
<file path=[Content_Types].xml><?xml version="1.0" encoding="utf-8"?>
<Types xmlns="http://schemas.openxmlformats.org/package/2006/content-types">
  <Default Extension="vml" ContentType="application/vnd.openxmlformats-officedocument.vmlDrawing"/>
  <Default Extension="emf" ContentType="image/x-emf"/>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fileVersion appName="xl" lastEdited="3" lowestEdited="5" rupBuild="9302"/>
  <workbookPr codeName="ThisWorkbook"/>
  <bookViews>
    <workbookView windowWidth="25200" windowHeight="12015" activeTab="4"/>
  </bookViews>
  <sheets>
    <sheet name="0.结构参数" sheetId="33" r:id="rId1"/>
    <sheet name="1.U型槽主筋验算" sheetId="25" r:id="rId2"/>
    <sheet name="2.U型槽钢筋" sheetId="27" r:id="rId3"/>
    <sheet name="U型槽主体数量" sheetId="34" r:id="rId4"/>
    <sheet name="Sheet2" sheetId="35" r:id="rId5"/>
  </sheets>
  <externalReferences>
    <externalReference r:id="rId6"/>
    <externalReference r:id="rId7"/>
    <externalReference r:id="rId8"/>
    <externalReference r:id="rId9"/>
    <externalReference r:id="rId10"/>
  </externalReferences>
  <definedNames>
    <definedName name="_xlnm._FilterDatabase" localSheetId="0" hidden="1">'0.结构参数'!$B$2:$Q$89</definedName>
    <definedName name="_P1" localSheetId="2">[1]钢轨桩计算!$C$10</definedName>
    <definedName name="_P1">[2]钢轨桩计算!$C$10</definedName>
    <definedName name="D0" localSheetId="1">[2]钢轨桩计算!$H$25</definedName>
    <definedName name="D0" localSheetId="2">[1]钢轨桩计算!$H$25</definedName>
    <definedName name="D0">[3]钢轨桩计算!$H$25</definedName>
    <definedName name="gj">#REF!</definedName>
    <definedName name="gjzj">#REF!</definedName>
    <definedName name="H" localSheetId="1">[2]钢轨桩计算!$C$2</definedName>
    <definedName name="H" localSheetId="2">[1]钢轨桩计算!$C$2</definedName>
    <definedName name="H">[3]钢轨桩计算!$C$2</definedName>
    <definedName name="jd">SIN(RADIANS([3]框架结构!$B$2))</definedName>
    <definedName name="name">[4]工字钢数据!$A$2:$A$3</definedName>
    <definedName name="subject">[4]工字钢数据!$B$1:$C$1</definedName>
    <definedName name="x">[5]后背钢轨桩计算!$J$16</definedName>
    <definedName name="y" localSheetId="1">[2]钢轨桩计算!$D$17</definedName>
    <definedName name="y" localSheetId="2">[1]钢轨桩计算!$D$17</definedName>
    <definedName name="y">[3]钢轨桩计算!$D$17</definedName>
    <definedName name="γ" localSheetId="2">[1]钢轨桩计算!$C$5</definedName>
    <definedName name="γ">[2]钢轨桩计算!$C$5</definedName>
    <definedName name="θ" localSheetId="2">[1]钢轨桩计算!$C$8</definedName>
    <definedName name="θ">[2]钢轨桩计算!$C$8</definedName>
    <definedName name="λ" localSheetId="2">[1]钢轨桩计算!$C$9</definedName>
    <definedName name="λ">[2]钢轨桩计算!$C$9</definedName>
    <definedName name="σh" localSheetId="1">[2]钢轨桩计算!$C$11</definedName>
    <definedName name="σh" localSheetId="2">[1]钢轨桩计算!$C$11</definedName>
    <definedName name="σh">[3]钢轨桩计算!$C$11</definedName>
    <definedName name="φ" localSheetId="2">[1]钢轨桩计算!$C$6</definedName>
    <definedName name="φ">[2]钢轨桩计算!$C$6</definedName>
    <definedName name="边墙厚度">[3]框架结构!$C$10</definedName>
    <definedName name="打入工作坑以下H" localSheetId="1">[2]钢轨桩计算!$C$3</definedName>
    <definedName name="打入工作坑以下H" localSheetId="2">[1]钢轨桩计算!$C$3</definedName>
    <definedName name="打入工作坑以下H">[3]钢轨桩计算!$C$3</definedName>
    <definedName name="底板厚度">[3]框架结构!$C$9</definedName>
    <definedName name="第1页________共1页">#REF!</definedName>
    <definedName name="顶板厚度">[3]框架结构!$C$8</definedName>
    <definedName name="钢筋直径" localSheetId="1">#REF!</definedName>
    <definedName name="钢筋直径" localSheetId="2">#REF!</definedName>
    <definedName name="钢筋直径">#REF!</definedName>
    <definedName name="工字钢长度H" localSheetId="2">[1]钢轨桩计算!$C$2</definedName>
    <definedName name="工字钢长度H">[2]钢轨桩计算!$C$2</definedName>
    <definedName name="工作坑底面以上主动土动力P1" localSheetId="2">[1]钢轨桩计算!$C$10</definedName>
    <definedName name="工作坑底面以上主动土动力P1">[2]钢轨桩计算!$C$10</definedName>
    <definedName name="结构净高">[3]框架结构!$C$7</definedName>
    <definedName name="结构总高">[3]框架结构!$C$4</definedName>
    <definedName name="结构总宽">[3]框架结构!$C$3</definedName>
    <definedName name="孔数" localSheetId="1">[2]框架结构!$F$1</definedName>
    <definedName name="孔数" localSheetId="2">[1]框架结构!$F$1</definedName>
    <definedName name="孔数">[3]框架结构!$F$1</definedName>
    <definedName name="面坡斜度">#REF!</definedName>
    <definedName name="内摩擦角φ" localSheetId="2">[1]钢轨桩计算!$C$6</definedName>
    <definedName name="内摩擦角φ">[2]钢轨桩计算!$C$6</definedName>
    <definedName name="破裂角θ" localSheetId="2">[1]钢轨桩计算!$C$8</definedName>
    <definedName name="破裂角θ">[2]钢轨桩计算!$C$8</definedName>
    <definedName name="刃角长度">[3]框架结构!$D$17</definedName>
    <definedName name="填土高度h" localSheetId="2">[1]钢轨桩计算!$C$4</definedName>
    <definedName name="填土高度h">[2]钢轨桩计算!$C$4</definedName>
    <definedName name="土容重γ" localSheetId="2">[1]钢轨桩计算!$C$5</definedName>
    <definedName name="土容重γ">[2]钢轨桩计算!$C$5</definedName>
    <definedName name="推力系数λ" localSheetId="2">[1]钢轨桩计算!$C$9</definedName>
    <definedName name="推力系数λ">[2]钢轨桩计算!$C$9</definedName>
    <definedName name="尾墙长度">[3]框架结构!$D$18</definedName>
    <definedName name="主体长度">[3]框架结构!$C$6</definedName>
    <definedName name="桩后土压力" localSheetId="2">[1]钢轨桩计算!$C$7</definedName>
    <definedName name="桩后土压力">[2]钢轨桩计算!$C$7</definedName>
    <definedName name="桩后主动土压强σh" localSheetId="2">[1]钢轨桩计算!$C$11</definedName>
    <definedName name="桩后主动土压强σh">[2]钢轨桩计算!$C$11</definedName>
    <definedName name="桩长" localSheetId="1">[2]桩!$A$31:$F$31</definedName>
    <definedName name="桩长" localSheetId="2">[1]桩!$A$31:$F$31</definedName>
    <definedName name="桩长">#REF!</definedName>
    <definedName name="_xlnm.Print_Area" localSheetId="1">'1.U型槽主筋验算'!$B$10:$F$141</definedName>
  </definedNames>
  <calcPr calcId="144525"/>
</workbook>
</file>

<file path=xl/comments1.xml><?xml version="1.0" encoding="utf-8"?>
<comments xmlns="http://schemas.openxmlformats.org/spreadsheetml/2006/main">
  <authors>
    <author>作者</author>
  </authors>
  <commentList>
    <comment ref="C66" authorId="0">
      <text>
        <r>
          <rPr>
            <sz val="9"/>
            <rFont val="宋体"/>
            <charset val="134"/>
          </rPr>
          <t>距离墙底的距离</t>
        </r>
      </text>
    </comment>
    <comment ref="C67" authorId="0">
      <text>
        <r>
          <rPr>
            <sz val="9"/>
            <rFont val="宋体"/>
            <charset val="134"/>
          </rPr>
          <t>距离墙底的距离</t>
        </r>
      </text>
    </comment>
    <comment ref="C76" authorId="0">
      <text>
        <r>
          <rPr>
            <sz val="9"/>
            <rFont val="宋体"/>
            <charset val="134"/>
          </rPr>
          <t>距离墙底的距离</t>
        </r>
      </text>
    </comment>
  </commentList>
</comments>
</file>

<file path=xl/sharedStrings.xml><?xml version="1.0" encoding="utf-8"?>
<sst xmlns="http://schemas.openxmlformats.org/spreadsheetml/2006/main" count="1374" uniqueCount="365">
  <si>
    <t>一、从CAD中读取平面、纵断面原始数据    单位：m</t>
  </si>
  <si>
    <t>序号</t>
  </si>
  <si>
    <t>U型槽编号</t>
  </si>
  <si>
    <t>里程L</t>
  </si>
  <si>
    <t>L</t>
  </si>
  <si>
    <t>顶高程E1</t>
  </si>
  <si>
    <t>底板顶高程E2</t>
  </si>
  <si>
    <t>机非分隔带</t>
  </si>
  <si>
    <t>中央分隔带</t>
  </si>
  <si>
    <t>水位高程E5</t>
  </si>
  <si>
    <t>净宽</t>
  </si>
  <si>
    <t>高程E3</t>
  </si>
  <si>
    <t>宽度b1</t>
  </si>
  <si>
    <t>数量</t>
  </si>
  <si>
    <t>高程E4</t>
  </si>
  <si>
    <t>宽度b2</t>
  </si>
  <si>
    <t>ZU1-2</t>
  </si>
  <si>
    <t>ZU2-2</t>
  </si>
  <si>
    <t>ZU3-2</t>
  </si>
  <si>
    <t>ZU4-2</t>
  </si>
  <si>
    <t>ZU5-2</t>
  </si>
  <si>
    <t>ZU6-2</t>
  </si>
  <si>
    <t>ZU7-2</t>
  </si>
  <si>
    <t>ZU8-2</t>
  </si>
  <si>
    <t>ZU9-2</t>
  </si>
  <si>
    <t>ZU10-2</t>
  </si>
  <si>
    <t>ZU11-2</t>
  </si>
  <si>
    <t>ZU12-2</t>
  </si>
  <si>
    <t>ZU13-2</t>
  </si>
  <si>
    <t>ZU14-2</t>
  </si>
  <si>
    <t>ZU15-2</t>
  </si>
  <si>
    <t>ZU16-2</t>
  </si>
  <si>
    <t>ZU17-2</t>
  </si>
  <si>
    <t>ZU18-2</t>
  </si>
  <si>
    <t>ZU19-2</t>
  </si>
  <si>
    <t>东U10</t>
  </si>
  <si>
    <t>西U10-1</t>
  </si>
  <si>
    <t>西U9-1</t>
  </si>
  <si>
    <t>西U6-1</t>
  </si>
  <si>
    <t>西U5-1</t>
  </si>
  <si>
    <t>西U4-1</t>
  </si>
  <si>
    <t>西U3-1</t>
  </si>
  <si>
    <t>西U2-1</t>
  </si>
  <si>
    <t>西U6-2</t>
  </si>
  <si>
    <t>西U5-2</t>
  </si>
  <si>
    <t>西U4-2</t>
  </si>
  <si>
    <t>西U3-2</t>
  </si>
  <si>
    <t>二、命名并形成U型槽结构参数表    单位：m</t>
  </si>
  <si>
    <t>起讫点里程</t>
  </si>
  <si>
    <t>中心长度L</t>
  </si>
  <si>
    <t>结构净高H</t>
  </si>
  <si>
    <t>底板厚T</t>
  </si>
  <si>
    <t>边墙厚B</t>
  </si>
  <si>
    <t>D</t>
  </si>
  <si>
    <t>高度h1</t>
  </si>
  <si>
    <t>高度h2</t>
  </si>
  <si>
    <t>三、边墙及底板厚度及钢筋选用原则（试算结果取值，作为结构推荐值使用）</t>
  </si>
  <si>
    <t>结构净高</t>
  </si>
  <si>
    <t>N1试算取值</t>
  </si>
  <si>
    <t>边墙厚度</t>
  </si>
  <si>
    <t>底板厚度</t>
  </si>
  <si>
    <t>6m以上双根一束</t>
  </si>
  <si>
    <t>2.5m以下</t>
  </si>
  <si>
    <t>8根12</t>
  </si>
  <si>
    <t>3m以下</t>
  </si>
  <si>
    <t>8根14</t>
  </si>
  <si>
    <t>3.5m以下</t>
  </si>
  <si>
    <t>8根16</t>
  </si>
  <si>
    <t>4m以下</t>
  </si>
  <si>
    <t>8根18</t>
  </si>
  <si>
    <t>4.5m以下</t>
  </si>
  <si>
    <t>8根20</t>
  </si>
  <si>
    <t>5m以下</t>
  </si>
  <si>
    <t>8根22</t>
  </si>
  <si>
    <t>5.5m以下</t>
  </si>
  <si>
    <t>8根25</t>
  </si>
  <si>
    <t>6m以下</t>
  </si>
  <si>
    <t>8根28</t>
  </si>
  <si>
    <t>6.5m以下</t>
  </si>
  <si>
    <t>16根22</t>
  </si>
  <si>
    <t>7m以下</t>
  </si>
  <si>
    <t>16根25</t>
  </si>
  <si>
    <t>7.5m以下</t>
  </si>
  <si>
    <t>8m以下</t>
  </si>
  <si>
    <t>16根28</t>
  </si>
  <si>
    <t>9m以下</t>
  </si>
  <si>
    <t>10m以下</t>
  </si>
  <si>
    <t>水位高</t>
  </si>
  <si>
    <t>钢筋</t>
  </si>
  <si>
    <t>ZU1-2~ZU4-2、ZU1-17~ZU19-2计算书</t>
  </si>
  <si>
    <t>2*20</t>
  </si>
  <si>
    <t>2*18</t>
  </si>
  <si>
    <t>1、</t>
  </si>
  <si>
    <t>结构描述</t>
  </si>
  <si>
    <t>结构尺寸</t>
  </si>
  <si>
    <t>顶宽：</t>
  </si>
  <si>
    <t>b1=</t>
  </si>
  <si>
    <t>底宽：</t>
  </si>
  <si>
    <t>b2=</t>
  </si>
  <si>
    <t>桥高：</t>
  </si>
  <si>
    <t>h=</t>
  </si>
  <si>
    <t>水高：</t>
  </si>
  <si>
    <t>H=</t>
  </si>
  <si>
    <t>2、</t>
  </si>
  <si>
    <t>荷载计算</t>
  </si>
  <si>
    <t>结构重要性系数：</t>
  </si>
  <si>
    <t>r0=</t>
  </si>
  <si>
    <t>高速公路、一级公路</t>
  </si>
  <si>
    <t>结构重要性系数</t>
  </si>
  <si>
    <t>土压力分项系数：</t>
  </si>
  <si>
    <t>γt=</t>
  </si>
  <si>
    <t>墙高</t>
  </si>
  <si>
    <t>二级及以下公路</t>
  </si>
  <si>
    <t>水压力分项系数：</t>
  </si>
  <si>
    <t>γs=</t>
  </si>
  <si>
    <t>≤5.0m</t>
  </si>
  <si>
    <t>活载分项系数：</t>
  </si>
  <si>
    <t>γQ=</t>
  </si>
  <si>
    <t>&gt;5.0m</t>
  </si>
  <si>
    <t>土压力计算</t>
  </si>
  <si>
    <t>土压力
参数</t>
  </si>
  <si>
    <t>填土坡角</t>
  </si>
  <si>
    <t>β=</t>
  </si>
  <si>
    <t>内摩擦角</t>
  </si>
  <si>
    <t>φ=</t>
  </si>
  <si>
    <t>墙与填土摩擦角</t>
  </si>
  <si>
    <t>δ=</t>
  </si>
  <si>
    <t>墙背俯斜</t>
  </si>
  <si>
    <t>α=</t>
  </si>
  <si>
    <t>墙后土容重</t>
  </si>
  <si>
    <t>r1=</t>
  </si>
  <si>
    <t>墙后土饱和容重</t>
  </si>
  <si>
    <t>r2=</t>
  </si>
  <si>
    <t>墙后土浮容重</t>
  </si>
  <si>
    <t>r3=</t>
  </si>
  <si>
    <t>土压力
中间值</t>
  </si>
  <si>
    <t>cos(φ-α)</t>
  </si>
  <si>
    <t>cosα</t>
  </si>
  <si>
    <t>cos（α+δ）</t>
  </si>
  <si>
    <t>sin（φ+δ）</t>
  </si>
  <si>
    <t>sin（φ-β）</t>
  </si>
  <si>
    <t>cos（α-β）</t>
  </si>
  <si>
    <t>库仑系数u</t>
  </si>
  <si>
    <t>主动土压力附加安全系数</t>
  </si>
  <si>
    <t>土压力</t>
  </si>
  <si>
    <t>土压应力：墙顶kPa</t>
  </si>
  <si>
    <t>土压应力：水面kPa</t>
  </si>
  <si>
    <t>土压应力：墙底kPa</t>
  </si>
  <si>
    <t>无水部分的土压力kN</t>
  </si>
  <si>
    <t>有水部分的土压力kN</t>
  </si>
  <si>
    <t>无水土压力作用点m</t>
  </si>
  <si>
    <t>有水土压力作用点m</t>
  </si>
  <si>
    <t>边墙底截面土压力kN</t>
  </si>
  <si>
    <t>墙底土压力力矩：kN*m</t>
  </si>
  <si>
    <t>水压力计算</t>
  </si>
  <si>
    <t>水压力</t>
  </si>
  <si>
    <t>水压应力:水面kPa</t>
  </si>
  <si>
    <t>水压应力:墙底kPa</t>
  </si>
  <si>
    <t>水压力 kN</t>
  </si>
  <si>
    <t>水压力作用点m</t>
  </si>
  <si>
    <t>边墙底截面水压力kN</t>
  </si>
  <si>
    <t>墙底水压力力矩：kN*m</t>
  </si>
  <si>
    <t>活载</t>
  </si>
  <si>
    <t>车辆荷载附加荷载强度kPa</t>
  </si>
  <si>
    <t>换算土层厚度m</t>
  </si>
  <si>
    <t>活载换算土压力</t>
  </si>
  <si>
    <t>作用点m</t>
  </si>
  <si>
    <t>活载对边墙底力矩</t>
  </si>
  <si>
    <t>荷载组合</t>
  </si>
  <si>
    <t>基本组合：</t>
  </si>
  <si>
    <t>边墙底弯矩（kN*m）</t>
  </si>
  <si>
    <t>边墙底剪力(kN)</t>
  </si>
  <si>
    <t>长期效应组合：</t>
  </si>
  <si>
    <t>边墙底弯矩：（kN*m）</t>
  </si>
  <si>
    <t>边墙底剪力：(kN)</t>
  </si>
  <si>
    <t>短期效应组合：</t>
  </si>
  <si>
    <t>边墙截面验算</t>
  </si>
  <si>
    <t>fcd</t>
  </si>
  <si>
    <r>
      <rPr>
        <sz val="11"/>
        <color indexed="8"/>
        <rFont val="宋体"/>
        <charset val="134"/>
      </rPr>
      <t>f</t>
    </r>
    <r>
      <rPr>
        <sz val="11"/>
        <color indexed="8"/>
        <rFont val="宋体"/>
        <charset val="134"/>
      </rPr>
      <t>td</t>
    </r>
  </si>
  <si>
    <r>
      <rPr>
        <sz val="11"/>
        <color indexed="8"/>
        <rFont val="宋体"/>
        <charset val="134"/>
      </rPr>
      <t>E</t>
    </r>
    <r>
      <rPr>
        <sz val="11"/>
        <color indexed="8"/>
        <rFont val="宋体"/>
        <charset val="134"/>
      </rPr>
      <t>c</t>
    </r>
  </si>
  <si>
    <t>已知</t>
  </si>
  <si>
    <t>混凝土fcd</t>
  </si>
  <si>
    <t>C35</t>
  </si>
  <si>
    <t>Mpa</t>
  </si>
  <si>
    <r>
      <rPr>
        <sz val="11"/>
        <color indexed="8"/>
        <rFont val="宋体"/>
        <charset val="134"/>
      </rPr>
      <t>C</t>
    </r>
    <r>
      <rPr>
        <sz val="11"/>
        <color indexed="8"/>
        <rFont val="宋体"/>
        <charset val="134"/>
      </rPr>
      <t>35</t>
    </r>
  </si>
  <si>
    <t>混凝土ftd</t>
  </si>
  <si>
    <r>
      <rPr>
        <sz val="11"/>
        <color indexed="8"/>
        <rFont val="宋体"/>
        <charset val="134"/>
      </rPr>
      <t>C</t>
    </r>
    <r>
      <rPr>
        <sz val="11"/>
        <color indexed="8"/>
        <rFont val="宋体"/>
        <charset val="134"/>
      </rPr>
      <t>40</t>
    </r>
  </si>
  <si>
    <t>HRB400钢筋fsd</t>
  </si>
  <si>
    <r>
      <rPr>
        <sz val="11"/>
        <color indexed="8"/>
        <rFont val="宋体"/>
        <charset val="134"/>
      </rPr>
      <t>C</t>
    </r>
    <r>
      <rPr>
        <sz val="11"/>
        <color indexed="8"/>
        <rFont val="宋体"/>
        <charset val="134"/>
      </rPr>
      <t>45</t>
    </r>
  </si>
  <si>
    <t>HRB400钢筋fsd'</t>
  </si>
  <si>
    <r>
      <rPr>
        <sz val="11"/>
        <color indexed="8"/>
        <rFont val="宋体"/>
        <charset val="134"/>
      </rPr>
      <t>C</t>
    </r>
    <r>
      <rPr>
        <sz val="11"/>
        <color indexed="8"/>
        <rFont val="宋体"/>
        <charset val="134"/>
      </rPr>
      <t>50</t>
    </r>
  </si>
  <si>
    <t>外侧钢筋根数</t>
  </si>
  <si>
    <t>外侧钢筋直径mm</t>
  </si>
  <si>
    <t>mm</t>
  </si>
  <si>
    <t>外侧钢筋面积As</t>
  </si>
  <si>
    <r>
      <rPr>
        <sz val="10"/>
        <color indexed="8"/>
        <rFont val="宋体"/>
        <charset val="134"/>
      </rPr>
      <t>mm</t>
    </r>
    <r>
      <rPr>
        <vertAlign val="superscript"/>
        <sz val="10"/>
        <color indexed="8"/>
        <rFont val="宋体"/>
        <charset val="134"/>
      </rPr>
      <t>2</t>
    </r>
  </si>
  <si>
    <t>内侧钢筋根数</t>
  </si>
  <si>
    <t>内侧钢筋直径mm</t>
  </si>
  <si>
    <t>内侧钢筋面积As'</t>
  </si>
  <si>
    <t>a</t>
  </si>
  <si>
    <t>有效高度h0</t>
  </si>
  <si>
    <t>最小配筋率45ftd/fsd</t>
  </si>
  <si>
    <t>%</t>
  </si>
  <si>
    <t>界限受压高度ξb</t>
  </si>
  <si>
    <t>正截面
强度
验算</t>
  </si>
  <si>
    <t>受压高度x：</t>
  </si>
  <si>
    <t>受压相对高度ξ：</t>
  </si>
  <si>
    <t>受压区高度判断：</t>
  </si>
  <si>
    <t>承载力设计值</t>
  </si>
  <si>
    <t>kN*m</t>
  </si>
  <si>
    <t>承载力判断：</t>
  </si>
  <si>
    <t>实际配筋率：</t>
  </si>
  <si>
    <t>最小配筋率判断：</t>
  </si>
  <si>
    <t>3、</t>
  </si>
  <si>
    <t>裂缝验算</t>
  </si>
  <si>
    <t>钢筋表面形状系数Cf1：</t>
  </si>
  <si>
    <t>带肋钢筋</t>
  </si>
  <si>
    <t>作用长期效应影响系数Cf2：</t>
  </si>
  <si>
    <t>与构件受力性质有关的系数Cf3：</t>
  </si>
  <si>
    <t>受弯构件钢筋应力σss：</t>
  </si>
  <si>
    <t>纵向受拉钢筋直径mm：</t>
  </si>
  <si>
    <t>纵向受拉钢筋配筋率ρ：</t>
  </si>
  <si>
    <t>普通钢筋的弹性模量Es：</t>
  </si>
  <si>
    <t>最大裂缝计算宽度Wfk：</t>
  </si>
  <si>
    <t>最大裂缝宽度Wk：</t>
  </si>
  <si>
    <t>最大裂缝判断</t>
  </si>
  <si>
    <t>U型槽尺寸表</t>
  </si>
  <si>
    <t>节段</t>
  </si>
  <si>
    <t>净高不含底板厚</t>
  </si>
  <si>
    <t>节段宽</t>
  </si>
  <si>
    <t>hmin+T</t>
  </si>
  <si>
    <t>hmax+T</t>
  </si>
  <si>
    <t>角度</t>
  </si>
  <si>
    <t>净保护层</t>
  </si>
  <si>
    <t>Hmin</t>
  </si>
  <si>
    <t>Hmax</t>
  </si>
  <si>
    <t>Lmax</t>
  </si>
  <si>
    <t>Lmin</t>
  </si>
  <si>
    <t>4、e2数值改为定值8，但仍需注意表格外e2取值区间</t>
  </si>
  <si>
    <t>此处若为负值，则公式改为“B21/D21-2”</t>
  </si>
  <si>
    <t>若e2小于8，则在n1公式后减1</t>
  </si>
  <si>
    <t>钢筋图参数表</t>
  </si>
  <si>
    <t>U型槽
编号</t>
  </si>
  <si>
    <t>D
(cm)</t>
  </si>
  <si>
    <t>n</t>
  </si>
  <si>
    <t>d
(cm)</t>
  </si>
  <si>
    <r>
      <rPr>
        <sz val="11"/>
        <rFont val="宋体"/>
        <charset val="134"/>
      </rPr>
      <t xml:space="preserve">a
</t>
    </r>
    <r>
      <rPr>
        <b/>
        <sz val="11"/>
        <rFont val="宋体"/>
        <charset val="134"/>
      </rPr>
      <t>0~12.5</t>
    </r>
  </si>
  <si>
    <t>B
(cm)</t>
  </si>
  <si>
    <t xml:space="preserve">m
</t>
  </si>
  <si>
    <t>b
(cm)</t>
  </si>
  <si>
    <t>e1
(cm)</t>
  </si>
  <si>
    <t>Hmin
(cm)</t>
  </si>
  <si>
    <t>Hmax
(cm)</t>
  </si>
  <si>
    <t xml:space="preserve">n1
</t>
  </si>
  <si>
    <t>d1
(cm)</t>
  </si>
  <si>
    <t>d2
(cm)</t>
  </si>
  <si>
    <t>e2</t>
  </si>
  <si>
    <t>T</t>
  </si>
  <si>
    <r>
      <rPr>
        <sz val="11"/>
        <rFont val="宋体"/>
        <charset val="134"/>
      </rPr>
      <t>n1</t>
    </r>
    <r>
      <rPr>
        <sz val="11"/>
        <rFont val="宋体"/>
        <charset val="134"/>
      </rPr>
      <t>'</t>
    </r>
  </si>
  <si>
    <t>d1'</t>
  </si>
  <si>
    <t>L1
(cm)</t>
  </si>
  <si>
    <t xml:space="preserve">m1
</t>
  </si>
  <si>
    <t>b1
(cm)</t>
  </si>
  <si>
    <t>L2
(cm)</t>
  </si>
  <si>
    <t>m2</t>
  </si>
  <si>
    <t>b2
(cm)</t>
  </si>
  <si>
    <t>e3
(cm)</t>
  </si>
  <si>
    <r>
      <rPr>
        <sz val="11"/>
        <rFont val="宋体"/>
        <charset val="134"/>
      </rPr>
      <t xml:space="preserve">e2
</t>
    </r>
    <r>
      <rPr>
        <b/>
        <sz val="11"/>
        <rFont val="宋体"/>
        <charset val="134"/>
      </rPr>
      <t>7~20.5</t>
    </r>
  </si>
  <si>
    <t>钢筋参数</t>
  </si>
  <si>
    <t>节段编号</t>
  </si>
  <si>
    <t>编号</t>
  </si>
  <si>
    <t>规格</t>
  </si>
  <si>
    <t>大样(cm)</t>
  </si>
  <si>
    <r>
      <rPr>
        <sz val="12"/>
        <rFont val="宋体"/>
        <charset val="134"/>
      </rPr>
      <t>单根长</t>
    </r>
    <r>
      <rPr>
        <sz val="11"/>
        <color theme="1"/>
        <rFont val="宋体"/>
        <charset val="134"/>
        <scheme val="minor"/>
      </rPr>
      <t>(cm)</t>
    </r>
  </si>
  <si>
    <t>根数</t>
  </si>
  <si>
    <t>总长度(m)</t>
  </si>
  <si>
    <t>每米重(kg)</t>
  </si>
  <si>
    <t>总重量(kg)</t>
  </si>
  <si>
    <t>改大样（cm）</t>
  </si>
  <si>
    <t>弯钩</t>
  </si>
  <si>
    <t>净高</t>
  </si>
  <si>
    <t>N1</t>
  </si>
  <si>
    <r>
      <rPr>
        <sz val="12"/>
        <rFont val="宋体"/>
        <charset val="134"/>
      </rPr>
      <t>n</t>
    </r>
    <r>
      <rPr>
        <sz val="11"/>
        <color theme="1"/>
        <rFont val="宋体"/>
        <charset val="134"/>
        <scheme val="minor"/>
      </rPr>
      <t>1'</t>
    </r>
  </si>
  <si>
    <r>
      <rPr>
        <sz val="12"/>
        <rFont val="宋体"/>
        <charset val="134"/>
      </rPr>
      <t>n</t>
    </r>
    <r>
      <rPr>
        <sz val="11"/>
        <color theme="1"/>
        <rFont val="宋体"/>
        <charset val="134"/>
        <scheme val="minor"/>
      </rPr>
      <t>1</t>
    </r>
  </si>
  <si>
    <t>N2</t>
  </si>
  <si>
    <t>N3</t>
  </si>
  <si>
    <t>-</t>
  </si>
  <si>
    <r>
      <rPr>
        <sz val="12"/>
        <rFont val="宋体"/>
        <charset val="134"/>
      </rPr>
      <t>m</t>
    </r>
    <r>
      <rPr>
        <sz val="11"/>
        <color theme="1"/>
        <rFont val="宋体"/>
        <charset val="134"/>
        <scheme val="minor"/>
      </rPr>
      <t>1</t>
    </r>
  </si>
  <si>
    <r>
      <rPr>
        <sz val="12"/>
        <rFont val="宋体"/>
        <charset val="134"/>
      </rPr>
      <t>m</t>
    </r>
    <r>
      <rPr>
        <sz val="11"/>
        <color theme="1"/>
        <rFont val="宋体"/>
        <charset val="134"/>
        <scheme val="minor"/>
      </rPr>
      <t>2</t>
    </r>
  </si>
  <si>
    <t>m</t>
  </si>
  <si>
    <t>N4</t>
  </si>
  <si>
    <t>边墙厚</t>
  </si>
  <si>
    <t>底板厚</t>
  </si>
  <si>
    <t>N5</t>
  </si>
  <si>
    <t>N6</t>
  </si>
  <si>
    <t>工程量</t>
  </si>
  <si>
    <t>结构宽度</t>
  </si>
  <si>
    <t>N7</t>
  </si>
  <si>
    <t>c40</t>
  </si>
  <si>
    <t>HPB300</t>
  </si>
  <si>
    <t>HRB400</t>
  </si>
  <si>
    <t>N8</t>
  </si>
  <si>
    <t>保护层</t>
  </si>
  <si>
    <t>合计</t>
  </si>
  <si>
    <t>指标</t>
  </si>
  <si>
    <t>U型槽工程量</t>
  </si>
  <si>
    <t>变更设计修改后</t>
  </si>
  <si>
    <t>施工图设计修改后</t>
  </si>
  <si>
    <t>施工图设计修改前</t>
  </si>
  <si>
    <t>YU1</t>
  </si>
  <si>
    <t>YU2</t>
  </si>
  <si>
    <t>YU3</t>
  </si>
  <si>
    <t>YU4</t>
  </si>
  <si>
    <t>YU5</t>
  </si>
  <si>
    <t>YU6</t>
  </si>
  <si>
    <t>YU7</t>
  </si>
  <si>
    <t>YU8</t>
  </si>
  <si>
    <t>YU9</t>
  </si>
  <si>
    <t>YU10</t>
  </si>
  <si>
    <t>YU11</t>
  </si>
  <si>
    <t>YU12</t>
  </si>
  <si>
    <t>YU13</t>
  </si>
  <si>
    <t>YU14</t>
  </si>
  <si>
    <t>YU15</t>
  </si>
  <si>
    <t>YU16</t>
  </si>
  <si>
    <t>YU17</t>
  </si>
  <si>
    <t>YU18</t>
  </si>
  <si>
    <t>YU19</t>
  </si>
  <si>
    <t>ZU1-1</t>
  </si>
  <si>
    <t>ZU2-1</t>
  </si>
  <si>
    <t>ZU3-1</t>
  </si>
  <si>
    <t>ZU4-1</t>
  </si>
  <si>
    <t>ZU5-1</t>
  </si>
  <si>
    <t>ZU6-1</t>
  </si>
  <si>
    <t>ZU7-1</t>
  </si>
  <si>
    <t>ZU8-1</t>
  </si>
  <si>
    <t>ZU9-1</t>
  </si>
  <si>
    <t>ZU10-1</t>
  </si>
  <si>
    <t>ZU11-1</t>
  </si>
  <si>
    <t>ZU12-1</t>
  </si>
  <si>
    <t>ZU13-1</t>
  </si>
  <si>
    <t>ZU14-1</t>
  </si>
  <si>
    <t>ZU15-1</t>
  </si>
  <si>
    <t>ZU16-1</t>
  </si>
  <si>
    <t>ZU17-1</t>
  </si>
  <si>
    <t>ZU18-1</t>
  </si>
  <si>
    <t>ZU19-1</t>
  </si>
  <si>
    <t>U型槽</t>
  </si>
  <si>
    <t>U型槽主体</t>
  </si>
  <si>
    <t>排水沟</t>
  </si>
  <si>
    <t>C40防水混凝土</t>
  </si>
  <si>
    <t>HPB300钢筋</t>
  </si>
  <si>
    <t>HRB400钢筋</t>
  </si>
  <si>
    <t>聚氨酯防水涂料</t>
  </si>
  <si>
    <t>防撞墩</t>
  </si>
  <si>
    <t>C35防水混凝土</t>
  </si>
  <si>
    <t>钢管</t>
  </si>
  <si>
    <t>计算过程</t>
  </si>
  <si>
    <t>非机水沟</t>
  </si>
  <si>
    <t>机动车道水沟</t>
  </si>
  <si>
    <t>盖板一</t>
  </si>
  <si>
    <t>盖板二</t>
  </si>
  <si>
    <t>泵站排水沟</t>
  </si>
  <si>
    <t>非机动车长度</t>
  </si>
  <si>
    <t>机动车长度</t>
  </si>
</sst>
</file>

<file path=xl/styles.xml><?xml version="1.0" encoding="utf-8"?>
<styleSheet xmlns="http://schemas.openxmlformats.org/spreadsheetml/2006/main">
  <numFmts count="16">
    <numFmt numFmtId="42" formatCode="_ &quot;￥&quot;* #,##0_ ;_ &quot;￥&quot;* \-#,##0_ ;_ &quot;￥&quot;* &quot;-&quot;_ ;_ @_ "/>
    <numFmt numFmtId="176" formatCode="0.00_ "/>
    <numFmt numFmtId="177" formatCode="0.0_ "/>
    <numFmt numFmtId="44" formatCode="_ &quot;￥&quot;* #,##0.00_ ;_ &quot;￥&quot;* \-#,##0.00_ ;_ &quot;￥&quot;* &quot;-&quot;??_ ;_ @_ "/>
    <numFmt numFmtId="178" formatCode="&quot;K&quot;0\+000.000"/>
    <numFmt numFmtId="179" formatCode="0.000_ "/>
    <numFmt numFmtId="41" formatCode="_ * #,##0_ ;_ * \-#,##0_ ;_ * &quot;-&quot;_ ;_ @_ "/>
    <numFmt numFmtId="43" formatCode="_ * #,##0.00_ ;_ * \-#,##0.00_ ;_ * &quot;-&quot;??_ ;_ @_ "/>
    <numFmt numFmtId="180" formatCode="0_ "/>
    <numFmt numFmtId="181" formatCode="&quot;均&quot;0.0\ "/>
    <numFmt numFmtId="182" formatCode="0.0_);[Red]\(0.0\)"/>
    <numFmt numFmtId="183" formatCode="0.000_);[Red]\(0.000\)"/>
    <numFmt numFmtId="184" formatCode="0.00&quot;m&quot;"/>
    <numFmt numFmtId="185" formatCode="&quot;YK&quot;0\+000.000"/>
    <numFmt numFmtId="186" formatCode="0.00_);[Red]\(0.00\)"/>
    <numFmt numFmtId="187" formatCode="0_);[Red]\(0\)"/>
  </numFmts>
  <fonts count="55">
    <font>
      <sz val="11"/>
      <color theme="1"/>
      <name val="宋体"/>
      <charset val="134"/>
      <scheme val="minor"/>
    </font>
    <font>
      <b/>
      <sz val="11"/>
      <color theme="1"/>
      <name val="宋体"/>
      <charset val="134"/>
      <scheme val="minor"/>
    </font>
    <font>
      <sz val="16"/>
      <color theme="1"/>
      <name val="宋体"/>
      <charset val="134"/>
      <scheme val="minor"/>
    </font>
    <font>
      <sz val="12"/>
      <name val="宋体"/>
      <charset val="134"/>
    </font>
    <font>
      <b/>
      <sz val="12"/>
      <color rgb="FFFF0000"/>
      <name val="宋体"/>
      <charset val="134"/>
    </font>
    <font>
      <b/>
      <sz val="12"/>
      <color indexed="10"/>
      <name val="宋体"/>
      <charset val="134"/>
    </font>
    <font>
      <sz val="12"/>
      <color rgb="FFFF0000"/>
      <name val="宋体"/>
      <charset val="134"/>
    </font>
    <font>
      <b/>
      <sz val="12"/>
      <name val="宋体"/>
      <charset val="134"/>
    </font>
    <font>
      <sz val="12"/>
      <color indexed="10"/>
      <name val="宋体"/>
      <charset val="134"/>
    </font>
    <font>
      <sz val="11"/>
      <color indexed="17"/>
      <name val="宋体"/>
      <charset val="134"/>
    </font>
    <font>
      <sz val="11"/>
      <color indexed="10"/>
      <name val="宋体"/>
      <charset val="134"/>
    </font>
    <font>
      <sz val="11"/>
      <name val="宋体"/>
      <charset val="134"/>
    </font>
    <font>
      <b/>
      <sz val="11"/>
      <name val="宋体"/>
      <charset val="134"/>
    </font>
    <font>
      <b/>
      <sz val="11"/>
      <color indexed="40"/>
      <name val="宋体"/>
      <charset val="134"/>
    </font>
    <font>
      <i/>
      <sz val="11"/>
      <color indexed="57"/>
      <name val="宋体"/>
      <charset val="134"/>
    </font>
    <font>
      <i/>
      <sz val="11"/>
      <color rgb="FFFF0000"/>
      <name val="宋体"/>
      <charset val="134"/>
    </font>
    <font>
      <sz val="12"/>
      <color theme="0" tint="-0.149998474074526"/>
      <name val="宋体"/>
      <charset val="134"/>
    </font>
    <font>
      <sz val="12"/>
      <color theme="0" tint="-0.499984740745262"/>
      <name val="宋体"/>
      <charset val="134"/>
    </font>
    <font>
      <b/>
      <sz val="11"/>
      <color indexed="10"/>
      <name val="宋体"/>
      <charset val="134"/>
    </font>
    <font>
      <sz val="10"/>
      <name val="宋体"/>
      <charset val="134"/>
    </font>
    <font>
      <sz val="12"/>
      <color indexed="55"/>
      <name val="宋体"/>
      <charset val="134"/>
    </font>
    <font>
      <b/>
      <sz val="11"/>
      <color rgb="FFFF0000"/>
      <name val="宋体"/>
      <charset val="134"/>
      <scheme val="minor"/>
    </font>
    <font>
      <sz val="11"/>
      <color indexed="25"/>
      <name val="宋体"/>
      <charset val="134"/>
    </font>
    <font>
      <b/>
      <sz val="11"/>
      <color indexed="8"/>
      <name val="宋体"/>
      <charset val="134"/>
    </font>
    <font>
      <sz val="11"/>
      <color indexed="8"/>
      <name val="宋体"/>
      <charset val="134"/>
    </font>
    <font>
      <sz val="20"/>
      <color indexed="8"/>
      <name val="宋体"/>
      <charset val="134"/>
    </font>
    <font>
      <sz val="10"/>
      <color indexed="8"/>
      <name val="宋体"/>
      <charset val="134"/>
    </font>
    <font>
      <b/>
      <sz val="10"/>
      <color rgb="FFFF0000"/>
      <name val="宋体"/>
      <charset val="134"/>
    </font>
    <font>
      <b/>
      <sz val="10"/>
      <color indexed="8"/>
      <name val="宋体"/>
      <charset val="134"/>
    </font>
    <font>
      <sz val="11"/>
      <color rgb="FFFF0000"/>
      <name val="宋体"/>
      <charset val="134"/>
      <scheme val="minor"/>
    </font>
    <font>
      <sz val="10"/>
      <color indexed="10"/>
      <name val="宋体"/>
      <charset val="134"/>
    </font>
    <font>
      <sz val="11"/>
      <color rgb="FFFF0000"/>
      <name val="宋体"/>
      <charset val="134"/>
    </font>
    <font>
      <b/>
      <sz val="11"/>
      <name val="宋体"/>
      <charset val="134"/>
      <scheme val="minor"/>
    </font>
    <font>
      <sz val="11"/>
      <name val="宋体"/>
      <charset val="134"/>
      <scheme val="minor"/>
    </font>
    <font>
      <b/>
      <sz val="11"/>
      <color rgb="FFFFFFFF"/>
      <name val="宋体"/>
      <charset val="0"/>
      <scheme val="minor"/>
    </font>
    <font>
      <i/>
      <sz val="11"/>
      <color rgb="FF7F7F7F"/>
      <name val="宋体"/>
      <charset val="0"/>
      <scheme val="minor"/>
    </font>
    <font>
      <b/>
      <sz val="11"/>
      <color rgb="FFFA7D00"/>
      <name val="宋体"/>
      <charset val="0"/>
      <scheme val="minor"/>
    </font>
    <font>
      <b/>
      <sz val="11"/>
      <color theme="1"/>
      <name val="宋体"/>
      <charset val="0"/>
      <scheme val="minor"/>
    </font>
    <font>
      <b/>
      <sz val="15"/>
      <color theme="3"/>
      <name val="宋体"/>
      <charset val="134"/>
      <scheme val="minor"/>
    </font>
    <font>
      <u/>
      <sz val="11"/>
      <color rgb="FF800080"/>
      <name val="宋体"/>
      <charset val="0"/>
      <scheme val="minor"/>
    </font>
    <font>
      <sz val="11"/>
      <color rgb="FF3F3F76"/>
      <name val="宋体"/>
      <charset val="0"/>
      <scheme val="minor"/>
    </font>
    <font>
      <b/>
      <sz val="11"/>
      <color theme="3"/>
      <name val="宋体"/>
      <charset val="134"/>
      <scheme val="minor"/>
    </font>
    <font>
      <b/>
      <sz val="13"/>
      <color theme="3"/>
      <name val="宋体"/>
      <charset val="134"/>
      <scheme val="minor"/>
    </font>
    <font>
      <sz val="11"/>
      <color theme="1"/>
      <name val="宋体"/>
      <charset val="0"/>
      <scheme val="minor"/>
    </font>
    <font>
      <sz val="11"/>
      <color theme="0"/>
      <name val="宋体"/>
      <charset val="0"/>
      <scheme val="minor"/>
    </font>
    <font>
      <sz val="11"/>
      <color rgb="FF9C0006"/>
      <name val="宋体"/>
      <charset val="0"/>
      <scheme val="minor"/>
    </font>
    <font>
      <sz val="11"/>
      <color rgb="FF9C6500"/>
      <name val="宋体"/>
      <charset val="0"/>
      <scheme val="minor"/>
    </font>
    <font>
      <b/>
      <sz val="18"/>
      <color theme="3"/>
      <name val="宋体"/>
      <charset val="134"/>
      <scheme val="minor"/>
    </font>
    <font>
      <sz val="11"/>
      <color rgb="FFFF0000"/>
      <name val="宋体"/>
      <charset val="0"/>
      <scheme val="minor"/>
    </font>
    <font>
      <u/>
      <sz val="11"/>
      <color rgb="FF0000FF"/>
      <name val="宋体"/>
      <charset val="0"/>
      <scheme val="minor"/>
    </font>
    <font>
      <sz val="11"/>
      <color rgb="FF006100"/>
      <name val="宋体"/>
      <charset val="0"/>
      <scheme val="minor"/>
    </font>
    <font>
      <b/>
      <sz val="11"/>
      <color rgb="FF3F3F3F"/>
      <name val="宋体"/>
      <charset val="0"/>
      <scheme val="minor"/>
    </font>
    <font>
      <sz val="11"/>
      <color rgb="FFFA7D00"/>
      <name val="宋体"/>
      <charset val="0"/>
      <scheme val="minor"/>
    </font>
    <font>
      <vertAlign val="superscript"/>
      <sz val="10"/>
      <color indexed="8"/>
      <name val="宋体"/>
      <charset val="134"/>
    </font>
    <font>
      <sz val="9"/>
      <name val="宋体"/>
      <charset val="134"/>
    </font>
  </fonts>
  <fills count="49">
    <fill>
      <patternFill patternType="none"/>
    </fill>
    <fill>
      <patternFill patternType="gray125"/>
    </fill>
    <fill>
      <patternFill patternType="solid">
        <fgColor theme="0" tint="-0.25"/>
        <bgColor indexed="64"/>
      </patternFill>
    </fill>
    <fill>
      <patternFill patternType="solid">
        <fgColor theme="6" tint="0.8"/>
        <bgColor indexed="64"/>
      </patternFill>
    </fill>
    <fill>
      <patternFill patternType="solid">
        <fgColor rgb="FFFF0000"/>
        <bgColor indexed="64"/>
      </patternFill>
    </fill>
    <fill>
      <patternFill patternType="solid">
        <fgColor rgb="FFFF0000"/>
        <bgColor indexed="64"/>
      </patternFill>
    </fill>
    <fill>
      <patternFill patternType="solid">
        <fgColor rgb="FFFFC000"/>
        <bgColor indexed="64"/>
      </patternFill>
    </fill>
    <fill>
      <patternFill patternType="solid">
        <fgColor theme="0" tint="-0.35"/>
        <bgColor indexed="64"/>
      </patternFill>
    </fill>
    <fill>
      <patternFill patternType="solid">
        <fgColor theme="0" tint="-0.15"/>
        <bgColor indexed="64"/>
      </patternFill>
    </fill>
    <fill>
      <patternFill patternType="solid">
        <fgColor rgb="FFFFFF00"/>
        <bgColor indexed="64"/>
      </patternFill>
    </fill>
    <fill>
      <patternFill patternType="solid">
        <fgColor indexed="62"/>
        <bgColor indexed="64"/>
      </patternFill>
    </fill>
    <fill>
      <patternFill patternType="solid">
        <fgColor indexed="17"/>
        <bgColor indexed="64"/>
      </patternFill>
    </fill>
    <fill>
      <patternFill patternType="solid">
        <fgColor indexed="13"/>
        <bgColor indexed="64"/>
      </patternFill>
    </fill>
    <fill>
      <patternFill patternType="solid">
        <fgColor indexed="51"/>
        <bgColor indexed="64"/>
      </patternFill>
    </fill>
    <fill>
      <patternFill patternType="solid">
        <fgColor indexed="40"/>
        <bgColor indexed="64"/>
      </patternFill>
    </fill>
    <fill>
      <patternFill patternType="solid">
        <fgColor indexed="43"/>
        <bgColor indexed="64"/>
      </patternFill>
    </fill>
    <fill>
      <patternFill patternType="solid">
        <fgColor theme="9"/>
        <bgColor indexed="64"/>
      </patternFill>
    </fill>
    <fill>
      <patternFill patternType="solid">
        <fgColor theme="6" tint="0.6"/>
        <bgColor indexed="64"/>
      </patternFill>
    </fill>
    <fill>
      <patternFill patternType="solid">
        <fgColor theme="3" tint="0.4"/>
        <bgColor indexed="64"/>
      </patternFill>
    </fill>
    <fill>
      <patternFill patternType="solid">
        <fgColor rgb="FFA5A5A5"/>
        <bgColor indexed="64"/>
      </patternFill>
    </fill>
    <fill>
      <patternFill patternType="solid">
        <fgColor rgb="FFF2F2F2"/>
        <bgColor indexed="64"/>
      </patternFill>
    </fill>
    <fill>
      <patternFill patternType="solid">
        <fgColor rgb="FFFFFFCC"/>
        <bgColor indexed="64"/>
      </patternFill>
    </fill>
    <fill>
      <patternFill patternType="solid">
        <fgColor rgb="FFFFCC99"/>
        <bgColor indexed="64"/>
      </patternFill>
    </fill>
    <fill>
      <patternFill patternType="solid">
        <fgColor theme="8" tint="0.599993896298105"/>
        <bgColor indexed="64"/>
      </patternFill>
    </fill>
    <fill>
      <patternFill patternType="solid">
        <fgColor theme="5" tint="0.399975585192419"/>
        <bgColor indexed="64"/>
      </patternFill>
    </fill>
    <fill>
      <patternFill patternType="solid">
        <fgColor rgb="FFFFC7CE"/>
        <bgColor indexed="64"/>
      </patternFill>
    </fill>
    <fill>
      <patternFill patternType="solid">
        <fgColor theme="9" tint="0.399975585192419"/>
        <bgColor indexed="64"/>
      </patternFill>
    </fill>
    <fill>
      <patternFill patternType="solid">
        <fgColor theme="6" tint="0.599993896298105"/>
        <bgColor indexed="64"/>
      </patternFill>
    </fill>
    <fill>
      <patternFill patternType="solid">
        <fgColor theme="9" tint="0.599993896298105"/>
        <bgColor indexed="64"/>
      </patternFill>
    </fill>
    <fill>
      <patternFill patternType="solid">
        <fgColor theme="5"/>
        <bgColor indexed="64"/>
      </patternFill>
    </fill>
    <fill>
      <patternFill patternType="solid">
        <fgColor theme="6" tint="0.799981688894314"/>
        <bgColor indexed="64"/>
      </patternFill>
    </fill>
    <fill>
      <patternFill patternType="solid">
        <fgColor theme="7" tint="0.599993896298105"/>
        <bgColor indexed="64"/>
      </patternFill>
    </fill>
    <fill>
      <patternFill patternType="solid">
        <fgColor rgb="FFFFEB9C"/>
        <bgColor indexed="64"/>
      </patternFill>
    </fill>
    <fill>
      <patternFill patternType="solid">
        <fgColor theme="6" tint="0.399975585192419"/>
        <bgColor indexed="64"/>
      </patternFill>
    </fill>
    <fill>
      <patternFill patternType="solid">
        <fgColor theme="8" tint="0.399975585192419"/>
        <bgColor indexed="64"/>
      </patternFill>
    </fill>
    <fill>
      <patternFill patternType="solid">
        <fgColor theme="4" tint="0.599993896298105"/>
        <bgColor indexed="64"/>
      </patternFill>
    </fill>
    <fill>
      <patternFill patternType="solid">
        <fgColor theme="4"/>
        <bgColor indexed="64"/>
      </patternFill>
    </fill>
    <fill>
      <patternFill patternType="solid">
        <fgColor theme="4" tint="0.399975585192419"/>
        <bgColor indexed="64"/>
      </patternFill>
    </fill>
    <fill>
      <patternFill patternType="solid">
        <fgColor theme="8"/>
        <bgColor indexed="64"/>
      </patternFill>
    </fill>
    <fill>
      <patternFill patternType="solid">
        <fgColor theme="4" tint="0.799981688894314"/>
        <bgColor indexed="64"/>
      </patternFill>
    </fill>
    <fill>
      <patternFill patternType="solid">
        <fgColor theme="7" tint="0.399975585192419"/>
        <bgColor indexed="64"/>
      </patternFill>
    </fill>
    <fill>
      <patternFill patternType="solid">
        <fgColor rgb="FFC6EFCE"/>
        <bgColor indexed="64"/>
      </patternFill>
    </fill>
    <fill>
      <patternFill patternType="solid">
        <fgColor theme="7" tint="0.799981688894314"/>
        <bgColor indexed="64"/>
      </patternFill>
    </fill>
    <fill>
      <patternFill patternType="solid">
        <fgColor theme="5" tint="0.599993896298105"/>
        <bgColor indexed="64"/>
      </patternFill>
    </fill>
    <fill>
      <patternFill patternType="solid">
        <fgColor theme="5" tint="0.799981688894314"/>
        <bgColor indexed="64"/>
      </patternFill>
    </fill>
    <fill>
      <patternFill patternType="solid">
        <fgColor theme="9" tint="0.799981688894314"/>
        <bgColor indexed="64"/>
      </patternFill>
    </fill>
    <fill>
      <patternFill patternType="solid">
        <fgColor theme="7"/>
        <bgColor indexed="64"/>
      </patternFill>
    </fill>
    <fill>
      <patternFill patternType="solid">
        <fgColor theme="6"/>
        <bgColor indexed="64"/>
      </patternFill>
    </fill>
    <fill>
      <patternFill patternType="solid">
        <fgColor theme="8" tint="0.799981688894314"/>
        <bgColor indexed="64"/>
      </patternFill>
    </fill>
  </fills>
  <borders count="70">
    <border>
      <left/>
      <right/>
      <top/>
      <bottom/>
      <diagonal/>
    </border>
    <border>
      <left/>
      <right style="hair">
        <color auto="1"/>
      </right>
      <top/>
      <bottom style="hair">
        <color auto="1"/>
      </bottom>
      <diagonal/>
    </border>
    <border>
      <left style="hair">
        <color auto="1"/>
      </left>
      <right style="hair">
        <color auto="1"/>
      </right>
      <top/>
      <bottom style="hair">
        <color auto="1"/>
      </bottom>
      <diagonal/>
    </border>
    <border>
      <left style="hair">
        <color auto="1"/>
      </left>
      <right/>
      <top/>
      <bottom/>
      <diagonal/>
    </border>
    <border>
      <left/>
      <right style="hair">
        <color auto="1"/>
      </right>
      <top style="hair">
        <color auto="1"/>
      </top>
      <bottom style="hair">
        <color auto="1"/>
      </bottom>
      <diagonal/>
    </border>
    <border>
      <left style="hair">
        <color auto="1"/>
      </left>
      <right style="hair">
        <color auto="1"/>
      </right>
      <top style="hair">
        <color auto="1"/>
      </top>
      <bottom style="hair">
        <color auto="1"/>
      </bottom>
      <diagonal/>
    </border>
    <border>
      <left/>
      <right style="hair">
        <color auto="1"/>
      </right>
      <top style="hair">
        <color auto="1"/>
      </top>
      <bottom/>
      <diagonal/>
    </border>
    <border>
      <left style="hair">
        <color auto="1"/>
      </left>
      <right style="hair">
        <color auto="1"/>
      </right>
      <top style="hair">
        <color auto="1"/>
      </top>
      <bottom/>
      <diagonal/>
    </border>
    <border>
      <left style="hair">
        <color auto="1"/>
      </left>
      <right/>
      <top/>
      <bottom style="hair">
        <color auto="1"/>
      </bottom>
      <diagonal/>
    </border>
    <border>
      <left style="hair">
        <color auto="1"/>
      </left>
      <right/>
      <top style="hair">
        <color auto="1"/>
      </top>
      <bottom style="hair">
        <color auto="1"/>
      </bottom>
      <diagonal/>
    </border>
    <border>
      <left style="hair">
        <color auto="1"/>
      </left>
      <right/>
      <top style="hair">
        <color auto="1"/>
      </top>
      <bottom/>
      <diagonal/>
    </border>
    <border>
      <left style="medium">
        <color auto="1"/>
      </left>
      <right/>
      <top style="medium">
        <color auto="1"/>
      </top>
      <bottom style="hair">
        <color auto="1"/>
      </bottom>
      <diagonal/>
    </border>
    <border>
      <left/>
      <right/>
      <top style="medium">
        <color auto="1"/>
      </top>
      <bottom style="hair">
        <color auto="1"/>
      </bottom>
      <diagonal/>
    </border>
    <border>
      <left/>
      <right style="medium">
        <color auto="1"/>
      </right>
      <top style="medium">
        <color auto="1"/>
      </top>
      <bottom style="hair">
        <color auto="1"/>
      </bottom>
      <diagonal/>
    </border>
    <border>
      <left style="medium">
        <color auto="1"/>
      </left>
      <right style="hair">
        <color auto="1"/>
      </right>
      <top style="hair">
        <color auto="1"/>
      </top>
      <bottom style="hair">
        <color auto="1"/>
      </bottom>
      <diagonal/>
    </border>
    <border>
      <left style="hair">
        <color auto="1"/>
      </left>
      <right style="medium">
        <color auto="1"/>
      </right>
      <top style="hair">
        <color auto="1"/>
      </top>
      <bottom style="hair">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thin">
        <color auto="1"/>
      </right>
      <top style="medium">
        <color auto="1"/>
      </top>
      <bottom/>
      <diagonal/>
    </border>
    <border>
      <left style="medium">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n">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thin">
        <color auto="1"/>
      </left>
      <right style="medium">
        <color auto="1"/>
      </right>
      <top style="medium">
        <color auto="1"/>
      </top>
      <bottom style="thin">
        <color auto="1"/>
      </bottom>
      <diagonal/>
    </border>
    <border>
      <left style="hair">
        <color auto="1"/>
      </left>
      <right style="medium">
        <color auto="1"/>
      </right>
      <top style="medium">
        <color auto="1"/>
      </top>
      <bottom style="hair">
        <color auto="1"/>
      </bottom>
      <diagonal/>
    </border>
    <border>
      <left style="thin">
        <color auto="1"/>
      </left>
      <right style="medium">
        <color auto="1"/>
      </right>
      <top style="thin">
        <color auto="1"/>
      </top>
      <bottom style="thin">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thin">
        <color auto="1"/>
      </left>
      <right style="medium">
        <color auto="1"/>
      </right>
      <top style="thin">
        <color auto="1"/>
      </top>
      <bottom style="medium">
        <color auto="1"/>
      </bottom>
      <diagonal/>
    </border>
    <border>
      <left style="medium">
        <color auto="1"/>
      </left>
      <right style="thin">
        <color auto="1"/>
      </right>
      <top style="thin">
        <color auto="1"/>
      </top>
      <bottom/>
      <diagonal/>
    </border>
    <border>
      <left style="thin">
        <color auto="1"/>
      </left>
      <right style="thin">
        <color auto="1"/>
      </right>
      <top style="thin">
        <color auto="1"/>
      </top>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right/>
      <top style="thin">
        <color auto="1"/>
      </top>
      <bottom style="thin">
        <color auto="1"/>
      </bottom>
      <diagonal/>
    </border>
    <border>
      <left/>
      <right style="thin">
        <color auto="1"/>
      </right>
      <top style="thin">
        <color auto="1"/>
      </top>
      <bottom style="medium">
        <color auto="1"/>
      </bottom>
      <diagonal/>
    </border>
    <border>
      <left/>
      <right style="medium">
        <color auto="1"/>
      </right>
      <top style="thin">
        <color auto="1"/>
      </top>
      <bottom style="thin">
        <color auto="1"/>
      </bottom>
      <diagonal/>
    </border>
    <border>
      <left style="thin">
        <color auto="1"/>
      </left>
      <right/>
      <top style="medium">
        <color auto="1"/>
      </top>
      <bottom style="thin">
        <color auto="1"/>
      </bottom>
      <diagonal/>
    </border>
    <border>
      <left style="medium">
        <color auto="1"/>
      </left>
      <right/>
      <top style="medium">
        <color auto="1"/>
      </top>
      <bottom/>
      <diagonal/>
    </border>
    <border>
      <left/>
      <right/>
      <top style="medium">
        <color auto="1"/>
      </top>
      <bottom/>
      <diagonal/>
    </border>
    <border>
      <left/>
      <right style="medium">
        <color auto="1"/>
      </right>
      <top style="medium">
        <color auto="1"/>
      </top>
      <bottom/>
      <diagonal/>
    </border>
    <border>
      <left style="thin">
        <color auto="1"/>
      </left>
      <right/>
      <top style="thin">
        <color auto="1"/>
      </top>
      <bottom style="thin">
        <color auto="1"/>
      </bottom>
      <diagonal/>
    </border>
    <border>
      <left style="medium">
        <color auto="1"/>
      </left>
      <right/>
      <top/>
      <bottom style="thin">
        <color auto="1"/>
      </bottom>
      <diagonal/>
    </border>
    <border>
      <left/>
      <right/>
      <top/>
      <bottom style="thin">
        <color auto="1"/>
      </bottom>
      <diagonal/>
    </border>
    <border>
      <left/>
      <right style="medium">
        <color auto="1"/>
      </right>
      <top/>
      <bottom style="thin">
        <color auto="1"/>
      </bottom>
      <diagonal/>
    </border>
    <border>
      <left style="thin">
        <color auto="1"/>
      </left>
      <right/>
      <top style="thin">
        <color auto="1"/>
      </top>
      <bottom style="medium">
        <color auto="1"/>
      </bottom>
      <diagonal/>
    </border>
    <border>
      <left/>
      <right/>
      <top/>
      <bottom style="medium">
        <color auto="1"/>
      </bottom>
      <diagonal/>
    </border>
    <border>
      <left/>
      <right style="hair">
        <color auto="1"/>
      </right>
      <top style="medium">
        <color auto="1"/>
      </top>
      <bottom style="hair">
        <color auto="1"/>
      </bottom>
      <diagonal/>
    </border>
    <border>
      <left/>
      <right style="hair">
        <color auto="1"/>
      </right>
      <top style="hair">
        <color auto="1"/>
      </top>
      <bottom style="medium">
        <color auto="1"/>
      </bottom>
      <diagonal/>
    </border>
    <border>
      <left style="thin">
        <color auto="1"/>
      </left>
      <right/>
      <top/>
      <bottom/>
      <diagonal/>
    </border>
    <border>
      <left/>
      <right style="thin">
        <color auto="1"/>
      </right>
      <top style="thin">
        <color auto="1"/>
      </top>
      <bottom style="thin">
        <color auto="1"/>
      </bottom>
      <diagonal/>
    </border>
    <border>
      <left/>
      <right style="medium">
        <color auto="1"/>
      </right>
      <top style="hair">
        <color auto="1"/>
      </top>
      <bottom style="hair">
        <color auto="1"/>
      </bottom>
      <diagonal/>
    </border>
    <border>
      <left/>
      <right style="medium">
        <color auto="1"/>
      </right>
      <top style="hair">
        <color auto="1"/>
      </top>
      <bottom style="medium">
        <color auto="1"/>
      </bottom>
      <diagonal/>
    </border>
    <border>
      <left style="thin">
        <color auto="1"/>
      </left>
      <right style="thin">
        <color auto="1"/>
      </right>
      <top/>
      <bottom/>
      <diagonal/>
    </border>
    <border>
      <left/>
      <right style="hair">
        <color auto="1"/>
      </right>
      <top style="medium">
        <color auto="1"/>
      </top>
      <bottom/>
      <diagonal/>
    </border>
    <border>
      <left style="hair">
        <color auto="1"/>
      </left>
      <right style="hair">
        <color auto="1"/>
      </right>
      <top style="medium">
        <color auto="1"/>
      </top>
      <bottom/>
      <diagonal/>
    </border>
    <border>
      <left style="hair">
        <color auto="1"/>
      </left>
      <right/>
      <top style="medium">
        <color auto="1"/>
      </top>
      <bottom/>
      <diagonal/>
    </border>
    <border>
      <left style="hair">
        <color auto="1"/>
      </left>
      <right/>
      <top style="medium">
        <color auto="1"/>
      </top>
      <bottom style="hair">
        <color auto="1"/>
      </bottom>
      <diagonal/>
    </border>
    <border>
      <left style="double">
        <color rgb="FF3F3F3F"/>
      </left>
      <right style="double">
        <color rgb="FF3F3F3F"/>
      </right>
      <top style="double">
        <color rgb="FF3F3F3F"/>
      </top>
      <bottom style="double">
        <color rgb="FF3F3F3F"/>
      </bottom>
      <diagonal/>
    </border>
    <border>
      <left style="thin">
        <color rgb="FF7F7F7F"/>
      </left>
      <right style="thin">
        <color rgb="FF7F7F7F"/>
      </right>
      <top style="thin">
        <color rgb="FF7F7F7F"/>
      </top>
      <bottom style="thin">
        <color rgb="FF7F7F7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medium">
        <color theme="4"/>
      </bottom>
      <diagonal/>
    </border>
    <border>
      <left/>
      <right/>
      <top/>
      <bottom style="medium">
        <color theme="4" tint="0.499984740745262"/>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s>
  <cellStyleXfs count="54">
    <xf numFmtId="0" fontId="0" fillId="0" borderId="0">
      <alignment vertical="center"/>
    </xf>
    <xf numFmtId="42" fontId="0" fillId="0" borderId="0" applyFont="0" applyFill="0" applyBorder="0" applyAlignment="0" applyProtection="0">
      <alignment vertical="center"/>
    </xf>
    <xf numFmtId="0" fontId="43" fillId="30" borderId="0" applyNumberFormat="0" applyBorder="0" applyAlignment="0" applyProtection="0">
      <alignment vertical="center"/>
    </xf>
    <xf numFmtId="0" fontId="40" fillId="22" borderId="63" applyNumberFormat="0" applyAlignment="0" applyProtection="0">
      <alignment vertical="center"/>
    </xf>
    <xf numFmtId="44" fontId="0" fillId="0" borderId="0" applyFont="0" applyFill="0" applyBorder="0" applyAlignment="0" applyProtection="0">
      <alignment vertical="center"/>
    </xf>
    <xf numFmtId="41" fontId="0" fillId="0" borderId="0" applyFont="0" applyFill="0" applyBorder="0" applyAlignment="0" applyProtection="0">
      <alignment vertical="center"/>
    </xf>
    <xf numFmtId="0" fontId="43" fillId="27" borderId="0" applyNumberFormat="0" applyBorder="0" applyAlignment="0" applyProtection="0">
      <alignment vertical="center"/>
    </xf>
    <xf numFmtId="0" fontId="45" fillId="25" borderId="0" applyNumberFormat="0" applyBorder="0" applyAlignment="0" applyProtection="0">
      <alignment vertical="center"/>
    </xf>
    <xf numFmtId="43" fontId="0" fillId="0" borderId="0" applyFont="0" applyFill="0" applyBorder="0" applyAlignment="0" applyProtection="0">
      <alignment vertical="center"/>
    </xf>
    <xf numFmtId="0" fontId="44" fillId="33" borderId="0" applyNumberFormat="0" applyBorder="0" applyAlignment="0" applyProtection="0">
      <alignment vertical="center"/>
    </xf>
    <xf numFmtId="0" fontId="49" fillId="0" borderId="0" applyNumberFormat="0" applyFill="0" applyBorder="0" applyAlignment="0" applyProtection="0">
      <alignment vertical="center"/>
    </xf>
    <xf numFmtId="9" fontId="0" fillId="0" borderId="0" applyFont="0" applyFill="0" applyBorder="0" applyAlignment="0" applyProtection="0">
      <alignment vertical="center"/>
    </xf>
    <xf numFmtId="0" fontId="39" fillId="0" borderId="0" applyNumberFormat="0" applyFill="0" applyBorder="0" applyAlignment="0" applyProtection="0">
      <alignment vertical="center"/>
    </xf>
    <xf numFmtId="0" fontId="0" fillId="21" borderId="64" applyNumberFormat="0" applyFont="0" applyAlignment="0" applyProtection="0">
      <alignment vertical="center"/>
    </xf>
    <xf numFmtId="0" fontId="44" fillId="24" borderId="0" applyNumberFormat="0" applyBorder="0" applyAlignment="0" applyProtection="0">
      <alignment vertical="center"/>
    </xf>
    <xf numFmtId="0" fontId="41" fillId="0" borderId="0" applyNumberFormat="0" applyFill="0" applyBorder="0" applyAlignment="0" applyProtection="0">
      <alignment vertical="center"/>
    </xf>
    <xf numFmtId="0" fontId="48" fillId="0" borderId="0" applyNumberFormat="0" applyFill="0" applyBorder="0" applyAlignment="0" applyProtection="0">
      <alignment vertical="center"/>
    </xf>
    <xf numFmtId="0" fontId="47" fillId="0" borderId="0" applyNumberFormat="0" applyFill="0" applyBorder="0" applyAlignment="0" applyProtection="0">
      <alignment vertical="center"/>
    </xf>
    <xf numFmtId="0" fontId="35" fillId="0" borderId="0" applyNumberFormat="0" applyFill="0" applyBorder="0" applyAlignment="0" applyProtection="0">
      <alignment vertical="center"/>
    </xf>
    <xf numFmtId="0" fontId="38" fillId="0" borderId="66" applyNumberFormat="0" applyFill="0" applyAlignment="0" applyProtection="0">
      <alignment vertical="center"/>
    </xf>
    <xf numFmtId="0" fontId="42" fillId="0" borderId="66" applyNumberFormat="0" applyFill="0" applyAlignment="0" applyProtection="0">
      <alignment vertical="center"/>
    </xf>
    <xf numFmtId="0" fontId="44" fillId="37" borderId="0" applyNumberFormat="0" applyBorder="0" applyAlignment="0" applyProtection="0">
      <alignment vertical="center"/>
    </xf>
    <xf numFmtId="0" fontId="41" fillId="0" borderId="67" applyNumberFormat="0" applyFill="0" applyAlignment="0" applyProtection="0">
      <alignment vertical="center"/>
    </xf>
    <xf numFmtId="0" fontId="44" fillId="40" borderId="0" applyNumberFormat="0" applyBorder="0" applyAlignment="0" applyProtection="0">
      <alignment vertical="center"/>
    </xf>
    <xf numFmtId="0" fontId="51" fillId="20" borderId="68" applyNumberFormat="0" applyAlignment="0" applyProtection="0">
      <alignment vertical="center"/>
    </xf>
    <xf numFmtId="0" fontId="36" fillId="20" borderId="63" applyNumberFormat="0" applyAlignment="0" applyProtection="0">
      <alignment vertical="center"/>
    </xf>
    <xf numFmtId="0" fontId="34" fillId="19" borderId="62" applyNumberFormat="0" applyAlignment="0" applyProtection="0">
      <alignment vertical="center"/>
    </xf>
    <xf numFmtId="0" fontId="43" fillId="45" borderId="0" applyNumberFormat="0" applyBorder="0" applyAlignment="0" applyProtection="0">
      <alignment vertical="center"/>
    </xf>
    <xf numFmtId="0" fontId="44" fillId="29" borderId="0" applyNumberFormat="0" applyBorder="0" applyAlignment="0" applyProtection="0">
      <alignment vertical="center"/>
    </xf>
    <xf numFmtId="0" fontId="52" fillId="0" borderId="69" applyNumberFormat="0" applyFill="0" applyAlignment="0" applyProtection="0">
      <alignment vertical="center"/>
    </xf>
    <xf numFmtId="0" fontId="37" fillId="0" borderId="65" applyNumberFormat="0" applyFill="0" applyAlignment="0" applyProtection="0">
      <alignment vertical="center"/>
    </xf>
    <xf numFmtId="0" fontId="50" fillId="41" borderId="0" applyNumberFormat="0" applyBorder="0" applyAlignment="0" applyProtection="0">
      <alignment vertical="center"/>
    </xf>
    <xf numFmtId="0" fontId="46" fillId="32" borderId="0" applyNumberFormat="0" applyBorder="0" applyAlignment="0" applyProtection="0">
      <alignment vertical="center"/>
    </xf>
    <xf numFmtId="0" fontId="43" fillId="48" borderId="0" applyNumberFormat="0" applyBorder="0" applyAlignment="0" applyProtection="0">
      <alignment vertical="center"/>
    </xf>
    <xf numFmtId="0" fontId="44" fillId="36" borderId="0" applyNumberFormat="0" applyBorder="0" applyAlignment="0" applyProtection="0">
      <alignment vertical="center"/>
    </xf>
    <xf numFmtId="0" fontId="43" fillId="39" borderId="0" applyNumberFormat="0" applyBorder="0" applyAlignment="0" applyProtection="0">
      <alignment vertical="center"/>
    </xf>
    <xf numFmtId="0" fontId="43" fillId="35" borderId="0" applyNumberFormat="0" applyBorder="0" applyAlignment="0" applyProtection="0">
      <alignment vertical="center"/>
    </xf>
    <xf numFmtId="0" fontId="43" fillId="44" borderId="0" applyNumberFormat="0" applyBorder="0" applyAlignment="0" applyProtection="0">
      <alignment vertical="center"/>
    </xf>
    <xf numFmtId="0" fontId="43" fillId="43" borderId="0" applyNumberFormat="0" applyBorder="0" applyAlignment="0" applyProtection="0">
      <alignment vertical="center"/>
    </xf>
    <xf numFmtId="0" fontId="44" fillId="47" borderId="0" applyNumberFormat="0" applyBorder="0" applyAlignment="0" applyProtection="0">
      <alignment vertical="center"/>
    </xf>
    <xf numFmtId="0" fontId="44" fillId="46" borderId="0" applyNumberFormat="0" applyBorder="0" applyAlignment="0" applyProtection="0">
      <alignment vertical="center"/>
    </xf>
    <xf numFmtId="0" fontId="43" fillId="42" borderId="0" applyNumberFormat="0" applyBorder="0" applyAlignment="0" applyProtection="0">
      <alignment vertical="center"/>
    </xf>
    <xf numFmtId="0" fontId="43" fillId="31" borderId="0" applyNumberFormat="0" applyBorder="0" applyAlignment="0" applyProtection="0">
      <alignment vertical="center"/>
    </xf>
    <xf numFmtId="0" fontId="44" fillId="38" borderId="0" applyNumberFormat="0" applyBorder="0" applyAlignment="0" applyProtection="0">
      <alignment vertical="center"/>
    </xf>
    <xf numFmtId="0" fontId="43" fillId="23" borderId="0" applyNumberFormat="0" applyBorder="0" applyAlignment="0" applyProtection="0">
      <alignment vertical="center"/>
    </xf>
    <xf numFmtId="0" fontId="44" fillId="34" borderId="0" applyNumberFormat="0" applyBorder="0" applyAlignment="0" applyProtection="0">
      <alignment vertical="center"/>
    </xf>
    <xf numFmtId="0" fontId="44" fillId="16" borderId="0" applyNumberFormat="0" applyBorder="0" applyAlignment="0" applyProtection="0">
      <alignment vertical="center"/>
    </xf>
    <xf numFmtId="0" fontId="43" fillId="28" borderId="0" applyNumberFormat="0" applyBorder="0" applyAlignment="0" applyProtection="0">
      <alignment vertical="center"/>
    </xf>
    <xf numFmtId="0" fontId="44" fillId="26" borderId="0" applyNumberFormat="0" applyBorder="0" applyAlignment="0" applyProtection="0">
      <alignment vertical="center"/>
    </xf>
    <xf numFmtId="0" fontId="3" fillId="0" borderId="0"/>
    <xf numFmtId="0" fontId="3" fillId="0" borderId="0"/>
    <xf numFmtId="0" fontId="3" fillId="0" borderId="0">
      <alignment vertical="center"/>
    </xf>
    <xf numFmtId="0" fontId="0" fillId="0" borderId="0">
      <alignment vertical="center"/>
    </xf>
    <xf numFmtId="0" fontId="3" fillId="0" borderId="0"/>
  </cellStyleXfs>
  <cellXfs count="539">
    <xf numFmtId="0" fontId="0" fillId="0" borderId="0" xfId="0">
      <alignment vertical="center"/>
    </xf>
    <xf numFmtId="0" fontId="0" fillId="0" borderId="0" xfId="0" applyFont="1">
      <alignment vertical="center"/>
    </xf>
    <xf numFmtId="0" fontId="0" fillId="0" borderId="0" xfId="0" applyFont="1" applyAlignment="1">
      <alignment vertical="center"/>
    </xf>
    <xf numFmtId="0" fontId="0" fillId="0" borderId="0" xfId="0" applyAlignment="1">
      <alignment horizontal="center" vertical="center"/>
    </xf>
    <xf numFmtId="177" fontId="0" fillId="0" borderId="0" xfId="0" applyNumberFormat="1">
      <alignment vertical="center"/>
    </xf>
    <xf numFmtId="0" fontId="1" fillId="0" borderId="0" xfId="0" applyFont="1" applyAlignment="1">
      <alignment horizontal="center" vertical="center"/>
    </xf>
    <xf numFmtId="0" fontId="0" fillId="2" borderId="1" xfId="0" applyFill="1" applyBorder="1">
      <alignment vertical="center"/>
    </xf>
    <xf numFmtId="0" fontId="0" fillId="2" borderId="2" xfId="0" applyFill="1" applyBorder="1">
      <alignment vertic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2" borderId="0" xfId="0" applyFill="1" applyAlignment="1">
      <alignment horizontal="center" vertical="center"/>
    </xf>
    <xf numFmtId="0" fontId="0" fillId="2" borderId="4" xfId="0" applyFill="1" applyBorder="1" applyAlignment="1">
      <alignment horizontal="center" vertical="center"/>
    </xf>
    <xf numFmtId="0" fontId="0" fillId="2" borderId="5" xfId="0" applyFill="1" applyBorder="1">
      <alignment vertical="center"/>
    </xf>
    <xf numFmtId="0" fontId="0" fillId="0" borderId="4" xfId="0" applyFill="1" applyBorder="1">
      <alignment vertical="center"/>
    </xf>
    <xf numFmtId="0" fontId="0" fillId="0" borderId="5" xfId="0" applyFill="1" applyBorder="1">
      <alignment vertical="center"/>
    </xf>
    <xf numFmtId="0" fontId="0" fillId="2" borderId="5" xfId="0" applyFill="1" applyBorder="1" applyAlignment="1">
      <alignment horizontal="center" vertical="center"/>
    </xf>
    <xf numFmtId="177" fontId="0" fillId="2" borderId="5" xfId="0" applyNumberFormat="1" applyFill="1" applyBorder="1">
      <alignment vertical="center"/>
    </xf>
    <xf numFmtId="0" fontId="0" fillId="2" borderId="6" xfId="0" applyFill="1" applyBorder="1">
      <alignment vertical="center"/>
    </xf>
    <xf numFmtId="0" fontId="0" fillId="2" borderId="7" xfId="0" applyFill="1" applyBorder="1">
      <alignment vertical="center"/>
    </xf>
    <xf numFmtId="0" fontId="0" fillId="0" borderId="0" xfId="0" applyFont="1" applyAlignment="1">
      <alignment vertical="center"/>
    </xf>
    <xf numFmtId="0" fontId="0" fillId="2" borderId="8" xfId="0" applyFill="1" applyBorder="1">
      <alignment vertical="center"/>
    </xf>
    <xf numFmtId="0" fontId="0" fillId="2" borderId="9" xfId="0" applyFill="1" applyBorder="1">
      <alignment vertical="center"/>
    </xf>
    <xf numFmtId="0" fontId="0" fillId="0" borderId="9" xfId="0" applyFill="1" applyBorder="1">
      <alignment vertical="center"/>
    </xf>
    <xf numFmtId="0" fontId="0" fillId="2" borderId="10" xfId="0" applyFill="1" applyBorder="1">
      <alignment vertical="center"/>
    </xf>
    <xf numFmtId="0" fontId="2" fillId="0" borderId="0" xfId="0" applyFont="1" applyAlignment="1">
      <alignment horizontal="center" vertical="center"/>
    </xf>
    <xf numFmtId="0" fontId="2" fillId="0" borderId="0" xfId="0" applyFont="1" applyAlignment="1">
      <alignment horizontal="center" vertical="center"/>
    </xf>
    <xf numFmtId="0" fontId="3" fillId="0" borderId="11" xfId="49" applyNumberFormat="1" applyFont="1" applyBorder="1" applyAlignment="1">
      <alignment horizontal="center" vertical="center"/>
    </xf>
    <xf numFmtId="0" fontId="3" fillId="0" borderId="12" xfId="49" applyNumberFormat="1" applyFont="1" applyFill="1" applyBorder="1" applyAlignment="1">
      <alignment horizontal="center" vertical="center"/>
    </xf>
    <xf numFmtId="0" fontId="3" fillId="0" borderId="12" xfId="49" applyNumberFormat="1" applyFont="1" applyBorder="1" applyAlignment="1">
      <alignment horizontal="center" vertical="center"/>
    </xf>
    <xf numFmtId="0" fontId="3" fillId="0" borderId="13" xfId="49" applyNumberFormat="1" applyFont="1" applyBorder="1" applyAlignment="1">
      <alignment horizontal="center" vertical="center"/>
    </xf>
    <xf numFmtId="0" fontId="4" fillId="0" borderId="14" xfId="49" applyFont="1" applyBorder="1" applyAlignment="1">
      <alignment horizontal="center" vertical="center"/>
    </xf>
    <xf numFmtId="177" fontId="5" fillId="0" borderId="5" xfId="49" applyNumberFormat="1" applyFont="1" applyFill="1" applyBorder="1" applyAlignment="1">
      <alignment horizontal="center" vertical="center"/>
    </xf>
    <xf numFmtId="0" fontId="5" fillId="0" borderId="5" xfId="49" applyFont="1" applyFill="1" applyBorder="1" applyAlignment="1">
      <alignment horizontal="center" vertical="center"/>
    </xf>
    <xf numFmtId="0" fontId="5" fillId="0" borderId="15" xfId="49" applyFont="1" applyFill="1" applyBorder="1" applyAlignment="1">
      <alignment horizontal="center" vertical="center"/>
    </xf>
    <xf numFmtId="0" fontId="3" fillId="0" borderId="14" xfId="49" applyFont="1" applyBorder="1" applyAlignment="1">
      <alignment horizontal="center" vertical="center"/>
    </xf>
    <xf numFmtId="0" fontId="3" fillId="3" borderId="5" xfId="49" applyFont="1" applyFill="1" applyBorder="1" applyAlignment="1">
      <alignment horizontal="center" vertical="center"/>
    </xf>
    <xf numFmtId="0" fontId="3" fillId="3" borderId="15" xfId="49" applyFont="1" applyFill="1" applyBorder="1" applyAlignment="1">
      <alignment horizontal="center" vertical="center"/>
    </xf>
    <xf numFmtId="0" fontId="1" fillId="0" borderId="0" xfId="0" applyFont="1">
      <alignment vertical="center"/>
    </xf>
    <xf numFmtId="0" fontId="3" fillId="3" borderId="5" xfId="49" applyFill="1" applyBorder="1" applyAlignment="1">
      <alignment horizontal="center" vertical="center"/>
    </xf>
    <xf numFmtId="0" fontId="3" fillId="3" borderId="15" xfId="49" applyFill="1" applyBorder="1" applyAlignment="1">
      <alignment horizontal="center" vertical="center"/>
    </xf>
    <xf numFmtId="0" fontId="6" fillId="3" borderId="5" xfId="49" applyFont="1" applyFill="1" applyBorder="1" applyAlignment="1">
      <alignment horizontal="center" vertical="center"/>
    </xf>
    <xf numFmtId="0" fontId="4" fillId="3" borderId="15" xfId="49" applyFont="1" applyFill="1" applyBorder="1" applyAlignment="1">
      <alignment horizontal="center" vertical="center"/>
    </xf>
    <xf numFmtId="0" fontId="7" fillId="3" borderId="15" xfId="49" applyFont="1" applyFill="1" applyBorder="1" applyAlignment="1">
      <alignment horizontal="center" vertical="center"/>
    </xf>
    <xf numFmtId="177" fontId="1" fillId="4" borderId="0" xfId="0" applyNumberFormat="1" applyFont="1" applyFill="1">
      <alignment vertical="center"/>
    </xf>
    <xf numFmtId="177" fontId="1" fillId="5" borderId="0" xfId="0" applyNumberFormat="1" applyFont="1" applyFill="1">
      <alignment vertical="center"/>
    </xf>
    <xf numFmtId="0" fontId="3" fillId="0" borderId="0" xfId="49" applyNumberFormat="1" applyFont="1" applyAlignment="1">
      <alignment horizontal="center" vertical="center"/>
    </xf>
    <xf numFmtId="0" fontId="5" fillId="0" borderId="0" xfId="49" applyFont="1" applyFill="1" applyAlignment="1">
      <alignment horizontal="center" vertical="center"/>
    </xf>
    <xf numFmtId="0" fontId="1" fillId="0" borderId="0" xfId="0" applyFont="1" applyFill="1">
      <alignment vertical="center"/>
    </xf>
    <xf numFmtId="0" fontId="1" fillId="4" borderId="0" xfId="0" applyFont="1" applyFill="1">
      <alignment vertical="center"/>
    </xf>
    <xf numFmtId="0" fontId="3" fillId="0" borderId="0" xfId="49" applyFont="1" applyAlignment="1">
      <alignment horizontal="center" vertical="center"/>
    </xf>
    <xf numFmtId="0" fontId="3" fillId="0" borderId="0" xfId="49" applyFill="1"/>
    <xf numFmtId="0" fontId="3" fillId="0" borderId="0" xfId="49" applyFont="1" applyAlignment="1"/>
    <xf numFmtId="0" fontId="3" fillId="0" borderId="0" xfId="49" applyFont="1" applyFill="1" applyAlignment="1">
      <alignment vertical="center"/>
    </xf>
    <xf numFmtId="0" fontId="3" fillId="0" borderId="0" xfId="49" applyFont="1" applyAlignment="1">
      <alignment vertical="center"/>
    </xf>
    <xf numFmtId="0" fontId="3" fillId="6" borderId="0" xfId="49" applyFill="1"/>
    <xf numFmtId="0" fontId="3" fillId="0" borderId="0" xfId="49"/>
    <xf numFmtId="176" fontId="3" fillId="0" borderId="0" xfId="49" applyNumberFormat="1" applyFont="1" applyAlignment="1">
      <alignment vertical="center"/>
    </xf>
    <xf numFmtId="0" fontId="3" fillId="0" borderId="0" xfId="49" applyNumberFormat="1" applyAlignment="1">
      <alignment horizontal="center" vertical="center" textRotation="255"/>
    </xf>
    <xf numFmtId="0" fontId="3" fillId="0" borderId="16" xfId="49" applyFont="1" applyBorder="1" applyAlignment="1">
      <alignment horizontal="center" vertical="center"/>
    </xf>
    <xf numFmtId="0" fontId="3" fillId="0" borderId="17" xfId="49" applyFont="1" applyBorder="1" applyAlignment="1">
      <alignment horizontal="center" vertical="center"/>
    </xf>
    <xf numFmtId="0" fontId="3" fillId="0" borderId="18" xfId="49" applyFont="1" applyBorder="1" applyAlignment="1">
      <alignment horizontal="center" vertical="center"/>
    </xf>
    <xf numFmtId="0" fontId="3" fillId="0" borderId="19" xfId="49" applyFont="1" applyBorder="1" applyAlignment="1">
      <alignment horizontal="center" vertical="center"/>
    </xf>
    <xf numFmtId="176" fontId="3" fillId="0" borderId="20" xfId="49" applyNumberFormat="1" applyFont="1" applyBorder="1" applyAlignment="1">
      <alignment horizontal="center" vertical="center"/>
    </xf>
    <xf numFmtId="0" fontId="3" fillId="0" borderId="20" xfId="49" applyFont="1" applyBorder="1" applyAlignment="1">
      <alignment horizontal="center" vertical="center"/>
    </xf>
    <xf numFmtId="0" fontId="3" fillId="0" borderId="21" xfId="49" applyFont="1" applyBorder="1" applyAlignment="1">
      <alignment horizontal="center" vertical="center"/>
    </xf>
    <xf numFmtId="0" fontId="6" fillId="0" borderId="19" xfId="49" applyFont="1" applyFill="1" applyBorder="1" applyAlignment="1">
      <alignment horizontal="center"/>
    </xf>
    <xf numFmtId="177" fontId="6" fillId="0" borderId="20" xfId="49" applyNumberFormat="1" applyFont="1" applyBorder="1" applyAlignment="1">
      <alignment horizontal="center"/>
    </xf>
    <xf numFmtId="0" fontId="6" fillId="0" borderId="20" xfId="49" applyFont="1" applyFill="1" applyBorder="1" applyAlignment="1">
      <alignment horizontal="center" vertical="center"/>
    </xf>
    <xf numFmtId="0" fontId="3" fillId="0" borderId="0" xfId="49" applyNumberFormat="1" applyFill="1" applyAlignment="1">
      <alignment horizontal="center" vertical="center" textRotation="255"/>
    </xf>
    <xf numFmtId="177" fontId="6" fillId="0" borderId="20" xfId="49" applyNumberFormat="1" applyFont="1" applyFill="1" applyBorder="1" applyAlignment="1">
      <alignment horizontal="center"/>
    </xf>
    <xf numFmtId="0" fontId="6" fillId="7" borderId="19" xfId="49" applyFont="1" applyFill="1" applyBorder="1" applyAlignment="1">
      <alignment horizontal="center"/>
    </xf>
    <xf numFmtId="177" fontId="6" fillId="7" borderId="20" xfId="49" applyNumberFormat="1" applyFont="1" applyFill="1" applyBorder="1" applyAlignment="1">
      <alignment horizontal="center"/>
    </xf>
    <xf numFmtId="0" fontId="6" fillId="7" borderId="20" xfId="49" applyFont="1" applyFill="1" applyBorder="1" applyAlignment="1">
      <alignment horizontal="center" vertical="center"/>
    </xf>
    <xf numFmtId="0" fontId="3" fillId="8" borderId="22" xfId="49" applyFill="1" applyBorder="1" applyAlignment="1">
      <alignment horizontal="center"/>
    </xf>
    <xf numFmtId="0" fontId="3" fillId="8" borderId="23" xfId="49" applyFill="1" applyBorder="1" applyAlignment="1">
      <alignment horizontal="center"/>
    </xf>
    <xf numFmtId="180" fontId="8" fillId="8" borderId="23" xfId="49" applyNumberFormat="1" applyFont="1" applyFill="1" applyBorder="1" applyAlignment="1">
      <alignment horizontal="center" vertical="center"/>
    </xf>
    <xf numFmtId="0" fontId="3" fillId="8" borderId="23" xfId="49" applyFont="1" applyFill="1" applyBorder="1" applyAlignment="1">
      <alignment horizontal="center" vertical="center"/>
    </xf>
    <xf numFmtId="0" fontId="3" fillId="0" borderId="0" xfId="49" applyBorder="1" applyAlignment="1"/>
    <xf numFmtId="0" fontId="9" fillId="0" borderId="0" xfId="49" applyNumberFormat="1" applyFont="1" applyFill="1" applyBorder="1" applyAlignment="1">
      <alignment horizontal="center"/>
    </xf>
    <xf numFmtId="177" fontId="10" fillId="0" borderId="0" xfId="49" applyNumberFormat="1" applyFont="1" applyBorder="1" applyAlignment="1">
      <alignment horizontal="center"/>
    </xf>
    <xf numFmtId="180" fontId="10" fillId="0" borderId="0" xfId="49" applyNumberFormat="1" applyFont="1" applyBorder="1" applyAlignment="1">
      <alignment horizontal="center"/>
    </xf>
    <xf numFmtId="0" fontId="3" fillId="0" borderId="0" xfId="49" applyFont="1" applyBorder="1" applyAlignment="1"/>
    <xf numFmtId="0" fontId="3" fillId="0" borderId="0" xfId="49" applyFont="1" applyBorder="1" applyAlignment="1">
      <alignment horizontal="center"/>
    </xf>
    <xf numFmtId="0" fontId="11" fillId="0" borderId="24" xfId="51" applyFont="1" applyBorder="1" applyAlignment="1">
      <alignment horizontal="center" vertical="center" wrapText="1"/>
    </xf>
    <xf numFmtId="0" fontId="12" fillId="0" borderId="25" xfId="51" applyFont="1" applyBorder="1" applyAlignment="1">
      <alignment horizontal="center" vertical="center" wrapText="1"/>
    </xf>
    <xf numFmtId="0" fontId="12" fillId="0" borderId="25" xfId="51" applyFont="1" applyBorder="1" applyAlignment="1">
      <alignment horizontal="center" vertical="center"/>
    </xf>
    <xf numFmtId="0" fontId="11" fillId="0" borderId="25" xfId="51" applyFont="1" applyBorder="1" applyAlignment="1">
      <alignment horizontal="center" vertical="center" wrapText="1"/>
    </xf>
    <xf numFmtId="0" fontId="11" fillId="0" borderId="25" xfId="51" applyFont="1" applyBorder="1" applyAlignment="1">
      <alignment horizontal="center" vertical="center"/>
    </xf>
    <xf numFmtId="0" fontId="11" fillId="0" borderId="14" xfId="51" applyFont="1" applyFill="1" applyBorder="1" applyAlignment="1">
      <alignment horizontal="center" vertical="center"/>
    </xf>
    <xf numFmtId="177" fontId="11" fillId="0" borderId="5" xfId="51" applyNumberFormat="1" applyFont="1" applyFill="1" applyBorder="1" applyAlignment="1">
      <alignment horizontal="center" vertical="center"/>
    </xf>
    <xf numFmtId="0" fontId="13" fillId="0" borderId="5" xfId="51" applyFont="1" applyFill="1" applyBorder="1" applyAlignment="1">
      <alignment horizontal="center" vertical="center"/>
    </xf>
    <xf numFmtId="177" fontId="14" fillId="0" borderId="5" xfId="51" applyNumberFormat="1" applyFont="1" applyFill="1" applyBorder="1" applyAlignment="1">
      <alignment horizontal="center" vertical="center"/>
    </xf>
    <xf numFmtId="176" fontId="13" fillId="0" borderId="5" xfId="51" applyNumberFormat="1" applyFont="1" applyFill="1" applyBorder="1" applyAlignment="1">
      <alignment horizontal="center" vertical="center"/>
    </xf>
    <xf numFmtId="180" fontId="8" fillId="0" borderId="5" xfId="49" applyNumberFormat="1" applyFont="1" applyFill="1" applyBorder="1" applyAlignment="1">
      <alignment horizontal="center" vertical="center"/>
    </xf>
    <xf numFmtId="0" fontId="3" fillId="0" borderId="0" xfId="49" applyNumberFormat="1" applyFont="1" applyFill="1" applyAlignment="1">
      <alignment horizontal="center" vertical="center" textRotation="255"/>
    </xf>
    <xf numFmtId="0" fontId="11" fillId="7" borderId="14" xfId="51" applyFont="1" applyFill="1" applyBorder="1" applyAlignment="1">
      <alignment horizontal="center" vertical="center"/>
    </xf>
    <xf numFmtId="177" fontId="11" fillId="7" borderId="5" xfId="51" applyNumberFormat="1" applyFont="1" applyFill="1" applyBorder="1" applyAlignment="1">
      <alignment horizontal="center" vertical="center"/>
    </xf>
    <xf numFmtId="0" fontId="13" fillId="7" borderId="5" xfId="51" applyFont="1" applyFill="1" applyBorder="1" applyAlignment="1">
      <alignment horizontal="center" vertical="center"/>
    </xf>
    <xf numFmtId="177" fontId="14" fillId="7" borderId="5" xfId="51" applyNumberFormat="1" applyFont="1" applyFill="1" applyBorder="1" applyAlignment="1">
      <alignment horizontal="center" vertical="center"/>
    </xf>
    <xf numFmtId="176" fontId="13" fillId="7" borderId="5" xfId="51" applyNumberFormat="1" applyFont="1" applyFill="1" applyBorder="1" applyAlignment="1">
      <alignment horizontal="center" vertical="center"/>
    </xf>
    <xf numFmtId="180" fontId="8" fillId="7" borderId="5" xfId="49" applyNumberFormat="1" applyFont="1" applyFill="1" applyBorder="1" applyAlignment="1">
      <alignment horizontal="center" vertical="center"/>
    </xf>
    <xf numFmtId="0" fontId="3" fillId="0" borderId="17" xfId="49" applyFont="1" applyFill="1" applyBorder="1" applyAlignment="1">
      <alignment horizontal="center" vertical="center"/>
    </xf>
    <xf numFmtId="0" fontId="3" fillId="0" borderId="26" xfId="49" applyFont="1" applyBorder="1" applyAlignment="1">
      <alignment horizontal="center" vertical="center"/>
    </xf>
    <xf numFmtId="0" fontId="3" fillId="0" borderId="0" xfId="49" applyFont="1" applyFill="1" applyBorder="1" applyAlignment="1">
      <alignment horizontal="center" vertical="center"/>
    </xf>
    <xf numFmtId="0" fontId="3" fillId="0" borderId="24" xfId="49" applyFont="1" applyFill="1" applyBorder="1" applyAlignment="1">
      <alignment horizontal="center" vertical="center"/>
    </xf>
    <xf numFmtId="0" fontId="3" fillId="0" borderId="25" xfId="49" applyFont="1" applyFill="1" applyBorder="1" applyAlignment="1">
      <alignment horizontal="center" vertical="center"/>
    </xf>
    <xf numFmtId="0" fontId="3" fillId="0" borderId="27" xfId="49" applyFont="1" applyFill="1" applyBorder="1" applyAlignment="1">
      <alignment horizontal="center" vertical="center"/>
    </xf>
    <xf numFmtId="0" fontId="3" fillId="0" borderId="20" xfId="49" applyFont="1" applyFill="1" applyBorder="1" applyAlignment="1">
      <alignment horizontal="center" vertical="center"/>
    </xf>
    <xf numFmtId="0" fontId="3" fillId="0" borderId="28" xfId="49" applyFont="1" applyBorder="1" applyAlignment="1">
      <alignment horizontal="center" vertical="center"/>
    </xf>
    <xf numFmtId="177" fontId="10" fillId="0" borderId="0" xfId="49" applyNumberFormat="1" applyFont="1" applyFill="1" applyBorder="1" applyAlignment="1">
      <alignment horizontal="center" vertical="center"/>
    </xf>
    <xf numFmtId="177" fontId="11" fillId="0" borderId="0" xfId="49" applyNumberFormat="1" applyFont="1" applyFill="1" applyBorder="1" applyAlignment="1">
      <alignment horizontal="center" vertical="center"/>
    </xf>
    <xf numFmtId="0" fontId="11" fillId="0" borderId="29" xfId="49" applyFont="1" applyFill="1" applyBorder="1" applyAlignment="1">
      <alignment horizontal="center" vertical="center"/>
    </xf>
    <xf numFmtId="177" fontId="15" fillId="9" borderId="30" xfId="49" applyNumberFormat="1" applyFont="1" applyFill="1" applyBorder="1" applyAlignment="1">
      <alignment horizontal="center" vertical="center"/>
    </xf>
    <xf numFmtId="177" fontId="15" fillId="9" borderId="31" xfId="49" applyNumberFormat="1" applyFont="1" applyFill="1" applyBorder="1" applyAlignment="1">
      <alignment horizontal="center" vertical="center"/>
    </xf>
    <xf numFmtId="177" fontId="6" fillId="0" borderId="20" xfId="49" applyNumberFormat="1" applyFont="1" applyFill="1" applyBorder="1" applyAlignment="1">
      <alignment horizontal="center" vertical="center"/>
    </xf>
    <xf numFmtId="177" fontId="6" fillId="0" borderId="28" xfId="49" applyNumberFormat="1" applyFont="1" applyFill="1" applyBorder="1" applyAlignment="1">
      <alignment horizontal="center" vertical="center"/>
    </xf>
    <xf numFmtId="0" fontId="3" fillId="0" borderId="0" xfId="49" applyNumberFormat="1" applyFont="1" applyFill="1" applyBorder="1" applyAlignment="1">
      <alignment horizontal="center" vertical="center"/>
    </xf>
    <xf numFmtId="0" fontId="7" fillId="0" borderId="0" xfId="49" applyFont="1" applyFill="1" applyAlignment="1">
      <alignment horizontal="center" vertical="center"/>
    </xf>
    <xf numFmtId="0" fontId="7" fillId="0" borderId="0" xfId="49" applyFont="1" applyFill="1" applyBorder="1" applyAlignment="1">
      <alignment horizontal="center" vertical="center"/>
    </xf>
    <xf numFmtId="0" fontId="3" fillId="0" borderId="0" xfId="49" applyNumberFormat="1" applyFont="1" applyBorder="1" applyAlignment="1">
      <alignment horizontal="center" vertical="center" wrapText="1"/>
    </xf>
    <xf numFmtId="0" fontId="16" fillId="0" borderId="0" xfId="49" applyNumberFormat="1" applyFont="1" applyBorder="1" applyAlignment="1">
      <alignment horizontal="center" vertical="center" wrapText="1"/>
    </xf>
    <xf numFmtId="176" fontId="16" fillId="0" borderId="0" xfId="49" applyNumberFormat="1" applyFont="1" applyBorder="1" applyAlignment="1">
      <alignment horizontal="center" vertical="center" wrapText="1"/>
    </xf>
    <xf numFmtId="0" fontId="17" fillId="0" borderId="0" xfId="49" applyNumberFormat="1" applyFont="1" applyBorder="1" applyAlignment="1">
      <alignment horizontal="center" vertical="center" wrapText="1"/>
    </xf>
    <xf numFmtId="177" fontId="6" fillId="7" borderId="20" xfId="49" applyNumberFormat="1" applyFont="1" applyFill="1" applyBorder="1" applyAlignment="1">
      <alignment horizontal="center" vertical="center"/>
    </xf>
    <xf numFmtId="177" fontId="6" fillId="7" borderId="28" xfId="49" applyNumberFormat="1" applyFont="1" applyFill="1" applyBorder="1" applyAlignment="1">
      <alignment horizontal="center" vertical="center"/>
    </xf>
    <xf numFmtId="0" fontId="3" fillId="0" borderId="23" xfId="49" applyFont="1" applyFill="1" applyBorder="1" applyAlignment="1">
      <alignment horizontal="center" vertical="center"/>
    </xf>
    <xf numFmtId="177" fontId="3" fillId="8" borderId="23" xfId="49" applyNumberFormat="1" applyFont="1" applyFill="1" applyBorder="1" applyAlignment="1">
      <alignment horizontal="center" vertical="center"/>
    </xf>
    <xf numFmtId="177" fontId="3" fillId="8" borderId="32" xfId="49" applyNumberFormat="1" applyFont="1" applyFill="1" applyBorder="1" applyAlignment="1">
      <alignment horizontal="center" vertical="center"/>
    </xf>
    <xf numFmtId="0" fontId="3" fillId="0" borderId="0" xfId="49" applyFont="1" applyFill="1" applyBorder="1" applyAlignment="1">
      <alignment horizontal="center"/>
    </xf>
    <xf numFmtId="0" fontId="11" fillId="0" borderId="25" xfId="51" applyFont="1" applyFill="1" applyBorder="1" applyAlignment="1">
      <alignment horizontal="center" vertical="center" wrapText="1"/>
    </xf>
    <xf numFmtId="0" fontId="18" fillId="0" borderId="5" xfId="51" applyFont="1" applyFill="1" applyBorder="1" applyAlignment="1">
      <alignment horizontal="center" vertical="center"/>
    </xf>
    <xf numFmtId="0" fontId="18" fillId="7" borderId="5" xfId="51" applyFont="1" applyFill="1" applyBorder="1" applyAlignment="1">
      <alignment horizontal="center" vertical="center"/>
    </xf>
    <xf numFmtId="0" fontId="19" fillId="0" borderId="0" xfId="49" applyNumberFormat="1" applyFont="1" applyFill="1" applyBorder="1" applyAlignment="1">
      <alignment horizontal="center" vertical="center"/>
    </xf>
    <xf numFmtId="0" fontId="0" fillId="0" borderId="5" xfId="0" applyNumberFormat="1" applyFont="1" applyBorder="1" applyAlignment="1">
      <alignment vertical="center"/>
    </xf>
    <xf numFmtId="177" fontId="3" fillId="0" borderId="0" xfId="49" applyNumberFormat="1" applyFont="1" applyAlignment="1">
      <alignment vertical="center"/>
    </xf>
    <xf numFmtId="0" fontId="18" fillId="0" borderId="0" xfId="49" applyNumberFormat="1" applyFont="1" applyFill="1" applyBorder="1" applyAlignment="1">
      <alignment horizontal="left" vertical="center"/>
    </xf>
    <xf numFmtId="0" fontId="11" fillId="0" borderId="0" xfId="49" applyNumberFormat="1" applyFont="1" applyFill="1" applyBorder="1" applyAlignment="1">
      <alignment vertical="center"/>
    </xf>
    <xf numFmtId="0" fontId="20" fillId="0" borderId="0" xfId="49" applyFont="1" applyAlignment="1">
      <alignment vertical="center"/>
    </xf>
    <xf numFmtId="0" fontId="11" fillId="0" borderId="0" xfId="51" applyNumberFormat="1" applyFont="1" applyFill="1" applyBorder="1" applyAlignment="1">
      <alignment horizontal="center" vertical="center" wrapText="1"/>
    </xf>
    <xf numFmtId="0" fontId="11" fillId="0" borderId="0" xfId="51" applyNumberFormat="1" applyFont="1" applyFill="1" applyBorder="1" applyAlignment="1">
      <alignment horizontal="center" vertical="center"/>
    </xf>
    <xf numFmtId="0" fontId="18" fillId="0" borderId="25" xfId="51" applyFont="1" applyBorder="1" applyAlignment="1">
      <alignment horizontal="center" vertical="center" wrapText="1"/>
    </xf>
    <xf numFmtId="0" fontId="11" fillId="0" borderId="5" xfId="51" applyFont="1" applyFill="1" applyBorder="1" applyAlignment="1">
      <alignment horizontal="center" vertical="center"/>
    </xf>
    <xf numFmtId="0" fontId="14" fillId="0" borderId="5" xfId="51" applyFont="1" applyFill="1" applyBorder="1" applyAlignment="1">
      <alignment horizontal="center" vertical="center"/>
    </xf>
    <xf numFmtId="180" fontId="11" fillId="0" borderId="5" xfId="51" applyNumberFormat="1" applyFont="1" applyFill="1" applyBorder="1" applyAlignment="1">
      <alignment horizontal="center" vertical="center"/>
    </xf>
    <xf numFmtId="0" fontId="11" fillId="7" borderId="5" xfId="51" applyFont="1" applyFill="1" applyBorder="1" applyAlignment="1">
      <alignment horizontal="center" vertical="center"/>
    </xf>
    <xf numFmtId="0" fontId="14" fillId="7" borderId="5" xfId="51" applyFont="1" applyFill="1" applyBorder="1" applyAlignment="1">
      <alignment horizontal="center" vertical="center"/>
    </xf>
    <xf numFmtId="180" fontId="11" fillId="7" borderId="5" xfId="51" applyNumberFormat="1" applyFont="1" applyFill="1" applyBorder="1" applyAlignment="1">
      <alignment horizontal="center" vertical="center"/>
    </xf>
    <xf numFmtId="0" fontId="21" fillId="0" borderId="5" xfId="0" applyNumberFormat="1" applyFont="1" applyBorder="1" applyAlignment="1">
      <alignment vertical="center"/>
    </xf>
    <xf numFmtId="0" fontId="0" fillId="0" borderId="5" xfId="0" applyNumberFormat="1" applyFont="1" applyFill="1" applyBorder="1" applyAlignment="1">
      <alignment vertical="center"/>
    </xf>
    <xf numFmtId="177" fontId="3" fillId="0" borderId="0" xfId="49" applyNumberFormat="1" applyFont="1" applyFill="1" applyAlignment="1">
      <alignment vertical="center"/>
    </xf>
    <xf numFmtId="0" fontId="21" fillId="0" borderId="5" xfId="0" applyNumberFormat="1" applyFont="1" applyFill="1" applyBorder="1" applyAlignment="1">
      <alignment vertical="center"/>
    </xf>
    <xf numFmtId="0" fontId="11" fillId="0" borderId="27" xfId="51" applyFont="1" applyBorder="1" applyAlignment="1">
      <alignment horizontal="center" vertical="center" wrapText="1"/>
    </xf>
    <xf numFmtId="0" fontId="11" fillId="0" borderId="0" xfId="51" applyFont="1" applyBorder="1" applyAlignment="1">
      <alignment horizontal="center" vertical="center" wrapText="1"/>
    </xf>
    <xf numFmtId="0" fontId="11" fillId="0" borderId="15" xfId="51" applyFont="1" applyFill="1" applyBorder="1" applyAlignment="1">
      <alignment horizontal="center" vertical="center"/>
    </xf>
    <xf numFmtId="0" fontId="18" fillId="0" borderId="0" xfId="51" applyFont="1" applyFill="1" applyBorder="1" applyAlignment="1">
      <alignment horizontal="center" vertical="center"/>
    </xf>
    <xf numFmtId="0" fontId="11" fillId="7" borderId="15" xfId="51" applyFont="1" applyFill="1" applyBorder="1" applyAlignment="1">
      <alignment horizontal="center" vertical="center"/>
    </xf>
    <xf numFmtId="0" fontId="18" fillId="7" borderId="0" xfId="51" applyFont="1" applyFill="1" applyBorder="1" applyAlignment="1">
      <alignment horizontal="center" vertical="center"/>
    </xf>
    <xf numFmtId="0" fontId="11" fillId="7" borderId="29" xfId="51" applyFont="1" applyFill="1" applyBorder="1" applyAlignment="1">
      <alignment horizontal="center" vertical="center"/>
    </xf>
    <xf numFmtId="177" fontId="11" fillId="7" borderId="30" xfId="51" applyNumberFormat="1" applyFont="1" applyFill="1" applyBorder="1" applyAlignment="1">
      <alignment horizontal="center" vertical="center"/>
    </xf>
    <xf numFmtId="0" fontId="13" fillId="7" borderId="30" xfId="51" applyFont="1" applyFill="1" applyBorder="1" applyAlignment="1">
      <alignment horizontal="center" vertical="center"/>
    </xf>
    <xf numFmtId="177" fontId="14" fillId="7" borderId="30" xfId="51" applyNumberFormat="1" applyFont="1" applyFill="1" applyBorder="1" applyAlignment="1">
      <alignment horizontal="center" vertical="center"/>
    </xf>
    <xf numFmtId="176" fontId="13" fillId="7" borderId="30" xfId="51" applyNumberFormat="1" applyFont="1" applyFill="1" applyBorder="1" applyAlignment="1">
      <alignment horizontal="center" vertical="center"/>
    </xf>
    <xf numFmtId="180" fontId="8" fillId="7" borderId="30" xfId="49" applyNumberFormat="1" applyFont="1" applyFill="1" applyBorder="1" applyAlignment="1">
      <alignment horizontal="center" vertical="center"/>
    </xf>
    <xf numFmtId="0" fontId="22" fillId="0" borderId="0" xfId="49" applyNumberFormat="1" applyFont="1" applyFill="1" applyBorder="1" applyAlignment="1">
      <alignment horizontal="center" vertical="center"/>
    </xf>
    <xf numFmtId="176" fontId="3" fillId="0" borderId="0" xfId="49" applyNumberFormat="1" applyFont="1" applyBorder="1" applyAlignment="1">
      <alignment horizontal="center" vertical="center"/>
    </xf>
    <xf numFmtId="0" fontId="3" fillId="0" borderId="0" xfId="49" applyFont="1" applyBorder="1" applyAlignment="1">
      <alignment vertical="center"/>
    </xf>
    <xf numFmtId="176" fontId="3" fillId="0" borderId="0" xfId="49" applyNumberFormat="1" applyFont="1" applyBorder="1" applyAlignment="1">
      <alignment vertical="center"/>
    </xf>
    <xf numFmtId="0" fontId="3" fillId="0" borderId="0" xfId="49" applyFont="1" applyBorder="1" applyAlignment="1">
      <alignment horizontal="center" vertical="center"/>
    </xf>
    <xf numFmtId="180" fontId="8" fillId="0" borderId="0" xfId="49" applyNumberFormat="1" applyFont="1" applyFill="1" applyBorder="1" applyAlignment="1">
      <alignment horizontal="center" vertical="center"/>
    </xf>
    <xf numFmtId="0" fontId="3" fillId="0" borderId="0" xfId="49" applyAlignment="1">
      <alignment horizontal="center"/>
    </xf>
    <xf numFmtId="0" fontId="11" fillId="0" borderId="17" xfId="49" applyNumberFormat="1" applyFont="1" applyFill="1" applyBorder="1" applyAlignment="1">
      <alignment horizontal="center" vertical="center" wrapText="1"/>
    </xf>
    <xf numFmtId="0" fontId="11" fillId="0" borderId="20" xfId="49" applyNumberFormat="1" applyFont="1" applyFill="1" applyBorder="1" applyAlignment="1">
      <alignment horizontal="center" vertical="center" wrapText="1"/>
    </xf>
    <xf numFmtId="0" fontId="3" fillId="10" borderId="19" xfId="49" applyFont="1" applyFill="1" applyBorder="1" applyAlignment="1">
      <alignment horizontal="center" vertical="center"/>
    </xf>
    <xf numFmtId="0" fontId="3" fillId="10" borderId="20" xfId="49" applyFont="1" applyFill="1" applyBorder="1" applyAlignment="1">
      <alignment horizontal="center" vertical="center"/>
    </xf>
    <xf numFmtId="177" fontId="11" fillId="11" borderId="20" xfId="49" applyNumberFormat="1" applyFont="1" applyFill="1" applyBorder="1" applyAlignment="1">
      <alignment horizontal="center" vertical="center"/>
    </xf>
    <xf numFmtId="0" fontId="11" fillId="10" borderId="20" xfId="49" applyFont="1" applyFill="1" applyBorder="1" applyAlignment="1">
      <alignment horizontal="center" vertical="center"/>
    </xf>
    <xf numFmtId="177" fontId="3" fillId="10" borderId="19" xfId="49" applyNumberFormat="1" applyFont="1" applyFill="1" applyBorder="1" applyAlignment="1">
      <alignment horizontal="center" vertical="center"/>
    </xf>
    <xf numFmtId="180" fontId="11" fillId="11" borderId="20" xfId="49" applyNumberFormat="1" applyFont="1" applyFill="1" applyBorder="1" applyAlignment="1">
      <alignment horizontal="center" vertical="center"/>
    </xf>
    <xf numFmtId="180" fontId="3" fillId="10" borderId="19" xfId="49" applyNumberFormat="1" applyFont="1" applyFill="1" applyBorder="1" applyAlignment="1">
      <alignment horizontal="center" vertical="center"/>
    </xf>
    <xf numFmtId="0" fontId="3" fillId="10" borderId="20" xfId="49" applyFont="1" applyFill="1" applyBorder="1" applyAlignment="1">
      <alignment vertical="center"/>
    </xf>
    <xf numFmtId="177" fontId="3" fillId="10" borderId="33" xfId="49" applyNumberFormat="1" applyFont="1" applyFill="1" applyBorder="1" applyAlignment="1">
      <alignment horizontal="center" vertical="center"/>
    </xf>
    <xf numFmtId="0" fontId="3" fillId="10" borderId="34" xfId="49" applyFont="1" applyFill="1" applyBorder="1" applyAlignment="1">
      <alignment horizontal="center" vertical="center"/>
    </xf>
    <xf numFmtId="180" fontId="11" fillId="10" borderId="20" xfId="49" applyNumberFormat="1" applyFont="1" applyFill="1" applyBorder="1" applyAlignment="1">
      <alignment horizontal="center" vertical="center"/>
    </xf>
    <xf numFmtId="177" fontId="7" fillId="12" borderId="35" xfId="49" applyNumberFormat="1" applyFont="1" applyFill="1" applyBorder="1" applyAlignment="1">
      <alignment horizontal="center" vertical="center"/>
    </xf>
    <xf numFmtId="177" fontId="7" fillId="12" borderId="36" xfId="49" applyNumberFormat="1" applyFont="1" applyFill="1" applyBorder="1" applyAlignment="1">
      <alignment horizontal="center" vertical="center"/>
    </xf>
    <xf numFmtId="177" fontId="7" fillId="12" borderId="37" xfId="49" applyNumberFormat="1" applyFont="1" applyFill="1" applyBorder="1" applyAlignment="1">
      <alignment horizontal="center" vertical="center"/>
    </xf>
    <xf numFmtId="0" fontId="3" fillId="10" borderId="38" xfId="49" applyFont="1" applyFill="1" applyBorder="1" applyAlignment="1">
      <alignment horizontal="center" vertical="center"/>
    </xf>
    <xf numFmtId="177" fontId="7" fillId="12" borderId="19" xfId="49" applyNumberFormat="1" applyFont="1" applyFill="1" applyBorder="1" applyAlignment="1">
      <alignment horizontal="center" vertical="center"/>
    </xf>
    <xf numFmtId="0" fontId="7" fillId="12" borderId="20" xfId="49" applyFont="1" applyFill="1" applyBorder="1" applyAlignment="1">
      <alignment horizontal="center" vertical="center"/>
    </xf>
    <xf numFmtId="0" fontId="7" fillId="9" borderId="28" xfId="49" applyFont="1" applyFill="1" applyBorder="1" applyAlignment="1">
      <alignment horizontal="center" vertical="center"/>
    </xf>
    <xf numFmtId="0" fontId="7" fillId="12" borderId="22" xfId="49" applyFont="1" applyFill="1" applyBorder="1" applyAlignment="1">
      <alignment horizontal="center" vertical="center"/>
    </xf>
    <xf numFmtId="177" fontId="7" fillId="12" borderId="23" xfId="49" applyNumberFormat="1" applyFont="1" applyFill="1" applyBorder="1" applyAlignment="1">
      <alignment horizontal="center" vertical="center"/>
    </xf>
    <xf numFmtId="177" fontId="7" fillId="12" borderId="32" xfId="49" applyNumberFormat="1" applyFont="1" applyFill="1" applyBorder="1" applyAlignment="1">
      <alignment horizontal="center" vertical="center"/>
    </xf>
    <xf numFmtId="180" fontId="3" fillId="10" borderId="39" xfId="49" applyNumberFormat="1" applyFont="1" applyFill="1" applyBorder="1" applyAlignment="1">
      <alignment horizontal="center" vertical="center"/>
    </xf>
    <xf numFmtId="0" fontId="18" fillId="7" borderId="30" xfId="51" applyFont="1" applyFill="1" applyBorder="1" applyAlignment="1">
      <alignment horizontal="center" vertical="center"/>
    </xf>
    <xf numFmtId="0" fontId="3" fillId="0" borderId="0" xfId="49" applyFill="1" applyAlignment="1">
      <alignment horizontal="center"/>
    </xf>
    <xf numFmtId="0" fontId="8" fillId="0" borderId="26" xfId="49" applyFont="1" applyFill="1" applyBorder="1" applyAlignment="1">
      <alignment horizontal="center" vertical="center"/>
    </xf>
    <xf numFmtId="0" fontId="3" fillId="0" borderId="16" xfId="49" applyNumberFormat="1" applyFont="1" applyBorder="1" applyAlignment="1">
      <alignment horizontal="center" vertical="center"/>
    </xf>
    <xf numFmtId="0" fontId="3" fillId="0" borderId="17" xfId="49" applyFont="1" applyBorder="1" applyAlignment="1">
      <alignment horizontal="center" vertical="center" wrapText="1"/>
    </xf>
    <xf numFmtId="0" fontId="8" fillId="0" borderId="28" xfId="49" applyFont="1" applyFill="1" applyBorder="1" applyAlignment="1">
      <alignment horizontal="center" vertical="center"/>
    </xf>
    <xf numFmtId="0" fontId="3" fillId="0" borderId="19" xfId="49" applyNumberFormat="1" applyFont="1" applyBorder="1" applyAlignment="1">
      <alignment horizontal="center" vertical="center"/>
    </xf>
    <xf numFmtId="0" fontId="3" fillId="0" borderId="20" xfId="49" applyFont="1" applyBorder="1" applyAlignment="1">
      <alignment horizontal="center" vertical="center" wrapText="1"/>
    </xf>
    <xf numFmtId="0" fontId="3" fillId="0" borderId="28" xfId="49" applyFont="1" applyFill="1" applyBorder="1" applyAlignment="1">
      <alignment horizontal="center" vertical="center"/>
    </xf>
    <xf numFmtId="1" fontId="3" fillId="11" borderId="20" xfId="49" applyNumberFormat="1" applyFont="1" applyFill="1" applyBorder="1" applyAlignment="1">
      <alignment horizontal="center" vertical="center"/>
    </xf>
    <xf numFmtId="0" fontId="3" fillId="0" borderId="20" xfId="49" applyFont="1" applyBorder="1" applyAlignment="1">
      <alignment vertical="center"/>
    </xf>
    <xf numFmtId="181" fontId="23" fillId="0" borderId="20" xfId="49" applyNumberFormat="1" applyFont="1" applyBorder="1" applyAlignment="1">
      <alignment horizontal="center" vertical="center"/>
    </xf>
    <xf numFmtId="180" fontId="3" fillId="13" borderId="20" xfId="49" applyNumberFormat="1" applyFont="1" applyFill="1" applyBorder="1" applyAlignment="1">
      <alignment horizontal="center" vertical="center"/>
    </xf>
    <xf numFmtId="177" fontId="3" fillId="0" borderId="20" xfId="49" applyNumberFormat="1" applyFont="1" applyBorder="1" applyAlignment="1">
      <alignment horizontal="center" vertical="center"/>
    </xf>
    <xf numFmtId="177" fontId="11" fillId="0" borderId="28" xfId="49" applyNumberFormat="1" applyFont="1" applyFill="1" applyBorder="1" applyAlignment="1">
      <alignment horizontal="center" vertical="center"/>
    </xf>
    <xf numFmtId="1" fontId="3" fillId="0" borderId="20" xfId="49" applyNumberFormat="1" applyFont="1" applyFill="1" applyBorder="1" applyAlignment="1">
      <alignment horizontal="center" vertical="center"/>
    </xf>
    <xf numFmtId="0" fontId="3" fillId="13" borderId="20" xfId="49" applyFont="1" applyFill="1" applyBorder="1" applyAlignment="1">
      <alignment horizontal="center" vertical="center"/>
    </xf>
    <xf numFmtId="177" fontId="23" fillId="0" borderId="20" xfId="49" applyNumberFormat="1" applyFont="1" applyBorder="1" applyAlignment="1">
      <alignment horizontal="center" vertical="center"/>
    </xf>
    <xf numFmtId="180" fontId="11" fillId="0" borderId="28" xfId="49" applyNumberFormat="1" applyFont="1" applyFill="1" applyBorder="1" applyAlignment="1">
      <alignment horizontal="center" vertical="center"/>
    </xf>
    <xf numFmtId="0" fontId="11" fillId="0" borderId="20" xfId="49" applyFont="1" applyBorder="1" applyAlignment="1">
      <alignment horizontal="center" vertical="center"/>
    </xf>
    <xf numFmtId="0" fontId="3" fillId="0" borderId="40" xfId="49" applyFont="1" applyFill="1" applyBorder="1" applyAlignment="1">
      <alignment horizontal="center" vertical="center"/>
    </xf>
    <xf numFmtId="180" fontId="3" fillId="0" borderId="0" xfId="49" applyNumberFormat="1" applyFont="1" applyBorder="1" applyAlignment="1">
      <alignment horizontal="center" vertical="center" wrapText="1"/>
    </xf>
    <xf numFmtId="0" fontId="3" fillId="12" borderId="20" xfId="49" applyFont="1" applyFill="1" applyBorder="1" applyAlignment="1">
      <alignment horizontal="center" vertical="center"/>
    </xf>
    <xf numFmtId="177" fontId="3" fillId="0" borderId="32" xfId="49" applyNumberFormat="1" applyFont="1" applyFill="1" applyBorder="1" applyAlignment="1">
      <alignment horizontal="center" vertical="center"/>
    </xf>
    <xf numFmtId="177" fontId="3" fillId="0" borderId="22" xfId="49" applyNumberFormat="1" applyFont="1" applyBorder="1" applyAlignment="1">
      <alignment horizontal="center" vertical="center"/>
    </xf>
    <xf numFmtId="0" fontId="3" fillId="0" borderId="23" xfId="49" applyFont="1" applyBorder="1" applyAlignment="1">
      <alignment horizontal="center" vertical="center"/>
    </xf>
    <xf numFmtId="0" fontId="11" fillId="7" borderId="30" xfId="51" applyFont="1" applyFill="1" applyBorder="1" applyAlignment="1">
      <alignment horizontal="center" vertical="center"/>
    </xf>
    <xf numFmtId="0" fontId="14" fillId="7" borderId="30" xfId="51" applyFont="1" applyFill="1" applyBorder="1" applyAlignment="1">
      <alignment horizontal="center" vertical="center"/>
    </xf>
    <xf numFmtId="180" fontId="11" fillId="7" borderId="30" xfId="51" applyNumberFormat="1" applyFont="1" applyFill="1" applyBorder="1" applyAlignment="1">
      <alignment horizontal="center" vertical="center"/>
    </xf>
    <xf numFmtId="0" fontId="14" fillId="0" borderId="0" xfId="51" applyFont="1" applyBorder="1" applyAlignment="1">
      <alignment horizontal="center" vertical="center"/>
    </xf>
    <xf numFmtId="176" fontId="3" fillId="0" borderId="41" xfId="49" applyNumberFormat="1" applyFont="1" applyBorder="1" applyAlignment="1">
      <alignment horizontal="center" vertical="center" wrapText="1"/>
    </xf>
    <xf numFmtId="0" fontId="3" fillId="0" borderId="42" xfId="49" applyFont="1" applyBorder="1" applyAlignment="1">
      <alignment horizontal="center" vertical="center"/>
    </xf>
    <xf numFmtId="0" fontId="3" fillId="0" borderId="43" xfId="49" applyFont="1" applyBorder="1" applyAlignment="1">
      <alignment horizontal="center" vertical="center"/>
    </xf>
    <xf numFmtId="0" fontId="3" fillId="0" borderId="44" xfId="49" applyFont="1" applyBorder="1" applyAlignment="1">
      <alignment horizontal="center" vertical="center"/>
    </xf>
    <xf numFmtId="176" fontId="3" fillId="0" borderId="45" xfId="49" applyNumberFormat="1" applyFont="1" applyBorder="1" applyAlignment="1">
      <alignment horizontal="center" vertical="center" wrapText="1"/>
    </xf>
    <xf numFmtId="0" fontId="3" fillId="0" borderId="46" xfId="49" applyFont="1" applyBorder="1" applyAlignment="1">
      <alignment horizontal="center" vertical="center"/>
    </xf>
    <xf numFmtId="0" fontId="3" fillId="0" borderId="47" xfId="49" applyFont="1" applyBorder="1" applyAlignment="1">
      <alignment horizontal="center" vertical="center"/>
    </xf>
    <xf numFmtId="0" fontId="3" fillId="0" borderId="48" xfId="49" applyFont="1" applyBorder="1" applyAlignment="1">
      <alignment horizontal="center" vertical="center"/>
    </xf>
    <xf numFmtId="177" fontId="3" fillId="0" borderId="45" xfId="49" applyNumberFormat="1" applyFont="1" applyBorder="1" applyAlignment="1">
      <alignment horizontal="center" vertical="center"/>
    </xf>
    <xf numFmtId="177" fontId="3" fillId="9" borderId="19" xfId="49" applyNumberFormat="1" applyFont="1" applyFill="1" applyBorder="1" applyAlignment="1">
      <alignment horizontal="center" vertical="center"/>
    </xf>
    <xf numFmtId="177" fontId="3" fillId="9" borderId="20" xfId="49" applyNumberFormat="1" applyFont="1" applyFill="1" applyBorder="1" applyAlignment="1">
      <alignment horizontal="center" vertical="center"/>
    </xf>
    <xf numFmtId="176" fontId="3" fillId="14" borderId="28" xfId="49" applyNumberFormat="1" applyFont="1" applyFill="1" applyBorder="1" applyAlignment="1">
      <alignment horizontal="center" vertical="center"/>
    </xf>
    <xf numFmtId="177" fontId="3" fillId="15" borderId="0" xfId="49" applyNumberFormat="1" applyFont="1" applyFill="1" applyAlignment="1">
      <alignment horizontal="center" vertical="center"/>
    </xf>
    <xf numFmtId="182" fontId="3" fillId="0" borderId="0" xfId="49" applyNumberFormat="1" applyFont="1" applyAlignment="1">
      <alignment vertical="center"/>
    </xf>
    <xf numFmtId="177" fontId="3" fillId="0" borderId="19" xfId="49" applyNumberFormat="1" applyFont="1" applyFill="1" applyBorder="1" applyAlignment="1">
      <alignment horizontal="center" vertical="center"/>
    </xf>
    <xf numFmtId="177" fontId="3" fillId="0" borderId="20" xfId="49" applyNumberFormat="1" applyFont="1" applyFill="1" applyBorder="1" applyAlignment="1">
      <alignment horizontal="center" vertical="center"/>
    </xf>
    <xf numFmtId="180" fontId="3" fillId="14" borderId="28" xfId="49" applyNumberFormat="1" applyFont="1" applyFill="1" applyBorder="1" applyAlignment="1">
      <alignment horizontal="center" vertical="center"/>
    </xf>
    <xf numFmtId="176" fontId="3" fillId="0" borderId="28" xfId="49" applyNumberFormat="1" applyFont="1" applyBorder="1" applyAlignment="1">
      <alignment vertical="center"/>
    </xf>
    <xf numFmtId="177" fontId="3" fillId="14" borderId="19" xfId="49" applyNumberFormat="1" applyFont="1" applyFill="1" applyBorder="1" applyAlignment="1">
      <alignment horizontal="center" vertical="center"/>
    </xf>
    <xf numFmtId="177" fontId="3" fillId="0" borderId="19" xfId="49" applyNumberFormat="1" applyFont="1" applyBorder="1" applyAlignment="1">
      <alignment horizontal="center" vertical="center"/>
    </xf>
    <xf numFmtId="177" fontId="3" fillId="0" borderId="0" xfId="49" applyNumberFormat="1" applyFont="1" applyFill="1" applyAlignment="1">
      <alignment horizontal="center" vertical="center"/>
    </xf>
    <xf numFmtId="0" fontId="3" fillId="0" borderId="49" xfId="49" applyFont="1" applyBorder="1" applyAlignment="1">
      <alignment horizontal="center" vertical="center"/>
    </xf>
    <xf numFmtId="0" fontId="3" fillId="0" borderId="22" xfId="49" applyFont="1" applyBorder="1" applyAlignment="1">
      <alignment horizontal="center" vertical="center"/>
    </xf>
    <xf numFmtId="0" fontId="3" fillId="0" borderId="32" xfId="49" applyFont="1" applyBorder="1" applyAlignment="1">
      <alignment vertical="center"/>
    </xf>
    <xf numFmtId="0" fontId="11" fillId="7" borderId="31" xfId="51" applyFont="1" applyFill="1" applyBorder="1" applyAlignment="1">
      <alignment horizontal="center" vertical="center"/>
    </xf>
    <xf numFmtId="0" fontId="3" fillId="0" borderId="0" xfId="49" applyFont="1" applyAlignment="1">
      <alignment horizontal="center"/>
    </xf>
    <xf numFmtId="0" fontId="3" fillId="6" borderId="0" xfId="49" applyFont="1" applyFill="1" applyAlignment="1">
      <alignment vertical="center"/>
    </xf>
    <xf numFmtId="0" fontId="7" fillId="12" borderId="0" xfId="49" applyFont="1" applyFill="1" applyAlignment="1">
      <alignment horizontal="center" vertical="center"/>
    </xf>
    <xf numFmtId="177" fontId="7" fillId="12" borderId="0" xfId="49" applyNumberFormat="1" applyFont="1" applyFill="1" applyAlignment="1">
      <alignment horizontal="center" vertical="center"/>
    </xf>
    <xf numFmtId="180" fontId="3" fillId="10" borderId="0" xfId="49" applyNumberFormat="1" applyFont="1" applyFill="1" applyAlignment="1">
      <alignment horizontal="center" vertical="center"/>
    </xf>
    <xf numFmtId="177" fontId="3" fillId="0" borderId="0" xfId="49" applyNumberFormat="1" applyFont="1" applyAlignment="1">
      <alignment horizontal="center" vertical="center"/>
    </xf>
    <xf numFmtId="0" fontId="3" fillId="0" borderId="29" xfId="49" applyFont="1" applyBorder="1" applyAlignment="1">
      <alignment horizontal="center" vertical="center"/>
    </xf>
    <xf numFmtId="0" fontId="3" fillId="0" borderId="0" xfId="49" applyAlignment="1">
      <alignment vertical="center"/>
    </xf>
    <xf numFmtId="177" fontId="5" fillId="0" borderId="5" xfId="49" applyNumberFormat="1" applyFont="1" applyFill="1" applyBorder="1" applyAlignment="1">
      <alignment horizontal="center" vertical="center"/>
    </xf>
    <xf numFmtId="0" fontId="5" fillId="12" borderId="5" xfId="49" applyFont="1" applyFill="1" applyBorder="1" applyAlignment="1">
      <alignment horizontal="center" vertical="center"/>
    </xf>
    <xf numFmtId="0" fontId="5" fillId="12" borderId="15" xfId="49" applyFont="1" applyFill="1" applyBorder="1" applyAlignment="1">
      <alignment horizontal="center" vertical="center"/>
    </xf>
    <xf numFmtId="0" fontId="6" fillId="0" borderId="5" xfId="49" applyFont="1" applyFill="1" applyBorder="1" applyAlignment="1">
      <alignment horizontal="center" vertical="center"/>
    </xf>
    <xf numFmtId="0" fontId="6" fillId="0" borderId="5" xfId="49" applyFont="1" applyBorder="1" applyAlignment="1">
      <alignment horizontal="center" vertical="center"/>
    </xf>
    <xf numFmtId="0" fontId="6" fillId="0" borderId="15" xfId="49" applyFont="1" applyBorder="1" applyAlignment="1">
      <alignment horizontal="center" vertical="center"/>
    </xf>
    <xf numFmtId="0" fontId="6" fillId="9" borderId="5" xfId="49" applyFont="1" applyFill="1" applyBorder="1" applyAlignment="1">
      <alignment horizontal="center" vertical="center"/>
    </xf>
    <xf numFmtId="0" fontId="6" fillId="9" borderId="15" xfId="49" applyFont="1" applyFill="1" applyBorder="1" applyAlignment="1">
      <alignment horizontal="center" vertical="center"/>
    </xf>
    <xf numFmtId="0" fontId="6" fillId="6" borderId="5" xfId="49" applyFont="1" applyFill="1" applyBorder="1" applyAlignment="1">
      <alignment horizontal="center" vertical="center"/>
    </xf>
    <xf numFmtId="0" fontId="6" fillId="6" borderId="15" xfId="49" applyFont="1" applyFill="1" applyBorder="1" applyAlignment="1">
      <alignment horizontal="center" vertical="center"/>
    </xf>
    <xf numFmtId="177" fontId="3" fillId="6" borderId="0" xfId="49" applyNumberFormat="1" applyFont="1" applyFill="1" applyAlignment="1">
      <alignment vertical="center"/>
    </xf>
    <xf numFmtId="0" fontId="3" fillId="0" borderId="5" xfId="49" applyFont="1" applyFill="1" applyBorder="1" applyAlignment="1">
      <alignment horizontal="center" vertical="center"/>
    </xf>
    <xf numFmtId="0" fontId="3" fillId="0" borderId="5" xfId="49" applyFont="1" applyBorder="1" applyAlignment="1">
      <alignment horizontal="center" vertical="center"/>
    </xf>
    <xf numFmtId="0" fontId="3" fillId="0" borderId="15" xfId="49" applyFont="1" applyBorder="1" applyAlignment="1">
      <alignment horizontal="center" vertical="center"/>
    </xf>
    <xf numFmtId="177" fontId="3" fillId="9" borderId="0" xfId="49" applyNumberFormat="1" applyFont="1" applyFill="1" applyAlignment="1">
      <alignment vertical="center"/>
    </xf>
    <xf numFmtId="0" fontId="3" fillId="0" borderId="30" xfId="49" applyFont="1" applyFill="1" applyBorder="1" applyAlignment="1">
      <alignment horizontal="center" vertical="center"/>
    </xf>
    <xf numFmtId="0" fontId="24" fillId="0" borderId="0" xfId="50" applyFont="1" applyFill="1" applyAlignment="1">
      <alignment vertical="center"/>
    </xf>
    <xf numFmtId="0" fontId="24" fillId="0" borderId="24" xfId="50" applyFont="1" applyFill="1" applyBorder="1" applyAlignment="1">
      <alignment horizontal="center" vertical="center"/>
    </xf>
    <xf numFmtId="0" fontId="0" fillId="0" borderId="14" xfId="0" applyFont="1" applyFill="1" applyBorder="1" applyAlignment="1">
      <alignment horizontal="center" vertical="center"/>
    </xf>
    <xf numFmtId="0" fontId="0" fillId="16" borderId="14" xfId="0" applyFont="1" applyFill="1" applyBorder="1" applyAlignment="1">
      <alignment horizontal="center" vertical="center"/>
    </xf>
    <xf numFmtId="0" fontId="25" fillId="0" borderId="0" xfId="50" applyFont="1" applyFill="1" applyAlignment="1">
      <alignment horizontal="center" vertical="center"/>
    </xf>
    <xf numFmtId="0" fontId="23" fillId="0" borderId="0" xfId="50" applyFont="1" applyFill="1" applyAlignment="1">
      <alignment vertical="center"/>
    </xf>
    <xf numFmtId="0" fontId="0" fillId="7" borderId="14" xfId="0" applyFont="1" applyFill="1" applyBorder="1" applyAlignment="1">
      <alignment horizontal="center" vertical="center"/>
    </xf>
    <xf numFmtId="0" fontId="26" fillId="0" borderId="20" xfId="50" applyFont="1" applyFill="1" applyBorder="1" applyAlignment="1">
      <alignment horizontal="center" vertical="center"/>
    </xf>
    <xf numFmtId="0" fontId="26" fillId="0" borderId="20" xfId="50" applyFont="1" applyFill="1" applyBorder="1" applyAlignment="1">
      <alignment vertical="center"/>
    </xf>
    <xf numFmtId="184" fontId="27" fillId="0" borderId="20" xfId="50" applyNumberFormat="1" applyFont="1" applyFill="1" applyBorder="1" applyAlignment="1">
      <alignment vertical="center"/>
    </xf>
    <xf numFmtId="184" fontId="26" fillId="0" borderId="20" xfId="50" applyNumberFormat="1" applyFont="1" applyFill="1" applyBorder="1" applyAlignment="1">
      <alignment vertical="center"/>
    </xf>
    <xf numFmtId="0" fontId="26" fillId="0" borderId="0" xfId="50" applyFont="1" applyFill="1" applyAlignment="1">
      <alignment vertical="center"/>
    </xf>
    <xf numFmtId="0" fontId="0" fillId="7" borderId="29" xfId="0" applyFont="1" applyFill="1" applyBorder="1" applyAlignment="1">
      <alignment horizontal="center" vertical="center"/>
    </xf>
    <xf numFmtId="0" fontId="26" fillId="0" borderId="0" xfId="50" applyFont="1" applyFill="1" applyAlignment="1">
      <alignment horizontal="center" vertical="center"/>
    </xf>
    <xf numFmtId="0" fontId="27" fillId="0" borderId="20" xfId="50" applyFont="1" applyFill="1" applyBorder="1" applyAlignment="1">
      <alignment vertical="center"/>
    </xf>
    <xf numFmtId="0" fontId="27" fillId="0" borderId="0" xfId="50" applyFont="1" applyFill="1" applyBorder="1" applyAlignment="1">
      <alignment vertical="center"/>
    </xf>
    <xf numFmtId="0" fontId="28" fillId="0" borderId="50" xfId="50" applyFont="1" applyFill="1" applyBorder="1" applyAlignment="1">
      <alignment horizontal="center" vertical="center"/>
    </xf>
    <xf numFmtId="0" fontId="26" fillId="0" borderId="0" xfId="50" applyFont="1" applyFill="1" applyBorder="1" applyAlignment="1">
      <alignment vertical="center"/>
    </xf>
    <xf numFmtId="0" fontId="26" fillId="0" borderId="51" xfId="50" applyFont="1" applyFill="1" applyBorder="1" applyAlignment="1">
      <alignment horizontal="center" vertical="center"/>
    </xf>
    <xf numFmtId="176" fontId="26" fillId="0" borderId="4" xfId="50" applyNumberFormat="1" applyFont="1" applyFill="1" applyBorder="1" applyAlignment="1">
      <alignment horizontal="center" vertical="center"/>
    </xf>
    <xf numFmtId="176" fontId="26" fillId="0" borderId="52" xfId="50" applyNumberFormat="1" applyFont="1" applyFill="1" applyBorder="1" applyAlignment="1">
      <alignment horizontal="center" vertical="center"/>
    </xf>
    <xf numFmtId="0" fontId="23" fillId="0" borderId="0" xfId="50" applyFont="1" applyFill="1" applyAlignment="1">
      <alignment horizontal="left" vertical="center"/>
    </xf>
    <xf numFmtId="0" fontId="26" fillId="0" borderId="20" xfId="50" applyFont="1" applyFill="1" applyBorder="1" applyAlignment="1">
      <alignment horizontal="center" vertical="center" wrapText="1"/>
    </xf>
    <xf numFmtId="0" fontId="19" fillId="0" borderId="20" xfId="50" applyFont="1" applyFill="1" applyBorder="1" applyAlignment="1"/>
    <xf numFmtId="0" fontId="27" fillId="0" borderId="20" xfId="50" applyFont="1" applyFill="1" applyBorder="1" applyAlignment="1" applyProtection="1">
      <protection locked="0"/>
    </xf>
    <xf numFmtId="0" fontId="26" fillId="0" borderId="53" xfId="50" applyFont="1" applyFill="1" applyBorder="1" applyAlignment="1">
      <alignment vertical="center"/>
    </xf>
    <xf numFmtId="0" fontId="19" fillId="0" borderId="45" xfId="50" applyFont="1" applyFill="1" applyBorder="1" applyAlignment="1">
      <alignment horizontal="center"/>
    </xf>
    <xf numFmtId="0" fontId="19" fillId="0" borderId="54" xfId="50" applyFont="1" applyFill="1" applyBorder="1" applyAlignment="1">
      <alignment horizontal="center"/>
    </xf>
    <xf numFmtId="179" fontId="26" fillId="0" borderId="20" xfId="50" applyNumberFormat="1" applyFont="1" applyFill="1" applyBorder="1" applyAlignment="1">
      <alignment vertical="center"/>
    </xf>
    <xf numFmtId="0" fontId="26" fillId="0" borderId="45" xfId="50" applyFont="1" applyFill="1" applyBorder="1" applyAlignment="1">
      <alignment horizontal="center" vertical="center"/>
    </xf>
    <xf numFmtId="0" fontId="26" fillId="0" borderId="38" xfId="50" applyFont="1" applyFill="1" applyBorder="1" applyAlignment="1">
      <alignment horizontal="center" vertical="center"/>
    </xf>
    <xf numFmtId="0" fontId="26" fillId="0" borderId="54" xfId="50" applyFont="1" applyFill="1" applyBorder="1" applyAlignment="1">
      <alignment horizontal="center" vertical="center"/>
    </xf>
    <xf numFmtId="0" fontId="19" fillId="0" borderId="45" xfId="50" applyFont="1" applyFill="1" applyBorder="1" applyAlignment="1">
      <alignment horizontal="left"/>
    </xf>
    <xf numFmtId="0" fontId="19" fillId="0" borderId="54" xfId="50" applyFont="1" applyFill="1" applyBorder="1" applyAlignment="1">
      <alignment horizontal="left"/>
    </xf>
    <xf numFmtId="183" fontId="26" fillId="0" borderId="20" xfId="50" applyNumberFormat="1" applyFont="1" applyFill="1" applyBorder="1" applyAlignment="1">
      <alignment vertical="center"/>
    </xf>
    <xf numFmtId="0" fontId="24" fillId="0" borderId="25" xfId="50" applyFont="1" applyFill="1" applyBorder="1" applyAlignment="1">
      <alignment horizontal="center" vertical="center"/>
    </xf>
    <xf numFmtId="179" fontId="24" fillId="0" borderId="27" xfId="50" applyNumberFormat="1" applyFont="1" applyFill="1" applyBorder="1" applyAlignment="1">
      <alignment horizontal="center" vertical="center"/>
    </xf>
    <xf numFmtId="177" fontId="24" fillId="0" borderId="5" xfId="50" applyNumberFormat="1" applyFont="1" applyFill="1" applyBorder="1" applyAlignment="1">
      <alignment horizontal="center" vertical="center"/>
    </xf>
    <xf numFmtId="177" fontId="0" fillId="0" borderId="5" xfId="0" applyNumberFormat="1" applyFont="1" applyFill="1" applyBorder="1" applyAlignment="1">
      <alignment horizontal="center" vertical="center"/>
    </xf>
    <xf numFmtId="177" fontId="29" fillId="0" borderId="5" xfId="0" applyNumberFormat="1" applyFont="1" applyFill="1" applyBorder="1" applyAlignment="1">
      <alignment horizontal="center" vertical="center" wrapText="1"/>
    </xf>
    <xf numFmtId="180" fontId="24" fillId="9" borderId="15" xfId="50" applyNumberFormat="1" applyFont="1" applyFill="1" applyBorder="1" applyAlignment="1">
      <alignment vertical="center"/>
    </xf>
    <xf numFmtId="180" fontId="24" fillId="16" borderId="15" xfId="50" applyNumberFormat="1" applyFont="1" applyFill="1" applyBorder="1" applyAlignment="1">
      <alignment vertical="center"/>
    </xf>
    <xf numFmtId="177" fontId="24" fillId="9" borderId="5" xfId="50" applyNumberFormat="1" applyFont="1" applyFill="1" applyBorder="1" applyAlignment="1">
      <alignment horizontal="center" vertical="center"/>
    </xf>
    <xf numFmtId="177" fontId="0" fillId="9" borderId="5" xfId="0" applyNumberFormat="1" applyFont="1" applyFill="1" applyBorder="1" applyAlignment="1">
      <alignment horizontal="center" vertical="center"/>
    </xf>
    <xf numFmtId="177" fontId="29" fillId="9" borderId="5" xfId="0" applyNumberFormat="1" applyFont="1" applyFill="1" applyBorder="1" applyAlignment="1">
      <alignment horizontal="center" vertical="center" wrapText="1"/>
    </xf>
    <xf numFmtId="0" fontId="29" fillId="0" borderId="0" xfId="0" applyFont="1" applyBorder="1" applyAlignment="1">
      <alignment horizontal="center" vertical="center"/>
    </xf>
    <xf numFmtId="185" fontId="0" fillId="0" borderId="0" xfId="0" applyNumberFormat="1" applyFont="1" applyBorder="1">
      <alignment vertical="center"/>
    </xf>
    <xf numFmtId="0" fontId="21" fillId="0" borderId="0" xfId="0" applyNumberFormat="1" applyFont="1" applyBorder="1" applyAlignment="1">
      <alignment vertical="center"/>
    </xf>
    <xf numFmtId="179" fontId="0" fillId="0" borderId="0" xfId="0" applyNumberFormat="1" applyFont="1" applyBorder="1">
      <alignment vertical="center"/>
    </xf>
    <xf numFmtId="179" fontId="0" fillId="0" borderId="0" xfId="0" applyNumberFormat="1" applyFont="1" applyFill="1" applyBorder="1">
      <alignment vertical="center"/>
    </xf>
    <xf numFmtId="176" fontId="0" fillId="0" borderId="0" xfId="0" applyNumberFormat="1" applyFont="1" applyBorder="1" applyAlignment="1">
      <alignment vertical="center"/>
    </xf>
    <xf numFmtId="177" fontId="24" fillId="7" borderId="5" xfId="50" applyNumberFormat="1" applyFont="1" applyFill="1" applyBorder="1" applyAlignment="1">
      <alignment horizontal="center" vertical="center"/>
    </xf>
    <xf numFmtId="177" fontId="0" fillId="7" borderId="5" xfId="0" applyNumberFormat="1" applyFont="1" applyFill="1" applyBorder="1" applyAlignment="1">
      <alignment horizontal="center" vertical="center"/>
    </xf>
    <xf numFmtId="177" fontId="29" fillId="7" borderId="5" xfId="0" applyNumberFormat="1" applyFont="1" applyFill="1" applyBorder="1" applyAlignment="1">
      <alignment horizontal="center" vertical="center" wrapText="1"/>
    </xf>
    <xf numFmtId="0" fontId="24" fillId="7" borderId="55" xfId="50" applyFont="1" applyFill="1" applyBorder="1" applyAlignment="1">
      <alignment vertical="center"/>
    </xf>
    <xf numFmtId="0" fontId="0" fillId="0" borderId="0" xfId="0" applyNumberFormat="1" applyFont="1" applyBorder="1" applyAlignment="1">
      <alignment horizontal="right" vertical="center"/>
    </xf>
    <xf numFmtId="177" fontId="24" fillId="0" borderId="0" xfId="50" applyNumberFormat="1" applyFont="1" applyFill="1" applyAlignment="1">
      <alignment horizontal="center" vertical="center"/>
    </xf>
    <xf numFmtId="177" fontId="0" fillId="0" borderId="0" xfId="0" applyNumberFormat="1" applyFont="1" applyAlignment="1">
      <alignment horizontal="center" vertical="center"/>
    </xf>
    <xf numFmtId="177" fontId="24" fillId="7" borderId="30" xfId="50" applyNumberFormat="1" applyFont="1" applyFill="1" applyBorder="1" applyAlignment="1">
      <alignment horizontal="center" vertical="center"/>
    </xf>
    <xf numFmtId="177" fontId="0" fillId="7" borderId="30" xfId="0" applyNumberFormat="1" applyFont="1" applyFill="1" applyBorder="1" applyAlignment="1">
      <alignment horizontal="center" vertical="center"/>
    </xf>
    <xf numFmtId="177" fontId="29" fillId="7" borderId="30" xfId="0" applyNumberFormat="1" applyFont="1" applyFill="1" applyBorder="1" applyAlignment="1">
      <alignment horizontal="center" vertical="center" wrapText="1"/>
    </xf>
    <xf numFmtId="0" fontId="24" fillId="7" borderId="56" xfId="50" applyFont="1" applyFill="1" applyBorder="1" applyAlignment="1">
      <alignment vertical="center"/>
    </xf>
    <xf numFmtId="0" fontId="26" fillId="0" borderId="25" xfId="50" applyFont="1" applyFill="1" applyBorder="1" applyAlignment="1">
      <alignment horizontal="center" vertical="center"/>
    </xf>
    <xf numFmtId="0" fontId="26" fillId="0" borderId="27" xfId="50" applyFont="1" applyFill="1" applyBorder="1" applyAlignment="1">
      <alignment horizontal="center" vertical="center"/>
    </xf>
    <xf numFmtId="176" fontId="26" fillId="0" borderId="5" xfId="50" applyNumberFormat="1" applyFont="1" applyFill="1" applyBorder="1" applyAlignment="1">
      <alignment horizontal="center" vertical="center"/>
    </xf>
    <xf numFmtId="176" fontId="26" fillId="0" borderId="15" xfId="50" applyNumberFormat="1" applyFont="1" applyFill="1" applyBorder="1" applyAlignment="1">
      <alignment horizontal="center" vertical="center"/>
    </xf>
    <xf numFmtId="176" fontId="26" fillId="0" borderId="30" xfId="50" applyNumberFormat="1" applyFont="1" applyFill="1" applyBorder="1" applyAlignment="1">
      <alignment horizontal="center" vertical="center"/>
    </xf>
    <xf numFmtId="176" fontId="26" fillId="0" borderId="31" xfId="50" applyNumberFormat="1" applyFont="1" applyFill="1" applyBorder="1" applyAlignment="1">
      <alignment horizontal="center" vertical="center"/>
    </xf>
    <xf numFmtId="176" fontId="0" fillId="0" borderId="0" xfId="0" applyNumberFormat="1" applyFont="1" applyFill="1" applyBorder="1" applyAlignment="1">
      <alignment vertical="center"/>
    </xf>
    <xf numFmtId="0" fontId="29" fillId="0" borderId="0" xfId="0" applyFont="1" applyBorder="1" applyAlignment="1">
      <alignment vertical="center"/>
    </xf>
    <xf numFmtId="0" fontId="0" fillId="0" borderId="0" xfId="0" applyNumberFormat="1" applyFont="1" applyBorder="1" applyAlignment="1">
      <alignment vertical="center"/>
    </xf>
    <xf numFmtId="185" fontId="29" fillId="0" borderId="0" xfId="0" applyNumberFormat="1" applyFont="1" applyBorder="1">
      <alignment vertical="center"/>
    </xf>
    <xf numFmtId="0" fontId="21" fillId="0" borderId="0" xfId="0" applyNumberFormat="1" applyFont="1" applyFill="1" applyBorder="1" applyAlignment="1">
      <alignment vertical="center"/>
    </xf>
    <xf numFmtId="183" fontId="19" fillId="0" borderId="20" xfId="50" applyNumberFormat="1" applyFont="1" applyFill="1" applyBorder="1" applyAlignment="1">
      <alignment vertical="center"/>
    </xf>
    <xf numFmtId="0" fontId="24" fillId="0" borderId="20" xfId="50" applyFont="1" applyFill="1" applyBorder="1" applyAlignment="1">
      <alignment horizontal="center" vertical="center"/>
    </xf>
    <xf numFmtId="0" fontId="26" fillId="0" borderId="45" xfId="50" applyFont="1" applyFill="1" applyBorder="1" applyAlignment="1">
      <alignment horizontal="left" vertical="center"/>
    </xf>
    <xf numFmtId="0" fontId="26" fillId="0" borderId="54" xfId="50" applyFont="1" applyFill="1" applyBorder="1" applyAlignment="1">
      <alignment horizontal="left" vertical="center"/>
    </xf>
    <xf numFmtId="0" fontId="19" fillId="0" borderId="20" xfId="50" applyFont="1" applyFill="1" applyBorder="1" applyAlignment="1">
      <alignment vertical="center"/>
    </xf>
    <xf numFmtId="179" fontId="19" fillId="0" borderId="20" xfId="50" applyNumberFormat="1" applyFont="1" applyFill="1" applyBorder="1" applyAlignment="1">
      <alignment vertical="center"/>
    </xf>
    <xf numFmtId="176" fontId="27" fillId="0" borderId="20" xfId="50" applyNumberFormat="1" applyFont="1" applyFill="1" applyBorder="1" applyAlignment="1">
      <alignment vertical="center"/>
    </xf>
    <xf numFmtId="176" fontId="26" fillId="0" borderId="20" xfId="50" applyNumberFormat="1" applyFont="1" applyFill="1" applyBorder="1" applyAlignment="1">
      <alignment vertical="center"/>
    </xf>
    <xf numFmtId="0" fontId="19" fillId="0" borderId="45" xfId="50" applyFont="1" applyFill="1" applyBorder="1" applyAlignment="1">
      <alignment horizontal="left" vertical="center"/>
    </xf>
    <xf numFmtId="0" fontId="19" fillId="0" borderId="54" xfId="50" applyFont="1" applyFill="1" applyBorder="1" applyAlignment="1">
      <alignment horizontal="left" vertical="center"/>
    </xf>
    <xf numFmtId="176" fontId="19" fillId="0" borderId="20" xfId="50" applyNumberFormat="1" applyFont="1" applyFill="1" applyBorder="1" applyAlignment="1">
      <alignment vertical="center"/>
    </xf>
    <xf numFmtId="0" fontId="11" fillId="0" borderId="0" xfId="50" applyFont="1" applyFill="1" applyAlignment="1">
      <alignment vertical="center"/>
    </xf>
    <xf numFmtId="0" fontId="28" fillId="0" borderId="45" xfId="50" applyFont="1" applyFill="1" applyBorder="1" applyAlignment="1">
      <alignment horizontal="left" vertical="center"/>
    </xf>
    <xf numFmtId="0" fontId="28" fillId="0" borderId="38" xfId="50" applyFont="1" applyFill="1" applyBorder="1" applyAlignment="1">
      <alignment horizontal="left" vertical="center"/>
    </xf>
    <xf numFmtId="0" fontId="28" fillId="0" borderId="54" xfId="50" applyFont="1" applyFill="1" applyBorder="1" applyAlignment="1">
      <alignment horizontal="left" vertical="center"/>
    </xf>
    <xf numFmtId="179" fontId="26" fillId="0" borderId="0" xfId="50" applyNumberFormat="1" applyFont="1" applyFill="1" applyAlignment="1">
      <alignment vertical="center"/>
    </xf>
    <xf numFmtId="0" fontId="24" fillId="0" borderId="24" xfId="50" applyFont="1" applyFill="1" applyBorder="1" applyAlignment="1">
      <alignment vertical="center"/>
    </xf>
    <xf numFmtId="0" fontId="27" fillId="0" borderId="20" xfId="50" applyFont="1" applyFill="1" applyBorder="1" applyAlignment="1">
      <alignment horizontal="center" vertical="center"/>
    </xf>
    <xf numFmtId="0" fontId="24" fillId="0" borderId="14" xfId="50" applyFont="1" applyFill="1" applyBorder="1" applyAlignment="1">
      <alignment vertical="center"/>
    </xf>
    <xf numFmtId="0" fontId="24" fillId="0" borderId="29" xfId="50" applyFont="1" applyFill="1" applyBorder="1" applyAlignment="1">
      <alignment vertical="center"/>
    </xf>
    <xf numFmtId="0" fontId="27" fillId="17" borderId="20" xfId="50" applyFont="1" applyFill="1" applyBorder="1" applyAlignment="1">
      <alignment vertical="center"/>
    </xf>
    <xf numFmtId="0" fontId="11" fillId="0" borderId="45" xfId="50" applyFont="1" applyFill="1" applyBorder="1" applyAlignment="1">
      <alignment horizontal="left"/>
    </xf>
    <xf numFmtId="0" fontId="11" fillId="0" borderId="54" xfId="50" applyFont="1" applyFill="1" applyBorder="1" applyAlignment="1">
      <alignment horizontal="left"/>
    </xf>
    <xf numFmtId="0" fontId="24" fillId="0" borderId="20" xfId="50" applyFont="1" applyFill="1" applyBorder="1" applyAlignment="1">
      <alignment horizontal="center" vertical="center" wrapText="1"/>
    </xf>
    <xf numFmtId="0" fontId="30" fillId="0" borderId="20" xfId="50" applyFont="1" applyFill="1" applyBorder="1" applyAlignment="1">
      <alignment horizontal="left" vertical="center"/>
    </xf>
    <xf numFmtId="0" fontId="30" fillId="0" borderId="20" xfId="50" applyFont="1" applyFill="1" applyBorder="1" applyAlignment="1">
      <alignment vertical="center"/>
    </xf>
    <xf numFmtId="0" fontId="24" fillId="0" borderId="27" xfId="50" applyFont="1" applyFill="1" applyBorder="1" applyAlignment="1">
      <alignment vertical="center"/>
    </xf>
    <xf numFmtId="0" fontId="24" fillId="0" borderId="5" xfId="50" applyFont="1" applyFill="1" applyBorder="1" applyAlignment="1">
      <alignment vertical="center"/>
    </xf>
    <xf numFmtId="0" fontId="24" fillId="0" borderId="15" xfId="50" applyFont="1" applyFill="1" applyBorder="1" applyAlignment="1">
      <alignment vertical="center"/>
    </xf>
    <xf numFmtId="0" fontId="24" fillId="0" borderId="30" xfId="50" applyFont="1" applyFill="1" applyBorder="1" applyAlignment="1">
      <alignment vertical="center"/>
    </xf>
    <xf numFmtId="0" fontId="24" fillId="0" borderId="31" xfId="50" applyFont="1" applyFill="1" applyBorder="1" applyAlignment="1">
      <alignment vertical="center"/>
    </xf>
    <xf numFmtId="0" fontId="24" fillId="0" borderId="34" xfId="50" applyFont="1" applyFill="1" applyBorder="1" applyAlignment="1">
      <alignment horizontal="center" vertical="center"/>
    </xf>
    <xf numFmtId="0" fontId="24" fillId="0" borderId="57" xfId="50" applyFont="1" applyFill="1" applyBorder="1" applyAlignment="1">
      <alignment horizontal="center" vertical="center"/>
    </xf>
    <xf numFmtId="0" fontId="26" fillId="0" borderId="20" xfId="50" applyFont="1" applyFill="1" applyBorder="1" applyAlignment="1">
      <alignment horizontal="left" vertical="center"/>
    </xf>
    <xf numFmtId="0" fontId="24" fillId="0" borderId="45" xfId="50" applyFont="1" applyFill="1" applyBorder="1" applyAlignment="1">
      <alignment horizontal="left" vertical="center"/>
    </xf>
    <xf numFmtId="0" fontId="24" fillId="0" borderId="54" xfId="50" applyFont="1" applyFill="1" applyBorder="1" applyAlignment="1">
      <alignment horizontal="left" vertical="center"/>
    </xf>
    <xf numFmtId="0" fontId="24" fillId="0" borderId="21" xfId="50" applyFont="1" applyFill="1" applyBorder="1" applyAlignment="1">
      <alignment horizontal="center" vertical="center"/>
    </xf>
    <xf numFmtId="0" fontId="1" fillId="0" borderId="0" xfId="0" applyFont="1">
      <alignment vertical="center"/>
    </xf>
    <xf numFmtId="0" fontId="0" fillId="0" borderId="0" xfId="0" applyFont="1">
      <alignment vertical="center"/>
    </xf>
    <xf numFmtId="0" fontId="0" fillId="7" borderId="0" xfId="0" applyFill="1">
      <alignment vertical="center"/>
    </xf>
    <xf numFmtId="0" fontId="0" fillId="0" borderId="0" xfId="0" applyFont="1" applyAlignment="1">
      <alignment horizontal="center" vertical="center"/>
    </xf>
    <xf numFmtId="0" fontId="0" fillId="0" borderId="0" xfId="0" applyFont="1" applyFill="1" applyAlignment="1">
      <alignment horizontal="center" vertical="center"/>
    </xf>
    <xf numFmtId="0" fontId="0" fillId="0" borderId="0" xfId="0" applyFill="1">
      <alignment vertical="center"/>
    </xf>
    <xf numFmtId="0" fontId="0" fillId="0" borderId="0" xfId="0" applyFont="1" applyAlignment="1">
      <alignment vertical="center"/>
    </xf>
    <xf numFmtId="0" fontId="11" fillId="0" borderId="58" xfId="50" applyFont="1" applyBorder="1" applyAlignment="1">
      <alignment horizontal="center"/>
    </xf>
    <xf numFmtId="179" fontId="31" fillId="0" borderId="59" xfId="50" applyNumberFormat="1" applyFont="1" applyFill="1" applyBorder="1"/>
    <xf numFmtId="0" fontId="11" fillId="0" borderId="59" xfId="50" applyFont="1" applyBorder="1"/>
    <xf numFmtId="0" fontId="31" fillId="0" borderId="59" xfId="50" applyFont="1" applyFill="1" applyBorder="1"/>
    <xf numFmtId="0" fontId="31" fillId="0" borderId="59" xfId="50" applyFont="1" applyBorder="1"/>
    <xf numFmtId="176" fontId="31" fillId="0" borderId="59" xfId="50" applyNumberFormat="1" applyFont="1" applyBorder="1"/>
    <xf numFmtId="0" fontId="32" fillId="0" borderId="0" xfId="0" applyFont="1" applyBorder="1" applyAlignment="1">
      <alignment vertical="center"/>
    </xf>
    <xf numFmtId="0" fontId="0" fillId="0" borderId="24" xfId="0" applyFont="1" applyBorder="1" applyAlignment="1">
      <alignment horizontal="center" vertical="center"/>
    </xf>
    <xf numFmtId="0" fontId="11" fillId="0" borderId="25" xfId="50" applyFont="1" applyFill="1" applyBorder="1" applyAlignment="1">
      <alignment horizontal="center" vertical="center" wrapText="1"/>
    </xf>
    <xf numFmtId="0" fontId="0" fillId="0" borderId="25" xfId="0" applyFont="1" applyBorder="1" applyAlignment="1">
      <alignment horizontal="center" vertical="center" wrapText="1"/>
    </xf>
    <xf numFmtId="0" fontId="0" fillId="0" borderId="60" xfId="0" applyFont="1" applyBorder="1" applyAlignment="1">
      <alignment horizontal="center" vertical="center" wrapText="1"/>
    </xf>
    <xf numFmtId="0" fontId="0" fillId="0" borderId="58" xfId="0" applyFont="1" applyBorder="1" applyAlignment="1">
      <alignment horizontal="center" vertical="center" wrapText="1"/>
    </xf>
    <xf numFmtId="0" fontId="0" fillId="0" borderId="14" xfId="0" applyFont="1" applyBorder="1" applyAlignment="1">
      <alignment horizontal="center" vertical="center"/>
    </xf>
    <xf numFmtId="0" fontId="11" fillId="0" borderId="5" xfId="50" applyFont="1" applyFill="1" applyBorder="1" applyAlignment="1">
      <alignment horizontal="center" vertical="center" wrapText="1"/>
    </xf>
    <xf numFmtId="0" fontId="0" fillId="0" borderId="5" xfId="0" applyFont="1" applyBorder="1" applyAlignment="1">
      <alignment horizontal="center" vertical="center" wrapText="1"/>
    </xf>
    <xf numFmtId="0" fontId="0" fillId="0" borderId="8" xfId="0" applyFont="1" applyBorder="1" applyAlignment="1">
      <alignment horizontal="center" vertical="center" wrapText="1"/>
    </xf>
    <xf numFmtId="0" fontId="0" fillId="0" borderId="1" xfId="0" applyFont="1" applyBorder="1" applyAlignment="1">
      <alignment horizontal="center" vertical="center" wrapText="1"/>
    </xf>
    <xf numFmtId="0" fontId="11" fillId="0" borderId="14" xfId="50" applyFont="1" applyFill="1" applyBorder="1" applyAlignment="1">
      <alignment horizontal="center" vertical="center" wrapText="1"/>
    </xf>
    <xf numFmtId="0" fontId="31" fillId="0" borderId="5" xfId="50" applyFont="1" applyFill="1" applyBorder="1" applyAlignment="1">
      <alignment horizontal="center" vertical="center" wrapText="1"/>
    </xf>
    <xf numFmtId="179" fontId="29" fillId="0" borderId="5" xfId="0" applyNumberFormat="1" applyFont="1" applyBorder="1">
      <alignment vertical="center"/>
    </xf>
    <xf numFmtId="179" fontId="29" fillId="18" borderId="5" xfId="0" applyNumberFormat="1" applyFont="1" applyFill="1" applyBorder="1">
      <alignment vertical="center"/>
    </xf>
    <xf numFmtId="179" fontId="29" fillId="9" borderId="5" xfId="0" applyNumberFormat="1" applyFont="1" applyFill="1" applyBorder="1">
      <alignment vertical="center"/>
    </xf>
    <xf numFmtId="0" fontId="29" fillId="0" borderId="5" xfId="0" applyFont="1" applyBorder="1">
      <alignment vertical="center"/>
    </xf>
    <xf numFmtId="0" fontId="11" fillId="7" borderId="14" xfId="50" applyFont="1" applyFill="1" applyBorder="1" applyAlignment="1">
      <alignment horizontal="center" vertical="center" wrapText="1"/>
    </xf>
    <xf numFmtId="0" fontId="31" fillId="7" borderId="5" xfId="50" applyFont="1" applyFill="1" applyBorder="1" applyAlignment="1">
      <alignment horizontal="center" vertical="center" wrapText="1"/>
    </xf>
    <xf numFmtId="179" fontId="29" fillId="7" borderId="5" xfId="0" applyNumberFormat="1" applyFont="1" applyFill="1" applyBorder="1">
      <alignment vertical="center"/>
    </xf>
    <xf numFmtId="0" fontId="0" fillId="0" borderId="29" xfId="0" applyFont="1" applyBorder="1" applyAlignment="1">
      <alignment horizontal="center" vertical="center"/>
    </xf>
    <xf numFmtId="0" fontId="29" fillId="0" borderId="30" xfId="0" applyFont="1" applyBorder="1" applyAlignment="1">
      <alignment horizontal="center" vertical="center"/>
    </xf>
    <xf numFmtId="179" fontId="29" fillId="0" borderId="30" xfId="0" applyNumberFormat="1" applyFont="1" applyBorder="1">
      <alignment vertical="center"/>
    </xf>
    <xf numFmtId="0" fontId="0" fillId="0" borderId="25" xfId="0" applyFont="1" applyBorder="1" applyAlignment="1">
      <alignment horizontal="center" vertical="center"/>
    </xf>
    <xf numFmtId="0" fontId="0" fillId="0" borderId="5" xfId="0" applyFont="1" applyBorder="1" applyAlignment="1">
      <alignment horizontal="center" vertical="center"/>
    </xf>
    <xf numFmtId="0" fontId="33" fillId="0" borderId="14" xfId="0" applyFont="1" applyFill="1" applyBorder="1" applyAlignment="1">
      <alignment horizontal="center" vertical="center"/>
    </xf>
    <xf numFmtId="178" fontId="0" fillId="0" borderId="5" xfId="0" applyNumberFormat="1" applyFont="1" applyFill="1" applyBorder="1">
      <alignment vertical="center"/>
    </xf>
    <xf numFmtId="179" fontId="33" fillId="0" borderId="5" xfId="0" applyNumberFormat="1" applyFont="1" applyFill="1" applyBorder="1" applyAlignment="1">
      <alignment vertical="center"/>
    </xf>
    <xf numFmtId="179" fontId="0" fillId="0" borderId="5" xfId="0" applyNumberFormat="1" applyFont="1" applyFill="1" applyBorder="1">
      <alignment vertical="center"/>
    </xf>
    <xf numFmtId="0" fontId="33" fillId="0" borderId="14" xfId="0" applyFont="1" applyBorder="1" applyAlignment="1">
      <alignment horizontal="center" vertical="center"/>
    </xf>
    <xf numFmtId="178" fontId="0" fillId="0" borderId="5" xfId="0" applyNumberFormat="1" applyFont="1" applyBorder="1">
      <alignment vertical="center"/>
    </xf>
    <xf numFmtId="179" fontId="33" fillId="0" borderId="5" xfId="0" applyNumberFormat="1" applyFont="1" applyBorder="1" applyAlignment="1">
      <alignment vertical="center"/>
    </xf>
    <xf numFmtId="179" fontId="0" fillId="0" borderId="5" xfId="0" applyNumberFormat="1" applyFont="1" applyBorder="1">
      <alignment vertical="center"/>
    </xf>
    <xf numFmtId="0" fontId="33" fillId="7" borderId="14" xfId="0" applyFont="1" applyFill="1" applyBorder="1" applyAlignment="1">
      <alignment horizontal="center" vertical="center"/>
    </xf>
    <xf numFmtId="178" fontId="0" fillId="7" borderId="5" xfId="0" applyNumberFormat="1" applyFont="1" applyFill="1" applyBorder="1">
      <alignment vertical="center"/>
    </xf>
    <xf numFmtId="179" fontId="33" fillId="7" borderId="5" xfId="0" applyNumberFormat="1" applyFont="1" applyFill="1" applyBorder="1" applyAlignment="1">
      <alignment vertical="center"/>
    </xf>
    <xf numFmtId="179" fontId="0" fillId="7" borderId="5" xfId="0" applyNumberFormat="1" applyFont="1" applyFill="1" applyBorder="1">
      <alignment vertical="center"/>
    </xf>
    <xf numFmtId="180" fontId="31" fillId="0" borderId="60" xfId="50" applyNumberFormat="1" applyFont="1" applyBorder="1"/>
    <xf numFmtId="180" fontId="31" fillId="0" borderId="0" xfId="50" applyNumberFormat="1" applyFont="1" applyBorder="1"/>
    <xf numFmtId="0" fontId="0" fillId="0" borderId="61" xfId="0" applyFont="1" applyBorder="1" applyAlignment="1">
      <alignment horizontal="center" vertical="center" wrapText="1"/>
    </xf>
    <xf numFmtId="0" fontId="0" fillId="0" borderId="12" xfId="0" applyFont="1" applyBorder="1" applyAlignment="1">
      <alignment horizontal="center" vertical="center" wrapText="1"/>
    </xf>
    <xf numFmtId="0" fontId="0" fillId="0" borderId="51" xfId="0" applyFont="1" applyBorder="1" applyAlignment="1">
      <alignment horizontal="center" vertical="center" wrapText="1"/>
    </xf>
    <xf numFmtId="186" fontId="0" fillId="0" borderId="9" xfId="0" applyNumberFormat="1" applyFont="1" applyBorder="1" applyAlignment="1">
      <alignment horizontal="center" vertical="center" wrapText="1"/>
    </xf>
    <xf numFmtId="186" fontId="0" fillId="0" borderId="4" xfId="0" applyNumberFormat="1" applyFont="1" applyBorder="1" applyAlignment="1">
      <alignment horizontal="center" vertical="center" wrapText="1"/>
    </xf>
    <xf numFmtId="186" fontId="0" fillId="0" borderId="5" xfId="0" applyNumberFormat="1" applyFont="1" applyBorder="1" applyAlignment="1">
      <alignment horizontal="center" vertical="center" wrapText="1"/>
    </xf>
    <xf numFmtId="186" fontId="29" fillId="0" borderId="5" xfId="0" applyNumberFormat="1" applyFont="1" applyBorder="1" applyAlignment="1">
      <alignment vertical="center"/>
    </xf>
    <xf numFmtId="187" fontId="29" fillId="0" borderId="5" xfId="0" applyNumberFormat="1" applyFont="1" applyBorder="1" applyAlignment="1">
      <alignment vertical="center"/>
    </xf>
    <xf numFmtId="186" fontId="29" fillId="7" borderId="5" xfId="0" applyNumberFormat="1" applyFont="1" applyFill="1" applyBorder="1" applyAlignment="1">
      <alignment vertical="center"/>
    </xf>
    <xf numFmtId="187" fontId="29" fillId="7" borderId="5" xfId="0" applyNumberFormat="1" applyFont="1" applyFill="1" applyBorder="1" applyAlignment="1">
      <alignment vertical="center"/>
    </xf>
    <xf numFmtId="176" fontId="29" fillId="0" borderId="30" xfId="0" applyNumberFormat="1" applyFont="1" applyBorder="1">
      <alignment vertical="center"/>
    </xf>
    <xf numFmtId="180" fontId="29" fillId="0" borderId="30" xfId="0" applyNumberFormat="1" applyFont="1" applyBorder="1">
      <alignment vertical="center"/>
    </xf>
    <xf numFmtId="186" fontId="0" fillId="0" borderId="25" xfId="0" applyNumberFormat="1" applyFont="1" applyBorder="1" applyAlignment="1">
      <alignment horizontal="center" vertical="center" wrapText="1"/>
    </xf>
    <xf numFmtId="179" fontId="33" fillId="0" borderId="5" xfId="0" applyNumberFormat="1" applyFont="1" applyFill="1" applyBorder="1">
      <alignment vertical="center"/>
    </xf>
    <xf numFmtId="176" fontId="0" fillId="0" borderId="5" xfId="0" applyNumberFormat="1" applyFont="1" applyFill="1" applyBorder="1" applyAlignment="1">
      <alignment vertical="center"/>
    </xf>
    <xf numFmtId="179" fontId="0" fillId="0" borderId="5" xfId="0" applyNumberFormat="1" applyFont="1" applyFill="1" applyBorder="1" applyAlignment="1">
      <alignment horizontal="center" vertical="center"/>
    </xf>
    <xf numFmtId="179" fontId="33" fillId="0" borderId="5" xfId="0" applyNumberFormat="1" applyFont="1" applyFill="1" applyBorder="1" applyAlignment="1">
      <alignment horizontal="center" vertical="center"/>
    </xf>
    <xf numFmtId="176" fontId="0" fillId="0" borderId="5" xfId="0" applyNumberFormat="1" applyFont="1" applyBorder="1" applyAlignment="1">
      <alignment vertical="center"/>
    </xf>
    <xf numFmtId="179" fontId="0" fillId="0" borderId="5" xfId="0" applyNumberFormat="1" applyFont="1" applyBorder="1" applyAlignment="1">
      <alignment horizontal="center" vertical="center"/>
    </xf>
    <xf numFmtId="179" fontId="33" fillId="0" borderId="5" xfId="0" applyNumberFormat="1" applyFont="1" applyBorder="1" applyAlignment="1">
      <alignment horizontal="center" vertical="center"/>
    </xf>
    <xf numFmtId="176" fontId="0" fillId="7" borderId="5" xfId="0" applyNumberFormat="1" applyFont="1" applyFill="1" applyBorder="1" applyAlignment="1">
      <alignment vertical="center"/>
    </xf>
    <xf numFmtId="0" fontId="0" fillId="7" borderId="5" xfId="0" applyFont="1" applyFill="1" applyBorder="1" applyAlignment="1">
      <alignment horizontal="center" vertical="center"/>
    </xf>
    <xf numFmtId="179" fontId="33" fillId="7" borderId="5" xfId="0" applyNumberFormat="1" applyFont="1" applyFill="1" applyBorder="1" applyAlignment="1">
      <alignment horizontal="center" vertical="center"/>
    </xf>
    <xf numFmtId="0" fontId="0" fillId="0" borderId="25" xfId="0" applyFont="1" applyBorder="1" applyAlignment="1">
      <alignment vertical="center" wrapText="1"/>
    </xf>
    <xf numFmtId="0" fontId="0" fillId="0" borderId="25" xfId="0" applyFont="1" applyFill="1" applyBorder="1" applyAlignment="1">
      <alignment horizontal="center" vertical="center" wrapText="1"/>
    </xf>
    <xf numFmtId="0" fontId="0" fillId="0" borderId="27" xfId="0" applyFont="1" applyFill="1" applyBorder="1" applyAlignment="1">
      <alignment horizontal="center" vertical="center" wrapText="1"/>
    </xf>
    <xf numFmtId="0" fontId="0" fillId="0" borderId="0" xfId="0" applyFont="1" applyBorder="1" applyAlignment="1">
      <alignment vertical="center"/>
    </xf>
    <xf numFmtId="0" fontId="0" fillId="0" borderId="5" xfId="0" applyFont="1" applyFill="1" applyBorder="1" applyAlignment="1">
      <alignment horizontal="center" vertical="center" wrapText="1"/>
    </xf>
    <xf numFmtId="0" fontId="0" fillId="0" borderId="15" xfId="0" applyFont="1" applyFill="1" applyBorder="1" applyAlignment="1">
      <alignment horizontal="center" vertical="center" wrapText="1"/>
    </xf>
    <xf numFmtId="186" fontId="29" fillId="0" borderId="5" xfId="0" applyNumberFormat="1" applyFont="1" applyBorder="1" applyAlignment="1">
      <alignment horizontal="right" vertical="center"/>
    </xf>
    <xf numFmtId="179" fontId="29" fillId="0" borderId="5" xfId="0" applyNumberFormat="1" applyFont="1" applyBorder="1" applyAlignment="1">
      <alignment horizontal="center" vertical="center" wrapText="1"/>
    </xf>
    <xf numFmtId="179" fontId="29" fillId="9" borderId="5" xfId="0" applyNumberFormat="1" applyFont="1" applyFill="1" applyBorder="1" applyAlignment="1">
      <alignment horizontal="right" vertical="center"/>
    </xf>
    <xf numFmtId="179" fontId="29" fillId="9" borderId="15" xfId="0" applyNumberFormat="1" applyFont="1" applyFill="1" applyBorder="1">
      <alignment vertical="center"/>
    </xf>
    <xf numFmtId="176" fontId="0" fillId="0" borderId="0" xfId="0" applyNumberFormat="1" applyFont="1" applyAlignment="1">
      <alignment vertical="center"/>
    </xf>
    <xf numFmtId="186" fontId="29" fillId="7" borderId="5" xfId="0" applyNumberFormat="1" applyFont="1" applyFill="1" applyBorder="1" applyAlignment="1">
      <alignment horizontal="right" vertical="center"/>
    </xf>
    <xf numFmtId="179" fontId="29" fillId="7" borderId="5" xfId="0" applyNumberFormat="1" applyFont="1" applyFill="1" applyBorder="1" applyAlignment="1">
      <alignment horizontal="center" vertical="center" wrapText="1"/>
    </xf>
    <xf numFmtId="179" fontId="29" fillId="7" borderId="5" xfId="0" applyNumberFormat="1" applyFont="1" applyFill="1" applyBorder="1" applyAlignment="1">
      <alignment horizontal="right" vertical="center"/>
    </xf>
    <xf numFmtId="179" fontId="29" fillId="7" borderId="15" xfId="0" applyNumberFormat="1" applyFont="1" applyFill="1" applyBorder="1">
      <alignment vertical="center"/>
    </xf>
    <xf numFmtId="176" fontId="0" fillId="7" borderId="0" xfId="0" applyNumberFormat="1" applyFont="1" applyFill="1" applyAlignment="1">
      <alignment vertical="center"/>
    </xf>
    <xf numFmtId="0" fontId="29" fillId="0" borderId="30" xfId="0" applyFont="1" applyBorder="1" applyAlignment="1">
      <alignment horizontal="right" vertical="center"/>
    </xf>
    <xf numFmtId="179" fontId="29" fillId="0" borderId="30" xfId="0" applyNumberFormat="1" applyFont="1" applyBorder="1" applyAlignment="1">
      <alignment horizontal="center" vertical="center"/>
    </xf>
    <xf numFmtId="179" fontId="29" fillId="0" borderId="31" xfId="0" applyNumberFormat="1" applyFont="1" applyBorder="1">
      <alignment vertical="center"/>
    </xf>
    <xf numFmtId="187" fontId="29" fillId="0" borderId="0" xfId="0" applyNumberFormat="1" applyFont="1" applyBorder="1" applyAlignment="1">
      <alignment vertical="center"/>
    </xf>
    <xf numFmtId="186" fontId="0" fillId="0" borderId="61" xfId="0" applyNumberFormat="1" applyFont="1" applyBorder="1" applyAlignment="1">
      <alignment horizontal="center" vertical="center" wrapText="1"/>
    </xf>
    <xf numFmtId="186" fontId="0" fillId="0" borderId="12" xfId="0" applyNumberFormat="1" applyFont="1" applyBorder="1" applyAlignment="1">
      <alignment horizontal="center" vertical="center" wrapText="1"/>
    </xf>
    <xf numFmtId="186" fontId="0" fillId="0" borderId="13" xfId="0" applyNumberFormat="1" applyFont="1" applyBorder="1" applyAlignment="1">
      <alignment horizontal="center" vertical="center" wrapText="1"/>
    </xf>
    <xf numFmtId="186" fontId="0" fillId="0" borderId="15" xfId="0" applyNumberFormat="1" applyFont="1" applyBorder="1" applyAlignment="1">
      <alignment horizontal="center" vertical="center" wrapText="1"/>
    </xf>
    <xf numFmtId="180" fontId="0" fillId="0" borderId="5" xfId="0" applyNumberFormat="1" applyFont="1" applyFill="1" applyBorder="1" applyAlignment="1">
      <alignment vertical="center"/>
    </xf>
    <xf numFmtId="179" fontId="0" fillId="0" borderId="5" xfId="0" applyNumberFormat="1" applyFont="1" applyFill="1" applyBorder="1" applyAlignment="1">
      <alignment vertical="center"/>
    </xf>
    <xf numFmtId="0" fontId="0" fillId="0" borderId="15" xfId="0" applyFont="1" applyFill="1" applyBorder="1" applyAlignment="1">
      <alignment vertical="center"/>
    </xf>
    <xf numFmtId="180" fontId="0" fillId="0" borderId="5" xfId="0" applyNumberFormat="1" applyFont="1" applyBorder="1" applyAlignment="1">
      <alignment vertical="center"/>
    </xf>
    <xf numFmtId="179" fontId="0" fillId="0" borderId="5" xfId="0" applyNumberFormat="1" applyFont="1" applyBorder="1" applyAlignment="1">
      <alignment vertical="center"/>
    </xf>
    <xf numFmtId="0" fontId="0" fillId="0" borderId="15" xfId="0" applyFont="1" applyBorder="1" applyAlignment="1">
      <alignment vertical="center"/>
    </xf>
    <xf numFmtId="180" fontId="0" fillId="7" borderId="5" xfId="0" applyNumberFormat="1" applyFont="1" applyFill="1" applyBorder="1" applyAlignment="1">
      <alignment vertical="center"/>
    </xf>
    <xf numFmtId="179" fontId="0" fillId="7" borderId="5" xfId="0" applyNumberFormat="1" applyFont="1" applyFill="1" applyBorder="1" applyAlignment="1">
      <alignment vertical="center"/>
    </xf>
    <xf numFmtId="179" fontId="0" fillId="7" borderId="5" xfId="0" applyNumberFormat="1" applyFont="1" applyFill="1" applyBorder="1" applyAlignment="1">
      <alignment horizontal="center" vertical="center"/>
    </xf>
    <xf numFmtId="0" fontId="0" fillId="7" borderId="15" xfId="0" applyFont="1" applyFill="1" applyBorder="1" applyAlignment="1">
      <alignment vertical="center"/>
    </xf>
    <xf numFmtId="179" fontId="29" fillId="0" borderId="0" xfId="0" applyNumberFormat="1" applyFont="1" applyBorder="1">
      <alignment vertical="center"/>
    </xf>
    <xf numFmtId="179" fontId="0" fillId="0" borderId="0" xfId="0" applyNumberFormat="1">
      <alignment vertical="center"/>
    </xf>
    <xf numFmtId="179" fontId="1" fillId="0" borderId="0" xfId="0" applyNumberFormat="1" applyFont="1">
      <alignment vertical="center"/>
    </xf>
    <xf numFmtId="0" fontId="29" fillId="0" borderId="0" xfId="0" applyFont="1" applyBorder="1">
      <alignment vertical="center"/>
    </xf>
    <xf numFmtId="179" fontId="0" fillId="0" borderId="0" xfId="0" applyNumberFormat="1" applyFont="1">
      <alignment vertical="center"/>
    </xf>
    <xf numFmtId="0" fontId="0" fillId="7" borderId="0" xfId="0" applyFont="1" applyFill="1">
      <alignment vertical="center"/>
    </xf>
    <xf numFmtId="179" fontId="29" fillId="7" borderId="0" xfId="0" applyNumberFormat="1" applyFont="1" applyFill="1" applyBorder="1">
      <alignment vertical="center"/>
    </xf>
    <xf numFmtId="0" fontId="29" fillId="7" borderId="0" xfId="0" applyFont="1" applyFill="1" applyBorder="1">
      <alignment vertical="center"/>
    </xf>
    <xf numFmtId="179" fontId="0" fillId="7" borderId="0" xfId="0" applyNumberFormat="1" applyFill="1">
      <alignment vertical="center"/>
    </xf>
    <xf numFmtId="176" fontId="0" fillId="7" borderId="0" xfId="0" applyNumberFormat="1" applyFont="1" applyFill="1" applyAlignment="1">
      <alignment horizontal="center" vertical="center"/>
    </xf>
    <xf numFmtId="0" fontId="0" fillId="0" borderId="0" xfId="0" applyFont="1" applyFill="1">
      <alignment vertical="center"/>
    </xf>
    <xf numFmtId="0" fontId="0" fillId="0" borderId="0" xfId="0" applyFont="1" applyFill="1" applyAlignment="1">
      <alignment vertical="center"/>
    </xf>
    <xf numFmtId="0" fontId="0" fillId="7" borderId="0" xfId="0" applyFont="1" applyFill="1" applyAlignment="1">
      <alignment vertical="center"/>
    </xf>
    <xf numFmtId="0" fontId="33" fillId="0" borderId="29" xfId="0" applyFont="1" applyBorder="1" applyAlignment="1">
      <alignment horizontal="center" vertical="center"/>
    </xf>
    <xf numFmtId="178" fontId="0" fillId="0" borderId="30" xfId="0" applyNumberFormat="1" applyFont="1" applyBorder="1">
      <alignment vertical="center"/>
    </xf>
    <xf numFmtId="179" fontId="33" fillId="0" borderId="30" xfId="0" applyNumberFormat="1" applyFont="1" applyBorder="1" applyAlignment="1">
      <alignment vertical="center"/>
    </xf>
    <xf numFmtId="179" fontId="0" fillId="0" borderId="30" xfId="0" applyNumberFormat="1" applyFont="1" applyBorder="1">
      <alignment vertical="center"/>
    </xf>
    <xf numFmtId="178" fontId="0" fillId="0" borderId="0" xfId="0" applyNumberFormat="1" applyFont="1">
      <alignment vertical="center"/>
    </xf>
    <xf numFmtId="0" fontId="0" fillId="0" borderId="27" xfId="0" applyFont="1" applyBorder="1" applyAlignment="1">
      <alignment horizontal="center" vertical="center" wrapText="1"/>
    </xf>
    <xf numFmtId="0" fontId="0" fillId="9" borderId="0" xfId="0" applyFont="1" applyFill="1" applyAlignment="1">
      <alignment horizontal="center" vertical="center"/>
    </xf>
    <xf numFmtId="178" fontId="0" fillId="0" borderId="5" xfId="0" applyNumberFormat="1" applyFont="1" applyBorder="1" applyAlignment="1">
      <alignment horizontal="center" vertical="center"/>
    </xf>
    <xf numFmtId="179" fontId="0" fillId="0" borderId="15" xfId="0" applyNumberFormat="1" applyFont="1" applyBorder="1">
      <alignment vertical="center"/>
    </xf>
    <xf numFmtId="0" fontId="0" fillId="0" borderId="0" xfId="0" applyFont="1" applyBorder="1" applyAlignment="1">
      <alignment horizontal="center" vertical="center"/>
    </xf>
    <xf numFmtId="178" fontId="0" fillId="0" borderId="5" xfId="0" applyNumberFormat="1" applyFont="1" applyFill="1" applyBorder="1" applyAlignment="1">
      <alignment horizontal="center" vertical="center"/>
    </xf>
    <xf numFmtId="179" fontId="0" fillId="0" borderId="15" xfId="0" applyNumberFormat="1" applyFont="1" applyFill="1" applyBorder="1">
      <alignment vertical="center"/>
    </xf>
    <xf numFmtId="49" fontId="0" fillId="0" borderId="0" xfId="0" applyNumberFormat="1" applyFont="1" applyBorder="1" applyAlignment="1">
      <alignment horizontal="center" vertical="center"/>
    </xf>
    <xf numFmtId="49" fontId="0" fillId="0" borderId="0" xfId="0" applyNumberFormat="1" applyFont="1" applyAlignment="1">
      <alignment horizontal="left" vertical="center"/>
    </xf>
    <xf numFmtId="49" fontId="0" fillId="0" borderId="0" xfId="0" applyNumberFormat="1" applyFont="1" applyAlignment="1">
      <alignment horizontal="center" vertical="center"/>
    </xf>
    <xf numFmtId="0" fontId="29" fillId="0" borderId="0" xfId="0" applyFont="1">
      <alignment vertical="center"/>
    </xf>
    <xf numFmtId="178" fontId="33" fillId="0" borderId="5" xfId="0" applyNumberFormat="1" applyFont="1" applyFill="1" applyBorder="1" applyAlignment="1">
      <alignment horizontal="center" vertical="center"/>
    </xf>
    <xf numFmtId="179" fontId="33" fillId="0" borderId="15" xfId="0" applyNumberFormat="1" applyFont="1" applyFill="1" applyBorder="1">
      <alignment vertical="center"/>
    </xf>
    <xf numFmtId="179" fontId="33" fillId="16" borderId="5" xfId="0" applyNumberFormat="1" applyFont="1" applyFill="1" applyBorder="1">
      <alignment vertical="center"/>
    </xf>
    <xf numFmtId="179" fontId="33" fillId="0" borderId="15" xfId="0" applyNumberFormat="1" applyFont="1" applyBorder="1">
      <alignment vertical="center"/>
    </xf>
    <xf numFmtId="0" fontId="33" fillId="0" borderId="29" xfId="0" applyFont="1" applyFill="1" applyBorder="1" applyAlignment="1">
      <alignment horizontal="center" vertical="center"/>
    </xf>
    <xf numFmtId="178" fontId="33" fillId="0" borderId="30" xfId="0" applyNumberFormat="1" applyFont="1" applyFill="1" applyBorder="1" applyAlignment="1">
      <alignment horizontal="center" vertical="center"/>
    </xf>
    <xf numFmtId="179" fontId="33" fillId="0" borderId="30" xfId="0" applyNumberFormat="1" applyFont="1" applyFill="1" applyBorder="1">
      <alignment vertical="center"/>
    </xf>
    <xf numFmtId="179" fontId="33" fillId="0" borderId="31" xfId="0" applyNumberFormat="1" applyFont="1" applyFill="1" applyBorder="1">
      <alignment vertical="center"/>
    </xf>
    <xf numFmtId="179" fontId="0" fillId="0" borderId="30" xfId="0" applyNumberFormat="1" applyFont="1" applyFill="1" applyBorder="1">
      <alignment vertical="center"/>
    </xf>
    <xf numFmtId="176" fontId="0" fillId="0" borderId="30" xfId="0" applyNumberFormat="1" applyFont="1" applyBorder="1" applyAlignment="1">
      <alignment vertical="center"/>
    </xf>
    <xf numFmtId="176" fontId="0" fillId="0" borderId="30" xfId="0" applyNumberFormat="1" applyFont="1" applyFill="1" applyBorder="1" applyAlignment="1">
      <alignment vertical="center"/>
    </xf>
    <xf numFmtId="0" fontId="0" fillId="0" borderId="30" xfId="0" applyFont="1" applyBorder="1" applyAlignment="1">
      <alignment horizontal="center" vertical="center"/>
    </xf>
    <xf numFmtId="179" fontId="33" fillId="0" borderId="30" xfId="0" applyNumberFormat="1" applyFont="1" applyBorder="1" applyAlignment="1">
      <alignment horizontal="center" vertical="center"/>
    </xf>
    <xf numFmtId="179" fontId="29" fillId="0" borderId="0" xfId="0" applyNumberFormat="1" applyFont="1" applyAlignment="1">
      <alignment horizontal="center" vertical="center"/>
    </xf>
    <xf numFmtId="0" fontId="33" fillId="0" borderId="30" xfId="0" applyFont="1" applyBorder="1" applyAlignment="1">
      <alignment vertical="center"/>
    </xf>
    <xf numFmtId="180" fontId="0" fillId="0" borderId="30" xfId="0" applyNumberFormat="1" applyFont="1" applyBorder="1" applyAlignment="1">
      <alignment vertical="center"/>
    </xf>
    <xf numFmtId="0" fontId="0" fillId="0" borderId="30" xfId="0" applyFont="1" applyBorder="1" applyAlignment="1">
      <alignment vertical="center"/>
    </xf>
    <xf numFmtId="0" fontId="0" fillId="0" borderId="31" xfId="0" applyFont="1" applyBorder="1" applyAlignment="1">
      <alignment vertical="center"/>
    </xf>
  </cellXfs>
  <cellStyles count="54">
    <cellStyle name="常规" xfId="0" builtinId="0"/>
    <cellStyle name="货币[0]" xfId="1" builtinId="7"/>
    <cellStyle name="20% - 强调文字颜色 3" xfId="2" builtinId="38"/>
    <cellStyle name="输入" xfId="3" builtinId="20"/>
    <cellStyle name="货币" xfId="4" builtinId="4"/>
    <cellStyle name="千位分隔[0]" xfId="5" builtinId="6"/>
    <cellStyle name="40% - 强调文字颜色 3" xfId="6" builtinId="39"/>
    <cellStyle name="差" xfId="7" builtinId="27"/>
    <cellStyle name="千位分隔" xfId="8" builtinId="3"/>
    <cellStyle name="60% - 强调文字颜色 3" xfId="9" builtinId="40"/>
    <cellStyle name="超链接" xfId="10" builtinId="8"/>
    <cellStyle name="百分比" xfId="11" builtinId="5"/>
    <cellStyle name="已访问的超链接" xfId="12" builtinId="9"/>
    <cellStyle name="注释" xfId="13" builtinId="10"/>
    <cellStyle name="60% - 强调文字颜色 2" xfId="14" builtinId="36"/>
    <cellStyle name="标题 4" xfId="15" builtinId="19"/>
    <cellStyle name="警告文本" xfId="16" builtinId="11"/>
    <cellStyle name="标题" xfId="17" builtinId="15"/>
    <cellStyle name="解释性文本" xfId="18" builtinId="53"/>
    <cellStyle name="标题 1" xfId="19" builtinId="16"/>
    <cellStyle name="标题 2" xfId="20" builtinId="17"/>
    <cellStyle name="60% - 强调文字颜色 1" xfId="21" builtinId="32"/>
    <cellStyle name="标题 3" xfId="22" builtinId="18"/>
    <cellStyle name="60% - 强调文字颜色 4" xfId="23" builtinId="44"/>
    <cellStyle name="输出" xfId="24" builtinId="21"/>
    <cellStyle name="计算" xfId="25" builtinId="22"/>
    <cellStyle name="检查单元格" xfId="26" builtinId="23"/>
    <cellStyle name="20% - 强调文字颜色 6" xfId="27" builtinId="50"/>
    <cellStyle name="强调文字颜色 2" xfId="28" builtinId="33"/>
    <cellStyle name="链接单元格" xfId="29" builtinId="24"/>
    <cellStyle name="汇总" xfId="30" builtinId="25"/>
    <cellStyle name="好" xfId="31" builtinId="26"/>
    <cellStyle name="适中" xfId="32" builtinId="28"/>
    <cellStyle name="20% - 强调文字颜色 5" xfId="33" builtinId="46"/>
    <cellStyle name="强调文字颜色 1" xfId="34" builtinId="29"/>
    <cellStyle name="20% - 强调文字颜色 1" xfId="35" builtinId="30"/>
    <cellStyle name="40% - 强调文字颜色 1" xfId="36" builtinId="31"/>
    <cellStyle name="20% - 强调文字颜色 2" xfId="37" builtinId="34"/>
    <cellStyle name="40% - 强调文字颜色 2" xfId="38" builtinId="35"/>
    <cellStyle name="强调文字颜色 3" xfId="39" builtinId="37"/>
    <cellStyle name="强调文字颜色 4" xfId="40" builtinId="41"/>
    <cellStyle name="20% - 强调文字颜色 4" xfId="41" builtinId="42"/>
    <cellStyle name="40% - 强调文字颜色 4" xfId="42" builtinId="43"/>
    <cellStyle name="强调文字颜色 5" xfId="43" builtinId="45"/>
    <cellStyle name="40% - 强调文字颜色 5" xfId="44" builtinId="47"/>
    <cellStyle name="60% - 强调文字颜色 5" xfId="45" builtinId="48"/>
    <cellStyle name="强调文字颜色 6" xfId="46" builtinId="49"/>
    <cellStyle name="40% - 强调文字颜色 6" xfId="47" builtinId="51"/>
    <cellStyle name="60% - 强调文字颜色 6" xfId="48" builtinId="52"/>
    <cellStyle name="常规 15" xfId="49"/>
    <cellStyle name="常规 2" xfId="50"/>
    <cellStyle name="常规 3" xfId="51"/>
    <cellStyle name="常规 4" xfId="52"/>
    <cellStyle name="常规 5" xfId="53"/>
  </cellStyles>
  <tableStyles count="0" defaultTableStyle="TableStyleMedium9" defaultPivotStyle="PivotStyleLight16"/>
  <colors>
    <mruColors>
      <color rgb="00FF00FF"/>
      <color rgb="00FFC000"/>
      <color rgb="00FFFF00"/>
      <color rgb="00000000"/>
      <color rgb="00FF00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externalLink" Target="externalLinks/externalLink4.xml"/><Relationship Id="rId8" Type="http://schemas.openxmlformats.org/officeDocument/2006/relationships/externalLink" Target="externalLinks/externalLink3.xml"/><Relationship Id="rId7" Type="http://schemas.openxmlformats.org/officeDocument/2006/relationships/externalLink" Target="externalLinks/externalLink2.xml"/><Relationship Id="rId6" Type="http://schemas.openxmlformats.org/officeDocument/2006/relationships/externalLink" Target="externalLinks/externalLink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3" Type="http://schemas.openxmlformats.org/officeDocument/2006/relationships/sharedStrings" Target="sharedStrings.xml"/><Relationship Id="rId12" Type="http://schemas.openxmlformats.org/officeDocument/2006/relationships/styles" Target="styles.xml"/><Relationship Id="rId11" Type="http://schemas.openxmlformats.org/officeDocument/2006/relationships/theme" Target="theme/theme1.xml"/><Relationship Id="rId10" Type="http://schemas.openxmlformats.org/officeDocument/2006/relationships/externalLink" Target="externalLinks/externalLink5.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_rels/drawing2.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2</xdr:col>
      <xdr:colOff>19050</xdr:colOff>
      <xdr:row>14</xdr:row>
      <xdr:rowOff>0</xdr:rowOff>
    </xdr:from>
    <xdr:to>
      <xdr:col>5</xdr:col>
      <xdr:colOff>66675</xdr:colOff>
      <xdr:row>28</xdr:row>
      <xdr:rowOff>114300</xdr:rowOff>
    </xdr:to>
    <xdr:pic>
      <xdr:nvPicPr>
        <xdr:cNvPr id="2" name="图片1" descr="rId1"/>
        <xdr:cNvPicPr>
          <a:picLocks noChangeAspect="1" noChangeArrowheads="1"/>
        </xdr:cNvPicPr>
      </xdr:nvPicPr>
      <xdr:blipFill>
        <a:blip r:embed="rId1"/>
        <a:srcRect/>
        <a:stretch>
          <a:fillRect/>
        </a:stretch>
      </xdr:blipFill>
      <xdr:spPr>
        <a:xfrm>
          <a:off x="1390650" y="2876550"/>
          <a:ext cx="3038475" cy="2514600"/>
        </a:xfrm>
        <a:prstGeom prst="rect">
          <a:avLst/>
        </a:prstGeom>
        <a:solidFill>
          <a:srgbClr val="FFFFFF"/>
        </a:solidFill>
        <a:ln w="9525">
          <a:solidFill>
            <a:srgbClr val="000000"/>
          </a:solidFill>
          <a:miter lim="800000"/>
          <a:headEnd/>
          <a:tailEnd/>
        </a:ln>
      </xdr:spPr>
    </xdr:pic>
    <xdr:clientData/>
  </xdr:twoCellAnchor>
</xdr:wsDr>
</file>

<file path=xl/drawings/drawing2.xml><?xml version="1.0" encoding="utf-8"?>
<xdr:wsDr xmlns:xdr="http://schemas.openxmlformats.org/drawingml/2006/spreadsheetDrawing" xmlns:r="http://schemas.openxmlformats.org/officeDocument/2006/relationships" xmlns:a="http://schemas.openxmlformats.org/drawingml/2006/main">
  <xdr:twoCellAnchor editAs="oneCell">
    <xdr:from>
      <xdr:col>11</xdr:col>
      <xdr:colOff>448945</xdr:colOff>
      <xdr:row>65</xdr:row>
      <xdr:rowOff>27305</xdr:rowOff>
    </xdr:from>
    <xdr:to>
      <xdr:col>16</xdr:col>
      <xdr:colOff>196850</xdr:colOff>
      <xdr:row>86</xdr:row>
      <xdr:rowOff>95250</xdr:rowOff>
    </xdr:to>
    <xdr:pic>
      <xdr:nvPicPr>
        <xdr:cNvPr id="2" name="图片 1" descr="FC6D0C1989EA5B0D8D7F3718112ED5F0"/>
        <xdr:cNvPicPr>
          <a:picLocks noChangeAspect="1"/>
        </xdr:cNvPicPr>
      </xdr:nvPicPr>
      <xdr:blipFill>
        <a:blip r:embed="rId1"/>
        <a:srcRect r="-1263" b="26799"/>
        <a:stretch>
          <a:fillRect/>
        </a:stretch>
      </xdr:blipFill>
      <xdr:spPr>
        <a:xfrm>
          <a:off x="10088245" y="11476355"/>
          <a:ext cx="3805555" cy="366839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Assignment\2017\&#20013;&#20851;&#26449;\Assignment\2008\&#24037;&#20855;\&#38050;&#20995;&#35282;\&#35745;&#31639;2.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Assignment\2017\&#20013;&#20851;&#26449;\&#20013;&#20851;&#26449;&#26045;&#24037;&#22270;&#26417;&#19996;\Assignment\2008\&#24037;&#20855;\&#38050;&#20995;&#35282;\&#35745;&#31639;2.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Assignment\2018\11&#26376;%20&#21271;&#28023;\&#21271;&#28023;&#36335;&#35745;&#31639;.xls"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xl\other\&#39030;&#36827;&#26725;&#26753;&#35745;&#31639;&#20844;&#24335;\&#38050;&#36712;&#26729;&#35745;&#31639;xls.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Assignment\2018\20180312%20&#20844;&#36335;&#26725;&#26725;&#25286;&#38500;\7.&#26045;&#24037;&#35774;&#35745;&#25913;&#20026;&#26041;&#26696;&#35774;&#35745;\&#26694;&#26550;&#26725;&#35745;&#31639;(2012.12.1&#26356;&#26032;).xls"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目录"/>
      <sheetName val="框架结构"/>
      <sheetName val="出入口挡墙"/>
      <sheetName val="容许应力法 "/>
      <sheetName val="三角顶块钢筋"/>
      <sheetName val="挡水矮墙"/>
      <sheetName val="栏杆 "/>
      <sheetName val="桩"/>
      <sheetName val="钢刃角"/>
      <sheetName val="钢轨桩计算"/>
      <sheetName val="工作坑数量表"/>
      <sheetName val="防护限高架"/>
      <sheetName val="主体"/>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2.xml><?xml version="1.0" encoding="utf-8"?>
<externalLink xmlns="http://schemas.openxmlformats.org/spreadsheetml/2006/main">
  <externalBook xmlns:r="http://schemas.openxmlformats.org/officeDocument/2006/relationships" r:id="rId1">
    <sheetNames>
      <sheetName val="目录"/>
      <sheetName val="框架结构"/>
      <sheetName val="出入口挡墙"/>
      <sheetName val="容许应力法 "/>
      <sheetName val="三角顶块钢筋"/>
      <sheetName val="挡水矮墙"/>
      <sheetName val="栏杆 "/>
      <sheetName val="桩"/>
      <sheetName val="钢刃角"/>
      <sheetName val="钢轨桩计算"/>
      <sheetName val="工作坑数量表"/>
      <sheetName val="防护限高架"/>
      <sheetName val="主体"/>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Set>
  </externalBook>
</externalLink>
</file>

<file path=xl/externalLinks/externalLink3.xml><?xml version="1.0" encoding="utf-8"?>
<externalLink xmlns="http://schemas.openxmlformats.org/spreadsheetml/2006/main">
  <externalBook xmlns:r="http://schemas.openxmlformats.org/officeDocument/2006/relationships" r:id="rId1">
    <sheetNames>
      <sheetName val="u型槽基坑"/>
      <sheetName val="防水 (2)"/>
      <sheetName val="工作坑桩"/>
      <sheetName val="目录"/>
      <sheetName val="框架结构"/>
      <sheetName val="容许应力法 "/>
      <sheetName val="三角顶块钢筋"/>
      <sheetName val="挡水矮墙"/>
      <sheetName val="栏杆 "/>
      <sheetName val="地基加固"/>
      <sheetName val="钢刃角"/>
      <sheetName val="钢轨桩计算"/>
      <sheetName val="桩  (2)"/>
      <sheetName val="桩 "/>
      <sheetName val="工作坑"/>
      <sheetName val="路基注浆"/>
      <sheetName val="防护限高架"/>
      <sheetName val="桩-数据"/>
      <sheetName val="主体"/>
      <sheetName val="防水"/>
    </sheetNames>
    <sheetDataSet>
      <sheetData sheetId="0" refreshError="1"/>
      <sheetData sheetId="1" refreshError="1"/>
      <sheetData sheetId="2" refreshError="1"/>
      <sheetData sheetId="3" refreshError="1"/>
      <sheetData sheetId="4"/>
      <sheetData sheetId="5" refreshError="1"/>
      <sheetData sheetId="6" refreshError="1"/>
      <sheetData sheetId="7" refreshError="1"/>
      <sheetData sheetId="8" refreshError="1"/>
      <sheetData sheetId="9" refreshError="1"/>
      <sheetData sheetId="10" refreshError="1"/>
      <sheetData sheetId="1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Set>
  </externalBook>
</externalLink>
</file>

<file path=xl/externalLinks/externalLink4.xml><?xml version="1.0" encoding="utf-8"?>
<externalLink xmlns="http://schemas.openxmlformats.org/spreadsheetml/2006/main">
  <externalBook xmlns:r="http://schemas.openxmlformats.org/officeDocument/2006/relationships" r:id="rId1">
    <sheetNames>
      <sheetName val="钢轨桩"/>
      <sheetName val="工字钢数据"/>
      <sheetName val="Sheet3"/>
      <sheetName val="Sheet1"/>
      <sheetName val="Sheet2"/>
    </sheetNames>
    <sheetDataSet>
      <sheetData sheetId="0" refreshError="1"/>
      <sheetData sheetId="1" refreshError="1"/>
      <sheetData sheetId="2" refreshError="1"/>
      <sheetData sheetId="3" refreshError="1"/>
      <sheetData sheetId="4" refreshError="1"/>
    </sheetDataSet>
  </externalBook>
</externalLink>
</file>

<file path=xl/externalLinks/externalLink5.xml><?xml version="1.0" encoding="utf-8"?>
<externalLink xmlns="http://schemas.openxmlformats.org/spreadsheetml/2006/main">
  <externalBook xmlns:r="http://schemas.openxmlformats.org/officeDocument/2006/relationships" r:id="rId1">
    <sheetNames>
      <sheetName val="框架主体量"/>
      <sheetName val="基底应力"/>
      <sheetName val="工作坑"/>
      <sheetName val="后背钢轨桩计算"/>
      <sheetName val="刃角悬臂计算"/>
      <sheetName val="三桩计算"/>
      <sheetName val="挡墙"/>
      <sheetName val="框架桥底应力"/>
      <sheetName val="无缝钢管理论重量"/>
      <sheetName val="无压非完整井降水计算"/>
      <sheetName val="注浆量计算"/>
      <sheetName val="顶进前注浆"/>
      <sheetName val="Sheet4"/>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Set>
  </externalBook>
</externalLink>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_rels/sheet2.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1.xml"/><Relationship Id="rId1" Type="http://schemas.openxmlformats.org/officeDocument/2006/relationships/comments" Target="../comments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
    <tabColor rgb="FFFF0000"/>
  </sheetPr>
  <dimension ref="A1:XFD95"/>
  <sheetViews>
    <sheetView topLeftCell="A39" workbookViewId="0">
      <selection activeCell="C16" sqref="C16"/>
    </sheetView>
  </sheetViews>
  <sheetFormatPr defaultColWidth="9" defaultRowHeight="15.95" customHeight="1"/>
  <cols>
    <col min="1" max="1" width="7.625" style="384" customWidth="1"/>
    <col min="2" max="3" width="11.625" style="384" customWidth="1"/>
    <col min="4" max="4" width="10.625" style="384" customWidth="1"/>
    <col min="5" max="19" width="7.625" style="384" customWidth="1"/>
    <col min="20" max="20" width="7.625" style="389" customWidth="1"/>
    <col min="21" max="21" width="9.375" style="389"/>
    <col min="22" max="23" width="10.375" style="384"/>
    <col min="24" max="24" width="11.5" style="384"/>
    <col min="25" max="16382" width="9" style="384"/>
  </cols>
  <sheetData>
    <row r="1" customHeight="1" spans="1:17">
      <c r="A1" s="389"/>
      <c r="B1" s="390"/>
      <c r="C1" s="391"/>
      <c r="D1" s="392"/>
      <c r="E1" s="393"/>
      <c r="F1" s="392"/>
      <c r="G1" s="394"/>
      <c r="H1" s="395"/>
      <c r="I1" s="395"/>
      <c r="J1" s="395"/>
      <c r="K1" s="433"/>
      <c r="L1" s="395"/>
      <c r="M1" s="395"/>
      <c r="N1" s="433"/>
      <c r="O1" s="434"/>
      <c r="P1" s="434"/>
      <c r="Q1" s="434"/>
    </row>
    <row r="2" ht="24.95" customHeight="1" spans="1:17">
      <c r="A2" s="389"/>
      <c r="B2" s="396" t="s">
        <v>0</v>
      </c>
      <c r="C2" s="396"/>
      <c r="D2" s="396"/>
      <c r="E2" s="396"/>
      <c r="F2" s="396"/>
      <c r="G2" s="396"/>
      <c r="H2" s="396"/>
      <c r="I2" s="396"/>
      <c r="J2" s="396"/>
      <c r="K2" s="396"/>
      <c r="L2" s="396"/>
      <c r="M2" s="396"/>
      <c r="N2" s="396"/>
      <c r="O2" s="396"/>
      <c r="P2" s="396"/>
      <c r="Q2" s="396"/>
    </row>
    <row r="3" ht="13.5" spans="1:16384">
      <c r="A3" s="397" t="s">
        <v>1</v>
      </c>
      <c r="B3" s="398" t="s">
        <v>2</v>
      </c>
      <c r="C3" s="399" t="s">
        <v>3</v>
      </c>
      <c r="D3" s="399"/>
      <c r="E3" s="400" t="s">
        <v>4</v>
      </c>
      <c r="F3" s="401"/>
      <c r="G3" s="400" t="s">
        <v>5</v>
      </c>
      <c r="H3" s="401"/>
      <c r="I3" s="399" t="s">
        <v>6</v>
      </c>
      <c r="J3" s="399"/>
      <c r="K3" s="435" t="s">
        <v>7</v>
      </c>
      <c r="L3" s="436"/>
      <c r="M3" s="436"/>
      <c r="N3" s="436"/>
      <c r="O3" s="437"/>
      <c r="P3" s="435" t="s">
        <v>8</v>
      </c>
      <c r="Q3" s="436"/>
      <c r="R3" s="436"/>
      <c r="S3" s="437"/>
      <c r="T3" s="458"/>
      <c r="U3" s="399" t="s">
        <v>9</v>
      </c>
      <c r="V3" s="459" t="s">
        <v>10</v>
      </c>
      <c r="W3" s="460"/>
      <c r="X3" s="461"/>
      <c r="Y3" s="389"/>
      <c r="XFC3" s="384"/>
      <c r="XFD3" s="384"/>
    </row>
    <row r="4" ht="13.5" spans="1:16384">
      <c r="A4" s="402"/>
      <c r="B4" s="403"/>
      <c r="C4" s="404"/>
      <c r="D4" s="404"/>
      <c r="E4" s="405"/>
      <c r="F4" s="406"/>
      <c r="G4" s="405"/>
      <c r="H4" s="406"/>
      <c r="I4" s="404"/>
      <c r="J4" s="404"/>
      <c r="K4" s="404" t="s">
        <v>11</v>
      </c>
      <c r="L4" s="404"/>
      <c r="M4" s="438" t="s">
        <v>12</v>
      </c>
      <c r="N4" s="439"/>
      <c r="O4" s="440" t="s">
        <v>13</v>
      </c>
      <c r="P4" s="404" t="s">
        <v>14</v>
      </c>
      <c r="Q4" s="404"/>
      <c r="R4" s="438" t="s">
        <v>15</v>
      </c>
      <c r="S4" s="439"/>
      <c r="T4" s="440" t="s">
        <v>13</v>
      </c>
      <c r="U4" s="404"/>
      <c r="V4" s="462"/>
      <c r="W4" s="463"/>
      <c r="X4" s="389"/>
      <c r="Y4" s="389"/>
      <c r="XFC4" s="384"/>
      <c r="XFD4" s="384"/>
    </row>
    <row r="5" customHeight="1" spans="1:16384">
      <c r="A5" s="407">
        <v>1</v>
      </c>
      <c r="B5" s="408" t="s">
        <v>16</v>
      </c>
      <c r="C5" s="409">
        <v>109.9395</v>
      </c>
      <c r="D5" s="409">
        <v>129.9395</v>
      </c>
      <c r="E5" s="409">
        <f>ABS(D5-C5)</f>
        <v>20</v>
      </c>
      <c r="F5" s="409">
        <f>E5</f>
        <v>20</v>
      </c>
      <c r="G5" s="409">
        <v>3.61863</v>
      </c>
      <c r="H5" s="409">
        <v>3.348</v>
      </c>
      <c r="I5" s="411">
        <v>2.92747</v>
      </c>
      <c r="J5" s="411">
        <v>2.48762</v>
      </c>
      <c r="K5" s="409">
        <v>3.42747</v>
      </c>
      <c r="L5" s="409">
        <v>2.98771</v>
      </c>
      <c r="M5" s="441">
        <v>1.75</v>
      </c>
      <c r="N5" s="441">
        <v>1.75</v>
      </c>
      <c r="O5" s="442">
        <v>0</v>
      </c>
      <c r="P5" s="409">
        <v>3.42747</v>
      </c>
      <c r="Q5" s="409">
        <v>2.98307</v>
      </c>
      <c r="R5" s="464">
        <v>0.45</v>
      </c>
      <c r="S5" s="464">
        <v>0.45</v>
      </c>
      <c r="T5" s="442">
        <v>0</v>
      </c>
      <c r="U5" s="465">
        <v>3.1</v>
      </c>
      <c r="V5" s="466">
        <v>8</v>
      </c>
      <c r="W5" s="467">
        <v>8</v>
      </c>
      <c r="X5" s="468">
        <f>(K5+L5)/2*M5*O5</f>
        <v>0</v>
      </c>
      <c r="Y5" s="468">
        <f>(P5+Q5)/2*R5*T5</f>
        <v>0</v>
      </c>
      <c r="Z5"/>
      <c r="AA5" s="492"/>
      <c r="AB5" s="492"/>
      <c r="AC5" s="492"/>
      <c r="AD5"/>
      <c r="AE5"/>
      <c r="AF5" s="493"/>
      <c r="AG5"/>
      <c r="XFC5" s="384"/>
      <c r="XFD5" s="384"/>
    </row>
    <row r="6" customHeight="1" spans="1:16384">
      <c r="A6" s="407">
        <v>2</v>
      </c>
      <c r="B6" s="408" t="s">
        <v>17</v>
      </c>
      <c r="C6" s="409">
        <v>129.9695</v>
      </c>
      <c r="D6" s="409">
        <v>149.9695</v>
      </c>
      <c r="E6" s="409">
        <f t="shared" ref="E6:E14" si="0">ABS(D6-C6)</f>
        <v>20</v>
      </c>
      <c r="F6" s="409">
        <f t="shared" ref="F6:F15" si="1">E6</f>
        <v>20</v>
      </c>
      <c r="G6" s="409">
        <v>3.348</v>
      </c>
      <c r="H6" s="409">
        <v>3.348</v>
      </c>
      <c r="I6" s="411">
        <v>2.48696</v>
      </c>
      <c r="J6" s="411">
        <v>1.98696</v>
      </c>
      <c r="K6" s="409">
        <v>2.98696</v>
      </c>
      <c r="L6" s="409">
        <v>2.48696</v>
      </c>
      <c r="M6" s="441">
        <v>1.75</v>
      </c>
      <c r="N6" s="441">
        <v>1.75</v>
      </c>
      <c r="O6" s="442">
        <v>0</v>
      </c>
      <c r="P6" s="409">
        <v>2.98226</v>
      </c>
      <c r="Q6" s="409">
        <v>2.33756</v>
      </c>
      <c r="R6" s="464">
        <v>0.45</v>
      </c>
      <c r="S6" s="464">
        <v>0.45</v>
      </c>
      <c r="T6" s="442">
        <v>0</v>
      </c>
      <c r="U6" s="465">
        <v>3.1</v>
      </c>
      <c r="V6" s="466">
        <v>8</v>
      </c>
      <c r="W6" s="467">
        <v>8</v>
      </c>
      <c r="X6" s="468">
        <f t="shared" ref="X6:X35" si="2">(K6+L6)/2*M6*O6</f>
        <v>0</v>
      </c>
      <c r="Y6" s="468">
        <f t="shared" ref="Y6:Y35" si="3">(P6+Q6)/2*R6*T6</f>
        <v>0</v>
      </c>
      <c r="Z6"/>
      <c r="AA6" s="492"/>
      <c r="AB6" s="492"/>
      <c r="AC6" s="492"/>
      <c r="AD6"/>
      <c r="AE6"/>
      <c r="AF6" s="493"/>
      <c r="AG6"/>
      <c r="XFC6" s="384"/>
      <c r="XFD6" s="384"/>
    </row>
    <row r="7" customHeight="1" spans="1:16384">
      <c r="A7" s="407">
        <v>3</v>
      </c>
      <c r="B7" s="408" t="s">
        <v>18</v>
      </c>
      <c r="C7" s="409">
        <v>149.9995</v>
      </c>
      <c r="D7" s="409">
        <v>169.9995</v>
      </c>
      <c r="E7" s="409">
        <f t="shared" si="0"/>
        <v>20</v>
      </c>
      <c r="F7" s="409">
        <f t="shared" si="1"/>
        <v>20</v>
      </c>
      <c r="G7" s="409">
        <v>3.348</v>
      </c>
      <c r="H7" s="409">
        <v>3.348</v>
      </c>
      <c r="I7" s="411">
        <v>1.98621</v>
      </c>
      <c r="J7" s="411">
        <v>1.48621</v>
      </c>
      <c r="K7" s="409">
        <v>2.48621</v>
      </c>
      <c r="L7" s="409">
        <v>1.98621</v>
      </c>
      <c r="M7" s="441">
        <v>1.75</v>
      </c>
      <c r="N7" s="441">
        <v>1.75</v>
      </c>
      <c r="O7" s="442">
        <v>0</v>
      </c>
      <c r="P7" s="409">
        <v>2.33644</v>
      </c>
      <c r="Q7" s="409">
        <v>1.55151</v>
      </c>
      <c r="R7" s="464">
        <v>0.45</v>
      </c>
      <c r="S7" s="464">
        <v>0.45</v>
      </c>
      <c r="T7" s="442">
        <v>0</v>
      </c>
      <c r="U7" s="465">
        <v>3.1</v>
      </c>
      <c r="V7" s="466">
        <v>8</v>
      </c>
      <c r="W7" s="467">
        <v>8</v>
      </c>
      <c r="X7" s="468">
        <f t="shared" si="2"/>
        <v>0</v>
      </c>
      <c r="Y7" s="468">
        <f t="shared" si="3"/>
        <v>0</v>
      </c>
      <c r="Z7"/>
      <c r="AA7" s="492"/>
      <c r="AB7" s="492"/>
      <c r="AC7" s="492"/>
      <c r="AD7"/>
      <c r="AE7"/>
      <c r="AF7" s="493"/>
      <c r="AG7"/>
      <c r="XFC7" s="384"/>
      <c r="XFD7" s="384"/>
    </row>
    <row r="8" customHeight="1" spans="1:16384">
      <c r="A8" s="407">
        <v>4</v>
      </c>
      <c r="B8" s="408" t="s">
        <v>19</v>
      </c>
      <c r="C8" s="409">
        <v>170.0295</v>
      </c>
      <c r="D8" s="409">
        <v>190.0295</v>
      </c>
      <c r="E8" s="409">
        <f t="shared" si="0"/>
        <v>20</v>
      </c>
      <c r="F8" s="409">
        <f t="shared" si="1"/>
        <v>20</v>
      </c>
      <c r="G8" s="409">
        <v>3.348</v>
      </c>
      <c r="H8" s="409">
        <v>3.348</v>
      </c>
      <c r="I8" s="411">
        <v>1.48546</v>
      </c>
      <c r="J8" s="411">
        <v>0.98546</v>
      </c>
      <c r="K8" s="409">
        <v>1.98546</v>
      </c>
      <c r="L8" s="409">
        <v>1.48546</v>
      </c>
      <c r="M8" s="441">
        <v>1.75</v>
      </c>
      <c r="N8" s="441">
        <v>1.75</v>
      </c>
      <c r="O8" s="442">
        <v>0</v>
      </c>
      <c r="P8" s="409">
        <v>1.55032</v>
      </c>
      <c r="Q8" s="409">
        <v>0.76032</v>
      </c>
      <c r="R8" s="464">
        <v>0.45</v>
      </c>
      <c r="S8" s="464">
        <v>0.45</v>
      </c>
      <c r="T8" s="442">
        <v>0</v>
      </c>
      <c r="U8" s="465">
        <v>3.1</v>
      </c>
      <c r="V8" s="466">
        <v>8</v>
      </c>
      <c r="W8" s="467">
        <v>8</v>
      </c>
      <c r="X8" s="468">
        <f t="shared" si="2"/>
        <v>0</v>
      </c>
      <c r="Y8" s="468">
        <f t="shared" si="3"/>
        <v>0</v>
      </c>
      <c r="Z8"/>
      <c r="AA8" s="492"/>
      <c r="AB8" s="492"/>
      <c r="AC8" s="492"/>
      <c r="AD8"/>
      <c r="AE8"/>
      <c r="AF8" s="493"/>
      <c r="AG8"/>
      <c r="XFC8" s="384"/>
      <c r="XFD8" s="384"/>
    </row>
    <row r="9" customHeight="1" spans="1:16384">
      <c r="A9" s="407">
        <v>5</v>
      </c>
      <c r="B9" s="408" t="s">
        <v>20</v>
      </c>
      <c r="C9" s="409">
        <v>190.0595</v>
      </c>
      <c r="D9" s="409">
        <v>210.0595</v>
      </c>
      <c r="E9" s="409">
        <f t="shared" si="0"/>
        <v>20</v>
      </c>
      <c r="F9" s="409">
        <f t="shared" si="1"/>
        <v>20</v>
      </c>
      <c r="G9" s="409">
        <v>3.348</v>
      </c>
      <c r="H9" s="409">
        <v>3.348</v>
      </c>
      <c r="I9" s="411">
        <v>0.98471</v>
      </c>
      <c r="J9" s="411">
        <v>0.48471</v>
      </c>
      <c r="K9" s="409">
        <v>1.48471</v>
      </c>
      <c r="L9" s="409">
        <v>0.98471</v>
      </c>
      <c r="M9" s="441">
        <v>1.75</v>
      </c>
      <c r="N9" s="441">
        <v>1.75</v>
      </c>
      <c r="O9" s="442">
        <v>0</v>
      </c>
      <c r="P9" s="409">
        <v>0.75914</v>
      </c>
      <c r="Q9" s="409">
        <v>-0.03086</v>
      </c>
      <c r="R9" s="464">
        <v>0.45</v>
      </c>
      <c r="S9" s="464">
        <v>0.45</v>
      </c>
      <c r="T9" s="442">
        <v>0</v>
      </c>
      <c r="U9" s="465">
        <v>3.1</v>
      </c>
      <c r="V9" s="466">
        <v>8</v>
      </c>
      <c r="W9" s="467">
        <v>8</v>
      </c>
      <c r="X9" s="468">
        <f t="shared" si="2"/>
        <v>0</v>
      </c>
      <c r="Y9" s="468">
        <f t="shared" si="3"/>
        <v>0</v>
      </c>
      <c r="Z9"/>
      <c r="AA9" s="492"/>
      <c r="AB9" s="492"/>
      <c r="AC9" s="492"/>
      <c r="AD9"/>
      <c r="AE9"/>
      <c r="AF9" s="493"/>
      <c r="AG9"/>
      <c r="XFC9" s="384"/>
      <c r="XFD9" s="384"/>
    </row>
    <row r="10" customHeight="1" spans="1:16384">
      <c r="A10" s="407">
        <v>6</v>
      </c>
      <c r="B10" s="408" t="s">
        <v>21</v>
      </c>
      <c r="C10" s="409">
        <v>210.0895</v>
      </c>
      <c r="D10" s="409">
        <v>230.0895</v>
      </c>
      <c r="E10" s="409">
        <f t="shared" si="0"/>
        <v>20</v>
      </c>
      <c r="F10" s="409">
        <f t="shared" si="1"/>
        <v>20</v>
      </c>
      <c r="G10" s="409">
        <v>3.348</v>
      </c>
      <c r="H10" s="409">
        <v>3.348</v>
      </c>
      <c r="I10" s="411">
        <v>0.48396</v>
      </c>
      <c r="J10" s="411">
        <v>-0.01604</v>
      </c>
      <c r="K10" s="409">
        <v>0.98396</v>
      </c>
      <c r="L10" s="409">
        <v>0.48396</v>
      </c>
      <c r="M10" s="441">
        <v>1.75</v>
      </c>
      <c r="N10" s="441">
        <v>1.75</v>
      </c>
      <c r="O10" s="442">
        <v>0</v>
      </c>
      <c r="P10" s="409">
        <v>-0.03205</v>
      </c>
      <c r="Q10" s="409">
        <v>-0.82205</v>
      </c>
      <c r="R10" s="464">
        <v>0.45</v>
      </c>
      <c r="S10" s="464">
        <v>0.45</v>
      </c>
      <c r="T10" s="442">
        <v>0</v>
      </c>
      <c r="U10" s="465">
        <v>3.1</v>
      </c>
      <c r="V10" s="466">
        <v>8</v>
      </c>
      <c r="W10" s="467">
        <v>8</v>
      </c>
      <c r="X10" s="468">
        <f t="shared" si="2"/>
        <v>0</v>
      </c>
      <c r="Y10" s="468">
        <f t="shared" si="3"/>
        <v>0</v>
      </c>
      <c r="Z10"/>
      <c r="AA10" s="492"/>
      <c r="AB10" s="492"/>
      <c r="AC10" s="492"/>
      <c r="AD10"/>
      <c r="AE10"/>
      <c r="AF10" s="493"/>
      <c r="AG10"/>
      <c r="XFC10" s="384"/>
      <c r="XFD10" s="384"/>
    </row>
    <row r="11" customHeight="1" spans="1:16384">
      <c r="A11" s="407">
        <v>7</v>
      </c>
      <c r="B11" s="408" t="s">
        <v>22</v>
      </c>
      <c r="C11" s="409">
        <v>230.1195</v>
      </c>
      <c r="D11" s="409">
        <v>250.1195</v>
      </c>
      <c r="E11" s="409">
        <f t="shared" si="0"/>
        <v>20</v>
      </c>
      <c r="F11" s="409">
        <f t="shared" si="1"/>
        <v>20</v>
      </c>
      <c r="G11" s="409">
        <v>3.348</v>
      </c>
      <c r="H11" s="409">
        <v>3.348</v>
      </c>
      <c r="I11" s="411">
        <v>-0.01679</v>
      </c>
      <c r="J11" s="411">
        <v>-0.51679</v>
      </c>
      <c r="K11" s="409">
        <v>0.48321</v>
      </c>
      <c r="L11" s="409">
        <v>-0.01679</v>
      </c>
      <c r="M11" s="441">
        <v>1.75</v>
      </c>
      <c r="N11" s="441">
        <v>1.75</v>
      </c>
      <c r="O11" s="442">
        <v>0</v>
      </c>
      <c r="P11" s="409">
        <v>-0.82323</v>
      </c>
      <c r="Q11" s="409">
        <v>-1.58337</v>
      </c>
      <c r="R11" s="464">
        <v>0.45</v>
      </c>
      <c r="S11" s="464">
        <v>0.45</v>
      </c>
      <c r="T11" s="442">
        <v>0</v>
      </c>
      <c r="U11" s="465">
        <v>3.1</v>
      </c>
      <c r="V11" s="466">
        <v>8</v>
      </c>
      <c r="W11" s="467">
        <v>8</v>
      </c>
      <c r="X11" s="468">
        <f t="shared" si="2"/>
        <v>0</v>
      </c>
      <c r="Y11" s="468">
        <f t="shared" si="3"/>
        <v>0</v>
      </c>
      <c r="Z11"/>
      <c r="AA11" s="492"/>
      <c r="AB11" s="492"/>
      <c r="AC11" s="492"/>
      <c r="AD11"/>
      <c r="AE11"/>
      <c r="AF11" s="493"/>
      <c r="AG11"/>
      <c r="XFC11" s="384"/>
      <c r="XFD11" s="384"/>
    </row>
    <row r="12" customHeight="1" spans="1:16384">
      <c r="A12" s="407">
        <v>8</v>
      </c>
      <c r="B12" s="408" t="s">
        <v>23</v>
      </c>
      <c r="C12" s="409">
        <v>250.1495</v>
      </c>
      <c r="D12" s="409">
        <v>270.1495</v>
      </c>
      <c r="E12" s="409">
        <f t="shared" si="0"/>
        <v>20</v>
      </c>
      <c r="F12" s="409">
        <f t="shared" si="1"/>
        <v>20</v>
      </c>
      <c r="G12" s="409">
        <v>3.348</v>
      </c>
      <c r="H12" s="409">
        <v>3.348</v>
      </c>
      <c r="I12" s="411">
        <v>-0.51754</v>
      </c>
      <c r="J12" s="411">
        <v>-1.01754</v>
      </c>
      <c r="K12" s="409">
        <v>-0.01754</v>
      </c>
      <c r="L12" s="409">
        <v>-0.51754</v>
      </c>
      <c r="M12" s="441">
        <v>1.75</v>
      </c>
      <c r="N12" s="441">
        <v>1.75</v>
      </c>
      <c r="O12" s="442">
        <v>0</v>
      </c>
      <c r="P12" s="409">
        <v>-1.58438</v>
      </c>
      <c r="Q12" s="409">
        <v>-2.14771</v>
      </c>
      <c r="R12" s="464">
        <v>0.45</v>
      </c>
      <c r="S12" s="464">
        <v>0.45</v>
      </c>
      <c r="T12" s="442">
        <v>0</v>
      </c>
      <c r="U12" s="465">
        <v>3.1</v>
      </c>
      <c r="V12" s="466">
        <v>8</v>
      </c>
      <c r="W12" s="467">
        <v>8</v>
      </c>
      <c r="X12" s="468">
        <f t="shared" si="2"/>
        <v>0</v>
      </c>
      <c r="Y12" s="468">
        <f t="shared" si="3"/>
        <v>0</v>
      </c>
      <c r="Z12"/>
      <c r="AA12" s="492"/>
      <c r="AB12" s="492"/>
      <c r="AC12" s="492"/>
      <c r="AD12"/>
      <c r="AE12"/>
      <c r="AF12" s="493"/>
      <c r="AG12"/>
      <c r="XFC12" s="384"/>
      <c r="XFD12" s="384"/>
    </row>
    <row r="13" customHeight="1" spans="1:16384">
      <c r="A13" s="407">
        <v>9</v>
      </c>
      <c r="B13" s="408" t="s">
        <v>24</v>
      </c>
      <c r="C13" s="409">
        <v>270.1795</v>
      </c>
      <c r="D13" s="409">
        <v>290.1795</v>
      </c>
      <c r="E13" s="409">
        <f t="shared" si="0"/>
        <v>20</v>
      </c>
      <c r="F13" s="409">
        <f t="shared" si="1"/>
        <v>20</v>
      </c>
      <c r="G13" s="409">
        <v>3.348</v>
      </c>
      <c r="H13" s="409">
        <v>3.348</v>
      </c>
      <c r="I13" s="411">
        <v>-1.01829</v>
      </c>
      <c r="J13" s="411">
        <v>-1.51829</v>
      </c>
      <c r="K13" s="409">
        <v>-0.51829</v>
      </c>
      <c r="L13" s="409">
        <v>-0.91873</v>
      </c>
      <c r="M13" s="441">
        <v>1.75</v>
      </c>
      <c r="N13" s="441">
        <v>1.75</v>
      </c>
      <c r="O13" s="442">
        <v>0</v>
      </c>
      <c r="P13" s="409">
        <v>-2.14839</v>
      </c>
      <c r="Q13" s="409">
        <v>-2.48917</v>
      </c>
      <c r="R13" s="464">
        <v>0.45</v>
      </c>
      <c r="S13" s="464">
        <v>0.45</v>
      </c>
      <c r="T13" s="442">
        <v>0</v>
      </c>
      <c r="U13" s="465">
        <v>3.1</v>
      </c>
      <c r="V13" s="466">
        <v>8</v>
      </c>
      <c r="W13" s="467">
        <v>8</v>
      </c>
      <c r="X13" s="468">
        <f t="shared" si="2"/>
        <v>0</v>
      </c>
      <c r="Y13" s="468">
        <f t="shared" si="3"/>
        <v>0</v>
      </c>
      <c r="Z13"/>
      <c r="AA13" s="492"/>
      <c r="AB13" s="492"/>
      <c r="AC13" s="492"/>
      <c r="AD13"/>
      <c r="AE13"/>
      <c r="AF13" s="493"/>
      <c r="AG13"/>
      <c r="XFC13" s="384"/>
      <c r="XFD13" s="384"/>
    </row>
    <row r="14" customHeight="1" spans="1:16384">
      <c r="A14" s="407">
        <v>10</v>
      </c>
      <c r="B14" s="408" t="s">
        <v>25</v>
      </c>
      <c r="C14" s="409">
        <v>290.2095</v>
      </c>
      <c r="D14" s="409">
        <v>310.2095</v>
      </c>
      <c r="E14" s="409">
        <f t="shared" si="0"/>
        <v>20</v>
      </c>
      <c r="F14" s="409">
        <f t="shared" si="1"/>
        <v>20</v>
      </c>
      <c r="G14" s="409">
        <v>3.348</v>
      </c>
      <c r="H14" s="409">
        <v>3.348</v>
      </c>
      <c r="I14" s="411">
        <v>-1.51844</v>
      </c>
      <c r="J14" s="411">
        <v>-1.61933</v>
      </c>
      <c r="K14" s="409">
        <v>-0.91919</v>
      </c>
      <c r="L14" s="409">
        <v>-1.11933</v>
      </c>
      <c r="M14" s="441">
        <v>1.75</v>
      </c>
      <c r="N14" s="441">
        <v>1.75</v>
      </c>
      <c r="O14" s="442">
        <v>0</v>
      </c>
      <c r="P14" s="409">
        <v>-2.48952</v>
      </c>
      <c r="Q14" s="409">
        <v>-2.60775</v>
      </c>
      <c r="R14" s="464">
        <v>0.45</v>
      </c>
      <c r="S14" s="464">
        <v>0.45</v>
      </c>
      <c r="T14" s="442">
        <v>0</v>
      </c>
      <c r="U14" s="465">
        <v>3.1</v>
      </c>
      <c r="V14" s="466">
        <v>8</v>
      </c>
      <c r="W14" s="467">
        <v>8</v>
      </c>
      <c r="X14" s="468">
        <f t="shared" si="2"/>
        <v>0</v>
      </c>
      <c r="Y14" s="468">
        <f t="shared" si="3"/>
        <v>0</v>
      </c>
      <c r="Z14"/>
      <c r="AA14" s="492"/>
      <c r="AB14" s="492"/>
      <c r="AC14" s="492"/>
      <c r="AD14"/>
      <c r="AE14"/>
      <c r="AF14" s="493"/>
      <c r="AG14"/>
      <c r="XFC14" s="384"/>
      <c r="XFD14" s="384"/>
    </row>
    <row r="15" s="383" customFormat="1" customHeight="1" spans="1:32">
      <c r="A15" s="407">
        <v>11</v>
      </c>
      <c r="B15" s="408" t="s">
        <v>26</v>
      </c>
      <c r="C15" s="410">
        <v>389.2295</v>
      </c>
      <c r="D15" s="409">
        <v>404.2295</v>
      </c>
      <c r="E15" s="409">
        <v>20</v>
      </c>
      <c r="F15" s="411">
        <v>20</v>
      </c>
      <c r="G15" s="409">
        <v>3.348</v>
      </c>
      <c r="H15" s="409">
        <v>3.348</v>
      </c>
      <c r="I15" s="410">
        <v>-1.452</v>
      </c>
      <c r="J15" s="410">
        <v>-1.452</v>
      </c>
      <c r="K15" s="409">
        <v>-0.93138</v>
      </c>
      <c r="L15" s="409">
        <v>-0.90138</v>
      </c>
      <c r="M15" s="441">
        <v>1.75</v>
      </c>
      <c r="N15" s="441">
        <v>1.75</v>
      </c>
      <c r="O15" s="442">
        <v>0</v>
      </c>
      <c r="P15" s="409">
        <v>-2.36582</v>
      </c>
      <c r="Q15" s="409">
        <v>-2.33582</v>
      </c>
      <c r="R15" s="464">
        <v>0.45</v>
      </c>
      <c r="S15" s="464">
        <v>0.45</v>
      </c>
      <c r="T15" s="442">
        <v>0</v>
      </c>
      <c r="U15" s="465">
        <v>3.1</v>
      </c>
      <c r="V15" s="466">
        <v>8</v>
      </c>
      <c r="W15" s="467">
        <v>8</v>
      </c>
      <c r="X15" s="468">
        <f t="shared" si="2"/>
        <v>0</v>
      </c>
      <c r="Y15" s="468">
        <f t="shared" si="3"/>
        <v>0</v>
      </c>
      <c r="AA15" s="492"/>
      <c r="AB15" s="492"/>
      <c r="AC15" s="492"/>
      <c r="AF15" s="494"/>
    </row>
    <row r="16" s="383" customFormat="1" customHeight="1" spans="1:32">
      <c r="A16" s="407">
        <v>12</v>
      </c>
      <c r="B16" s="408" t="s">
        <v>27</v>
      </c>
      <c r="C16" s="409">
        <v>449.3195</v>
      </c>
      <c r="D16" s="409">
        <v>469.3195</v>
      </c>
      <c r="E16" s="409">
        <f t="shared" ref="E15:E31" si="4">ABS(D16-C16)</f>
        <v>20</v>
      </c>
      <c r="F16" s="409">
        <f t="shared" ref="F15:F31" si="5">E16</f>
        <v>20</v>
      </c>
      <c r="G16" s="409">
        <v>3.348</v>
      </c>
      <c r="H16" s="409">
        <v>3.348</v>
      </c>
      <c r="I16" s="411">
        <v>-1.45125</v>
      </c>
      <c r="J16" s="411">
        <v>-0.95564</v>
      </c>
      <c r="K16" s="409">
        <v>-0.72133</v>
      </c>
      <c r="L16" s="409">
        <v>-0.42748</v>
      </c>
      <c r="M16" s="441">
        <v>1.75</v>
      </c>
      <c r="N16" s="441">
        <v>1.75</v>
      </c>
      <c r="O16" s="442">
        <v>0</v>
      </c>
      <c r="P16" s="409">
        <v>-2.14478</v>
      </c>
      <c r="Q16" s="409">
        <v>-1.81623</v>
      </c>
      <c r="R16" s="464">
        <v>0.45</v>
      </c>
      <c r="S16" s="464">
        <v>0.45</v>
      </c>
      <c r="T16" s="442">
        <v>0</v>
      </c>
      <c r="U16" s="465">
        <v>3.1</v>
      </c>
      <c r="V16" s="466">
        <v>8</v>
      </c>
      <c r="W16" s="467">
        <v>8</v>
      </c>
      <c r="X16" s="468">
        <f t="shared" si="2"/>
        <v>0</v>
      </c>
      <c r="Y16" s="468">
        <f t="shared" si="3"/>
        <v>0</v>
      </c>
      <c r="AA16" s="492"/>
      <c r="AB16" s="492"/>
      <c r="AC16" s="492"/>
      <c r="AF16" s="494"/>
    </row>
    <row r="17" customHeight="1" spans="1:16384">
      <c r="A17" s="407">
        <v>13</v>
      </c>
      <c r="B17" s="408" t="s">
        <v>28</v>
      </c>
      <c r="C17" s="412">
        <v>469.3495</v>
      </c>
      <c r="D17" s="412">
        <v>489.3495</v>
      </c>
      <c r="E17" s="409">
        <f t="shared" si="4"/>
        <v>20</v>
      </c>
      <c r="F17" s="409">
        <f t="shared" si="5"/>
        <v>20</v>
      </c>
      <c r="G17" s="409">
        <v>3.348</v>
      </c>
      <c r="H17" s="409">
        <v>3.348</v>
      </c>
      <c r="I17" s="411">
        <v>-0.9549</v>
      </c>
      <c r="J17" s="411">
        <v>-0.4549</v>
      </c>
      <c r="K17" s="409">
        <v>-0.42689</v>
      </c>
      <c r="L17" s="409">
        <v>0.0451</v>
      </c>
      <c r="M17" s="441">
        <v>1.75</v>
      </c>
      <c r="N17" s="441">
        <v>1.75</v>
      </c>
      <c r="O17" s="442">
        <v>0</v>
      </c>
      <c r="P17" s="409">
        <v>-1.81557</v>
      </c>
      <c r="Q17" s="409">
        <v>-1.26446</v>
      </c>
      <c r="R17" s="464">
        <v>0.45</v>
      </c>
      <c r="S17" s="464">
        <v>0.45</v>
      </c>
      <c r="T17" s="442">
        <v>0</v>
      </c>
      <c r="U17" s="465">
        <v>3.1</v>
      </c>
      <c r="V17" s="466">
        <v>8</v>
      </c>
      <c r="W17" s="467">
        <v>8</v>
      </c>
      <c r="X17" s="468">
        <f t="shared" si="2"/>
        <v>0</v>
      </c>
      <c r="Y17" s="468">
        <f t="shared" si="3"/>
        <v>0</v>
      </c>
      <c r="Z17"/>
      <c r="AA17" s="492"/>
      <c r="AB17" s="492"/>
      <c r="AC17" s="495"/>
      <c r="AD17"/>
      <c r="AE17"/>
      <c r="AF17" s="493"/>
      <c r="AG17"/>
      <c r="XFC17" s="384"/>
      <c r="XFD17" s="384"/>
    </row>
    <row r="18" customHeight="1" spans="1:16384">
      <c r="A18" s="407">
        <v>14</v>
      </c>
      <c r="B18" s="408" t="s">
        <v>29</v>
      </c>
      <c r="C18" s="409">
        <v>489.3795</v>
      </c>
      <c r="D18" s="409">
        <v>509.3795</v>
      </c>
      <c r="E18" s="409">
        <f t="shared" si="4"/>
        <v>20</v>
      </c>
      <c r="F18" s="409">
        <f t="shared" si="5"/>
        <v>20</v>
      </c>
      <c r="G18" s="409">
        <v>3.348</v>
      </c>
      <c r="H18" s="409">
        <v>3.348</v>
      </c>
      <c r="I18" s="411">
        <v>-0.45415</v>
      </c>
      <c r="J18" s="411">
        <v>0.04585</v>
      </c>
      <c r="K18" s="409">
        <v>0.04585</v>
      </c>
      <c r="L18" s="409">
        <v>0.54585</v>
      </c>
      <c r="M18" s="441">
        <v>1.75</v>
      </c>
      <c r="N18" s="441">
        <v>1.75</v>
      </c>
      <c r="O18" s="442">
        <v>0</v>
      </c>
      <c r="P18" s="409">
        <v>-1.26347</v>
      </c>
      <c r="Q18" s="409">
        <v>-0.51002</v>
      </c>
      <c r="R18" s="464">
        <v>0.45</v>
      </c>
      <c r="S18" s="464">
        <v>0.45</v>
      </c>
      <c r="T18" s="442">
        <v>0</v>
      </c>
      <c r="U18" s="465">
        <v>3.1</v>
      </c>
      <c r="V18" s="466">
        <v>8</v>
      </c>
      <c r="W18" s="467">
        <v>8</v>
      </c>
      <c r="X18" s="468">
        <f t="shared" si="2"/>
        <v>0</v>
      </c>
      <c r="Y18" s="468">
        <f t="shared" si="3"/>
        <v>0</v>
      </c>
      <c r="Z18"/>
      <c r="AA18" s="492"/>
      <c r="AB18" s="492"/>
      <c r="AC18" s="495"/>
      <c r="AD18"/>
      <c r="AE18"/>
      <c r="AF18" s="493"/>
      <c r="AG18"/>
      <c r="XFC18" s="384"/>
      <c r="XFD18" s="384"/>
    </row>
    <row r="19" s="384" customFormat="1" customHeight="1" spans="1:32">
      <c r="A19" s="407">
        <v>15</v>
      </c>
      <c r="B19" s="408" t="s">
        <v>30</v>
      </c>
      <c r="C19" s="412">
        <v>509.4095</v>
      </c>
      <c r="D19" s="412">
        <v>529.4095</v>
      </c>
      <c r="E19" s="409">
        <f t="shared" si="4"/>
        <v>20</v>
      </c>
      <c r="F19" s="409">
        <f t="shared" si="5"/>
        <v>20</v>
      </c>
      <c r="G19" s="409">
        <v>3.348</v>
      </c>
      <c r="H19" s="409">
        <v>3.348</v>
      </c>
      <c r="I19" s="411">
        <v>0.0466</v>
      </c>
      <c r="J19" s="411">
        <v>0.5466</v>
      </c>
      <c r="K19" s="409">
        <v>0.5466</v>
      </c>
      <c r="L19" s="409">
        <v>1.0466</v>
      </c>
      <c r="M19" s="441">
        <v>1.75</v>
      </c>
      <c r="N19" s="441">
        <v>1.75</v>
      </c>
      <c r="O19" s="442">
        <v>0</v>
      </c>
      <c r="P19" s="409">
        <v>-0.50883</v>
      </c>
      <c r="Q19" s="409">
        <v>0.28117</v>
      </c>
      <c r="R19" s="464">
        <v>0.45</v>
      </c>
      <c r="S19" s="464">
        <v>0.45</v>
      </c>
      <c r="T19" s="442">
        <v>0</v>
      </c>
      <c r="U19" s="465">
        <v>3.1</v>
      </c>
      <c r="V19" s="466">
        <v>8</v>
      </c>
      <c r="W19" s="467">
        <v>8</v>
      </c>
      <c r="X19" s="468">
        <f t="shared" si="2"/>
        <v>0</v>
      </c>
      <c r="Y19" s="468">
        <f t="shared" si="3"/>
        <v>0</v>
      </c>
      <c r="AA19" s="492"/>
      <c r="AB19" s="492"/>
      <c r="AC19" s="495"/>
      <c r="AF19" s="496"/>
    </row>
    <row r="20" s="384" customFormat="1" customHeight="1" spans="1:32">
      <c r="A20" s="407">
        <v>16</v>
      </c>
      <c r="B20" s="408" t="s">
        <v>31</v>
      </c>
      <c r="C20" s="409">
        <v>529.4395</v>
      </c>
      <c r="D20" s="409">
        <v>549.4395</v>
      </c>
      <c r="E20" s="409">
        <f t="shared" si="4"/>
        <v>20</v>
      </c>
      <c r="F20" s="409">
        <f t="shared" si="5"/>
        <v>20</v>
      </c>
      <c r="G20" s="409">
        <v>3.348</v>
      </c>
      <c r="H20" s="409">
        <v>3.348</v>
      </c>
      <c r="I20" s="411">
        <v>0.54735</v>
      </c>
      <c r="J20" s="411">
        <v>1.04735</v>
      </c>
      <c r="K20" s="409">
        <v>1.04735</v>
      </c>
      <c r="L20" s="409">
        <v>1.54735</v>
      </c>
      <c r="M20" s="441">
        <v>1.75</v>
      </c>
      <c r="N20" s="441">
        <v>1.75</v>
      </c>
      <c r="O20" s="442">
        <v>0</v>
      </c>
      <c r="P20" s="409">
        <v>0.28235</v>
      </c>
      <c r="Q20" s="409">
        <v>1.07235</v>
      </c>
      <c r="R20" s="464">
        <v>0.45</v>
      </c>
      <c r="S20" s="464">
        <v>0.45</v>
      </c>
      <c r="T20" s="442">
        <v>0</v>
      </c>
      <c r="U20" s="465">
        <v>3.1</v>
      </c>
      <c r="V20" s="466">
        <v>8</v>
      </c>
      <c r="W20" s="467">
        <v>8</v>
      </c>
      <c r="X20" s="468">
        <f t="shared" si="2"/>
        <v>0</v>
      </c>
      <c r="Y20" s="468">
        <f t="shared" si="3"/>
        <v>0</v>
      </c>
      <c r="AA20" s="492"/>
      <c r="AB20" s="492"/>
      <c r="AC20" s="495"/>
      <c r="AF20" s="496"/>
    </row>
    <row r="21" customHeight="1" spans="1:16384">
      <c r="A21" s="407">
        <v>17</v>
      </c>
      <c r="B21" s="408" t="s">
        <v>32</v>
      </c>
      <c r="C21" s="412">
        <v>549.4695</v>
      </c>
      <c r="D21" s="412">
        <v>569.4695</v>
      </c>
      <c r="E21" s="409">
        <f t="shared" si="4"/>
        <v>20</v>
      </c>
      <c r="F21" s="409">
        <f t="shared" si="5"/>
        <v>20</v>
      </c>
      <c r="G21" s="409">
        <v>3.348</v>
      </c>
      <c r="H21" s="409">
        <v>3.348</v>
      </c>
      <c r="I21" s="411">
        <v>1.0481</v>
      </c>
      <c r="J21" s="411">
        <v>1.5481</v>
      </c>
      <c r="K21" s="409">
        <v>1.5481</v>
      </c>
      <c r="L21" s="409">
        <v>2.0481</v>
      </c>
      <c r="M21" s="441">
        <v>1.75</v>
      </c>
      <c r="N21" s="441">
        <v>1.75</v>
      </c>
      <c r="O21" s="442">
        <v>0</v>
      </c>
      <c r="P21" s="409">
        <v>1.07354</v>
      </c>
      <c r="Q21" s="409">
        <v>1.86351</v>
      </c>
      <c r="R21" s="464">
        <v>0.45</v>
      </c>
      <c r="S21" s="464">
        <v>0.45</v>
      </c>
      <c r="T21" s="442">
        <v>0</v>
      </c>
      <c r="U21" s="465">
        <v>3.1</v>
      </c>
      <c r="V21" s="466">
        <v>8</v>
      </c>
      <c r="W21" s="467">
        <v>8</v>
      </c>
      <c r="X21" s="468">
        <f t="shared" si="2"/>
        <v>0</v>
      </c>
      <c r="Y21" s="468">
        <f t="shared" si="3"/>
        <v>0</v>
      </c>
      <c r="Z21"/>
      <c r="AA21" s="492"/>
      <c r="AB21" s="492"/>
      <c r="AC21" s="495"/>
      <c r="AD21"/>
      <c r="AE21"/>
      <c r="AF21" s="493"/>
      <c r="AG21"/>
      <c r="XFC21" s="384"/>
      <c r="XFD21" s="384"/>
    </row>
    <row r="22" customHeight="1" spans="1:16384">
      <c r="A22" s="407">
        <v>18</v>
      </c>
      <c r="B22" s="408" t="s">
        <v>33</v>
      </c>
      <c r="C22" s="409">
        <v>569.4995</v>
      </c>
      <c r="D22" s="409">
        <v>589.4995</v>
      </c>
      <c r="E22" s="409">
        <f t="shared" si="4"/>
        <v>20</v>
      </c>
      <c r="F22" s="409">
        <f t="shared" si="5"/>
        <v>20</v>
      </c>
      <c r="G22" s="409">
        <v>3.348</v>
      </c>
      <c r="H22" s="409">
        <v>3.348</v>
      </c>
      <c r="I22" s="411">
        <v>1.54885</v>
      </c>
      <c r="J22" s="411">
        <v>2.04885</v>
      </c>
      <c r="K22" s="409">
        <v>2.04885</v>
      </c>
      <c r="L22" s="409">
        <v>2.54885</v>
      </c>
      <c r="M22" s="441">
        <v>1.75</v>
      </c>
      <c r="N22" s="441">
        <v>1.75</v>
      </c>
      <c r="O22" s="442">
        <v>0</v>
      </c>
      <c r="P22" s="409">
        <v>1.86469</v>
      </c>
      <c r="Q22" s="409">
        <v>2.53969</v>
      </c>
      <c r="R22" s="464">
        <v>0.45</v>
      </c>
      <c r="S22" s="464">
        <v>0.45</v>
      </c>
      <c r="T22" s="442">
        <v>0</v>
      </c>
      <c r="U22" s="465">
        <v>3.1</v>
      </c>
      <c r="V22" s="466">
        <v>8</v>
      </c>
      <c r="W22" s="467">
        <v>8</v>
      </c>
      <c r="X22" s="468">
        <f t="shared" si="2"/>
        <v>0</v>
      </c>
      <c r="Y22" s="468">
        <f t="shared" si="3"/>
        <v>0</v>
      </c>
      <c r="Z22"/>
      <c r="AA22" s="492"/>
      <c r="AB22" s="492"/>
      <c r="AC22" s="495"/>
      <c r="AD22"/>
      <c r="AE22"/>
      <c r="AF22" s="493"/>
      <c r="AG22"/>
      <c r="XFC22" s="384"/>
      <c r="XFD22" s="384"/>
    </row>
    <row r="23" customHeight="1" spans="1:16384">
      <c r="A23" s="407">
        <v>19</v>
      </c>
      <c r="B23" s="408" t="s">
        <v>34</v>
      </c>
      <c r="C23" s="412">
        <v>589.5295</v>
      </c>
      <c r="D23" s="412">
        <v>605</v>
      </c>
      <c r="E23" s="409">
        <f t="shared" si="4"/>
        <v>15.4705</v>
      </c>
      <c r="F23" s="409">
        <f t="shared" si="5"/>
        <v>15.4705</v>
      </c>
      <c r="G23" s="409">
        <v>3.348</v>
      </c>
      <c r="H23" s="409">
        <v>3.348</v>
      </c>
      <c r="I23" s="411">
        <v>2.04955</v>
      </c>
      <c r="J23" s="411">
        <v>2.40998</v>
      </c>
      <c r="K23" s="409">
        <v>2.5496</v>
      </c>
      <c r="L23" s="409">
        <v>2.90998</v>
      </c>
      <c r="M23" s="441">
        <v>1.75</v>
      </c>
      <c r="N23" s="441">
        <v>1.75</v>
      </c>
      <c r="O23" s="442">
        <v>0</v>
      </c>
      <c r="P23" s="409">
        <v>2.54054</v>
      </c>
      <c r="Q23" s="409">
        <v>2.90998</v>
      </c>
      <c r="R23" s="464">
        <v>0.45</v>
      </c>
      <c r="S23" s="464">
        <v>0.45</v>
      </c>
      <c r="T23" s="442">
        <v>0</v>
      </c>
      <c r="U23" s="465">
        <v>3.1</v>
      </c>
      <c r="V23" s="466">
        <v>8</v>
      </c>
      <c r="W23" s="467">
        <v>8</v>
      </c>
      <c r="X23" s="468">
        <f t="shared" si="2"/>
        <v>0</v>
      </c>
      <c r="Y23" s="468">
        <f t="shared" si="3"/>
        <v>0</v>
      </c>
      <c r="Z23"/>
      <c r="AA23" s="492"/>
      <c r="AB23" s="492"/>
      <c r="AC23" s="495"/>
      <c r="AD23"/>
      <c r="AE23"/>
      <c r="AF23" s="493"/>
      <c r="AG23"/>
      <c r="XFC23" s="384"/>
      <c r="XFD23" s="384"/>
    </row>
    <row r="24" s="385" customFormat="1" hidden="1" customHeight="1" spans="1:16384">
      <c r="A24" s="413">
        <v>20</v>
      </c>
      <c r="B24" s="414" t="s">
        <v>35</v>
      </c>
      <c r="C24" s="415">
        <v>594.2491</v>
      </c>
      <c r="D24" s="415">
        <v>614.2491</v>
      </c>
      <c r="E24" s="415">
        <f t="shared" si="4"/>
        <v>20</v>
      </c>
      <c r="F24" s="415">
        <f t="shared" si="5"/>
        <v>20</v>
      </c>
      <c r="G24" s="415">
        <v>3.914</v>
      </c>
      <c r="H24" s="415">
        <v>3.914</v>
      </c>
      <c r="I24" s="415">
        <v>2.27743</v>
      </c>
      <c r="J24" s="415">
        <v>2.65934</v>
      </c>
      <c r="K24" s="415">
        <v>3.19858</v>
      </c>
      <c r="L24" s="415">
        <v>3.67645</v>
      </c>
      <c r="M24" s="443">
        <v>1.75</v>
      </c>
      <c r="N24" s="443">
        <v>1.75</v>
      </c>
      <c r="O24" s="444">
        <v>1</v>
      </c>
      <c r="P24" s="415">
        <v>3.17395</v>
      </c>
      <c r="Q24" s="415">
        <v>3.67645</v>
      </c>
      <c r="R24" s="469">
        <v>0.45</v>
      </c>
      <c r="S24" s="469">
        <v>0.45</v>
      </c>
      <c r="T24" s="444">
        <v>0</v>
      </c>
      <c r="U24" s="470">
        <v>3.1</v>
      </c>
      <c r="V24" s="471">
        <v>8</v>
      </c>
      <c r="W24" s="472">
        <v>8</v>
      </c>
      <c r="X24" s="473">
        <f t="shared" si="2"/>
        <v>6.01565125</v>
      </c>
      <c r="Y24" s="473">
        <f t="shared" si="3"/>
        <v>0</v>
      </c>
      <c r="Z24" s="497"/>
      <c r="AA24" s="498"/>
      <c r="AB24" s="498"/>
      <c r="AC24" s="499"/>
      <c r="AD24" s="497"/>
      <c r="AE24" s="497"/>
      <c r="AF24" s="500"/>
      <c r="AG24" s="497"/>
      <c r="AH24" s="497"/>
      <c r="AI24" s="497"/>
      <c r="AJ24" s="497"/>
      <c r="AK24" s="497"/>
      <c r="AL24" s="497"/>
      <c r="AM24" s="497"/>
      <c r="AN24" s="497"/>
      <c r="AO24" s="497"/>
      <c r="AP24" s="497"/>
      <c r="AQ24" s="497"/>
      <c r="AR24" s="497"/>
      <c r="AS24" s="497"/>
      <c r="AT24" s="497"/>
      <c r="AU24" s="497"/>
      <c r="AV24" s="497"/>
      <c r="AW24" s="497"/>
      <c r="AX24" s="497"/>
      <c r="AY24" s="497"/>
      <c r="AZ24" s="497"/>
      <c r="BA24" s="497"/>
      <c r="BB24" s="497"/>
      <c r="BC24" s="497"/>
      <c r="BD24" s="497"/>
      <c r="BE24" s="497"/>
      <c r="BF24" s="497"/>
      <c r="BG24" s="497"/>
      <c r="BH24" s="497"/>
      <c r="BI24" s="497"/>
      <c r="BJ24" s="497"/>
      <c r="BK24" s="497"/>
      <c r="BL24" s="497"/>
      <c r="BM24" s="497"/>
      <c r="BN24" s="497"/>
      <c r="BO24" s="497"/>
      <c r="BP24" s="497"/>
      <c r="BQ24" s="497"/>
      <c r="BR24" s="497"/>
      <c r="BS24" s="497"/>
      <c r="BT24" s="497"/>
      <c r="BU24" s="497"/>
      <c r="BV24" s="497"/>
      <c r="BW24" s="497"/>
      <c r="BX24" s="497"/>
      <c r="BY24" s="497"/>
      <c r="BZ24" s="497"/>
      <c r="CA24" s="497"/>
      <c r="CB24" s="497"/>
      <c r="CC24" s="497"/>
      <c r="CD24" s="497"/>
      <c r="CE24" s="497"/>
      <c r="CF24" s="497"/>
      <c r="CG24" s="497"/>
      <c r="CH24" s="497"/>
      <c r="CI24" s="497"/>
      <c r="CJ24" s="497"/>
      <c r="CK24" s="497"/>
      <c r="CL24" s="497"/>
      <c r="CM24" s="497"/>
      <c r="CN24" s="497"/>
      <c r="CO24" s="497"/>
      <c r="CP24" s="497"/>
      <c r="CQ24" s="497"/>
      <c r="CR24" s="497"/>
      <c r="CS24" s="497"/>
      <c r="CT24" s="497"/>
      <c r="CU24" s="497"/>
      <c r="CV24" s="497"/>
      <c r="CW24" s="497"/>
      <c r="CX24" s="497"/>
      <c r="CY24" s="497"/>
      <c r="CZ24" s="497"/>
      <c r="DA24" s="497"/>
      <c r="DB24" s="497"/>
      <c r="DC24" s="497"/>
      <c r="DD24" s="497"/>
      <c r="DE24" s="497"/>
      <c r="DF24" s="497"/>
      <c r="DG24" s="497"/>
      <c r="DH24" s="497"/>
      <c r="DI24" s="497"/>
      <c r="DJ24" s="497"/>
      <c r="DK24" s="497"/>
      <c r="DL24" s="497"/>
      <c r="DM24" s="497"/>
      <c r="DN24" s="497"/>
      <c r="DO24" s="497"/>
      <c r="DP24" s="497"/>
      <c r="DQ24" s="497"/>
      <c r="DR24" s="497"/>
      <c r="DS24" s="497"/>
      <c r="DT24" s="497"/>
      <c r="DU24" s="497"/>
      <c r="DV24" s="497"/>
      <c r="DW24" s="497"/>
      <c r="DX24" s="497"/>
      <c r="DY24" s="497"/>
      <c r="DZ24" s="497"/>
      <c r="EA24" s="497"/>
      <c r="EB24" s="497"/>
      <c r="EC24" s="497"/>
      <c r="ED24" s="497"/>
      <c r="EE24" s="497"/>
      <c r="EF24" s="497"/>
      <c r="EG24" s="497"/>
      <c r="EH24" s="497"/>
      <c r="EI24" s="497"/>
      <c r="EJ24" s="497"/>
      <c r="EK24" s="497"/>
      <c r="EL24" s="497"/>
      <c r="EM24" s="497"/>
      <c r="EN24" s="497"/>
      <c r="EO24" s="497"/>
      <c r="EP24" s="497"/>
      <c r="EQ24" s="497"/>
      <c r="ER24" s="497"/>
      <c r="ES24" s="497"/>
      <c r="ET24" s="497"/>
      <c r="EU24" s="497"/>
      <c r="EV24" s="497"/>
      <c r="EW24" s="497"/>
      <c r="EX24" s="497"/>
      <c r="EY24" s="497"/>
      <c r="EZ24" s="497"/>
      <c r="FA24" s="497"/>
      <c r="FB24" s="497"/>
      <c r="FC24" s="497"/>
      <c r="FD24" s="497"/>
      <c r="FE24" s="497"/>
      <c r="FF24" s="497"/>
      <c r="FG24" s="497"/>
      <c r="FH24" s="497"/>
      <c r="FI24" s="497"/>
      <c r="FJ24" s="497"/>
      <c r="FK24" s="497"/>
      <c r="FL24" s="497"/>
      <c r="FM24" s="497"/>
      <c r="FN24" s="497"/>
      <c r="FO24" s="497"/>
      <c r="FP24" s="497"/>
      <c r="FQ24" s="497"/>
      <c r="FR24" s="497"/>
      <c r="FS24" s="497"/>
      <c r="FT24" s="497"/>
      <c r="FU24" s="497"/>
      <c r="FV24" s="497"/>
      <c r="FW24" s="497"/>
      <c r="FX24" s="497"/>
      <c r="FY24" s="497"/>
      <c r="FZ24" s="497"/>
      <c r="GA24" s="497"/>
      <c r="GB24" s="497"/>
      <c r="GC24" s="497"/>
      <c r="GD24" s="497"/>
      <c r="GE24" s="497"/>
      <c r="GF24" s="497"/>
      <c r="GG24" s="497"/>
      <c r="GH24" s="497"/>
      <c r="GI24" s="497"/>
      <c r="GJ24" s="497"/>
      <c r="GK24" s="497"/>
      <c r="GL24" s="497"/>
      <c r="GM24" s="497"/>
      <c r="GN24" s="497"/>
      <c r="GO24" s="497"/>
      <c r="GP24" s="497"/>
      <c r="GQ24" s="497"/>
      <c r="GR24" s="497"/>
      <c r="GS24" s="497"/>
      <c r="GT24" s="497"/>
      <c r="GU24" s="497"/>
      <c r="GV24" s="497"/>
      <c r="GW24" s="497"/>
      <c r="GX24" s="497"/>
      <c r="GY24" s="497"/>
      <c r="GZ24" s="497"/>
      <c r="HA24" s="497"/>
      <c r="HB24" s="497"/>
      <c r="HC24" s="497"/>
      <c r="HD24" s="497"/>
      <c r="HE24" s="497"/>
      <c r="HF24" s="497"/>
      <c r="HG24" s="497"/>
      <c r="HH24" s="497"/>
      <c r="HI24" s="497"/>
      <c r="HJ24" s="497"/>
      <c r="HK24" s="497"/>
      <c r="HL24" s="497"/>
      <c r="HM24" s="497"/>
      <c r="HN24" s="497"/>
      <c r="HO24" s="497"/>
      <c r="HP24" s="497"/>
      <c r="HQ24" s="497"/>
      <c r="HR24" s="497"/>
      <c r="HS24" s="497"/>
      <c r="HT24" s="497"/>
      <c r="HU24" s="497"/>
      <c r="HV24" s="497"/>
      <c r="HW24" s="497"/>
      <c r="HX24" s="497"/>
      <c r="HY24" s="497"/>
      <c r="HZ24" s="497"/>
      <c r="IA24" s="497"/>
      <c r="IB24" s="497"/>
      <c r="IC24" s="497"/>
      <c r="ID24" s="497"/>
      <c r="IE24" s="497"/>
      <c r="IF24" s="497"/>
      <c r="IG24" s="497"/>
      <c r="IH24" s="497"/>
      <c r="II24" s="497"/>
      <c r="IJ24" s="497"/>
      <c r="IK24" s="497"/>
      <c r="IL24" s="497"/>
      <c r="IM24" s="497"/>
      <c r="IN24" s="497"/>
      <c r="IO24" s="497"/>
      <c r="IP24" s="497"/>
      <c r="IQ24" s="497"/>
      <c r="IR24" s="497"/>
      <c r="IS24" s="497"/>
      <c r="IT24" s="497"/>
      <c r="IU24" s="497"/>
      <c r="IV24" s="497"/>
      <c r="IW24" s="497"/>
      <c r="IX24" s="497"/>
      <c r="IY24" s="497"/>
      <c r="IZ24" s="497"/>
      <c r="JA24" s="497"/>
      <c r="JB24" s="497"/>
      <c r="JC24" s="497"/>
      <c r="JD24" s="497"/>
      <c r="JE24" s="497"/>
      <c r="JF24" s="497"/>
      <c r="JG24" s="497"/>
      <c r="JH24" s="497"/>
      <c r="JI24" s="497"/>
      <c r="JJ24" s="497"/>
      <c r="JK24" s="497"/>
      <c r="JL24" s="497"/>
      <c r="JM24" s="497"/>
      <c r="JN24" s="497"/>
      <c r="JO24" s="497"/>
      <c r="JP24" s="497"/>
      <c r="JQ24" s="497"/>
      <c r="JR24" s="497"/>
      <c r="JS24" s="497"/>
      <c r="JT24" s="497"/>
      <c r="JU24" s="497"/>
      <c r="JV24" s="497"/>
      <c r="JW24" s="497"/>
      <c r="JX24" s="497"/>
      <c r="JY24" s="497"/>
      <c r="JZ24" s="497"/>
      <c r="KA24" s="497"/>
      <c r="KB24" s="497"/>
      <c r="KC24" s="497"/>
      <c r="KD24" s="497"/>
      <c r="KE24" s="497"/>
      <c r="KF24" s="497"/>
      <c r="KG24" s="497"/>
      <c r="KH24" s="497"/>
      <c r="KI24" s="497"/>
      <c r="KJ24" s="497"/>
      <c r="KK24" s="497"/>
      <c r="KL24" s="497"/>
      <c r="KM24" s="497"/>
      <c r="KN24" s="497"/>
      <c r="KO24" s="497"/>
      <c r="KP24" s="497"/>
      <c r="KQ24" s="497"/>
      <c r="KR24" s="497"/>
      <c r="KS24" s="497"/>
      <c r="KT24" s="497"/>
      <c r="KU24" s="497"/>
      <c r="KV24" s="497"/>
      <c r="KW24" s="497"/>
      <c r="KX24" s="497"/>
      <c r="KY24" s="497"/>
      <c r="KZ24" s="497"/>
      <c r="LA24" s="497"/>
      <c r="LB24" s="497"/>
      <c r="LC24" s="497"/>
      <c r="LD24" s="497"/>
      <c r="LE24" s="497"/>
      <c r="LF24" s="497"/>
      <c r="LG24" s="497"/>
      <c r="LH24" s="497"/>
      <c r="LI24" s="497"/>
      <c r="LJ24" s="497"/>
      <c r="LK24" s="497"/>
      <c r="LL24" s="497"/>
      <c r="LM24" s="497"/>
      <c r="LN24" s="497"/>
      <c r="LO24" s="497"/>
      <c r="LP24" s="497"/>
      <c r="LQ24" s="497"/>
      <c r="LR24" s="497"/>
      <c r="LS24" s="497"/>
      <c r="LT24" s="497"/>
      <c r="LU24" s="497"/>
      <c r="LV24" s="497"/>
      <c r="LW24" s="497"/>
      <c r="LX24" s="497"/>
      <c r="LY24" s="497"/>
      <c r="LZ24" s="497"/>
      <c r="MA24" s="497"/>
      <c r="MB24" s="497"/>
      <c r="MC24" s="497"/>
      <c r="MD24" s="497"/>
      <c r="ME24" s="497"/>
      <c r="MF24" s="497"/>
      <c r="MG24" s="497"/>
      <c r="MH24" s="497"/>
      <c r="MI24" s="497"/>
      <c r="MJ24" s="497"/>
      <c r="MK24" s="497"/>
      <c r="ML24" s="497"/>
      <c r="MM24" s="497"/>
      <c r="MN24" s="497"/>
      <c r="MO24" s="497"/>
      <c r="MP24" s="497"/>
      <c r="MQ24" s="497"/>
      <c r="MR24" s="497"/>
      <c r="MS24" s="497"/>
      <c r="MT24" s="497"/>
      <c r="MU24" s="497"/>
      <c r="MV24" s="497"/>
      <c r="MW24" s="497"/>
      <c r="MX24" s="497"/>
      <c r="MY24" s="497"/>
      <c r="MZ24" s="497"/>
      <c r="NA24" s="497"/>
      <c r="NB24" s="497"/>
      <c r="NC24" s="497"/>
      <c r="ND24" s="497"/>
      <c r="NE24" s="497"/>
      <c r="NF24" s="497"/>
      <c r="NG24" s="497"/>
      <c r="NH24" s="497"/>
      <c r="NI24" s="497"/>
      <c r="NJ24" s="497"/>
      <c r="NK24" s="497"/>
      <c r="NL24" s="497"/>
      <c r="NM24" s="497"/>
      <c r="NN24" s="497"/>
      <c r="NO24" s="497"/>
      <c r="NP24" s="497"/>
      <c r="NQ24" s="497"/>
      <c r="NR24" s="497"/>
      <c r="NS24" s="497"/>
      <c r="NT24" s="497"/>
      <c r="NU24" s="497"/>
      <c r="NV24" s="497"/>
      <c r="NW24" s="497"/>
      <c r="NX24" s="497"/>
      <c r="NY24" s="497"/>
      <c r="NZ24" s="497"/>
      <c r="OA24" s="497"/>
      <c r="OB24" s="497"/>
      <c r="OC24" s="497"/>
      <c r="OD24" s="497"/>
      <c r="OE24" s="497"/>
      <c r="OF24" s="497"/>
      <c r="OG24" s="497"/>
      <c r="OH24" s="497"/>
      <c r="OI24" s="497"/>
      <c r="OJ24" s="497"/>
      <c r="OK24" s="497"/>
      <c r="OL24" s="497"/>
      <c r="OM24" s="497"/>
      <c r="ON24" s="497"/>
      <c r="OO24" s="497"/>
      <c r="OP24" s="497"/>
      <c r="OQ24" s="497"/>
      <c r="OR24" s="497"/>
      <c r="OS24" s="497"/>
      <c r="OT24" s="497"/>
      <c r="OU24" s="497"/>
      <c r="OV24" s="497"/>
      <c r="OW24" s="497"/>
      <c r="OX24" s="497"/>
      <c r="OY24" s="497"/>
      <c r="OZ24" s="497"/>
      <c r="PA24" s="497"/>
      <c r="PB24" s="497"/>
      <c r="PC24" s="497"/>
      <c r="PD24" s="497"/>
      <c r="PE24" s="497"/>
      <c r="PF24" s="497"/>
      <c r="PG24" s="497"/>
      <c r="PH24" s="497"/>
      <c r="PI24" s="497"/>
      <c r="PJ24" s="497"/>
      <c r="PK24" s="497"/>
      <c r="PL24" s="497"/>
      <c r="PM24" s="497"/>
      <c r="PN24" s="497"/>
      <c r="PO24" s="497"/>
      <c r="PP24" s="497"/>
      <c r="PQ24" s="497"/>
      <c r="PR24" s="497"/>
      <c r="PS24" s="497"/>
      <c r="PT24" s="497"/>
      <c r="PU24" s="497"/>
      <c r="PV24" s="497"/>
      <c r="PW24" s="497"/>
      <c r="PX24" s="497"/>
      <c r="PY24" s="497"/>
      <c r="PZ24" s="497"/>
      <c r="QA24" s="497"/>
      <c r="QB24" s="497"/>
      <c r="QC24" s="497"/>
      <c r="QD24" s="497"/>
      <c r="QE24" s="497"/>
      <c r="QF24" s="497"/>
      <c r="QG24" s="497"/>
      <c r="QH24" s="497"/>
      <c r="QI24" s="497"/>
      <c r="QJ24" s="497"/>
      <c r="QK24" s="497"/>
      <c r="QL24" s="497"/>
      <c r="QM24" s="497"/>
      <c r="QN24" s="497"/>
      <c r="QO24" s="497"/>
      <c r="QP24" s="497"/>
      <c r="QQ24" s="497"/>
      <c r="QR24" s="497"/>
      <c r="QS24" s="497"/>
      <c r="QT24" s="497"/>
      <c r="QU24" s="497"/>
      <c r="QV24" s="497"/>
      <c r="QW24" s="497"/>
      <c r="QX24" s="497"/>
      <c r="QY24" s="497"/>
      <c r="QZ24" s="497"/>
      <c r="RA24" s="497"/>
      <c r="RB24" s="497"/>
      <c r="RC24" s="497"/>
      <c r="RD24" s="497"/>
      <c r="RE24" s="497"/>
      <c r="RF24" s="497"/>
      <c r="RG24" s="497"/>
      <c r="RH24" s="497"/>
      <c r="RI24" s="497"/>
      <c r="RJ24" s="497"/>
      <c r="RK24" s="497"/>
      <c r="RL24" s="497"/>
      <c r="RM24" s="497"/>
      <c r="RN24" s="497"/>
      <c r="RO24" s="497"/>
      <c r="RP24" s="497"/>
      <c r="RQ24" s="497"/>
      <c r="RR24" s="497"/>
      <c r="RS24" s="497"/>
      <c r="RT24" s="497"/>
      <c r="RU24" s="497"/>
      <c r="RV24" s="497"/>
      <c r="RW24" s="497"/>
      <c r="RX24" s="497"/>
      <c r="RY24" s="497"/>
      <c r="RZ24" s="497"/>
      <c r="SA24" s="497"/>
      <c r="SB24" s="497"/>
      <c r="SC24" s="497"/>
      <c r="SD24" s="497"/>
      <c r="SE24" s="497"/>
      <c r="SF24" s="497"/>
      <c r="SG24" s="497"/>
      <c r="SH24" s="497"/>
      <c r="SI24" s="497"/>
      <c r="SJ24" s="497"/>
      <c r="SK24" s="497"/>
      <c r="SL24" s="497"/>
      <c r="SM24" s="497"/>
      <c r="SN24" s="497"/>
      <c r="SO24" s="497"/>
      <c r="SP24" s="497"/>
      <c r="SQ24" s="497"/>
      <c r="SR24" s="497"/>
      <c r="SS24" s="497"/>
      <c r="ST24" s="497"/>
      <c r="SU24" s="497"/>
      <c r="SV24" s="497"/>
      <c r="SW24" s="497"/>
      <c r="SX24" s="497"/>
      <c r="SY24" s="497"/>
      <c r="SZ24" s="497"/>
      <c r="TA24" s="497"/>
      <c r="TB24" s="497"/>
      <c r="TC24" s="497"/>
      <c r="TD24" s="497"/>
      <c r="TE24" s="497"/>
      <c r="TF24" s="497"/>
      <c r="TG24" s="497"/>
      <c r="TH24" s="497"/>
      <c r="TI24" s="497"/>
      <c r="TJ24" s="497"/>
      <c r="TK24" s="497"/>
      <c r="TL24" s="497"/>
      <c r="TM24" s="497"/>
      <c r="TN24" s="497"/>
      <c r="TO24" s="497"/>
      <c r="TP24" s="497"/>
      <c r="TQ24" s="497"/>
      <c r="TR24" s="497"/>
      <c r="TS24" s="497"/>
      <c r="TT24" s="497"/>
      <c r="TU24" s="497"/>
      <c r="TV24" s="497"/>
      <c r="TW24" s="497"/>
      <c r="TX24" s="497"/>
      <c r="TY24" s="497"/>
      <c r="TZ24" s="497"/>
      <c r="UA24" s="497"/>
      <c r="UB24" s="497"/>
      <c r="UC24" s="497"/>
      <c r="UD24" s="497"/>
      <c r="UE24" s="497"/>
      <c r="UF24" s="497"/>
      <c r="UG24" s="497"/>
      <c r="UH24" s="497"/>
      <c r="UI24" s="497"/>
      <c r="UJ24" s="497"/>
      <c r="UK24" s="497"/>
      <c r="UL24" s="497"/>
      <c r="UM24" s="497"/>
      <c r="UN24" s="497"/>
      <c r="UO24" s="497"/>
      <c r="UP24" s="497"/>
      <c r="UQ24" s="497"/>
      <c r="UR24" s="497"/>
      <c r="US24" s="497"/>
      <c r="UT24" s="497"/>
      <c r="UU24" s="497"/>
      <c r="UV24" s="497"/>
      <c r="UW24" s="497"/>
      <c r="UX24" s="497"/>
      <c r="UY24" s="497"/>
      <c r="UZ24" s="497"/>
      <c r="VA24" s="497"/>
      <c r="VB24" s="497"/>
      <c r="VC24" s="497"/>
      <c r="VD24" s="497"/>
      <c r="VE24" s="497"/>
      <c r="VF24" s="497"/>
      <c r="VG24" s="497"/>
      <c r="VH24" s="497"/>
      <c r="VI24" s="497"/>
      <c r="VJ24" s="497"/>
      <c r="VK24" s="497"/>
      <c r="VL24" s="497"/>
      <c r="VM24" s="497"/>
      <c r="VN24" s="497"/>
      <c r="VO24" s="497"/>
      <c r="VP24" s="497"/>
      <c r="VQ24" s="497"/>
      <c r="VR24" s="497"/>
      <c r="VS24" s="497"/>
      <c r="VT24" s="497"/>
      <c r="VU24" s="497"/>
      <c r="VV24" s="497"/>
      <c r="VW24" s="497"/>
      <c r="VX24" s="497"/>
      <c r="VY24" s="497"/>
      <c r="VZ24" s="497"/>
      <c r="WA24" s="497"/>
      <c r="WB24" s="497"/>
      <c r="WC24" s="497"/>
      <c r="WD24" s="497"/>
      <c r="WE24" s="497"/>
      <c r="WF24" s="497"/>
      <c r="WG24" s="497"/>
      <c r="WH24" s="497"/>
      <c r="WI24" s="497"/>
      <c r="WJ24" s="497"/>
      <c r="WK24" s="497"/>
      <c r="WL24" s="497"/>
      <c r="WM24" s="497"/>
      <c r="WN24" s="497"/>
      <c r="WO24" s="497"/>
      <c r="WP24" s="497"/>
      <c r="WQ24" s="497"/>
      <c r="WR24" s="497"/>
      <c r="WS24" s="497"/>
      <c r="WT24" s="497"/>
      <c r="WU24" s="497"/>
      <c r="WV24" s="497"/>
      <c r="WW24" s="497"/>
      <c r="WX24" s="497"/>
      <c r="WY24" s="497"/>
      <c r="WZ24" s="497"/>
      <c r="XA24" s="497"/>
      <c r="XB24" s="497"/>
      <c r="XC24" s="497"/>
      <c r="XD24" s="497"/>
      <c r="XE24" s="497"/>
      <c r="XF24" s="497"/>
      <c r="XG24" s="497"/>
      <c r="XH24" s="497"/>
      <c r="XI24" s="497"/>
      <c r="XJ24" s="497"/>
      <c r="XK24" s="497"/>
      <c r="XL24" s="497"/>
      <c r="XM24" s="497"/>
      <c r="XN24" s="497"/>
      <c r="XO24" s="497"/>
      <c r="XP24" s="497"/>
      <c r="XQ24" s="497"/>
      <c r="XR24" s="497"/>
      <c r="XS24" s="497"/>
      <c r="XT24" s="497"/>
      <c r="XU24" s="497"/>
      <c r="XV24" s="497"/>
      <c r="XW24" s="497"/>
      <c r="XX24" s="497"/>
      <c r="XY24" s="497"/>
      <c r="XZ24" s="497"/>
      <c r="YA24" s="497"/>
      <c r="YB24" s="497"/>
      <c r="YC24" s="497"/>
      <c r="YD24" s="497"/>
      <c r="YE24" s="497"/>
      <c r="YF24" s="497"/>
      <c r="YG24" s="497"/>
      <c r="YH24" s="497"/>
      <c r="YI24" s="497"/>
      <c r="YJ24" s="497"/>
      <c r="YK24" s="497"/>
      <c r="YL24" s="497"/>
      <c r="YM24" s="497"/>
      <c r="YN24" s="497"/>
      <c r="YO24" s="497"/>
      <c r="YP24" s="497"/>
      <c r="YQ24" s="497"/>
      <c r="YR24" s="497"/>
      <c r="YS24" s="497"/>
      <c r="YT24" s="497"/>
      <c r="YU24" s="497"/>
      <c r="YV24" s="497"/>
      <c r="YW24" s="497"/>
      <c r="YX24" s="497"/>
      <c r="YY24" s="497"/>
      <c r="YZ24" s="497"/>
      <c r="ZA24" s="497"/>
      <c r="ZB24" s="497"/>
      <c r="ZC24" s="497"/>
      <c r="ZD24" s="497"/>
      <c r="ZE24" s="497"/>
      <c r="ZF24" s="497"/>
      <c r="ZG24" s="497"/>
      <c r="ZH24" s="497"/>
      <c r="ZI24" s="497"/>
      <c r="ZJ24" s="497"/>
      <c r="ZK24" s="497"/>
      <c r="ZL24" s="497"/>
      <c r="ZM24" s="497"/>
      <c r="ZN24" s="497"/>
      <c r="ZO24" s="497"/>
      <c r="ZP24" s="497"/>
      <c r="ZQ24" s="497"/>
      <c r="ZR24" s="497"/>
      <c r="ZS24" s="497"/>
      <c r="ZT24" s="497"/>
      <c r="ZU24" s="497"/>
      <c r="ZV24" s="497"/>
      <c r="ZW24" s="497"/>
      <c r="ZX24" s="497"/>
      <c r="ZY24" s="497"/>
      <c r="ZZ24" s="497"/>
      <c r="AAA24" s="497"/>
      <c r="AAB24" s="497"/>
      <c r="AAC24" s="497"/>
      <c r="AAD24" s="497"/>
      <c r="AAE24" s="497"/>
      <c r="AAF24" s="497"/>
      <c r="AAG24" s="497"/>
      <c r="AAH24" s="497"/>
      <c r="AAI24" s="497"/>
      <c r="AAJ24" s="497"/>
      <c r="AAK24" s="497"/>
      <c r="AAL24" s="497"/>
      <c r="AAM24" s="497"/>
      <c r="AAN24" s="497"/>
      <c r="AAO24" s="497"/>
      <c r="AAP24" s="497"/>
      <c r="AAQ24" s="497"/>
      <c r="AAR24" s="497"/>
      <c r="AAS24" s="497"/>
      <c r="AAT24" s="497"/>
      <c r="AAU24" s="497"/>
      <c r="AAV24" s="497"/>
      <c r="AAW24" s="497"/>
      <c r="AAX24" s="497"/>
      <c r="AAY24" s="497"/>
      <c r="AAZ24" s="497"/>
      <c r="ABA24" s="497"/>
      <c r="ABB24" s="497"/>
      <c r="ABC24" s="497"/>
      <c r="ABD24" s="497"/>
      <c r="ABE24" s="497"/>
      <c r="ABF24" s="497"/>
      <c r="ABG24" s="497"/>
      <c r="ABH24" s="497"/>
      <c r="ABI24" s="497"/>
      <c r="ABJ24" s="497"/>
      <c r="ABK24" s="497"/>
      <c r="ABL24" s="497"/>
      <c r="ABM24" s="497"/>
      <c r="ABN24" s="497"/>
      <c r="ABO24" s="497"/>
      <c r="ABP24" s="497"/>
      <c r="ABQ24" s="497"/>
      <c r="ABR24" s="497"/>
      <c r="ABS24" s="497"/>
      <c r="ABT24" s="497"/>
      <c r="ABU24" s="497"/>
      <c r="ABV24" s="497"/>
      <c r="ABW24" s="497"/>
      <c r="ABX24" s="497"/>
      <c r="ABY24" s="497"/>
      <c r="ABZ24" s="497"/>
      <c r="ACA24" s="497"/>
      <c r="ACB24" s="497"/>
      <c r="ACC24" s="497"/>
      <c r="ACD24" s="497"/>
      <c r="ACE24" s="497"/>
      <c r="ACF24" s="497"/>
      <c r="ACG24" s="497"/>
      <c r="ACH24" s="497"/>
      <c r="ACI24" s="497"/>
      <c r="ACJ24" s="497"/>
      <c r="ACK24" s="497"/>
      <c r="ACL24" s="497"/>
      <c r="ACM24" s="497"/>
      <c r="ACN24" s="497"/>
      <c r="ACO24" s="497"/>
      <c r="ACP24" s="497"/>
      <c r="ACQ24" s="497"/>
      <c r="ACR24" s="497"/>
      <c r="ACS24" s="497"/>
      <c r="ACT24" s="497"/>
      <c r="ACU24" s="497"/>
      <c r="ACV24" s="497"/>
      <c r="ACW24" s="497"/>
      <c r="ACX24" s="497"/>
      <c r="ACY24" s="497"/>
      <c r="ACZ24" s="497"/>
      <c r="ADA24" s="497"/>
      <c r="ADB24" s="497"/>
      <c r="ADC24" s="497"/>
      <c r="ADD24" s="497"/>
      <c r="ADE24" s="497"/>
      <c r="ADF24" s="497"/>
      <c r="ADG24" s="497"/>
      <c r="ADH24" s="497"/>
      <c r="ADI24" s="497"/>
      <c r="ADJ24" s="497"/>
      <c r="ADK24" s="497"/>
      <c r="ADL24" s="497"/>
      <c r="ADM24" s="497"/>
      <c r="ADN24" s="497"/>
      <c r="ADO24" s="497"/>
      <c r="ADP24" s="497"/>
      <c r="ADQ24" s="497"/>
      <c r="ADR24" s="497"/>
      <c r="ADS24" s="497"/>
      <c r="ADT24" s="497"/>
      <c r="ADU24" s="497"/>
      <c r="ADV24" s="497"/>
      <c r="ADW24" s="497"/>
      <c r="ADX24" s="497"/>
      <c r="ADY24" s="497"/>
      <c r="ADZ24" s="497"/>
      <c r="AEA24" s="497"/>
      <c r="AEB24" s="497"/>
      <c r="AEC24" s="497"/>
      <c r="AED24" s="497"/>
      <c r="AEE24" s="497"/>
      <c r="AEF24" s="497"/>
      <c r="AEG24" s="497"/>
      <c r="AEH24" s="497"/>
      <c r="AEI24" s="497"/>
      <c r="AEJ24" s="497"/>
      <c r="AEK24" s="497"/>
      <c r="AEL24" s="497"/>
      <c r="AEM24" s="497"/>
      <c r="AEN24" s="497"/>
      <c r="AEO24" s="497"/>
      <c r="AEP24" s="497"/>
      <c r="AEQ24" s="497"/>
      <c r="AER24" s="497"/>
      <c r="AES24" s="497"/>
      <c r="AET24" s="497"/>
      <c r="AEU24" s="497"/>
      <c r="AEV24" s="497"/>
      <c r="AEW24" s="497"/>
      <c r="AEX24" s="497"/>
      <c r="AEY24" s="497"/>
      <c r="AEZ24" s="497"/>
      <c r="AFA24" s="497"/>
      <c r="AFB24" s="497"/>
      <c r="AFC24" s="497"/>
      <c r="AFD24" s="497"/>
      <c r="AFE24" s="497"/>
      <c r="AFF24" s="497"/>
      <c r="AFG24" s="497"/>
      <c r="AFH24" s="497"/>
      <c r="AFI24" s="497"/>
      <c r="AFJ24" s="497"/>
      <c r="AFK24" s="497"/>
      <c r="AFL24" s="497"/>
      <c r="AFM24" s="497"/>
      <c r="AFN24" s="497"/>
      <c r="AFO24" s="497"/>
      <c r="AFP24" s="497"/>
      <c r="AFQ24" s="497"/>
      <c r="AFR24" s="497"/>
      <c r="AFS24" s="497"/>
      <c r="AFT24" s="497"/>
      <c r="AFU24" s="497"/>
      <c r="AFV24" s="497"/>
      <c r="AFW24" s="497"/>
      <c r="AFX24" s="497"/>
      <c r="AFY24" s="497"/>
      <c r="AFZ24" s="497"/>
      <c r="AGA24" s="497"/>
      <c r="AGB24" s="497"/>
      <c r="AGC24" s="497"/>
      <c r="AGD24" s="497"/>
      <c r="AGE24" s="497"/>
      <c r="AGF24" s="497"/>
      <c r="AGG24" s="497"/>
      <c r="AGH24" s="497"/>
      <c r="AGI24" s="497"/>
      <c r="AGJ24" s="497"/>
      <c r="AGK24" s="497"/>
      <c r="AGL24" s="497"/>
      <c r="AGM24" s="497"/>
      <c r="AGN24" s="497"/>
      <c r="AGO24" s="497"/>
      <c r="AGP24" s="497"/>
      <c r="AGQ24" s="497"/>
      <c r="AGR24" s="497"/>
      <c r="AGS24" s="497"/>
      <c r="AGT24" s="497"/>
      <c r="AGU24" s="497"/>
      <c r="AGV24" s="497"/>
      <c r="AGW24" s="497"/>
      <c r="AGX24" s="497"/>
      <c r="AGY24" s="497"/>
      <c r="AGZ24" s="497"/>
      <c r="AHA24" s="497"/>
      <c r="AHB24" s="497"/>
      <c r="AHC24" s="497"/>
      <c r="AHD24" s="497"/>
      <c r="AHE24" s="497"/>
      <c r="AHF24" s="497"/>
      <c r="AHG24" s="497"/>
      <c r="AHH24" s="497"/>
      <c r="AHI24" s="497"/>
      <c r="AHJ24" s="497"/>
      <c r="AHK24" s="497"/>
      <c r="AHL24" s="497"/>
      <c r="AHM24" s="497"/>
      <c r="AHN24" s="497"/>
      <c r="AHO24" s="497"/>
      <c r="AHP24" s="497"/>
      <c r="AHQ24" s="497"/>
      <c r="AHR24" s="497"/>
      <c r="AHS24" s="497"/>
      <c r="AHT24" s="497"/>
      <c r="AHU24" s="497"/>
      <c r="AHV24" s="497"/>
      <c r="AHW24" s="497"/>
      <c r="AHX24" s="497"/>
      <c r="AHY24" s="497"/>
      <c r="AHZ24" s="497"/>
      <c r="AIA24" s="497"/>
      <c r="AIB24" s="497"/>
      <c r="AIC24" s="497"/>
      <c r="AID24" s="497"/>
      <c r="AIE24" s="497"/>
      <c r="AIF24" s="497"/>
      <c r="AIG24" s="497"/>
      <c r="AIH24" s="497"/>
      <c r="AII24" s="497"/>
      <c r="AIJ24" s="497"/>
      <c r="AIK24" s="497"/>
      <c r="AIL24" s="497"/>
      <c r="AIM24" s="497"/>
      <c r="AIN24" s="497"/>
      <c r="AIO24" s="497"/>
      <c r="AIP24" s="497"/>
      <c r="AIQ24" s="497"/>
      <c r="AIR24" s="497"/>
      <c r="AIS24" s="497"/>
      <c r="AIT24" s="497"/>
      <c r="AIU24" s="497"/>
      <c r="AIV24" s="497"/>
      <c r="AIW24" s="497"/>
      <c r="AIX24" s="497"/>
      <c r="AIY24" s="497"/>
      <c r="AIZ24" s="497"/>
      <c r="AJA24" s="497"/>
      <c r="AJB24" s="497"/>
      <c r="AJC24" s="497"/>
      <c r="AJD24" s="497"/>
      <c r="AJE24" s="497"/>
      <c r="AJF24" s="497"/>
      <c r="AJG24" s="497"/>
      <c r="AJH24" s="497"/>
      <c r="AJI24" s="497"/>
      <c r="AJJ24" s="497"/>
      <c r="AJK24" s="497"/>
      <c r="AJL24" s="497"/>
      <c r="AJM24" s="497"/>
      <c r="AJN24" s="497"/>
      <c r="AJO24" s="497"/>
      <c r="AJP24" s="497"/>
      <c r="AJQ24" s="497"/>
      <c r="AJR24" s="497"/>
      <c r="AJS24" s="497"/>
      <c r="AJT24" s="497"/>
      <c r="AJU24" s="497"/>
      <c r="AJV24" s="497"/>
      <c r="AJW24" s="497"/>
      <c r="AJX24" s="497"/>
      <c r="AJY24" s="497"/>
      <c r="AJZ24" s="497"/>
      <c r="AKA24" s="497"/>
      <c r="AKB24" s="497"/>
      <c r="AKC24" s="497"/>
      <c r="AKD24" s="497"/>
      <c r="AKE24" s="497"/>
      <c r="AKF24" s="497"/>
      <c r="AKG24" s="497"/>
      <c r="AKH24" s="497"/>
      <c r="AKI24" s="497"/>
      <c r="AKJ24" s="497"/>
      <c r="AKK24" s="497"/>
      <c r="AKL24" s="497"/>
      <c r="AKM24" s="497"/>
      <c r="AKN24" s="497"/>
      <c r="AKO24" s="497"/>
      <c r="AKP24" s="497"/>
      <c r="AKQ24" s="497"/>
      <c r="AKR24" s="497"/>
      <c r="AKS24" s="497"/>
      <c r="AKT24" s="497"/>
      <c r="AKU24" s="497"/>
      <c r="AKV24" s="497"/>
      <c r="AKW24" s="497"/>
      <c r="AKX24" s="497"/>
      <c r="AKY24" s="497"/>
      <c r="AKZ24" s="497"/>
      <c r="ALA24" s="497"/>
      <c r="ALB24" s="497"/>
      <c r="ALC24" s="497"/>
      <c r="ALD24" s="497"/>
      <c r="ALE24" s="497"/>
      <c r="ALF24" s="497"/>
      <c r="ALG24" s="497"/>
      <c r="ALH24" s="497"/>
      <c r="ALI24" s="497"/>
      <c r="ALJ24" s="497"/>
      <c r="ALK24" s="497"/>
      <c r="ALL24" s="497"/>
      <c r="ALM24" s="497"/>
      <c r="ALN24" s="497"/>
      <c r="ALO24" s="497"/>
      <c r="ALP24" s="497"/>
      <c r="ALQ24" s="497"/>
      <c r="ALR24" s="497"/>
      <c r="ALS24" s="497"/>
      <c r="ALT24" s="497"/>
      <c r="ALU24" s="497"/>
      <c r="ALV24" s="497"/>
      <c r="ALW24" s="497"/>
      <c r="ALX24" s="497"/>
      <c r="ALY24" s="497"/>
      <c r="ALZ24" s="497"/>
      <c r="AMA24" s="497"/>
      <c r="AMB24" s="497"/>
      <c r="AMC24" s="497"/>
      <c r="AMD24" s="497"/>
      <c r="AME24" s="497"/>
      <c r="AMF24" s="497"/>
      <c r="AMG24" s="497"/>
      <c r="AMH24" s="497"/>
      <c r="AMI24" s="497"/>
      <c r="AMJ24" s="497"/>
      <c r="AMK24" s="497"/>
      <c r="AML24" s="497"/>
      <c r="AMM24" s="497"/>
      <c r="AMN24" s="497"/>
      <c r="AMO24" s="497"/>
      <c r="AMP24" s="497"/>
      <c r="AMQ24" s="497"/>
      <c r="AMR24" s="497"/>
      <c r="AMS24" s="497"/>
      <c r="AMT24" s="497"/>
      <c r="AMU24" s="497"/>
      <c r="AMV24" s="497"/>
      <c r="AMW24" s="497"/>
      <c r="AMX24" s="497"/>
      <c r="AMY24" s="497"/>
      <c r="AMZ24" s="497"/>
      <c r="ANA24" s="497"/>
      <c r="ANB24" s="497"/>
      <c r="ANC24" s="497"/>
      <c r="AND24" s="497"/>
      <c r="ANE24" s="497"/>
      <c r="ANF24" s="497"/>
      <c r="ANG24" s="497"/>
      <c r="ANH24" s="497"/>
      <c r="ANI24" s="497"/>
      <c r="ANJ24" s="497"/>
      <c r="ANK24" s="497"/>
      <c r="ANL24" s="497"/>
      <c r="ANM24" s="497"/>
      <c r="ANN24" s="497"/>
      <c r="ANO24" s="497"/>
      <c r="ANP24" s="497"/>
      <c r="ANQ24" s="497"/>
      <c r="ANR24" s="497"/>
      <c r="ANS24" s="497"/>
      <c r="ANT24" s="497"/>
      <c r="ANU24" s="497"/>
      <c r="ANV24" s="497"/>
      <c r="ANW24" s="497"/>
      <c r="ANX24" s="497"/>
      <c r="ANY24" s="497"/>
      <c r="ANZ24" s="497"/>
      <c r="AOA24" s="497"/>
      <c r="AOB24" s="497"/>
      <c r="AOC24" s="497"/>
      <c r="AOD24" s="497"/>
      <c r="AOE24" s="497"/>
      <c r="AOF24" s="497"/>
      <c r="AOG24" s="497"/>
      <c r="AOH24" s="497"/>
      <c r="AOI24" s="497"/>
      <c r="AOJ24" s="497"/>
      <c r="AOK24" s="497"/>
      <c r="AOL24" s="497"/>
      <c r="AOM24" s="497"/>
      <c r="AON24" s="497"/>
      <c r="AOO24" s="497"/>
      <c r="AOP24" s="497"/>
      <c r="AOQ24" s="497"/>
      <c r="AOR24" s="497"/>
      <c r="AOS24" s="497"/>
      <c r="AOT24" s="497"/>
      <c r="AOU24" s="497"/>
      <c r="AOV24" s="497"/>
      <c r="AOW24" s="497"/>
      <c r="AOX24" s="497"/>
      <c r="AOY24" s="497"/>
      <c r="AOZ24" s="497"/>
      <c r="APA24" s="497"/>
      <c r="APB24" s="497"/>
      <c r="APC24" s="497"/>
      <c r="APD24" s="497"/>
      <c r="APE24" s="497"/>
      <c r="APF24" s="497"/>
      <c r="APG24" s="497"/>
      <c r="APH24" s="497"/>
      <c r="API24" s="497"/>
      <c r="APJ24" s="497"/>
      <c r="APK24" s="497"/>
      <c r="APL24" s="497"/>
      <c r="APM24" s="497"/>
      <c r="APN24" s="497"/>
      <c r="APO24" s="497"/>
      <c r="APP24" s="497"/>
      <c r="APQ24" s="497"/>
      <c r="APR24" s="497"/>
      <c r="APS24" s="497"/>
      <c r="APT24" s="497"/>
      <c r="APU24" s="497"/>
      <c r="APV24" s="497"/>
      <c r="APW24" s="497"/>
      <c r="APX24" s="497"/>
      <c r="APY24" s="497"/>
      <c r="APZ24" s="497"/>
      <c r="AQA24" s="497"/>
      <c r="AQB24" s="497"/>
      <c r="AQC24" s="497"/>
      <c r="AQD24" s="497"/>
      <c r="AQE24" s="497"/>
      <c r="AQF24" s="497"/>
      <c r="AQG24" s="497"/>
      <c r="AQH24" s="497"/>
      <c r="AQI24" s="497"/>
      <c r="AQJ24" s="497"/>
      <c r="AQK24" s="497"/>
      <c r="AQL24" s="497"/>
      <c r="AQM24" s="497"/>
      <c r="AQN24" s="497"/>
      <c r="AQO24" s="497"/>
      <c r="AQP24" s="497"/>
      <c r="AQQ24" s="497"/>
      <c r="AQR24" s="497"/>
      <c r="AQS24" s="497"/>
      <c r="AQT24" s="497"/>
      <c r="AQU24" s="497"/>
      <c r="AQV24" s="497"/>
      <c r="AQW24" s="497"/>
      <c r="AQX24" s="497"/>
      <c r="AQY24" s="497"/>
      <c r="AQZ24" s="497"/>
      <c r="ARA24" s="497"/>
      <c r="ARB24" s="497"/>
      <c r="ARC24" s="497"/>
      <c r="ARD24" s="497"/>
      <c r="ARE24" s="497"/>
      <c r="ARF24" s="497"/>
      <c r="ARG24" s="497"/>
      <c r="ARH24" s="497"/>
      <c r="ARI24" s="497"/>
      <c r="ARJ24" s="497"/>
      <c r="ARK24" s="497"/>
      <c r="ARL24" s="497"/>
      <c r="ARM24" s="497"/>
      <c r="ARN24" s="497"/>
      <c r="ARO24" s="497"/>
      <c r="ARP24" s="497"/>
      <c r="ARQ24" s="497"/>
      <c r="ARR24" s="497"/>
      <c r="ARS24" s="497"/>
      <c r="ART24" s="497"/>
      <c r="ARU24" s="497"/>
      <c r="ARV24" s="497"/>
      <c r="ARW24" s="497"/>
      <c r="ARX24" s="497"/>
      <c r="ARY24" s="497"/>
      <c r="ARZ24" s="497"/>
      <c r="ASA24" s="497"/>
      <c r="ASB24" s="497"/>
      <c r="ASC24" s="497"/>
      <c r="ASD24" s="497"/>
      <c r="ASE24" s="497"/>
      <c r="ASF24" s="497"/>
      <c r="ASG24" s="497"/>
      <c r="ASH24" s="497"/>
      <c r="ASI24" s="497"/>
      <c r="ASJ24" s="497"/>
      <c r="ASK24" s="497"/>
      <c r="ASL24" s="497"/>
      <c r="ASM24" s="497"/>
      <c r="ASN24" s="497"/>
      <c r="ASO24" s="497"/>
      <c r="ASP24" s="497"/>
      <c r="ASQ24" s="497"/>
      <c r="ASR24" s="497"/>
      <c r="ASS24" s="497"/>
      <c r="AST24" s="497"/>
      <c r="ASU24" s="497"/>
      <c r="ASV24" s="497"/>
      <c r="ASW24" s="497"/>
      <c r="ASX24" s="497"/>
      <c r="ASY24" s="497"/>
      <c r="ASZ24" s="497"/>
      <c r="ATA24" s="497"/>
      <c r="ATB24" s="497"/>
      <c r="ATC24" s="497"/>
      <c r="ATD24" s="497"/>
      <c r="ATE24" s="497"/>
      <c r="ATF24" s="497"/>
      <c r="ATG24" s="497"/>
      <c r="ATH24" s="497"/>
      <c r="ATI24" s="497"/>
      <c r="ATJ24" s="497"/>
      <c r="ATK24" s="497"/>
      <c r="ATL24" s="497"/>
      <c r="ATM24" s="497"/>
      <c r="ATN24" s="497"/>
      <c r="ATO24" s="497"/>
      <c r="ATP24" s="497"/>
      <c r="ATQ24" s="497"/>
      <c r="ATR24" s="497"/>
      <c r="ATS24" s="497"/>
      <c r="ATT24" s="497"/>
      <c r="ATU24" s="497"/>
      <c r="ATV24" s="497"/>
      <c r="ATW24" s="497"/>
      <c r="ATX24" s="497"/>
      <c r="ATY24" s="497"/>
      <c r="ATZ24" s="497"/>
      <c r="AUA24" s="497"/>
      <c r="AUB24" s="497"/>
      <c r="AUC24" s="497"/>
      <c r="AUD24" s="497"/>
      <c r="AUE24" s="497"/>
      <c r="AUF24" s="497"/>
      <c r="AUG24" s="497"/>
      <c r="AUH24" s="497"/>
      <c r="AUI24" s="497"/>
      <c r="AUJ24" s="497"/>
      <c r="AUK24" s="497"/>
      <c r="AUL24" s="497"/>
      <c r="AUM24" s="497"/>
      <c r="AUN24" s="497"/>
      <c r="AUO24" s="497"/>
      <c r="AUP24" s="497"/>
      <c r="AUQ24" s="497"/>
      <c r="AUR24" s="497"/>
      <c r="AUS24" s="497"/>
      <c r="AUT24" s="497"/>
      <c r="AUU24" s="497"/>
      <c r="AUV24" s="497"/>
      <c r="AUW24" s="497"/>
      <c r="AUX24" s="497"/>
      <c r="AUY24" s="497"/>
      <c r="AUZ24" s="497"/>
      <c r="AVA24" s="497"/>
      <c r="AVB24" s="497"/>
      <c r="AVC24" s="497"/>
      <c r="AVD24" s="497"/>
      <c r="AVE24" s="497"/>
      <c r="AVF24" s="497"/>
      <c r="AVG24" s="497"/>
      <c r="AVH24" s="497"/>
      <c r="AVI24" s="497"/>
      <c r="AVJ24" s="497"/>
      <c r="AVK24" s="497"/>
      <c r="AVL24" s="497"/>
      <c r="AVM24" s="497"/>
      <c r="AVN24" s="497"/>
      <c r="AVO24" s="497"/>
      <c r="AVP24" s="497"/>
      <c r="AVQ24" s="497"/>
      <c r="AVR24" s="497"/>
      <c r="AVS24" s="497"/>
      <c r="AVT24" s="497"/>
      <c r="AVU24" s="497"/>
      <c r="AVV24" s="497"/>
      <c r="AVW24" s="497"/>
      <c r="AVX24" s="497"/>
      <c r="AVY24" s="497"/>
      <c r="AVZ24" s="497"/>
      <c r="AWA24" s="497"/>
      <c r="AWB24" s="497"/>
      <c r="AWC24" s="497"/>
      <c r="AWD24" s="497"/>
      <c r="AWE24" s="497"/>
      <c r="AWF24" s="497"/>
      <c r="AWG24" s="497"/>
      <c r="AWH24" s="497"/>
      <c r="AWI24" s="497"/>
      <c r="AWJ24" s="497"/>
      <c r="AWK24" s="497"/>
      <c r="AWL24" s="497"/>
      <c r="AWM24" s="497"/>
      <c r="AWN24" s="497"/>
      <c r="AWO24" s="497"/>
      <c r="AWP24" s="497"/>
      <c r="AWQ24" s="497"/>
      <c r="AWR24" s="497"/>
      <c r="AWS24" s="497"/>
      <c r="AWT24" s="497"/>
      <c r="AWU24" s="497"/>
      <c r="AWV24" s="497"/>
      <c r="AWW24" s="497"/>
      <c r="AWX24" s="497"/>
      <c r="AWY24" s="497"/>
      <c r="AWZ24" s="497"/>
      <c r="AXA24" s="497"/>
      <c r="AXB24" s="497"/>
      <c r="AXC24" s="497"/>
      <c r="AXD24" s="497"/>
      <c r="AXE24" s="497"/>
      <c r="AXF24" s="497"/>
      <c r="AXG24" s="497"/>
      <c r="AXH24" s="497"/>
      <c r="AXI24" s="497"/>
      <c r="AXJ24" s="497"/>
      <c r="AXK24" s="497"/>
      <c r="AXL24" s="497"/>
      <c r="AXM24" s="497"/>
      <c r="AXN24" s="497"/>
      <c r="AXO24" s="497"/>
      <c r="AXP24" s="497"/>
      <c r="AXQ24" s="497"/>
      <c r="AXR24" s="497"/>
      <c r="AXS24" s="497"/>
      <c r="AXT24" s="497"/>
      <c r="AXU24" s="497"/>
      <c r="AXV24" s="497"/>
      <c r="AXW24" s="497"/>
      <c r="AXX24" s="497"/>
      <c r="AXY24" s="497"/>
      <c r="AXZ24" s="497"/>
      <c r="AYA24" s="497"/>
      <c r="AYB24" s="497"/>
      <c r="AYC24" s="497"/>
      <c r="AYD24" s="497"/>
      <c r="AYE24" s="497"/>
      <c r="AYF24" s="497"/>
      <c r="AYG24" s="497"/>
      <c r="AYH24" s="497"/>
      <c r="AYI24" s="497"/>
      <c r="AYJ24" s="497"/>
      <c r="AYK24" s="497"/>
      <c r="AYL24" s="497"/>
      <c r="AYM24" s="497"/>
      <c r="AYN24" s="497"/>
      <c r="AYO24" s="497"/>
      <c r="AYP24" s="497"/>
      <c r="AYQ24" s="497"/>
      <c r="AYR24" s="497"/>
      <c r="AYS24" s="497"/>
      <c r="AYT24" s="497"/>
      <c r="AYU24" s="497"/>
      <c r="AYV24" s="497"/>
      <c r="AYW24" s="497"/>
      <c r="AYX24" s="497"/>
      <c r="AYY24" s="497"/>
      <c r="AYZ24" s="497"/>
      <c r="AZA24" s="497"/>
      <c r="AZB24" s="497"/>
      <c r="AZC24" s="497"/>
      <c r="AZD24" s="497"/>
      <c r="AZE24" s="497"/>
      <c r="AZF24" s="497"/>
      <c r="AZG24" s="497"/>
      <c r="AZH24" s="497"/>
      <c r="AZI24" s="497"/>
      <c r="AZJ24" s="497"/>
      <c r="AZK24" s="497"/>
      <c r="AZL24" s="497"/>
      <c r="AZM24" s="497"/>
      <c r="AZN24" s="497"/>
      <c r="AZO24" s="497"/>
      <c r="AZP24" s="497"/>
      <c r="AZQ24" s="497"/>
      <c r="AZR24" s="497"/>
      <c r="AZS24" s="497"/>
      <c r="AZT24" s="497"/>
      <c r="AZU24" s="497"/>
      <c r="AZV24" s="497"/>
      <c r="AZW24" s="497"/>
      <c r="AZX24" s="497"/>
      <c r="AZY24" s="497"/>
      <c r="AZZ24" s="497"/>
      <c r="BAA24" s="497"/>
      <c r="BAB24" s="497"/>
      <c r="BAC24" s="497"/>
      <c r="BAD24" s="497"/>
      <c r="BAE24" s="497"/>
      <c r="BAF24" s="497"/>
      <c r="BAG24" s="497"/>
      <c r="BAH24" s="497"/>
      <c r="BAI24" s="497"/>
      <c r="BAJ24" s="497"/>
      <c r="BAK24" s="497"/>
      <c r="BAL24" s="497"/>
      <c r="BAM24" s="497"/>
      <c r="BAN24" s="497"/>
      <c r="BAO24" s="497"/>
      <c r="BAP24" s="497"/>
      <c r="BAQ24" s="497"/>
      <c r="BAR24" s="497"/>
      <c r="BAS24" s="497"/>
      <c r="BAT24" s="497"/>
      <c r="BAU24" s="497"/>
      <c r="BAV24" s="497"/>
      <c r="BAW24" s="497"/>
      <c r="BAX24" s="497"/>
      <c r="BAY24" s="497"/>
      <c r="BAZ24" s="497"/>
      <c r="BBA24" s="497"/>
      <c r="BBB24" s="497"/>
      <c r="BBC24" s="497"/>
      <c r="BBD24" s="497"/>
      <c r="BBE24" s="497"/>
      <c r="BBF24" s="497"/>
      <c r="BBG24" s="497"/>
      <c r="BBH24" s="497"/>
      <c r="BBI24" s="497"/>
      <c r="BBJ24" s="497"/>
      <c r="BBK24" s="497"/>
      <c r="BBL24" s="497"/>
      <c r="BBM24" s="497"/>
      <c r="BBN24" s="497"/>
      <c r="BBO24" s="497"/>
      <c r="BBP24" s="497"/>
      <c r="BBQ24" s="497"/>
      <c r="BBR24" s="497"/>
      <c r="BBS24" s="497"/>
      <c r="BBT24" s="497"/>
      <c r="BBU24" s="497"/>
      <c r="BBV24" s="497"/>
      <c r="BBW24" s="497"/>
      <c r="BBX24" s="497"/>
      <c r="BBY24" s="497"/>
      <c r="BBZ24" s="497"/>
      <c r="BCA24" s="497"/>
      <c r="BCB24" s="497"/>
      <c r="BCC24" s="497"/>
      <c r="BCD24" s="497"/>
      <c r="BCE24" s="497"/>
      <c r="BCF24" s="497"/>
      <c r="BCG24" s="497"/>
      <c r="BCH24" s="497"/>
      <c r="BCI24" s="497"/>
      <c r="BCJ24" s="497"/>
      <c r="BCK24" s="497"/>
      <c r="BCL24" s="497"/>
      <c r="BCM24" s="497"/>
      <c r="BCN24" s="497"/>
      <c r="BCO24" s="497"/>
      <c r="BCP24" s="497"/>
      <c r="BCQ24" s="497"/>
      <c r="BCR24" s="497"/>
      <c r="BCS24" s="497"/>
      <c r="BCT24" s="497"/>
      <c r="BCU24" s="497"/>
      <c r="BCV24" s="497"/>
      <c r="BCW24" s="497"/>
      <c r="BCX24" s="497"/>
      <c r="BCY24" s="497"/>
      <c r="BCZ24" s="497"/>
      <c r="BDA24" s="497"/>
      <c r="BDB24" s="497"/>
      <c r="BDC24" s="497"/>
      <c r="BDD24" s="497"/>
      <c r="BDE24" s="497"/>
      <c r="BDF24" s="497"/>
      <c r="BDG24" s="497"/>
      <c r="BDH24" s="497"/>
      <c r="BDI24" s="497"/>
      <c r="BDJ24" s="497"/>
      <c r="BDK24" s="497"/>
      <c r="BDL24" s="497"/>
      <c r="BDM24" s="497"/>
      <c r="BDN24" s="497"/>
      <c r="BDO24" s="497"/>
      <c r="BDP24" s="497"/>
      <c r="BDQ24" s="497"/>
      <c r="BDR24" s="497"/>
      <c r="BDS24" s="497"/>
      <c r="BDT24" s="497"/>
      <c r="BDU24" s="497"/>
      <c r="BDV24" s="497"/>
      <c r="BDW24" s="497"/>
      <c r="BDX24" s="497"/>
      <c r="BDY24" s="497"/>
      <c r="BDZ24" s="497"/>
      <c r="BEA24" s="497"/>
      <c r="BEB24" s="497"/>
      <c r="BEC24" s="497"/>
      <c r="BED24" s="497"/>
      <c r="BEE24" s="497"/>
      <c r="BEF24" s="497"/>
      <c r="BEG24" s="497"/>
      <c r="BEH24" s="497"/>
      <c r="BEI24" s="497"/>
      <c r="BEJ24" s="497"/>
      <c r="BEK24" s="497"/>
      <c r="BEL24" s="497"/>
      <c r="BEM24" s="497"/>
      <c r="BEN24" s="497"/>
      <c r="BEO24" s="497"/>
      <c r="BEP24" s="497"/>
      <c r="BEQ24" s="497"/>
      <c r="BER24" s="497"/>
      <c r="BES24" s="497"/>
      <c r="BET24" s="497"/>
      <c r="BEU24" s="497"/>
      <c r="BEV24" s="497"/>
      <c r="BEW24" s="497"/>
      <c r="BEX24" s="497"/>
      <c r="BEY24" s="497"/>
      <c r="BEZ24" s="497"/>
      <c r="BFA24" s="497"/>
      <c r="BFB24" s="497"/>
      <c r="BFC24" s="497"/>
      <c r="BFD24" s="497"/>
      <c r="BFE24" s="497"/>
      <c r="BFF24" s="497"/>
      <c r="BFG24" s="497"/>
      <c r="BFH24" s="497"/>
      <c r="BFI24" s="497"/>
      <c r="BFJ24" s="497"/>
      <c r="BFK24" s="497"/>
      <c r="BFL24" s="497"/>
      <c r="BFM24" s="497"/>
      <c r="BFN24" s="497"/>
      <c r="BFO24" s="497"/>
      <c r="BFP24" s="497"/>
      <c r="BFQ24" s="497"/>
      <c r="BFR24" s="497"/>
      <c r="BFS24" s="497"/>
      <c r="BFT24" s="497"/>
      <c r="BFU24" s="497"/>
      <c r="BFV24" s="497"/>
      <c r="BFW24" s="497"/>
      <c r="BFX24" s="497"/>
      <c r="BFY24" s="497"/>
      <c r="BFZ24" s="497"/>
      <c r="BGA24" s="497"/>
      <c r="BGB24" s="497"/>
      <c r="BGC24" s="497"/>
      <c r="BGD24" s="497"/>
      <c r="BGE24" s="497"/>
      <c r="BGF24" s="497"/>
      <c r="BGG24" s="497"/>
      <c r="BGH24" s="497"/>
      <c r="BGI24" s="497"/>
      <c r="BGJ24" s="497"/>
      <c r="BGK24" s="497"/>
      <c r="BGL24" s="497"/>
      <c r="BGM24" s="497"/>
      <c r="BGN24" s="497"/>
      <c r="BGO24" s="497"/>
      <c r="BGP24" s="497"/>
      <c r="BGQ24" s="497"/>
      <c r="BGR24" s="497"/>
      <c r="BGS24" s="497"/>
      <c r="BGT24" s="497"/>
      <c r="BGU24" s="497"/>
      <c r="BGV24" s="497"/>
      <c r="BGW24" s="497"/>
      <c r="BGX24" s="497"/>
      <c r="BGY24" s="497"/>
      <c r="BGZ24" s="497"/>
      <c r="BHA24" s="497"/>
      <c r="BHB24" s="497"/>
      <c r="BHC24" s="497"/>
      <c r="BHD24" s="497"/>
      <c r="BHE24" s="497"/>
      <c r="BHF24" s="497"/>
      <c r="BHG24" s="497"/>
      <c r="BHH24" s="497"/>
      <c r="BHI24" s="497"/>
      <c r="BHJ24" s="497"/>
      <c r="BHK24" s="497"/>
      <c r="BHL24" s="497"/>
      <c r="BHM24" s="497"/>
      <c r="BHN24" s="497"/>
      <c r="BHO24" s="497"/>
      <c r="BHP24" s="497"/>
      <c r="BHQ24" s="497"/>
      <c r="BHR24" s="497"/>
      <c r="BHS24" s="497"/>
      <c r="BHT24" s="497"/>
      <c r="BHU24" s="497"/>
      <c r="BHV24" s="497"/>
      <c r="BHW24" s="497"/>
      <c r="BHX24" s="497"/>
      <c r="BHY24" s="497"/>
      <c r="BHZ24" s="497"/>
      <c r="BIA24" s="497"/>
      <c r="BIB24" s="497"/>
      <c r="BIC24" s="497"/>
      <c r="BID24" s="497"/>
      <c r="BIE24" s="497"/>
      <c r="BIF24" s="497"/>
      <c r="BIG24" s="497"/>
      <c r="BIH24" s="497"/>
      <c r="BII24" s="497"/>
      <c r="BIJ24" s="497"/>
      <c r="BIK24" s="497"/>
      <c r="BIL24" s="497"/>
      <c r="BIM24" s="497"/>
      <c r="BIN24" s="497"/>
      <c r="BIO24" s="497"/>
      <c r="BIP24" s="497"/>
      <c r="BIQ24" s="497"/>
      <c r="BIR24" s="497"/>
      <c r="BIS24" s="497"/>
      <c r="BIT24" s="497"/>
      <c r="BIU24" s="497"/>
      <c r="BIV24" s="497"/>
      <c r="BIW24" s="497"/>
      <c r="BIX24" s="497"/>
      <c r="BIY24" s="497"/>
      <c r="BIZ24" s="497"/>
      <c r="BJA24" s="497"/>
      <c r="BJB24" s="497"/>
      <c r="BJC24" s="497"/>
      <c r="BJD24" s="497"/>
      <c r="BJE24" s="497"/>
      <c r="BJF24" s="497"/>
      <c r="BJG24" s="497"/>
      <c r="BJH24" s="497"/>
      <c r="BJI24" s="497"/>
      <c r="BJJ24" s="497"/>
      <c r="BJK24" s="497"/>
      <c r="BJL24" s="497"/>
      <c r="BJM24" s="497"/>
      <c r="BJN24" s="497"/>
      <c r="BJO24" s="497"/>
      <c r="BJP24" s="497"/>
      <c r="BJQ24" s="497"/>
      <c r="BJR24" s="497"/>
      <c r="BJS24" s="497"/>
      <c r="BJT24" s="497"/>
      <c r="BJU24" s="497"/>
      <c r="BJV24" s="497"/>
      <c r="BJW24" s="497"/>
      <c r="BJX24" s="497"/>
      <c r="BJY24" s="497"/>
      <c r="BJZ24" s="497"/>
      <c r="BKA24" s="497"/>
      <c r="BKB24" s="497"/>
      <c r="BKC24" s="497"/>
      <c r="BKD24" s="497"/>
      <c r="BKE24" s="497"/>
      <c r="BKF24" s="497"/>
      <c r="BKG24" s="497"/>
      <c r="BKH24" s="497"/>
      <c r="BKI24" s="497"/>
      <c r="BKJ24" s="497"/>
      <c r="BKK24" s="497"/>
      <c r="BKL24" s="497"/>
      <c r="BKM24" s="497"/>
      <c r="BKN24" s="497"/>
      <c r="BKO24" s="497"/>
      <c r="BKP24" s="497"/>
      <c r="BKQ24" s="497"/>
      <c r="BKR24" s="497"/>
      <c r="BKS24" s="497"/>
      <c r="BKT24" s="497"/>
      <c r="BKU24" s="497"/>
      <c r="BKV24" s="497"/>
      <c r="BKW24" s="497"/>
      <c r="BKX24" s="497"/>
      <c r="BKY24" s="497"/>
      <c r="BKZ24" s="497"/>
      <c r="BLA24" s="497"/>
      <c r="BLB24" s="497"/>
      <c r="BLC24" s="497"/>
      <c r="BLD24" s="497"/>
      <c r="BLE24" s="497"/>
      <c r="BLF24" s="497"/>
      <c r="BLG24" s="497"/>
      <c r="BLH24" s="497"/>
      <c r="BLI24" s="497"/>
      <c r="BLJ24" s="497"/>
      <c r="BLK24" s="497"/>
      <c r="BLL24" s="497"/>
      <c r="BLM24" s="497"/>
      <c r="BLN24" s="497"/>
      <c r="BLO24" s="497"/>
      <c r="BLP24" s="497"/>
      <c r="BLQ24" s="497"/>
      <c r="BLR24" s="497"/>
      <c r="BLS24" s="497"/>
      <c r="BLT24" s="497"/>
      <c r="BLU24" s="497"/>
      <c r="BLV24" s="497"/>
      <c r="BLW24" s="497"/>
      <c r="BLX24" s="497"/>
      <c r="BLY24" s="497"/>
      <c r="BLZ24" s="497"/>
      <c r="BMA24" s="497"/>
      <c r="BMB24" s="497"/>
      <c r="BMC24" s="497"/>
      <c r="BMD24" s="497"/>
      <c r="BME24" s="497"/>
      <c r="BMF24" s="497"/>
      <c r="BMG24" s="497"/>
      <c r="BMH24" s="497"/>
      <c r="BMI24" s="497"/>
      <c r="BMJ24" s="497"/>
      <c r="BMK24" s="497"/>
      <c r="BML24" s="497"/>
      <c r="BMM24" s="497"/>
      <c r="BMN24" s="497"/>
      <c r="BMO24" s="497"/>
      <c r="BMP24" s="497"/>
      <c r="BMQ24" s="497"/>
      <c r="BMR24" s="497"/>
      <c r="BMS24" s="497"/>
      <c r="BMT24" s="497"/>
      <c r="BMU24" s="497"/>
      <c r="BMV24" s="497"/>
      <c r="BMW24" s="497"/>
      <c r="BMX24" s="497"/>
      <c r="BMY24" s="497"/>
      <c r="BMZ24" s="497"/>
      <c r="BNA24" s="497"/>
      <c r="BNB24" s="497"/>
      <c r="BNC24" s="497"/>
      <c r="BND24" s="497"/>
      <c r="BNE24" s="497"/>
      <c r="BNF24" s="497"/>
      <c r="BNG24" s="497"/>
      <c r="BNH24" s="497"/>
      <c r="BNI24" s="497"/>
      <c r="BNJ24" s="497"/>
      <c r="BNK24" s="497"/>
      <c r="BNL24" s="497"/>
      <c r="BNM24" s="497"/>
      <c r="BNN24" s="497"/>
      <c r="BNO24" s="497"/>
      <c r="BNP24" s="497"/>
      <c r="BNQ24" s="497"/>
      <c r="BNR24" s="497"/>
      <c r="BNS24" s="497"/>
      <c r="BNT24" s="497"/>
      <c r="BNU24" s="497"/>
      <c r="BNV24" s="497"/>
      <c r="BNW24" s="497"/>
      <c r="BNX24" s="497"/>
      <c r="BNY24" s="497"/>
      <c r="BNZ24" s="497"/>
      <c r="BOA24" s="497"/>
      <c r="BOB24" s="497"/>
      <c r="BOC24" s="497"/>
      <c r="BOD24" s="497"/>
      <c r="BOE24" s="497"/>
      <c r="BOF24" s="497"/>
      <c r="BOG24" s="497"/>
      <c r="BOH24" s="497"/>
      <c r="BOI24" s="497"/>
      <c r="BOJ24" s="497"/>
      <c r="BOK24" s="497"/>
      <c r="BOL24" s="497"/>
      <c r="BOM24" s="497"/>
      <c r="BON24" s="497"/>
      <c r="BOO24" s="497"/>
      <c r="BOP24" s="497"/>
      <c r="BOQ24" s="497"/>
      <c r="BOR24" s="497"/>
      <c r="BOS24" s="497"/>
      <c r="BOT24" s="497"/>
      <c r="BOU24" s="497"/>
      <c r="BOV24" s="497"/>
      <c r="BOW24" s="497"/>
      <c r="BOX24" s="497"/>
      <c r="BOY24" s="497"/>
      <c r="BOZ24" s="497"/>
      <c r="BPA24" s="497"/>
      <c r="BPB24" s="497"/>
      <c r="BPC24" s="497"/>
      <c r="BPD24" s="497"/>
      <c r="BPE24" s="497"/>
      <c r="BPF24" s="497"/>
      <c r="BPG24" s="497"/>
      <c r="BPH24" s="497"/>
      <c r="BPI24" s="497"/>
      <c r="BPJ24" s="497"/>
      <c r="BPK24" s="497"/>
      <c r="BPL24" s="497"/>
      <c r="BPM24" s="497"/>
      <c r="BPN24" s="497"/>
      <c r="BPO24" s="497"/>
      <c r="BPP24" s="497"/>
      <c r="BPQ24" s="497"/>
      <c r="BPR24" s="497"/>
      <c r="BPS24" s="497"/>
      <c r="BPT24" s="497"/>
      <c r="BPU24" s="497"/>
      <c r="BPV24" s="497"/>
      <c r="BPW24" s="497"/>
      <c r="BPX24" s="497"/>
      <c r="BPY24" s="497"/>
      <c r="BPZ24" s="497"/>
      <c r="BQA24" s="497"/>
      <c r="BQB24" s="497"/>
      <c r="BQC24" s="497"/>
      <c r="BQD24" s="497"/>
      <c r="BQE24" s="497"/>
      <c r="BQF24" s="497"/>
      <c r="BQG24" s="497"/>
      <c r="BQH24" s="497"/>
      <c r="BQI24" s="497"/>
      <c r="BQJ24" s="497"/>
      <c r="BQK24" s="497"/>
      <c r="BQL24" s="497"/>
      <c r="BQM24" s="497"/>
      <c r="BQN24" s="497"/>
      <c r="BQO24" s="497"/>
      <c r="BQP24" s="497"/>
      <c r="BQQ24" s="497"/>
      <c r="BQR24" s="497"/>
      <c r="BQS24" s="497"/>
      <c r="BQT24" s="497"/>
      <c r="BQU24" s="497"/>
      <c r="BQV24" s="497"/>
      <c r="BQW24" s="497"/>
      <c r="BQX24" s="497"/>
      <c r="BQY24" s="497"/>
      <c r="BQZ24" s="497"/>
      <c r="BRA24" s="497"/>
      <c r="BRB24" s="497"/>
      <c r="BRC24" s="497"/>
      <c r="BRD24" s="497"/>
      <c r="BRE24" s="497"/>
      <c r="BRF24" s="497"/>
      <c r="BRG24" s="497"/>
      <c r="BRH24" s="497"/>
      <c r="BRI24" s="497"/>
      <c r="BRJ24" s="497"/>
      <c r="BRK24" s="497"/>
      <c r="BRL24" s="497"/>
      <c r="BRM24" s="497"/>
      <c r="BRN24" s="497"/>
      <c r="BRO24" s="497"/>
      <c r="BRP24" s="497"/>
      <c r="BRQ24" s="497"/>
      <c r="BRR24" s="497"/>
      <c r="BRS24" s="497"/>
      <c r="BRT24" s="497"/>
      <c r="BRU24" s="497"/>
      <c r="BRV24" s="497"/>
      <c r="BRW24" s="497"/>
      <c r="BRX24" s="497"/>
      <c r="BRY24" s="497"/>
      <c r="BRZ24" s="497"/>
      <c r="BSA24" s="497"/>
      <c r="BSB24" s="497"/>
      <c r="BSC24" s="497"/>
      <c r="BSD24" s="497"/>
      <c r="BSE24" s="497"/>
      <c r="BSF24" s="497"/>
      <c r="BSG24" s="497"/>
      <c r="BSH24" s="497"/>
      <c r="BSI24" s="497"/>
      <c r="BSJ24" s="497"/>
      <c r="BSK24" s="497"/>
      <c r="BSL24" s="497"/>
      <c r="BSM24" s="497"/>
      <c r="BSN24" s="497"/>
      <c r="BSO24" s="497"/>
      <c r="BSP24" s="497"/>
      <c r="BSQ24" s="497"/>
      <c r="BSR24" s="497"/>
      <c r="BSS24" s="497"/>
      <c r="BST24" s="497"/>
      <c r="BSU24" s="497"/>
      <c r="BSV24" s="497"/>
      <c r="BSW24" s="497"/>
      <c r="BSX24" s="497"/>
      <c r="BSY24" s="497"/>
      <c r="BSZ24" s="497"/>
      <c r="BTA24" s="497"/>
      <c r="BTB24" s="497"/>
      <c r="BTC24" s="497"/>
      <c r="BTD24" s="497"/>
      <c r="BTE24" s="497"/>
      <c r="BTF24" s="497"/>
      <c r="BTG24" s="497"/>
      <c r="BTH24" s="497"/>
      <c r="BTI24" s="497"/>
      <c r="BTJ24" s="497"/>
      <c r="BTK24" s="497"/>
      <c r="BTL24" s="497"/>
      <c r="BTM24" s="497"/>
      <c r="BTN24" s="497"/>
      <c r="BTO24" s="497"/>
      <c r="BTP24" s="497"/>
      <c r="BTQ24" s="497"/>
      <c r="BTR24" s="497"/>
      <c r="BTS24" s="497"/>
      <c r="BTT24" s="497"/>
      <c r="BTU24" s="497"/>
      <c r="BTV24" s="497"/>
      <c r="BTW24" s="497"/>
      <c r="BTX24" s="497"/>
      <c r="BTY24" s="497"/>
      <c r="BTZ24" s="497"/>
      <c r="BUA24" s="497"/>
      <c r="BUB24" s="497"/>
      <c r="BUC24" s="497"/>
      <c r="BUD24" s="497"/>
      <c r="BUE24" s="497"/>
      <c r="BUF24" s="497"/>
      <c r="BUG24" s="497"/>
      <c r="BUH24" s="497"/>
      <c r="BUI24" s="497"/>
      <c r="BUJ24" s="497"/>
      <c r="BUK24" s="497"/>
      <c r="BUL24" s="497"/>
      <c r="BUM24" s="497"/>
      <c r="BUN24" s="497"/>
      <c r="BUO24" s="497"/>
      <c r="BUP24" s="497"/>
      <c r="BUQ24" s="497"/>
      <c r="BUR24" s="497"/>
      <c r="BUS24" s="497"/>
      <c r="BUT24" s="497"/>
      <c r="BUU24" s="497"/>
      <c r="BUV24" s="497"/>
      <c r="BUW24" s="497"/>
      <c r="BUX24" s="497"/>
      <c r="BUY24" s="497"/>
      <c r="BUZ24" s="497"/>
      <c r="BVA24" s="497"/>
      <c r="BVB24" s="497"/>
      <c r="BVC24" s="497"/>
      <c r="BVD24" s="497"/>
      <c r="BVE24" s="497"/>
      <c r="BVF24" s="497"/>
      <c r="BVG24" s="497"/>
      <c r="BVH24" s="497"/>
      <c r="BVI24" s="497"/>
      <c r="BVJ24" s="497"/>
      <c r="BVK24" s="497"/>
      <c r="BVL24" s="497"/>
      <c r="BVM24" s="497"/>
      <c r="BVN24" s="497"/>
      <c r="BVO24" s="497"/>
      <c r="BVP24" s="497"/>
      <c r="BVQ24" s="497"/>
      <c r="BVR24" s="497"/>
      <c r="BVS24" s="497"/>
      <c r="BVT24" s="497"/>
      <c r="BVU24" s="497"/>
      <c r="BVV24" s="497"/>
      <c r="BVW24" s="497"/>
      <c r="BVX24" s="497"/>
      <c r="BVY24" s="497"/>
      <c r="BVZ24" s="497"/>
      <c r="BWA24" s="497"/>
      <c r="BWB24" s="497"/>
      <c r="BWC24" s="497"/>
      <c r="BWD24" s="497"/>
      <c r="BWE24" s="497"/>
      <c r="BWF24" s="497"/>
      <c r="BWG24" s="497"/>
      <c r="BWH24" s="497"/>
      <c r="BWI24" s="497"/>
      <c r="BWJ24" s="497"/>
      <c r="BWK24" s="497"/>
      <c r="BWL24" s="497"/>
      <c r="BWM24" s="497"/>
      <c r="BWN24" s="497"/>
      <c r="BWO24" s="497"/>
      <c r="BWP24" s="497"/>
      <c r="BWQ24" s="497"/>
      <c r="BWR24" s="497"/>
      <c r="BWS24" s="497"/>
      <c r="BWT24" s="497"/>
      <c r="BWU24" s="497"/>
      <c r="BWV24" s="497"/>
      <c r="BWW24" s="497"/>
      <c r="BWX24" s="497"/>
      <c r="BWY24" s="497"/>
      <c r="BWZ24" s="497"/>
      <c r="BXA24" s="497"/>
      <c r="BXB24" s="497"/>
      <c r="BXC24" s="497"/>
      <c r="BXD24" s="497"/>
      <c r="BXE24" s="497"/>
      <c r="BXF24" s="497"/>
      <c r="BXG24" s="497"/>
      <c r="BXH24" s="497"/>
      <c r="BXI24" s="497"/>
      <c r="BXJ24" s="497"/>
      <c r="BXK24" s="497"/>
      <c r="BXL24" s="497"/>
      <c r="BXM24" s="497"/>
      <c r="BXN24" s="497"/>
      <c r="BXO24" s="497"/>
      <c r="BXP24" s="497"/>
      <c r="BXQ24" s="497"/>
      <c r="BXR24" s="497"/>
      <c r="BXS24" s="497"/>
      <c r="BXT24" s="497"/>
      <c r="BXU24" s="497"/>
      <c r="BXV24" s="497"/>
      <c r="BXW24" s="497"/>
      <c r="BXX24" s="497"/>
      <c r="BXY24" s="497"/>
      <c r="BXZ24" s="497"/>
      <c r="BYA24" s="497"/>
      <c r="BYB24" s="497"/>
      <c r="BYC24" s="497"/>
      <c r="BYD24" s="497"/>
      <c r="BYE24" s="497"/>
      <c r="BYF24" s="497"/>
      <c r="BYG24" s="497"/>
      <c r="BYH24" s="497"/>
      <c r="BYI24" s="497"/>
      <c r="BYJ24" s="497"/>
      <c r="BYK24" s="497"/>
      <c r="BYL24" s="497"/>
      <c r="BYM24" s="497"/>
      <c r="BYN24" s="497"/>
      <c r="BYO24" s="497"/>
      <c r="BYP24" s="497"/>
      <c r="BYQ24" s="497"/>
      <c r="BYR24" s="497"/>
      <c r="BYS24" s="497"/>
      <c r="BYT24" s="497"/>
      <c r="BYU24" s="497"/>
      <c r="BYV24" s="497"/>
      <c r="BYW24" s="497"/>
      <c r="BYX24" s="497"/>
      <c r="BYY24" s="497"/>
      <c r="BYZ24" s="497"/>
      <c r="BZA24" s="497"/>
      <c r="BZB24" s="497"/>
      <c r="BZC24" s="497"/>
      <c r="BZD24" s="497"/>
      <c r="BZE24" s="497"/>
      <c r="BZF24" s="497"/>
      <c r="BZG24" s="497"/>
      <c r="BZH24" s="497"/>
      <c r="BZI24" s="497"/>
      <c r="BZJ24" s="497"/>
      <c r="BZK24" s="497"/>
      <c r="BZL24" s="497"/>
      <c r="BZM24" s="497"/>
      <c r="BZN24" s="497"/>
      <c r="BZO24" s="497"/>
      <c r="BZP24" s="497"/>
      <c r="BZQ24" s="497"/>
      <c r="BZR24" s="497"/>
      <c r="BZS24" s="497"/>
      <c r="BZT24" s="497"/>
      <c r="BZU24" s="497"/>
      <c r="BZV24" s="497"/>
      <c r="BZW24" s="497"/>
      <c r="BZX24" s="497"/>
      <c r="BZY24" s="497"/>
      <c r="BZZ24" s="497"/>
      <c r="CAA24" s="497"/>
      <c r="CAB24" s="497"/>
      <c r="CAC24" s="497"/>
      <c r="CAD24" s="497"/>
      <c r="CAE24" s="497"/>
      <c r="CAF24" s="497"/>
      <c r="CAG24" s="497"/>
      <c r="CAH24" s="497"/>
      <c r="CAI24" s="497"/>
      <c r="CAJ24" s="497"/>
      <c r="CAK24" s="497"/>
      <c r="CAL24" s="497"/>
      <c r="CAM24" s="497"/>
      <c r="CAN24" s="497"/>
      <c r="CAO24" s="497"/>
      <c r="CAP24" s="497"/>
      <c r="CAQ24" s="497"/>
      <c r="CAR24" s="497"/>
      <c r="CAS24" s="497"/>
      <c r="CAT24" s="497"/>
      <c r="CAU24" s="497"/>
      <c r="CAV24" s="497"/>
      <c r="CAW24" s="497"/>
      <c r="CAX24" s="497"/>
      <c r="CAY24" s="497"/>
      <c r="CAZ24" s="497"/>
      <c r="CBA24" s="497"/>
      <c r="CBB24" s="497"/>
      <c r="CBC24" s="497"/>
      <c r="CBD24" s="497"/>
      <c r="CBE24" s="497"/>
      <c r="CBF24" s="497"/>
      <c r="CBG24" s="497"/>
      <c r="CBH24" s="497"/>
      <c r="CBI24" s="497"/>
      <c r="CBJ24" s="497"/>
      <c r="CBK24" s="497"/>
      <c r="CBL24" s="497"/>
      <c r="CBM24" s="497"/>
      <c r="CBN24" s="497"/>
      <c r="CBO24" s="497"/>
      <c r="CBP24" s="497"/>
      <c r="CBQ24" s="497"/>
      <c r="CBR24" s="497"/>
      <c r="CBS24" s="497"/>
      <c r="CBT24" s="497"/>
      <c r="CBU24" s="497"/>
      <c r="CBV24" s="497"/>
      <c r="CBW24" s="497"/>
      <c r="CBX24" s="497"/>
      <c r="CBY24" s="497"/>
      <c r="CBZ24" s="497"/>
      <c r="CCA24" s="497"/>
      <c r="CCB24" s="497"/>
      <c r="CCC24" s="497"/>
      <c r="CCD24" s="497"/>
      <c r="CCE24" s="497"/>
      <c r="CCF24" s="497"/>
      <c r="CCG24" s="497"/>
      <c r="CCH24" s="497"/>
      <c r="CCI24" s="497"/>
      <c r="CCJ24" s="497"/>
      <c r="CCK24" s="497"/>
      <c r="CCL24" s="497"/>
      <c r="CCM24" s="497"/>
      <c r="CCN24" s="497"/>
      <c r="CCO24" s="497"/>
      <c r="CCP24" s="497"/>
      <c r="CCQ24" s="497"/>
      <c r="CCR24" s="497"/>
      <c r="CCS24" s="497"/>
      <c r="CCT24" s="497"/>
      <c r="CCU24" s="497"/>
      <c r="CCV24" s="497"/>
      <c r="CCW24" s="497"/>
      <c r="CCX24" s="497"/>
      <c r="CCY24" s="497"/>
      <c r="CCZ24" s="497"/>
      <c r="CDA24" s="497"/>
      <c r="CDB24" s="497"/>
      <c r="CDC24" s="497"/>
      <c r="CDD24" s="497"/>
      <c r="CDE24" s="497"/>
      <c r="CDF24" s="497"/>
      <c r="CDG24" s="497"/>
      <c r="CDH24" s="497"/>
      <c r="CDI24" s="497"/>
      <c r="CDJ24" s="497"/>
      <c r="CDK24" s="497"/>
      <c r="CDL24" s="497"/>
      <c r="CDM24" s="497"/>
      <c r="CDN24" s="497"/>
      <c r="CDO24" s="497"/>
      <c r="CDP24" s="497"/>
      <c r="CDQ24" s="497"/>
      <c r="CDR24" s="497"/>
      <c r="CDS24" s="497"/>
      <c r="CDT24" s="497"/>
      <c r="CDU24" s="497"/>
      <c r="CDV24" s="497"/>
      <c r="CDW24" s="497"/>
      <c r="CDX24" s="497"/>
      <c r="CDY24" s="497"/>
      <c r="CDZ24" s="497"/>
      <c r="CEA24" s="497"/>
      <c r="CEB24" s="497"/>
      <c r="CEC24" s="497"/>
      <c r="CED24" s="497"/>
      <c r="CEE24" s="497"/>
      <c r="CEF24" s="497"/>
      <c r="CEG24" s="497"/>
      <c r="CEH24" s="497"/>
      <c r="CEI24" s="497"/>
      <c r="CEJ24" s="497"/>
      <c r="CEK24" s="497"/>
      <c r="CEL24" s="497"/>
      <c r="CEM24" s="497"/>
      <c r="CEN24" s="497"/>
      <c r="CEO24" s="497"/>
      <c r="CEP24" s="497"/>
      <c r="CEQ24" s="497"/>
      <c r="CER24" s="497"/>
      <c r="CES24" s="497"/>
      <c r="CET24" s="497"/>
      <c r="CEU24" s="497"/>
      <c r="CEV24" s="497"/>
      <c r="CEW24" s="497"/>
      <c r="CEX24" s="497"/>
      <c r="CEY24" s="497"/>
      <c r="CEZ24" s="497"/>
      <c r="CFA24" s="497"/>
      <c r="CFB24" s="497"/>
      <c r="CFC24" s="497"/>
      <c r="CFD24" s="497"/>
      <c r="CFE24" s="497"/>
      <c r="CFF24" s="497"/>
      <c r="CFG24" s="497"/>
      <c r="CFH24" s="497"/>
      <c r="CFI24" s="497"/>
      <c r="CFJ24" s="497"/>
      <c r="CFK24" s="497"/>
      <c r="CFL24" s="497"/>
      <c r="CFM24" s="497"/>
      <c r="CFN24" s="497"/>
      <c r="CFO24" s="497"/>
      <c r="CFP24" s="497"/>
      <c r="CFQ24" s="497"/>
      <c r="CFR24" s="497"/>
      <c r="CFS24" s="497"/>
      <c r="CFT24" s="497"/>
      <c r="CFU24" s="497"/>
      <c r="CFV24" s="497"/>
      <c r="CFW24" s="497"/>
      <c r="CFX24" s="497"/>
      <c r="CFY24" s="497"/>
      <c r="CFZ24" s="497"/>
      <c r="CGA24" s="497"/>
      <c r="CGB24" s="497"/>
      <c r="CGC24" s="497"/>
      <c r="CGD24" s="497"/>
      <c r="CGE24" s="497"/>
      <c r="CGF24" s="497"/>
      <c r="CGG24" s="497"/>
      <c r="CGH24" s="497"/>
      <c r="CGI24" s="497"/>
      <c r="CGJ24" s="497"/>
      <c r="CGK24" s="497"/>
      <c r="CGL24" s="497"/>
      <c r="CGM24" s="497"/>
      <c r="CGN24" s="497"/>
      <c r="CGO24" s="497"/>
      <c r="CGP24" s="497"/>
      <c r="CGQ24" s="497"/>
      <c r="CGR24" s="497"/>
      <c r="CGS24" s="497"/>
      <c r="CGT24" s="497"/>
      <c r="CGU24" s="497"/>
      <c r="CGV24" s="497"/>
      <c r="CGW24" s="497"/>
      <c r="CGX24" s="497"/>
      <c r="CGY24" s="497"/>
      <c r="CGZ24" s="497"/>
      <c r="CHA24" s="497"/>
      <c r="CHB24" s="497"/>
      <c r="CHC24" s="497"/>
      <c r="CHD24" s="497"/>
      <c r="CHE24" s="497"/>
      <c r="CHF24" s="497"/>
      <c r="CHG24" s="497"/>
      <c r="CHH24" s="497"/>
      <c r="CHI24" s="497"/>
      <c r="CHJ24" s="497"/>
      <c r="CHK24" s="497"/>
      <c r="CHL24" s="497"/>
      <c r="CHM24" s="497"/>
      <c r="CHN24" s="497"/>
      <c r="CHO24" s="497"/>
      <c r="CHP24" s="497"/>
      <c r="CHQ24" s="497"/>
      <c r="CHR24" s="497"/>
      <c r="CHS24" s="497"/>
      <c r="CHT24" s="497"/>
      <c r="CHU24" s="497"/>
      <c r="CHV24" s="497"/>
      <c r="CHW24" s="497"/>
      <c r="CHX24" s="497"/>
      <c r="CHY24" s="497"/>
      <c r="CHZ24" s="497"/>
      <c r="CIA24" s="497"/>
      <c r="CIB24" s="497"/>
      <c r="CIC24" s="497"/>
      <c r="CID24" s="497"/>
      <c r="CIE24" s="497"/>
      <c r="CIF24" s="497"/>
      <c r="CIG24" s="497"/>
      <c r="CIH24" s="497"/>
      <c r="CII24" s="497"/>
      <c r="CIJ24" s="497"/>
      <c r="CIK24" s="497"/>
      <c r="CIL24" s="497"/>
      <c r="CIM24" s="497"/>
      <c r="CIN24" s="497"/>
      <c r="CIO24" s="497"/>
      <c r="CIP24" s="497"/>
      <c r="CIQ24" s="497"/>
      <c r="CIR24" s="497"/>
      <c r="CIS24" s="497"/>
      <c r="CIT24" s="497"/>
      <c r="CIU24" s="497"/>
      <c r="CIV24" s="497"/>
      <c r="CIW24" s="497"/>
      <c r="CIX24" s="497"/>
      <c r="CIY24" s="497"/>
      <c r="CIZ24" s="497"/>
      <c r="CJA24" s="497"/>
      <c r="CJB24" s="497"/>
      <c r="CJC24" s="497"/>
      <c r="CJD24" s="497"/>
      <c r="CJE24" s="497"/>
      <c r="CJF24" s="497"/>
      <c r="CJG24" s="497"/>
      <c r="CJH24" s="497"/>
      <c r="CJI24" s="497"/>
      <c r="CJJ24" s="497"/>
      <c r="CJK24" s="497"/>
      <c r="CJL24" s="497"/>
      <c r="CJM24" s="497"/>
      <c r="CJN24" s="497"/>
      <c r="CJO24" s="497"/>
      <c r="CJP24" s="497"/>
      <c r="CJQ24" s="497"/>
      <c r="CJR24" s="497"/>
      <c r="CJS24" s="497"/>
      <c r="CJT24" s="497"/>
      <c r="CJU24" s="497"/>
      <c r="CJV24" s="497"/>
      <c r="CJW24" s="497"/>
      <c r="CJX24" s="497"/>
      <c r="CJY24" s="497"/>
      <c r="CJZ24" s="497"/>
      <c r="CKA24" s="497"/>
      <c r="CKB24" s="497"/>
      <c r="CKC24" s="497"/>
      <c r="CKD24" s="497"/>
      <c r="CKE24" s="497"/>
      <c r="CKF24" s="497"/>
      <c r="CKG24" s="497"/>
      <c r="CKH24" s="497"/>
      <c r="CKI24" s="497"/>
      <c r="CKJ24" s="497"/>
      <c r="CKK24" s="497"/>
      <c r="CKL24" s="497"/>
      <c r="CKM24" s="497"/>
      <c r="CKN24" s="497"/>
      <c r="CKO24" s="497"/>
      <c r="CKP24" s="497"/>
      <c r="CKQ24" s="497"/>
      <c r="CKR24" s="497"/>
      <c r="CKS24" s="497"/>
      <c r="CKT24" s="497"/>
      <c r="CKU24" s="497"/>
      <c r="CKV24" s="497"/>
      <c r="CKW24" s="497"/>
      <c r="CKX24" s="497"/>
      <c r="CKY24" s="497"/>
      <c r="CKZ24" s="497"/>
      <c r="CLA24" s="497"/>
      <c r="CLB24" s="497"/>
      <c r="CLC24" s="497"/>
      <c r="CLD24" s="497"/>
      <c r="CLE24" s="497"/>
      <c r="CLF24" s="497"/>
      <c r="CLG24" s="497"/>
      <c r="CLH24" s="497"/>
      <c r="CLI24" s="497"/>
      <c r="CLJ24" s="497"/>
      <c r="CLK24" s="497"/>
      <c r="CLL24" s="497"/>
      <c r="CLM24" s="497"/>
      <c r="CLN24" s="497"/>
      <c r="CLO24" s="497"/>
      <c r="CLP24" s="497"/>
      <c r="CLQ24" s="497"/>
      <c r="CLR24" s="497"/>
      <c r="CLS24" s="497"/>
      <c r="CLT24" s="497"/>
      <c r="CLU24" s="497"/>
      <c r="CLV24" s="497"/>
      <c r="CLW24" s="497"/>
      <c r="CLX24" s="497"/>
      <c r="CLY24" s="497"/>
      <c r="CLZ24" s="497"/>
      <c r="CMA24" s="497"/>
      <c r="CMB24" s="497"/>
      <c r="CMC24" s="497"/>
      <c r="CMD24" s="497"/>
      <c r="CME24" s="497"/>
      <c r="CMF24" s="497"/>
      <c r="CMG24" s="497"/>
      <c r="CMH24" s="497"/>
      <c r="CMI24" s="497"/>
      <c r="CMJ24" s="497"/>
      <c r="CMK24" s="497"/>
      <c r="CML24" s="497"/>
      <c r="CMM24" s="497"/>
      <c r="CMN24" s="497"/>
      <c r="CMO24" s="497"/>
      <c r="CMP24" s="497"/>
      <c r="CMQ24" s="497"/>
      <c r="CMR24" s="497"/>
      <c r="CMS24" s="497"/>
      <c r="CMT24" s="497"/>
      <c r="CMU24" s="497"/>
      <c r="CMV24" s="497"/>
      <c r="CMW24" s="497"/>
      <c r="CMX24" s="497"/>
      <c r="CMY24" s="497"/>
      <c r="CMZ24" s="497"/>
      <c r="CNA24" s="497"/>
      <c r="CNB24" s="497"/>
      <c r="CNC24" s="497"/>
      <c r="CND24" s="497"/>
      <c r="CNE24" s="497"/>
      <c r="CNF24" s="497"/>
      <c r="CNG24" s="497"/>
      <c r="CNH24" s="497"/>
      <c r="CNI24" s="497"/>
      <c r="CNJ24" s="497"/>
      <c r="CNK24" s="497"/>
      <c r="CNL24" s="497"/>
      <c r="CNM24" s="497"/>
      <c r="CNN24" s="497"/>
      <c r="CNO24" s="497"/>
      <c r="CNP24" s="497"/>
      <c r="CNQ24" s="497"/>
      <c r="CNR24" s="497"/>
      <c r="CNS24" s="497"/>
      <c r="CNT24" s="497"/>
      <c r="CNU24" s="497"/>
      <c r="CNV24" s="497"/>
      <c r="CNW24" s="497"/>
      <c r="CNX24" s="497"/>
      <c r="CNY24" s="497"/>
      <c r="CNZ24" s="497"/>
      <c r="COA24" s="497"/>
      <c r="COB24" s="497"/>
      <c r="COC24" s="497"/>
      <c r="COD24" s="497"/>
      <c r="COE24" s="497"/>
      <c r="COF24" s="497"/>
      <c r="COG24" s="497"/>
      <c r="COH24" s="497"/>
      <c r="COI24" s="497"/>
      <c r="COJ24" s="497"/>
      <c r="COK24" s="497"/>
      <c r="COL24" s="497"/>
      <c r="COM24" s="497"/>
      <c r="CON24" s="497"/>
      <c r="COO24" s="497"/>
      <c r="COP24" s="497"/>
      <c r="COQ24" s="497"/>
      <c r="COR24" s="497"/>
      <c r="COS24" s="497"/>
      <c r="COT24" s="497"/>
      <c r="COU24" s="497"/>
      <c r="COV24" s="497"/>
      <c r="COW24" s="497"/>
      <c r="COX24" s="497"/>
      <c r="COY24" s="497"/>
      <c r="COZ24" s="497"/>
      <c r="CPA24" s="497"/>
      <c r="CPB24" s="497"/>
      <c r="CPC24" s="497"/>
      <c r="CPD24" s="497"/>
      <c r="CPE24" s="497"/>
      <c r="CPF24" s="497"/>
      <c r="CPG24" s="497"/>
      <c r="CPH24" s="497"/>
      <c r="CPI24" s="497"/>
      <c r="CPJ24" s="497"/>
      <c r="CPK24" s="497"/>
      <c r="CPL24" s="497"/>
      <c r="CPM24" s="497"/>
      <c r="CPN24" s="497"/>
      <c r="CPO24" s="497"/>
      <c r="CPP24" s="497"/>
      <c r="CPQ24" s="497"/>
      <c r="CPR24" s="497"/>
      <c r="CPS24" s="497"/>
      <c r="CPT24" s="497"/>
      <c r="CPU24" s="497"/>
      <c r="CPV24" s="497"/>
      <c r="CPW24" s="497"/>
      <c r="CPX24" s="497"/>
      <c r="CPY24" s="497"/>
      <c r="CPZ24" s="497"/>
      <c r="CQA24" s="497"/>
      <c r="CQB24" s="497"/>
      <c r="CQC24" s="497"/>
      <c r="CQD24" s="497"/>
      <c r="CQE24" s="497"/>
      <c r="CQF24" s="497"/>
      <c r="CQG24" s="497"/>
      <c r="CQH24" s="497"/>
      <c r="CQI24" s="497"/>
      <c r="CQJ24" s="497"/>
      <c r="CQK24" s="497"/>
      <c r="CQL24" s="497"/>
      <c r="CQM24" s="497"/>
      <c r="CQN24" s="497"/>
      <c r="CQO24" s="497"/>
      <c r="CQP24" s="497"/>
      <c r="CQQ24" s="497"/>
      <c r="CQR24" s="497"/>
      <c r="CQS24" s="497"/>
      <c r="CQT24" s="497"/>
      <c r="CQU24" s="497"/>
      <c r="CQV24" s="497"/>
      <c r="CQW24" s="497"/>
      <c r="CQX24" s="497"/>
      <c r="CQY24" s="497"/>
      <c r="CQZ24" s="497"/>
      <c r="CRA24" s="497"/>
      <c r="CRB24" s="497"/>
      <c r="CRC24" s="497"/>
      <c r="CRD24" s="497"/>
      <c r="CRE24" s="497"/>
      <c r="CRF24" s="497"/>
      <c r="CRG24" s="497"/>
      <c r="CRH24" s="497"/>
      <c r="CRI24" s="497"/>
      <c r="CRJ24" s="497"/>
      <c r="CRK24" s="497"/>
      <c r="CRL24" s="497"/>
      <c r="CRM24" s="497"/>
      <c r="CRN24" s="497"/>
      <c r="CRO24" s="497"/>
      <c r="CRP24" s="497"/>
      <c r="CRQ24" s="497"/>
      <c r="CRR24" s="497"/>
      <c r="CRS24" s="497"/>
      <c r="CRT24" s="497"/>
      <c r="CRU24" s="497"/>
      <c r="CRV24" s="497"/>
      <c r="CRW24" s="497"/>
      <c r="CRX24" s="497"/>
      <c r="CRY24" s="497"/>
      <c r="CRZ24" s="497"/>
      <c r="CSA24" s="497"/>
      <c r="CSB24" s="497"/>
      <c r="CSC24" s="497"/>
      <c r="CSD24" s="497"/>
      <c r="CSE24" s="497"/>
      <c r="CSF24" s="497"/>
      <c r="CSG24" s="497"/>
      <c r="CSH24" s="497"/>
      <c r="CSI24" s="497"/>
      <c r="CSJ24" s="497"/>
      <c r="CSK24" s="497"/>
      <c r="CSL24" s="497"/>
      <c r="CSM24" s="497"/>
      <c r="CSN24" s="497"/>
      <c r="CSO24" s="497"/>
      <c r="CSP24" s="497"/>
      <c r="CSQ24" s="497"/>
      <c r="CSR24" s="497"/>
      <c r="CSS24" s="497"/>
      <c r="CST24" s="497"/>
      <c r="CSU24" s="497"/>
      <c r="CSV24" s="497"/>
      <c r="CSW24" s="497"/>
      <c r="CSX24" s="497"/>
      <c r="CSY24" s="497"/>
      <c r="CSZ24" s="497"/>
      <c r="CTA24" s="497"/>
      <c r="CTB24" s="497"/>
      <c r="CTC24" s="497"/>
      <c r="CTD24" s="497"/>
      <c r="CTE24" s="497"/>
      <c r="CTF24" s="497"/>
      <c r="CTG24" s="497"/>
      <c r="CTH24" s="497"/>
      <c r="CTI24" s="497"/>
      <c r="CTJ24" s="497"/>
      <c r="CTK24" s="497"/>
      <c r="CTL24" s="497"/>
      <c r="CTM24" s="497"/>
      <c r="CTN24" s="497"/>
      <c r="CTO24" s="497"/>
      <c r="CTP24" s="497"/>
      <c r="CTQ24" s="497"/>
      <c r="CTR24" s="497"/>
      <c r="CTS24" s="497"/>
      <c r="CTT24" s="497"/>
      <c r="CTU24" s="497"/>
      <c r="CTV24" s="497"/>
      <c r="CTW24" s="497"/>
      <c r="CTX24" s="497"/>
      <c r="CTY24" s="497"/>
      <c r="CTZ24" s="497"/>
      <c r="CUA24" s="497"/>
      <c r="CUB24" s="497"/>
      <c r="CUC24" s="497"/>
      <c r="CUD24" s="497"/>
      <c r="CUE24" s="497"/>
      <c r="CUF24" s="497"/>
      <c r="CUG24" s="497"/>
      <c r="CUH24" s="497"/>
      <c r="CUI24" s="497"/>
      <c r="CUJ24" s="497"/>
      <c r="CUK24" s="497"/>
      <c r="CUL24" s="497"/>
      <c r="CUM24" s="497"/>
      <c r="CUN24" s="497"/>
      <c r="CUO24" s="497"/>
      <c r="CUP24" s="497"/>
      <c r="CUQ24" s="497"/>
      <c r="CUR24" s="497"/>
      <c r="CUS24" s="497"/>
      <c r="CUT24" s="497"/>
      <c r="CUU24" s="497"/>
      <c r="CUV24" s="497"/>
      <c r="CUW24" s="497"/>
      <c r="CUX24" s="497"/>
      <c r="CUY24" s="497"/>
      <c r="CUZ24" s="497"/>
      <c r="CVA24" s="497"/>
      <c r="CVB24" s="497"/>
      <c r="CVC24" s="497"/>
      <c r="CVD24" s="497"/>
      <c r="CVE24" s="497"/>
      <c r="CVF24" s="497"/>
      <c r="CVG24" s="497"/>
      <c r="CVH24" s="497"/>
      <c r="CVI24" s="497"/>
      <c r="CVJ24" s="497"/>
      <c r="CVK24" s="497"/>
      <c r="CVL24" s="497"/>
      <c r="CVM24" s="497"/>
      <c r="CVN24" s="497"/>
      <c r="CVO24" s="497"/>
      <c r="CVP24" s="497"/>
      <c r="CVQ24" s="497"/>
      <c r="CVR24" s="497"/>
      <c r="CVS24" s="497"/>
      <c r="CVT24" s="497"/>
      <c r="CVU24" s="497"/>
      <c r="CVV24" s="497"/>
      <c r="CVW24" s="497"/>
      <c r="CVX24" s="497"/>
      <c r="CVY24" s="497"/>
      <c r="CVZ24" s="497"/>
      <c r="CWA24" s="497"/>
      <c r="CWB24" s="497"/>
      <c r="CWC24" s="497"/>
      <c r="CWD24" s="497"/>
      <c r="CWE24" s="497"/>
      <c r="CWF24" s="497"/>
      <c r="CWG24" s="497"/>
      <c r="CWH24" s="497"/>
      <c r="CWI24" s="497"/>
      <c r="CWJ24" s="497"/>
      <c r="CWK24" s="497"/>
      <c r="CWL24" s="497"/>
      <c r="CWM24" s="497"/>
      <c r="CWN24" s="497"/>
      <c r="CWO24" s="497"/>
      <c r="CWP24" s="497"/>
      <c r="CWQ24" s="497"/>
      <c r="CWR24" s="497"/>
      <c r="CWS24" s="497"/>
      <c r="CWT24" s="497"/>
      <c r="CWU24" s="497"/>
      <c r="CWV24" s="497"/>
      <c r="CWW24" s="497"/>
      <c r="CWX24" s="497"/>
      <c r="CWY24" s="497"/>
      <c r="CWZ24" s="497"/>
      <c r="CXA24" s="497"/>
      <c r="CXB24" s="497"/>
      <c r="CXC24" s="497"/>
      <c r="CXD24" s="497"/>
      <c r="CXE24" s="497"/>
      <c r="CXF24" s="497"/>
      <c r="CXG24" s="497"/>
      <c r="CXH24" s="497"/>
      <c r="CXI24" s="497"/>
      <c r="CXJ24" s="497"/>
      <c r="CXK24" s="497"/>
      <c r="CXL24" s="497"/>
      <c r="CXM24" s="497"/>
      <c r="CXN24" s="497"/>
      <c r="CXO24" s="497"/>
      <c r="CXP24" s="497"/>
      <c r="CXQ24" s="497"/>
      <c r="CXR24" s="497"/>
      <c r="CXS24" s="497"/>
      <c r="CXT24" s="497"/>
      <c r="CXU24" s="497"/>
      <c r="CXV24" s="497"/>
      <c r="CXW24" s="497"/>
      <c r="CXX24" s="497"/>
      <c r="CXY24" s="497"/>
      <c r="CXZ24" s="497"/>
      <c r="CYA24" s="497"/>
      <c r="CYB24" s="497"/>
      <c r="CYC24" s="497"/>
      <c r="CYD24" s="497"/>
      <c r="CYE24" s="497"/>
      <c r="CYF24" s="497"/>
      <c r="CYG24" s="497"/>
      <c r="CYH24" s="497"/>
      <c r="CYI24" s="497"/>
      <c r="CYJ24" s="497"/>
      <c r="CYK24" s="497"/>
      <c r="CYL24" s="497"/>
      <c r="CYM24" s="497"/>
      <c r="CYN24" s="497"/>
      <c r="CYO24" s="497"/>
      <c r="CYP24" s="497"/>
      <c r="CYQ24" s="497"/>
      <c r="CYR24" s="497"/>
      <c r="CYS24" s="497"/>
      <c r="CYT24" s="497"/>
      <c r="CYU24" s="497"/>
      <c r="CYV24" s="497"/>
      <c r="CYW24" s="497"/>
      <c r="CYX24" s="497"/>
      <c r="CYY24" s="497"/>
      <c r="CYZ24" s="497"/>
      <c r="CZA24" s="497"/>
      <c r="CZB24" s="497"/>
      <c r="CZC24" s="497"/>
      <c r="CZD24" s="497"/>
      <c r="CZE24" s="497"/>
      <c r="CZF24" s="497"/>
      <c r="CZG24" s="497"/>
      <c r="CZH24" s="497"/>
      <c r="CZI24" s="497"/>
      <c r="CZJ24" s="497"/>
      <c r="CZK24" s="497"/>
      <c r="CZL24" s="497"/>
      <c r="CZM24" s="497"/>
      <c r="CZN24" s="497"/>
      <c r="CZO24" s="497"/>
      <c r="CZP24" s="497"/>
      <c r="CZQ24" s="497"/>
      <c r="CZR24" s="497"/>
      <c r="CZS24" s="497"/>
      <c r="CZT24" s="497"/>
      <c r="CZU24" s="497"/>
      <c r="CZV24" s="497"/>
      <c r="CZW24" s="497"/>
      <c r="CZX24" s="497"/>
      <c r="CZY24" s="497"/>
      <c r="CZZ24" s="497"/>
      <c r="DAA24" s="497"/>
      <c r="DAB24" s="497"/>
      <c r="DAC24" s="497"/>
      <c r="DAD24" s="497"/>
      <c r="DAE24" s="497"/>
      <c r="DAF24" s="497"/>
      <c r="DAG24" s="497"/>
      <c r="DAH24" s="497"/>
      <c r="DAI24" s="497"/>
      <c r="DAJ24" s="497"/>
      <c r="DAK24" s="497"/>
      <c r="DAL24" s="497"/>
      <c r="DAM24" s="497"/>
      <c r="DAN24" s="497"/>
      <c r="DAO24" s="497"/>
      <c r="DAP24" s="497"/>
      <c r="DAQ24" s="497"/>
      <c r="DAR24" s="497"/>
      <c r="DAS24" s="497"/>
      <c r="DAT24" s="497"/>
      <c r="DAU24" s="497"/>
      <c r="DAV24" s="497"/>
      <c r="DAW24" s="497"/>
      <c r="DAX24" s="497"/>
      <c r="DAY24" s="497"/>
      <c r="DAZ24" s="497"/>
      <c r="DBA24" s="497"/>
      <c r="DBB24" s="497"/>
      <c r="DBC24" s="497"/>
      <c r="DBD24" s="497"/>
      <c r="DBE24" s="497"/>
      <c r="DBF24" s="497"/>
      <c r="DBG24" s="497"/>
      <c r="DBH24" s="497"/>
      <c r="DBI24" s="497"/>
      <c r="DBJ24" s="497"/>
      <c r="DBK24" s="497"/>
      <c r="DBL24" s="497"/>
      <c r="DBM24" s="497"/>
      <c r="DBN24" s="497"/>
      <c r="DBO24" s="497"/>
      <c r="DBP24" s="497"/>
      <c r="DBQ24" s="497"/>
      <c r="DBR24" s="497"/>
      <c r="DBS24" s="497"/>
      <c r="DBT24" s="497"/>
      <c r="DBU24" s="497"/>
      <c r="DBV24" s="497"/>
      <c r="DBW24" s="497"/>
      <c r="DBX24" s="497"/>
      <c r="DBY24" s="497"/>
      <c r="DBZ24" s="497"/>
      <c r="DCA24" s="497"/>
      <c r="DCB24" s="497"/>
      <c r="DCC24" s="497"/>
      <c r="DCD24" s="497"/>
      <c r="DCE24" s="497"/>
      <c r="DCF24" s="497"/>
      <c r="DCG24" s="497"/>
      <c r="DCH24" s="497"/>
      <c r="DCI24" s="497"/>
      <c r="DCJ24" s="497"/>
      <c r="DCK24" s="497"/>
      <c r="DCL24" s="497"/>
      <c r="DCM24" s="497"/>
      <c r="DCN24" s="497"/>
      <c r="DCO24" s="497"/>
      <c r="DCP24" s="497"/>
      <c r="DCQ24" s="497"/>
      <c r="DCR24" s="497"/>
      <c r="DCS24" s="497"/>
      <c r="DCT24" s="497"/>
      <c r="DCU24" s="497"/>
      <c r="DCV24" s="497"/>
      <c r="DCW24" s="497"/>
      <c r="DCX24" s="497"/>
      <c r="DCY24" s="497"/>
      <c r="DCZ24" s="497"/>
      <c r="DDA24" s="497"/>
      <c r="DDB24" s="497"/>
      <c r="DDC24" s="497"/>
      <c r="DDD24" s="497"/>
      <c r="DDE24" s="497"/>
      <c r="DDF24" s="497"/>
      <c r="DDG24" s="497"/>
      <c r="DDH24" s="497"/>
      <c r="DDI24" s="497"/>
      <c r="DDJ24" s="497"/>
      <c r="DDK24" s="497"/>
      <c r="DDL24" s="497"/>
      <c r="DDM24" s="497"/>
      <c r="DDN24" s="497"/>
      <c r="DDO24" s="497"/>
      <c r="DDP24" s="497"/>
      <c r="DDQ24" s="497"/>
      <c r="DDR24" s="497"/>
      <c r="DDS24" s="497"/>
      <c r="DDT24" s="497"/>
      <c r="DDU24" s="497"/>
      <c r="DDV24" s="497"/>
      <c r="DDW24" s="497"/>
      <c r="DDX24" s="497"/>
      <c r="DDY24" s="497"/>
      <c r="DDZ24" s="497"/>
      <c r="DEA24" s="497"/>
      <c r="DEB24" s="497"/>
      <c r="DEC24" s="497"/>
      <c r="DED24" s="497"/>
      <c r="DEE24" s="497"/>
      <c r="DEF24" s="497"/>
      <c r="DEG24" s="497"/>
      <c r="DEH24" s="497"/>
      <c r="DEI24" s="497"/>
      <c r="DEJ24" s="497"/>
      <c r="DEK24" s="497"/>
      <c r="DEL24" s="497"/>
      <c r="DEM24" s="497"/>
      <c r="DEN24" s="497"/>
      <c r="DEO24" s="497"/>
      <c r="DEP24" s="497"/>
      <c r="DEQ24" s="497"/>
      <c r="DER24" s="497"/>
      <c r="DES24" s="497"/>
      <c r="DET24" s="497"/>
      <c r="DEU24" s="497"/>
      <c r="DEV24" s="497"/>
      <c r="DEW24" s="497"/>
      <c r="DEX24" s="497"/>
      <c r="DEY24" s="497"/>
      <c r="DEZ24" s="497"/>
      <c r="DFA24" s="497"/>
      <c r="DFB24" s="497"/>
      <c r="DFC24" s="497"/>
      <c r="DFD24" s="497"/>
      <c r="DFE24" s="497"/>
      <c r="DFF24" s="497"/>
      <c r="DFG24" s="497"/>
      <c r="DFH24" s="497"/>
      <c r="DFI24" s="497"/>
      <c r="DFJ24" s="497"/>
      <c r="DFK24" s="497"/>
      <c r="DFL24" s="497"/>
      <c r="DFM24" s="497"/>
      <c r="DFN24" s="497"/>
      <c r="DFO24" s="497"/>
      <c r="DFP24" s="497"/>
      <c r="DFQ24" s="497"/>
      <c r="DFR24" s="497"/>
      <c r="DFS24" s="497"/>
      <c r="DFT24" s="497"/>
      <c r="DFU24" s="497"/>
      <c r="DFV24" s="497"/>
      <c r="DFW24" s="497"/>
      <c r="DFX24" s="497"/>
      <c r="DFY24" s="497"/>
      <c r="DFZ24" s="497"/>
      <c r="DGA24" s="497"/>
      <c r="DGB24" s="497"/>
      <c r="DGC24" s="497"/>
      <c r="DGD24" s="497"/>
      <c r="DGE24" s="497"/>
      <c r="DGF24" s="497"/>
      <c r="DGG24" s="497"/>
      <c r="DGH24" s="497"/>
      <c r="DGI24" s="497"/>
      <c r="DGJ24" s="497"/>
      <c r="DGK24" s="497"/>
      <c r="DGL24" s="497"/>
      <c r="DGM24" s="497"/>
      <c r="DGN24" s="497"/>
      <c r="DGO24" s="497"/>
      <c r="DGP24" s="497"/>
      <c r="DGQ24" s="497"/>
      <c r="DGR24" s="497"/>
      <c r="DGS24" s="497"/>
      <c r="DGT24" s="497"/>
      <c r="DGU24" s="497"/>
      <c r="DGV24" s="497"/>
      <c r="DGW24" s="497"/>
      <c r="DGX24" s="497"/>
      <c r="DGY24" s="497"/>
      <c r="DGZ24" s="497"/>
      <c r="DHA24" s="497"/>
      <c r="DHB24" s="497"/>
      <c r="DHC24" s="497"/>
      <c r="DHD24" s="497"/>
      <c r="DHE24" s="497"/>
      <c r="DHF24" s="497"/>
      <c r="DHG24" s="497"/>
      <c r="DHH24" s="497"/>
      <c r="DHI24" s="497"/>
      <c r="DHJ24" s="497"/>
      <c r="DHK24" s="497"/>
      <c r="DHL24" s="497"/>
      <c r="DHM24" s="497"/>
      <c r="DHN24" s="497"/>
      <c r="DHO24" s="497"/>
      <c r="DHP24" s="497"/>
      <c r="DHQ24" s="497"/>
      <c r="DHR24" s="497"/>
      <c r="DHS24" s="497"/>
      <c r="DHT24" s="497"/>
      <c r="DHU24" s="497"/>
      <c r="DHV24" s="497"/>
      <c r="DHW24" s="497"/>
      <c r="DHX24" s="497"/>
      <c r="DHY24" s="497"/>
      <c r="DHZ24" s="497"/>
      <c r="DIA24" s="497"/>
      <c r="DIB24" s="497"/>
      <c r="DIC24" s="497"/>
      <c r="DID24" s="497"/>
      <c r="DIE24" s="497"/>
      <c r="DIF24" s="497"/>
      <c r="DIG24" s="497"/>
      <c r="DIH24" s="497"/>
      <c r="DII24" s="497"/>
      <c r="DIJ24" s="497"/>
      <c r="DIK24" s="497"/>
      <c r="DIL24" s="497"/>
      <c r="DIM24" s="497"/>
      <c r="DIN24" s="497"/>
      <c r="DIO24" s="497"/>
      <c r="DIP24" s="497"/>
      <c r="DIQ24" s="497"/>
      <c r="DIR24" s="497"/>
      <c r="DIS24" s="497"/>
      <c r="DIT24" s="497"/>
      <c r="DIU24" s="497"/>
      <c r="DIV24" s="497"/>
      <c r="DIW24" s="497"/>
      <c r="DIX24" s="497"/>
      <c r="DIY24" s="497"/>
      <c r="DIZ24" s="497"/>
      <c r="DJA24" s="497"/>
      <c r="DJB24" s="497"/>
      <c r="DJC24" s="497"/>
      <c r="DJD24" s="497"/>
      <c r="DJE24" s="497"/>
      <c r="DJF24" s="497"/>
      <c r="DJG24" s="497"/>
      <c r="DJH24" s="497"/>
      <c r="DJI24" s="497"/>
      <c r="DJJ24" s="497"/>
      <c r="DJK24" s="497"/>
      <c r="DJL24" s="497"/>
      <c r="DJM24" s="497"/>
      <c r="DJN24" s="497"/>
      <c r="DJO24" s="497"/>
      <c r="DJP24" s="497"/>
      <c r="DJQ24" s="497"/>
      <c r="DJR24" s="497"/>
      <c r="DJS24" s="497"/>
      <c r="DJT24" s="497"/>
      <c r="DJU24" s="497"/>
      <c r="DJV24" s="497"/>
      <c r="DJW24" s="497"/>
      <c r="DJX24" s="497"/>
      <c r="DJY24" s="497"/>
      <c r="DJZ24" s="497"/>
      <c r="DKA24" s="497"/>
      <c r="DKB24" s="497"/>
      <c r="DKC24" s="497"/>
      <c r="DKD24" s="497"/>
      <c r="DKE24" s="497"/>
      <c r="DKF24" s="497"/>
      <c r="DKG24" s="497"/>
      <c r="DKH24" s="497"/>
      <c r="DKI24" s="497"/>
      <c r="DKJ24" s="497"/>
      <c r="DKK24" s="497"/>
      <c r="DKL24" s="497"/>
      <c r="DKM24" s="497"/>
      <c r="DKN24" s="497"/>
      <c r="DKO24" s="497"/>
      <c r="DKP24" s="497"/>
      <c r="DKQ24" s="497"/>
      <c r="DKR24" s="497"/>
      <c r="DKS24" s="497"/>
      <c r="DKT24" s="497"/>
      <c r="DKU24" s="497"/>
      <c r="DKV24" s="497"/>
      <c r="DKW24" s="497"/>
      <c r="DKX24" s="497"/>
      <c r="DKY24" s="497"/>
      <c r="DKZ24" s="497"/>
      <c r="DLA24" s="497"/>
      <c r="DLB24" s="497"/>
      <c r="DLC24" s="497"/>
      <c r="DLD24" s="497"/>
      <c r="DLE24" s="497"/>
      <c r="DLF24" s="497"/>
      <c r="DLG24" s="497"/>
      <c r="DLH24" s="497"/>
      <c r="DLI24" s="497"/>
      <c r="DLJ24" s="497"/>
      <c r="DLK24" s="497"/>
      <c r="DLL24" s="497"/>
      <c r="DLM24" s="497"/>
      <c r="DLN24" s="497"/>
      <c r="DLO24" s="497"/>
      <c r="DLP24" s="497"/>
      <c r="DLQ24" s="497"/>
      <c r="DLR24" s="497"/>
      <c r="DLS24" s="497"/>
      <c r="DLT24" s="497"/>
      <c r="DLU24" s="497"/>
      <c r="DLV24" s="497"/>
      <c r="DLW24" s="497"/>
      <c r="DLX24" s="497"/>
      <c r="DLY24" s="497"/>
      <c r="DLZ24" s="497"/>
      <c r="DMA24" s="497"/>
      <c r="DMB24" s="497"/>
      <c r="DMC24" s="497"/>
      <c r="DMD24" s="497"/>
      <c r="DME24" s="497"/>
      <c r="DMF24" s="497"/>
      <c r="DMG24" s="497"/>
      <c r="DMH24" s="497"/>
      <c r="DMI24" s="497"/>
      <c r="DMJ24" s="497"/>
      <c r="DMK24" s="497"/>
      <c r="DML24" s="497"/>
      <c r="DMM24" s="497"/>
      <c r="DMN24" s="497"/>
      <c r="DMO24" s="497"/>
      <c r="DMP24" s="497"/>
      <c r="DMQ24" s="497"/>
      <c r="DMR24" s="497"/>
      <c r="DMS24" s="497"/>
      <c r="DMT24" s="497"/>
      <c r="DMU24" s="497"/>
      <c r="DMV24" s="497"/>
      <c r="DMW24" s="497"/>
      <c r="DMX24" s="497"/>
      <c r="DMY24" s="497"/>
      <c r="DMZ24" s="497"/>
      <c r="DNA24" s="497"/>
      <c r="DNB24" s="497"/>
      <c r="DNC24" s="497"/>
      <c r="DND24" s="497"/>
      <c r="DNE24" s="497"/>
      <c r="DNF24" s="497"/>
      <c r="DNG24" s="497"/>
      <c r="DNH24" s="497"/>
      <c r="DNI24" s="497"/>
      <c r="DNJ24" s="497"/>
      <c r="DNK24" s="497"/>
      <c r="DNL24" s="497"/>
      <c r="DNM24" s="497"/>
      <c r="DNN24" s="497"/>
      <c r="DNO24" s="497"/>
      <c r="DNP24" s="497"/>
      <c r="DNQ24" s="497"/>
      <c r="DNR24" s="497"/>
      <c r="DNS24" s="497"/>
      <c r="DNT24" s="497"/>
      <c r="DNU24" s="497"/>
      <c r="DNV24" s="497"/>
      <c r="DNW24" s="497"/>
      <c r="DNX24" s="497"/>
      <c r="DNY24" s="497"/>
      <c r="DNZ24" s="497"/>
      <c r="DOA24" s="497"/>
      <c r="DOB24" s="497"/>
      <c r="DOC24" s="497"/>
      <c r="DOD24" s="497"/>
      <c r="DOE24" s="497"/>
      <c r="DOF24" s="497"/>
      <c r="DOG24" s="497"/>
      <c r="DOH24" s="497"/>
      <c r="DOI24" s="497"/>
      <c r="DOJ24" s="497"/>
      <c r="DOK24" s="497"/>
      <c r="DOL24" s="497"/>
      <c r="DOM24" s="497"/>
      <c r="DON24" s="497"/>
      <c r="DOO24" s="497"/>
      <c r="DOP24" s="497"/>
      <c r="DOQ24" s="497"/>
      <c r="DOR24" s="497"/>
      <c r="DOS24" s="497"/>
      <c r="DOT24" s="497"/>
      <c r="DOU24" s="497"/>
      <c r="DOV24" s="497"/>
      <c r="DOW24" s="497"/>
      <c r="DOX24" s="497"/>
      <c r="DOY24" s="497"/>
      <c r="DOZ24" s="497"/>
      <c r="DPA24" s="497"/>
      <c r="DPB24" s="497"/>
      <c r="DPC24" s="497"/>
      <c r="DPD24" s="497"/>
      <c r="DPE24" s="497"/>
      <c r="DPF24" s="497"/>
      <c r="DPG24" s="497"/>
      <c r="DPH24" s="497"/>
      <c r="DPI24" s="497"/>
      <c r="DPJ24" s="497"/>
      <c r="DPK24" s="497"/>
      <c r="DPL24" s="497"/>
      <c r="DPM24" s="497"/>
      <c r="DPN24" s="497"/>
      <c r="DPO24" s="497"/>
      <c r="DPP24" s="497"/>
      <c r="DPQ24" s="497"/>
      <c r="DPR24" s="497"/>
      <c r="DPS24" s="497"/>
      <c r="DPT24" s="497"/>
      <c r="DPU24" s="497"/>
      <c r="DPV24" s="497"/>
      <c r="DPW24" s="497"/>
      <c r="DPX24" s="497"/>
      <c r="DPY24" s="497"/>
      <c r="DPZ24" s="497"/>
      <c r="DQA24" s="497"/>
      <c r="DQB24" s="497"/>
      <c r="DQC24" s="497"/>
      <c r="DQD24" s="497"/>
      <c r="DQE24" s="497"/>
      <c r="DQF24" s="497"/>
      <c r="DQG24" s="497"/>
      <c r="DQH24" s="497"/>
      <c r="DQI24" s="497"/>
      <c r="DQJ24" s="497"/>
      <c r="DQK24" s="497"/>
      <c r="DQL24" s="497"/>
      <c r="DQM24" s="497"/>
      <c r="DQN24" s="497"/>
      <c r="DQO24" s="497"/>
      <c r="DQP24" s="497"/>
      <c r="DQQ24" s="497"/>
      <c r="DQR24" s="497"/>
      <c r="DQS24" s="497"/>
      <c r="DQT24" s="497"/>
      <c r="DQU24" s="497"/>
      <c r="DQV24" s="497"/>
      <c r="DQW24" s="497"/>
      <c r="DQX24" s="497"/>
      <c r="DQY24" s="497"/>
      <c r="DQZ24" s="497"/>
      <c r="DRA24" s="497"/>
      <c r="DRB24" s="497"/>
      <c r="DRC24" s="497"/>
      <c r="DRD24" s="497"/>
      <c r="DRE24" s="497"/>
      <c r="DRF24" s="497"/>
      <c r="DRG24" s="497"/>
      <c r="DRH24" s="497"/>
      <c r="DRI24" s="497"/>
      <c r="DRJ24" s="497"/>
      <c r="DRK24" s="497"/>
      <c r="DRL24" s="497"/>
      <c r="DRM24" s="497"/>
      <c r="DRN24" s="497"/>
      <c r="DRO24" s="497"/>
      <c r="DRP24" s="497"/>
      <c r="DRQ24" s="497"/>
      <c r="DRR24" s="497"/>
      <c r="DRS24" s="497"/>
      <c r="DRT24" s="497"/>
      <c r="DRU24" s="497"/>
      <c r="DRV24" s="497"/>
      <c r="DRW24" s="497"/>
      <c r="DRX24" s="497"/>
      <c r="DRY24" s="497"/>
      <c r="DRZ24" s="497"/>
      <c r="DSA24" s="497"/>
      <c r="DSB24" s="497"/>
      <c r="DSC24" s="497"/>
      <c r="DSD24" s="497"/>
      <c r="DSE24" s="497"/>
      <c r="DSF24" s="497"/>
      <c r="DSG24" s="497"/>
      <c r="DSH24" s="497"/>
      <c r="DSI24" s="497"/>
      <c r="DSJ24" s="497"/>
      <c r="DSK24" s="497"/>
      <c r="DSL24" s="497"/>
      <c r="DSM24" s="497"/>
      <c r="DSN24" s="497"/>
      <c r="DSO24" s="497"/>
      <c r="DSP24" s="497"/>
      <c r="DSQ24" s="497"/>
      <c r="DSR24" s="497"/>
      <c r="DSS24" s="497"/>
      <c r="DST24" s="497"/>
      <c r="DSU24" s="497"/>
      <c r="DSV24" s="497"/>
      <c r="DSW24" s="497"/>
      <c r="DSX24" s="497"/>
      <c r="DSY24" s="497"/>
      <c r="DSZ24" s="497"/>
      <c r="DTA24" s="497"/>
      <c r="DTB24" s="497"/>
      <c r="DTC24" s="497"/>
      <c r="DTD24" s="497"/>
      <c r="DTE24" s="497"/>
      <c r="DTF24" s="497"/>
      <c r="DTG24" s="497"/>
      <c r="DTH24" s="497"/>
      <c r="DTI24" s="497"/>
      <c r="DTJ24" s="497"/>
      <c r="DTK24" s="497"/>
      <c r="DTL24" s="497"/>
      <c r="DTM24" s="497"/>
      <c r="DTN24" s="497"/>
      <c r="DTO24" s="497"/>
      <c r="DTP24" s="497"/>
      <c r="DTQ24" s="497"/>
      <c r="DTR24" s="497"/>
      <c r="DTS24" s="497"/>
      <c r="DTT24" s="497"/>
      <c r="DTU24" s="497"/>
      <c r="DTV24" s="497"/>
      <c r="DTW24" s="497"/>
      <c r="DTX24" s="497"/>
      <c r="DTY24" s="497"/>
      <c r="DTZ24" s="497"/>
      <c r="DUA24" s="497"/>
      <c r="DUB24" s="497"/>
      <c r="DUC24" s="497"/>
      <c r="DUD24" s="497"/>
      <c r="DUE24" s="497"/>
      <c r="DUF24" s="497"/>
      <c r="DUG24" s="497"/>
      <c r="DUH24" s="497"/>
      <c r="DUI24" s="497"/>
      <c r="DUJ24" s="497"/>
      <c r="DUK24" s="497"/>
      <c r="DUL24" s="497"/>
      <c r="DUM24" s="497"/>
      <c r="DUN24" s="497"/>
      <c r="DUO24" s="497"/>
      <c r="DUP24" s="497"/>
      <c r="DUQ24" s="497"/>
      <c r="DUR24" s="497"/>
      <c r="DUS24" s="497"/>
      <c r="DUT24" s="497"/>
      <c r="DUU24" s="497"/>
      <c r="DUV24" s="497"/>
      <c r="DUW24" s="497"/>
      <c r="DUX24" s="497"/>
      <c r="DUY24" s="497"/>
      <c r="DUZ24" s="497"/>
      <c r="DVA24" s="497"/>
      <c r="DVB24" s="497"/>
      <c r="DVC24" s="497"/>
      <c r="DVD24" s="497"/>
      <c r="DVE24" s="497"/>
      <c r="DVF24" s="497"/>
      <c r="DVG24" s="497"/>
      <c r="DVH24" s="497"/>
      <c r="DVI24" s="497"/>
      <c r="DVJ24" s="497"/>
      <c r="DVK24" s="497"/>
      <c r="DVL24" s="497"/>
      <c r="DVM24" s="497"/>
      <c r="DVN24" s="497"/>
      <c r="DVO24" s="497"/>
      <c r="DVP24" s="497"/>
      <c r="DVQ24" s="497"/>
      <c r="DVR24" s="497"/>
      <c r="DVS24" s="497"/>
      <c r="DVT24" s="497"/>
      <c r="DVU24" s="497"/>
      <c r="DVV24" s="497"/>
      <c r="DVW24" s="497"/>
      <c r="DVX24" s="497"/>
      <c r="DVY24" s="497"/>
      <c r="DVZ24" s="497"/>
      <c r="DWA24" s="497"/>
      <c r="DWB24" s="497"/>
      <c r="DWC24" s="497"/>
      <c r="DWD24" s="497"/>
      <c r="DWE24" s="497"/>
      <c r="DWF24" s="497"/>
      <c r="DWG24" s="497"/>
      <c r="DWH24" s="497"/>
      <c r="DWI24" s="497"/>
      <c r="DWJ24" s="497"/>
      <c r="DWK24" s="497"/>
      <c r="DWL24" s="497"/>
      <c r="DWM24" s="497"/>
      <c r="DWN24" s="497"/>
      <c r="DWO24" s="497"/>
      <c r="DWP24" s="497"/>
      <c r="DWQ24" s="497"/>
      <c r="DWR24" s="497"/>
      <c r="DWS24" s="497"/>
      <c r="DWT24" s="497"/>
      <c r="DWU24" s="497"/>
      <c r="DWV24" s="497"/>
      <c r="DWW24" s="497"/>
      <c r="DWX24" s="497"/>
      <c r="DWY24" s="497"/>
      <c r="DWZ24" s="497"/>
      <c r="DXA24" s="497"/>
      <c r="DXB24" s="497"/>
      <c r="DXC24" s="497"/>
      <c r="DXD24" s="497"/>
      <c r="DXE24" s="497"/>
      <c r="DXF24" s="497"/>
      <c r="DXG24" s="497"/>
      <c r="DXH24" s="497"/>
      <c r="DXI24" s="497"/>
      <c r="DXJ24" s="497"/>
      <c r="DXK24" s="497"/>
      <c r="DXL24" s="497"/>
      <c r="DXM24" s="497"/>
      <c r="DXN24" s="497"/>
      <c r="DXO24" s="497"/>
      <c r="DXP24" s="497"/>
      <c r="DXQ24" s="497"/>
      <c r="DXR24" s="497"/>
      <c r="DXS24" s="497"/>
      <c r="DXT24" s="497"/>
      <c r="DXU24" s="497"/>
      <c r="DXV24" s="497"/>
      <c r="DXW24" s="497"/>
      <c r="DXX24" s="497"/>
      <c r="DXY24" s="497"/>
      <c r="DXZ24" s="497"/>
      <c r="DYA24" s="497"/>
      <c r="DYB24" s="497"/>
      <c r="DYC24" s="497"/>
      <c r="DYD24" s="497"/>
      <c r="DYE24" s="497"/>
      <c r="DYF24" s="497"/>
      <c r="DYG24" s="497"/>
      <c r="DYH24" s="497"/>
      <c r="DYI24" s="497"/>
      <c r="DYJ24" s="497"/>
      <c r="DYK24" s="497"/>
      <c r="DYL24" s="497"/>
      <c r="DYM24" s="497"/>
      <c r="DYN24" s="497"/>
      <c r="DYO24" s="497"/>
      <c r="DYP24" s="497"/>
      <c r="DYQ24" s="497"/>
      <c r="DYR24" s="497"/>
      <c r="DYS24" s="497"/>
      <c r="DYT24" s="497"/>
      <c r="DYU24" s="497"/>
      <c r="DYV24" s="497"/>
      <c r="DYW24" s="497"/>
      <c r="DYX24" s="497"/>
      <c r="DYY24" s="497"/>
      <c r="DYZ24" s="497"/>
      <c r="DZA24" s="497"/>
      <c r="DZB24" s="497"/>
      <c r="DZC24" s="497"/>
      <c r="DZD24" s="497"/>
      <c r="DZE24" s="497"/>
      <c r="DZF24" s="497"/>
      <c r="DZG24" s="497"/>
      <c r="DZH24" s="497"/>
      <c r="DZI24" s="497"/>
      <c r="DZJ24" s="497"/>
      <c r="DZK24" s="497"/>
      <c r="DZL24" s="497"/>
      <c r="DZM24" s="497"/>
      <c r="DZN24" s="497"/>
      <c r="DZO24" s="497"/>
      <c r="DZP24" s="497"/>
      <c r="DZQ24" s="497"/>
      <c r="DZR24" s="497"/>
      <c r="DZS24" s="497"/>
      <c r="DZT24" s="497"/>
      <c r="DZU24" s="497"/>
      <c r="DZV24" s="497"/>
      <c r="DZW24" s="497"/>
      <c r="DZX24" s="497"/>
      <c r="DZY24" s="497"/>
      <c r="DZZ24" s="497"/>
      <c r="EAA24" s="497"/>
      <c r="EAB24" s="497"/>
      <c r="EAC24" s="497"/>
      <c r="EAD24" s="497"/>
      <c r="EAE24" s="497"/>
      <c r="EAF24" s="497"/>
      <c r="EAG24" s="497"/>
      <c r="EAH24" s="497"/>
      <c r="EAI24" s="497"/>
      <c r="EAJ24" s="497"/>
      <c r="EAK24" s="497"/>
      <c r="EAL24" s="497"/>
      <c r="EAM24" s="497"/>
      <c r="EAN24" s="497"/>
      <c r="EAO24" s="497"/>
      <c r="EAP24" s="497"/>
      <c r="EAQ24" s="497"/>
      <c r="EAR24" s="497"/>
      <c r="EAS24" s="497"/>
      <c r="EAT24" s="497"/>
      <c r="EAU24" s="497"/>
      <c r="EAV24" s="497"/>
      <c r="EAW24" s="497"/>
      <c r="EAX24" s="497"/>
      <c r="EAY24" s="497"/>
      <c r="EAZ24" s="497"/>
      <c r="EBA24" s="497"/>
      <c r="EBB24" s="497"/>
      <c r="EBC24" s="497"/>
      <c r="EBD24" s="497"/>
      <c r="EBE24" s="497"/>
      <c r="EBF24" s="497"/>
      <c r="EBG24" s="497"/>
      <c r="EBH24" s="497"/>
      <c r="EBI24" s="497"/>
      <c r="EBJ24" s="497"/>
      <c r="EBK24" s="497"/>
      <c r="EBL24" s="497"/>
      <c r="EBM24" s="497"/>
      <c r="EBN24" s="497"/>
      <c r="EBO24" s="497"/>
      <c r="EBP24" s="497"/>
      <c r="EBQ24" s="497"/>
      <c r="EBR24" s="497"/>
      <c r="EBS24" s="497"/>
      <c r="EBT24" s="497"/>
      <c r="EBU24" s="497"/>
      <c r="EBV24" s="497"/>
      <c r="EBW24" s="497"/>
      <c r="EBX24" s="497"/>
      <c r="EBY24" s="497"/>
      <c r="EBZ24" s="497"/>
      <c r="ECA24" s="497"/>
      <c r="ECB24" s="497"/>
      <c r="ECC24" s="497"/>
      <c r="ECD24" s="497"/>
      <c r="ECE24" s="497"/>
      <c r="ECF24" s="497"/>
      <c r="ECG24" s="497"/>
      <c r="ECH24" s="497"/>
      <c r="ECI24" s="497"/>
      <c r="ECJ24" s="497"/>
      <c r="ECK24" s="497"/>
      <c r="ECL24" s="497"/>
      <c r="ECM24" s="497"/>
      <c r="ECN24" s="497"/>
      <c r="ECO24" s="497"/>
      <c r="ECP24" s="497"/>
      <c r="ECQ24" s="497"/>
      <c r="ECR24" s="497"/>
      <c r="ECS24" s="497"/>
      <c r="ECT24" s="497"/>
      <c r="ECU24" s="497"/>
      <c r="ECV24" s="497"/>
      <c r="ECW24" s="497"/>
      <c r="ECX24" s="497"/>
      <c r="ECY24" s="497"/>
      <c r="ECZ24" s="497"/>
      <c r="EDA24" s="497"/>
      <c r="EDB24" s="497"/>
      <c r="EDC24" s="497"/>
      <c r="EDD24" s="497"/>
      <c r="EDE24" s="497"/>
      <c r="EDF24" s="497"/>
      <c r="EDG24" s="497"/>
      <c r="EDH24" s="497"/>
      <c r="EDI24" s="497"/>
      <c r="EDJ24" s="497"/>
      <c r="EDK24" s="497"/>
      <c r="EDL24" s="497"/>
      <c r="EDM24" s="497"/>
      <c r="EDN24" s="497"/>
      <c r="EDO24" s="497"/>
      <c r="EDP24" s="497"/>
      <c r="EDQ24" s="497"/>
      <c r="EDR24" s="497"/>
      <c r="EDS24" s="497"/>
      <c r="EDT24" s="497"/>
      <c r="EDU24" s="497"/>
      <c r="EDV24" s="497"/>
      <c r="EDW24" s="497"/>
      <c r="EDX24" s="497"/>
      <c r="EDY24" s="497"/>
      <c r="EDZ24" s="497"/>
      <c r="EEA24" s="497"/>
      <c r="EEB24" s="497"/>
      <c r="EEC24" s="497"/>
      <c r="EED24" s="497"/>
      <c r="EEE24" s="497"/>
      <c r="EEF24" s="497"/>
      <c r="EEG24" s="497"/>
      <c r="EEH24" s="497"/>
      <c r="EEI24" s="497"/>
      <c r="EEJ24" s="497"/>
      <c r="EEK24" s="497"/>
      <c r="EEL24" s="497"/>
      <c r="EEM24" s="497"/>
      <c r="EEN24" s="497"/>
      <c r="EEO24" s="497"/>
      <c r="EEP24" s="497"/>
      <c r="EEQ24" s="497"/>
      <c r="EER24" s="497"/>
      <c r="EES24" s="497"/>
      <c r="EET24" s="497"/>
      <c r="EEU24" s="497"/>
      <c r="EEV24" s="497"/>
      <c r="EEW24" s="497"/>
      <c r="EEX24" s="497"/>
      <c r="EEY24" s="497"/>
      <c r="EEZ24" s="497"/>
      <c r="EFA24" s="497"/>
      <c r="EFB24" s="497"/>
      <c r="EFC24" s="497"/>
      <c r="EFD24" s="497"/>
      <c r="EFE24" s="497"/>
      <c r="EFF24" s="497"/>
      <c r="EFG24" s="497"/>
      <c r="EFH24" s="497"/>
      <c r="EFI24" s="497"/>
      <c r="EFJ24" s="497"/>
      <c r="EFK24" s="497"/>
      <c r="EFL24" s="497"/>
      <c r="EFM24" s="497"/>
      <c r="EFN24" s="497"/>
      <c r="EFO24" s="497"/>
      <c r="EFP24" s="497"/>
      <c r="EFQ24" s="497"/>
      <c r="EFR24" s="497"/>
      <c r="EFS24" s="497"/>
      <c r="EFT24" s="497"/>
      <c r="EFU24" s="497"/>
      <c r="EFV24" s="497"/>
      <c r="EFW24" s="497"/>
      <c r="EFX24" s="497"/>
      <c r="EFY24" s="497"/>
      <c r="EFZ24" s="497"/>
      <c r="EGA24" s="497"/>
      <c r="EGB24" s="497"/>
      <c r="EGC24" s="497"/>
      <c r="EGD24" s="497"/>
      <c r="EGE24" s="497"/>
      <c r="EGF24" s="497"/>
      <c r="EGG24" s="497"/>
      <c r="EGH24" s="497"/>
      <c r="EGI24" s="497"/>
      <c r="EGJ24" s="497"/>
      <c r="EGK24" s="497"/>
      <c r="EGL24" s="497"/>
      <c r="EGM24" s="497"/>
      <c r="EGN24" s="497"/>
      <c r="EGO24" s="497"/>
      <c r="EGP24" s="497"/>
      <c r="EGQ24" s="497"/>
      <c r="EGR24" s="497"/>
      <c r="EGS24" s="497"/>
      <c r="EGT24" s="497"/>
      <c r="EGU24" s="497"/>
      <c r="EGV24" s="497"/>
      <c r="EGW24" s="497"/>
      <c r="EGX24" s="497"/>
      <c r="EGY24" s="497"/>
      <c r="EGZ24" s="497"/>
      <c r="EHA24" s="497"/>
      <c r="EHB24" s="497"/>
      <c r="EHC24" s="497"/>
      <c r="EHD24" s="497"/>
      <c r="EHE24" s="497"/>
      <c r="EHF24" s="497"/>
      <c r="EHG24" s="497"/>
      <c r="EHH24" s="497"/>
      <c r="EHI24" s="497"/>
      <c r="EHJ24" s="497"/>
      <c r="EHK24" s="497"/>
      <c r="EHL24" s="497"/>
      <c r="EHM24" s="497"/>
      <c r="EHN24" s="497"/>
      <c r="EHO24" s="497"/>
      <c r="EHP24" s="497"/>
      <c r="EHQ24" s="497"/>
      <c r="EHR24" s="497"/>
      <c r="EHS24" s="497"/>
      <c r="EHT24" s="497"/>
      <c r="EHU24" s="497"/>
      <c r="EHV24" s="497"/>
      <c r="EHW24" s="497"/>
      <c r="EHX24" s="497"/>
      <c r="EHY24" s="497"/>
      <c r="EHZ24" s="497"/>
      <c r="EIA24" s="497"/>
      <c r="EIB24" s="497"/>
      <c r="EIC24" s="497"/>
      <c r="EID24" s="497"/>
      <c r="EIE24" s="497"/>
      <c r="EIF24" s="497"/>
      <c r="EIG24" s="497"/>
      <c r="EIH24" s="497"/>
      <c r="EII24" s="497"/>
      <c r="EIJ24" s="497"/>
      <c r="EIK24" s="497"/>
      <c r="EIL24" s="497"/>
      <c r="EIM24" s="497"/>
      <c r="EIN24" s="497"/>
      <c r="EIO24" s="497"/>
      <c r="EIP24" s="497"/>
      <c r="EIQ24" s="497"/>
      <c r="EIR24" s="497"/>
      <c r="EIS24" s="497"/>
      <c r="EIT24" s="497"/>
      <c r="EIU24" s="497"/>
      <c r="EIV24" s="497"/>
      <c r="EIW24" s="497"/>
      <c r="EIX24" s="497"/>
      <c r="EIY24" s="497"/>
      <c r="EIZ24" s="497"/>
      <c r="EJA24" s="497"/>
      <c r="EJB24" s="497"/>
      <c r="EJC24" s="497"/>
      <c r="EJD24" s="497"/>
      <c r="EJE24" s="497"/>
      <c r="EJF24" s="497"/>
      <c r="EJG24" s="497"/>
      <c r="EJH24" s="497"/>
      <c r="EJI24" s="497"/>
      <c r="EJJ24" s="497"/>
      <c r="EJK24" s="497"/>
      <c r="EJL24" s="497"/>
      <c r="EJM24" s="497"/>
      <c r="EJN24" s="497"/>
      <c r="EJO24" s="497"/>
      <c r="EJP24" s="497"/>
      <c r="EJQ24" s="497"/>
      <c r="EJR24" s="497"/>
      <c r="EJS24" s="497"/>
      <c r="EJT24" s="497"/>
      <c r="EJU24" s="497"/>
      <c r="EJV24" s="497"/>
      <c r="EJW24" s="497"/>
      <c r="EJX24" s="497"/>
      <c r="EJY24" s="497"/>
      <c r="EJZ24" s="497"/>
      <c r="EKA24" s="497"/>
      <c r="EKB24" s="497"/>
      <c r="EKC24" s="497"/>
      <c r="EKD24" s="497"/>
      <c r="EKE24" s="497"/>
      <c r="EKF24" s="497"/>
      <c r="EKG24" s="497"/>
      <c r="EKH24" s="497"/>
      <c r="EKI24" s="497"/>
      <c r="EKJ24" s="497"/>
      <c r="EKK24" s="497"/>
      <c r="EKL24" s="497"/>
      <c r="EKM24" s="497"/>
      <c r="EKN24" s="497"/>
      <c r="EKO24" s="497"/>
      <c r="EKP24" s="497"/>
      <c r="EKQ24" s="497"/>
      <c r="EKR24" s="497"/>
      <c r="EKS24" s="497"/>
      <c r="EKT24" s="497"/>
      <c r="EKU24" s="497"/>
      <c r="EKV24" s="497"/>
      <c r="EKW24" s="497"/>
      <c r="EKX24" s="497"/>
      <c r="EKY24" s="497"/>
      <c r="EKZ24" s="497"/>
      <c r="ELA24" s="497"/>
      <c r="ELB24" s="497"/>
      <c r="ELC24" s="497"/>
      <c r="ELD24" s="497"/>
      <c r="ELE24" s="497"/>
      <c r="ELF24" s="497"/>
      <c r="ELG24" s="497"/>
      <c r="ELH24" s="497"/>
      <c r="ELI24" s="497"/>
      <c r="ELJ24" s="497"/>
      <c r="ELK24" s="497"/>
      <c r="ELL24" s="497"/>
      <c r="ELM24" s="497"/>
      <c r="ELN24" s="497"/>
      <c r="ELO24" s="497"/>
      <c r="ELP24" s="497"/>
      <c r="ELQ24" s="497"/>
      <c r="ELR24" s="497"/>
      <c r="ELS24" s="497"/>
      <c r="ELT24" s="497"/>
      <c r="ELU24" s="497"/>
      <c r="ELV24" s="497"/>
      <c r="ELW24" s="497"/>
      <c r="ELX24" s="497"/>
      <c r="ELY24" s="497"/>
      <c r="ELZ24" s="497"/>
      <c r="EMA24" s="497"/>
      <c r="EMB24" s="497"/>
      <c r="EMC24" s="497"/>
      <c r="EMD24" s="497"/>
      <c r="EME24" s="497"/>
      <c r="EMF24" s="497"/>
      <c r="EMG24" s="497"/>
      <c r="EMH24" s="497"/>
      <c r="EMI24" s="497"/>
      <c r="EMJ24" s="497"/>
      <c r="EMK24" s="497"/>
      <c r="EML24" s="497"/>
      <c r="EMM24" s="497"/>
      <c r="EMN24" s="497"/>
      <c r="EMO24" s="497"/>
      <c r="EMP24" s="497"/>
      <c r="EMQ24" s="497"/>
      <c r="EMR24" s="497"/>
      <c r="EMS24" s="497"/>
      <c r="EMT24" s="497"/>
      <c r="EMU24" s="497"/>
      <c r="EMV24" s="497"/>
      <c r="EMW24" s="497"/>
      <c r="EMX24" s="497"/>
      <c r="EMY24" s="497"/>
      <c r="EMZ24" s="497"/>
      <c r="ENA24" s="497"/>
      <c r="ENB24" s="497"/>
      <c r="ENC24" s="497"/>
      <c r="END24" s="497"/>
      <c r="ENE24" s="497"/>
      <c r="ENF24" s="497"/>
      <c r="ENG24" s="497"/>
      <c r="ENH24" s="497"/>
      <c r="ENI24" s="497"/>
      <c r="ENJ24" s="497"/>
      <c r="ENK24" s="497"/>
      <c r="ENL24" s="497"/>
      <c r="ENM24" s="497"/>
      <c r="ENN24" s="497"/>
      <c r="ENO24" s="497"/>
      <c r="ENP24" s="497"/>
      <c r="ENQ24" s="497"/>
      <c r="ENR24" s="497"/>
      <c r="ENS24" s="497"/>
      <c r="ENT24" s="497"/>
      <c r="ENU24" s="497"/>
      <c r="ENV24" s="497"/>
      <c r="ENW24" s="497"/>
      <c r="ENX24" s="497"/>
      <c r="ENY24" s="497"/>
      <c r="ENZ24" s="497"/>
      <c r="EOA24" s="497"/>
      <c r="EOB24" s="497"/>
      <c r="EOC24" s="497"/>
      <c r="EOD24" s="497"/>
      <c r="EOE24" s="497"/>
      <c r="EOF24" s="497"/>
      <c r="EOG24" s="497"/>
      <c r="EOH24" s="497"/>
      <c r="EOI24" s="497"/>
      <c r="EOJ24" s="497"/>
      <c r="EOK24" s="497"/>
      <c r="EOL24" s="497"/>
      <c r="EOM24" s="497"/>
      <c r="EON24" s="497"/>
      <c r="EOO24" s="497"/>
      <c r="EOP24" s="497"/>
      <c r="EOQ24" s="497"/>
      <c r="EOR24" s="497"/>
      <c r="EOS24" s="497"/>
      <c r="EOT24" s="497"/>
      <c r="EOU24" s="497"/>
      <c r="EOV24" s="497"/>
      <c r="EOW24" s="497"/>
      <c r="EOX24" s="497"/>
      <c r="EOY24" s="497"/>
      <c r="EOZ24" s="497"/>
      <c r="EPA24" s="497"/>
      <c r="EPB24" s="497"/>
      <c r="EPC24" s="497"/>
      <c r="EPD24" s="497"/>
      <c r="EPE24" s="497"/>
      <c r="EPF24" s="497"/>
      <c r="EPG24" s="497"/>
      <c r="EPH24" s="497"/>
      <c r="EPI24" s="497"/>
      <c r="EPJ24" s="497"/>
      <c r="EPK24" s="497"/>
      <c r="EPL24" s="497"/>
      <c r="EPM24" s="497"/>
      <c r="EPN24" s="497"/>
      <c r="EPO24" s="497"/>
      <c r="EPP24" s="497"/>
      <c r="EPQ24" s="497"/>
      <c r="EPR24" s="497"/>
      <c r="EPS24" s="497"/>
      <c r="EPT24" s="497"/>
      <c r="EPU24" s="497"/>
      <c r="EPV24" s="497"/>
      <c r="EPW24" s="497"/>
      <c r="EPX24" s="497"/>
      <c r="EPY24" s="497"/>
      <c r="EPZ24" s="497"/>
      <c r="EQA24" s="497"/>
      <c r="EQB24" s="497"/>
      <c r="EQC24" s="497"/>
      <c r="EQD24" s="497"/>
      <c r="EQE24" s="497"/>
      <c r="EQF24" s="497"/>
      <c r="EQG24" s="497"/>
      <c r="EQH24" s="497"/>
      <c r="EQI24" s="497"/>
      <c r="EQJ24" s="497"/>
      <c r="EQK24" s="497"/>
      <c r="EQL24" s="497"/>
      <c r="EQM24" s="497"/>
      <c r="EQN24" s="497"/>
      <c r="EQO24" s="497"/>
      <c r="EQP24" s="497"/>
      <c r="EQQ24" s="497"/>
      <c r="EQR24" s="497"/>
      <c r="EQS24" s="497"/>
      <c r="EQT24" s="497"/>
      <c r="EQU24" s="497"/>
      <c r="EQV24" s="497"/>
      <c r="EQW24" s="497"/>
      <c r="EQX24" s="497"/>
      <c r="EQY24" s="497"/>
      <c r="EQZ24" s="497"/>
      <c r="ERA24" s="497"/>
      <c r="ERB24" s="497"/>
      <c r="ERC24" s="497"/>
      <c r="ERD24" s="497"/>
      <c r="ERE24" s="497"/>
      <c r="ERF24" s="497"/>
      <c r="ERG24" s="497"/>
      <c r="ERH24" s="497"/>
      <c r="ERI24" s="497"/>
      <c r="ERJ24" s="497"/>
      <c r="ERK24" s="497"/>
      <c r="ERL24" s="497"/>
      <c r="ERM24" s="497"/>
      <c r="ERN24" s="497"/>
      <c r="ERO24" s="497"/>
      <c r="ERP24" s="497"/>
      <c r="ERQ24" s="497"/>
      <c r="ERR24" s="497"/>
      <c r="ERS24" s="497"/>
      <c r="ERT24" s="497"/>
      <c r="ERU24" s="497"/>
      <c r="ERV24" s="497"/>
      <c r="ERW24" s="497"/>
      <c r="ERX24" s="497"/>
      <c r="ERY24" s="497"/>
      <c r="ERZ24" s="497"/>
      <c r="ESA24" s="497"/>
      <c r="ESB24" s="497"/>
      <c r="ESC24" s="497"/>
      <c r="ESD24" s="497"/>
      <c r="ESE24" s="497"/>
      <c r="ESF24" s="497"/>
      <c r="ESG24" s="497"/>
      <c r="ESH24" s="497"/>
      <c r="ESI24" s="497"/>
      <c r="ESJ24" s="497"/>
      <c r="ESK24" s="497"/>
      <c r="ESL24" s="497"/>
      <c r="ESM24" s="497"/>
      <c r="ESN24" s="497"/>
      <c r="ESO24" s="497"/>
      <c r="ESP24" s="497"/>
      <c r="ESQ24" s="497"/>
      <c r="ESR24" s="497"/>
      <c r="ESS24" s="497"/>
      <c r="EST24" s="497"/>
      <c r="ESU24" s="497"/>
      <c r="ESV24" s="497"/>
      <c r="ESW24" s="497"/>
      <c r="ESX24" s="497"/>
      <c r="ESY24" s="497"/>
      <c r="ESZ24" s="497"/>
      <c r="ETA24" s="497"/>
      <c r="ETB24" s="497"/>
      <c r="ETC24" s="497"/>
      <c r="ETD24" s="497"/>
      <c r="ETE24" s="497"/>
      <c r="ETF24" s="497"/>
      <c r="ETG24" s="497"/>
      <c r="ETH24" s="497"/>
      <c r="ETI24" s="497"/>
      <c r="ETJ24" s="497"/>
      <c r="ETK24" s="497"/>
      <c r="ETL24" s="497"/>
      <c r="ETM24" s="497"/>
      <c r="ETN24" s="497"/>
      <c r="ETO24" s="497"/>
      <c r="ETP24" s="497"/>
      <c r="ETQ24" s="497"/>
      <c r="ETR24" s="497"/>
      <c r="ETS24" s="497"/>
      <c r="ETT24" s="497"/>
      <c r="ETU24" s="497"/>
      <c r="ETV24" s="497"/>
      <c r="ETW24" s="497"/>
      <c r="ETX24" s="497"/>
      <c r="ETY24" s="497"/>
      <c r="ETZ24" s="497"/>
      <c r="EUA24" s="497"/>
      <c r="EUB24" s="497"/>
      <c r="EUC24" s="497"/>
      <c r="EUD24" s="497"/>
      <c r="EUE24" s="497"/>
      <c r="EUF24" s="497"/>
      <c r="EUG24" s="497"/>
      <c r="EUH24" s="497"/>
      <c r="EUI24" s="497"/>
      <c r="EUJ24" s="497"/>
      <c r="EUK24" s="497"/>
      <c r="EUL24" s="497"/>
      <c r="EUM24" s="497"/>
      <c r="EUN24" s="497"/>
      <c r="EUO24" s="497"/>
      <c r="EUP24" s="497"/>
      <c r="EUQ24" s="497"/>
      <c r="EUR24" s="497"/>
      <c r="EUS24" s="497"/>
      <c r="EUT24" s="497"/>
      <c r="EUU24" s="497"/>
      <c r="EUV24" s="497"/>
      <c r="EUW24" s="497"/>
      <c r="EUX24" s="497"/>
      <c r="EUY24" s="497"/>
      <c r="EUZ24" s="497"/>
      <c r="EVA24" s="497"/>
      <c r="EVB24" s="497"/>
      <c r="EVC24" s="497"/>
      <c r="EVD24" s="497"/>
      <c r="EVE24" s="497"/>
      <c r="EVF24" s="497"/>
      <c r="EVG24" s="497"/>
      <c r="EVH24" s="497"/>
      <c r="EVI24" s="497"/>
      <c r="EVJ24" s="497"/>
      <c r="EVK24" s="497"/>
      <c r="EVL24" s="497"/>
      <c r="EVM24" s="497"/>
      <c r="EVN24" s="497"/>
      <c r="EVO24" s="497"/>
      <c r="EVP24" s="497"/>
      <c r="EVQ24" s="497"/>
      <c r="EVR24" s="497"/>
      <c r="EVS24" s="497"/>
      <c r="EVT24" s="497"/>
      <c r="EVU24" s="497"/>
      <c r="EVV24" s="497"/>
      <c r="EVW24" s="497"/>
      <c r="EVX24" s="497"/>
      <c r="EVY24" s="497"/>
      <c r="EVZ24" s="497"/>
      <c r="EWA24" s="497"/>
      <c r="EWB24" s="497"/>
      <c r="EWC24" s="497"/>
      <c r="EWD24" s="497"/>
      <c r="EWE24" s="497"/>
      <c r="EWF24" s="497"/>
      <c r="EWG24" s="497"/>
      <c r="EWH24" s="497"/>
      <c r="EWI24" s="497"/>
      <c r="EWJ24" s="497"/>
      <c r="EWK24" s="497"/>
      <c r="EWL24" s="497"/>
      <c r="EWM24" s="497"/>
      <c r="EWN24" s="497"/>
      <c r="EWO24" s="497"/>
      <c r="EWP24" s="497"/>
      <c r="EWQ24" s="497"/>
      <c r="EWR24" s="497"/>
      <c r="EWS24" s="497"/>
      <c r="EWT24" s="497"/>
      <c r="EWU24" s="497"/>
      <c r="EWV24" s="497"/>
      <c r="EWW24" s="497"/>
      <c r="EWX24" s="497"/>
      <c r="EWY24" s="497"/>
      <c r="EWZ24" s="497"/>
      <c r="EXA24" s="497"/>
      <c r="EXB24" s="497"/>
      <c r="EXC24" s="497"/>
      <c r="EXD24" s="497"/>
      <c r="EXE24" s="497"/>
      <c r="EXF24" s="497"/>
      <c r="EXG24" s="497"/>
      <c r="EXH24" s="497"/>
      <c r="EXI24" s="497"/>
      <c r="EXJ24" s="497"/>
      <c r="EXK24" s="497"/>
      <c r="EXL24" s="497"/>
      <c r="EXM24" s="497"/>
      <c r="EXN24" s="497"/>
      <c r="EXO24" s="497"/>
      <c r="EXP24" s="497"/>
      <c r="EXQ24" s="497"/>
      <c r="EXR24" s="497"/>
      <c r="EXS24" s="497"/>
      <c r="EXT24" s="497"/>
      <c r="EXU24" s="497"/>
      <c r="EXV24" s="497"/>
      <c r="EXW24" s="497"/>
      <c r="EXX24" s="497"/>
      <c r="EXY24" s="497"/>
      <c r="EXZ24" s="497"/>
      <c r="EYA24" s="497"/>
      <c r="EYB24" s="497"/>
      <c r="EYC24" s="497"/>
      <c r="EYD24" s="497"/>
      <c r="EYE24" s="497"/>
      <c r="EYF24" s="497"/>
      <c r="EYG24" s="497"/>
      <c r="EYH24" s="497"/>
      <c r="EYI24" s="497"/>
      <c r="EYJ24" s="497"/>
      <c r="EYK24" s="497"/>
      <c r="EYL24" s="497"/>
      <c r="EYM24" s="497"/>
      <c r="EYN24" s="497"/>
      <c r="EYO24" s="497"/>
      <c r="EYP24" s="497"/>
      <c r="EYQ24" s="497"/>
      <c r="EYR24" s="497"/>
      <c r="EYS24" s="497"/>
      <c r="EYT24" s="497"/>
      <c r="EYU24" s="497"/>
      <c r="EYV24" s="497"/>
      <c r="EYW24" s="497"/>
      <c r="EYX24" s="497"/>
      <c r="EYY24" s="497"/>
      <c r="EYZ24" s="497"/>
      <c r="EZA24" s="497"/>
      <c r="EZB24" s="497"/>
      <c r="EZC24" s="497"/>
      <c r="EZD24" s="497"/>
      <c r="EZE24" s="497"/>
      <c r="EZF24" s="497"/>
      <c r="EZG24" s="497"/>
      <c r="EZH24" s="497"/>
      <c r="EZI24" s="497"/>
      <c r="EZJ24" s="497"/>
      <c r="EZK24" s="497"/>
      <c r="EZL24" s="497"/>
      <c r="EZM24" s="497"/>
      <c r="EZN24" s="497"/>
      <c r="EZO24" s="497"/>
      <c r="EZP24" s="497"/>
      <c r="EZQ24" s="497"/>
      <c r="EZR24" s="497"/>
      <c r="EZS24" s="497"/>
      <c r="EZT24" s="497"/>
      <c r="EZU24" s="497"/>
      <c r="EZV24" s="497"/>
      <c r="EZW24" s="497"/>
      <c r="EZX24" s="497"/>
      <c r="EZY24" s="497"/>
      <c r="EZZ24" s="497"/>
      <c r="FAA24" s="497"/>
      <c r="FAB24" s="497"/>
      <c r="FAC24" s="497"/>
      <c r="FAD24" s="497"/>
      <c r="FAE24" s="497"/>
      <c r="FAF24" s="497"/>
      <c r="FAG24" s="497"/>
      <c r="FAH24" s="497"/>
      <c r="FAI24" s="497"/>
      <c r="FAJ24" s="497"/>
      <c r="FAK24" s="497"/>
      <c r="FAL24" s="497"/>
      <c r="FAM24" s="497"/>
      <c r="FAN24" s="497"/>
      <c r="FAO24" s="497"/>
      <c r="FAP24" s="497"/>
      <c r="FAQ24" s="497"/>
      <c r="FAR24" s="497"/>
      <c r="FAS24" s="497"/>
      <c r="FAT24" s="497"/>
      <c r="FAU24" s="497"/>
      <c r="FAV24" s="497"/>
      <c r="FAW24" s="497"/>
      <c r="FAX24" s="497"/>
      <c r="FAY24" s="497"/>
      <c r="FAZ24" s="497"/>
      <c r="FBA24" s="497"/>
      <c r="FBB24" s="497"/>
      <c r="FBC24" s="497"/>
      <c r="FBD24" s="497"/>
      <c r="FBE24" s="497"/>
      <c r="FBF24" s="497"/>
      <c r="FBG24" s="497"/>
      <c r="FBH24" s="497"/>
      <c r="FBI24" s="497"/>
      <c r="FBJ24" s="497"/>
      <c r="FBK24" s="497"/>
      <c r="FBL24" s="497"/>
      <c r="FBM24" s="497"/>
      <c r="FBN24" s="497"/>
      <c r="FBO24" s="497"/>
      <c r="FBP24" s="497"/>
      <c r="FBQ24" s="497"/>
      <c r="FBR24" s="497"/>
      <c r="FBS24" s="497"/>
      <c r="FBT24" s="497"/>
      <c r="FBU24" s="497"/>
      <c r="FBV24" s="497"/>
      <c r="FBW24" s="497"/>
      <c r="FBX24" s="497"/>
      <c r="FBY24" s="497"/>
      <c r="FBZ24" s="497"/>
      <c r="FCA24" s="497"/>
      <c r="FCB24" s="497"/>
      <c r="FCC24" s="497"/>
      <c r="FCD24" s="497"/>
      <c r="FCE24" s="497"/>
      <c r="FCF24" s="497"/>
      <c r="FCG24" s="497"/>
      <c r="FCH24" s="497"/>
      <c r="FCI24" s="497"/>
      <c r="FCJ24" s="497"/>
      <c r="FCK24" s="497"/>
      <c r="FCL24" s="497"/>
      <c r="FCM24" s="497"/>
      <c r="FCN24" s="497"/>
      <c r="FCO24" s="497"/>
      <c r="FCP24" s="497"/>
      <c r="FCQ24" s="497"/>
      <c r="FCR24" s="497"/>
      <c r="FCS24" s="497"/>
      <c r="FCT24" s="497"/>
      <c r="FCU24" s="497"/>
      <c r="FCV24" s="497"/>
      <c r="FCW24" s="497"/>
      <c r="FCX24" s="497"/>
      <c r="FCY24" s="497"/>
      <c r="FCZ24" s="497"/>
      <c r="FDA24" s="497"/>
      <c r="FDB24" s="497"/>
      <c r="FDC24" s="497"/>
      <c r="FDD24" s="497"/>
      <c r="FDE24" s="497"/>
      <c r="FDF24" s="497"/>
      <c r="FDG24" s="497"/>
      <c r="FDH24" s="497"/>
      <c r="FDI24" s="497"/>
      <c r="FDJ24" s="497"/>
      <c r="FDK24" s="497"/>
      <c r="FDL24" s="497"/>
      <c r="FDM24" s="497"/>
      <c r="FDN24" s="497"/>
      <c r="FDO24" s="497"/>
      <c r="FDP24" s="497"/>
      <c r="FDQ24" s="497"/>
      <c r="FDR24" s="497"/>
      <c r="FDS24" s="497"/>
      <c r="FDT24" s="497"/>
      <c r="FDU24" s="497"/>
      <c r="FDV24" s="497"/>
      <c r="FDW24" s="497"/>
      <c r="FDX24" s="497"/>
      <c r="FDY24" s="497"/>
      <c r="FDZ24" s="497"/>
      <c r="FEA24" s="497"/>
      <c r="FEB24" s="497"/>
      <c r="FEC24" s="497"/>
      <c r="FED24" s="497"/>
      <c r="FEE24" s="497"/>
      <c r="FEF24" s="497"/>
      <c r="FEG24" s="497"/>
      <c r="FEH24" s="497"/>
      <c r="FEI24" s="497"/>
      <c r="FEJ24" s="497"/>
      <c r="FEK24" s="497"/>
      <c r="FEL24" s="497"/>
      <c r="FEM24" s="497"/>
      <c r="FEN24" s="497"/>
      <c r="FEO24" s="497"/>
      <c r="FEP24" s="497"/>
      <c r="FEQ24" s="497"/>
      <c r="FER24" s="497"/>
      <c r="FES24" s="497"/>
      <c r="FET24" s="497"/>
      <c r="FEU24" s="497"/>
      <c r="FEV24" s="497"/>
      <c r="FEW24" s="497"/>
      <c r="FEX24" s="497"/>
      <c r="FEY24" s="497"/>
      <c r="FEZ24" s="497"/>
      <c r="FFA24" s="497"/>
      <c r="FFB24" s="497"/>
      <c r="FFC24" s="497"/>
      <c r="FFD24" s="497"/>
      <c r="FFE24" s="497"/>
      <c r="FFF24" s="497"/>
      <c r="FFG24" s="497"/>
      <c r="FFH24" s="497"/>
      <c r="FFI24" s="497"/>
      <c r="FFJ24" s="497"/>
      <c r="FFK24" s="497"/>
      <c r="FFL24" s="497"/>
      <c r="FFM24" s="497"/>
      <c r="FFN24" s="497"/>
      <c r="FFO24" s="497"/>
      <c r="FFP24" s="497"/>
      <c r="FFQ24" s="497"/>
      <c r="FFR24" s="497"/>
      <c r="FFS24" s="497"/>
      <c r="FFT24" s="497"/>
      <c r="FFU24" s="497"/>
      <c r="FFV24" s="497"/>
      <c r="FFW24" s="497"/>
      <c r="FFX24" s="497"/>
      <c r="FFY24" s="497"/>
      <c r="FFZ24" s="497"/>
      <c r="FGA24" s="497"/>
      <c r="FGB24" s="497"/>
      <c r="FGC24" s="497"/>
      <c r="FGD24" s="497"/>
      <c r="FGE24" s="497"/>
      <c r="FGF24" s="497"/>
      <c r="FGG24" s="497"/>
      <c r="FGH24" s="497"/>
      <c r="FGI24" s="497"/>
      <c r="FGJ24" s="497"/>
      <c r="FGK24" s="497"/>
      <c r="FGL24" s="497"/>
      <c r="FGM24" s="497"/>
      <c r="FGN24" s="497"/>
      <c r="FGO24" s="497"/>
      <c r="FGP24" s="497"/>
      <c r="FGQ24" s="497"/>
      <c r="FGR24" s="497"/>
      <c r="FGS24" s="497"/>
      <c r="FGT24" s="497"/>
      <c r="FGU24" s="497"/>
      <c r="FGV24" s="497"/>
      <c r="FGW24" s="497"/>
      <c r="FGX24" s="497"/>
      <c r="FGY24" s="497"/>
      <c r="FGZ24" s="497"/>
      <c r="FHA24" s="497"/>
      <c r="FHB24" s="497"/>
      <c r="FHC24" s="497"/>
      <c r="FHD24" s="497"/>
      <c r="FHE24" s="497"/>
      <c r="FHF24" s="497"/>
      <c r="FHG24" s="497"/>
      <c r="FHH24" s="497"/>
      <c r="FHI24" s="497"/>
      <c r="FHJ24" s="497"/>
      <c r="FHK24" s="497"/>
      <c r="FHL24" s="497"/>
      <c r="FHM24" s="497"/>
      <c r="FHN24" s="497"/>
      <c r="FHO24" s="497"/>
      <c r="FHP24" s="497"/>
      <c r="FHQ24" s="497"/>
      <c r="FHR24" s="497"/>
      <c r="FHS24" s="497"/>
      <c r="FHT24" s="497"/>
      <c r="FHU24" s="497"/>
      <c r="FHV24" s="497"/>
      <c r="FHW24" s="497"/>
      <c r="FHX24" s="497"/>
      <c r="FHY24" s="497"/>
      <c r="FHZ24" s="497"/>
      <c r="FIA24" s="497"/>
      <c r="FIB24" s="497"/>
      <c r="FIC24" s="497"/>
      <c r="FID24" s="497"/>
      <c r="FIE24" s="497"/>
      <c r="FIF24" s="497"/>
      <c r="FIG24" s="497"/>
      <c r="FIH24" s="497"/>
      <c r="FII24" s="497"/>
      <c r="FIJ24" s="497"/>
      <c r="FIK24" s="497"/>
      <c r="FIL24" s="497"/>
      <c r="FIM24" s="497"/>
      <c r="FIN24" s="497"/>
      <c r="FIO24" s="497"/>
      <c r="FIP24" s="497"/>
      <c r="FIQ24" s="497"/>
      <c r="FIR24" s="497"/>
      <c r="FIS24" s="497"/>
      <c r="FIT24" s="497"/>
      <c r="FIU24" s="497"/>
      <c r="FIV24" s="497"/>
      <c r="FIW24" s="497"/>
      <c r="FIX24" s="497"/>
      <c r="FIY24" s="497"/>
      <c r="FIZ24" s="497"/>
      <c r="FJA24" s="497"/>
      <c r="FJB24" s="497"/>
      <c r="FJC24" s="497"/>
      <c r="FJD24" s="497"/>
      <c r="FJE24" s="497"/>
      <c r="FJF24" s="497"/>
      <c r="FJG24" s="497"/>
      <c r="FJH24" s="497"/>
      <c r="FJI24" s="497"/>
      <c r="FJJ24" s="497"/>
      <c r="FJK24" s="497"/>
      <c r="FJL24" s="497"/>
      <c r="FJM24" s="497"/>
      <c r="FJN24" s="497"/>
      <c r="FJO24" s="497"/>
      <c r="FJP24" s="497"/>
      <c r="FJQ24" s="497"/>
      <c r="FJR24" s="497"/>
      <c r="FJS24" s="497"/>
      <c r="FJT24" s="497"/>
      <c r="FJU24" s="497"/>
      <c r="FJV24" s="497"/>
      <c r="FJW24" s="497"/>
      <c r="FJX24" s="497"/>
      <c r="FJY24" s="497"/>
      <c r="FJZ24" s="497"/>
      <c r="FKA24" s="497"/>
      <c r="FKB24" s="497"/>
      <c r="FKC24" s="497"/>
      <c r="FKD24" s="497"/>
      <c r="FKE24" s="497"/>
      <c r="FKF24" s="497"/>
      <c r="FKG24" s="497"/>
      <c r="FKH24" s="497"/>
      <c r="FKI24" s="497"/>
      <c r="FKJ24" s="497"/>
      <c r="FKK24" s="497"/>
      <c r="FKL24" s="497"/>
      <c r="FKM24" s="497"/>
      <c r="FKN24" s="497"/>
      <c r="FKO24" s="497"/>
      <c r="FKP24" s="497"/>
      <c r="FKQ24" s="497"/>
      <c r="FKR24" s="497"/>
      <c r="FKS24" s="497"/>
      <c r="FKT24" s="497"/>
      <c r="FKU24" s="497"/>
      <c r="FKV24" s="497"/>
      <c r="FKW24" s="497"/>
      <c r="FKX24" s="497"/>
      <c r="FKY24" s="497"/>
      <c r="FKZ24" s="497"/>
      <c r="FLA24" s="497"/>
      <c r="FLB24" s="497"/>
      <c r="FLC24" s="497"/>
      <c r="FLD24" s="497"/>
      <c r="FLE24" s="497"/>
      <c r="FLF24" s="497"/>
      <c r="FLG24" s="497"/>
      <c r="FLH24" s="497"/>
      <c r="FLI24" s="497"/>
      <c r="FLJ24" s="497"/>
      <c r="FLK24" s="497"/>
      <c r="FLL24" s="497"/>
      <c r="FLM24" s="497"/>
      <c r="FLN24" s="497"/>
      <c r="FLO24" s="497"/>
      <c r="FLP24" s="497"/>
      <c r="FLQ24" s="497"/>
      <c r="FLR24" s="497"/>
      <c r="FLS24" s="497"/>
      <c r="FLT24" s="497"/>
      <c r="FLU24" s="497"/>
      <c r="FLV24" s="497"/>
      <c r="FLW24" s="497"/>
      <c r="FLX24" s="497"/>
      <c r="FLY24" s="497"/>
      <c r="FLZ24" s="497"/>
      <c r="FMA24" s="497"/>
      <c r="FMB24" s="497"/>
      <c r="FMC24" s="497"/>
      <c r="FMD24" s="497"/>
      <c r="FME24" s="497"/>
      <c r="FMF24" s="497"/>
      <c r="FMG24" s="497"/>
      <c r="FMH24" s="497"/>
      <c r="FMI24" s="497"/>
      <c r="FMJ24" s="497"/>
      <c r="FMK24" s="497"/>
      <c r="FML24" s="497"/>
      <c r="FMM24" s="497"/>
      <c r="FMN24" s="497"/>
      <c r="FMO24" s="497"/>
      <c r="FMP24" s="497"/>
      <c r="FMQ24" s="497"/>
      <c r="FMR24" s="497"/>
      <c r="FMS24" s="497"/>
      <c r="FMT24" s="497"/>
      <c r="FMU24" s="497"/>
      <c r="FMV24" s="497"/>
      <c r="FMW24" s="497"/>
      <c r="FMX24" s="497"/>
      <c r="FMY24" s="497"/>
      <c r="FMZ24" s="497"/>
      <c r="FNA24" s="497"/>
      <c r="FNB24" s="497"/>
      <c r="FNC24" s="497"/>
      <c r="FND24" s="497"/>
      <c r="FNE24" s="497"/>
      <c r="FNF24" s="497"/>
      <c r="FNG24" s="497"/>
      <c r="FNH24" s="497"/>
      <c r="FNI24" s="497"/>
      <c r="FNJ24" s="497"/>
      <c r="FNK24" s="497"/>
      <c r="FNL24" s="497"/>
      <c r="FNM24" s="497"/>
      <c r="FNN24" s="497"/>
      <c r="FNO24" s="497"/>
      <c r="FNP24" s="497"/>
      <c r="FNQ24" s="497"/>
      <c r="FNR24" s="497"/>
      <c r="FNS24" s="497"/>
      <c r="FNT24" s="497"/>
      <c r="FNU24" s="497"/>
      <c r="FNV24" s="497"/>
      <c r="FNW24" s="497"/>
      <c r="FNX24" s="497"/>
      <c r="FNY24" s="497"/>
      <c r="FNZ24" s="497"/>
      <c r="FOA24" s="497"/>
      <c r="FOB24" s="497"/>
      <c r="FOC24" s="497"/>
      <c r="FOD24" s="497"/>
      <c r="FOE24" s="497"/>
      <c r="FOF24" s="497"/>
      <c r="FOG24" s="497"/>
      <c r="FOH24" s="497"/>
      <c r="FOI24" s="497"/>
      <c r="FOJ24" s="497"/>
      <c r="FOK24" s="497"/>
      <c r="FOL24" s="497"/>
      <c r="FOM24" s="497"/>
      <c r="FON24" s="497"/>
      <c r="FOO24" s="497"/>
      <c r="FOP24" s="497"/>
      <c r="FOQ24" s="497"/>
      <c r="FOR24" s="497"/>
      <c r="FOS24" s="497"/>
      <c r="FOT24" s="497"/>
      <c r="FOU24" s="497"/>
      <c r="FOV24" s="497"/>
      <c r="FOW24" s="497"/>
      <c r="FOX24" s="497"/>
      <c r="FOY24" s="497"/>
      <c r="FOZ24" s="497"/>
      <c r="FPA24" s="497"/>
      <c r="FPB24" s="497"/>
      <c r="FPC24" s="497"/>
      <c r="FPD24" s="497"/>
      <c r="FPE24" s="497"/>
      <c r="FPF24" s="497"/>
      <c r="FPG24" s="497"/>
      <c r="FPH24" s="497"/>
      <c r="FPI24" s="497"/>
      <c r="FPJ24" s="497"/>
      <c r="FPK24" s="497"/>
      <c r="FPL24" s="497"/>
      <c r="FPM24" s="497"/>
      <c r="FPN24" s="497"/>
      <c r="FPO24" s="497"/>
      <c r="FPP24" s="497"/>
      <c r="FPQ24" s="497"/>
      <c r="FPR24" s="497"/>
      <c r="FPS24" s="497"/>
      <c r="FPT24" s="497"/>
      <c r="FPU24" s="497"/>
      <c r="FPV24" s="497"/>
      <c r="FPW24" s="497"/>
      <c r="FPX24" s="497"/>
      <c r="FPY24" s="497"/>
      <c r="FPZ24" s="497"/>
      <c r="FQA24" s="497"/>
      <c r="FQB24" s="497"/>
      <c r="FQC24" s="497"/>
      <c r="FQD24" s="497"/>
      <c r="FQE24" s="497"/>
      <c r="FQF24" s="497"/>
      <c r="FQG24" s="497"/>
      <c r="FQH24" s="497"/>
      <c r="FQI24" s="497"/>
      <c r="FQJ24" s="497"/>
      <c r="FQK24" s="497"/>
      <c r="FQL24" s="497"/>
      <c r="FQM24" s="497"/>
      <c r="FQN24" s="497"/>
      <c r="FQO24" s="497"/>
      <c r="FQP24" s="497"/>
      <c r="FQQ24" s="497"/>
      <c r="FQR24" s="497"/>
      <c r="FQS24" s="497"/>
      <c r="FQT24" s="497"/>
      <c r="FQU24" s="497"/>
      <c r="FQV24" s="497"/>
      <c r="FQW24" s="497"/>
      <c r="FQX24" s="497"/>
      <c r="FQY24" s="497"/>
      <c r="FQZ24" s="497"/>
      <c r="FRA24" s="497"/>
      <c r="FRB24" s="497"/>
      <c r="FRC24" s="497"/>
      <c r="FRD24" s="497"/>
      <c r="FRE24" s="497"/>
      <c r="FRF24" s="497"/>
      <c r="FRG24" s="497"/>
      <c r="FRH24" s="497"/>
      <c r="FRI24" s="497"/>
      <c r="FRJ24" s="497"/>
      <c r="FRK24" s="497"/>
      <c r="FRL24" s="497"/>
      <c r="FRM24" s="497"/>
      <c r="FRN24" s="497"/>
      <c r="FRO24" s="497"/>
      <c r="FRP24" s="497"/>
      <c r="FRQ24" s="497"/>
      <c r="FRR24" s="497"/>
      <c r="FRS24" s="497"/>
      <c r="FRT24" s="497"/>
      <c r="FRU24" s="497"/>
      <c r="FRV24" s="497"/>
      <c r="FRW24" s="497"/>
      <c r="FRX24" s="497"/>
      <c r="FRY24" s="497"/>
      <c r="FRZ24" s="497"/>
      <c r="FSA24" s="497"/>
      <c r="FSB24" s="497"/>
      <c r="FSC24" s="497"/>
      <c r="FSD24" s="497"/>
      <c r="FSE24" s="497"/>
      <c r="FSF24" s="497"/>
      <c r="FSG24" s="497"/>
      <c r="FSH24" s="497"/>
      <c r="FSI24" s="497"/>
      <c r="FSJ24" s="497"/>
      <c r="FSK24" s="497"/>
      <c r="FSL24" s="497"/>
      <c r="FSM24" s="497"/>
      <c r="FSN24" s="497"/>
      <c r="FSO24" s="497"/>
      <c r="FSP24" s="497"/>
      <c r="FSQ24" s="497"/>
      <c r="FSR24" s="497"/>
      <c r="FSS24" s="497"/>
      <c r="FST24" s="497"/>
      <c r="FSU24" s="497"/>
      <c r="FSV24" s="497"/>
      <c r="FSW24" s="497"/>
      <c r="FSX24" s="497"/>
      <c r="FSY24" s="497"/>
      <c r="FSZ24" s="497"/>
      <c r="FTA24" s="497"/>
      <c r="FTB24" s="497"/>
      <c r="FTC24" s="497"/>
      <c r="FTD24" s="497"/>
      <c r="FTE24" s="497"/>
      <c r="FTF24" s="497"/>
      <c r="FTG24" s="497"/>
      <c r="FTH24" s="497"/>
      <c r="FTI24" s="497"/>
      <c r="FTJ24" s="497"/>
      <c r="FTK24" s="497"/>
      <c r="FTL24" s="497"/>
      <c r="FTM24" s="497"/>
      <c r="FTN24" s="497"/>
      <c r="FTO24" s="497"/>
      <c r="FTP24" s="497"/>
      <c r="FTQ24" s="497"/>
      <c r="FTR24" s="497"/>
      <c r="FTS24" s="497"/>
      <c r="FTT24" s="497"/>
      <c r="FTU24" s="497"/>
      <c r="FTV24" s="497"/>
      <c r="FTW24" s="497"/>
      <c r="FTX24" s="497"/>
      <c r="FTY24" s="497"/>
      <c r="FTZ24" s="497"/>
      <c r="FUA24" s="497"/>
      <c r="FUB24" s="497"/>
      <c r="FUC24" s="497"/>
      <c r="FUD24" s="497"/>
      <c r="FUE24" s="497"/>
      <c r="FUF24" s="497"/>
      <c r="FUG24" s="497"/>
      <c r="FUH24" s="497"/>
      <c r="FUI24" s="497"/>
      <c r="FUJ24" s="497"/>
      <c r="FUK24" s="497"/>
      <c r="FUL24" s="497"/>
      <c r="FUM24" s="497"/>
      <c r="FUN24" s="497"/>
      <c r="FUO24" s="497"/>
      <c r="FUP24" s="497"/>
      <c r="FUQ24" s="497"/>
      <c r="FUR24" s="497"/>
      <c r="FUS24" s="497"/>
      <c r="FUT24" s="497"/>
      <c r="FUU24" s="497"/>
      <c r="FUV24" s="497"/>
      <c r="FUW24" s="497"/>
      <c r="FUX24" s="497"/>
      <c r="FUY24" s="497"/>
      <c r="FUZ24" s="497"/>
      <c r="FVA24" s="497"/>
      <c r="FVB24" s="497"/>
      <c r="FVC24" s="497"/>
      <c r="FVD24" s="497"/>
      <c r="FVE24" s="497"/>
      <c r="FVF24" s="497"/>
      <c r="FVG24" s="497"/>
      <c r="FVH24" s="497"/>
      <c r="FVI24" s="497"/>
      <c r="FVJ24" s="497"/>
      <c r="FVK24" s="497"/>
      <c r="FVL24" s="497"/>
      <c r="FVM24" s="497"/>
      <c r="FVN24" s="497"/>
      <c r="FVO24" s="497"/>
      <c r="FVP24" s="497"/>
      <c r="FVQ24" s="497"/>
      <c r="FVR24" s="497"/>
      <c r="FVS24" s="497"/>
      <c r="FVT24" s="497"/>
      <c r="FVU24" s="497"/>
      <c r="FVV24" s="497"/>
      <c r="FVW24" s="497"/>
      <c r="FVX24" s="497"/>
      <c r="FVY24" s="497"/>
      <c r="FVZ24" s="497"/>
      <c r="FWA24" s="497"/>
      <c r="FWB24" s="497"/>
      <c r="FWC24" s="497"/>
      <c r="FWD24" s="497"/>
      <c r="FWE24" s="497"/>
      <c r="FWF24" s="497"/>
      <c r="FWG24" s="497"/>
      <c r="FWH24" s="497"/>
      <c r="FWI24" s="497"/>
      <c r="FWJ24" s="497"/>
      <c r="FWK24" s="497"/>
      <c r="FWL24" s="497"/>
      <c r="FWM24" s="497"/>
      <c r="FWN24" s="497"/>
      <c r="FWO24" s="497"/>
      <c r="FWP24" s="497"/>
      <c r="FWQ24" s="497"/>
      <c r="FWR24" s="497"/>
      <c r="FWS24" s="497"/>
      <c r="FWT24" s="497"/>
      <c r="FWU24" s="497"/>
      <c r="FWV24" s="497"/>
      <c r="FWW24" s="497"/>
      <c r="FWX24" s="497"/>
      <c r="FWY24" s="497"/>
      <c r="FWZ24" s="497"/>
      <c r="FXA24" s="497"/>
      <c r="FXB24" s="497"/>
      <c r="FXC24" s="497"/>
      <c r="FXD24" s="497"/>
      <c r="FXE24" s="497"/>
      <c r="FXF24" s="497"/>
      <c r="FXG24" s="497"/>
      <c r="FXH24" s="497"/>
      <c r="FXI24" s="497"/>
      <c r="FXJ24" s="497"/>
      <c r="FXK24" s="497"/>
      <c r="FXL24" s="497"/>
      <c r="FXM24" s="497"/>
      <c r="FXN24" s="497"/>
      <c r="FXO24" s="497"/>
      <c r="FXP24" s="497"/>
      <c r="FXQ24" s="497"/>
      <c r="FXR24" s="497"/>
      <c r="FXS24" s="497"/>
      <c r="FXT24" s="497"/>
      <c r="FXU24" s="497"/>
      <c r="FXV24" s="497"/>
      <c r="FXW24" s="497"/>
      <c r="FXX24" s="497"/>
      <c r="FXY24" s="497"/>
      <c r="FXZ24" s="497"/>
      <c r="FYA24" s="497"/>
      <c r="FYB24" s="497"/>
      <c r="FYC24" s="497"/>
      <c r="FYD24" s="497"/>
      <c r="FYE24" s="497"/>
      <c r="FYF24" s="497"/>
      <c r="FYG24" s="497"/>
      <c r="FYH24" s="497"/>
      <c r="FYI24" s="497"/>
      <c r="FYJ24" s="497"/>
      <c r="FYK24" s="497"/>
      <c r="FYL24" s="497"/>
      <c r="FYM24" s="497"/>
      <c r="FYN24" s="497"/>
      <c r="FYO24" s="497"/>
      <c r="FYP24" s="497"/>
      <c r="FYQ24" s="497"/>
      <c r="FYR24" s="497"/>
      <c r="FYS24" s="497"/>
      <c r="FYT24" s="497"/>
      <c r="FYU24" s="497"/>
      <c r="FYV24" s="497"/>
      <c r="FYW24" s="497"/>
      <c r="FYX24" s="497"/>
      <c r="FYY24" s="497"/>
      <c r="FYZ24" s="497"/>
      <c r="FZA24" s="497"/>
      <c r="FZB24" s="497"/>
      <c r="FZC24" s="497"/>
      <c r="FZD24" s="497"/>
      <c r="FZE24" s="497"/>
      <c r="FZF24" s="497"/>
      <c r="FZG24" s="497"/>
      <c r="FZH24" s="497"/>
      <c r="FZI24" s="497"/>
      <c r="FZJ24" s="497"/>
      <c r="FZK24" s="497"/>
      <c r="FZL24" s="497"/>
      <c r="FZM24" s="497"/>
      <c r="FZN24" s="497"/>
      <c r="FZO24" s="497"/>
      <c r="FZP24" s="497"/>
      <c r="FZQ24" s="497"/>
      <c r="FZR24" s="497"/>
      <c r="FZS24" s="497"/>
      <c r="FZT24" s="497"/>
      <c r="FZU24" s="497"/>
      <c r="FZV24" s="497"/>
      <c r="FZW24" s="497"/>
      <c r="FZX24" s="497"/>
      <c r="FZY24" s="497"/>
      <c r="FZZ24" s="497"/>
      <c r="GAA24" s="497"/>
      <c r="GAB24" s="497"/>
      <c r="GAC24" s="497"/>
      <c r="GAD24" s="497"/>
      <c r="GAE24" s="497"/>
      <c r="GAF24" s="497"/>
      <c r="GAG24" s="497"/>
      <c r="GAH24" s="497"/>
      <c r="GAI24" s="497"/>
      <c r="GAJ24" s="497"/>
      <c r="GAK24" s="497"/>
      <c r="GAL24" s="497"/>
      <c r="GAM24" s="497"/>
      <c r="GAN24" s="497"/>
      <c r="GAO24" s="497"/>
      <c r="GAP24" s="497"/>
      <c r="GAQ24" s="497"/>
      <c r="GAR24" s="497"/>
      <c r="GAS24" s="497"/>
      <c r="GAT24" s="497"/>
      <c r="GAU24" s="497"/>
      <c r="GAV24" s="497"/>
      <c r="GAW24" s="497"/>
      <c r="GAX24" s="497"/>
      <c r="GAY24" s="497"/>
      <c r="GAZ24" s="497"/>
      <c r="GBA24" s="497"/>
      <c r="GBB24" s="497"/>
      <c r="GBC24" s="497"/>
      <c r="GBD24" s="497"/>
      <c r="GBE24" s="497"/>
      <c r="GBF24" s="497"/>
      <c r="GBG24" s="497"/>
      <c r="GBH24" s="497"/>
      <c r="GBI24" s="497"/>
      <c r="GBJ24" s="497"/>
      <c r="GBK24" s="497"/>
      <c r="GBL24" s="497"/>
      <c r="GBM24" s="497"/>
      <c r="GBN24" s="497"/>
      <c r="GBO24" s="497"/>
      <c r="GBP24" s="497"/>
      <c r="GBQ24" s="497"/>
      <c r="GBR24" s="497"/>
      <c r="GBS24" s="497"/>
      <c r="GBT24" s="497"/>
      <c r="GBU24" s="497"/>
      <c r="GBV24" s="497"/>
      <c r="GBW24" s="497"/>
      <c r="GBX24" s="497"/>
      <c r="GBY24" s="497"/>
      <c r="GBZ24" s="497"/>
      <c r="GCA24" s="497"/>
      <c r="GCB24" s="497"/>
      <c r="GCC24" s="497"/>
      <c r="GCD24" s="497"/>
      <c r="GCE24" s="497"/>
      <c r="GCF24" s="497"/>
      <c r="GCG24" s="497"/>
      <c r="GCH24" s="497"/>
      <c r="GCI24" s="497"/>
      <c r="GCJ24" s="497"/>
      <c r="GCK24" s="497"/>
      <c r="GCL24" s="497"/>
      <c r="GCM24" s="497"/>
      <c r="GCN24" s="497"/>
      <c r="GCO24" s="497"/>
      <c r="GCP24" s="497"/>
      <c r="GCQ24" s="497"/>
      <c r="GCR24" s="497"/>
      <c r="GCS24" s="497"/>
      <c r="GCT24" s="497"/>
      <c r="GCU24" s="497"/>
      <c r="GCV24" s="497"/>
      <c r="GCW24" s="497"/>
      <c r="GCX24" s="497"/>
      <c r="GCY24" s="497"/>
      <c r="GCZ24" s="497"/>
      <c r="GDA24" s="497"/>
      <c r="GDB24" s="497"/>
      <c r="GDC24" s="497"/>
      <c r="GDD24" s="497"/>
      <c r="GDE24" s="497"/>
      <c r="GDF24" s="497"/>
      <c r="GDG24" s="497"/>
      <c r="GDH24" s="497"/>
      <c r="GDI24" s="497"/>
      <c r="GDJ24" s="497"/>
      <c r="GDK24" s="497"/>
      <c r="GDL24" s="497"/>
      <c r="GDM24" s="497"/>
      <c r="GDN24" s="497"/>
      <c r="GDO24" s="497"/>
      <c r="GDP24" s="497"/>
      <c r="GDQ24" s="497"/>
      <c r="GDR24" s="497"/>
      <c r="GDS24" s="497"/>
      <c r="GDT24" s="497"/>
      <c r="GDU24" s="497"/>
      <c r="GDV24" s="497"/>
      <c r="GDW24" s="497"/>
      <c r="GDX24" s="497"/>
      <c r="GDY24" s="497"/>
      <c r="GDZ24" s="497"/>
      <c r="GEA24" s="497"/>
      <c r="GEB24" s="497"/>
      <c r="GEC24" s="497"/>
      <c r="GED24" s="497"/>
      <c r="GEE24" s="497"/>
      <c r="GEF24" s="497"/>
      <c r="GEG24" s="497"/>
      <c r="GEH24" s="497"/>
      <c r="GEI24" s="497"/>
      <c r="GEJ24" s="497"/>
      <c r="GEK24" s="497"/>
      <c r="GEL24" s="497"/>
      <c r="GEM24" s="497"/>
      <c r="GEN24" s="497"/>
      <c r="GEO24" s="497"/>
      <c r="GEP24" s="497"/>
      <c r="GEQ24" s="497"/>
      <c r="GER24" s="497"/>
      <c r="GES24" s="497"/>
      <c r="GET24" s="497"/>
      <c r="GEU24" s="497"/>
      <c r="GEV24" s="497"/>
      <c r="GEW24" s="497"/>
      <c r="GEX24" s="497"/>
      <c r="GEY24" s="497"/>
      <c r="GEZ24" s="497"/>
      <c r="GFA24" s="497"/>
      <c r="GFB24" s="497"/>
      <c r="GFC24" s="497"/>
      <c r="GFD24" s="497"/>
      <c r="GFE24" s="497"/>
      <c r="GFF24" s="497"/>
      <c r="GFG24" s="497"/>
      <c r="GFH24" s="497"/>
      <c r="GFI24" s="497"/>
      <c r="GFJ24" s="497"/>
      <c r="GFK24" s="497"/>
      <c r="GFL24" s="497"/>
      <c r="GFM24" s="497"/>
      <c r="GFN24" s="497"/>
      <c r="GFO24" s="497"/>
      <c r="GFP24" s="497"/>
      <c r="GFQ24" s="497"/>
      <c r="GFR24" s="497"/>
      <c r="GFS24" s="497"/>
      <c r="GFT24" s="497"/>
      <c r="GFU24" s="497"/>
      <c r="GFV24" s="497"/>
      <c r="GFW24" s="497"/>
      <c r="GFX24" s="497"/>
      <c r="GFY24" s="497"/>
      <c r="GFZ24" s="497"/>
      <c r="GGA24" s="497"/>
      <c r="GGB24" s="497"/>
      <c r="GGC24" s="497"/>
      <c r="GGD24" s="497"/>
      <c r="GGE24" s="497"/>
      <c r="GGF24" s="497"/>
      <c r="GGG24" s="497"/>
      <c r="GGH24" s="497"/>
      <c r="GGI24" s="497"/>
      <c r="GGJ24" s="497"/>
      <c r="GGK24" s="497"/>
      <c r="GGL24" s="497"/>
      <c r="GGM24" s="497"/>
      <c r="GGN24" s="497"/>
      <c r="GGO24" s="497"/>
      <c r="GGP24" s="497"/>
      <c r="GGQ24" s="497"/>
      <c r="GGR24" s="497"/>
      <c r="GGS24" s="497"/>
      <c r="GGT24" s="497"/>
      <c r="GGU24" s="497"/>
      <c r="GGV24" s="497"/>
      <c r="GGW24" s="497"/>
      <c r="GGX24" s="497"/>
      <c r="GGY24" s="497"/>
      <c r="GGZ24" s="497"/>
      <c r="GHA24" s="497"/>
      <c r="GHB24" s="497"/>
      <c r="GHC24" s="497"/>
      <c r="GHD24" s="497"/>
      <c r="GHE24" s="497"/>
      <c r="GHF24" s="497"/>
      <c r="GHG24" s="497"/>
      <c r="GHH24" s="497"/>
      <c r="GHI24" s="497"/>
      <c r="GHJ24" s="497"/>
      <c r="GHK24" s="497"/>
      <c r="GHL24" s="497"/>
      <c r="GHM24" s="497"/>
      <c r="GHN24" s="497"/>
      <c r="GHO24" s="497"/>
      <c r="GHP24" s="497"/>
      <c r="GHQ24" s="497"/>
      <c r="GHR24" s="497"/>
      <c r="GHS24" s="497"/>
      <c r="GHT24" s="497"/>
      <c r="GHU24" s="497"/>
      <c r="GHV24" s="497"/>
      <c r="GHW24" s="497"/>
      <c r="GHX24" s="497"/>
      <c r="GHY24" s="497"/>
      <c r="GHZ24" s="497"/>
      <c r="GIA24" s="497"/>
      <c r="GIB24" s="497"/>
      <c r="GIC24" s="497"/>
      <c r="GID24" s="497"/>
      <c r="GIE24" s="497"/>
      <c r="GIF24" s="497"/>
      <c r="GIG24" s="497"/>
      <c r="GIH24" s="497"/>
      <c r="GII24" s="497"/>
      <c r="GIJ24" s="497"/>
      <c r="GIK24" s="497"/>
      <c r="GIL24" s="497"/>
      <c r="GIM24" s="497"/>
      <c r="GIN24" s="497"/>
      <c r="GIO24" s="497"/>
      <c r="GIP24" s="497"/>
      <c r="GIQ24" s="497"/>
      <c r="GIR24" s="497"/>
      <c r="GIS24" s="497"/>
      <c r="GIT24" s="497"/>
      <c r="GIU24" s="497"/>
      <c r="GIV24" s="497"/>
      <c r="GIW24" s="497"/>
      <c r="GIX24" s="497"/>
      <c r="GIY24" s="497"/>
      <c r="GIZ24" s="497"/>
      <c r="GJA24" s="497"/>
      <c r="GJB24" s="497"/>
      <c r="GJC24" s="497"/>
      <c r="GJD24" s="497"/>
      <c r="GJE24" s="497"/>
      <c r="GJF24" s="497"/>
      <c r="GJG24" s="497"/>
      <c r="GJH24" s="497"/>
      <c r="GJI24" s="497"/>
      <c r="GJJ24" s="497"/>
      <c r="GJK24" s="497"/>
      <c r="GJL24" s="497"/>
      <c r="GJM24" s="497"/>
      <c r="GJN24" s="497"/>
      <c r="GJO24" s="497"/>
      <c r="GJP24" s="497"/>
      <c r="GJQ24" s="497"/>
      <c r="GJR24" s="497"/>
      <c r="GJS24" s="497"/>
      <c r="GJT24" s="497"/>
      <c r="GJU24" s="497"/>
      <c r="GJV24" s="497"/>
      <c r="GJW24" s="497"/>
      <c r="GJX24" s="497"/>
      <c r="GJY24" s="497"/>
      <c r="GJZ24" s="497"/>
      <c r="GKA24" s="497"/>
      <c r="GKB24" s="497"/>
      <c r="GKC24" s="497"/>
      <c r="GKD24" s="497"/>
      <c r="GKE24" s="497"/>
      <c r="GKF24" s="497"/>
      <c r="GKG24" s="497"/>
      <c r="GKH24" s="497"/>
      <c r="GKI24" s="497"/>
      <c r="GKJ24" s="497"/>
      <c r="GKK24" s="497"/>
      <c r="GKL24" s="497"/>
      <c r="GKM24" s="497"/>
      <c r="GKN24" s="497"/>
      <c r="GKO24" s="497"/>
      <c r="GKP24" s="497"/>
      <c r="GKQ24" s="497"/>
      <c r="GKR24" s="497"/>
      <c r="GKS24" s="497"/>
      <c r="GKT24" s="497"/>
      <c r="GKU24" s="497"/>
      <c r="GKV24" s="497"/>
      <c r="GKW24" s="497"/>
      <c r="GKX24" s="497"/>
      <c r="GKY24" s="497"/>
      <c r="GKZ24" s="497"/>
      <c r="GLA24" s="497"/>
      <c r="GLB24" s="497"/>
      <c r="GLC24" s="497"/>
      <c r="GLD24" s="497"/>
      <c r="GLE24" s="497"/>
      <c r="GLF24" s="497"/>
      <c r="GLG24" s="497"/>
      <c r="GLH24" s="497"/>
      <c r="GLI24" s="497"/>
      <c r="GLJ24" s="497"/>
      <c r="GLK24" s="497"/>
      <c r="GLL24" s="497"/>
      <c r="GLM24" s="497"/>
      <c r="GLN24" s="497"/>
      <c r="GLO24" s="497"/>
      <c r="GLP24" s="497"/>
      <c r="GLQ24" s="497"/>
      <c r="GLR24" s="497"/>
      <c r="GLS24" s="497"/>
      <c r="GLT24" s="497"/>
      <c r="GLU24" s="497"/>
      <c r="GLV24" s="497"/>
      <c r="GLW24" s="497"/>
      <c r="GLX24" s="497"/>
      <c r="GLY24" s="497"/>
      <c r="GLZ24" s="497"/>
      <c r="GMA24" s="497"/>
      <c r="GMB24" s="497"/>
      <c r="GMC24" s="497"/>
      <c r="GMD24" s="497"/>
      <c r="GME24" s="497"/>
      <c r="GMF24" s="497"/>
      <c r="GMG24" s="497"/>
      <c r="GMH24" s="497"/>
      <c r="GMI24" s="497"/>
      <c r="GMJ24" s="497"/>
      <c r="GMK24" s="497"/>
      <c r="GML24" s="497"/>
      <c r="GMM24" s="497"/>
      <c r="GMN24" s="497"/>
      <c r="GMO24" s="497"/>
      <c r="GMP24" s="497"/>
      <c r="GMQ24" s="497"/>
      <c r="GMR24" s="497"/>
      <c r="GMS24" s="497"/>
      <c r="GMT24" s="497"/>
      <c r="GMU24" s="497"/>
      <c r="GMV24" s="497"/>
      <c r="GMW24" s="497"/>
      <c r="GMX24" s="497"/>
      <c r="GMY24" s="497"/>
      <c r="GMZ24" s="497"/>
      <c r="GNA24" s="497"/>
      <c r="GNB24" s="497"/>
      <c r="GNC24" s="497"/>
      <c r="GND24" s="497"/>
      <c r="GNE24" s="497"/>
      <c r="GNF24" s="497"/>
      <c r="GNG24" s="497"/>
      <c r="GNH24" s="497"/>
      <c r="GNI24" s="497"/>
      <c r="GNJ24" s="497"/>
      <c r="GNK24" s="497"/>
      <c r="GNL24" s="497"/>
      <c r="GNM24" s="497"/>
      <c r="GNN24" s="497"/>
      <c r="GNO24" s="497"/>
      <c r="GNP24" s="497"/>
      <c r="GNQ24" s="497"/>
      <c r="GNR24" s="497"/>
      <c r="GNS24" s="497"/>
      <c r="GNT24" s="497"/>
      <c r="GNU24" s="497"/>
      <c r="GNV24" s="497"/>
      <c r="GNW24" s="497"/>
      <c r="GNX24" s="497"/>
      <c r="GNY24" s="497"/>
      <c r="GNZ24" s="497"/>
      <c r="GOA24" s="497"/>
      <c r="GOB24" s="497"/>
      <c r="GOC24" s="497"/>
      <c r="GOD24" s="497"/>
      <c r="GOE24" s="497"/>
      <c r="GOF24" s="497"/>
      <c r="GOG24" s="497"/>
      <c r="GOH24" s="497"/>
      <c r="GOI24" s="497"/>
      <c r="GOJ24" s="497"/>
      <c r="GOK24" s="497"/>
      <c r="GOL24" s="497"/>
      <c r="GOM24" s="497"/>
      <c r="GON24" s="497"/>
      <c r="GOO24" s="497"/>
      <c r="GOP24" s="497"/>
      <c r="GOQ24" s="497"/>
      <c r="GOR24" s="497"/>
      <c r="GOS24" s="497"/>
      <c r="GOT24" s="497"/>
      <c r="GOU24" s="497"/>
      <c r="GOV24" s="497"/>
      <c r="GOW24" s="497"/>
      <c r="GOX24" s="497"/>
      <c r="GOY24" s="497"/>
      <c r="GOZ24" s="497"/>
      <c r="GPA24" s="497"/>
      <c r="GPB24" s="497"/>
      <c r="GPC24" s="497"/>
      <c r="GPD24" s="497"/>
      <c r="GPE24" s="497"/>
      <c r="GPF24" s="497"/>
      <c r="GPG24" s="497"/>
      <c r="GPH24" s="497"/>
      <c r="GPI24" s="497"/>
      <c r="GPJ24" s="497"/>
      <c r="GPK24" s="497"/>
      <c r="GPL24" s="497"/>
      <c r="GPM24" s="497"/>
      <c r="GPN24" s="497"/>
      <c r="GPO24" s="497"/>
      <c r="GPP24" s="497"/>
      <c r="GPQ24" s="497"/>
      <c r="GPR24" s="497"/>
      <c r="GPS24" s="497"/>
      <c r="GPT24" s="497"/>
      <c r="GPU24" s="497"/>
      <c r="GPV24" s="497"/>
      <c r="GPW24" s="497"/>
      <c r="GPX24" s="497"/>
      <c r="GPY24" s="497"/>
      <c r="GPZ24" s="497"/>
      <c r="GQA24" s="497"/>
      <c r="GQB24" s="497"/>
      <c r="GQC24" s="497"/>
      <c r="GQD24" s="497"/>
      <c r="GQE24" s="497"/>
      <c r="GQF24" s="497"/>
      <c r="GQG24" s="497"/>
      <c r="GQH24" s="497"/>
      <c r="GQI24" s="497"/>
      <c r="GQJ24" s="497"/>
      <c r="GQK24" s="497"/>
      <c r="GQL24" s="497"/>
      <c r="GQM24" s="497"/>
      <c r="GQN24" s="497"/>
      <c r="GQO24" s="497"/>
      <c r="GQP24" s="497"/>
      <c r="GQQ24" s="497"/>
      <c r="GQR24" s="497"/>
      <c r="GQS24" s="497"/>
      <c r="GQT24" s="497"/>
      <c r="GQU24" s="497"/>
      <c r="GQV24" s="497"/>
      <c r="GQW24" s="497"/>
      <c r="GQX24" s="497"/>
      <c r="GQY24" s="497"/>
      <c r="GQZ24" s="497"/>
      <c r="GRA24" s="497"/>
      <c r="GRB24" s="497"/>
      <c r="GRC24" s="497"/>
      <c r="GRD24" s="497"/>
      <c r="GRE24" s="497"/>
      <c r="GRF24" s="497"/>
      <c r="GRG24" s="497"/>
      <c r="GRH24" s="497"/>
      <c r="GRI24" s="497"/>
      <c r="GRJ24" s="497"/>
      <c r="GRK24" s="497"/>
      <c r="GRL24" s="497"/>
      <c r="GRM24" s="497"/>
      <c r="GRN24" s="497"/>
      <c r="GRO24" s="497"/>
      <c r="GRP24" s="497"/>
      <c r="GRQ24" s="497"/>
      <c r="GRR24" s="497"/>
      <c r="GRS24" s="497"/>
      <c r="GRT24" s="497"/>
      <c r="GRU24" s="497"/>
      <c r="GRV24" s="497"/>
      <c r="GRW24" s="497"/>
      <c r="GRX24" s="497"/>
      <c r="GRY24" s="497"/>
      <c r="GRZ24" s="497"/>
      <c r="GSA24" s="497"/>
      <c r="GSB24" s="497"/>
      <c r="GSC24" s="497"/>
      <c r="GSD24" s="497"/>
      <c r="GSE24" s="497"/>
      <c r="GSF24" s="497"/>
      <c r="GSG24" s="497"/>
      <c r="GSH24" s="497"/>
      <c r="GSI24" s="497"/>
      <c r="GSJ24" s="497"/>
      <c r="GSK24" s="497"/>
      <c r="GSL24" s="497"/>
      <c r="GSM24" s="497"/>
      <c r="GSN24" s="497"/>
      <c r="GSO24" s="497"/>
      <c r="GSP24" s="497"/>
      <c r="GSQ24" s="497"/>
      <c r="GSR24" s="497"/>
      <c r="GSS24" s="497"/>
      <c r="GST24" s="497"/>
      <c r="GSU24" s="497"/>
      <c r="GSV24" s="497"/>
      <c r="GSW24" s="497"/>
      <c r="GSX24" s="497"/>
      <c r="GSY24" s="497"/>
      <c r="GSZ24" s="497"/>
      <c r="GTA24" s="497"/>
      <c r="GTB24" s="497"/>
      <c r="GTC24" s="497"/>
      <c r="GTD24" s="497"/>
      <c r="GTE24" s="497"/>
      <c r="GTF24" s="497"/>
      <c r="GTG24" s="497"/>
      <c r="GTH24" s="497"/>
      <c r="GTI24" s="497"/>
      <c r="GTJ24" s="497"/>
      <c r="GTK24" s="497"/>
      <c r="GTL24" s="497"/>
      <c r="GTM24" s="497"/>
      <c r="GTN24" s="497"/>
      <c r="GTO24" s="497"/>
      <c r="GTP24" s="497"/>
      <c r="GTQ24" s="497"/>
      <c r="GTR24" s="497"/>
      <c r="GTS24" s="497"/>
      <c r="GTT24" s="497"/>
      <c r="GTU24" s="497"/>
      <c r="GTV24" s="497"/>
      <c r="GTW24" s="497"/>
      <c r="GTX24" s="497"/>
      <c r="GTY24" s="497"/>
      <c r="GTZ24" s="497"/>
      <c r="GUA24" s="497"/>
      <c r="GUB24" s="497"/>
      <c r="GUC24" s="497"/>
      <c r="GUD24" s="497"/>
      <c r="GUE24" s="497"/>
      <c r="GUF24" s="497"/>
      <c r="GUG24" s="497"/>
      <c r="GUH24" s="497"/>
      <c r="GUI24" s="497"/>
      <c r="GUJ24" s="497"/>
      <c r="GUK24" s="497"/>
      <c r="GUL24" s="497"/>
      <c r="GUM24" s="497"/>
      <c r="GUN24" s="497"/>
      <c r="GUO24" s="497"/>
      <c r="GUP24" s="497"/>
      <c r="GUQ24" s="497"/>
      <c r="GUR24" s="497"/>
      <c r="GUS24" s="497"/>
      <c r="GUT24" s="497"/>
      <c r="GUU24" s="497"/>
      <c r="GUV24" s="497"/>
      <c r="GUW24" s="497"/>
      <c r="GUX24" s="497"/>
      <c r="GUY24" s="497"/>
      <c r="GUZ24" s="497"/>
      <c r="GVA24" s="497"/>
      <c r="GVB24" s="497"/>
      <c r="GVC24" s="497"/>
      <c r="GVD24" s="497"/>
      <c r="GVE24" s="497"/>
      <c r="GVF24" s="497"/>
      <c r="GVG24" s="497"/>
      <c r="GVH24" s="497"/>
      <c r="GVI24" s="497"/>
      <c r="GVJ24" s="497"/>
      <c r="GVK24" s="497"/>
      <c r="GVL24" s="497"/>
      <c r="GVM24" s="497"/>
      <c r="GVN24" s="497"/>
      <c r="GVO24" s="497"/>
      <c r="GVP24" s="497"/>
      <c r="GVQ24" s="497"/>
      <c r="GVR24" s="497"/>
      <c r="GVS24" s="497"/>
      <c r="GVT24" s="497"/>
      <c r="GVU24" s="497"/>
      <c r="GVV24" s="497"/>
      <c r="GVW24" s="497"/>
      <c r="GVX24" s="497"/>
      <c r="GVY24" s="497"/>
      <c r="GVZ24" s="497"/>
      <c r="GWA24" s="497"/>
      <c r="GWB24" s="497"/>
      <c r="GWC24" s="497"/>
      <c r="GWD24" s="497"/>
      <c r="GWE24" s="497"/>
      <c r="GWF24" s="497"/>
      <c r="GWG24" s="497"/>
      <c r="GWH24" s="497"/>
      <c r="GWI24" s="497"/>
      <c r="GWJ24" s="497"/>
      <c r="GWK24" s="497"/>
      <c r="GWL24" s="497"/>
      <c r="GWM24" s="497"/>
      <c r="GWN24" s="497"/>
      <c r="GWO24" s="497"/>
      <c r="GWP24" s="497"/>
      <c r="GWQ24" s="497"/>
      <c r="GWR24" s="497"/>
      <c r="GWS24" s="497"/>
      <c r="GWT24" s="497"/>
      <c r="GWU24" s="497"/>
      <c r="GWV24" s="497"/>
      <c r="GWW24" s="497"/>
      <c r="GWX24" s="497"/>
      <c r="GWY24" s="497"/>
      <c r="GWZ24" s="497"/>
      <c r="GXA24" s="497"/>
      <c r="GXB24" s="497"/>
      <c r="GXC24" s="497"/>
      <c r="GXD24" s="497"/>
      <c r="GXE24" s="497"/>
      <c r="GXF24" s="497"/>
      <c r="GXG24" s="497"/>
      <c r="GXH24" s="497"/>
      <c r="GXI24" s="497"/>
      <c r="GXJ24" s="497"/>
      <c r="GXK24" s="497"/>
      <c r="GXL24" s="497"/>
      <c r="GXM24" s="497"/>
      <c r="GXN24" s="497"/>
      <c r="GXO24" s="497"/>
      <c r="GXP24" s="497"/>
      <c r="GXQ24" s="497"/>
      <c r="GXR24" s="497"/>
      <c r="GXS24" s="497"/>
      <c r="GXT24" s="497"/>
      <c r="GXU24" s="497"/>
      <c r="GXV24" s="497"/>
      <c r="GXW24" s="497"/>
      <c r="GXX24" s="497"/>
      <c r="GXY24" s="497"/>
      <c r="GXZ24" s="497"/>
      <c r="GYA24" s="497"/>
      <c r="GYB24" s="497"/>
      <c r="GYC24" s="497"/>
      <c r="GYD24" s="497"/>
      <c r="GYE24" s="497"/>
      <c r="GYF24" s="497"/>
      <c r="GYG24" s="497"/>
      <c r="GYH24" s="497"/>
      <c r="GYI24" s="497"/>
      <c r="GYJ24" s="497"/>
      <c r="GYK24" s="497"/>
      <c r="GYL24" s="497"/>
      <c r="GYM24" s="497"/>
      <c r="GYN24" s="497"/>
      <c r="GYO24" s="497"/>
      <c r="GYP24" s="497"/>
      <c r="GYQ24" s="497"/>
      <c r="GYR24" s="497"/>
      <c r="GYS24" s="497"/>
      <c r="GYT24" s="497"/>
      <c r="GYU24" s="497"/>
      <c r="GYV24" s="497"/>
      <c r="GYW24" s="497"/>
      <c r="GYX24" s="497"/>
      <c r="GYY24" s="497"/>
      <c r="GYZ24" s="497"/>
      <c r="GZA24" s="497"/>
      <c r="GZB24" s="497"/>
      <c r="GZC24" s="497"/>
      <c r="GZD24" s="497"/>
      <c r="GZE24" s="497"/>
      <c r="GZF24" s="497"/>
      <c r="GZG24" s="497"/>
      <c r="GZH24" s="497"/>
      <c r="GZI24" s="497"/>
      <c r="GZJ24" s="497"/>
      <c r="GZK24" s="497"/>
      <c r="GZL24" s="497"/>
      <c r="GZM24" s="497"/>
      <c r="GZN24" s="497"/>
      <c r="GZO24" s="497"/>
      <c r="GZP24" s="497"/>
      <c r="GZQ24" s="497"/>
      <c r="GZR24" s="497"/>
      <c r="GZS24" s="497"/>
      <c r="GZT24" s="497"/>
      <c r="GZU24" s="497"/>
      <c r="GZV24" s="497"/>
      <c r="GZW24" s="497"/>
      <c r="GZX24" s="497"/>
      <c r="GZY24" s="497"/>
      <c r="GZZ24" s="497"/>
      <c r="HAA24" s="497"/>
      <c r="HAB24" s="497"/>
      <c r="HAC24" s="497"/>
      <c r="HAD24" s="497"/>
      <c r="HAE24" s="497"/>
      <c r="HAF24" s="497"/>
      <c r="HAG24" s="497"/>
      <c r="HAH24" s="497"/>
      <c r="HAI24" s="497"/>
      <c r="HAJ24" s="497"/>
      <c r="HAK24" s="497"/>
      <c r="HAL24" s="497"/>
      <c r="HAM24" s="497"/>
      <c r="HAN24" s="497"/>
      <c r="HAO24" s="497"/>
      <c r="HAP24" s="497"/>
      <c r="HAQ24" s="497"/>
      <c r="HAR24" s="497"/>
      <c r="HAS24" s="497"/>
      <c r="HAT24" s="497"/>
      <c r="HAU24" s="497"/>
      <c r="HAV24" s="497"/>
      <c r="HAW24" s="497"/>
      <c r="HAX24" s="497"/>
      <c r="HAY24" s="497"/>
      <c r="HAZ24" s="497"/>
      <c r="HBA24" s="497"/>
      <c r="HBB24" s="497"/>
      <c r="HBC24" s="497"/>
      <c r="HBD24" s="497"/>
      <c r="HBE24" s="497"/>
      <c r="HBF24" s="497"/>
      <c r="HBG24" s="497"/>
      <c r="HBH24" s="497"/>
      <c r="HBI24" s="497"/>
      <c r="HBJ24" s="497"/>
      <c r="HBK24" s="497"/>
      <c r="HBL24" s="497"/>
      <c r="HBM24" s="497"/>
      <c r="HBN24" s="497"/>
      <c r="HBO24" s="497"/>
      <c r="HBP24" s="497"/>
      <c r="HBQ24" s="497"/>
      <c r="HBR24" s="497"/>
      <c r="HBS24" s="497"/>
      <c r="HBT24" s="497"/>
      <c r="HBU24" s="497"/>
      <c r="HBV24" s="497"/>
      <c r="HBW24" s="497"/>
      <c r="HBX24" s="497"/>
      <c r="HBY24" s="497"/>
      <c r="HBZ24" s="497"/>
      <c r="HCA24" s="497"/>
      <c r="HCB24" s="497"/>
      <c r="HCC24" s="497"/>
      <c r="HCD24" s="497"/>
      <c r="HCE24" s="497"/>
      <c r="HCF24" s="497"/>
      <c r="HCG24" s="497"/>
      <c r="HCH24" s="497"/>
      <c r="HCI24" s="497"/>
      <c r="HCJ24" s="497"/>
      <c r="HCK24" s="497"/>
      <c r="HCL24" s="497"/>
      <c r="HCM24" s="497"/>
      <c r="HCN24" s="497"/>
      <c r="HCO24" s="497"/>
      <c r="HCP24" s="497"/>
      <c r="HCQ24" s="497"/>
      <c r="HCR24" s="497"/>
      <c r="HCS24" s="497"/>
      <c r="HCT24" s="497"/>
      <c r="HCU24" s="497"/>
      <c r="HCV24" s="497"/>
      <c r="HCW24" s="497"/>
      <c r="HCX24" s="497"/>
      <c r="HCY24" s="497"/>
      <c r="HCZ24" s="497"/>
      <c r="HDA24" s="497"/>
      <c r="HDB24" s="497"/>
      <c r="HDC24" s="497"/>
      <c r="HDD24" s="497"/>
      <c r="HDE24" s="497"/>
      <c r="HDF24" s="497"/>
      <c r="HDG24" s="497"/>
      <c r="HDH24" s="497"/>
      <c r="HDI24" s="497"/>
      <c r="HDJ24" s="497"/>
      <c r="HDK24" s="497"/>
      <c r="HDL24" s="497"/>
      <c r="HDM24" s="497"/>
      <c r="HDN24" s="497"/>
      <c r="HDO24" s="497"/>
      <c r="HDP24" s="497"/>
      <c r="HDQ24" s="497"/>
      <c r="HDR24" s="497"/>
      <c r="HDS24" s="497"/>
      <c r="HDT24" s="497"/>
      <c r="HDU24" s="497"/>
      <c r="HDV24" s="497"/>
      <c r="HDW24" s="497"/>
      <c r="HDX24" s="497"/>
      <c r="HDY24" s="497"/>
      <c r="HDZ24" s="497"/>
      <c r="HEA24" s="497"/>
      <c r="HEB24" s="497"/>
      <c r="HEC24" s="497"/>
      <c r="HED24" s="497"/>
      <c r="HEE24" s="497"/>
      <c r="HEF24" s="497"/>
      <c r="HEG24" s="497"/>
      <c r="HEH24" s="497"/>
      <c r="HEI24" s="497"/>
      <c r="HEJ24" s="497"/>
      <c r="HEK24" s="497"/>
      <c r="HEL24" s="497"/>
      <c r="HEM24" s="497"/>
      <c r="HEN24" s="497"/>
      <c r="HEO24" s="497"/>
      <c r="HEP24" s="497"/>
      <c r="HEQ24" s="497"/>
      <c r="HER24" s="497"/>
      <c r="HES24" s="497"/>
      <c r="HET24" s="497"/>
      <c r="HEU24" s="497"/>
      <c r="HEV24" s="497"/>
      <c r="HEW24" s="497"/>
      <c r="HEX24" s="497"/>
      <c r="HEY24" s="497"/>
      <c r="HEZ24" s="497"/>
      <c r="HFA24" s="497"/>
      <c r="HFB24" s="497"/>
      <c r="HFC24" s="497"/>
      <c r="HFD24" s="497"/>
      <c r="HFE24" s="497"/>
      <c r="HFF24" s="497"/>
      <c r="HFG24" s="497"/>
      <c r="HFH24" s="497"/>
      <c r="HFI24" s="497"/>
      <c r="HFJ24" s="497"/>
      <c r="HFK24" s="497"/>
      <c r="HFL24" s="497"/>
      <c r="HFM24" s="497"/>
      <c r="HFN24" s="497"/>
      <c r="HFO24" s="497"/>
      <c r="HFP24" s="497"/>
      <c r="HFQ24" s="497"/>
      <c r="HFR24" s="497"/>
      <c r="HFS24" s="497"/>
      <c r="HFT24" s="497"/>
      <c r="HFU24" s="497"/>
      <c r="HFV24" s="497"/>
      <c r="HFW24" s="497"/>
      <c r="HFX24" s="497"/>
      <c r="HFY24" s="497"/>
      <c r="HFZ24" s="497"/>
      <c r="HGA24" s="497"/>
      <c r="HGB24" s="497"/>
      <c r="HGC24" s="497"/>
      <c r="HGD24" s="497"/>
      <c r="HGE24" s="497"/>
      <c r="HGF24" s="497"/>
      <c r="HGG24" s="497"/>
      <c r="HGH24" s="497"/>
      <c r="HGI24" s="497"/>
      <c r="HGJ24" s="497"/>
      <c r="HGK24" s="497"/>
      <c r="HGL24" s="497"/>
      <c r="HGM24" s="497"/>
      <c r="HGN24" s="497"/>
      <c r="HGO24" s="497"/>
      <c r="HGP24" s="497"/>
      <c r="HGQ24" s="497"/>
      <c r="HGR24" s="497"/>
      <c r="HGS24" s="497"/>
      <c r="HGT24" s="497"/>
      <c r="HGU24" s="497"/>
      <c r="HGV24" s="497"/>
      <c r="HGW24" s="497"/>
      <c r="HGX24" s="497"/>
      <c r="HGY24" s="497"/>
      <c r="HGZ24" s="497"/>
      <c r="HHA24" s="497"/>
      <c r="HHB24" s="497"/>
      <c r="HHC24" s="497"/>
      <c r="HHD24" s="497"/>
      <c r="HHE24" s="497"/>
      <c r="HHF24" s="497"/>
      <c r="HHG24" s="497"/>
      <c r="HHH24" s="497"/>
      <c r="HHI24" s="497"/>
      <c r="HHJ24" s="497"/>
      <c r="HHK24" s="497"/>
      <c r="HHL24" s="497"/>
      <c r="HHM24" s="497"/>
      <c r="HHN24" s="497"/>
      <c r="HHO24" s="497"/>
      <c r="HHP24" s="497"/>
      <c r="HHQ24" s="497"/>
      <c r="HHR24" s="497"/>
      <c r="HHS24" s="497"/>
      <c r="HHT24" s="497"/>
      <c r="HHU24" s="497"/>
      <c r="HHV24" s="497"/>
      <c r="HHW24" s="497"/>
      <c r="HHX24" s="497"/>
      <c r="HHY24" s="497"/>
      <c r="HHZ24" s="497"/>
      <c r="HIA24" s="497"/>
      <c r="HIB24" s="497"/>
      <c r="HIC24" s="497"/>
      <c r="HID24" s="497"/>
      <c r="HIE24" s="497"/>
      <c r="HIF24" s="497"/>
      <c r="HIG24" s="497"/>
      <c r="HIH24" s="497"/>
      <c r="HII24" s="497"/>
      <c r="HIJ24" s="497"/>
      <c r="HIK24" s="497"/>
      <c r="HIL24" s="497"/>
      <c r="HIM24" s="497"/>
      <c r="HIN24" s="497"/>
      <c r="HIO24" s="497"/>
      <c r="HIP24" s="497"/>
      <c r="HIQ24" s="497"/>
      <c r="HIR24" s="497"/>
      <c r="HIS24" s="497"/>
      <c r="HIT24" s="497"/>
      <c r="HIU24" s="497"/>
      <c r="HIV24" s="497"/>
      <c r="HIW24" s="497"/>
      <c r="HIX24" s="497"/>
      <c r="HIY24" s="497"/>
      <c r="HIZ24" s="497"/>
      <c r="HJA24" s="497"/>
      <c r="HJB24" s="497"/>
      <c r="HJC24" s="497"/>
      <c r="HJD24" s="497"/>
      <c r="HJE24" s="497"/>
      <c r="HJF24" s="497"/>
      <c r="HJG24" s="497"/>
      <c r="HJH24" s="497"/>
      <c r="HJI24" s="497"/>
      <c r="HJJ24" s="497"/>
      <c r="HJK24" s="497"/>
      <c r="HJL24" s="497"/>
      <c r="HJM24" s="497"/>
      <c r="HJN24" s="497"/>
      <c r="HJO24" s="497"/>
      <c r="HJP24" s="497"/>
      <c r="HJQ24" s="497"/>
      <c r="HJR24" s="497"/>
      <c r="HJS24" s="497"/>
      <c r="HJT24" s="497"/>
      <c r="HJU24" s="497"/>
      <c r="HJV24" s="497"/>
      <c r="HJW24" s="497"/>
      <c r="HJX24" s="497"/>
      <c r="HJY24" s="497"/>
      <c r="HJZ24" s="497"/>
      <c r="HKA24" s="497"/>
      <c r="HKB24" s="497"/>
      <c r="HKC24" s="497"/>
      <c r="HKD24" s="497"/>
      <c r="HKE24" s="497"/>
      <c r="HKF24" s="497"/>
      <c r="HKG24" s="497"/>
      <c r="HKH24" s="497"/>
      <c r="HKI24" s="497"/>
      <c r="HKJ24" s="497"/>
      <c r="HKK24" s="497"/>
      <c r="HKL24" s="497"/>
      <c r="HKM24" s="497"/>
      <c r="HKN24" s="497"/>
      <c r="HKO24" s="497"/>
      <c r="HKP24" s="497"/>
      <c r="HKQ24" s="497"/>
      <c r="HKR24" s="497"/>
      <c r="HKS24" s="497"/>
      <c r="HKT24" s="497"/>
      <c r="HKU24" s="497"/>
      <c r="HKV24" s="497"/>
      <c r="HKW24" s="497"/>
      <c r="HKX24" s="497"/>
      <c r="HKY24" s="497"/>
      <c r="HKZ24" s="497"/>
      <c r="HLA24" s="497"/>
      <c r="HLB24" s="497"/>
      <c r="HLC24" s="497"/>
      <c r="HLD24" s="497"/>
      <c r="HLE24" s="497"/>
      <c r="HLF24" s="497"/>
      <c r="HLG24" s="497"/>
      <c r="HLH24" s="497"/>
      <c r="HLI24" s="497"/>
      <c r="HLJ24" s="497"/>
      <c r="HLK24" s="497"/>
      <c r="HLL24" s="497"/>
      <c r="HLM24" s="497"/>
      <c r="HLN24" s="497"/>
      <c r="HLO24" s="497"/>
      <c r="HLP24" s="497"/>
      <c r="HLQ24" s="497"/>
      <c r="HLR24" s="497"/>
      <c r="HLS24" s="497"/>
      <c r="HLT24" s="497"/>
      <c r="HLU24" s="497"/>
      <c r="HLV24" s="497"/>
      <c r="HLW24" s="497"/>
      <c r="HLX24" s="497"/>
      <c r="HLY24" s="497"/>
      <c r="HLZ24" s="497"/>
      <c r="HMA24" s="497"/>
      <c r="HMB24" s="497"/>
      <c r="HMC24" s="497"/>
      <c r="HMD24" s="497"/>
      <c r="HME24" s="497"/>
      <c r="HMF24" s="497"/>
      <c r="HMG24" s="497"/>
      <c r="HMH24" s="497"/>
      <c r="HMI24" s="497"/>
      <c r="HMJ24" s="497"/>
      <c r="HMK24" s="497"/>
      <c r="HML24" s="497"/>
      <c r="HMM24" s="497"/>
      <c r="HMN24" s="497"/>
      <c r="HMO24" s="497"/>
      <c r="HMP24" s="497"/>
      <c r="HMQ24" s="497"/>
      <c r="HMR24" s="497"/>
      <c r="HMS24" s="497"/>
      <c r="HMT24" s="497"/>
      <c r="HMU24" s="497"/>
      <c r="HMV24" s="497"/>
      <c r="HMW24" s="497"/>
      <c r="HMX24" s="497"/>
      <c r="HMY24" s="497"/>
      <c r="HMZ24" s="497"/>
      <c r="HNA24" s="497"/>
      <c r="HNB24" s="497"/>
      <c r="HNC24" s="497"/>
      <c r="HND24" s="497"/>
      <c r="HNE24" s="497"/>
      <c r="HNF24" s="497"/>
      <c r="HNG24" s="497"/>
      <c r="HNH24" s="497"/>
      <c r="HNI24" s="497"/>
      <c r="HNJ24" s="497"/>
      <c r="HNK24" s="497"/>
      <c r="HNL24" s="497"/>
      <c r="HNM24" s="497"/>
      <c r="HNN24" s="497"/>
      <c r="HNO24" s="497"/>
      <c r="HNP24" s="497"/>
      <c r="HNQ24" s="497"/>
      <c r="HNR24" s="497"/>
      <c r="HNS24" s="497"/>
      <c r="HNT24" s="497"/>
      <c r="HNU24" s="497"/>
      <c r="HNV24" s="497"/>
      <c r="HNW24" s="497"/>
      <c r="HNX24" s="497"/>
      <c r="HNY24" s="497"/>
      <c r="HNZ24" s="497"/>
      <c r="HOA24" s="497"/>
      <c r="HOB24" s="497"/>
      <c r="HOC24" s="497"/>
      <c r="HOD24" s="497"/>
      <c r="HOE24" s="497"/>
      <c r="HOF24" s="497"/>
      <c r="HOG24" s="497"/>
      <c r="HOH24" s="497"/>
      <c r="HOI24" s="497"/>
      <c r="HOJ24" s="497"/>
      <c r="HOK24" s="497"/>
      <c r="HOL24" s="497"/>
      <c r="HOM24" s="497"/>
      <c r="HON24" s="497"/>
      <c r="HOO24" s="497"/>
      <c r="HOP24" s="497"/>
      <c r="HOQ24" s="497"/>
      <c r="HOR24" s="497"/>
      <c r="HOS24" s="497"/>
      <c r="HOT24" s="497"/>
      <c r="HOU24" s="497"/>
      <c r="HOV24" s="497"/>
      <c r="HOW24" s="497"/>
      <c r="HOX24" s="497"/>
      <c r="HOY24" s="497"/>
      <c r="HOZ24" s="497"/>
      <c r="HPA24" s="497"/>
      <c r="HPB24" s="497"/>
      <c r="HPC24" s="497"/>
      <c r="HPD24" s="497"/>
      <c r="HPE24" s="497"/>
      <c r="HPF24" s="497"/>
      <c r="HPG24" s="497"/>
      <c r="HPH24" s="497"/>
      <c r="HPI24" s="497"/>
      <c r="HPJ24" s="497"/>
      <c r="HPK24" s="497"/>
      <c r="HPL24" s="497"/>
      <c r="HPM24" s="497"/>
      <c r="HPN24" s="497"/>
      <c r="HPO24" s="497"/>
      <c r="HPP24" s="497"/>
      <c r="HPQ24" s="497"/>
      <c r="HPR24" s="497"/>
      <c r="HPS24" s="497"/>
      <c r="HPT24" s="497"/>
      <c r="HPU24" s="497"/>
      <c r="HPV24" s="497"/>
      <c r="HPW24" s="497"/>
      <c r="HPX24" s="497"/>
      <c r="HPY24" s="497"/>
      <c r="HPZ24" s="497"/>
      <c r="HQA24" s="497"/>
      <c r="HQB24" s="497"/>
      <c r="HQC24" s="497"/>
      <c r="HQD24" s="497"/>
      <c r="HQE24" s="497"/>
      <c r="HQF24" s="497"/>
      <c r="HQG24" s="497"/>
      <c r="HQH24" s="497"/>
      <c r="HQI24" s="497"/>
      <c r="HQJ24" s="497"/>
      <c r="HQK24" s="497"/>
      <c r="HQL24" s="497"/>
      <c r="HQM24" s="497"/>
      <c r="HQN24" s="497"/>
      <c r="HQO24" s="497"/>
      <c r="HQP24" s="497"/>
      <c r="HQQ24" s="497"/>
      <c r="HQR24" s="497"/>
      <c r="HQS24" s="497"/>
      <c r="HQT24" s="497"/>
      <c r="HQU24" s="497"/>
      <c r="HQV24" s="497"/>
      <c r="HQW24" s="497"/>
      <c r="HQX24" s="497"/>
      <c r="HQY24" s="497"/>
      <c r="HQZ24" s="497"/>
      <c r="HRA24" s="497"/>
      <c r="HRB24" s="497"/>
      <c r="HRC24" s="497"/>
      <c r="HRD24" s="497"/>
      <c r="HRE24" s="497"/>
      <c r="HRF24" s="497"/>
      <c r="HRG24" s="497"/>
      <c r="HRH24" s="497"/>
      <c r="HRI24" s="497"/>
      <c r="HRJ24" s="497"/>
      <c r="HRK24" s="497"/>
      <c r="HRL24" s="497"/>
      <c r="HRM24" s="497"/>
      <c r="HRN24" s="497"/>
      <c r="HRO24" s="497"/>
      <c r="HRP24" s="497"/>
      <c r="HRQ24" s="497"/>
      <c r="HRR24" s="497"/>
      <c r="HRS24" s="497"/>
      <c r="HRT24" s="497"/>
      <c r="HRU24" s="497"/>
      <c r="HRV24" s="497"/>
      <c r="HRW24" s="497"/>
      <c r="HRX24" s="497"/>
      <c r="HRY24" s="497"/>
      <c r="HRZ24" s="497"/>
      <c r="HSA24" s="497"/>
      <c r="HSB24" s="497"/>
      <c r="HSC24" s="497"/>
      <c r="HSD24" s="497"/>
      <c r="HSE24" s="497"/>
      <c r="HSF24" s="497"/>
      <c r="HSG24" s="497"/>
      <c r="HSH24" s="497"/>
      <c r="HSI24" s="497"/>
      <c r="HSJ24" s="497"/>
      <c r="HSK24" s="497"/>
      <c r="HSL24" s="497"/>
      <c r="HSM24" s="497"/>
      <c r="HSN24" s="497"/>
      <c r="HSO24" s="497"/>
      <c r="HSP24" s="497"/>
      <c r="HSQ24" s="497"/>
      <c r="HSR24" s="497"/>
      <c r="HSS24" s="497"/>
      <c r="HST24" s="497"/>
      <c r="HSU24" s="497"/>
      <c r="HSV24" s="497"/>
      <c r="HSW24" s="497"/>
      <c r="HSX24" s="497"/>
      <c r="HSY24" s="497"/>
      <c r="HSZ24" s="497"/>
      <c r="HTA24" s="497"/>
      <c r="HTB24" s="497"/>
      <c r="HTC24" s="497"/>
      <c r="HTD24" s="497"/>
      <c r="HTE24" s="497"/>
      <c r="HTF24" s="497"/>
      <c r="HTG24" s="497"/>
      <c r="HTH24" s="497"/>
      <c r="HTI24" s="497"/>
      <c r="HTJ24" s="497"/>
      <c r="HTK24" s="497"/>
      <c r="HTL24" s="497"/>
      <c r="HTM24" s="497"/>
      <c r="HTN24" s="497"/>
      <c r="HTO24" s="497"/>
      <c r="HTP24" s="497"/>
      <c r="HTQ24" s="497"/>
      <c r="HTR24" s="497"/>
      <c r="HTS24" s="497"/>
      <c r="HTT24" s="497"/>
      <c r="HTU24" s="497"/>
      <c r="HTV24" s="497"/>
      <c r="HTW24" s="497"/>
      <c r="HTX24" s="497"/>
      <c r="HTY24" s="497"/>
      <c r="HTZ24" s="497"/>
      <c r="HUA24" s="497"/>
      <c r="HUB24" s="497"/>
      <c r="HUC24" s="497"/>
      <c r="HUD24" s="497"/>
      <c r="HUE24" s="497"/>
      <c r="HUF24" s="497"/>
      <c r="HUG24" s="497"/>
      <c r="HUH24" s="497"/>
      <c r="HUI24" s="497"/>
      <c r="HUJ24" s="497"/>
      <c r="HUK24" s="497"/>
      <c r="HUL24" s="497"/>
      <c r="HUM24" s="497"/>
      <c r="HUN24" s="497"/>
      <c r="HUO24" s="497"/>
      <c r="HUP24" s="497"/>
      <c r="HUQ24" s="497"/>
      <c r="HUR24" s="497"/>
      <c r="HUS24" s="497"/>
      <c r="HUT24" s="497"/>
      <c r="HUU24" s="497"/>
      <c r="HUV24" s="497"/>
      <c r="HUW24" s="497"/>
      <c r="HUX24" s="497"/>
      <c r="HUY24" s="497"/>
      <c r="HUZ24" s="497"/>
      <c r="HVA24" s="497"/>
      <c r="HVB24" s="497"/>
      <c r="HVC24" s="497"/>
      <c r="HVD24" s="497"/>
      <c r="HVE24" s="497"/>
      <c r="HVF24" s="497"/>
      <c r="HVG24" s="497"/>
      <c r="HVH24" s="497"/>
      <c r="HVI24" s="497"/>
      <c r="HVJ24" s="497"/>
      <c r="HVK24" s="497"/>
      <c r="HVL24" s="497"/>
      <c r="HVM24" s="497"/>
      <c r="HVN24" s="497"/>
      <c r="HVO24" s="497"/>
      <c r="HVP24" s="497"/>
      <c r="HVQ24" s="497"/>
      <c r="HVR24" s="497"/>
      <c r="HVS24" s="497"/>
      <c r="HVT24" s="497"/>
      <c r="HVU24" s="497"/>
      <c r="HVV24" s="497"/>
      <c r="HVW24" s="497"/>
      <c r="HVX24" s="497"/>
      <c r="HVY24" s="497"/>
      <c r="HVZ24" s="497"/>
      <c r="HWA24" s="497"/>
      <c r="HWB24" s="497"/>
      <c r="HWC24" s="497"/>
      <c r="HWD24" s="497"/>
      <c r="HWE24" s="497"/>
      <c r="HWF24" s="497"/>
      <c r="HWG24" s="497"/>
      <c r="HWH24" s="497"/>
      <c r="HWI24" s="497"/>
      <c r="HWJ24" s="497"/>
      <c r="HWK24" s="497"/>
      <c r="HWL24" s="497"/>
      <c r="HWM24" s="497"/>
      <c r="HWN24" s="497"/>
      <c r="HWO24" s="497"/>
      <c r="HWP24" s="497"/>
      <c r="HWQ24" s="497"/>
      <c r="HWR24" s="497"/>
      <c r="HWS24" s="497"/>
      <c r="HWT24" s="497"/>
      <c r="HWU24" s="497"/>
      <c r="HWV24" s="497"/>
      <c r="HWW24" s="497"/>
      <c r="HWX24" s="497"/>
      <c r="HWY24" s="497"/>
      <c r="HWZ24" s="497"/>
      <c r="HXA24" s="497"/>
      <c r="HXB24" s="497"/>
      <c r="HXC24" s="497"/>
      <c r="HXD24" s="497"/>
      <c r="HXE24" s="497"/>
      <c r="HXF24" s="497"/>
      <c r="HXG24" s="497"/>
      <c r="HXH24" s="497"/>
      <c r="HXI24" s="497"/>
      <c r="HXJ24" s="497"/>
      <c r="HXK24" s="497"/>
      <c r="HXL24" s="497"/>
      <c r="HXM24" s="497"/>
      <c r="HXN24" s="497"/>
      <c r="HXO24" s="497"/>
      <c r="HXP24" s="497"/>
      <c r="HXQ24" s="497"/>
      <c r="HXR24" s="497"/>
      <c r="HXS24" s="497"/>
      <c r="HXT24" s="497"/>
      <c r="HXU24" s="497"/>
      <c r="HXV24" s="497"/>
      <c r="HXW24" s="497"/>
      <c r="HXX24" s="497"/>
      <c r="HXY24" s="497"/>
      <c r="HXZ24" s="497"/>
      <c r="HYA24" s="497"/>
      <c r="HYB24" s="497"/>
      <c r="HYC24" s="497"/>
      <c r="HYD24" s="497"/>
      <c r="HYE24" s="497"/>
      <c r="HYF24" s="497"/>
      <c r="HYG24" s="497"/>
      <c r="HYH24" s="497"/>
      <c r="HYI24" s="497"/>
      <c r="HYJ24" s="497"/>
      <c r="HYK24" s="497"/>
      <c r="HYL24" s="497"/>
      <c r="HYM24" s="497"/>
      <c r="HYN24" s="497"/>
      <c r="HYO24" s="497"/>
      <c r="HYP24" s="497"/>
      <c r="HYQ24" s="497"/>
      <c r="HYR24" s="497"/>
      <c r="HYS24" s="497"/>
      <c r="HYT24" s="497"/>
      <c r="HYU24" s="497"/>
      <c r="HYV24" s="497"/>
      <c r="HYW24" s="497"/>
      <c r="HYX24" s="497"/>
      <c r="HYY24" s="497"/>
      <c r="HYZ24" s="497"/>
      <c r="HZA24" s="497"/>
      <c r="HZB24" s="497"/>
      <c r="HZC24" s="497"/>
      <c r="HZD24" s="497"/>
      <c r="HZE24" s="497"/>
      <c r="HZF24" s="497"/>
      <c r="HZG24" s="497"/>
      <c r="HZH24" s="497"/>
      <c r="HZI24" s="497"/>
      <c r="HZJ24" s="497"/>
      <c r="HZK24" s="497"/>
      <c r="HZL24" s="497"/>
      <c r="HZM24" s="497"/>
      <c r="HZN24" s="497"/>
      <c r="HZO24" s="497"/>
      <c r="HZP24" s="497"/>
      <c r="HZQ24" s="497"/>
      <c r="HZR24" s="497"/>
      <c r="HZS24" s="497"/>
      <c r="HZT24" s="497"/>
      <c r="HZU24" s="497"/>
      <c r="HZV24" s="497"/>
      <c r="HZW24" s="497"/>
      <c r="HZX24" s="497"/>
      <c r="HZY24" s="497"/>
      <c r="HZZ24" s="497"/>
      <c r="IAA24" s="497"/>
      <c r="IAB24" s="497"/>
      <c r="IAC24" s="497"/>
      <c r="IAD24" s="497"/>
      <c r="IAE24" s="497"/>
      <c r="IAF24" s="497"/>
      <c r="IAG24" s="497"/>
      <c r="IAH24" s="497"/>
      <c r="IAI24" s="497"/>
      <c r="IAJ24" s="497"/>
      <c r="IAK24" s="497"/>
      <c r="IAL24" s="497"/>
      <c r="IAM24" s="497"/>
      <c r="IAN24" s="497"/>
      <c r="IAO24" s="497"/>
      <c r="IAP24" s="497"/>
      <c r="IAQ24" s="497"/>
      <c r="IAR24" s="497"/>
      <c r="IAS24" s="497"/>
      <c r="IAT24" s="497"/>
      <c r="IAU24" s="497"/>
      <c r="IAV24" s="497"/>
      <c r="IAW24" s="497"/>
      <c r="IAX24" s="497"/>
      <c r="IAY24" s="497"/>
      <c r="IAZ24" s="497"/>
      <c r="IBA24" s="497"/>
      <c r="IBB24" s="497"/>
      <c r="IBC24" s="497"/>
      <c r="IBD24" s="497"/>
      <c r="IBE24" s="497"/>
      <c r="IBF24" s="497"/>
      <c r="IBG24" s="497"/>
      <c r="IBH24" s="497"/>
      <c r="IBI24" s="497"/>
      <c r="IBJ24" s="497"/>
      <c r="IBK24" s="497"/>
      <c r="IBL24" s="497"/>
      <c r="IBM24" s="497"/>
      <c r="IBN24" s="497"/>
      <c r="IBO24" s="497"/>
      <c r="IBP24" s="497"/>
      <c r="IBQ24" s="497"/>
      <c r="IBR24" s="497"/>
      <c r="IBS24" s="497"/>
      <c r="IBT24" s="497"/>
      <c r="IBU24" s="497"/>
      <c r="IBV24" s="497"/>
      <c r="IBW24" s="497"/>
      <c r="IBX24" s="497"/>
      <c r="IBY24" s="497"/>
      <c r="IBZ24" s="497"/>
      <c r="ICA24" s="497"/>
      <c r="ICB24" s="497"/>
      <c r="ICC24" s="497"/>
      <c r="ICD24" s="497"/>
      <c r="ICE24" s="497"/>
      <c r="ICF24" s="497"/>
      <c r="ICG24" s="497"/>
      <c r="ICH24" s="497"/>
      <c r="ICI24" s="497"/>
      <c r="ICJ24" s="497"/>
      <c r="ICK24" s="497"/>
      <c r="ICL24" s="497"/>
      <c r="ICM24" s="497"/>
      <c r="ICN24" s="497"/>
      <c r="ICO24" s="497"/>
      <c r="ICP24" s="497"/>
      <c r="ICQ24" s="497"/>
      <c r="ICR24" s="497"/>
      <c r="ICS24" s="497"/>
      <c r="ICT24" s="497"/>
      <c r="ICU24" s="497"/>
      <c r="ICV24" s="497"/>
      <c r="ICW24" s="497"/>
      <c r="ICX24" s="497"/>
      <c r="ICY24" s="497"/>
      <c r="ICZ24" s="497"/>
      <c r="IDA24" s="497"/>
      <c r="IDB24" s="497"/>
      <c r="IDC24" s="497"/>
      <c r="IDD24" s="497"/>
      <c r="IDE24" s="497"/>
      <c r="IDF24" s="497"/>
      <c r="IDG24" s="497"/>
      <c r="IDH24" s="497"/>
      <c r="IDI24" s="497"/>
      <c r="IDJ24" s="497"/>
      <c r="IDK24" s="497"/>
      <c r="IDL24" s="497"/>
      <c r="IDM24" s="497"/>
      <c r="IDN24" s="497"/>
      <c r="IDO24" s="497"/>
      <c r="IDP24" s="497"/>
      <c r="IDQ24" s="497"/>
      <c r="IDR24" s="497"/>
      <c r="IDS24" s="497"/>
      <c r="IDT24" s="497"/>
      <c r="IDU24" s="497"/>
      <c r="IDV24" s="497"/>
      <c r="IDW24" s="497"/>
      <c r="IDX24" s="497"/>
      <c r="IDY24" s="497"/>
      <c r="IDZ24" s="497"/>
      <c r="IEA24" s="497"/>
      <c r="IEB24" s="497"/>
      <c r="IEC24" s="497"/>
      <c r="IED24" s="497"/>
      <c r="IEE24" s="497"/>
      <c r="IEF24" s="497"/>
      <c r="IEG24" s="497"/>
      <c r="IEH24" s="497"/>
      <c r="IEI24" s="497"/>
      <c r="IEJ24" s="497"/>
      <c r="IEK24" s="497"/>
      <c r="IEL24" s="497"/>
      <c r="IEM24" s="497"/>
      <c r="IEN24" s="497"/>
      <c r="IEO24" s="497"/>
      <c r="IEP24" s="497"/>
      <c r="IEQ24" s="497"/>
      <c r="IER24" s="497"/>
      <c r="IES24" s="497"/>
      <c r="IET24" s="497"/>
      <c r="IEU24" s="497"/>
      <c r="IEV24" s="497"/>
      <c r="IEW24" s="497"/>
      <c r="IEX24" s="497"/>
      <c r="IEY24" s="497"/>
      <c r="IEZ24" s="497"/>
      <c r="IFA24" s="497"/>
      <c r="IFB24" s="497"/>
      <c r="IFC24" s="497"/>
      <c r="IFD24" s="497"/>
      <c r="IFE24" s="497"/>
      <c r="IFF24" s="497"/>
      <c r="IFG24" s="497"/>
      <c r="IFH24" s="497"/>
      <c r="IFI24" s="497"/>
      <c r="IFJ24" s="497"/>
      <c r="IFK24" s="497"/>
      <c r="IFL24" s="497"/>
      <c r="IFM24" s="497"/>
      <c r="IFN24" s="497"/>
      <c r="IFO24" s="497"/>
      <c r="IFP24" s="497"/>
      <c r="IFQ24" s="497"/>
      <c r="IFR24" s="497"/>
      <c r="IFS24" s="497"/>
      <c r="IFT24" s="497"/>
      <c r="IFU24" s="497"/>
      <c r="IFV24" s="497"/>
      <c r="IFW24" s="497"/>
      <c r="IFX24" s="497"/>
      <c r="IFY24" s="497"/>
      <c r="IFZ24" s="497"/>
      <c r="IGA24" s="497"/>
      <c r="IGB24" s="497"/>
      <c r="IGC24" s="497"/>
      <c r="IGD24" s="497"/>
      <c r="IGE24" s="497"/>
      <c r="IGF24" s="497"/>
      <c r="IGG24" s="497"/>
      <c r="IGH24" s="497"/>
      <c r="IGI24" s="497"/>
      <c r="IGJ24" s="497"/>
      <c r="IGK24" s="497"/>
      <c r="IGL24" s="497"/>
      <c r="IGM24" s="497"/>
      <c r="IGN24" s="497"/>
      <c r="IGO24" s="497"/>
      <c r="IGP24" s="497"/>
      <c r="IGQ24" s="497"/>
      <c r="IGR24" s="497"/>
      <c r="IGS24" s="497"/>
      <c r="IGT24" s="497"/>
      <c r="IGU24" s="497"/>
      <c r="IGV24" s="497"/>
      <c r="IGW24" s="497"/>
      <c r="IGX24" s="497"/>
      <c r="IGY24" s="497"/>
      <c r="IGZ24" s="497"/>
      <c r="IHA24" s="497"/>
      <c r="IHB24" s="497"/>
      <c r="IHC24" s="497"/>
      <c r="IHD24" s="497"/>
      <c r="IHE24" s="497"/>
      <c r="IHF24" s="497"/>
      <c r="IHG24" s="497"/>
      <c r="IHH24" s="497"/>
      <c r="IHI24" s="497"/>
      <c r="IHJ24" s="497"/>
      <c r="IHK24" s="497"/>
      <c r="IHL24" s="497"/>
      <c r="IHM24" s="497"/>
      <c r="IHN24" s="497"/>
      <c r="IHO24" s="497"/>
      <c r="IHP24" s="497"/>
      <c r="IHQ24" s="497"/>
      <c r="IHR24" s="497"/>
      <c r="IHS24" s="497"/>
      <c r="IHT24" s="497"/>
      <c r="IHU24" s="497"/>
      <c r="IHV24" s="497"/>
      <c r="IHW24" s="497"/>
      <c r="IHX24" s="497"/>
      <c r="IHY24" s="497"/>
      <c r="IHZ24" s="497"/>
      <c r="IIA24" s="497"/>
      <c r="IIB24" s="497"/>
      <c r="IIC24" s="497"/>
      <c r="IID24" s="497"/>
      <c r="IIE24" s="497"/>
      <c r="IIF24" s="497"/>
      <c r="IIG24" s="497"/>
      <c r="IIH24" s="497"/>
      <c r="III24" s="497"/>
      <c r="IIJ24" s="497"/>
      <c r="IIK24" s="497"/>
      <c r="IIL24" s="497"/>
      <c r="IIM24" s="497"/>
      <c r="IIN24" s="497"/>
      <c r="IIO24" s="497"/>
      <c r="IIP24" s="497"/>
      <c r="IIQ24" s="497"/>
      <c r="IIR24" s="497"/>
      <c r="IIS24" s="497"/>
      <c r="IIT24" s="497"/>
      <c r="IIU24" s="497"/>
      <c r="IIV24" s="497"/>
      <c r="IIW24" s="497"/>
      <c r="IIX24" s="497"/>
      <c r="IIY24" s="497"/>
      <c r="IIZ24" s="497"/>
      <c r="IJA24" s="497"/>
      <c r="IJB24" s="497"/>
      <c r="IJC24" s="497"/>
      <c r="IJD24" s="497"/>
      <c r="IJE24" s="497"/>
      <c r="IJF24" s="497"/>
      <c r="IJG24" s="497"/>
      <c r="IJH24" s="497"/>
      <c r="IJI24" s="497"/>
      <c r="IJJ24" s="497"/>
      <c r="IJK24" s="497"/>
      <c r="IJL24" s="497"/>
      <c r="IJM24" s="497"/>
      <c r="IJN24" s="497"/>
      <c r="IJO24" s="497"/>
      <c r="IJP24" s="497"/>
      <c r="IJQ24" s="497"/>
      <c r="IJR24" s="497"/>
      <c r="IJS24" s="497"/>
      <c r="IJT24" s="497"/>
      <c r="IJU24" s="497"/>
      <c r="IJV24" s="497"/>
      <c r="IJW24" s="497"/>
      <c r="IJX24" s="497"/>
      <c r="IJY24" s="497"/>
      <c r="IJZ24" s="497"/>
      <c r="IKA24" s="497"/>
      <c r="IKB24" s="497"/>
      <c r="IKC24" s="497"/>
      <c r="IKD24" s="497"/>
      <c r="IKE24" s="497"/>
      <c r="IKF24" s="497"/>
      <c r="IKG24" s="497"/>
      <c r="IKH24" s="497"/>
      <c r="IKI24" s="497"/>
      <c r="IKJ24" s="497"/>
      <c r="IKK24" s="497"/>
      <c r="IKL24" s="497"/>
      <c r="IKM24" s="497"/>
      <c r="IKN24" s="497"/>
      <c r="IKO24" s="497"/>
      <c r="IKP24" s="497"/>
      <c r="IKQ24" s="497"/>
      <c r="IKR24" s="497"/>
      <c r="IKS24" s="497"/>
      <c r="IKT24" s="497"/>
      <c r="IKU24" s="497"/>
      <c r="IKV24" s="497"/>
      <c r="IKW24" s="497"/>
      <c r="IKX24" s="497"/>
      <c r="IKY24" s="497"/>
      <c r="IKZ24" s="497"/>
      <c r="ILA24" s="497"/>
      <c r="ILB24" s="497"/>
      <c r="ILC24" s="497"/>
      <c r="ILD24" s="497"/>
      <c r="ILE24" s="497"/>
      <c r="ILF24" s="497"/>
      <c r="ILG24" s="497"/>
      <c r="ILH24" s="497"/>
      <c r="ILI24" s="497"/>
      <c r="ILJ24" s="497"/>
      <c r="ILK24" s="497"/>
      <c r="ILL24" s="497"/>
      <c r="ILM24" s="497"/>
      <c r="ILN24" s="497"/>
      <c r="ILO24" s="497"/>
      <c r="ILP24" s="497"/>
      <c r="ILQ24" s="497"/>
      <c r="ILR24" s="497"/>
      <c r="ILS24" s="497"/>
      <c r="ILT24" s="497"/>
      <c r="ILU24" s="497"/>
      <c r="ILV24" s="497"/>
      <c r="ILW24" s="497"/>
      <c r="ILX24" s="497"/>
      <c r="ILY24" s="497"/>
      <c r="ILZ24" s="497"/>
      <c r="IMA24" s="497"/>
      <c r="IMB24" s="497"/>
      <c r="IMC24" s="497"/>
      <c r="IMD24" s="497"/>
      <c r="IME24" s="497"/>
      <c r="IMF24" s="497"/>
      <c r="IMG24" s="497"/>
      <c r="IMH24" s="497"/>
      <c r="IMI24" s="497"/>
      <c r="IMJ24" s="497"/>
      <c r="IMK24" s="497"/>
      <c r="IML24" s="497"/>
      <c r="IMM24" s="497"/>
      <c r="IMN24" s="497"/>
      <c r="IMO24" s="497"/>
      <c r="IMP24" s="497"/>
      <c r="IMQ24" s="497"/>
      <c r="IMR24" s="497"/>
      <c r="IMS24" s="497"/>
      <c r="IMT24" s="497"/>
      <c r="IMU24" s="497"/>
      <c r="IMV24" s="497"/>
      <c r="IMW24" s="497"/>
      <c r="IMX24" s="497"/>
      <c r="IMY24" s="497"/>
      <c r="IMZ24" s="497"/>
      <c r="INA24" s="497"/>
      <c r="INB24" s="497"/>
      <c r="INC24" s="497"/>
      <c r="IND24" s="497"/>
      <c r="INE24" s="497"/>
      <c r="INF24" s="497"/>
      <c r="ING24" s="497"/>
      <c r="INH24" s="497"/>
      <c r="INI24" s="497"/>
      <c r="INJ24" s="497"/>
      <c r="INK24" s="497"/>
      <c r="INL24" s="497"/>
      <c r="INM24" s="497"/>
      <c r="INN24" s="497"/>
      <c r="INO24" s="497"/>
      <c r="INP24" s="497"/>
      <c r="INQ24" s="497"/>
      <c r="INR24" s="497"/>
      <c r="INS24" s="497"/>
      <c r="INT24" s="497"/>
      <c r="INU24" s="497"/>
      <c r="INV24" s="497"/>
      <c r="INW24" s="497"/>
      <c r="INX24" s="497"/>
      <c r="INY24" s="497"/>
      <c r="INZ24" s="497"/>
      <c r="IOA24" s="497"/>
      <c r="IOB24" s="497"/>
      <c r="IOC24" s="497"/>
      <c r="IOD24" s="497"/>
      <c r="IOE24" s="497"/>
      <c r="IOF24" s="497"/>
      <c r="IOG24" s="497"/>
      <c r="IOH24" s="497"/>
      <c r="IOI24" s="497"/>
      <c r="IOJ24" s="497"/>
      <c r="IOK24" s="497"/>
      <c r="IOL24" s="497"/>
      <c r="IOM24" s="497"/>
      <c r="ION24" s="497"/>
      <c r="IOO24" s="497"/>
      <c r="IOP24" s="497"/>
      <c r="IOQ24" s="497"/>
      <c r="IOR24" s="497"/>
      <c r="IOS24" s="497"/>
      <c r="IOT24" s="497"/>
      <c r="IOU24" s="497"/>
      <c r="IOV24" s="497"/>
      <c r="IOW24" s="497"/>
      <c r="IOX24" s="497"/>
      <c r="IOY24" s="497"/>
      <c r="IOZ24" s="497"/>
      <c r="IPA24" s="497"/>
      <c r="IPB24" s="497"/>
      <c r="IPC24" s="497"/>
      <c r="IPD24" s="497"/>
      <c r="IPE24" s="497"/>
      <c r="IPF24" s="497"/>
      <c r="IPG24" s="497"/>
      <c r="IPH24" s="497"/>
      <c r="IPI24" s="497"/>
      <c r="IPJ24" s="497"/>
      <c r="IPK24" s="497"/>
      <c r="IPL24" s="497"/>
      <c r="IPM24" s="497"/>
      <c r="IPN24" s="497"/>
      <c r="IPO24" s="497"/>
      <c r="IPP24" s="497"/>
      <c r="IPQ24" s="497"/>
      <c r="IPR24" s="497"/>
      <c r="IPS24" s="497"/>
      <c r="IPT24" s="497"/>
      <c r="IPU24" s="497"/>
      <c r="IPV24" s="497"/>
      <c r="IPW24" s="497"/>
      <c r="IPX24" s="497"/>
      <c r="IPY24" s="497"/>
      <c r="IPZ24" s="497"/>
      <c r="IQA24" s="497"/>
      <c r="IQB24" s="497"/>
      <c r="IQC24" s="497"/>
      <c r="IQD24" s="497"/>
      <c r="IQE24" s="497"/>
      <c r="IQF24" s="497"/>
      <c r="IQG24" s="497"/>
      <c r="IQH24" s="497"/>
      <c r="IQI24" s="497"/>
      <c r="IQJ24" s="497"/>
      <c r="IQK24" s="497"/>
      <c r="IQL24" s="497"/>
      <c r="IQM24" s="497"/>
      <c r="IQN24" s="497"/>
      <c r="IQO24" s="497"/>
      <c r="IQP24" s="497"/>
      <c r="IQQ24" s="497"/>
      <c r="IQR24" s="497"/>
      <c r="IQS24" s="497"/>
      <c r="IQT24" s="497"/>
      <c r="IQU24" s="497"/>
      <c r="IQV24" s="497"/>
      <c r="IQW24" s="497"/>
      <c r="IQX24" s="497"/>
      <c r="IQY24" s="497"/>
      <c r="IQZ24" s="497"/>
      <c r="IRA24" s="497"/>
      <c r="IRB24" s="497"/>
      <c r="IRC24" s="497"/>
      <c r="IRD24" s="497"/>
      <c r="IRE24" s="497"/>
      <c r="IRF24" s="497"/>
      <c r="IRG24" s="497"/>
      <c r="IRH24" s="497"/>
      <c r="IRI24" s="497"/>
      <c r="IRJ24" s="497"/>
      <c r="IRK24" s="497"/>
      <c r="IRL24" s="497"/>
      <c r="IRM24" s="497"/>
      <c r="IRN24" s="497"/>
      <c r="IRO24" s="497"/>
      <c r="IRP24" s="497"/>
      <c r="IRQ24" s="497"/>
      <c r="IRR24" s="497"/>
      <c r="IRS24" s="497"/>
      <c r="IRT24" s="497"/>
      <c r="IRU24" s="497"/>
      <c r="IRV24" s="497"/>
      <c r="IRW24" s="497"/>
      <c r="IRX24" s="497"/>
      <c r="IRY24" s="497"/>
      <c r="IRZ24" s="497"/>
      <c r="ISA24" s="497"/>
      <c r="ISB24" s="497"/>
      <c r="ISC24" s="497"/>
      <c r="ISD24" s="497"/>
      <c r="ISE24" s="497"/>
      <c r="ISF24" s="497"/>
      <c r="ISG24" s="497"/>
      <c r="ISH24" s="497"/>
      <c r="ISI24" s="497"/>
      <c r="ISJ24" s="497"/>
      <c r="ISK24" s="497"/>
      <c r="ISL24" s="497"/>
      <c r="ISM24" s="497"/>
      <c r="ISN24" s="497"/>
      <c r="ISO24" s="497"/>
      <c r="ISP24" s="497"/>
      <c r="ISQ24" s="497"/>
      <c r="ISR24" s="497"/>
      <c r="ISS24" s="497"/>
      <c r="IST24" s="497"/>
      <c r="ISU24" s="497"/>
      <c r="ISV24" s="497"/>
      <c r="ISW24" s="497"/>
      <c r="ISX24" s="497"/>
      <c r="ISY24" s="497"/>
      <c r="ISZ24" s="497"/>
      <c r="ITA24" s="497"/>
      <c r="ITB24" s="497"/>
      <c r="ITC24" s="497"/>
      <c r="ITD24" s="497"/>
      <c r="ITE24" s="497"/>
      <c r="ITF24" s="497"/>
      <c r="ITG24" s="497"/>
      <c r="ITH24" s="497"/>
      <c r="ITI24" s="497"/>
      <c r="ITJ24" s="497"/>
      <c r="ITK24" s="497"/>
      <c r="ITL24" s="497"/>
      <c r="ITM24" s="497"/>
      <c r="ITN24" s="497"/>
      <c r="ITO24" s="497"/>
      <c r="ITP24" s="497"/>
      <c r="ITQ24" s="497"/>
      <c r="ITR24" s="497"/>
      <c r="ITS24" s="497"/>
      <c r="ITT24" s="497"/>
      <c r="ITU24" s="497"/>
      <c r="ITV24" s="497"/>
      <c r="ITW24" s="497"/>
      <c r="ITX24" s="497"/>
      <c r="ITY24" s="497"/>
      <c r="ITZ24" s="497"/>
      <c r="IUA24" s="497"/>
      <c r="IUB24" s="497"/>
      <c r="IUC24" s="497"/>
      <c r="IUD24" s="497"/>
      <c r="IUE24" s="497"/>
      <c r="IUF24" s="497"/>
      <c r="IUG24" s="497"/>
      <c r="IUH24" s="497"/>
      <c r="IUI24" s="497"/>
      <c r="IUJ24" s="497"/>
      <c r="IUK24" s="497"/>
      <c r="IUL24" s="497"/>
      <c r="IUM24" s="497"/>
      <c r="IUN24" s="497"/>
      <c r="IUO24" s="497"/>
      <c r="IUP24" s="497"/>
      <c r="IUQ24" s="497"/>
      <c r="IUR24" s="497"/>
      <c r="IUS24" s="497"/>
      <c r="IUT24" s="497"/>
      <c r="IUU24" s="497"/>
      <c r="IUV24" s="497"/>
      <c r="IUW24" s="497"/>
      <c r="IUX24" s="497"/>
      <c r="IUY24" s="497"/>
      <c r="IUZ24" s="497"/>
      <c r="IVA24" s="497"/>
      <c r="IVB24" s="497"/>
      <c r="IVC24" s="497"/>
      <c r="IVD24" s="497"/>
      <c r="IVE24" s="497"/>
      <c r="IVF24" s="497"/>
      <c r="IVG24" s="497"/>
      <c r="IVH24" s="497"/>
      <c r="IVI24" s="497"/>
      <c r="IVJ24" s="497"/>
      <c r="IVK24" s="497"/>
      <c r="IVL24" s="497"/>
      <c r="IVM24" s="497"/>
      <c r="IVN24" s="497"/>
      <c r="IVO24" s="497"/>
      <c r="IVP24" s="497"/>
      <c r="IVQ24" s="497"/>
      <c r="IVR24" s="497"/>
      <c r="IVS24" s="497"/>
      <c r="IVT24" s="497"/>
      <c r="IVU24" s="497"/>
      <c r="IVV24" s="497"/>
      <c r="IVW24" s="497"/>
      <c r="IVX24" s="497"/>
      <c r="IVY24" s="497"/>
      <c r="IVZ24" s="497"/>
      <c r="IWA24" s="497"/>
      <c r="IWB24" s="497"/>
      <c r="IWC24" s="497"/>
      <c r="IWD24" s="497"/>
      <c r="IWE24" s="497"/>
      <c r="IWF24" s="497"/>
      <c r="IWG24" s="497"/>
      <c r="IWH24" s="497"/>
      <c r="IWI24" s="497"/>
      <c r="IWJ24" s="497"/>
      <c r="IWK24" s="497"/>
      <c r="IWL24" s="497"/>
      <c r="IWM24" s="497"/>
      <c r="IWN24" s="497"/>
      <c r="IWO24" s="497"/>
      <c r="IWP24" s="497"/>
      <c r="IWQ24" s="497"/>
      <c r="IWR24" s="497"/>
      <c r="IWS24" s="497"/>
      <c r="IWT24" s="497"/>
      <c r="IWU24" s="497"/>
      <c r="IWV24" s="497"/>
      <c r="IWW24" s="497"/>
      <c r="IWX24" s="497"/>
      <c r="IWY24" s="497"/>
      <c r="IWZ24" s="497"/>
      <c r="IXA24" s="497"/>
      <c r="IXB24" s="497"/>
      <c r="IXC24" s="497"/>
      <c r="IXD24" s="497"/>
      <c r="IXE24" s="497"/>
      <c r="IXF24" s="497"/>
      <c r="IXG24" s="497"/>
      <c r="IXH24" s="497"/>
      <c r="IXI24" s="497"/>
      <c r="IXJ24" s="497"/>
      <c r="IXK24" s="497"/>
      <c r="IXL24" s="497"/>
      <c r="IXM24" s="497"/>
      <c r="IXN24" s="497"/>
      <c r="IXO24" s="497"/>
      <c r="IXP24" s="497"/>
      <c r="IXQ24" s="497"/>
      <c r="IXR24" s="497"/>
      <c r="IXS24" s="497"/>
      <c r="IXT24" s="497"/>
      <c r="IXU24" s="497"/>
      <c r="IXV24" s="497"/>
      <c r="IXW24" s="497"/>
      <c r="IXX24" s="497"/>
      <c r="IXY24" s="497"/>
      <c r="IXZ24" s="497"/>
      <c r="IYA24" s="497"/>
      <c r="IYB24" s="497"/>
      <c r="IYC24" s="497"/>
      <c r="IYD24" s="497"/>
      <c r="IYE24" s="497"/>
      <c r="IYF24" s="497"/>
      <c r="IYG24" s="497"/>
      <c r="IYH24" s="497"/>
      <c r="IYI24" s="497"/>
      <c r="IYJ24" s="497"/>
      <c r="IYK24" s="497"/>
      <c r="IYL24" s="497"/>
      <c r="IYM24" s="497"/>
      <c r="IYN24" s="497"/>
      <c r="IYO24" s="497"/>
      <c r="IYP24" s="497"/>
      <c r="IYQ24" s="497"/>
      <c r="IYR24" s="497"/>
      <c r="IYS24" s="497"/>
      <c r="IYT24" s="497"/>
      <c r="IYU24" s="497"/>
      <c r="IYV24" s="497"/>
      <c r="IYW24" s="497"/>
      <c r="IYX24" s="497"/>
      <c r="IYY24" s="497"/>
      <c r="IYZ24" s="497"/>
      <c r="IZA24" s="497"/>
      <c r="IZB24" s="497"/>
      <c r="IZC24" s="497"/>
      <c r="IZD24" s="497"/>
      <c r="IZE24" s="497"/>
      <c r="IZF24" s="497"/>
      <c r="IZG24" s="497"/>
      <c r="IZH24" s="497"/>
      <c r="IZI24" s="497"/>
      <c r="IZJ24" s="497"/>
      <c r="IZK24" s="497"/>
      <c r="IZL24" s="497"/>
      <c r="IZM24" s="497"/>
      <c r="IZN24" s="497"/>
      <c r="IZO24" s="497"/>
      <c r="IZP24" s="497"/>
      <c r="IZQ24" s="497"/>
      <c r="IZR24" s="497"/>
      <c r="IZS24" s="497"/>
      <c r="IZT24" s="497"/>
      <c r="IZU24" s="497"/>
      <c r="IZV24" s="497"/>
      <c r="IZW24" s="497"/>
      <c r="IZX24" s="497"/>
      <c r="IZY24" s="497"/>
      <c r="IZZ24" s="497"/>
      <c r="JAA24" s="497"/>
      <c r="JAB24" s="497"/>
      <c r="JAC24" s="497"/>
      <c r="JAD24" s="497"/>
      <c r="JAE24" s="497"/>
      <c r="JAF24" s="497"/>
      <c r="JAG24" s="497"/>
      <c r="JAH24" s="497"/>
      <c r="JAI24" s="497"/>
      <c r="JAJ24" s="497"/>
      <c r="JAK24" s="497"/>
      <c r="JAL24" s="497"/>
      <c r="JAM24" s="497"/>
      <c r="JAN24" s="497"/>
      <c r="JAO24" s="497"/>
      <c r="JAP24" s="497"/>
      <c r="JAQ24" s="497"/>
      <c r="JAR24" s="497"/>
      <c r="JAS24" s="497"/>
      <c r="JAT24" s="497"/>
      <c r="JAU24" s="497"/>
      <c r="JAV24" s="497"/>
      <c r="JAW24" s="497"/>
      <c r="JAX24" s="497"/>
      <c r="JAY24" s="497"/>
      <c r="JAZ24" s="497"/>
      <c r="JBA24" s="497"/>
      <c r="JBB24" s="497"/>
      <c r="JBC24" s="497"/>
      <c r="JBD24" s="497"/>
      <c r="JBE24" s="497"/>
      <c r="JBF24" s="497"/>
      <c r="JBG24" s="497"/>
      <c r="JBH24" s="497"/>
      <c r="JBI24" s="497"/>
      <c r="JBJ24" s="497"/>
      <c r="JBK24" s="497"/>
      <c r="JBL24" s="497"/>
      <c r="JBM24" s="497"/>
      <c r="JBN24" s="497"/>
      <c r="JBO24" s="497"/>
      <c r="JBP24" s="497"/>
      <c r="JBQ24" s="497"/>
      <c r="JBR24" s="497"/>
      <c r="JBS24" s="497"/>
      <c r="JBT24" s="497"/>
      <c r="JBU24" s="497"/>
      <c r="JBV24" s="497"/>
      <c r="JBW24" s="497"/>
      <c r="JBX24" s="497"/>
      <c r="JBY24" s="497"/>
      <c r="JBZ24" s="497"/>
      <c r="JCA24" s="497"/>
      <c r="JCB24" s="497"/>
      <c r="JCC24" s="497"/>
      <c r="JCD24" s="497"/>
      <c r="JCE24" s="497"/>
      <c r="JCF24" s="497"/>
      <c r="JCG24" s="497"/>
      <c r="JCH24" s="497"/>
      <c r="JCI24" s="497"/>
      <c r="JCJ24" s="497"/>
      <c r="JCK24" s="497"/>
      <c r="JCL24" s="497"/>
      <c r="JCM24" s="497"/>
      <c r="JCN24" s="497"/>
      <c r="JCO24" s="497"/>
      <c r="JCP24" s="497"/>
      <c r="JCQ24" s="497"/>
      <c r="JCR24" s="497"/>
      <c r="JCS24" s="497"/>
      <c r="JCT24" s="497"/>
      <c r="JCU24" s="497"/>
      <c r="JCV24" s="497"/>
      <c r="JCW24" s="497"/>
      <c r="JCX24" s="497"/>
      <c r="JCY24" s="497"/>
      <c r="JCZ24" s="497"/>
      <c r="JDA24" s="497"/>
      <c r="JDB24" s="497"/>
      <c r="JDC24" s="497"/>
      <c r="JDD24" s="497"/>
      <c r="JDE24" s="497"/>
      <c r="JDF24" s="497"/>
      <c r="JDG24" s="497"/>
      <c r="JDH24" s="497"/>
      <c r="JDI24" s="497"/>
      <c r="JDJ24" s="497"/>
      <c r="JDK24" s="497"/>
      <c r="JDL24" s="497"/>
      <c r="JDM24" s="497"/>
      <c r="JDN24" s="497"/>
      <c r="JDO24" s="497"/>
      <c r="JDP24" s="497"/>
      <c r="JDQ24" s="497"/>
      <c r="JDR24" s="497"/>
      <c r="JDS24" s="497"/>
      <c r="JDT24" s="497"/>
      <c r="JDU24" s="497"/>
      <c r="JDV24" s="497"/>
      <c r="JDW24" s="497"/>
      <c r="JDX24" s="497"/>
      <c r="JDY24" s="497"/>
      <c r="JDZ24" s="497"/>
      <c r="JEA24" s="497"/>
      <c r="JEB24" s="497"/>
      <c r="JEC24" s="497"/>
      <c r="JED24" s="497"/>
      <c r="JEE24" s="497"/>
      <c r="JEF24" s="497"/>
      <c r="JEG24" s="497"/>
      <c r="JEH24" s="497"/>
      <c r="JEI24" s="497"/>
      <c r="JEJ24" s="497"/>
      <c r="JEK24" s="497"/>
      <c r="JEL24" s="497"/>
      <c r="JEM24" s="497"/>
      <c r="JEN24" s="497"/>
      <c r="JEO24" s="497"/>
      <c r="JEP24" s="497"/>
      <c r="JEQ24" s="497"/>
      <c r="JER24" s="497"/>
      <c r="JES24" s="497"/>
      <c r="JET24" s="497"/>
      <c r="JEU24" s="497"/>
      <c r="JEV24" s="497"/>
      <c r="JEW24" s="497"/>
      <c r="JEX24" s="497"/>
      <c r="JEY24" s="497"/>
      <c r="JEZ24" s="497"/>
      <c r="JFA24" s="497"/>
      <c r="JFB24" s="497"/>
      <c r="JFC24" s="497"/>
      <c r="JFD24" s="497"/>
      <c r="JFE24" s="497"/>
      <c r="JFF24" s="497"/>
      <c r="JFG24" s="497"/>
      <c r="JFH24" s="497"/>
      <c r="JFI24" s="497"/>
      <c r="JFJ24" s="497"/>
      <c r="JFK24" s="497"/>
      <c r="JFL24" s="497"/>
      <c r="JFM24" s="497"/>
      <c r="JFN24" s="497"/>
      <c r="JFO24" s="497"/>
      <c r="JFP24" s="497"/>
      <c r="JFQ24" s="497"/>
      <c r="JFR24" s="497"/>
      <c r="JFS24" s="497"/>
      <c r="JFT24" s="497"/>
      <c r="JFU24" s="497"/>
      <c r="JFV24" s="497"/>
      <c r="JFW24" s="497"/>
      <c r="JFX24" s="497"/>
      <c r="JFY24" s="497"/>
      <c r="JFZ24" s="497"/>
      <c r="JGA24" s="497"/>
      <c r="JGB24" s="497"/>
      <c r="JGC24" s="497"/>
      <c r="JGD24" s="497"/>
      <c r="JGE24" s="497"/>
      <c r="JGF24" s="497"/>
      <c r="JGG24" s="497"/>
      <c r="JGH24" s="497"/>
      <c r="JGI24" s="497"/>
      <c r="JGJ24" s="497"/>
      <c r="JGK24" s="497"/>
      <c r="JGL24" s="497"/>
      <c r="JGM24" s="497"/>
      <c r="JGN24" s="497"/>
      <c r="JGO24" s="497"/>
      <c r="JGP24" s="497"/>
      <c r="JGQ24" s="497"/>
      <c r="JGR24" s="497"/>
      <c r="JGS24" s="497"/>
      <c r="JGT24" s="497"/>
      <c r="JGU24" s="497"/>
      <c r="JGV24" s="497"/>
      <c r="JGW24" s="497"/>
      <c r="JGX24" s="497"/>
      <c r="JGY24" s="497"/>
      <c r="JGZ24" s="497"/>
      <c r="JHA24" s="497"/>
      <c r="JHB24" s="497"/>
      <c r="JHC24" s="497"/>
      <c r="JHD24" s="497"/>
      <c r="JHE24" s="497"/>
      <c r="JHF24" s="497"/>
      <c r="JHG24" s="497"/>
      <c r="JHH24" s="497"/>
      <c r="JHI24" s="497"/>
      <c r="JHJ24" s="497"/>
      <c r="JHK24" s="497"/>
      <c r="JHL24" s="497"/>
      <c r="JHM24" s="497"/>
      <c r="JHN24" s="497"/>
      <c r="JHO24" s="497"/>
      <c r="JHP24" s="497"/>
      <c r="JHQ24" s="497"/>
      <c r="JHR24" s="497"/>
      <c r="JHS24" s="497"/>
      <c r="JHT24" s="497"/>
      <c r="JHU24" s="497"/>
      <c r="JHV24" s="497"/>
      <c r="JHW24" s="497"/>
      <c r="JHX24" s="497"/>
      <c r="JHY24" s="497"/>
      <c r="JHZ24" s="497"/>
      <c r="JIA24" s="497"/>
      <c r="JIB24" s="497"/>
      <c r="JIC24" s="497"/>
      <c r="JID24" s="497"/>
      <c r="JIE24" s="497"/>
      <c r="JIF24" s="497"/>
      <c r="JIG24" s="497"/>
      <c r="JIH24" s="497"/>
      <c r="JII24" s="497"/>
      <c r="JIJ24" s="497"/>
      <c r="JIK24" s="497"/>
      <c r="JIL24" s="497"/>
      <c r="JIM24" s="497"/>
      <c r="JIN24" s="497"/>
      <c r="JIO24" s="497"/>
      <c r="JIP24" s="497"/>
      <c r="JIQ24" s="497"/>
      <c r="JIR24" s="497"/>
      <c r="JIS24" s="497"/>
      <c r="JIT24" s="497"/>
      <c r="JIU24" s="497"/>
      <c r="JIV24" s="497"/>
      <c r="JIW24" s="497"/>
      <c r="JIX24" s="497"/>
      <c r="JIY24" s="497"/>
      <c r="JIZ24" s="497"/>
      <c r="JJA24" s="497"/>
      <c r="JJB24" s="497"/>
      <c r="JJC24" s="497"/>
      <c r="JJD24" s="497"/>
      <c r="JJE24" s="497"/>
      <c r="JJF24" s="497"/>
      <c r="JJG24" s="497"/>
      <c r="JJH24" s="497"/>
      <c r="JJI24" s="497"/>
      <c r="JJJ24" s="497"/>
      <c r="JJK24" s="497"/>
      <c r="JJL24" s="497"/>
      <c r="JJM24" s="497"/>
      <c r="JJN24" s="497"/>
      <c r="JJO24" s="497"/>
      <c r="JJP24" s="497"/>
      <c r="JJQ24" s="497"/>
      <c r="JJR24" s="497"/>
      <c r="JJS24" s="497"/>
      <c r="JJT24" s="497"/>
      <c r="JJU24" s="497"/>
      <c r="JJV24" s="497"/>
      <c r="JJW24" s="497"/>
      <c r="JJX24" s="497"/>
      <c r="JJY24" s="497"/>
      <c r="JJZ24" s="497"/>
      <c r="JKA24" s="497"/>
      <c r="JKB24" s="497"/>
      <c r="JKC24" s="497"/>
      <c r="JKD24" s="497"/>
      <c r="JKE24" s="497"/>
      <c r="JKF24" s="497"/>
      <c r="JKG24" s="497"/>
      <c r="JKH24" s="497"/>
      <c r="JKI24" s="497"/>
      <c r="JKJ24" s="497"/>
      <c r="JKK24" s="497"/>
      <c r="JKL24" s="497"/>
      <c r="JKM24" s="497"/>
      <c r="JKN24" s="497"/>
      <c r="JKO24" s="497"/>
      <c r="JKP24" s="497"/>
      <c r="JKQ24" s="497"/>
      <c r="JKR24" s="497"/>
      <c r="JKS24" s="497"/>
      <c r="JKT24" s="497"/>
      <c r="JKU24" s="497"/>
      <c r="JKV24" s="497"/>
      <c r="JKW24" s="497"/>
      <c r="JKX24" s="497"/>
      <c r="JKY24" s="497"/>
      <c r="JKZ24" s="497"/>
      <c r="JLA24" s="497"/>
      <c r="JLB24" s="497"/>
      <c r="JLC24" s="497"/>
      <c r="JLD24" s="497"/>
      <c r="JLE24" s="497"/>
      <c r="JLF24" s="497"/>
      <c r="JLG24" s="497"/>
      <c r="JLH24" s="497"/>
      <c r="JLI24" s="497"/>
      <c r="JLJ24" s="497"/>
      <c r="JLK24" s="497"/>
      <c r="JLL24" s="497"/>
      <c r="JLM24" s="497"/>
      <c r="JLN24" s="497"/>
      <c r="JLO24" s="497"/>
      <c r="JLP24" s="497"/>
      <c r="JLQ24" s="497"/>
      <c r="JLR24" s="497"/>
      <c r="JLS24" s="497"/>
      <c r="JLT24" s="497"/>
      <c r="JLU24" s="497"/>
      <c r="JLV24" s="497"/>
      <c r="JLW24" s="497"/>
      <c r="JLX24" s="497"/>
      <c r="JLY24" s="497"/>
      <c r="JLZ24" s="497"/>
      <c r="JMA24" s="497"/>
      <c r="JMB24" s="497"/>
      <c r="JMC24" s="497"/>
      <c r="JMD24" s="497"/>
      <c r="JME24" s="497"/>
      <c r="JMF24" s="497"/>
      <c r="JMG24" s="497"/>
      <c r="JMH24" s="497"/>
      <c r="JMI24" s="497"/>
      <c r="JMJ24" s="497"/>
      <c r="JMK24" s="497"/>
      <c r="JML24" s="497"/>
      <c r="JMM24" s="497"/>
      <c r="JMN24" s="497"/>
      <c r="JMO24" s="497"/>
      <c r="JMP24" s="497"/>
      <c r="JMQ24" s="497"/>
      <c r="JMR24" s="497"/>
      <c r="JMS24" s="497"/>
      <c r="JMT24" s="497"/>
      <c r="JMU24" s="497"/>
      <c r="JMV24" s="497"/>
      <c r="JMW24" s="497"/>
      <c r="JMX24" s="497"/>
      <c r="JMY24" s="497"/>
      <c r="JMZ24" s="497"/>
      <c r="JNA24" s="497"/>
      <c r="JNB24" s="497"/>
      <c r="JNC24" s="497"/>
      <c r="JND24" s="497"/>
      <c r="JNE24" s="497"/>
      <c r="JNF24" s="497"/>
      <c r="JNG24" s="497"/>
      <c r="JNH24" s="497"/>
      <c r="JNI24" s="497"/>
      <c r="JNJ24" s="497"/>
      <c r="JNK24" s="497"/>
      <c r="JNL24" s="497"/>
      <c r="JNM24" s="497"/>
      <c r="JNN24" s="497"/>
      <c r="JNO24" s="497"/>
      <c r="JNP24" s="497"/>
      <c r="JNQ24" s="497"/>
      <c r="JNR24" s="497"/>
      <c r="JNS24" s="497"/>
      <c r="JNT24" s="497"/>
      <c r="JNU24" s="497"/>
      <c r="JNV24" s="497"/>
      <c r="JNW24" s="497"/>
      <c r="JNX24" s="497"/>
      <c r="JNY24" s="497"/>
      <c r="JNZ24" s="497"/>
      <c r="JOA24" s="497"/>
      <c r="JOB24" s="497"/>
      <c r="JOC24" s="497"/>
      <c r="JOD24" s="497"/>
      <c r="JOE24" s="497"/>
      <c r="JOF24" s="497"/>
      <c r="JOG24" s="497"/>
      <c r="JOH24" s="497"/>
      <c r="JOI24" s="497"/>
      <c r="JOJ24" s="497"/>
      <c r="JOK24" s="497"/>
      <c r="JOL24" s="497"/>
      <c r="JOM24" s="497"/>
      <c r="JON24" s="497"/>
      <c r="JOO24" s="497"/>
      <c r="JOP24" s="497"/>
      <c r="JOQ24" s="497"/>
      <c r="JOR24" s="497"/>
      <c r="JOS24" s="497"/>
      <c r="JOT24" s="497"/>
      <c r="JOU24" s="497"/>
      <c r="JOV24" s="497"/>
      <c r="JOW24" s="497"/>
      <c r="JOX24" s="497"/>
      <c r="JOY24" s="497"/>
      <c r="JOZ24" s="497"/>
      <c r="JPA24" s="497"/>
      <c r="JPB24" s="497"/>
      <c r="JPC24" s="497"/>
      <c r="JPD24" s="497"/>
      <c r="JPE24" s="497"/>
      <c r="JPF24" s="497"/>
      <c r="JPG24" s="497"/>
      <c r="JPH24" s="497"/>
      <c r="JPI24" s="497"/>
      <c r="JPJ24" s="497"/>
      <c r="JPK24" s="497"/>
      <c r="JPL24" s="497"/>
      <c r="JPM24" s="497"/>
      <c r="JPN24" s="497"/>
      <c r="JPO24" s="497"/>
      <c r="JPP24" s="497"/>
      <c r="JPQ24" s="497"/>
      <c r="JPR24" s="497"/>
      <c r="JPS24" s="497"/>
      <c r="JPT24" s="497"/>
      <c r="JPU24" s="497"/>
      <c r="JPV24" s="497"/>
      <c r="JPW24" s="497"/>
      <c r="JPX24" s="497"/>
      <c r="JPY24" s="497"/>
      <c r="JPZ24" s="497"/>
      <c r="JQA24" s="497"/>
      <c r="JQB24" s="497"/>
      <c r="JQC24" s="497"/>
      <c r="JQD24" s="497"/>
      <c r="JQE24" s="497"/>
      <c r="JQF24" s="497"/>
      <c r="JQG24" s="497"/>
      <c r="JQH24" s="497"/>
      <c r="JQI24" s="497"/>
      <c r="JQJ24" s="497"/>
      <c r="JQK24" s="497"/>
      <c r="JQL24" s="497"/>
      <c r="JQM24" s="497"/>
      <c r="JQN24" s="497"/>
      <c r="JQO24" s="497"/>
      <c r="JQP24" s="497"/>
      <c r="JQQ24" s="497"/>
      <c r="JQR24" s="497"/>
      <c r="JQS24" s="497"/>
      <c r="JQT24" s="497"/>
      <c r="JQU24" s="497"/>
      <c r="JQV24" s="497"/>
      <c r="JQW24" s="497"/>
      <c r="JQX24" s="497"/>
      <c r="JQY24" s="497"/>
      <c r="JQZ24" s="497"/>
      <c r="JRA24" s="497"/>
      <c r="JRB24" s="497"/>
      <c r="JRC24" s="497"/>
      <c r="JRD24" s="497"/>
      <c r="JRE24" s="497"/>
      <c r="JRF24" s="497"/>
      <c r="JRG24" s="497"/>
      <c r="JRH24" s="497"/>
      <c r="JRI24" s="497"/>
      <c r="JRJ24" s="497"/>
      <c r="JRK24" s="497"/>
      <c r="JRL24" s="497"/>
      <c r="JRM24" s="497"/>
      <c r="JRN24" s="497"/>
      <c r="JRO24" s="497"/>
      <c r="JRP24" s="497"/>
      <c r="JRQ24" s="497"/>
      <c r="JRR24" s="497"/>
      <c r="JRS24" s="497"/>
      <c r="JRT24" s="497"/>
      <c r="JRU24" s="497"/>
      <c r="JRV24" s="497"/>
      <c r="JRW24" s="497"/>
      <c r="JRX24" s="497"/>
      <c r="JRY24" s="497"/>
      <c r="JRZ24" s="497"/>
      <c r="JSA24" s="497"/>
      <c r="JSB24" s="497"/>
      <c r="JSC24" s="497"/>
      <c r="JSD24" s="497"/>
      <c r="JSE24" s="497"/>
      <c r="JSF24" s="497"/>
      <c r="JSG24" s="497"/>
      <c r="JSH24" s="497"/>
      <c r="JSI24" s="497"/>
      <c r="JSJ24" s="497"/>
      <c r="JSK24" s="497"/>
      <c r="JSL24" s="497"/>
      <c r="JSM24" s="497"/>
      <c r="JSN24" s="497"/>
      <c r="JSO24" s="497"/>
      <c r="JSP24" s="497"/>
      <c r="JSQ24" s="497"/>
      <c r="JSR24" s="497"/>
      <c r="JSS24" s="497"/>
      <c r="JST24" s="497"/>
      <c r="JSU24" s="497"/>
      <c r="JSV24" s="497"/>
      <c r="JSW24" s="497"/>
      <c r="JSX24" s="497"/>
      <c r="JSY24" s="497"/>
      <c r="JSZ24" s="497"/>
      <c r="JTA24" s="497"/>
      <c r="JTB24" s="497"/>
      <c r="JTC24" s="497"/>
      <c r="JTD24" s="497"/>
      <c r="JTE24" s="497"/>
      <c r="JTF24" s="497"/>
      <c r="JTG24" s="497"/>
      <c r="JTH24" s="497"/>
      <c r="JTI24" s="497"/>
      <c r="JTJ24" s="497"/>
      <c r="JTK24" s="497"/>
      <c r="JTL24" s="497"/>
      <c r="JTM24" s="497"/>
      <c r="JTN24" s="497"/>
      <c r="JTO24" s="497"/>
      <c r="JTP24" s="497"/>
      <c r="JTQ24" s="497"/>
      <c r="JTR24" s="497"/>
      <c r="JTS24" s="497"/>
      <c r="JTT24" s="497"/>
      <c r="JTU24" s="497"/>
      <c r="JTV24" s="497"/>
      <c r="JTW24" s="497"/>
      <c r="JTX24" s="497"/>
      <c r="JTY24" s="497"/>
      <c r="JTZ24" s="497"/>
      <c r="JUA24" s="497"/>
      <c r="JUB24" s="497"/>
      <c r="JUC24" s="497"/>
      <c r="JUD24" s="497"/>
      <c r="JUE24" s="497"/>
      <c r="JUF24" s="497"/>
      <c r="JUG24" s="497"/>
      <c r="JUH24" s="497"/>
      <c r="JUI24" s="497"/>
      <c r="JUJ24" s="497"/>
      <c r="JUK24" s="497"/>
      <c r="JUL24" s="497"/>
      <c r="JUM24" s="497"/>
      <c r="JUN24" s="497"/>
      <c r="JUO24" s="497"/>
      <c r="JUP24" s="497"/>
      <c r="JUQ24" s="497"/>
      <c r="JUR24" s="497"/>
      <c r="JUS24" s="497"/>
      <c r="JUT24" s="497"/>
      <c r="JUU24" s="497"/>
      <c r="JUV24" s="497"/>
      <c r="JUW24" s="497"/>
      <c r="JUX24" s="497"/>
      <c r="JUY24" s="497"/>
      <c r="JUZ24" s="497"/>
      <c r="JVA24" s="497"/>
      <c r="JVB24" s="497"/>
      <c r="JVC24" s="497"/>
      <c r="JVD24" s="497"/>
      <c r="JVE24" s="497"/>
      <c r="JVF24" s="497"/>
      <c r="JVG24" s="497"/>
      <c r="JVH24" s="497"/>
      <c r="JVI24" s="497"/>
      <c r="JVJ24" s="497"/>
      <c r="JVK24" s="497"/>
      <c r="JVL24" s="497"/>
      <c r="JVM24" s="497"/>
      <c r="JVN24" s="497"/>
      <c r="JVO24" s="497"/>
      <c r="JVP24" s="497"/>
      <c r="JVQ24" s="497"/>
      <c r="JVR24" s="497"/>
      <c r="JVS24" s="497"/>
      <c r="JVT24" s="497"/>
      <c r="JVU24" s="497"/>
      <c r="JVV24" s="497"/>
      <c r="JVW24" s="497"/>
      <c r="JVX24" s="497"/>
      <c r="JVY24" s="497"/>
      <c r="JVZ24" s="497"/>
      <c r="JWA24" s="497"/>
      <c r="JWB24" s="497"/>
      <c r="JWC24" s="497"/>
      <c r="JWD24" s="497"/>
      <c r="JWE24" s="497"/>
      <c r="JWF24" s="497"/>
      <c r="JWG24" s="497"/>
      <c r="JWH24" s="497"/>
      <c r="JWI24" s="497"/>
      <c r="JWJ24" s="497"/>
      <c r="JWK24" s="497"/>
      <c r="JWL24" s="497"/>
      <c r="JWM24" s="497"/>
      <c r="JWN24" s="497"/>
      <c r="JWO24" s="497"/>
      <c r="JWP24" s="497"/>
      <c r="JWQ24" s="497"/>
      <c r="JWR24" s="497"/>
      <c r="JWS24" s="497"/>
      <c r="JWT24" s="497"/>
      <c r="JWU24" s="497"/>
      <c r="JWV24" s="497"/>
      <c r="JWW24" s="497"/>
      <c r="JWX24" s="497"/>
      <c r="JWY24" s="497"/>
      <c r="JWZ24" s="497"/>
      <c r="JXA24" s="497"/>
      <c r="JXB24" s="497"/>
      <c r="JXC24" s="497"/>
      <c r="JXD24" s="497"/>
      <c r="JXE24" s="497"/>
      <c r="JXF24" s="497"/>
      <c r="JXG24" s="497"/>
      <c r="JXH24" s="497"/>
      <c r="JXI24" s="497"/>
      <c r="JXJ24" s="497"/>
      <c r="JXK24" s="497"/>
      <c r="JXL24" s="497"/>
      <c r="JXM24" s="497"/>
      <c r="JXN24" s="497"/>
      <c r="JXO24" s="497"/>
      <c r="JXP24" s="497"/>
      <c r="JXQ24" s="497"/>
      <c r="JXR24" s="497"/>
      <c r="JXS24" s="497"/>
      <c r="JXT24" s="497"/>
      <c r="JXU24" s="497"/>
      <c r="JXV24" s="497"/>
      <c r="JXW24" s="497"/>
      <c r="JXX24" s="497"/>
      <c r="JXY24" s="497"/>
      <c r="JXZ24" s="497"/>
      <c r="JYA24" s="497"/>
      <c r="JYB24" s="497"/>
      <c r="JYC24" s="497"/>
      <c r="JYD24" s="497"/>
      <c r="JYE24" s="497"/>
      <c r="JYF24" s="497"/>
      <c r="JYG24" s="497"/>
      <c r="JYH24" s="497"/>
      <c r="JYI24" s="497"/>
      <c r="JYJ24" s="497"/>
      <c r="JYK24" s="497"/>
      <c r="JYL24" s="497"/>
      <c r="JYM24" s="497"/>
      <c r="JYN24" s="497"/>
      <c r="JYO24" s="497"/>
      <c r="JYP24" s="497"/>
      <c r="JYQ24" s="497"/>
      <c r="JYR24" s="497"/>
      <c r="JYS24" s="497"/>
      <c r="JYT24" s="497"/>
      <c r="JYU24" s="497"/>
      <c r="JYV24" s="497"/>
      <c r="JYW24" s="497"/>
      <c r="JYX24" s="497"/>
      <c r="JYY24" s="497"/>
      <c r="JYZ24" s="497"/>
      <c r="JZA24" s="497"/>
      <c r="JZB24" s="497"/>
      <c r="JZC24" s="497"/>
      <c r="JZD24" s="497"/>
      <c r="JZE24" s="497"/>
      <c r="JZF24" s="497"/>
      <c r="JZG24" s="497"/>
      <c r="JZH24" s="497"/>
      <c r="JZI24" s="497"/>
      <c r="JZJ24" s="497"/>
      <c r="JZK24" s="497"/>
      <c r="JZL24" s="497"/>
      <c r="JZM24" s="497"/>
      <c r="JZN24" s="497"/>
      <c r="JZO24" s="497"/>
      <c r="JZP24" s="497"/>
      <c r="JZQ24" s="497"/>
      <c r="JZR24" s="497"/>
      <c r="JZS24" s="497"/>
      <c r="JZT24" s="497"/>
      <c r="JZU24" s="497"/>
      <c r="JZV24" s="497"/>
      <c r="JZW24" s="497"/>
      <c r="JZX24" s="497"/>
      <c r="JZY24" s="497"/>
      <c r="JZZ24" s="497"/>
      <c r="KAA24" s="497"/>
      <c r="KAB24" s="497"/>
      <c r="KAC24" s="497"/>
      <c r="KAD24" s="497"/>
      <c r="KAE24" s="497"/>
      <c r="KAF24" s="497"/>
      <c r="KAG24" s="497"/>
      <c r="KAH24" s="497"/>
      <c r="KAI24" s="497"/>
      <c r="KAJ24" s="497"/>
      <c r="KAK24" s="497"/>
      <c r="KAL24" s="497"/>
      <c r="KAM24" s="497"/>
      <c r="KAN24" s="497"/>
      <c r="KAO24" s="497"/>
      <c r="KAP24" s="497"/>
      <c r="KAQ24" s="497"/>
      <c r="KAR24" s="497"/>
      <c r="KAS24" s="497"/>
      <c r="KAT24" s="497"/>
      <c r="KAU24" s="497"/>
      <c r="KAV24" s="497"/>
      <c r="KAW24" s="497"/>
      <c r="KAX24" s="497"/>
      <c r="KAY24" s="497"/>
      <c r="KAZ24" s="497"/>
      <c r="KBA24" s="497"/>
      <c r="KBB24" s="497"/>
      <c r="KBC24" s="497"/>
      <c r="KBD24" s="497"/>
      <c r="KBE24" s="497"/>
      <c r="KBF24" s="497"/>
      <c r="KBG24" s="497"/>
      <c r="KBH24" s="497"/>
      <c r="KBI24" s="497"/>
      <c r="KBJ24" s="497"/>
      <c r="KBK24" s="497"/>
      <c r="KBL24" s="497"/>
      <c r="KBM24" s="497"/>
      <c r="KBN24" s="497"/>
      <c r="KBO24" s="497"/>
      <c r="KBP24" s="497"/>
      <c r="KBQ24" s="497"/>
      <c r="KBR24" s="497"/>
      <c r="KBS24" s="497"/>
      <c r="KBT24" s="497"/>
      <c r="KBU24" s="497"/>
      <c r="KBV24" s="497"/>
      <c r="KBW24" s="497"/>
      <c r="KBX24" s="497"/>
      <c r="KBY24" s="497"/>
      <c r="KBZ24" s="497"/>
      <c r="KCA24" s="497"/>
      <c r="KCB24" s="497"/>
      <c r="KCC24" s="497"/>
      <c r="KCD24" s="497"/>
      <c r="KCE24" s="497"/>
      <c r="KCF24" s="497"/>
      <c r="KCG24" s="497"/>
      <c r="KCH24" s="497"/>
      <c r="KCI24" s="497"/>
      <c r="KCJ24" s="497"/>
      <c r="KCK24" s="497"/>
      <c r="KCL24" s="497"/>
      <c r="KCM24" s="497"/>
      <c r="KCN24" s="497"/>
      <c r="KCO24" s="497"/>
      <c r="KCP24" s="497"/>
      <c r="KCQ24" s="497"/>
      <c r="KCR24" s="497"/>
      <c r="KCS24" s="497"/>
      <c r="KCT24" s="497"/>
      <c r="KCU24" s="497"/>
      <c r="KCV24" s="497"/>
      <c r="KCW24" s="497"/>
      <c r="KCX24" s="497"/>
      <c r="KCY24" s="497"/>
      <c r="KCZ24" s="497"/>
      <c r="KDA24" s="497"/>
      <c r="KDB24" s="497"/>
      <c r="KDC24" s="497"/>
      <c r="KDD24" s="497"/>
      <c r="KDE24" s="497"/>
      <c r="KDF24" s="497"/>
      <c r="KDG24" s="497"/>
      <c r="KDH24" s="497"/>
      <c r="KDI24" s="497"/>
      <c r="KDJ24" s="497"/>
      <c r="KDK24" s="497"/>
      <c r="KDL24" s="497"/>
      <c r="KDM24" s="497"/>
      <c r="KDN24" s="497"/>
      <c r="KDO24" s="497"/>
      <c r="KDP24" s="497"/>
      <c r="KDQ24" s="497"/>
      <c r="KDR24" s="497"/>
      <c r="KDS24" s="497"/>
      <c r="KDT24" s="497"/>
      <c r="KDU24" s="497"/>
      <c r="KDV24" s="497"/>
      <c r="KDW24" s="497"/>
      <c r="KDX24" s="497"/>
      <c r="KDY24" s="497"/>
      <c r="KDZ24" s="497"/>
      <c r="KEA24" s="497"/>
      <c r="KEB24" s="497"/>
      <c r="KEC24" s="497"/>
      <c r="KED24" s="497"/>
      <c r="KEE24" s="497"/>
      <c r="KEF24" s="497"/>
      <c r="KEG24" s="497"/>
      <c r="KEH24" s="497"/>
      <c r="KEI24" s="497"/>
      <c r="KEJ24" s="497"/>
      <c r="KEK24" s="497"/>
      <c r="KEL24" s="497"/>
      <c r="KEM24" s="497"/>
      <c r="KEN24" s="497"/>
      <c r="KEO24" s="497"/>
      <c r="KEP24" s="497"/>
      <c r="KEQ24" s="497"/>
      <c r="KER24" s="497"/>
      <c r="KES24" s="497"/>
      <c r="KET24" s="497"/>
      <c r="KEU24" s="497"/>
      <c r="KEV24" s="497"/>
      <c r="KEW24" s="497"/>
      <c r="KEX24" s="497"/>
      <c r="KEY24" s="497"/>
      <c r="KEZ24" s="497"/>
      <c r="KFA24" s="497"/>
      <c r="KFB24" s="497"/>
      <c r="KFC24" s="497"/>
      <c r="KFD24" s="497"/>
      <c r="KFE24" s="497"/>
      <c r="KFF24" s="497"/>
      <c r="KFG24" s="497"/>
      <c r="KFH24" s="497"/>
      <c r="KFI24" s="497"/>
      <c r="KFJ24" s="497"/>
      <c r="KFK24" s="497"/>
      <c r="KFL24" s="497"/>
      <c r="KFM24" s="497"/>
      <c r="KFN24" s="497"/>
      <c r="KFO24" s="497"/>
      <c r="KFP24" s="497"/>
      <c r="KFQ24" s="497"/>
      <c r="KFR24" s="497"/>
      <c r="KFS24" s="497"/>
      <c r="KFT24" s="497"/>
      <c r="KFU24" s="497"/>
      <c r="KFV24" s="497"/>
      <c r="KFW24" s="497"/>
      <c r="KFX24" s="497"/>
      <c r="KFY24" s="497"/>
      <c r="KFZ24" s="497"/>
      <c r="KGA24" s="497"/>
      <c r="KGB24" s="497"/>
      <c r="KGC24" s="497"/>
      <c r="KGD24" s="497"/>
      <c r="KGE24" s="497"/>
      <c r="KGF24" s="497"/>
      <c r="KGG24" s="497"/>
      <c r="KGH24" s="497"/>
      <c r="KGI24" s="497"/>
      <c r="KGJ24" s="497"/>
      <c r="KGK24" s="497"/>
      <c r="KGL24" s="497"/>
      <c r="KGM24" s="497"/>
      <c r="KGN24" s="497"/>
      <c r="KGO24" s="497"/>
      <c r="KGP24" s="497"/>
      <c r="KGQ24" s="497"/>
      <c r="KGR24" s="497"/>
      <c r="KGS24" s="497"/>
      <c r="KGT24" s="497"/>
      <c r="KGU24" s="497"/>
      <c r="KGV24" s="497"/>
      <c r="KGW24" s="497"/>
      <c r="KGX24" s="497"/>
      <c r="KGY24" s="497"/>
      <c r="KGZ24" s="497"/>
      <c r="KHA24" s="497"/>
      <c r="KHB24" s="497"/>
      <c r="KHC24" s="497"/>
      <c r="KHD24" s="497"/>
      <c r="KHE24" s="497"/>
      <c r="KHF24" s="497"/>
      <c r="KHG24" s="497"/>
      <c r="KHH24" s="497"/>
      <c r="KHI24" s="497"/>
      <c r="KHJ24" s="497"/>
      <c r="KHK24" s="497"/>
      <c r="KHL24" s="497"/>
      <c r="KHM24" s="497"/>
      <c r="KHN24" s="497"/>
      <c r="KHO24" s="497"/>
      <c r="KHP24" s="497"/>
      <c r="KHQ24" s="497"/>
      <c r="KHR24" s="497"/>
      <c r="KHS24" s="497"/>
      <c r="KHT24" s="497"/>
      <c r="KHU24" s="497"/>
      <c r="KHV24" s="497"/>
      <c r="KHW24" s="497"/>
      <c r="KHX24" s="497"/>
      <c r="KHY24" s="497"/>
      <c r="KHZ24" s="497"/>
      <c r="KIA24" s="497"/>
      <c r="KIB24" s="497"/>
      <c r="KIC24" s="497"/>
      <c r="KID24" s="497"/>
      <c r="KIE24" s="497"/>
      <c r="KIF24" s="497"/>
      <c r="KIG24" s="497"/>
      <c r="KIH24" s="497"/>
      <c r="KII24" s="497"/>
      <c r="KIJ24" s="497"/>
      <c r="KIK24" s="497"/>
      <c r="KIL24" s="497"/>
      <c r="KIM24" s="497"/>
      <c r="KIN24" s="497"/>
      <c r="KIO24" s="497"/>
      <c r="KIP24" s="497"/>
      <c r="KIQ24" s="497"/>
      <c r="KIR24" s="497"/>
      <c r="KIS24" s="497"/>
      <c r="KIT24" s="497"/>
      <c r="KIU24" s="497"/>
      <c r="KIV24" s="497"/>
      <c r="KIW24" s="497"/>
      <c r="KIX24" s="497"/>
      <c r="KIY24" s="497"/>
      <c r="KIZ24" s="497"/>
      <c r="KJA24" s="497"/>
      <c r="KJB24" s="497"/>
      <c r="KJC24" s="497"/>
      <c r="KJD24" s="497"/>
      <c r="KJE24" s="497"/>
      <c r="KJF24" s="497"/>
      <c r="KJG24" s="497"/>
      <c r="KJH24" s="497"/>
      <c r="KJI24" s="497"/>
      <c r="KJJ24" s="497"/>
      <c r="KJK24" s="497"/>
      <c r="KJL24" s="497"/>
      <c r="KJM24" s="497"/>
      <c r="KJN24" s="497"/>
      <c r="KJO24" s="497"/>
      <c r="KJP24" s="497"/>
      <c r="KJQ24" s="497"/>
      <c r="KJR24" s="497"/>
      <c r="KJS24" s="497"/>
      <c r="KJT24" s="497"/>
      <c r="KJU24" s="497"/>
      <c r="KJV24" s="497"/>
      <c r="KJW24" s="497"/>
      <c r="KJX24" s="497"/>
      <c r="KJY24" s="497"/>
      <c r="KJZ24" s="497"/>
      <c r="KKA24" s="497"/>
      <c r="KKB24" s="497"/>
      <c r="KKC24" s="497"/>
      <c r="KKD24" s="497"/>
      <c r="KKE24" s="497"/>
      <c r="KKF24" s="497"/>
      <c r="KKG24" s="497"/>
      <c r="KKH24" s="497"/>
      <c r="KKI24" s="497"/>
      <c r="KKJ24" s="497"/>
      <c r="KKK24" s="497"/>
      <c r="KKL24" s="497"/>
      <c r="KKM24" s="497"/>
      <c r="KKN24" s="497"/>
      <c r="KKO24" s="497"/>
      <c r="KKP24" s="497"/>
      <c r="KKQ24" s="497"/>
      <c r="KKR24" s="497"/>
      <c r="KKS24" s="497"/>
      <c r="KKT24" s="497"/>
      <c r="KKU24" s="497"/>
      <c r="KKV24" s="497"/>
      <c r="KKW24" s="497"/>
      <c r="KKX24" s="497"/>
      <c r="KKY24" s="497"/>
      <c r="KKZ24" s="497"/>
      <c r="KLA24" s="497"/>
      <c r="KLB24" s="497"/>
      <c r="KLC24" s="497"/>
      <c r="KLD24" s="497"/>
      <c r="KLE24" s="497"/>
      <c r="KLF24" s="497"/>
      <c r="KLG24" s="497"/>
      <c r="KLH24" s="497"/>
      <c r="KLI24" s="497"/>
      <c r="KLJ24" s="497"/>
      <c r="KLK24" s="497"/>
      <c r="KLL24" s="497"/>
      <c r="KLM24" s="497"/>
      <c r="KLN24" s="497"/>
      <c r="KLO24" s="497"/>
      <c r="KLP24" s="497"/>
      <c r="KLQ24" s="497"/>
      <c r="KLR24" s="497"/>
      <c r="KLS24" s="497"/>
      <c r="KLT24" s="497"/>
      <c r="KLU24" s="497"/>
      <c r="KLV24" s="497"/>
      <c r="KLW24" s="497"/>
      <c r="KLX24" s="497"/>
      <c r="KLY24" s="497"/>
      <c r="KLZ24" s="497"/>
      <c r="KMA24" s="497"/>
      <c r="KMB24" s="497"/>
      <c r="KMC24" s="497"/>
      <c r="KMD24" s="497"/>
      <c r="KME24" s="497"/>
      <c r="KMF24" s="497"/>
      <c r="KMG24" s="497"/>
      <c r="KMH24" s="497"/>
      <c r="KMI24" s="497"/>
      <c r="KMJ24" s="497"/>
      <c r="KMK24" s="497"/>
      <c r="KML24" s="497"/>
      <c r="KMM24" s="497"/>
      <c r="KMN24" s="497"/>
      <c r="KMO24" s="497"/>
      <c r="KMP24" s="497"/>
      <c r="KMQ24" s="497"/>
      <c r="KMR24" s="497"/>
      <c r="KMS24" s="497"/>
      <c r="KMT24" s="497"/>
      <c r="KMU24" s="497"/>
      <c r="KMV24" s="497"/>
      <c r="KMW24" s="497"/>
      <c r="KMX24" s="497"/>
      <c r="KMY24" s="497"/>
      <c r="KMZ24" s="497"/>
      <c r="KNA24" s="497"/>
      <c r="KNB24" s="497"/>
      <c r="KNC24" s="497"/>
      <c r="KND24" s="497"/>
      <c r="KNE24" s="497"/>
      <c r="KNF24" s="497"/>
      <c r="KNG24" s="497"/>
      <c r="KNH24" s="497"/>
      <c r="KNI24" s="497"/>
      <c r="KNJ24" s="497"/>
      <c r="KNK24" s="497"/>
      <c r="KNL24" s="497"/>
      <c r="KNM24" s="497"/>
      <c r="KNN24" s="497"/>
      <c r="KNO24" s="497"/>
      <c r="KNP24" s="497"/>
      <c r="KNQ24" s="497"/>
      <c r="KNR24" s="497"/>
      <c r="KNS24" s="497"/>
      <c r="KNT24" s="497"/>
      <c r="KNU24" s="497"/>
      <c r="KNV24" s="497"/>
      <c r="KNW24" s="497"/>
      <c r="KNX24" s="497"/>
      <c r="KNY24" s="497"/>
      <c r="KNZ24" s="497"/>
      <c r="KOA24" s="497"/>
      <c r="KOB24" s="497"/>
      <c r="KOC24" s="497"/>
      <c r="KOD24" s="497"/>
      <c r="KOE24" s="497"/>
      <c r="KOF24" s="497"/>
      <c r="KOG24" s="497"/>
      <c r="KOH24" s="497"/>
      <c r="KOI24" s="497"/>
      <c r="KOJ24" s="497"/>
      <c r="KOK24" s="497"/>
      <c r="KOL24" s="497"/>
      <c r="KOM24" s="497"/>
      <c r="KON24" s="497"/>
      <c r="KOO24" s="497"/>
      <c r="KOP24" s="497"/>
      <c r="KOQ24" s="497"/>
      <c r="KOR24" s="497"/>
      <c r="KOS24" s="497"/>
      <c r="KOT24" s="497"/>
      <c r="KOU24" s="497"/>
      <c r="KOV24" s="497"/>
      <c r="KOW24" s="497"/>
      <c r="KOX24" s="497"/>
      <c r="KOY24" s="497"/>
      <c r="KOZ24" s="497"/>
      <c r="KPA24" s="497"/>
      <c r="KPB24" s="497"/>
      <c r="KPC24" s="497"/>
      <c r="KPD24" s="497"/>
      <c r="KPE24" s="497"/>
      <c r="KPF24" s="497"/>
      <c r="KPG24" s="497"/>
      <c r="KPH24" s="497"/>
      <c r="KPI24" s="497"/>
      <c r="KPJ24" s="497"/>
      <c r="KPK24" s="497"/>
      <c r="KPL24" s="497"/>
      <c r="KPM24" s="497"/>
      <c r="KPN24" s="497"/>
      <c r="KPO24" s="497"/>
      <c r="KPP24" s="497"/>
      <c r="KPQ24" s="497"/>
      <c r="KPR24" s="497"/>
      <c r="KPS24" s="497"/>
      <c r="KPT24" s="497"/>
      <c r="KPU24" s="497"/>
      <c r="KPV24" s="497"/>
      <c r="KPW24" s="497"/>
      <c r="KPX24" s="497"/>
      <c r="KPY24" s="497"/>
      <c r="KPZ24" s="497"/>
      <c r="KQA24" s="497"/>
      <c r="KQB24" s="497"/>
      <c r="KQC24" s="497"/>
      <c r="KQD24" s="497"/>
      <c r="KQE24" s="497"/>
      <c r="KQF24" s="497"/>
      <c r="KQG24" s="497"/>
      <c r="KQH24" s="497"/>
      <c r="KQI24" s="497"/>
      <c r="KQJ24" s="497"/>
      <c r="KQK24" s="497"/>
      <c r="KQL24" s="497"/>
      <c r="KQM24" s="497"/>
      <c r="KQN24" s="497"/>
      <c r="KQO24" s="497"/>
      <c r="KQP24" s="497"/>
      <c r="KQQ24" s="497"/>
      <c r="KQR24" s="497"/>
      <c r="KQS24" s="497"/>
      <c r="KQT24" s="497"/>
      <c r="KQU24" s="497"/>
      <c r="KQV24" s="497"/>
      <c r="KQW24" s="497"/>
      <c r="KQX24" s="497"/>
      <c r="KQY24" s="497"/>
      <c r="KQZ24" s="497"/>
      <c r="KRA24" s="497"/>
      <c r="KRB24" s="497"/>
      <c r="KRC24" s="497"/>
      <c r="KRD24" s="497"/>
      <c r="KRE24" s="497"/>
      <c r="KRF24" s="497"/>
      <c r="KRG24" s="497"/>
      <c r="KRH24" s="497"/>
      <c r="KRI24" s="497"/>
      <c r="KRJ24" s="497"/>
      <c r="KRK24" s="497"/>
      <c r="KRL24" s="497"/>
      <c r="KRM24" s="497"/>
      <c r="KRN24" s="497"/>
      <c r="KRO24" s="497"/>
      <c r="KRP24" s="497"/>
      <c r="KRQ24" s="497"/>
      <c r="KRR24" s="497"/>
      <c r="KRS24" s="497"/>
      <c r="KRT24" s="497"/>
      <c r="KRU24" s="497"/>
      <c r="KRV24" s="497"/>
      <c r="KRW24" s="497"/>
      <c r="KRX24" s="497"/>
      <c r="KRY24" s="497"/>
      <c r="KRZ24" s="497"/>
      <c r="KSA24" s="497"/>
      <c r="KSB24" s="497"/>
      <c r="KSC24" s="497"/>
      <c r="KSD24" s="497"/>
      <c r="KSE24" s="497"/>
      <c r="KSF24" s="497"/>
      <c r="KSG24" s="497"/>
      <c r="KSH24" s="497"/>
      <c r="KSI24" s="497"/>
      <c r="KSJ24" s="497"/>
      <c r="KSK24" s="497"/>
      <c r="KSL24" s="497"/>
      <c r="KSM24" s="497"/>
      <c r="KSN24" s="497"/>
      <c r="KSO24" s="497"/>
      <c r="KSP24" s="497"/>
      <c r="KSQ24" s="497"/>
      <c r="KSR24" s="497"/>
      <c r="KSS24" s="497"/>
      <c r="KST24" s="497"/>
      <c r="KSU24" s="497"/>
      <c r="KSV24" s="497"/>
      <c r="KSW24" s="497"/>
      <c r="KSX24" s="497"/>
      <c r="KSY24" s="497"/>
      <c r="KSZ24" s="497"/>
      <c r="KTA24" s="497"/>
      <c r="KTB24" s="497"/>
      <c r="KTC24" s="497"/>
      <c r="KTD24" s="497"/>
      <c r="KTE24" s="497"/>
      <c r="KTF24" s="497"/>
      <c r="KTG24" s="497"/>
      <c r="KTH24" s="497"/>
      <c r="KTI24" s="497"/>
      <c r="KTJ24" s="497"/>
      <c r="KTK24" s="497"/>
      <c r="KTL24" s="497"/>
      <c r="KTM24" s="497"/>
      <c r="KTN24" s="497"/>
      <c r="KTO24" s="497"/>
      <c r="KTP24" s="497"/>
      <c r="KTQ24" s="497"/>
      <c r="KTR24" s="497"/>
      <c r="KTS24" s="497"/>
      <c r="KTT24" s="497"/>
      <c r="KTU24" s="497"/>
      <c r="KTV24" s="497"/>
      <c r="KTW24" s="497"/>
      <c r="KTX24" s="497"/>
      <c r="KTY24" s="497"/>
      <c r="KTZ24" s="497"/>
      <c r="KUA24" s="497"/>
      <c r="KUB24" s="497"/>
      <c r="KUC24" s="497"/>
      <c r="KUD24" s="497"/>
      <c r="KUE24" s="497"/>
      <c r="KUF24" s="497"/>
      <c r="KUG24" s="497"/>
      <c r="KUH24" s="497"/>
      <c r="KUI24" s="497"/>
      <c r="KUJ24" s="497"/>
      <c r="KUK24" s="497"/>
      <c r="KUL24" s="497"/>
      <c r="KUM24" s="497"/>
      <c r="KUN24" s="497"/>
      <c r="KUO24" s="497"/>
      <c r="KUP24" s="497"/>
      <c r="KUQ24" s="497"/>
      <c r="KUR24" s="497"/>
      <c r="KUS24" s="497"/>
      <c r="KUT24" s="497"/>
      <c r="KUU24" s="497"/>
      <c r="KUV24" s="497"/>
      <c r="KUW24" s="497"/>
      <c r="KUX24" s="497"/>
      <c r="KUY24" s="497"/>
      <c r="KUZ24" s="497"/>
      <c r="KVA24" s="497"/>
      <c r="KVB24" s="497"/>
      <c r="KVC24" s="497"/>
      <c r="KVD24" s="497"/>
      <c r="KVE24" s="497"/>
      <c r="KVF24" s="497"/>
      <c r="KVG24" s="497"/>
      <c r="KVH24" s="497"/>
      <c r="KVI24" s="497"/>
      <c r="KVJ24" s="497"/>
      <c r="KVK24" s="497"/>
      <c r="KVL24" s="497"/>
      <c r="KVM24" s="497"/>
      <c r="KVN24" s="497"/>
      <c r="KVO24" s="497"/>
      <c r="KVP24" s="497"/>
      <c r="KVQ24" s="497"/>
      <c r="KVR24" s="497"/>
      <c r="KVS24" s="497"/>
      <c r="KVT24" s="497"/>
      <c r="KVU24" s="497"/>
      <c r="KVV24" s="497"/>
      <c r="KVW24" s="497"/>
      <c r="KVX24" s="497"/>
      <c r="KVY24" s="497"/>
      <c r="KVZ24" s="497"/>
      <c r="KWA24" s="497"/>
      <c r="KWB24" s="497"/>
      <c r="KWC24" s="497"/>
      <c r="KWD24" s="497"/>
      <c r="KWE24" s="497"/>
      <c r="KWF24" s="497"/>
      <c r="KWG24" s="497"/>
      <c r="KWH24" s="497"/>
      <c r="KWI24" s="497"/>
      <c r="KWJ24" s="497"/>
      <c r="KWK24" s="497"/>
      <c r="KWL24" s="497"/>
      <c r="KWM24" s="497"/>
      <c r="KWN24" s="497"/>
      <c r="KWO24" s="497"/>
      <c r="KWP24" s="497"/>
      <c r="KWQ24" s="497"/>
      <c r="KWR24" s="497"/>
      <c r="KWS24" s="497"/>
      <c r="KWT24" s="497"/>
      <c r="KWU24" s="497"/>
      <c r="KWV24" s="497"/>
      <c r="KWW24" s="497"/>
      <c r="KWX24" s="497"/>
      <c r="KWY24" s="497"/>
      <c r="KWZ24" s="497"/>
      <c r="KXA24" s="497"/>
      <c r="KXB24" s="497"/>
      <c r="KXC24" s="497"/>
      <c r="KXD24" s="497"/>
      <c r="KXE24" s="497"/>
      <c r="KXF24" s="497"/>
      <c r="KXG24" s="497"/>
      <c r="KXH24" s="497"/>
      <c r="KXI24" s="497"/>
      <c r="KXJ24" s="497"/>
      <c r="KXK24" s="497"/>
      <c r="KXL24" s="497"/>
      <c r="KXM24" s="497"/>
      <c r="KXN24" s="497"/>
      <c r="KXO24" s="497"/>
      <c r="KXP24" s="497"/>
      <c r="KXQ24" s="497"/>
      <c r="KXR24" s="497"/>
      <c r="KXS24" s="497"/>
      <c r="KXT24" s="497"/>
      <c r="KXU24" s="497"/>
      <c r="KXV24" s="497"/>
      <c r="KXW24" s="497"/>
      <c r="KXX24" s="497"/>
      <c r="KXY24" s="497"/>
      <c r="KXZ24" s="497"/>
      <c r="KYA24" s="497"/>
      <c r="KYB24" s="497"/>
      <c r="KYC24" s="497"/>
      <c r="KYD24" s="497"/>
      <c r="KYE24" s="497"/>
      <c r="KYF24" s="497"/>
      <c r="KYG24" s="497"/>
      <c r="KYH24" s="497"/>
      <c r="KYI24" s="497"/>
      <c r="KYJ24" s="497"/>
      <c r="KYK24" s="497"/>
      <c r="KYL24" s="497"/>
      <c r="KYM24" s="497"/>
      <c r="KYN24" s="497"/>
      <c r="KYO24" s="497"/>
      <c r="KYP24" s="497"/>
      <c r="KYQ24" s="497"/>
      <c r="KYR24" s="497"/>
      <c r="KYS24" s="497"/>
      <c r="KYT24" s="497"/>
      <c r="KYU24" s="497"/>
      <c r="KYV24" s="497"/>
      <c r="KYW24" s="497"/>
      <c r="KYX24" s="497"/>
      <c r="KYY24" s="497"/>
      <c r="KYZ24" s="497"/>
      <c r="KZA24" s="497"/>
      <c r="KZB24" s="497"/>
      <c r="KZC24" s="497"/>
      <c r="KZD24" s="497"/>
      <c r="KZE24" s="497"/>
      <c r="KZF24" s="497"/>
      <c r="KZG24" s="497"/>
      <c r="KZH24" s="497"/>
      <c r="KZI24" s="497"/>
      <c r="KZJ24" s="497"/>
      <c r="KZK24" s="497"/>
      <c r="KZL24" s="497"/>
      <c r="KZM24" s="497"/>
      <c r="KZN24" s="497"/>
      <c r="KZO24" s="497"/>
      <c r="KZP24" s="497"/>
      <c r="KZQ24" s="497"/>
      <c r="KZR24" s="497"/>
      <c r="KZS24" s="497"/>
      <c r="KZT24" s="497"/>
      <c r="KZU24" s="497"/>
      <c r="KZV24" s="497"/>
      <c r="KZW24" s="497"/>
      <c r="KZX24" s="497"/>
      <c r="KZY24" s="497"/>
      <c r="KZZ24" s="497"/>
      <c r="LAA24" s="497"/>
      <c r="LAB24" s="497"/>
      <c r="LAC24" s="497"/>
      <c r="LAD24" s="497"/>
      <c r="LAE24" s="497"/>
      <c r="LAF24" s="497"/>
      <c r="LAG24" s="497"/>
      <c r="LAH24" s="497"/>
      <c r="LAI24" s="497"/>
      <c r="LAJ24" s="497"/>
      <c r="LAK24" s="497"/>
      <c r="LAL24" s="497"/>
      <c r="LAM24" s="497"/>
      <c r="LAN24" s="497"/>
      <c r="LAO24" s="497"/>
      <c r="LAP24" s="497"/>
      <c r="LAQ24" s="497"/>
      <c r="LAR24" s="497"/>
      <c r="LAS24" s="497"/>
      <c r="LAT24" s="497"/>
      <c r="LAU24" s="497"/>
      <c r="LAV24" s="497"/>
      <c r="LAW24" s="497"/>
      <c r="LAX24" s="497"/>
      <c r="LAY24" s="497"/>
      <c r="LAZ24" s="497"/>
      <c r="LBA24" s="497"/>
      <c r="LBB24" s="497"/>
      <c r="LBC24" s="497"/>
      <c r="LBD24" s="497"/>
      <c r="LBE24" s="497"/>
      <c r="LBF24" s="497"/>
      <c r="LBG24" s="497"/>
      <c r="LBH24" s="497"/>
      <c r="LBI24" s="497"/>
      <c r="LBJ24" s="497"/>
      <c r="LBK24" s="497"/>
      <c r="LBL24" s="497"/>
      <c r="LBM24" s="497"/>
      <c r="LBN24" s="497"/>
      <c r="LBO24" s="497"/>
      <c r="LBP24" s="497"/>
      <c r="LBQ24" s="497"/>
      <c r="LBR24" s="497"/>
      <c r="LBS24" s="497"/>
      <c r="LBT24" s="497"/>
      <c r="LBU24" s="497"/>
      <c r="LBV24" s="497"/>
      <c r="LBW24" s="497"/>
      <c r="LBX24" s="497"/>
      <c r="LBY24" s="497"/>
      <c r="LBZ24" s="497"/>
      <c r="LCA24" s="497"/>
      <c r="LCB24" s="497"/>
      <c r="LCC24" s="497"/>
      <c r="LCD24" s="497"/>
      <c r="LCE24" s="497"/>
      <c r="LCF24" s="497"/>
      <c r="LCG24" s="497"/>
      <c r="LCH24" s="497"/>
      <c r="LCI24" s="497"/>
      <c r="LCJ24" s="497"/>
      <c r="LCK24" s="497"/>
      <c r="LCL24" s="497"/>
      <c r="LCM24" s="497"/>
      <c r="LCN24" s="497"/>
      <c r="LCO24" s="497"/>
      <c r="LCP24" s="497"/>
      <c r="LCQ24" s="497"/>
      <c r="LCR24" s="497"/>
      <c r="LCS24" s="497"/>
      <c r="LCT24" s="497"/>
      <c r="LCU24" s="497"/>
      <c r="LCV24" s="497"/>
      <c r="LCW24" s="497"/>
      <c r="LCX24" s="497"/>
      <c r="LCY24" s="497"/>
      <c r="LCZ24" s="497"/>
      <c r="LDA24" s="497"/>
      <c r="LDB24" s="497"/>
      <c r="LDC24" s="497"/>
      <c r="LDD24" s="497"/>
      <c r="LDE24" s="497"/>
      <c r="LDF24" s="497"/>
      <c r="LDG24" s="497"/>
      <c r="LDH24" s="497"/>
      <c r="LDI24" s="497"/>
      <c r="LDJ24" s="497"/>
      <c r="LDK24" s="497"/>
      <c r="LDL24" s="497"/>
      <c r="LDM24" s="497"/>
      <c r="LDN24" s="497"/>
      <c r="LDO24" s="497"/>
      <c r="LDP24" s="497"/>
      <c r="LDQ24" s="497"/>
      <c r="LDR24" s="497"/>
      <c r="LDS24" s="497"/>
      <c r="LDT24" s="497"/>
      <c r="LDU24" s="497"/>
      <c r="LDV24" s="497"/>
      <c r="LDW24" s="497"/>
      <c r="LDX24" s="497"/>
      <c r="LDY24" s="497"/>
      <c r="LDZ24" s="497"/>
      <c r="LEA24" s="497"/>
      <c r="LEB24" s="497"/>
      <c r="LEC24" s="497"/>
      <c r="LED24" s="497"/>
      <c r="LEE24" s="497"/>
      <c r="LEF24" s="497"/>
      <c r="LEG24" s="497"/>
      <c r="LEH24" s="497"/>
      <c r="LEI24" s="497"/>
      <c r="LEJ24" s="497"/>
      <c r="LEK24" s="497"/>
      <c r="LEL24" s="497"/>
      <c r="LEM24" s="497"/>
      <c r="LEN24" s="497"/>
      <c r="LEO24" s="497"/>
      <c r="LEP24" s="497"/>
      <c r="LEQ24" s="497"/>
      <c r="LER24" s="497"/>
      <c r="LES24" s="497"/>
      <c r="LET24" s="497"/>
      <c r="LEU24" s="497"/>
      <c r="LEV24" s="497"/>
      <c r="LEW24" s="497"/>
      <c r="LEX24" s="497"/>
      <c r="LEY24" s="497"/>
      <c r="LEZ24" s="497"/>
      <c r="LFA24" s="497"/>
      <c r="LFB24" s="497"/>
      <c r="LFC24" s="497"/>
      <c r="LFD24" s="497"/>
      <c r="LFE24" s="497"/>
      <c r="LFF24" s="497"/>
      <c r="LFG24" s="497"/>
      <c r="LFH24" s="497"/>
      <c r="LFI24" s="497"/>
      <c r="LFJ24" s="497"/>
      <c r="LFK24" s="497"/>
      <c r="LFL24" s="497"/>
      <c r="LFM24" s="497"/>
      <c r="LFN24" s="497"/>
      <c r="LFO24" s="497"/>
      <c r="LFP24" s="497"/>
      <c r="LFQ24" s="497"/>
      <c r="LFR24" s="497"/>
      <c r="LFS24" s="497"/>
      <c r="LFT24" s="497"/>
      <c r="LFU24" s="497"/>
      <c r="LFV24" s="497"/>
      <c r="LFW24" s="497"/>
      <c r="LFX24" s="497"/>
      <c r="LFY24" s="497"/>
      <c r="LFZ24" s="497"/>
      <c r="LGA24" s="497"/>
      <c r="LGB24" s="497"/>
      <c r="LGC24" s="497"/>
      <c r="LGD24" s="497"/>
      <c r="LGE24" s="497"/>
      <c r="LGF24" s="497"/>
      <c r="LGG24" s="497"/>
      <c r="LGH24" s="497"/>
      <c r="LGI24" s="497"/>
      <c r="LGJ24" s="497"/>
      <c r="LGK24" s="497"/>
      <c r="LGL24" s="497"/>
      <c r="LGM24" s="497"/>
      <c r="LGN24" s="497"/>
      <c r="LGO24" s="497"/>
      <c r="LGP24" s="497"/>
      <c r="LGQ24" s="497"/>
      <c r="LGR24" s="497"/>
      <c r="LGS24" s="497"/>
      <c r="LGT24" s="497"/>
      <c r="LGU24" s="497"/>
      <c r="LGV24" s="497"/>
      <c r="LGW24" s="497"/>
      <c r="LGX24" s="497"/>
      <c r="LGY24" s="497"/>
      <c r="LGZ24" s="497"/>
      <c r="LHA24" s="497"/>
      <c r="LHB24" s="497"/>
      <c r="LHC24" s="497"/>
      <c r="LHD24" s="497"/>
      <c r="LHE24" s="497"/>
      <c r="LHF24" s="497"/>
      <c r="LHG24" s="497"/>
      <c r="LHH24" s="497"/>
      <c r="LHI24" s="497"/>
      <c r="LHJ24" s="497"/>
      <c r="LHK24" s="497"/>
      <c r="LHL24" s="497"/>
      <c r="LHM24" s="497"/>
      <c r="LHN24" s="497"/>
      <c r="LHO24" s="497"/>
      <c r="LHP24" s="497"/>
      <c r="LHQ24" s="497"/>
      <c r="LHR24" s="497"/>
      <c r="LHS24" s="497"/>
      <c r="LHT24" s="497"/>
      <c r="LHU24" s="497"/>
      <c r="LHV24" s="497"/>
      <c r="LHW24" s="497"/>
      <c r="LHX24" s="497"/>
      <c r="LHY24" s="497"/>
      <c r="LHZ24" s="497"/>
      <c r="LIA24" s="497"/>
      <c r="LIB24" s="497"/>
      <c r="LIC24" s="497"/>
      <c r="LID24" s="497"/>
      <c r="LIE24" s="497"/>
      <c r="LIF24" s="497"/>
      <c r="LIG24" s="497"/>
      <c r="LIH24" s="497"/>
      <c r="LII24" s="497"/>
      <c r="LIJ24" s="497"/>
      <c r="LIK24" s="497"/>
      <c r="LIL24" s="497"/>
      <c r="LIM24" s="497"/>
      <c r="LIN24" s="497"/>
      <c r="LIO24" s="497"/>
      <c r="LIP24" s="497"/>
      <c r="LIQ24" s="497"/>
      <c r="LIR24" s="497"/>
      <c r="LIS24" s="497"/>
      <c r="LIT24" s="497"/>
      <c r="LIU24" s="497"/>
      <c r="LIV24" s="497"/>
      <c r="LIW24" s="497"/>
      <c r="LIX24" s="497"/>
      <c r="LIY24" s="497"/>
      <c r="LIZ24" s="497"/>
      <c r="LJA24" s="497"/>
      <c r="LJB24" s="497"/>
      <c r="LJC24" s="497"/>
      <c r="LJD24" s="497"/>
      <c r="LJE24" s="497"/>
      <c r="LJF24" s="497"/>
      <c r="LJG24" s="497"/>
      <c r="LJH24" s="497"/>
      <c r="LJI24" s="497"/>
      <c r="LJJ24" s="497"/>
      <c r="LJK24" s="497"/>
      <c r="LJL24" s="497"/>
      <c r="LJM24" s="497"/>
      <c r="LJN24" s="497"/>
      <c r="LJO24" s="497"/>
      <c r="LJP24" s="497"/>
      <c r="LJQ24" s="497"/>
      <c r="LJR24" s="497"/>
      <c r="LJS24" s="497"/>
      <c r="LJT24" s="497"/>
      <c r="LJU24" s="497"/>
      <c r="LJV24" s="497"/>
      <c r="LJW24" s="497"/>
      <c r="LJX24" s="497"/>
      <c r="LJY24" s="497"/>
      <c r="LJZ24" s="497"/>
      <c r="LKA24" s="497"/>
      <c r="LKB24" s="497"/>
      <c r="LKC24" s="497"/>
      <c r="LKD24" s="497"/>
      <c r="LKE24" s="497"/>
      <c r="LKF24" s="497"/>
      <c r="LKG24" s="497"/>
      <c r="LKH24" s="497"/>
      <c r="LKI24" s="497"/>
      <c r="LKJ24" s="497"/>
      <c r="LKK24" s="497"/>
      <c r="LKL24" s="497"/>
      <c r="LKM24" s="497"/>
      <c r="LKN24" s="497"/>
      <c r="LKO24" s="497"/>
      <c r="LKP24" s="497"/>
      <c r="LKQ24" s="497"/>
      <c r="LKR24" s="497"/>
      <c r="LKS24" s="497"/>
      <c r="LKT24" s="497"/>
      <c r="LKU24" s="497"/>
      <c r="LKV24" s="497"/>
      <c r="LKW24" s="497"/>
      <c r="LKX24" s="497"/>
      <c r="LKY24" s="497"/>
      <c r="LKZ24" s="497"/>
      <c r="LLA24" s="497"/>
      <c r="LLB24" s="497"/>
      <c r="LLC24" s="497"/>
      <c r="LLD24" s="497"/>
      <c r="LLE24" s="497"/>
      <c r="LLF24" s="497"/>
      <c r="LLG24" s="497"/>
      <c r="LLH24" s="497"/>
      <c r="LLI24" s="497"/>
      <c r="LLJ24" s="497"/>
      <c r="LLK24" s="497"/>
      <c r="LLL24" s="497"/>
      <c r="LLM24" s="497"/>
      <c r="LLN24" s="497"/>
      <c r="LLO24" s="497"/>
      <c r="LLP24" s="497"/>
      <c r="LLQ24" s="497"/>
      <c r="LLR24" s="497"/>
      <c r="LLS24" s="497"/>
      <c r="LLT24" s="497"/>
      <c r="LLU24" s="497"/>
      <c r="LLV24" s="497"/>
      <c r="LLW24" s="497"/>
      <c r="LLX24" s="497"/>
      <c r="LLY24" s="497"/>
      <c r="LLZ24" s="497"/>
      <c r="LMA24" s="497"/>
      <c r="LMB24" s="497"/>
      <c r="LMC24" s="497"/>
      <c r="LMD24" s="497"/>
      <c r="LME24" s="497"/>
      <c r="LMF24" s="497"/>
      <c r="LMG24" s="497"/>
      <c r="LMH24" s="497"/>
      <c r="LMI24" s="497"/>
      <c r="LMJ24" s="497"/>
      <c r="LMK24" s="497"/>
      <c r="LML24" s="497"/>
      <c r="LMM24" s="497"/>
      <c r="LMN24" s="497"/>
      <c r="LMO24" s="497"/>
      <c r="LMP24" s="497"/>
      <c r="LMQ24" s="497"/>
      <c r="LMR24" s="497"/>
      <c r="LMS24" s="497"/>
      <c r="LMT24" s="497"/>
      <c r="LMU24" s="497"/>
      <c r="LMV24" s="497"/>
      <c r="LMW24" s="497"/>
      <c r="LMX24" s="497"/>
      <c r="LMY24" s="497"/>
      <c r="LMZ24" s="497"/>
      <c r="LNA24" s="497"/>
      <c r="LNB24" s="497"/>
      <c r="LNC24" s="497"/>
      <c r="LND24" s="497"/>
      <c r="LNE24" s="497"/>
      <c r="LNF24" s="497"/>
      <c r="LNG24" s="497"/>
      <c r="LNH24" s="497"/>
      <c r="LNI24" s="497"/>
      <c r="LNJ24" s="497"/>
      <c r="LNK24" s="497"/>
      <c r="LNL24" s="497"/>
      <c r="LNM24" s="497"/>
      <c r="LNN24" s="497"/>
      <c r="LNO24" s="497"/>
      <c r="LNP24" s="497"/>
      <c r="LNQ24" s="497"/>
      <c r="LNR24" s="497"/>
      <c r="LNS24" s="497"/>
      <c r="LNT24" s="497"/>
      <c r="LNU24" s="497"/>
      <c r="LNV24" s="497"/>
      <c r="LNW24" s="497"/>
      <c r="LNX24" s="497"/>
      <c r="LNY24" s="497"/>
      <c r="LNZ24" s="497"/>
      <c r="LOA24" s="497"/>
      <c r="LOB24" s="497"/>
      <c r="LOC24" s="497"/>
      <c r="LOD24" s="497"/>
      <c r="LOE24" s="497"/>
      <c r="LOF24" s="497"/>
      <c r="LOG24" s="497"/>
      <c r="LOH24" s="497"/>
      <c r="LOI24" s="497"/>
      <c r="LOJ24" s="497"/>
      <c r="LOK24" s="497"/>
      <c r="LOL24" s="497"/>
      <c r="LOM24" s="497"/>
      <c r="LON24" s="497"/>
      <c r="LOO24" s="497"/>
      <c r="LOP24" s="497"/>
      <c r="LOQ24" s="497"/>
      <c r="LOR24" s="497"/>
      <c r="LOS24" s="497"/>
      <c r="LOT24" s="497"/>
      <c r="LOU24" s="497"/>
      <c r="LOV24" s="497"/>
      <c r="LOW24" s="497"/>
      <c r="LOX24" s="497"/>
      <c r="LOY24" s="497"/>
      <c r="LOZ24" s="497"/>
      <c r="LPA24" s="497"/>
      <c r="LPB24" s="497"/>
      <c r="LPC24" s="497"/>
      <c r="LPD24" s="497"/>
      <c r="LPE24" s="497"/>
      <c r="LPF24" s="497"/>
      <c r="LPG24" s="497"/>
      <c r="LPH24" s="497"/>
      <c r="LPI24" s="497"/>
      <c r="LPJ24" s="497"/>
      <c r="LPK24" s="497"/>
      <c r="LPL24" s="497"/>
      <c r="LPM24" s="497"/>
      <c r="LPN24" s="497"/>
      <c r="LPO24" s="497"/>
      <c r="LPP24" s="497"/>
      <c r="LPQ24" s="497"/>
      <c r="LPR24" s="497"/>
      <c r="LPS24" s="497"/>
      <c r="LPT24" s="497"/>
      <c r="LPU24" s="497"/>
      <c r="LPV24" s="497"/>
      <c r="LPW24" s="497"/>
      <c r="LPX24" s="497"/>
      <c r="LPY24" s="497"/>
      <c r="LPZ24" s="497"/>
      <c r="LQA24" s="497"/>
      <c r="LQB24" s="497"/>
      <c r="LQC24" s="497"/>
      <c r="LQD24" s="497"/>
      <c r="LQE24" s="497"/>
      <c r="LQF24" s="497"/>
      <c r="LQG24" s="497"/>
      <c r="LQH24" s="497"/>
      <c r="LQI24" s="497"/>
      <c r="LQJ24" s="497"/>
      <c r="LQK24" s="497"/>
      <c r="LQL24" s="497"/>
      <c r="LQM24" s="497"/>
      <c r="LQN24" s="497"/>
      <c r="LQO24" s="497"/>
      <c r="LQP24" s="497"/>
      <c r="LQQ24" s="497"/>
      <c r="LQR24" s="497"/>
      <c r="LQS24" s="497"/>
      <c r="LQT24" s="497"/>
      <c r="LQU24" s="497"/>
      <c r="LQV24" s="497"/>
      <c r="LQW24" s="497"/>
      <c r="LQX24" s="497"/>
      <c r="LQY24" s="497"/>
      <c r="LQZ24" s="497"/>
      <c r="LRA24" s="497"/>
      <c r="LRB24" s="497"/>
      <c r="LRC24" s="497"/>
      <c r="LRD24" s="497"/>
      <c r="LRE24" s="497"/>
      <c r="LRF24" s="497"/>
      <c r="LRG24" s="497"/>
      <c r="LRH24" s="497"/>
      <c r="LRI24" s="497"/>
      <c r="LRJ24" s="497"/>
      <c r="LRK24" s="497"/>
      <c r="LRL24" s="497"/>
      <c r="LRM24" s="497"/>
      <c r="LRN24" s="497"/>
      <c r="LRO24" s="497"/>
      <c r="LRP24" s="497"/>
      <c r="LRQ24" s="497"/>
      <c r="LRR24" s="497"/>
      <c r="LRS24" s="497"/>
      <c r="LRT24" s="497"/>
      <c r="LRU24" s="497"/>
      <c r="LRV24" s="497"/>
      <c r="LRW24" s="497"/>
      <c r="LRX24" s="497"/>
      <c r="LRY24" s="497"/>
      <c r="LRZ24" s="497"/>
      <c r="LSA24" s="497"/>
      <c r="LSB24" s="497"/>
      <c r="LSC24" s="497"/>
      <c r="LSD24" s="497"/>
      <c r="LSE24" s="497"/>
      <c r="LSF24" s="497"/>
      <c r="LSG24" s="497"/>
      <c r="LSH24" s="497"/>
      <c r="LSI24" s="497"/>
      <c r="LSJ24" s="497"/>
      <c r="LSK24" s="497"/>
      <c r="LSL24" s="497"/>
      <c r="LSM24" s="497"/>
      <c r="LSN24" s="497"/>
      <c r="LSO24" s="497"/>
      <c r="LSP24" s="497"/>
      <c r="LSQ24" s="497"/>
      <c r="LSR24" s="497"/>
      <c r="LSS24" s="497"/>
      <c r="LST24" s="497"/>
      <c r="LSU24" s="497"/>
      <c r="LSV24" s="497"/>
      <c r="LSW24" s="497"/>
      <c r="LSX24" s="497"/>
      <c r="LSY24" s="497"/>
      <c r="LSZ24" s="497"/>
      <c r="LTA24" s="497"/>
      <c r="LTB24" s="497"/>
      <c r="LTC24" s="497"/>
      <c r="LTD24" s="497"/>
      <c r="LTE24" s="497"/>
      <c r="LTF24" s="497"/>
      <c r="LTG24" s="497"/>
      <c r="LTH24" s="497"/>
      <c r="LTI24" s="497"/>
      <c r="LTJ24" s="497"/>
      <c r="LTK24" s="497"/>
      <c r="LTL24" s="497"/>
      <c r="LTM24" s="497"/>
      <c r="LTN24" s="497"/>
      <c r="LTO24" s="497"/>
      <c r="LTP24" s="497"/>
      <c r="LTQ24" s="497"/>
      <c r="LTR24" s="497"/>
      <c r="LTS24" s="497"/>
      <c r="LTT24" s="497"/>
      <c r="LTU24" s="497"/>
      <c r="LTV24" s="497"/>
      <c r="LTW24" s="497"/>
      <c r="LTX24" s="497"/>
      <c r="LTY24" s="497"/>
      <c r="LTZ24" s="497"/>
      <c r="LUA24" s="497"/>
      <c r="LUB24" s="497"/>
      <c r="LUC24" s="497"/>
      <c r="LUD24" s="497"/>
      <c r="LUE24" s="497"/>
      <c r="LUF24" s="497"/>
      <c r="LUG24" s="497"/>
      <c r="LUH24" s="497"/>
      <c r="LUI24" s="497"/>
      <c r="LUJ24" s="497"/>
      <c r="LUK24" s="497"/>
      <c r="LUL24" s="497"/>
      <c r="LUM24" s="497"/>
      <c r="LUN24" s="497"/>
      <c r="LUO24" s="497"/>
      <c r="LUP24" s="497"/>
      <c r="LUQ24" s="497"/>
      <c r="LUR24" s="497"/>
      <c r="LUS24" s="497"/>
      <c r="LUT24" s="497"/>
      <c r="LUU24" s="497"/>
      <c r="LUV24" s="497"/>
      <c r="LUW24" s="497"/>
      <c r="LUX24" s="497"/>
      <c r="LUY24" s="497"/>
      <c r="LUZ24" s="497"/>
      <c r="LVA24" s="497"/>
      <c r="LVB24" s="497"/>
      <c r="LVC24" s="497"/>
      <c r="LVD24" s="497"/>
      <c r="LVE24" s="497"/>
      <c r="LVF24" s="497"/>
      <c r="LVG24" s="497"/>
      <c r="LVH24" s="497"/>
      <c r="LVI24" s="497"/>
      <c r="LVJ24" s="497"/>
      <c r="LVK24" s="497"/>
      <c r="LVL24" s="497"/>
      <c r="LVM24" s="497"/>
      <c r="LVN24" s="497"/>
      <c r="LVO24" s="497"/>
      <c r="LVP24" s="497"/>
      <c r="LVQ24" s="497"/>
      <c r="LVR24" s="497"/>
      <c r="LVS24" s="497"/>
      <c r="LVT24" s="497"/>
      <c r="LVU24" s="497"/>
      <c r="LVV24" s="497"/>
      <c r="LVW24" s="497"/>
      <c r="LVX24" s="497"/>
      <c r="LVY24" s="497"/>
      <c r="LVZ24" s="497"/>
      <c r="LWA24" s="497"/>
      <c r="LWB24" s="497"/>
      <c r="LWC24" s="497"/>
      <c r="LWD24" s="497"/>
      <c r="LWE24" s="497"/>
      <c r="LWF24" s="497"/>
      <c r="LWG24" s="497"/>
      <c r="LWH24" s="497"/>
      <c r="LWI24" s="497"/>
      <c r="LWJ24" s="497"/>
      <c r="LWK24" s="497"/>
      <c r="LWL24" s="497"/>
      <c r="LWM24" s="497"/>
      <c r="LWN24" s="497"/>
      <c r="LWO24" s="497"/>
      <c r="LWP24" s="497"/>
      <c r="LWQ24" s="497"/>
      <c r="LWR24" s="497"/>
      <c r="LWS24" s="497"/>
      <c r="LWT24" s="497"/>
      <c r="LWU24" s="497"/>
      <c r="LWV24" s="497"/>
      <c r="LWW24" s="497"/>
      <c r="LWX24" s="497"/>
      <c r="LWY24" s="497"/>
      <c r="LWZ24" s="497"/>
      <c r="LXA24" s="497"/>
      <c r="LXB24" s="497"/>
      <c r="LXC24" s="497"/>
      <c r="LXD24" s="497"/>
      <c r="LXE24" s="497"/>
      <c r="LXF24" s="497"/>
      <c r="LXG24" s="497"/>
      <c r="LXH24" s="497"/>
      <c r="LXI24" s="497"/>
      <c r="LXJ24" s="497"/>
      <c r="LXK24" s="497"/>
      <c r="LXL24" s="497"/>
      <c r="LXM24" s="497"/>
      <c r="LXN24" s="497"/>
      <c r="LXO24" s="497"/>
      <c r="LXP24" s="497"/>
      <c r="LXQ24" s="497"/>
      <c r="LXR24" s="497"/>
      <c r="LXS24" s="497"/>
      <c r="LXT24" s="497"/>
      <c r="LXU24" s="497"/>
      <c r="LXV24" s="497"/>
      <c r="LXW24" s="497"/>
      <c r="LXX24" s="497"/>
      <c r="LXY24" s="497"/>
      <c r="LXZ24" s="497"/>
      <c r="LYA24" s="497"/>
      <c r="LYB24" s="497"/>
      <c r="LYC24" s="497"/>
      <c r="LYD24" s="497"/>
      <c r="LYE24" s="497"/>
      <c r="LYF24" s="497"/>
      <c r="LYG24" s="497"/>
      <c r="LYH24" s="497"/>
      <c r="LYI24" s="497"/>
      <c r="LYJ24" s="497"/>
      <c r="LYK24" s="497"/>
      <c r="LYL24" s="497"/>
      <c r="LYM24" s="497"/>
      <c r="LYN24" s="497"/>
      <c r="LYO24" s="497"/>
      <c r="LYP24" s="497"/>
      <c r="LYQ24" s="497"/>
      <c r="LYR24" s="497"/>
      <c r="LYS24" s="497"/>
      <c r="LYT24" s="497"/>
      <c r="LYU24" s="497"/>
      <c r="LYV24" s="497"/>
      <c r="LYW24" s="497"/>
      <c r="LYX24" s="497"/>
      <c r="LYY24" s="497"/>
      <c r="LYZ24" s="497"/>
      <c r="LZA24" s="497"/>
      <c r="LZB24" s="497"/>
      <c r="LZC24" s="497"/>
      <c r="LZD24" s="497"/>
      <c r="LZE24" s="497"/>
      <c r="LZF24" s="497"/>
      <c r="LZG24" s="497"/>
      <c r="LZH24" s="497"/>
      <c r="LZI24" s="497"/>
      <c r="LZJ24" s="497"/>
      <c r="LZK24" s="497"/>
      <c r="LZL24" s="497"/>
      <c r="LZM24" s="497"/>
      <c r="LZN24" s="497"/>
      <c r="LZO24" s="497"/>
      <c r="LZP24" s="497"/>
      <c r="LZQ24" s="497"/>
      <c r="LZR24" s="497"/>
      <c r="LZS24" s="497"/>
      <c r="LZT24" s="497"/>
      <c r="LZU24" s="497"/>
      <c r="LZV24" s="497"/>
      <c r="LZW24" s="497"/>
      <c r="LZX24" s="497"/>
      <c r="LZY24" s="497"/>
      <c r="LZZ24" s="497"/>
      <c r="MAA24" s="497"/>
      <c r="MAB24" s="497"/>
      <c r="MAC24" s="497"/>
      <c r="MAD24" s="497"/>
      <c r="MAE24" s="497"/>
      <c r="MAF24" s="497"/>
      <c r="MAG24" s="497"/>
      <c r="MAH24" s="497"/>
      <c r="MAI24" s="497"/>
      <c r="MAJ24" s="497"/>
      <c r="MAK24" s="497"/>
      <c r="MAL24" s="497"/>
      <c r="MAM24" s="497"/>
      <c r="MAN24" s="497"/>
      <c r="MAO24" s="497"/>
      <c r="MAP24" s="497"/>
      <c r="MAQ24" s="497"/>
      <c r="MAR24" s="497"/>
      <c r="MAS24" s="497"/>
      <c r="MAT24" s="497"/>
      <c r="MAU24" s="497"/>
      <c r="MAV24" s="497"/>
      <c r="MAW24" s="497"/>
      <c r="MAX24" s="497"/>
      <c r="MAY24" s="497"/>
      <c r="MAZ24" s="497"/>
      <c r="MBA24" s="497"/>
      <c r="MBB24" s="497"/>
      <c r="MBC24" s="497"/>
      <c r="MBD24" s="497"/>
      <c r="MBE24" s="497"/>
      <c r="MBF24" s="497"/>
      <c r="MBG24" s="497"/>
      <c r="MBH24" s="497"/>
      <c r="MBI24" s="497"/>
      <c r="MBJ24" s="497"/>
      <c r="MBK24" s="497"/>
      <c r="MBL24" s="497"/>
      <c r="MBM24" s="497"/>
      <c r="MBN24" s="497"/>
      <c r="MBO24" s="497"/>
      <c r="MBP24" s="497"/>
      <c r="MBQ24" s="497"/>
      <c r="MBR24" s="497"/>
      <c r="MBS24" s="497"/>
      <c r="MBT24" s="497"/>
      <c r="MBU24" s="497"/>
      <c r="MBV24" s="497"/>
      <c r="MBW24" s="497"/>
      <c r="MBX24" s="497"/>
      <c r="MBY24" s="497"/>
      <c r="MBZ24" s="497"/>
      <c r="MCA24" s="497"/>
      <c r="MCB24" s="497"/>
      <c r="MCC24" s="497"/>
      <c r="MCD24" s="497"/>
      <c r="MCE24" s="497"/>
      <c r="MCF24" s="497"/>
      <c r="MCG24" s="497"/>
      <c r="MCH24" s="497"/>
      <c r="MCI24" s="497"/>
      <c r="MCJ24" s="497"/>
      <c r="MCK24" s="497"/>
      <c r="MCL24" s="497"/>
      <c r="MCM24" s="497"/>
      <c r="MCN24" s="497"/>
      <c r="MCO24" s="497"/>
      <c r="MCP24" s="497"/>
      <c r="MCQ24" s="497"/>
      <c r="MCR24" s="497"/>
      <c r="MCS24" s="497"/>
      <c r="MCT24" s="497"/>
      <c r="MCU24" s="497"/>
      <c r="MCV24" s="497"/>
      <c r="MCW24" s="497"/>
      <c r="MCX24" s="497"/>
      <c r="MCY24" s="497"/>
      <c r="MCZ24" s="497"/>
      <c r="MDA24" s="497"/>
      <c r="MDB24" s="497"/>
      <c r="MDC24" s="497"/>
      <c r="MDD24" s="497"/>
      <c r="MDE24" s="497"/>
      <c r="MDF24" s="497"/>
      <c r="MDG24" s="497"/>
      <c r="MDH24" s="497"/>
      <c r="MDI24" s="497"/>
      <c r="MDJ24" s="497"/>
      <c r="MDK24" s="497"/>
      <c r="MDL24" s="497"/>
      <c r="MDM24" s="497"/>
      <c r="MDN24" s="497"/>
      <c r="MDO24" s="497"/>
      <c r="MDP24" s="497"/>
      <c r="MDQ24" s="497"/>
      <c r="MDR24" s="497"/>
      <c r="MDS24" s="497"/>
      <c r="MDT24" s="497"/>
      <c r="MDU24" s="497"/>
      <c r="MDV24" s="497"/>
      <c r="MDW24" s="497"/>
      <c r="MDX24" s="497"/>
      <c r="MDY24" s="497"/>
      <c r="MDZ24" s="497"/>
      <c r="MEA24" s="497"/>
      <c r="MEB24" s="497"/>
      <c r="MEC24" s="497"/>
      <c r="MED24" s="497"/>
      <c r="MEE24" s="497"/>
      <c r="MEF24" s="497"/>
      <c r="MEG24" s="497"/>
      <c r="MEH24" s="497"/>
      <c r="MEI24" s="497"/>
      <c r="MEJ24" s="497"/>
      <c r="MEK24" s="497"/>
      <c r="MEL24" s="497"/>
      <c r="MEM24" s="497"/>
      <c r="MEN24" s="497"/>
      <c r="MEO24" s="497"/>
      <c r="MEP24" s="497"/>
      <c r="MEQ24" s="497"/>
      <c r="MER24" s="497"/>
      <c r="MES24" s="497"/>
      <c r="MET24" s="497"/>
      <c r="MEU24" s="497"/>
      <c r="MEV24" s="497"/>
      <c r="MEW24" s="497"/>
      <c r="MEX24" s="497"/>
      <c r="MEY24" s="497"/>
      <c r="MEZ24" s="497"/>
      <c r="MFA24" s="497"/>
      <c r="MFB24" s="497"/>
      <c r="MFC24" s="497"/>
      <c r="MFD24" s="497"/>
      <c r="MFE24" s="497"/>
      <c r="MFF24" s="497"/>
      <c r="MFG24" s="497"/>
      <c r="MFH24" s="497"/>
      <c r="MFI24" s="497"/>
      <c r="MFJ24" s="497"/>
      <c r="MFK24" s="497"/>
      <c r="MFL24" s="497"/>
      <c r="MFM24" s="497"/>
      <c r="MFN24" s="497"/>
      <c r="MFO24" s="497"/>
      <c r="MFP24" s="497"/>
      <c r="MFQ24" s="497"/>
      <c r="MFR24" s="497"/>
      <c r="MFS24" s="497"/>
      <c r="MFT24" s="497"/>
      <c r="MFU24" s="497"/>
      <c r="MFV24" s="497"/>
      <c r="MFW24" s="497"/>
      <c r="MFX24" s="497"/>
      <c r="MFY24" s="497"/>
      <c r="MFZ24" s="497"/>
      <c r="MGA24" s="497"/>
      <c r="MGB24" s="497"/>
      <c r="MGC24" s="497"/>
      <c r="MGD24" s="497"/>
      <c r="MGE24" s="497"/>
      <c r="MGF24" s="497"/>
      <c r="MGG24" s="497"/>
      <c r="MGH24" s="497"/>
      <c r="MGI24" s="497"/>
      <c r="MGJ24" s="497"/>
      <c r="MGK24" s="497"/>
      <c r="MGL24" s="497"/>
      <c r="MGM24" s="497"/>
      <c r="MGN24" s="497"/>
      <c r="MGO24" s="497"/>
      <c r="MGP24" s="497"/>
      <c r="MGQ24" s="497"/>
      <c r="MGR24" s="497"/>
      <c r="MGS24" s="497"/>
      <c r="MGT24" s="497"/>
      <c r="MGU24" s="497"/>
      <c r="MGV24" s="497"/>
      <c r="MGW24" s="497"/>
      <c r="MGX24" s="497"/>
      <c r="MGY24" s="497"/>
      <c r="MGZ24" s="497"/>
      <c r="MHA24" s="497"/>
      <c r="MHB24" s="497"/>
      <c r="MHC24" s="497"/>
      <c r="MHD24" s="497"/>
      <c r="MHE24" s="497"/>
      <c r="MHF24" s="497"/>
      <c r="MHG24" s="497"/>
      <c r="MHH24" s="497"/>
      <c r="MHI24" s="497"/>
      <c r="MHJ24" s="497"/>
      <c r="MHK24" s="497"/>
      <c r="MHL24" s="497"/>
      <c r="MHM24" s="497"/>
      <c r="MHN24" s="497"/>
      <c r="MHO24" s="497"/>
      <c r="MHP24" s="497"/>
      <c r="MHQ24" s="497"/>
      <c r="MHR24" s="497"/>
      <c r="MHS24" s="497"/>
      <c r="MHT24" s="497"/>
      <c r="MHU24" s="497"/>
      <c r="MHV24" s="497"/>
      <c r="MHW24" s="497"/>
      <c r="MHX24" s="497"/>
      <c r="MHY24" s="497"/>
      <c r="MHZ24" s="497"/>
      <c r="MIA24" s="497"/>
      <c r="MIB24" s="497"/>
      <c r="MIC24" s="497"/>
      <c r="MID24" s="497"/>
      <c r="MIE24" s="497"/>
      <c r="MIF24" s="497"/>
      <c r="MIG24" s="497"/>
      <c r="MIH24" s="497"/>
      <c r="MII24" s="497"/>
      <c r="MIJ24" s="497"/>
      <c r="MIK24" s="497"/>
      <c r="MIL24" s="497"/>
      <c r="MIM24" s="497"/>
      <c r="MIN24" s="497"/>
      <c r="MIO24" s="497"/>
      <c r="MIP24" s="497"/>
      <c r="MIQ24" s="497"/>
      <c r="MIR24" s="497"/>
      <c r="MIS24" s="497"/>
      <c r="MIT24" s="497"/>
      <c r="MIU24" s="497"/>
      <c r="MIV24" s="497"/>
      <c r="MIW24" s="497"/>
      <c r="MIX24" s="497"/>
      <c r="MIY24" s="497"/>
      <c r="MIZ24" s="497"/>
      <c r="MJA24" s="497"/>
      <c r="MJB24" s="497"/>
      <c r="MJC24" s="497"/>
      <c r="MJD24" s="497"/>
      <c r="MJE24" s="497"/>
      <c r="MJF24" s="497"/>
      <c r="MJG24" s="497"/>
      <c r="MJH24" s="497"/>
      <c r="MJI24" s="497"/>
      <c r="MJJ24" s="497"/>
      <c r="MJK24" s="497"/>
      <c r="MJL24" s="497"/>
      <c r="MJM24" s="497"/>
      <c r="MJN24" s="497"/>
      <c r="MJO24" s="497"/>
      <c r="MJP24" s="497"/>
      <c r="MJQ24" s="497"/>
      <c r="MJR24" s="497"/>
      <c r="MJS24" s="497"/>
      <c r="MJT24" s="497"/>
      <c r="MJU24" s="497"/>
      <c r="MJV24" s="497"/>
      <c r="MJW24" s="497"/>
      <c r="MJX24" s="497"/>
      <c r="MJY24" s="497"/>
      <c r="MJZ24" s="497"/>
      <c r="MKA24" s="497"/>
      <c r="MKB24" s="497"/>
      <c r="MKC24" s="497"/>
      <c r="MKD24" s="497"/>
      <c r="MKE24" s="497"/>
      <c r="MKF24" s="497"/>
      <c r="MKG24" s="497"/>
      <c r="MKH24" s="497"/>
      <c r="MKI24" s="497"/>
      <c r="MKJ24" s="497"/>
      <c r="MKK24" s="497"/>
      <c r="MKL24" s="497"/>
      <c r="MKM24" s="497"/>
      <c r="MKN24" s="497"/>
      <c r="MKO24" s="497"/>
      <c r="MKP24" s="497"/>
      <c r="MKQ24" s="497"/>
      <c r="MKR24" s="497"/>
      <c r="MKS24" s="497"/>
      <c r="MKT24" s="497"/>
      <c r="MKU24" s="497"/>
      <c r="MKV24" s="497"/>
      <c r="MKW24" s="497"/>
      <c r="MKX24" s="497"/>
      <c r="MKY24" s="497"/>
      <c r="MKZ24" s="497"/>
      <c r="MLA24" s="497"/>
      <c r="MLB24" s="497"/>
      <c r="MLC24" s="497"/>
      <c r="MLD24" s="497"/>
      <c r="MLE24" s="497"/>
      <c r="MLF24" s="497"/>
      <c r="MLG24" s="497"/>
      <c r="MLH24" s="497"/>
      <c r="MLI24" s="497"/>
      <c r="MLJ24" s="497"/>
      <c r="MLK24" s="497"/>
      <c r="MLL24" s="497"/>
      <c r="MLM24" s="497"/>
      <c r="MLN24" s="497"/>
      <c r="MLO24" s="497"/>
      <c r="MLP24" s="497"/>
      <c r="MLQ24" s="497"/>
      <c r="MLR24" s="497"/>
      <c r="MLS24" s="497"/>
      <c r="MLT24" s="497"/>
      <c r="MLU24" s="497"/>
      <c r="MLV24" s="497"/>
      <c r="MLW24" s="497"/>
      <c r="MLX24" s="497"/>
      <c r="MLY24" s="497"/>
      <c r="MLZ24" s="497"/>
      <c r="MMA24" s="497"/>
      <c r="MMB24" s="497"/>
      <c r="MMC24" s="497"/>
      <c r="MMD24" s="497"/>
      <c r="MME24" s="497"/>
      <c r="MMF24" s="497"/>
      <c r="MMG24" s="497"/>
      <c r="MMH24" s="497"/>
      <c r="MMI24" s="497"/>
      <c r="MMJ24" s="497"/>
      <c r="MMK24" s="497"/>
      <c r="MML24" s="497"/>
      <c r="MMM24" s="497"/>
      <c r="MMN24" s="497"/>
      <c r="MMO24" s="497"/>
      <c r="MMP24" s="497"/>
      <c r="MMQ24" s="497"/>
      <c r="MMR24" s="497"/>
      <c r="MMS24" s="497"/>
      <c r="MMT24" s="497"/>
      <c r="MMU24" s="497"/>
      <c r="MMV24" s="497"/>
      <c r="MMW24" s="497"/>
      <c r="MMX24" s="497"/>
      <c r="MMY24" s="497"/>
      <c r="MMZ24" s="497"/>
      <c r="MNA24" s="497"/>
      <c r="MNB24" s="497"/>
      <c r="MNC24" s="497"/>
      <c r="MND24" s="497"/>
      <c r="MNE24" s="497"/>
      <c r="MNF24" s="497"/>
      <c r="MNG24" s="497"/>
      <c r="MNH24" s="497"/>
      <c r="MNI24" s="497"/>
      <c r="MNJ24" s="497"/>
      <c r="MNK24" s="497"/>
      <c r="MNL24" s="497"/>
      <c r="MNM24" s="497"/>
      <c r="MNN24" s="497"/>
      <c r="MNO24" s="497"/>
      <c r="MNP24" s="497"/>
      <c r="MNQ24" s="497"/>
      <c r="MNR24" s="497"/>
      <c r="MNS24" s="497"/>
      <c r="MNT24" s="497"/>
      <c r="MNU24" s="497"/>
      <c r="MNV24" s="497"/>
      <c r="MNW24" s="497"/>
      <c r="MNX24" s="497"/>
      <c r="MNY24" s="497"/>
      <c r="MNZ24" s="497"/>
      <c r="MOA24" s="497"/>
      <c r="MOB24" s="497"/>
      <c r="MOC24" s="497"/>
      <c r="MOD24" s="497"/>
      <c r="MOE24" s="497"/>
      <c r="MOF24" s="497"/>
      <c r="MOG24" s="497"/>
      <c r="MOH24" s="497"/>
      <c r="MOI24" s="497"/>
      <c r="MOJ24" s="497"/>
      <c r="MOK24" s="497"/>
      <c r="MOL24" s="497"/>
      <c r="MOM24" s="497"/>
      <c r="MON24" s="497"/>
      <c r="MOO24" s="497"/>
      <c r="MOP24" s="497"/>
      <c r="MOQ24" s="497"/>
      <c r="MOR24" s="497"/>
      <c r="MOS24" s="497"/>
      <c r="MOT24" s="497"/>
      <c r="MOU24" s="497"/>
      <c r="MOV24" s="497"/>
      <c r="MOW24" s="497"/>
      <c r="MOX24" s="497"/>
      <c r="MOY24" s="497"/>
      <c r="MOZ24" s="497"/>
      <c r="MPA24" s="497"/>
      <c r="MPB24" s="497"/>
      <c r="MPC24" s="497"/>
      <c r="MPD24" s="497"/>
      <c r="MPE24" s="497"/>
      <c r="MPF24" s="497"/>
      <c r="MPG24" s="497"/>
      <c r="MPH24" s="497"/>
      <c r="MPI24" s="497"/>
      <c r="MPJ24" s="497"/>
      <c r="MPK24" s="497"/>
      <c r="MPL24" s="497"/>
      <c r="MPM24" s="497"/>
      <c r="MPN24" s="497"/>
      <c r="MPO24" s="497"/>
      <c r="MPP24" s="497"/>
      <c r="MPQ24" s="497"/>
      <c r="MPR24" s="497"/>
      <c r="MPS24" s="497"/>
      <c r="MPT24" s="497"/>
      <c r="MPU24" s="497"/>
      <c r="MPV24" s="497"/>
      <c r="MPW24" s="497"/>
      <c r="MPX24" s="497"/>
      <c r="MPY24" s="497"/>
      <c r="MPZ24" s="497"/>
      <c r="MQA24" s="497"/>
      <c r="MQB24" s="497"/>
      <c r="MQC24" s="497"/>
      <c r="MQD24" s="497"/>
      <c r="MQE24" s="497"/>
      <c r="MQF24" s="497"/>
      <c r="MQG24" s="497"/>
      <c r="MQH24" s="497"/>
      <c r="MQI24" s="497"/>
      <c r="MQJ24" s="497"/>
      <c r="MQK24" s="497"/>
      <c r="MQL24" s="497"/>
      <c r="MQM24" s="497"/>
      <c r="MQN24" s="497"/>
      <c r="MQO24" s="497"/>
      <c r="MQP24" s="497"/>
      <c r="MQQ24" s="497"/>
      <c r="MQR24" s="497"/>
      <c r="MQS24" s="497"/>
      <c r="MQT24" s="497"/>
      <c r="MQU24" s="497"/>
      <c r="MQV24" s="497"/>
      <c r="MQW24" s="497"/>
      <c r="MQX24" s="497"/>
      <c r="MQY24" s="497"/>
      <c r="MQZ24" s="497"/>
      <c r="MRA24" s="497"/>
      <c r="MRB24" s="497"/>
      <c r="MRC24" s="497"/>
      <c r="MRD24" s="497"/>
      <c r="MRE24" s="497"/>
      <c r="MRF24" s="497"/>
      <c r="MRG24" s="497"/>
      <c r="MRH24" s="497"/>
      <c r="MRI24" s="497"/>
      <c r="MRJ24" s="497"/>
      <c r="MRK24" s="497"/>
      <c r="MRL24" s="497"/>
      <c r="MRM24" s="497"/>
      <c r="MRN24" s="497"/>
      <c r="MRO24" s="497"/>
      <c r="MRP24" s="497"/>
      <c r="MRQ24" s="497"/>
      <c r="MRR24" s="497"/>
      <c r="MRS24" s="497"/>
      <c r="MRT24" s="497"/>
      <c r="MRU24" s="497"/>
      <c r="MRV24" s="497"/>
      <c r="MRW24" s="497"/>
      <c r="MRX24" s="497"/>
      <c r="MRY24" s="497"/>
      <c r="MRZ24" s="497"/>
      <c r="MSA24" s="497"/>
      <c r="MSB24" s="497"/>
      <c r="MSC24" s="497"/>
      <c r="MSD24" s="497"/>
      <c r="MSE24" s="497"/>
      <c r="MSF24" s="497"/>
      <c r="MSG24" s="497"/>
      <c r="MSH24" s="497"/>
      <c r="MSI24" s="497"/>
      <c r="MSJ24" s="497"/>
      <c r="MSK24" s="497"/>
      <c r="MSL24" s="497"/>
      <c r="MSM24" s="497"/>
      <c r="MSN24" s="497"/>
      <c r="MSO24" s="497"/>
      <c r="MSP24" s="497"/>
      <c r="MSQ24" s="497"/>
      <c r="MSR24" s="497"/>
      <c r="MSS24" s="497"/>
      <c r="MST24" s="497"/>
      <c r="MSU24" s="497"/>
      <c r="MSV24" s="497"/>
      <c r="MSW24" s="497"/>
      <c r="MSX24" s="497"/>
      <c r="MSY24" s="497"/>
      <c r="MSZ24" s="497"/>
      <c r="MTA24" s="497"/>
      <c r="MTB24" s="497"/>
      <c r="MTC24" s="497"/>
      <c r="MTD24" s="497"/>
      <c r="MTE24" s="497"/>
      <c r="MTF24" s="497"/>
      <c r="MTG24" s="497"/>
      <c r="MTH24" s="497"/>
      <c r="MTI24" s="497"/>
      <c r="MTJ24" s="497"/>
      <c r="MTK24" s="497"/>
      <c r="MTL24" s="497"/>
      <c r="MTM24" s="497"/>
      <c r="MTN24" s="497"/>
      <c r="MTO24" s="497"/>
      <c r="MTP24" s="497"/>
      <c r="MTQ24" s="497"/>
      <c r="MTR24" s="497"/>
      <c r="MTS24" s="497"/>
      <c r="MTT24" s="497"/>
      <c r="MTU24" s="497"/>
      <c r="MTV24" s="497"/>
      <c r="MTW24" s="497"/>
      <c r="MTX24" s="497"/>
      <c r="MTY24" s="497"/>
      <c r="MTZ24" s="497"/>
      <c r="MUA24" s="497"/>
      <c r="MUB24" s="497"/>
      <c r="MUC24" s="497"/>
      <c r="MUD24" s="497"/>
      <c r="MUE24" s="497"/>
      <c r="MUF24" s="497"/>
      <c r="MUG24" s="497"/>
      <c r="MUH24" s="497"/>
      <c r="MUI24" s="497"/>
      <c r="MUJ24" s="497"/>
      <c r="MUK24" s="497"/>
      <c r="MUL24" s="497"/>
      <c r="MUM24" s="497"/>
      <c r="MUN24" s="497"/>
      <c r="MUO24" s="497"/>
      <c r="MUP24" s="497"/>
      <c r="MUQ24" s="497"/>
      <c r="MUR24" s="497"/>
      <c r="MUS24" s="497"/>
      <c r="MUT24" s="497"/>
      <c r="MUU24" s="497"/>
      <c r="MUV24" s="497"/>
      <c r="MUW24" s="497"/>
      <c r="MUX24" s="497"/>
      <c r="MUY24" s="497"/>
      <c r="MUZ24" s="497"/>
      <c r="MVA24" s="497"/>
      <c r="MVB24" s="497"/>
      <c r="MVC24" s="497"/>
      <c r="MVD24" s="497"/>
      <c r="MVE24" s="497"/>
      <c r="MVF24" s="497"/>
      <c r="MVG24" s="497"/>
      <c r="MVH24" s="497"/>
      <c r="MVI24" s="497"/>
      <c r="MVJ24" s="497"/>
      <c r="MVK24" s="497"/>
      <c r="MVL24" s="497"/>
      <c r="MVM24" s="497"/>
      <c r="MVN24" s="497"/>
      <c r="MVO24" s="497"/>
      <c r="MVP24" s="497"/>
      <c r="MVQ24" s="497"/>
      <c r="MVR24" s="497"/>
      <c r="MVS24" s="497"/>
      <c r="MVT24" s="497"/>
      <c r="MVU24" s="497"/>
      <c r="MVV24" s="497"/>
      <c r="MVW24" s="497"/>
      <c r="MVX24" s="497"/>
      <c r="MVY24" s="497"/>
      <c r="MVZ24" s="497"/>
      <c r="MWA24" s="497"/>
      <c r="MWB24" s="497"/>
      <c r="MWC24" s="497"/>
      <c r="MWD24" s="497"/>
      <c r="MWE24" s="497"/>
      <c r="MWF24" s="497"/>
      <c r="MWG24" s="497"/>
      <c r="MWH24" s="497"/>
      <c r="MWI24" s="497"/>
      <c r="MWJ24" s="497"/>
      <c r="MWK24" s="497"/>
      <c r="MWL24" s="497"/>
      <c r="MWM24" s="497"/>
      <c r="MWN24" s="497"/>
      <c r="MWO24" s="497"/>
      <c r="MWP24" s="497"/>
      <c r="MWQ24" s="497"/>
      <c r="MWR24" s="497"/>
      <c r="MWS24" s="497"/>
      <c r="MWT24" s="497"/>
      <c r="MWU24" s="497"/>
      <c r="MWV24" s="497"/>
      <c r="MWW24" s="497"/>
      <c r="MWX24" s="497"/>
      <c r="MWY24" s="497"/>
      <c r="MWZ24" s="497"/>
      <c r="MXA24" s="497"/>
      <c r="MXB24" s="497"/>
      <c r="MXC24" s="497"/>
      <c r="MXD24" s="497"/>
      <c r="MXE24" s="497"/>
      <c r="MXF24" s="497"/>
      <c r="MXG24" s="497"/>
      <c r="MXH24" s="497"/>
      <c r="MXI24" s="497"/>
      <c r="MXJ24" s="497"/>
      <c r="MXK24" s="497"/>
      <c r="MXL24" s="497"/>
      <c r="MXM24" s="497"/>
      <c r="MXN24" s="497"/>
      <c r="MXO24" s="497"/>
      <c r="MXP24" s="497"/>
      <c r="MXQ24" s="497"/>
      <c r="MXR24" s="497"/>
      <c r="MXS24" s="497"/>
      <c r="MXT24" s="497"/>
      <c r="MXU24" s="497"/>
      <c r="MXV24" s="497"/>
      <c r="MXW24" s="497"/>
      <c r="MXX24" s="497"/>
      <c r="MXY24" s="497"/>
      <c r="MXZ24" s="497"/>
      <c r="MYA24" s="497"/>
      <c r="MYB24" s="497"/>
      <c r="MYC24" s="497"/>
      <c r="MYD24" s="497"/>
      <c r="MYE24" s="497"/>
      <c r="MYF24" s="497"/>
      <c r="MYG24" s="497"/>
      <c r="MYH24" s="497"/>
      <c r="MYI24" s="497"/>
      <c r="MYJ24" s="497"/>
      <c r="MYK24" s="497"/>
      <c r="MYL24" s="497"/>
      <c r="MYM24" s="497"/>
      <c r="MYN24" s="497"/>
      <c r="MYO24" s="497"/>
      <c r="MYP24" s="497"/>
      <c r="MYQ24" s="497"/>
      <c r="MYR24" s="497"/>
      <c r="MYS24" s="497"/>
      <c r="MYT24" s="497"/>
      <c r="MYU24" s="497"/>
      <c r="MYV24" s="497"/>
      <c r="MYW24" s="497"/>
      <c r="MYX24" s="497"/>
      <c r="MYY24" s="497"/>
      <c r="MYZ24" s="497"/>
      <c r="MZA24" s="497"/>
      <c r="MZB24" s="497"/>
      <c r="MZC24" s="497"/>
      <c r="MZD24" s="497"/>
      <c r="MZE24" s="497"/>
      <c r="MZF24" s="497"/>
      <c r="MZG24" s="497"/>
      <c r="MZH24" s="497"/>
      <c r="MZI24" s="497"/>
      <c r="MZJ24" s="497"/>
      <c r="MZK24" s="497"/>
      <c r="MZL24" s="497"/>
      <c r="MZM24" s="497"/>
      <c r="MZN24" s="497"/>
      <c r="MZO24" s="497"/>
      <c r="MZP24" s="497"/>
      <c r="MZQ24" s="497"/>
      <c r="MZR24" s="497"/>
      <c r="MZS24" s="497"/>
      <c r="MZT24" s="497"/>
      <c r="MZU24" s="497"/>
      <c r="MZV24" s="497"/>
      <c r="MZW24" s="497"/>
      <c r="MZX24" s="497"/>
      <c r="MZY24" s="497"/>
      <c r="MZZ24" s="497"/>
      <c r="NAA24" s="497"/>
      <c r="NAB24" s="497"/>
      <c r="NAC24" s="497"/>
      <c r="NAD24" s="497"/>
      <c r="NAE24" s="497"/>
      <c r="NAF24" s="497"/>
      <c r="NAG24" s="497"/>
      <c r="NAH24" s="497"/>
      <c r="NAI24" s="497"/>
      <c r="NAJ24" s="497"/>
      <c r="NAK24" s="497"/>
      <c r="NAL24" s="497"/>
      <c r="NAM24" s="497"/>
      <c r="NAN24" s="497"/>
      <c r="NAO24" s="497"/>
      <c r="NAP24" s="497"/>
      <c r="NAQ24" s="497"/>
      <c r="NAR24" s="497"/>
      <c r="NAS24" s="497"/>
      <c r="NAT24" s="497"/>
      <c r="NAU24" s="497"/>
      <c r="NAV24" s="497"/>
      <c r="NAW24" s="497"/>
      <c r="NAX24" s="497"/>
      <c r="NAY24" s="497"/>
      <c r="NAZ24" s="497"/>
      <c r="NBA24" s="497"/>
      <c r="NBB24" s="497"/>
      <c r="NBC24" s="497"/>
      <c r="NBD24" s="497"/>
      <c r="NBE24" s="497"/>
      <c r="NBF24" s="497"/>
      <c r="NBG24" s="497"/>
      <c r="NBH24" s="497"/>
      <c r="NBI24" s="497"/>
      <c r="NBJ24" s="497"/>
      <c r="NBK24" s="497"/>
      <c r="NBL24" s="497"/>
      <c r="NBM24" s="497"/>
      <c r="NBN24" s="497"/>
      <c r="NBO24" s="497"/>
      <c r="NBP24" s="497"/>
      <c r="NBQ24" s="497"/>
      <c r="NBR24" s="497"/>
      <c r="NBS24" s="497"/>
      <c r="NBT24" s="497"/>
      <c r="NBU24" s="497"/>
      <c r="NBV24" s="497"/>
      <c r="NBW24" s="497"/>
      <c r="NBX24" s="497"/>
      <c r="NBY24" s="497"/>
      <c r="NBZ24" s="497"/>
      <c r="NCA24" s="497"/>
      <c r="NCB24" s="497"/>
      <c r="NCC24" s="497"/>
      <c r="NCD24" s="497"/>
      <c r="NCE24" s="497"/>
      <c r="NCF24" s="497"/>
      <c r="NCG24" s="497"/>
      <c r="NCH24" s="497"/>
      <c r="NCI24" s="497"/>
      <c r="NCJ24" s="497"/>
      <c r="NCK24" s="497"/>
      <c r="NCL24" s="497"/>
      <c r="NCM24" s="497"/>
      <c r="NCN24" s="497"/>
      <c r="NCO24" s="497"/>
      <c r="NCP24" s="497"/>
      <c r="NCQ24" s="497"/>
      <c r="NCR24" s="497"/>
      <c r="NCS24" s="497"/>
      <c r="NCT24" s="497"/>
      <c r="NCU24" s="497"/>
      <c r="NCV24" s="497"/>
      <c r="NCW24" s="497"/>
      <c r="NCX24" s="497"/>
      <c r="NCY24" s="497"/>
      <c r="NCZ24" s="497"/>
      <c r="NDA24" s="497"/>
      <c r="NDB24" s="497"/>
      <c r="NDC24" s="497"/>
      <c r="NDD24" s="497"/>
      <c r="NDE24" s="497"/>
      <c r="NDF24" s="497"/>
      <c r="NDG24" s="497"/>
      <c r="NDH24" s="497"/>
      <c r="NDI24" s="497"/>
      <c r="NDJ24" s="497"/>
      <c r="NDK24" s="497"/>
      <c r="NDL24" s="497"/>
      <c r="NDM24" s="497"/>
      <c r="NDN24" s="497"/>
      <c r="NDO24" s="497"/>
      <c r="NDP24" s="497"/>
      <c r="NDQ24" s="497"/>
      <c r="NDR24" s="497"/>
      <c r="NDS24" s="497"/>
      <c r="NDT24" s="497"/>
      <c r="NDU24" s="497"/>
      <c r="NDV24" s="497"/>
      <c r="NDW24" s="497"/>
      <c r="NDX24" s="497"/>
      <c r="NDY24" s="497"/>
      <c r="NDZ24" s="497"/>
      <c r="NEA24" s="497"/>
      <c r="NEB24" s="497"/>
      <c r="NEC24" s="497"/>
      <c r="NED24" s="497"/>
      <c r="NEE24" s="497"/>
      <c r="NEF24" s="497"/>
      <c r="NEG24" s="497"/>
      <c r="NEH24" s="497"/>
      <c r="NEI24" s="497"/>
      <c r="NEJ24" s="497"/>
      <c r="NEK24" s="497"/>
      <c r="NEL24" s="497"/>
      <c r="NEM24" s="497"/>
      <c r="NEN24" s="497"/>
      <c r="NEO24" s="497"/>
      <c r="NEP24" s="497"/>
      <c r="NEQ24" s="497"/>
      <c r="NER24" s="497"/>
      <c r="NES24" s="497"/>
      <c r="NET24" s="497"/>
      <c r="NEU24" s="497"/>
      <c r="NEV24" s="497"/>
      <c r="NEW24" s="497"/>
      <c r="NEX24" s="497"/>
      <c r="NEY24" s="497"/>
      <c r="NEZ24" s="497"/>
      <c r="NFA24" s="497"/>
      <c r="NFB24" s="497"/>
      <c r="NFC24" s="497"/>
      <c r="NFD24" s="497"/>
      <c r="NFE24" s="497"/>
      <c r="NFF24" s="497"/>
      <c r="NFG24" s="497"/>
      <c r="NFH24" s="497"/>
      <c r="NFI24" s="497"/>
      <c r="NFJ24" s="497"/>
      <c r="NFK24" s="497"/>
      <c r="NFL24" s="497"/>
      <c r="NFM24" s="497"/>
      <c r="NFN24" s="497"/>
      <c r="NFO24" s="497"/>
      <c r="NFP24" s="497"/>
      <c r="NFQ24" s="497"/>
      <c r="NFR24" s="497"/>
      <c r="NFS24" s="497"/>
      <c r="NFT24" s="497"/>
      <c r="NFU24" s="497"/>
      <c r="NFV24" s="497"/>
      <c r="NFW24" s="497"/>
      <c r="NFX24" s="497"/>
      <c r="NFY24" s="497"/>
      <c r="NFZ24" s="497"/>
      <c r="NGA24" s="497"/>
      <c r="NGB24" s="497"/>
      <c r="NGC24" s="497"/>
      <c r="NGD24" s="497"/>
      <c r="NGE24" s="497"/>
      <c r="NGF24" s="497"/>
      <c r="NGG24" s="497"/>
      <c r="NGH24" s="497"/>
      <c r="NGI24" s="497"/>
      <c r="NGJ24" s="497"/>
      <c r="NGK24" s="497"/>
      <c r="NGL24" s="497"/>
      <c r="NGM24" s="497"/>
      <c r="NGN24" s="497"/>
      <c r="NGO24" s="497"/>
      <c r="NGP24" s="497"/>
      <c r="NGQ24" s="497"/>
      <c r="NGR24" s="497"/>
      <c r="NGS24" s="497"/>
      <c r="NGT24" s="497"/>
      <c r="NGU24" s="497"/>
      <c r="NGV24" s="497"/>
      <c r="NGW24" s="497"/>
      <c r="NGX24" s="497"/>
      <c r="NGY24" s="497"/>
      <c r="NGZ24" s="497"/>
      <c r="NHA24" s="497"/>
      <c r="NHB24" s="497"/>
      <c r="NHC24" s="497"/>
      <c r="NHD24" s="497"/>
      <c r="NHE24" s="497"/>
      <c r="NHF24" s="497"/>
      <c r="NHG24" s="497"/>
      <c r="NHH24" s="497"/>
      <c r="NHI24" s="497"/>
      <c r="NHJ24" s="497"/>
      <c r="NHK24" s="497"/>
      <c r="NHL24" s="497"/>
      <c r="NHM24" s="497"/>
      <c r="NHN24" s="497"/>
      <c r="NHO24" s="497"/>
      <c r="NHP24" s="497"/>
      <c r="NHQ24" s="497"/>
      <c r="NHR24" s="497"/>
      <c r="NHS24" s="497"/>
      <c r="NHT24" s="497"/>
      <c r="NHU24" s="497"/>
      <c r="NHV24" s="497"/>
      <c r="NHW24" s="497"/>
      <c r="NHX24" s="497"/>
      <c r="NHY24" s="497"/>
      <c r="NHZ24" s="497"/>
      <c r="NIA24" s="497"/>
      <c r="NIB24" s="497"/>
      <c r="NIC24" s="497"/>
      <c r="NID24" s="497"/>
      <c r="NIE24" s="497"/>
      <c r="NIF24" s="497"/>
      <c r="NIG24" s="497"/>
      <c r="NIH24" s="497"/>
      <c r="NII24" s="497"/>
      <c r="NIJ24" s="497"/>
      <c r="NIK24" s="497"/>
      <c r="NIL24" s="497"/>
      <c r="NIM24" s="497"/>
      <c r="NIN24" s="497"/>
      <c r="NIO24" s="497"/>
      <c r="NIP24" s="497"/>
      <c r="NIQ24" s="497"/>
      <c r="NIR24" s="497"/>
      <c r="NIS24" s="497"/>
      <c r="NIT24" s="497"/>
      <c r="NIU24" s="497"/>
      <c r="NIV24" s="497"/>
      <c r="NIW24" s="497"/>
      <c r="NIX24" s="497"/>
      <c r="NIY24" s="497"/>
      <c r="NIZ24" s="497"/>
      <c r="NJA24" s="497"/>
      <c r="NJB24" s="497"/>
      <c r="NJC24" s="497"/>
      <c r="NJD24" s="497"/>
      <c r="NJE24" s="497"/>
      <c r="NJF24" s="497"/>
      <c r="NJG24" s="497"/>
      <c r="NJH24" s="497"/>
      <c r="NJI24" s="497"/>
      <c r="NJJ24" s="497"/>
      <c r="NJK24" s="497"/>
      <c r="NJL24" s="497"/>
      <c r="NJM24" s="497"/>
      <c r="NJN24" s="497"/>
      <c r="NJO24" s="497"/>
      <c r="NJP24" s="497"/>
      <c r="NJQ24" s="497"/>
      <c r="NJR24" s="497"/>
      <c r="NJS24" s="497"/>
      <c r="NJT24" s="497"/>
      <c r="NJU24" s="497"/>
      <c r="NJV24" s="497"/>
      <c r="NJW24" s="497"/>
      <c r="NJX24" s="497"/>
      <c r="NJY24" s="497"/>
      <c r="NJZ24" s="497"/>
      <c r="NKA24" s="497"/>
      <c r="NKB24" s="497"/>
      <c r="NKC24" s="497"/>
      <c r="NKD24" s="497"/>
      <c r="NKE24" s="497"/>
      <c r="NKF24" s="497"/>
      <c r="NKG24" s="497"/>
      <c r="NKH24" s="497"/>
      <c r="NKI24" s="497"/>
      <c r="NKJ24" s="497"/>
      <c r="NKK24" s="497"/>
      <c r="NKL24" s="497"/>
      <c r="NKM24" s="497"/>
      <c r="NKN24" s="497"/>
      <c r="NKO24" s="497"/>
      <c r="NKP24" s="497"/>
      <c r="NKQ24" s="497"/>
      <c r="NKR24" s="497"/>
      <c r="NKS24" s="497"/>
      <c r="NKT24" s="497"/>
      <c r="NKU24" s="497"/>
      <c r="NKV24" s="497"/>
      <c r="NKW24" s="497"/>
      <c r="NKX24" s="497"/>
      <c r="NKY24" s="497"/>
      <c r="NKZ24" s="497"/>
      <c r="NLA24" s="497"/>
      <c r="NLB24" s="497"/>
      <c r="NLC24" s="497"/>
      <c r="NLD24" s="497"/>
      <c r="NLE24" s="497"/>
      <c r="NLF24" s="497"/>
      <c r="NLG24" s="497"/>
      <c r="NLH24" s="497"/>
      <c r="NLI24" s="497"/>
      <c r="NLJ24" s="497"/>
      <c r="NLK24" s="497"/>
      <c r="NLL24" s="497"/>
      <c r="NLM24" s="497"/>
      <c r="NLN24" s="497"/>
      <c r="NLO24" s="497"/>
      <c r="NLP24" s="497"/>
      <c r="NLQ24" s="497"/>
      <c r="NLR24" s="497"/>
      <c r="NLS24" s="497"/>
      <c r="NLT24" s="497"/>
      <c r="NLU24" s="497"/>
      <c r="NLV24" s="497"/>
      <c r="NLW24" s="497"/>
      <c r="NLX24" s="497"/>
      <c r="NLY24" s="497"/>
      <c r="NLZ24" s="497"/>
      <c r="NMA24" s="497"/>
      <c r="NMB24" s="497"/>
      <c r="NMC24" s="497"/>
      <c r="NMD24" s="497"/>
      <c r="NME24" s="497"/>
      <c r="NMF24" s="497"/>
      <c r="NMG24" s="497"/>
      <c r="NMH24" s="497"/>
      <c r="NMI24" s="497"/>
      <c r="NMJ24" s="497"/>
      <c r="NMK24" s="497"/>
      <c r="NML24" s="497"/>
      <c r="NMM24" s="497"/>
      <c r="NMN24" s="497"/>
      <c r="NMO24" s="497"/>
      <c r="NMP24" s="497"/>
      <c r="NMQ24" s="497"/>
      <c r="NMR24" s="497"/>
      <c r="NMS24" s="497"/>
      <c r="NMT24" s="497"/>
      <c r="NMU24" s="497"/>
      <c r="NMV24" s="497"/>
      <c r="NMW24" s="497"/>
      <c r="NMX24" s="497"/>
      <c r="NMY24" s="497"/>
      <c r="NMZ24" s="497"/>
      <c r="NNA24" s="497"/>
      <c r="NNB24" s="497"/>
      <c r="NNC24" s="497"/>
      <c r="NND24" s="497"/>
      <c r="NNE24" s="497"/>
      <c r="NNF24" s="497"/>
      <c r="NNG24" s="497"/>
      <c r="NNH24" s="497"/>
      <c r="NNI24" s="497"/>
      <c r="NNJ24" s="497"/>
      <c r="NNK24" s="497"/>
      <c r="NNL24" s="497"/>
      <c r="NNM24" s="497"/>
      <c r="NNN24" s="497"/>
      <c r="NNO24" s="497"/>
      <c r="NNP24" s="497"/>
      <c r="NNQ24" s="497"/>
      <c r="NNR24" s="497"/>
      <c r="NNS24" s="497"/>
      <c r="NNT24" s="497"/>
      <c r="NNU24" s="497"/>
      <c r="NNV24" s="497"/>
      <c r="NNW24" s="497"/>
      <c r="NNX24" s="497"/>
      <c r="NNY24" s="497"/>
      <c r="NNZ24" s="497"/>
      <c r="NOA24" s="497"/>
      <c r="NOB24" s="497"/>
      <c r="NOC24" s="497"/>
      <c r="NOD24" s="497"/>
      <c r="NOE24" s="497"/>
      <c r="NOF24" s="497"/>
      <c r="NOG24" s="497"/>
      <c r="NOH24" s="497"/>
      <c r="NOI24" s="497"/>
      <c r="NOJ24" s="497"/>
      <c r="NOK24" s="497"/>
      <c r="NOL24" s="497"/>
      <c r="NOM24" s="497"/>
      <c r="NON24" s="497"/>
      <c r="NOO24" s="497"/>
      <c r="NOP24" s="497"/>
      <c r="NOQ24" s="497"/>
      <c r="NOR24" s="497"/>
      <c r="NOS24" s="497"/>
      <c r="NOT24" s="497"/>
      <c r="NOU24" s="497"/>
      <c r="NOV24" s="497"/>
      <c r="NOW24" s="497"/>
      <c r="NOX24" s="497"/>
      <c r="NOY24" s="497"/>
      <c r="NOZ24" s="497"/>
      <c r="NPA24" s="497"/>
      <c r="NPB24" s="497"/>
      <c r="NPC24" s="497"/>
      <c r="NPD24" s="497"/>
      <c r="NPE24" s="497"/>
      <c r="NPF24" s="497"/>
      <c r="NPG24" s="497"/>
      <c r="NPH24" s="497"/>
      <c r="NPI24" s="497"/>
      <c r="NPJ24" s="497"/>
      <c r="NPK24" s="497"/>
      <c r="NPL24" s="497"/>
      <c r="NPM24" s="497"/>
      <c r="NPN24" s="497"/>
      <c r="NPO24" s="497"/>
      <c r="NPP24" s="497"/>
      <c r="NPQ24" s="497"/>
      <c r="NPR24" s="497"/>
      <c r="NPS24" s="497"/>
      <c r="NPT24" s="497"/>
      <c r="NPU24" s="497"/>
      <c r="NPV24" s="497"/>
      <c r="NPW24" s="497"/>
      <c r="NPX24" s="497"/>
      <c r="NPY24" s="497"/>
      <c r="NPZ24" s="497"/>
      <c r="NQA24" s="497"/>
      <c r="NQB24" s="497"/>
      <c r="NQC24" s="497"/>
      <c r="NQD24" s="497"/>
      <c r="NQE24" s="497"/>
      <c r="NQF24" s="497"/>
      <c r="NQG24" s="497"/>
      <c r="NQH24" s="497"/>
      <c r="NQI24" s="497"/>
      <c r="NQJ24" s="497"/>
      <c r="NQK24" s="497"/>
      <c r="NQL24" s="497"/>
      <c r="NQM24" s="497"/>
      <c r="NQN24" s="497"/>
      <c r="NQO24" s="497"/>
      <c r="NQP24" s="497"/>
      <c r="NQQ24" s="497"/>
      <c r="NQR24" s="497"/>
      <c r="NQS24" s="497"/>
      <c r="NQT24" s="497"/>
      <c r="NQU24" s="497"/>
      <c r="NQV24" s="497"/>
      <c r="NQW24" s="497"/>
      <c r="NQX24" s="497"/>
      <c r="NQY24" s="497"/>
      <c r="NQZ24" s="497"/>
      <c r="NRA24" s="497"/>
      <c r="NRB24" s="497"/>
      <c r="NRC24" s="497"/>
      <c r="NRD24" s="497"/>
      <c r="NRE24" s="497"/>
      <c r="NRF24" s="497"/>
      <c r="NRG24" s="497"/>
      <c r="NRH24" s="497"/>
      <c r="NRI24" s="497"/>
      <c r="NRJ24" s="497"/>
      <c r="NRK24" s="497"/>
      <c r="NRL24" s="497"/>
      <c r="NRM24" s="497"/>
      <c r="NRN24" s="497"/>
      <c r="NRO24" s="497"/>
      <c r="NRP24" s="497"/>
      <c r="NRQ24" s="497"/>
      <c r="NRR24" s="497"/>
      <c r="NRS24" s="497"/>
      <c r="NRT24" s="497"/>
      <c r="NRU24" s="497"/>
      <c r="NRV24" s="497"/>
      <c r="NRW24" s="497"/>
      <c r="NRX24" s="497"/>
      <c r="NRY24" s="497"/>
      <c r="NRZ24" s="497"/>
      <c r="NSA24" s="497"/>
      <c r="NSB24" s="497"/>
      <c r="NSC24" s="497"/>
      <c r="NSD24" s="497"/>
      <c r="NSE24" s="497"/>
      <c r="NSF24" s="497"/>
      <c r="NSG24" s="497"/>
      <c r="NSH24" s="497"/>
      <c r="NSI24" s="497"/>
      <c r="NSJ24" s="497"/>
      <c r="NSK24" s="497"/>
      <c r="NSL24" s="497"/>
      <c r="NSM24" s="497"/>
      <c r="NSN24" s="497"/>
      <c r="NSO24" s="497"/>
      <c r="NSP24" s="497"/>
      <c r="NSQ24" s="497"/>
      <c r="NSR24" s="497"/>
      <c r="NSS24" s="497"/>
      <c r="NST24" s="497"/>
      <c r="NSU24" s="497"/>
      <c r="NSV24" s="497"/>
      <c r="NSW24" s="497"/>
      <c r="NSX24" s="497"/>
      <c r="NSY24" s="497"/>
      <c r="NSZ24" s="497"/>
      <c r="NTA24" s="497"/>
      <c r="NTB24" s="497"/>
      <c r="NTC24" s="497"/>
      <c r="NTD24" s="497"/>
      <c r="NTE24" s="497"/>
      <c r="NTF24" s="497"/>
      <c r="NTG24" s="497"/>
      <c r="NTH24" s="497"/>
      <c r="NTI24" s="497"/>
      <c r="NTJ24" s="497"/>
      <c r="NTK24" s="497"/>
      <c r="NTL24" s="497"/>
      <c r="NTM24" s="497"/>
      <c r="NTN24" s="497"/>
      <c r="NTO24" s="497"/>
      <c r="NTP24" s="497"/>
      <c r="NTQ24" s="497"/>
      <c r="NTR24" s="497"/>
      <c r="NTS24" s="497"/>
      <c r="NTT24" s="497"/>
      <c r="NTU24" s="497"/>
      <c r="NTV24" s="497"/>
      <c r="NTW24" s="497"/>
      <c r="NTX24" s="497"/>
      <c r="NTY24" s="497"/>
      <c r="NTZ24" s="497"/>
      <c r="NUA24" s="497"/>
      <c r="NUB24" s="497"/>
      <c r="NUC24" s="497"/>
      <c r="NUD24" s="497"/>
      <c r="NUE24" s="497"/>
      <c r="NUF24" s="497"/>
      <c r="NUG24" s="497"/>
      <c r="NUH24" s="497"/>
      <c r="NUI24" s="497"/>
      <c r="NUJ24" s="497"/>
      <c r="NUK24" s="497"/>
      <c r="NUL24" s="497"/>
      <c r="NUM24" s="497"/>
      <c r="NUN24" s="497"/>
      <c r="NUO24" s="497"/>
      <c r="NUP24" s="497"/>
      <c r="NUQ24" s="497"/>
      <c r="NUR24" s="497"/>
      <c r="NUS24" s="497"/>
      <c r="NUT24" s="497"/>
      <c r="NUU24" s="497"/>
      <c r="NUV24" s="497"/>
      <c r="NUW24" s="497"/>
      <c r="NUX24" s="497"/>
      <c r="NUY24" s="497"/>
      <c r="NUZ24" s="497"/>
      <c r="NVA24" s="497"/>
      <c r="NVB24" s="497"/>
      <c r="NVC24" s="497"/>
      <c r="NVD24" s="497"/>
      <c r="NVE24" s="497"/>
      <c r="NVF24" s="497"/>
      <c r="NVG24" s="497"/>
      <c r="NVH24" s="497"/>
      <c r="NVI24" s="497"/>
      <c r="NVJ24" s="497"/>
      <c r="NVK24" s="497"/>
      <c r="NVL24" s="497"/>
      <c r="NVM24" s="497"/>
      <c r="NVN24" s="497"/>
      <c r="NVO24" s="497"/>
      <c r="NVP24" s="497"/>
      <c r="NVQ24" s="497"/>
      <c r="NVR24" s="497"/>
      <c r="NVS24" s="497"/>
      <c r="NVT24" s="497"/>
      <c r="NVU24" s="497"/>
      <c r="NVV24" s="497"/>
      <c r="NVW24" s="497"/>
      <c r="NVX24" s="497"/>
      <c r="NVY24" s="497"/>
      <c r="NVZ24" s="497"/>
      <c r="NWA24" s="497"/>
      <c r="NWB24" s="497"/>
      <c r="NWC24" s="497"/>
      <c r="NWD24" s="497"/>
      <c r="NWE24" s="497"/>
      <c r="NWF24" s="497"/>
      <c r="NWG24" s="497"/>
      <c r="NWH24" s="497"/>
      <c r="NWI24" s="497"/>
      <c r="NWJ24" s="497"/>
      <c r="NWK24" s="497"/>
      <c r="NWL24" s="497"/>
      <c r="NWM24" s="497"/>
      <c r="NWN24" s="497"/>
      <c r="NWO24" s="497"/>
      <c r="NWP24" s="497"/>
      <c r="NWQ24" s="497"/>
      <c r="NWR24" s="497"/>
      <c r="NWS24" s="497"/>
      <c r="NWT24" s="497"/>
      <c r="NWU24" s="497"/>
      <c r="NWV24" s="497"/>
      <c r="NWW24" s="497"/>
      <c r="NWX24" s="497"/>
      <c r="NWY24" s="497"/>
      <c r="NWZ24" s="497"/>
      <c r="NXA24" s="497"/>
      <c r="NXB24" s="497"/>
      <c r="NXC24" s="497"/>
      <c r="NXD24" s="497"/>
      <c r="NXE24" s="497"/>
      <c r="NXF24" s="497"/>
      <c r="NXG24" s="497"/>
      <c r="NXH24" s="497"/>
      <c r="NXI24" s="497"/>
      <c r="NXJ24" s="497"/>
      <c r="NXK24" s="497"/>
      <c r="NXL24" s="497"/>
      <c r="NXM24" s="497"/>
      <c r="NXN24" s="497"/>
      <c r="NXO24" s="497"/>
      <c r="NXP24" s="497"/>
      <c r="NXQ24" s="497"/>
      <c r="NXR24" s="497"/>
      <c r="NXS24" s="497"/>
      <c r="NXT24" s="497"/>
      <c r="NXU24" s="497"/>
      <c r="NXV24" s="497"/>
      <c r="NXW24" s="497"/>
      <c r="NXX24" s="497"/>
      <c r="NXY24" s="497"/>
      <c r="NXZ24" s="497"/>
      <c r="NYA24" s="497"/>
      <c r="NYB24" s="497"/>
      <c r="NYC24" s="497"/>
      <c r="NYD24" s="497"/>
      <c r="NYE24" s="497"/>
      <c r="NYF24" s="497"/>
      <c r="NYG24" s="497"/>
      <c r="NYH24" s="497"/>
      <c r="NYI24" s="497"/>
      <c r="NYJ24" s="497"/>
      <c r="NYK24" s="497"/>
      <c r="NYL24" s="497"/>
      <c r="NYM24" s="497"/>
      <c r="NYN24" s="497"/>
      <c r="NYO24" s="497"/>
      <c r="NYP24" s="497"/>
      <c r="NYQ24" s="497"/>
      <c r="NYR24" s="497"/>
      <c r="NYS24" s="497"/>
      <c r="NYT24" s="497"/>
      <c r="NYU24" s="497"/>
      <c r="NYV24" s="497"/>
      <c r="NYW24" s="497"/>
      <c r="NYX24" s="497"/>
      <c r="NYY24" s="497"/>
      <c r="NYZ24" s="497"/>
      <c r="NZA24" s="497"/>
      <c r="NZB24" s="497"/>
      <c r="NZC24" s="497"/>
      <c r="NZD24" s="497"/>
      <c r="NZE24" s="497"/>
      <c r="NZF24" s="497"/>
      <c r="NZG24" s="497"/>
      <c r="NZH24" s="497"/>
      <c r="NZI24" s="497"/>
      <c r="NZJ24" s="497"/>
      <c r="NZK24" s="497"/>
      <c r="NZL24" s="497"/>
      <c r="NZM24" s="497"/>
      <c r="NZN24" s="497"/>
      <c r="NZO24" s="497"/>
      <c r="NZP24" s="497"/>
      <c r="NZQ24" s="497"/>
      <c r="NZR24" s="497"/>
      <c r="NZS24" s="497"/>
      <c r="NZT24" s="497"/>
      <c r="NZU24" s="497"/>
      <c r="NZV24" s="497"/>
      <c r="NZW24" s="497"/>
      <c r="NZX24" s="497"/>
      <c r="NZY24" s="497"/>
      <c r="NZZ24" s="497"/>
      <c r="OAA24" s="497"/>
      <c r="OAB24" s="497"/>
      <c r="OAC24" s="497"/>
      <c r="OAD24" s="497"/>
      <c r="OAE24" s="497"/>
      <c r="OAF24" s="497"/>
      <c r="OAG24" s="497"/>
      <c r="OAH24" s="497"/>
      <c r="OAI24" s="497"/>
      <c r="OAJ24" s="497"/>
      <c r="OAK24" s="497"/>
      <c r="OAL24" s="497"/>
      <c r="OAM24" s="497"/>
      <c r="OAN24" s="497"/>
      <c r="OAO24" s="497"/>
      <c r="OAP24" s="497"/>
      <c r="OAQ24" s="497"/>
      <c r="OAR24" s="497"/>
      <c r="OAS24" s="497"/>
      <c r="OAT24" s="497"/>
      <c r="OAU24" s="497"/>
      <c r="OAV24" s="497"/>
      <c r="OAW24" s="497"/>
      <c r="OAX24" s="497"/>
      <c r="OAY24" s="497"/>
      <c r="OAZ24" s="497"/>
      <c r="OBA24" s="497"/>
      <c r="OBB24" s="497"/>
      <c r="OBC24" s="497"/>
      <c r="OBD24" s="497"/>
      <c r="OBE24" s="497"/>
      <c r="OBF24" s="497"/>
      <c r="OBG24" s="497"/>
      <c r="OBH24" s="497"/>
      <c r="OBI24" s="497"/>
      <c r="OBJ24" s="497"/>
      <c r="OBK24" s="497"/>
      <c r="OBL24" s="497"/>
      <c r="OBM24" s="497"/>
      <c r="OBN24" s="497"/>
      <c r="OBO24" s="497"/>
      <c r="OBP24" s="497"/>
      <c r="OBQ24" s="497"/>
      <c r="OBR24" s="497"/>
      <c r="OBS24" s="497"/>
      <c r="OBT24" s="497"/>
      <c r="OBU24" s="497"/>
      <c r="OBV24" s="497"/>
      <c r="OBW24" s="497"/>
      <c r="OBX24" s="497"/>
      <c r="OBY24" s="497"/>
      <c r="OBZ24" s="497"/>
      <c r="OCA24" s="497"/>
      <c r="OCB24" s="497"/>
      <c r="OCC24" s="497"/>
      <c r="OCD24" s="497"/>
      <c r="OCE24" s="497"/>
      <c r="OCF24" s="497"/>
      <c r="OCG24" s="497"/>
      <c r="OCH24" s="497"/>
      <c r="OCI24" s="497"/>
      <c r="OCJ24" s="497"/>
      <c r="OCK24" s="497"/>
      <c r="OCL24" s="497"/>
      <c r="OCM24" s="497"/>
      <c r="OCN24" s="497"/>
      <c r="OCO24" s="497"/>
      <c r="OCP24" s="497"/>
      <c r="OCQ24" s="497"/>
      <c r="OCR24" s="497"/>
      <c r="OCS24" s="497"/>
      <c r="OCT24" s="497"/>
      <c r="OCU24" s="497"/>
      <c r="OCV24" s="497"/>
      <c r="OCW24" s="497"/>
      <c r="OCX24" s="497"/>
      <c r="OCY24" s="497"/>
      <c r="OCZ24" s="497"/>
      <c r="ODA24" s="497"/>
      <c r="ODB24" s="497"/>
      <c r="ODC24" s="497"/>
      <c r="ODD24" s="497"/>
      <c r="ODE24" s="497"/>
      <c r="ODF24" s="497"/>
      <c r="ODG24" s="497"/>
      <c r="ODH24" s="497"/>
      <c r="ODI24" s="497"/>
      <c r="ODJ24" s="497"/>
      <c r="ODK24" s="497"/>
      <c r="ODL24" s="497"/>
      <c r="ODM24" s="497"/>
      <c r="ODN24" s="497"/>
      <c r="ODO24" s="497"/>
      <c r="ODP24" s="497"/>
      <c r="ODQ24" s="497"/>
      <c r="ODR24" s="497"/>
      <c r="ODS24" s="497"/>
      <c r="ODT24" s="497"/>
      <c r="ODU24" s="497"/>
      <c r="ODV24" s="497"/>
      <c r="ODW24" s="497"/>
      <c r="ODX24" s="497"/>
      <c r="ODY24" s="497"/>
      <c r="ODZ24" s="497"/>
      <c r="OEA24" s="497"/>
      <c r="OEB24" s="497"/>
      <c r="OEC24" s="497"/>
      <c r="OED24" s="497"/>
      <c r="OEE24" s="497"/>
      <c r="OEF24" s="497"/>
      <c r="OEG24" s="497"/>
      <c r="OEH24" s="497"/>
      <c r="OEI24" s="497"/>
      <c r="OEJ24" s="497"/>
      <c r="OEK24" s="497"/>
      <c r="OEL24" s="497"/>
      <c r="OEM24" s="497"/>
      <c r="OEN24" s="497"/>
      <c r="OEO24" s="497"/>
      <c r="OEP24" s="497"/>
      <c r="OEQ24" s="497"/>
      <c r="OER24" s="497"/>
      <c r="OES24" s="497"/>
      <c r="OET24" s="497"/>
      <c r="OEU24" s="497"/>
      <c r="OEV24" s="497"/>
      <c r="OEW24" s="497"/>
      <c r="OEX24" s="497"/>
      <c r="OEY24" s="497"/>
      <c r="OEZ24" s="497"/>
      <c r="OFA24" s="497"/>
      <c r="OFB24" s="497"/>
      <c r="OFC24" s="497"/>
      <c r="OFD24" s="497"/>
      <c r="OFE24" s="497"/>
      <c r="OFF24" s="497"/>
      <c r="OFG24" s="497"/>
      <c r="OFH24" s="497"/>
      <c r="OFI24" s="497"/>
      <c r="OFJ24" s="497"/>
      <c r="OFK24" s="497"/>
      <c r="OFL24" s="497"/>
      <c r="OFM24" s="497"/>
      <c r="OFN24" s="497"/>
      <c r="OFO24" s="497"/>
      <c r="OFP24" s="497"/>
      <c r="OFQ24" s="497"/>
      <c r="OFR24" s="497"/>
      <c r="OFS24" s="497"/>
      <c r="OFT24" s="497"/>
      <c r="OFU24" s="497"/>
      <c r="OFV24" s="497"/>
      <c r="OFW24" s="497"/>
      <c r="OFX24" s="497"/>
      <c r="OFY24" s="497"/>
      <c r="OFZ24" s="497"/>
      <c r="OGA24" s="497"/>
      <c r="OGB24" s="497"/>
      <c r="OGC24" s="497"/>
      <c r="OGD24" s="497"/>
      <c r="OGE24" s="497"/>
      <c r="OGF24" s="497"/>
      <c r="OGG24" s="497"/>
      <c r="OGH24" s="497"/>
      <c r="OGI24" s="497"/>
      <c r="OGJ24" s="497"/>
      <c r="OGK24" s="497"/>
      <c r="OGL24" s="497"/>
      <c r="OGM24" s="497"/>
      <c r="OGN24" s="497"/>
      <c r="OGO24" s="497"/>
      <c r="OGP24" s="497"/>
      <c r="OGQ24" s="497"/>
      <c r="OGR24" s="497"/>
      <c r="OGS24" s="497"/>
      <c r="OGT24" s="497"/>
      <c r="OGU24" s="497"/>
      <c r="OGV24" s="497"/>
      <c r="OGW24" s="497"/>
      <c r="OGX24" s="497"/>
      <c r="OGY24" s="497"/>
      <c r="OGZ24" s="497"/>
      <c r="OHA24" s="497"/>
      <c r="OHB24" s="497"/>
      <c r="OHC24" s="497"/>
      <c r="OHD24" s="497"/>
      <c r="OHE24" s="497"/>
      <c r="OHF24" s="497"/>
      <c r="OHG24" s="497"/>
      <c r="OHH24" s="497"/>
      <c r="OHI24" s="497"/>
      <c r="OHJ24" s="497"/>
      <c r="OHK24" s="497"/>
      <c r="OHL24" s="497"/>
      <c r="OHM24" s="497"/>
      <c r="OHN24" s="497"/>
      <c r="OHO24" s="497"/>
      <c r="OHP24" s="497"/>
      <c r="OHQ24" s="497"/>
      <c r="OHR24" s="497"/>
      <c r="OHS24" s="497"/>
      <c r="OHT24" s="497"/>
      <c r="OHU24" s="497"/>
      <c r="OHV24" s="497"/>
      <c r="OHW24" s="497"/>
      <c r="OHX24" s="497"/>
      <c r="OHY24" s="497"/>
      <c r="OHZ24" s="497"/>
      <c r="OIA24" s="497"/>
      <c r="OIB24" s="497"/>
      <c r="OIC24" s="497"/>
      <c r="OID24" s="497"/>
      <c r="OIE24" s="497"/>
      <c r="OIF24" s="497"/>
      <c r="OIG24" s="497"/>
      <c r="OIH24" s="497"/>
      <c r="OII24" s="497"/>
      <c r="OIJ24" s="497"/>
      <c r="OIK24" s="497"/>
      <c r="OIL24" s="497"/>
      <c r="OIM24" s="497"/>
      <c r="OIN24" s="497"/>
      <c r="OIO24" s="497"/>
      <c r="OIP24" s="497"/>
      <c r="OIQ24" s="497"/>
      <c r="OIR24" s="497"/>
      <c r="OIS24" s="497"/>
      <c r="OIT24" s="497"/>
      <c r="OIU24" s="497"/>
      <c r="OIV24" s="497"/>
      <c r="OIW24" s="497"/>
      <c r="OIX24" s="497"/>
      <c r="OIY24" s="497"/>
      <c r="OIZ24" s="497"/>
      <c r="OJA24" s="497"/>
      <c r="OJB24" s="497"/>
      <c r="OJC24" s="497"/>
      <c r="OJD24" s="497"/>
      <c r="OJE24" s="497"/>
      <c r="OJF24" s="497"/>
      <c r="OJG24" s="497"/>
      <c r="OJH24" s="497"/>
      <c r="OJI24" s="497"/>
      <c r="OJJ24" s="497"/>
      <c r="OJK24" s="497"/>
      <c r="OJL24" s="497"/>
      <c r="OJM24" s="497"/>
      <c r="OJN24" s="497"/>
      <c r="OJO24" s="497"/>
      <c r="OJP24" s="497"/>
      <c r="OJQ24" s="497"/>
      <c r="OJR24" s="497"/>
      <c r="OJS24" s="497"/>
      <c r="OJT24" s="497"/>
      <c r="OJU24" s="497"/>
      <c r="OJV24" s="497"/>
      <c r="OJW24" s="497"/>
      <c r="OJX24" s="497"/>
      <c r="OJY24" s="497"/>
      <c r="OJZ24" s="497"/>
      <c r="OKA24" s="497"/>
      <c r="OKB24" s="497"/>
      <c r="OKC24" s="497"/>
      <c r="OKD24" s="497"/>
      <c r="OKE24" s="497"/>
      <c r="OKF24" s="497"/>
      <c r="OKG24" s="497"/>
      <c r="OKH24" s="497"/>
      <c r="OKI24" s="497"/>
      <c r="OKJ24" s="497"/>
      <c r="OKK24" s="497"/>
      <c r="OKL24" s="497"/>
      <c r="OKM24" s="497"/>
      <c r="OKN24" s="497"/>
      <c r="OKO24" s="497"/>
      <c r="OKP24" s="497"/>
      <c r="OKQ24" s="497"/>
      <c r="OKR24" s="497"/>
      <c r="OKS24" s="497"/>
      <c r="OKT24" s="497"/>
      <c r="OKU24" s="497"/>
      <c r="OKV24" s="497"/>
      <c r="OKW24" s="497"/>
      <c r="OKX24" s="497"/>
      <c r="OKY24" s="497"/>
      <c r="OKZ24" s="497"/>
      <c r="OLA24" s="497"/>
      <c r="OLB24" s="497"/>
      <c r="OLC24" s="497"/>
      <c r="OLD24" s="497"/>
      <c r="OLE24" s="497"/>
      <c r="OLF24" s="497"/>
      <c r="OLG24" s="497"/>
      <c r="OLH24" s="497"/>
      <c r="OLI24" s="497"/>
      <c r="OLJ24" s="497"/>
      <c r="OLK24" s="497"/>
      <c r="OLL24" s="497"/>
      <c r="OLM24" s="497"/>
      <c r="OLN24" s="497"/>
      <c r="OLO24" s="497"/>
      <c r="OLP24" s="497"/>
      <c r="OLQ24" s="497"/>
      <c r="OLR24" s="497"/>
      <c r="OLS24" s="497"/>
      <c r="OLT24" s="497"/>
      <c r="OLU24" s="497"/>
      <c r="OLV24" s="497"/>
      <c r="OLW24" s="497"/>
      <c r="OLX24" s="497"/>
      <c r="OLY24" s="497"/>
      <c r="OLZ24" s="497"/>
      <c r="OMA24" s="497"/>
      <c r="OMB24" s="497"/>
      <c r="OMC24" s="497"/>
      <c r="OMD24" s="497"/>
      <c r="OME24" s="497"/>
      <c r="OMF24" s="497"/>
      <c r="OMG24" s="497"/>
      <c r="OMH24" s="497"/>
      <c r="OMI24" s="497"/>
      <c r="OMJ24" s="497"/>
      <c r="OMK24" s="497"/>
      <c r="OML24" s="497"/>
      <c r="OMM24" s="497"/>
      <c r="OMN24" s="497"/>
      <c r="OMO24" s="497"/>
      <c r="OMP24" s="497"/>
      <c r="OMQ24" s="497"/>
      <c r="OMR24" s="497"/>
      <c r="OMS24" s="497"/>
      <c r="OMT24" s="497"/>
      <c r="OMU24" s="497"/>
      <c r="OMV24" s="497"/>
      <c r="OMW24" s="497"/>
      <c r="OMX24" s="497"/>
      <c r="OMY24" s="497"/>
      <c r="OMZ24" s="497"/>
      <c r="ONA24" s="497"/>
      <c r="ONB24" s="497"/>
      <c r="ONC24" s="497"/>
      <c r="OND24" s="497"/>
      <c r="ONE24" s="497"/>
      <c r="ONF24" s="497"/>
      <c r="ONG24" s="497"/>
      <c r="ONH24" s="497"/>
      <c r="ONI24" s="497"/>
      <c r="ONJ24" s="497"/>
      <c r="ONK24" s="497"/>
      <c r="ONL24" s="497"/>
      <c r="ONM24" s="497"/>
      <c r="ONN24" s="497"/>
      <c r="ONO24" s="497"/>
      <c r="ONP24" s="497"/>
      <c r="ONQ24" s="497"/>
      <c r="ONR24" s="497"/>
      <c r="ONS24" s="497"/>
      <c r="ONT24" s="497"/>
      <c r="ONU24" s="497"/>
      <c r="ONV24" s="497"/>
      <c r="ONW24" s="497"/>
      <c r="ONX24" s="497"/>
      <c r="ONY24" s="497"/>
      <c r="ONZ24" s="497"/>
      <c r="OOA24" s="497"/>
      <c r="OOB24" s="497"/>
      <c r="OOC24" s="497"/>
      <c r="OOD24" s="497"/>
      <c r="OOE24" s="497"/>
      <c r="OOF24" s="497"/>
      <c r="OOG24" s="497"/>
      <c r="OOH24" s="497"/>
      <c r="OOI24" s="497"/>
      <c r="OOJ24" s="497"/>
      <c r="OOK24" s="497"/>
      <c r="OOL24" s="497"/>
      <c r="OOM24" s="497"/>
      <c r="OON24" s="497"/>
      <c r="OOO24" s="497"/>
      <c r="OOP24" s="497"/>
      <c r="OOQ24" s="497"/>
      <c r="OOR24" s="497"/>
      <c r="OOS24" s="497"/>
      <c r="OOT24" s="497"/>
      <c r="OOU24" s="497"/>
      <c r="OOV24" s="497"/>
      <c r="OOW24" s="497"/>
      <c r="OOX24" s="497"/>
      <c r="OOY24" s="497"/>
      <c r="OOZ24" s="497"/>
      <c r="OPA24" s="497"/>
      <c r="OPB24" s="497"/>
      <c r="OPC24" s="497"/>
      <c r="OPD24" s="497"/>
      <c r="OPE24" s="497"/>
      <c r="OPF24" s="497"/>
      <c r="OPG24" s="497"/>
      <c r="OPH24" s="497"/>
      <c r="OPI24" s="497"/>
      <c r="OPJ24" s="497"/>
      <c r="OPK24" s="497"/>
      <c r="OPL24" s="497"/>
      <c r="OPM24" s="497"/>
      <c r="OPN24" s="497"/>
      <c r="OPO24" s="497"/>
      <c r="OPP24" s="497"/>
      <c r="OPQ24" s="497"/>
      <c r="OPR24" s="497"/>
      <c r="OPS24" s="497"/>
      <c r="OPT24" s="497"/>
      <c r="OPU24" s="497"/>
      <c r="OPV24" s="497"/>
      <c r="OPW24" s="497"/>
      <c r="OPX24" s="497"/>
      <c r="OPY24" s="497"/>
      <c r="OPZ24" s="497"/>
      <c r="OQA24" s="497"/>
      <c r="OQB24" s="497"/>
      <c r="OQC24" s="497"/>
      <c r="OQD24" s="497"/>
      <c r="OQE24" s="497"/>
      <c r="OQF24" s="497"/>
      <c r="OQG24" s="497"/>
      <c r="OQH24" s="497"/>
      <c r="OQI24" s="497"/>
      <c r="OQJ24" s="497"/>
      <c r="OQK24" s="497"/>
      <c r="OQL24" s="497"/>
      <c r="OQM24" s="497"/>
      <c r="OQN24" s="497"/>
      <c r="OQO24" s="497"/>
      <c r="OQP24" s="497"/>
      <c r="OQQ24" s="497"/>
      <c r="OQR24" s="497"/>
      <c r="OQS24" s="497"/>
      <c r="OQT24" s="497"/>
      <c r="OQU24" s="497"/>
      <c r="OQV24" s="497"/>
      <c r="OQW24" s="497"/>
      <c r="OQX24" s="497"/>
      <c r="OQY24" s="497"/>
      <c r="OQZ24" s="497"/>
      <c r="ORA24" s="497"/>
      <c r="ORB24" s="497"/>
      <c r="ORC24" s="497"/>
      <c r="ORD24" s="497"/>
      <c r="ORE24" s="497"/>
      <c r="ORF24" s="497"/>
      <c r="ORG24" s="497"/>
      <c r="ORH24" s="497"/>
      <c r="ORI24" s="497"/>
      <c r="ORJ24" s="497"/>
      <c r="ORK24" s="497"/>
      <c r="ORL24" s="497"/>
      <c r="ORM24" s="497"/>
      <c r="ORN24" s="497"/>
      <c r="ORO24" s="497"/>
      <c r="ORP24" s="497"/>
      <c r="ORQ24" s="497"/>
      <c r="ORR24" s="497"/>
      <c r="ORS24" s="497"/>
      <c r="ORT24" s="497"/>
      <c r="ORU24" s="497"/>
      <c r="ORV24" s="497"/>
      <c r="ORW24" s="497"/>
      <c r="ORX24" s="497"/>
      <c r="ORY24" s="497"/>
      <c r="ORZ24" s="497"/>
      <c r="OSA24" s="497"/>
      <c r="OSB24" s="497"/>
      <c r="OSC24" s="497"/>
      <c r="OSD24" s="497"/>
      <c r="OSE24" s="497"/>
      <c r="OSF24" s="497"/>
      <c r="OSG24" s="497"/>
      <c r="OSH24" s="497"/>
      <c r="OSI24" s="497"/>
      <c r="OSJ24" s="497"/>
      <c r="OSK24" s="497"/>
      <c r="OSL24" s="497"/>
      <c r="OSM24" s="497"/>
      <c r="OSN24" s="497"/>
      <c r="OSO24" s="497"/>
      <c r="OSP24" s="497"/>
      <c r="OSQ24" s="497"/>
      <c r="OSR24" s="497"/>
      <c r="OSS24" s="497"/>
      <c r="OST24" s="497"/>
      <c r="OSU24" s="497"/>
      <c r="OSV24" s="497"/>
      <c r="OSW24" s="497"/>
      <c r="OSX24" s="497"/>
      <c r="OSY24" s="497"/>
      <c r="OSZ24" s="497"/>
      <c r="OTA24" s="497"/>
      <c r="OTB24" s="497"/>
      <c r="OTC24" s="497"/>
      <c r="OTD24" s="497"/>
      <c r="OTE24" s="497"/>
      <c r="OTF24" s="497"/>
      <c r="OTG24" s="497"/>
      <c r="OTH24" s="497"/>
      <c r="OTI24" s="497"/>
      <c r="OTJ24" s="497"/>
      <c r="OTK24" s="497"/>
      <c r="OTL24" s="497"/>
      <c r="OTM24" s="497"/>
      <c r="OTN24" s="497"/>
      <c r="OTO24" s="497"/>
      <c r="OTP24" s="497"/>
      <c r="OTQ24" s="497"/>
      <c r="OTR24" s="497"/>
      <c r="OTS24" s="497"/>
      <c r="OTT24" s="497"/>
      <c r="OTU24" s="497"/>
      <c r="OTV24" s="497"/>
      <c r="OTW24" s="497"/>
      <c r="OTX24" s="497"/>
      <c r="OTY24" s="497"/>
      <c r="OTZ24" s="497"/>
      <c r="OUA24" s="497"/>
      <c r="OUB24" s="497"/>
      <c r="OUC24" s="497"/>
      <c r="OUD24" s="497"/>
      <c r="OUE24" s="497"/>
      <c r="OUF24" s="497"/>
      <c r="OUG24" s="497"/>
      <c r="OUH24" s="497"/>
      <c r="OUI24" s="497"/>
      <c r="OUJ24" s="497"/>
      <c r="OUK24" s="497"/>
      <c r="OUL24" s="497"/>
      <c r="OUM24" s="497"/>
      <c r="OUN24" s="497"/>
      <c r="OUO24" s="497"/>
      <c r="OUP24" s="497"/>
      <c r="OUQ24" s="497"/>
      <c r="OUR24" s="497"/>
      <c r="OUS24" s="497"/>
      <c r="OUT24" s="497"/>
      <c r="OUU24" s="497"/>
      <c r="OUV24" s="497"/>
      <c r="OUW24" s="497"/>
      <c r="OUX24" s="497"/>
      <c r="OUY24" s="497"/>
      <c r="OUZ24" s="497"/>
      <c r="OVA24" s="497"/>
      <c r="OVB24" s="497"/>
      <c r="OVC24" s="497"/>
      <c r="OVD24" s="497"/>
      <c r="OVE24" s="497"/>
      <c r="OVF24" s="497"/>
      <c r="OVG24" s="497"/>
      <c r="OVH24" s="497"/>
      <c r="OVI24" s="497"/>
      <c r="OVJ24" s="497"/>
      <c r="OVK24" s="497"/>
      <c r="OVL24" s="497"/>
      <c r="OVM24" s="497"/>
      <c r="OVN24" s="497"/>
      <c r="OVO24" s="497"/>
      <c r="OVP24" s="497"/>
      <c r="OVQ24" s="497"/>
      <c r="OVR24" s="497"/>
      <c r="OVS24" s="497"/>
      <c r="OVT24" s="497"/>
      <c r="OVU24" s="497"/>
      <c r="OVV24" s="497"/>
      <c r="OVW24" s="497"/>
      <c r="OVX24" s="497"/>
      <c r="OVY24" s="497"/>
      <c r="OVZ24" s="497"/>
      <c r="OWA24" s="497"/>
      <c r="OWB24" s="497"/>
      <c r="OWC24" s="497"/>
      <c r="OWD24" s="497"/>
      <c r="OWE24" s="497"/>
      <c r="OWF24" s="497"/>
      <c r="OWG24" s="497"/>
      <c r="OWH24" s="497"/>
      <c r="OWI24" s="497"/>
      <c r="OWJ24" s="497"/>
      <c r="OWK24" s="497"/>
      <c r="OWL24" s="497"/>
      <c r="OWM24" s="497"/>
      <c r="OWN24" s="497"/>
      <c r="OWO24" s="497"/>
      <c r="OWP24" s="497"/>
      <c r="OWQ24" s="497"/>
      <c r="OWR24" s="497"/>
      <c r="OWS24" s="497"/>
      <c r="OWT24" s="497"/>
      <c r="OWU24" s="497"/>
      <c r="OWV24" s="497"/>
      <c r="OWW24" s="497"/>
      <c r="OWX24" s="497"/>
      <c r="OWY24" s="497"/>
      <c r="OWZ24" s="497"/>
      <c r="OXA24" s="497"/>
      <c r="OXB24" s="497"/>
      <c r="OXC24" s="497"/>
      <c r="OXD24" s="497"/>
      <c r="OXE24" s="497"/>
      <c r="OXF24" s="497"/>
      <c r="OXG24" s="497"/>
      <c r="OXH24" s="497"/>
      <c r="OXI24" s="497"/>
      <c r="OXJ24" s="497"/>
      <c r="OXK24" s="497"/>
      <c r="OXL24" s="497"/>
      <c r="OXM24" s="497"/>
      <c r="OXN24" s="497"/>
      <c r="OXO24" s="497"/>
      <c r="OXP24" s="497"/>
      <c r="OXQ24" s="497"/>
      <c r="OXR24" s="497"/>
      <c r="OXS24" s="497"/>
      <c r="OXT24" s="497"/>
      <c r="OXU24" s="497"/>
      <c r="OXV24" s="497"/>
      <c r="OXW24" s="497"/>
      <c r="OXX24" s="497"/>
      <c r="OXY24" s="497"/>
      <c r="OXZ24" s="497"/>
      <c r="OYA24" s="497"/>
      <c r="OYB24" s="497"/>
      <c r="OYC24" s="497"/>
      <c r="OYD24" s="497"/>
      <c r="OYE24" s="497"/>
      <c r="OYF24" s="497"/>
      <c r="OYG24" s="497"/>
      <c r="OYH24" s="497"/>
      <c r="OYI24" s="497"/>
      <c r="OYJ24" s="497"/>
      <c r="OYK24" s="497"/>
      <c r="OYL24" s="497"/>
      <c r="OYM24" s="497"/>
      <c r="OYN24" s="497"/>
      <c r="OYO24" s="497"/>
      <c r="OYP24" s="497"/>
      <c r="OYQ24" s="497"/>
      <c r="OYR24" s="497"/>
      <c r="OYS24" s="497"/>
      <c r="OYT24" s="497"/>
      <c r="OYU24" s="497"/>
      <c r="OYV24" s="497"/>
      <c r="OYW24" s="497"/>
      <c r="OYX24" s="497"/>
      <c r="OYY24" s="497"/>
      <c r="OYZ24" s="497"/>
      <c r="OZA24" s="497"/>
      <c r="OZB24" s="497"/>
      <c r="OZC24" s="497"/>
      <c r="OZD24" s="497"/>
      <c r="OZE24" s="497"/>
      <c r="OZF24" s="497"/>
      <c r="OZG24" s="497"/>
      <c r="OZH24" s="497"/>
      <c r="OZI24" s="497"/>
      <c r="OZJ24" s="497"/>
      <c r="OZK24" s="497"/>
      <c r="OZL24" s="497"/>
      <c r="OZM24" s="497"/>
      <c r="OZN24" s="497"/>
      <c r="OZO24" s="497"/>
      <c r="OZP24" s="497"/>
      <c r="OZQ24" s="497"/>
      <c r="OZR24" s="497"/>
      <c r="OZS24" s="497"/>
      <c r="OZT24" s="497"/>
      <c r="OZU24" s="497"/>
      <c r="OZV24" s="497"/>
      <c r="OZW24" s="497"/>
      <c r="OZX24" s="497"/>
      <c r="OZY24" s="497"/>
      <c r="OZZ24" s="497"/>
      <c r="PAA24" s="497"/>
      <c r="PAB24" s="497"/>
      <c r="PAC24" s="497"/>
      <c r="PAD24" s="497"/>
      <c r="PAE24" s="497"/>
      <c r="PAF24" s="497"/>
      <c r="PAG24" s="497"/>
      <c r="PAH24" s="497"/>
      <c r="PAI24" s="497"/>
      <c r="PAJ24" s="497"/>
      <c r="PAK24" s="497"/>
      <c r="PAL24" s="497"/>
      <c r="PAM24" s="497"/>
      <c r="PAN24" s="497"/>
      <c r="PAO24" s="497"/>
      <c r="PAP24" s="497"/>
      <c r="PAQ24" s="497"/>
      <c r="PAR24" s="497"/>
      <c r="PAS24" s="497"/>
      <c r="PAT24" s="497"/>
      <c r="PAU24" s="497"/>
      <c r="PAV24" s="497"/>
      <c r="PAW24" s="497"/>
      <c r="PAX24" s="497"/>
      <c r="PAY24" s="497"/>
      <c r="PAZ24" s="497"/>
      <c r="PBA24" s="497"/>
      <c r="PBB24" s="497"/>
      <c r="PBC24" s="497"/>
      <c r="PBD24" s="497"/>
      <c r="PBE24" s="497"/>
      <c r="PBF24" s="497"/>
      <c r="PBG24" s="497"/>
      <c r="PBH24" s="497"/>
      <c r="PBI24" s="497"/>
      <c r="PBJ24" s="497"/>
      <c r="PBK24" s="497"/>
      <c r="PBL24" s="497"/>
      <c r="PBM24" s="497"/>
      <c r="PBN24" s="497"/>
      <c r="PBO24" s="497"/>
      <c r="PBP24" s="497"/>
      <c r="PBQ24" s="497"/>
      <c r="PBR24" s="497"/>
      <c r="PBS24" s="497"/>
      <c r="PBT24" s="497"/>
      <c r="PBU24" s="497"/>
      <c r="PBV24" s="497"/>
      <c r="PBW24" s="497"/>
      <c r="PBX24" s="497"/>
      <c r="PBY24" s="497"/>
      <c r="PBZ24" s="497"/>
      <c r="PCA24" s="497"/>
      <c r="PCB24" s="497"/>
      <c r="PCC24" s="497"/>
      <c r="PCD24" s="497"/>
      <c r="PCE24" s="497"/>
      <c r="PCF24" s="497"/>
      <c r="PCG24" s="497"/>
      <c r="PCH24" s="497"/>
      <c r="PCI24" s="497"/>
      <c r="PCJ24" s="497"/>
      <c r="PCK24" s="497"/>
      <c r="PCL24" s="497"/>
      <c r="PCM24" s="497"/>
      <c r="PCN24" s="497"/>
      <c r="PCO24" s="497"/>
      <c r="PCP24" s="497"/>
      <c r="PCQ24" s="497"/>
      <c r="PCR24" s="497"/>
      <c r="PCS24" s="497"/>
      <c r="PCT24" s="497"/>
      <c r="PCU24" s="497"/>
      <c r="PCV24" s="497"/>
      <c r="PCW24" s="497"/>
      <c r="PCX24" s="497"/>
      <c r="PCY24" s="497"/>
      <c r="PCZ24" s="497"/>
      <c r="PDA24" s="497"/>
      <c r="PDB24" s="497"/>
      <c r="PDC24" s="497"/>
      <c r="PDD24" s="497"/>
      <c r="PDE24" s="497"/>
      <c r="PDF24" s="497"/>
      <c r="PDG24" s="497"/>
      <c r="PDH24" s="497"/>
      <c r="PDI24" s="497"/>
      <c r="PDJ24" s="497"/>
      <c r="PDK24" s="497"/>
      <c r="PDL24" s="497"/>
      <c r="PDM24" s="497"/>
      <c r="PDN24" s="497"/>
      <c r="PDO24" s="497"/>
      <c r="PDP24" s="497"/>
      <c r="PDQ24" s="497"/>
      <c r="PDR24" s="497"/>
      <c r="PDS24" s="497"/>
      <c r="PDT24" s="497"/>
      <c r="PDU24" s="497"/>
      <c r="PDV24" s="497"/>
      <c r="PDW24" s="497"/>
      <c r="PDX24" s="497"/>
      <c r="PDY24" s="497"/>
      <c r="PDZ24" s="497"/>
      <c r="PEA24" s="497"/>
      <c r="PEB24" s="497"/>
      <c r="PEC24" s="497"/>
      <c r="PED24" s="497"/>
      <c r="PEE24" s="497"/>
      <c r="PEF24" s="497"/>
      <c r="PEG24" s="497"/>
      <c r="PEH24" s="497"/>
      <c r="PEI24" s="497"/>
      <c r="PEJ24" s="497"/>
      <c r="PEK24" s="497"/>
      <c r="PEL24" s="497"/>
      <c r="PEM24" s="497"/>
      <c r="PEN24" s="497"/>
      <c r="PEO24" s="497"/>
      <c r="PEP24" s="497"/>
      <c r="PEQ24" s="497"/>
      <c r="PER24" s="497"/>
      <c r="PES24" s="497"/>
      <c r="PET24" s="497"/>
      <c r="PEU24" s="497"/>
      <c r="PEV24" s="497"/>
      <c r="PEW24" s="497"/>
      <c r="PEX24" s="497"/>
      <c r="PEY24" s="497"/>
      <c r="PEZ24" s="497"/>
      <c r="PFA24" s="497"/>
      <c r="PFB24" s="497"/>
      <c r="PFC24" s="497"/>
      <c r="PFD24" s="497"/>
      <c r="PFE24" s="497"/>
      <c r="PFF24" s="497"/>
      <c r="PFG24" s="497"/>
      <c r="PFH24" s="497"/>
      <c r="PFI24" s="497"/>
      <c r="PFJ24" s="497"/>
      <c r="PFK24" s="497"/>
      <c r="PFL24" s="497"/>
      <c r="PFM24" s="497"/>
      <c r="PFN24" s="497"/>
      <c r="PFO24" s="497"/>
      <c r="PFP24" s="497"/>
      <c r="PFQ24" s="497"/>
      <c r="PFR24" s="497"/>
      <c r="PFS24" s="497"/>
      <c r="PFT24" s="497"/>
      <c r="PFU24" s="497"/>
      <c r="PFV24" s="497"/>
      <c r="PFW24" s="497"/>
      <c r="PFX24" s="497"/>
      <c r="PFY24" s="497"/>
      <c r="PFZ24" s="497"/>
      <c r="PGA24" s="497"/>
      <c r="PGB24" s="497"/>
      <c r="PGC24" s="497"/>
      <c r="PGD24" s="497"/>
      <c r="PGE24" s="497"/>
      <c r="PGF24" s="497"/>
      <c r="PGG24" s="497"/>
      <c r="PGH24" s="497"/>
      <c r="PGI24" s="497"/>
      <c r="PGJ24" s="497"/>
      <c r="PGK24" s="497"/>
      <c r="PGL24" s="497"/>
      <c r="PGM24" s="497"/>
      <c r="PGN24" s="497"/>
      <c r="PGO24" s="497"/>
      <c r="PGP24" s="497"/>
      <c r="PGQ24" s="497"/>
      <c r="PGR24" s="497"/>
      <c r="PGS24" s="497"/>
      <c r="PGT24" s="497"/>
      <c r="PGU24" s="497"/>
      <c r="PGV24" s="497"/>
      <c r="PGW24" s="497"/>
      <c r="PGX24" s="497"/>
      <c r="PGY24" s="497"/>
      <c r="PGZ24" s="497"/>
      <c r="PHA24" s="497"/>
      <c r="PHB24" s="497"/>
      <c r="PHC24" s="497"/>
      <c r="PHD24" s="497"/>
      <c r="PHE24" s="497"/>
      <c r="PHF24" s="497"/>
      <c r="PHG24" s="497"/>
      <c r="PHH24" s="497"/>
      <c r="PHI24" s="497"/>
      <c r="PHJ24" s="497"/>
      <c r="PHK24" s="497"/>
      <c r="PHL24" s="497"/>
      <c r="PHM24" s="497"/>
      <c r="PHN24" s="497"/>
      <c r="PHO24" s="497"/>
      <c r="PHP24" s="497"/>
      <c r="PHQ24" s="497"/>
      <c r="PHR24" s="497"/>
      <c r="PHS24" s="497"/>
      <c r="PHT24" s="497"/>
      <c r="PHU24" s="497"/>
      <c r="PHV24" s="497"/>
      <c r="PHW24" s="497"/>
      <c r="PHX24" s="497"/>
      <c r="PHY24" s="497"/>
      <c r="PHZ24" s="497"/>
      <c r="PIA24" s="497"/>
      <c r="PIB24" s="497"/>
      <c r="PIC24" s="497"/>
      <c r="PID24" s="497"/>
      <c r="PIE24" s="497"/>
      <c r="PIF24" s="497"/>
      <c r="PIG24" s="497"/>
      <c r="PIH24" s="497"/>
      <c r="PII24" s="497"/>
      <c r="PIJ24" s="497"/>
      <c r="PIK24" s="497"/>
      <c r="PIL24" s="497"/>
      <c r="PIM24" s="497"/>
      <c r="PIN24" s="497"/>
      <c r="PIO24" s="497"/>
      <c r="PIP24" s="497"/>
      <c r="PIQ24" s="497"/>
      <c r="PIR24" s="497"/>
      <c r="PIS24" s="497"/>
      <c r="PIT24" s="497"/>
      <c r="PIU24" s="497"/>
      <c r="PIV24" s="497"/>
      <c r="PIW24" s="497"/>
      <c r="PIX24" s="497"/>
      <c r="PIY24" s="497"/>
      <c r="PIZ24" s="497"/>
      <c r="PJA24" s="497"/>
      <c r="PJB24" s="497"/>
      <c r="PJC24" s="497"/>
      <c r="PJD24" s="497"/>
      <c r="PJE24" s="497"/>
      <c r="PJF24" s="497"/>
      <c r="PJG24" s="497"/>
      <c r="PJH24" s="497"/>
      <c r="PJI24" s="497"/>
      <c r="PJJ24" s="497"/>
      <c r="PJK24" s="497"/>
      <c r="PJL24" s="497"/>
      <c r="PJM24" s="497"/>
      <c r="PJN24" s="497"/>
      <c r="PJO24" s="497"/>
      <c r="PJP24" s="497"/>
      <c r="PJQ24" s="497"/>
      <c r="PJR24" s="497"/>
      <c r="PJS24" s="497"/>
      <c r="PJT24" s="497"/>
      <c r="PJU24" s="497"/>
      <c r="PJV24" s="497"/>
      <c r="PJW24" s="497"/>
      <c r="PJX24" s="497"/>
      <c r="PJY24" s="497"/>
      <c r="PJZ24" s="497"/>
      <c r="PKA24" s="497"/>
      <c r="PKB24" s="497"/>
      <c r="PKC24" s="497"/>
      <c r="PKD24" s="497"/>
      <c r="PKE24" s="497"/>
      <c r="PKF24" s="497"/>
      <c r="PKG24" s="497"/>
      <c r="PKH24" s="497"/>
      <c r="PKI24" s="497"/>
      <c r="PKJ24" s="497"/>
      <c r="PKK24" s="497"/>
      <c r="PKL24" s="497"/>
      <c r="PKM24" s="497"/>
      <c r="PKN24" s="497"/>
      <c r="PKO24" s="497"/>
      <c r="PKP24" s="497"/>
      <c r="PKQ24" s="497"/>
      <c r="PKR24" s="497"/>
      <c r="PKS24" s="497"/>
      <c r="PKT24" s="497"/>
      <c r="PKU24" s="497"/>
      <c r="PKV24" s="497"/>
      <c r="PKW24" s="497"/>
      <c r="PKX24" s="497"/>
      <c r="PKY24" s="497"/>
      <c r="PKZ24" s="497"/>
      <c r="PLA24" s="497"/>
      <c r="PLB24" s="497"/>
      <c r="PLC24" s="497"/>
      <c r="PLD24" s="497"/>
      <c r="PLE24" s="497"/>
      <c r="PLF24" s="497"/>
      <c r="PLG24" s="497"/>
      <c r="PLH24" s="497"/>
      <c r="PLI24" s="497"/>
      <c r="PLJ24" s="497"/>
      <c r="PLK24" s="497"/>
      <c r="PLL24" s="497"/>
      <c r="PLM24" s="497"/>
      <c r="PLN24" s="497"/>
      <c r="PLO24" s="497"/>
      <c r="PLP24" s="497"/>
      <c r="PLQ24" s="497"/>
      <c r="PLR24" s="497"/>
      <c r="PLS24" s="497"/>
      <c r="PLT24" s="497"/>
      <c r="PLU24" s="497"/>
      <c r="PLV24" s="497"/>
      <c r="PLW24" s="497"/>
      <c r="PLX24" s="497"/>
      <c r="PLY24" s="497"/>
      <c r="PLZ24" s="497"/>
      <c r="PMA24" s="497"/>
      <c r="PMB24" s="497"/>
      <c r="PMC24" s="497"/>
      <c r="PMD24" s="497"/>
      <c r="PME24" s="497"/>
      <c r="PMF24" s="497"/>
      <c r="PMG24" s="497"/>
      <c r="PMH24" s="497"/>
      <c r="PMI24" s="497"/>
      <c r="PMJ24" s="497"/>
      <c r="PMK24" s="497"/>
      <c r="PML24" s="497"/>
      <c r="PMM24" s="497"/>
      <c r="PMN24" s="497"/>
      <c r="PMO24" s="497"/>
      <c r="PMP24" s="497"/>
      <c r="PMQ24" s="497"/>
      <c r="PMR24" s="497"/>
      <c r="PMS24" s="497"/>
      <c r="PMT24" s="497"/>
      <c r="PMU24" s="497"/>
      <c r="PMV24" s="497"/>
      <c r="PMW24" s="497"/>
      <c r="PMX24" s="497"/>
      <c r="PMY24" s="497"/>
      <c r="PMZ24" s="497"/>
      <c r="PNA24" s="497"/>
      <c r="PNB24" s="497"/>
      <c r="PNC24" s="497"/>
      <c r="PND24" s="497"/>
      <c r="PNE24" s="497"/>
      <c r="PNF24" s="497"/>
      <c r="PNG24" s="497"/>
      <c r="PNH24" s="497"/>
      <c r="PNI24" s="497"/>
      <c r="PNJ24" s="497"/>
      <c r="PNK24" s="497"/>
      <c r="PNL24" s="497"/>
      <c r="PNM24" s="497"/>
      <c r="PNN24" s="497"/>
      <c r="PNO24" s="497"/>
      <c r="PNP24" s="497"/>
      <c r="PNQ24" s="497"/>
      <c r="PNR24" s="497"/>
      <c r="PNS24" s="497"/>
      <c r="PNT24" s="497"/>
      <c r="PNU24" s="497"/>
      <c r="PNV24" s="497"/>
      <c r="PNW24" s="497"/>
      <c r="PNX24" s="497"/>
      <c r="PNY24" s="497"/>
      <c r="PNZ24" s="497"/>
      <c r="POA24" s="497"/>
      <c r="POB24" s="497"/>
      <c r="POC24" s="497"/>
      <c r="POD24" s="497"/>
      <c r="POE24" s="497"/>
      <c r="POF24" s="497"/>
      <c r="POG24" s="497"/>
      <c r="POH24" s="497"/>
      <c r="POI24" s="497"/>
      <c r="POJ24" s="497"/>
      <c r="POK24" s="497"/>
      <c r="POL24" s="497"/>
      <c r="POM24" s="497"/>
      <c r="PON24" s="497"/>
      <c r="POO24" s="497"/>
      <c r="POP24" s="497"/>
      <c r="POQ24" s="497"/>
      <c r="POR24" s="497"/>
      <c r="POS24" s="497"/>
      <c r="POT24" s="497"/>
      <c r="POU24" s="497"/>
      <c r="POV24" s="497"/>
      <c r="POW24" s="497"/>
      <c r="POX24" s="497"/>
      <c r="POY24" s="497"/>
      <c r="POZ24" s="497"/>
      <c r="PPA24" s="497"/>
      <c r="PPB24" s="497"/>
      <c r="PPC24" s="497"/>
      <c r="PPD24" s="497"/>
      <c r="PPE24" s="497"/>
      <c r="PPF24" s="497"/>
      <c r="PPG24" s="497"/>
      <c r="PPH24" s="497"/>
      <c r="PPI24" s="497"/>
      <c r="PPJ24" s="497"/>
      <c r="PPK24" s="497"/>
      <c r="PPL24" s="497"/>
      <c r="PPM24" s="497"/>
      <c r="PPN24" s="497"/>
      <c r="PPO24" s="497"/>
      <c r="PPP24" s="497"/>
      <c r="PPQ24" s="497"/>
      <c r="PPR24" s="497"/>
      <c r="PPS24" s="497"/>
      <c r="PPT24" s="497"/>
      <c r="PPU24" s="497"/>
      <c r="PPV24" s="497"/>
      <c r="PPW24" s="497"/>
      <c r="PPX24" s="497"/>
      <c r="PPY24" s="497"/>
      <c r="PPZ24" s="497"/>
      <c r="PQA24" s="497"/>
      <c r="PQB24" s="497"/>
      <c r="PQC24" s="497"/>
      <c r="PQD24" s="497"/>
      <c r="PQE24" s="497"/>
      <c r="PQF24" s="497"/>
      <c r="PQG24" s="497"/>
      <c r="PQH24" s="497"/>
      <c r="PQI24" s="497"/>
      <c r="PQJ24" s="497"/>
      <c r="PQK24" s="497"/>
      <c r="PQL24" s="497"/>
      <c r="PQM24" s="497"/>
      <c r="PQN24" s="497"/>
      <c r="PQO24" s="497"/>
      <c r="PQP24" s="497"/>
      <c r="PQQ24" s="497"/>
      <c r="PQR24" s="497"/>
      <c r="PQS24" s="497"/>
      <c r="PQT24" s="497"/>
      <c r="PQU24" s="497"/>
      <c r="PQV24" s="497"/>
      <c r="PQW24" s="497"/>
      <c r="PQX24" s="497"/>
      <c r="PQY24" s="497"/>
      <c r="PQZ24" s="497"/>
      <c r="PRA24" s="497"/>
      <c r="PRB24" s="497"/>
      <c r="PRC24" s="497"/>
      <c r="PRD24" s="497"/>
      <c r="PRE24" s="497"/>
      <c r="PRF24" s="497"/>
      <c r="PRG24" s="497"/>
      <c r="PRH24" s="497"/>
      <c r="PRI24" s="497"/>
      <c r="PRJ24" s="497"/>
      <c r="PRK24" s="497"/>
      <c r="PRL24" s="497"/>
      <c r="PRM24" s="497"/>
      <c r="PRN24" s="497"/>
      <c r="PRO24" s="497"/>
      <c r="PRP24" s="497"/>
      <c r="PRQ24" s="497"/>
      <c r="PRR24" s="497"/>
      <c r="PRS24" s="497"/>
      <c r="PRT24" s="497"/>
      <c r="PRU24" s="497"/>
      <c r="PRV24" s="497"/>
      <c r="PRW24" s="497"/>
      <c r="PRX24" s="497"/>
      <c r="PRY24" s="497"/>
      <c r="PRZ24" s="497"/>
      <c r="PSA24" s="497"/>
      <c r="PSB24" s="497"/>
      <c r="PSC24" s="497"/>
      <c r="PSD24" s="497"/>
      <c r="PSE24" s="497"/>
      <c r="PSF24" s="497"/>
      <c r="PSG24" s="497"/>
      <c r="PSH24" s="497"/>
      <c r="PSI24" s="497"/>
      <c r="PSJ24" s="497"/>
      <c r="PSK24" s="497"/>
      <c r="PSL24" s="497"/>
      <c r="PSM24" s="497"/>
      <c r="PSN24" s="497"/>
      <c r="PSO24" s="497"/>
      <c r="PSP24" s="497"/>
      <c r="PSQ24" s="497"/>
      <c r="PSR24" s="497"/>
      <c r="PSS24" s="497"/>
      <c r="PST24" s="497"/>
      <c r="PSU24" s="497"/>
      <c r="PSV24" s="497"/>
      <c r="PSW24" s="497"/>
      <c r="PSX24" s="497"/>
      <c r="PSY24" s="497"/>
      <c r="PSZ24" s="497"/>
      <c r="PTA24" s="497"/>
      <c r="PTB24" s="497"/>
      <c r="PTC24" s="497"/>
      <c r="PTD24" s="497"/>
      <c r="PTE24" s="497"/>
      <c r="PTF24" s="497"/>
      <c r="PTG24" s="497"/>
      <c r="PTH24" s="497"/>
      <c r="PTI24" s="497"/>
      <c r="PTJ24" s="497"/>
      <c r="PTK24" s="497"/>
      <c r="PTL24" s="497"/>
      <c r="PTM24" s="497"/>
      <c r="PTN24" s="497"/>
      <c r="PTO24" s="497"/>
      <c r="PTP24" s="497"/>
      <c r="PTQ24" s="497"/>
      <c r="PTR24" s="497"/>
      <c r="PTS24" s="497"/>
      <c r="PTT24" s="497"/>
      <c r="PTU24" s="497"/>
      <c r="PTV24" s="497"/>
      <c r="PTW24" s="497"/>
      <c r="PTX24" s="497"/>
      <c r="PTY24" s="497"/>
      <c r="PTZ24" s="497"/>
      <c r="PUA24" s="497"/>
      <c r="PUB24" s="497"/>
      <c r="PUC24" s="497"/>
      <c r="PUD24" s="497"/>
      <c r="PUE24" s="497"/>
      <c r="PUF24" s="497"/>
      <c r="PUG24" s="497"/>
      <c r="PUH24" s="497"/>
      <c r="PUI24" s="497"/>
      <c r="PUJ24" s="497"/>
      <c r="PUK24" s="497"/>
      <c r="PUL24" s="497"/>
      <c r="PUM24" s="497"/>
      <c r="PUN24" s="497"/>
      <c r="PUO24" s="497"/>
      <c r="PUP24" s="497"/>
      <c r="PUQ24" s="497"/>
      <c r="PUR24" s="497"/>
      <c r="PUS24" s="497"/>
      <c r="PUT24" s="497"/>
      <c r="PUU24" s="497"/>
      <c r="PUV24" s="497"/>
      <c r="PUW24" s="497"/>
      <c r="PUX24" s="497"/>
      <c r="PUY24" s="497"/>
      <c r="PUZ24" s="497"/>
      <c r="PVA24" s="497"/>
      <c r="PVB24" s="497"/>
      <c r="PVC24" s="497"/>
      <c r="PVD24" s="497"/>
      <c r="PVE24" s="497"/>
      <c r="PVF24" s="497"/>
      <c r="PVG24" s="497"/>
      <c r="PVH24" s="497"/>
      <c r="PVI24" s="497"/>
      <c r="PVJ24" s="497"/>
      <c r="PVK24" s="497"/>
      <c r="PVL24" s="497"/>
      <c r="PVM24" s="497"/>
      <c r="PVN24" s="497"/>
      <c r="PVO24" s="497"/>
      <c r="PVP24" s="497"/>
      <c r="PVQ24" s="497"/>
      <c r="PVR24" s="497"/>
      <c r="PVS24" s="497"/>
      <c r="PVT24" s="497"/>
      <c r="PVU24" s="497"/>
      <c r="PVV24" s="497"/>
      <c r="PVW24" s="497"/>
      <c r="PVX24" s="497"/>
      <c r="PVY24" s="497"/>
      <c r="PVZ24" s="497"/>
      <c r="PWA24" s="497"/>
      <c r="PWB24" s="497"/>
      <c r="PWC24" s="497"/>
      <c r="PWD24" s="497"/>
      <c r="PWE24" s="497"/>
      <c r="PWF24" s="497"/>
      <c r="PWG24" s="497"/>
      <c r="PWH24" s="497"/>
      <c r="PWI24" s="497"/>
      <c r="PWJ24" s="497"/>
      <c r="PWK24" s="497"/>
      <c r="PWL24" s="497"/>
      <c r="PWM24" s="497"/>
      <c r="PWN24" s="497"/>
      <c r="PWO24" s="497"/>
      <c r="PWP24" s="497"/>
      <c r="PWQ24" s="497"/>
      <c r="PWR24" s="497"/>
      <c r="PWS24" s="497"/>
      <c r="PWT24" s="497"/>
      <c r="PWU24" s="497"/>
      <c r="PWV24" s="497"/>
      <c r="PWW24" s="497"/>
      <c r="PWX24" s="497"/>
      <c r="PWY24" s="497"/>
      <c r="PWZ24" s="497"/>
      <c r="PXA24" s="497"/>
      <c r="PXB24" s="497"/>
      <c r="PXC24" s="497"/>
      <c r="PXD24" s="497"/>
      <c r="PXE24" s="497"/>
      <c r="PXF24" s="497"/>
      <c r="PXG24" s="497"/>
      <c r="PXH24" s="497"/>
      <c r="PXI24" s="497"/>
      <c r="PXJ24" s="497"/>
      <c r="PXK24" s="497"/>
      <c r="PXL24" s="497"/>
      <c r="PXM24" s="497"/>
      <c r="PXN24" s="497"/>
      <c r="PXO24" s="497"/>
      <c r="PXP24" s="497"/>
      <c r="PXQ24" s="497"/>
      <c r="PXR24" s="497"/>
      <c r="PXS24" s="497"/>
      <c r="PXT24" s="497"/>
      <c r="PXU24" s="497"/>
      <c r="PXV24" s="497"/>
      <c r="PXW24" s="497"/>
      <c r="PXX24" s="497"/>
      <c r="PXY24" s="497"/>
      <c r="PXZ24" s="497"/>
      <c r="PYA24" s="497"/>
      <c r="PYB24" s="497"/>
      <c r="PYC24" s="497"/>
      <c r="PYD24" s="497"/>
      <c r="PYE24" s="497"/>
      <c r="PYF24" s="497"/>
      <c r="PYG24" s="497"/>
      <c r="PYH24" s="497"/>
      <c r="PYI24" s="497"/>
      <c r="PYJ24" s="497"/>
      <c r="PYK24" s="497"/>
      <c r="PYL24" s="497"/>
      <c r="PYM24" s="497"/>
      <c r="PYN24" s="497"/>
      <c r="PYO24" s="497"/>
      <c r="PYP24" s="497"/>
      <c r="PYQ24" s="497"/>
      <c r="PYR24" s="497"/>
      <c r="PYS24" s="497"/>
      <c r="PYT24" s="497"/>
      <c r="PYU24" s="497"/>
      <c r="PYV24" s="497"/>
      <c r="PYW24" s="497"/>
      <c r="PYX24" s="497"/>
      <c r="PYY24" s="497"/>
      <c r="PYZ24" s="497"/>
      <c r="PZA24" s="497"/>
      <c r="PZB24" s="497"/>
      <c r="PZC24" s="497"/>
      <c r="PZD24" s="497"/>
      <c r="PZE24" s="497"/>
      <c r="PZF24" s="497"/>
      <c r="PZG24" s="497"/>
      <c r="PZH24" s="497"/>
      <c r="PZI24" s="497"/>
      <c r="PZJ24" s="497"/>
      <c r="PZK24" s="497"/>
      <c r="PZL24" s="497"/>
      <c r="PZM24" s="497"/>
      <c r="PZN24" s="497"/>
      <c r="PZO24" s="497"/>
      <c r="PZP24" s="497"/>
      <c r="PZQ24" s="497"/>
      <c r="PZR24" s="497"/>
      <c r="PZS24" s="497"/>
      <c r="PZT24" s="497"/>
      <c r="PZU24" s="497"/>
      <c r="PZV24" s="497"/>
      <c r="PZW24" s="497"/>
      <c r="PZX24" s="497"/>
      <c r="PZY24" s="497"/>
      <c r="PZZ24" s="497"/>
      <c r="QAA24" s="497"/>
      <c r="QAB24" s="497"/>
      <c r="QAC24" s="497"/>
      <c r="QAD24" s="497"/>
      <c r="QAE24" s="497"/>
      <c r="QAF24" s="497"/>
      <c r="QAG24" s="497"/>
      <c r="QAH24" s="497"/>
      <c r="QAI24" s="497"/>
      <c r="QAJ24" s="497"/>
      <c r="QAK24" s="497"/>
      <c r="QAL24" s="497"/>
      <c r="QAM24" s="497"/>
      <c r="QAN24" s="497"/>
      <c r="QAO24" s="497"/>
      <c r="QAP24" s="497"/>
      <c r="QAQ24" s="497"/>
      <c r="QAR24" s="497"/>
      <c r="QAS24" s="497"/>
      <c r="QAT24" s="497"/>
      <c r="QAU24" s="497"/>
      <c r="QAV24" s="497"/>
      <c r="QAW24" s="497"/>
      <c r="QAX24" s="497"/>
      <c r="QAY24" s="497"/>
      <c r="QAZ24" s="497"/>
      <c r="QBA24" s="497"/>
      <c r="QBB24" s="497"/>
      <c r="QBC24" s="497"/>
      <c r="QBD24" s="497"/>
      <c r="QBE24" s="497"/>
      <c r="QBF24" s="497"/>
      <c r="QBG24" s="497"/>
      <c r="QBH24" s="497"/>
      <c r="QBI24" s="497"/>
      <c r="QBJ24" s="497"/>
      <c r="QBK24" s="497"/>
      <c r="QBL24" s="497"/>
      <c r="QBM24" s="497"/>
      <c r="QBN24" s="497"/>
      <c r="QBO24" s="497"/>
      <c r="QBP24" s="497"/>
      <c r="QBQ24" s="497"/>
      <c r="QBR24" s="497"/>
      <c r="QBS24" s="497"/>
      <c r="QBT24" s="497"/>
      <c r="QBU24" s="497"/>
      <c r="QBV24" s="497"/>
      <c r="QBW24" s="497"/>
      <c r="QBX24" s="497"/>
      <c r="QBY24" s="497"/>
      <c r="QBZ24" s="497"/>
      <c r="QCA24" s="497"/>
      <c r="QCB24" s="497"/>
      <c r="QCC24" s="497"/>
      <c r="QCD24" s="497"/>
      <c r="QCE24" s="497"/>
      <c r="QCF24" s="497"/>
      <c r="QCG24" s="497"/>
      <c r="QCH24" s="497"/>
      <c r="QCI24" s="497"/>
      <c r="QCJ24" s="497"/>
      <c r="QCK24" s="497"/>
      <c r="QCL24" s="497"/>
      <c r="QCM24" s="497"/>
      <c r="QCN24" s="497"/>
      <c r="QCO24" s="497"/>
      <c r="QCP24" s="497"/>
      <c r="QCQ24" s="497"/>
      <c r="QCR24" s="497"/>
      <c r="QCS24" s="497"/>
      <c r="QCT24" s="497"/>
      <c r="QCU24" s="497"/>
      <c r="QCV24" s="497"/>
      <c r="QCW24" s="497"/>
      <c r="QCX24" s="497"/>
      <c r="QCY24" s="497"/>
      <c r="QCZ24" s="497"/>
      <c r="QDA24" s="497"/>
      <c r="QDB24" s="497"/>
      <c r="QDC24" s="497"/>
      <c r="QDD24" s="497"/>
      <c r="QDE24" s="497"/>
      <c r="QDF24" s="497"/>
      <c r="QDG24" s="497"/>
      <c r="QDH24" s="497"/>
      <c r="QDI24" s="497"/>
      <c r="QDJ24" s="497"/>
      <c r="QDK24" s="497"/>
      <c r="QDL24" s="497"/>
      <c r="QDM24" s="497"/>
      <c r="QDN24" s="497"/>
      <c r="QDO24" s="497"/>
      <c r="QDP24" s="497"/>
      <c r="QDQ24" s="497"/>
      <c r="QDR24" s="497"/>
      <c r="QDS24" s="497"/>
      <c r="QDT24" s="497"/>
      <c r="QDU24" s="497"/>
      <c r="QDV24" s="497"/>
      <c r="QDW24" s="497"/>
      <c r="QDX24" s="497"/>
      <c r="QDY24" s="497"/>
      <c r="QDZ24" s="497"/>
      <c r="QEA24" s="497"/>
      <c r="QEB24" s="497"/>
      <c r="QEC24" s="497"/>
      <c r="QED24" s="497"/>
      <c r="QEE24" s="497"/>
      <c r="QEF24" s="497"/>
      <c r="QEG24" s="497"/>
      <c r="QEH24" s="497"/>
      <c r="QEI24" s="497"/>
      <c r="QEJ24" s="497"/>
      <c r="QEK24" s="497"/>
      <c r="QEL24" s="497"/>
      <c r="QEM24" s="497"/>
      <c r="QEN24" s="497"/>
      <c r="QEO24" s="497"/>
      <c r="QEP24" s="497"/>
      <c r="QEQ24" s="497"/>
      <c r="QER24" s="497"/>
      <c r="QES24" s="497"/>
      <c r="QET24" s="497"/>
      <c r="QEU24" s="497"/>
      <c r="QEV24" s="497"/>
      <c r="QEW24" s="497"/>
      <c r="QEX24" s="497"/>
      <c r="QEY24" s="497"/>
      <c r="QEZ24" s="497"/>
      <c r="QFA24" s="497"/>
      <c r="QFB24" s="497"/>
      <c r="QFC24" s="497"/>
      <c r="QFD24" s="497"/>
      <c r="QFE24" s="497"/>
      <c r="QFF24" s="497"/>
      <c r="QFG24" s="497"/>
      <c r="QFH24" s="497"/>
      <c r="QFI24" s="497"/>
      <c r="QFJ24" s="497"/>
      <c r="QFK24" s="497"/>
      <c r="QFL24" s="497"/>
      <c r="QFM24" s="497"/>
      <c r="QFN24" s="497"/>
      <c r="QFO24" s="497"/>
      <c r="QFP24" s="497"/>
      <c r="QFQ24" s="497"/>
      <c r="QFR24" s="497"/>
      <c r="QFS24" s="497"/>
      <c r="QFT24" s="497"/>
      <c r="QFU24" s="497"/>
      <c r="QFV24" s="497"/>
      <c r="QFW24" s="497"/>
      <c r="QFX24" s="497"/>
      <c r="QFY24" s="497"/>
      <c r="QFZ24" s="497"/>
      <c r="QGA24" s="497"/>
      <c r="QGB24" s="497"/>
      <c r="QGC24" s="497"/>
      <c r="QGD24" s="497"/>
      <c r="QGE24" s="497"/>
      <c r="QGF24" s="497"/>
      <c r="QGG24" s="497"/>
      <c r="QGH24" s="497"/>
      <c r="QGI24" s="497"/>
      <c r="QGJ24" s="497"/>
      <c r="QGK24" s="497"/>
      <c r="QGL24" s="497"/>
      <c r="QGM24" s="497"/>
      <c r="QGN24" s="497"/>
      <c r="QGO24" s="497"/>
      <c r="QGP24" s="497"/>
      <c r="QGQ24" s="497"/>
      <c r="QGR24" s="497"/>
      <c r="QGS24" s="497"/>
      <c r="QGT24" s="497"/>
      <c r="QGU24" s="497"/>
      <c r="QGV24" s="497"/>
      <c r="QGW24" s="497"/>
      <c r="QGX24" s="497"/>
      <c r="QGY24" s="497"/>
      <c r="QGZ24" s="497"/>
      <c r="QHA24" s="497"/>
      <c r="QHB24" s="497"/>
      <c r="QHC24" s="497"/>
      <c r="QHD24" s="497"/>
      <c r="QHE24" s="497"/>
      <c r="QHF24" s="497"/>
      <c r="QHG24" s="497"/>
      <c r="QHH24" s="497"/>
      <c r="QHI24" s="497"/>
      <c r="QHJ24" s="497"/>
      <c r="QHK24" s="497"/>
      <c r="QHL24" s="497"/>
      <c r="QHM24" s="497"/>
      <c r="QHN24" s="497"/>
      <c r="QHO24" s="497"/>
      <c r="QHP24" s="497"/>
      <c r="QHQ24" s="497"/>
      <c r="QHR24" s="497"/>
      <c r="QHS24" s="497"/>
      <c r="QHT24" s="497"/>
      <c r="QHU24" s="497"/>
      <c r="QHV24" s="497"/>
      <c r="QHW24" s="497"/>
      <c r="QHX24" s="497"/>
      <c r="QHY24" s="497"/>
      <c r="QHZ24" s="497"/>
      <c r="QIA24" s="497"/>
      <c r="QIB24" s="497"/>
      <c r="QIC24" s="497"/>
      <c r="QID24" s="497"/>
      <c r="QIE24" s="497"/>
      <c r="QIF24" s="497"/>
      <c r="QIG24" s="497"/>
      <c r="QIH24" s="497"/>
      <c r="QII24" s="497"/>
      <c r="QIJ24" s="497"/>
      <c r="QIK24" s="497"/>
      <c r="QIL24" s="497"/>
      <c r="QIM24" s="497"/>
      <c r="QIN24" s="497"/>
      <c r="QIO24" s="497"/>
      <c r="QIP24" s="497"/>
      <c r="QIQ24" s="497"/>
      <c r="QIR24" s="497"/>
      <c r="QIS24" s="497"/>
      <c r="QIT24" s="497"/>
      <c r="QIU24" s="497"/>
      <c r="QIV24" s="497"/>
      <c r="QIW24" s="497"/>
      <c r="QIX24" s="497"/>
      <c r="QIY24" s="497"/>
      <c r="QIZ24" s="497"/>
      <c r="QJA24" s="497"/>
      <c r="QJB24" s="497"/>
      <c r="QJC24" s="497"/>
      <c r="QJD24" s="497"/>
      <c r="QJE24" s="497"/>
      <c r="QJF24" s="497"/>
      <c r="QJG24" s="497"/>
      <c r="QJH24" s="497"/>
      <c r="QJI24" s="497"/>
      <c r="QJJ24" s="497"/>
      <c r="QJK24" s="497"/>
      <c r="QJL24" s="497"/>
      <c r="QJM24" s="497"/>
      <c r="QJN24" s="497"/>
      <c r="QJO24" s="497"/>
      <c r="QJP24" s="497"/>
      <c r="QJQ24" s="497"/>
      <c r="QJR24" s="497"/>
      <c r="QJS24" s="497"/>
      <c r="QJT24" s="497"/>
      <c r="QJU24" s="497"/>
      <c r="QJV24" s="497"/>
      <c r="QJW24" s="497"/>
      <c r="QJX24" s="497"/>
      <c r="QJY24" s="497"/>
      <c r="QJZ24" s="497"/>
      <c r="QKA24" s="497"/>
      <c r="QKB24" s="497"/>
      <c r="QKC24" s="497"/>
      <c r="QKD24" s="497"/>
      <c r="QKE24" s="497"/>
      <c r="QKF24" s="497"/>
      <c r="QKG24" s="497"/>
      <c r="QKH24" s="497"/>
      <c r="QKI24" s="497"/>
      <c r="QKJ24" s="497"/>
      <c r="QKK24" s="497"/>
      <c r="QKL24" s="497"/>
      <c r="QKM24" s="497"/>
      <c r="QKN24" s="497"/>
      <c r="QKO24" s="497"/>
      <c r="QKP24" s="497"/>
      <c r="QKQ24" s="497"/>
      <c r="QKR24" s="497"/>
      <c r="QKS24" s="497"/>
      <c r="QKT24" s="497"/>
      <c r="QKU24" s="497"/>
      <c r="QKV24" s="497"/>
      <c r="QKW24" s="497"/>
      <c r="QKX24" s="497"/>
      <c r="QKY24" s="497"/>
      <c r="QKZ24" s="497"/>
      <c r="QLA24" s="497"/>
      <c r="QLB24" s="497"/>
      <c r="QLC24" s="497"/>
      <c r="QLD24" s="497"/>
      <c r="QLE24" s="497"/>
      <c r="QLF24" s="497"/>
      <c r="QLG24" s="497"/>
      <c r="QLH24" s="497"/>
      <c r="QLI24" s="497"/>
      <c r="QLJ24" s="497"/>
      <c r="QLK24" s="497"/>
      <c r="QLL24" s="497"/>
      <c r="QLM24" s="497"/>
      <c r="QLN24" s="497"/>
      <c r="QLO24" s="497"/>
      <c r="QLP24" s="497"/>
      <c r="QLQ24" s="497"/>
      <c r="QLR24" s="497"/>
      <c r="QLS24" s="497"/>
      <c r="QLT24" s="497"/>
      <c r="QLU24" s="497"/>
      <c r="QLV24" s="497"/>
      <c r="QLW24" s="497"/>
      <c r="QLX24" s="497"/>
      <c r="QLY24" s="497"/>
      <c r="QLZ24" s="497"/>
      <c r="QMA24" s="497"/>
      <c r="QMB24" s="497"/>
      <c r="QMC24" s="497"/>
      <c r="QMD24" s="497"/>
      <c r="QME24" s="497"/>
      <c r="QMF24" s="497"/>
      <c r="QMG24" s="497"/>
      <c r="QMH24" s="497"/>
      <c r="QMI24" s="497"/>
      <c r="QMJ24" s="497"/>
      <c r="QMK24" s="497"/>
      <c r="QML24" s="497"/>
      <c r="QMM24" s="497"/>
      <c r="QMN24" s="497"/>
      <c r="QMO24" s="497"/>
      <c r="QMP24" s="497"/>
      <c r="QMQ24" s="497"/>
      <c r="QMR24" s="497"/>
      <c r="QMS24" s="497"/>
      <c r="QMT24" s="497"/>
      <c r="QMU24" s="497"/>
      <c r="QMV24" s="497"/>
      <c r="QMW24" s="497"/>
      <c r="QMX24" s="497"/>
      <c r="QMY24" s="497"/>
      <c r="QMZ24" s="497"/>
      <c r="QNA24" s="497"/>
      <c r="QNB24" s="497"/>
      <c r="QNC24" s="497"/>
      <c r="QND24" s="497"/>
      <c r="QNE24" s="497"/>
      <c r="QNF24" s="497"/>
      <c r="QNG24" s="497"/>
      <c r="QNH24" s="497"/>
      <c r="QNI24" s="497"/>
      <c r="QNJ24" s="497"/>
      <c r="QNK24" s="497"/>
      <c r="QNL24" s="497"/>
      <c r="QNM24" s="497"/>
      <c r="QNN24" s="497"/>
      <c r="QNO24" s="497"/>
      <c r="QNP24" s="497"/>
      <c r="QNQ24" s="497"/>
      <c r="QNR24" s="497"/>
      <c r="QNS24" s="497"/>
      <c r="QNT24" s="497"/>
      <c r="QNU24" s="497"/>
      <c r="QNV24" s="497"/>
      <c r="QNW24" s="497"/>
      <c r="QNX24" s="497"/>
      <c r="QNY24" s="497"/>
      <c r="QNZ24" s="497"/>
      <c r="QOA24" s="497"/>
      <c r="QOB24" s="497"/>
      <c r="QOC24" s="497"/>
      <c r="QOD24" s="497"/>
      <c r="QOE24" s="497"/>
      <c r="QOF24" s="497"/>
      <c r="QOG24" s="497"/>
      <c r="QOH24" s="497"/>
      <c r="QOI24" s="497"/>
      <c r="QOJ24" s="497"/>
      <c r="QOK24" s="497"/>
      <c r="QOL24" s="497"/>
      <c r="QOM24" s="497"/>
      <c r="QON24" s="497"/>
      <c r="QOO24" s="497"/>
      <c r="QOP24" s="497"/>
      <c r="QOQ24" s="497"/>
      <c r="QOR24" s="497"/>
      <c r="QOS24" s="497"/>
      <c r="QOT24" s="497"/>
      <c r="QOU24" s="497"/>
      <c r="QOV24" s="497"/>
      <c r="QOW24" s="497"/>
      <c r="QOX24" s="497"/>
      <c r="QOY24" s="497"/>
      <c r="QOZ24" s="497"/>
      <c r="QPA24" s="497"/>
      <c r="QPB24" s="497"/>
      <c r="QPC24" s="497"/>
      <c r="QPD24" s="497"/>
      <c r="QPE24" s="497"/>
      <c r="QPF24" s="497"/>
      <c r="QPG24" s="497"/>
      <c r="QPH24" s="497"/>
      <c r="QPI24" s="497"/>
      <c r="QPJ24" s="497"/>
      <c r="QPK24" s="497"/>
      <c r="QPL24" s="497"/>
      <c r="QPM24" s="497"/>
      <c r="QPN24" s="497"/>
      <c r="QPO24" s="497"/>
      <c r="QPP24" s="497"/>
      <c r="QPQ24" s="497"/>
      <c r="QPR24" s="497"/>
      <c r="QPS24" s="497"/>
      <c r="QPT24" s="497"/>
      <c r="QPU24" s="497"/>
      <c r="QPV24" s="497"/>
      <c r="QPW24" s="497"/>
      <c r="QPX24" s="497"/>
      <c r="QPY24" s="497"/>
      <c r="QPZ24" s="497"/>
      <c r="QQA24" s="497"/>
      <c r="QQB24" s="497"/>
      <c r="QQC24" s="497"/>
      <c r="QQD24" s="497"/>
      <c r="QQE24" s="497"/>
      <c r="QQF24" s="497"/>
      <c r="QQG24" s="497"/>
      <c r="QQH24" s="497"/>
      <c r="QQI24" s="497"/>
      <c r="QQJ24" s="497"/>
      <c r="QQK24" s="497"/>
      <c r="QQL24" s="497"/>
      <c r="QQM24" s="497"/>
      <c r="QQN24" s="497"/>
      <c r="QQO24" s="497"/>
      <c r="QQP24" s="497"/>
      <c r="QQQ24" s="497"/>
      <c r="QQR24" s="497"/>
      <c r="QQS24" s="497"/>
      <c r="QQT24" s="497"/>
      <c r="QQU24" s="497"/>
      <c r="QQV24" s="497"/>
      <c r="QQW24" s="497"/>
      <c r="QQX24" s="497"/>
      <c r="QQY24" s="497"/>
      <c r="QQZ24" s="497"/>
      <c r="QRA24" s="497"/>
      <c r="QRB24" s="497"/>
      <c r="QRC24" s="497"/>
      <c r="QRD24" s="497"/>
      <c r="QRE24" s="497"/>
      <c r="QRF24" s="497"/>
      <c r="QRG24" s="497"/>
      <c r="QRH24" s="497"/>
      <c r="QRI24" s="497"/>
      <c r="QRJ24" s="497"/>
      <c r="QRK24" s="497"/>
      <c r="QRL24" s="497"/>
      <c r="QRM24" s="497"/>
      <c r="QRN24" s="497"/>
      <c r="QRO24" s="497"/>
      <c r="QRP24" s="497"/>
      <c r="QRQ24" s="497"/>
      <c r="QRR24" s="497"/>
      <c r="QRS24" s="497"/>
      <c r="QRT24" s="497"/>
      <c r="QRU24" s="497"/>
      <c r="QRV24" s="497"/>
      <c r="QRW24" s="497"/>
      <c r="QRX24" s="497"/>
      <c r="QRY24" s="497"/>
      <c r="QRZ24" s="497"/>
      <c r="QSA24" s="497"/>
      <c r="QSB24" s="497"/>
      <c r="QSC24" s="497"/>
      <c r="QSD24" s="497"/>
      <c r="QSE24" s="497"/>
      <c r="QSF24" s="497"/>
      <c r="QSG24" s="497"/>
      <c r="QSH24" s="497"/>
      <c r="QSI24" s="497"/>
      <c r="QSJ24" s="497"/>
      <c r="QSK24" s="497"/>
      <c r="QSL24" s="497"/>
      <c r="QSM24" s="497"/>
      <c r="QSN24" s="497"/>
      <c r="QSO24" s="497"/>
      <c r="QSP24" s="497"/>
      <c r="QSQ24" s="497"/>
      <c r="QSR24" s="497"/>
      <c r="QSS24" s="497"/>
      <c r="QST24" s="497"/>
      <c r="QSU24" s="497"/>
      <c r="QSV24" s="497"/>
      <c r="QSW24" s="497"/>
      <c r="QSX24" s="497"/>
      <c r="QSY24" s="497"/>
      <c r="QSZ24" s="497"/>
      <c r="QTA24" s="497"/>
      <c r="QTB24" s="497"/>
      <c r="QTC24" s="497"/>
      <c r="QTD24" s="497"/>
      <c r="QTE24" s="497"/>
      <c r="QTF24" s="497"/>
      <c r="QTG24" s="497"/>
      <c r="QTH24" s="497"/>
      <c r="QTI24" s="497"/>
      <c r="QTJ24" s="497"/>
      <c r="QTK24" s="497"/>
      <c r="QTL24" s="497"/>
      <c r="QTM24" s="497"/>
      <c r="QTN24" s="497"/>
      <c r="QTO24" s="497"/>
      <c r="QTP24" s="497"/>
      <c r="QTQ24" s="497"/>
      <c r="QTR24" s="497"/>
      <c r="QTS24" s="497"/>
      <c r="QTT24" s="497"/>
      <c r="QTU24" s="497"/>
      <c r="QTV24" s="497"/>
      <c r="QTW24" s="497"/>
      <c r="QTX24" s="497"/>
      <c r="QTY24" s="497"/>
      <c r="QTZ24" s="497"/>
      <c r="QUA24" s="497"/>
      <c r="QUB24" s="497"/>
      <c r="QUC24" s="497"/>
      <c r="QUD24" s="497"/>
      <c r="QUE24" s="497"/>
      <c r="QUF24" s="497"/>
      <c r="QUG24" s="497"/>
      <c r="QUH24" s="497"/>
      <c r="QUI24" s="497"/>
      <c r="QUJ24" s="497"/>
      <c r="QUK24" s="497"/>
      <c r="QUL24" s="497"/>
      <c r="QUM24" s="497"/>
      <c r="QUN24" s="497"/>
      <c r="QUO24" s="497"/>
      <c r="QUP24" s="497"/>
      <c r="QUQ24" s="497"/>
      <c r="QUR24" s="497"/>
      <c r="QUS24" s="497"/>
      <c r="QUT24" s="497"/>
      <c r="QUU24" s="497"/>
      <c r="QUV24" s="497"/>
      <c r="QUW24" s="497"/>
      <c r="QUX24" s="497"/>
      <c r="QUY24" s="497"/>
      <c r="QUZ24" s="497"/>
      <c r="QVA24" s="497"/>
      <c r="QVB24" s="497"/>
      <c r="QVC24" s="497"/>
      <c r="QVD24" s="497"/>
      <c r="QVE24" s="497"/>
      <c r="QVF24" s="497"/>
      <c r="QVG24" s="497"/>
      <c r="QVH24" s="497"/>
      <c r="QVI24" s="497"/>
      <c r="QVJ24" s="497"/>
      <c r="QVK24" s="497"/>
      <c r="QVL24" s="497"/>
      <c r="QVM24" s="497"/>
      <c r="QVN24" s="497"/>
      <c r="QVO24" s="497"/>
      <c r="QVP24" s="497"/>
      <c r="QVQ24" s="497"/>
      <c r="QVR24" s="497"/>
      <c r="QVS24" s="497"/>
      <c r="QVT24" s="497"/>
      <c r="QVU24" s="497"/>
      <c r="QVV24" s="497"/>
      <c r="QVW24" s="497"/>
      <c r="QVX24" s="497"/>
      <c r="QVY24" s="497"/>
      <c r="QVZ24" s="497"/>
      <c r="QWA24" s="497"/>
      <c r="QWB24" s="497"/>
      <c r="QWC24" s="497"/>
      <c r="QWD24" s="497"/>
      <c r="QWE24" s="497"/>
      <c r="QWF24" s="497"/>
      <c r="QWG24" s="497"/>
      <c r="QWH24" s="497"/>
      <c r="QWI24" s="497"/>
      <c r="QWJ24" s="497"/>
      <c r="QWK24" s="497"/>
      <c r="QWL24" s="497"/>
      <c r="QWM24" s="497"/>
      <c r="QWN24" s="497"/>
      <c r="QWO24" s="497"/>
      <c r="QWP24" s="497"/>
      <c r="QWQ24" s="497"/>
      <c r="QWR24" s="497"/>
      <c r="QWS24" s="497"/>
      <c r="QWT24" s="497"/>
      <c r="QWU24" s="497"/>
      <c r="QWV24" s="497"/>
      <c r="QWW24" s="497"/>
      <c r="QWX24" s="497"/>
      <c r="QWY24" s="497"/>
      <c r="QWZ24" s="497"/>
      <c r="QXA24" s="497"/>
      <c r="QXB24" s="497"/>
      <c r="QXC24" s="497"/>
      <c r="QXD24" s="497"/>
      <c r="QXE24" s="497"/>
      <c r="QXF24" s="497"/>
      <c r="QXG24" s="497"/>
      <c r="QXH24" s="497"/>
      <c r="QXI24" s="497"/>
      <c r="QXJ24" s="497"/>
      <c r="QXK24" s="497"/>
      <c r="QXL24" s="497"/>
      <c r="QXM24" s="497"/>
      <c r="QXN24" s="497"/>
      <c r="QXO24" s="497"/>
      <c r="QXP24" s="497"/>
      <c r="QXQ24" s="497"/>
      <c r="QXR24" s="497"/>
      <c r="QXS24" s="497"/>
      <c r="QXT24" s="497"/>
      <c r="QXU24" s="497"/>
      <c r="QXV24" s="497"/>
      <c r="QXW24" s="497"/>
      <c r="QXX24" s="497"/>
      <c r="QXY24" s="497"/>
      <c r="QXZ24" s="497"/>
      <c r="QYA24" s="497"/>
      <c r="QYB24" s="497"/>
      <c r="QYC24" s="497"/>
      <c r="QYD24" s="497"/>
      <c r="QYE24" s="497"/>
      <c r="QYF24" s="497"/>
      <c r="QYG24" s="497"/>
      <c r="QYH24" s="497"/>
      <c r="QYI24" s="497"/>
      <c r="QYJ24" s="497"/>
      <c r="QYK24" s="497"/>
      <c r="QYL24" s="497"/>
      <c r="QYM24" s="497"/>
      <c r="QYN24" s="497"/>
      <c r="QYO24" s="497"/>
      <c r="QYP24" s="497"/>
      <c r="QYQ24" s="497"/>
      <c r="QYR24" s="497"/>
      <c r="QYS24" s="497"/>
      <c r="QYT24" s="497"/>
      <c r="QYU24" s="497"/>
      <c r="QYV24" s="497"/>
      <c r="QYW24" s="497"/>
      <c r="QYX24" s="497"/>
      <c r="QYY24" s="497"/>
      <c r="QYZ24" s="497"/>
      <c r="QZA24" s="497"/>
      <c r="QZB24" s="497"/>
      <c r="QZC24" s="497"/>
      <c r="QZD24" s="497"/>
      <c r="QZE24" s="497"/>
      <c r="QZF24" s="497"/>
      <c r="QZG24" s="497"/>
      <c r="QZH24" s="497"/>
      <c r="QZI24" s="497"/>
      <c r="QZJ24" s="497"/>
      <c r="QZK24" s="497"/>
      <c r="QZL24" s="497"/>
      <c r="QZM24" s="497"/>
      <c r="QZN24" s="497"/>
      <c r="QZO24" s="497"/>
      <c r="QZP24" s="497"/>
      <c r="QZQ24" s="497"/>
      <c r="QZR24" s="497"/>
      <c r="QZS24" s="497"/>
      <c r="QZT24" s="497"/>
      <c r="QZU24" s="497"/>
      <c r="QZV24" s="497"/>
      <c r="QZW24" s="497"/>
      <c r="QZX24" s="497"/>
      <c r="QZY24" s="497"/>
      <c r="QZZ24" s="497"/>
      <c r="RAA24" s="497"/>
      <c r="RAB24" s="497"/>
      <c r="RAC24" s="497"/>
      <c r="RAD24" s="497"/>
      <c r="RAE24" s="497"/>
      <c r="RAF24" s="497"/>
      <c r="RAG24" s="497"/>
      <c r="RAH24" s="497"/>
      <c r="RAI24" s="497"/>
      <c r="RAJ24" s="497"/>
      <c r="RAK24" s="497"/>
      <c r="RAL24" s="497"/>
      <c r="RAM24" s="497"/>
      <c r="RAN24" s="497"/>
      <c r="RAO24" s="497"/>
      <c r="RAP24" s="497"/>
      <c r="RAQ24" s="497"/>
      <c r="RAR24" s="497"/>
      <c r="RAS24" s="497"/>
      <c r="RAT24" s="497"/>
      <c r="RAU24" s="497"/>
      <c r="RAV24" s="497"/>
      <c r="RAW24" s="497"/>
      <c r="RAX24" s="497"/>
      <c r="RAY24" s="497"/>
      <c r="RAZ24" s="497"/>
      <c r="RBA24" s="497"/>
      <c r="RBB24" s="497"/>
      <c r="RBC24" s="497"/>
      <c r="RBD24" s="497"/>
      <c r="RBE24" s="497"/>
      <c r="RBF24" s="497"/>
      <c r="RBG24" s="497"/>
      <c r="RBH24" s="497"/>
      <c r="RBI24" s="497"/>
      <c r="RBJ24" s="497"/>
      <c r="RBK24" s="497"/>
      <c r="RBL24" s="497"/>
      <c r="RBM24" s="497"/>
      <c r="RBN24" s="497"/>
      <c r="RBO24" s="497"/>
      <c r="RBP24" s="497"/>
      <c r="RBQ24" s="497"/>
      <c r="RBR24" s="497"/>
      <c r="RBS24" s="497"/>
      <c r="RBT24" s="497"/>
      <c r="RBU24" s="497"/>
      <c r="RBV24" s="497"/>
      <c r="RBW24" s="497"/>
      <c r="RBX24" s="497"/>
      <c r="RBY24" s="497"/>
      <c r="RBZ24" s="497"/>
      <c r="RCA24" s="497"/>
      <c r="RCB24" s="497"/>
      <c r="RCC24" s="497"/>
      <c r="RCD24" s="497"/>
      <c r="RCE24" s="497"/>
      <c r="RCF24" s="497"/>
      <c r="RCG24" s="497"/>
      <c r="RCH24" s="497"/>
      <c r="RCI24" s="497"/>
      <c r="RCJ24" s="497"/>
      <c r="RCK24" s="497"/>
      <c r="RCL24" s="497"/>
      <c r="RCM24" s="497"/>
      <c r="RCN24" s="497"/>
      <c r="RCO24" s="497"/>
      <c r="RCP24" s="497"/>
      <c r="RCQ24" s="497"/>
      <c r="RCR24" s="497"/>
      <c r="RCS24" s="497"/>
      <c r="RCT24" s="497"/>
      <c r="RCU24" s="497"/>
      <c r="RCV24" s="497"/>
      <c r="RCW24" s="497"/>
      <c r="RCX24" s="497"/>
      <c r="RCY24" s="497"/>
      <c r="RCZ24" s="497"/>
      <c r="RDA24" s="497"/>
      <c r="RDB24" s="497"/>
      <c r="RDC24" s="497"/>
      <c r="RDD24" s="497"/>
      <c r="RDE24" s="497"/>
      <c r="RDF24" s="497"/>
      <c r="RDG24" s="497"/>
      <c r="RDH24" s="497"/>
      <c r="RDI24" s="497"/>
      <c r="RDJ24" s="497"/>
      <c r="RDK24" s="497"/>
      <c r="RDL24" s="497"/>
      <c r="RDM24" s="497"/>
      <c r="RDN24" s="497"/>
      <c r="RDO24" s="497"/>
      <c r="RDP24" s="497"/>
      <c r="RDQ24" s="497"/>
      <c r="RDR24" s="497"/>
      <c r="RDS24" s="497"/>
      <c r="RDT24" s="497"/>
      <c r="RDU24" s="497"/>
      <c r="RDV24" s="497"/>
      <c r="RDW24" s="497"/>
      <c r="RDX24" s="497"/>
      <c r="RDY24" s="497"/>
      <c r="RDZ24" s="497"/>
      <c r="REA24" s="497"/>
      <c r="REB24" s="497"/>
      <c r="REC24" s="497"/>
      <c r="RED24" s="497"/>
      <c r="REE24" s="497"/>
      <c r="REF24" s="497"/>
      <c r="REG24" s="497"/>
      <c r="REH24" s="497"/>
      <c r="REI24" s="497"/>
      <c r="REJ24" s="497"/>
      <c r="REK24" s="497"/>
      <c r="REL24" s="497"/>
      <c r="REM24" s="497"/>
      <c r="REN24" s="497"/>
      <c r="REO24" s="497"/>
      <c r="REP24" s="497"/>
      <c r="REQ24" s="497"/>
      <c r="RER24" s="497"/>
      <c r="RES24" s="497"/>
      <c r="RET24" s="497"/>
      <c r="REU24" s="497"/>
      <c r="REV24" s="497"/>
      <c r="REW24" s="497"/>
      <c r="REX24" s="497"/>
      <c r="REY24" s="497"/>
      <c r="REZ24" s="497"/>
      <c r="RFA24" s="497"/>
      <c r="RFB24" s="497"/>
      <c r="RFC24" s="497"/>
      <c r="RFD24" s="497"/>
      <c r="RFE24" s="497"/>
      <c r="RFF24" s="497"/>
      <c r="RFG24" s="497"/>
      <c r="RFH24" s="497"/>
      <c r="RFI24" s="497"/>
      <c r="RFJ24" s="497"/>
      <c r="RFK24" s="497"/>
      <c r="RFL24" s="497"/>
      <c r="RFM24" s="497"/>
      <c r="RFN24" s="497"/>
      <c r="RFO24" s="497"/>
      <c r="RFP24" s="497"/>
      <c r="RFQ24" s="497"/>
      <c r="RFR24" s="497"/>
      <c r="RFS24" s="497"/>
      <c r="RFT24" s="497"/>
      <c r="RFU24" s="497"/>
      <c r="RFV24" s="497"/>
      <c r="RFW24" s="497"/>
      <c r="RFX24" s="497"/>
      <c r="RFY24" s="497"/>
      <c r="RFZ24" s="497"/>
      <c r="RGA24" s="497"/>
      <c r="RGB24" s="497"/>
      <c r="RGC24" s="497"/>
      <c r="RGD24" s="497"/>
      <c r="RGE24" s="497"/>
      <c r="RGF24" s="497"/>
      <c r="RGG24" s="497"/>
      <c r="RGH24" s="497"/>
      <c r="RGI24" s="497"/>
      <c r="RGJ24" s="497"/>
      <c r="RGK24" s="497"/>
      <c r="RGL24" s="497"/>
      <c r="RGM24" s="497"/>
      <c r="RGN24" s="497"/>
      <c r="RGO24" s="497"/>
      <c r="RGP24" s="497"/>
      <c r="RGQ24" s="497"/>
      <c r="RGR24" s="497"/>
      <c r="RGS24" s="497"/>
      <c r="RGT24" s="497"/>
      <c r="RGU24" s="497"/>
      <c r="RGV24" s="497"/>
      <c r="RGW24" s="497"/>
      <c r="RGX24" s="497"/>
      <c r="RGY24" s="497"/>
      <c r="RGZ24" s="497"/>
      <c r="RHA24" s="497"/>
      <c r="RHB24" s="497"/>
      <c r="RHC24" s="497"/>
      <c r="RHD24" s="497"/>
      <c r="RHE24" s="497"/>
      <c r="RHF24" s="497"/>
      <c r="RHG24" s="497"/>
      <c r="RHH24" s="497"/>
      <c r="RHI24" s="497"/>
      <c r="RHJ24" s="497"/>
      <c r="RHK24" s="497"/>
      <c r="RHL24" s="497"/>
      <c r="RHM24" s="497"/>
      <c r="RHN24" s="497"/>
      <c r="RHO24" s="497"/>
      <c r="RHP24" s="497"/>
      <c r="RHQ24" s="497"/>
      <c r="RHR24" s="497"/>
      <c r="RHS24" s="497"/>
      <c r="RHT24" s="497"/>
      <c r="RHU24" s="497"/>
      <c r="RHV24" s="497"/>
      <c r="RHW24" s="497"/>
      <c r="RHX24" s="497"/>
      <c r="RHY24" s="497"/>
      <c r="RHZ24" s="497"/>
      <c r="RIA24" s="497"/>
      <c r="RIB24" s="497"/>
      <c r="RIC24" s="497"/>
      <c r="RID24" s="497"/>
      <c r="RIE24" s="497"/>
      <c r="RIF24" s="497"/>
      <c r="RIG24" s="497"/>
      <c r="RIH24" s="497"/>
      <c r="RII24" s="497"/>
      <c r="RIJ24" s="497"/>
      <c r="RIK24" s="497"/>
      <c r="RIL24" s="497"/>
      <c r="RIM24" s="497"/>
      <c r="RIN24" s="497"/>
      <c r="RIO24" s="497"/>
      <c r="RIP24" s="497"/>
      <c r="RIQ24" s="497"/>
      <c r="RIR24" s="497"/>
      <c r="RIS24" s="497"/>
      <c r="RIT24" s="497"/>
      <c r="RIU24" s="497"/>
      <c r="RIV24" s="497"/>
      <c r="RIW24" s="497"/>
      <c r="RIX24" s="497"/>
      <c r="RIY24" s="497"/>
      <c r="RIZ24" s="497"/>
      <c r="RJA24" s="497"/>
      <c r="RJB24" s="497"/>
      <c r="RJC24" s="497"/>
      <c r="RJD24" s="497"/>
      <c r="RJE24" s="497"/>
      <c r="RJF24" s="497"/>
      <c r="RJG24" s="497"/>
      <c r="RJH24" s="497"/>
      <c r="RJI24" s="497"/>
      <c r="RJJ24" s="497"/>
      <c r="RJK24" s="497"/>
      <c r="RJL24" s="497"/>
      <c r="RJM24" s="497"/>
      <c r="RJN24" s="497"/>
      <c r="RJO24" s="497"/>
      <c r="RJP24" s="497"/>
      <c r="RJQ24" s="497"/>
      <c r="RJR24" s="497"/>
      <c r="RJS24" s="497"/>
      <c r="RJT24" s="497"/>
      <c r="RJU24" s="497"/>
      <c r="RJV24" s="497"/>
      <c r="RJW24" s="497"/>
      <c r="RJX24" s="497"/>
      <c r="RJY24" s="497"/>
      <c r="RJZ24" s="497"/>
      <c r="RKA24" s="497"/>
      <c r="RKB24" s="497"/>
      <c r="RKC24" s="497"/>
      <c r="RKD24" s="497"/>
      <c r="RKE24" s="497"/>
      <c r="RKF24" s="497"/>
      <c r="RKG24" s="497"/>
      <c r="RKH24" s="497"/>
      <c r="RKI24" s="497"/>
      <c r="RKJ24" s="497"/>
      <c r="RKK24" s="497"/>
      <c r="RKL24" s="497"/>
      <c r="RKM24" s="497"/>
      <c r="RKN24" s="497"/>
      <c r="RKO24" s="497"/>
      <c r="RKP24" s="497"/>
      <c r="RKQ24" s="497"/>
      <c r="RKR24" s="497"/>
      <c r="RKS24" s="497"/>
      <c r="RKT24" s="497"/>
      <c r="RKU24" s="497"/>
      <c r="RKV24" s="497"/>
      <c r="RKW24" s="497"/>
      <c r="RKX24" s="497"/>
      <c r="RKY24" s="497"/>
      <c r="RKZ24" s="497"/>
      <c r="RLA24" s="497"/>
      <c r="RLB24" s="497"/>
      <c r="RLC24" s="497"/>
      <c r="RLD24" s="497"/>
      <c r="RLE24" s="497"/>
      <c r="RLF24" s="497"/>
      <c r="RLG24" s="497"/>
      <c r="RLH24" s="497"/>
      <c r="RLI24" s="497"/>
      <c r="RLJ24" s="497"/>
      <c r="RLK24" s="497"/>
      <c r="RLL24" s="497"/>
      <c r="RLM24" s="497"/>
      <c r="RLN24" s="497"/>
      <c r="RLO24" s="497"/>
      <c r="RLP24" s="497"/>
      <c r="RLQ24" s="497"/>
      <c r="RLR24" s="497"/>
      <c r="RLS24" s="497"/>
      <c r="RLT24" s="497"/>
      <c r="RLU24" s="497"/>
      <c r="RLV24" s="497"/>
      <c r="RLW24" s="497"/>
      <c r="RLX24" s="497"/>
      <c r="RLY24" s="497"/>
      <c r="RLZ24" s="497"/>
      <c r="RMA24" s="497"/>
      <c r="RMB24" s="497"/>
      <c r="RMC24" s="497"/>
      <c r="RMD24" s="497"/>
      <c r="RME24" s="497"/>
      <c r="RMF24" s="497"/>
      <c r="RMG24" s="497"/>
      <c r="RMH24" s="497"/>
      <c r="RMI24" s="497"/>
      <c r="RMJ24" s="497"/>
      <c r="RMK24" s="497"/>
      <c r="RML24" s="497"/>
      <c r="RMM24" s="497"/>
      <c r="RMN24" s="497"/>
      <c r="RMO24" s="497"/>
      <c r="RMP24" s="497"/>
      <c r="RMQ24" s="497"/>
      <c r="RMR24" s="497"/>
      <c r="RMS24" s="497"/>
      <c r="RMT24" s="497"/>
      <c r="RMU24" s="497"/>
      <c r="RMV24" s="497"/>
      <c r="RMW24" s="497"/>
      <c r="RMX24" s="497"/>
      <c r="RMY24" s="497"/>
      <c r="RMZ24" s="497"/>
      <c r="RNA24" s="497"/>
      <c r="RNB24" s="497"/>
      <c r="RNC24" s="497"/>
      <c r="RND24" s="497"/>
      <c r="RNE24" s="497"/>
      <c r="RNF24" s="497"/>
      <c r="RNG24" s="497"/>
      <c r="RNH24" s="497"/>
      <c r="RNI24" s="497"/>
      <c r="RNJ24" s="497"/>
      <c r="RNK24" s="497"/>
      <c r="RNL24" s="497"/>
      <c r="RNM24" s="497"/>
      <c r="RNN24" s="497"/>
      <c r="RNO24" s="497"/>
      <c r="RNP24" s="497"/>
      <c r="RNQ24" s="497"/>
      <c r="RNR24" s="497"/>
      <c r="RNS24" s="497"/>
      <c r="RNT24" s="497"/>
      <c r="RNU24" s="497"/>
      <c r="RNV24" s="497"/>
      <c r="RNW24" s="497"/>
      <c r="RNX24" s="497"/>
      <c r="RNY24" s="497"/>
      <c r="RNZ24" s="497"/>
      <c r="ROA24" s="497"/>
      <c r="ROB24" s="497"/>
      <c r="ROC24" s="497"/>
      <c r="ROD24" s="497"/>
      <c r="ROE24" s="497"/>
      <c r="ROF24" s="497"/>
      <c r="ROG24" s="497"/>
      <c r="ROH24" s="497"/>
      <c r="ROI24" s="497"/>
      <c r="ROJ24" s="497"/>
      <c r="ROK24" s="497"/>
      <c r="ROL24" s="497"/>
      <c r="ROM24" s="497"/>
      <c r="RON24" s="497"/>
      <c r="ROO24" s="497"/>
      <c r="ROP24" s="497"/>
      <c r="ROQ24" s="497"/>
      <c r="ROR24" s="497"/>
      <c r="ROS24" s="497"/>
      <c r="ROT24" s="497"/>
      <c r="ROU24" s="497"/>
      <c r="ROV24" s="497"/>
      <c r="ROW24" s="497"/>
      <c r="ROX24" s="497"/>
      <c r="ROY24" s="497"/>
      <c r="ROZ24" s="497"/>
      <c r="RPA24" s="497"/>
      <c r="RPB24" s="497"/>
      <c r="RPC24" s="497"/>
      <c r="RPD24" s="497"/>
      <c r="RPE24" s="497"/>
      <c r="RPF24" s="497"/>
      <c r="RPG24" s="497"/>
      <c r="RPH24" s="497"/>
      <c r="RPI24" s="497"/>
      <c r="RPJ24" s="497"/>
      <c r="RPK24" s="497"/>
      <c r="RPL24" s="497"/>
      <c r="RPM24" s="497"/>
      <c r="RPN24" s="497"/>
      <c r="RPO24" s="497"/>
      <c r="RPP24" s="497"/>
      <c r="RPQ24" s="497"/>
      <c r="RPR24" s="497"/>
      <c r="RPS24" s="497"/>
      <c r="RPT24" s="497"/>
      <c r="RPU24" s="497"/>
      <c r="RPV24" s="497"/>
      <c r="RPW24" s="497"/>
      <c r="RPX24" s="497"/>
      <c r="RPY24" s="497"/>
      <c r="RPZ24" s="497"/>
      <c r="RQA24" s="497"/>
      <c r="RQB24" s="497"/>
      <c r="RQC24" s="497"/>
      <c r="RQD24" s="497"/>
      <c r="RQE24" s="497"/>
      <c r="RQF24" s="497"/>
      <c r="RQG24" s="497"/>
      <c r="RQH24" s="497"/>
      <c r="RQI24" s="497"/>
      <c r="RQJ24" s="497"/>
      <c r="RQK24" s="497"/>
      <c r="RQL24" s="497"/>
      <c r="RQM24" s="497"/>
      <c r="RQN24" s="497"/>
      <c r="RQO24" s="497"/>
      <c r="RQP24" s="497"/>
      <c r="RQQ24" s="497"/>
      <c r="RQR24" s="497"/>
      <c r="RQS24" s="497"/>
      <c r="RQT24" s="497"/>
      <c r="RQU24" s="497"/>
      <c r="RQV24" s="497"/>
      <c r="RQW24" s="497"/>
      <c r="RQX24" s="497"/>
      <c r="RQY24" s="497"/>
      <c r="RQZ24" s="497"/>
      <c r="RRA24" s="497"/>
      <c r="RRB24" s="497"/>
      <c r="RRC24" s="497"/>
      <c r="RRD24" s="497"/>
      <c r="RRE24" s="497"/>
      <c r="RRF24" s="497"/>
      <c r="RRG24" s="497"/>
      <c r="RRH24" s="497"/>
      <c r="RRI24" s="497"/>
      <c r="RRJ24" s="497"/>
      <c r="RRK24" s="497"/>
      <c r="RRL24" s="497"/>
      <c r="RRM24" s="497"/>
      <c r="RRN24" s="497"/>
      <c r="RRO24" s="497"/>
      <c r="RRP24" s="497"/>
      <c r="RRQ24" s="497"/>
      <c r="RRR24" s="497"/>
      <c r="RRS24" s="497"/>
      <c r="RRT24" s="497"/>
      <c r="RRU24" s="497"/>
      <c r="RRV24" s="497"/>
      <c r="RRW24" s="497"/>
      <c r="RRX24" s="497"/>
      <c r="RRY24" s="497"/>
      <c r="RRZ24" s="497"/>
      <c r="RSA24" s="497"/>
      <c r="RSB24" s="497"/>
      <c r="RSC24" s="497"/>
      <c r="RSD24" s="497"/>
      <c r="RSE24" s="497"/>
      <c r="RSF24" s="497"/>
      <c r="RSG24" s="497"/>
      <c r="RSH24" s="497"/>
      <c r="RSI24" s="497"/>
      <c r="RSJ24" s="497"/>
      <c r="RSK24" s="497"/>
      <c r="RSL24" s="497"/>
      <c r="RSM24" s="497"/>
      <c r="RSN24" s="497"/>
      <c r="RSO24" s="497"/>
      <c r="RSP24" s="497"/>
      <c r="RSQ24" s="497"/>
      <c r="RSR24" s="497"/>
      <c r="RSS24" s="497"/>
      <c r="RST24" s="497"/>
      <c r="RSU24" s="497"/>
      <c r="RSV24" s="497"/>
      <c r="RSW24" s="497"/>
      <c r="RSX24" s="497"/>
      <c r="RSY24" s="497"/>
      <c r="RSZ24" s="497"/>
      <c r="RTA24" s="497"/>
      <c r="RTB24" s="497"/>
      <c r="RTC24" s="497"/>
      <c r="RTD24" s="497"/>
      <c r="RTE24" s="497"/>
      <c r="RTF24" s="497"/>
      <c r="RTG24" s="497"/>
      <c r="RTH24" s="497"/>
      <c r="RTI24" s="497"/>
      <c r="RTJ24" s="497"/>
      <c r="RTK24" s="497"/>
      <c r="RTL24" s="497"/>
      <c r="RTM24" s="497"/>
      <c r="RTN24" s="497"/>
      <c r="RTO24" s="497"/>
      <c r="RTP24" s="497"/>
      <c r="RTQ24" s="497"/>
      <c r="RTR24" s="497"/>
      <c r="RTS24" s="497"/>
      <c r="RTT24" s="497"/>
      <c r="RTU24" s="497"/>
      <c r="RTV24" s="497"/>
      <c r="RTW24" s="497"/>
      <c r="RTX24" s="497"/>
      <c r="RTY24" s="497"/>
      <c r="RTZ24" s="497"/>
      <c r="RUA24" s="497"/>
      <c r="RUB24" s="497"/>
      <c r="RUC24" s="497"/>
      <c r="RUD24" s="497"/>
      <c r="RUE24" s="497"/>
      <c r="RUF24" s="497"/>
      <c r="RUG24" s="497"/>
      <c r="RUH24" s="497"/>
      <c r="RUI24" s="497"/>
      <c r="RUJ24" s="497"/>
      <c r="RUK24" s="497"/>
      <c r="RUL24" s="497"/>
      <c r="RUM24" s="497"/>
      <c r="RUN24" s="497"/>
      <c r="RUO24" s="497"/>
      <c r="RUP24" s="497"/>
      <c r="RUQ24" s="497"/>
      <c r="RUR24" s="497"/>
      <c r="RUS24" s="497"/>
      <c r="RUT24" s="497"/>
      <c r="RUU24" s="497"/>
      <c r="RUV24" s="497"/>
      <c r="RUW24" s="497"/>
      <c r="RUX24" s="497"/>
      <c r="RUY24" s="497"/>
      <c r="RUZ24" s="497"/>
      <c r="RVA24" s="497"/>
      <c r="RVB24" s="497"/>
      <c r="RVC24" s="497"/>
      <c r="RVD24" s="497"/>
      <c r="RVE24" s="497"/>
      <c r="RVF24" s="497"/>
      <c r="RVG24" s="497"/>
      <c r="RVH24" s="497"/>
      <c r="RVI24" s="497"/>
      <c r="RVJ24" s="497"/>
      <c r="RVK24" s="497"/>
      <c r="RVL24" s="497"/>
      <c r="RVM24" s="497"/>
      <c r="RVN24" s="497"/>
      <c r="RVO24" s="497"/>
      <c r="RVP24" s="497"/>
      <c r="RVQ24" s="497"/>
      <c r="RVR24" s="497"/>
      <c r="RVS24" s="497"/>
      <c r="RVT24" s="497"/>
      <c r="RVU24" s="497"/>
      <c r="RVV24" s="497"/>
      <c r="RVW24" s="497"/>
      <c r="RVX24" s="497"/>
      <c r="RVY24" s="497"/>
      <c r="RVZ24" s="497"/>
      <c r="RWA24" s="497"/>
      <c r="RWB24" s="497"/>
      <c r="RWC24" s="497"/>
      <c r="RWD24" s="497"/>
      <c r="RWE24" s="497"/>
      <c r="RWF24" s="497"/>
      <c r="RWG24" s="497"/>
      <c r="RWH24" s="497"/>
      <c r="RWI24" s="497"/>
      <c r="RWJ24" s="497"/>
      <c r="RWK24" s="497"/>
      <c r="RWL24" s="497"/>
      <c r="RWM24" s="497"/>
      <c r="RWN24" s="497"/>
      <c r="RWO24" s="497"/>
      <c r="RWP24" s="497"/>
      <c r="RWQ24" s="497"/>
      <c r="RWR24" s="497"/>
      <c r="RWS24" s="497"/>
      <c r="RWT24" s="497"/>
      <c r="RWU24" s="497"/>
      <c r="RWV24" s="497"/>
      <c r="RWW24" s="497"/>
      <c r="RWX24" s="497"/>
      <c r="RWY24" s="497"/>
      <c r="RWZ24" s="497"/>
      <c r="RXA24" s="497"/>
      <c r="RXB24" s="497"/>
      <c r="RXC24" s="497"/>
      <c r="RXD24" s="497"/>
      <c r="RXE24" s="497"/>
      <c r="RXF24" s="497"/>
      <c r="RXG24" s="497"/>
      <c r="RXH24" s="497"/>
      <c r="RXI24" s="497"/>
      <c r="RXJ24" s="497"/>
      <c r="RXK24" s="497"/>
      <c r="RXL24" s="497"/>
      <c r="RXM24" s="497"/>
      <c r="RXN24" s="497"/>
      <c r="RXO24" s="497"/>
      <c r="RXP24" s="497"/>
      <c r="RXQ24" s="497"/>
      <c r="RXR24" s="497"/>
      <c r="RXS24" s="497"/>
      <c r="RXT24" s="497"/>
      <c r="RXU24" s="497"/>
      <c r="RXV24" s="497"/>
      <c r="RXW24" s="497"/>
      <c r="RXX24" s="497"/>
      <c r="RXY24" s="497"/>
      <c r="RXZ24" s="497"/>
      <c r="RYA24" s="497"/>
      <c r="RYB24" s="497"/>
      <c r="RYC24" s="497"/>
      <c r="RYD24" s="497"/>
      <c r="RYE24" s="497"/>
      <c r="RYF24" s="497"/>
      <c r="RYG24" s="497"/>
      <c r="RYH24" s="497"/>
      <c r="RYI24" s="497"/>
      <c r="RYJ24" s="497"/>
      <c r="RYK24" s="497"/>
      <c r="RYL24" s="497"/>
      <c r="RYM24" s="497"/>
      <c r="RYN24" s="497"/>
      <c r="RYO24" s="497"/>
      <c r="RYP24" s="497"/>
      <c r="RYQ24" s="497"/>
      <c r="RYR24" s="497"/>
      <c r="RYS24" s="497"/>
      <c r="RYT24" s="497"/>
      <c r="RYU24" s="497"/>
      <c r="RYV24" s="497"/>
      <c r="RYW24" s="497"/>
      <c r="RYX24" s="497"/>
      <c r="RYY24" s="497"/>
      <c r="RYZ24" s="497"/>
      <c r="RZA24" s="497"/>
      <c r="RZB24" s="497"/>
      <c r="RZC24" s="497"/>
      <c r="RZD24" s="497"/>
      <c r="RZE24" s="497"/>
      <c r="RZF24" s="497"/>
      <c r="RZG24" s="497"/>
      <c r="RZH24" s="497"/>
      <c r="RZI24" s="497"/>
      <c r="RZJ24" s="497"/>
      <c r="RZK24" s="497"/>
      <c r="RZL24" s="497"/>
      <c r="RZM24" s="497"/>
      <c r="RZN24" s="497"/>
      <c r="RZO24" s="497"/>
      <c r="RZP24" s="497"/>
      <c r="RZQ24" s="497"/>
      <c r="RZR24" s="497"/>
      <c r="RZS24" s="497"/>
      <c r="RZT24" s="497"/>
      <c r="RZU24" s="497"/>
      <c r="RZV24" s="497"/>
      <c r="RZW24" s="497"/>
      <c r="RZX24" s="497"/>
      <c r="RZY24" s="497"/>
      <c r="RZZ24" s="497"/>
      <c r="SAA24" s="497"/>
      <c r="SAB24" s="497"/>
      <c r="SAC24" s="497"/>
      <c r="SAD24" s="497"/>
      <c r="SAE24" s="497"/>
      <c r="SAF24" s="497"/>
      <c r="SAG24" s="497"/>
      <c r="SAH24" s="497"/>
      <c r="SAI24" s="497"/>
      <c r="SAJ24" s="497"/>
      <c r="SAK24" s="497"/>
      <c r="SAL24" s="497"/>
      <c r="SAM24" s="497"/>
      <c r="SAN24" s="497"/>
      <c r="SAO24" s="497"/>
      <c r="SAP24" s="497"/>
      <c r="SAQ24" s="497"/>
      <c r="SAR24" s="497"/>
      <c r="SAS24" s="497"/>
      <c r="SAT24" s="497"/>
      <c r="SAU24" s="497"/>
      <c r="SAV24" s="497"/>
      <c r="SAW24" s="497"/>
      <c r="SAX24" s="497"/>
      <c r="SAY24" s="497"/>
      <c r="SAZ24" s="497"/>
      <c r="SBA24" s="497"/>
      <c r="SBB24" s="497"/>
      <c r="SBC24" s="497"/>
      <c r="SBD24" s="497"/>
      <c r="SBE24" s="497"/>
      <c r="SBF24" s="497"/>
      <c r="SBG24" s="497"/>
      <c r="SBH24" s="497"/>
      <c r="SBI24" s="497"/>
      <c r="SBJ24" s="497"/>
      <c r="SBK24" s="497"/>
      <c r="SBL24" s="497"/>
      <c r="SBM24" s="497"/>
      <c r="SBN24" s="497"/>
      <c r="SBO24" s="497"/>
      <c r="SBP24" s="497"/>
      <c r="SBQ24" s="497"/>
      <c r="SBR24" s="497"/>
      <c r="SBS24" s="497"/>
      <c r="SBT24" s="497"/>
      <c r="SBU24" s="497"/>
      <c r="SBV24" s="497"/>
      <c r="SBW24" s="497"/>
      <c r="SBX24" s="497"/>
      <c r="SBY24" s="497"/>
      <c r="SBZ24" s="497"/>
      <c r="SCA24" s="497"/>
      <c r="SCB24" s="497"/>
      <c r="SCC24" s="497"/>
      <c r="SCD24" s="497"/>
      <c r="SCE24" s="497"/>
      <c r="SCF24" s="497"/>
      <c r="SCG24" s="497"/>
      <c r="SCH24" s="497"/>
      <c r="SCI24" s="497"/>
      <c r="SCJ24" s="497"/>
      <c r="SCK24" s="497"/>
      <c r="SCL24" s="497"/>
      <c r="SCM24" s="497"/>
      <c r="SCN24" s="497"/>
      <c r="SCO24" s="497"/>
      <c r="SCP24" s="497"/>
      <c r="SCQ24" s="497"/>
      <c r="SCR24" s="497"/>
      <c r="SCS24" s="497"/>
      <c r="SCT24" s="497"/>
      <c r="SCU24" s="497"/>
      <c r="SCV24" s="497"/>
      <c r="SCW24" s="497"/>
      <c r="SCX24" s="497"/>
      <c r="SCY24" s="497"/>
      <c r="SCZ24" s="497"/>
      <c r="SDA24" s="497"/>
      <c r="SDB24" s="497"/>
      <c r="SDC24" s="497"/>
      <c r="SDD24" s="497"/>
      <c r="SDE24" s="497"/>
      <c r="SDF24" s="497"/>
      <c r="SDG24" s="497"/>
      <c r="SDH24" s="497"/>
      <c r="SDI24" s="497"/>
      <c r="SDJ24" s="497"/>
      <c r="SDK24" s="497"/>
      <c r="SDL24" s="497"/>
      <c r="SDM24" s="497"/>
      <c r="SDN24" s="497"/>
      <c r="SDO24" s="497"/>
      <c r="SDP24" s="497"/>
      <c r="SDQ24" s="497"/>
      <c r="SDR24" s="497"/>
      <c r="SDS24" s="497"/>
      <c r="SDT24" s="497"/>
      <c r="SDU24" s="497"/>
      <c r="SDV24" s="497"/>
      <c r="SDW24" s="497"/>
      <c r="SDX24" s="497"/>
      <c r="SDY24" s="497"/>
      <c r="SDZ24" s="497"/>
      <c r="SEA24" s="497"/>
      <c r="SEB24" s="497"/>
      <c r="SEC24" s="497"/>
      <c r="SED24" s="497"/>
      <c r="SEE24" s="497"/>
      <c r="SEF24" s="497"/>
      <c r="SEG24" s="497"/>
      <c r="SEH24" s="497"/>
      <c r="SEI24" s="497"/>
      <c r="SEJ24" s="497"/>
      <c r="SEK24" s="497"/>
      <c r="SEL24" s="497"/>
      <c r="SEM24" s="497"/>
      <c r="SEN24" s="497"/>
      <c r="SEO24" s="497"/>
      <c r="SEP24" s="497"/>
      <c r="SEQ24" s="497"/>
      <c r="SER24" s="497"/>
      <c r="SES24" s="497"/>
      <c r="SET24" s="497"/>
      <c r="SEU24" s="497"/>
      <c r="SEV24" s="497"/>
      <c r="SEW24" s="497"/>
      <c r="SEX24" s="497"/>
      <c r="SEY24" s="497"/>
      <c r="SEZ24" s="497"/>
      <c r="SFA24" s="497"/>
      <c r="SFB24" s="497"/>
      <c r="SFC24" s="497"/>
      <c r="SFD24" s="497"/>
      <c r="SFE24" s="497"/>
      <c r="SFF24" s="497"/>
      <c r="SFG24" s="497"/>
      <c r="SFH24" s="497"/>
      <c r="SFI24" s="497"/>
      <c r="SFJ24" s="497"/>
      <c r="SFK24" s="497"/>
      <c r="SFL24" s="497"/>
      <c r="SFM24" s="497"/>
      <c r="SFN24" s="497"/>
      <c r="SFO24" s="497"/>
      <c r="SFP24" s="497"/>
      <c r="SFQ24" s="497"/>
      <c r="SFR24" s="497"/>
      <c r="SFS24" s="497"/>
      <c r="SFT24" s="497"/>
      <c r="SFU24" s="497"/>
      <c r="SFV24" s="497"/>
      <c r="SFW24" s="497"/>
      <c r="SFX24" s="497"/>
      <c r="SFY24" s="497"/>
      <c r="SFZ24" s="497"/>
      <c r="SGA24" s="497"/>
      <c r="SGB24" s="497"/>
      <c r="SGC24" s="497"/>
      <c r="SGD24" s="497"/>
      <c r="SGE24" s="497"/>
      <c r="SGF24" s="497"/>
      <c r="SGG24" s="497"/>
      <c r="SGH24" s="497"/>
      <c r="SGI24" s="497"/>
      <c r="SGJ24" s="497"/>
      <c r="SGK24" s="497"/>
      <c r="SGL24" s="497"/>
      <c r="SGM24" s="497"/>
      <c r="SGN24" s="497"/>
      <c r="SGO24" s="497"/>
      <c r="SGP24" s="497"/>
      <c r="SGQ24" s="497"/>
      <c r="SGR24" s="497"/>
      <c r="SGS24" s="497"/>
      <c r="SGT24" s="497"/>
      <c r="SGU24" s="497"/>
      <c r="SGV24" s="497"/>
      <c r="SGW24" s="497"/>
      <c r="SGX24" s="497"/>
      <c r="SGY24" s="497"/>
      <c r="SGZ24" s="497"/>
      <c r="SHA24" s="497"/>
      <c r="SHB24" s="497"/>
      <c r="SHC24" s="497"/>
      <c r="SHD24" s="497"/>
      <c r="SHE24" s="497"/>
      <c r="SHF24" s="497"/>
      <c r="SHG24" s="497"/>
      <c r="SHH24" s="497"/>
      <c r="SHI24" s="497"/>
      <c r="SHJ24" s="497"/>
      <c r="SHK24" s="497"/>
      <c r="SHL24" s="497"/>
      <c r="SHM24" s="497"/>
      <c r="SHN24" s="497"/>
      <c r="SHO24" s="497"/>
      <c r="SHP24" s="497"/>
      <c r="SHQ24" s="497"/>
      <c r="SHR24" s="497"/>
      <c r="SHS24" s="497"/>
      <c r="SHT24" s="497"/>
      <c r="SHU24" s="497"/>
      <c r="SHV24" s="497"/>
      <c r="SHW24" s="497"/>
      <c r="SHX24" s="497"/>
      <c r="SHY24" s="497"/>
      <c r="SHZ24" s="497"/>
      <c r="SIA24" s="497"/>
      <c r="SIB24" s="497"/>
      <c r="SIC24" s="497"/>
      <c r="SID24" s="497"/>
      <c r="SIE24" s="497"/>
      <c r="SIF24" s="497"/>
      <c r="SIG24" s="497"/>
      <c r="SIH24" s="497"/>
      <c r="SII24" s="497"/>
      <c r="SIJ24" s="497"/>
      <c r="SIK24" s="497"/>
      <c r="SIL24" s="497"/>
      <c r="SIM24" s="497"/>
      <c r="SIN24" s="497"/>
      <c r="SIO24" s="497"/>
      <c r="SIP24" s="497"/>
      <c r="SIQ24" s="497"/>
      <c r="SIR24" s="497"/>
      <c r="SIS24" s="497"/>
      <c r="SIT24" s="497"/>
      <c r="SIU24" s="497"/>
      <c r="SIV24" s="497"/>
      <c r="SIW24" s="497"/>
      <c r="SIX24" s="497"/>
      <c r="SIY24" s="497"/>
      <c r="SIZ24" s="497"/>
      <c r="SJA24" s="497"/>
      <c r="SJB24" s="497"/>
      <c r="SJC24" s="497"/>
      <c r="SJD24" s="497"/>
      <c r="SJE24" s="497"/>
      <c r="SJF24" s="497"/>
      <c r="SJG24" s="497"/>
      <c r="SJH24" s="497"/>
      <c r="SJI24" s="497"/>
      <c r="SJJ24" s="497"/>
      <c r="SJK24" s="497"/>
      <c r="SJL24" s="497"/>
      <c r="SJM24" s="497"/>
      <c r="SJN24" s="497"/>
      <c r="SJO24" s="497"/>
      <c r="SJP24" s="497"/>
      <c r="SJQ24" s="497"/>
      <c r="SJR24" s="497"/>
      <c r="SJS24" s="497"/>
      <c r="SJT24" s="497"/>
      <c r="SJU24" s="497"/>
      <c r="SJV24" s="497"/>
      <c r="SJW24" s="497"/>
      <c r="SJX24" s="497"/>
      <c r="SJY24" s="497"/>
      <c r="SJZ24" s="497"/>
      <c r="SKA24" s="497"/>
      <c r="SKB24" s="497"/>
      <c r="SKC24" s="497"/>
      <c r="SKD24" s="497"/>
      <c r="SKE24" s="497"/>
      <c r="SKF24" s="497"/>
      <c r="SKG24" s="497"/>
      <c r="SKH24" s="497"/>
      <c r="SKI24" s="497"/>
      <c r="SKJ24" s="497"/>
      <c r="SKK24" s="497"/>
      <c r="SKL24" s="497"/>
      <c r="SKM24" s="497"/>
      <c r="SKN24" s="497"/>
      <c r="SKO24" s="497"/>
      <c r="SKP24" s="497"/>
      <c r="SKQ24" s="497"/>
      <c r="SKR24" s="497"/>
      <c r="SKS24" s="497"/>
      <c r="SKT24" s="497"/>
      <c r="SKU24" s="497"/>
      <c r="SKV24" s="497"/>
      <c r="SKW24" s="497"/>
      <c r="SKX24" s="497"/>
      <c r="SKY24" s="497"/>
      <c r="SKZ24" s="497"/>
      <c r="SLA24" s="497"/>
      <c r="SLB24" s="497"/>
      <c r="SLC24" s="497"/>
      <c r="SLD24" s="497"/>
      <c r="SLE24" s="497"/>
      <c r="SLF24" s="497"/>
      <c r="SLG24" s="497"/>
      <c r="SLH24" s="497"/>
      <c r="SLI24" s="497"/>
      <c r="SLJ24" s="497"/>
      <c r="SLK24" s="497"/>
      <c r="SLL24" s="497"/>
      <c r="SLM24" s="497"/>
      <c r="SLN24" s="497"/>
      <c r="SLO24" s="497"/>
      <c r="SLP24" s="497"/>
      <c r="SLQ24" s="497"/>
      <c r="SLR24" s="497"/>
      <c r="SLS24" s="497"/>
      <c r="SLT24" s="497"/>
      <c r="SLU24" s="497"/>
      <c r="SLV24" s="497"/>
      <c r="SLW24" s="497"/>
      <c r="SLX24" s="497"/>
      <c r="SLY24" s="497"/>
      <c r="SLZ24" s="497"/>
      <c r="SMA24" s="497"/>
      <c r="SMB24" s="497"/>
      <c r="SMC24" s="497"/>
      <c r="SMD24" s="497"/>
      <c r="SME24" s="497"/>
      <c r="SMF24" s="497"/>
      <c r="SMG24" s="497"/>
      <c r="SMH24" s="497"/>
      <c r="SMI24" s="497"/>
      <c r="SMJ24" s="497"/>
      <c r="SMK24" s="497"/>
      <c r="SML24" s="497"/>
      <c r="SMM24" s="497"/>
      <c r="SMN24" s="497"/>
      <c r="SMO24" s="497"/>
      <c r="SMP24" s="497"/>
      <c r="SMQ24" s="497"/>
      <c r="SMR24" s="497"/>
      <c r="SMS24" s="497"/>
      <c r="SMT24" s="497"/>
      <c r="SMU24" s="497"/>
      <c r="SMV24" s="497"/>
      <c r="SMW24" s="497"/>
      <c r="SMX24" s="497"/>
      <c r="SMY24" s="497"/>
      <c r="SMZ24" s="497"/>
      <c r="SNA24" s="497"/>
      <c r="SNB24" s="497"/>
      <c r="SNC24" s="497"/>
      <c r="SND24" s="497"/>
      <c r="SNE24" s="497"/>
      <c r="SNF24" s="497"/>
      <c r="SNG24" s="497"/>
      <c r="SNH24" s="497"/>
      <c r="SNI24" s="497"/>
      <c r="SNJ24" s="497"/>
      <c r="SNK24" s="497"/>
      <c r="SNL24" s="497"/>
      <c r="SNM24" s="497"/>
      <c r="SNN24" s="497"/>
      <c r="SNO24" s="497"/>
      <c r="SNP24" s="497"/>
      <c r="SNQ24" s="497"/>
      <c r="SNR24" s="497"/>
      <c r="SNS24" s="497"/>
      <c r="SNT24" s="497"/>
      <c r="SNU24" s="497"/>
      <c r="SNV24" s="497"/>
      <c r="SNW24" s="497"/>
      <c r="SNX24" s="497"/>
      <c r="SNY24" s="497"/>
      <c r="SNZ24" s="497"/>
      <c r="SOA24" s="497"/>
      <c r="SOB24" s="497"/>
      <c r="SOC24" s="497"/>
      <c r="SOD24" s="497"/>
      <c r="SOE24" s="497"/>
      <c r="SOF24" s="497"/>
      <c r="SOG24" s="497"/>
      <c r="SOH24" s="497"/>
      <c r="SOI24" s="497"/>
      <c r="SOJ24" s="497"/>
      <c r="SOK24" s="497"/>
      <c r="SOL24" s="497"/>
      <c r="SOM24" s="497"/>
      <c r="SON24" s="497"/>
      <c r="SOO24" s="497"/>
      <c r="SOP24" s="497"/>
      <c r="SOQ24" s="497"/>
      <c r="SOR24" s="497"/>
      <c r="SOS24" s="497"/>
      <c r="SOT24" s="497"/>
      <c r="SOU24" s="497"/>
      <c r="SOV24" s="497"/>
      <c r="SOW24" s="497"/>
      <c r="SOX24" s="497"/>
      <c r="SOY24" s="497"/>
      <c r="SOZ24" s="497"/>
      <c r="SPA24" s="497"/>
      <c r="SPB24" s="497"/>
      <c r="SPC24" s="497"/>
      <c r="SPD24" s="497"/>
      <c r="SPE24" s="497"/>
      <c r="SPF24" s="497"/>
      <c r="SPG24" s="497"/>
      <c r="SPH24" s="497"/>
      <c r="SPI24" s="497"/>
      <c r="SPJ24" s="497"/>
      <c r="SPK24" s="497"/>
      <c r="SPL24" s="497"/>
      <c r="SPM24" s="497"/>
      <c r="SPN24" s="497"/>
      <c r="SPO24" s="497"/>
      <c r="SPP24" s="497"/>
      <c r="SPQ24" s="497"/>
      <c r="SPR24" s="497"/>
      <c r="SPS24" s="497"/>
      <c r="SPT24" s="497"/>
      <c r="SPU24" s="497"/>
      <c r="SPV24" s="497"/>
      <c r="SPW24" s="497"/>
      <c r="SPX24" s="497"/>
      <c r="SPY24" s="497"/>
      <c r="SPZ24" s="497"/>
      <c r="SQA24" s="497"/>
      <c r="SQB24" s="497"/>
      <c r="SQC24" s="497"/>
      <c r="SQD24" s="497"/>
      <c r="SQE24" s="497"/>
      <c r="SQF24" s="497"/>
      <c r="SQG24" s="497"/>
      <c r="SQH24" s="497"/>
      <c r="SQI24" s="497"/>
      <c r="SQJ24" s="497"/>
      <c r="SQK24" s="497"/>
      <c r="SQL24" s="497"/>
      <c r="SQM24" s="497"/>
      <c r="SQN24" s="497"/>
      <c r="SQO24" s="497"/>
      <c r="SQP24" s="497"/>
      <c r="SQQ24" s="497"/>
      <c r="SQR24" s="497"/>
      <c r="SQS24" s="497"/>
      <c r="SQT24" s="497"/>
      <c r="SQU24" s="497"/>
      <c r="SQV24" s="497"/>
      <c r="SQW24" s="497"/>
      <c r="SQX24" s="497"/>
      <c r="SQY24" s="497"/>
      <c r="SQZ24" s="497"/>
      <c r="SRA24" s="497"/>
      <c r="SRB24" s="497"/>
      <c r="SRC24" s="497"/>
      <c r="SRD24" s="497"/>
      <c r="SRE24" s="497"/>
      <c r="SRF24" s="497"/>
      <c r="SRG24" s="497"/>
      <c r="SRH24" s="497"/>
      <c r="SRI24" s="497"/>
      <c r="SRJ24" s="497"/>
      <c r="SRK24" s="497"/>
      <c r="SRL24" s="497"/>
      <c r="SRM24" s="497"/>
      <c r="SRN24" s="497"/>
      <c r="SRO24" s="497"/>
      <c r="SRP24" s="497"/>
      <c r="SRQ24" s="497"/>
      <c r="SRR24" s="497"/>
      <c r="SRS24" s="497"/>
      <c r="SRT24" s="497"/>
      <c r="SRU24" s="497"/>
      <c r="SRV24" s="497"/>
      <c r="SRW24" s="497"/>
      <c r="SRX24" s="497"/>
      <c r="SRY24" s="497"/>
      <c r="SRZ24" s="497"/>
      <c r="SSA24" s="497"/>
      <c r="SSB24" s="497"/>
      <c r="SSC24" s="497"/>
      <c r="SSD24" s="497"/>
      <c r="SSE24" s="497"/>
      <c r="SSF24" s="497"/>
      <c r="SSG24" s="497"/>
      <c r="SSH24" s="497"/>
      <c r="SSI24" s="497"/>
      <c r="SSJ24" s="497"/>
      <c r="SSK24" s="497"/>
      <c r="SSL24" s="497"/>
      <c r="SSM24" s="497"/>
      <c r="SSN24" s="497"/>
      <c r="SSO24" s="497"/>
      <c r="SSP24" s="497"/>
      <c r="SSQ24" s="497"/>
      <c r="SSR24" s="497"/>
      <c r="SSS24" s="497"/>
      <c r="SST24" s="497"/>
      <c r="SSU24" s="497"/>
      <c r="SSV24" s="497"/>
      <c r="SSW24" s="497"/>
      <c r="SSX24" s="497"/>
      <c r="SSY24" s="497"/>
      <c r="SSZ24" s="497"/>
      <c r="STA24" s="497"/>
      <c r="STB24" s="497"/>
      <c r="STC24" s="497"/>
      <c r="STD24" s="497"/>
      <c r="STE24" s="497"/>
      <c r="STF24" s="497"/>
      <c r="STG24" s="497"/>
      <c r="STH24" s="497"/>
      <c r="STI24" s="497"/>
      <c r="STJ24" s="497"/>
      <c r="STK24" s="497"/>
      <c r="STL24" s="497"/>
      <c r="STM24" s="497"/>
      <c r="STN24" s="497"/>
      <c r="STO24" s="497"/>
      <c r="STP24" s="497"/>
      <c r="STQ24" s="497"/>
      <c r="STR24" s="497"/>
      <c r="STS24" s="497"/>
      <c r="STT24" s="497"/>
      <c r="STU24" s="497"/>
      <c r="STV24" s="497"/>
      <c r="STW24" s="497"/>
      <c r="STX24" s="497"/>
      <c r="STY24" s="497"/>
      <c r="STZ24" s="497"/>
      <c r="SUA24" s="497"/>
      <c r="SUB24" s="497"/>
      <c r="SUC24" s="497"/>
      <c r="SUD24" s="497"/>
      <c r="SUE24" s="497"/>
      <c r="SUF24" s="497"/>
      <c r="SUG24" s="497"/>
      <c r="SUH24" s="497"/>
      <c r="SUI24" s="497"/>
      <c r="SUJ24" s="497"/>
      <c r="SUK24" s="497"/>
      <c r="SUL24" s="497"/>
      <c r="SUM24" s="497"/>
      <c r="SUN24" s="497"/>
      <c r="SUO24" s="497"/>
      <c r="SUP24" s="497"/>
      <c r="SUQ24" s="497"/>
      <c r="SUR24" s="497"/>
      <c r="SUS24" s="497"/>
      <c r="SUT24" s="497"/>
      <c r="SUU24" s="497"/>
      <c r="SUV24" s="497"/>
      <c r="SUW24" s="497"/>
      <c r="SUX24" s="497"/>
      <c r="SUY24" s="497"/>
      <c r="SUZ24" s="497"/>
      <c r="SVA24" s="497"/>
      <c r="SVB24" s="497"/>
      <c r="SVC24" s="497"/>
      <c r="SVD24" s="497"/>
      <c r="SVE24" s="497"/>
      <c r="SVF24" s="497"/>
      <c r="SVG24" s="497"/>
      <c r="SVH24" s="497"/>
      <c r="SVI24" s="497"/>
      <c r="SVJ24" s="497"/>
      <c r="SVK24" s="497"/>
      <c r="SVL24" s="497"/>
      <c r="SVM24" s="497"/>
      <c r="SVN24" s="497"/>
      <c r="SVO24" s="497"/>
      <c r="SVP24" s="497"/>
      <c r="SVQ24" s="497"/>
      <c r="SVR24" s="497"/>
      <c r="SVS24" s="497"/>
      <c r="SVT24" s="497"/>
      <c r="SVU24" s="497"/>
      <c r="SVV24" s="497"/>
      <c r="SVW24" s="497"/>
      <c r="SVX24" s="497"/>
      <c r="SVY24" s="497"/>
      <c r="SVZ24" s="497"/>
      <c r="SWA24" s="497"/>
      <c r="SWB24" s="497"/>
      <c r="SWC24" s="497"/>
      <c r="SWD24" s="497"/>
      <c r="SWE24" s="497"/>
      <c r="SWF24" s="497"/>
      <c r="SWG24" s="497"/>
      <c r="SWH24" s="497"/>
      <c r="SWI24" s="497"/>
      <c r="SWJ24" s="497"/>
      <c r="SWK24" s="497"/>
      <c r="SWL24" s="497"/>
      <c r="SWM24" s="497"/>
      <c r="SWN24" s="497"/>
      <c r="SWO24" s="497"/>
      <c r="SWP24" s="497"/>
      <c r="SWQ24" s="497"/>
      <c r="SWR24" s="497"/>
      <c r="SWS24" s="497"/>
      <c r="SWT24" s="497"/>
      <c r="SWU24" s="497"/>
      <c r="SWV24" s="497"/>
      <c r="SWW24" s="497"/>
      <c r="SWX24" s="497"/>
      <c r="SWY24" s="497"/>
      <c r="SWZ24" s="497"/>
      <c r="SXA24" s="497"/>
      <c r="SXB24" s="497"/>
      <c r="SXC24" s="497"/>
      <c r="SXD24" s="497"/>
      <c r="SXE24" s="497"/>
      <c r="SXF24" s="497"/>
      <c r="SXG24" s="497"/>
      <c r="SXH24" s="497"/>
      <c r="SXI24" s="497"/>
      <c r="SXJ24" s="497"/>
      <c r="SXK24" s="497"/>
      <c r="SXL24" s="497"/>
      <c r="SXM24" s="497"/>
      <c r="SXN24" s="497"/>
      <c r="SXO24" s="497"/>
      <c r="SXP24" s="497"/>
      <c r="SXQ24" s="497"/>
      <c r="SXR24" s="497"/>
      <c r="SXS24" s="497"/>
      <c r="SXT24" s="497"/>
      <c r="SXU24" s="497"/>
      <c r="SXV24" s="497"/>
      <c r="SXW24" s="497"/>
      <c r="SXX24" s="497"/>
      <c r="SXY24" s="497"/>
      <c r="SXZ24" s="497"/>
      <c r="SYA24" s="497"/>
      <c r="SYB24" s="497"/>
      <c r="SYC24" s="497"/>
      <c r="SYD24" s="497"/>
      <c r="SYE24" s="497"/>
      <c r="SYF24" s="497"/>
      <c r="SYG24" s="497"/>
      <c r="SYH24" s="497"/>
      <c r="SYI24" s="497"/>
      <c r="SYJ24" s="497"/>
      <c r="SYK24" s="497"/>
      <c r="SYL24" s="497"/>
      <c r="SYM24" s="497"/>
      <c r="SYN24" s="497"/>
      <c r="SYO24" s="497"/>
      <c r="SYP24" s="497"/>
      <c r="SYQ24" s="497"/>
      <c r="SYR24" s="497"/>
      <c r="SYS24" s="497"/>
      <c r="SYT24" s="497"/>
      <c r="SYU24" s="497"/>
      <c r="SYV24" s="497"/>
      <c r="SYW24" s="497"/>
      <c r="SYX24" s="497"/>
      <c r="SYY24" s="497"/>
      <c r="SYZ24" s="497"/>
      <c r="SZA24" s="497"/>
      <c r="SZB24" s="497"/>
      <c r="SZC24" s="497"/>
      <c r="SZD24" s="497"/>
      <c r="SZE24" s="497"/>
      <c r="SZF24" s="497"/>
      <c r="SZG24" s="497"/>
      <c r="SZH24" s="497"/>
      <c r="SZI24" s="497"/>
      <c r="SZJ24" s="497"/>
      <c r="SZK24" s="497"/>
      <c r="SZL24" s="497"/>
      <c r="SZM24" s="497"/>
      <c r="SZN24" s="497"/>
      <c r="SZO24" s="497"/>
      <c r="SZP24" s="497"/>
      <c r="SZQ24" s="497"/>
      <c r="SZR24" s="497"/>
      <c r="SZS24" s="497"/>
      <c r="SZT24" s="497"/>
      <c r="SZU24" s="497"/>
      <c r="SZV24" s="497"/>
      <c r="SZW24" s="497"/>
      <c r="SZX24" s="497"/>
      <c r="SZY24" s="497"/>
      <c r="SZZ24" s="497"/>
      <c r="TAA24" s="497"/>
      <c r="TAB24" s="497"/>
      <c r="TAC24" s="497"/>
      <c r="TAD24" s="497"/>
      <c r="TAE24" s="497"/>
      <c r="TAF24" s="497"/>
      <c r="TAG24" s="497"/>
      <c r="TAH24" s="497"/>
      <c r="TAI24" s="497"/>
      <c r="TAJ24" s="497"/>
      <c r="TAK24" s="497"/>
      <c r="TAL24" s="497"/>
      <c r="TAM24" s="497"/>
      <c r="TAN24" s="497"/>
      <c r="TAO24" s="497"/>
      <c r="TAP24" s="497"/>
      <c r="TAQ24" s="497"/>
      <c r="TAR24" s="497"/>
      <c r="TAS24" s="497"/>
      <c r="TAT24" s="497"/>
      <c r="TAU24" s="497"/>
      <c r="TAV24" s="497"/>
      <c r="TAW24" s="497"/>
      <c r="TAX24" s="497"/>
      <c r="TAY24" s="497"/>
      <c r="TAZ24" s="497"/>
      <c r="TBA24" s="497"/>
      <c r="TBB24" s="497"/>
      <c r="TBC24" s="497"/>
      <c r="TBD24" s="497"/>
      <c r="TBE24" s="497"/>
      <c r="TBF24" s="497"/>
      <c r="TBG24" s="497"/>
      <c r="TBH24" s="497"/>
      <c r="TBI24" s="497"/>
      <c r="TBJ24" s="497"/>
      <c r="TBK24" s="497"/>
      <c r="TBL24" s="497"/>
      <c r="TBM24" s="497"/>
      <c r="TBN24" s="497"/>
      <c r="TBO24" s="497"/>
      <c r="TBP24" s="497"/>
      <c r="TBQ24" s="497"/>
      <c r="TBR24" s="497"/>
      <c r="TBS24" s="497"/>
      <c r="TBT24" s="497"/>
      <c r="TBU24" s="497"/>
      <c r="TBV24" s="497"/>
      <c r="TBW24" s="497"/>
      <c r="TBX24" s="497"/>
      <c r="TBY24" s="497"/>
      <c r="TBZ24" s="497"/>
      <c r="TCA24" s="497"/>
      <c r="TCB24" s="497"/>
      <c r="TCC24" s="497"/>
      <c r="TCD24" s="497"/>
      <c r="TCE24" s="497"/>
      <c r="TCF24" s="497"/>
      <c r="TCG24" s="497"/>
      <c r="TCH24" s="497"/>
      <c r="TCI24" s="497"/>
      <c r="TCJ24" s="497"/>
      <c r="TCK24" s="497"/>
      <c r="TCL24" s="497"/>
      <c r="TCM24" s="497"/>
      <c r="TCN24" s="497"/>
      <c r="TCO24" s="497"/>
      <c r="TCP24" s="497"/>
      <c r="TCQ24" s="497"/>
      <c r="TCR24" s="497"/>
      <c r="TCS24" s="497"/>
      <c r="TCT24" s="497"/>
      <c r="TCU24" s="497"/>
      <c r="TCV24" s="497"/>
      <c r="TCW24" s="497"/>
      <c r="TCX24" s="497"/>
      <c r="TCY24" s="497"/>
      <c r="TCZ24" s="497"/>
      <c r="TDA24" s="497"/>
      <c r="TDB24" s="497"/>
      <c r="TDC24" s="497"/>
      <c r="TDD24" s="497"/>
      <c r="TDE24" s="497"/>
      <c r="TDF24" s="497"/>
      <c r="TDG24" s="497"/>
      <c r="TDH24" s="497"/>
      <c r="TDI24" s="497"/>
      <c r="TDJ24" s="497"/>
      <c r="TDK24" s="497"/>
      <c r="TDL24" s="497"/>
      <c r="TDM24" s="497"/>
      <c r="TDN24" s="497"/>
      <c r="TDO24" s="497"/>
      <c r="TDP24" s="497"/>
      <c r="TDQ24" s="497"/>
      <c r="TDR24" s="497"/>
      <c r="TDS24" s="497"/>
      <c r="TDT24" s="497"/>
      <c r="TDU24" s="497"/>
      <c r="TDV24" s="497"/>
      <c r="TDW24" s="497"/>
      <c r="TDX24" s="497"/>
      <c r="TDY24" s="497"/>
      <c r="TDZ24" s="497"/>
      <c r="TEA24" s="497"/>
      <c r="TEB24" s="497"/>
      <c r="TEC24" s="497"/>
      <c r="TED24" s="497"/>
      <c r="TEE24" s="497"/>
      <c r="TEF24" s="497"/>
      <c r="TEG24" s="497"/>
      <c r="TEH24" s="497"/>
      <c r="TEI24" s="497"/>
      <c r="TEJ24" s="497"/>
      <c r="TEK24" s="497"/>
      <c r="TEL24" s="497"/>
      <c r="TEM24" s="497"/>
      <c r="TEN24" s="497"/>
      <c r="TEO24" s="497"/>
      <c r="TEP24" s="497"/>
      <c r="TEQ24" s="497"/>
      <c r="TER24" s="497"/>
      <c r="TES24" s="497"/>
      <c r="TET24" s="497"/>
      <c r="TEU24" s="497"/>
      <c r="TEV24" s="497"/>
      <c r="TEW24" s="497"/>
      <c r="TEX24" s="497"/>
      <c r="TEY24" s="497"/>
      <c r="TEZ24" s="497"/>
      <c r="TFA24" s="497"/>
      <c r="TFB24" s="497"/>
      <c r="TFC24" s="497"/>
      <c r="TFD24" s="497"/>
      <c r="TFE24" s="497"/>
      <c r="TFF24" s="497"/>
      <c r="TFG24" s="497"/>
      <c r="TFH24" s="497"/>
      <c r="TFI24" s="497"/>
      <c r="TFJ24" s="497"/>
      <c r="TFK24" s="497"/>
      <c r="TFL24" s="497"/>
      <c r="TFM24" s="497"/>
      <c r="TFN24" s="497"/>
      <c r="TFO24" s="497"/>
      <c r="TFP24" s="497"/>
      <c r="TFQ24" s="497"/>
      <c r="TFR24" s="497"/>
      <c r="TFS24" s="497"/>
      <c r="TFT24" s="497"/>
      <c r="TFU24" s="497"/>
      <c r="TFV24" s="497"/>
      <c r="TFW24" s="497"/>
      <c r="TFX24" s="497"/>
      <c r="TFY24" s="497"/>
      <c r="TFZ24" s="497"/>
      <c r="TGA24" s="497"/>
      <c r="TGB24" s="497"/>
      <c r="TGC24" s="497"/>
      <c r="TGD24" s="497"/>
      <c r="TGE24" s="497"/>
      <c r="TGF24" s="497"/>
      <c r="TGG24" s="497"/>
      <c r="TGH24" s="497"/>
      <c r="TGI24" s="497"/>
      <c r="TGJ24" s="497"/>
      <c r="TGK24" s="497"/>
      <c r="TGL24" s="497"/>
      <c r="TGM24" s="497"/>
      <c r="TGN24" s="497"/>
      <c r="TGO24" s="497"/>
      <c r="TGP24" s="497"/>
      <c r="TGQ24" s="497"/>
      <c r="TGR24" s="497"/>
      <c r="TGS24" s="497"/>
      <c r="TGT24" s="497"/>
      <c r="TGU24" s="497"/>
      <c r="TGV24" s="497"/>
      <c r="TGW24" s="497"/>
      <c r="TGX24" s="497"/>
      <c r="TGY24" s="497"/>
      <c r="TGZ24" s="497"/>
      <c r="THA24" s="497"/>
      <c r="THB24" s="497"/>
      <c r="THC24" s="497"/>
      <c r="THD24" s="497"/>
      <c r="THE24" s="497"/>
      <c r="THF24" s="497"/>
      <c r="THG24" s="497"/>
      <c r="THH24" s="497"/>
      <c r="THI24" s="497"/>
      <c r="THJ24" s="497"/>
      <c r="THK24" s="497"/>
      <c r="THL24" s="497"/>
      <c r="THM24" s="497"/>
      <c r="THN24" s="497"/>
      <c r="THO24" s="497"/>
      <c r="THP24" s="497"/>
      <c r="THQ24" s="497"/>
      <c r="THR24" s="497"/>
      <c r="THS24" s="497"/>
      <c r="THT24" s="497"/>
      <c r="THU24" s="497"/>
      <c r="THV24" s="497"/>
      <c r="THW24" s="497"/>
      <c r="THX24" s="497"/>
      <c r="THY24" s="497"/>
      <c r="THZ24" s="497"/>
      <c r="TIA24" s="497"/>
      <c r="TIB24" s="497"/>
      <c r="TIC24" s="497"/>
      <c r="TID24" s="497"/>
      <c r="TIE24" s="497"/>
      <c r="TIF24" s="497"/>
      <c r="TIG24" s="497"/>
      <c r="TIH24" s="497"/>
      <c r="TII24" s="497"/>
      <c r="TIJ24" s="497"/>
      <c r="TIK24" s="497"/>
      <c r="TIL24" s="497"/>
      <c r="TIM24" s="497"/>
      <c r="TIN24" s="497"/>
      <c r="TIO24" s="497"/>
      <c r="TIP24" s="497"/>
      <c r="TIQ24" s="497"/>
      <c r="TIR24" s="497"/>
      <c r="TIS24" s="497"/>
      <c r="TIT24" s="497"/>
      <c r="TIU24" s="497"/>
      <c r="TIV24" s="497"/>
      <c r="TIW24" s="497"/>
      <c r="TIX24" s="497"/>
      <c r="TIY24" s="497"/>
      <c r="TIZ24" s="497"/>
      <c r="TJA24" s="497"/>
      <c r="TJB24" s="497"/>
      <c r="TJC24" s="497"/>
      <c r="TJD24" s="497"/>
      <c r="TJE24" s="497"/>
      <c r="TJF24" s="497"/>
      <c r="TJG24" s="497"/>
      <c r="TJH24" s="497"/>
      <c r="TJI24" s="497"/>
      <c r="TJJ24" s="497"/>
      <c r="TJK24" s="497"/>
      <c r="TJL24" s="497"/>
      <c r="TJM24" s="497"/>
      <c r="TJN24" s="497"/>
      <c r="TJO24" s="497"/>
      <c r="TJP24" s="497"/>
      <c r="TJQ24" s="497"/>
      <c r="TJR24" s="497"/>
      <c r="TJS24" s="497"/>
      <c r="TJT24" s="497"/>
      <c r="TJU24" s="497"/>
      <c r="TJV24" s="497"/>
      <c r="TJW24" s="497"/>
      <c r="TJX24" s="497"/>
      <c r="TJY24" s="497"/>
      <c r="TJZ24" s="497"/>
      <c r="TKA24" s="497"/>
      <c r="TKB24" s="497"/>
      <c r="TKC24" s="497"/>
      <c r="TKD24" s="497"/>
      <c r="TKE24" s="497"/>
      <c r="TKF24" s="497"/>
      <c r="TKG24" s="497"/>
      <c r="TKH24" s="497"/>
      <c r="TKI24" s="497"/>
      <c r="TKJ24" s="497"/>
      <c r="TKK24" s="497"/>
      <c r="TKL24" s="497"/>
      <c r="TKM24" s="497"/>
      <c r="TKN24" s="497"/>
      <c r="TKO24" s="497"/>
      <c r="TKP24" s="497"/>
      <c r="TKQ24" s="497"/>
      <c r="TKR24" s="497"/>
      <c r="TKS24" s="497"/>
      <c r="TKT24" s="497"/>
      <c r="TKU24" s="497"/>
      <c r="TKV24" s="497"/>
      <c r="TKW24" s="497"/>
      <c r="TKX24" s="497"/>
      <c r="TKY24" s="497"/>
      <c r="TKZ24" s="497"/>
      <c r="TLA24" s="497"/>
      <c r="TLB24" s="497"/>
      <c r="TLC24" s="497"/>
      <c r="TLD24" s="497"/>
      <c r="TLE24" s="497"/>
      <c r="TLF24" s="497"/>
      <c r="TLG24" s="497"/>
      <c r="TLH24" s="497"/>
      <c r="TLI24" s="497"/>
      <c r="TLJ24" s="497"/>
      <c r="TLK24" s="497"/>
      <c r="TLL24" s="497"/>
      <c r="TLM24" s="497"/>
      <c r="TLN24" s="497"/>
      <c r="TLO24" s="497"/>
      <c r="TLP24" s="497"/>
      <c r="TLQ24" s="497"/>
      <c r="TLR24" s="497"/>
      <c r="TLS24" s="497"/>
      <c r="TLT24" s="497"/>
      <c r="TLU24" s="497"/>
      <c r="TLV24" s="497"/>
      <c r="TLW24" s="497"/>
      <c r="TLX24" s="497"/>
      <c r="TLY24" s="497"/>
      <c r="TLZ24" s="497"/>
      <c r="TMA24" s="497"/>
      <c r="TMB24" s="497"/>
      <c r="TMC24" s="497"/>
      <c r="TMD24" s="497"/>
      <c r="TME24" s="497"/>
      <c r="TMF24" s="497"/>
      <c r="TMG24" s="497"/>
      <c r="TMH24" s="497"/>
      <c r="TMI24" s="497"/>
      <c r="TMJ24" s="497"/>
      <c r="TMK24" s="497"/>
      <c r="TML24" s="497"/>
      <c r="TMM24" s="497"/>
      <c r="TMN24" s="497"/>
      <c r="TMO24" s="497"/>
      <c r="TMP24" s="497"/>
      <c r="TMQ24" s="497"/>
      <c r="TMR24" s="497"/>
      <c r="TMS24" s="497"/>
      <c r="TMT24" s="497"/>
      <c r="TMU24" s="497"/>
      <c r="TMV24" s="497"/>
      <c r="TMW24" s="497"/>
      <c r="TMX24" s="497"/>
      <c r="TMY24" s="497"/>
      <c r="TMZ24" s="497"/>
      <c r="TNA24" s="497"/>
      <c r="TNB24" s="497"/>
      <c r="TNC24" s="497"/>
      <c r="TND24" s="497"/>
      <c r="TNE24" s="497"/>
      <c r="TNF24" s="497"/>
      <c r="TNG24" s="497"/>
      <c r="TNH24" s="497"/>
      <c r="TNI24" s="497"/>
      <c r="TNJ24" s="497"/>
      <c r="TNK24" s="497"/>
      <c r="TNL24" s="497"/>
      <c r="TNM24" s="497"/>
      <c r="TNN24" s="497"/>
      <c r="TNO24" s="497"/>
      <c r="TNP24" s="497"/>
      <c r="TNQ24" s="497"/>
      <c r="TNR24" s="497"/>
      <c r="TNS24" s="497"/>
      <c r="TNT24" s="497"/>
      <c r="TNU24" s="497"/>
      <c r="TNV24" s="497"/>
      <c r="TNW24" s="497"/>
      <c r="TNX24" s="497"/>
      <c r="TNY24" s="497"/>
      <c r="TNZ24" s="497"/>
      <c r="TOA24" s="497"/>
      <c r="TOB24" s="497"/>
      <c r="TOC24" s="497"/>
      <c r="TOD24" s="497"/>
      <c r="TOE24" s="497"/>
      <c r="TOF24" s="497"/>
      <c r="TOG24" s="497"/>
      <c r="TOH24" s="497"/>
      <c r="TOI24" s="497"/>
      <c r="TOJ24" s="497"/>
      <c r="TOK24" s="497"/>
      <c r="TOL24" s="497"/>
      <c r="TOM24" s="497"/>
      <c r="TON24" s="497"/>
      <c r="TOO24" s="497"/>
      <c r="TOP24" s="497"/>
      <c r="TOQ24" s="497"/>
      <c r="TOR24" s="497"/>
      <c r="TOS24" s="497"/>
      <c r="TOT24" s="497"/>
      <c r="TOU24" s="497"/>
      <c r="TOV24" s="497"/>
      <c r="TOW24" s="497"/>
      <c r="TOX24" s="497"/>
      <c r="TOY24" s="497"/>
      <c r="TOZ24" s="497"/>
      <c r="TPA24" s="497"/>
      <c r="TPB24" s="497"/>
      <c r="TPC24" s="497"/>
      <c r="TPD24" s="497"/>
      <c r="TPE24" s="497"/>
      <c r="TPF24" s="497"/>
      <c r="TPG24" s="497"/>
      <c r="TPH24" s="497"/>
      <c r="TPI24" s="497"/>
      <c r="TPJ24" s="497"/>
      <c r="TPK24" s="497"/>
      <c r="TPL24" s="497"/>
      <c r="TPM24" s="497"/>
      <c r="TPN24" s="497"/>
      <c r="TPO24" s="497"/>
      <c r="TPP24" s="497"/>
      <c r="TPQ24" s="497"/>
      <c r="TPR24" s="497"/>
      <c r="TPS24" s="497"/>
      <c r="TPT24" s="497"/>
      <c r="TPU24" s="497"/>
      <c r="TPV24" s="497"/>
      <c r="TPW24" s="497"/>
      <c r="TPX24" s="497"/>
      <c r="TPY24" s="497"/>
      <c r="TPZ24" s="497"/>
      <c r="TQA24" s="497"/>
      <c r="TQB24" s="497"/>
      <c r="TQC24" s="497"/>
      <c r="TQD24" s="497"/>
      <c r="TQE24" s="497"/>
      <c r="TQF24" s="497"/>
      <c r="TQG24" s="497"/>
      <c r="TQH24" s="497"/>
      <c r="TQI24" s="497"/>
      <c r="TQJ24" s="497"/>
      <c r="TQK24" s="497"/>
      <c r="TQL24" s="497"/>
      <c r="TQM24" s="497"/>
      <c r="TQN24" s="497"/>
      <c r="TQO24" s="497"/>
      <c r="TQP24" s="497"/>
      <c r="TQQ24" s="497"/>
      <c r="TQR24" s="497"/>
      <c r="TQS24" s="497"/>
      <c r="TQT24" s="497"/>
      <c r="TQU24" s="497"/>
      <c r="TQV24" s="497"/>
      <c r="TQW24" s="497"/>
      <c r="TQX24" s="497"/>
      <c r="TQY24" s="497"/>
      <c r="TQZ24" s="497"/>
      <c r="TRA24" s="497"/>
      <c r="TRB24" s="497"/>
      <c r="TRC24" s="497"/>
      <c r="TRD24" s="497"/>
      <c r="TRE24" s="497"/>
      <c r="TRF24" s="497"/>
      <c r="TRG24" s="497"/>
      <c r="TRH24" s="497"/>
      <c r="TRI24" s="497"/>
      <c r="TRJ24" s="497"/>
      <c r="TRK24" s="497"/>
      <c r="TRL24" s="497"/>
      <c r="TRM24" s="497"/>
      <c r="TRN24" s="497"/>
      <c r="TRO24" s="497"/>
      <c r="TRP24" s="497"/>
      <c r="TRQ24" s="497"/>
      <c r="TRR24" s="497"/>
      <c r="TRS24" s="497"/>
      <c r="TRT24" s="497"/>
      <c r="TRU24" s="497"/>
      <c r="TRV24" s="497"/>
      <c r="TRW24" s="497"/>
      <c r="TRX24" s="497"/>
      <c r="TRY24" s="497"/>
      <c r="TRZ24" s="497"/>
      <c r="TSA24" s="497"/>
      <c r="TSB24" s="497"/>
      <c r="TSC24" s="497"/>
      <c r="TSD24" s="497"/>
      <c r="TSE24" s="497"/>
      <c r="TSF24" s="497"/>
      <c r="TSG24" s="497"/>
      <c r="TSH24" s="497"/>
      <c r="TSI24" s="497"/>
      <c r="TSJ24" s="497"/>
      <c r="TSK24" s="497"/>
      <c r="TSL24" s="497"/>
      <c r="TSM24" s="497"/>
      <c r="TSN24" s="497"/>
      <c r="TSO24" s="497"/>
      <c r="TSP24" s="497"/>
      <c r="TSQ24" s="497"/>
      <c r="TSR24" s="497"/>
      <c r="TSS24" s="497"/>
      <c r="TST24" s="497"/>
      <c r="TSU24" s="497"/>
      <c r="TSV24" s="497"/>
      <c r="TSW24" s="497"/>
      <c r="TSX24" s="497"/>
      <c r="TSY24" s="497"/>
      <c r="TSZ24" s="497"/>
      <c r="TTA24" s="497"/>
      <c r="TTB24" s="497"/>
      <c r="TTC24" s="497"/>
      <c r="TTD24" s="497"/>
      <c r="TTE24" s="497"/>
      <c r="TTF24" s="497"/>
      <c r="TTG24" s="497"/>
      <c r="TTH24" s="497"/>
      <c r="TTI24" s="497"/>
      <c r="TTJ24" s="497"/>
      <c r="TTK24" s="497"/>
      <c r="TTL24" s="497"/>
      <c r="TTM24" s="497"/>
      <c r="TTN24" s="497"/>
      <c r="TTO24" s="497"/>
      <c r="TTP24" s="497"/>
      <c r="TTQ24" s="497"/>
      <c r="TTR24" s="497"/>
      <c r="TTS24" s="497"/>
      <c r="TTT24" s="497"/>
      <c r="TTU24" s="497"/>
      <c r="TTV24" s="497"/>
      <c r="TTW24" s="497"/>
      <c r="TTX24" s="497"/>
      <c r="TTY24" s="497"/>
      <c r="TTZ24" s="497"/>
      <c r="TUA24" s="497"/>
      <c r="TUB24" s="497"/>
      <c r="TUC24" s="497"/>
      <c r="TUD24" s="497"/>
      <c r="TUE24" s="497"/>
      <c r="TUF24" s="497"/>
      <c r="TUG24" s="497"/>
      <c r="TUH24" s="497"/>
      <c r="TUI24" s="497"/>
      <c r="TUJ24" s="497"/>
      <c r="TUK24" s="497"/>
      <c r="TUL24" s="497"/>
      <c r="TUM24" s="497"/>
      <c r="TUN24" s="497"/>
      <c r="TUO24" s="497"/>
      <c r="TUP24" s="497"/>
      <c r="TUQ24" s="497"/>
      <c r="TUR24" s="497"/>
      <c r="TUS24" s="497"/>
      <c r="TUT24" s="497"/>
      <c r="TUU24" s="497"/>
      <c r="TUV24" s="497"/>
      <c r="TUW24" s="497"/>
      <c r="TUX24" s="497"/>
      <c r="TUY24" s="497"/>
      <c r="TUZ24" s="497"/>
      <c r="TVA24" s="497"/>
      <c r="TVB24" s="497"/>
      <c r="TVC24" s="497"/>
      <c r="TVD24" s="497"/>
      <c r="TVE24" s="497"/>
      <c r="TVF24" s="497"/>
      <c r="TVG24" s="497"/>
      <c r="TVH24" s="497"/>
      <c r="TVI24" s="497"/>
      <c r="TVJ24" s="497"/>
      <c r="TVK24" s="497"/>
      <c r="TVL24" s="497"/>
      <c r="TVM24" s="497"/>
      <c r="TVN24" s="497"/>
      <c r="TVO24" s="497"/>
      <c r="TVP24" s="497"/>
      <c r="TVQ24" s="497"/>
      <c r="TVR24" s="497"/>
      <c r="TVS24" s="497"/>
      <c r="TVT24" s="497"/>
      <c r="TVU24" s="497"/>
      <c r="TVV24" s="497"/>
      <c r="TVW24" s="497"/>
      <c r="TVX24" s="497"/>
      <c r="TVY24" s="497"/>
      <c r="TVZ24" s="497"/>
      <c r="TWA24" s="497"/>
      <c r="TWB24" s="497"/>
      <c r="TWC24" s="497"/>
      <c r="TWD24" s="497"/>
      <c r="TWE24" s="497"/>
      <c r="TWF24" s="497"/>
      <c r="TWG24" s="497"/>
      <c r="TWH24" s="497"/>
      <c r="TWI24" s="497"/>
      <c r="TWJ24" s="497"/>
      <c r="TWK24" s="497"/>
      <c r="TWL24" s="497"/>
      <c r="TWM24" s="497"/>
      <c r="TWN24" s="497"/>
      <c r="TWO24" s="497"/>
      <c r="TWP24" s="497"/>
      <c r="TWQ24" s="497"/>
      <c r="TWR24" s="497"/>
      <c r="TWS24" s="497"/>
      <c r="TWT24" s="497"/>
      <c r="TWU24" s="497"/>
      <c r="TWV24" s="497"/>
      <c r="TWW24" s="497"/>
      <c r="TWX24" s="497"/>
      <c r="TWY24" s="497"/>
      <c r="TWZ24" s="497"/>
      <c r="TXA24" s="497"/>
      <c r="TXB24" s="497"/>
      <c r="TXC24" s="497"/>
      <c r="TXD24" s="497"/>
      <c r="TXE24" s="497"/>
      <c r="TXF24" s="497"/>
      <c r="TXG24" s="497"/>
      <c r="TXH24" s="497"/>
      <c r="TXI24" s="497"/>
      <c r="TXJ24" s="497"/>
      <c r="TXK24" s="497"/>
      <c r="TXL24" s="497"/>
      <c r="TXM24" s="497"/>
      <c r="TXN24" s="497"/>
      <c r="TXO24" s="497"/>
      <c r="TXP24" s="497"/>
      <c r="TXQ24" s="497"/>
      <c r="TXR24" s="497"/>
      <c r="TXS24" s="497"/>
      <c r="TXT24" s="497"/>
      <c r="TXU24" s="497"/>
      <c r="TXV24" s="497"/>
      <c r="TXW24" s="497"/>
      <c r="TXX24" s="497"/>
      <c r="TXY24" s="497"/>
      <c r="TXZ24" s="497"/>
      <c r="TYA24" s="497"/>
      <c r="TYB24" s="497"/>
      <c r="TYC24" s="497"/>
      <c r="TYD24" s="497"/>
      <c r="TYE24" s="497"/>
      <c r="TYF24" s="497"/>
      <c r="TYG24" s="497"/>
      <c r="TYH24" s="497"/>
      <c r="TYI24" s="497"/>
      <c r="TYJ24" s="497"/>
      <c r="TYK24" s="497"/>
      <c r="TYL24" s="497"/>
      <c r="TYM24" s="497"/>
      <c r="TYN24" s="497"/>
      <c r="TYO24" s="497"/>
      <c r="TYP24" s="497"/>
      <c r="TYQ24" s="497"/>
      <c r="TYR24" s="497"/>
      <c r="TYS24" s="497"/>
      <c r="TYT24" s="497"/>
      <c r="TYU24" s="497"/>
      <c r="TYV24" s="497"/>
      <c r="TYW24" s="497"/>
      <c r="TYX24" s="497"/>
      <c r="TYY24" s="497"/>
      <c r="TYZ24" s="497"/>
      <c r="TZA24" s="497"/>
      <c r="TZB24" s="497"/>
      <c r="TZC24" s="497"/>
      <c r="TZD24" s="497"/>
      <c r="TZE24" s="497"/>
      <c r="TZF24" s="497"/>
      <c r="TZG24" s="497"/>
      <c r="TZH24" s="497"/>
      <c r="TZI24" s="497"/>
      <c r="TZJ24" s="497"/>
      <c r="TZK24" s="497"/>
      <c r="TZL24" s="497"/>
      <c r="TZM24" s="497"/>
      <c r="TZN24" s="497"/>
      <c r="TZO24" s="497"/>
      <c r="TZP24" s="497"/>
      <c r="TZQ24" s="497"/>
      <c r="TZR24" s="497"/>
      <c r="TZS24" s="497"/>
      <c r="TZT24" s="497"/>
      <c r="TZU24" s="497"/>
      <c r="TZV24" s="497"/>
      <c r="TZW24" s="497"/>
      <c r="TZX24" s="497"/>
      <c r="TZY24" s="497"/>
      <c r="TZZ24" s="497"/>
      <c r="UAA24" s="497"/>
      <c r="UAB24" s="497"/>
      <c r="UAC24" s="497"/>
      <c r="UAD24" s="497"/>
      <c r="UAE24" s="497"/>
      <c r="UAF24" s="497"/>
      <c r="UAG24" s="497"/>
      <c r="UAH24" s="497"/>
      <c r="UAI24" s="497"/>
      <c r="UAJ24" s="497"/>
      <c r="UAK24" s="497"/>
      <c r="UAL24" s="497"/>
      <c r="UAM24" s="497"/>
      <c r="UAN24" s="497"/>
      <c r="UAO24" s="497"/>
      <c r="UAP24" s="497"/>
      <c r="UAQ24" s="497"/>
      <c r="UAR24" s="497"/>
      <c r="UAS24" s="497"/>
      <c r="UAT24" s="497"/>
      <c r="UAU24" s="497"/>
      <c r="UAV24" s="497"/>
      <c r="UAW24" s="497"/>
      <c r="UAX24" s="497"/>
      <c r="UAY24" s="497"/>
      <c r="UAZ24" s="497"/>
      <c r="UBA24" s="497"/>
      <c r="UBB24" s="497"/>
      <c r="UBC24" s="497"/>
      <c r="UBD24" s="497"/>
      <c r="UBE24" s="497"/>
      <c r="UBF24" s="497"/>
      <c r="UBG24" s="497"/>
      <c r="UBH24" s="497"/>
      <c r="UBI24" s="497"/>
      <c r="UBJ24" s="497"/>
      <c r="UBK24" s="497"/>
      <c r="UBL24" s="497"/>
      <c r="UBM24" s="497"/>
      <c r="UBN24" s="497"/>
      <c r="UBO24" s="497"/>
      <c r="UBP24" s="497"/>
      <c r="UBQ24" s="497"/>
      <c r="UBR24" s="497"/>
      <c r="UBS24" s="497"/>
      <c r="UBT24" s="497"/>
      <c r="UBU24" s="497"/>
      <c r="UBV24" s="497"/>
      <c r="UBW24" s="497"/>
      <c r="UBX24" s="497"/>
      <c r="UBY24" s="497"/>
      <c r="UBZ24" s="497"/>
      <c r="UCA24" s="497"/>
      <c r="UCB24" s="497"/>
      <c r="UCC24" s="497"/>
      <c r="UCD24" s="497"/>
      <c r="UCE24" s="497"/>
      <c r="UCF24" s="497"/>
      <c r="UCG24" s="497"/>
      <c r="UCH24" s="497"/>
      <c r="UCI24" s="497"/>
      <c r="UCJ24" s="497"/>
      <c r="UCK24" s="497"/>
      <c r="UCL24" s="497"/>
      <c r="UCM24" s="497"/>
      <c r="UCN24" s="497"/>
      <c r="UCO24" s="497"/>
      <c r="UCP24" s="497"/>
      <c r="UCQ24" s="497"/>
      <c r="UCR24" s="497"/>
      <c r="UCS24" s="497"/>
      <c r="UCT24" s="497"/>
      <c r="UCU24" s="497"/>
      <c r="UCV24" s="497"/>
      <c r="UCW24" s="497"/>
      <c r="UCX24" s="497"/>
      <c r="UCY24" s="497"/>
      <c r="UCZ24" s="497"/>
      <c r="UDA24" s="497"/>
      <c r="UDB24" s="497"/>
      <c r="UDC24" s="497"/>
      <c r="UDD24" s="497"/>
      <c r="UDE24" s="497"/>
      <c r="UDF24" s="497"/>
      <c r="UDG24" s="497"/>
      <c r="UDH24" s="497"/>
      <c r="UDI24" s="497"/>
      <c r="UDJ24" s="497"/>
      <c r="UDK24" s="497"/>
      <c r="UDL24" s="497"/>
      <c r="UDM24" s="497"/>
      <c r="UDN24" s="497"/>
      <c r="UDO24" s="497"/>
      <c r="UDP24" s="497"/>
      <c r="UDQ24" s="497"/>
      <c r="UDR24" s="497"/>
      <c r="UDS24" s="497"/>
      <c r="UDT24" s="497"/>
      <c r="UDU24" s="497"/>
      <c r="UDV24" s="497"/>
      <c r="UDW24" s="497"/>
      <c r="UDX24" s="497"/>
      <c r="UDY24" s="497"/>
      <c r="UDZ24" s="497"/>
      <c r="UEA24" s="497"/>
      <c r="UEB24" s="497"/>
      <c r="UEC24" s="497"/>
      <c r="UED24" s="497"/>
      <c r="UEE24" s="497"/>
      <c r="UEF24" s="497"/>
      <c r="UEG24" s="497"/>
      <c r="UEH24" s="497"/>
      <c r="UEI24" s="497"/>
      <c r="UEJ24" s="497"/>
      <c r="UEK24" s="497"/>
      <c r="UEL24" s="497"/>
      <c r="UEM24" s="497"/>
      <c r="UEN24" s="497"/>
      <c r="UEO24" s="497"/>
      <c r="UEP24" s="497"/>
      <c r="UEQ24" s="497"/>
      <c r="UER24" s="497"/>
      <c r="UES24" s="497"/>
      <c r="UET24" s="497"/>
      <c r="UEU24" s="497"/>
      <c r="UEV24" s="497"/>
      <c r="UEW24" s="497"/>
      <c r="UEX24" s="497"/>
      <c r="UEY24" s="497"/>
      <c r="UEZ24" s="497"/>
      <c r="UFA24" s="497"/>
      <c r="UFB24" s="497"/>
      <c r="UFC24" s="497"/>
      <c r="UFD24" s="497"/>
      <c r="UFE24" s="497"/>
      <c r="UFF24" s="497"/>
      <c r="UFG24" s="497"/>
      <c r="UFH24" s="497"/>
      <c r="UFI24" s="497"/>
      <c r="UFJ24" s="497"/>
      <c r="UFK24" s="497"/>
      <c r="UFL24" s="497"/>
      <c r="UFM24" s="497"/>
      <c r="UFN24" s="497"/>
      <c r="UFO24" s="497"/>
      <c r="UFP24" s="497"/>
      <c r="UFQ24" s="497"/>
      <c r="UFR24" s="497"/>
      <c r="UFS24" s="497"/>
      <c r="UFT24" s="497"/>
      <c r="UFU24" s="497"/>
      <c r="UFV24" s="497"/>
      <c r="UFW24" s="497"/>
      <c r="UFX24" s="497"/>
      <c r="UFY24" s="497"/>
      <c r="UFZ24" s="497"/>
      <c r="UGA24" s="497"/>
      <c r="UGB24" s="497"/>
      <c r="UGC24" s="497"/>
      <c r="UGD24" s="497"/>
      <c r="UGE24" s="497"/>
      <c r="UGF24" s="497"/>
      <c r="UGG24" s="497"/>
      <c r="UGH24" s="497"/>
      <c r="UGI24" s="497"/>
      <c r="UGJ24" s="497"/>
      <c r="UGK24" s="497"/>
      <c r="UGL24" s="497"/>
      <c r="UGM24" s="497"/>
      <c r="UGN24" s="497"/>
      <c r="UGO24" s="497"/>
      <c r="UGP24" s="497"/>
      <c r="UGQ24" s="497"/>
      <c r="UGR24" s="497"/>
      <c r="UGS24" s="497"/>
      <c r="UGT24" s="497"/>
      <c r="UGU24" s="497"/>
      <c r="UGV24" s="497"/>
      <c r="UGW24" s="497"/>
      <c r="UGX24" s="497"/>
      <c r="UGY24" s="497"/>
      <c r="UGZ24" s="497"/>
      <c r="UHA24" s="497"/>
      <c r="UHB24" s="497"/>
      <c r="UHC24" s="497"/>
      <c r="UHD24" s="497"/>
      <c r="UHE24" s="497"/>
      <c r="UHF24" s="497"/>
      <c r="UHG24" s="497"/>
      <c r="UHH24" s="497"/>
      <c r="UHI24" s="497"/>
      <c r="UHJ24" s="497"/>
      <c r="UHK24" s="497"/>
      <c r="UHL24" s="497"/>
      <c r="UHM24" s="497"/>
      <c r="UHN24" s="497"/>
      <c r="UHO24" s="497"/>
      <c r="UHP24" s="497"/>
      <c r="UHQ24" s="497"/>
      <c r="UHR24" s="497"/>
      <c r="UHS24" s="497"/>
      <c r="UHT24" s="497"/>
      <c r="UHU24" s="497"/>
      <c r="UHV24" s="497"/>
      <c r="UHW24" s="497"/>
      <c r="UHX24" s="497"/>
      <c r="UHY24" s="497"/>
      <c r="UHZ24" s="497"/>
      <c r="UIA24" s="497"/>
      <c r="UIB24" s="497"/>
      <c r="UIC24" s="497"/>
      <c r="UID24" s="497"/>
      <c r="UIE24" s="497"/>
      <c r="UIF24" s="497"/>
      <c r="UIG24" s="497"/>
      <c r="UIH24" s="497"/>
      <c r="UII24" s="497"/>
      <c r="UIJ24" s="497"/>
      <c r="UIK24" s="497"/>
      <c r="UIL24" s="497"/>
      <c r="UIM24" s="497"/>
      <c r="UIN24" s="497"/>
      <c r="UIO24" s="497"/>
      <c r="UIP24" s="497"/>
      <c r="UIQ24" s="497"/>
      <c r="UIR24" s="497"/>
      <c r="UIS24" s="497"/>
      <c r="UIT24" s="497"/>
      <c r="UIU24" s="497"/>
      <c r="UIV24" s="497"/>
      <c r="UIW24" s="497"/>
      <c r="UIX24" s="497"/>
      <c r="UIY24" s="497"/>
      <c r="UIZ24" s="497"/>
      <c r="UJA24" s="497"/>
      <c r="UJB24" s="497"/>
      <c r="UJC24" s="497"/>
      <c r="UJD24" s="497"/>
      <c r="UJE24" s="497"/>
      <c r="UJF24" s="497"/>
      <c r="UJG24" s="497"/>
      <c r="UJH24" s="497"/>
      <c r="UJI24" s="497"/>
      <c r="UJJ24" s="497"/>
      <c r="UJK24" s="497"/>
      <c r="UJL24" s="497"/>
      <c r="UJM24" s="497"/>
      <c r="UJN24" s="497"/>
      <c r="UJO24" s="497"/>
      <c r="UJP24" s="497"/>
      <c r="UJQ24" s="497"/>
      <c r="UJR24" s="497"/>
      <c r="UJS24" s="497"/>
      <c r="UJT24" s="497"/>
      <c r="UJU24" s="497"/>
      <c r="UJV24" s="497"/>
      <c r="UJW24" s="497"/>
      <c r="UJX24" s="497"/>
      <c r="UJY24" s="497"/>
      <c r="UJZ24" s="497"/>
      <c r="UKA24" s="497"/>
      <c r="UKB24" s="497"/>
      <c r="UKC24" s="497"/>
      <c r="UKD24" s="497"/>
      <c r="UKE24" s="497"/>
      <c r="UKF24" s="497"/>
      <c r="UKG24" s="497"/>
      <c r="UKH24" s="497"/>
      <c r="UKI24" s="497"/>
      <c r="UKJ24" s="497"/>
      <c r="UKK24" s="497"/>
      <c r="UKL24" s="497"/>
      <c r="UKM24" s="497"/>
      <c r="UKN24" s="497"/>
      <c r="UKO24" s="497"/>
      <c r="UKP24" s="497"/>
      <c r="UKQ24" s="497"/>
      <c r="UKR24" s="497"/>
      <c r="UKS24" s="497"/>
      <c r="UKT24" s="497"/>
      <c r="UKU24" s="497"/>
      <c r="UKV24" s="497"/>
      <c r="UKW24" s="497"/>
      <c r="UKX24" s="497"/>
      <c r="UKY24" s="497"/>
      <c r="UKZ24" s="497"/>
      <c r="ULA24" s="497"/>
      <c r="ULB24" s="497"/>
      <c r="ULC24" s="497"/>
      <c r="ULD24" s="497"/>
      <c r="ULE24" s="497"/>
      <c r="ULF24" s="497"/>
      <c r="ULG24" s="497"/>
      <c r="ULH24" s="497"/>
      <c r="ULI24" s="497"/>
      <c r="ULJ24" s="497"/>
      <c r="ULK24" s="497"/>
      <c r="ULL24" s="497"/>
      <c r="ULM24" s="497"/>
      <c r="ULN24" s="497"/>
      <c r="ULO24" s="497"/>
      <c r="ULP24" s="497"/>
      <c r="ULQ24" s="497"/>
      <c r="ULR24" s="497"/>
      <c r="ULS24" s="497"/>
      <c r="ULT24" s="497"/>
      <c r="ULU24" s="497"/>
      <c r="ULV24" s="497"/>
      <c r="ULW24" s="497"/>
      <c r="ULX24" s="497"/>
      <c r="ULY24" s="497"/>
      <c r="ULZ24" s="497"/>
      <c r="UMA24" s="497"/>
      <c r="UMB24" s="497"/>
      <c r="UMC24" s="497"/>
      <c r="UMD24" s="497"/>
      <c r="UME24" s="497"/>
      <c r="UMF24" s="497"/>
      <c r="UMG24" s="497"/>
      <c r="UMH24" s="497"/>
      <c r="UMI24" s="497"/>
      <c r="UMJ24" s="497"/>
      <c r="UMK24" s="497"/>
      <c r="UML24" s="497"/>
      <c r="UMM24" s="497"/>
      <c r="UMN24" s="497"/>
      <c r="UMO24" s="497"/>
      <c r="UMP24" s="497"/>
      <c r="UMQ24" s="497"/>
      <c r="UMR24" s="497"/>
      <c r="UMS24" s="497"/>
      <c r="UMT24" s="497"/>
      <c r="UMU24" s="497"/>
      <c r="UMV24" s="497"/>
      <c r="UMW24" s="497"/>
      <c r="UMX24" s="497"/>
      <c r="UMY24" s="497"/>
      <c r="UMZ24" s="497"/>
      <c r="UNA24" s="497"/>
      <c r="UNB24" s="497"/>
      <c r="UNC24" s="497"/>
      <c r="UND24" s="497"/>
      <c r="UNE24" s="497"/>
      <c r="UNF24" s="497"/>
      <c r="UNG24" s="497"/>
      <c r="UNH24" s="497"/>
      <c r="UNI24" s="497"/>
      <c r="UNJ24" s="497"/>
      <c r="UNK24" s="497"/>
      <c r="UNL24" s="497"/>
      <c r="UNM24" s="497"/>
      <c r="UNN24" s="497"/>
      <c r="UNO24" s="497"/>
      <c r="UNP24" s="497"/>
      <c r="UNQ24" s="497"/>
      <c r="UNR24" s="497"/>
      <c r="UNS24" s="497"/>
      <c r="UNT24" s="497"/>
      <c r="UNU24" s="497"/>
      <c r="UNV24" s="497"/>
      <c r="UNW24" s="497"/>
      <c r="UNX24" s="497"/>
      <c r="UNY24" s="497"/>
      <c r="UNZ24" s="497"/>
      <c r="UOA24" s="497"/>
      <c r="UOB24" s="497"/>
      <c r="UOC24" s="497"/>
      <c r="UOD24" s="497"/>
      <c r="UOE24" s="497"/>
      <c r="UOF24" s="497"/>
      <c r="UOG24" s="497"/>
      <c r="UOH24" s="497"/>
      <c r="UOI24" s="497"/>
      <c r="UOJ24" s="497"/>
      <c r="UOK24" s="497"/>
      <c r="UOL24" s="497"/>
      <c r="UOM24" s="497"/>
      <c r="UON24" s="497"/>
      <c r="UOO24" s="497"/>
      <c r="UOP24" s="497"/>
      <c r="UOQ24" s="497"/>
      <c r="UOR24" s="497"/>
      <c r="UOS24" s="497"/>
      <c r="UOT24" s="497"/>
      <c r="UOU24" s="497"/>
      <c r="UOV24" s="497"/>
      <c r="UOW24" s="497"/>
      <c r="UOX24" s="497"/>
      <c r="UOY24" s="497"/>
      <c r="UOZ24" s="497"/>
      <c r="UPA24" s="497"/>
      <c r="UPB24" s="497"/>
      <c r="UPC24" s="497"/>
      <c r="UPD24" s="497"/>
      <c r="UPE24" s="497"/>
      <c r="UPF24" s="497"/>
      <c r="UPG24" s="497"/>
      <c r="UPH24" s="497"/>
      <c r="UPI24" s="497"/>
      <c r="UPJ24" s="497"/>
      <c r="UPK24" s="497"/>
      <c r="UPL24" s="497"/>
      <c r="UPM24" s="497"/>
      <c r="UPN24" s="497"/>
      <c r="UPO24" s="497"/>
      <c r="UPP24" s="497"/>
      <c r="UPQ24" s="497"/>
      <c r="UPR24" s="497"/>
      <c r="UPS24" s="497"/>
      <c r="UPT24" s="497"/>
      <c r="UPU24" s="497"/>
      <c r="UPV24" s="497"/>
      <c r="UPW24" s="497"/>
      <c r="UPX24" s="497"/>
      <c r="UPY24" s="497"/>
      <c r="UPZ24" s="497"/>
      <c r="UQA24" s="497"/>
      <c r="UQB24" s="497"/>
      <c r="UQC24" s="497"/>
      <c r="UQD24" s="497"/>
      <c r="UQE24" s="497"/>
      <c r="UQF24" s="497"/>
      <c r="UQG24" s="497"/>
      <c r="UQH24" s="497"/>
      <c r="UQI24" s="497"/>
      <c r="UQJ24" s="497"/>
      <c r="UQK24" s="497"/>
      <c r="UQL24" s="497"/>
      <c r="UQM24" s="497"/>
      <c r="UQN24" s="497"/>
      <c r="UQO24" s="497"/>
      <c r="UQP24" s="497"/>
      <c r="UQQ24" s="497"/>
      <c r="UQR24" s="497"/>
      <c r="UQS24" s="497"/>
      <c r="UQT24" s="497"/>
      <c r="UQU24" s="497"/>
      <c r="UQV24" s="497"/>
      <c r="UQW24" s="497"/>
      <c r="UQX24" s="497"/>
      <c r="UQY24" s="497"/>
      <c r="UQZ24" s="497"/>
      <c r="URA24" s="497"/>
      <c r="URB24" s="497"/>
      <c r="URC24" s="497"/>
      <c r="URD24" s="497"/>
      <c r="URE24" s="497"/>
      <c r="URF24" s="497"/>
      <c r="URG24" s="497"/>
      <c r="URH24" s="497"/>
      <c r="URI24" s="497"/>
      <c r="URJ24" s="497"/>
      <c r="URK24" s="497"/>
      <c r="URL24" s="497"/>
      <c r="URM24" s="497"/>
      <c r="URN24" s="497"/>
      <c r="URO24" s="497"/>
      <c r="URP24" s="497"/>
      <c r="URQ24" s="497"/>
      <c r="URR24" s="497"/>
      <c r="URS24" s="497"/>
      <c r="URT24" s="497"/>
      <c r="URU24" s="497"/>
      <c r="URV24" s="497"/>
      <c r="URW24" s="497"/>
      <c r="URX24" s="497"/>
      <c r="URY24" s="497"/>
      <c r="URZ24" s="497"/>
      <c r="USA24" s="497"/>
      <c r="USB24" s="497"/>
      <c r="USC24" s="497"/>
      <c r="USD24" s="497"/>
      <c r="USE24" s="497"/>
      <c r="USF24" s="497"/>
      <c r="USG24" s="497"/>
      <c r="USH24" s="497"/>
      <c r="USI24" s="497"/>
      <c r="USJ24" s="497"/>
      <c r="USK24" s="497"/>
      <c r="USL24" s="497"/>
      <c r="USM24" s="497"/>
      <c r="USN24" s="497"/>
      <c r="USO24" s="497"/>
      <c r="USP24" s="497"/>
      <c r="USQ24" s="497"/>
      <c r="USR24" s="497"/>
      <c r="USS24" s="497"/>
      <c r="UST24" s="497"/>
      <c r="USU24" s="497"/>
      <c r="USV24" s="497"/>
      <c r="USW24" s="497"/>
      <c r="USX24" s="497"/>
      <c r="USY24" s="497"/>
      <c r="USZ24" s="497"/>
      <c r="UTA24" s="497"/>
      <c r="UTB24" s="497"/>
      <c r="UTC24" s="497"/>
      <c r="UTD24" s="497"/>
      <c r="UTE24" s="497"/>
      <c r="UTF24" s="497"/>
      <c r="UTG24" s="497"/>
      <c r="UTH24" s="497"/>
      <c r="UTI24" s="497"/>
      <c r="UTJ24" s="497"/>
      <c r="UTK24" s="497"/>
      <c r="UTL24" s="497"/>
      <c r="UTM24" s="497"/>
      <c r="UTN24" s="497"/>
      <c r="UTO24" s="497"/>
      <c r="UTP24" s="497"/>
      <c r="UTQ24" s="497"/>
      <c r="UTR24" s="497"/>
      <c r="UTS24" s="497"/>
      <c r="UTT24" s="497"/>
      <c r="UTU24" s="497"/>
      <c r="UTV24" s="497"/>
      <c r="UTW24" s="497"/>
      <c r="UTX24" s="497"/>
      <c r="UTY24" s="497"/>
      <c r="UTZ24" s="497"/>
      <c r="UUA24" s="497"/>
      <c r="UUB24" s="497"/>
      <c r="UUC24" s="497"/>
      <c r="UUD24" s="497"/>
      <c r="UUE24" s="497"/>
      <c r="UUF24" s="497"/>
      <c r="UUG24" s="497"/>
      <c r="UUH24" s="497"/>
      <c r="UUI24" s="497"/>
      <c r="UUJ24" s="497"/>
      <c r="UUK24" s="497"/>
      <c r="UUL24" s="497"/>
      <c r="UUM24" s="497"/>
      <c r="UUN24" s="497"/>
      <c r="UUO24" s="497"/>
      <c r="UUP24" s="497"/>
      <c r="UUQ24" s="497"/>
      <c r="UUR24" s="497"/>
      <c r="UUS24" s="497"/>
      <c r="UUT24" s="497"/>
      <c r="UUU24" s="497"/>
      <c r="UUV24" s="497"/>
      <c r="UUW24" s="497"/>
      <c r="UUX24" s="497"/>
      <c r="UUY24" s="497"/>
      <c r="UUZ24" s="497"/>
      <c r="UVA24" s="497"/>
      <c r="UVB24" s="497"/>
      <c r="UVC24" s="497"/>
      <c r="UVD24" s="497"/>
      <c r="UVE24" s="497"/>
      <c r="UVF24" s="497"/>
      <c r="UVG24" s="497"/>
      <c r="UVH24" s="497"/>
      <c r="UVI24" s="497"/>
      <c r="UVJ24" s="497"/>
      <c r="UVK24" s="497"/>
      <c r="UVL24" s="497"/>
      <c r="UVM24" s="497"/>
      <c r="UVN24" s="497"/>
      <c r="UVO24" s="497"/>
      <c r="UVP24" s="497"/>
      <c r="UVQ24" s="497"/>
      <c r="UVR24" s="497"/>
      <c r="UVS24" s="497"/>
      <c r="UVT24" s="497"/>
      <c r="UVU24" s="497"/>
      <c r="UVV24" s="497"/>
      <c r="UVW24" s="497"/>
      <c r="UVX24" s="497"/>
      <c r="UVY24" s="497"/>
      <c r="UVZ24" s="497"/>
      <c r="UWA24" s="497"/>
      <c r="UWB24" s="497"/>
      <c r="UWC24" s="497"/>
      <c r="UWD24" s="497"/>
      <c r="UWE24" s="497"/>
      <c r="UWF24" s="497"/>
      <c r="UWG24" s="497"/>
      <c r="UWH24" s="497"/>
      <c r="UWI24" s="497"/>
      <c r="UWJ24" s="497"/>
      <c r="UWK24" s="497"/>
      <c r="UWL24" s="497"/>
      <c r="UWM24" s="497"/>
      <c r="UWN24" s="497"/>
      <c r="UWO24" s="497"/>
      <c r="UWP24" s="497"/>
      <c r="UWQ24" s="497"/>
      <c r="UWR24" s="497"/>
      <c r="UWS24" s="497"/>
      <c r="UWT24" s="497"/>
      <c r="UWU24" s="497"/>
      <c r="UWV24" s="497"/>
      <c r="UWW24" s="497"/>
      <c r="UWX24" s="497"/>
      <c r="UWY24" s="497"/>
      <c r="UWZ24" s="497"/>
      <c r="UXA24" s="497"/>
      <c r="UXB24" s="497"/>
      <c r="UXC24" s="497"/>
      <c r="UXD24" s="497"/>
      <c r="UXE24" s="497"/>
      <c r="UXF24" s="497"/>
      <c r="UXG24" s="497"/>
      <c r="UXH24" s="497"/>
      <c r="UXI24" s="497"/>
      <c r="UXJ24" s="497"/>
      <c r="UXK24" s="497"/>
      <c r="UXL24" s="497"/>
      <c r="UXM24" s="497"/>
      <c r="UXN24" s="497"/>
      <c r="UXO24" s="497"/>
      <c r="UXP24" s="497"/>
      <c r="UXQ24" s="497"/>
      <c r="UXR24" s="497"/>
      <c r="UXS24" s="497"/>
      <c r="UXT24" s="497"/>
      <c r="UXU24" s="497"/>
      <c r="UXV24" s="497"/>
      <c r="UXW24" s="497"/>
      <c r="UXX24" s="497"/>
      <c r="UXY24" s="497"/>
      <c r="UXZ24" s="497"/>
      <c r="UYA24" s="497"/>
      <c r="UYB24" s="497"/>
      <c r="UYC24" s="497"/>
      <c r="UYD24" s="497"/>
      <c r="UYE24" s="497"/>
      <c r="UYF24" s="497"/>
      <c r="UYG24" s="497"/>
      <c r="UYH24" s="497"/>
      <c r="UYI24" s="497"/>
      <c r="UYJ24" s="497"/>
      <c r="UYK24" s="497"/>
      <c r="UYL24" s="497"/>
      <c r="UYM24" s="497"/>
      <c r="UYN24" s="497"/>
      <c r="UYO24" s="497"/>
      <c r="UYP24" s="497"/>
      <c r="UYQ24" s="497"/>
      <c r="UYR24" s="497"/>
      <c r="UYS24" s="497"/>
      <c r="UYT24" s="497"/>
      <c r="UYU24" s="497"/>
      <c r="UYV24" s="497"/>
      <c r="UYW24" s="497"/>
      <c r="UYX24" s="497"/>
      <c r="UYY24" s="497"/>
      <c r="UYZ24" s="497"/>
      <c r="UZA24" s="497"/>
      <c r="UZB24" s="497"/>
      <c r="UZC24" s="497"/>
      <c r="UZD24" s="497"/>
      <c r="UZE24" s="497"/>
      <c r="UZF24" s="497"/>
      <c r="UZG24" s="497"/>
      <c r="UZH24" s="497"/>
      <c r="UZI24" s="497"/>
      <c r="UZJ24" s="497"/>
      <c r="UZK24" s="497"/>
      <c r="UZL24" s="497"/>
      <c r="UZM24" s="497"/>
      <c r="UZN24" s="497"/>
      <c r="UZO24" s="497"/>
      <c r="UZP24" s="497"/>
      <c r="UZQ24" s="497"/>
      <c r="UZR24" s="497"/>
      <c r="UZS24" s="497"/>
      <c r="UZT24" s="497"/>
      <c r="UZU24" s="497"/>
      <c r="UZV24" s="497"/>
      <c r="UZW24" s="497"/>
      <c r="UZX24" s="497"/>
      <c r="UZY24" s="497"/>
      <c r="UZZ24" s="497"/>
      <c r="VAA24" s="497"/>
      <c r="VAB24" s="497"/>
      <c r="VAC24" s="497"/>
      <c r="VAD24" s="497"/>
      <c r="VAE24" s="497"/>
      <c r="VAF24" s="497"/>
      <c r="VAG24" s="497"/>
      <c r="VAH24" s="497"/>
      <c r="VAI24" s="497"/>
      <c r="VAJ24" s="497"/>
      <c r="VAK24" s="497"/>
      <c r="VAL24" s="497"/>
      <c r="VAM24" s="497"/>
      <c r="VAN24" s="497"/>
      <c r="VAO24" s="497"/>
      <c r="VAP24" s="497"/>
      <c r="VAQ24" s="497"/>
      <c r="VAR24" s="497"/>
      <c r="VAS24" s="497"/>
      <c r="VAT24" s="497"/>
      <c r="VAU24" s="497"/>
      <c r="VAV24" s="497"/>
      <c r="VAW24" s="497"/>
      <c r="VAX24" s="497"/>
      <c r="VAY24" s="497"/>
      <c r="VAZ24" s="497"/>
      <c r="VBA24" s="497"/>
      <c r="VBB24" s="497"/>
      <c r="VBC24" s="497"/>
      <c r="VBD24" s="497"/>
      <c r="VBE24" s="497"/>
      <c r="VBF24" s="497"/>
      <c r="VBG24" s="497"/>
      <c r="VBH24" s="497"/>
      <c r="VBI24" s="497"/>
      <c r="VBJ24" s="497"/>
      <c r="VBK24" s="497"/>
      <c r="VBL24" s="497"/>
      <c r="VBM24" s="497"/>
      <c r="VBN24" s="497"/>
      <c r="VBO24" s="497"/>
      <c r="VBP24" s="497"/>
      <c r="VBQ24" s="497"/>
      <c r="VBR24" s="497"/>
      <c r="VBS24" s="497"/>
      <c r="VBT24" s="497"/>
      <c r="VBU24" s="497"/>
      <c r="VBV24" s="497"/>
      <c r="VBW24" s="497"/>
      <c r="VBX24" s="497"/>
      <c r="VBY24" s="497"/>
      <c r="VBZ24" s="497"/>
      <c r="VCA24" s="497"/>
      <c r="VCB24" s="497"/>
      <c r="VCC24" s="497"/>
      <c r="VCD24" s="497"/>
      <c r="VCE24" s="497"/>
      <c r="VCF24" s="497"/>
      <c r="VCG24" s="497"/>
      <c r="VCH24" s="497"/>
      <c r="VCI24" s="497"/>
      <c r="VCJ24" s="497"/>
      <c r="VCK24" s="497"/>
      <c r="VCL24" s="497"/>
      <c r="VCM24" s="497"/>
      <c r="VCN24" s="497"/>
      <c r="VCO24" s="497"/>
      <c r="VCP24" s="497"/>
      <c r="VCQ24" s="497"/>
      <c r="VCR24" s="497"/>
      <c r="VCS24" s="497"/>
      <c r="VCT24" s="497"/>
      <c r="VCU24" s="497"/>
      <c r="VCV24" s="497"/>
      <c r="VCW24" s="497"/>
      <c r="VCX24" s="497"/>
      <c r="VCY24" s="497"/>
      <c r="VCZ24" s="497"/>
      <c r="VDA24" s="497"/>
      <c r="VDB24" s="497"/>
      <c r="VDC24" s="497"/>
      <c r="VDD24" s="497"/>
      <c r="VDE24" s="497"/>
      <c r="VDF24" s="497"/>
      <c r="VDG24" s="497"/>
      <c r="VDH24" s="497"/>
      <c r="VDI24" s="497"/>
      <c r="VDJ24" s="497"/>
      <c r="VDK24" s="497"/>
      <c r="VDL24" s="497"/>
      <c r="VDM24" s="497"/>
      <c r="VDN24" s="497"/>
      <c r="VDO24" s="497"/>
      <c r="VDP24" s="497"/>
      <c r="VDQ24" s="497"/>
      <c r="VDR24" s="497"/>
      <c r="VDS24" s="497"/>
      <c r="VDT24" s="497"/>
      <c r="VDU24" s="497"/>
      <c r="VDV24" s="497"/>
      <c r="VDW24" s="497"/>
      <c r="VDX24" s="497"/>
      <c r="VDY24" s="497"/>
      <c r="VDZ24" s="497"/>
      <c r="VEA24" s="497"/>
      <c r="VEB24" s="497"/>
      <c r="VEC24" s="497"/>
      <c r="VED24" s="497"/>
      <c r="VEE24" s="497"/>
      <c r="VEF24" s="497"/>
      <c r="VEG24" s="497"/>
      <c r="VEH24" s="497"/>
      <c r="VEI24" s="497"/>
      <c r="VEJ24" s="497"/>
      <c r="VEK24" s="497"/>
      <c r="VEL24" s="497"/>
      <c r="VEM24" s="497"/>
      <c r="VEN24" s="497"/>
      <c r="VEO24" s="497"/>
      <c r="VEP24" s="497"/>
      <c r="VEQ24" s="497"/>
      <c r="VER24" s="497"/>
      <c r="VES24" s="497"/>
      <c r="VET24" s="497"/>
      <c r="VEU24" s="497"/>
      <c r="VEV24" s="497"/>
      <c r="VEW24" s="497"/>
      <c r="VEX24" s="497"/>
      <c r="VEY24" s="497"/>
      <c r="VEZ24" s="497"/>
      <c r="VFA24" s="497"/>
      <c r="VFB24" s="497"/>
      <c r="VFC24" s="497"/>
      <c r="VFD24" s="497"/>
      <c r="VFE24" s="497"/>
      <c r="VFF24" s="497"/>
      <c r="VFG24" s="497"/>
      <c r="VFH24" s="497"/>
      <c r="VFI24" s="497"/>
      <c r="VFJ24" s="497"/>
      <c r="VFK24" s="497"/>
      <c r="VFL24" s="497"/>
      <c r="VFM24" s="497"/>
      <c r="VFN24" s="497"/>
      <c r="VFO24" s="497"/>
      <c r="VFP24" s="497"/>
      <c r="VFQ24" s="497"/>
      <c r="VFR24" s="497"/>
      <c r="VFS24" s="497"/>
      <c r="VFT24" s="497"/>
      <c r="VFU24" s="497"/>
      <c r="VFV24" s="497"/>
      <c r="VFW24" s="497"/>
      <c r="VFX24" s="497"/>
      <c r="VFY24" s="497"/>
      <c r="VFZ24" s="497"/>
      <c r="VGA24" s="497"/>
      <c r="VGB24" s="497"/>
      <c r="VGC24" s="497"/>
      <c r="VGD24" s="497"/>
      <c r="VGE24" s="497"/>
      <c r="VGF24" s="497"/>
      <c r="VGG24" s="497"/>
      <c r="VGH24" s="497"/>
      <c r="VGI24" s="497"/>
      <c r="VGJ24" s="497"/>
      <c r="VGK24" s="497"/>
      <c r="VGL24" s="497"/>
      <c r="VGM24" s="497"/>
      <c r="VGN24" s="497"/>
      <c r="VGO24" s="497"/>
      <c r="VGP24" s="497"/>
      <c r="VGQ24" s="497"/>
      <c r="VGR24" s="497"/>
      <c r="VGS24" s="497"/>
      <c r="VGT24" s="497"/>
      <c r="VGU24" s="497"/>
      <c r="VGV24" s="497"/>
      <c r="VGW24" s="497"/>
      <c r="VGX24" s="497"/>
      <c r="VGY24" s="497"/>
      <c r="VGZ24" s="497"/>
      <c r="VHA24" s="497"/>
      <c r="VHB24" s="497"/>
      <c r="VHC24" s="497"/>
      <c r="VHD24" s="497"/>
      <c r="VHE24" s="497"/>
      <c r="VHF24" s="497"/>
      <c r="VHG24" s="497"/>
      <c r="VHH24" s="497"/>
      <c r="VHI24" s="497"/>
      <c r="VHJ24" s="497"/>
      <c r="VHK24" s="497"/>
      <c r="VHL24" s="497"/>
      <c r="VHM24" s="497"/>
      <c r="VHN24" s="497"/>
      <c r="VHO24" s="497"/>
      <c r="VHP24" s="497"/>
      <c r="VHQ24" s="497"/>
      <c r="VHR24" s="497"/>
      <c r="VHS24" s="497"/>
      <c r="VHT24" s="497"/>
      <c r="VHU24" s="497"/>
      <c r="VHV24" s="497"/>
      <c r="VHW24" s="497"/>
      <c r="VHX24" s="497"/>
      <c r="VHY24" s="497"/>
      <c r="VHZ24" s="497"/>
      <c r="VIA24" s="497"/>
      <c r="VIB24" s="497"/>
      <c r="VIC24" s="497"/>
      <c r="VID24" s="497"/>
      <c r="VIE24" s="497"/>
      <c r="VIF24" s="497"/>
      <c r="VIG24" s="497"/>
      <c r="VIH24" s="497"/>
      <c r="VII24" s="497"/>
      <c r="VIJ24" s="497"/>
      <c r="VIK24" s="497"/>
      <c r="VIL24" s="497"/>
      <c r="VIM24" s="497"/>
      <c r="VIN24" s="497"/>
      <c r="VIO24" s="497"/>
      <c r="VIP24" s="497"/>
      <c r="VIQ24" s="497"/>
      <c r="VIR24" s="497"/>
      <c r="VIS24" s="497"/>
      <c r="VIT24" s="497"/>
      <c r="VIU24" s="497"/>
      <c r="VIV24" s="497"/>
      <c r="VIW24" s="497"/>
      <c r="VIX24" s="497"/>
      <c r="VIY24" s="497"/>
      <c r="VIZ24" s="497"/>
      <c r="VJA24" s="497"/>
      <c r="VJB24" s="497"/>
      <c r="VJC24" s="497"/>
      <c r="VJD24" s="497"/>
      <c r="VJE24" s="497"/>
      <c r="VJF24" s="497"/>
      <c r="VJG24" s="497"/>
      <c r="VJH24" s="497"/>
      <c r="VJI24" s="497"/>
      <c r="VJJ24" s="497"/>
      <c r="VJK24" s="497"/>
      <c r="VJL24" s="497"/>
      <c r="VJM24" s="497"/>
      <c r="VJN24" s="497"/>
      <c r="VJO24" s="497"/>
      <c r="VJP24" s="497"/>
      <c r="VJQ24" s="497"/>
      <c r="VJR24" s="497"/>
      <c r="VJS24" s="497"/>
      <c r="VJT24" s="497"/>
      <c r="VJU24" s="497"/>
      <c r="VJV24" s="497"/>
      <c r="VJW24" s="497"/>
      <c r="VJX24" s="497"/>
      <c r="VJY24" s="497"/>
      <c r="VJZ24" s="497"/>
      <c r="VKA24" s="497"/>
      <c r="VKB24" s="497"/>
      <c r="VKC24" s="497"/>
      <c r="VKD24" s="497"/>
      <c r="VKE24" s="497"/>
      <c r="VKF24" s="497"/>
      <c r="VKG24" s="497"/>
      <c r="VKH24" s="497"/>
      <c r="VKI24" s="497"/>
      <c r="VKJ24" s="497"/>
      <c r="VKK24" s="497"/>
      <c r="VKL24" s="497"/>
      <c r="VKM24" s="497"/>
      <c r="VKN24" s="497"/>
      <c r="VKO24" s="497"/>
      <c r="VKP24" s="497"/>
      <c r="VKQ24" s="497"/>
      <c r="VKR24" s="497"/>
      <c r="VKS24" s="497"/>
      <c r="VKT24" s="497"/>
      <c r="VKU24" s="497"/>
      <c r="VKV24" s="497"/>
      <c r="VKW24" s="497"/>
      <c r="VKX24" s="497"/>
      <c r="VKY24" s="497"/>
      <c r="VKZ24" s="497"/>
      <c r="VLA24" s="497"/>
      <c r="VLB24" s="497"/>
      <c r="VLC24" s="497"/>
      <c r="VLD24" s="497"/>
      <c r="VLE24" s="497"/>
      <c r="VLF24" s="497"/>
      <c r="VLG24" s="497"/>
      <c r="VLH24" s="497"/>
      <c r="VLI24" s="497"/>
      <c r="VLJ24" s="497"/>
      <c r="VLK24" s="497"/>
      <c r="VLL24" s="497"/>
      <c r="VLM24" s="497"/>
      <c r="VLN24" s="497"/>
      <c r="VLO24" s="497"/>
      <c r="VLP24" s="497"/>
      <c r="VLQ24" s="497"/>
      <c r="VLR24" s="497"/>
      <c r="VLS24" s="497"/>
      <c r="VLT24" s="497"/>
      <c r="VLU24" s="497"/>
      <c r="VLV24" s="497"/>
      <c r="VLW24" s="497"/>
      <c r="VLX24" s="497"/>
      <c r="VLY24" s="497"/>
      <c r="VLZ24" s="497"/>
      <c r="VMA24" s="497"/>
      <c r="VMB24" s="497"/>
      <c r="VMC24" s="497"/>
      <c r="VMD24" s="497"/>
      <c r="VME24" s="497"/>
      <c r="VMF24" s="497"/>
      <c r="VMG24" s="497"/>
      <c r="VMH24" s="497"/>
      <c r="VMI24" s="497"/>
      <c r="VMJ24" s="497"/>
      <c r="VMK24" s="497"/>
      <c r="VML24" s="497"/>
      <c r="VMM24" s="497"/>
      <c r="VMN24" s="497"/>
      <c r="VMO24" s="497"/>
      <c r="VMP24" s="497"/>
      <c r="VMQ24" s="497"/>
      <c r="VMR24" s="497"/>
      <c r="VMS24" s="497"/>
      <c r="VMT24" s="497"/>
      <c r="VMU24" s="497"/>
      <c r="VMV24" s="497"/>
      <c r="VMW24" s="497"/>
      <c r="VMX24" s="497"/>
      <c r="VMY24" s="497"/>
      <c r="VMZ24" s="497"/>
      <c r="VNA24" s="497"/>
      <c r="VNB24" s="497"/>
      <c r="VNC24" s="497"/>
      <c r="VND24" s="497"/>
      <c r="VNE24" s="497"/>
      <c r="VNF24" s="497"/>
      <c r="VNG24" s="497"/>
      <c r="VNH24" s="497"/>
      <c r="VNI24" s="497"/>
      <c r="VNJ24" s="497"/>
      <c r="VNK24" s="497"/>
      <c r="VNL24" s="497"/>
      <c r="VNM24" s="497"/>
      <c r="VNN24" s="497"/>
      <c r="VNO24" s="497"/>
      <c r="VNP24" s="497"/>
      <c r="VNQ24" s="497"/>
      <c r="VNR24" s="497"/>
      <c r="VNS24" s="497"/>
      <c r="VNT24" s="497"/>
      <c r="VNU24" s="497"/>
      <c r="VNV24" s="497"/>
      <c r="VNW24" s="497"/>
      <c r="VNX24" s="497"/>
      <c r="VNY24" s="497"/>
      <c r="VNZ24" s="497"/>
      <c r="VOA24" s="497"/>
      <c r="VOB24" s="497"/>
      <c r="VOC24" s="497"/>
      <c r="VOD24" s="497"/>
      <c r="VOE24" s="497"/>
      <c r="VOF24" s="497"/>
      <c r="VOG24" s="497"/>
      <c r="VOH24" s="497"/>
      <c r="VOI24" s="497"/>
      <c r="VOJ24" s="497"/>
      <c r="VOK24" s="497"/>
      <c r="VOL24" s="497"/>
      <c r="VOM24" s="497"/>
      <c r="VON24" s="497"/>
      <c r="VOO24" s="497"/>
      <c r="VOP24" s="497"/>
      <c r="VOQ24" s="497"/>
      <c r="VOR24" s="497"/>
      <c r="VOS24" s="497"/>
      <c r="VOT24" s="497"/>
      <c r="VOU24" s="497"/>
      <c r="VOV24" s="497"/>
      <c r="VOW24" s="497"/>
      <c r="VOX24" s="497"/>
      <c r="VOY24" s="497"/>
      <c r="VOZ24" s="497"/>
      <c r="VPA24" s="497"/>
      <c r="VPB24" s="497"/>
      <c r="VPC24" s="497"/>
      <c r="VPD24" s="497"/>
      <c r="VPE24" s="497"/>
      <c r="VPF24" s="497"/>
      <c r="VPG24" s="497"/>
      <c r="VPH24" s="497"/>
      <c r="VPI24" s="497"/>
      <c r="VPJ24" s="497"/>
      <c r="VPK24" s="497"/>
      <c r="VPL24" s="497"/>
      <c r="VPM24" s="497"/>
      <c r="VPN24" s="497"/>
      <c r="VPO24" s="497"/>
      <c r="VPP24" s="497"/>
      <c r="VPQ24" s="497"/>
      <c r="VPR24" s="497"/>
      <c r="VPS24" s="497"/>
      <c r="VPT24" s="497"/>
      <c r="VPU24" s="497"/>
      <c r="VPV24" s="497"/>
      <c r="VPW24" s="497"/>
      <c r="VPX24" s="497"/>
      <c r="VPY24" s="497"/>
      <c r="VPZ24" s="497"/>
      <c r="VQA24" s="497"/>
      <c r="VQB24" s="497"/>
      <c r="VQC24" s="497"/>
      <c r="VQD24" s="497"/>
      <c r="VQE24" s="497"/>
      <c r="VQF24" s="497"/>
      <c r="VQG24" s="497"/>
      <c r="VQH24" s="497"/>
      <c r="VQI24" s="497"/>
      <c r="VQJ24" s="497"/>
      <c r="VQK24" s="497"/>
      <c r="VQL24" s="497"/>
      <c r="VQM24" s="497"/>
      <c r="VQN24" s="497"/>
      <c r="VQO24" s="497"/>
      <c r="VQP24" s="497"/>
      <c r="VQQ24" s="497"/>
      <c r="VQR24" s="497"/>
      <c r="VQS24" s="497"/>
      <c r="VQT24" s="497"/>
      <c r="VQU24" s="497"/>
      <c r="VQV24" s="497"/>
      <c r="VQW24" s="497"/>
      <c r="VQX24" s="497"/>
      <c r="VQY24" s="497"/>
      <c r="VQZ24" s="497"/>
      <c r="VRA24" s="497"/>
      <c r="VRB24" s="497"/>
      <c r="VRC24" s="497"/>
      <c r="VRD24" s="497"/>
      <c r="VRE24" s="497"/>
      <c r="VRF24" s="497"/>
      <c r="VRG24" s="497"/>
      <c r="VRH24" s="497"/>
      <c r="VRI24" s="497"/>
      <c r="VRJ24" s="497"/>
      <c r="VRK24" s="497"/>
      <c r="VRL24" s="497"/>
      <c r="VRM24" s="497"/>
      <c r="VRN24" s="497"/>
      <c r="VRO24" s="497"/>
      <c r="VRP24" s="497"/>
      <c r="VRQ24" s="497"/>
      <c r="VRR24" s="497"/>
      <c r="VRS24" s="497"/>
      <c r="VRT24" s="497"/>
      <c r="VRU24" s="497"/>
      <c r="VRV24" s="497"/>
      <c r="VRW24" s="497"/>
      <c r="VRX24" s="497"/>
      <c r="VRY24" s="497"/>
      <c r="VRZ24" s="497"/>
      <c r="VSA24" s="497"/>
      <c r="VSB24" s="497"/>
      <c r="VSC24" s="497"/>
      <c r="VSD24" s="497"/>
      <c r="VSE24" s="497"/>
      <c r="VSF24" s="497"/>
      <c r="VSG24" s="497"/>
      <c r="VSH24" s="497"/>
      <c r="VSI24" s="497"/>
      <c r="VSJ24" s="497"/>
      <c r="VSK24" s="497"/>
      <c r="VSL24" s="497"/>
      <c r="VSM24" s="497"/>
      <c r="VSN24" s="497"/>
      <c r="VSO24" s="497"/>
      <c r="VSP24" s="497"/>
      <c r="VSQ24" s="497"/>
      <c r="VSR24" s="497"/>
      <c r="VSS24" s="497"/>
      <c r="VST24" s="497"/>
      <c r="VSU24" s="497"/>
      <c r="VSV24" s="497"/>
      <c r="VSW24" s="497"/>
      <c r="VSX24" s="497"/>
      <c r="VSY24" s="497"/>
      <c r="VSZ24" s="497"/>
      <c r="VTA24" s="497"/>
      <c r="VTB24" s="497"/>
      <c r="VTC24" s="497"/>
      <c r="VTD24" s="497"/>
      <c r="VTE24" s="497"/>
      <c r="VTF24" s="497"/>
      <c r="VTG24" s="497"/>
      <c r="VTH24" s="497"/>
      <c r="VTI24" s="497"/>
      <c r="VTJ24" s="497"/>
      <c r="VTK24" s="497"/>
      <c r="VTL24" s="497"/>
      <c r="VTM24" s="497"/>
      <c r="VTN24" s="497"/>
      <c r="VTO24" s="497"/>
      <c r="VTP24" s="497"/>
      <c r="VTQ24" s="497"/>
      <c r="VTR24" s="497"/>
      <c r="VTS24" s="497"/>
      <c r="VTT24" s="497"/>
      <c r="VTU24" s="497"/>
      <c r="VTV24" s="497"/>
      <c r="VTW24" s="497"/>
      <c r="VTX24" s="497"/>
      <c r="VTY24" s="497"/>
      <c r="VTZ24" s="497"/>
      <c r="VUA24" s="497"/>
      <c r="VUB24" s="497"/>
      <c r="VUC24" s="497"/>
      <c r="VUD24" s="497"/>
      <c r="VUE24" s="497"/>
      <c r="VUF24" s="497"/>
      <c r="VUG24" s="497"/>
      <c r="VUH24" s="497"/>
      <c r="VUI24" s="497"/>
      <c r="VUJ24" s="497"/>
      <c r="VUK24" s="497"/>
      <c r="VUL24" s="497"/>
      <c r="VUM24" s="497"/>
      <c r="VUN24" s="497"/>
      <c r="VUO24" s="497"/>
      <c r="VUP24" s="497"/>
      <c r="VUQ24" s="497"/>
      <c r="VUR24" s="497"/>
      <c r="VUS24" s="497"/>
      <c r="VUT24" s="497"/>
      <c r="VUU24" s="497"/>
      <c r="VUV24" s="497"/>
      <c r="VUW24" s="497"/>
      <c r="VUX24" s="497"/>
      <c r="VUY24" s="497"/>
      <c r="VUZ24" s="497"/>
      <c r="VVA24" s="497"/>
      <c r="VVB24" s="497"/>
      <c r="VVC24" s="497"/>
      <c r="VVD24" s="497"/>
      <c r="VVE24" s="497"/>
      <c r="VVF24" s="497"/>
      <c r="VVG24" s="497"/>
      <c r="VVH24" s="497"/>
      <c r="VVI24" s="497"/>
      <c r="VVJ24" s="497"/>
      <c r="VVK24" s="497"/>
      <c r="VVL24" s="497"/>
      <c r="VVM24" s="497"/>
      <c r="VVN24" s="497"/>
      <c r="VVO24" s="497"/>
      <c r="VVP24" s="497"/>
      <c r="VVQ24" s="497"/>
      <c r="VVR24" s="497"/>
      <c r="VVS24" s="497"/>
      <c r="VVT24" s="497"/>
      <c r="VVU24" s="497"/>
      <c r="VVV24" s="497"/>
      <c r="VVW24" s="497"/>
      <c r="VVX24" s="497"/>
      <c r="VVY24" s="497"/>
      <c r="VVZ24" s="497"/>
      <c r="VWA24" s="497"/>
      <c r="VWB24" s="497"/>
      <c r="VWC24" s="497"/>
      <c r="VWD24" s="497"/>
      <c r="VWE24" s="497"/>
      <c r="VWF24" s="497"/>
      <c r="VWG24" s="497"/>
      <c r="VWH24" s="497"/>
      <c r="VWI24" s="497"/>
      <c r="VWJ24" s="497"/>
      <c r="VWK24" s="497"/>
      <c r="VWL24" s="497"/>
      <c r="VWM24" s="497"/>
      <c r="VWN24" s="497"/>
      <c r="VWO24" s="497"/>
      <c r="VWP24" s="497"/>
      <c r="VWQ24" s="497"/>
      <c r="VWR24" s="497"/>
      <c r="VWS24" s="497"/>
      <c r="VWT24" s="497"/>
      <c r="VWU24" s="497"/>
      <c r="VWV24" s="497"/>
      <c r="VWW24" s="497"/>
      <c r="VWX24" s="497"/>
      <c r="VWY24" s="497"/>
      <c r="VWZ24" s="497"/>
      <c r="VXA24" s="497"/>
      <c r="VXB24" s="497"/>
      <c r="VXC24" s="497"/>
      <c r="VXD24" s="497"/>
      <c r="VXE24" s="497"/>
      <c r="VXF24" s="497"/>
      <c r="VXG24" s="497"/>
      <c r="VXH24" s="497"/>
      <c r="VXI24" s="497"/>
      <c r="VXJ24" s="497"/>
      <c r="VXK24" s="497"/>
      <c r="VXL24" s="497"/>
      <c r="VXM24" s="497"/>
      <c r="VXN24" s="497"/>
      <c r="VXO24" s="497"/>
      <c r="VXP24" s="497"/>
      <c r="VXQ24" s="497"/>
      <c r="VXR24" s="497"/>
      <c r="VXS24" s="497"/>
      <c r="VXT24" s="497"/>
      <c r="VXU24" s="497"/>
      <c r="VXV24" s="497"/>
      <c r="VXW24" s="497"/>
      <c r="VXX24" s="497"/>
      <c r="VXY24" s="497"/>
      <c r="VXZ24" s="497"/>
      <c r="VYA24" s="497"/>
      <c r="VYB24" s="497"/>
      <c r="VYC24" s="497"/>
      <c r="VYD24" s="497"/>
      <c r="VYE24" s="497"/>
      <c r="VYF24" s="497"/>
      <c r="VYG24" s="497"/>
      <c r="VYH24" s="497"/>
      <c r="VYI24" s="497"/>
      <c r="VYJ24" s="497"/>
      <c r="VYK24" s="497"/>
      <c r="VYL24" s="497"/>
      <c r="VYM24" s="497"/>
      <c r="VYN24" s="497"/>
      <c r="VYO24" s="497"/>
      <c r="VYP24" s="497"/>
      <c r="VYQ24" s="497"/>
      <c r="VYR24" s="497"/>
      <c r="VYS24" s="497"/>
      <c r="VYT24" s="497"/>
      <c r="VYU24" s="497"/>
      <c r="VYV24" s="497"/>
      <c r="VYW24" s="497"/>
      <c r="VYX24" s="497"/>
      <c r="VYY24" s="497"/>
      <c r="VYZ24" s="497"/>
      <c r="VZA24" s="497"/>
      <c r="VZB24" s="497"/>
      <c r="VZC24" s="497"/>
      <c r="VZD24" s="497"/>
      <c r="VZE24" s="497"/>
      <c r="VZF24" s="497"/>
      <c r="VZG24" s="497"/>
      <c r="VZH24" s="497"/>
      <c r="VZI24" s="497"/>
      <c r="VZJ24" s="497"/>
      <c r="VZK24" s="497"/>
      <c r="VZL24" s="497"/>
      <c r="VZM24" s="497"/>
      <c r="VZN24" s="497"/>
      <c r="VZO24" s="497"/>
      <c r="VZP24" s="497"/>
      <c r="VZQ24" s="497"/>
      <c r="VZR24" s="497"/>
      <c r="VZS24" s="497"/>
      <c r="VZT24" s="497"/>
      <c r="VZU24" s="497"/>
      <c r="VZV24" s="497"/>
      <c r="VZW24" s="497"/>
      <c r="VZX24" s="497"/>
      <c r="VZY24" s="497"/>
      <c r="VZZ24" s="497"/>
      <c r="WAA24" s="497"/>
      <c r="WAB24" s="497"/>
      <c r="WAC24" s="497"/>
      <c r="WAD24" s="497"/>
      <c r="WAE24" s="497"/>
      <c r="WAF24" s="497"/>
      <c r="WAG24" s="497"/>
      <c r="WAH24" s="497"/>
      <c r="WAI24" s="497"/>
      <c r="WAJ24" s="497"/>
      <c r="WAK24" s="497"/>
      <c r="WAL24" s="497"/>
      <c r="WAM24" s="497"/>
      <c r="WAN24" s="497"/>
      <c r="WAO24" s="497"/>
      <c r="WAP24" s="497"/>
      <c r="WAQ24" s="497"/>
      <c r="WAR24" s="497"/>
      <c r="WAS24" s="497"/>
      <c r="WAT24" s="497"/>
      <c r="WAU24" s="497"/>
      <c r="WAV24" s="497"/>
      <c r="WAW24" s="497"/>
      <c r="WAX24" s="497"/>
      <c r="WAY24" s="497"/>
      <c r="WAZ24" s="497"/>
      <c r="WBA24" s="497"/>
      <c r="WBB24" s="497"/>
      <c r="WBC24" s="497"/>
      <c r="WBD24" s="497"/>
      <c r="WBE24" s="497"/>
      <c r="WBF24" s="497"/>
      <c r="WBG24" s="497"/>
      <c r="WBH24" s="497"/>
      <c r="WBI24" s="497"/>
      <c r="WBJ24" s="497"/>
      <c r="WBK24" s="497"/>
      <c r="WBL24" s="497"/>
      <c r="WBM24" s="497"/>
      <c r="WBN24" s="497"/>
      <c r="WBO24" s="497"/>
      <c r="WBP24" s="497"/>
      <c r="WBQ24" s="497"/>
      <c r="WBR24" s="497"/>
      <c r="WBS24" s="497"/>
      <c r="WBT24" s="497"/>
      <c r="WBU24" s="497"/>
      <c r="WBV24" s="497"/>
      <c r="WBW24" s="497"/>
      <c r="WBX24" s="497"/>
      <c r="WBY24" s="497"/>
      <c r="WBZ24" s="497"/>
      <c r="WCA24" s="497"/>
      <c r="WCB24" s="497"/>
      <c r="WCC24" s="497"/>
      <c r="WCD24" s="497"/>
      <c r="WCE24" s="497"/>
      <c r="WCF24" s="497"/>
      <c r="WCG24" s="497"/>
      <c r="WCH24" s="497"/>
      <c r="WCI24" s="497"/>
      <c r="WCJ24" s="497"/>
      <c r="WCK24" s="497"/>
      <c r="WCL24" s="497"/>
      <c r="WCM24" s="497"/>
      <c r="WCN24" s="497"/>
      <c r="WCO24" s="497"/>
      <c r="WCP24" s="497"/>
      <c r="WCQ24" s="497"/>
      <c r="WCR24" s="497"/>
      <c r="WCS24" s="497"/>
      <c r="WCT24" s="497"/>
      <c r="WCU24" s="497"/>
      <c r="WCV24" s="497"/>
      <c r="WCW24" s="497"/>
      <c r="WCX24" s="497"/>
      <c r="WCY24" s="497"/>
      <c r="WCZ24" s="497"/>
      <c r="WDA24" s="497"/>
      <c r="WDB24" s="497"/>
      <c r="WDC24" s="497"/>
      <c r="WDD24" s="497"/>
      <c r="WDE24" s="497"/>
      <c r="WDF24" s="497"/>
      <c r="WDG24" s="497"/>
      <c r="WDH24" s="497"/>
      <c r="WDI24" s="497"/>
      <c r="WDJ24" s="497"/>
      <c r="WDK24" s="497"/>
      <c r="WDL24" s="497"/>
      <c r="WDM24" s="497"/>
      <c r="WDN24" s="497"/>
      <c r="WDO24" s="497"/>
      <c r="WDP24" s="497"/>
      <c r="WDQ24" s="497"/>
      <c r="WDR24" s="497"/>
      <c r="WDS24" s="497"/>
      <c r="WDT24" s="497"/>
      <c r="WDU24" s="497"/>
      <c r="WDV24" s="497"/>
      <c r="WDW24" s="497"/>
      <c r="WDX24" s="497"/>
      <c r="WDY24" s="497"/>
      <c r="WDZ24" s="497"/>
      <c r="WEA24" s="497"/>
      <c r="WEB24" s="497"/>
      <c r="WEC24" s="497"/>
      <c r="WED24" s="497"/>
      <c r="WEE24" s="497"/>
      <c r="WEF24" s="497"/>
      <c r="WEG24" s="497"/>
      <c r="WEH24" s="497"/>
      <c r="WEI24" s="497"/>
      <c r="WEJ24" s="497"/>
      <c r="WEK24" s="497"/>
      <c r="WEL24" s="497"/>
      <c r="WEM24" s="497"/>
      <c r="WEN24" s="497"/>
      <c r="WEO24" s="497"/>
      <c r="WEP24" s="497"/>
      <c r="WEQ24" s="497"/>
      <c r="WER24" s="497"/>
      <c r="WES24" s="497"/>
      <c r="WET24" s="497"/>
      <c r="WEU24" s="497"/>
      <c r="WEV24" s="497"/>
      <c r="WEW24" s="497"/>
      <c r="WEX24" s="497"/>
      <c r="WEY24" s="497"/>
      <c r="WEZ24" s="497"/>
      <c r="WFA24" s="497"/>
      <c r="WFB24" s="497"/>
      <c r="WFC24" s="497"/>
      <c r="WFD24" s="497"/>
      <c r="WFE24" s="497"/>
      <c r="WFF24" s="497"/>
      <c r="WFG24" s="497"/>
      <c r="WFH24" s="497"/>
      <c r="WFI24" s="497"/>
      <c r="WFJ24" s="497"/>
      <c r="WFK24" s="497"/>
      <c r="WFL24" s="497"/>
      <c r="WFM24" s="497"/>
      <c r="WFN24" s="497"/>
      <c r="WFO24" s="497"/>
      <c r="WFP24" s="497"/>
      <c r="WFQ24" s="497"/>
      <c r="WFR24" s="497"/>
      <c r="WFS24" s="497"/>
      <c r="WFT24" s="497"/>
      <c r="WFU24" s="497"/>
      <c r="WFV24" s="497"/>
      <c r="WFW24" s="497"/>
      <c r="WFX24" s="497"/>
      <c r="WFY24" s="497"/>
      <c r="WFZ24" s="497"/>
      <c r="WGA24" s="497"/>
      <c r="WGB24" s="497"/>
      <c r="WGC24" s="497"/>
      <c r="WGD24" s="497"/>
      <c r="WGE24" s="497"/>
      <c r="WGF24" s="497"/>
      <c r="WGG24" s="497"/>
      <c r="WGH24" s="497"/>
      <c r="WGI24" s="497"/>
      <c r="WGJ24" s="497"/>
      <c r="WGK24" s="497"/>
      <c r="WGL24" s="497"/>
      <c r="WGM24" s="497"/>
      <c r="WGN24" s="497"/>
      <c r="WGO24" s="497"/>
      <c r="WGP24" s="497"/>
      <c r="WGQ24" s="497"/>
      <c r="WGR24" s="497"/>
      <c r="WGS24" s="497"/>
      <c r="WGT24" s="497"/>
      <c r="WGU24" s="497"/>
      <c r="WGV24" s="497"/>
      <c r="WGW24" s="497"/>
      <c r="WGX24" s="497"/>
      <c r="WGY24" s="497"/>
      <c r="WGZ24" s="497"/>
      <c r="WHA24" s="497"/>
      <c r="WHB24" s="497"/>
      <c r="WHC24" s="497"/>
      <c r="WHD24" s="497"/>
      <c r="WHE24" s="497"/>
      <c r="WHF24" s="497"/>
      <c r="WHG24" s="497"/>
      <c r="WHH24" s="497"/>
      <c r="WHI24" s="497"/>
      <c r="WHJ24" s="497"/>
      <c r="WHK24" s="497"/>
      <c r="WHL24" s="497"/>
      <c r="WHM24" s="497"/>
      <c r="WHN24" s="497"/>
      <c r="WHO24" s="497"/>
      <c r="WHP24" s="497"/>
      <c r="WHQ24" s="497"/>
      <c r="WHR24" s="497"/>
      <c r="WHS24" s="497"/>
      <c r="WHT24" s="497"/>
      <c r="WHU24" s="497"/>
      <c r="WHV24" s="497"/>
      <c r="WHW24" s="497"/>
      <c r="WHX24" s="497"/>
      <c r="WHY24" s="497"/>
      <c r="WHZ24" s="497"/>
      <c r="WIA24" s="497"/>
      <c r="WIB24" s="497"/>
      <c r="WIC24" s="497"/>
      <c r="WID24" s="497"/>
      <c r="WIE24" s="497"/>
      <c r="WIF24" s="497"/>
      <c r="WIG24" s="497"/>
      <c r="WIH24" s="497"/>
      <c r="WII24" s="497"/>
      <c r="WIJ24" s="497"/>
      <c r="WIK24" s="497"/>
      <c r="WIL24" s="497"/>
      <c r="WIM24" s="497"/>
      <c r="WIN24" s="497"/>
      <c r="WIO24" s="497"/>
      <c r="WIP24" s="497"/>
      <c r="WIQ24" s="497"/>
      <c r="WIR24" s="497"/>
      <c r="WIS24" s="497"/>
      <c r="WIT24" s="497"/>
      <c r="WIU24" s="497"/>
      <c r="WIV24" s="497"/>
      <c r="WIW24" s="497"/>
      <c r="WIX24" s="497"/>
      <c r="WIY24" s="497"/>
      <c r="WIZ24" s="497"/>
      <c r="WJA24" s="497"/>
      <c r="WJB24" s="497"/>
      <c r="WJC24" s="497"/>
      <c r="WJD24" s="497"/>
      <c r="WJE24" s="497"/>
      <c r="WJF24" s="497"/>
      <c r="WJG24" s="497"/>
      <c r="WJH24" s="497"/>
      <c r="WJI24" s="497"/>
      <c r="WJJ24" s="497"/>
      <c r="WJK24" s="497"/>
      <c r="WJL24" s="497"/>
      <c r="WJM24" s="497"/>
      <c r="WJN24" s="497"/>
      <c r="WJO24" s="497"/>
      <c r="WJP24" s="497"/>
      <c r="WJQ24" s="497"/>
      <c r="WJR24" s="497"/>
      <c r="WJS24" s="497"/>
      <c r="WJT24" s="497"/>
      <c r="WJU24" s="497"/>
      <c r="WJV24" s="497"/>
      <c r="WJW24" s="497"/>
      <c r="WJX24" s="497"/>
      <c r="WJY24" s="497"/>
      <c r="WJZ24" s="497"/>
      <c r="WKA24" s="497"/>
      <c r="WKB24" s="497"/>
      <c r="WKC24" s="497"/>
      <c r="WKD24" s="497"/>
      <c r="WKE24" s="497"/>
      <c r="WKF24" s="497"/>
      <c r="WKG24" s="497"/>
      <c r="WKH24" s="497"/>
      <c r="WKI24" s="497"/>
      <c r="WKJ24" s="497"/>
      <c r="WKK24" s="497"/>
      <c r="WKL24" s="497"/>
      <c r="WKM24" s="497"/>
      <c r="WKN24" s="497"/>
      <c r="WKO24" s="497"/>
      <c r="WKP24" s="497"/>
      <c r="WKQ24" s="497"/>
      <c r="WKR24" s="497"/>
      <c r="WKS24" s="497"/>
      <c r="WKT24" s="497"/>
      <c r="WKU24" s="497"/>
      <c r="WKV24" s="497"/>
      <c r="WKW24" s="497"/>
      <c r="WKX24" s="497"/>
      <c r="WKY24" s="497"/>
      <c r="WKZ24" s="497"/>
      <c r="WLA24" s="497"/>
      <c r="WLB24" s="497"/>
      <c r="WLC24" s="497"/>
      <c r="WLD24" s="497"/>
      <c r="WLE24" s="497"/>
      <c r="WLF24" s="497"/>
      <c r="WLG24" s="497"/>
      <c r="WLH24" s="497"/>
      <c r="WLI24" s="497"/>
      <c r="WLJ24" s="497"/>
      <c r="WLK24" s="497"/>
      <c r="WLL24" s="497"/>
      <c r="WLM24" s="497"/>
      <c r="WLN24" s="497"/>
      <c r="WLO24" s="497"/>
      <c r="WLP24" s="497"/>
      <c r="WLQ24" s="497"/>
      <c r="WLR24" s="497"/>
      <c r="WLS24" s="497"/>
      <c r="WLT24" s="497"/>
      <c r="WLU24" s="497"/>
      <c r="WLV24" s="497"/>
      <c r="WLW24" s="497"/>
      <c r="WLX24" s="497"/>
      <c r="WLY24" s="497"/>
      <c r="WLZ24" s="497"/>
      <c r="WMA24" s="497"/>
      <c r="WMB24" s="497"/>
      <c r="WMC24" s="497"/>
      <c r="WMD24" s="497"/>
      <c r="WME24" s="497"/>
      <c r="WMF24" s="497"/>
      <c r="WMG24" s="497"/>
      <c r="WMH24" s="497"/>
      <c r="WMI24" s="497"/>
      <c r="WMJ24" s="497"/>
      <c r="WMK24" s="497"/>
      <c r="WML24" s="497"/>
      <c r="WMM24" s="497"/>
      <c r="WMN24" s="497"/>
      <c r="WMO24" s="497"/>
      <c r="WMP24" s="497"/>
      <c r="WMQ24" s="497"/>
      <c r="WMR24" s="497"/>
      <c r="WMS24" s="497"/>
      <c r="WMT24" s="497"/>
      <c r="WMU24" s="497"/>
      <c r="WMV24" s="497"/>
      <c r="WMW24" s="497"/>
      <c r="WMX24" s="497"/>
      <c r="WMY24" s="497"/>
      <c r="WMZ24" s="497"/>
      <c r="WNA24" s="497"/>
      <c r="WNB24" s="497"/>
      <c r="WNC24" s="497"/>
      <c r="WND24" s="497"/>
      <c r="WNE24" s="497"/>
      <c r="WNF24" s="497"/>
      <c r="WNG24" s="497"/>
      <c r="WNH24" s="497"/>
      <c r="WNI24" s="497"/>
      <c r="WNJ24" s="497"/>
      <c r="WNK24" s="497"/>
      <c r="WNL24" s="497"/>
      <c r="WNM24" s="497"/>
      <c r="WNN24" s="497"/>
      <c r="WNO24" s="497"/>
      <c r="WNP24" s="497"/>
      <c r="WNQ24" s="497"/>
      <c r="WNR24" s="497"/>
      <c r="WNS24" s="497"/>
      <c r="WNT24" s="497"/>
      <c r="WNU24" s="497"/>
      <c r="WNV24" s="497"/>
      <c r="WNW24" s="497"/>
      <c r="WNX24" s="497"/>
      <c r="WNY24" s="497"/>
      <c r="WNZ24" s="497"/>
      <c r="WOA24" s="497"/>
      <c r="WOB24" s="497"/>
      <c r="WOC24" s="497"/>
      <c r="WOD24" s="497"/>
      <c r="WOE24" s="497"/>
      <c r="WOF24" s="497"/>
      <c r="WOG24" s="497"/>
      <c r="WOH24" s="497"/>
      <c r="WOI24" s="497"/>
      <c r="WOJ24" s="497"/>
      <c r="WOK24" s="497"/>
      <c r="WOL24" s="497"/>
      <c r="WOM24" s="497"/>
      <c r="WON24" s="497"/>
      <c r="WOO24" s="497"/>
      <c r="WOP24" s="497"/>
      <c r="WOQ24" s="497"/>
      <c r="WOR24" s="497"/>
      <c r="WOS24" s="497"/>
      <c r="WOT24" s="497"/>
      <c r="WOU24" s="497"/>
      <c r="WOV24" s="497"/>
      <c r="WOW24" s="497"/>
      <c r="WOX24" s="497"/>
      <c r="WOY24" s="497"/>
      <c r="WOZ24" s="497"/>
      <c r="WPA24" s="497"/>
      <c r="WPB24" s="497"/>
      <c r="WPC24" s="497"/>
      <c r="WPD24" s="497"/>
      <c r="WPE24" s="497"/>
      <c r="WPF24" s="497"/>
      <c r="WPG24" s="497"/>
      <c r="WPH24" s="497"/>
      <c r="WPI24" s="497"/>
      <c r="WPJ24" s="497"/>
      <c r="WPK24" s="497"/>
      <c r="WPL24" s="497"/>
      <c r="WPM24" s="497"/>
      <c r="WPN24" s="497"/>
      <c r="WPO24" s="497"/>
      <c r="WPP24" s="497"/>
      <c r="WPQ24" s="497"/>
      <c r="WPR24" s="497"/>
      <c r="WPS24" s="497"/>
      <c r="WPT24" s="497"/>
      <c r="WPU24" s="497"/>
      <c r="WPV24" s="497"/>
      <c r="WPW24" s="497"/>
      <c r="WPX24" s="497"/>
      <c r="WPY24" s="497"/>
      <c r="WPZ24" s="497"/>
      <c r="WQA24" s="497"/>
      <c r="WQB24" s="497"/>
      <c r="WQC24" s="497"/>
      <c r="WQD24" s="497"/>
      <c r="WQE24" s="497"/>
      <c r="WQF24" s="497"/>
      <c r="WQG24" s="497"/>
      <c r="WQH24" s="497"/>
      <c r="WQI24" s="497"/>
      <c r="WQJ24" s="497"/>
      <c r="WQK24" s="497"/>
      <c r="WQL24" s="497"/>
      <c r="WQM24" s="497"/>
      <c r="WQN24" s="497"/>
      <c r="WQO24" s="497"/>
      <c r="WQP24" s="497"/>
      <c r="WQQ24" s="497"/>
      <c r="WQR24" s="497"/>
      <c r="WQS24" s="497"/>
      <c r="WQT24" s="497"/>
      <c r="WQU24" s="497"/>
      <c r="WQV24" s="497"/>
      <c r="WQW24" s="497"/>
      <c r="WQX24" s="497"/>
      <c r="WQY24" s="497"/>
      <c r="WQZ24" s="497"/>
      <c r="WRA24" s="497"/>
      <c r="WRB24" s="497"/>
      <c r="WRC24" s="497"/>
      <c r="WRD24" s="497"/>
      <c r="WRE24" s="497"/>
      <c r="WRF24" s="497"/>
      <c r="WRG24" s="497"/>
      <c r="WRH24" s="497"/>
      <c r="WRI24" s="497"/>
      <c r="WRJ24" s="497"/>
      <c r="WRK24" s="497"/>
      <c r="WRL24" s="497"/>
      <c r="WRM24" s="497"/>
      <c r="WRN24" s="497"/>
      <c r="WRO24" s="497"/>
      <c r="WRP24" s="497"/>
      <c r="WRQ24" s="497"/>
      <c r="WRR24" s="497"/>
      <c r="WRS24" s="497"/>
      <c r="WRT24" s="497"/>
      <c r="WRU24" s="497"/>
      <c r="WRV24" s="497"/>
      <c r="WRW24" s="497"/>
      <c r="WRX24" s="497"/>
      <c r="WRY24" s="497"/>
      <c r="WRZ24" s="497"/>
      <c r="WSA24" s="497"/>
      <c r="WSB24" s="497"/>
      <c r="WSC24" s="497"/>
      <c r="WSD24" s="497"/>
      <c r="WSE24" s="497"/>
      <c r="WSF24" s="497"/>
      <c r="WSG24" s="497"/>
      <c r="WSH24" s="497"/>
      <c r="WSI24" s="497"/>
      <c r="WSJ24" s="497"/>
      <c r="WSK24" s="497"/>
      <c r="WSL24" s="497"/>
      <c r="WSM24" s="497"/>
      <c r="WSN24" s="497"/>
      <c r="WSO24" s="497"/>
      <c r="WSP24" s="497"/>
      <c r="WSQ24" s="497"/>
      <c r="WSR24" s="497"/>
      <c r="WSS24" s="497"/>
      <c r="WST24" s="497"/>
      <c r="WSU24" s="497"/>
      <c r="WSV24" s="497"/>
      <c r="WSW24" s="497"/>
      <c r="WSX24" s="497"/>
      <c r="WSY24" s="497"/>
      <c r="WSZ24" s="497"/>
      <c r="WTA24" s="497"/>
      <c r="WTB24" s="497"/>
      <c r="WTC24" s="497"/>
      <c r="WTD24" s="497"/>
      <c r="WTE24" s="497"/>
      <c r="WTF24" s="497"/>
      <c r="WTG24" s="497"/>
      <c r="WTH24" s="497"/>
      <c r="WTI24" s="497"/>
      <c r="WTJ24" s="497"/>
      <c r="WTK24" s="497"/>
      <c r="WTL24" s="497"/>
      <c r="WTM24" s="497"/>
      <c r="WTN24" s="497"/>
      <c r="WTO24" s="497"/>
      <c r="WTP24" s="497"/>
      <c r="WTQ24" s="497"/>
      <c r="WTR24" s="497"/>
      <c r="WTS24" s="497"/>
      <c r="WTT24" s="497"/>
      <c r="WTU24" s="497"/>
      <c r="WTV24" s="497"/>
      <c r="WTW24" s="497"/>
      <c r="WTX24" s="497"/>
      <c r="WTY24" s="497"/>
      <c r="WTZ24" s="497"/>
      <c r="WUA24" s="497"/>
      <c r="WUB24" s="497"/>
      <c r="WUC24" s="497"/>
      <c r="WUD24" s="497"/>
      <c r="WUE24" s="497"/>
      <c r="WUF24" s="497"/>
      <c r="WUG24" s="497"/>
      <c r="WUH24" s="497"/>
      <c r="WUI24" s="497"/>
      <c r="WUJ24" s="497"/>
      <c r="WUK24" s="497"/>
      <c r="WUL24" s="497"/>
      <c r="WUM24" s="497"/>
      <c r="WUN24" s="497"/>
      <c r="WUO24" s="497"/>
      <c r="WUP24" s="497"/>
      <c r="WUQ24" s="497"/>
      <c r="WUR24" s="497"/>
      <c r="WUS24" s="497"/>
      <c r="WUT24" s="497"/>
      <c r="WUU24" s="497"/>
      <c r="WUV24" s="497"/>
      <c r="WUW24" s="497"/>
      <c r="WUX24" s="497"/>
      <c r="WUY24" s="497"/>
      <c r="WUZ24" s="497"/>
      <c r="WVA24" s="497"/>
      <c r="WVB24" s="497"/>
      <c r="WVC24" s="497"/>
      <c r="WVD24" s="497"/>
      <c r="WVE24" s="497"/>
      <c r="WVF24" s="497"/>
      <c r="WVG24" s="497"/>
      <c r="WVH24" s="497"/>
      <c r="WVI24" s="497"/>
      <c r="WVJ24" s="497"/>
      <c r="WVK24" s="497"/>
      <c r="WVL24" s="497"/>
      <c r="WVM24" s="497"/>
      <c r="WVN24" s="497"/>
      <c r="WVO24" s="497"/>
      <c r="WVP24" s="497"/>
      <c r="WVQ24" s="497"/>
      <c r="WVR24" s="497"/>
      <c r="WVS24" s="497"/>
      <c r="WVT24" s="497"/>
      <c r="WVU24" s="497"/>
      <c r="WVV24" s="497"/>
      <c r="WVW24" s="497"/>
      <c r="WVX24" s="497"/>
      <c r="WVY24" s="497"/>
      <c r="WVZ24" s="497"/>
      <c r="WWA24" s="497"/>
      <c r="WWB24" s="497"/>
      <c r="WWC24" s="497"/>
      <c r="WWD24" s="497"/>
      <c r="WWE24" s="497"/>
      <c r="WWF24" s="497"/>
      <c r="WWG24" s="497"/>
      <c r="WWH24" s="497"/>
      <c r="WWI24" s="497"/>
      <c r="WWJ24" s="497"/>
      <c r="WWK24" s="497"/>
      <c r="WWL24" s="497"/>
      <c r="WWM24" s="497"/>
      <c r="WWN24" s="497"/>
      <c r="WWO24" s="497"/>
      <c r="WWP24" s="497"/>
      <c r="WWQ24" s="497"/>
      <c r="WWR24" s="497"/>
      <c r="WWS24" s="497"/>
      <c r="WWT24" s="497"/>
      <c r="WWU24" s="497"/>
      <c r="WWV24" s="497"/>
      <c r="WWW24" s="497"/>
      <c r="WWX24" s="497"/>
      <c r="WWY24" s="497"/>
      <c r="WWZ24" s="497"/>
      <c r="WXA24" s="497"/>
      <c r="WXB24" s="497"/>
      <c r="WXC24" s="497"/>
      <c r="WXD24" s="497"/>
      <c r="WXE24" s="497"/>
      <c r="WXF24" s="497"/>
      <c r="WXG24" s="497"/>
      <c r="WXH24" s="497"/>
      <c r="WXI24" s="497"/>
      <c r="WXJ24" s="497"/>
      <c r="WXK24" s="497"/>
      <c r="WXL24" s="497"/>
      <c r="WXM24" s="497"/>
      <c r="WXN24" s="497"/>
      <c r="WXO24" s="497"/>
      <c r="WXP24" s="497"/>
      <c r="WXQ24" s="497"/>
      <c r="WXR24" s="497"/>
      <c r="WXS24" s="497"/>
      <c r="WXT24" s="497"/>
      <c r="WXU24" s="497"/>
      <c r="WXV24" s="497"/>
      <c r="WXW24" s="497"/>
      <c r="WXX24" s="497"/>
      <c r="WXY24" s="497"/>
      <c r="WXZ24" s="497"/>
      <c r="WYA24" s="497"/>
      <c r="WYB24" s="497"/>
      <c r="WYC24" s="497"/>
      <c r="WYD24" s="497"/>
      <c r="WYE24" s="497"/>
      <c r="WYF24" s="497"/>
      <c r="WYG24" s="497"/>
      <c r="WYH24" s="497"/>
      <c r="WYI24" s="497"/>
      <c r="WYJ24" s="497"/>
      <c r="WYK24" s="497"/>
      <c r="WYL24" s="497"/>
      <c r="WYM24" s="497"/>
      <c r="WYN24" s="497"/>
      <c r="WYO24" s="497"/>
      <c r="WYP24" s="497"/>
      <c r="WYQ24" s="497"/>
      <c r="WYR24" s="497"/>
      <c r="WYS24" s="497"/>
      <c r="WYT24" s="497"/>
      <c r="WYU24" s="497"/>
      <c r="WYV24" s="497"/>
      <c r="WYW24" s="497"/>
      <c r="WYX24" s="497"/>
      <c r="WYY24" s="497"/>
      <c r="WYZ24" s="497"/>
      <c r="WZA24" s="497"/>
      <c r="WZB24" s="497"/>
      <c r="WZC24" s="497"/>
      <c r="WZD24" s="497"/>
      <c r="WZE24" s="497"/>
      <c r="WZF24" s="497"/>
      <c r="WZG24" s="497"/>
      <c r="WZH24" s="497"/>
      <c r="WZI24" s="497"/>
      <c r="WZJ24" s="497"/>
      <c r="WZK24" s="497"/>
      <c r="WZL24" s="497"/>
      <c r="WZM24" s="497"/>
      <c r="WZN24" s="497"/>
      <c r="WZO24" s="497"/>
      <c r="WZP24" s="497"/>
      <c r="WZQ24" s="497"/>
      <c r="WZR24" s="497"/>
      <c r="WZS24" s="497"/>
      <c r="WZT24" s="497"/>
      <c r="WZU24" s="497"/>
      <c r="WZV24" s="497"/>
      <c r="WZW24" s="497"/>
      <c r="WZX24" s="497"/>
      <c r="WZY24" s="497"/>
      <c r="WZZ24" s="497"/>
      <c r="XAA24" s="497"/>
      <c r="XAB24" s="497"/>
      <c r="XAC24" s="497"/>
      <c r="XAD24" s="497"/>
      <c r="XAE24" s="497"/>
      <c r="XAF24" s="497"/>
      <c r="XAG24" s="497"/>
      <c r="XAH24" s="497"/>
      <c r="XAI24" s="497"/>
      <c r="XAJ24" s="497"/>
      <c r="XAK24" s="497"/>
      <c r="XAL24" s="497"/>
      <c r="XAM24" s="497"/>
      <c r="XAN24" s="497"/>
      <c r="XAO24" s="497"/>
      <c r="XAP24" s="497"/>
      <c r="XAQ24" s="497"/>
      <c r="XAR24" s="497"/>
      <c r="XAS24" s="497"/>
      <c r="XAT24" s="497"/>
      <c r="XAU24" s="497"/>
      <c r="XAV24" s="497"/>
      <c r="XAW24" s="497"/>
      <c r="XAX24" s="497"/>
      <c r="XAY24" s="497"/>
      <c r="XAZ24" s="497"/>
      <c r="XBA24" s="497"/>
      <c r="XBB24" s="497"/>
      <c r="XBC24" s="497"/>
      <c r="XBD24" s="497"/>
      <c r="XBE24" s="497"/>
      <c r="XBF24" s="497"/>
      <c r="XBG24" s="497"/>
      <c r="XBH24" s="497"/>
      <c r="XBI24" s="497"/>
      <c r="XBJ24" s="497"/>
      <c r="XBK24" s="497"/>
      <c r="XBL24" s="497"/>
      <c r="XBM24" s="497"/>
      <c r="XBN24" s="497"/>
      <c r="XBO24" s="497"/>
      <c r="XBP24" s="497"/>
      <c r="XBQ24" s="497"/>
      <c r="XBR24" s="497"/>
      <c r="XBS24" s="497"/>
      <c r="XBT24" s="497"/>
      <c r="XBU24" s="497"/>
      <c r="XBV24" s="497"/>
      <c r="XBW24" s="497"/>
      <c r="XBX24" s="497"/>
      <c r="XBY24" s="497"/>
      <c r="XBZ24" s="497"/>
      <c r="XCA24" s="497"/>
      <c r="XCB24" s="497"/>
      <c r="XCC24" s="497"/>
      <c r="XCD24" s="497"/>
      <c r="XCE24" s="497"/>
      <c r="XCF24" s="497"/>
      <c r="XCG24" s="497"/>
      <c r="XCH24" s="497"/>
      <c r="XCI24" s="497"/>
      <c r="XCJ24" s="497"/>
      <c r="XCK24" s="497"/>
      <c r="XCL24" s="497"/>
      <c r="XCM24" s="497"/>
      <c r="XCN24" s="497"/>
      <c r="XCO24" s="497"/>
      <c r="XCP24" s="497"/>
      <c r="XCQ24" s="497"/>
      <c r="XCR24" s="497"/>
      <c r="XCS24" s="497"/>
      <c r="XCT24" s="497"/>
      <c r="XCU24" s="497"/>
      <c r="XCV24" s="497"/>
      <c r="XCW24" s="497"/>
      <c r="XCX24" s="497"/>
      <c r="XCY24" s="497"/>
      <c r="XCZ24" s="497"/>
      <c r="XDA24" s="497"/>
      <c r="XDB24" s="497"/>
      <c r="XDC24" s="497"/>
      <c r="XDD24" s="497"/>
      <c r="XDE24" s="497"/>
      <c r="XDF24" s="497"/>
      <c r="XDG24" s="497"/>
      <c r="XDH24" s="497"/>
      <c r="XDI24" s="497"/>
      <c r="XDJ24" s="497"/>
      <c r="XDK24" s="497"/>
      <c r="XDL24" s="497"/>
      <c r="XDM24" s="497"/>
      <c r="XDN24" s="497"/>
      <c r="XDO24" s="497"/>
      <c r="XDP24" s="497"/>
      <c r="XDQ24" s="497"/>
      <c r="XDR24" s="497"/>
      <c r="XDS24" s="497"/>
      <c r="XDT24" s="497"/>
      <c r="XDU24" s="497"/>
      <c r="XDV24" s="497"/>
      <c r="XDW24" s="497"/>
      <c r="XDX24" s="497"/>
      <c r="XDY24" s="497"/>
      <c r="XDZ24" s="497"/>
      <c r="XEA24" s="497"/>
      <c r="XEB24" s="497"/>
      <c r="XEC24" s="497"/>
      <c r="XED24" s="497"/>
      <c r="XEE24" s="497"/>
      <c r="XEF24" s="497"/>
      <c r="XEG24" s="497"/>
      <c r="XEH24" s="497"/>
      <c r="XEI24" s="497"/>
      <c r="XEJ24" s="497"/>
      <c r="XEK24" s="497"/>
      <c r="XEL24" s="497"/>
      <c r="XEM24" s="497"/>
      <c r="XEN24" s="497"/>
      <c r="XEO24" s="497"/>
      <c r="XEP24" s="497"/>
      <c r="XEQ24" s="497"/>
      <c r="XER24" s="497"/>
      <c r="XES24" s="497"/>
      <c r="XET24" s="497"/>
      <c r="XEU24" s="497"/>
      <c r="XEV24" s="497"/>
      <c r="XEW24" s="497"/>
      <c r="XEX24" s="497"/>
      <c r="XEY24" s="497"/>
      <c r="XEZ24" s="497"/>
      <c r="XFA24" s="497"/>
      <c r="XFB24" s="497"/>
      <c r="XFC24" s="497"/>
      <c r="XFD24" s="497"/>
    </row>
    <row r="25" s="385" customFormat="1" hidden="1" customHeight="1" spans="1:16384">
      <c r="A25" s="413">
        <v>21</v>
      </c>
      <c r="B25" s="414" t="s">
        <v>36</v>
      </c>
      <c r="C25" s="415">
        <v>111.6591</v>
      </c>
      <c r="D25" s="415">
        <v>131.6591</v>
      </c>
      <c r="E25" s="415">
        <f t="shared" si="4"/>
        <v>20</v>
      </c>
      <c r="F25" s="415">
        <f t="shared" si="5"/>
        <v>20</v>
      </c>
      <c r="G25" s="415">
        <v>3.59828</v>
      </c>
      <c r="H25" s="415">
        <v>3.348</v>
      </c>
      <c r="I25" s="415">
        <v>2.29828</v>
      </c>
      <c r="J25" s="415">
        <v>1.73674</v>
      </c>
      <c r="K25" s="415">
        <v>3.39828</v>
      </c>
      <c r="L25" s="415">
        <v>2.95311</v>
      </c>
      <c r="M25" s="443">
        <v>1.75</v>
      </c>
      <c r="N25" s="443">
        <v>1.75</v>
      </c>
      <c r="O25" s="444">
        <v>1</v>
      </c>
      <c r="P25" s="415">
        <v>3.39828</v>
      </c>
      <c r="Q25" s="415">
        <v>2.94818</v>
      </c>
      <c r="R25" s="469">
        <v>0.45</v>
      </c>
      <c r="S25" s="469">
        <v>0.45</v>
      </c>
      <c r="T25" s="444">
        <v>0</v>
      </c>
      <c r="U25" s="470">
        <v>3.1</v>
      </c>
      <c r="V25" s="471">
        <v>22.25</v>
      </c>
      <c r="W25" s="472">
        <v>22.25</v>
      </c>
      <c r="X25" s="473">
        <f t="shared" si="2"/>
        <v>5.55746625</v>
      </c>
      <c r="Y25" s="473">
        <f t="shared" si="3"/>
        <v>0</v>
      </c>
      <c r="AA25" s="498"/>
      <c r="AB25" s="498"/>
      <c r="AC25" s="499"/>
      <c r="AF25" s="500"/>
      <c r="AH25" s="497"/>
      <c r="AI25" s="497"/>
      <c r="AJ25" s="497"/>
      <c r="AK25" s="497"/>
      <c r="AL25" s="497"/>
      <c r="AM25" s="497"/>
      <c r="AN25" s="497"/>
      <c r="AO25" s="497"/>
      <c r="AP25" s="497"/>
      <c r="AQ25" s="497"/>
      <c r="AR25" s="497"/>
      <c r="AS25" s="497"/>
      <c r="AT25" s="497"/>
      <c r="AU25" s="497"/>
      <c r="AV25" s="497"/>
      <c r="AW25" s="497"/>
      <c r="AX25" s="497"/>
      <c r="AY25" s="497"/>
      <c r="AZ25" s="497"/>
      <c r="BA25" s="497"/>
      <c r="BB25" s="497"/>
      <c r="BC25" s="497"/>
      <c r="BD25" s="497"/>
      <c r="BE25" s="497"/>
      <c r="BF25" s="497"/>
      <c r="BG25" s="497"/>
      <c r="BH25" s="497"/>
      <c r="BI25" s="497"/>
      <c r="BJ25" s="497"/>
      <c r="BK25" s="497"/>
      <c r="BL25" s="497"/>
      <c r="BM25" s="497"/>
      <c r="BN25" s="497"/>
      <c r="BO25" s="497"/>
      <c r="BP25" s="497"/>
      <c r="BQ25" s="497"/>
      <c r="BR25" s="497"/>
      <c r="BS25" s="497"/>
      <c r="BT25" s="497"/>
      <c r="BU25" s="497"/>
      <c r="BV25" s="497"/>
      <c r="BW25" s="497"/>
      <c r="BX25" s="497"/>
      <c r="BY25" s="497"/>
      <c r="BZ25" s="497"/>
      <c r="CA25" s="497"/>
      <c r="CB25" s="497"/>
      <c r="CC25" s="497"/>
      <c r="CD25" s="497"/>
      <c r="CE25" s="497"/>
      <c r="CF25" s="497"/>
      <c r="CG25" s="497"/>
      <c r="CH25" s="497"/>
      <c r="CI25" s="497"/>
      <c r="CJ25" s="497"/>
      <c r="CK25" s="497"/>
      <c r="CL25" s="497"/>
      <c r="CM25" s="497"/>
      <c r="CN25" s="497"/>
      <c r="CO25" s="497"/>
      <c r="CP25" s="497"/>
      <c r="CQ25" s="497"/>
      <c r="CR25" s="497"/>
      <c r="CS25" s="497"/>
      <c r="CT25" s="497"/>
      <c r="CU25" s="497"/>
      <c r="CV25" s="497"/>
      <c r="CW25" s="497"/>
      <c r="CX25" s="497"/>
      <c r="CY25" s="497"/>
      <c r="CZ25" s="497"/>
      <c r="DA25" s="497"/>
      <c r="DB25" s="497"/>
      <c r="DC25" s="497"/>
      <c r="DD25" s="497"/>
      <c r="DE25" s="497"/>
      <c r="DF25" s="497"/>
      <c r="DG25" s="497"/>
      <c r="DH25" s="497"/>
      <c r="DI25" s="497"/>
      <c r="DJ25" s="497"/>
      <c r="DK25" s="497"/>
      <c r="DL25" s="497"/>
      <c r="DM25" s="497"/>
      <c r="DN25" s="497"/>
      <c r="DO25" s="497"/>
      <c r="DP25" s="497"/>
      <c r="DQ25" s="497"/>
      <c r="DR25" s="497"/>
      <c r="DS25" s="497"/>
      <c r="DT25" s="497"/>
      <c r="DU25" s="497"/>
      <c r="DV25" s="497"/>
      <c r="DW25" s="497"/>
      <c r="DX25" s="497"/>
      <c r="DY25" s="497"/>
      <c r="DZ25" s="497"/>
      <c r="EA25" s="497"/>
      <c r="EB25" s="497"/>
      <c r="EC25" s="497"/>
      <c r="ED25" s="497"/>
      <c r="EE25" s="497"/>
      <c r="EF25" s="497"/>
      <c r="EG25" s="497"/>
      <c r="EH25" s="497"/>
      <c r="EI25" s="497"/>
      <c r="EJ25" s="497"/>
      <c r="EK25" s="497"/>
      <c r="EL25" s="497"/>
      <c r="EM25" s="497"/>
      <c r="EN25" s="497"/>
      <c r="EO25" s="497"/>
      <c r="EP25" s="497"/>
      <c r="EQ25" s="497"/>
      <c r="ER25" s="497"/>
      <c r="ES25" s="497"/>
      <c r="ET25" s="497"/>
      <c r="EU25" s="497"/>
      <c r="EV25" s="497"/>
      <c r="EW25" s="497"/>
      <c r="EX25" s="497"/>
      <c r="EY25" s="497"/>
      <c r="EZ25" s="497"/>
      <c r="FA25" s="497"/>
      <c r="FB25" s="497"/>
      <c r="FC25" s="497"/>
      <c r="FD25" s="497"/>
      <c r="FE25" s="497"/>
      <c r="FF25" s="497"/>
      <c r="FG25" s="497"/>
      <c r="FH25" s="497"/>
      <c r="FI25" s="497"/>
      <c r="FJ25" s="497"/>
      <c r="FK25" s="497"/>
      <c r="FL25" s="497"/>
      <c r="FM25" s="497"/>
      <c r="FN25" s="497"/>
      <c r="FO25" s="497"/>
      <c r="FP25" s="497"/>
      <c r="FQ25" s="497"/>
      <c r="FR25" s="497"/>
      <c r="FS25" s="497"/>
      <c r="FT25" s="497"/>
      <c r="FU25" s="497"/>
      <c r="FV25" s="497"/>
      <c r="FW25" s="497"/>
      <c r="FX25" s="497"/>
      <c r="FY25" s="497"/>
      <c r="FZ25" s="497"/>
      <c r="GA25" s="497"/>
      <c r="GB25" s="497"/>
      <c r="GC25" s="497"/>
      <c r="GD25" s="497"/>
      <c r="GE25" s="497"/>
      <c r="GF25" s="497"/>
      <c r="GG25" s="497"/>
      <c r="GH25" s="497"/>
      <c r="GI25" s="497"/>
      <c r="GJ25" s="497"/>
      <c r="GK25" s="497"/>
      <c r="GL25" s="497"/>
      <c r="GM25" s="497"/>
      <c r="GN25" s="497"/>
      <c r="GO25" s="497"/>
      <c r="GP25" s="497"/>
      <c r="GQ25" s="497"/>
      <c r="GR25" s="497"/>
      <c r="GS25" s="497"/>
      <c r="GT25" s="497"/>
      <c r="GU25" s="497"/>
      <c r="GV25" s="497"/>
      <c r="GW25" s="497"/>
      <c r="GX25" s="497"/>
      <c r="GY25" s="497"/>
      <c r="GZ25" s="497"/>
      <c r="HA25" s="497"/>
      <c r="HB25" s="497"/>
      <c r="HC25" s="497"/>
      <c r="HD25" s="497"/>
      <c r="HE25" s="497"/>
      <c r="HF25" s="497"/>
      <c r="HG25" s="497"/>
      <c r="HH25" s="497"/>
      <c r="HI25" s="497"/>
      <c r="HJ25" s="497"/>
      <c r="HK25" s="497"/>
      <c r="HL25" s="497"/>
      <c r="HM25" s="497"/>
      <c r="HN25" s="497"/>
      <c r="HO25" s="497"/>
      <c r="HP25" s="497"/>
      <c r="HQ25" s="497"/>
      <c r="HR25" s="497"/>
      <c r="HS25" s="497"/>
      <c r="HT25" s="497"/>
      <c r="HU25" s="497"/>
      <c r="HV25" s="497"/>
      <c r="HW25" s="497"/>
      <c r="HX25" s="497"/>
      <c r="HY25" s="497"/>
      <c r="HZ25" s="497"/>
      <c r="IA25" s="497"/>
      <c r="IB25" s="497"/>
      <c r="IC25" s="497"/>
      <c r="ID25" s="497"/>
      <c r="IE25" s="497"/>
      <c r="IF25" s="497"/>
      <c r="IG25" s="497"/>
      <c r="IH25" s="497"/>
      <c r="II25" s="497"/>
      <c r="IJ25" s="497"/>
      <c r="IK25" s="497"/>
      <c r="IL25" s="497"/>
      <c r="IM25" s="497"/>
      <c r="IN25" s="497"/>
      <c r="IO25" s="497"/>
      <c r="IP25" s="497"/>
      <c r="IQ25" s="497"/>
      <c r="IR25" s="497"/>
      <c r="IS25" s="497"/>
      <c r="IT25" s="497"/>
      <c r="IU25" s="497"/>
      <c r="IV25" s="497"/>
      <c r="IW25" s="497"/>
      <c r="IX25" s="497"/>
      <c r="IY25" s="497"/>
      <c r="IZ25" s="497"/>
      <c r="JA25" s="497"/>
      <c r="JB25" s="497"/>
      <c r="JC25" s="497"/>
      <c r="JD25" s="497"/>
      <c r="JE25" s="497"/>
      <c r="JF25" s="497"/>
      <c r="JG25" s="497"/>
      <c r="JH25" s="497"/>
      <c r="JI25" s="497"/>
      <c r="JJ25" s="497"/>
      <c r="JK25" s="497"/>
      <c r="JL25" s="497"/>
      <c r="JM25" s="497"/>
      <c r="JN25" s="497"/>
      <c r="JO25" s="497"/>
      <c r="JP25" s="497"/>
      <c r="JQ25" s="497"/>
      <c r="JR25" s="497"/>
      <c r="JS25" s="497"/>
      <c r="JT25" s="497"/>
      <c r="JU25" s="497"/>
      <c r="JV25" s="497"/>
      <c r="JW25" s="497"/>
      <c r="JX25" s="497"/>
      <c r="JY25" s="497"/>
      <c r="JZ25" s="497"/>
      <c r="KA25" s="497"/>
      <c r="KB25" s="497"/>
      <c r="KC25" s="497"/>
      <c r="KD25" s="497"/>
      <c r="KE25" s="497"/>
      <c r="KF25" s="497"/>
      <c r="KG25" s="497"/>
      <c r="KH25" s="497"/>
      <c r="KI25" s="497"/>
      <c r="KJ25" s="497"/>
      <c r="KK25" s="497"/>
      <c r="KL25" s="497"/>
      <c r="KM25" s="497"/>
      <c r="KN25" s="497"/>
      <c r="KO25" s="497"/>
      <c r="KP25" s="497"/>
      <c r="KQ25" s="497"/>
      <c r="KR25" s="497"/>
      <c r="KS25" s="497"/>
      <c r="KT25" s="497"/>
      <c r="KU25" s="497"/>
      <c r="KV25" s="497"/>
      <c r="KW25" s="497"/>
      <c r="KX25" s="497"/>
      <c r="KY25" s="497"/>
      <c r="KZ25" s="497"/>
      <c r="LA25" s="497"/>
      <c r="LB25" s="497"/>
      <c r="LC25" s="497"/>
      <c r="LD25" s="497"/>
      <c r="LE25" s="497"/>
      <c r="LF25" s="497"/>
      <c r="LG25" s="497"/>
      <c r="LH25" s="497"/>
      <c r="LI25" s="497"/>
      <c r="LJ25" s="497"/>
      <c r="LK25" s="497"/>
      <c r="LL25" s="497"/>
      <c r="LM25" s="497"/>
      <c r="LN25" s="497"/>
      <c r="LO25" s="497"/>
      <c r="LP25" s="497"/>
      <c r="LQ25" s="497"/>
      <c r="LR25" s="497"/>
      <c r="LS25" s="497"/>
      <c r="LT25" s="497"/>
      <c r="LU25" s="497"/>
      <c r="LV25" s="497"/>
      <c r="LW25" s="497"/>
      <c r="LX25" s="497"/>
      <c r="LY25" s="497"/>
      <c r="LZ25" s="497"/>
      <c r="MA25" s="497"/>
      <c r="MB25" s="497"/>
      <c r="MC25" s="497"/>
      <c r="MD25" s="497"/>
      <c r="ME25" s="497"/>
      <c r="MF25" s="497"/>
      <c r="MG25" s="497"/>
      <c r="MH25" s="497"/>
      <c r="MI25" s="497"/>
      <c r="MJ25" s="497"/>
      <c r="MK25" s="497"/>
      <c r="ML25" s="497"/>
      <c r="MM25" s="497"/>
      <c r="MN25" s="497"/>
      <c r="MO25" s="497"/>
      <c r="MP25" s="497"/>
      <c r="MQ25" s="497"/>
      <c r="MR25" s="497"/>
      <c r="MS25" s="497"/>
      <c r="MT25" s="497"/>
      <c r="MU25" s="497"/>
      <c r="MV25" s="497"/>
      <c r="MW25" s="497"/>
      <c r="MX25" s="497"/>
      <c r="MY25" s="497"/>
      <c r="MZ25" s="497"/>
      <c r="NA25" s="497"/>
      <c r="NB25" s="497"/>
      <c r="NC25" s="497"/>
      <c r="ND25" s="497"/>
      <c r="NE25" s="497"/>
      <c r="NF25" s="497"/>
      <c r="NG25" s="497"/>
      <c r="NH25" s="497"/>
      <c r="NI25" s="497"/>
      <c r="NJ25" s="497"/>
      <c r="NK25" s="497"/>
      <c r="NL25" s="497"/>
      <c r="NM25" s="497"/>
      <c r="NN25" s="497"/>
      <c r="NO25" s="497"/>
      <c r="NP25" s="497"/>
      <c r="NQ25" s="497"/>
      <c r="NR25" s="497"/>
      <c r="NS25" s="497"/>
      <c r="NT25" s="497"/>
      <c r="NU25" s="497"/>
      <c r="NV25" s="497"/>
      <c r="NW25" s="497"/>
      <c r="NX25" s="497"/>
      <c r="NY25" s="497"/>
      <c r="NZ25" s="497"/>
      <c r="OA25" s="497"/>
      <c r="OB25" s="497"/>
      <c r="OC25" s="497"/>
      <c r="OD25" s="497"/>
      <c r="OE25" s="497"/>
      <c r="OF25" s="497"/>
      <c r="OG25" s="497"/>
      <c r="OH25" s="497"/>
      <c r="OI25" s="497"/>
      <c r="OJ25" s="497"/>
      <c r="OK25" s="497"/>
      <c r="OL25" s="497"/>
      <c r="OM25" s="497"/>
      <c r="ON25" s="497"/>
      <c r="OO25" s="497"/>
      <c r="OP25" s="497"/>
      <c r="OQ25" s="497"/>
      <c r="OR25" s="497"/>
      <c r="OS25" s="497"/>
      <c r="OT25" s="497"/>
      <c r="OU25" s="497"/>
      <c r="OV25" s="497"/>
      <c r="OW25" s="497"/>
      <c r="OX25" s="497"/>
      <c r="OY25" s="497"/>
      <c r="OZ25" s="497"/>
      <c r="PA25" s="497"/>
      <c r="PB25" s="497"/>
      <c r="PC25" s="497"/>
      <c r="PD25" s="497"/>
      <c r="PE25" s="497"/>
      <c r="PF25" s="497"/>
      <c r="PG25" s="497"/>
      <c r="PH25" s="497"/>
      <c r="PI25" s="497"/>
      <c r="PJ25" s="497"/>
      <c r="PK25" s="497"/>
      <c r="PL25" s="497"/>
      <c r="PM25" s="497"/>
      <c r="PN25" s="497"/>
      <c r="PO25" s="497"/>
      <c r="PP25" s="497"/>
      <c r="PQ25" s="497"/>
      <c r="PR25" s="497"/>
      <c r="PS25" s="497"/>
      <c r="PT25" s="497"/>
      <c r="PU25" s="497"/>
      <c r="PV25" s="497"/>
      <c r="PW25" s="497"/>
      <c r="PX25" s="497"/>
      <c r="PY25" s="497"/>
      <c r="PZ25" s="497"/>
      <c r="QA25" s="497"/>
      <c r="QB25" s="497"/>
      <c r="QC25" s="497"/>
      <c r="QD25" s="497"/>
      <c r="QE25" s="497"/>
      <c r="QF25" s="497"/>
      <c r="QG25" s="497"/>
      <c r="QH25" s="497"/>
      <c r="QI25" s="497"/>
      <c r="QJ25" s="497"/>
      <c r="QK25" s="497"/>
      <c r="QL25" s="497"/>
      <c r="QM25" s="497"/>
      <c r="QN25" s="497"/>
      <c r="QO25" s="497"/>
      <c r="QP25" s="497"/>
      <c r="QQ25" s="497"/>
      <c r="QR25" s="497"/>
      <c r="QS25" s="497"/>
      <c r="QT25" s="497"/>
      <c r="QU25" s="497"/>
      <c r="QV25" s="497"/>
      <c r="QW25" s="497"/>
      <c r="QX25" s="497"/>
      <c r="QY25" s="497"/>
      <c r="QZ25" s="497"/>
      <c r="RA25" s="497"/>
      <c r="RB25" s="497"/>
      <c r="RC25" s="497"/>
      <c r="RD25" s="497"/>
      <c r="RE25" s="497"/>
      <c r="RF25" s="497"/>
      <c r="RG25" s="497"/>
      <c r="RH25" s="497"/>
      <c r="RI25" s="497"/>
      <c r="RJ25" s="497"/>
      <c r="RK25" s="497"/>
      <c r="RL25" s="497"/>
      <c r="RM25" s="497"/>
      <c r="RN25" s="497"/>
      <c r="RO25" s="497"/>
      <c r="RP25" s="497"/>
      <c r="RQ25" s="497"/>
      <c r="RR25" s="497"/>
      <c r="RS25" s="497"/>
      <c r="RT25" s="497"/>
      <c r="RU25" s="497"/>
      <c r="RV25" s="497"/>
      <c r="RW25" s="497"/>
      <c r="RX25" s="497"/>
      <c r="RY25" s="497"/>
      <c r="RZ25" s="497"/>
      <c r="SA25" s="497"/>
      <c r="SB25" s="497"/>
      <c r="SC25" s="497"/>
      <c r="SD25" s="497"/>
      <c r="SE25" s="497"/>
      <c r="SF25" s="497"/>
      <c r="SG25" s="497"/>
      <c r="SH25" s="497"/>
      <c r="SI25" s="497"/>
      <c r="SJ25" s="497"/>
      <c r="SK25" s="497"/>
      <c r="SL25" s="497"/>
      <c r="SM25" s="497"/>
      <c r="SN25" s="497"/>
      <c r="SO25" s="497"/>
      <c r="SP25" s="497"/>
      <c r="SQ25" s="497"/>
      <c r="SR25" s="497"/>
      <c r="SS25" s="497"/>
      <c r="ST25" s="497"/>
      <c r="SU25" s="497"/>
      <c r="SV25" s="497"/>
      <c r="SW25" s="497"/>
      <c r="SX25" s="497"/>
      <c r="SY25" s="497"/>
      <c r="SZ25" s="497"/>
      <c r="TA25" s="497"/>
      <c r="TB25" s="497"/>
      <c r="TC25" s="497"/>
      <c r="TD25" s="497"/>
      <c r="TE25" s="497"/>
      <c r="TF25" s="497"/>
      <c r="TG25" s="497"/>
      <c r="TH25" s="497"/>
      <c r="TI25" s="497"/>
      <c r="TJ25" s="497"/>
      <c r="TK25" s="497"/>
      <c r="TL25" s="497"/>
      <c r="TM25" s="497"/>
      <c r="TN25" s="497"/>
      <c r="TO25" s="497"/>
      <c r="TP25" s="497"/>
      <c r="TQ25" s="497"/>
      <c r="TR25" s="497"/>
      <c r="TS25" s="497"/>
      <c r="TT25" s="497"/>
      <c r="TU25" s="497"/>
      <c r="TV25" s="497"/>
      <c r="TW25" s="497"/>
      <c r="TX25" s="497"/>
      <c r="TY25" s="497"/>
      <c r="TZ25" s="497"/>
      <c r="UA25" s="497"/>
      <c r="UB25" s="497"/>
      <c r="UC25" s="497"/>
      <c r="UD25" s="497"/>
      <c r="UE25" s="497"/>
      <c r="UF25" s="497"/>
      <c r="UG25" s="497"/>
      <c r="UH25" s="497"/>
      <c r="UI25" s="497"/>
      <c r="UJ25" s="497"/>
      <c r="UK25" s="497"/>
      <c r="UL25" s="497"/>
      <c r="UM25" s="497"/>
      <c r="UN25" s="497"/>
      <c r="UO25" s="497"/>
      <c r="UP25" s="497"/>
      <c r="UQ25" s="497"/>
      <c r="UR25" s="497"/>
      <c r="US25" s="497"/>
      <c r="UT25" s="497"/>
      <c r="UU25" s="497"/>
      <c r="UV25" s="497"/>
      <c r="UW25" s="497"/>
      <c r="UX25" s="497"/>
      <c r="UY25" s="497"/>
      <c r="UZ25" s="497"/>
      <c r="VA25" s="497"/>
      <c r="VB25" s="497"/>
      <c r="VC25" s="497"/>
      <c r="VD25" s="497"/>
      <c r="VE25" s="497"/>
      <c r="VF25" s="497"/>
      <c r="VG25" s="497"/>
      <c r="VH25" s="497"/>
      <c r="VI25" s="497"/>
      <c r="VJ25" s="497"/>
      <c r="VK25" s="497"/>
      <c r="VL25" s="497"/>
      <c r="VM25" s="497"/>
      <c r="VN25" s="497"/>
      <c r="VO25" s="497"/>
      <c r="VP25" s="497"/>
      <c r="VQ25" s="497"/>
      <c r="VR25" s="497"/>
      <c r="VS25" s="497"/>
      <c r="VT25" s="497"/>
      <c r="VU25" s="497"/>
      <c r="VV25" s="497"/>
      <c r="VW25" s="497"/>
      <c r="VX25" s="497"/>
      <c r="VY25" s="497"/>
      <c r="VZ25" s="497"/>
      <c r="WA25" s="497"/>
      <c r="WB25" s="497"/>
      <c r="WC25" s="497"/>
      <c r="WD25" s="497"/>
      <c r="WE25" s="497"/>
      <c r="WF25" s="497"/>
      <c r="WG25" s="497"/>
      <c r="WH25" s="497"/>
      <c r="WI25" s="497"/>
      <c r="WJ25" s="497"/>
      <c r="WK25" s="497"/>
      <c r="WL25" s="497"/>
      <c r="WM25" s="497"/>
      <c r="WN25" s="497"/>
      <c r="WO25" s="497"/>
      <c r="WP25" s="497"/>
      <c r="WQ25" s="497"/>
      <c r="WR25" s="497"/>
      <c r="WS25" s="497"/>
      <c r="WT25" s="497"/>
      <c r="WU25" s="497"/>
      <c r="WV25" s="497"/>
      <c r="WW25" s="497"/>
      <c r="WX25" s="497"/>
      <c r="WY25" s="497"/>
      <c r="WZ25" s="497"/>
      <c r="XA25" s="497"/>
      <c r="XB25" s="497"/>
      <c r="XC25" s="497"/>
      <c r="XD25" s="497"/>
      <c r="XE25" s="497"/>
      <c r="XF25" s="497"/>
      <c r="XG25" s="497"/>
      <c r="XH25" s="497"/>
      <c r="XI25" s="497"/>
      <c r="XJ25" s="497"/>
      <c r="XK25" s="497"/>
      <c r="XL25" s="497"/>
      <c r="XM25" s="497"/>
      <c r="XN25" s="497"/>
      <c r="XO25" s="497"/>
      <c r="XP25" s="497"/>
      <c r="XQ25" s="497"/>
      <c r="XR25" s="497"/>
      <c r="XS25" s="497"/>
      <c r="XT25" s="497"/>
      <c r="XU25" s="497"/>
      <c r="XV25" s="497"/>
      <c r="XW25" s="497"/>
      <c r="XX25" s="497"/>
      <c r="XY25" s="497"/>
      <c r="XZ25" s="497"/>
      <c r="YA25" s="497"/>
      <c r="YB25" s="497"/>
      <c r="YC25" s="497"/>
      <c r="YD25" s="497"/>
      <c r="YE25" s="497"/>
      <c r="YF25" s="497"/>
      <c r="YG25" s="497"/>
      <c r="YH25" s="497"/>
      <c r="YI25" s="497"/>
      <c r="YJ25" s="497"/>
      <c r="YK25" s="497"/>
      <c r="YL25" s="497"/>
      <c r="YM25" s="497"/>
      <c r="YN25" s="497"/>
      <c r="YO25" s="497"/>
      <c r="YP25" s="497"/>
      <c r="YQ25" s="497"/>
      <c r="YR25" s="497"/>
      <c r="YS25" s="497"/>
      <c r="YT25" s="497"/>
      <c r="YU25" s="497"/>
      <c r="YV25" s="497"/>
      <c r="YW25" s="497"/>
      <c r="YX25" s="497"/>
      <c r="YY25" s="497"/>
      <c r="YZ25" s="497"/>
      <c r="ZA25" s="497"/>
      <c r="ZB25" s="497"/>
      <c r="ZC25" s="497"/>
      <c r="ZD25" s="497"/>
      <c r="ZE25" s="497"/>
      <c r="ZF25" s="497"/>
      <c r="ZG25" s="497"/>
      <c r="ZH25" s="497"/>
      <c r="ZI25" s="497"/>
      <c r="ZJ25" s="497"/>
      <c r="ZK25" s="497"/>
      <c r="ZL25" s="497"/>
      <c r="ZM25" s="497"/>
      <c r="ZN25" s="497"/>
      <c r="ZO25" s="497"/>
      <c r="ZP25" s="497"/>
      <c r="ZQ25" s="497"/>
      <c r="ZR25" s="497"/>
      <c r="ZS25" s="497"/>
      <c r="ZT25" s="497"/>
      <c r="ZU25" s="497"/>
      <c r="ZV25" s="497"/>
      <c r="ZW25" s="497"/>
      <c r="ZX25" s="497"/>
      <c r="ZY25" s="497"/>
      <c r="ZZ25" s="497"/>
      <c r="AAA25" s="497"/>
      <c r="AAB25" s="497"/>
      <c r="AAC25" s="497"/>
      <c r="AAD25" s="497"/>
      <c r="AAE25" s="497"/>
      <c r="AAF25" s="497"/>
      <c r="AAG25" s="497"/>
      <c r="AAH25" s="497"/>
      <c r="AAI25" s="497"/>
      <c r="AAJ25" s="497"/>
      <c r="AAK25" s="497"/>
      <c r="AAL25" s="497"/>
      <c r="AAM25" s="497"/>
      <c r="AAN25" s="497"/>
      <c r="AAO25" s="497"/>
      <c r="AAP25" s="497"/>
      <c r="AAQ25" s="497"/>
      <c r="AAR25" s="497"/>
      <c r="AAS25" s="497"/>
      <c r="AAT25" s="497"/>
      <c r="AAU25" s="497"/>
      <c r="AAV25" s="497"/>
      <c r="AAW25" s="497"/>
      <c r="AAX25" s="497"/>
      <c r="AAY25" s="497"/>
      <c r="AAZ25" s="497"/>
      <c r="ABA25" s="497"/>
      <c r="ABB25" s="497"/>
      <c r="ABC25" s="497"/>
      <c r="ABD25" s="497"/>
      <c r="ABE25" s="497"/>
      <c r="ABF25" s="497"/>
      <c r="ABG25" s="497"/>
      <c r="ABH25" s="497"/>
      <c r="ABI25" s="497"/>
      <c r="ABJ25" s="497"/>
      <c r="ABK25" s="497"/>
      <c r="ABL25" s="497"/>
      <c r="ABM25" s="497"/>
      <c r="ABN25" s="497"/>
      <c r="ABO25" s="497"/>
      <c r="ABP25" s="497"/>
      <c r="ABQ25" s="497"/>
      <c r="ABR25" s="497"/>
      <c r="ABS25" s="497"/>
      <c r="ABT25" s="497"/>
      <c r="ABU25" s="497"/>
      <c r="ABV25" s="497"/>
      <c r="ABW25" s="497"/>
      <c r="ABX25" s="497"/>
      <c r="ABY25" s="497"/>
      <c r="ABZ25" s="497"/>
      <c r="ACA25" s="497"/>
      <c r="ACB25" s="497"/>
      <c r="ACC25" s="497"/>
      <c r="ACD25" s="497"/>
      <c r="ACE25" s="497"/>
      <c r="ACF25" s="497"/>
      <c r="ACG25" s="497"/>
      <c r="ACH25" s="497"/>
      <c r="ACI25" s="497"/>
      <c r="ACJ25" s="497"/>
      <c r="ACK25" s="497"/>
      <c r="ACL25" s="497"/>
      <c r="ACM25" s="497"/>
      <c r="ACN25" s="497"/>
      <c r="ACO25" s="497"/>
      <c r="ACP25" s="497"/>
      <c r="ACQ25" s="497"/>
      <c r="ACR25" s="497"/>
      <c r="ACS25" s="497"/>
      <c r="ACT25" s="497"/>
      <c r="ACU25" s="497"/>
      <c r="ACV25" s="497"/>
      <c r="ACW25" s="497"/>
      <c r="ACX25" s="497"/>
      <c r="ACY25" s="497"/>
      <c r="ACZ25" s="497"/>
      <c r="ADA25" s="497"/>
      <c r="ADB25" s="497"/>
      <c r="ADC25" s="497"/>
      <c r="ADD25" s="497"/>
      <c r="ADE25" s="497"/>
      <c r="ADF25" s="497"/>
      <c r="ADG25" s="497"/>
      <c r="ADH25" s="497"/>
      <c r="ADI25" s="497"/>
      <c r="ADJ25" s="497"/>
      <c r="ADK25" s="497"/>
      <c r="ADL25" s="497"/>
      <c r="ADM25" s="497"/>
      <c r="ADN25" s="497"/>
      <c r="ADO25" s="497"/>
      <c r="ADP25" s="497"/>
      <c r="ADQ25" s="497"/>
      <c r="ADR25" s="497"/>
      <c r="ADS25" s="497"/>
      <c r="ADT25" s="497"/>
      <c r="ADU25" s="497"/>
      <c r="ADV25" s="497"/>
      <c r="ADW25" s="497"/>
      <c r="ADX25" s="497"/>
      <c r="ADY25" s="497"/>
      <c r="ADZ25" s="497"/>
      <c r="AEA25" s="497"/>
      <c r="AEB25" s="497"/>
      <c r="AEC25" s="497"/>
      <c r="AED25" s="497"/>
      <c r="AEE25" s="497"/>
      <c r="AEF25" s="497"/>
      <c r="AEG25" s="497"/>
      <c r="AEH25" s="497"/>
      <c r="AEI25" s="497"/>
      <c r="AEJ25" s="497"/>
      <c r="AEK25" s="497"/>
      <c r="AEL25" s="497"/>
      <c r="AEM25" s="497"/>
      <c r="AEN25" s="497"/>
      <c r="AEO25" s="497"/>
      <c r="AEP25" s="497"/>
      <c r="AEQ25" s="497"/>
      <c r="AER25" s="497"/>
      <c r="AES25" s="497"/>
      <c r="AET25" s="497"/>
      <c r="AEU25" s="497"/>
      <c r="AEV25" s="497"/>
      <c r="AEW25" s="497"/>
      <c r="AEX25" s="497"/>
      <c r="AEY25" s="497"/>
      <c r="AEZ25" s="497"/>
      <c r="AFA25" s="497"/>
      <c r="AFB25" s="497"/>
      <c r="AFC25" s="497"/>
      <c r="AFD25" s="497"/>
      <c r="AFE25" s="497"/>
      <c r="AFF25" s="497"/>
      <c r="AFG25" s="497"/>
      <c r="AFH25" s="497"/>
      <c r="AFI25" s="497"/>
      <c r="AFJ25" s="497"/>
      <c r="AFK25" s="497"/>
      <c r="AFL25" s="497"/>
      <c r="AFM25" s="497"/>
      <c r="AFN25" s="497"/>
      <c r="AFO25" s="497"/>
      <c r="AFP25" s="497"/>
      <c r="AFQ25" s="497"/>
      <c r="AFR25" s="497"/>
      <c r="AFS25" s="497"/>
      <c r="AFT25" s="497"/>
      <c r="AFU25" s="497"/>
      <c r="AFV25" s="497"/>
      <c r="AFW25" s="497"/>
      <c r="AFX25" s="497"/>
      <c r="AFY25" s="497"/>
      <c r="AFZ25" s="497"/>
      <c r="AGA25" s="497"/>
      <c r="AGB25" s="497"/>
      <c r="AGC25" s="497"/>
      <c r="AGD25" s="497"/>
      <c r="AGE25" s="497"/>
      <c r="AGF25" s="497"/>
      <c r="AGG25" s="497"/>
      <c r="AGH25" s="497"/>
      <c r="AGI25" s="497"/>
      <c r="AGJ25" s="497"/>
      <c r="AGK25" s="497"/>
      <c r="AGL25" s="497"/>
      <c r="AGM25" s="497"/>
      <c r="AGN25" s="497"/>
      <c r="AGO25" s="497"/>
      <c r="AGP25" s="497"/>
      <c r="AGQ25" s="497"/>
      <c r="AGR25" s="497"/>
      <c r="AGS25" s="497"/>
      <c r="AGT25" s="497"/>
      <c r="AGU25" s="497"/>
      <c r="AGV25" s="497"/>
      <c r="AGW25" s="497"/>
      <c r="AGX25" s="497"/>
      <c r="AGY25" s="497"/>
      <c r="AGZ25" s="497"/>
      <c r="AHA25" s="497"/>
      <c r="AHB25" s="497"/>
      <c r="AHC25" s="497"/>
      <c r="AHD25" s="497"/>
      <c r="AHE25" s="497"/>
      <c r="AHF25" s="497"/>
      <c r="AHG25" s="497"/>
      <c r="AHH25" s="497"/>
      <c r="AHI25" s="497"/>
      <c r="AHJ25" s="497"/>
      <c r="AHK25" s="497"/>
      <c r="AHL25" s="497"/>
      <c r="AHM25" s="497"/>
      <c r="AHN25" s="497"/>
      <c r="AHO25" s="497"/>
      <c r="AHP25" s="497"/>
      <c r="AHQ25" s="497"/>
      <c r="AHR25" s="497"/>
      <c r="AHS25" s="497"/>
      <c r="AHT25" s="497"/>
      <c r="AHU25" s="497"/>
      <c r="AHV25" s="497"/>
      <c r="AHW25" s="497"/>
      <c r="AHX25" s="497"/>
      <c r="AHY25" s="497"/>
      <c r="AHZ25" s="497"/>
      <c r="AIA25" s="497"/>
      <c r="AIB25" s="497"/>
      <c r="AIC25" s="497"/>
      <c r="AID25" s="497"/>
      <c r="AIE25" s="497"/>
      <c r="AIF25" s="497"/>
      <c r="AIG25" s="497"/>
      <c r="AIH25" s="497"/>
      <c r="AII25" s="497"/>
      <c r="AIJ25" s="497"/>
      <c r="AIK25" s="497"/>
      <c r="AIL25" s="497"/>
      <c r="AIM25" s="497"/>
      <c r="AIN25" s="497"/>
      <c r="AIO25" s="497"/>
      <c r="AIP25" s="497"/>
      <c r="AIQ25" s="497"/>
      <c r="AIR25" s="497"/>
      <c r="AIS25" s="497"/>
      <c r="AIT25" s="497"/>
      <c r="AIU25" s="497"/>
      <c r="AIV25" s="497"/>
      <c r="AIW25" s="497"/>
      <c r="AIX25" s="497"/>
      <c r="AIY25" s="497"/>
      <c r="AIZ25" s="497"/>
      <c r="AJA25" s="497"/>
      <c r="AJB25" s="497"/>
      <c r="AJC25" s="497"/>
      <c r="AJD25" s="497"/>
      <c r="AJE25" s="497"/>
      <c r="AJF25" s="497"/>
      <c r="AJG25" s="497"/>
      <c r="AJH25" s="497"/>
      <c r="AJI25" s="497"/>
      <c r="AJJ25" s="497"/>
      <c r="AJK25" s="497"/>
      <c r="AJL25" s="497"/>
      <c r="AJM25" s="497"/>
      <c r="AJN25" s="497"/>
      <c r="AJO25" s="497"/>
      <c r="AJP25" s="497"/>
      <c r="AJQ25" s="497"/>
      <c r="AJR25" s="497"/>
      <c r="AJS25" s="497"/>
      <c r="AJT25" s="497"/>
      <c r="AJU25" s="497"/>
      <c r="AJV25" s="497"/>
      <c r="AJW25" s="497"/>
      <c r="AJX25" s="497"/>
      <c r="AJY25" s="497"/>
      <c r="AJZ25" s="497"/>
      <c r="AKA25" s="497"/>
      <c r="AKB25" s="497"/>
      <c r="AKC25" s="497"/>
      <c r="AKD25" s="497"/>
      <c r="AKE25" s="497"/>
      <c r="AKF25" s="497"/>
      <c r="AKG25" s="497"/>
      <c r="AKH25" s="497"/>
      <c r="AKI25" s="497"/>
      <c r="AKJ25" s="497"/>
      <c r="AKK25" s="497"/>
      <c r="AKL25" s="497"/>
      <c r="AKM25" s="497"/>
      <c r="AKN25" s="497"/>
      <c r="AKO25" s="497"/>
      <c r="AKP25" s="497"/>
      <c r="AKQ25" s="497"/>
      <c r="AKR25" s="497"/>
      <c r="AKS25" s="497"/>
      <c r="AKT25" s="497"/>
      <c r="AKU25" s="497"/>
      <c r="AKV25" s="497"/>
      <c r="AKW25" s="497"/>
      <c r="AKX25" s="497"/>
      <c r="AKY25" s="497"/>
      <c r="AKZ25" s="497"/>
      <c r="ALA25" s="497"/>
      <c r="ALB25" s="497"/>
      <c r="ALC25" s="497"/>
      <c r="ALD25" s="497"/>
      <c r="ALE25" s="497"/>
      <c r="ALF25" s="497"/>
      <c r="ALG25" s="497"/>
      <c r="ALH25" s="497"/>
      <c r="ALI25" s="497"/>
      <c r="ALJ25" s="497"/>
      <c r="ALK25" s="497"/>
      <c r="ALL25" s="497"/>
      <c r="ALM25" s="497"/>
      <c r="ALN25" s="497"/>
      <c r="ALO25" s="497"/>
      <c r="ALP25" s="497"/>
      <c r="ALQ25" s="497"/>
      <c r="ALR25" s="497"/>
      <c r="ALS25" s="497"/>
      <c r="ALT25" s="497"/>
      <c r="ALU25" s="497"/>
      <c r="ALV25" s="497"/>
      <c r="ALW25" s="497"/>
      <c r="ALX25" s="497"/>
      <c r="ALY25" s="497"/>
      <c r="ALZ25" s="497"/>
      <c r="AMA25" s="497"/>
      <c r="AMB25" s="497"/>
      <c r="AMC25" s="497"/>
      <c r="AMD25" s="497"/>
      <c r="AME25" s="497"/>
      <c r="AMF25" s="497"/>
      <c r="AMG25" s="497"/>
      <c r="AMH25" s="497"/>
      <c r="AMI25" s="497"/>
      <c r="AMJ25" s="497"/>
      <c r="AMK25" s="497"/>
      <c r="AML25" s="497"/>
      <c r="AMM25" s="497"/>
      <c r="AMN25" s="497"/>
      <c r="AMO25" s="497"/>
      <c r="AMP25" s="497"/>
      <c r="AMQ25" s="497"/>
      <c r="AMR25" s="497"/>
      <c r="AMS25" s="497"/>
      <c r="AMT25" s="497"/>
      <c r="AMU25" s="497"/>
      <c r="AMV25" s="497"/>
      <c r="AMW25" s="497"/>
      <c r="AMX25" s="497"/>
      <c r="AMY25" s="497"/>
      <c r="AMZ25" s="497"/>
      <c r="ANA25" s="497"/>
      <c r="ANB25" s="497"/>
      <c r="ANC25" s="497"/>
      <c r="AND25" s="497"/>
      <c r="ANE25" s="497"/>
      <c r="ANF25" s="497"/>
      <c r="ANG25" s="497"/>
      <c r="ANH25" s="497"/>
      <c r="ANI25" s="497"/>
      <c r="ANJ25" s="497"/>
      <c r="ANK25" s="497"/>
      <c r="ANL25" s="497"/>
      <c r="ANM25" s="497"/>
      <c r="ANN25" s="497"/>
      <c r="ANO25" s="497"/>
      <c r="ANP25" s="497"/>
      <c r="ANQ25" s="497"/>
      <c r="ANR25" s="497"/>
      <c r="ANS25" s="497"/>
      <c r="ANT25" s="497"/>
      <c r="ANU25" s="497"/>
      <c r="ANV25" s="497"/>
      <c r="ANW25" s="497"/>
      <c r="ANX25" s="497"/>
      <c r="ANY25" s="497"/>
      <c r="ANZ25" s="497"/>
      <c r="AOA25" s="497"/>
      <c r="AOB25" s="497"/>
      <c r="AOC25" s="497"/>
      <c r="AOD25" s="497"/>
      <c r="AOE25" s="497"/>
      <c r="AOF25" s="497"/>
      <c r="AOG25" s="497"/>
      <c r="AOH25" s="497"/>
      <c r="AOI25" s="497"/>
      <c r="AOJ25" s="497"/>
      <c r="AOK25" s="497"/>
      <c r="AOL25" s="497"/>
      <c r="AOM25" s="497"/>
      <c r="AON25" s="497"/>
      <c r="AOO25" s="497"/>
      <c r="AOP25" s="497"/>
      <c r="AOQ25" s="497"/>
      <c r="AOR25" s="497"/>
      <c r="AOS25" s="497"/>
      <c r="AOT25" s="497"/>
      <c r="AOU25" s="497"/>
      <c r="AOV25" s="497"/>
      <c r="AOW25" s="497"/>
      <c r="AOX25" s="497"/>
      <c r="AOY25" s="497"/>
      <c r="AOZ25" s="497"/>
      <c r="APA25" s="497"/>
      <c r="APB25" s="497"/>
      <c r="APC25" s="497"/>
      <c r="APD25" s="497"/>
      <c r="APE25" s="497"/>
      <c r="APF25" s="497"/>
      <c r="APG25" s="497"/>
      <c r="APH25" s="497"/>
      <c r="API25" s="497"/>
      <c r="APJ25" s="497"/>
      <c r="APK25" s="497"/>
      <c r="APL25" s="497"/>
      <c r="APM25" s="497"/>
      <c r="APN25" s="497"/>
      <c r="APO25" s="497"/>
      <c r="APP25" s="497"/>
      <c r="APQ25" s="497"/>
      <c r="APR25" s="497"/>
      <c r="APS25" s="497"/>
      <c r="APT25" s="497"/>
      <c r="APU25" s="497"/>
      <c r="APV25" s="497"/>
      <c r="APW25" s="497"/>
      <c r="APX25" s="497"/>
      <c r="APY25" s="497"/>
      <c r="APZ25" s="497"/>
      <c r="AQA25" s="497"/>
      <c r="AQB25" s="497"/>
      <c r="AQC25" s="497"/>
      <c r="AQD25" s="497"/>
      <c r="AQE25" s="497"/>
      <c r="AQF25" s="497"/>
      <c r="AQG25" s="497"/>
      <c r="AQH25" s="497"/>
      <c r="AQI25" s="497"/>
      <c r="AQJ25" s="497"/>
      <c r="AQK25" s="497"/>
      <c r="AQL25" s="497"/>
      <c r="AQM25" s="497"/>
      <c r="AQN25" s="497"/>
      <c r="AQO25" s="497"/>
      <c r="AQP25" s="497"/>
      <c r="AQQ25" s="497"/>
      <c r="AQR25" s="497"/>
      <c r="AQS25" s="497"/>
      <c r="AQT25" s="497"/>
      <c r="AQU25" s="497"/>
      <c r="AQV25" s="497"/>
      <c r="AQW25" s="497"/>
      <c r="AQX25" s="497"/>
      <c r="AQY25" s="497"/>
      <c r="AQZ25" s="497"/>
      <c r="ARA25" s="497"/>
      <c r="ARB25" s="497"/>
      <c r="ARC25" s="497"/>
      <c r="ARD25" s="497"/>
      <c r="ARE25" s="497"/>
      <c r="ARF25" s="497"/>
      <c r="ARG25" s="497"/>
      <c r="ARH25" s="497"/>
      <c r="ARI25" s="497"/>
      <c r="ARJ25" s="497"/>
      <c r="ARK25" s="497"/>
      <c r="ARL25" s="497"/>
      <c r="ARM25" s="497"/>
      <c r="ARN25" s="497"/>
      <c r="ARO25" s="497"/>
      <c r="ARP25" s="497"/>
      <c r="ARQ25" s="497"/>
      <c r="ARR25" s="497"/>
      <c r="ARS25" s="497"/>
      <c r="ART25" s="497"/>
      <c r="ARU25" s="497"/>
      <c r="ARV25" s="497"/>
      <c r="ARW25" s="497"/>
      <c r="ARX25" s="497"/>
      <c r="ARY25" s="497"/>
      <c r="ARZ25" s="497"/>
      <c r="ASA25" s="497"/>
      <c r="ASB25" s="497"/>
      <c r="ASC25" s="497"/>
      <c r="ASD25" s="497"/>
      <c r="ASE25" s="497"/>
      <c r="ASF25" s="497"/>
      <c r="ASG25" s="497"/>
      <c r="ASH25" s="497"/>
      <c r="ASI25" s="497"/>
      <c r="ASJ25" s="497"/>
      <c r="ASK25" s="497"/>
      <c r="ASL25" s="497"/>
      <c r="ASM25" s="497"/>
      <c r="ASN25" s="497"/>
      <c r="ASO25" s="497"/>
      <c r="ASP25" s="497"/>
      <c r="ASQ25" s="497"/>
      <c r="ASR25" s="497"/>
      <c r="ASS25" s="497"/>
      <c r="AST25" s="497"/>
      <c r="ASU25" s="497"/>
      <c r="ASV25" s="497"/>
      <c r="ASW25" s="497"/>
      <c r="ASX25" s="497"/>
      <c r="ASY25" s="497"/>
      <c r="ASZ25" s="497"/>
      <c r="ATA25" s="497"/>
      <c r="ATB25" s="497"/>
      <c r="ATC25" s="497"/>
      <c r="ATD25" s="497"/>
      <c r="ATE25" s="497"/>
      <c r="ATF25" s="497"/>
      <c r="ATG25" s="497"/>
      <c r="ATH25" s="497"/>
      <c r="ATI25" s="497"/>
      <c r="ATJ25" s="497"/>
      <c r="ATK25" s="497"/>
      <c r="ATL25" s="497"/>
      <c r="ATM25" s="497"/>
      <c r="ATN25" s="497"/>
      <c r="ATO25" s="497"/>
      <c r="ATP25" s="497"/>
      <c r="ATQ25" s="497"/>
      <c r="ATR25" s="497"/>
      <c r="ATS25" s="497"/>
      <c r="ATT25" s="497"/>
      <c r="ATU25" s="497"/>
      <c r="ATV25" s="497"/>
      <c r="ATW25" s="497"/>
      <c r="ATX25" s="497"/>
      <c r="ATY25" s="497"/>
      <c r="ATZ25" s="497"/>
      <c r="AUA25" s="497"/>
      <c r="AUB25" s="497"/>
      <c r="AUC25" s="497"/>
      <c r="AUD25" s="497"/>
      <c r="AUE25" s="497"/>
      <c r="AUF25" s="497"/>
      <c r="AUG25" s="497"/>
      <c r="AUH25" s="497"/>
      <c r="AUI25" s="497"/>
      <c r="AUJ25" s="497"/>
      <c r="AUK25" s="497"/>
      <c r="AUL25" s="497"/>
      <c r="AUM25" s="497"/>
      <c r="AUN25" s="497"/>
      <c r="AUO25" s="497"/>
      <c r="AUP25" s="497"/>
      <c r="AUQ25" s="497"/>
      <c r="AUR25" s="497"/>
      <c r="AUS25" s="497"/>
      <c r="AUT25" s="497"/>
      <c r="AUU25" s="497"/>
      <c r="AUV25" s="497"/>
      <c r="AUW25" s="497"/>
      <c r="AUX25" s="497"/>
      <c r="AUY25" s="497"/>
      <c r="AUZ25" s="497"/>
      <c r="AVA25" s="497"/>
      <c r="AVB25" s="497"/>
      <c r="AVC25" s="497"/>
      <c r="AVD25" s="497"/>
      <c r="AVE25" s="497"/>
      <c r="AVF25" s="497"/>
      <c r="AVG25" s="497"/>
      <c r="AVH25" s="497"/>
      <c r="AVI25" s="497"/>
      <c r="AVJ25" s="497"/>
      <c r="AVK25" s="497"/>
      <c r="AVL25" s="497"/>
      <c r="AVM25" s="497"/>
      <c r="AVN25" s="497"/>
      <c r="AVO25" s="497"/>
      <c r="AVP25" s="497"/>
      <c r="AVQ25" s="497"/>
      <c r="AVR25" s="497"/>
      <c r="AVS25" s="497"/>
      <c r="AVT25" s="497"/>
      <c r="AVU25" s="497"/>
      <c r="AVV25" s="497"/>
      <c r="AVW25" s="497"/>
      <c r="AVX25" s="497"/>
      <c r="AVY25" s="497"/>
      <c r="AVZ25" s="497"/>
      <c r="AWA25" s="497"/>
      <c r="AWB25" s="497"/>
      <c r="AWC25" s="497"/>
      <c r="AWD25" s="497"/>
      <c r="AWE25" s="497"/>
      <c r="AWF25" s="497"/>
      <c r="AWG25" s="497"/>
      <c r="AWH25" s="497"/>
      <c r="AWI25" s="497"/>
      <c r="AWJ25" s="497"/>
      <c r="AWK25" s="497"/>
      <c r="AWL25" s="497"/>
      <c r="AWM25" s="497"/>
      <c r="AWN25" s="497"/>
      <c r="AWO25" s="497"/>
      <c r="AWP25" s="497"/>
      <c r="AWQ25" s="497"/>
      <c r="AWR25" s="497"/>
      <c r="AWS25" s="497"/>
      <c r="AWT25" s="497"/>
      <c r="AWU25" s="497"/>
      <c r="AWV25" s="497"/>
      <c r="AWW25" s="497"/>
      <c r="AWX25" s="497"/>
      <c r="AWY25" s="497"/>
      <c r="AWZ25" s="497"/>
      <c r="AXA25" s="497"/>
      <c r="AXB25" s="497"/>
      <c r="AXC25" s="497"/>
      <c r="AXD25" s="497"/>
      <c r="AXE25" s="497"/>
      <c r="AXF25" s="497"/>
      <c r="AXG25" s="497"/>
      <c r="AXH25" s="497"/>
      <c r="AXI25" s="497"/>
      <c r="AXJ25" s="497"/>
      <c r="AXK25" s="497"/>
      <c r="AXL25" s="497"/>
      <c r="AXM25" s="497"/>
      <c r="AXN25" s="497"/>
      <c r="AXO25" s="497"/>
      <c r="AXP25" s="497"/>
      <c r="AXQ25" s="497"/>
      <c r="AXR25" s="497"/>
      <c r="AXS25" s="497"/>
      <c r="AXT25" s="497"/>
      <c r="AXU25" s="497"/>
      <c r="AXV25" s="497"/>
      <c r="AXW25" s="497"/>
      <c r="AXX25" s="497"/>
      <c r="AXY25" s="497"/>
      <c r="AXZ25" s="497"/>
      <c r="AYA25" s="497"/>
      <c r="AYB25" s="497"/>
      <c r="AYC25" s="497"/>
      <c r="AYD25" s="497"/>
      <c r="AYE25" s="497"/>
      <c r="AYF25" s="497"/>
      <c r="AYG25" s="497"/>
      <c r="AYH25" s="497"/>
      <c r="AYI25" s="497"/>
      <c r="AYJ25" s="497"/>
      <c r="AYK25" s="497"/>
      <c r="AYL25" s="497"/>
      <c r="AYM25" s="497"/>
      <c r="AYN25" s="497"/>
      <c r="AYO25" s="497"/>
      <c r="AYP25" s="497"/>
      <c r="AYQ25" s="497"/>
      <c r="AYR25" s="497"/>
      <c r="AYS25" s="497"/>
      <c r="AYT25" s="497"/>
      <c r="AYU25" s="497"/>
      <c r="AYV25" s="497"/>
      <c r="AYW25" s="497"/>
      <c r="AYX25" s="497"/>
      <c r="AYY25" s="497"/>
      <c r="AYZ25" s="497"/>
      <c r="AZA25" s="497"/>
      <c r="AZB25" s="497"/>
      <c r="AZC25" s="497"/>
      <c r="AZD25" s="497"/>
      <c r="AZE25" s="497"/>
      <c r="AZF25" s="497"/>
      <c r="AZG25" s="497"/>
      <c r="AZH25" s="497"/>
      <c r="AZI25" s="497"/>
      <c r="AZJ25" s="497"/>
      <c r="AZK25" s="497"/>
      <c r="AZL25" s="497"/>
      <c r="AZM25" s="497"/>
      <c r="AZN25" s="497"/>
      <c r="AZO25" s="497"/>
      <c r="AZP25" s="497"/>
      <c r="AZQ25" s="497"/>
      <c r="AZR25" s="497"/>
      <c r="AZS25" s="497"/>
      <c r="AZT25" s="497"/>
      <c r="AZU25" s="497"/>
      <c r="AZV25" s="497"/>
      <c r="AZW25" s="497"/>
      <c r="AZX25" s="497"/>
      <c r="AZY25" s="497"/>
      <c r="AZZ25" s="497"/>
      <c r="BAA25" s="497"/>
      <c r="BAB25" s="497"/>
      <c r="BAC25" s="497"/>
      <c r="BAD25" s="497"/>
      <c r="BAE25" s="497"/>
      <c r="BAF25" s="497"/>
      <c r="BAG25" s="497"/>
      <c r="BAH25" s="497"/>
      <c r="BAI25" s="497"/>
      <c r="BAJ25" s="497"/>
      <c r="BAK25" s="497"/>
      <c r="BAL25" s="497"/>
      <c r="BAM25" s="497"/>
      <c r="BAN25" s="497"/>
      <c r="BAO25" s="497"/>
      <c r="BAP25" s="497"/>
      <c r="BAQ25" s="497"/>
      <c r="BAR25" s="497"/>
      <c r="BAS25" s="497"/>
      <c r="BAT25" s="497"/>
      <c r="BAU25" s="497"/>
      <c r="BAV25" s="497"/>
      <c r="BAW25" s="497"/>
      <c r="BAX25" s="497"/>
      <c r="BAY25" s="497"/>
      <c r="BAZ25" s="497"/>
      <c r="BBA25" s="497"/>
      <c r="BBB25" s="497"/>
      <c r="BBC25" s="497"/>
      <c r="BBD25" s="497"/>
      <c r="BBE25" s="497"/>
      <c r="BBF25" s="497"/>
      <c r="BBG25" s="497"/>
      <c r="BBH25" s="497"/>
      <c r="BBI25" s="497"/>
      <c r="BBJ25" s="497"/>
      <c r="BBK25" s="497"/>
      <c r="BBL25" s="497"/>
      <c r="BBM25" s="497"/>
      <c r="BBN25" s="497"/>
      <c r="BBO25" s="497"/>
      <c r="BBP25" s="497"/>
      <c r="BBQ25" s="497"/>
      <c r="BBR25" s="497"/>
      <c r="BBS25" s="497"/>
      <c r="BBT25" s="497"/>
      <c r="BBU25" s="497"/>
      <c r="BBV25" s="497"/>
      <c r="BBW25" s="497"/>
      <c r="BBX25" s="497"/>
      <c r="BBY25" s="497"/>
      <c r="BBZ25" s="497"/>
      <c r="BCA25" s="497"/>
      <c r="BCB25" s="497"/>
      <c r="BCC25" s="497"/>
      <c r="BCD25" s="497"/>
      <c r="BCE25" s="497"/>
      <c r="BCF25" s="497"/>
      <c r="BCG25" s="497"/>
      <c r="BCH25" s="497"/>
      <c r="BCI25" s="497"/>
      <c r="BCJ25" s="497"/>
      <c r="BCK25" s="497"/>
      <c r="BCL25" s="497"/>
      <c r="BCM25" s="497"/>
      <c r="BCN25" s="497"/>
      <c r="BCO25" s="497"/>
      <c r="BCP25" s="497"/>
      <c r="BCQ25" s="497"/>
      <c r="BCR25" s="497"/>
      <c r="BCS25" s="497"/>
      <c r="BCT25" s="497"/>
      <c r="BCU25" s="497"/>
      <c r="BCV25" s="497"/>
      <c r="BCW25" s="497"/>
      <c r="BCX25" s="497"/>
      <c r="BCY25" s="497"/>
      <c r="BCZ25" s="497"/>
      <c r="BDA25" s="497"/>
      <c r="BDB25" s="497"/>
      <c r="BDC25" s="497"/>
      <c r="BDD25" s="497"/>
      <c r="BDE25" s="497"/>
      <c r="BDF25" s="497"/>
      <c r="BDG25" s="497"/>
      <c r="BDH25" s="497"/>
      <c r="BDI25" s="497"/>
      <c r="BDJ25" s="497"/>
      <c r="BDK25" s="497"/>
      <c r="BDL25" s="497"/>
      <c r="BDM25" s="497"/>
      <c r="BDN25" s="497"/>
      <c r="BDO25" s="497"/>
      <c r="BDP25" s="497"/>
      <c r="BDQ25" s="497"/>
      <c r="BDR25" s="497"/>
      <c r="BDS25" s="497"/>
      <c r="BDT25" s="497"/>
      <c r="BDU25" s="497"/>
      <c r="BDV25" s="497"/>
      <c r="BDW25" s="497"/>
      <c r="BDX25" s="497"/>
      <c r="BDY25" s="497"/>
      <c r="BDZ25" s="497"/>
      <c r="BEA25" s="497"/>
      <c r="BEB25" s="497"/>
      <c r="BEC25" s="497"/>
      <c r="BED25" s="497"/>
      <c r="BEE25" s="497"/>
      <c r="BEF25" s="497"/>
      <c r="BEG25" s="497"/>
      <c r="BEH25" s="497"/>
      <c r="BEI25" s="497"/>
      <c r="BEJ25" s="497"/>
      <c r="BEK25" s="497"/>
      <c r="BEL25" s="497"/>
      <c r="BEM25" s="497"/>
      <c r="BEN25" s="497"/>
      <c r="BEO25" s="497"/>
      <c r="BEP25" s="497"/>
      <c r="BEQ25" s="497"/>
      <c r="BER25" s="497"/>
      <c r="BES25" s="497"/>
      <c r="BET25" s="497"/>
      <c r="BEU25" s="497"/>
      <c r="BEV25" s="497"/>
      <c r="BEW25" s="497"/>
      <c r="BEX25" s="497"/>
      <c r="BEY25" s="497"/>
      <c r="BEZ25" s="497"/>
      <c r="BFA25" s="497"/>
      <c r="BFB25" s="497"/>
      <c r="BFC25" s="497"/>
      <c r="BFD25" s="497"/>
      <c r="BFE25" s="497"/>
      <c r="BFF25" s="497"/>
      <c r="BFG25" s="497"/>
      <c r="BFH25" s="497"/>
      <c r="BFI25" s="497"/>
      <c r="BFJ25" s="497"/>
      <c r="BFK25" s="497"/>
      <c r="BFL25" s="497"/>
      <c r="BFM25" s="497"/>
      <c r="BFN25" s="497"/>
      <c r="BFO25" s="497"/>
      <c r="BFP25" s="497"/>
      <c r="BFQ25" s="497"/>
      <c r="BFR25" s="497"/>
      <c r="BFS25" s="497"/>
      <c r="BFT25" s="497"/>
      <c r="BFU25" s="497"/>
      <c r="BFV25" s="497"/>
      <c r="BFW25" s="497"/>
      <c r="BFX25" s="497"/>
      <c r="BFY25" s="497"/>
      <c r="BFZ25" s="497"/>
      <c r="BGA25" s="497"/>
      <c r="BGB25" s="497"/>
      <c r="BGC25" s="497"/>
      <c r="BGD25" s="497"/>
      <c r="BGE25" s="497"/>
      <c r="BGF25" s="497"/>
      <c r="BGG25" s="497"/>
      <c r="BGH25" s="497"/>
      <c r="BGI25" s="497"/>
      <c r="BGJ25" s="497"/>
      <c r="BGK25" s="497"/>
      <c r="BGL25" s="497"/>
      <c r="BGM25" s="497"/>
      <c r="BGN25" s="497"/>
      <c r="BGO25" s="497"/>
      <c r="BGP25" s="497"/>
      <c r="BGQ25" s="497"/>
      <c r="BGR25" s="497"/>
      <c r="BGS25" s="497"/>
      <c r="BGT25" s="497"/>
      <c r="BGU25" s="497"/>
      <c r="BGV25" s="497"/>
      <c r="BGW25" s="497"/>
      <c r="BGX25" s="497"/>
      <c r="BGY25" s="497"/>
      <c r="BGZ25" s="497"/>
      <c r="BHA25" s="497"/>
      <c r="BHB25" s="497"/>
      <c r="BHC25" s="497"/>
      <c r="BHD25" s="497"/>
      <c r="BHE25" s="497"/>
      <c r="BHF25" s="497"/>
      <c r="BHG25" s="497"/>
      <c r="BHH25" s="497"/>
      <c r="BHI25" s="497"/>
      <c r="BHJ25" s="497"/>
      <c r="BHK25" s="497"/>
      <c r="BHL25" s="497"/>
      <c r="BHM25" s="497"/>
      <c r="BHN25" s="497"/>
      <c r="BHO25" s="497"/>
      <c r="BHP25" s="497"/>
      <c r="BHQ25" s="497"/>
      <c r="BHR25" s="497"/>
      <c r="BHS25" s="497"/>
      <c r="BHT25" s="497"/>
      <c r="BHU25" s="497"/>
      <c r="BHV25" s="497"/>
      <c r="BHW25" s="497"/>
      <c r="BHX25" s="497"/>
      <c r="BHY25" s="497"/>
      <c r="BHZ25" s="497"/>
      <c r="BIA25" s="497"/>
      <c r="BIB25" s="497"/>
      <c r="BIC25" s="497"/>
      <c r="BID25" s="497"/>
      <c r="BIE25" s="497"/>
      <c r="BIF25" s="497"/>
      <c r="BIG25" s="497"/>
      <c r="BIH25" s="497"/>
      <c r="BII25" s="497"/>
      <c r="BIJ25" s="497"/>
      <c r="BIK25" s="497"/>
      <c r="BIL25" s="497"/>
      <c r="BIM25" s="497"/>
      <c r="BIN25" s="497"/>
      <c r="BIO25" s="497"/>
      <c r="BIP25" s="497"/>
      <c r="BIQ25" s="497"/>
      <c r="BIR25" s="497"/>
      <c r="BIS25" s="497"/>
      <c r="BIT25" s="497"/>
      <c r="BIU25" s="497"/>
      <c r="BIV25" s="497"/>
      <c r="BIW25" s="497"/>
      <c r="BIX25" s="497"/>
      <c r="BIY25" s="497"/>
      <c r="BIZ25" s="497"/>
      <c r="BJA25" s="497"/>
      <c r="BJB25" s="497"/>
      <c r="BJC25" s="497"/>
      <c r="BJD25" s="497"/>
      <c r="BJE25" s="497"/>
      <c r="BJF25" s="497"/>
      <c r="BJG25" s="497"/>
      <c r="BJH25" s="497"/>
      <c r="BJI25" s="497"/>
      <c r="BJJ25" s="497"/>
      <c r="BJK25" s="497"/>
      <c r="BJL25" s="497"/>
      <c r="BJM25" s="497"/>
      <c r="BJN25" s="497"/>
      <c r="BJO25" s="497"/>
      <c r="BJP25" s="497"/>
      <c r="BJQ25" s="497"/>
      <c r="BJR25" s="497"/>
      <c r="BJS25" s="497"/>
      <c r="BJT25" s="497"/>
      <c r="BJU25" s="497"/>
      <c r="BJV25" s="497"/>
      <c r="BJW25" s="497"/>
      <c r="BJX25" s="497"/>
      <c r="BJY25" s="497"/>
      <c r="BJZ25" s="497"/>
      <c r="BKA25" s="497"/>
      <c r="BKB25" s="497"/>
      <c r="BKC25" s="497"/>
      <c r="BKD25" s="497"/>
      <c r="BKE25" s="497"/>
      <c r="BKF25" s="497"/>
      <c r="BKG25" s="497"/>
      <c r="BKH25" s="497"/>
      <c r="BKI25" s="497"/>
      <c r="BKJ25" s="497"/>
      <c r="BKK25" s="497"/>
      <c r="BKL25" s="497"/>
      <c r="BKM25" s="497"/>
      <c r="BKN25" s="497"/>
      <c r="BKO25" s="497"/>
      <c r="BKP25" s="497"/>
      <c r="BKQ25" s="497"/>
      <c r="BKR25" s="497"/>
      <c r="BKS25" s="497"/>
      <c r="BKT25" s="497"/>
      <c r="BKU25" s="497"/>
      <c r="BKV25" s="497"/>
      <c r="BKW25" s="497"/>
      <c r="BKX25" s="497"/>
      <c r="BKY25" s="497"/>
      <c r="BKZ25" s="497"/>
      <c r="BLA25" s="497"/>
      <c r="BLB25" s="497"/>
      <c r="BLC25" s="497"/>
      <c r="BLD25" s="497"/>
      <c r="BLE25" s="497"/>
      <c r="BLF25" s="497"/>
      <c r="BLG25" s="497"/>
      <c r="BLH25" s="497"/>
      <c r="BLI25" s="497"/>
      <c r="BLJ25" s="497"/>
      <c r="BLK25" s="497"/>
      <c r="BLL25" s="497"/>
      <c r="BLM25" s="497"/>
      <c r="BLN25" s="497"/>
      <c r="BLO25" s="497"/>
      <c r="BLP25" s="497"/>
      <c r="BLQ25" s="497"/>
      <c r="BLR25" s="497"/>
      <c r="BLS25" s="497"/>
      <c r="BLT25" s="497"/>
      <c r="BLU25" s="497"/>
      <c r="BLV25" s="497"/>
      <c r="BLW25" s="497"/>
      <c r="BLX25" s="497"/>
      <c r="BLY25" s="497"/>
      <c r="BLZ25" s="497"/>
      <c r="BMA25" s="497"/>
      <c r="BMB25" s="497"/>
      <c r="BMC25" s="497"/>
      <c r="BMD25" s="497"/>
      <c r="BME25" s="497"/>
      <c r="BMF25" s="497"/>
      <c r="BMG25" s="497"/>
      <c r="BMH25" s="497"/>
      <c r="BMI25" s="497"/>
      <c r="BMJ25" s="497"/>
      <c r="BMK25" s="497"/>
      <c r="BML25" s="497"/>
      <c r="BMM25" s="497"/>
      <c r="BMN25" s="497"/>
      <c r="BMO25" s="497"/>
      <c r="BMP25" s="497"/>
      <c r="BMQ25" s="497"/>
      <c r="BMR25" s="497"/>
      <c r="BMS25" s="497"/>
      <c r="BMT25" s="497"/>
      <c r="BMU25" s="497"/>
      <c r="BMV25" s="497"/>
      <c r="BMW25" s="497"/>
      <c r="BMX25" s="497"/>
      <c r="BMY25" s="497"/>
      <c r="BMZ25" s="497"/>
      <c r="BNA25" s="497"/>
      <c r="BNB25" s="497"/>
      <c r="BNC25" s="497"/>
      <c r="BND25" s="497"/>
      <c r="BNE25" s="497"/>
      <c r="BNF25" s="497"/>
      <c r="BNG25" s="497"/>
      <c r="BNH25" s="497"/>
      <c r="BNI25" s="497"/>
      <c r="BNJ25" s="497"/>
      <c r="BNK25" s="497"/>
      <c r="BNL25" s="497"/>
      <c r="BNM25" s="497"/>
      <c r="BNN25" s="497"/>
      <c r="BNO25" s="497"/>
      <c r="BNP25" s="497"/>
      <c r="BNQ25" s="497"/>
      <c r="BNR25" s="497"/>
      <c r="BNS25" s="497"/>
      <c r="BNT25" s="497"/>
      <c r="BNU25" s="497"/>
      <c r="BNV25" s="497"/>
      <c r="BNW25" s="497"/>
      <c r="BNX25" s="497"/>
      <c r="BNY25" s="497"/>
      <c r="BNZ25" s="497"/>
      <c r="BOA25" s="497"/>
      <c r="BOB25" s="497"/>
      <c r="BOC25" s="497"/>
      <c r="BOD25" s="497"/>
      <c r="BOE25" s="497"/>
      <c r="BOF25" s="497"/>
      <c r="BOG25" s="497"/>
      <c r="BOH25" s="497"/>
      <c r="BOI25" s="497"/>
      <c r="BOJ25" s="497"/>
      <c r="BOK25" s="497"/>
      <c r="BOL25" s="497"/>
      <c r="BOM25" s="497"/>
      <c r="BON25" s="497"/>
      <c r="BOO25" s="497"/>
      <c r="BOP25" s="497"/>
      <c r="BOQ25" s="497"/>
      <c r="BOR25" s="497"/>
      <c r="BOS25" s="497"/>
      <c r="BOT25" s="497"/>
      <c r="BOU25" s="497"/>
      <c r="BOV25" s="497"/>
      <c r="BOW25" s="497"/>
      <c r="BOX25" s="497"/>
      <c r="BOY25" s="497"/>
      <c r="BOZ25" s="497"/>
      <c r="BPA25" s="497"/>
      <c r="BPB25" s="497"/>
      <c r="BPC25" s="497"/>
      <c r="BPD25" s="497"/>
      <c r="BPE25" s="497"/>
      <c r="BPF25" s="497"/>
      <c r="BPG25" s="497"/>
      <c r="BPH25" s="497"/>
      <c r="BPI25" s="497"/>
      <c r="BPJ25" s="497"/>
      <c r="BPK25" s="497"/>
      <c r="BPL25" s="497"/>
      <c r="BPM25" s="497"/>
      <c r="BPN25" s="497"/>
      <c r="BPO25" s="497"/>
      <c r="BPP25" s="497"/>
      <c r="BPQ25" s="497"/>
      <c r="BPR25" s="497"/>
      <c r="BPS25" s="497"/>
      <c r="BPT25" s="497"/>
      <c r="BPU25" s="497"/>
      <c r="BPV25" s="497"/>
      <c r="BPW25" s="497"/>
      <c r="BPX25" s="497"/>
      <c r="BPY25" s="497"/>
      <c r="BPZ25" s="497"/>
      <c r="BQA25" s="497"/>
      <c r="BQB25" s="497"/>
      <c r="BQC25" s="497"/>
      <c r="BQD25" s="497"/>
      <c r="BQE25" s="497"/>
      <c r="BQF25" s="497"/>
      <c r="BQG25" s="497"/>
      <c r="BQH25" s="497"/>
      <c r="BQI25" s="497"/>
      <c r="BQJ25" s="497"/>
      <c r="BQK25" s="497"/>
      <c r="BQL25" s="497"/>
      <c r="BQM25" s="497"/>
      <c r="BQN25" s="497"/>
      <c r="BQO25" s="497"/>
      <c r="BQP25" s="497"/>
      <c r="BQQ25" s="497"/>
      <c r="BQR25" s="497"/>
      <c r="BQS25" s="497"/>
      <c r="BQT25" s="497"/>
      <c r="BQU25" s="497"/>
      <c r="BQV25" s="497"/>
      <c r="BQW25" s="497"/>
      <c r="BQX25" s="497"/>
      <c r="BQY25" s="497"/>
      <c r="BQZ25" s="497"/>
      <c r="BRA25" s="497"/>
      <c r="BRB25" s="497"/>
      <c r="BRC25" s="497"/>
      <c r="BRD25" s="497"/>
      <c r="BRE25" s="497"/>
      <c r="BRF25" s="497"/>
      <c r="BRG25" s="497"/>
      <c r="BRH25" s="497"/>
      <c r="BRI25" s="497"/>
      <c r="BRJ25" s="497"/>
      <c r="BRK25" s="497"/>
      <c r="BRL25" s="497"/>
      <c r="BRM25" s="497"/>
      <c r="BRN25" s="497"/>
      <c r="BRO25" s="497"/>
      <c r="BRP25" s="497"/>
      <c r="BRQ25" s="497"/>
      <c r="BRR25" s="497"/>
      <c r="BRS25" s="497"/>
      <c r="BRT25" s="497"/>
      <c r="BRU25" s="497"/>
      <c r="BRV25" s="497"/>
      <c r="BRW25" s="497"/>
      <c r="BRX25" s="497"/>
      <c r="BRY25" s="497"/>
      <c r="BRZ25" s="497"/>
      <c r="BSA25" s="497"/>
      <c r="BSB25" s="497"/>
      <c r="BSC25" s="497"/>
      <c r="BSD25" s="497"/>
      <c r="BSE25" s="497"/>
      <c r="BSF25" s="497"/>
      <c r="BSG25" s="497"/>
      <c r="BSH25" s="497"/>
      <c r="BSI25" s="497"/>
      <c r="BSJ25" s="497"/>
      <c r="BSK25" s="497"/>
      <c r="BSL25" s="497"/>
      <c r="BSM25" s="497"/>
      <c r="BSN25" s="497"/>
      <c r="BSO25" s="497"/>
      <c r="BSP25" s="497"/>
      <c r="BSQ25" s="497"/>
      <c r="BSR25" s="497"/>
      <c r="BSS25" s="497"/>
      <c r="BST25" s="497"/>
      <c r="BSU25" s="497"/>
      <c r="BSV25" s="497"/>
      <c r="BSW25" s="497"/>
      <c r="BSX25" s="497"/>
      <c r="BSY25" s="497"/>
      <c r="BSZ25" s="497"/>
      <c r="BTA25" s="497"/>
      <c r="BTB25" s="497"/>
      <c r="BTC25" s="497"/>
      <c r="BTD25" s="497"/>
      <c r="BTE25" s="497"/>
      <c r="BTF25" s="497"/>
      <c r="BTG25" s="497"/>
      <c r="BTH25" s="497"/>
      <c r="BTI25" s="497"/>
      <c r="BTJ25" s="497"/>
      <c r="BTK25" s="497"/>
      <c r="BTL25" s="497"/>
      <c r="BTM25" s="497"/>
      <c r="BTN25" s="497"/>
      <c r="BTO25" s="497"/>
      <c r="BTP25" s="497"/>
      <c r="BTQ25" s="497"/>
      <c r="BTR25" s="497"/>
      <c r="BTS25" s="497"/>
      <c r="BTT25" s="497"/>
      <c r="BTU25" s="497"/>
      <c r="BTV25" s="497"/>
      <c r="BTW25" s="497"/>
      <c r="BTX25" s="497"/>
      <c r="BTY25" s="497"/>
      <c r="BTZ25" s="497"/>
      <c r="BUA25" s="497"/>
      <c r="BUB25" s="497"/>
      <c r="BUC25" s="497"/>
      <c r="BUD25" s="497"/>
      <c r="BUE25" s="497"/>
      <c r="BUF25" s="497"/>
      <c r="BUG25" s="497"/>
      <c r="BUH25" s="497"/>
      <c r="BUI25" s="497"/>
      <c r="BUJ25" s="497"/>
      <c r="BUK25" s="497"/>
      <c r="BUL25" s="497"/>
      <c r="BUM25" s="497"/>
      <c r="BUN25" s="497"/>
      <c r="BUO25" s="497"/>
      <c r="BUP25" s="497"/>
      <c r="BUQ25" s="497"/>
      <c r="BUR25" s="497"/>
      <c r="BUS25" s="497"/>
      <c r="BUT25" s="497"/>
      <c r="BUU25" s="497"/>
      <c r="BUV25" s="497"/>
      <c r="BUW25" s="497"/>
      <c r="BUX25" s="497"/>
      <c r="BUY25" s="497"/>
      <c r="BUZ25" s="497"/>
      <c r="BVA25" s="497"/>
      <c r="BVB25" s="497"/>
      <c r="BVC25" s="497"/>
      <c r="BVD25" s="497"/>
      <c r="BVE25" s="497"/>
      <c r="BVF25" s="497"/>
      <c r="BVG25" s="497"/>
      <c r="BVH25" s="497"/>
      <c r="BVI25" s="497"/>
      <c r="BVJ25" s="497"/>
      <c r="BVK25" s="497"/>
      <c r="BVL25" s="497"/>
      <c r="BVM25" s="497"/>
      <c r="BVN25" s="497"/>
      <c r="BVO25" s="497"/>
      <c r="BVP25" s="497"/>
      <c r="BVQ25" s="497"/>
      <c r="BVR25" s="497"/>
      <c r="BVS25" s="497"/>
      <c r="BVT25" s="497"/>
      <c r="BVU25" s="497"/>
      <c r="BVV25" s="497"/>
      <c r="BVW25" s="497"/>
      <c r="BVX25" s="497"/>
      <c r="BVY25" s="497"/>
      <c r="BVZ25" s="497"/>
      <c r="BWA25" s="497"/>
      <c r="BWB25" s="497"/>
      <c r="BWC25" s="497"/>
      <c r="BWD25" s="497"/>
      <c r="BWE25" s="497"/>
      <c r="BWF25" s="497"/>
      <c r="BWG25" s="497"/>
      <c r="BWH25" s="497"/>
      <c r="BWI25" s="497"/>
      <c r="BWJ25" s="497"/>
      <c r="BWK25" s="497"/>
      <c r="BWL25" s="497"/>
      <c r="BWM25" s="497"/>
      <c r="BWN25" s="497"/>
      <c r="BWO25" s="497"/>
      <c r="BWP25" s="497"/>
      <c r="BWQ25" s="497"/>
      <c r="BWR25" s="497"/>
      <c r="BWS25" s="497"/>
      <c r="BWT25" s="497"/>
      <c r="BWU25" s="497"/>
      <c r="BWV25" s="497"/>
      <c r="BWW25" s="497"/>
      <c r="BWX25" s="497"/>
      <c r="BWY25" s="497"/>
      <c r="BWZ25" s="497"/>
      <c r="BXA25" s="497"/>
      <c r="BXB25" s="497"/>
      <c r="BXC25" s="497"/>
      <c r="BXD25" s="497"/>
      <c r="BXE25" s="497"/>
      <c r="BXF25" s="497"/>
      <c r="BXG25" s="497"/>
      <c r="BXH25" s="497"/>
      <c r="BXI25" s="497"/>
      <c r="BXJ25" s="497"/>
      <c r="BXK25" s="497"/>
      <c r="BXL25" s="497"/>
      <c r="BXM25" s="497"/>
      <c r="BXN25" s="497"/>
      <c r="BXO25" s="497"/>
      <c r="BXP25" s="497"/>
      <c r="BXQ25" s="497"/>
      <c r="BXR25" s="497"/>
      <c r="BXS25" s="497"/>
      <c r="BXT25" s="497"/>
      <c r="BXU25" s="497"/>
      <c r="BXV25" s="497"/>
      <c r="BXW25" s="497"/>
      <c r="BXX25" s="497"/>
      <c r="BXY25" s="497"/>
      <c r="BXZ25" s="497"/>
      <c r="BYA25" s="497"/>
      <c r="BYB25" s="497"/>
      <c r="BYC25" s="497"/>
      <c r="BYD25" s="497"/>
      <c r="BYE25" s="497"/>
      <c r="BYF25" s="497"/>
      <c r="BYG25" s="497"/>
      <c r="BYH25" s="497"/>
      <c r="BYI25" s="497"/>
      <c r="BYJ25" s="497"/>
      <c r="BYK25" s="497"/>
      <c r="BYL25" s="497"/>
      <c r="BYM25" s="497"/>
      <c r="BYN25" s="497"/>
      <c r="BYO25" s="497"/>
      <c r="BYP25" s="497"/>
      <c r="BYQ25" s="497"/>
      <c r="BYR25" s="497"/>
      <c r="BYS25" s="497"/>
      <c r="BYT25" s="497"/>
      <c r="BYU25" s="497"/>
      <c r="BYV25" s="497"/>
      <c r="BYW25" s="497"/>
      <c r="BYX25" s="497"/>
      <c r="BYY25" s="497"/>
      <c r="BYZ25" s="497"/>
      <c r="BZA25" s="497"/>
      <c r="BZB25" s="497"/>
      <c r="BZC25" s="497"/>
      <c r="BZD25" s="497"/>
      <c r="BZE25" s="497"/>
      <c r="BZF25" s="497"/>
      <c r="BZG25" s="497"/>
      <c r="BZH25" s="497"/>
      <c r="BZI25" s="497"/>
      <c r="BZJ25" s="497"/>
      <c r="BZK25" s="497"/>
      <c r="BZL25" s="497"/>
      <c r="BZM25" s="497"/>
      <c r="BZN25" s="497"/>
      <c r="BZO25" s="497"/>
      <c r="BZP25" s="497"/>
      <c r="BZQ25" s="497"/>
      <c r="BZR25" s="497"/>
      <c r="BZS25" s="497"/>
      <c r="BZT25" s="497"/>
      <c r="BZU25" s="497"/>
      <c r="BZV25" s="497"/>
      <c r="BZW25" s="497"/>
      <c r="BZX25" s="497"/>
      <c r="BZY25" s="497"/>
      <c r="BZZ25" s="497"/>
      <c r="CAA25" s="497"/>
      <c r="CAB25" s="497"/>
      <c r="CAC25" s="497"/>
      <c r="CAD25" s="497"/>
      <c r="CAE25" s="497"/>
      <c r="CAF25" s="497"/>
      <c r="CAG25" s="497"/>
      <c r="CAH25" s="497"/>
      <c r="CAI25" s="497"/>
      <c r="CAJ25" s="497"/>
      <c r="CAK25" s="497"/>
      <c r="CAL25" s="497"/>
      <c r="CAM25" s="497"/>
      <c r="CAN25" s="497"/>
      <c r="CAO25" s="497"/>
      <c r="CAP25" s="497"/>
      <c r="CAQ25" s="497"/>
      <c r="CAR25" s="497"/>
      <c r="CAS25" s="497"/>
      <c r="CAT25" s="497"/>
      <c r="CAU25" s="497"/>
      <c r="CAV25" s="497"/>
      <c r="CAW25" s="497"/>
      <c r="CAX25" s="497"/>
      <c r="CAY25" s="497"/>
      <c r="CAZ25" s="497"/>
      <c r="CBA25" s="497"/>
      <c r="CBB25" s="497"/>
      <c r="CBC25" s="497"/>
      <c r="CBD25" s="497"/>
      <c r="CBE25" s="497"/>
      <c r="CBF25" s="497"/>
      <c r="CBG25" s="497"/>
      <c r="CBH25" s="497"/>
      <c r="CBI25" s="497"/>
      <c r="CBJ25" s="497"/>
      <c r="CBK25" s="497"/>
      <c r="CBL25" s="497"/>
      <c r="CBM25" s="497"/>
      <c r="CBN25" s="497"/>
      <c r="CBO25" s="497"/>
      <c r="CBP25" s="497"/>
      <c r="CBQ25" s="497"/>
      <c r="CBR25" s="497"/>
      <c r="CBS25" s="497"/>
      <c r="CBT25" s="497"/>
      <c r="CBU25" s="497"/>
      <c r="CBV25" s="497"/>
      <c r="CBW25" s="497"/>
      <c r="CBX25" s="497"/>
      <c r="CBY25" s="497"/>
      <c r="CBZ25" s="497"/>
      <c r="CCA25" s="497"/>
      <c r="CCB25" s="497"/>
      <c r="CCC25" s="497"/>
      <c r="CCD25" s="497"/>
      <c r="CCE25" s="497"/>
      <c r="CCF25" s="497"/>
      <c r="CCG25" s="497"/>
      <c r="CCH25" s="497"/>
      <c r="CCI25" s="497"/>
      <c r="CCJ25" s="497"/>
      <c r="CCK25" s="497"/>
      <c r="CCL25" s="497"/>
      <c r="CCM25" s="497"/>
      <c r="CCN25" s="497"/>
      <c r="CCO25" s="497"/>
      <c r="CCP25" s="497"/>
      <c r="CCQ25" s="497"/>
      <c r="CCR25" s="497"/>
      <c r="CCS25" s="497"/>
      <c r="CCT25" s="497"/>
      <c r="CCU25" s="497"/>
      <c r="CCV25" s="497"/>
      <c r="CCW25" s="497"/>
      <c r="CCX25" s="497"/>
      <c r="CCY25" s="497"/>
      <c r="CCZ25" s="497"/>
      <c r="CDA25" s="497"/>
      <c r="CDB25" s="497"/>
      <c r="CDC25" s="497"/>
      <c r="CDD25" s="497"/>
      <c r="CDE25" s="497"/>
      <c r="CDF25" s="497"/>
      <c r="CDG25" s="497"/>
      <c r="CDH25" s="497"/>
      <c r="CDI25" s="497"/>
      <c r="CDJ25" s="497"/>
      <c r="CDK25" s="497"/>
      <c r="CDL25" s="497"/>
      <c r="CDM25" s="497"/>
      <c r="CDN25" s="497"/>
      <c r="CDO25" s="497"/>
      <c r="CDP25" s="497"/>
      <c r="CDQ25" s="497"/>
      <c r="CDR25" s="497"/>
      <c r="CDS25" s="497"/>
      <c r="CDT25" s="497"/>
      <c r="CDU25" s="497"/>
      <c r="CDV25" s="497"/>
      <c r="CDW25" s="497"/>
      <c r="CDX25" s="497"/>
      <c r="CDY25" s="497"/>
      <c r="CDZ25" s="497"/>
      <c r="CEA25" s="497"/>
      <c r="CEB25" s="497"/>
      <c r="CEC25" s="497"/>
      <c r="CED25" s="497"/>
      <c r="CEE25" s="497"/>
      <c r="CEF25" s="497"/>
      <c r="CEG25" s="497"/>
      <c r="CEH25" s="497"/>
      <c r="CEI25" s="497"/>
      <c r="CEJ25" s="497"/>
      <c r="CEK25" s="497"/>
      <c r="CEL25" s="497"/>
      <c r="CEM25" s="497"/>
      <c r="CEN25" s="497"/>
      <c r="CEO25" s="497"/>
      <c r="CEP25" s="497"/>
      <c r="CEQ25" s="497"/>
      <c r="CER25" s="497"/>
      <c r="CES25" s="497"/>
      <c r="CET25" s="497"/>
      <c r="CEU25" s="497"/>
      <c r="CEV25" s="497"/>
      <c r="CEW25" s="497"/>
      <c r="CEX25" s="497"/>
      <c r="CEY25" s="497"/>
      <c r="CEZ25" s="497"/>
      <c r="CFA25" s="497"/>
      <c r="CFB25" s="497"/>
      <c r="CFC25" s="497"/>
      <c r="CFD25" s="497"/>
      <c r="CFE25" s="497"/>
      <c r="CFF25" s="497"/>
      <c r="CFG25" s="497"/>
      <c r="CFH25" s="497"/>
      <c r="CFI25" s="497"/>
      <c r="CFJ25" s="497"/>
      <c r="CFK25" s="497"/>
      <c r="CFL25" s="497"/>
      <c r="CFM25" s="497"/>
      <c r="CFN25" s="497"/>
      <c r="CFO25" s="497"/>
      <c r="CFP25" s="497"/>
      <c r="CFQ25" s="497"/>
      <c r="CFR25" s="497"/>
      <c r="CFS25" s="497"/>
      <c r="CFT25" s="497"/>
      <c r="CFU25" s="497"/>
      <c r="CFV25" s="497"/>
      <c r="CFW25" s="497"/>
      <c r="CFX25" s="497"/>
      <c r="CFY25" s="497"/>
      <c r="CFZ25" s="497"/>
      <c r="CGA25" s="497"/>
      <c r="CGB25" s="497"/>
      <c r="CGC25" s="497"/>
      <c r="CGD25" s="497"/>
      <c r="CGE25" s="497"/>
      <c r="CGF25" s="497"/>
      <c r="CGG25" s="497"/>
      <c r="CGH25" s="497"/>
      <c r="CGI25" s="497"/>
      <c r="CGJ25" s="497"/>
      <c r="CGK25" s="497"/>
      <c r="CGL25" s="497"/>
      <c r="CGM25" s="497"/>
      <c r="CGN25" s="497"/>
      <c r="CGO25" s="497"/>
      <c r="CGP25" s="497"/>
      <c r="CGQ25" s="497"/>
      <c r="CGR25" s="497"/>
      <c r="CGS25" s="497"/>
      <c r="CGT25" s="497"/>
      <c r="CGU25" s="497"/>
      <c r="CGV25" s="497"/>
      <c r="CGW25" s="497"/>
      <c r="CGX25" s="497"/>
      <c r="CGY25" s="497"/>
      <c r="CGZ25" s="497"/>
      <c r="CHA25" s="497"/>
      <c r="CHB25" s="497"/>
      <c r="CHC25" s="497"/>
      <c r="CHD25" s="497"/>
      <c r="CHE25" s="497"/>
      <c r="CHF25" s="497"/>
      <c r="CHG25" s="497"/>
      <c r="CHH25" s="497"/>
      <c r="CHI25" s="497"/>
      <c r="CHJ25" s="497"/>
      <c r="CHK25" s="497"/>
      <c r="CHL25" s="497"/>
      <c r="CHM25" s="497"/>
      <c r="CHN25" s="497"/>
      <c r="CHO25" s="497"/>
      <c r="CHP25" s="497"/>
      <c r="CHQ25" s="497"/>
      <c r="CHR25" s="497"/>
      <c r="CHS25" s="497"/>
      <c r="CHT25" s="497"/>
      <c r="CHU25" s="497"/>
      <c r="CHV25" s="497"/>
      <c r="CHW25" s="497"/>
      <c r="CHX25" s="497"/>
      <c r="CHY25" s="497"/>
      <c r="CHZ25" s="497"/>
      <c r="CIA25" s="497"/>
      <c r="CIB25" s="497"/>
      <c r="CIC25" s="497"/>
      <c r="CID25" s="497"/>
      <c r="CIE25" s="497"/>
      <c r="CIF25" s="497"/>
      <c r="CIG25" s="497"/>
      <c r="CIH25" s="497"/>
      <c r="CII25" s="497"/>
      <c r="CIJ25" s="497"/>
      <c r="CIK25" s="497"/>
      <c r="CIL25" s="497"/>
      <c r="CIM25" s="497"/>
      <c r="CIN25" s="497"/>
      <c r="CIO25" s="497"/>
      <c r="CIP25" s="497"/>
      <c r="CIQ25" s="497"/>
      <c r="CIR25" s="497"/>
      <c r="CIS25" s="497"/>
      <c r="CIT25" s="497"/>
      <c r="CIU25" s="497"/>
      <c r="CIV25" s="497"/>
      <c r="CIW25" s="497"/>
      <c r="CIX25" s="497"/>
      <c r="CIY25" s="497"/>
      <c r="CIZ25" s="497"/>
      <c r="CJA25" s="497"/>
      <c r="CJB25" s="497"/>
      <c r="CJC25" s="497"/>
      <c r="CJD25" s="497"/>
      <c r="CJE25" s="497"/>
      <c r="CJF25" s="497"/>
      <c r="CJG25" s="497"/>
      <c r="CJH25" s="497"/>
      <c r="CJI25" s="497"/>
      <c r="CJJ25" s="497"/>
      <c r="CJK25" s="497"/>
      <c r="CJL25" s="497"/>
      <c r="CJM25" s="497"/>
      <c r="CJN25" s="497"/>
      <c r="CJO25" s="497"/>
      <c r="CJP25" s="497"/>
      <c r="CJQ25" s="497"/>
      <c r="CJR25" s="497"/>
      <c r="CJS25" s="497"/>
      <c r="CJT25" s="497"/>
      <c r="CJU25" s="497"/>
      <c r="CJV25" s="497"/>
      <c r="CJW25" s="497"/>
      <c r="CJX25" s="497"/>
      <c r="CJY25" s="497"/>
      <c r="CJZ25" s="497"/>
      <c r="CKA25" s="497"/>
      <c r="CKB25" s="497"/>
      <c r="CKC25" s="497"/>
      <c r="CKD25" s="497"/>
      <c r="CKE25" s="497"/>
      <c r="CKF25" s="497"/>
      <c r="CKG25" s="497"/>
      <c r="CKH25" s="497"/>
      <c r="CKI25" s="497"/>
      <c r="CKJ25" s="497"/>
      <c r="CKK25" s="497"/>
      <c r="CKL25" s="497"/>
      <c r="CKM25" s="497"/>
      <c r="CKN25" s="497"/>
      <c r="CKO25" s="497"/>
      <c r="CKP25" s="497"/>
      <c r="CKQ25" s="497"/>
      <c r="CKR25" s="497"/>
      <c r="CKS25" s="497"/>
      <c r="CKT25" s="497"/>
      <c r="CKU25" s="497"/>
      <c r="CKV25" s="497"/>
      <c r="CKW25" s="497"/>
      <c r="CKX25" s="497"/>
      <c r="CKY25" s="497"/>
      <c r="CKZ25" s="497"/>
      <c r="CLA25" s="497"/>
      <c r="CLB25" s="497"/>
      <c r="CLC25" s="497"/>
      <c r="CLD25" s="497"/>
      <c r="CLE25" s="497"/>
      <c r="CLF25" s="497"/>
      <c r="CLG25" s="497"/>
      <c r="CLH25" s="497"/>
      <c r="CLI25" s="497"/>
      <c r="CLJ25" s="497"/>
      <c r="CLK25" s="497"/>
      <c r="CLL25" s="497"/>
      <c r="CLM25" s="497"/>
      <c r="CLN25" s="497"/>
      <c r="CLO25" s="497"/>
      <c r="CLP25" s="497"/>
      <c r="CLQ25" s="497"/>
      <c r="CLR25" s="497"/>
      <c r="CLS25" s="497"/>
      <c r="CLT25" s="497"/>
      <c r="CLU25" s="497"/>
      <c r="CLV25" s="497"/>
      <c r="CLW25" s="497"/>
      <c r="CLX25" s="497"/>
      <c r="CLY25" s="497"/>
      <c r="CLZ25" s="497"/>
      <c r="CMA25" s="497"/>
      <c r="CMB25" s="497"/>
      <c r="CMC25" s="497"/>
      <c r="CMD25" s="497"/>
      <c r="CME25" s="497"/>
      <c r="CMF25" s="497"/>
      <c r="CMG25" s="497"/>
      <c r="CMH25" s="497"/>
      <c r="CMI25" s="497"/>
      <c r="CMJ25" s="497"/>
      <c r="CMK25" s="497"/>
      <c r="CML25" s="497"/>
      <c r="CMM25" s="497"/>
      <c r="CMN25" s="497"/>
      <c r="CMO25" s="497"/>
      <c r="CMP25" s="497"/>
      <c r="CMQ25" s="497"/>
      <c r="CMR25" s="497"/>
      <c r="CMS25" s="497"/>
      <c r="CMT25" s="497"/>
      <c r="CMU25" s="497"/>
      <c r="CMV25" s="497"/>
      <c r="CMW25" s="497"/>
      <c r="CMX25" s="497"/>
      <c r="CMY25" s="497"/>
      <c r="CMZ25" s="497"/>
      <c r="CNA25" s="497"/>
      <c r="CNB25" s="497"/>
      <c r="CNC25" s="497"/>
      <c r="CND25" s="497"/>
      <c r="CNE25" s="497"/>
      <c r="CNF25" s="497"/>
      <c r="CNG25" s="497"/>
      <c r="CNH25" s="497"/>
      <c r="CNI25" s="497"/>
      <c r="CNJ25" s="497"/>
      <c r="CNK25" s="497"/>
      <c r="CNL25" s="497"/>
      <c r="CNM25" s="497"/>
      <c r="CNN25" s="497"/>
      <c r="CNO25" s="497"/>
      <c r="CNP25" s="497"/>
      <c r="CNQ25" s="497"/>
      <c r="CNR25" s="497"/>
      <c r="CNS25" s="497"/>
      <c r="CNT25" s="497"/>
      <c r="CNU25" s="497"/>
      <c r="CNV25" s="497"/>
      <c r="CNW25" s="497"/>
      <c r="CNX25" s="497"/>
      <c r="CNY25" s="497"/>
      <c r="CNZ25" s="497"/>
      <c r="COA25" s="497"/>
      <c r="COB25" s="497"/>
      <c r="COC25" s="497"/>
      <c r="COD25" s="497"/>
      <c r="COE25" s="497"/>
      <c r="COF25" s="497"/>
      <c r="COG25" s="497"/>
      <c r="COH25" s="497"/>
      <c r="COI25" s="497"/>
      <c r="COJ25" s="497"/>
      <c r="COK25" s="497"/>
      <c r="COL25" s="497"/>
      <c r="COM25" s="497"/>
      <c r="CON25" s="497"/>
      <c r="COO25" s="497"/>
      <c r="COP25" s="497"/>
      <c r="COQ25" s="497"/>
      <c r="COR25" s="497"/>
      <c r="COS25" s="497"/>
      <c r="COT25" s="497"/>
      <c r="COU25" s="497"/>
      <c r="COV25" s="497"/>
      <c r="COW25" s="497"/>
      <c r="COX25" s="497"/>
      <c r="COY25" s="497"/>
      <c r="COZ25" s="497"/>
      <c r="CPA25" s="497"/>
      <c r="CPB25" s="497"/>
      <c r="CPC25" s="497"/>
      <c r="CPD25" s="497"/>
      <c r="CPE25" s="497"/>
      <c r="CPF25" s="497"/>
      <c r="CPG25" s="497"/>
      <c r="CPH25" s="497"/>
      <c r="CPI25" s="497"/>
      <c r="CPJ25" s="497"/>
      <c r="CPK25" s="497"/>
      <c r="CPL25" s="497"/>
      <c r="CPM25" s="497"/>
      <c r="CPN25" s="497"/>
      <c r="CPO25" s="497"/>
      <c r="CPP25" s="497"/>
      <c r="CPQ25" s="497"/>
      <c r="CPR25" s="497"/>
      <c r="CPS25" s="497"/>
      <c r="CPT25" s="497"/>
      <c r="CPU25" s="497"/>
      <c r="CPV25" s="497"/>
      <c r="CPW25" s="497"/>
      <c r="CPX25" s="497"/>
      <c r="CPY25" s="497"/>
      <c r="CPZ25" s="497"/>
      <c r="CQA25" s="497"/>
      <c r="CQB25" s="497"/>
      <c r="CQC25" s="497"/>
      <c r="CQD25" s="497"/>
      <c r="CQE25" s="497"/>
      <c r="CQF25" s="497"/>
      <c r="CQG25" s="497"/>
      <c r="CQH25" s="497"/>
      <c r="CQI25" s="497"/>
      <c r="CQJ25" s="497"/>
      <c r="CQK25" s="497"/>
      <c r="CQL25" s="497"/>
      <c r="CQM25" s="497"/>
      <c r="CQN25" s="497"/>
      <c r="CQO25" s="497"/>
      <c r="CQP25" s="497"/>
      <c r="CQQ25" s="497"/>
      <c r="CQR25" s="497"/>
      <c r="CQS25" s="497"/>
      <c r="CQT25" s="497"/>
      <c r="CQU25" s="497"/>
      <c r="CQV25" s="497"/>
      <c r="CQW25" s="497"/>
      <c r="CQX25" s="497"/>
      <c r="CQY25" s="497"/>
      <c r="CQZ25" s="497"/>
      <c r="CRA25" s="497"/>
      <c r="CRB25" s="497"/>
      <c r="CRC25" s="497"/>
      <c r="CRD25" s="497"/>
      <c r="CRE25" s="497"/>
      <c r="CRF25" s="497"/>
      <c r="CRG25" s="497"/>
      <c r="CRH25" s="497"/>
      <c r="CRI25" s="497"/>
      <c r="CRJ25" s="497"/>
      <c r="CRK25" s="497"/>
      <c r="CRL25" s="497"/>
      <c r="CRM25" s="497"/>
      <c r="CRN25" s="497"/>
      <c r="CRO25" s="497"/>
      <c r="CRP25" s="497"/>
      <c r="CRQ25" s="497"/>
      <c r="CRR25" s="497"/>
      <c r="CRS25" s="497"/>
      <c r="CRT25" s="497"/>
      <c r="CRU25" s="497"/>
      <c r="CRV25" s="497"/>
      <c r="CRW25" s="497"/>
      <c r="CRX25" s="497"/>
      <c r="CRY25" s="497"/>
      <c r="CRZ25" s="497"/>
      <c r="CSA25" s="497"/>
      <c r="CSB25" s="497"/>
      <c r="CSC25" s="497"/>
      <c r="CSD25" s="497"/>
      <c r="CSE25" s="497"/>
      <c r="CSF25" s="497"/>
      <c r="CSG25" s="497"/>
      <c r="CSH25" s="497"/>
      <c r="CSI25" s="497"/>
      <c r="CSJ25" s="497"/>
      <c r="CSK25" s="497"/>
      <c r="CSL25" s="497"/>
      <c r="CSM25" s="497"/>
      <c r="CSN25" s="497"/>
      <c r="CSO25" s="497"/>
      <c r="CSP25" s="497"/>
      <c r="CSQ25" s="497"/>
      <c r="CSR25" s="497"/>
      <c r="CSS25" s="497"/>
      <c r="CST25" s="497"/>
      <c r="CSU25" s="497"/>
      <c r="CSV25" s="497"/>
      <c r="CSW25" s="497"/>
      <c r="CSX25" s="497"/>
      <c r="CSY25" s="497"/>
      <c r="CSZ25" s="497"/>
      <c r="CTA25" s="497"/>
      <c r="CTB25" s="497"/>
      <c r="CTC25" s="497"/>
      <c r="CTD25" s="497"/>
      <c r="CTE25" s="497"/>
      <c r="CTF25" s="497"/>
      <c r="CTG25" s="497"/>
      <c r="CTH25" s="497"/>
      <c r="CTI25" s="497"/>
      <c r="CTJ25" s="497"/>
      <c r="CTK25" s="497"/>
      <c r="CTL25" s="497"/>
      <c r="CTM25" s="497"/>
      <c r="CTN25" s="497"/>
      <c r="CTO25" s="497"/>
      <c r="CTP25" s="497"/>
      <c r="CTQ25" s="497"/>
      <c r="CTR25" s="497"/>
      <c r="CTS25" s="497"/>
      <c r="CTT25" s="497"/>
      <c r="CTU25" s="497"/>
      <c r="CTV25" s="497"/>
      <c r="CTW25" s="497"/>
      <c r="CTX25" s="497"/>
      <c r="CTY25" s="497"/>
      <c r="CTZ25" s="497"/>
      <c r="CUA25" s="497"/>
      <c r="CUB25" s="497"/>
      <c r="CUC25" s="497"/>
      <c r="CUD25" s="497"/>
      <c r="CUE25" s="497"/>
      <c r="CUF25" s="497"/>
      <c r="CUG25" s="497"/>
      <c r="CUH25" s="497"/>
      <c r="CUI25" s="497"/>
      <c r="CUJ25" s="497"/>
      <c r="CUK25" s="497"/>
      <c r="CUL25" s="497"/>
      <c r="CUM25" s="497"/>
      <c r="CUN25" s="497"/>
      <c r="CUO25" s="497"/>
      <c r="CUP25" s="497"/>
      <c r="CUQ25" s="497"/>
      <c r="CUR25" s="497"/>
      <c r="CUS25" s="497"/>
      <c r="CUT25" s="497"/>
      <c r="CUU25" s="497"/>
      <c r="CUV25" s="497"/>
      <c r="CUW25" s="497"/>
      <c r="CUX25" s="497"/>
      <c r="CUY25" s="497"/>
      <c r="CUZ25" s="497"/>
      <c r="CVA25" s="497"/>
      <c r="CVB25" s="497"/>
      <c r="CVC25" s="497"/>
      <c r="CVD25" s="497"/>
      <c r="CVE25" s="497"/>
      <c r="CVF25" s="497"/>
      <c r="CVG25" s="497"/>
      <c r="CVH25" s="497"/>
      <c r="CVI25" s="497"/>
      <c r="CVJ25" s="497"/>
      <c r="CVK25" s="497"/>
      <c r="CVL25" s="497"/>
      <c r="CVM25" s="497"/>
      <c r="CVN25" s="497"/>
      <c r="CVO25" s="497"/>
      <c r="CVP25" s="497"/>
      <c r="CVQ25" s="497"/>
      <c r="CVR25" s="497"/>
      <c r="CVS25" s="497"/>
      <c r="CVT25" s="497"/>
      <c r="CVU25" s="497"/>
      <c r="CVV25" s="497"/>
      <c r="CVW25" s="497"/>
      <c r="CVX25" s="497"/>
      <c r="CVY25" s="497"/>
      <c r="CVZ25" s="497"/>
      <c r="CWA25" s="497"/>
      <c r="CWB25" s="497"/>
      <c r="CWC25" s="497"/>
      <c r="CWD25" s="497"/>
      <c r="CWE25" s="497"/>
      <c r="CWF25" s="497"/>
      <c r="CWG25" s="497"/>
      <c r="CWH25" s="497"/>
      <c r="CWI25" s="497"/>
      <c r="CWJ25" s="497"/>
      <c r="CWK25" s="497"/>
      <c r="CWL25" s="497"/>
      <c r="CWM25" s="497"/>
      <c r="CWN25" s="497"/>
      <c r="CWO25" s="497"/>
      <c r="CWP25" s="497"/>
      <c r="CWQ25" s="497"/>
      <c r="CWR25" s="497"/>
      <c r="CWS25" s="497"/>
      <c r="CWT25" s="497"/>
      <c r="CWU25" s="497"/>
      <c r="CWV25" s="497"/>
      <c r="CWW25" s="497"/>
      <c r="CWX25" s="497"/>
      <c r="CWY25" s="497"/>
      <c r="CWZ25" s="497"/>
      <c r="CXA25" s="497"/>
      <c r="CXB25" s="497"/>
      <c r="CXC25" s="497"/>
      <c r="CXD25" s="497"/>
      <c r="CXE25" s="497"/>
      <c r="CXF25" s="497"/>
      <c r="CXG25" s="497"/>
      <c r="CXH25" s="497"/>
      <c r="CXI25" s="497"/>
      <c r="CXJ25" s="497"/>
      <c r="CXK25" s="497"/>
      <c r="CXL25" s="497"/>
      <c r="CXM25" s="497"/>
      <c r="CXN25" s="497"/>
      <c r="CXO25" s="497"/>
      <c r="CXP25" s="497"/>
      <c r="CXQ25" s="497"/>
      <c r="CXR25" s="497"/>
      <c r="CXS25" s="497"/>
      <c r="CXT25" s="497"/>
      <c r="CXU25" s="497"/>
      <c r="CXV25" s="497"/>
      <c r="CXW25" s="497"/>
      <c r="CXX25" s="497"/>
      <c r="CXY25" s="497"/>
      <c r="CXZ25" s="497"/>
      <c r="CYA25" s="497"/>
      <c r="CYB25" s="497"/>
      <c r="CYC25" s="497"/>
      <c r="CYD25" s="497"/>
      <c r="CYE25" s="497"/>
      <c r="CYF25" s="497"/>
      <c r="CYG25" s="497"/>
      <c r="CYH25" s="497"/>
      <c r="CYI25" s="497"/>
      <c r="CYJ25" s="497"/>
      <c r="CYK25" s="497"/>
      <c r="CYL25" s="497"/>
      <c r="CYM25" s="497"/>
      <c r="CYN25" s="497"/>
      <c r="CYO25" s="497"/>
      <c r="CYP25" s="497"/>
      <c r="CYQ25" s="497"/>
      <c r="CYR25" s="497"/>
      <c r="CYS25" s="497"/>
      <c r="CYT25" s="497"/>
      <c r="CYU25" s="497"/>
      <c r="CYV25" s="497"/>
      <c r="CYW25" s="497"/>
      <c r="CYX25" s="497"/>
      <c r="CYY25" s="497"/>
      <c r="CYZ25" s="497"/>
      <c r="CZA25" s="497"/>
      <c r="CZB25" s="497"/>
      <c r="CZC25" s="497"/>
      <c r="CZD25" s="497"/>
      <c r="CZE25" s="497"/>
      <c r="CZF25" s="497"/>
      <c r="CZG25" s="497"/>
      <c r="CZH25" s="497"/>
      <c r="CZI25" s="497"/>
      <c r="CZJ25" s="497"/>
      <c r="CZK25" s="497"/>
      <c r="CZL25" s="497"/>
      <c r="CZM25" s="497"/>
      <c r="CZN25" s="497"/>
      <c r="CZO25" s="497"/>
      <c r="CZP25" s="497"/>
      <c r="CZQ25" s="497"/>
      <c r="CZR25" s="497"/>
      <c r="CZS25" s="497"/>
      <c r="CZT25" s="497"/>
      <c r="CZU25" s="497"/>
      <c r="CZV25" s="497"/>
      <c r="CZW25" s="497"/>
      <c r="CZX25" s="497"/>
      <c r="CZY25" s="497"/>
      <c r="CZZ25" s="497"/>
      <c r="DAA25" s="497"/>
      <c r="DAB25" s="497"/>
      <c r="DAC25" s="497"/>
      <c r="DAD25" s="497"/>
      <c r="DAE25" s="497"/>
      <c r="DAF25" s="497"/>
      <c r="DAG25" s="497"/>
      <c r="DAH25" s="497"/>
      <c r="DAI25" s="497"/>
      <c r="DAJ25" s="497"/>
      <c r="DAK25" s="497"/>
      <c r="DAL25" s="497"/>
      <c r="DAM25" s="497"/>
      <c r="DAN25" s="497"/>
      <c r="DAO25" s="497"/>
      <c r="DAP25" s="497"/>
      <c r="DAQ25" s="497"/>
      <c r="DAR25" s="497"/>
      <c r="DAS25" s="497"/>
      <c r="DAT25" s="497"/>
      <c r="DAU25" s="497"/>
      <c r="DAV25" s="497"/>
      <c r="DAW25" s="497"/>
      <c r="DAX25" s="497"/>
      <c r="DAY25" s="497"/>
      <c r="DAZ25" s="497"/>
      <c r="DBA25" s="497"/>
      <c r="DBB25" s="497"/>
      <c r="DBC25" s="497"/>
      <c r="DBD25" s="497"/>
      <c r="DBE25" s="497"/>
      <c r="DBF25" s="497"/>
      <c r="DBG25" s="497"/>
      <c r="DBH25" s="497"/>
      <c r="DBI25" s="497"/>
      <c r="DBJ25" s="497"/>
      <c r="DBK25" s="497"/>
      <c r="DBL25" s="497"/>
      <c r="DBM25" s="497"/>
      <c r="DBN25" s="497"/>
      <c r="DBO25" s="497"/>
      <c r="DBP25" s="497"/>
      <c r="DBQ25" s="497"/>
      <c r="DBR25" s="497"/>
      <c r="DBS25" s="497"/>
      <c r="DBT25" s="497"/>
      <c r="DBU25" s="497"/>
      <c r="DBV25" s="497"/>
      <c r="DBW25" s="497"/>
      <c r="DBX25" s="497"/>
      <c r="DBY25" s="497"/>
      <c r="DBZ25" s="497"/>
      <c r="DCA25" s="497"/>
      <c r="DCB25" s="497"/>
      <c r="DCC25" s="497"/>
      <c r="DCD25" s="497"/>
      <c r="DCE25" s="497"/>
      <c r="DCF25" s="497"/>
      <c r="DCG25" s="497"/>
      <c r="DCH25" s="497"/>
      <c r="DCI25" s="497"/>
      <c r="DCJ25" s="497"/>
      <c r="DCK25" s="497"/>
      <c r="DCL25" s="497"/>
      <c r="DCM25" s="497"/>
      <c r="DCN25" s="497"/>
      <c r="DCO25" s="497"/>
      <c r="DCP25" s="497"/>
      <c r="DCQ25" s="497"/>
      <c r="DCR25" s="497"/>
      <c r="DCS25" s="497"/>
      <c r="DCT25" s="497"/>
      <c r="DCU25" s="497"/>
      <c r="DCV25" s="497"/>
      <c r="DCW25" s="497"/>
      <c r="DCX25" s="497"/>
      <c r="DCY25" s="497"/>
      <c r="DCZ25" s="497"/>
      <c r="DDA25" s="497"/>
      <c r="DDB25" s="497"/>
      <c r="DDC25" s="497"/>
      <c r="DDD25" s="497"/>
      <c r="DDE25" s="497"/>
      <c r="DDF25" s="497"/>
      <c r="DDG25" s="497"/>
      <c r="DDH25" s="497"/>
      <c r="DDI25" s="497"/>
      <c r="DDJ25" s="497"/>
      <c r="DDK25" s="497"/>
      <c r="DDL25" s="497"/>
      <c r="DDM25" s="497"/>
      <c r="DDN25" s="497"/>
      <c r="DDO25" s="497"/>
      <c r="DDP25" s="497"/>
      <c r="DDQ25" s="497"/>
      <c r="DDR25" s="497"/>
      <c r="DDS25" s="497"/>
      <c r="DDT25" s="497"/>
      <c r="DDU25" s="497"/>
      <c r="DDV25" s="497"/>
      <c r="DDW25" s="497"/>
      <c r="DDX25" s="497"/>
      <c r="DDY25" s="497"/>
      <c r="DDZ25" s="497"/>
      <c r="DEA25" s="497"/>
      <c r="DEB25" s="497"/>
      <c r="DEC25" s="497"/>
      <c r="DED25" s="497"/>
      <c r="DEE25" s="497"/>
      <c r="DEF25" s="497"/>
      <c r="DEG25" s="497"/>
      <c r="DEH25" s="497"/>
      <c r="DEI25" s="497"/>
      <c r="DEJ25" s="497"/>
      <c r="DEK25" s="497"/>
      <c r="DEL25" s="497"/>
      <c r="DEM25" s="497"/>
      <c r="DEN25" s="497"/>
      <c r="DEO25" s="497"/>
      <c r="DEP25" s="497"/>
      <c r="DEQ25" s="497"/>
      <c r="DER25" s="497"/>
      <c r="DES25" s="497"/>
      <c r="DET25" s="497"/>
      <c r="DEU25" s="497"/>
      <c r="DEV25" s="497"/>
      <c r="DEW25" s="497"/>
      <c r="DEX25" s="497"/>
      <c r="DEY25" s="497"/>
      <c r="DEZ25" s="497"/>
      <c r="DFA25" s="497"/>
      <c r="DFB25" s="497"/>
      <c r="DFC25" s="497"/>
      <c r="DFD25" s="497"/>
      <c r="DFE25" s="497"/>
      <c r="DFF25" s="497"/>
      <c r="DFG25" s="497"/>
      <c r="DFH25" s="497"/>
      <c r="DFI25" s="497"/>
      <c r="DFJ25" s="497"/>
      <c r="DFK25" s="497"/>
      <c r="DFL25" s="497"/>
      <c r="DFM25" s="497"/>
      <c r="DFN25" s="497"/>
      <c r="DFO25" s="497"/>
      <c r="DFP25" s="497"/>
      <c r="DFQ25" s="497"/>
      <c r="DFR25" s="497"/>
      <c r="DFS25" s="497"/>
      <c r="DFT25" s="497"/>
      <c r="DFU25" s="497"/>
      <c r="DFV25" s="497"/>
      <c r="DFW25" s="497"/>
      <c r="DFX25" s="497"/>
      <c r="DFY25" s="497"/>
      <c r="DFZ25" s="497"/>
      <c r="DGA25" s="497"/>
      <c r="DGB25" s="497"/>
      <c r="DGC25" s="497"/>
      <c r="DGD25" s="497"/>
      <c r="DGE25" s="497"/>
      <c r="DGF25" s="497"/>
      <c r="DGG25" s="497"/>
      <c r="DGH25" s="497"/>
      <c r="DGI25" s="497"/>
      <c r="DGJ25" s="497"/>
      <c r="DGK25" s="497"/>
      <c r="DGL25" s="497"/>
      <c r="DGM25" s="497"/>
      <c r="DGN25" s="497"/>
      <c r="DGO25" s="497"/>
      <c r="DGP25" s="497"/>
      <c r="DGQ25" s="497"/>
      <c r="DGR25" s="497"/>
      <c r="DGS25" s="497"/>
      <c r="DGT25" s="497"/>
      <c r="DGU25" s="497"/>
      <c r="DGV25" s="497"/>
      <c r="DGW25" s="497"/>
      <c r="DGX25" s="497"/>
      <c r="DGY25" s="497"/>
      <c r="DGZ25" s="497"/>
      <c r="DHA25" s="497"/>
      <c r="DHB25" s="497"/>
      <c r="DHC25" s="497"/>
      <c r="DHD25" s="497"/>
      <c r="DHE25" s="497"/>
      <c r="DHF25" s="497"/>
      <c r="DHG25" s="497"/>
      <c r="DHH25" s="497"/>
      <c r="DHI25" s="497"/>
      <c r="DHJ25" s="497"/>
      <c r="DHK25" s="497"/>
      <c r="DHL25" s="497"/>
      <c r="DHM25" s="497"/>
      <c r="DHN25" s="497"/>
      <c r="DHO25" s="497"/>
      <c r="DHP25" s="497"/>
      <c r="DHQ25" s="497"/>
      <c r="DHR25" s="497"/>
      <c r="DHS25" s="497"/>
      <c r="DHT25" s="497"/>
      <c r="DHU25" s="497"/>
      <c r="DHV25" s="497"/>
      <c r="DHW25" s="497"/>
      <c r="DHX25" s="497"/>
      <c r="DHY25" s="497"/>
      <c r="DHZ25" s="497"/>
      <c r="DIA25" s="497"/>
      <c r="DIB25" s="497"/>
      <c r="DIC25" s="497"/>
      <c r="DID25" s="497"/>
      <c r="DIE25" s="497"/>
      <c r="DIF25" s="497"/>
      <c r="DIG25" s="497"/>
      <c r="DIH25" s="497"/>
      <c r="DII25" s="497"/>
      <c r="DIJ25" s="497"/>
      <c r="DIK25" s="497"/>
      <c r="DIL25" s="497"/>
      <c r="DIM25" s="497"/>
      <c r="DIN25" s="497"/>
      <c r="DIO25" s="497"/>
      <c r="DIP25" s="497"/>
      <c r="DIQ25" s="497"/>
      <c r="DIR25" s="497"/>
      <c r="DIS25" s="497"/>
      <c r="DIT25" s="497"/>
      <c r="DIU25" s="497"/>
      <c r="DIV25" s="497"/>
      <c r="DIW25" s="497"/>
      <c r="DIX25" s="497"/>
      <c r="DIY25" s="497"/>
      <c r="DIZ25" s="497"/>
      <c r="DJA25" s="497"/>
      <c r="DJB25" s="497"/>
      <c r="DJC25" s="497"/>
      <c r="DJD25" s="497"/>
      <c r="DJE25" s="497"/>
      <c r="DJF25" s="497"/>
      <c r="DJG25" s="497"/>
      <c r="DJH25" s="497"/>
      <c r="DJI25" s="497"/>
      <c r="DJJ25" s="497"/>
      <c r="DJK25" s="497"/>
      <c r="DJL25" s="497"/>
      <c r="DJM25" s="497"/>
      <c r="DJN25" s="497"/>
      <c r="DJO25" s="497"/>
      <c r="DJP25" s="497"/>
      <c r="DJQ25" s="497"/>
      <c r="DJR25" s="497"/>
      <c r="DJS25" s="497"/>
      <c r="DJT25" s="497"/>
      <c r="DJU25" s="497"/>
      <c r="DJV25" s="497"/>
      <c r="DJW25" s="497"/>
      <c r="DJX25" s="497"/>
      <c r="DJY25" s="497"/>
      <c r="DJZ25" s="497"/>
      <c r="DKA25" s="497"/>
      <c r="DKB25" s="497"/>
      <c r="DKC25" s="497"/>
      <c r="DKD25" s="497"/>
      <c r="DKE25" s="497"/>
      <c r="DKF25" s="497"/>
      <c r="DKG25" s="497"/>
      <c r="DKH25" s="497"/>
      <c r="DKI25" s="497"/>
      <c r="DKJ25" s="497"/>
      <c r="DKK25" s="497"/>
      <c r="DKL25" s="497"/>
      <c r="DKM25" s="497"/>
      <c r="DKN25" s="497"/>
      <c r="DKO25" s="497"/>
      <c r="DKP25" s="497"/>
      <c r="DKQ25" s="497"/>
      <c r="DKR25" s="497"/>
      <c r="DKS25" s="497"/>
      <c r="DKT25" s="497"/>
      <c r="DKU25" s="497"/>
      <c r="DKV25" s="497"/>
      <c r="DKW25" s="497"/>
      <c r="DKX25" s="497"/>
      <c r="DKY25" s="497"/>
      <c r="DKZ25" s="497"/>
      <c r="DLA25" s="497"/>
      <c r="DLB25" s="497"/>
      <c r="DLC25" s="497"/>
      <c r="DLD25" s="497"/>
      <c r="DLE25" s="497"/>
      <c r="DLF25" s="497"/>
      <c r="DLG25" s="497"/>
      <c r="DLH25" s="497"/>
      <c r="DLI25" s="497"/>
      <c r="DLJ25" s="497"/>
      <c r="DLK25" s="497"/>
      <c r="DLL25" s="497"/>
      <c r="DLM25" s="497"/>
      <c r="DLN25" s="497"/>
      <c r="DLO25" s="497"/>
      <c r="DLP25" s="497"/>
      <c r="DLQ25" s="497"/>
      <c r="DLR25" s="497"/>
      <c r="DLS25" s="497"/>
      <c r="DLT25" s="497"/>
      <c r="DLU25" s="497"/>
      <c r="DLV25" s="497"/>
      <c r="DLW25" s="497"/>
      <c r="DLX25" s="497"/>
      <c r="DLY25" s="497"/>
      <c r="DLZ25" s="497"/>
      <c r="DMA25" s="497"/>
      <c r="DMB25" s="497"/>
      <c r="DMC25" s="497"/>
      <c r="DMD25" s="497"/>
      <c r="DME25" s="497"/>
      <c r="DMF25" s="497"/>
      <c r="DMG25" s="497"/>
      <c r="DMH25" s="497"/>
      <c r="DMI25" s="497"/>
      <c r="DMJ25" s="497"/>
      <c r="DMK25" s="497"/>
      <c r="DML25" s="497"/>
      <c r="DMM25" s="497"/>
      <c r="DMN25" s="497"/>
      <c r="DMO25" s="497"/>
      <c r="DMP25" s="497"/>
      <c r="DMQ25" s="497"/>
      <c r="DMR25" s="497"/>
      <c r="DMS25" s="497"/>
      <c r="DMT25" s="497"/>
      <c r="DMU25" s="497"/>
      <c r="DMV25" s="497"/>
      <c r="DMW25" s="497"/>
      <c r="DMX25" s="497"/>
      <c r="DMY25" s="497"/>
      <c r="DMZ25" s="497"/>
      <c r="DNA25" s="497"/>
      <c r="DNB25" s="497"/>
      <c r="DNC25" s="497"/>
      <c r="DND25" s="497"/>
      <c r="DNE25" s="497"/>
      <c r="DNF25" s="497"/>
      <c r="DNG25" s="497"/>
      <c r="DNH25" s="497"/>
      <c r="DNI25" s="497"/>
      <c r="DNJ25" s="497"/>
      <c r="DNK25" s="497"/>
      <c r="DNL25" s="497"/>
      <c r="DNM25" s="497"/>
      <c r="DNN25" s="497"/>
      <c r="DNO25" s="497"/>
      <c r="DNP25" s="497"/>
      <c r="DNQ25" s="497"/>
      <c r="DNR25" s="497"/>
      <c r="DNS25" s="497"/>
      <c r="DNT25" s="497"/>
      <c r="DNU25" s="497"/>
      <c r="DNV25" s="497"/>
      <c r="DNW25" s="497"/>
      <c r="DNX25" s="497"/>
      <c r="DNY25" s="497"/>
      <c r="DNZ25" s="497"/>
      <c r="DOA25" s="497"/>
      <c r="DOB25" s="497"/>
      <c r="DOC25" s="497"/>
      <c r="DOD25" s="497"/>
      <c r="DOE25" s="497"/>
      <c r="DOF25" s="497"/>
      <c r="DOG25" s="497"/>
      <c r="DOH25" s="497"/>
      <c r="DOI25" s="497"/>
      <c r="DOJ25" s="497"/>
      <c r="DOK25" s="497"/>
      <c r="DOL25" s="497"/>
      <c r="DOM25" s="497"/>
      <c r="DON25" s="497"/>
      <c r="DOO25" s="497"/>
      <c r="DOP25" s="497"/>
      <c r="DOQ25" s="497"/>
      <c r="DOR25" s="497"/>
      <c r="DOS25" s="497"/>
      <c r="DOT25" s="497"/>
      <c r="DOU25" s="497"/>
      <c r="DOV25" s="497"/>
      <c r="DOW25" s="497"/>
      <c r="DOX25" s="497"/>
      <c r="DOY25" s="497"/>
      <c r="DOZ25" s="497"/>
      <c r="DPA25" s="497"/>
      <c r="DPB25" s="497"/>
      <c r="DPC25" s="497"/>
      <c r="DPD25" s="497"/>
      <c r="DPE25" s="497"/>
      <c r="DPF25" s="497"/>
      <c r="DPG25" s="497"/>
      <c r="DPH25" s="497"/>
      <c r="DPI25" s="497"/>
      <c r="DPJ25" s="497"/>
      <c r="DPK25" s="497"/>
      <c r="DPL25" s="497"/>
      <c r="DPM25" s="497"/>
      <c r="DPN25" s="497"/>
      <c r="DPO25" s="497"/>
      <c r="DPP25" s="497"/>
      <c r="DPQ25" s="497"/>
      <c r="DPR25" s="497"/>
      <c r="DPS25" s="497"/>
      <c r="DPT25" s="497"/>
      <c r="DPU25" s="497"/>
      <c r="DPV25" s="497"/>
      <c r="DPW25" s="497"/>
      <c r="DPX25" s="497"/>
      <c r="DPY25" s="497"/>
      <c r="DPZ25" s="497"/>
      <c r="DQA25" s="497"/>
      <c r="DQB25" s="497"/>
      <c r="DQC25" s="497"/>
      <c r="DQD25" s="497"/>
      <c r="DQE25" s="497"/>
      <c r="DQF25" s="497"/>
      <c r="DQG25" s="497"/>
      <c r="DQH25" s="497"/>
      <c r="DQI25" s="497"/>
      <c r="DQJ25" s="497"/>
      <c r="DQK25" s="497"/>
      <c r="DQL25" s="497"/>
      <c r="DQM25" s="497"/>
      <c r="DQN25" s="497"/>
      <c r="DQO25" s="497"/>
      <c r="DQP25" s="497"/>
      <c r="DQQ25" s="497"/>
      <c r="DQR25" s="497"/>
      <c r="DQS25" s="497"/>
      <c r="DQT25" s="497"/>
      <c r="DQU25" s="497"/>
      <c r="DQV25" s="497"/>
      <c r="DQW25" s="497"/>
      <c r="DQX25" s="497"/>
      <c r="DQY25" s="497"/>
      <c r="DQZ25" s="497"/>
      <c r="DRA25" s="497"/>
      <c r="DRB25" s="497"/>
      <c r="DRC25" s="497"/>
      <c r="DRD25" s="497"/>
      <c r="DRE25" s="497"/>
      <c r="DRF25" s="497"/>
      <c r="DRG25" s="497"/>
      <c r="DRH25" s="497"/>
      <c r="DRI25" s="497"/>
      <c r="DRJ25" s="497"/>
      <c r="DRK25" s="497"/>
      <c r="DRL25" s="497"/>
      <c r="DRM25" s="497"/>
      <c r="DRN25" s="497"/>
      <c r="DRO25" s="497"/>
      <c r="DRP25" s="497"/>
      <c r="DRQ25" s="497"/>
      <c r="DRR25" s="497"/>
      <c r="DRS25" s="497"/>
      <c r="DRT25" s="497"/>
      <c r="DRU25" s="497"/>
      <c r="DRV25" s="497"/>
      <c r="DRW25" s="497"/>
      <c r="DRX25" s="497"/>
      <c r="DRY25" s="497"/>
      <c r="DRZ25" s="497"/>
      <c r="DSA25" s="497"/>
      <c r="DSB25" s="497"/>
      <c r="DSC25" s="497"/>
      <c r="DSD25" s="497"/>
      <c r="DSE25" s="497"/>
      <c r="DSF25" s="497"/>
      <c r="DSG25" s="497"/>
      <c r="DSH25" s="497"/>
      <c r="DSI25" s="497"/>
      <c r="DSJ25" s="497"/>
      <c r="DSK25" s="497"/>
      <c r="DSL25" s="497"/>
      <c r="DSM25" s="497"/>
      <c r="DSN25" s="497"/>
      <c r="DSO25" s="497"/>
      <c r="DSP25" s="497"/>
      <c r="DSQ25" s="497"/>
      <c r="DSR25" s="497"/>
      <c r="DSS25" s="497"/>
      <c r="DST25" s="497"/>
      <c r="DSU25" s="497"/>
      <c r="DSV25" s="497"/>
      <c r="DSW25" s="497"/>
      <c r="DSX25" s="497"/>
      <c r="DSY25" s="497"/>
      <c r="DSZ25" s="497"/>
      <c r="DTA25" s="497"/>
      <c r="DTB25" s="497"/>
      <c r="DTC25" s="497"/>
      <c r="DTD25" s="497"/>
      <c r="DTE25" s="497"/>
      <c r="DTF25" s="497"/>
      <c r="DTG25" s="497"/>
      <c r="DTH25" s="497"/>
      <c r="DTI25" s="497"/>
      <c r="DTJ25" s="497"/>
      <c r="DTK25" s="497"/>
      <c r="DTL25" s="497"/>
      <c r="DTM25" s="497"/>
      <c r="DTN25" s="497"/>
      <c r="DTO25" s="497"/>
      <c r="DTP25" s="497"/>
      <c r="DTQ25" s="497"/>
      <c r="DTR25" s="497"/>
      <c r="DTS25" s="497"/>
      <c r="DTT25" s="497"/>
      <c r="DTU25" s="497"/>
      <c r="DTV25" s="497"/>
      <c r="DTW25" s="497"/>
      <c r="DTX25" s="497"/>
      <c r="DTY25" s="497"/>
      <c r="DTZ25" s="497"/>
      <c r="DUA25" s="497"/>
      <c r="DUB25" s="497"/>
      <c r="DUC25" s="497"/>
      <c r="DUD25" s="497"/>
      <c r="DUE25" s="497"/>
      <c r="DUF25" s="497"/>
      <c r="DUG25" s="497"/>
      <c r="DUH25" s="497"/>
      <c r="DUI25" s="497"/>
      <c r="DUJ25" s="497"/>
      <c r="DUK25" s="497"/>
      <c r="DUL25" s="497"/>
      <c r="DUM25" s="497"/>
      <c r="DUN25" s="497"/>
      <c r="DUO25" s="497"/>
      <c r="DUP25" s="497"/>
      <c r="DUQ25" s="497"/>
      <c r="DUR25" s="497"/>
      <c r="DUS25" s="497"/>
      <c r="DUT25" s="497"/>
      <c r="DUU25" s="497"/>
      <c r="DUV25" s="497"/>
      <c r="DUW25" s="497"/>
      <c r="DUX25" s="497"/>
      <c r="DUY25" s="497"/>
      <c r="DUZ25" s="497"/>
      <c r="DVA25" s="497"/>
      <c r="DVB25" s="497"/>
      <c r="DVC25" s="497"/>
      <c r="DVD25" s="497"/>
      <c r="DVE25" s="497"/>
      <c r="DVF25" s="497"/>
      <c r="DVG25" s="497"/>
      <c r="DVH25" s="497"/>
      <c r="DVI25" s="497"/>
      <c r="DVJ25" s="497"/>
      <c r="DVK25" s="497"/>
      <c r="DVL25" s="497"/>
      <c r="DVM25" s="497"/>
      <c r="DVN25" s="497"/>
      <c r="DVO25" s="497"/>
      <c r="DVP25" s="497"/>
      <c r="DVQ25" s="497"/>
      <c r="DVR25" s="497"/>
      <c r="DVS25" s="497"/>
      <c r="DVT25" s="497"/>
      <c r="DVU25" s="497"/>
      <c r="DVV25" s="497"/>
      <c r="DVW25" s="497"/>
      <c r="DVX25" s="497"/>
      <c r="DVY25" s="497"/>
      <c r="DVZ25" s="497"/>
      <c r="DWA25" s="497"/>
      <c r="DWB25" s="497"/>
      <c r="DWC25" s="497"/>
      <c r="DWD25" s="497"/>
      <c r="DWE25" s="497"/>
      <c r="DWF25" s="497"/>
      <c r="DWG25" s="497"/>
      <c r="DWH25" s="497"/>
      <c r="DWI25" s="497"/>
      <c r="DWJ25" s="497"/>
      <c r="DWK25" s="497"/>
      <c r="DWL25" s="497"/>
      <c r="DWM25" s="497"/>
      <c r="DWN25" s="497"/>
      <c r="DWO25" s="497"/>
      <c r="DWP25" s="497"/>
      <c r="DWQ25" s="497"/>
      <c r="DWR25" s="497"/>
      <c r="DWS25" s="497"/>
      <c r="DWT25" s="497"/>
      <c r="DWU25" s="497"/>
      <c r="DWV25" s="497"/>
      <c r="DWW25" s="497"/>
      <c r="DWX25" s="497"/>
      <c r="DWY25" s="497"/>
      <c r="DWZ25" s="497"/>
      <c r="DXA25" s="497"/>
      <c r="DXB25" s="497"/>
      <c r="DXC25" s="497"/>
      <c r="DXD25" s="497"/>
      <c r="DXE25" s="497"/>
      <c r="DXF25" s="497"/>
      <c r="DXG25" s="497"/>
      <c r="DXH25" s="497"/>
      <c r="DXI25" s="497"/>
      <c r="DXJ25" s="497"/>
      <c r="DXK25" s="497"/>
      <c r="DXL25" s="497"/>
      <c r="DXM25" s="497"/>
      <c r="DXN25" s="497"/>
      <c r="DXO25" s="497"/>
      <c r="DXP25" s="497"/>
      <c r="DXQ25" s="497"/>
      <c r="DXR25" s="497"/>
      <c r="DXS25" s="497"/>
      <c r="DXT25" s="497"/>
      <c r="DXU25" s="497"/>
      <c r="DXV25" s="497"/>
      <c r="DXW25" s="497"/>
      <c r="DXX25" s="497"/>
      <c r="DXY25" s="497"/>
      <c r="DXZ25" s="497"/>
      <c r="DYA25" s="497"/>
      <c r="DYB25" s="497"/>
      <c r="DYC25" s="497"/>
      <c r="DYD25" s="497"/>
      <c r="DYE25" s="497"/>
      <c r="DYF25" s="497"/>
      <c r="DYG25" s="497"/>
      <c r="DYH25" s="497"/>
      <c r="DYI25" s="497"/>
      <c r="DYJ25" s="497"/>
      <c r="DYK25" s="497"/>
      <c r="DYL25" s="497"/>
      <c r="DYM25" s="497"/>
      <c r="DYN25" s="497"/>
      <c r="DYO25" s="497"/>
      <c r="DYP25" s="497"/>
      <c r="DYQ25" s="497"/>
      <c r="DYR25" s="497"/>
      <c r="DYS25" s="497"/>
      <c r="DYT25" s="497"/>
      <c r="DYU25" s="497"/>
      <c r="DYV25" s="497"/>
      <c r="DYW25" s="497"/>
      <c r="DYX25" s="497"/>
      <c r="DYY25" s="497"/>
      <c r="DYZ25" s="497"/>
      <c r="DZA25" s="497"/>
      <c r="DZB25" s="497"/>
      <c r="DZC25" s="497"/>
      <c r="DZD25" s="497"/>
      <c r="DZE25" s="497"/>
      <c r="DZF25" s="497"/>
      <c r="DZG25" s="497"/>
      <c r="DZH25" s="497"/>
      <c r="DZI25" s="497"/>
      <c r="DZJ25" s="497"/>
      <c r="DZK25" s="497"/>
      <c r="DZL25" s="497"/>
      <c r="DZM25" s="497"/>
      <c r="DZN25" s="497"/>
      <c r="DZO25" s="497"/>
      <c r="DZP25" s="497"/>
      <c r="DZQ25" s="497"/>
      <c r="DZR25" s="497"/>
      <c r="DZS25" s="497"/>
      <c r="DZT25" s="497"/>
      <c r="DZU25" s="497"/>
      <c r="DZV25" s="497"/>
      <c r="DZW25" s="497"/>
      <c r="DZX25" s="497"/>
      <c r="DZY25" s="497"/>
      <c r="DZZ25" s="497"/>
      <c r="EAA25" s="497"/>
      <c r="EAB25" s="497"/>
      <c r="EAC25" s="497"/>
      <c r="EAD25" s="497"/>
      <c r="EAE25" s="497"/>
      <c r="EAF25" s="497"/>
      <c r="EAG25" s="497"/>
      <c r="EAH25" s="497"/>
      <c r="EAI25" s="497"/>
      <c r="EAJ25" s="497"/>
      <c r="EAK25" s="497"/>
      <c r="EAL25" s="497"/>
      <c r="EAM25" s="497"/>
      <c r="EAN25" s="497"/>
      <c r="EAO25" s="497"/>
      <c r="EAP25" s="497"/>
      <c r="EAQ25" s="497"/>
      <c r="EAR25" s="497"/>
      <c r="EAS25" s="497"/>
      <c r="EAT25" s="497"/>
      <c r="EAU25" s="497"/>
      <c r="EAV25" s="497"/>
      <c r="EAW25" s="497"/>
      <c r="EAX25" s="497"/>
      <c r="EAY25" s="497"/>
      <c r="EAZ25" s="497"/>
      <c r="EBA25" s="497"/>
      <c r="EBB25" s="497"/>
      <c r="EBC25" s="497"/>
      <c r="EBD25" s="497"/>
      <c r="EBE25" s="497"/>
      <c r="EBF25" s="497"/>
      <c r="EBG25" s="497"/>
      <c r="EBH25" s="497"/>
      <c r="EBI25" s="497"/>
      <c r="EBJ25" s="497"/>
      <c r="EBK25" s="497"/>
      <c r="EBL25" s="497"/>
      <c r="EBM25" s="497"/>
      <c r="EBN25" s="497"/>
      <c r="EBO25" s="497"/>
      <c r="EBP25" s="497"/>
      <c r="EBQ25" s="497"/>
      <c r="EBR25" s="497"/>
      <c r="EBS25" s="497"/>
      <c r="EBT25" s="497"/>
      <c r="EBU25" s="497"/>
      <c r="EBV25" s="497"/>
      <c r="EBW25" s="497"/>
      <c r="EBX25" s="497"/>
      <c r="EBY25" s="497"/>
      <c r="EBZ25" s="497"/>
      <c r="ECA25" s="497"/>
      <c r="ECB25" s="497"/>
      <c r="ECC25" s="497"/>
      <c r="ECD25" s="497"/>
      <c r="ECE25" s="497"/>
      <c r="ECF25" s="497"/>
      <c r="ECG25" s="497"/>
      <c r="ECH25" s="497"/>
      <c r="ECI25" s="497"/>
      <c r="ECJ25" s="497"/>
      <c r="ECK25" s="497"/>
      <c r="ECL25" s="497"/>
      <c r="ECM25" s="497"/>
      <c r="ECN25" s="497"/>
      <c r="ECO25" s="497"/>
      <c r="ECP25" s="497"/>
      <c r="ECQ25" s="497"/>
      <c r="ECR25" s="497"/>
      <c r="ECS25" s="497"/>
      <c r="ECT25" s="497"/>
      <c r="ECU25" s="497"/>
      <c r="ECV25" s="497"/>
      <c r="ECW25" s="497"/>
      <c r="ECX25" s="497"/>
      <c r="ECY25" s="497"/>
      <c r="ECZ25" s="497"/>
      <c r="EDA25" s="497"/>
      <c r="EDB25" s="497"/>
      <c r="EDC25" s="497"/>
      <c r="EDD25" s="497"/>
      <c r="EDE25" s="497"/>
      <c r="EDF25" s="497"/>
      <c r="EDG25" s="497"/>
      <c r="EDH25" s="497"/>
      <c r="EDI25" s="497"/>
      <c r="EDJ25" s="497"/>
      <c r="EDK25" s="497"/>
      <c r="EDL25" s="497"/>
      <c r="EDM25" s="497"/>
      <c r="EDN25" s="497"/>
      <c r="EDO25" s="497"/>
      <c r="EDP25" s="497"/>
      <c r="EDQ25" s="497"/>
      <c r="EDR25" s="497"/>
      <c r="EDS25" s="497"/>
      <c r="EDT25" s="497"/>
      <c r="EDU25" s="497"/>
      <c r="EDV25" s="497"/>
      <c r="EDW25" s="497"/>
      <c r="EDX25" s="497"/>
      <c r="EDY25" s="497"/>
      <c r="EDZ25" s="497"/>
      <c r="EEA25" s="497"/>
      <c r="EEB25" s="497"/>
      <c r="EEC25" s="497"/>
      <c r="EED25" s="497"/>
      <c r="EEE25" s="497"/>
      <c r="EEF25" s="497"/>
      <c r="EEG25" s="497"/>
      <c r="EEH25" s="497"/>
      <c r="EEI25" s="497"/>
      <c r="EEJ25" s="497"/>
      <c r="EEK25" s="497"/>
      <c r="EEL25" s="497"/>
      <c r="EEM25" s="497"/>
      <c r="EEN25" s="497"/>
      <c r="EEO25" s="497"/>
      <c r="EEP25" s="497"/>
      <c r="EEQ25" s="497"/>
      <c r="EER25" s="497"/>
      <c r="EES25" s="497"/>
      <c r="EET25" s="497"/>
      <c r="EEU25" s="497"/>
      <c r="EEV25" s="497"/>
      <c r="EEW25" s="497"/>
      <c r="EEX25" s="497"/>
      <c r="EEY25" s="497"/>
      <c r="EEZ25" s="497"/>
      <c r="EFA25" s="497"/>
      <c r="EFB25" s="497"/>
      <c r="EFC25" s="497"/>
      <c r="EFD25" s="497"/>
      <c r="EFE25" s="497"/>
      <c r="EFF25" s="497"/>
      <c r="EFG25" s="497"/>
      <c r="EFH25" s="497"/>
      <c r="EFI25" s="497"/>
      <c r="EFJ25" s="497"/>
      <c r="EFK25" s="497"/>
      <c r="EFL25" s="497"/>
      <c r="EFM25" s="497"/>
      <c r="EFN25" s="497"/>
      <c r="EFO25" s="497"/>
      <c r="EFP25" s="497"/>
      <c r="EFQ25" s="497"/>
      <c r="EFR25" s="497"/>
      <c r="EFS25" s="497"/>
      <c r="EFT25" s="497"/>
      <c r="EFU25" s="497"/>
      <c r="EFV25" s="497"/>
      <c r="EFW25" s="497"/>
      <c r="EFX25" s="497"/>
      <c r="EFY25" s="497"/>
      <c r="EFZ25" s="497"/>
      <c r="EGA25" s="497"/>
      <c r="EGB25" s="497"/>
      <c r="EGC25" s="497"/>
      <c r="EGD25" s="497"/>
      <c r="EGE25" s="497"/>
      <c r="EGF25" s="497"/>
      <c r="EGG25" s="497"/>
      <c r="EGH25" s="497"/>
      <c r="EGI25" s="497"/>
      <c r="EGJ25" s="497"/>
      <c r="EGK25" s="497"/>
      <c r="EGL25" s="497"/>
      <c r="EGM25" s="497"/>
      <c r="EGN25" s="497"/>
      <c r="EGO25" s="497"/>
      <c r="EGP25" s="497"/>
      <c r="EGQ25" s="497"/>
      <c r="EGR25" s="497"/>
      <c r="EGS25" s="497"/>
      <c r="EGT25" s="497"/>
      <c r="EGU25" s="497"/>
      <c r="EGV25" s="497"/>
      <c r="EGW25" s="497"/>
      <c r="EGX25" s="497"/>
      <c r="EGY25" s="497"/>
      <c r="EGZ25" s="497"/>
      <c r="EHA25" s="497"/>
      <c r="EHB25" s="497"/>
      <c r="EHC25" s="497"/>
      <c r="EHD25" s="497"/>
      <c r="EHE25" s="497"/>
      <c r="EHF25" s="497"/>
      <c r="EHG25" s="497"/>
      <c r="EHH25" s="497"/>
      <c r="EHI25" s="497"/>
      <c r="EHJ25" s="497"/>
      <c r="EHK25" s="497"/>
      <c r="EHL25" s="497"/>
      <c r="EHM25" s="497"/>
      <c r="EHN25" s="497"/>
      <c r="EHO25" s="497"/>
      <c r="EHP25" s="497"/>
      <c r="EHQ25" s="497"/>
      <c r="EHR25" s="497"/>
      <c r="EHS25" s="497"/>
      <c r="EHT25" s="497"/>
      <c r="EHU25" s="497"/>
      <c r="EHV25" s="497"/>
      <c r="EHW25" s="497"/>
      <c r="EHX25" s="497"/>
      <c r="EHY25" s="497"/>
      <c r="EHZ25" s="497"/>
      <c r="EIA25" s="497"/>
      <c r="EIB25" s="497"/>
      <c r="EIC25" s="497"/>
      <c r="EID25" s="497"/>
      <c r="EIE25" s="497"/>
      <c r="EIF25" s="497"/>
      <c r="EIG25" s="497"/>
      <c r="EIH25" s="497"/>
      <c r="EII25" s="497"/>
      <c r="EIJ25" s="497"/>
      <c r="EIK25" s="497"/>
      <c r="EIL25" s="497"/>
      <c r="EIM25" s="497"/>
      <c r="EIN25" s="497"/>
      <c r="EIO25" s="497"/>
      <c r="EIP25" s="497"/>
      <c r="EIQ25" s="497"/>
      <c r="EIR25" s="497"/>
      <c r="EIS25" s="497"/>
      <c r="EIT25" s="497"/>
      <c r="EIU25" s="497"/>
      <c r="EIV25" s="497"/>
      <c r="EIW25" s="497"/>
      <c r="EIX25" s="497"/>
      <c r="EIY25" s="497"/>
      <c r="EIZ25" s="497"/>
      <c r="EJA25" s="497"/>
      <c r="EJB25" s="497"/>
      <c r="EJC25" s="497"/>
      <c r="EJD25" s="497"/>
      <c r="EJE25" s="497"/>
      <c r="EJF25" s="497"/>
      <c r="EJG25" s="497"/>
      <c r="EJH25" s="497"/>
      <c r="EJI25" s="497"/>
      <c r="EJJ25" s="497"/>
      <c r="EJK25" s="497"/>
      <c r="EJL25" s="497"/>
      <c r="EJM25" s="497"/>
      <c r="EJN25" s="497"/>
      <c r="EJO25" s="497"/>
      <c r="EJP25" s="497"/>
      <c r="EJQ25" s="497"/>
      <c r="EJR25" s="497"/>
      <c r="EJS25" s="497"/>
      <c r="EJT25" s="497"/>
      <c r="EJU25" s="497"/>
      <c r="EJV25" s="497"/>
      <c r="EJW25" s="497"/>
      <c r="EJX25" s="497"/>
      <c r="EJY25" s="497"/>
      <c r="EJZ25" s="497"/>
      <c r="EKA25" s="497"/>
      <c r="EKB25" s="497"/>
      <c r="EKC25" s="497"/>
      <c r="EKD25" s="497"/>
      <c r="EKE25" s="497"/>
      <c r="EKF25" s="497"/>
      <c r="EKG25" s="497"/>
      <c r="EKH25" s="497"/>
      <c r="EKI25" s="497"/>
      <c r="EKJ25" s="497"/>
      <c r="EKK25" s="497"/>
      <c r="EKL25" s="497"/>
      <c r="EKM25" s="497"/>
      <c r="EKN25" s="497"/>
      <c r="EKO25" s="497"/>
      <c r="EKP25" s="497"/>
      <c r="EKQ25" s="497"/>
      <c r="EKR25" s="497"/>
      <c r="EKS25" s="497"/>
      <c r="EKT25" s="497"/>
      <c r="EKU25" s="497"/>
      <c r="EKV25" s="497"/>
      <c r="EKW25" s="497"/>
      <c r="EKX25" s="497"/>
      <c r="EKY25" s="497"/>
      <c r="EKZ25" s="497"/>
      <c r="ELA25" s="497"/>
      <c r="ELB25" s="497"/>
      <c r="ELC25" s="497"/>
      <c r="ELD25" s="497"/>
      <c r="ELE25" s="497"/>
      <c r="ELF25" s="497"/>
      <c r="ELG25" s="497"/>
      <c r="ELH25" s="497"/>
      <c r="ELI25" s="497"/>
      <c r="ELJ25" s="497"/>
      <c r="ELK25" s="497"/>
      <c r="ELL25" s="497"/>
      <c r="ELM25" s="497"/>
      <c r="ELN25" s="497"/>
      <c r="ELO25" s="497"/>
      <c r="ELP25" s="497"/>
      <c r="ELQ25" s="497"/>
      <c r="ELR25" s="497"/>
      <c r="ELS25" s="497"/>
      <c r="ELT25" s="497"/>
      <c r="ELU25" s="497"/>
      <c r="ELV25" s="497"/>
      <c r="ELW25" s="497"/>
      <c r="ELX25" s="497"/>
      <c r="ELY25" s="497"/>
      <c r="ELZ25" s="497"/>
      <c r="EMA25" s="497"/>
      <c r="EMB25" s="497"/>
      <c r="EMC25" s="497"/>
      <c r="EMD25" s="497"/>
      <c r="EME25" s="497"/>
      <c r="EMF25" s="497"/>
      <c r="EMG25" s="497"/>
      <c r="EMH25" s="497"/>
      <c r="EMI25" s="497"/>
      <c r="EMJ25" s="497"/>
      <c r="EMK25" s="497"/>
      <c r="EML25" s="497"/>
      <c r="EMM25" s="497"/>
      <c r="EMN25" s="497"/>
      <c r="EMO25" s="497"/>
      <c r="EMP25" s="497"/>
      <c r="EMQ25" s="497"/>
      <c r="EMR25" s="497"/>
      <c r="EMS25" s="497"/>
      <c r="EMT25" s="497"/>
      <c r="EMU25" s="497"/>
      <c r="EMV25" s="497"/>
      <c r="EMW25" s="497"/>
      <c r="EMX25" s="497"/>
      <c r="EMY25" s="497"/>
      <c r="EMZ25" s="497"/>
      <c r="ENA25" s="497"/>
      <c r="ENB25" s="497"/>
      <c r="ENC25" s="497"/>
      <c r="END25" s="497"/>
      <c r="ENE25" s="497"/>
      <c r="ENF25" s="497"/>
      <c r="ENG25" s="497"/>
      <c r="ENH25" s="497"/>
      <c r="ENI25" s="497"/>
      <c r="ENJ25" s="497"/>
      <c r="ENK25" s="497"/>
      <c r="ENL25" s="497"/>
      <c r="ENM25" s="497"/>
      <c r="ENN25" s="497"/>
      <c r="ENO25" s="497"/>
      <c r="ENP25" s="497"/>
      <c r="ENQ25" s="497"/>
      <c r="ENR25" s="497"/>
      <c r="ENS25" s="497"/>
      <c r="ENT25" s="497"/>
      <c r="ENU25" s="497"/>
      <c r="ENV25" s="497"/>
      <c r="ENW25" s="497"/>
      <c r="ENX25" s="497"/>
      <c r="ENY25" s="497"/>
      <c r="ENZ25" s="497"/>
      <c r="EOA25" s="497"/>
      <c r="EOB25" s="497"/>
      <c r="EOC25" s="497"/>
      <c r="EOD25" s="497"/>
      <c r="EOE25" s="497"/>
      <c r="EOF25" s="497"/>
      <c r="EOG25" s="497"/>
      <c r="EOH25" s="497"/>
      <c r="EOI25" s="497"/>
      <c r="EOJ25" s="497"/>
      <c r="EOK25" s="497"/>
      <c r="EOL25" s="497"/>
      <c r="EOM25" s="497"/>
      <c r="EON25" s="497"/>
      <c r="EOO25" s="497"/>
      <c r="EOP25" s="497"/>
      <c r="EOQ25" s="497"/>
      <c r="EOR25" s="497"/>
      <c r="EOS25" s="497"/>
      <c r="EOT25" s="497"/>
      <c r="EOU25" s="497"/>
      <c r="EOV25" s="497"/>
      <c r="EOW25" s="497"/>
      <c r="EOX25" s="497"/>
      <c r="EOY25" s="497"/>
      <c r="EOZ25" s="497"/>
      <c r="EPA25" s="497"/>
      <c r="EPB25" s="497"/>
      <c r="EPC25" s="497"/>
      <c r="EPD25" s="497"/>
      <c r="EPE25" s="497"/>
      <c r="EPF25" s="497"/>
      <c r="EPG25" s="497"/>
      <c r="EPH25" s="497"/>
      <c r="EPI25" s="497"/>
      <c r="EPJ25" s="497"/>
      <c r="EPK25" s="497"/>
      <c r="EPL25" s="497"/>
      <c r="EPM25" s="497"/>
      <c r="EPN25" s="497"/>
      <c r="EPO25" s="497"/>
      <c r="EPP25" s="497"/>
      <c r="EPQ25" s="497"/>
      <c r="EPR25" s="497"/>
      <c r="EPS25" s="497"/>
      <c r="EPT25" s="497"/>
      <c r="EPU25" s="497"/>
      <c r="EPV25" s="497"/>
      <c r="EPW25" s="497"/>
      <c r="EPX25" s="497"/>
      <c r="EPY25" s="497"/>
      <c r="EPZ25" s="497"/>
      <c r="EQA25" s="497"/>
      <c r="EQB25" s="497"/>
      <c r="EQC25" s="497"/>
      <c r="EQD25" s="497"/>
      <c r="EQE25" s="497"/>
      <c r="EQF25" s="497"/>
      <c r="EQG25" s="497"/>
      <c r="EQH25" s="497"/>
      <c r="EQI25" s="497"/>
      <c r="EQJ25" s="497"/>
      <c r="EQK25" s="497"/>
      <c r="EQL25" s="497"/>
      <c r="EQM25" s="497"/>
      <c r="EQN25" s="497"/>
      <c r="EQO25" s="497"/>
      <c r="EQP25" s="497"/>
      <c r="EQQ25" s="497"/>
      <c r="EQR25" s="497"/>
      <c r="EQS25" s="497"/>
      <c r="EQT25" s="497"/>
      <c r="EQU25" s="497"/>
      <c r="EQV25" s="497"/>
      <c r="EQW25" s="497"/>
      <c r="EQX25" s="497"/>
      <c r="EQY25" s="497"/>
      <c r="EQZ25" s="497"/>
      <c r="ERA25" s="497"/>
      <c r="ERB25" s="497"/>
      <c r="ERC25" s="497"/>
      <c r="ERD25" s="497"/>
      <c r="ERE25" s="497"/>
      <c r="ERF25" s="497"/>
      <c r="ERG25" s="497"/>
      <c r="ERH25" s="497"/>
      <c r="ERI25" s="497"/>
      <c r="ERJ25" s="497"/>
      <c r="ERK25" s="497"/>
      <c r="ERL25" s="497"/>
      <c r="ERM25" s="497"/>
      <c r="ERN25" s="497"/>
      <c r="ERO25" s="497"/>
      <c r="ERP25" s="497"/>
      <c r="ERQ25" s="497"/>
      <c r="ERR25" s="497"/>
      <c r="ERS25" s="497"/>
      <c r="ERT25" s="497"/>
      <c r="ERU25" s="497"/>
      <c r="ERV25" s="497"/>
      <c r="ERW25" s="497"/>
      <c r="ERX25" s="497"/>
      <c r="ERY25" s="497"/>
      <c r="ERZ25" s="497"/>
      <c r="ESA25" s="497"/>
      <c r="ESB25" s="497"/>
      <c r="ESC25" s="497"/>
      <c r="ESD25" s="497"/>
      <c r="ESE25" s="497"/>
      <c r="ESF25" s="497"/>
      <c r="ESG25" s="497"/>
      <c r="ESH25" s="497"/>
      <c r="ESI25" s="497"/>
      <c r="ESJ25" s="497"/>
      <c r="ESK25" s="497"/>
      <c r="ESL25" s="497"/>
      <c r="ESM25" s="497"/>
      <c r="ESN25" s="497"/>
      <c r="ESO25" s="497"/>
      <c r="ESP25" s="497"/>
      <c r="ESQ25" s="497"/>
      <c r="ESR25" s="497"/>
      <c r="ESS25" s="497"/>
      <c r="EST25" s="497"/>
      <c r="ESU25" s="497"/>
      <c r="ESV25" s="497"/>
      <c r="ESW25" s="497"/>
      <c r="ESX25" s="497"/>
      <c r="ESY25" s="497"/>
      <c r="ESZ25" s="497"/>
      <c r="ETA25" s="497"/>
      <c r="ETB25" s="497"/>
      <c r="ETC25" s="497"/>
      <c r="ETD25" s="497"/>
      <c r="ETE25" s="497"/>
      <c r="ETF25" s="497"/>
      <c r="ETG25" s="497"/>
      <c r="ETH25" s="497"/>
      <c r="ETI25" s="497"/>
      <c r="ETJ25" s="497"/>
      <c r="ETK25" s="497"/>
      <c r="ETL25" s="497"/>
      <c r="ETM25" s="497"/>
      <c r="ETN25" s="497"/>
      <c r="ETO25" s="497"/>
      <c r="ETP25" s="497"/>
      <c r="ETQ25" s="497"/>
      <c r="ETR25" s="497"/>
      <c r="ETS25" s="497"/>
      <c r="ETT25" s="497"/>
      <c r="ETU25" s="497"/>
      <c r="ETV25" s="497"/>
      <c r="ETW25" s="497"/>
      <c r="ETX25" s="497"/>
      <c r="ETY25" s="497"/>
      <c r="ETZ25" s="497"/>
      <c r="EUA25" s="497"/>
      <c r="EUB25" s="497"/>
      <c r="EUC25" s="497"/>
      <c r="EUD25" s="497"/>
      <c r="EUE25" s="497"/>
      <c r="EUF25" s="497"/>
      <c r="EUG25" s="497"/>
      <c r="EUH25" s="497"/>
      <c r="EUI25" s="497"/>
      <c r="EUJ25" s="497"/>
      <c r="EUK25" s="497"/>
      <c r="EUL25" s="497"/>
      <c r="EUM25" s="497"/>
      <c r="EUN25" s="497"/>
      <c r="EUO25" s="497"/>
      <c r="EUP25" s="497"/>
      <c r="EUQ25" s="497"/>
      <c r="EUR25" s="497"/>
      <c r="EUS25" s="497"/>
      <c r="EUT25" s="497"/>
      <c r="EUU25" s="497"/>
      <c r="EUV25" s="497"/>
      <c r="EUW25" s="497"/>
      <c r="EUX25" s="497"/>
      <c r="EUY25" s="497"/>
      <c r="EUZ25" s="497"/>
      <c r="EVA25" s="497"/>
      <c r="EVB25" s="497"/>
      <c r="EVC25" s="497"/>
      <c r="EVD25" s="497"/>
      <c r="EVE25" s="497"/>
      <c r="EVF25" s="497"/>
      <c r="EVG25" s="497"/>
      <c r="EVH25" s="497"/>
      <c r="EVI25" s="497"/>
      <c r="EVJ25" s="497"/>
      <c r="EVK25" s="497"/>
      <c r="EVL25" s="497"/>
      <c r="EVM25" s="497"/>
      <c r="EVN25" s="497"/>
      <c r="EVO25" s="497"/>
      <c r="EVP25" s="497"/>
      <c r="EVQ25" s="497"/>
      <c r="EVR25" s="497"/>
      <c r="EVS25" s="497"/>
      <c r="EVT25" s="497"/>
      <c r="EVU25" s="497"/>
      <c r="EVV25" s="497"/>
      <c r="EVW25" s="497"/>
      <c r="EVX25" s="497"/>
      <c r="EVY25" s="497"/>
      <c r="EVZ25" s="497"/>
      <c r="EWA25" s="497"/>
      <c r="EWB25" s="497"/>
      <c r="EWC25" s="497"/>
      <c r="EWD25" s="497"/>
      <c r="EWE25" s="497"/>
      <c r="EWF25" s="497"/>
      <c r="EWG25" s="497"/>
      <c r="EWH25" s="497"/>
      <c r="EWI25" s="497"/>
      <c r="EWJ25" s="497"/>
      <c r="EWK25" s="497"/>
      <c r="EWL25" s="497"/>
      <c r="EWM25" s="497"/>
      <c r="EWN25" s="497"/>
      <c r="EWO25" s="497"/>
      <c r="EWP25" s="497"/>
      <c r="EWQ25" s="497"/>
      <c r="EWR25" s="497"/>
      <c r="EWS25" s="497"/>
      <c r="EWT25" s="497"/>
      <c r="EWU25" s="497"/>
      <c r="EWV25" s="497"/>
      <c r="EWW25" s="497"/>
      <c r="EWX25" s="497"/>
      <c r="EWY25" s="497"/>
      <c r="EWZ25" s="497"/>
      <c r="EXA25" s="497"/>
      <c r="EXB25" s="497"/>
      <c r="EXC25" s="497"/>
      <c r="EXD25" s="497"/>
      <c r="EXE25" s="497"/>
      <c r="EXF25" s="497"/>
      <c r="EXG25" s="497"/>
      <c r="EXH25" s="497"/>
      <c r="EXI25" s="497"/>
      <c r="EXJ25" s="497"/>
      <c r="EXK25" s="497"/>
      <c r="EXL25" s="497"/>
      <c r="EXM25" s="497"/>
      <c r="EXN25" s="497"/>
      <c r="EXO25" s="497"/>
      <c r="EXP25" s="497"/>
      <c r="EXQ25" s="497"/>
      <c r="EXR25" s="497"/>
      <c r="EXS25" s="497"/>
      <c r="EXT25" s="497"/>
      <c r="EXU25" s="497"/>
      <c r="EXV25" s="497"/>
      <c r="EXW25" s="497"/>
      <c r="EXX25" s="497"/>
      <c r="EXY25" s="497"/>
      <c r="EXZ25" s="497"/>
      <c r="EYA25" s="497"/>
      <c r="EYB25" s="497"/>
      <c r="EYC25" s="497"/>
      <c r="EYD25" s="497"/>
      <c r="EYE25" s="497"/>
      <c r="EYF25" s="497"/>
      <c r="EYG25" s="497"/>
      <c r="EYH25" s="497"/>
      <c r="EYI25" s="497"/>
      <c r="EYJ25" s="497"/>
      <c r="EYK25" s="497"/>
      <c r="EYL25" s="497"/>
      <c r="EYM25" s="497"/>
      <c r="EYN25" s="497"/>
      <c r="EYO25" s="497"/>
      <c r="EYP25" s="497"/>
      <c r="EYQ25" s="497"/>
      <c r="EYR25" s="497"/>
      <c r="EYS25" s="497"/>
      <c r="EYT25" s="497"/>
      <c r="EYU25" s="497"/>
      <c r="EYV25" s="497"/>
      <c r="EYW25" s="497"/>
      <c r="EYX25" s="497"/>
      <c r="EYY25" s="497"/>
      <c r="EYZ25" s="497"/>
      <c r="EZA25" s="497"/>
      <c r="EZB25" s="497"/>
      <c r="EZC25" s="497"/>
      <c r="EZD25" s="497"/>
      <c r="EZE25" s="497"/>
      <c r="EZF25" s="497"/>
      <c r="EZG25" s="497"/>
      <c r="EZH25" s="497"/>
      <c r="EZI25" s="497"/>
      <c r="EZJ25" s="497"/>
      <c r="EZK25" s="497"/>
      <c r="EZL25" s="497"/>
      <c r="EZM25" s="497"/>
      <c r="EZN25" s="497"/>
      <c r="EZO25" s="497"/>
      <c r="EZP25" s="497"/>
      <c r="EZQ25" s="497"/>
      <c r="EZR25" s="497"/>
      <c r="EZS25" s="497"/>
      <c r="EZT25" s="497"/>
      <c r="EZU25" s="497"/>
      <c r="EZV25" s="497"/>
      <c r="EZW25" s="497"/>
      <c r="EZX25" s="497"/>
      <c r="EZY25" s="497"/>
      <c r="EZZ25" s="497"/>
      <c r="FAA25" s="497"/>
      <c r="FAB25" s="497"/>
      <c r="FAC25" s="497"/>
      <c r="FAD25" s="497"/>
      <c r="FAE25" s="497"/>
      <c r="FAF25" s="497"/>
      <c r="FAG25" s="497"/>
      <c r="FAH25" s="497"/>
      <c r="FAI25" s="497"/>
      <c r="FAJ25" s="497"/>
      <c r="FAK25" s="497"/>
      <c r="FAL25" s="497"/>
      <c r="FAM25" s="497"/>
      <c r="FAN25" s="497"/>
      <c r="FAO25" s="497"/>
      <c r="FAP25" s="497"/>
      <c r="FAQ25" s="497"/>
      <c r="FAR25" s="497"/>
      <c r="FAS25" s="497"/>
      <c r="FAT25" s="497"/>
      <c r="FAU25" s="497"/>
      <c r="FAV25" s="497"/>
      <c r="FAW25" s="497"/>
      <c r="FAX25" s="497"/>
      <c r="FAY25" s="497"/>
      <c r="FAZ25" s="497"/>
      <c r="FBA25" s="497"/>
      <c r="FBB25" s="497"/>
      <c r="FBC25" s="497"/>
      <c r="FBD25" s="497"/>
      <c r="FBE25" s="497"/>
      <c r="FBF25" s="497"/>
      <c r="FBG25" s="497"/>
      <c r="FBH25" s="497"/>
      <c r="FBI25" s="497"/>
      <c r="FBJ25" s="497"/>
      <c r="FBK25" s="497"/>
      <c r="FBL25" s="497"/>
      <c r="FBM25" s="497"/>
      <c r="FBN25" s="497"/>
      <c r="FBO25" s="497"/>
      <c r="FBP25" s="497"/>
      <c r="FBQ25" s="497"/>
      <c r="FBR25" s="497"/>
      <c r="FBS25" s="497"/>
      <c r="FBT25" s="497"/>
      <c r="FBU25" s="497"/>
      <c r="FBV25" s="497"/>
      <c r="FBW25" s="497"/>
      <c r="FBX25" s="497"/>
      <c r="FBY25" s="497"/>
      <c r="FBZ25" s="497"/>
      <c r="FCA25" s="497"/>
      <c r="FCB25" s="497"/>
      <c r="FCC25" s="497"/>
      <c r="FCD25" s="497"/>
      <c r="FCE25" s="497"/>
      <c r="FCF25" s="497"/>
      <c r="FCG25" s="497"/>
      <c r="FCH25" s="497"/>
      <c r="FCI25" s="497"/>
      <c r="FCJ25" s="497"/>
      <c r="FCK25" s="497"/>
      <c r="FCL25" s="497"/>
      <c r="FCM25" s="497"/>
      <c r="FCN25" s="497"/>
      <c r="FCO25" s="497"/>
      <c r="FCP25" s="497"/>
      <c r="FCQ25" s="497"/>
      <c r="FCR25" s="497"/>
      <c r="FCS25" s="497"/>
      <c r="FCT25" s="497"/>
      <c r="FCU25" s="497"/>
      <c r="FCV25" s="497"/>
      <c r="FCW25" s="497"/>
      <c r="FCX25" s="497"/>
      <c r="FCY25" s="497"/>
      <c r="FCZ25" s="497"/>
      <c r="FDA25" s="497"/>
      <c r="FDB25" s="497"/>
      <c r="FDC25" s="497"/>
      <c r="FDD25" s="497"/>
      <c r="FDE25" s="497"/>
      <c r="FDF25" s="497"/>
      <c r="FDG25" s="497"/>
      <c r="FDH25" s="497"/>
      <c r="FDI25" s="497"/>
      <c r="FDJ25" s="497"/>
      <c r="FDK25" s="497"/>
      <c r="FDL25" s="497"/>
      <c r="FDM25" s="497"/>
      <c r="FDN25" s="497"/>
      <c r="FDO25" s="497"/>
      <c r="FDP25" s="497"/>
      <c r="FDQ25" s="497"/>
      <c r="FDR25" s="497"/>
      <c r="FDS25" s="497"/>
      <c r="FDT25" s="497"/>
      <c r="FDU25" s="497"/>
      <c r="FDV25" s="497"/>
      <c r="FDW25" s="497"/>
      <c r="FDX25" s="497"/>
      <c r="FDY25" s="497"/>
      <c r="FDZ25" s="497"/>
      <c r="FEA25" s="497"/>
      <c r="FEB25" s="497"/>
      <c r="FEC25" s="497"/>
      <c r="FED25" s="497"/>
      <c r="FEE25" s="497"/>
      <c r="FEF25" s="497"/>
      <c r="FEG25" s="497"/>
      <c r="FEH25" s="497"/>
      <c r="FEI25" s="497"/>
      <c r="FEJ25" s="497"/>
      <c r="FEK25" s="497"/>
      <c r="FEL25" s="497"/>
      <c r="FEM25" s="497"/>
      <c r="FEN25" s="497"/>
      <c r="FEO25" s="497"/>
      <c r="FEP25" s="497"/>
      <c r="FEQ25" s="497"/>
      <c r="FER25" s="497"/>
      <c r="FES25" s="497"/>
      <c r="FET25" s="497"/>
      <c r="FEU25" s="497"/>
      <c r="FEV25" s="497"/>
      <c r="FEW25" s="497"/>
      <c r="FEX25" s="497"/>
      <c r="FEY25" s="497"/>
      <c r="FEZ25" s="497"/>
      <c r="FFA25" s="497"/>
      <c r="FFB25" s="497"/>
      <c r="FFC25" s="497"/>
      <c r="FFD25" s="497"/>
      <c r="FFE25" s="497"/>
      <c r="FFF25" s="497"/>
      <c r="FFG25" s="497"/>
      <c r="FFH25" s="497"/>
      <c r="FFI25" s="497"/>
      <c r="FFJ25" s="497"/>
      <c r="FFK25" s="497"/>
      <c r="FFL25" s="497"/>
      <c r="FFM25" s="497"/>
      <c r="FFN25" s="497"/>
      <c r="FFO25" s="497"/>
      <c r="FFP25" s="497"/>
      <c r="FFQ25" s="497"/>
      <c r="FFR25" s="497"/>
      <c r="FFS25" s="497"/>
      <c r="FFT25" s="497"/>
      <c r="FFU25" s="497"/>
      <c r="FFV25" s="497"/>
      <c r="FFW25" s="497"/>
      <c r="FFX25" s="497"/>
      <c r="FFY25" s="497"/>
      <c r="FFZ25" s="497"/>
      <c r="FGA25" s="497"/>
      <c r="FGB25" s="497"/>
      <c r="FGC25" s="497"/>
      <c r="FGD25" s="497"/>
      <c r="FGE25" s="497"/>
      <c r="FGF25" s="497"/>
      <c r="FGG25" s="497"/>
      <c r="FGH25" s="497"/>
      <c r="FGI25" s="497"/>
      <c r="FGJ25" s="497"/>
      <c r="FGK25" s="497"/>
      <c r="FGL25" s="497"/>
      <c r="FGM25" s="497"/>
      <c r="FGN25" s="497"/>
      <c r="FGO25" s="497"/>
      <c r="FGP25" s="497"/>
      <c r="FGQ25" s="497"/>
      <c r="FGR25" s="497"/>
      <c r="FGS25" s="497"/>
      <c r="FGT25" s="497"/>
      <c r="FGU25" s="497"/>
      <c r="FGV25" s="497"/>
      <c r="FGW25" s="497"/>
      <c r="FGX25" s="497"/>
      <c r="FGY25" s="497"/>
      <c r="FGZ25" s="497"/>
      <c r="FHA25" s="497"/>
      <c r="FHB25" s="497"/>
      <c r="FHC25" s="497"/>
      <c r="FHD25" s="497"/>
      <c r="FHE25" s="497"/>
      <c r="FHF25" s="497"/>
      <c r="FHG25" s="497"/>
      <c r="FHH25" s="497"/>
      <c r="FHI25" s="497"/>
      <c r="FHJ25" s="497"/>
      <c r="FHK25" s="497"/>
      <c r="FHL25" s="497"/>
      <c r="FHM25" s="497"/>
      <c r="FHN25" s="497"/>
      <c r="FHO25" s="497"/>
      <c r="FHP25" s="497"/>
      <c r="FHQ25" s="497"/>
      <c r="FHR25" s="497"/>
      <c r="FHS25" s="497"/>
      <c r="FHT25" s="497"/>
      <c r="FHU25" s="497"/>
      <c r="FHV25" s="497"/>
      <c r="FHW25" s="497"/>
      <c r="FHX25" s="497"/>
      <c r="FHY25" s="497"/>
      <c r="FHZ25" s="497"/>
      <c r="FIA25" s="497"/>
      <c r="FIB25" s="497"/>
      <c r="FIC25" s="497"/>
      <c r="FID25" s="497"/>
      <c r="FIE25" s="497"/>
      <c r="FIF25" s="497"/>
      <c r="FIG25" s="497"/>
      <c r="FIH25" s="497"/>
      <c r="FII25" s="497"/>
      <c r="FIJ25" s="497"/>
      <c r="FIK25" s="497"/>
      <c r="FIL25" s="497"/>
      <c r="FIM25" s="497"/>
      <c r="FIN25" s="497"/>
      <c r="FIO25" s="497"/>
      <c r="FIP25" s="497"/>
      <c r="FIQ25" s="497"/>
      <c r="FIR25" s="497"/>
      <c r="FIS25" s="497"/>
      <c r="FIT25" s="497"/>
      <c r="FIU25" s="497"/>
      <c r="FIV25" s="497"/>
      <c r="FIW25" s="497"/>
      <c r="FIX25" s="497"/>
      <c r="FIY25" s="497"/>
      <c r="FIZ25" s="497"/>
      <c r="FJA25" s="497"/>
      <c r="FJB25" s="497"/>
      <c r="FJC25" s="497"/>
      <c r="FJD25" s="497"/>
      <c r="FJE25" s="497"/>
      <c r="FJF25" s="497"/>
      <c r="FJG25" s="497"/>
      <c r="FJH25" s="497"/>
      <c r="FJI25" s="497"/>
      <c r="FJJ25" s="497"/>
      <c r="FJK25" s="497"/>
      <c r="FJL25" s="497"/>
      <c r="FJM25" s="497"/>
      <c r="FJN25" s="497"/>
      <c r="FJO25" s="497"/>
      <c r="FJP25" s="497"/>
      <c r="FJQ25" s="497"/>
      <c r="FJR25" s="497"/>
      <c r="FJS25" s="497"/>
      <c r="FJT25" s="497"/>
      <c r="FJU25" s="497"/>
      <c r="FJV25" s="497"/>
      <c r="FJW25" s="497"/>
      <c r="FJX25" s="497"/>
      <c r="FJY25" s="497"/>
      <c r="FJZ25" s="497"/>
      <c r="FKA25" s="497"/>
      <c r="FKB25" s="497"/>
      <c r="FKC25" s="497"/>
      <c r="FKD25" s="497"/>
      <c r="FKE25" s="497"/>
      <c r="FKF25" s="497"/>
      <c r="FKG25" s="497"/>
      <c r="FKH25" s="497"/>
      <c r="FKI25" s="497"/>
      <c r="FKJ25" s="497"/>
      <c r="FKK25" s="497"/>
      <c r="FKL25" s="497"/>
      <c r="FKM25" s="497"/>
      <c r="FKN25" s="497"/>
      <c r="FKO25" s="497"/>
      <c r="FKP25" s="497"/>
      <c r="FKQ25" s="497"/>
      <c r="FKR25" s="497"/>
      <c r="FKS25" s="497"/>
      <c r="FKT25" s="497"/>
      <c r="FKU25" s="497"/>
      <c r="FKV25" s="497"/>
      <c r="FKW25" s="497"/>
      <c r="FKX25" s="497"/>
      <c r="FKY25" s="497"/>
      <c r="FKZ25" s="497"/>
      <c r="FLA25" s="497"/>
      <c r="FLB25" s="497"/>
      <c r="FLC25" s="497"/>
      <c r="FLD25" s="497"/>
      <c r="FLE25" s="497"/>
      <c r="FLF25" s="497"/>
      <c r="FLG25" s="497"/>
      <c r="FLH25" s="497"/>
      <c r="FLI25" s="497"/>
      <c r="FLJ25" s="497"/>
      <c r="FLK25" s="497"/>
      <c r="FLL25" s="497"/>
      <c r="FLM25" s="497"/>
      <c r="FLN25" s="497"/>
      <c r="FLO25" s="497"/>
      <c r="FLP25" s="497"/>
      <c r="FLQ25" s="497"/>
      <c r="FLR25" s="497"/>
      <c r="FLS25" s="497"/>
      <c r="FLT25" s="497"/>
      <c r="FLU25" s="497"/>
      <c r="FLV25" s="497"/>
      <c r="FLW25" s="497"/>
      <c r="FLX25" s="497"/>
      <c r="FLY25" s="497"/>
      <c r="FLZ25" s="497"/>
      <c r="FMA25" s="497"/>
      <c r="FMB25" s="497"/>
      <c r="FMC25" s="497"/>
      <c r="FMD25" s="497"/>
      <c r="FME25" s="497"/>
      <c r="FMF25" s="497"/>
      <c r="FMG25" s="497"/>
      <c r="FMH25" s="497"/>
      <c r="FMI25" s="497"/>
      <c r="FMJ25" s="497"/>
      <c r="FMK25" s="497"/>
      <c r="FML25" s="497"/>
      <c r="FMM25" s="497"/>
      <c r="FMN25" s="497"/>
      <c r="FMO25" s="497"/>
      <c r="FMP25" s="497"/>
      <c r="FMQ25" s="497"/>
      <c r="FMR25" s="497"/>
      <c r="FMS25" s="497"/>
      <c r="FMT25" s="497"/>
      <c r="FMU25" s="497"/>
      <c r="FMV25" s="497"/>
      <c r="FMW25" s="497"/>
      <c r="FMX25" s="497"/>
      <c r="FMY25" s="497"/>
      <c r="FMZ25" s="497"/>
      <c r="FNA25" s="497"/>
      <c r="FNB25" s="497"/>
      <c r="FNC25" s="497"/>
      <c r="FND25" s="497"/>
      <c r="FNE25" s="497"/>
      <c r="FNF25" s="497"/>
      <c r="FNG25" s="497"/>
      <c r="FNH25" s="497"/>
      <c r="FNI25" s="497"/>
      <c r="FNJ25" s="497"/>
      <c r="FNK25" s="497"/>
      <c r="FNL25" s="497"/>
      <c r="FNM25" s="497"/>
      <c r="FNN25" s="497"/>
      <c r="FNO25" s="497"/>
      <c r="FNP25" s="497"/>
      <c r="FNQ25" s="497"/>
      <c r="FNR25" s="497"/>
      <c r="FNS25" s="497"/>
      <c r="FNT25" s="497"/>
      <c r="FNU25" s="497"/>
      <c r="FNV25" s="497"/>
      <c r="FNW25" s="497"/>
      <c r="FNX25" s="497"/>
      <c r="FNY25" s="497"/>
      <c r="FNZ25" s="497"/>
      <c r="FOA25" s="497"/>
      <c r="FOB25" s="497"/>
      <c r="FOC25" s="497"/>
      <c r="FOD25" s="497"/>
      <c r="FOE25" s="497"/>
      <c r="FOF25" s="497"/>
      <c r="FOG25" s="497"/>
      <c r="FOH25" s="497"/>
      <c r="FOI25" s="497"/>
      <c r="FOJ25" s="497"/>
      <c r="FOK25" s="497"/>
      <c r="FOL25" s="497"/>
      <c r="FOM25" s="497"/>
      <c r="FON25" s="497"/>
      <c r="FOO25" s="497"/>
      <c r="FOP25" s="497"/>
      <c r="FOQ25" s="497"/>
      <c r="FOR25" s="497"/>
      <c r="FOS25" s="497"/>
      <c r="FOT25" s="497"/>
      <c r="FOU25" s="497"/>
      <c r="FOV25" s="497"/>
      <c r="FOW25" s="497"/>
      <c r="FOX25" s="497"/>
      <c r="FOY25" s="497"/>
      <c r="FOZ25" s="497"/>
      <c r="FPA25" s="497"/>
      <c r="FPB25" s="497"/>
      <c r="FPC25" s="497"/>
      <c r="FPD25" s="497"/>
      <c r="FPE25" s="497"/>
      <c r="FPF25" s="497"/>
      <c r="FPG25" s="497"/>
      <c r="FPH25" s="497"/>
      <c r="FPI25" s="497"/>
      <c r="FPJ25" s="497"/>
      <c r="FPK25" s="497"/>
      <c r="FPL25" s="497"/>
      <c r="FPM25" s="497"/>
      <c r="FPN25" s="497"/>
      <c r="FPO25" s="497"/>
      <c r="FPP25" s="497"/>
      <c r="FPQ25" s="497"/>
      <c r="FPR25" s="497"/>
      <c r="FPS25" s="497"/>
      <c r="FPT25" s="497"/>
      <c r="FPU25" s="497"/>
      <c r="FPV25" s="497"/>
      <c r="FPW25" s="497"/>
      <c r="FPX25" s="497"/>
      <c r="FPY25" s="497"/>
      <c r="FPZ25" s="497"/>
      <c r="FQA25" s="497"/>
      <c r="FQB25" s="497"/>
      <c r="FQC25" s="497"/>
      <c r="FQD25" s="497"/>
      <c r="FQE25" s="497"/>
      <c r="FQF25" s="497"/>
      <c r="FQG25" s="497"/>
      <c r="FQH25" s="497"/>
      <c r="FQI25" s="497"/>
      <c r="FQJ25" s="497"/>
      <c r="FQK25" s="497"/>
      <c r="FQL25" s="497"/>
      <c r="FQM25" s="497"/>
      <c r="FQN25" s="497"/>
      <c r="FQO25" s="497"/>
      <c r="FQP25" s="497"/>
      <c r="FQQ25" s="497"/>
      <c r="FQR25" s="497"/>
      <c r="FQS25" s="497"/>
      <c r="FQT25" s="497"/>
      <c r="FQU25" s="497"/>
      <c r="FQV25" s="497"/>
      <c r="FQW25" s="497"/>
      <c r="FQX25" s="497"/>
      <c r="FQY25" s="497"/>
      <c r="FQZ25" s="497"/>
      <c r="FRA25" s="497"/>
      <c r="FRB25" s="497"/>
      <c r="FRC25" s="497"/>
      <c r="FRD25" s="497"/>
      <c r="FRE25" s="497"/>
      <c r="FRF25" s="497"/>
      <c r="FRG25" s="497"/>
      <c r="FRH25" s="497"/>
      <c r="FRI25" s="497"/>
      <c r="FRJ25" s="497"/>
      <c r="FRK25" s="497"/>
      <c r="FRL25" s="497"/>
      <c r="FRM25" s="497"/>
      <c r="FRN25" s="497"/>
      <c r="FRO25" s="497"/>
      <c r="FRP25" s="497"/>
      <c r="FRQ25" s="497"/>
      <c r="FRR25" s="497"/>
      <c r="FRS25" s="497"/>
      <c r="FRT25" s="497"/>
      <c r="FRU25" s="497"/>
      <c r="FRV25" s="497"/>
      <c r="FRW25" s="497"/>
      <c r="FRX25" s="497"/>
      <c r="FRY25" s="497"/>
      <c r="FRZ25" s="497"/>
      <c r="FSA25" s="497"/>
      <c r="FSB25" s="497"/>
      <c r="FSC25" s="497"/>
      <c r="FSD25" s="497"/>
      <c r="FSE25" s="497"/>
      <c r="FSF25" s="497"/>
      <c r="FSG25" s="497"/>
      <c r="FSH25" s="497"/>
      <c r="FSI25" s="497"/>
      <c r="FSJ25" s="497"/>
      <c r="FSK25" s="497"/>
      <c r="FSL25" s="497"/>
      <c r="FSM25" s="497"/>
      <c r="FSN25" s="497"/>
      <c r="FSO25" s="497"/>
      <c r="FSP25" s="497"/>
      <c r="FSQ25" s="497"/>
      <c r="FSR25" s="497"/>
      <c r="FSS25" s="497"/>
      <c r="FST25" s="497"/>
      <c r="FSU25" s="497"/>
      <c r="FSV25" s="497"/>
      <c r="FSW25" s="497"/>
      <c r="FSX25" s="497"/>
      <c r="FSY25" s="497"/>
      <c r="FSZ25" s="497"/>
      <c r="FTA25" s="497"/>
      <c r="FTB25" s="497"/>
      <c r="FTC25" s="497"/>
      <c r="FTD25" s="497"/>
      <c r="FTE25" s="497"/>
      <c r="FTF25" s="497"/>
      <c r="FTG25" s="497"/>
      <c r="FTH25" s="497"/>
      <c r="FTI25" s="497"/>
      <c r="FTJ25" s="497"/>
      <c r="FTK25" s="497"/>
      <c r="FTL25" s="497"/>
      <c r="FTM25" s="497"/>
      <c r="FTN25" s="497"/>
      <c r="FTO25" s="497"/>
      <c r="FTP25" s="497"/>
      <c r="FTQ25" s="497"/>
      <c r="FTR25" s="497"/>
      <c r="FTS25" s="497"/>
      <c r="FTT25" s="497"/>
      <c r="FTU25" s="497"/>
      <c r="FTV25" s="497"/>
      <c r="FTW25" s="497"/>
      <c r="FTX25" s="497"/>
      <c r="FTY25" s="497"/>
      <c r="FTZ25" s="497"/>
      <c r="FUA25" s="497"/>
      <c r="FUB25" s="497"/>
      <c r="FUC25" s="497"/>
      <c r="FUD25" s="497"/>
      <c r="FUE25" s="497"/>
      <c r="FUF25" s="497"/>
      <c r="FUG25" s="497"/>
      <c r="FUH25" s="497"/>
      <c r="FUI25" s="497"/>
      <c r="FUJ25" s="497"/>
      <c r="FUK25" s="497"/>
      <c r="FUL25" s="497"/>
      <c r="FUM25" s="497"/>
      <c r="FUN25" s="497"/>
      <c r="FUO25" s="497"/>
      <c r="FUP25" s="497"/>
      <c r="FUQ25" s="497"/>
      <c r="FUR25" s="497"/>
      <c r="FUS25" s="497"/>
      <c r="FUT25" s="497"/>
      <c r="FUU25" s="497"/>
      <c r="FUV25" s="497"/>
      <c r="FUW25" s="497"/>
      <c r="FUX25" s="497"/>
      <c r="FUY25" s="497"/>
      <c r="FUZ25" s="497"/>
      <c r="FVA25" s="497"/>
      <c r="FVB25" s="497"/>
      <c r="FVC25" s="497"/>
      <c r="FVD25" s="497"/>
      <c r="FVE25" s="497"/>
      <c r="FVF25" s="497"/>
      <c r="FVG25" s="497"/>
      <c r="FVH25" s="497"/>
      <c r="FVI25" s="497"/>
      <c r="FVJ25" s="497"/>
      <c r="FVK25" s="497"/>
      <c r="FVL25" s="497"/>
      <c r="FVM25" s="497"/>
      <c r="FVN25" s="497"/>
      <c r="FVO25" s="497"/>
      <c r="FVP25" s="497"/>
      <c r="FVQ25" s="497"/>
      <c r="FVR25" s="497"/>
      <c r="FVS25" s="497"/>
      <c r="FVT25" s="497"/>
      <c r="FVU25" s="497"/>
      <c r="FVV25" s="497"/>
      <c r="FVW25" s="497"/>
      <c r="FVX25" s="497"/>
      <c r="FVY25" s="497"/>
      <c r="FVZ25" s="497"/>
      <c r="FWA25" s="497"/>
      <c r="FWB25" s="497"/>
      <c r="FWC25" s="497"/>
      <c r="FWD25" s="497"/>
      <c r="FWE25" s="497"/>
      <c r="FWF25" s="497"/>
      <c r="FWG25" s="497"/>
      <c r="FWH25" s="497"/>
      <c r="FWI25" s="497"/>
      <c r="FWJ25" s="497"/>
      <c r="FWK25" s="497"/>
      <c r="FWL25" s="497"/>
      <c r="FWM25" s="497"/>
      <c r="FWN25" s="497"/>
      <c r="FWO25" s="497"/>
      <c r="FWP25" s="497"/>
      <c r="FWQ25" s="497"/>
      <c r="FWR25" s="497"/>
      <c r="FWS25" s="497"/>
      <c r="FWT25" s="497"/>
      <c r="FWU25" s="497"/>
      <c r="FWV25" s="497"/>
      <c r="FWW25" s="497"/>
      <c r="FWX25" s="497"/>
      <c r="FWY25" s="497"/>
      <c r="FWZ25" s="497"/>
      <c r="FXA25" s="497"/>
      <c r="FXB25" s="497"/>
      <c r="FXC25" s="497"/>
      <c r="FXD25" s="497"/>
      <c r="FXE25" s="497"/>
      <c r="FXF25" s="497"/>
      <c r="FXG25" s="497"/>
      <c r="FXH25" s="497"/>
      <c r="FXI25" s="497"/>
      <c r="FXJ25" s="497"/>
      <c r="FXK25" s="497"/>
      <c r="FXL25" s="497"/>
      <c r="FXM25" s="497"/>
      <c r="FXN25" s="497"/>
      <c r="FXO25" s="497"/>
      <c r="FXP25" s="497"/>
      <c r="FXQ25" s="497"/>
      <c r="FXR25" s="497"/>
      <c r="FXS25" s="497"/>
      <c r="FXT25" s="497"/>
      <c r="FXU25" s="497"/>
      <c r="FXV25" s="497"/>
      <c r="FXW25" s="497"/>
      <c r="FXX25" s="497"/>
      <c r="FXY25" s="497"/>
      <c r="FXZ25" s="497"/>
      <c r="FYA25" s="497"/>
      <c r="FYB25" s="497"/>
      <c r="FYC25" s="497"/>
      <c r="FYD25" s="497"/>
      <c r="FYE25" s="497"/>
      <c r="FYF25" s="497"/>
      <c r="FYG25" s="497"/>
      <c r="FYH25" s="497"/>
      <c r="FYI25" s="497"/>
      <c r="FYJ25" s="497"/>
      <c r="FYK25" s="497"/>
      <c r="FYL25" s="497"/>
      <c r="FYM25" s="497"/>
      <c r="FYN25" s="497"/>
      <c r="FYO25" s="497"/>
      <c r="FYP25" s="497"/>
      <c r="FYQ25" s="497"/>
      <c r="FYR25" s="497"/>
      <c r="FYS25" s="497"/>
      <c r="FYT25" s="497"/>
      <c r="FYU25" s="497"/>
      <c r="FYV25" s="497"/>
      <c r="FYW25" s="497"/>
      <c r="FYX25" s="497"/>
      <c r="FYY25" s="497"/>
      <c r="FYZ25" s="497"/>
      <c r="FZA25" s="497"/>
      <c r="FZB25" s="497"/>
      <c r="FZC25" s="497"/>
      <c r="FZD25" s="497"/>
      <c r="FZE25" s="497"/>
      <c r="FZF25" s="497"/>
      <c r="FZG25" s="497"/>
      <c r="FZH25" s="497"/>
      <c r="FZI25" s="497"/>
      <c r="FZJ25" s="497"/>
      <c r="FZK25" s="497"/>
      <c r="FZL25" s="497"/>
      <c r="FZM25" s="497"/>
      <c r="FZN25" s="497"/>
      <c r="FZO25" s="497"/>
      <c r="FZP25" s="497"/>
      <c r="FZQ25" s="497"/>
      <c r="FZR25" s="497"/>
      <c r="FZS25" s="497"/>
      <c r="FZT25" s="497"/>
      <c r="FZU25" s="497"/>
      <c r="FZV25" s="497"/>
      <c r="FZW25" s="497"/>
      <c r="FZX25" s="497"/>
      <c r="FZY25" s="497"/>
      <c r="FZZ25" s="497"/>
      <c r="GAA25" s="497"/>
      <c r="GAB25" s="497"/>
      <c r="GAC25" s="497"/>
      <c r="GAD25" s="497"/>
      <c r="GAE25" s="497"/>
      <c r="GAF25" s="497"/>
      <c r="GAG25" s="497"/>
      <c r="GAH25" s="497"/>
      <c r="GAI25" s="497"/>
      <c r="GAJ25" s="497"/>
      <c r="GAK25" s="497"/>
      <c r="GAL25" s="497"/>
      <c r="GAM25" s="497"/>
      <c r="GAN25" s="497"/>
      <c r="GAO25" s="497"/>
      <c r="GAP25" s="497"/>
      <c r="GAQ25" s="497"/>
      <c r="GAR25" s="497"/>
      <c r="GAS25" s="497"/>
      <c r="GAT25" s="497"/>
      <c r="GAU25" s="497"/>
      <c r="GAV25" s="497"/>
      <c r="GAW25" s="497"/>
      <c r="GAX25" s="497"/>
      <c r="GAY25" s="497"/>
      <c r="GAZ25" s="497"/>
      <c r="GBA25" s="497"/>
      <c r="GBB25" s="497"/>
      <c r="GBC25" s="497"/>
      <c r="GBD25" s="497"/>
      <c r="GBE25" s="497"/>
      <c r="GBF25" s="497"/>
      <c r="GBG25" s="497"/>
      <c r="GBH25" s="497"/>
      <c r="GBI25" s="497"/>
      <c r="GBJ25" s="497"/>
      <c r="GBK25" s="497"/>
      <c r="GBL25" s="497"/>
      <c r="GBM25" s="497"/>
      <c r="GBN25" s="497"/>
      <c r="GBO25" s="497"/>
      <c r="GBP25" s="497"/>
      <c r="GBQ25" s="497"/>
      <c r="GBR25" s="497"/>
      <c r="GBS25" s="497"/>
      <c r="GBT25" s="497"/>
      <c r="GBU25" s="497"/>
      <c r="GBV25" s="497"/>
      <c r="GBW25" s="497"/>
      <c r="GBX25" s="497"/>
      <c r="GBY25" s="497"/>
      <c r="GBZ25" s="497"/>
      <c r="GCA25" s="497"/>
      <c r="GCB25" s="497"/>
      <c r="GCC25" s="497"/>
      <c r="GCD25" s="497"/>
      <c r="GCE25" s="497"/>
      <c r="GCF25" s="497"/>
      <c r="GCG25" s="497"/>
      <c r="GCH25" s="497"/>
      <c r="GCI25" s="497"/>
      <c r="GCJ25" s="497"/>
      <c r="GCK25" s="497"/>
      <c r="GCL25" s="497"/>
      <c r="GCM25" s="497"/>
      <c r="GCN25" s="497"/>
      <c r="GCO25" s="497"/>
      <c r="GCP25" s="497"/>
      <c r="GCQ25" s="497"/>
      <c r="GCR25" s="497"/>
      <c r="GCS25" s="497"/>
      <c r="GCT25" s="497"/>
      <c r="GCU25" s="497"/>
      <c r="GCV25" s="497"/>
      <c r="GCW25" s="497"/>
      <c r="GCX25" s="497"/>
      <c r="GCY25" s="497"/>
      <c r="GCZ25" s="497"/>
      <c r="GDA25" s="497"/>
      <c r="GDB25" s="497"/>
      <c r="GDC25" s="497"/>
      <c r="GDD25" s="497"/>
      <c r="GDE25" s="497"/>
      <c r="GDF25" s="497"/>
      <c r="GDG25" s="497"/>
      <c r="GDH25" s="497"/>
      <c r="GDI25" s="497"/>
      <c r="GDJ25" s="497"/>
      <c r="GDK25" s="497"/>
      <c r="GDL25" s="497"/>
      <c r="GDM25" s="497"/>
      <c r="GDN25" s="497"/>
      <c r="GDO25" s="497"/>
      <c r="GDP25" s="497"/>
      <c r="GDQ25" s="497"/>
      <c r="GDR25" s="497"/>
      <c r="GDS25" s="497"/>
      <c r="GDT25" s="497"/>
      <c r="GDU25" s="497"/>
      <c r="GDV25" s="497"/>
      <c r="GDW25" s="497"/>
      <c r="GDX25" s="497"/>
      <c r="GDY25" s="497"/>
      <c r="GDZ25" s="497"/>
      <c r="GEA25" s="497"/>
      <c r="GEB25" s="497"/>
      <c r="GEC25" s="497"/>
      <c r="GED25" s="497"/>
      <c r="GEE25" s="497"/>
      <c r="GEF25" s="497"/>
      <c r="GEG25" s="497"/>
      <c r="GEH25" s="497"/>
      <c r="GEI25" s="497"/>
      <c r="GEJ25" s="497"/>
      <c r="GEK25" s="497"/>
      <c r="GEL25" s="497"/>
      <c r="GEM25" s="497"/>
      <c r="GEN25" s="497"/>
      <c r="GEO25" s="497"/>
      <c r="GEP25" s="497"/>
      <c r="GEQ25" s="497"/>
      <c r="GER25" s="497"/>
      <c r="GES25" s="497"/>
      <c r="GET25" s="497"/>
      <c r="GEU25" s="497"/>
      <c r="GEV25" s="497"/>
      <c r="GEW25" s="497"/>
      <c r="GEX25" s="497"/>
      <c r="GEY25" s="497"/>
      <c r="GEZ25" s="497"/>
      <c r="GFA25" s="497"/>
      <c r="GFB25" s="497"/>
      <c r="GFC25" s="497"/>
      <c r="GFD25" s="497"/>
      <c r="GFE25" s="497"/>
      <c r="GFF25" s="497"/>
      <c r="GFG25" s="497"/>
      <c r="GFH25" s="497"/>
      <c r="GFI25" s="497"/>
      <c r="GFJ25" s="497"/>
      <c r="GFK25" s="497"/>
      <c r="GFL25" s="497"/>
      <c r="GFM25" s="497"/>
      <c r="GFN25" s="497"/>
      <c r="GFO25" s="497"/>
      <c r="GFP25" s="497"/>
      <c r="GFQ25" s="497"/>
      <c r="GFR25" s="497"/>
      <c r="GFS25" s="497"/>
      <c r="GFT25" s="497"/>
      <c r="GFU25" s="497"/>
      <c r="GFV25" s="497"/>
      <c r="GFW25" s="497"/>
      <c r="GFX25" s="497"/>
      <c r="GFY25" s="497"/>
      <c r="GFZ25" s="497"/>
      <c r="GGA25" s="497"/>
      <c r="GGB25" s="497"/>
      <c r="GGC25" s="497"/>
      <c r="GGD25" s="497"/>
      <c r="GGE25" s="497"/>
      <c r="GGF25" s="497"/>
      <c r="GGG25" s="497"/>
      <c r="GGH25" s="497"/>
      <c r="GGI25" s="497"/>
      <c r="GGJ25" s="497"/>
      <c r="GGK25" s="497"/>
      <c r="GGL25" s="497"/>
      <c r="GGM25" s="497"/>
      <c r="GGN25" s="497"/>
      <c r="GGO25" s="497"/>
      <c r="GGP25" s="497"/>
      <c r="GGQ25" s="497"/>
      <c r="GGR25" s="497"/>
      <c r="GGS25" s="497"/>
      <c r="GGT25" s="497"/>
      <c r="GGU25" s="497"/>
      <c r="GGV25" s="497"/>
      <c r="GGW25" s="497"/>
      <c r="GGX25" s="497"/>
      <c r="GGY25" s="497"/>
      <c r="GGZ25" s="497"/>
      <c r="GHA25" s="497"/>
      <c r="GHB25" s="497"/>
      <c r="GHC25" s="497"/>
      <c r="GHD25" s="497"/>
      <c r="GHE25" s="497"/>
      <c r="GHF25" s="497"/>
      <c r="GHG25" s="497"/>
      <c r="GHH25" s="497"/>
      <c r="GHI25" s="497"/>
      <c r="GHJ25" s="497"/>
      <c r="GHK25" s="497"/>
      <c r="GHL25" s="497"/>
      <c r="GHM25" s="497"/>
      <c r="GHN25" s="497"/>
      <c r="GHO25" s="497"/>
      <c r="GHP25" s="497"/>
      <c r="GHQ25" s="497"/>
      <c r="GHR25" s="497"/>
      <c r="GHS25" s="497"/>
      <c r="GHT25" s="497"/>
      <c r="GHU25" s="497"/>
      <c r="GHV25" s="497"/>
      <c r="GHW25" s="497"/>
      <c r="GHX25" s="497"/>
      <c r="GHY25" s="497"/>
      <c r="GHZ25" s="497"/>
      <c r="GIA25" s="497"/>
      <c r="GIB25" s="497"/>
      <c r="GIC25" s="497"/>
      <c r="GID25" s="497"/>
      <c r="GIE25" s="497"/>
      <c r="GIF25" s="497"/>
      <c r="GIG25" s="497"/>
      <c r="GIH25" s="497"/>
      <c r="GII25" s="497"/>
      <c r="GIJ25" s="497"/>
      <c r="GIK25" s="497"/>
      <c r="GIL25" s="497"/>
      <c r="GIM25" s="497"/>
      <c r="GIN25" s="497"/>
      <c r="GIO25" s="497"/>
      <c r="GIP25" s="497"/>
      <c r="GIQ25" s="497"/>
      <c r="GIR25" s="497"/>
      <c r="GIS25" s="497"/>
      <c r="GIT25" s="497"/>
      <c r="GIU25" s="497"/>
      <c r="GIV25" s="497"/>
      <c r="GIW25" s="497"/>
      <c r="GIX25" s="497"/>
      <c r="GIY25" s="497"/>
      <c r="GIZ25" s="497"/>
      <c r="GJA25" s="497"/>
      <c r="GJB25" s="497"/>
      <c r="GJC25" s="497"/>
      <c r="GJD25" s="497"/>
      <c r="GJE25" s="497"/>
      <c r="GJF25" s="497"/>
      <c r="GJG25" s="497"/>
      <c r="GJH25" s="497"/>
      <c r="GJI25" s="497"/>
      <c r="GJJ25" s="497"/>
      <c r="GJK25" s="497"/>
      <c r="GJL25" s="497"/>
      <c r="GJM25" s="497"/>
      <c r="GJN25" s="497"/>
      <c r="GJO25" s="497"/>
      <c r="GJP25" s="497"/>
      <c r="GJQ25" s="497"/>
      <c r="GJR25" s="497"/>
      <c r="GJS25" s="497"/>
      <c r="GJT25" s="497"/>
      <c r="GJU25" s="497"/>
      <c r="GJV25" s="497"/>
      <c r="GJW25" s="497"/>
      <c r="GJX25" s="497"/>
      <c r="GJY25" s="497"/>
      <c r="GJZ25" s="497"/>
      <c r="GKA25" s="497"/>
      <c r="GKB25" s="497"/>
      <c r="GKC25" s="497"/>
      <c r="GKD25" s="497"/>
      <c r="GKE25" s="497"/>
      <c r="GKF25" s="497"/>
      <c r="GKG25" s="497"/>
      <c r="GKH25" s="497"/>
      <c r="GKI25" s="497"/>
      <c r="GKJ25" s="497"/>
      <c r="GKK25" s="497"/>
      <c r="GKL25" s="497"/>
      <c r="GKM25" s="497"/>
      <c r="GKN25" s="497"/>
      <c r="GKO25" s="497"/>
      <c r="GKP25" s="497"/>
      <c r="GKQ25" s="497"/>
      <c r="GKR25" s="497"/>
      <c r="GKS25" s="497"/>
      <c r="GKT25" s="497"/>
      <c r="GKU25" s="497"/>
      <c r="GKV25" s="497"/>
      <c r="GKW25" s="497"/>
      <c r="GKX25" s="497"/>
      <c r="GKY25" s="497"/>
      <c r="GKZ25" s="497"/>
      <c r="GLA25" s="497"/>
      <c r="GLB25" s="497"/>
      <c r="GLC25" s="497"/>
      <c r="GLD25" s="497"/>
      <c r="GLE25" s="497"/>
      <c r="GLF25" s="497"/>
      <c r="GLG25" s="497"/>
      <c r="GLH25" s="497"/>
      <c r="GLI25" s="497"/>
      <c r="GLJ25" s="497"/>
      <c r="GLK25" s="497"/>
      <c r="GLL25" s="497"/>
      <c r="GLM25" s="497"/>
      <c r="GLN25" s="497"/>
      <c r="GLO25" s="497"/>
      <c r="GLP25" s="497"/>
      <c r="GLQ25" s="497"/>
      <c r="GLR25" s="497"/>
      <c r="GLS25" s="497"/>
      <c r="GLT25" s="497"/>
      <c r="GLU25" s="497"/>
      <c r="GLV25" s="497"/>
      <c r="GLW25" s="497"/>
      <c r="GLX25" s="497"/>
      <c r="GLY25" s="497"/>
      <c r="GLZ25" s="497"/>
      <c r="GMA25" s="497"/>
      <c r="GMB25" s="497"/>
      <c r="GMC25" s="497"/>
      <c r="GMD25" s="497"/>
      <c r="GME25" s="497"/>
      <c r="GMF25" s="497"/>
      <c r="GMG25" s="497"/>
      <c r="GMH25" s="497"/>
      <c r="GMI25" s="497"/>
      <c r="GMJ25" s="497"/>
      <c r="GMK25" s="497"/>
      <c r="GML25" s="497"/>
      <c r="GMM25" s="497"/>
      <c r="GMN25" s="497"/>
      <c r="GMO25" s="497"/>
      <c r="GMP25" s="497"/>
      <c r="GMQ25" s="497"/>
      <c r="GMR25" s="497"/>
      <c r="GMS25" s="497"/>
      <c r="GMT25" s="497"/>
      <c r="GMU25" s="497"/>
      <c r="GMV25" s="497"/>
      <c r="GMW25" s="497"/>
      <c r="GMX25" s="497"/>
      <c r="GMY25" s="497"/>
      <c r="GMZ25" s="497"/>
      <c r="GNA25" s="497"/>
      <c r="GNB25" s="497"/>
      <c r="GNC25" s="497"/>
      <c r="GND25" s="497"/>
      <c r="GNE25" s="497"/>
      <c r="GNF25" s="497"/>
      <c r="GNG25" s="497"/>
      <c r="GNH25" s="497"/>
      <c r="GNI25" s="497"/>
      <c r="GNJ25" s="497"/>
      <c r="GNK25" s="497"/>
      <c r="GNL25" s="497"/>
      <c r="GNM25" s="497"/>
      <c r="GNN25" s="497"/>
      <c r="GNO25" s="497"/>
      <c r="GNP25" s="497"/>
      <c r="GNQ25" s="497"/>
      <c r="GNR25" s="497"/>
      <c r="GNS25" s="497"/>
      <c r="GNT25" s="497"/>
      <c r="GNU25" s="497"/>
      <c r="GNV25" s="497"/>
      <c r="GNW25" s="497"/>
      <c r="GNX25" s="497"/>
      <c r="GNY25" s="497"/>
      <c r="GNZ25" s="497"/>
      <c r="GOA25" s="497"/>
      <c r="GOB25" s="497"/>
      <c r="GOC25" s="497"/>
      <c r="GOD25" s="497"/>
      <c r="GOE25" s="497"/>
      <c r="GOF25" s="497"/>
      <c r="GOG25" s="497"/>
      <c r="GOH25" s="497"/>
      <c r="GOI25" s="497"/>
      <c r="GOJ25" s="497"/>
      <c r="GOK25" s="497"/>
      <c r="GOL25" s="497"/>
      <c r="GOM25" s="497"/>
      <c r="GON25" s="497"/>
      <c r="GOO25" s="497"/>
      <c r="GOP25" s="497"/>
      <c r="GOQ25" s="497"/>
      <c r="GOR25" s="497"/>
      <c r="GOS25" s="497"/>
      <c r="GOT25" s="497"/>
      <c r="GOU25" s="497"/>
      <c r="GOV25" s="497"/>
      <c r="GOW25" s="497"/>
      <c r="GOX25" s="497"/>
      <c r="GOY25" s="497"/>
      <c r="GOZ25" s="497"/>
      <c r="GPA25" s="497"/>
      <c r="GPB25" s="497"/>
      <c r="GPC25" s="497"/>
      <c r="GPD25" s="497"/>
      <c r="GPE25" s="497"/>
      <c r="GPF25" s="497"/>
      <c r="GPG25" s="497"/>
      <c r="GPH25" s="497"/>
      <c r="GPI25" s="497"/>
      <c r="GPJ25" s="497"/>
      <c r="GPK25" s="497"/>
      <c r="GPL25" s="497"/>
      <c r="GPM25" s="497"/>
      <c r="GPN25" s="497"/>
      <c r="GPO25" s="497"/>
      <c r="GPP25" s="497"/>
      <c r="GPQ25" s="497"/>
      <c r="GPR25" s="497"/>
      <c r="GPS25" s="497"/>
      <c r="GPT25" s="497"/>
      <c r="GPU25" s="497"/>
      <c r="GPV25" s="497"/>
      <c r="GPW25" s="497"/>
      <c r="GPX25" s="497"/>
      <c r="GPY25" s="497"/>
      <c r="GPZ25" s="497"/>
      <c r="GQA25" s="497"/>
      <c r="GQB25" s="497"/>
      <c r="GQC25" s="497"/>
      <c r="GQD25" s="497"/>
      <c r="GQE25" s="497"/>
      <c r="GQF25" s="497"/>
      <c r="GQG25" s="497"/>
      <c r="GQH25" s="497"/>
      <c r="GQI25" s="497"/>
      <c r="GQJ25" s="497"/>
      <c r="GQK25" s="497"/>
      <c r="GQL25" s="497"/>
      <c r="GQM25" s="497"/>
      <c r="GQN25" s="497"/>
      <c r="GQO25" s="497"/>
      <c r="GQP25" s="497"/>
      <c r="GQQ25" s="497"/>
      <c r="GQR25" s="497"/>
      <c r="GQS25" s="497"/>
      <c r="GQT25" s="497"/>
      <c r="GQU25" s="497"/>
      <c r="GQV25" s="497"/>
      <c r="GQW25" s="497"/>
      <c r="GQX25" s="497"/>
      <c r="GQY25" s="497"/>
      <c r="GQZ25" s="497"/>
      <c r="GRA25" s="497"/>
      <c r="GRB25" s="497"/>
      <c r="GRC25" s="497"/>
      <c r="GRD25" s="497"/>
      <c r="GRE25" s="497"/>
      <c r="GRF25" s="497"/>
      <c r="GRG25" s="497"/>
      <c r="GRH25" s="497"/>
      <c r="GRI25" s="497"/>
      <c r="GRJ25" s="497"/>
      <c r="GRK25" s="497"/>
      <c r="GRL25" s="497"/>
      <c r="GRM25" s="497"/>
      <c r="GRN25" s="497"/>
      <c r="GRO25" s="497"/>
      <c r="GRP25" s="497"/>
      <c r="GRQ25" s="497"/>
      <c r="GRR25" s="497"/>
      <c r="GRS25" s="497"/>
      <c r="GRT25" s="497"/>
      <c r="GRU25" s="497"/>
      <c r="GRV25" s="497"/>
      <c r="GRW25" s="497"/>
      <c r="GRX25" s="497"/>
      <c r="GRY25" s="497"/>
      <c r="GRZ25" s="497"/>
      <c r="GSA25" s="497"/>
      <c r="GSB25" s="497"/>
      <c r="GSC25" s="497"/>
      <c r="GSD25" s="497"/>
      <c r="GSE25" s="497"/>
      <c r="GSF25" s="497"/>
      <c r="GSG25" s="497"/>
      <c r="GSH25" s="497"/>
      <c r="GSI25" s="497"/>
      <c r="GSJ25" s="497"/>
      <c r="GSK25" s="497"/>
      <c r="GSL25" s="497"/>
      <c r="GSM25" s="497"/>
      <c r="GSN25" s="497"/>
      <c r="GSO25" s="497"/>
      <c r="GSP25" s="497"/>
      <c r="GSQ25" s="497"/>
      <c r="GSR25" s="497"/>
      <c r="GSS25" s="497"/>
      <c r="GST25" s="497"/>
      <c r="GSU25" s="497"/>
      <c r="GSV25" s="497"/>
      <c r="GSW25" s="497"/>
      <c r="GSX25" s="497"/>
      <c r="GSY25" s="497"/>
      <c r="GSZ25" s="497"/>
      <c r="GTA25" s="497"/>
      <c r="GTB25" s="497"/>
      <c r="GTC25" s="497"/>
      <c r="GTD25" s="497"/>
      <c r="GTE25" s="497"/>
      <c r="GTF25" s="497"/>
      <c r="GTG25" s="497"/>
      <c r="GTH25" s="497"/>
      <c r="GTI25" s="497"/>
      <c r="GTJ25" s="497"/>
      <c r="GTK25" s="497"/>
      <c r="GTL25" s="497"/>
      <c r="GTM25" s="497"/>
      <c r="GTN25" s="497"/>
      <c r="GTO25" s="497"/>
      <c r="GTP25" s="497"/>
      <c r="GTQ25" s="497"/>
      <c r="GTR25" s="497"/>
      <c r="GTS25" s="497"/>
      <c r="GTT25" s="497"/>
      <c r="GTU25" s="497"/>
      <c r="GTV25" s="497"/>
      <c r="GTW25" s="497"/>
      <c r="GTX25" s="497"/>
      <c r="GTY25" s="497"/>
      <c r="GTZ25" s="497"/>
      <c r="GUA25" s="497"/>
      <c r="GUB25" s="497"/>
      <c r="GUC25" s="497"/>
      <c r="GUD25" s="497"/>
      <c r="GUE25" s="497"/>
      <c r="GUF25" s="497"/>
      <c r="GUG25" s="497"/>
      <c r="GUH25" s="497"/>
      <c r="GUI25" s="497"/>
      <c r="GUJ25" s="497"/>
      <c r="GUK25" s="497"/>
      <c r="GUL25" s="497"/>
      <c r="GUM25" s="497"/>
      <c r="GUN25" s="497"/>
      <c r="GUO25" s="497"/>
      <c r="GUP25" s="497"/>
      <c r="GUQ25" s="497"/>
      <c r="GUR25" s="497"/>
      <c r="GUS25" s="497"/>
      <c r="GUT25" s="497"/>
      <c r="GUU25" s="497"/>
      <c r="GUV25" s="497"/>
      <c r="GUW25" s="497"/>
      <c r="GUX25" s="497"/>
      <c r="GUY25" s="497"/>
      <c r="GUZ25" s="497"/>
      <c r="GVA25" s="497"/>
      <c r="GVB25" s="497"/>
      <c r="GVC25" s="497"/>
      <c r="GVD25" s="497"/>
      <c r="GVE25" s="497"/>
      <c r="GVF25" s="497"/>
      <c r="GVG25" s="497"/>
      <c r="GVH25" s="497"/>
      <c r="GVI25" s="497"/>
      <c r="GVJ25" s="497"/>
      <c r="GVK25" s="497"/>
      <c r="GVL25" s="497"/>
      <c r="GVM25" s="497"/>
      <c r="GVN25" s="497"/>
      <c r="GVO25" s="497"/>
      <c r="GVP25" s="497"/>
      <c r="GVQ25" s="497"/>
      <c r="GVR25" s="497"/>
      <c r="GVS25" s="497"/>
      <c r="GVT25" s="497"/>
      <c r="GVU25" s="497"/>
      <c r="GVV25" s="497"/>
      <c r="GVW25" s="497"/>
      <c r="GVX25" s="497"/>
      <c r="GVY25" s="497"/>
      <c r="GVZ25" s="497"/>
      <c r="GWA25" s="497"/>
      <c r="GWB25" s="497"/>
      <c r="GWC25" s="497"/>
      <c r="GWD25" s="497"/>
      <c r="GWE25" s="497"/>
      <c r="GWF25" s="497"/>
      <c r="GWG25" s="497"/>
      <c r="GWH25" s="497"/>
      <c r="GWI25" s="497"/>
      <c r="GWJ25" s="497"/>
      <c r="GWK25" s="497"/>
      <c r="GWL25" s="497"/>
      <c r="GWM25" s="497"/>
      <c r="GWN25" s="497"/>
      <c r="GWO25" s="497"/>
      <c r="GWP25" s="497"/>
      <c r="GWQ25" s="497"/>
      <c r="GWR25" s="497"/>
      <c r="GWS25" s="497"/>
      <c r="GWT25" s="497"/>
      <c r="GWU25" s="497"/>
      <c r="GWV25" s="497"/>
      <c r="GWW25" s="497"/>
      <c r="GWX25" s="497"/>
      <c r="GWY25" s="497"/>
      <c r="GWZ25" s="497"/>
      <c r="GXA25" s="497"/>
      <c r="GXB25" s="497"/>
      <c r="GXC25" s="497"/>
      <c r="GXD25" s="497"/>
      <c r="GXE25" s="497"/>
      <c r="GXF25" s="497"/>
      <c r="GXG25" s="497"/>
      <c r="GXH25" s="497"/>
      <c r="GXI25" s="497"/>
      <c r="GXJ25" s="497"/>
      <c r="GXK25" s="497"/>
      <c r="GXL25" s="497"/>
      <c r="GXM25" s="497"/>
      <c r="GXN25" s="497"/>
      <c r="GXO25" s="497"/>
      <c r="GXP25" s="497"/>
      <c r="GXQ25" s="497"/>
      <c r="GXR25" s="497"/>
      <c r="GXS25" s="497"/>
      <c r="GXT25" s="497"/>
      <c r="GXU25" s="497"/>
      <c r="GXV25" s="497"/>
      <c r="GXW25" s="497"/>
      <c r="GXX25" s="497"/>
      <c r="GXY25" s="497"/>
      <c r="GXZ25" s="497"/>
      <c r="GYA25" s="497"/>
      <c r="GYB25" s="497"/>
      <c r="GYC25" s="497"/>
      <c r="GYD25" s="497"/>
      <c r="GYE25" s="497"/>
      <c r="GYF25" s="497"/>
      <c r="GYG25" s="497"/>
      <c r="GYH25" s="497"/>
      <c r="GYI25" s="497"/>
      <c r="GYJ25" s="497"/>
      <c r="GYK25" s="497"/>
      <c r="GYL25" s="497"/>
      <c r="GYM25" s="497"/>
      <c r="GYN25" s="497"/>
      <c r="GYO25" s="497"/>
      <c r="GYP25" s="497"/>
      <c r="GYQ25" s="497"/>
      <c r="GYR25" s="497"/>
      <c r="GYS25" s="497"/>
      <c r="GYT25" s="497"/>
      <c r="GYU25" s="497"/>
      <c r="GYV25" s="497"/>
      <c r="GYW25" s="497"/>
      <c r="GYX25" s="497"/>
      <c r="GYY25" s="497"/>
      <c r="GYZ25" s="497"/>
      <c r="GZA25" s="497"/>
      <c r="GZB25" s="497"/>
      <c r="GZC25" s="497"/>
      <c r="GZD25" s="497"/>
      <c r="GZE25" s="497"/>
      <c r="GZF25" s="497"/>
      <c r="GZG25" s="497"/>
      <c r="GZH25" s="497"/>
      <c r="GZI25" s="497"/>
      <c r="GZJ25" s="497"/>
      <c r="GZK25" s="497"/>
      <c r="GZL25" s="497"/>
      <c r="GZM25" s="497"/>
      <c r="GZN25" s="497"/>
      <c r="GZO25" s="497"/>
      <c r="GZP25" s="497"/>
      <c r="GZQ25" s="497"/>
      <c r="GZR25" s="497"/>
      <c r="GZS25" s="497"/>
      <c r="GZT25" s="497"/>
      <c r="GZU25" s="497"/>
      <c r="GZV25" s="497"/>
      <c r="GZW25" s="497"/>
      <c r="GZX25" s="497"/>
      <c r="GZY25" s="497"/>
      <c r="GZZ25" s="497"/>
      <c r="HAA25" s="497"/>
      <c r="HAB25" s="497"/>
      <c r="HAC25" s="497"/>
      <c r="HAD25" s="497"/>
      <c r="HAE25" s="497"/>
      <c r="HAF25" s="497"/>
      <c r="HAG25" s="497"/>
      <c r="HAH25" s="497"/>
      <c r="HAI25" s="497"/>
      <c r="HAJ25" s="497"/>
      <c r="HAK25" s="497"/>
      <c r="HAL25" s="497"/>
      <c r="HAM25" s="497"/>
      <c r="HAN25" s="497"/>
      <c r="HAO25" s="497"/>
      <c r="HAP25" s="497"/>
      <c r="HAQ25" s="497"/>
      <c r="HAR25" s="497"/>
      <c r="HAS25" s="497"/>
      <c r="HAT25" s="497"/>
      <c r="HAU25" s="497"/>
      <c r="HAV25" s="497"/>
      <c r="HAW25" s="497"/>
      <c r="HAX25" s="497"/>
      <c r="HAY25" s="497"/>
      <c r="HAZ25" s="497"/>
      <c r="HBA25" s="497"/>
      <c r="HBB25" s="497"/>
      <c r="HBC25" s="497"/>
      <c r="HBD25" s="497"/>
      <c r="HBE25" s="497"/>
      <c r="HBF25" s="497"/>
      <c r="HBG25" s="497"/>
      <c r="HBH25" s="497"/>
      <c r="HBI25" s="497"/>
      <c r="HBJ25" s="497"/>
      <c r="HBK25" s="497"/>
      <c r="HBL25" s="497"/>
      <c r="HBM25" s="497"/>
      <c r="HBN25" s="497"/>
      <c r="HBO25" s="497"/>
      <c r="HBP25" s="497"/>
      <c r="HBQ25" s="497"/>
      <c r="HBR25" s="497"/>
      <c r="HBS25" s="497"/>
      <c r="HBT25" s="497"/>
      <c r="HBU25" s="497"/>
      <c r="HBV25" s="497"/>
      <c r="HBW25" s="497"/>
      <c r="HBX25" s="497"/>
      <c r="HBY25" s="497"/>
      <c r="HBZ25" s="497"/>
      <c r="HCA25" s="497"/>
      <c r="HCB25" s="497"/>
      <c r="HCC25" s="497"/>
      <c r="HCD25" s="497"/>
      <c r="HCE25" s="497"/>
      <c r="HCF25" s="497"/>
      <c r="HCG25" s="497"/>
      <c r="HCH25" s="497"/>
      <c r="HCI25" s="497"/>
      <c r="HCJ25" s="497"/>
      <c r="HCK25" s="497"/>
      <c r="HCL25" s="497"/>
      <c r="HCM25" s="497"/>
      <c r="HCN25" s="497"/>
      <c r="HCO25" s="497"/>
      <c r="HCP25" s="497"/>
      <c r="HCQ25" s="497"/>
      <c r="HCR25" s="497"/>
      <c r="HCS25" s="497"/>
      <c r="HCT25" s="497"/>
      <c r="HCU25" s="497"/>
      <c r="HCV25" s="497"/>
      <c r="HCW25" s="497"/>
      <c r="HCX25" s="497"/>
      <c r="HCY25" s="497"/>
      <c r="HCZ25" s="497"/>
      <c r="HDA25" s="497"/>
      <c r="HDB25" s="497"/>
      <c r="HDC25" s="497"/>
      <c r="HDD25" s="497"/>
      <c r="HDE25" s="497"/>
      <c r="HDF25" s="497"/>
      <c r="HDG25" s="497"/>
      <c r="HDH25" s="497"/>
      <c r="HDI25" s="497"/>
      <c r="HDJ25" s="497"/>
      <c r="HDK25" s="497"/>
      <c r="HDL25" s="497"/>
      <c r="HDM25" s="497"/>
      <c r="HDN25" s="497"/>
      <c r="HDO25" s="497"/>
      <c r="HDP25" s="497"/>
      <c r="HDQ25" s="497"/>
      <c r="HDR25" s="497"/>
      <c r="HDS25" s="497"/>
      <c r="HDT25" s="497"/>
      <c r="HDU25" s="497"/>
      <c r="HDV25" s="497"/>
      <c r="HDW25" s="497"/>
      <c r="HDX25" s="497"/>
      <c r="HDY25" s="497"/>
      <c r="HDZ25" s="497"/>
      <c r="HEA25" s="497"/>
      <c r="HEB25" s="497"/>
      <c r="HEC25" s="497"/>
      <c r="HED25" s="497"/>
      <c r="HEE25" s="497"/>
      <c r="HEF25" s="497"/>
      <c r="HEG25" s="497"/>
      <c r="HEH25" s="497"/>
      <c r="HEI25" s="497"/>
      <c r="HEJ25" s="497"/>
      <c r="HEK25" s="497"/>
      <c r="HEL25" s="497"/>
      <c r="HEM25" s="497"/>
      <c r="HEN25" s="497"/>
      <c r="HEO25" s="497"/>
      <c r="HEP25" s="497"/>
      <c r="HEQ25" s="497"/>
      <c r="HER25" s="497"/>
      <c r="HES25" s="497"/>
      <c r="HET25" s="497"/>
      <c r="HEU25" s="497"/>
      <c r="HEV25" s="497"/>
      <c r="HEW25" s="497"/>
      <c r="HEX25" s="497"/>
      <c r="HEY25" s="497"/>
      <c r="HEZ25" s="497"/>
      <c r="HFA25" s="497"/>
      <c r="HFB25" s="497"/>
      <c r="HFC25" s="497"/>
      <c r="HFD25" s="497"/>
      <c r="HFE25" s="497"/>
      <c r="HFF25" s="497"/>
      <c r="HFG25" s="497"/>
      <c r="HFH25" s="497"/>
      <c r="HFI25" s="497"/>
      <c r="HFJ25" s="497"/>
      <c r="HFK25" s="497"/>
      <c r="HFL25" s="497"/>
      <c r="HFM25" s="497"/>
      <c r="HFN25" s="497"/>
      <c r="HFO25" s="497"/>
      <c r="HFP25" s="497"/>
      <c r="HFQ25" s="497"/>
      <c r="HFR25" s="497"/>
      <c r="HFS25" s="497"/>
      <c r="HFT25" s="497"/>
      <c r="HFU25" s="497"/>
      <c r="HFV25" s="497"/>
      <c r="HFW25" s="497"/>
      <c r="HFX25" s="497"/>
      <c r="HFY25" s="497"/>
      <c r="HFZ25" s="497"/>
      <c r="HGA25" s="497"/>
      <c r="HGB25" s="497"/>
      <c r="HGC25" s="497"/>
      <c r="HGD25" s="497"/>
      <c r="HGE25" s="497"/>
      <c r="HGF25" s="497"/>
      <c r="HGG25" s="497"/>
      <c r="HGH25" s="497"/>
      <c r="HGI25" s="497"/>
      <c r="HGJ25" s="497"/>
      <c r="HGK25" s="497"/>
      <c r="HGL25" s="497"/>
      <c r="HGM25" s="497"/>
      <c r="HGN25" s="497"/>
      <c r="HGO25" s="497"/>
      <c r="HGP25" s="497"/>
      <c r="HGQ25" s="497"/>
      <c r="HGR25" s="497"/>
      <c r="HGS25" s="497"/>
      <c r="HGT25" s="497"/>
      <c r="HGU25" s="497"/>
      <c r="HGV25" s="497"/>
      <c r="HGW25" s="497"/>
      <c r="HGX25" s="497"/>
      <c r="HGY25" s="497"/>
      <c r="HGZ25" s="497"/>
      <c r="HHA25" s="497"/>
      <c r="HHB25" s="497"/>
      <c r="HHC25" s="497"/>
      <c r="HHD25" s="497"/>
      <c r="HHE25" s="497"/>
      <c r="HHF25" s="497"/>
      <c r="HHG25" s="497"/>
      <c r="HHH25" s="497"/>
      <c r="HHI25" s="497"/>
      <c r="HHJ25" s="497"/>
      <c r="HHK25" s="497"/>
      <c r="HHL25" s="497"/>
      <c r="HHM25" s="497"/>
      <c r="HHN25" s="497"/>
      <c r="HHO25" s="497"/>
      <c r="HHP25" s="497"/>
      <c r="HHQ25" s="497"/>
      <c r="HHR25" s="497"/>
      <c r="HHS25" s="497"/>
      <c r="HHT25" s="497"/>
      <c r="HHU25" s="497"/>
      <c r="HHV25" s="497"/>
      <c r="HHW25" s="497"/>
      <c r="HHX25" s="497"/>
      <c r="HHY25" s="497"/>
      <c r="HHZ25" s="497"/>
      <c r="HIA25" s="497"/>
      <c r="HIB25" s="497"/>
      <c r="HIC25" s="497"/>
      <c r="HID25" s="497"/>
      <c r="HIE25" s="497"/>
      <c r="HIF25" s="497"/>
      <c r="HIG25" s="497"/>
      <c r="HIH25" s="497"/>
      <c r="HII25" s="497"/>
      <c r="HIJ25" s="497"/>
      <c r="HIK25" s="497"/>
      <c r="HIL25" s="497"/>
      <c r="HIM25" s="497"/>
      <c r="HIN25" s="497"/>
      <c r="HIO25" s="497"/>
      <c r="HIP25" s="497"/>
      <c r="HIQ25" s="497"/>
      <c r="HIR25" s="497"/>
      <c r="HIS25" s="497"/>
      <c r="HIT25" s="497"/>
      <c r="HIU25" s="497"/>
      <c r="HIV25" s="497"/>
      <c r="HIW25" s="497"/>
      <c r="HIX25" s="497"/>
      <c r="HIY25" s="497"/>
      <c r="HIZ25" s="497"/>
      <c r="HJA25" s="497"/>
      <c r="HJB25" s="497"/>
      <c r="HJC25" s="497"/>
      <c r="HJD25" s="497"/>
      <c r="HJE25" s="497"/>
      <c r="HJF25" s="497"/>
      <c r="HJG25" s="497"/>
      <c r="HJH25" s="497"/>
      <c r="HJI25" s="497"/>
      <c r="HJJ25" s="497"/>
      <c r="HJK25" s="497"/>
      <c r="HJL25" s="497"/>
      <c r="HJM25" s="497"/>
      <c r="HJN25" s="497"/>
      <c r="HJO25" s="497"/>
      <c r="HJP25" s="497"/>
      <c r="HJQ25" s="497"/>
      <c r="HJR25" s="497"/>
      <c r="HJS25" s="497"/>
      <c r="HJT25" s="497"/>
      <c r="HJU25" s="497"/>
      <c r="HJV25" s="497"/>
      <c r="HJW25" s="497"/>
      <c r="HJX25" s="497"/>
      <c r="HJY25" s="497"/>
      <c r="HJZ25" s="497"/>
      <c r="HKA25" s="497"/>
      <c r="HKB25" s="497"/>
      <c r="HKC25" s="497"/>
      <c r="HKD25" s="497"/>
      <c r="HKE25" s="497"/>
      <c r="HKF25" s="497"/>
      <c r="HKG25" s="497"/>
      <c r="HKH25" s="497"/>
      <c r="HKI25" s="497"/>
      <c r="HKJ25" s="497"/>
      <c r="HKK25" s="497"/>
      <c r="HKL25" s="497"/>
      <c r="HKM25" s="497"/>
      <c r="HKN25" s="497"/>
      <c r="HKO25" s="497"/>
      <c r="HKP25" s="497"/>
      <c r="HKQ25" s="497"/>
      <c r="HKR25" s="497"/>
      <c r="HKS25" s="497"/>
      <c r="HKT25" s="497"/>
      <c r="HKU25" s="497"/>
      <c r="HKV25" s="497"/>
      <c r="HKW25" s="497"/>
      <c r="HKX25" s="497"/>
      <c r="HKY25" s="497"/>
      <c r="HKZ25" s="497"/>
      <c r="HLA25" s="497"/>
      <c r="HLB25" s="497"/>
      <c r="HLC25" s="497"/>
      <c r="HLD25" s="497"/>
      <c r="HLE25" s="497"/>
      <c r="HLF25" s="497"/>
      <c r="HLG25" s="497"/>
      <c r="HLH25" s="497"/>
      <c r="HLI25" s="497"/>
      <c r="HLJ25" s="497"/>
      <c r="HLK25" s="497"/>
      <c r="HLL25" s="497"/>
      <c r="HLM25" s="497"/>
      <c r="HLN25" s="497"/>
      <c r="HLO25" s="497"/>
      <c r="HLP25" s="497"/>
      <c r="HLQ25" s="497"/>
      <c r="HLR25" s="497"/>
      <c r="HLS25" s="497"/>
      <c r="HLT25" s="497"/>
      <c r="HLU25" s="497"/>
      <c r="HLV25" s="497"/>
      <c r="HLW25" s="497"/>
      <c r="HLX25" s="497"/>
      <c r="HLY25" s="497"/>
      <c r="HLZ25" s="497"/>
      <c r="HMA25" s="497"/>
      <c r="HMB25" s="497"/>
      <c r="HMC25" s="497"/>
      <c r="HMD25" s="497"/>
      <c r="HME25" s="497"/>
      <c r="HMF25" s="497"/>
      <c r="HMG25" s="497"/>
      <c r="HMH25" s="497"/>
      <c r="HMI25" s="497"/>
      <c r="HMJ25" s="497"/>
      <c r="HMK25" s="497"/>
      <c r="HML25" s="497"/>
      <c r="HMM25" s="497"/>
      <c r="HMN25" s="497"/>
      <c r="HMO25" s="497"/>
      <c r="HMP25" s="497"/>
      <c r="HMQ25" s="497"/>
      <c r="HMR25" s="497"/>
      <c r="HMS25" s="497"/>
      <c r="HMT25" s="497"/>
      <c r="HMU25" s="497"/>
      <c r="HMV25" s="497"/>
      <c r="HMW25" s="497"/>
      <c r="HMX25" s="497"/>
      <c r="HMY25" s="497"/>
      <c r="HMZ25" s="497"/>
      <c r="HNA25" s="497"/>
      <c r="HNB25" s="497"/>
      <c r="HNC25" s="497"/>
      <c r="HND25" s="497"/>
      <c r="HNE25" s="497"/>
      <c r="HNF25" s="497"/>
      <c r="HNG25" s="497"/>
      <c r="HNH25" s="497"/>
      <c r="HNI25" s="497"/>
      <c r="HNJ25" s="497"/>
      <c r="HNK25" s="497"/>
      <c r="HNL25" s="497"/>
      <c r="HNM25" s="497"/>
      <c r="HNN25" s="497"/>
      <c r="HNO25" s="497"/>
      <c r="HNP25" s="497"/>
      <c r="HNQ25" s="497"/>
      <c r="HNR25" s="497"/>
      <c r="HNS25" s="497"/>
      <c r="HNT25" s="497"/>
      <c r="HNU25" s="497"/>
      <c r="HNV25" s="497"/>
      <c r="HNW25" s="497"/>
      <c r="HNX25" s="497"/>
      <c r="HNY25" s="497"/>
      <c r="HNZ25" s="497"/>
      <c r="HOA25" s="497"/>
      <c r="HOB25" s="497"/>
      <c r="HOC25" s="497"/>
      <c r="HOD25" s="497"/>
      <c r="HOE25" s="497"/>
      <c r="HOF25" s="497"/>
      <c r="HOG25" s="497"/>
      <c r="HOH25" s="497"/>
      <c r="HOI25" s="497"/>
      <c r="HOJ25" s="497"/>
      <c r="HOK25" s="497"/>
      <c r="HOL25" s="497"/>
      <c r="HOM25" s="497"/>
      <c r="HON25" s="497"/>
      <c r="HOO25" s="497"/>
      <c r="HOP25" s="497"/>
      <c r="HOQ25" s="497"/>
      <c r="HOR25" s="497"/>
      <c r="HOS25" s="497"/>
      <c r="HOT25" s="497"/>
      <c r="HOU25" s="497"/>
      <c r="HOV25" s="497"/>
      <c r="HOW25" s="497"/>
      <c r="HOX25" s="497"/>
      <c r="HOY25" s="497"/>
      <c r="HOZ25" s="497"/>
      <c r="HPA25" s="497"/>
      <c r="HPB25" s="497"/>
      <c r="HPC25" s="497"/>
      <c r="HPD25" s="497"/>
      <c r="HPE25" s="497"/>
      <c r="HPF25" s="497"/>
      <c r="HPG25" s="497"/>
      <c r="HPH25" s="497"/>
      <c r="HPI25" s="497"/>
      <c r="HPJ25" s="497"/>
      <c r="HPK25" s="497"/>
      <c r="HPL25" s="497"/>
      <c r="HPM25" s="497"/>
      <c r="HPN25" s="497"/>
      <c r="HPO25" s="497"/>
      <c r="HPP25" s="497"/>
      <c r="HPQ25" s="497"/>
      <c r="HPR25" s="497"/>
      <c r="HPS25" s="497"/>
      <c r="HPT25" s="497"/>
      <c r="HPU25" s="497"/>
      <c r="HPV25" s="497"/>
      <c r="HPW25" s="497"/>
      <c r="HPX25" s="497"/>
      <c r="HPY25" s="497"/>
      <c r="HPZ25" s="497"/>
      <c r="HQA25" s="497"/>
      <c r="HQB25" s="497"/>
      <c r="HQC25" s="497"/>
      <c r="HQD25" s="497"/>
      <c r="HQE25" s="497"/>
      <c r="HQF25" s="497"/>
      <c r="HQG25" s="497"/>
      <c r="HQH25" s="497"/>
      <c r="HQI25" s="497"/>
      <c r="HQJ25" s="497"/>
      <c r="HQK25" s="497"/>
      <c r="HQL25" s="497"/>
      <c r="HQM25" s="497"/>
      <c r="HQN25" s="497"/>
      <c r="HQO25" s="497"/>
      <c r="HQP25" s="497"/>
      <c r="HQQ25" s="497"/>
      <c r="HQR25" s="497"/>
      <c r="HQS25" s="497"/>
      <c r="HQT25" s="497"/>
      <c r="HQU25" s="497"/>
      <c r="HQV25" s="497"/>
      <c r="HQW25" s="497"/>
      <c r="HQX25" s="497"/>
      <c r="HQY25" s="497"/>
      <c r="HQZ25" s="497"/>
      <c r="HRA25" s="497"/>
      <c r="HRB25" s="497"/>
      <c r="HRC25" s="497"/>
      <c r="HRD25" s="497"/>
      <c r="HRE25" s="497"/>
      <c r="HRF25" s="497"/>
      <c r="HRG25" s="497"/>
      <c r="HRH25" s="497"/>
      <c r="HRI25" s="497"/>
      <c r="HRJ25" s="497"/>
      <c r="HRK25" s="497"/>
      <c r="HRL25" s="497"/>
      <c r="HRM25" s="497"/>
      <c r="HRN25" s="497"/>
      <c r="HRO25" s="497"/>
      <c r="HRP25" s="497"/>
      <c r="HRQ25" s="497"/>
      <c r="HRR25" s="497"/>
      <c r="HRS25" s="497"/>
      <c r="HRT25" s="497"/>
      <c r="HRU25" s="497"/>
      <c r="HRV25" s="497"/>
      <c r="HRW25" s="497"/>
      <c r="HRX25" s="497"/>
      <c r="HRY25" s="497"/>
      <c r="HRZ25" s="497"/>
      <c r="HSA25" s="497"/>
      <c r="HSB25" s="497"/>
      <c r="HSC25" s="497"/>
      <c r="HSD25" s="497"/>
      <c r="HSE25" s="497"/>
      <c r="HSF25" s="497"/>
      <c r="HSG25" s="497"/>
      <c r="HSH25" s="497"/>
      <c r="HSI25" s="497"/>
      <c r="HSJ25" s="497"/>
      <c r="HSK25" s="497"/>
      <c r="HSL25" s="497"/>
      <c r="HSM25" s="497"/>
      <c r="HSN25" s="497"/>
      <c r="HSO25" s="497"/>
      <c r="HSP25" s="497"/>
      <c r="HSQ25" s="497"/>
      <c r="HSR25" s="497"/>
      <c r="HSS25" s="497"/>
      <c r="HST25" s="497"/>
      <c r="HSU25" s="497"/>
      <c r="HSV25" s="497"/>
      <c r="HSW25" s="497"/>
      <c r="HSX25" s="497"/>
      <c r="HSY25" s="497"/>
      <c r="HSZ25" s="497"/>
      <c r="HTA25" s="497"/>
      <c r="HTB25" s="497"/>
      <c r="HTC25" s="497"/>
      <c r="HTD25" s="497"/>
      <c r="HTE25" s="497"/>
      <c r="HTF25" s="497"/>
      <c r="HTG25" s="497"/>
      <c r="HTH25" s="497"/>
      <c r="HTI25" s="497"/>
      <c r="HTJ25" s="497"/>
      <c r="HTK25" s="497"/>
      <c r="HTL25" s="497"/>
      <c r="HTM25" s="497"/>
      <c r="HTN25" s="497"/>
      <c r="HTO25" s="497"/>
      <c r="HTP25" s="497"/>
      <c r="HTQ25" s="497"/>
      <c r="HTR25" s="497"/>
      <c r="HTS25" s="497"/>
      <c r="HTT25" s="497"/>
      <c r="HTU25" s="497"/>
      <c r="HTV25" s="497"/>
      <c r="HTW25" s="497"/>
      <c r="HTX25" s="497"/>
      <c r="HTY25" s="497"/>
      <c r="HTZ25" s="497"/>
      <c r="HUA25" s="497"/>
      <c r="HUB25" s="497"/>
      <c r="HUC25" s="497"/>
      <c r="HUD25" s="497"/>
      <c r="HUE25" s="497"/>
      <c r="HUF25" s="497"/>
      <c r="HUG25" s="497"/>
      <c r="HUH25" s="497"/>
      <c r="HUI25" s="497"/>
      <c r="HUJ25" s="497"/>
      <c r="HUK25" s="497"/>
      <c r="HUL25" s="497"/>
      <c r="HUM25" s="497"/>
      <c r="HUN25" s="497"/>
      <c r="HUO25" s="497"/>
      <c r="HUP25" s="497"/>
      <c r="HUQ25" s="497"/>
      <c r="HUR25" s="497"/>
      <c r="HUS25" s="497"/>
      <c r="HUT25" s="497"/>
      <c r="HUU25" s="497"/>
      <c r="HUV25" s="497"/>
      <c r="HUW25" s="497"/>
      <c r="HUX25" s="497"/>
      <c r="HUY25" s="497"/>
      <c r="HUZ25" s="497"/>
      <c r="HVA25" s="497"/>
      <c r="HVB25" s="497"/>
      <c r="HVC25" s="497"/>
      <c r="HVD25" s="497"/>
      <c r="HVE25" s="497"/>
      <c r="HVF25" s="497"/>
      <c r="HVG25" s="497"/>
      <c r="HVH25" s="497"/>
      <c r="HVI25" s="497"/>
      <c r="HVJ25" s="497"/>
      <c r="HVK25" s="497"/>
      <c r="HVL25" s="497"/>
      <c r="HVM25" s="497"/>
      <c r="HVN25" s="497"/>
      <c r="HVO25" s="497"/>
      <c r="HVP25" s="497"/>
      <c r="HVQ25" s="497"/>
      <c r="HVR25" s="497"/>
      <c r="HVS25" s="497"/>
      <c r="HVT25" s="497"/>
      <c r="HVU25" s="497"/>
      <c r="HVV25" s="497"/>
      <c r="HVW25" s="497"/>
      <c r="HVX25" s="497"/>
      <c r="HVY25" s="497"/>
      <c r="HVZ25" s="497"/>
      <c r="HWA25" s="497"/>
      <c r="HWB25" s="497"/>
      <c r="HWC25" s="497"/>
      <c r="HWD25" s="497"/>
      <c r="HWE25" s="497"/>
      <c r="HWF25" s="497"/>
      <c r="HWG25" s="497"/>
      <c r="HWH25" s="497"/>
      <c r="HWI25" s="497"/>
      <c r="HWJ25" s="497"/>
      <c r="HWK25" s="497"/>
      <c r="HWL25" s="497"/>
      <c r="HWM25" s="497"/>
      <c r="HWN25" s="497"/>
      <c r="HWO25" s="497"/>
      <c r="HWP25" s="497"/>
      <c r="HWQ25" s="497"/>
      <c r="HWR25" s="497"/>
      <c r="HWS25" s="497"/>
      <c r="HWT25" s="497"/>
      <c r="HWU25" s="497"/>
      <c r="HWV25" s="497"/>
      <c r="HWW25" s="497"/>
      <c r="HWX25" s="497"/>
      <c r="HWY25" s="497"/>
      <c r="HWZ25" s="497"/>
      <c r="HXA25" s="497"/>
      <c r="HXB25" s="497"/>
      <c r="HXC25" s="497"/>
      <c r="HXD25" s="497"/>
      <c r="HXE25" s="497"/>
      <c r="HXF25" s="497"/>
      <c r="HXG25" s="497"/>
      <c r="HXH25" s="497"/>
      <c r="HXI25" s="497"/>
      <c r="HXJ25" s="497"/>
      <c r="HXK25" s="497"/>
      <c r="HXL25" s="497"/>
      <c r="HXM25" s="497"/>
      <c r="HXN25" s="497"/>
      <c r="HXO25" s="497"/>
      <c r="HXP25" s="497"/>
      <c r="HXQ25" s="497"/>
      <c r="HXR25" s="497"/>
      <c r="HXS25" s="497"/>
      <c r="HXT25" s="497"/>
      <c r="HXU25" s="497"/>
      <c r="HXV25" s="497"/>
      <c r="HXW25" s="497"/>
      <c r="HXX25" s="497"/>
      <c r="HXY25" s="497"/>
      <c r="HXZ25" s="497"/>
      <c r="HYA25" s="497"/>
      <c r="HYB25" s="497"/>
      <c r="HYC25" s="497"/>
      <c r="HYD25" s="497"/>
      <c r="HYE25" s="497"/>
      <c r="HYF25" s="497"/>
      <c r="HYG25" s="497"/>
      <c r="HYH25" s="497"/>
      <c r="HYI25" s="497"/>
      <c r="HYJ25" s="497"/>
      <c r="HYK25" s="497"/>
      <c r="HYL25" s="497"/>
      <c r="HYM25" s="497"/>
      <c r="HYN25" s="497"/>
      <c r="HYO25" s="497"/>
      <c r="HYP25" s="497"/>
      <c r="HYQ25" s="497"/>
      <c r="HYR25" s="497"/>
      <c r="HYS25" s="497"/>
      <c r="HYT25" s="497"/>
      <c r="HYU25" s="497"/>
      <c r="HYV25" s="497"/>
      <c r="HYW25" s="497"/>
      <c r="HYX25" s="497"/>
      <c r="HYY25" s="497"/>
      <c r="HYZ25" s="497"/>
      <c r="HZA25" s="497"/>
      <c r="HZB25" s="497"/>
      <c r="HZC25" s="497"/>
      <c r="HZD25" s="497"/>
      <c r="HZE25" s="497"/>
      <c r="HZF25" s="497"/>
      <c r="HZG25" s="497"/>
      <c r="HZH25" s="497"/>
      <c r="HZI25" s="497"/>
      <c r="HZJ25" s="497"/>
      <c r="HZK25" s="497"/>
      <c r="HZL25" s="497"/>
      <c r="HZM25" s="497"/>
      <c r="HZN25" s="497"/>
      <c r="HZO25" s="497"/>
      <c r="HZP25" s="497"/>
      <c r="HZQ25" s="497"/>
      <c r="HZR25" s="497"/>
      <c r="HZS25" s="497"/>
      <c r="HZT25" s="497"/>
      <c r="HZU25" s="497"/>
      <c r="HZV25" s="497"/>
      <c r="HZW25" s="497"/>
      <c r="HZX25" s="497"/>
      <c r="HZY25" s="497"/>
      <c r="HZZ25" s="497"/>
      <c r="IAA25" s="497"/>
      <c r="IAB25" s="497"/>
      <c r="IAC25" s="497"/>
      <c r="IAD25" s="497"/>
      <c r="IAE25" s="497"/>
      <c r="IAF25" s="497"/>
      <c r="IAG25" s="497"/>
      <c r="IAH25" s="497"/>
      <c r="IAI25" s="497"/>
      <c r="IAJ25" s="497"/>
      <c r="IAK25" s="497"/>
      <c r="IAL25" s="497"/>
      <c r="IAM25" s="497"/>
      <c r="IAN25" s="497"/>
      <c r="IAO25" s="497"/>
      <c r="IAP25" s="497"/>
      <c r="IAQ25" s="497"/>
      <c r="IAR25" s="497"/>
      <c r="IAS25" s="497"/>
      <c r="IAT25" s="497"/>
      <c r="IAU25" s="497"/>
      <c r="IAV25" s="497"/>
      <c r="IAW25" s="497"/>
      <c r="IAX25" s="497"/>
      <c r="IAY25" s="497"/>
      <c r="IAZ25" s="497"/>
      <c r="IBA25" s="497"/>
      <c r="IBB25" s="497"/>
      <c r="IBC25" s="497"/>
      <c r="IBD25" s="497"/>
      <c r="IBE25" s="497"/>
      <c r="IBF25" s="497"/>
      <c r="IBG25" s="497"/>
      <c r="IBH25" s="497"/>
      <c r="IBI25" s="497"/>
      <c r="IBJ25" s="497"/>
      <c r="IBK25" s="497"/>
      <c r="IBL25" s="497"/>
      <c r="IBM25" s="497"/>
      <c r="IBN25" s="497"/>
      <c r="IBO25" s="497"/>
      <c r="IBP25" s="497"/>
      <c r="IBQ25" s="497"/>
      <c r="IBR25" s="497"/>
      <c r="IBS25" s="497"/>
      <c r="IBT25" s="497"/>
      <c r="IBU25" s="497"/>
      <c r="IBV25" s="497"/>
      <c r="IBW25" s="497"/>
      <c r="IBX25" s="497"/>
      <c r="IBY25" s="497"/>
      <c r="IBZ25" s="497"/>
      <c r="ICA25" s="497"/>
      <c r="ICB25" s="497"/>
      <c r="ICC25" s="497"/>
      <c r="ICD25" s="497"/>
      <c r="ICE25" s="497"/>
      <c r="ICF25" s="497"/>
      <c r="ICG25" s="497"/>
      <c r="ICH25" s="497"/>
      <c r="ICI25" s="497"/>
      <c r="ICJ25" s="497"/>
      <c r="ICK25" s="497"/>
      <c r="ICL25" s="497"/>
      <c r="ICM25" s="497"/>
      <c r="ICN25" s="497"/>
      <c r="ICO25" s="497"/>
      <c r="ICP25" s="497"/>
      <c r="ICQ25" s="497"/>
      <c r="ICR25" s="497"/>
      <c r="ICS25" s="497"/>
      <c r="ICT25" s="497"/>
      <c r="ICU25" s="497"/>
      <c r="ICV25" s="497"/>
      <c r="ICW25" s="497"/>
      <c r="ICX25" s="497"/>
      <c r="ICY25" s="497"/>
      <c r="ICZ25" s="497"/>
      <c r="IDA25" s="497"/>
      <c r="IDB25" s="497"/>
      <c r="IDC25" s="497"/>
      <c r="IDD25" s="497"/>
      <c r="IDE25" s="497"/>
      <c r="IDF25" s="497"/>
      <c r="IDG25" s="497"/>
      <c r="IDH25" s="497"/>
      <c r="IDI25" s="497"/>
      <c r="IDJ25" s="497"/>
      <c r="IDK25" s="497"/>
      <c r="IDL25" s="497"/>
      <c r="IDM25" s="497"/>
      <c r="IDN25" s="497"/>
      <c r="IDO25" s="497"/>
      <c r="IDP25" s="497"/>
      <c r="IDQ25" s="497"/>
      <c r="IDR25" s="497"/>
      <c r="IDS25" s="497"/>
      <c r="IDT25" s="497"/>
      <c r="IDU25" s="497"/>
      <c r="IDV25" s="497"/>
      <c r="IDW25" s="497"/>
      <c r="IDX25" s="497"/>
      <c r="IDY25" s="497"/>
      <c r="IDZ25" s="497"/>
      <c r="IEA25" s="497"/>
      <c r="IEB25" s="497"/>
      <c r="IEC25" s="497"/>
      <c r="IED25" s="497"/>
      <c r="IEE25" s="497"/>
      <c r="IEF25" s="497"/>
      <c r="IEG25" s="497"/>
      <c r="IEH25" s="497"/>
      <c r="IEI25" s="497"/>
      <c r="IEJ25" s="497"/>
      <c r="IEK25" s="497"/>
      <c r="IEL25" s="497"/>
      <c r="IEM25" s="497"/>
      <c r="IEN25" s="497"/>
      <c r="IEO25" s="497"/>
      <c r="IEP25" s="497"/>
      <c r="IEQ25" s="497"/>
      <c r="IER25" s="497"/>
      <c r="IES25" s="497"/>
      <c r="IET25" s="497"/>
      <c r="IEU25" s="497"/>
      <c r="IEV25" s="497"/>
      <c r="IEW25" s="497"/>
      <c r="IEX25" s="497"/>
      <c r="IEY25" s="497"/>
      <c r="IEZ25" s="497"/>
      <c r="IFA25" s="497"/>
      <c r="IFB25" s="497"/>
      <c r="IFC25" s="497"/>
      <c r="IFD25" s="497"/>
      <c r="IFE25" s="497"/>
      <c r="IFF25" s="497"/>
      <c r="IFG25" s="497"/>
      <c r="IFH25" s="497"/>
      <c r="IFI25" s="497"/>
      <c r="IFJ25" s="497"/>
      <c r="IFK25" s="497"/>
      <c r="IFL25" s="497"/>
      <c r="IFM25" s="497"/>
      <c r="IFN25" s="497"/>
      <c r="IFO25" s="497"/>
      <c r="IFP25" s="497"/>
      <c r="IFQ25" s="497"/>
      <c r="IFR25" s="497"/>
      <c r="IFS25" s="497"/>
      <c r="IFT25" s="497"/>
      <c r="IFU25" s="497"/>
      <c r="IFV25" s="497"/>
      <c r="IFW25" s="497"/>
      <c r="IFX25" s="497"/>
      <c r="IFY25" s="497"/>
      <c r="IFZ25" s="497"/>
      <c r="IGA25" s="497"/>
      <c r="IGB25" s="497"/>
      <c r="IGC25" s="497"/>
      <c r="IGD25" s="497"/>
      <c r="IGE25" s="497"/>
      <c r="IGF25" s="497"/>
      <c r="IGG25" s="497"/>
      <c r="IGH25" s="497"/>
      <c r="IGI25" s="497"/>
      <c r="IGJ25" s="497"/>
      <c r="IGK25" s="497"/>
      <c r="IGL25" s="497"/>
      <c r="IGM25" s="497"/>
      <c r="IGN25" s="497"/>
      <c r="IGO25" s="497"/>
      <c r="IGP25" s="497"/>
      <c r="IGQ25" s="497"/>
      <c r="IGR25" s="497"/>
      <c r="IGS25" s="497"/>
      <c r="IGT25" s="497"/>
      <c r="IGU25" s="497"/>
      <c r="IGV25" s="497"/>
      <c r="IGW25" s="497"/>
      <c r="IGX25" s="497"/>
      <c r="IGY25" s="497"/>
      <c r="IGZ25" s="497"/>
      <c r="IHA25" s="497"/>
      <c r="IHB25" s="497"/>
      <c r="IHC25" s="497"/>
      <c r="IHD25" s="497"/>
      <c r="IHE25" s="497"/>
      <c r="IHF25" s="497"/>
      <c r="IHG25" s="497"/>
      <c r="IHH25" s="497"/>
      <c r="IHI25" s="497"/>
      <c r="IHJ25" s="497"/>
      <c r="IHK25" s="497"/>
      <c r="IHL25" s="497"/>
      <c r="IHM25" s="497"/>
      <c r="IHN25" s="497"/>
      <c r="IHO25" s="497"/>
      <c r="IHP25" s="497"/>
      <c r="IHQ25" s="497"/>
      <c r="IHR25" s="497"/>
      <c r="IHS25" s="497"/>
      <c r="IHT25" s="497"/>
      <c r="IHU25" s="497"/>
      <c r="IHV25" s="497"/>
      <c r="IHW25" s="497"/>
      <c r="IHX25" s="497"/>
      <c r="IHY25" s="497"/>
      <c r="IHZ25" s="497"/>
      <c r="IIA25" s="497"/>
      <c r="IIB25" s="497"/>
      <c r="IIC25" s="497"/>
      <c r="IID25" s="497"/>
      <c r="IIE25" s="497"/>
      <c r="IIF25" s="497"/>
      <c r="IIG25" s="497"/>
      <c r="IIH25" s="497"/>
      <c r="III25" s="497"/>
      <c r="IIJ25" s="497"/>
      <c r="IIK25" s="497"/>
      <c r="IIL25" s="497"/>
      <c r="IIM25" s="497"/>
      <c r="IIN25" s="497"/>
      <c r="IIO25" s="497"/>
      <c r="IIP25" s="497"/>
      <c r="IIQ25" s="497"/>
      <c r="IIR25" s="497"/>
      <c r="IIS25" s="497"/>
      <c r="IIT25" s="497"/>
      <c r="IIU25" s="497"/>
      <c r="IIV25" s="497"/>
      <c r="IIW25" s="497"/>
      <c r="IIX25" s="497"/>
      <c r="IIY25" s="497"/>
      <c r="IIZ25" s="497"/>
      <c r="IJA25" s="497"/>
      <c r="IJB25" s="497"/>
      <c r="IJC25" s="497"/>
      <c r="IJD25" s="497"/>
      <c r="IJE25" s="497"/>
      <c r="IJF25" s="497"/>
      <c r="IJG25" s="497"/>
      <c r="IJH25" s="497"/>
      <c r="IJI25" s="497"/>
      <c r="IJJ25" s="497"/>
      <c r="IJK25" s="497"/>
      <c r="IJL25" s="497"/>
      <c r="IJM25" s="497"/>
      <c r="IJN25" s="497"/>
      <c r="IJO25" s="497"/>
      <c r="IJP25" s="497"/>
      <c r="IJQ25" s="497"/>
      <c r="IJR25" s="497"/>
      <c r="IJS25" s="497"/>
      <c r="IJT25" s="497"/>
      <c r="IJU25" s="497"/>
      <c r="IJV25" s="497"/>
      <c r="IJW25" s="497"/>
      <c r="IJX25" s="497"/>
      <c r="IJY25" s="497"/>
      <c r="IJZ25" s="497"/>
      <c r="IKA25" s="497"/>
      <c r="IKB25" s="497"/>
      <c r="IKC25" s="497"/>
      <c r="IKD25" s="497"/>
      <c r="IKE25" s="497"/>
      <c r="IKF25" s="497"/>
      <c r="IKG25" s="497"/>
      <c r="IKH25" s="497"/>
      <c r="IKI25" s="497"/>
      <c r="IKJ25" s="497"/>
      <c r="IKK25" s="497"/>
      <c r="IKL25" s="497"/>
      <c r="IKM25" s="497"/>
      <c r="IKN25" s="497"/>
      <c r="IKO25" s="497"/>
      <c r="IKP25" s="497"/>
      <c r="IKQ25" s="497"/>
      <c r="IKR25" s="497"/>
      <c r="IKS25" s="497"/>
      <c r="IKT25" s="497"/>
      <c r="IKU25" s="497"/>
      <c r="IKV25" s="497"/>
      <c r="IKW25" s="497"/>
      <c r="IKX25" s="497"/>
      <c r="IKY25" s="497"/>
      <c r="IKZ25" s="497"/>
      <c r="ILA25" s="497"/>
      <c r="ILB25" s="497"/>
      <c r="ILC25" s="497"/>
      <c r="ILD25" s="497"/>
      <c r="ILE25" s="497"/>
      <c r="ILF25" s="497"/>
      <c r="ILG25" s="497"/>
      <c r="ILH25" s="497"/>
      <c r="ILI25" s="497"/>
      <c r="ILJ25" s="497"/>
      <c r="ILK25" s="497"/>
      <c r="ILL25" s="497"/>
      <c r="ILM25" s="497"/>
      <c r="ILN25" s="497"/>
      <c r="ILO25" s="497"/>
      <c r="ILP25" s="497"/>
      <c r="ILQ25" s="497"/>
      <c r="ILR25" s="497"/>
      <c r="ILS25" s="497"/>
      <c r="ILT25" s="497"/>
      <c r="ILU25" s="497"/>
      <c r="ILV25" s="497"/>
      <c r="ILW25" s="497"/>
      <c r="ILX25" s="497"/>
      <c r="ILY25" s="497"/>
      <c r="ILZ25" s="497"/>
      <c r="IMA25" s="497"/>
      <c r="IMB25" s="497"/>
      <c r="IMC25" s="497"/>
      <c r="IMD25" s="497"/>
      <c r="IME25" s="497"/>
      <c r="IMF25" s="497"/>
      <c r="IMG25" s="497"/>
      <c r="IMH25" s="497"/>
      <c r="IMI25" s="497"/>
      <c r="IMJ25" s="497"/>
      <c r="IMK25" s="497"/>
      <c r="IML25" s="497"/>
      <c r="IMM25" s="497"/>
      <c r="IMN25" s="497"/>
      <c r="IMO25" s="497"/>
      <c r="IMP25" s="497"/>
      <c r="IMQ25" s="497"/>
      <c r="IMR25" s="497"/>
      <c r="IMS25" s="497"/>
      <c r="IMT25" s="497"/>
      <c r="IMU25" s="497"/>
      <c r="IMV25" s="497"/>
      <c r="IMW25" s="497"/>
      <c r="IMX25" s="497"/>
      <c r="IMY25" s="497"/>
      <c r="IMZ25" s="497"/>
      <c r="INA25" s="497"/>
      <c r="INB25" s="497"/>
      <c r="INC25" s="497"/>
      <c r="IND25" s="497"/>
      <c r="INE25" s="497"/>
      <c r="INF25" s="497"/>
      <c r="ING25" s="497"/>
      <c r="INH25" s="497"/>
      <c r="INI25" s="497"/>
      <c r="INJ25" s="497"/>
      <c r="INK25" s="497"/>
      <c r="INL25" s="497"/>
      <c r="INM25" s="497"/>
      <c r="INN25" s="497"/>
      <c r="INO25" s="497"/>
      <c r="INP25" s="497"/>
      <c r="INQ25" s="497"/>
      <c r="INR25" s="497"/>
      <c r="INS25" s="497"/>
      <c r="INT25" s="497"/>
      <c r="INU25" s="497"/>
      <c r="INV25" s="497"/>
      <c r="INW25" s="497"/>
      <c r="INX25" s="497"/>
      <c r="INY25" s="497"/>
      <c r="INZ25" s="497"/>
      <c r="IOA25" s="497"/>
      <c r="IOB25" s="497"/>
      <c r="IOC25" s="497"/>
      <c r="IOD25" s="497"/>
      <c r="IOE25" s="497"/>
      <c r="IOF25" s="497"/>
      <c r="IOG25" s="497"/>
      <c r="IOH25" s="497"/>
      <c r="IOI25" s="497"/>
      <c r="IOJ25" s="497"/>
      <c r="IOK25" s="497"/>
      <c r="IOL25" s="497"/>
      <c r="IOM25" s="497"/>
      <c r="ION25" s="497"/>
      <c r="IOO25" s="497"/>
      <c r="IOP25" s="497"/>
      <c r="IOQ25" s="497"/>
      <c r="IOR25" s="497"/>
      <c r="IOS25" s="497"/>
      <c r="IOT25" s="497"/>
      <c r="IOU25" s="497"/>
      <c r="IOV25" s="497"/>
      <c r="IOW25" s="497"/>
      <c r="IOX25" s="497"/>
      <c r="IOY25" s="497"/>
      <c r="IOZ25" s="497"/>
      <c r="IPA25" s="497"/>
      <c r="IPB25" s="497"/>
      <c r="IPC25" s="497"/>
      <c r="IPD25" s="497"/>
      <c r="IPE25" s="497"/>
      <c r="IPF25" s="497"/>
      <c r="IPG25" s="497"/>
      <c r="IPH25" s="497"/>
      <c r="IPI25" s="497"/>
      <c r="IPJ25" s="497"/>
      <c r="IPK25" s="497"/>
      <c r="IPL25" s="497"/>
      <c r="IPM25" s="497"/>
      <c r="IPN25" s="497"/>
      <c r="IPO25" s="497"/>
      <c r="IPP25" s="497"/>
      <c r="IPQ25" s="497"/>
      <c r="IPR25" s="497"/>
      <c r="IPS25" s="497"/>
      <c r="IPT25" s="497"/>
      <c r="IPU25" s="497"/>
      <c r="IPV25" s="497"/>
      <c r="IPW25" s="497"/>
      <c r="IPX25" s="497"/>
      <c r="IPY25" s="497"/>
      <c r="IPZ25" s="497"/>
      <c r="IQA25" s="497"/>
      <c r="IQB25" s="497"/>
      <c r="IQC25" s="497"/>
      <c r="IQD25" s="497"/>
      <c r="IQE25" s="497"/>
      <c r="IQF25" s="497"/>
      <c r="IQG25" s="497"/>
      <c r="IQH25" s="497"/>
      <c r="IQI25" s="497"/>
      <c r="IQJ25" s="497"/>
      <c r="IQK25" s="497"/>
      <c r="IQL25" s="497"/>
      <c r="IQM25" s="497"/>
      <c r="IQN25" s="497"/>
      <c r="IQO25" s="497"/>
      <c r="IQP25" s="497"/>
      <c r="IQQ25" s="497"/>
      <c r="IQR25" s="497"/>
      <c r="IQS25" s="497"/>
      <c r="IQT25" s="497"/>
      <c r="IQU25" s="497"/>
      <c r="IQV25" s="497"/>
      <c r="IQW25" s="497"/>
      <c r="IQX25" s="497"/>
      <c r="IQY25" s="497"/>
      <c r="IQZ25" s="497"/>
      <c r="IRA25" s="497"/>
      <c r="IRB25" s="497"/>
      <c r="IRC25" s="497"/>
      <c r="IRD25" s="497"/>
      <c r="IRE25" s="497"/>
      <c r="IRF25" s="497"/>
      <c r="IRG25" s="497"/>
      <c r="IRH25" s="497"/>
      <c r="IRI25" s="497"/>
      <c r="IRJ25" s="497"/>
      <c r="IRK25" s="497"/>
      <c r="IRL25" s="497"/>
      <c r="IRM25" s="497"/>
      <c r="IRN25" s="497"/>
      <c r="IRO25" s="497"/>
      <c r="IRP25" s="497"/>
      <c r="IRQ25" s="497"/>
      <c r="IRR25" s="497"/>
      <c r="IRS25" s="497"/>
      <c r="IRT25" s="497"/>
      <c r="IRU25" s="497"/>
      <c r="IRV25" s="497"/>
      <c r="IRW25" s="497"/>
      <c r="IRX25" s="497"/>
      <c r="IRY25" s="497"/>
      <c r="IRZ25" s="497"/>
      <c r="ISA25" s="497"/>
      <c r="ISB25" s="497"/>
      <c r="ISC25" s="497"/>
      <c r="ISD25" s="497"/>
      <c r="ISE25" s="497"/>
      <c r="ISF25" s="497"/>
      <c r="ISG25" s="497"/>
      <c r="ISH25" s="497"/>
      <c r="ISI25" s="497"/>
      <c r="ISJ25" s="497"/>
      <c r="ISK25" s="497"/>
      <c r="ISL25" s="497"/>
      <c r="ISM25" s="497"/>
      <c r="ISN25" s="497"/>
      <c r="ISO25" s="497"/>
      <c r="ISP25" s="497"/>
      <c r="ISQ25" s="497"/>
      <c r="ISR25" s="497"/>
      <c r="ISS25" s="497"/>
      <c r="IST25" s="497"/>
      <c r="ISU25" s="497"/>
      <c r="ISV25" s="497"/>
      <c r="ISW25" s="497"/>
      <c r="ISX25" s="497"/>
      <c r="ISY25" s="497"/>
      <c r="ISZ25" s="497"/>
      <c r="ITA25" s="497"/>
      <c r="ITB25" s="497"/>
      <c r="ITC25" s="497"/>
      <c r="ITD25" s="497"/>
      <c r="ITE25" s="497"/>
      <c r="ITF25" s="497"/>
      <c r="ITG25" s="497"/>
      <c r="ITH25" s="497"/>
      <c r="ITI25" s="497"/>
      <c r="ITJ25" s="497"/>
      <c r="ITK25" s="497"/>
      <c r="ITL25" s="497"/>
      <c r="ITM25" s="497"/>
      <c r="ITN25" s="497"/>
      <c r="ITO25" s="497"/>
      <c r="ITP25" s="497"/>
      <c r="ITQ25" s="497"/>
      <c r="ITR25" s="497"/>
      <c r="ITS25" s="497"/>
      <c r="ITT25" s="497"/>
      <c r="ITU25" s="497"/>
      <c r="ITV25" s="497"/>
      <c r="ITW25" s="497"/>
      <c r="ITX25" s="497"/>
      <c r="ITY25" s="497"/>
      <c r="ITZ25" s="497"/>
      <c r="IUA25" s="497"/>
      <c r="IUB25" s="497"/>
      <c r="IUC25" s="497"/>
      <c r="IUD25" s="497"/>
      <c r="IUE25" s="497"/>
      <c r="IUF25" s="497"/>
      <c r="IUG25" s="497"/>
      <c r="IUH25" s="497"/>
      <c r="IUI25" s="497"/>
      <c r="IUJ25" s="497"/>
      <c r="IUK25" s="497"/>
      <c r="IUL25" s="497"/>
      <c r="IUM25" s="497"/>
      <c r="IUN25" s="497"/>
      <c r="IUO25" s="497"/>
      <c r="IUP25" s="497"/>
      <c r="IUQ25" s="497"/>
      <c r="IUR25" s="497"/>
      <c r="IUS25" s="497"/>
      <c r="IUT25" s="497"/>
      <c r="IUU25" s="497"/>
      <c r="IUV25" s="497"/>
      <c r="IUW25" s="497"/>
      <c r="IUX25" s="497"/>
      <c r="IUY25" s="497"/>
      <c r="IUZ25" s="497"/>
      <c r="IVA25" s="497"/>
      <c r="IVB25" s="497"/>
      <c r="IVC25" s="497"/>
      <c r="IVD25" s="497"/>
      <c r="IVE25" s="497"/>
      <c r="IVF25" s="497"/>
      <c r="IVG25" s="497"/>
      <c r="IVH25" s="497"/>
      <c r="IVI25" s="497"/>
      <c r="IVJ25" s="497"/>
      <c r="IVK25" s="497"/>
      <c r="IVL25" s="497"/>
      <c r="IVM25" s="497"/>
      <c r="IVN25" s="497"/>
      <c r="IVO25" s="497"/>
      <c r="IVP25" s="497"/>
      <c r="IVQ25" s="497"/>
      <c r="IVR25" s="497"/>
      <c r="IVS25" s="497"/>
      <c r="IVT25" s="497"/>
      <c r="IVU25" s="497"/>
      <c r="IVV25" s="497"/>
      <c r="IVW25" s="497"/>
      <c r="IVX25" s="497"/>
      <c r="IVY25" s="497"/>
      <c r="IVZ25" s="497"/>
      <c r="IWA25" s="497"/>
      <c r="IWB25" s="497"/>
      <c r="IWC25" s="497"/>
      <c r="IWD25" s="497"/>
      <c r="IWE25" s="497"/>
      <c r="IWF25" s="497"/>
      <c r="IWG25" s="497"/>
      <c r="IWH25" s="497"/>
      <c r="IWI25" s="497"/>
      <c r="IWJ25" s="497"/>
      <c r="IWK25" s="497"/>
      <c r="IWL25" s="497"/>
      <c r="IWM25" s="497"/>
      <c r="IWN25" s="497"/>
      <c r="IWO25" s="497"/>
      <c r="IWP25" s="497"/>
      <c r="IWQ25" s="497"/>
      <c r="IWR25" s="497"/>
      <c r="IWS25" s="497"/>
      <c r="IWT25" s="497"/>
      <c r="IWU25" s="497"/>
      <c r="IWV25" s="497"/>
      <c r="IWW25" s="497"/>
      <c r="IWX25" s="497"/>
      <c r="IWY25" s="497"/>
      <c r="IWZ25" s="497"/>
      <c r="IXA25" s="497"/>
      <c r="IXB25" s="497"/>
      <c r="IXC25" s="497"/>
      <c r="IXD25" s="497"/>
      <c r="IXE25" s="497"/>
      <c r="IXF25" s="497"/>
      <c r="IXG25" s="497"/>
      <c r="IXH25" s="497"/>
      <c r="IXI25" s="497"/>
      <c r="IXJ25" s="497"/>
      <c r="IXK25" s="497"/>
      <c r="IXL25" s="497"/>
      <c r="IXM25" s="497"/>
      <c r="IXN25" s="497"/>
      <c r="IXO25" s="497"/>
      <c r="IXP25" s="497"/>
      <c r="IXQ25" s="497"/>
      <c r="IXR25" s="497"/>
      <c r="IXS25" s="497"/>
      <c r="IXT25" s="497"/>
      <c r="IXU25" s="497"/>
      <c r="IXV25" s="497"/>
      <c r="IXW25" s="497"/>
      <c r="IXX25" s="497"/>
      <c r="IXY25" s="497"/>
      <c r="IXZ25" s="497"/>
      <c r="IYA25" s="497"/>
      <c r="IYB25" s="497"/>
      <c r="IYC25" s="497"/>
      <c r="IYD25" s="497"/>
      <c r="IYE25" s="497"/>
      <c r="IYF25" s="497"/>
      <c r="IYG25" s="497"/>
      <c r="IYH25" s="497"/>
      <c r="IYI25" s="497"/>
      <c r="IYJ25" s="497"/>
      <c r="IYK25" s="497"/>
      <c r="IYL25" s="497"/>
      <c r="IYM25" s="497"/>
      <c r="IYN25" s="497"/>
      <c r="IYO25" s="497"/>
      <c r="IYP25" s="497"/>
      <c r="IYQ25" s="497"/>
      <c r="IYR25" s="497"/>
      <c r="IYS25" s="497"/>
      <c r="IYT25" s="497"/>
      <c r="IYU25" s="497"/>
      <c r="IYV25" s="497"/>
      <c r="IYW25" s="497"/>
      <c r="IYX25" s="497"/>
      <c r="IYY25" s="497"/>
      <c r="IYZ25" s="497"/>
      <c r="IZA25" s="497"/>
      <c r="IZB25" s="497"/>
      <c r="IZC25" s="497"/>
      <c r="IZD25" s="497"/>
      <c r="IZE25" s="497"/>
      <c r="IZF25" s="497"/>
      <c r="IZG25" s="497"/>
      <c r="IZH25" s="497"/>
      <c r="IZI25" s="497"/>
      <c r="IZJ25" s="497"/>
      <c r="IZK25" s="497"/>
      <c r="IZL25" s="497"/>
      <c r="IZM25" s="497"/>
      <c r="IZN25" s="497"/>
      <c r="IZO25" s="497"/>
      <c r="IZP25" s="497"/>
      <c r="IZQ25" s="497"/>
      <c r="IZR25" s="497"/>
      <c r="IZS25" s="497"/>
      <c r="IZT25" s="497"/>
      <c r="IZU25" s="497"/>
      <c r="IZV25" s="497"/>
      <c r="IZW25" s="497"/>
      <c r="IZX25" s="497"/>
      <c r="IZY25" s="497"/>
      <c r="IZZ25" s="497"/>
      <c r="JAA25" s="497"/>
      <c r="JAB25" s="497"/>
      <c r="JAC25" s="497"/>
      <c r="JAD25" s="497"/>
      <c r="JAE25" s="497"/>
      <c r="JAF25" s="497"/>
      <c r="JAG25" s="497"/>
      <c r="JAH25" s="497"/>
      <c r="JAI25" s="497"/>
      <c r="JAJ25" s="497"/>
      <c r="JAK25" s="497"/>
      <c r="JAL25" s="497"/>
      <c r="JAM25" s="497"/>
      <c r="JAN25" s="497"/>
      <c r="JAO25" s="497"/>
      <c r="JAP25" s="497"/>
      <c r="JAQ25" s="497"/>
      <c r="JAR25" s="497"/>
      <c r="JAS25" s="497"/>
      <c r="JAT25" s="497"/>
      <c r="JAU25" s="497"/>
      <c r="JAV25" s="497"/>
      <c r="JAW25" s="497"/>
      <c r="JAX25" s="497"/>
      <c r="JAY25" s="497"/>
      <c r="JAZ25" s="497"/>
      <c r="JBA25" s="497"/>
      <c r="JBB25" s="497"/>
      <c r="JBC25" s="497"/>
      <c r="JBD25" s="497"/>
      <c r="JBE25" s="497"/>
      <c r="JBF25" s="497"/>
      <c r="JBG25" s="497"/>
      <c r="JBH25" s="497"/>
      <c r="JBI25" s="497"/>
      <c r="JBJ25" s="497"/>
      <c r="JBK25" s="497"/>
      <c r="JBL25" s="497"/>
      <c r="JBM25" s="497"/>
      <c r="JBN25" s="497"/>
      <c r="JBO25" s="497"/>
      <c r="JBP25" s="497"/>
      <c r="JBQ25" s="497"/>
      <c r="JBR25" s="497"/>
      <c r="JBS25" s="497"/>
      <c r="JBT25" s="497"/>
      <c r="JBU25" s="497"/>
      <c r="JBV25" s="497"/>
      <c r="JBW25" s="497"/>
      <c r="JBX25" s="497"/>
      <c r="JBY25" s="497"/>
      <c r="JBZ25" s="497"/>
      <c r="JCA25" s="497"/>
      <c r="JCB25" s="497"/>
      <c r="JCC25" s="497"/>
      <c r="JCD25" s="497"/>
      <c r="JCE25" s="497"/>
      <c r="JCF25" s="497"/>
      <c r="JCG25" s="497"/>
      <c r="JCH25" s="497"/>
      <c r="JCI25" s="497"/>
      <c r="JCJ25" s="497"/>
      <c r="JCK25" s="497"/>
      <c r="JCL25" s="497"/>
      <c r="JCM25" s="497"/>
      <c r="JCN25" s="497"/>
      <c r="JCO25" s="497"/>
      <c r="JCP25" s="497"/>
      <c r="JCQ25" s="497"/>
      <c r="JCR25" s="497"/>
      <c r="JCS25" s="497"/>
      <c r="JCT25" s="497"/>
      <c r="JCU25" s="497"/>
      <c r="JCV25" s="497"/>
      <c r="JCW25" s="497"/>
      <c r="JCX25" s="497"/>
      <c r="JCY25" s="497"/>
      <c r="JCZ25" s="497"/>
      <c r="JDA25" s="497"/>
      <c r="JDB25" s="497"/>
      <c r="JDC25" s="497"/>
      <c r="JDD25" s="497"/>
      <c r="JDE25" s="497"/>
      <c r="JDF25" s="497"/>
      <c r="JDG25" s="497"/>
      <c r="JDH25" s="497"/>
      <c r="JDI25" s="497"/>
      <c r="JDJ25" s="497"/>
      <c r="JDK25" s="497"/>
      <c r="JDL25" s="497"/>
      <c r="JDM25" s="497"/>
      <c r="JDN25" s="497"/>
      <c r="JDO25" s="497"/>
      <c r="JDP25" s="497"/>
      <c r="JDQ25" s="497"/>
      <c r="JDR25" s="497"/>
      <c r="JDS25" s="497"/>
      <c r="JDT25" s="497"/>
      <c r="JDU25" s="497"/>
      <c r="JDV25" s="497"/>
      <c r="JDW25" s="497"/>
      <c r="JDX25" s="497"/>
      <c r="JDY25" s="497"/>
      <c r="JDZ25" s="497"/>
      <c r="JEA25" s="497"/>
      <c r="JEB25" s="497"/>
      <c r="JEC25" s="497"/>
      <c r="JED25" s="497"/>
      <c r="JEE25" s="497"/>
      <c r="JEF25" s="497"/>
      <c r="JEG25" s="497"/>
      <c r="JEH25" s="497"/>
      <c r="JEI25" s="497"/>
      <c r="JEJ25" s="497"/>
      <c r="JEK25" s="497"/>
      <c r="JEL25" s="497"/>
      <c r="JEM25" s="497"/>
      <c r="JEN25" s="497"/>
      <c r="JEO25" s="497"/>
      <c r="JEP25" s="497"/>
      <c r="JEQ25" s="497"/>
      <c r="JER25" s="497"/>
      <c r="JES25" s="497"/>
      <c r="JET25" s="497"/>
      <c r="JEU25" s="497"/>
      <c r="JEV25" s="497"/>
      <c r="JEW25" s="497"/>
      <c r="JEX25" s="497"/>
      <c r="JEY25" s="497"/>
      <c r="JEZ25" s="497"/>
      <c r="JFA25" s="497"/>
      <c r="JFB25" s="497"/>
      <c r="JFC25" s="497"/>
      <c r="JFD25" s="497"/>
      <c r="JFE25" s="497"/>
      <c r="JFF25" s="497"/>
      <c r="JFG25" s="497"/>
      <c r="JFH25" s="497"/>
      <c r="JFI25" s="497"/>
      <c r="JFJ25" s="497"/>
      <c r="JFK25" s="497"/>
      <c r="JFL25" s="497"/>
      <c r="JFM25" s="497"/>
      <c r="JFN25" s="497"/>
      <c r="JFO25" s="497"/>
      <c r="JFP25" s="497"/>
      <c r="JFQ25" s="497"/>
      <c r="JFR25" s="497"/>
      <c r="JFS25" s="497"/>
      <c r="JFT25" s="497"/>
      <c r="JFU25" s="497"/>
      <c r="JFV25" s="497"/>
      <c r="JFW25" s="497"/>
      <c r="JFX25" s="497"/>
      <c r="JFY25" s="497"/>
      <c r="JFZ25" s="497"/>
      <c r="JGA25" s="497"/>
      <c r="JGB25" s="497"/>
      <c r="JGC25" s="497"/>
      <c r="JGD25" s="497"/>
      <c r="JGE25" s="497"/>
      <c r="JGF25" s="497"/>
      <c r="JGG25" s="497"/>
      <c r="JGH25" s="497"/>
      <c r="JGI25" s="497"/>
      <c r="JGJ25" s="497"/>
      <c r="JGK25" s="497"/>
      <c r="JGL25" s="497"/>
      <c r="JGM25" s="497"/>
      <c r="JGN25" s="497"/>
      <c r="JGO25" s="497"/>
      <c r="JGP25" s="497"/>
      <c r="JGQ25" s="497"/>
      <c r="JGR25" s="497"/>
      <c r="JGS25" s="497"/>
      <c r="JGT25" s="497"/>
      <c r="JGU25" s="497"/>
      <c r="JGV25" s="497"/>
      <c r="JGW25" s="497"/>
      <c r="JGX25" s="497"/>
      <c r="JGY25" s="497"/>
      <c r="JGZ25" s="497"/>
      <c r="JHA25" s="497"/>
      <c r="JHB25" s="497"/>
      <c r="JHC25" s="497"/>
      <c r="JHD25" s="497"/>
      <c r="JHE25" s="497"/>
      <c r="JHF25" s="497"/>
      <c r="JHG25" s="497"/>
      <c r="JHH25" s="497"/>
      <c r="JHI25" s="497"/>
      <c r="JHJ25" s="497"/>
      <c r="JHK25" s="497"/>
      <c r="JHL25" s="497"/>
      <c r="JHM25" s="497"/>
      <c r="JHN25" s="497"/>
      <c r="JHO25" s="497"/>
      <c r="JHP25" s="497"/>
      <c r="JHQ25" s="497"/>
      <c r="JHR25" s="497"/>
      <c r="JHS25" s="497"/>
      <c r="JHT25" s="497"/>
      <c r="JHU25" s="497"/>
      <c r="JHV25" s="497"/>
      <c r="JHW25" s="497"/>
      <c r="JHX25" s="497"/>
      <c r="JHY25" s="497"/>
      <c r="JHZ25" s="497"/>
      <c r="JIA25" s="497"/>
      <c r="JIB25" s="497"/>
      <c r="JIC25" s="497"/>
      <c r="JID25" s="497"/>
      <c r="JIE25" s="497"/>
      <c r="JIF25" s="497"/>
      <c r="JIG25" s="497"/>
      <c r="JIH25" s="497"/>
      <c r="JII25" s="497"/>
      <c r="JIJ25" s="497"/>
      <c r="JIK25" s="497"/>
      <c r="JIL25" s="497"/>
      <c r="JIM25" s="497"/>
      <c r="JIN25" s="497"/>
      <c r="JIO25" s="497"/>
      <c r="JIP25" s="497"/>
      <c r="JIQ25" s="497"/>
      <c r="JIR25" s="497"/>
      <c r="JIS25" s="497"/>
      <c r="JIT25" s="497"/>
      <c r="JIU25" s="497"/>
      <c r="JIV25" s="497"/>
      <c r="JIW25" s="497"/>
      <c r="JIX25" s="497"/>
      <c r="JIY25" s="497"/>
      <c r="JIZ25" s="497"/>
      <c r="JJA25" s="497"/>
      <c r="JJB25" s="497"/>
      <c r="JJC25" s="497"/>
      <c r="JJD25" s="497"/>
      <c r="JJE25" s="497"/>
      <c r="JJF25" s="497"/>
      <c r="JJG25" s="497"/>
      <c r="JJH25" s="497"/>
      <c r="JJI25" s="497"/>
      <c r="JJJ25" s="497"/>
      <c r="JJK25" s="497"/>
      <c r="JJL25" s="497"/>
      <c r="JJM25" s="497"/>
      <c r="JJN25" s="497"/>
      <c r="JJO25" s="497"/>
      <c r="JJP25" s="497"/>
      <c r="JJQ25" s="497"/>
      <c r="JJR25" s="497"/>
      <c r="JJS25" s="497"/>
      <c r="JJT25" s="497"/>
      <c r="JJU25" s="497"/>
      <c r="JJV25" s="497"/>
      <c r="JJW25" s="497"/>
      <c r="JJX25" s="497"/>
      <c r="JJY25" s="497"/>
      <c r="JJZ25" s="497"/>
      <c r="JKA25" s="497"/>
      <c r="JKB25" s="497"/>
      <c r="JKC25" s="497"/>
      <c r="JKD25" s="497"/>
      <c r="JKE25" s="497"/>
      <c r="JKF25" s="497"/>
      <c r="JKG25" s="497"/>
      <c r="JKH25" s="497"/>
      <c r="JKI25" s="497"/>
      <c r="JKJ25" s="497"/>
      <c r="JKK25" s="497"/>
      <c r="JKL25" s="497"/>
      <c r="JKM25" s="497"/>
      <c r="JKN25" s="497"/>
      <c r="JKO25" s="497"/>
      <c r="JKP25" s="497"/>
      <c r="JKQ25" s="497"/>
      <c r="JKR25" s="497"/>
      <c r="JKS25" s="497"/>
      <c r="JKT25" s="497"/>
      <c r="JKU25" s="497"/>
      <c r="JKV25" s="497"/>
      <c r="JKW25" s="497"/>
      <c r="JKX25" s="497"/>
      <c r="JKY25" s="497"/>
      <c r="JKZ25" s="497"/>
      <c r="JLA25" s="497"/>
      <c r="JLB25" s="497"/>
      <c r="JLC25" s="497"/>
      <c r="JLD25" s="497"/>
      <c r="JLE25" s="497"/>
      <c r="JLF25" s="497"/>
      <c r="JLG25" s="497"/>
      <c r="JLH25" s="497"/>
      <c r="JLI25" s="497"/>
      <c r="JLJ25" s="497"/>
      <c r="JLK25" s="497"/>
      <c r="JLL25" s="497"/>
      <c r="JLM25" s="497"/>
      <c r="JLN25" s="497"/>
      <c r="JLO25" s="497"/>
      <c r="JLP25" s="497"/>
      <c r="JLQ25" s="497"/>
      <c r="JLR25" s="497"/>
      <c r="JLS25" s="497"/>
      <c r="JLT25" s="497"/>
      <c r="JLU25" s="497"/>
      <c r="JLV25" s="497"/>
      <c r="JLW25" s="497"/>
      <c r="JLX25" s="497"/>
      <c r="JLY25" s="497"/>
      <c r="JLZ25" s="497"/>
      <c r="JMA25" s="497"/>
      <c r="JMB25" s="497"/>
      <c r="JMC25" s="497"/>
      <c r="JMD25" s="497"/>
      <c r="JME25" s="497"/>
      <c r="JMF25" s="497"/>
      <c r="JMG25" s="497"/>
      <c r="JMH25" s="497"/>
      <c r="JMI25" s="497"/>
      <c r="JMJ25" s="497"/>
      <c r="JMK25" s="497"/>
      <c r="JML25" s="497"/>
      <c r="JMM25" s="497"/>
      <c r="JMN25" s="497"/>
      <c r="JMO25" s="497"/>
      <c r="JMP25" s="497"/>
      <c r="JMQ25" s="497"/>
      <c r="JMR25" s="497"/>
      <c r="JMS25" s="497"/>
      <c r="JMT25" s="497"/>
      <c r="JMU25" s="497"/>
      <c r="JMV25" s="497"/>
      <c r="JMW25" s="497"/>
      <c r="JMX25" s="497"/>
      <c r="JMY25" s="497"/>
      <c r="JMZ25" s="497"/>
      <c r="JNA25" s="497"/>
      <c r="JNB25" s="497"/>
      <c r="JNC25" s="497"/>
      <c r="JND25" s="497"/>
      <c r="JNE25" s="497"/>
      <c r="JNF25" s="497"/>
      <c r="JNG25" s="497"/>
      <c r="JNH25" s="497"/>
      <c r="JNI25" s="497"/>
      <c r="JNJ25" s="497"/>
      <c r="JNK25" s="497"/>
      <c r="JNL25" s="497"/>
      <c r="JNM25" s="497"/>
      <c r="JNN25" s="497"/>
      <c r="JNO25" s="497"/>
      <c r="JNP25" s="497"/>
      <c r="JNQ25" s="497"/>
      <c r="JNR25" s="497"/>
      <c r="JNS25" s="497"/>
      <c r="JNT25" s="497"/>
      <c r="JNU25" s="497"/>
      <c r="JNV25" s="497"/>
      <c r="JNW25" s="497"/>
      <c r="JNX25" s="497"/>
      <c r="JNY25" s="497"/>
      <c r="JNZ25" s="497"/>
      <c r="JOA25" s="497"/>
      <c r="JOB25" s="497"/>
      <c r="JOC25" s="497"/>
      <c r="JOD25" s="497"/>
      <c r="JOE25" s="497"/>
      <c r="JOF25" s="497"/>
      <c r="JOG25" s="497"/>
      <c r="JOH25" s="497"/>
      <c r="JOI25" s="497"/>
      <c r="JOJ25" s="497"/>
      <c r="JOK25" s="497"/>
      <c r="JOL25" s="497"/>
      <c r="JOM25" s="497"/>
      <c r="JON25" s="497"/>
      <c r="JOO25" s="497"/>
      <c r="JOP25" s="497"/>
      <c r="JOQ25" s="497"/>
      <c r="JOR25" s="497"/>
      <c r="JOS25" s="497"/>
      <c r="JOT25" s="497"/>
      <c r="JOU25" s="497"/>
      <c r="JOV25" s="497"/>
      <c r="JOW25" s="497"/>
      <c r="JOX25" s="497"/>
      <c r="JOY25" s="497"/>
      <c r="JOZ25" s="497"/>
      <c r="JPA25" s="497"/>
      <c r="JPB25" s="497"/>
      <c r="JPC25" s="497"/>
      <c r="JPD25" s="497"/>
      <c r="JPE25" s="497"/>
      <c r="JPF25" s="497"/>
      <c r="JPG25" s="497"/>
      <c r="JPH25" s="497"/>
      <c r="JPI25" s="497"/>
      <c r="JPJ25" s="497"/>
      <c r="JPK25" s="497"/>
      <c r="JPL25" s="497"/>
      <c r="JPM25" s="497"/>
      <c r="JPN25" s="497"/>
      <c r="JPO25" s="497"/>
      <c r="JPP25" s="497"/>
      <c r="JPQ25" s="497"/>
      <c r="JPR25" s="497"/>
      <c r="JPS25" s="497"/>
      <c r="JPT25" s="497"/>
      <c r="JPU25" s="497"/>
      <c r="JPV25" s="497"/>
      <c r="JPW25" s="497"/>
      <c r="JPX25" s="497"/>
      <c r="JPY25" s="497"/>
      <c r="JPZ25" s="497"/>
      <c r="JQA25" s="497"/>
      <c r="JQB25" s="497"/>
      <c r="JQC25" s="497"/>
      <c r="JQD25" s="497"/>
      <c r="JQE25" s="497"/>
      <c r="JQF25" s="497"/>
      <c r="JQG25" s="497"/>
      <c r="JQH25" s="497"/>
      <c r="JQI25" s="497"/>
      <c r="JQJ25" s="497"/>
      <c r="JQK25" s="497"/>
      <c r="JQL25" s="497"/>
      <c r="JQM25" s="497"/>
      <c r="JQN25" s="497"/>
      <c r="JQO25" s="497"/>
      <c r="JQP25" s="497"/>
      <c r="JQQ25" s="497"/>
      <c r="JQR25" s="497"/>
      <c r="JQS25" s="497"/>
      <c r="JQT25" s="497"/>
      <c r="JQU25" s="497"/>
      <c r="JQV25" s="497"/>
      <c r="JQW25" s="497"/>
      <c r="JQX25" s="497"/>
      <c r="JQY25" s="497"/>
      <c r="JQZ25" s="497"/>
      <c r="JRA25" s="497"/>
      <c r="JRB25" s="497"/>
      <c r="JRC25" s="497"/>
      <c r="JRD25" s="497"/>
      <c r="JRE25" s="497"/>
      <c r="JRF25" s="497"/>
      <c r="JRG25" s="497"/>
      <c r="JRH25" s="497"/>
      <c r="JRI25" s="497"/>
      <c r="JRJ25" s="497"/>
      <c r="JRK25" s="497"/>
      <c r="JRL25" s="497"/>
      <c r="JRM25" s="497"/>
      <c r="JRN25" s="497"/>
      <c r="JRO25" s="497"/>
      <c r="JRP25" s="497"/>
      <c r="JRQ25" s="497"/>
      <c r="JRR25" s="497"/>
      <c r="JRS25" s="497"/>
      <c r="JRT25" s="497"/>
      <c r="JRU25" s="497"/>
      <c r="JRV25" s="497"/>
      <c r="JRW25" s="497"/>
      <c r="JRX25" s="497"/>
      <c r="JRY25" s="497"/>
      <c r="JRZ25" s="497"/>
      <c r="JSA25" s="497"/>
      <c r="JSB25" s="497"/>
      <c r="JSC25" s="497"/>
      <c r="JSD25" s="497"/>
      <c r="JSE25" s="497"/>
      <c r="JSF25" s="497"/>
      <c r="JSG25" s="497"/>
      <c r="JSH25" s="497"/>
      <c r="JSI25" s="497"/>
      <c r="JSJ25" s="497"/>
      <c r="JSK25" s="497"/>
      <c r="JSL25" s="497"/>
      <c r="JSM25" s="497"/>
      <c r="JSN25" s="497"/>
      <c r="JSO25" s="497"/>
      <c r="JSP25" s="497"/>
      <c r="JSQ25" s="497"/>
      <c r="JSR25" s="497"/>
      <c r="JSS25" s="497"/>
      <c r="JST25" s="497"/>
      <c r="JSU25" s="497"/>
      <c r="JSV25" s="497"/>
      <c r="JSW25" s="497"/>
      <c r="JSX25" s="497"/>
      <c r="JSY25" s="497"/>
      <c r="JSZ25" s="497"/>
      <c r="JTA25" s="497"/>
      <c r="JTB25" s="497"/>
      <c r="JTC25" s="497"/>
      <c r="JTD25" s="497"/>
      <c r="JTE25" s="497"/>
      <c r="JTF25" s="497"/>
      <c r="JTG25" s="497"/>
      <c r="JTH25" s="497"/>
      <c r="JTI25" s="497"/>
      <c r="JTJ25" s="497"/>
      <c r="JTK25" s="497"/>
      <c r="JTL25" s="497"/>
      <c r="JTM25" s="497"/>
      <c r="JTN25" s="497"/>
      <c r="JTO25" s="497"/>
      <c r="JTP25" s="497"/>
      <c r="JTQ25" s="497"/>
      <c r="JTR25" s="497"/>
      <c r="JTS25" s="497"/>
      <c r="JTT25" s="497"/>
      <c r="JTU25" s="497"/>
      <c r="JTV25" s="497"/>
      <c r="JTW25" s="497"/>
      <c r="JTX25" s="497"/>
      <c r="JTY25" s="497"/>
      <c r="JTZ25" s="497"/>
      <c r="JUA25" s="497"/>
      <c r="JUB25" s="497"/>
      <c r="JUC25" s="497"/>
      <c r="JUD25" s="497"/>
      <c r="JUE25" s="497"/>
      <c r="JUF25" s="497"/>
      <c r="JUG25" s="497"/>
      <c r="JUH25" s="497"/>
      <c r="JUI25" s="497"/>
      <c r="JUJ25" s="497"/>
      <c r="JUK25" s="497"/>
      <c r="JUL25" s="497"/>
      <c r="JUM25" s="497"/>
      <c r="JUN25" s="497"/>
      <c r="JUO25" s="497"/>
      <c r="JUP25" s="497"/>
      <c r="JUQ25" s="497"/>
      <c r="JUR25" s="497"/>
      <c r="JUS25" s="497"/>
      <c r="JUT25" s="497"/>
      <c r="JUU25" s="497"/>
      <c r="JUV25" s="497"/>
      <c r="JUW25" s="497"/>
      <c r="JUX25" s="497"/>
      <c r="JUY25" s="497"/>
      <c r="JUZ25" s="497"/>
      <c r="JVA25" s="497"/>
      <c r="JVB25" s="497"/>
      <c r="JVC25" s="497"/>
      <c r="JVD25" s="497"/>
      <c r="JVE25" s="497"/>
      <c r="JVF25" s="497"/>
      <c r="JVG25" s="497"/>
      <c r="JVH25" s="497"/>
      <c r="JVI25" s="497"/>
      <c r="JVJ25" s="497"/>
      <c r="JVK25" s="497"/>
      <c r="JVL25" s="497"/>
      <c r="JVM25" s="497"/>
      <c r="JVN25" s="497"/>
      <c r="JVO25" s="497"/>
      <c r="JVP25" s="497"/>
      <c r="JVQ25" s="497"/>
      <c r="JVR25" s="497"/>
      <c r="JVS25" s="497"/>
      <c r="JVT25" s="497"/>
      <c r="JVU25" s="497"/>
      <c r="JVV25" s="497"/>
      <c r="JVW25" s="497"/>
      <c r="JVX25" s="497"/>
      <c r="JVY25" s="497"/>
      <c r="JVZ25" s="497"/>
      <c r="JWA25" s="497"/>
      <c r="JWB25" s="497"/>
      <c r="JWC25" s="497"/>
      <c r="JWD25" s="497"/>
      <c r="JWE25" s="497"/>
      <c r="JWF25" s="497"/>
      <c r="JWG25" s="497"/>
      <c r="JWH25" s="497"/>
      <c r="JWI25" s="497"/>
      <c r="JWJ25" s="497"/>
      <c r="JWK25" s="497"/>
      <c r="JWL25" s="497"/>
      <c r="JWM25" s="497"/>
      <c r="JWN25" s="497"/>
      <c r="JWO25" s="497"/>
      <c r="JWP25" s="497"/>
      <c r="JWQ25" s="497"/>
      <c r="JWR25" s="497"/>
      <c r="JWS25" s="497"/>
      <c r="JWT25" s="497"/>
      <c r="JWU25" s="497"/>
      <c r="JWV25" s="497"/>
      <c r="JWW25" s="497"/>
      <c r="JWX25" s="497"/>
      <c r="JWY25" s="497"/>
      <c r="JWZ25" s="497"/>
      <c r="JXA25" s="497"/>
      <c r="JXB25" s="497"/>
      <c r="JXC25" s="497"/>
      <c r="JXD25" s="497"/>
      <c r="JXE25" s="497"/>
      <c r="JXF25" s="497"/>
      <c r="JXG25" s="497"/>
      <c r="JXH25" s="497"/>
      <c r="JXI25" s="497"/>
      <c r="JXJ25" s="497"/>
      <c r="JXK25" s="497"/>
      <c r="JXL25" s="497"/>
      <c r="JXM25" s="497"/>
      <c r="JXN25" s="497"/>
      <c r="JXO25" s="497"/>
      <c r="JXP25" s="497"/>
      <c r="JXQ25" s="497"/>
      <c r="JXR25" s="497"/>
      <c r="JXS25" s="497"/>
      <c r="JXT25" s="497"/>
      <c r="JXU25" s="497"/>
      <c r="JXV25" s="497"/>
      <c r="JXW25" s="497"/>
      <c r="JXX25" s="497"/>
      <c r="JXY25" s="497"/>
      <c r="JXZ25" s="497"/>
      <c r="JYA25" s="497"/>
      <c r="JYB25" s="497"/>
      <c r="JYC25" s="497"/>
      <c r="JYD25" s="497"/>
      <c r="JYE25" s="497"/>
      <c r="JYF25" s="497"/>
      <c r="JYG25" s="497"/>
      <c r="JYH25" s="497"/>
      <c r="JYI25" s="497"/>
      <c r="JYJ25" s="497"/>
      <c r="JYK25" s="497"/>
      <c r="JYL25" s="497"/>
      <c r="JYM25" s="497"/>
      <c r="JYN25" s="497"/>
      <c r="JYO25" s="497"/>
      <c r="JYP25" s="497"/>
      <c r="JYQ25" s="497"/>
      <c r="JYR25" s="497"/>
      <c r="JYS25" s="497"/>
      <c r="JYT25" s="497"/>
      <c r="JYU25" s="497"/>
      <c r="JYV25" s="497"/>
      <c r="JYW25" s="497"/>
      <c r="JYX25" s="497"/>
      <c r="JYY25" s="497"/>
      <c r="JYZ25" s="497"/>
      <c r="JZA25" s="497"/>
      <c r="JZB25" s="497"/>
      <c r="JZC25" s="497"/>
      <c r="JZD25" s="497"/>
      <c r="JZE25" s="497"/>
      <c r="JZF25" s="497"/>
      <c r="JZG25" s="497"/>
      <c r="JZH25" s="497"/>
      <c r="JZI25" s="497"/>
      <c r="JZJ25" s="497"/>
      <c r="JZK25" s="497"/>
      <c r="JZL25" s="497"/>
      <c r="JZM25" s="497"/>
      <c r="JZN25" s="497"/>
      <c r="JZO25" s="497"/>
      <c r="JZP25" s="497"/>
      <c r="JZQ25" s="497"/>
      <c r="JZR25" s="497"/>
      <c r="JZS25" s="497"/>
      <c r="JZT25" s="497"/>
      <c r="JZU25" s="497"/>
      <c r="JZV25" s="497"/>
      <c r="JZW25" s="497"/>
      <c r="JZX25" s="497"/>
      <c r="JZY25" s="497"/>
      <c r="JZZ25" s="497"/>
      <c r="KAA25" s="497"/>
      <c r="KAB25" s="497"/>
      <c r="KAC25" s="497"/>
      <c r="KAD25" s="497"/>
      <c r="KAE25" s="497"/>
      <c r="KAF25" s="497"/>
      <c r="KAG25" s="497"/>
      <c r="KAH25" s="497"/>
      <c r="KAI25" s="497"/>
      <c r="KAJ25" s="497"/>
      <c r="KAK25" s="497"/>
      <c r="KAL25" s="497"/>
      <c r="KAM25" s="497"/>
      <c r="KAN25" s="497"/>
      <c r="KAO25" s="497"/>
      <c r="KAP25" s="497"/>
      <c r="KAQ25" s="497"/>
      <c r="KAR25" s="497"/>
      <c r="KAS25" s="497"/>
      <c r="KAT25" s="497"/>
      <c r="KAU25" s="497"/>
      <c r="KAV25" s="497"/>
      <c r="KAW25" s="497"/>
      <c r="KAX25" s="497"/>
      <c r="KAY25" s="497"/>
      <c r="KAZ25" s="497"/>
      <c r="KBA25" s="497"/>
      <c r="KBB25" s="497"/>
      <c r="KBC25" s="497"/>
      <c r="KBD25" s="497"/>
      <c r="KBE25" s="497"/>
      <c r="KBF25" s="497"/>
      <c r="KBG25" s="497"/>
      <c r="KBH25" s="497"/>
      <c r="KBI25" s="497"/>
      <c r="KBJ25" s="497"/>
      <c r="KBK25" s="497"/>
      <c r="KBL25" s="497"/>
      <c r="KBM25" s="497"/>
      <c r="KBN25" s="497"/>
      <c r="KBO25" s="497"/>
      <c r="KBP25" s="497"/>
      <c r="KBQ25" s="497"/>
      <c r="KBR25" s="497"/>
      <c r="KBS25" s="497"/>
      <c r="KBT25" s="497"/>
      <c r="KBU25" s="497"/>
      <c r="KBV25" s="497"/>
      <c r="KBW25" s="497"/>
      <c r="KBX25" s="497"/>
      <c r="KBY25" s="497"/>
      <c r="KBZ25" s="497"/>
      <c r="KCA25" s="497"/>
      <c r="KCB25" s="497"/>
      <c r="KCC25" s="497"/>
      <c r="KCD25" s="497"/>
      <c r="KCE25" s="497"/>
      <c r="KCF25" s="497"/>
      <c r="KCG25" s="497"/>
      <c r="KCH25" s="497"/>
      <c r="KCI25" s="497"/>
      <c r="KCJ25" s="497"/>
      <c r="KCK25" s="497"/>
      <c r="KCL25" s="497"/>
      <c r="KCM25" s="497"/>
      <c r="KCN25" s="497"/>
      <c r="KCO25" s="497"/>
      <c r="KCP25" s="497"/>
      <c r="KCQ25" s="497"/>
      <c r="KCR25" s="497"/>
      <c r="KCS25" s="497"/>
      <c r="KCT25" s="497"/>
      <c r="KCU25" s="497"/>
      <c r="KCV25" s="497"/>
      <c r="KCW25" s="497"/>
      <c r="KCX25" s="497"/>
      <c r="KCY25" s="497"/>
      <c r="KCZ25" s="497"/>
      <c r="KDA25" s="497"/>
      <c r="KDB25" s="497"/>
      <c r="KDC25" s="497"/>
      <c r="KDD25" s="497"/>
      <c r="KDE25" s="497"/>
      <c r="KDF25" s="497"/>
      <c r="KDG25" s="497"/>
      <c r="KDH25" s="497"/>
      <c r="KDI25" s="497"/>
      <c r="KDJ25" s="497"/>
      <c r="KDK25" s="497"/>
      <c r="KDL25" s="497"/>
      <c r="KDM25" s="497"/>
      <c r="KDN25" s="497"/>
      <c r="KDO25" s="497"/>
      <c r="KDP25" s="497"/>
      <c r="KDQ25" s="497"/>
      <c r="KDR25" s="497"/>
      <c r="KDS25" s="497"/>
      <c r="KDT25" s="497"/>
      <c r="KDU25" s="497"/>
      <c r="KDV25" s="497"/>
      <c r="KDW25" s="497"/>
      <c r="KDX25" s="497"/>
      <c r="KDY25" s="497"/>
      <c r="KDZ25" s="497"/>
      <c r="KEA25" s="497"/>
      <c r="KEB25" s="497"/>
      <c r="KEC25" s="497"/>
      <c r="KED25" s="497"/>
      <c r="KEE25" s="497"/>
      <c r="KEF25" s="497"/>
      <c r="KEG25" s="497"/>
      <c r="KEH25" s="497"/>
      <c r="KEI25" s="497"/>
      <c r="KEJ25" s="497"/>
      <c r="KEK25" s="497"/>
      <c r="KEL25" s="497"/>
      <c r="KEM25" s="497"/>
      <c r="KEN25" s="497"/>
      <c r="KEO25" s="497"/>
      <c r="KEP25" s="497"/>
      <c r="KEQ25" s="497"/>
      <c r="KER25" s="497"/>
      <c r="KES25" s="497"/>
      <c r="KET25" s="497"/>
      <c r="KEU25" s="497"/>
      <c r="KEV25" s="497"/>
      <c r="KEW25" s="497"/>
      <c r="KEX25" s="497"/>
      <c r="KEY25" s="497"/>
      <c r="KEZ25" s="497"/>
      <c r="KFA25" s="497"/>
      <c r="KFB25" s="497"/>
      <c r="KFC25" s="497"/>
      <c r="KFD25" s="497"/>
      <c r="KFE25" s="497"/>
      <c r="KFF25" s="497"/>
      <c r="KFG25" s="497"/>
      <c r="KFH25" s="497"/>
      <c r="KFI25" s="497"/>
      <c r="KFJ25" s="497"/>
      <c r="KFK25" s="497"/>
      <c r="KFL25" s="497"/>
      <c r="KFM25" s="497"/>
      <c r="KFN25" s="497"/>
      <c r="KFO25" s="497"/>
      <c r="KFP25" s="497"/>
      <c r="KFQ25" s="497"/>
      <c r="KFR25" s="497"/>
      <c r="KFS25" s="497"/>
      <c r="KFT25" s="497"/>
      <c r="KFU25" s="497"/>
      <c r="KFV25" s="497"/>
      <c r="KFW25" s="497"/>
      <c r="KFX25" s="497"/>
      <c r="KFY25" s="497"/>
      <c r="KFZ25" s="497"/>
      <c r="KGA25" s="497"/>
      <c r="KGB25" s="497"/>
      <c r="KGC25" s="497"/>
      <c r="KGD25" s="497"/>
      <c r="KGE25" s="497"/>
      <c r="KGF25" s="497"/>
      <c r="KGG25" s="497"/>
      <c r="KGH25" s="497"/>
      <c r="KGI25" s="497"/>
      <c r="KGJ25" s="497"/>
      <c r="KGK25" s="497"/>
      <c r="KGL25" s="497"/>
      <c r="KGM25" s="497"/>
      <c r="KGN25" s="497"/>
      <c r="KGO25" s="497"/>
      <c r="KGP25" s="497"/>
      <c r="KGQ25" s="497"/>
      <c r="KGR25" s="497"/>
      <c r="KGS25" s="497"/>
      <c r="KGT25" s="497"/>
      <c r="KGU25" s="497"/>
      <c r="KGV25" s="497"/>
      <c r="KGW25" s="497"/>
      <c r="KGX25" s="497"/>
      <c r="KGY25" s="497"/>
      <c r="KGZ25" s="497"/>
      <c r="KHA25" s="497"/>
      <c r="KHB25" s="497"/>
      <c r="KHC25" s="497"/>
      <c r="KHD25" s="497"/>
      <c r="KHE25" s="497"/>
      <c r="KHF25" s="497"/>
      <c r="KHG25" s="497"/>
      <c r="KHH25" s="497"/>
      <c r="KHI25" s="497"/>
      <c r="KHJ25" s="497"/>
      <c r="KHK25" s="497"/>
      <c r="KHL25" s="497"/>
      <c r="KHM25" s="497"/>
      <c r="KHN25" s="497"/>
      <c r="KHO25" s="497"/>
      <c r="KHP25" s="497"/>
      <c r="KHQ25" s="497"/>
      <c r="KHR25" s="497"/>
      <c r="KHS25" s="497"/>
      <c r="KHT25" s="497"/>
      <c r="KHU25" s="497"/>
      <c r="KHV25" s="497"/>
      <c r="KHW25" s="497"/>
      <c r="KHX25" s="497"/>
      <c r="KHY25" s="497"/>
      <c r="KHZ25" s="497"/>
      <c r="KIA25" s="497"/>
      <c r="KIB25" s="497"/>
      <c r="KIC25" s="497"/>
      <c r="KID25" s="497"/>
      <c r="KIE25" s="497"/>
      <c r="KIF25" s="497"/>
      <c r="KIG25" s="497"/>
      <c r="KIH25" s="497"/>
      <c r="KII25" s="497"/>
      <c r="KIJ25" s="497"/>
      <c r="KIK25" s="497"/>
      <c r="KIL25" s="497"/>
      <c r="KIM25" s="497"/>
      <c r="KIN25" s="497"/>
      <c r="KIO25" s="497"/>
      <c r="KIP25" s="497"/>
      <c r="KIQ25" s="497"/>
      <c r="KIR25" s="497"/>
      <c r="KIS25" s="497"/>
      <c r="KIT25" s="497"/>
      <c r="KIU25" s="497"/>
      <c r="KIV25" s="497"/>
      <c r="KIW25" s="497"/>
      <c r="KIX25" s="497"/>
      <c r="KIY25" s="497"/>
      <c r="KIZ25" s="497"/>
      <c r="KJA25" s="497"/>
      <c r="KJB25" s="497"/>
      <c r="KJC25" s="497"/>
      <c r="KJD25" s="497"/>
      <c r="KJE25" s="497"/>
      <c r="KJF25" s="497"/>
      <c r="KJG25" s="497"/>
      <c r="KJH25" s="497"/>
      <c r="KJI25" s="497"/>
      <c r="KJJ25" s="497"/>
      <c r="KJK25" s="497"/>
      <c r="KJL25" s="497"/>
      <c r="KJM25" s="497"/>
      <c r="KJN25" s="497"/>
      <c r="KJO25" s="497"/>
      <c r="KJP25" s="497"/>
      <c r="KJQ25" s="497"/>
      <c r="KJR25" s="497"/>
      <c r="KJS25" s="497"/>
      <c r="KJT25" s="497"/>
      <c r="KJU25" s="497"/>
      <c r="KJV25" s="497"/>
      <c r="KJW25" s="497"/>
      <c r="KJX25" s="497"/>
      <c r="KJY25" s="497"/>
      <c r="KJZ25" s="497"/>
      <c r="KKA25" s="497"/>
      <c r="KKB25" s="497"/>
      <c r="KKC25" s="497"/>
      <c r="KKD25" s="497"/>
      <c r="KKE25" s="497"/>
      <c r="KKF25" s="497"/>
      <c r="KKG25" s="497"/>
      <c r="KKH25" s="497"/>
      <c r="KKI25" s="497"/>
      <c r="KKJ25" s="497"/>
      <c r="KKK25" s="497"/>
      <c r="KKL25" s="497"/>
      <c r="KKM25" s="497"/>
      <c r="KKN25" s="497"/>
      <c r="KKO25" s="497"/>
      <c r="KKP25" s="497"/>
      <c r="KKQ25" s="497"/>
      <c r="KKR25" s="497"/>
      <c r="KKS25" s="497"/>
      <c r="KKT25" s="497"/>
      <c r="KKU25" s="497"/>
      <c r="KKV25" s="497"/>
      <c r="KKW25" s="497"/>
      <c r="KKX25" s="497"/>
      <c r="KKY25" s="497"/>
      <c r="KKZ25" s="497"/>
      <c r="KLA25" s="497"/>
      <c r="KLB25" s="497"/>
      <c r="KLC25" s="497"/>
      <c r="KLD25" s="497"/>
      <c r="KLE25" s="497"/>
      <c r="KLF25" s="497"/>
      <c r="KLG25" s="497"/>
      <c r="KLH25" s="497"/>
      <c r="KLI25" s="497"/>
      <c r="KLJ25" s="497"/>
      <c r="KLK25" s="497"/>
      <c r="KLL25" s="497"/>
      <c r="KLM25" s="497"/>
      <c r="KLN25" s="497"/>
      <c r="KLO25" s="497"/>
      <c r="KLP25" s="497"/>
      <c r="KLQ25" s="497"/>
      <c r="KLR25" s="497"/>
      <c r="KLS25" s="497"/>
      <c r="KLT25" s="497"/>
      <c r="KLU25" s="497"/>
      <c r="KLV25" s="497"/>
      <c r="KLW25" s="497"/>
      <c r="KLX25" s="497"/>
      <c r="KLY25" s="497"/>
      <c r="KLZ25" s="497"/>
      <c r="KMA25" s="497"/>
      <c r="KMB25" s="497"/>
      <c r="KMC25" s="497"/>
      <c r="KMD25" s="497"/>
      <c r="KME25" s="497"/>
      <c r="KMF25" s="497"/>
      <c r="KMG25" s="497"/>
      <c r="KMH25" s="497"/>
      <c r="KMI25" s="497"/>
      <c r="KMJ25" s="497"/>
      <c r="KMK25" s="497"/>
      <c r="KML25" s="497"/>
      <c r="KMM25" s="497"/>
      <c r="KMN25" s="497"/>
      <c r="KMO25" s="497"/>
      <c r="KMP25" s="497"/>
      <c r="KMQ25" s="497"/>
      <c r="KMR25" s="497"/>
      <c r="KMS25" s="497"/>
      <c r="KMT25" s="497"/>
      <c r="KMU25" s="497"/>
      <c r="KMV25" s="497"/>
      <c r="KMW25" s="497"/>
      <c r="KMX25" s="497"/>
      <c r="KMY25" s="497"/>
      <c r="KMZ25" s="497"/>
      <c r="KNA25" s="497"/>
      <c r="KNB25" s="497"/>
      <c r="KNC25" s="497"/>
      <c r="KND25" s="497"/>
      <c r="KNE25" s="497"/>
      <c r="KNF25" s="497"/>
      <c r="KNG25" s="497"/>
      <c r="KNH25" s="497"/>
      <c r="KNI25" s="497"/>
      <c r="KNJ25" s="497"/>
      <c r="KNK25" s="497"/>
      <c r="KNL25" s="497"/>
      <c r="KNM25" s="497"/>
      <c r="KNN25" s="497"/>
      <c r="KNO25" s="497"/>
      <c r="KNP25" s="497"/>
      <c r="KNQ25" s="497"/>
      <c r="KNR25" s="497"/>
      <c r="KNS25" s="497"/>
      <c r="KNT25" s="497"/>
      <c r="KNU25" s="497"/>
      <c r="KNV25" s="497"/>
      <c r="KNW25" s="497"/>
      <c r="KNX25" s="497"/>
      <c r="KNY25" s="497"/>
      <c r="KNZ25" s="497"/>
      <c r="KOA25" s="497"/>
      <c r="KOB25" s="497"/>
      <c r="KOC25" s="497"/>
      <c r="KOD25" s="497"/>
      <c r="KOE25" s="497"/>
      <c r="KOF25" s="497"/>
      <c r="KOG25" s="497"/>
      <c r="KOH25" s="497"/>
      <c r="KOI25" s="497"/>
      <c r="KOJ25" s="497"/>
      <c r="KOK25" s="497"/>
      <c r="KOL25" s="497"/>
      <c r="KOM25" s="497"/>
      <c r="KON25" s="497"/>
      <c r="KOO25" s="497"/>
      <c r="KOP25" s="497"/>
      <c r="KOQ25" s="497"/>
      <c r="KOR25" s="497"/>
      <c r="KOS25" s="497"/>
      <c r="KOT25" s="497"/>
      <c r="KOU25" s="497"/>
      <c r="KOV25" s="497"/>
      <c r="KOW25" s="497"/>
      <c r="KOX25" s="497"/>
      <c r="KOY25" s="497"/>
      <c r="KOZ25" s="497"/>
      <c r="KPA25" s="497"/>
      <c r="KPB25" s="497"/>
      <c r="KPC25" s="497"/>
      <c r="KPD25" s="497"/>
      <c r="KPE25" s="497"/>
      <c r="KPF25" s="497"/>
      <c r="KPG25" s="497"/>
      <c r="KPH25" s="497"/>
      <c r="KPI25" s="497"/>
      <c r="KPJ25" s="497"/>
      <c r="KPK25" s="497"/>
      <c r="KPL25" s="497"/>
      <c r="KPM25" s="497"/>
      <c r="KPN25" s="497"/>
      <c r="KPO25" s="497"/>
      <c r="KPP25" s="497"/>
      <c r="KPQ25" s="497"/>
      <c r="KPR25" s="497"/>
      <c r="KPS25" s="497"/>
      <c r="KPT25" s="497"/>
      <c r="KPU25" s="497"/>
      <c r="KPV25" s="497"/>
      <c r="KPW25" s="497"/>
      <c r="KPX25" s="497"/>
      <c r="KPY25" s="497"/>
      <c r="KPZ25" s="497"/>
      <c r="KQA25" s="497"/>
      <c r="KQB25" s="497"/>
      <c r="KQC25" s="497"/>
      <c r="KQD25" s="497"/>
      <c r="KQE25" s="497"/>
      <c r="KQF25" s="497"/>
      <c r="KQG25" s="497"/>
      <c r="KQH25" s="497"/>
      <c r="KQI25" s="497"/>
      <c r="KQJ25" s="497"/>
      <c r="KQK25" s="497"/>
      <c r="KQL25" s="497"/>
      <c r="KQM25" s="497"/>
      <c r="KQN25" s="497"/>
      <c r="KQO25" s="497"/>
      <c r="KQP25" s="497"/>
      <c r="KQQ25" s="497"/>
      <c r="KQR25" s="497"/>
      <c r="KQS25" s="497"/>
      <c r="KQT25" s="497"/>
      <c r="KQU25" s="497"/>
      <c r="KQV25" s="497"/>
      <c r="KQW25" s="497"/>
      <c r="KQX25" s="497"/>
      <c r="KQY25" s="497"/>
      <c r="KQZ25" s="497"/>
      <c r="KRA25" s="497"/>
      <c r="KRB25" s="497"/>
      <c r="KRC25" s="497"/>
      <c r="KRD25" s="497"/>
      <c r="KRE25" s="497"/>
      <c r="KRF25" s="497"/>
      <c r="KRG25" s="497"/>
      <c r="KRH25" s="497"/>
      <c r="KRI25" s="497"/>
      <c r="KRJ25" s="497"/>
      <c r="KRK25" s="497"/>
      <c r="KRL25" s="497"/>
      <c r="KRM25" s="497"/>
      <c r="KRN25" s="497"/>
      <c r="KRO25" s="497"/>
      <c r="KRP25" s="497"/>
      <c r="KRQ25" s="497"/>
      <c r="KRR25" s="497"/>
      <c r="KRS25" s="497"/>
      <c r="KRT25" s="497"/>
      <c r="KRU25" s="497"/>
      <c r="KRV25" s="497"/>
      <c r="KRW25" s="497"/>
      <c r="KRX25" s="497"/>
      <c r="KRY25" s="497"/>
      <c r="KRZ25" s="497"/>
      <c r="KSA25" s="497"/>
      <c r="KSB25" s="497"/>
      <c r="KSC25" s="497"/>
      <c r="KSD25" s="497"/>
      <c r="KSE25" s="497"/>
      <c r="KSF25" s="497"/>
      <c r="KSG25" s="497"/>
      <c r="KSH25" s="497"/>
      <c r="KSI25" s="497"/>
      <c r="KSJ25" s="497"/>
      <c r="KSK25" s="497"/>
      <c r="KSL25" s="497"/>
      <c r="KSM25" s="497"/>
      <c r="KSN25" s="497"/>
      <c r="KSO25" s="497"/>
      <c r="KSP25" s="497"/>
      <c r="KSQ25" s="497"/>
      <c r="KSR25" s="497"/>
      <c r="KSS25" s="497"/>
      <c r="KST25" s="497"/>
      <c r="KSU25" s="497"/>
      <c r="KSV25" s="497"/>
      <c r="KSW25" s="497"/>
      <c r="KSX25" s="497"/>
      <c r="KSY25" s="497"/>
      <c r="KSZ25" s="497"/>
      <c r="KTA25" s="497"/>
      <c r="KTB25" s="497"/>
      <c r="KTC25" s="497"/>
      <c r="KTD25" s="497"/>
      <c r="KTE25" s="497"/>
      <c r="KTF25" s="497"/>
      <c r="KTG25" s="497"/>
      <c r="KTH25" s="497"/>
      <c r="KTI25" s="497"/>
      <c r="KTJ25" s="497"/>
      <c r="KTK25" s="497"/>
      <c r="KTL25" s="497"/>
      <c r="KTM25" s="497"/>
      <c r="KTN25" s="497"/>
      <c r="KTO25" s="497"/>
      <c r="KTP25" s="497"/>
      <c r="KTQ25" s="497"/>
      <c r="KTR25" s="497"/>
      <c r="KTS25" s="497"/>
      <c r="KTT25" s="497"/>
      <c r="KTU25" s="497"/>
      <c r="KTV25" s="497"/>
      <c r="KTW25" s="497"/>
      <c r="KTX25" s="497"/>
      <c r="KTY25" s="497"/>
      <c r="KTZ25" s="497"/>
      <c r="KUA25" s="497"/>
      <c r="KUB25" s="497"/>
      <c r="KUC25" s="497"/>
      <c r="KUD25" s="497"/>
      <c r="KUE25" s="497"/>
      <c r="KUF25" s="497"/>
      <c r="KUG25" s="497"/>
      <c r="KUH25" s="497"/>
      <c r="KUI25" s="497"/>
      <c r="KUJ25" s="497"/>
      <c r="KUK25" s="497"/>
      <c r="KUL25" s="497"/>
      <c r="KUM25" s="497"/>
      <c r="KUN25" s="497"/>
      <c r="KUO25" s="497"/>
      <c r="KUP25" s="497"/>
      <c r="KUQ25" s="497"/>
      <c r="KUR25" s="497"/>
      <c r="KUS25" s="497"/>
      <c r="KUT25" s="497"/>
      <c r="KUU25" s="497"/>
      <c r="KUV25" s="497"/>
      <c r="KUW25" s="497"/>
      <c r="KUX25" s="497"/>
      <c r="KUY25" s="497"/>
      <c r="KUZ25" s="497"/>
      <c r="KVA25" s="497"/>
      <c r="KVB25" s="497"/>
      <c r="KVC25" s="497"/>
      <c r="KVD25" s="497"/>
      <c r="KVE25" s="497"/>
      <c r="KVF25" s="497"/>
      <c r="KVG25" s="497"/>
      <c r="KVH25" s="497"/>
      <c r="KVI25" s="497"/>
      <c r="KVJ25" s="497"/>
      <c r="KVK25" s="497"/>
      <c r="KVL25" s="497"/>
      <c r="KVM25" s="497"/>
      <c r="KVN25" s="497"/>
      <c r="KVO25" s="497"/>
      <c r="KVP25" s="497"/>
      <c r="KVQ25" s="497"/>
      <c r="KVR25" s="497"/>
      <c r="KVS25" s="497"/>
      <c r="KVT25" s="497"/>
      <c r="KVU25" s="497"/>
      <c r="KVV25" s="497"/>
      <c r="KVW25" s="497"/>
      <c r="KVX25" s="497"/>
      <c r="KVY25" s="497"/>
      <c r="KVZ25" s="497"/>
      <c r="KWA25" s="497"/>
      <c r="KWB25" s="497"/>
      <c r="KWC25" s="497"/>
      <c r="KWD25" s="497"/>
      <c r="KWE25" s="497"/>
      <c r="KWF25" s="497"/>
      <c r="KWG25" s="497"/>
      <c r="KWH25" s="497"/>
      <c r="KWI25" s="497"/>
      <c r="KWJ25" s="497"/>
      <c r="KWK25" s="497"/>
      <c r="KWL25" s="497"/>
      <c r="KWM25" s="497"/>
      <c r="KWN25" s="497"/>
      <c r="KWO25" s="497"/>
      <c r="KWP25" s="497"/>
      <c r="KWQ25" s="497"/>
      <c r="KWR25" s="497"/>
      <c r="KWS25" s="497"/>
      <c r="KWT25" s="497"/>
      <c r="KWU25" s="497"/>
      <c r="KWV25" s="497"/>
      <c r="KWW25" s="497"/>
      <c r="KWX25" s="497"/>
      <c r="KWY25" s="497"/>
      <c r="KWZ25" s="497"/>
      <c r="KXA25" s="497"/>
      <c r="KXB25" s="497"/>
      <c r="KXC25" s="497"/>
      <c r="KXD25" s="497"/>
      <c r="KXE25" s="497"/>
      <c r="KXF25" s="497"/>
      <c r="KXG25" s="497"/>
      <c r="KXH25" s="497"/>
      <c r="KXI25" s="497"/>
      <c r="KXJ25" s="497"/>
      <c r="KXK25" s="497"/>
      <c r="KXL25" s="497"/>
      <c r="KXM25" s="497"/>
      <c r="KXN25" s="497"/>
      <c r="KXO25" s="497"/>
      <c r="KXP25" s="497"/>
      <c r="KXQ25" s="497"/>
      <c r="KXR25" s="497"/>
      <c r="KXS25" s="497"/>
      <c r="KXT25" s="497"/>
      <c r="KXU25" s="497"/>
      <c r="KXV25" s="497"/>
      <c r="KXW25" s="497"/>
      <c r="KXX25" s="497"/>
      <c r="KXY25" s="497"/>
      <c r="KXZ25" s="497"/>
      <c r="KYA25" s="497"/>
      <c r="KYB25" s="497"/>
      <c r="KYC25" s="497"/>
      <c r="KYD25" s="497"/>
      <c r="KYE25" s="497"/>
      <c r="KYF25" s="497"/>
      <c r="KYG25" s="497"/>
      <c r="KYH25" s="497"/>
      <c r="KYI25" s="497"/>
      <c r="KYJ25" s="497"/>
      <c r="KYK25" s="497"/>
      <c r="KYL25" s="497"/>
      <c r="KYM25" s="497"/>
      <c r="KYN25" s="497"/>
      <c r="KYO25" s="497"/>
      <c r="KYP25" s="497"/>
      <c r="KYQ25" s="497"/>
      <c r="KYR25" s="497"/>
      <c r="KYS25" s="497"/>
      <c r="KYT25" s="497"/>
      <c r="KYU25" s="497"/>
      <c r="KYV25" s="497"/>
      <c r="KYW25" s="497"/>
      <c r="KYX25" s="497"/>
      <c r="KYY25" s="497"/>
      <c r="KYZ25" s="497"/>
      <c r="KZA25" s="497"/>
      <c r="KZB25" s="497"/>
      <c r="KZC25" s="497"/>
      <c r="KZD25" s="497"/>
      <c r="KZE25" s="497"/>
      <c r="KZF25" s="497"/>
      <c r="KZG25" s="497"/>
      <c r="KZH25" s="497"/>
      <c r="KZI25" s="497"/>
      <c r="KZJ25" s="497"/>
      <c r="KZK25" s="497"/>
      <c r="KZL25" s="497"/>
      <c r="KZM25" s="497"/>
      <c r="KZN25" s="497"/>
      <c r="KZO25" s="497"/>
      <c r="KZP25" s="497"/>
      <c r="KZQ25" s="497"/>
      <c r="KZR25" s="497"/>
      <c r="KZS25" s="497"/>
      <c r="KZT25" s="497"/>
      <c r="KZU25" s="497"/>
      <c r="KZV25" s="497"/>
      <c r="KZW25" s="497"/>
      <c r="KZX25" s="497"/>
      <c r="KZY25" s="497"/>
      <c r="KZZ25" s="497"/>
      <c r="LAA25" s="497"/>
      <c r="LAB25" s="497"/>
      <c r="LAC25" s="497"/>
      <c r="LAD25" s="497"/>
      <c r="LAE25" s="497"/>
      <c r="LAF25" s="497"/>
      <c r="LAG25" s="497"/>
      <c r="LAH25" s="497"/>
      <c r="LAI25" s="497"/>
      <c r="LAJ25" s="497"/>
      <c r="LAK25" s="497"/>
      <c r="LAL25" s="497"/>
      <c r="LAM25" s="497"/>
      <c r="LAN25" s="497"/>
      <c r="LAO25" s="497"/>
      <c r="LAP25" s="497"/>
      <c r="LAQ25" s="497"/>
      <c r="LAR25" s="497"/>
      <c r="LAS25" s="497"/>
      <c r="LAT25" s="497"/>
      <c r="LAU25" s="497"/>
      <c r="LAV25" s="497"/>
      <c r="LAW25" s="497"/>
      <c r="LAX25" s="497"/>
      <c r="LAY25" s="497"/>
      <c r="LAZ25" s="497"/>
      <c r="LBA25" s="497"/>
      <c r="LBB25" s="497"/>
      <c r="LBC25" s="497"/>
      <c r="LBD25" s="497"/>
      <c r="LBE25" s="497"/>
      <c r="LBF25" s="497"/>
      <c r="LBG25" s="497"/>
      <c r="LBH25" s="497"/>
      <c r="LBI25" s="497"/>
      <c r="LBJ25" s="497"/>
      <c r="LBK25" s="497"/>
      <c r="LBL25" s="497"/>
      <c r="LBM25" s="497"/>
      <c r="LBN25" s="497"/>
      <c r="LBO25" s="497"/>
      <c r="LBP25" s="497"/>
      <c r="LBQ25" s="497"/>
      <c r="LBR25" s="497"/>
      <c r="LBS25" s="497"/>
      <c r="LBT25" s="497"/>
      <c r="LBU25" s="497"/>
      <c r="LBV25" s="497"/>
      <c r="LBW25" s="497"/>
      <c r="LBX25" s="497"/>
      <c r="LBY25" s="497"/>
      <c r="LBZ25" s="497"/>
      <c r="LCA25" s="497"/>
      <c r="LCB25" s="497"/>
      <c r="LCC25" s="497"/>
      <c r="LCD25" s="497"/>
      <c r="LCE25" s="497"/>
      <c r="LCF25" s="497"/>
      <c r="LCG25" s="497"/>
      <c r="LCH25" s="497"/>
      <c r="LCI25" s="497"/>
      <c r="LCJ25" s="497"/>
      <c r="LCK25" s="497"/>
      <c r="LCL25" s="497"/>
      <c r="LCM25" s="497"/>
      <c r="LCN25" s="497"/>
      <c r="LCO25" s="497"/>
      <c r="LCP25" s="497"/>
      <c r="LCQ25" s="497"/>
      <c r="LCR25" s="497"/>
      <c r="LCS25" s="497"/>
      <c r="LCT25" s="497"/>
      <c r="LCU25" s="497"/>
      <c r="LCV25" s="497"/>
      <c r="LCW25" s="497"/>
      <c r="LCX25" s="497"/>
      <c r="LCY25" s="497"/>
      <c r="LCZ25" s="497"/>
      <c r="LDA25" s="497"/>
      <c r="LDB25" s="497"/>
      <c r="LDC25" s="497"/>
      <c r="LDD25" s="497"/>
      <c r="LDE25" s="497"/>
      <c r="LDF25" s="497"/>
      <c r="LDG25" s="497"/>
      <c r="LDH25" s="497"/>
      <c r="LDI25" s="497"/>
      <c r="LDJ25" s="497"/>
      <c r="LDK25" s="497"/>
      <c r="LDL25" s="497"/>
      <c r="LDM25" s="497"/>
      <c r="LDN25" s="497"/>
      <c r="LDO25" s="497"/>
      <c r="LDP25" s="497"/>
      <c r="LDQ25" s="497"/>
      <c r="LDR25" s="497"/>
      <c r="LDS25" s="497"/>
      <c r="LDT25" s="497"/>
      <c r="LDU25" s="497"/>
      <c r="LDV25" s="497"/>
      <c r="LDW25" s="497"/>
      <c r="LDX25" s="497"/>
      <c r="LDY25" s="497"/>
      <c r="LDZ25" s="497"/>
      <c r="LEA25" s="497"/>
      <c r="LEB25" s="497"/>
      <c r="LEC25" s="497"/>
      <c r="LED25" s="497"/>
      <c r="LEE25" s="497"/>
      <c r="LEF25" s="497"/>
      <c r="LEG25" s="497"/>
      <c r="LEH25" s="497"/>
      <c r="LEI25" s="497"/>
      <c r="LEJ25" s="497"/>
      <c r="LEK25" s="497"/>
      <c r="LEL25" s="497"/>
      <c r="LEM25" s="497"/>
      <c r="LEN25" s="497"/>
      <c r="LEO25" s="497"/>
      <c r="LEP25" s="497"/>
      <c r="LEQ25" s="497"/>
      <c r="LER25" s="497"/>
      <c r="LES25" s="497"/>
      <c r="LET25" s="497"/>
      <c r="LEU25" s="497"/>
      <c r="LEV25" s="497"/>
      <c r="LEW25" s="497"/>
      <c r="LEX25" s="497"/>
      <c r="LEY25" s="497"/>
      <c r="LEZ25" s="497"/>
      <c r="LFA25" s="497"/>
      <c r="LFB25" s="497"/>
      <c r="LFC25" s="497"/>
      <c r="LFD25" s="497"/>
      <c r="LFE25" s="497"/>
      <c r="LFF25" s="497"/>
      <c r="LFG25" s="497"/>
      <c r="LFH25" s="497"/>
      <c r="LFI25" s="497"/>
      <c r="LFJ25" s="497"/>
      <c r="LFK25" s="497"/>
      <c r="LFL25" s="497"/>
      <c r="LFM25" s="497"/>
      <c r="LFN25" s="497"/>
      <c r="LFO25" s="497"/>
      <c r="LFP25" s="497"/>
      <c r="LFQ25" s="497"/>
      <c r="LFR25" s="497"/>
      <c r="LFS25" s="497"/>
      <c r="LFT25" s="497"/>
      <c r="LFU25" s="497"/>
      <c r="LFV25" s="497"/>
      <c r="LFW25" s="497"/>
      <c r="LFX25" s="497"/>
      <c r="LFY25" s="497"/>
      <c r="LFZ25" s="497"/>
      <c r="LGA25" s="497"/>
      <c r="LGB25" s="497"/>
      <c r="LGC25" s="497"/>
      <c r="LGD25" s="497"/>
      <c r="LGE25" s="497"/>
      <c r="LGF25" s="497"/>
      <c r="LGG25" s="497"/>
      <c r="LGH25" s="497"/>
      <c r="LGI25" s="497"/>
      <c r="LGJ25" s="497"/>
      <c r="LGK25" s="497"/>
      <c r="LGL25" s="497"/>
      <c r="LGM25" s="497"/>
      <c r="LGN25" s="497"/>
      <c r="LGO25" s="497"/>
      <c r="LGP25" s="497"/>
      <c r="LGQ25" s="497"/>
      <c r="LGR25" s="497"/>
      <c r="LGS25" s="497"/>
      <c r="LGT25" s="497"/>
      <c r="LGU25" s="497"/>
      <c r="LGV25" s="497"/>
      <c r="LGW25" s="497"/>
      <c r="LGX25" s="497"/>
      <c r="LGY25" s="497"/>
      <c r="LGZ25" s="497"/>
      <c r="LHA25" s="497"/>
      <c r="LHB25" s="497"/>
      <c r="LHC25" s="497"/>
      <c r="LHD25" s="497"/>
      <c r="LHE25" s="497"/>
      <c r="LHF25" s="497"/>
      <c r="LHG25" s="497"/>
      <c r="LHH25" s="497"/>
      <c r="LHI25" s="497"/>
      <c r="LHJ25" s="497"/>
      <c r="LHK25" s="497"/>
      <c r="LHL25" s="497"/>
      <c r="LHM25" s="497"/>
      <c r="LHN25" s="497"/>
      <c r="LHO25" s="497"/>
      <c r="LHP25" s="497"/>
      <c r="LHQ25" s="497"/>
      <c r="LHR25" s="497"/>
      <c r="LHS25" s="497"/>
      <c r="LHT25" s="497"/>
      <c r="LHU25" s="497"/>
      <c r="LHV25" s="497"/>
      <c r="LHW25" s="497"/>
      <c r="LHX25" s="497"/>
      <c r="LHY25" s="497"/>
      <c r="LHZ25" s="497"/>
      <c r="LIA25" s="497"/>
      <c r="LIB25" s="497"/>
      <c r="LIC25" s="497"/>
      <c r="LID25" s="497"/>
      <c r="LIE25" s="497"/>
      <c r="LIF25" s="497"/>
      <c r="LIG25" s="497"/>
      <c r="LIH25" s="497"/>
      <c r="LII25" s="497"/>
      <c r="LIJ25" s="497"/>
      <c r="LIK25" s="497"/>
      <c r="LIL25" s="497"/>
      <c r="LIM25" s="497"/>
      <c r="LIN25" s="497"/>
      <c r="LIO25" s="497"/>
      <c r="LIP25" s="497"/>
      <c r="LIQ25" s="497"/>
      <c r="LIR25" s="497"/>
      <c r="LIS25" s="497"/>
      <c r="LIT25" s="497"/>
      <c r="LIU25" s="497"/>
      <c r="LIV25" s="497"/>
      <c r="LIW25" s="497"/>
      <c r="LIX25" s="497"/>
      <c r="LIY25" s="497"/>
      <c r="LIZ25" s="497"/>
      <c r="LJA25" s="497"/>
      <c r="LJB25" s="497"/>
      <c r="LJC25" s="497"/>
      <c r="LJD25" s="497"/>
      <c r="LJE25" s="497"/>
      <c r="LJF25" s="497"/>
      <c r="LJG25" s="497"/>
      <c r="LJH25" s="497"/>
      <c r="LJI25" s="497"/>
      <c r="LJJ25" s="497"/>
      <c r="LJK25" s="497"/>
      <c r="LJL25" s="497"/>
      <c r="LJM25" s="497"/>
      <c r="LJN25" s="497"/>
      <c r="LJO25" s="497"/>
      <c r="LJP25" s="497"/>
      <c r="LJQ25" s="497"/>
      <c r="LJR25" s="497"/>
      <c r="LJS25" s="497"/>
      <c r="LJT25" s="497"/>
      <c r="LJU25" s="497"/>
      <c r="LJV25" s="497"/>
      <c r="LJW25" s="497"/>
      <c r="LJX25" s="497"/>
      <c r="LJY25" s="497"/>
      <c r="LJZ25" s="497"/>
      <c r="LKA25" s="497"/>
      <c r="LKB25" s="497"/>
      <c r="LKC25" s="497"/>
      <c r="LKD25" s="497"/>
      <c r="LKE25" s="497"/>
      <c r="LKF25" s="497"/>
      <c r="LKG25" s="497"/>
      <c r="LKH25" s="497"/>
      <c r="LKI25" s="497"/>
      <c r="LKJ25" s="497"/>
      <c r="LKK25" s="497"/>
      <c r="LKL25" s="497"/>
      <c r="LKM25" s="497"/>
      <c r="LKN25" s="497"/>
      <c r="LKO25" s="497"/>
      <c r="LKP25" s="497"/>
      <c r="LKQ25" s="497"/>
      <c r="LKR25" s="497"/>
      <c r="LKS25" s="497"/>
      <c r="LKT25" s="497"/>
      <c r="LKU25" s="497"/>
      <c r="LKV25" s="497"/>
      <c r="LKW25" s="497"/>
      <c r="LKX25" s="497"/>
      <c r="LKY25" s="497"/>
      <c r="LKZ25" s="497"/>
      <c r="LLA25" s="497"/>
      <c r="LLB25" s="497"/>
      <c r="LLC25" s="497"/>
      <c r="LLD25" s="497"/>
      <c r="LLE25" s="497"/>
      <c r="LLF25" s="497"/>
      <c r="LLG25" s="497"/>
      <c r="LLH25" s="497"/>
      <c r="LLI25" s="497"/>
      <c r="LLJ25" s="497"/>
      <c r="LLK25" s="497"/>
      <c r="LLL25" s="497"/>
      <c r="LLM25" s="497"/>
      <c r="LLN25" s="497"/>
      <c r="LLO25" s="497"/>
      <c r="LLP25" s="497"/>
      <c r="LLQ25" s="497"/>
      <c r="LLR25" s="497"/>
      <c r="LLS25" s="497"/>
      <c r="LLT25" s="497"/>
      <c r="LLU25" s="497"/>
      <c r="LLV25" s="497"/>
      <c r="LLW25" s="497"/>
      <c r="LLX25" s="497"/>
      <c r="LLY25" s="497"/>
      <c r="LLZ25" s="497"/>
      <c r="LMA25" s="497"/>
      <c r="LMB25" s="497"/>
      <c r="LMC25" s="497"/>
      <c r="LMD25" s="497"/>
      <c r="LME25" s="497"/>
      <c r="LMF25" s="497"/>
      <c r="LMG25" s="497"/>
      <c r="LMH25" s="497"/>
      <c r="LMI25" s="497"/>
      <c r="LMJ25" s="497"/>
      <c r="LMK25" s="497"/>
      <c r="LML25" s="497"/>
      <c r="LMM25" s="497"/>
      <c r="LMN25" s="497"/>
      <c r="LMO25" s="497"/>
      <c r="LMP25" s="497"/>
      <c r="LMQ25" s="497"/>
      <c r="LMR25" s="497"/>
      <c r="LMS25" s="497"/>
      <c r="LMT25" s="497"/>
      <c r="LMU25" s="497"/>
      <c r="LMV25" s="497"/>
      <c r="LMW25" s="497"/>
      <c r="LMX25" s="497"/>
      <c r="LMY25" s="497"/>
      <c r="LMZ25" s="497"/>
      <c r="LNA25" s="497"/>
      <c r="LNB25" s="497"/>
      <c r="LNC25" s="497"/>
      <c r="LND25" s="497"/>
      <c r="LNE25" s="497"/>
      <c r="LNF25" s="497"/>
      <c r="LNG25" s="497"/>
      <c r="LNH25" s="497"/>
      <c r="LNI25" s="497"/>
      <c r="LNJ25" s="497"/>
      <c r="LNK25" s="497"/>
      <c r="LNL25" s="497"/>
      <c r="LNM25" s="497"/>
      <c r="LNN25" s="497"/>
      <c r="LNO25" s="497"/>
      <c r="LNP25" s="497"/>
      <c r="LNQ25" s="497"/>
      <c r="LNR25" s="497"/>
      <c r="LNS25" s="497"/>
      <c r="LNT25" s="497"/>
      <c r="LNU25" s="497"/>
      <c r="LNV25" s="497"/>
      <c r="LNW25" s="497"/>
      <c r="LNX25" s="497"/>
      <c r="LNY25" s="497"/>
      <c r="LNZ25" s="497"/>
      <c r="LOA25" s="497"/>
      <c r="LOB25" s="497"/>
      <c r="LOC25" s="497"/>
      <c r="LOD25" s="497"/>
      <c r="LOE25" s="497"/>
      <c r="LOF25" s="497"/>
      <c r="LOG25" s="497"/>
      <c r="LOH25" s="497"/>
      <c r="LOI25" s="497"/>
      <c r="LOJ25" s="497"/>
      <c r="LOK25" s="497"/>
      <c r="LOL25" s="497"/>
      <c r="LOM25" s="497"/>
      <c r="LON25" s="497"/>
      <c r="LOO25" s="497"/>
      <c r="LOP25" s="497"/>
      <c r="LOQ25" s="497"/>
      <c r="LOR25" s="497"/>
      <c r="LOS25" s="497"/>
      <c r="LOT25" s="497"/>
      <c r="LOU25" s="497"/>
      <c r="LOV25" s="497"/>
      <c r="LOW25" s="497"/>
      <c r="LOX25" s="497"/>
      <c r="LOY25" s="497"/>
      <c r="LOZ25" s="497"/>
      <c r="LPA25" s="497"/>
      <c r="LPB25" s="497"/>
      <c r="LPC25" s="497"/>
      <c r="LPD25" s="497"/>
      <c r="LPE25" s="497"/>
      <c r="LPF25" s="497"/>
      <c r="LPG25" s="497"/>
      <c r="LPH25" s="497"/>
      <c r="LPI25" s="497"/>
      <c r="LPJ25" s="497"/>
      <c r="LPK25" s="497"/>
      <c r="LPL25" s="497"/>
      <c r="LPM25" s="497"/>
      <c r="LPN25" s="497"/>
      <c r="LPO25" s="497"/>
      <c r="LPP25" s="497"/>
      <c r="LPQ25" s="497"/>
      <c r="LPR25" s="497"/>
      <c r="LPS25" s="497"/>
      <c r="LPT25" s="497"/>
      <c r="LPU25" s="497"/>
      <c r="LPV25" s="497"/>
      <c r="LPW25" s="497"/>
      <c r="LPX25" s="497"/>
      <c r="LPY25" s="497"/>
      <c r="LPZ25" s="497"/>
      <c r="LQA25" s="497"/>
      <c r="LQB25" s="497"/>
      <c r="LQC25" s="497"/>
      <c r="LQD25" s="497"/>
      <c r="LQE25" s="497"/>
      <c r="LQF25" s="497"/>
      <c r="LQG25" s="497"/>
      <c r="LQH25" s="497"/>
      <c r="LQI25" s="497"/>
      <c r="LQJ25" s="497"/>
      <c r="LQK25" s="497"/>
      <c r="LQL25" s="497"/>
      <c r="LQM25" s="497"/>
      <c r="LQN25" s="497"/>
      <c r="LQO25" s="497"/>
      <c r="LQP25" s="497"/>
      <c r="LQQ25" s="497"/>
      <c r="LQR25" s="497"/>
      <c r="LQS25" s="497"/>
      <c r="LQT25" s="497"/>
      <c r="LQU25" s="497"/>
      <c r="LQV25" s="497"/>
      <c r="LQW25" s="497"/>
      <c r="LQX25" s="497"/>
      <c r="LQY25" s="497"/>
      <c r="LQZ25" s="497"/>
      <c r="LRA25" s="497"/>
      <c r="LRB25" s="497"/>
      <c r="LRC25" s="497"/>
      <c r="LRD25" s="497"/>
      <c r="LRE25" s="497"/>
      <c r="LRF25" s="497"/>
      <c r="LRG25" s="497"/>
      <c r="LRH25" s="497"/>
      <c r="LRI25" s="497"/>
      <c r="LRJ25" s="497"/>
      <c r="LRK25" s="497"/>
      <c r="LRL25" s="497"/>
      <c r="LRM25" s="497"/>
      <c r="LRN25" s="497"/>
      <c r="LRO25" s="497"/>
      <c r="LRP25" s="497"/>
      <c r="LRQ25" s="497"/>
      <c r="LRR25" s="497"/>
      <c r="LRS25" s="497"/>
      <c r="LRT25" s="497"/>
      <c r="LRU25" s="497"/>
      <c r="LRV25" s="497"/>
      <c r="LRW25" s="497"/>
      <c r="LRX25" s="497"/>
      <c r="LRY25" s="497"/>
      <c r="LRZ25" s="497"/>
      <c r="LSA25" s="497"/>
      <c r="LSB25" s="497"/>
      <c r="LSC25" s="497"/>
      <c r="LSD25" s="497"/>
      <c r="LSE25" s="497"/>
      <c r="LSF25" s="497"/>
      <c r="LSG25" s="497"/>
      <c r="LSH25" s="497"/>
      <c r="LSI25" s="497"/>
      <c r="LSJ25" s="497"/>
      <c r="LSK25" s="497"/>
      <c r="LSL25" s="497"/>
      <c r="LSM25" s="497"/>
      <c r="LSN25" s="497"/>
      <c r="LSO25" s="497"/>
      <c r="LSP25" s="497"/>
      <c r="LSQ25" s="497"/>
      <c r="LSR25" s="497"/>
      <c r="LSS25" s="497"/>
      <c r="LST25" s="497"/>
      <c r="LSU25" s="497"/>
      <c r="LSV25" s="497"/>
      <c r="LSW25" s="497"/>
      <c r="LSX25" s="497"/>
      <c r="LSY25" s="497"/>
      <c r="LSZ25" s="497"/>
      <c r="LTA25" s="497"/>
      <c r="LTB25" s="497"/>
      <c r="LTC25" s="497"/>
      <c r="LTD25" s="497"/>
      <c r="LTE25" s="497"/>
      <c r="LTF25" s="497"/>
      <c r="LTG25" s="497"/>
      <c r="LTH25" s="497"/>
      <c r="LTI25" s="497"/>
      <c r="LTJ25" s="497"/>
      <c r="LTK25" s="497"/>
      <c r="LTL25" s="497"/>
      <c r="LTM25" s="497"/>
      <c r="LTN25" s="497"/>
      <c r="LTO25" s="497"/>
      <c r="LTP25" s="497"/>
      <c r="LTQ25" s="497"/>
      <c r="LTR25" s="497"/>
      <c r="LTS25" s="497"/>
      <c r="LTT25" s="497"/>
      <c r="LTU25" s="497"/>
      <c r="LTV25" s="497"/>
      <c r="LTW25" s="497"/>
      <c r="LTX25" s="497"/>
      <c r="LTY25" s="497"/>
      <c r="LTZ25" s="497"/>
      <c r="LUA25" s="497"/>
      <c r="LUB25" s="497"/>
      <c r="LUC25" s="497"/>
      <c r="LUD25" s="497"/>
      <c r="LUE25" s="497"/>
      <c r="LUF25" s="497"/>
      <c r="LUG25" s="497"/>
      <c r="LUH25" s="497"/>
      <c r="LUI25" s="497"/>
      <c r="LUJ25" s="497"/>
      <c r="LUK25" s="497"/>
      <c r="LUL25" s="497"/>
      <c r="LUM25" s="497"/>
      <c r="LUN25" s="497"/>
      <c r="LUO25" s="497"/>
      <c r="LUP25" s="497"/>
      <c r="LUQ25" s="497"/>
      <c r="LUR25" s="497"/>
      <c r="LUS25" s="497"/>
      <c r="LUT25" s="497"/>
      <c r="LUU25" s="497"/>
      <c r="LUV25" s="497"/>
      <c r="LUW25" s="497"/>
      <c r="LUX25" s="497"/>
      <c r="LUY25" s="497"/>
      <c r="LUZ25" s="497"/>
      <c r="LVA25" s="497"/>
      <c r="LVB25" s="497"/>
      <c r="LVC25" s="497"/>
      <c r="LVD25" s="497"/>
      <c r="LVE25" s="497"/>
      <c r="LVF25" s="497"/>
      <c r="LVG25" s="497"/>
      <c r="LVH25" s="497"/>
      <c r="LVI25" s="497"/>
      <c r="LVJ25" s="497"/>
      <c r="LVK25" s="497"/>
      <c r="LVL25" s="497"/>
      <c r="LVM25" s="497"/>
      <c r="LVN25" s="497"/>
      <c r="LVO25" s="497"/>
      <c r="LVP25" s="497"/>
      <c r="LVQ25" s="497"/>
      <c r="LVR25" s="497"/>
      <c r="LVS25" s="497"/>
      <c r="LVT25" s="497"/>
      <c r="LVU25" s="497"/>
      <c r="LVV25" s="497"/>
      <c r="LVW25" s="497"/>
      <c r="LVX25" s="497"/>
      <c r="LVY25" s="497"/>
      <c r="LVZ25" s="497"/>
      <c r="LWA25" s="497"/>
      <c r="LWB25" s="497"/>
      <c r="LWC25" s="497"/>
      <c r="LWD25" s="497"/>
      <c r="LWE25" s="497"/>
      <c r="LWF25" s="497"/>
      <c r="LWG25" s="497"/>
      <c r="LWH25" s="497"/>
      <c r="LWI25" s="497"/>
      <c r="LWJ25" s="497"/>
      <c r="LWK25" s="497"/>
      <c r="LWL25" s="497"/>
      <c r="LWM25" s="497"/>
      <c r="LWN25" s="497"/>
      <c r="LWO25" s="497"/>
      <c r="LWP25" s="497"/>
      <c r="LWQ25" s="497"/>
      <c r="LWR25" s="497"/>
      <c r="LWS25" s="497"/>
      <c r="LWT25" s="497"/>
      <c r="LWU25" s="497"/>
      <c r="LWV25" s="497"/>
      <c r="LWW25" s="497"/>
      <c r="LWX25" s="497"/>
      <c r="LWY25" s="497"/>
      <c r="LWZ25" s="497"/>
      <c r="LXA25" s="497"/>
      <c r="LXB25" s="497"/>
      <c r="LXC25" s="497"/>
      <c r="LXD25" s="497"/>
      <c r="LXE25" s="497"/>
      <c r="LXF25" s="497"/>
      <c r="LXG25" s="497"/>
      <c r="LXH25" s="497"/>
      <c r="LXI25" s="497"/>
      <c r="LXJ25" s="497"/>
      <c r="LXK25" s="497"/>
      <c r="LXL25" s="497"/>
      <c r="LXM25" s="497"/>
      <c r="LXN25" s="497"/>
      <c r="LXO25" s="497"/>
      <c r="LXP25" s="497"/>
      <c r="LXQ25" s="497"/>
      <c r="LXR25" s="497"/>
      <c r="LXS25" s="497"/>
      <c r="LXT25" s="497"/>
      <c r="LXU25" s="497"/>
      <c r="LXV25" s="497"/>
      <c r="LXW25" s="497"/>
      <c r="LXX25" s="497"/>
      <c r="LXY25" s="497"/>
      <c r="LXZ25" s="497"/>
      <c r="LYA25" s="497"/>
      <c r="LYB25" s="497"/>
      <c r="LYC25" s="497"/>
      <c r="LYD25" s="497"/>
      <c r="LYE25" s="497"/>
      <c r="LYF25" s="497"/>
      <c r="LYG25" s="497"/>
      <c r="LYH25" s="497"/>
      <c r="LYI25" s="497"/>
      <c r="LYJ25" s="497"/>
      <c r="LYK25" s="497"/>
      <c r="LYL25" s="497"/>
      <c r="LYM25" s="497"/>
      <c r="LYN25" s="497"/>
      <c r="LYO25" s="497"/>
      <c r="LYP25" s="497"/>
      <c r="LYQ25" s="497"/>
      <c r="LYR25" s="497"/>
      <c r="LYS25" s="497"/>
      <c r="LYT25" s="497"/>
      <c r="LYU25" s="497"/>
      <c r="LYV25" s="497"/>
      <c r="LYW25" s="497"/>
      <c r="LYX25" s="497"/>
      <c r="LYY25" s="497"/>
      <c r="LYZ25" s="497"/>
      <c r="LZA25" s="497"/>
      <c r="LZB25" s="497"/>
      <c r="LZC25" s="497"/>
      <c r="LZD25" s="497"/>
      <c r="LZE25" s="497"/>
      <c r="LZF25" s="497"/>
      <c r="LZG25" s="497"/>
      <c r="LZH25" s="497"/>
      <c r="LZI25" s="497"/>
      <c r="LZJ25" s="497"/>
      <c r="LZK25" s="497"/>
      <c r="LZL25" s="497"/>
      <c r="LZM25" s="497"/>
      <c r="LZN25" s="497"/>
      <c r="LZO25" s="497"/>
      <c r="LZP25" s="497"/>
      <c r="LZQ25" s="497"/>
      <c r="LZR25" s="497"/>
      <c r="LZS25" s="497"/>
      <c r="LZT25" s="497"/>
      <c r="LZU25" s="497"/>
      <c r="LZV25" s="497"/>
      <c r="LZW25" s="497"/>
      <c r="LZX25" s="497"/>
      <c r="LZY25" s="497"/>
      <c r="LZZ25" s="497"/>
      <c r="MAA25" s="497"/>
      <c r="MAB25" s="497"/>
      <c r="MAC25" s="497"/>
      <c r="MAD25" s="497"/>
      <c r="MAE25" s="497"/>
      <c r="MAF25" s="497"/>
      <c r="MAG25" s="497"/>
      <c r="MAH25" s="497"/>
      <c r="MAI25" s="497"/>
      <c r="MAJ25" s="497"/>
      <c r="MAK25" s="497"/>
      <c r="MAL25" s="497"/>
      <c r="MAM25" s="497"/>
      <c r="MAN25" s="497"/>
      <c r="MAO25" s="497"/>
      <c r="MAP25" s="497"/>
      <c r="MAQ25" s="497"/>
      <c r="MAR25" s="497"/>
      <c r="MAS25" s="497"/>
      <c r="MAT25" s="497"/>
      <c r="MAU25" s="497"/>
      <c r="MAV25" s="497"/>
      <c r="MAW25" s="497"/>
      <c r="MAX25" s="497"/>
      <c r="MAY25" s="497"/>
      <c r="MAZ25" s="497"/>
      <c r="MBA25" s="497"/>
      <c r="MBB25" s="497"/>
      <c r="MBC25" s="497"/>
      <c r="MBD25" s="497"/>
      <c r="MBE25" s="497"/>
      <c r="MBF25" s="497"/>
      <c r="MBG25" s="497"/>
      <c r="MBH25" s="497"/>
      <c r="MBI25" s="497"/>
      <c r="MBJ25" s="497"/>
      <c r="MBK25" s="497"/>
      <c r="MBL25" s="497"/>
      <c r="MBM25" s="497"/>
      <c r="MBN25" s="497"/>
      <c r="MBO25" s="497"/>
      <c r="MBP25" s="497"/>
      <c r="MBQ25" s="497"/>
      <c r="MBR25" s="497"/>
      <c r="MBS25" s="497"/>
      <c r="MBT25" s="497"/>
      <c r="MBU25" s="497"/>
      <c r="MBV25" s="497"/>
      <c r="MBW25" s="497"/>
      <c r="MBX25" s="497"/>
      <c r="MBY25" s="497"/>
      <c r="MBZ25" s="497"/>
      <c r="MCA25" s="497"/>
      <c r="MCB25" s="497"/>
      <c r="MCC25" s="497"/>
      <c r="MCD25" s="497"/>
      <c r="MCE25" s="497"/>
      <c r="MCF25" s="497"/>
      <c r="MCG25" s="497"/>
      <c r="MCH25" s="497"/>
      <c r="MCI25" s="497"/>
      <c r="MCJ25" s="497"/>
      <c r="MCK25" s="497"/>
      <c r="MCL25" s="497"/>
      <c r="MCM25" s="497"/>
      <c r="MCN25" s="497"/>
      <c r="MCO25" s="497"/>
      <c r="MCP25" s="497"/>
      <c r="MCQ25" s="497"/>
      <c r="MCR25" s="497"/>
      <c r="MCS25" s="497"/>
      <c r="MCT25" s="497"/>
      <c r="MCU25" s="497"/>
      <c r="MCV25" s="497"/>
      <c r="MCW25" s="497"/>
      <c r="MCX25" s="497"/>
      <c r="MCY25" s="497"/>
      <c r="MCZ25" s="497"/>
      <c r="MDA25" s="497"/>
      <c r="MDB25" s="497"/>
      <c r="MDC25" s="497"/>
      <c r="MDD25" s="497"/>
      <c r="MDE25" s="497"/>
      <c r="MDF25" s="497"/>
      <c r="MDG25" s="497"/>
      <c r="MDH25" s="497"/>
      <c r="MDI25" s="497"/>
      <c r="MDJ25" s="497"/>
      <c r="MDK25" s="497"/>
      <c r="MDL25" s="497"/>
      <c r="MDM25" s="497"/>
      <c r="MDN25" s="497"/>
      <c r="MDO25" s="497"/>
      <c r="MDP25" s="497"/>
      <c r="MDQ25" s="497"/>
      <c r="MDR25" s="497"/>
      <c r="MDS25" s="497"/>
      <c r="MDT25" s="497"/>
      <c r="MDU25" s="497"/>
      <c r="MDV25" s="497"/>
      <c r="MDW25" s="497"/>
      <c r="MDX25" s="497"/>
      <c r="MDY25" s="497"/>
      <c r="MDZ25" s="497"/>
      <c r="MEA25" s="497"/>
      <c r="MEB25" s="497"/>
      <c r="MEC25" s="497"/>
      <c r="MED25" s="497"/>
      <c r="MEE25" s="497"/>
      <c r="MEF25" s="497"/>
      <c r="MEG25" s="497"/>
      <c r="MEH25" s="497"/>
      <c r="MEI25" s="497"/>
      <c r="MEJ25" s="497"/>
      <c r="MEK25" s="497"/>
      <c r="MEL25" s="497"/>
      <c r="MEM25" s="497"/>
      <c r="MEN25" s="497"/>
      <c r="MEO25" s="497"/>
      <c r="MEP25" s="497"/>
      <c r="MEQ25" s="497"/>
      <c r="MER25" s="497"/>
      <c r="MES25" s="497"/>
      <c r="MET25" s="497"/>
      <c r="MEU25" s="497"/>
      <c r="MEV25" s="497"/>
      <c r="MEW25" s="497"/>
      <c r="MEX25" s="497"/>
      <c r="MEY25" s="497"/>
      <c r="MEZ25" s="497"/>
      <c r="MFA25" s="497"/>
      <c r="MFB25" s="497"/>
      <c r="MFC25" s="497"/>
      <c r="MFD25" s="497"/>
      <c r="MFE25" s="497"/>
      <c r="MFF25" s="497"/>
      <c r="MFG25" s="497"/>
      <c r="MFH25" s="497"/>
      <c r="MFI25" s="497"/>
      <c r="MFJ25" s="497"/>
      <c r="MFK25" s="497"/>
      <c r="MFL25" s="497"/>
      <c r="MFM25" s="497"/>
      <c r="MFN25" s="497"/>
      <c r="MFO25" s="497"/>
      <c r="MFP25" s="497"/>
      <c r="MFQ25" s="497"/>
      <c r="MFR25" s="497"/>
      <c r="MFS25" s="497"/>
      <c r="MFT25" s="497"/>
      <c r="MFU25" s="497"/>
      <c r="MFV25" s="497"/>
      <c r="MFW25" s="497"/>
      <c r="MFX25" s="497"/>
      <c r="MFY25" s="497"/>
      <c r="MFZ25" s="497"/>
      <c r="MGA25" s="497"/>
      <c r="MGB25" s="497"/>
      <c r="MGC25" s="497"/>
      <c r="MGD25" s="497"/>
      <c r="MGE25" s="497"/>
      <c r="MGF25" s="497"/>
      <c r="MGG25" s="497"/>
      <c r="MGH25" s="497"/>
      <c r="MGI25" s="497"/>
      <c r="MGJ25" s="497"/>
      <c r="MGK25" s="497"/>
      <c r="MGL25" s="497"/>
      <c r="MGM25" s="497"/>
      <c r="MGN25" s="497"/>
      <c r="MGO25" s="497"/>
      <c r="MGP25" s="497"/>
      <c r="MGQ25" s="497"/>
      <c r="MGR25" s="497"/>
      <c r="MGS25" s="497"/>
      <c r="MGT25" s="497"/>
      <c r="MGU25" s="497"/>
      <c r="MGV25" s="497"/>
      <c r="MGW25" s="497"/>
      <c r="MGX25" s="497"/>
      <c r="MGY25" s="497"/>
      <c r="MGZ25" s="497"/>
      <c r="MHA25" s="497"/>
      <c r="MHB25" s="497"/>
      <c r="MHC25" s="497"/>
      <c r="MHD25" s="497"/>
      <c r="MHE25" s="497"/>
      <c r="MHF25" s="497"/>
      <c r="MHG25" s="497"/>
      <c r="MHH25" s="497"/>
      <c r="MHI25" s="497"/>
      <c r="MHJ25" s="497"/>
      <c r="MHK25" s="497"/>
      <c r="MHL25" s="497"/>
      <c r="MHM25" s="497"/>
      <c r="MHN25" s="497"/>
      <c r="MHO25" s="497"/>
      <c r="MHP25" s="497"/>
      <c r="MHQ25" s="497"/>
      <c r="MHR25" s="497"/>
      <c r="MHS25" s="497"/>
      <c r="MHT25" s="497"/>
      <c r="MHU25" s="497"/>
      <c r="MHV25" s="497"/>
      <c r="MHW25" s="497"/>
      <c r="MHX25" s="497"/>
      <c r="MHY25" s="497"/>
      <c r="MHZ25" s="497"/>
      <c r="MIA25" s="497"/>
      <c r="MIB25" s="497"/>
      <c r="MIC25" s="497"/>
      <c r="MID25" s="497"/>
      <c r="MIE25" s="497"/>
      <c r="MIF25" s="497"/>
      <c r="MIG25" s="497"/>
      <c r="MIH25" s="497"/>
      <c r="MII25" s="497"/>
      <c r="MIJ25" s="497"/>
      <c r="MIK25" s="497"/>
      <c r="MIL25" s="497"/>
      <c r="MIM25" s="497"/>
      <c r="MIN25" s="497"/>
      <c r="MIO25" s="497"/>
      <c r="MIP25" s="497"/>
      <c r="MIQ25" s="497"/>
      <c r="MIR25" s="497"/>
      <c r="MIS25" s="497"/>
      <c r="MIT25" s="497"/>
      <c r="MIU25" s="497"/>
      <c r="MIV25" s="497"/>
      <c r="MIW25" s="497"/>
      <c r="MIX25" s="497"/>
      <c r="MIY25" s="497"/>
      <c r="MIZ25" s="497"/>
      <c r="MJA25" s="497"/>
      <c r="MJB25" s="497"/>
      <c r="MJC25" s="497"/>
      <c r="MJD25" s="497"/>
      <c r="MJE25" s="497"/>
      <c r="MJF25" s="497"/>
      <c r="MJG25" s="497"/>
      <c r="MJH25" s="497"/>
      <c r="MJI25" s="497"/>
      <c r="MJJ25" s="497"/>
      <c r="MJK25" s="497"/>
      <c r="MJL25" s="497"/>
      <c r="MJM25" s="497"/>
      <c r="MJN25" s="497"/>
      <c r="MJO25" s="497"/>
      <c r="MJP25" s="497"/>
      <c r="MJQ25" s="497"/>
      <c r="MJR25" s="497"/>
      <c r="MJS25" s="497"/>
      <c r="MJT25" s="497"/>
      <c r="MJU25" s="497"/>
      <c r="MJV25" s="497"/>
      <c r="MJW25" s="497"/>
      <c r="MJX25" s="497"/>
      <c r="MJY25" s="497"/>
      <c r="MJZ25" s="497"/>
      <c r="MKA25" s="497"/>
      <c r="MKB25" s="497"/>
      <c r="MKC25" s="497"/>
      <c r="MKD25" s="497"/>
      <c r="MKE25" s="497"/>
      <c r="MKF25" s="497"/>
      <c r="MKG25" s="497"/>
      <c r="MKH25" s="497"/>
      <c r="MKI25" s="497"/>
      <c r="MKJ25" s="497"/>
      <c r="MKK25" s="497"/>
      <c r="MKL25" s="497"/>
      <c r="MKM25" s="497"/>
      <c r="MKN25" s="497"/>
      <c r="MKO25" s="497"/>
      <c r="MKP25" s="497"/>
      <c r="MKQ25" s="497"/>
      <c r="MKR25" s="497"/>
      <c r="MKS25" s="497"/>
      <c r="MKT25" s="497"/>
      <c r="MKU25" s="497"/>
      <c r="MKV25" s="497"/>
      <c r="MKW25" s="497"/>
      <c r="MKX25" s="497"/>
      <c r="MKY25" s="497"/>
      <c r="MKZ25" s="497"/>
      <c r="MLA25" s="497"/>
      <c r="MLB25" s="497"/>
      <c r="MLC25" s="497"/>
      <c r="MLD25" s="497"/>
      <c r="MLE25" s="497"/>
      <c r="MLF25" s="497"/>
      <c r="MLG25" s="497"/>
      <c r="MLH25" s="497"/>
      <c r="MLI25" s="497"/>
      <c r="MLJ25" s="497"/>
      <c r="MLK25" s="497"/>
      <c r="MLL25" s="497"/>
      <c r="MLM25" s="497"/>
      <c r="MLN25" s="497"/>
      <c r="MLO25" s="497"/>
      <c r="MLP25" s="497"/>
      <c r="MLQ25" s="497"/>
      <c r="MLR25" s="497"/>
      <c r="MLS25" s="497"/>
      <c r="MLT25" s="497"/>
      <c r="MLU25" s="497"/>
      <c r="MLV25" s="497"/>
      <c r="MLW25" s="497"/>
      <c r="MLX25" s="497"/>
      <c r="MLY25" s="497"/>
      <c r="MLZ25" s="497"/>
      <c r="MMA25" s="497"/>
      <c r="MMB25" s="497"/>
      <c r="MMC25" s="497"/>
      <c r="MMD25" s="497"/>
      <c r="MME25" s="497"/>
      <c r="MMF25" s="497"/>
      <c r="MMG25" s="497"/>
      <c r="MMH25" s="497"/>
      <c r="MMI25" s="497"/>
      <c r="MMJ25" s="497"/>
      <c r="MMK25" s="497"/>
      <c r="MML25" s="497"/>
      <c r="MMM25" s="497"/>
      <c r="MMN25" s="497"/>
      <c r="MMO25" s="497"/>
      <c r="MMP25" s="497"/>
      <c r="MMQ25" s="497"/>
      <c r="MMR25" s="497"/>
      <c r="MMS25" s="497"/>
      <c r="MMT25" s="497"/>
      <c r="MMU25" s="497"/>
      <c r="MMV25" s="497"/>
      <c r="MMW25" s="497"/>
      <c r="MMX25" s="497"/>
      <c r="MMY25" s="497"/>
      <c r="MMZ25" s="497"/>
      <c r="MNA25" s="497"/>
      <c r="MNB25" s="497"/>
      <c r="MNC25" s="497"/>
      <c r="MND25" s="497"/>
      <c r="MNE25" s="497"/>
      <c r="MNF25" s="497"/>
      <c r="MNG25" s="497"/>
      <c r="MNH25" s="497"/>
      <c r="MNI25" s="497"/>
      <c r="MNJ25" s="497"/>
      <c r="MNK25" s="497"/>
      <c r="MNL25" s="497"/>
      <c r="MNM25" s="497"/>
      <c r="MNN25" s="497"/>
      <c r="MNO25" s="497"/>
      <c r="MNP25" s="497"/>
      <c r="MNQ25" s="497"/>
      <c r="MNR25" s="497"/>
      <c r="MNS25" s="497"/>
      <c r="MNT25" s="497"/>
      <c r="MNU25" s="497"/>
      <c r="MNV25" s="497"/>
      <c r="MNW25" s="497"/>
      <c r="MNX25" s="497"/>
      <c r="MNY25" s="497"/>
      <c r="MNZ25" s="497"/>
      <c r="MOA25" s="497"/>
      <c r="MOB25" s="497"/>
      <c r="MOC25" s="497"/>
      <c r="MOD25" s="497"/>
      <c r="MOE25" s="497"/>
      <c r="MOF25" s="497"/>
      <c r="MOG25" s="497"/>
      <c r="MOH25" s="497"/>
      <c r="MOI25" s="497"/>
      <c r="MOJ25" s="497"/>
      <c r="MOK25" s="497"/>
      <c r="MOL25" s="497"/>
      <c r="MOM25" s="497"/>
      <c r="MON25" s="497"/>
      <c r="MOO25" s="497"/>
      <c r="MOP25" s="497"/>
      <c r="MOQ25" s="497"/>
      <c r="MOR25" s="497"/>
      <c r="MOS25" s="497"/>
      <c r="MOT25" s="497"/>
      <c r="MOU25" s="497"/>
      <c r="MOV25" s="497"/>
      <c r="MOW25" s="497"/>
      <c r="MOX25" s="497"/>
      <c r="MOY25" s="497"/>
      <c r="MOZ25" s="497"/>
      <c r="MPA25" s="497"/>
      <c r="MPB25" s="497"/>
      <c r="MPC25" s="497"/>
      <c r="MPD25" s="497"/>
      <c r="MPE25" s="497"/>
      <c r="MPF25" s="497"/>
      <c r="MPG25" s="497"/>
      <c r="MPH25" s="497"/>
      <c r="MPI25" s="497"/>
      <c r="MPJ25" s="497"/>
      <c r="MPK25" s="497"/>
      <c r="MPL25" s="497"/>
      <c r="MPM25" s="497"/>
      <c r="MPN25" s="497"/>
      <c r="MPO25" s="497"/>
      <c r="MPP25" s="497"/>
      <c r="MPQ25" s="497"/>
      <c r="MPR25" s="497"/>
      <c r="MPS25" s="497"/>
      <c r="MPT25" s="497"/>
      <c r="MPU25" s="497"/>
      <c r="MPV25" s="497"/>
      <c r="MPW25" s="497"/>
      <c r="MPX25" s="497"/>
      <c r="MPY25" s="497"/>
      <c r="MPZ25" s="497"/>
      <c r="MQA25" s="497"/>
      <c r="MQB25" s="497"/>
      <c r="MQC25" s="497"/>
      <c r="MQD25" s="497"/>
      <c r="MQE25" s="497"/>
      <c r="MQF25" s="497"/>
      <c r="MQG25" s="497"/>
      <c r="MQH25" s="497"/>
      <c r="MQI25" s="497"/>
      <c r="MQJ25" s="497"/>
      <c r="MQK25" s="497"/>
      <c r="MQL25" s="497"/>
      <c r="MQM25" s="497"/>
      <c r="MQN25" s="497"/>
      <c r="MQO25" s="497"/>
      <c r="MQP25" s="497"/>
      <c r="MQQ25" s="497"/>
      <c r="MQR25" s="497"/>
      <c r="MQS25" s="497"/>
      <c r="MQT25" s="497"/>
      <c r="MQU25" s="497"/>
      <c r="MQV25" s="497"/>
      <c r="MQW25" s="497"/>
      <c r="MQX25" s="497"/>
      <c r="MQY25" s="497"/>
      <c r="MQZ25" s="497"/>
      <c r="MRA25" s="497"/>
      <c r="MRB25" s="497"/>
      <c r="MRC25" s="497"/>
      <c r="MRD25" s="497"/>
      <c r="MRE25" s="497"/>
      <c r="MRF25" s="497"/>
      <c r="MRG25" s="497"/>
      <c r="MRH25" s="497"/>
      <c r="MRI25" s="497"/>
      <c r="MRJ25" s="497"/>
      <c r="MRK25" s="497"/>
      <c r="MRL25" s="497"/>
      <c r="MRM25" s="497"/>
      <c r="MRN25" s="497"/>
      <c r="MRO25" s="497"/>
      <c r="MRP25" s="497"/>
      <c r="MRQ25" s="497"/>
      <c r="MRR25" s="497"/>
      <c r="MRS25" s="497"/>
      <c r="MRT25" s="497"/>
      <c r="MRU25" s="497"/>
      <c r="MRV25" s="497"/>
      <c r="MRW25" s="497"/>
      <c r="MRX25" s="497"/>
      <c r="MRY25" s="497"/>
      <c r="MRZ25" s="497"/>
      <c r="MSA25" s="497"/>
      <c r="MSB25" s="497"/>
      <c r="MSC25" s="497"/>
      <c r="MSD25" s="497"/>
      <c r="MSE25" s="497"/>
      <c r="MSF25" s="497"/>
      <c r="MSG25" s="497"/>
      <c r="MSH25" s="497"/>
      <c r="MSI25" s="497"/>
      <c r="MSJ25" s="497"/>
      <c r="MSK25" s="497"/>
      <c r="MSL25" s="497"/>
      <c r="MSM25" s="497"/>
      <c r="MSN25" s="497"/>
      <c r="MSO25" s="497"/>
      <c r="MSP25" s="497"/>
      <c r="MSQ25" s="497"/>
      <c r="MSR25" s="497"/>
      <c r="MSS25" s="497"/>
      <c r="MST25" s="497"/>
      <c r="MSU25" s="497"/>
      <c r="MSV25" s="497"/>
      <c r="MSW25" s="497"/>
      <c r="MSX25" s="497"/>
      <c r="MSY25" s="497"/>
      <c r="MSZ25" s="497"/>
      <c r="MTA25" s="497"/>
      <c r="MTB25" s="497"/>
      <c r="MTC25" s="497"/>
      <c r="MTD25" s="497"/>
      <c r="MTE25" s="497"/>
      <c r="MTF25" s="497"/>
      <c r="MTG25" s="497"/>
      <c r="MTH25" s="497"/>
      <c r="MTI25" s="497"/>
      <c r="MTJ25" s="497"/>
      <c r="MTK25" s="497"/>
      <c r="MTL25" s="497"/>
      <c r="MTM25" s="497"/>
      <c r="MTN25" s="497"/>
      <c r="MTO25" s="497"/>
      <c r="MTP25" s="497"/>
      <c r="MTQ25" s="497"/>
      <c r="MTR25" s="497"/>
      <c r="MTS25" s="497"/>
      <c r="MTT25" s="497"/>
      <c r="MTU25" s="497"/>
      <c r="MTV25" s="497"/>
      <c r="MTW25" s="497"/>
      <c r="MTX25" s="497"/>
      <c r="MTY25" s="497"/>
      <c r="MTZ25" s="497"/>
      <c r="MUA25" s="497"/>
      <c r="MUB25" s="497"/>
      <c r="MUC25" s="497"/>
      <c r="MUD25" s="497"/>
      <c r="MUE25" s="497"/>
      <c r="MUF25" s="497"/>
      <c r="MUG25" s="497"/>
      <c r="MUH25" s="497"/>
      <c r="MUI25" s="497"/>
      <c r="MUJ25" s="497"/>
      <c r="MUK25" s="497"/>
      <c r="MUL25" s="497"/>
      <c r="MUM25" s="497"/>
      <c r="MUN25" s="497"/>
      <c r="MUO25" s="497"/>
      <c r="MUP25" s="497"/>
      <c r="MUQ25" s="497"/>
      <c r="MUR25" s="497"/>
      <c r="MUS25" s="497"/>
      <c r="MUT25" s="497"/>
      <c r="MUU25" s="497"/>
      <c r="MUV25" s="497"/>
      <c r="MUW25" s="497"/>
      <c r="MUX25" s="497"/>
      <c r="MUY25" s="497"/>
      <c r="MUZ25" s="497"/>
      <c r="MVA25" s="497"/>
      <c r="MVB25" s="497"/>
      <c r="MVC25" s="497"/>
      <c r="MVD25" s="497"/>
      <c r="MVE25" s="497"/>
      <c r="MVF25" s="497"/>
      <c r="MVG25" s="497"/>
      <c r="MVH25" s="497"/>
      <c r="MVI25" s="497"/>
      <c r="MVJ25" s="497"/>
      <c r="MVK25" s="497"/>
      <c r="MVL25" s="497"/>
      <c r="MVM25" s="497"/>
      <c r="MVN25" s="497"/>
      <c r="MVO25" s="497"/>
      <c r="MVP25" s="497"/>
      <c r="MVQ25" s="497"/>
      <c r="MVR25" s="497"/>
      <c r="MVS25" s="497"/>
      <c r="MVT25" s="497"/>
      <c r="MVU25" s="497"/>
      <c r="MVV25" s="497"/>
      <c r="MVW25" s="497"/>
      <c r="MVX25" s="497"/>
      <c r="MVY25" s="497"/>
      <c r="MVZ25" s="497"/>
      <c r="MWA25" s="497"/>
      <c r="MWB25" s="497"/>
      <c r="MWC25" s="497"/>
      <c r="MWD25" s="497"/>
      <c r="MWE25" s="497"/>
      <c r="MWF25" s="497"/>
      <c r="MWG25" s="497"/>
      <c r="MWH25" s="497"/>
      <c r="MWI25" s="497"/>
      <c r="MWJ25" s="497"/>
      <c r="MWK25" s="497"/>
      <c r="MWL25" s="497"/>
      <c r="MWM25" s="497"/>
      <c r="MWN25" s="497"/>
      <c r="MWO25" s="497"/>
      <c r="MWP25" s="497"/>
      <c r="MWQ25" s="497"/>
      <c r="MWR25" s="497"/>
      <c r="MWS25" s="497"/>
      <c r="MWT25" s="497"/>
      <c r="MWU25" s="497"/>
      <c r="MWV25" s="497"/>
      <c r="MWW25" s="497"/>
      <c r="MWX25" s="497"/>
      <c r="MWY25" s="497"/>
      <c r="MWZ25" s="497"/>
      <c r="MXA25" s="497"/>
      <c r="MXB25" s="497"/>
      <c r="MXC25" s="497"/>
      <c r="MXD25" s="497"/>
      <c r="MXE25" s="497"/>
      <c r="MXF25" s="497"/>
      <c r="MXG25" s="497"/>
      <c r="MXH25" s="497"/>
      <c r="MXI25" s="497"/>
      <c r="MXJ25" s="497"/>
      <c r="MXK25" s="497"/>
      <c r="MXL25" s="497"/>
      <c r="MXM25" s="497"/>
      <c r="MXN25" s="497"/>
      <c r="MXO25" s="497"/>
      <c r="MXP25" s="497"/>
      <c r="MXQ25" s="497"/>
      <c r="MXR25" s="497"/>
      <c r="MXS25" s="497"/>
      <c r="MXT25" s="497"/>
      <c r="MXU25" s="497"/>
      <c r="MXV25" s="497"/>
      <c r="MXW25" s="497"/>
      <c r="MXX25" s="497"/>
      <c r="MXY25" s="497"/>
      <c r="MXZ25" s="497"/>
      <c r="MYA25" s="497"/>
      <c r="MYB25" s="497"/>
      <c r="MYC25" s="497"/>
      <c r="MYD25" s="497"/>
      <c r="MYE25" s="497"/>
      <c r="MYF25" s="497"/>
      <c r="MYG25" s="497"/>
      <c r="MYH25" s="497"/>
      <c r="MYI25" s="497"/>
      <c r="MYJ25" s="497"/>
      <c r="MYK25" s="497"/>
      <c r="MYL25" s="497"/>
      <c r="MYM25" s="497"/>
      <c r="MYN25" s="497"/>
      <c r="MYO25" s="497"/>
      <c r="MYP25" s="497"/>
      <c r="MYQ25" s="497"/>
      <c r="MYR25" s="497"/>
      <c r="MYS25" s="497"/>
      <c r="MYT25" s="497"/>
      <c r="MYU25" s="497"/>
      <c r="MYV25" s="497"/>
      <c r="MYW25" s="497"/>
      <c r="MYX25" s="497"/>
      <c r="MYY25" s="497"/>
      <c r="MYZ25" s="497"/>
      <c r="MZA25" s="497"/>
      <c r="MZB25" s="497"/>
      <c r="MZC25" s="497"/>
      <c r="MZD25" s="497"/>
      <c r="MZE25" s="497"/>
      <c r="MZF25" s="497"/>
      <c r="MZG25" s="497"/>
      <c r="MZH25" s="497"/>
      <c r="MZI25" s="497"/>
      <c r="MZJ25" s="497"/>
      <c r="MZK25" s="497"/>
      <c r="MZL25" s="497"/>
      <c r="MZM25" s="497"/>
      <c r="MZN25" s="497"/>
      <c r="MZO25" s="497"/>
      <c r="MZP25" s="497"/>
      <c r="MZQ25" s="497"/>
      <c r="MZR25" s="497"/>
      <c r="MZS25" s="497"/>
      <c r="MZT25" s="497"/>
      <c r="MZU25" s="497"/>
      <c r="MZV25" s="497"/>
      <c r="MZW25" s="497"/>
      <c r="MZX25" s="497"/>
      <c r="MZY25" s="497"/>
      <c r="MZZ25" s="497"/>
      <c r="NAA25" s="497"/>
      <c r="NAB25" s="497"/>
      <c r="NAC25" s="497"/>
      <c r="NAD25" s="497"/>
      <c r="NAE25" s="497"/>
      <c r="NAF25" s="497"/>
      <c r="NAG25" s="497"/>
      <c r="NAH25" s="497"/>
      <c r="NAI25" s="497"/>
      <c r="NAJ25" s="497"/>
      <c r="NAK25" s="497"/>
      <c r="NAL25" s="497"/>
      <c r="NAM25" s="497"/>
      <c r="NAN25" s="497"/>
      <c r="NAO25" s="497"/>
      <c r="NAP25" s="497"/>
      <c r="NAQ25" s="497"/>
      <c r="NAR25" s="497"/>
      <c r="NAS25" s="497"/>
      <c r="NAT25" s="497"/>
      <c r="NAU25" s="497"/>
      <c r="NAV25" s="497"/>
      <c r="NAW25" s="497"/>
      <c r="NAX25" s="497"/>
      <c r="NAY25" s="497"/>
      <c r="NAZ25" s="497"/>
      <c r="NBA25" s="497"/>
      <c r="NBB25" s="497"/>
      <c r="NBC25" s="497"/>
      <c r="NBD25" s="497"/>
      <c r="NBE25" s="497"/>
      <c r="NBF25" s="497"/>
      <c r="NBG25" s="497"/>
      <c r="NBH25" s="497"/>
      <c r="NBI25" s="497"/>
      <c r="NBJ25" s="497"/>
      <c r="NBK25" s="497"/>
      <c r="NBL25" s="497"/>
      <c r="NBM25" s="497"/>
      <c r="NBN25" s="497"/>
      <c r="NBO25" s="497"/>
      <c r="NBP25" s="497"/>
      <c r="NBQ25" s="497"/>
      <c r="NBR25" s="497"/>
      <c r="NBS25" s="497"/>
      <c r="NBT25" s="497"/>
      <c r="NBU25" s="497"/>
      <c r="NBV25" s="497"/>
      <c r="NBW25" s="497"/>
      <c r="NBX25" s="497"/>
      <c r="NBY25" s="497"/>
      <c r="NBZ25" s="497"/>
      <c r="NCA25" s="497"/>
      <c r="NCB25" s="497"/>
      <c r="NCC25" s="497"/>
      <c r="NCD25" s="497"/>
      <c r="NCE25" s="497"/>
      <c r="NCF25" s="497"/>
      <c r="NCG25" s="497"/>
      <c r="NCH25" s="497"/>
      <c r="NCI25" s="497"/>
      <c r="NCJ25" s="497"/>
      <c r="NCK25" s="497"/>
      <c r="NCL25" s="497"/>
      <c r="NCM25" s="497"/>
      <c r="NCN25" s="497"/>
      <c r="NCO25" s="497"/>
      <c r="NCP25" s="497"/>
      <c r="NCQ25" s="497"/>
      <c r="NCR25" s="497"/>
      <c r="NCS25" s="497"/>
      <c r="NCT25" s="497"/>
      <c r="NCU25" s="497"/>
      <c r="NCV25" s="497"/>
      <c r="NCW25" s="497"/>
      <c r="NCX25" s="497"/>
      <c r="NCY25" s="497"/>
      <c r="NCZ25" s="497"/>
      <c r="NDA25" s="497"/>
      <c r="NDB25" s="497"/>
      <c r="NDC25" s="497"/>
      <c r="NDD25" s="497"/>
      <c r="NDE25" s="497"/>
      <c r="NDF25" s="497"/>
      <c r="NDG25" s="497"/>
      <c r="NDH25" s="497"/>
      <c r="NDI25" s="497"/>
      <c r="NDJ25" s="497"/>
      <c r="NDK25" s="497"/>
      <c r="NDL25" s="497"/>
      <c r="NDM25" s="497"/>
      <c r="NDN25" s="497"/>
      <c r="NDO25" s="497"/>
      <c r="NDP25" s="497"/>
      <c r="NDQ25" s="497"/>
      <c r="NDR25" s="497"/>
      <c r="NDS25" s="497"/>
      <c r="NDT25" s="497"/>
      <c r="NDU25" s="497"/>
      <c r="NDV25" s="497"/>
      <c r="NDW25" s="497"/>
      <c r="NDX25" s="497"/>
      <c r="NDY25" s="497"/>
      <c r="NDZ25" s="497"/>
      <c r="NEA25" s="497"/>
      <c r="NEB25" s="497"/>
      <c r="NEC25" s="497"/>
      <c r="NED25" s="497"/>
      <c r="NEE25" s="497"/>
      <c r="NEF25" s="497"/>
      <c r="NEG25" s="497"/>
      <c r="NEH25" s="497"/>
      <c r="NEI25" s="497"/>
      <c r="NEJ25" s="497"/>
      <c r="NEK25" s="497"/>
      <c r="NEL25" s="497"/>
      <c r="NEM25" s="497"/>
      <c r="NEN25" s="497"/>
      <c r="NEO25" s="497"/>
      <c r="NEP25" s="497"/>
      <c r="NEQ25" s="497"/>
      <c r="NER25" s="497"/>
      <c r="NES25" s="497"/>
      <c r="NET25" s="497"/>
      <c r="NEU25" s="497"/>
      <c r="NEV25" s="497"/>
      <c r="NEW25" s="497"/>
      <c r="NEX25" s="497"/>
      <c r="NEY25" s="497"/>
      <c r="NEZ25" s="497"/>
      <c r="NFA25" s="497"/>
      <c r="NFB25" s="497"/>
      <c r="NFC25" s="497"/>
      <c r="NFD25" s="497"/>
      <c r="NFE25" s="497"/>
      <c r="NFF25" s="497"/>
      <c r="NFG25" s="497"/>
      <c r="NFH25" s="497"/>
      <c r="NFI25" s="497"/>
      <c r="NFJ25" s="497"/>
      <c r="NFK25" s="497"/>
      <c r="NFL25" s="497"/>
      <c r="NFM25" s="497"/>
      <c r="NFN25" s="497"/>
      <c r="NFO25" s="497"/>
      <c r="NFP25" s="497"/>
      <c r="NFQ25" s="497"/>
      <c r="NFR25" s="497"/>
      <c r="NFS25" s="497"/>
      <c r="NFT25" s="497"/>
      <c r="NFU25" s="497"/>
      <c r="NFV25" s="497"/>
      <c r="NFW25" s="497"/>
      <c r="NFX25" s="497"/>
      <c r="NFY25" s="497"/>
      <c r="NFZ25" s="497"/>
      <c r="NGA25" s="497"/>
      <c r="NGB25" s="497"/>
      <c r="NGC25" s="497"/>
      <c r="NGD25" s="497"/>
      <c r="NGE25" s="497"/>
      <c r="NGF25" s="497"/>
      <c r="NGG25" s="497"/>
      <c r="NGH25" s="497"/>
      <c r="NGI25" s="497"/>
      <c r="NGJ25" s="497"/>
      <c r="NGK25" s="497"/>
      <c r="NGL25" s="497"/>
      <c r="NGM25" s="497"/>
      <c r="NGN25" s="497"/>
      <c r="NGO25" s="497"/>
      <c r="NGP25" s="497"/>
      <c r="NGQ25" s="497"/>
      <c r="NGR25" s="497"/>
      <c r="NGS25" s="497"/>
      <c r="NGT25" s="497"/>
      <c r="NGU25" s="497"/>
      <c r="NGV25" s="497"/>
      <c r="NGW25" s="497"/>
      <c r="NGX25" s="497"/>
      <c r="NGY25" s="497"/>
      <c r="NGZ25" s="497"/>
      <c r="NHA25" s="497"/>
      <c r="NHB25" s="497"/>
      <c r="NHC25" s="497"/>
      <c r="NHD25" s="497"/>
      <c r="NHE25" s="497"/>
      <c r="NHF25" s="497"/>
      <c r="NHG25" s="497"/>
      <c r="NHH25" s="497"/>
      <c r="NHI25" s="497"/>
      <c r="NHJ25" s="497"/>
      <c r="NHK25" s="497"/>
      <c r="NHL25" s="497"/>
      <c r="NHM25" s="497"/>
      <c r="NHN25" s="497"/>
      <c r="NHO25" s="497"/>
      <c r="NHP25" s="497"/>
      <c r="NHQ25" s="497"/>
      <c r="NHR25" s="497"/>
      <c r="NHS25" s="497"/>
      <c r="NHT25" s="497"/>
      <c r="NHU25" s="497"/>
      <c r="NHV25" s="497"/>
      <c r="NHW25" s="497"/>
      <c r="NHX25" s="497"/>
      <c r="NHY25" s="497"/>
      <c r="NHZ25" s="497"/>
      <c r="NIA25" s="497"/>
      <c r="NIB25" s="497"/>
      <c r="NIC25" s="497"/>
      <c r="NID25" s="497"/>
      <c r="NIE25" s="497"/>
      <c r="NIF25" s="497"/>
      <c r="NIG25" s="497"/>
      <c r="NIH25" s="497"/>
      <c r="NII25" s="497"/>
      <c r="NIJ25" s="497"/>
      <c r="NIK25" s="497"/>
      <c r="NIL25" s="497"/>
      <c r="NIM25" s="497"/>
      <c r="NIN25" s="497"/>
      <c r="NIO25" s="497"/>
      <c r="NIP25" s="497"/>
      <c r="NIQ25" s="497"/>
      <c r="NIR25" s="497"/>
      <c r="NIS25" s="497"/>
      <c r="NIT25" s="497"/>
      <c r="NIU25" s="497"/>
      <c r="NIV25" s="497"/>
      <c r="NIW25" s="497"/>
      <c r="NIX25" s="497"/>
      <c r="NIY25" s="497"/>
      <c r="NIZ25" s="497"/>
      <c r="NJA25" s="497"/>
      <c r="NJB25" s="497"/>
      <c r="NJC25" s="497"/>
      <c r="NJD25" s="497"/>
      <c r="NJE25" s="497"/>
      <c r="NJF25" s="497"/>
      <c r="NJG25" s="497"/>
      <c r="NJH25" s="497"/>
      <c r="NJI25" s="497"/>
      <c r="NJJ25" s="497"/>
      <c r="NJK25" s="497"/>
      <c r="NJL25" s="497"/>
      <c r="NJM25" s="497"/>
      <c r="NJN25" s="497"/>
      <c r="NJO25" s="497"/>
      <c r="NJP25" s="497"/>
      <c r="NJQ25" s="497"/>
      <c r="NJR25" s="497"/>
      <c r="NJS25" s="497"/>
      <c r="NJT25" s="497"/>
      <c r="NJU25" s="497"/>
      <c r="NJV25" s="497"/>
      <c r="NJW25" s="497"/>
      <c r="NJX25" s="497"/>
      <c r="NJY25" s="497"/>
      <c r="NJZ25" s="497"/>
      <c r="NKA25" s="497"/>
      <c r="NKB25" s="497"/>
      <c r="NKC25" s="497"/>
      <c r="NKD25" s="497"/>
      <c r="NKE25" s="497"/>
      <c r="NKF25" s="497"/>
      <c r="NKG25" s="497"/>
      <c r="NKH25" s="497"/>
      <c r="NKI25" s="497"/>
      <c r="NKJ25" s="497"/>
      <c r="NKK25" s="497"/>
      <c r="NKL25" s="497"/>
      <c r="NKM25" s="497"/>
      <c r="NKN25" s="497"/>
      <c r="NKO25" s="497"/>
      <c r="NKP25" s="497"/>
      <c r="NKQ25" s="497"/>
      <c r="NKR25" s="497"/>
      <c r="NKS25" s="497"/>
      <c r="NKT25" s="497"/>
      <c r="NKU25" s="497"/>
      <c r="NKV25" s="497"/>
      <c r="NKW25" s="497"/>
      <c r="NKX25" s="497"/>
      <c r="NKY25" s="497"/>
      <c r="NKZ25" s="497"/>
      <c r="NLA25" s="497"/>
      <c r="NLB25" s="497"/>
      <c r="NLC25" s="497"/>
      <c r="NLD25" s="497"/>
      <c r="NLE25" s="497"/>
      <c r="NLF25" s="497"/>
      <c r="NLG25" s="497"/>
      <c r="NLH25" s="497"/>
      <c r="NLI25" s="497"/>
      <c r="NLJ25" s="497"/>
      <c r="NLK25" s="497"/>
      <c r="NLL25" s="497"/>
      <c r="NLM25" s="497"/>
      <c r="NLN25" s="497"/>
      <c r="NLO25" s="497"/>
      <c r="NLP25" s="497"/>
      <c r="NLQ25" s="497"/>
      <c r="NLR25" s="497"/>
      <c r="NLS25" s="497"/>
      <c r="NLT25" s="497"/>
      <c r="NLU25" s="497"/>
      <c r="NLV25" s="497"/>
      <c r="NLW25" s="497"/>
      <c r="NLX25" s="497"/>
      <c r="NLY25" s="497"/>
      <c r="NLZ25" s="497"/>
      <c r="NMA25" s="497"/>
      <c r="NMB25" s="497"/>
      <c r="NMC25" s="497"/>
      <c r="NMD25" s="497"/>
      <c r="NME25" s="497"/>
      <c r="NMF25" s="497"/>
      <c r="NMG25" s="497"/>
      <c r="NMH25" s="497"/>
      <c r="NMI25" s="497"/>
      <c r="NMJ25" s="497"/>
      <c r="NMK25" s="497"/>
      <c r="NML25" s="497"/>
      <c r="NMM25" s="497"/>
      <c r="NMN25" s="497"/>
      <c r="NMO25" s="497"/>
      <c r="NMP25" s="497"/>
      <c r="NMQ25" s="497"/>
      <c r="NMR25" s="497"/>
      <c r="NMS25" s="497"/>
      <c r="NMT25" s="497"/>
      <c r="NMU25" s="497"/>
      <c r="NMV25" s="497"/>
      <c r="NMW25" s="497"/>
      <c r="NMX25" s="497"/>
      <c r="NMY25" s="497"/>
      <c r="NMZ25" s="497"/>
      <c r="NNA25" s="497"/>
      <c r="NNB25" s="497"/>
      <c r="NNC25" s="497"/>
      <c r="NND25" s="497"/>
      <c r="NNE25" s="497"/>
      <c r="NNF25" s="497"/>
      <c r="NNG25" s="497"/>
      <c r="NNH25" s="497"/>
      <c r="NNI25" s="497"/>
      <c r="NNJ25" s="497"/>
      <c r="NNK25" s="497"/>
      <c r="NNL25" s="497"/>
      <c r="NNM25" s="497"/>
      <c r="NNN25" s="497"/>
      <c r="NNO25" s="497"/>
      <c r="NNP25" s="497"/>
      <c r="NNQ25" s="497"/>
      <c r="NNR25" s="497"/>
      <c r="NNS25" s="497"/>
      <c r="NNT25" s="497"/>
      <c r="NNU25" s="497"/>
      <c r="NNV25" s="497"/>
      <c r="NNW25" s="497"/>
      <c r="NNX25" s="497"/>
      <c r="NNY25" s="497"/>
      <c r="NNZ25" s="497"/>
      <c r="NOA25" s="497"/>
      <c r="NOB25" s="497"/>
      <c r="NOC25" s="497"/>
      <c r="NOD25" s="497"/>
      <c r="NOE25" s="497"/>
      <c r="NOF25" s="497"/>
      <c r="NOG25" s="497"/>
      <c r="NOH25" s="497"/>
      <c r="NOI25" s="497"/>
      <c r="NOJ25" s="497"/>
      <c r="NOK25" s="497"/>
      <c r="NOL25" s="497"/>
      <c r="NOM25" s="497"/>
      <c r="NON25" s="497"/>
      <c r="NOO25" s="497"/>
      <c r="NOP25" s="497"/>
      <c r="NOQ25" s="497"/>
      <c r="NOR25" s="497"/>
      <c r="NOS25" s="497"/>
      <c r="NOT25" s="497"/>
      <c r="NOU25" s="497"/>
      <c r="NOV25" s="497"/>
      <c r="NOW25" s="497"/>
      <c r="NOX25" s="497"/>
      <c r="NOY25" s="497"/>
      <c r="NOZ25" s="497"/>
      <c r="NPA25" s="497"/>
      <c r="NPB25" s="497"/>
      <c r="NPC25" s="497"/>
      <c r="NPD25" s="497"/>
      <c r="NPE25" s="497"/>
      <c r="NPF25" s="497"/>
      <c r="NPG25" s="497"/>
      <c r="NPH25" s="497"/>
      <c r="NPI25" s="497"/>
      <c r="NPJ25" s="497"/>
      <c r="NPK25" s="497"/>
      <c r="NPL25" s="497"/>
      <c r="NPM25" s="497"/>
      <c r="NPN25" s="497"/>
      <c r="NPO25" s="497"/>
      <c r="NPP25" s="497"/>
      <c r="NPQ25" s="497"/>
      <c r="NPR25" s="497"/>
      <c r="NPS25" s="497"/>
      <c r="NPT25" s="497"/>
      <c r="NPU25" s="497"/>
      <c r="NPV25" s="497"/>
      <c r="NPW25" s="497"/>
      <c r="NPX25" s="497"/>
      <c r="NPY25" s="497"/>
      <c r="NPZ25" s="497"/>
      <c r="NQA25" s="497"/>
      <c r="NQB25" s="497"/>
      <c r="NQC25" s="497"/>
      <c r="NQD25" s="497"/>
      <c r="NQE25" s="497"/>
      <c r="NQF25" s="497"/>
      <c r="NQG25" s="497"/>
      <c r="NQH25" s="497"/>
      <c r="NQI25" s="497"/>
      <c r="NQJ25" s="497"/>
      <c r="NQK25" s="497"/>
      <c r="NQL25" s="497"/>
      <c r="NQM25" s="497"/>
      <c r="NQN25" s="497"/>
      <c r="NQO25" s="497"/>
      <c r="NQP25" s="497"/>
      <c r="NQQ25" s="497"/>
      <c r="NQR25" s="497"/>
      <c r="NQS25" s="497"/>
      <c r="NQT25" s="497"/>
      <c r="NQU25" s="497"/>
      <c r="NQV25" s="497"/>
      <c r="NQW25" s="497"/>
      <c r="NQX25" s="497"/>
      <c r="NQY25" s="497"/>
      <c r="NQZ25" s="497"/>
      <c r="NRA25" s="497"/>
      <c r="NRB25" s="497"/>
      <c r="NRC25" s="497"/>
      <c r="NRD25" s="497"/>
      <c r="NRE25" s="497"/>
      <c r="NRF25" s="497"/>
      <c r="NRG25" s="497"/>
      <c r="NRH25" s="497"/>
      <c r="NRI25" s="497"/>
      <c r="NRJ25" s="497"/>
      <c r="NRK25" s="497"/>
      <c r="NRL25" s="497"/>
      <c r="NRM25" s="497"/>
      <c r="NRN25" s="497"/>
      <c r="NRO25" s="497"/>
      <c r="NRP25" s="497"/>
      <c r="NRQ25" s="497"/>
      <c r="NRR25" s="497"/>
      <c r="NRS25" s="497"/>
      <c r="NRT25" s="497"/>
      <c r="NRU25" s="497"/>
      <c r="NRV25" s="497"/>
      <c r="NRW25" s="497"/>
      <c r="NRX25" s="497"/>
      <c r="NRY25" s="497"/>
      <c r="NRZ25" s="497"/>
      <c r="NSA25" s="497"/>
      <c r="NSB25" s="497"/>
      <c r="NSC25" s="497"/>
      <c r="NSD25" s="497"/>
      <c r="NSE25" s="497"/>
      <c r="NSF25" s="497"/>
      <c r="NSG25" s="497"/>
      <c r="NSH25" s="497"/>
      <c r="NSI25" s="497"/>
      <c r="NSJ25" s="497"/>
      <c r="NSK25" s="497"/>
      <c r="NSL25" s="497"/>
      <c r="NSM25" s="497"/>
      <c r="NSN25" s="497"/>
      <c r="NSO25" s="497"/>
      <c r="NSP25" s="497"/>
      <c r="NSQ25" s="497"/>
      <c r="NSR25" s="497"/>
      <c r="NSS25" s="497"/>
      <c r="NST25" s="497"/>
      <c r="NSU25" s="497"/>
      <c r="NSV25" s="497"/>
      <c r="NSW25" s="497"/>
      <c r="NSX25" s="497"/>
      <c r="NSY25" s="497"/>
      <c r="NSZ25" s="497"/>
      <c r="NTA25" s="497"/>
      <c r="NTB25" s="497"/>
      <c r="NTC25" s="497"/>
      <c r="NTD25" s="497"/>
      <c r="NTE25" s="497"/>
      <c r="NTF25" s="497"/>
      <c r="NTG25" s="497"/>
      <c r="NTH25" s="497"/>
      <c r="NTI25" s="497"/>
      <c r="NTJ25" s="497"/>
      <c r="NTK25" s="497"/>
      <c r="NTL25" s="497"/>
      <c r="NTM25" s="497"/>
      <c r="NTN25" s="497"/>
      <c r="NTO25" s="497"/>
      <c r="NTP25" s="497"/>
      <c r="NTQ25" s="497"/>
      <c r="NTR25" s="497"/>
      <c r="NTS25" s="497"/>
      <c r="NTT25" s="497"/>
      <c r="NTU25" s="497"/>
      <c r="NTV25" s="497"/>
      <c r="NTW25" s="497"/>
      <c r="NTX25" s="497"/>
      <c r="NTY25" s="497"/>
      <c r="NTZ25" s="497"/>
      <c r="NUA25" s="497"/>
      <c r="NUB25" s="497"/>
      <c r="NUC25" s="497"/>
      <c r="NUD25" s="497"/>
      <c r="NUE25" s="497"/>
      <c r="NUF25" s="497"/>
      <c r="NUG25" s="497"/>
      <c r="NUH25" s="497"/>
      <c r="NUI25" s="497"/>
      <c r="NUJ25" s="497"/>
      <c r="NUK25" s="497"/>
      <c r="NUL25" s="497"/>
      <c r="NUM25" s="497"/>
      <c r="NUN25" s="497"/>
      <c r="NUO25" s="497"/>
      <c r="NUP25" s="497"/>
      <c r="NUQ25" s="497"/>
      <c r="NUR25" s="497"/>
      <c r="NUS25" s="497"/>
      <c r="NUT25" s="497"/>
      <c r="NUU25" s="497"/>
      <c r="NUV25" s="497"/>
      <c r="NUW25" s="497"/>
      <c r="NUX25" s="497"/>
      <c r="NUY25" s="497"/>
      <c r="NUZ25" s="497"/>
      <c r="NVA25" s="497"/>
      <c r="NVB25" s="497"/>
      <c r="NVC25" s="497"/>
      <c r="NVD25" s="497"/>
      <c r="NVE25" s="497"/>
      <c r="NVF25" s="497"/>
      <c r="NVG25" s="497"/>
      <c r="NVH25" s="497"/>
      <c r="NVI25" s="497"/>
      <c r="NVJ25" s="497"/>
      <c r="NVK25" s="497"/>
      <c r="NVL25" s="497"/>
      <c r="NVM25" s="497"/>
      <c r="NVN25" s="497"/>
      <c r="NVO25" s="497"/>
      <c r="NVP25" s="497"/>
      <c r="NVQ25" s="497"/>
      <c r="NVR25" s="497"/>
      <c r="NVS25" s="497"/>
      <c r="NVT25" s="497"/>
      <c r="NVU25" s="497"/>
      <c r="NVV25" s="497"/>
      <c r="NVW25" s="497"/>
      <c r="NVX25" s="497"/>
      <c r="NVY25" s="497"/>
      <c r="NVZ25" s="497"/>
      <c r="NWA25" s="497"/>
      <c r="NWB25" s="497"/>
      <c r="NWC25" s="497"/>
      <c r="NWD25" s="497"/>
      <c r="NWE25" s="497"/>
      <c r="NWF25" s="497"/>
      <c r="NWG25" s="497"/>
      <c r="NWH25" s="497"/>
      <c r="NWI25" s="497"/>
      <c r="NWJ25" s="497"/>
      <c r="NWK25" s="497"/>
      <c r="NWL25" s="497"/>
      <c r="NWM25" s="497"/>
      <c r="NWN25" s="497"/>
      <c r="NWO25" s="497"/>
      <c r="NWP25" s="497"/>
      <c r="NWQ25" s="497"/>
      <c r="NWR25" s="497"/>
      <c r="NWS25" s="497"/>
      <c r="NWT25" s="497"/>
      <c r="NWU25" s="497"/>
      <c r="NWV25" s="497"/>
      <c r="NWW25" s="497"/>
      <c r="NWX25" s="497"/>
      <c r="NWY25" s="497"/>
      <c r="NWZ25" s="497"/>
      <c r="NXA25" s="497"/>
      <c r="NXB25" s="497"/>
      <c r="NXC25" s="497"/>
      <c r="NXD25" s="497"/>
      <c r="NXE25" s="497"/>
      <c r="NXF25" s="497"/>
      <c r="NXG25" s="497"/>
      <c r="NXH25" s="497"/>
      <c r="NXI25" s="497"/>
      <c r="NXJ25" s="497"/>
      <c r="NXK25" s="497"/>
      <c r="NXL25" s="497"/>
      <c r="NXM25" s="497"/>
      <c r="NXN25" s="497"/>
      <c r="NXO25" s="497"/>
      <c r="NXP25" s="497"/>
      <c r="NXQ25" s="497"/>
      <c r="NXR25" s="497"/>
      <c r="NXS25" s="497"/>
      <c r="NXT25" s="497"/>
      <c r="NXU25" s="497"/>
      <c r="NXV25" s="497"/>
      <c r="NXW25" s="497"/>
      <c r="NXX25" s="497"/>
      <c r="NXY25" s="497"/>
      <c r="NXZ25" s="497"/>
      <c r="NYA25" s="497"/>
      <c r="NYB25" s="497"/>
      <c r="NYC25" s="497"/>
      <c r="NYD25" s="497"/>
      <c r="NYE25" s="497"/>
      <c r="NYF25" s="497"/>
      <c r="NYG25" s="497"/>
      <c r="NYH25" s="497"/>
      <c r="NYI25" s="497"/>
      <c r="NYJ25" s="497"/>
      <c r="NYK25" s="497"/>
      <c r="NYL25" s="497"/>
      <c r="NYM25" s="497"/>
      <c r="NYN25" s="497"/>
      <c r="NYO25" s="497"/>
      <c r="NYP25" s="497"/>
      <c r="NYQ25" s="497"/>
      <c r="NYR25" s="497"/>
      <c r="NYS25" s="497"/>
      <c r="NYT25" s="497"/>
      <c r="NYU25" s="497"/>
      <c r="NYV25" s="497"/>
      <c r="NYW25" s="497"/>
      <c r="NYX25" s="497"/>
      <c r="NYY25" s="497"/>
      <c r="NYZ25" s="497"/>
      <c r="NZA25" s="497"/>
      <c r="NZB25" s="497"/>
      <c r="NZC25" s="497"/>
      <c r="NZD25" s="497"/>
      <c r="NZE25" s="497"/>
      <c r="NZF25" s="497"/>
      <c r="NZG25" s="497"/>
      <c r="NZH25" s="497"/>
      <c r="NZI25" s="497"/>
      <c r="NZJ25" s="497"/>
      <c r="NZK25" s="497"/>
      <c r="NZL25" s="497"/>
      <c r="NZM25" s="497"/>
      <c r="NZN25" s="497"/>
      <c r="NZO25" s="497"/>
      <c r="NZP25" s="497"/>
      <c r="NZQ25" s="497"/>
      <c r="NZR25" s="497"/>
      <c r="NZS25" s="497"/>
      <c r="NZT25" s="497"/>
      <c r="NZU25" s="497"/>
      <c r="NZV25" s="497"/>
      <c r="NZW25" s="497"/>
      <c r="NZX25" s="497"/>
      <c r="NZY25" s="497"/>
      <c r="NZZ25" s="497"/>
      <c r="OAA25" s="497"/>
      <c r="OAB25" s="497"/>
      <c r="OAC25" s="497"/>
      <c r="OAD25" s="497"/>
      <c r="OAE25" s="497"/>
      <c r="OAF25" s="497"/>
      <c r="OAG25" s="497"/>
      <c r="OAH25" s="497"/>
      <c r="OAI25" s="497"/>
      <c r="OAJ25" s="497"/>
      <c r="OAK25" s="497"/>
      <c r="OAL25" s="497"/>
      <c r="OAM25" s="497"/>
      <c r="OAN25" s="497"/>
      <c r="OAO25" s="497"/>
      <c r="OAP25" s="497"/>
      <c r="OAQ25" s="497"/>
      <c r="OAR25" s="497"/>
      <c r="OAS25" s="497"/>
      <c r="OAT25" s="497"/>
      <c r="OAU25" s="497"/>
      <c r="OAV25" s="497"/>
      <c r="OAW25" s="497"/>
      <c r="OAX25" s="497"/>
      <c r="OAY25" s="497"/>
      <c r="OAZ25" s="497"/>
      <c r="OBA25" s="497"/>
      <c r="OBB25" s="497"/>
      <c r="OBC25" s="497"/>
      <c r="OBD25" s="497"/>
      <c r="OBE25" s="497"/>
      <c r="OBF25" s="497"/>
      <c r="OBG25" s="497"/>
      <c r="OBH25" s="497"/>
      <c r="OBI25" s="497"/>
      <c r="OBJ25" s="497"/>
      <c r="OBK25" s="497"/>
      <c r="OBL25" s="497"/>
      <c r="OBM25" s="497"/>
      <c r="OBN25" s="497"/>
      <c r="OBO25" s="497"/>
      <c r="OBP25" s="497"/>
      <c r="OBQ25" s="497"/>
      <c r="OBR25" s="497"/>
      <c r="OBS25" s="497"/>
      <c r="OBT25" s="497"/>
      <c r="OBU25" s="497"/>
      <c r="OBV25" s="497"/>
      <c r="OBW25" s="497"/>
      <c r="OBX25" s="497"/>
      <c r="OBY25" s="497"/>
      <c r="OBZ25" s="497"/>
      <c r="OCA25" s="497"/>
      <c r="OCB25" s="497"/>
      <c r="OCC25" s="497"/>
      <c r="OCD25" s="497"/>
      <c r="OCE25" s="497"/>
      <c r="OCF25" s="497"/>
      <c r="OCG25" s="497"/>
      <c r="OCH25" s="497"/>
      <c r="OCI25" s="497"/>
      <c r="OCJ25" s="497"/>
      <c r="OCK25" s="497"/>
      <c r="OCL25" s="497"/>
      <c r="OCM25" s="497"/>
      <c r="OCN25" s="497"/>
      <c r="OCO25" s="497"/>
      <c r="OCP25" s="497"/>
      <c r="OCQ25" s="497"/>
      <c r="OCR25" s="497"/>
      <c r="OCS25" s="497"/>
      <c r="OCT25" s="497"/>
      <c r="OCU25" s="497"/>
      <c r="OCV25" s="497"/>
      <c r="OCW25" s="497"/>
      <c r="OCX25" s="497"/>
      <c r="OCY25" s="497"/>
      <c r="OCZ25" s="497"/>
      <c r="ODA25" s="497"/>
      <c r="ODB25" s="497"/>
      <c r="ODC25" s="497"/>
      <c r="ODD25" s="497"/>
      <c r="ODE25" s="497"/>
      <c r="ODF25" s="497"/>
      <c r="ODG25" s="497"/>
      <c r="ODH25" s="497"/>
      <c r="ODI25" s="497"/>
      <c r="ODJ25" s="497"/>
      <c r="ODK25" s="497"/>
      <c r="ODL25" s="497"/>
      <c r="ODM25" s="497"/>
      <c r="ODN25" s="497"/>
      <c r="ODO25" s="497"/>
      <c r="ODP25" s="497"/>
      <c r="ODQ25" s="497"/>
      <c r="ODR25" s="497"/>
      <c r="ODS25" s="497"/>
      <c r="ODT25" s="497"/>
      <c r="ODU25" s="497"/>
      <c r="ODV25" s="497"/>
      <c r="ODW25" s="497"/>
      <c r="ODX25" s="497"/>
      <c r="ODY25" s="497"/>
      <c r="ODZ25" s="497"/>
      <c r="OEA25" s="497"/>
      <c r="OEB25" s="497"/>
      <c r="OEC25" s="497"/>
      <c r="OED25" s="497"/>
      <c r="OEE25" s="497"/>
      <c r="OEF25" s="497"/>
      <c r="OEG25" s="497"/>
      <c r="OEH25" s="497"/>
      <c r="OEI25" s="497"/>
      <c r="OEJ25" s="497"/>
      <c r="OEK25" s="497"/>
      <c r="OEL25" s="497"/>
      <c r="OEM25" s="497"/>
      <c r="OEN25" s="497"/>
      <c r="OEO25" s="497"/>
      <c r="OEP25" s="497"/>
      <c r="OEQ25" s="497"/>
      <c r="OER25" s="497"/>
      <c r="OES25" s="497"/>
      <c r="OET25" s="497"/>
      <c r="OEU25" s="497"/>
      <c r="OEV25" s="497"/>
      <c r="OEW25" s="497"/>
      <c r="OEX25" s="497"/>
      <c r="OEY25" s="497"/>
      <c r="OEZ25" s="497"/>
      <c r="OFA25" s="497"/>
      <c r="OFB25" s="497"/>
      <c r="OFC25" s="497"/>
      <c r="OFD25" s="497"/>
      <c r="OFE25" s="497"/>
      <c r="OFF25" s="497"/>
      <c r="OFG25" s="497"/>
      <c r="OFH25" s="497"/>
      <c r="OFI25" s="497"/>
      <c r="OFJ25" s="497"/>
      <c r="OFK25" s="497"/>
      <c r="OFL25" s="497"/>
      <c r="OFM25" s="497"/>
      <c r="OFN25" s="497"/>
      <c r="OFO25" s="497"/>
      <c r="OFP25" s="497"/>
      <c r="OFQ25" s="497"/>
      <c r="OFR25" s="497"/>
      <c r="OFS25" s="497"/>
      <c r="OFT25" s="497"/>
      <c r="OFU25" s="497"/>
      <c r="OFV25" s="497"/>
      <c r="OFW25" s="497"/>
      <c r="OFX25" s="497"/>
      <c r="OFY25" s="497"/>
      <c r="OFZ25" s="497"/>
      <c r="OGA25" s="497"/>
      <c r="OGB25" s="497"/>
      <c r="OGC25" s="497"/>
      <c r="OGD25" s="497"/>
      <c r="OGE25" s="497"/>
      <c r="OGF25" s="497"/>
      <c r="OGG25" s="497"/>
      <c r="OGH25" s="497"/>
      <c r="OGI25" s="497"/>
      <c r="OGJ25" s="497"/>
      <c r="OGK25" s="497"/>
      <c r="OGL25" s="497"/>
      <c r="OGM25" s="497"/>
      <c r="OGN25" s="497"/>
      <c r="OGO25" s="497"/>
      <c r="OGP25" s="497"/>
      <c r="OGQ25" s="497"/>
      <c r="OGR25" s="497"/>
      <c r="OGS25" s="497"/>
      <c r="OGT25" s="497"/>
      <c r="OGU25" s="497"/>
      <c r="OGV25" s="497"/>
      <c r="OGW25" s="497"/>
      <c r="OGX25" s="497"/>
      <c r="OGY25" s="497"/>
      <c r="OGZ25" s="497"/>
      <c r="OHA25" s="497"/>
      <c r="OHB25" s="497"/>
      <c r="OHC25" s="497"/>
      <c r="OHD25" s="497"/>
      <c r="OHE25" s="497"/>
      <c r="OHF25" s="497"/>
      <c r="OHG25" s="497"/>
      <c r="OHH25" s="497"/>
      <c r="OHI25" s="497"/>
      <c r="OHJ25" s="497"/>
      <c r="OHK25" s="497"/>
      <c r="OHL25" s="497"/>
      <c r="OHM25" s="497"/>
      <c r="OHN25" s="497"/>
      <c r="OHO25" s="497"/>
      <c r="OHP25" s="497"/>
      <c r="OHQ25" s="497"/>
      <c r="OHR25" s="497"/>
      <c r="OHS25" s="497"/>
      <c r="OHT25" s="497"/>
      <c r="OHU25" s="497"/>
      <c r="OHV25" s="497"/>
      <c r="OHW25" s="497"/>
      <c r="OHX25" s="497"/>
      <c r="OHY25" s="497"/>
      <c r="OHZ25" s="497"/>
      <c r="OIA25" s="497"/>
      <c r="OIB25" s="497"/>
      <c r="OIC25" s="497"/>
      <c r="OID25" s="497"/>
      <c r="OIE25" s="497"/>
      <c r="OIF25" s="497"/>
      <c r="OIG25" s="497"/>
      <c r="OIH25" s="497"/>
      <c r="OII25" s="497"/>
      <c r="OIJ25" s="497"/>
      <c r="OIK25" s="497"/>
      <c r="OIL25" s="497"/>
      <c r="OIM25" s="497"/>
      <c r="OIN25" s="497"/>
      <c r="OIO25" s="497"/>
      <c r="OIP25" s="497"/>
      <c r="OIQ25" s="497"/>
      <c r="OIR25" s="497"/>
      <c r="OIS25" s="497"/>
      <c r="OIT25" s="497"/>
      <c r="OIU25" s="497"/>
      <c r="OIV25" s="497"/>
      <c r="OIW25" s="497"/>
      <c r="OIX25" s="497"/>
      <c r="OIY25" s="497"/>
      <c r="OIZ25" s="497"/>
      <c r="OJA25" s="497"/>
      <c r="OJB25" s="497"/>
      <c r="OJC25" s="497"/>
      <c r="OJD25" s="497"/>
      <c r="OJE25" s="497"/>
      <c r="OJF25" s="497"/>
      <c r="OJG25" s="497"/>
      <c r="OJH25" s="497"/>
      <c r="OJI25" s="497"/>
      <c r="OJJ25" s="497"/>
      <c r="OJK25" s="497"/>
      <c r="OJL25" s="497"/>
      <c r="OJM25" s="497"/>
      <c r="OJN25" s="497"/>
      <c r="OJO25" s="497"/>
      <c r="OJP25" s="497"/>
      <c r="OJQ25" s="497"/>
      <c r="OJR25" s="497"/>
      <c r="OJS25" s="497"/>
      <c r="OJT25" s="497"/>
      <c r="OJU25" s="497"/>
      <c r="OJV25" s="497"/>
      <c r="OJW25" s="497"/>
      <c r="OJX25" s="497"/>
      <c r="OJY25" s="497"/>
      <c r="OJZ25" s="497"/>
      <c r="OKA25" s="497"/>
      <c r="OKB25" s="497"/>
      <c r="OKC25" s="497"/>
      <c r="OKD25" s="497"/>
      <c r="OKE25" s="497"/>
      <c r="OKF25" s="497"/>
      <c r="OKG25" s="497"/>
      <c r="OKH25" s="497"/>
      <c r="OKI25" s="497"/>
      <c r="OKJ25" s="497"/>
      <c r="OKK25" s="497"/>
      <c r="OKL25" s="497"/>
      <c r="OKM25" s="497"/>
      <c r="OKN25" s="497"/>
      <c r="OKO25" s="497"/>
      <c r="OKP25" s="497"/>
      <c r="OKQ25" s="497"/>
      <c r="OKR25" s="497"/>
      <c r="OKS25" s="497"/>
      <c r="OKT25" s="497"/>
      <c r="OKU25" s="497"/>
      <c r="OKV25" s="497"/>
      <c r="OKW25" s="497"/>
      <c r="OKX25" s="497"/>
      <c r="OKY25" s="497"/>
      <c r="OKZ25" s="497"/>
      <c r="OLA25" s="497"/>
      <c r="OLB25" s="497"/>
      <c r="OLC25" s="497"/>
      <c r="OLD25" s="497"/>
      <c r="OLE25" s="497"/>
      <c r="OLF25" s="497"/>
      <c r="OLG25" s="497"/>
      <c r="OLH25" s="497"/>
      <c r="OLI25" s="497"/>
      <c r="OLJ25" s="497"/>
      <c r="OLK25" s="497"/>
      <c r="OLL25" s="497"/>
      <c r="OLM25" s="497"/>
      <c r="OLN25" s="497"/>
      <c r="OLO25" s="497"/>
      <c r="OLP25" s="497"/>
      <c r="OLQ25" s="497"/>
      <c r="OLR25" s="497"/>
      <c r="OLS25" s="497"/>
      <c r="OLT25" s="497"/>
      <c r="OLU25" s="497"/>
      <c r="OLV25" s="497"/>
      <c r="OLW25" s="497"/>
      <c r="OLX25" s="497"/>
      <c r="OLY25" s="497"/>
      <c r="OLZ25" s="497"/>
      <c r="OMA25" s="497"/>
      <c r="OMB25" s="497"/>
      <c r="OMC25" s="497"/>
      <c r="OMD25" s="497"/>
      <c r="OME25" s="497"/>
      <c r="OMF25" s="497"/>
      <c r="OMG25" s="497"/>
      <c r="OMH25" s="497"/>
      <c r="OMI25" s="497"/>
      <c r="OMJ25" s="497"/>
      <c r="OMK25" s="497"/>
      <c r="OML25" s="497"/>
      <c r="OMM25" s="497"/>
      <c r="OMN25" s="497"/>
      <c r="OMO25" s="497"/>
      <c r="OMP25" s="497"/>
      <c r="OMQ25" s="497"/>
      <c r="OMR25" s="497"/>
      <c r="OMS25" s="497"/>
      <c r="OMT25" s="497"/>
      <c r="OMU25" s="497"/>
      <c r="OMV25" s="497"/>
      <c r="OMW25" s="497"/>
      <c r="OMX25" s="497"/>
      <c r="OMY25" s="497"/>
      <c r="OMZ25" s="497"/>
      <c r="ONA25" s="497"/>
      <c r="ONB25" s="497"/>
      <c r="ONC25" s="497"/>
      <c r="OND25" s="497"/>
      <c r="ONE25" s="497"/>
      <c r="ONF25" s="497"/>
      <c r="ONG25" s="497"/>
      <c r="ONH25" s="497"/>
      <c r="ONI25" s="497"/>
      <c r="ONJ25" s="497"/>
      <c r="ONK25" s="497"/>
      <c r="ONL25" s="497"/>
      <c r="ONM25" s="497"/>
      <c r="ONN25" s="497"/>
      <c r="ONO25" s="497"/>
      <c r="ONP25" s="497"/>
      <c r="ONQ25" s="497"/>
      <c r="ONR25" s="497"/>
      <c r="ONS25" s="497"/>
      <c r="ONT25" s="497"/>
      <c r="ONU25" s="497"/>
      <c r="ONV25" s="497"/>
      <c r="ONW25" s="497"/>
      <c r="ONX25" s="497"/>
      <c r="ONY25" s="497"/>
      <c r="ONZ25" s="497"/>
      <c r="OOA25" s="497"/>
      <c r="OOB25" s="497"/>
      <c r="OOC25" s="497"/>
      <c r="OOD25" s="497"/>
      <c r="OOE25" s="497"/>
      <c r="OOF25" s="497"/>
      <c r="OOG25" s="497"/>
      <c r="OOH25" s="497"/>
      <c r="OOI25" s="497"/>
      <c r="OOJ25" s="497"/>
      <c r="OOK25" s="497"/>
      <c r="OOL25" s="497"/>
      <c r="OOM25" s="497"/>
      <c r="OON25" s="497"/>
      <c r="OOO25" s="497"/>
      <c r="OOP25" s="497"/>
      <c r="OOQ25" s="497"/>
      <c r="OOR25" s="497"/>
      <c r="OOS25" s="497"/>
      <c r="OOT25" s="497"/>
      <c r="OOU25" s="497"/>
      <c r="OOV25" s="497"/>
      <c r="OOW25" s="497"/>
      <c r="OOX25" s="497"/>
      <c r="OOY25" s="497"/>
      <c r="OOZ25" s="497"/>
      <c r="OPA25" s="497"/>
      <c r="OPB25" s="497"/>
      <c r="OPC25" s="497"/>
      <c r="OPD25" s="497"/>
      <c r="OPE25" s="497"/>
      <c r="OPF25" s="497"/>
      <c r="OPG25" s="497"/>
      <c r="OPH25" s="497"/>
      <c r="OPI25" s="497"/>
      <c r="OPJ25" s="497"/>
      <c r="OPK25" s="497"/>
      <c r="OPL25" s="497"/>
      <c r="OPM25" s="497"/>
      <c r="OPN25" s="497"/>
      <c r="OPO25" s="497"/>
      <c r="OPP25" s="497"/>
      <c r="OPQ25" s="497"/>
      <c r="OPR25" s="497"/>
      <c r="OPS25" s="497"/>
      <c r="OPT25" s="497"/>
      <c r="OPU25" s="497"/>
      <c r="OPV25" s="497"/>
      <c r="OPW25" s="497"/>
      <c r="OPX25" s="497"/>
      <c r="OPY25" s="497"/>
      <c r="OPZ25" s="497"/>
      <c r="OQA25" s="497"/>
      <c r="OQB25" s="497"/>
      <c r="OQC25" s="497"/>
      <c r="OQD25" s="497"/>
      <c r="OQE25" s="497"/>
      <c r="OQF25" s="497"/>
      <c r="OQG25" s="497"/>
      <c r="OQH25" s="497"/>
      <c r="OQI25" s="497"/>
      <c r="OQJ25" s="497"/>
      <c r="OQK25" s="497"/>
      <c r="OQL25" s="497"/>
      <c r="OQM25" s="497"/>
      <c r="OQN25" s="497"/>
      <c r="OQO25" s="497"/>
      <c r="OQP25" s="497"/>
      <c r="OQQ25" s="497"/>
      <c r="OQR25" s="497"/>
      <c r="OQS25" s="497"/>
      <c r="OQT25" s="497"/>
      <c r="OQU25" s="497"/>
      <c r="OQV25" s="497"/>
      <c r="OQW25" s="497"/>
      <c r="OQX25" s="497"/>
      <c r="OQY25" s="497"/>
      <c r="OQZ25" s="497"/>
      <c r="ORA25" s="497"/>
      <c r="ORB25" s="497"/>
      <c r="ORC25" s="497"/>
      <c r="ORD25" s="497"/>
      <c r="ORE25" s="497"/>
      <c r="ORF25" s="497"/>
      <c r="ORG25" s="497"/>
      <c r="ORH25" s="497"/>
      <c r="ORI25" s="497"/>
      <c r="ORJ25" s="497"/>
      <c r="ORK25" s="497"/>
      <c r="ORL25" s="497"/>
      <c r="ORM25" s="497"/>
      <c r="ORN25" s="497"/>
      <c r="ORO25" s="497"/>
      <c r="ORP25" s="497"/>
      <c r="ORQ25" s="497"/>
      <c r="ORR25" s="497"/>
      <c r="ORS25" s="497"/>
      <c r="ORT25" s="497"/>
      <c r="ORU25" s="497"/>
      <c r="ORV25" s="497"/>
      <c r="ORW25" s="497"/>
      <c r="ORX25" s="497"/>
      <c r="ORY25" s="497"/>
      <c r="ORZ25" s="497"/>
      <c r="OSA25" s="497"/>
      <c r="OSB25" s="497"/>
      <c r="OSC25" s="497"/>
      <c r="OSD25" s="497"/>
      <c r="OSE25" s="497"/>
      <c r="OSF25" s="497"/>
      <c r="OSG25" s="497"/>
      <c r="OSH25" s="497"/>
      <c r="OSI25" s="497"/>
      <c r="OSJ25" s="497"/>
      <c r="OSK25" s="497"/>
      <c r="OSL25" s="497"/>
      <c r="OSM25" s="497"/>
      <c r="OSN25" s="497"/>
      <c r="OSO25" s="497"/>
      <c r="OSP25" s="497"/>
      <c r="OSQ25" s="497"/>
      <c r="OSR25" s="497"/>
      <c r="OSS25" s="497"/>
      <c r="OST25" s="497"/>
      <c r="OSU25" s="497"/>
      <c r="OSV25" s="497"/>
      <c r="OSW25" s="497"/>
      <c r="OSX25" s="497"/>
      <c r="OSY25" s="497"/>
      <c r="OSZ25" s="497"/>
      <c r="OTA25" s="497"/>
      <c r="OTB25" s="497"/>
      <c r="OTC25" s="497"/>
      <c r="OTD25" s="497"/>
      <c r="OTE25" s="497"/>
      <c r="OTF25" s="497"/>
      <c r="OTG25" s="497"/>
      <c r="OTH25" s="497"/>
      <c r="OTI25" s="497"/>
      <c r="OTJ25" s="497"/>
      <c r="OTK25" s="497"/>
      <c r="OTL25" s="497"/>
      <c r="OTM25" s="497"/>
      <c r="OTN25" s="497"/>
      <c r="OTO25" s="497"/>
      <c r="OTP25" s="497"/>
      <c r="OTQ25" s="497"/>
      <c r="OTR25" s="497"/>
      <c r="OTS25" s="497"/>
      <c r="OTT25" s="497"/>
      <c r="OTU25" s="497"/>
      <c r="OTV25" s="497"/>
      <c r="OTW25" s="497"/>
      <c r="OTX25" s="497"/>
      <c r="OTY25" s="497"/>
      <c r="OTZ25" s="497"/>
      <c r="OUA25" s="497"/>
      <c r="OUB25" s="497"/>
      <c r="OUC25" s="497"/>
      <c r="OUD25" s="497"/>
      <c r="OUE25" s="497"/>
      <c r="OUF25" s="497"/>
      <c r="OUG25" s="497"/>
      <c r="OUH25" s="497"/>
      <c r="OUI25" s="497"/>
      <c r="OUJ25" s="497"/>
      <c r="OUK25" s="497"/>
      <c r="OUL25" s="497"/>
      <c r="OUM25" s="497"/>
      <c r="OUN25" s="497"/>
      <c r="OUO25" s="497"/>
      <c r="OUP25" s="497"/>
      <c r="OUQ25" s="497"/>
      <c r="OUR25" s="497"/>
      <c r="OUS25" s="497"/>
      <c r="OUT25" s="497"/>
      <c r="OUU25" s="497"/>
      <c r="OUV25" s="497"/>
      <c r="OUW25" s="497"/>
      <c r="OUX25" s="497"/>
      <c r="OUY25" s="497"/>
      <c r="OUZ25" s="497"/>
      <c r="OVA25" s="497"/>
      <c r="OVB25" s="497"/>
      <c r="OVC25" s="497"/>
      <c r="OVD25" s="497"/>
      <c r="OVE25" s="497"/>
      <c r="OVF25" s="497"/>
      <c r="OVG25" s="497"/>
      <c r="OVH25" s="497"/>
      <c r="OVI25" s="497"/>
      <c r="OVJ25" s="497"/>
      <c r="OVK25" s="497"/>
      <c r="OVL25" s="497"/>
      <c r="OVM25" s="497"/>
      <c r="OVN25" s="497"/>
      <c r="OVO25" s="497"/>
      <c r="OVP25" s="497"/>
      <c r="OVQ25" s="497"/>
      <c r="OVR25" s="497"/>
      <c r="OVS25" s="497"/>
      <c r="OVT25" s="497"/>
      <c r="OVU25" s="497"/>
      <c r="OVV25" s="497"/>
      <c r="OVW25" s="497"/>
      <c r="OVX25" s="497"/>
      <c r="OVY25" s="497"/>
      <c r="OVZ25" s="497"/>
      <c r="OWA25" s="497"/>
      <c r="OWB25" s="497"/>
      <c r="OWC25" s="497"/>
      <c r="OWD25" s="497"/>
      <c r="OWE25" s="497"/>
      <c r="OWF25" s="497"/>
      <c r="OWG25" s="497"/>
      <c r="OWH25" s="497"/>
      <c r="OWI25" s="497"/>
      <c r="OWJ25" s="497"/>
      <c r="OWK25" s="497"/>
      <c r="OWL25" s="497"/>
      <c r="OWM25" s="497"/>
      <c r="OWN25" s="497"/>
      <c r="OWO25" s="497"/>
      <c r="OWP25" s="497"/>
      <c r="OWQ25" s="497"/>
      <c r="OWR25" s="497"/>
      <c r="OWS25" s="497"/>
      <c r="OWT25" s="497"/>
      <c r="OWU25" s="497"/>
      <c r="OWV25" s="497"/>
      <c r="OWW25" s="497"/>
      <c r="OWX25" s="497"/>
      <c r="OWY25" s="497"/>
      <c r="OWZ25" s="497"/>
      <c r="OXA25" s="497"/>
      <c r="OXB25" s="497"/>
      <c r="OXC25" s="497"/>
      <c r="OXD25" s="497"/>
      <c r="OXE25" s="497"/>
      <c r="OXF25" s="497"/>
      <c r="OXG25" s="497"/>
      <c r="OXH25" s="497"/>
      <c r="OXI25" s="497"/>
      <c r="OXJ25" s="497"/>
      <c r="OXK25" s="497"/>
      <c r="OXL25" s="497"/>
      <c r="OXM25" s="497"/>
      <c r="OXN25" s="497"/>
      <c r="OXO25" s="497"/>
      <c r="OXP25" s="497"/>
      <c r="OXQ25" s="497"/>
      <c r="OXR25" s="497"/>
      <c r="OXS25" s="497"/>
      <c r="OXT25" s="497"/>
      <c r="OXU25" s="497"/>
      <c r="OXV25" s="497"/>
      <c r="OXW25" s="497"/>
      <c r="OXX25" s="497"/>
      <c r="OXY25" s="497"/>
      <c r="OXZ25" s="497"/>
      <c r="OYA25" s="497"/>
      <c r="OYB25" s="497"/>
      <c r="OYC25" s="497"/>
      <c r="OYD25" s="497"/>
      <c r="OYE25" s="497"/>
      <c r="OYF25" s="497"/>
      <c r="OYG25" s="497"/>
      <c r="OYH25" s="497"/>
      <c r="OYI25" s="497"/>
      <c r="OYJ25" s="497"/>
      <c r="OYK25" s="497"/>
      <c r="OYL25" s="497"/>
      <c r="OYM25" s="497"/>
      <c r="OYN25" s="497"/>
      <c r="OYO25" s="497"/>
      <c r="OYP25" s="497"/>
      <c r="OYQ25" s="497"/>
      <c r="OYR25" s="497"/>
      <c r="OYS25" s="497"/>
      <c r="OYT25" s="497"/>
      <c r="OYU25" s="497"/>
      <c r="OYV25" s="497"/>
      <c r="OYW25" s="497"/>
      <c r="OYX25" s="497"/>
      <c r="OYY25" s="497"/>
      <c r="OYZ25" s="497"/>
      <c r="OZA25" s="497"/>
      <c r="OZB25" s="497"/>
      <c r="OZC25" s="497"/>
      <c r="OZD25" s="497"/>
      <c r="OZE25" s="497"/>
      <c r="OZF25" s="497"/>
      <c r="OZG25" s="497"/>
      <c r="OZH25" s="497"/>
      <c r="OZI25" s="497"/>
      <c r="OZJ25" s="497"/>
      <c r="OZK25" s="497"/>
      <c r="OZL25" s="497"/>
      <c r="OZM25" s="497"/>
      <c r="OZN25" s="497"/>
      <c r="OZO25" s="497"/>
      <c r="OZP25" s="497"/>
      <c r="OZQ25" s="497"/>
      <c r="OZR25" s="497"/>
      <c r="OZS25" s="497"/>
      <c r="OZT25" s="497"/>
      <c r="OZU25" s="497"/>
      <c r="OZV25" s="497"/>
      <c r="OZW25" s="497"/>
      <c r="OZX25" s="497"/>
      <c r="OZY25" s="497"/>
      <c r="OZZ25" s="497"/>
      <c r="PAA25" s="497"/>
      <c r="PAB25" s="497"/>
      <c r="PAC25" s="497"/>
      <c r="PAD25" s="497"/>
      <c r="PAE25" s="497"/>
      <c r="PAF25" s="497"/>
      <c r="PAG25" s="497"/>
      <c r="PAH25" s="497"/>
      <c r="PAI25" s="497"/>
      <c r="PAJ25" s="497"/>
      <c r="PAK25" s="497"/>
      <c r="PAL25" s="497"/>
      <c r="PAM25" s="497"/>
      <c r="PAN25" s="497"/>
      <c r="PAO25" s="497"/>
      <c r="PAP25" s="497"/>
      <c r="PAQ25" s="497"/>
      <c r="PAR25" s="497"/>
      <c r="PAS25" s="497"/>
      <c r="PAT25" s="497"/>
      <c r="PAU25" s="497"/>
      <c r="PAV25" s="497"/>
      <c r="PAW25" s="497"/>
      <c r="PAX25" s="497"/>
      <c r="PAY25" s="497"/>
      <c r="PAZ25" s="497"/>
      <c r="PBA25" s="497"/>
      <c r="PBB25" s="497"/>
      <c r="PBC25" s="497"/>
      <c r="PBD25" s="497"/>
      <c r="PBE25" s="497"/>
      <c r="PBF25" s="497"/>
      <c r="PBG25" s="497"/>
      <c r="PBH25" s="497"/>
      <c r="PBI25" s="497"/>
      <c r="PBJ25" s="497"/>
      <c r="PBK25" s="497"/>
      <c r="PBL25" s="497"/>
      <c r="PBM25" s="497"/>
      <c r="PBN25" s="497"/>
      <c r="PBO25" s="497"/>
      <c r="PBP25" s="497"/>
      <c r="PBQ25" s="497"/>
      <c r="PBR25" s="497"/>
      <c r="PBS25" s="497"/>
      <c r="PBT25" s="497"/>
      <c r="PBU25" s="497"/>
      <c r="PBV25" s="497"/>
      <c r="PBW25" s="497"/>
      <c r="PBX25" s="497"/>
      <c r="PBY25" s="497"/>
      <c r="PBZ25" s="497"/>
      <c r="PCA25" s="497"/>
      <c r="PCB25" s="497"/>
      <c r="PCC25" s="497"/>
      <c r="PCD25" s="497"/>
      <c r="PCE25" s="497"/>
      <c r="PCF25" s="497"/>
      <c r="PCG25" s="497"/>
      <c r="PCH25" s="497"/>
      <c r="PCI25" s="497"/>
      <c r="PCJ25" s="497"/>
      <c r="PCK25" s="497"/>
      <c r="PCL25" s="497"/>
      <c r="PCM25" s="497"/>
      <c r="PCN25" s="497"/>
      <c r="PCO25" s="497"/>
      <c r="PCP25" s="497"/>
      <c r="PCQ25" s="497"/>
      <c r="PCR25" s="497"/>
      <c r="PCS25" s="497"/>
      <c r="PCT25" s="497"/>
      <c r="PCU25" s="497"/>
      <c r="PCV25" s="497"/>
      <c r="PCW25" s="497"/>
      <c r="PCX25" s="497"/>
      <c r="PCY25" s="497"/>
      <c r="PCZ25" s="497"/>
      <c r="PDA25" s="497"/>
      <c r="PDB25" s="497"/>
      <c r="PDC25" s="497"/>
      <c r="PDD25" s="497"/>
      <c r="PDE25" s="497"/>
      <c r="PDF25" s="497"/>
      <c r="PDG25" s="497"/>
      <c r="PDH25" s="497"/>
      <c r="PDI25" s="497"/>
      <c r="PDJ25" s="497"/>
      <c r="PDK25" s="497"/>
      <c r="PDL25" s="497"/>
      <c r="PDM25" s="497"/>
      <c r="PDN25" s="497"/>
      <c r="PDO25" s="497"/>
      <c r="PDP25" s="497"/>
      <c r="PDQ25" s="497"/>
      <c r="PDR25" s="497"/>
      <c r="PDS25" s="497"/>
      <c r="PDT25" s="497"/>
      <c r="PDU25" s="497"/>
      <c r="PDV25" s="497"/>
      <c r="PDW25" s="497"/>
      <c r="PDX25" s="497"/>
      <c r="PDY25" s="497"/>
      <c r="PDZ25" s="497"/>
      <c r="PEA25" s="497"/>
      <c r="PEB25" s="497"/>
      <c r="PEC25" s="497"/>
      <c r="PED25" s="497"/>
      <c r="PEE25" s="497"/>
      <c r="PEF25" s="497"/>
      <c r="PEG25" s="497"/>
      <c r="PEH25" s="497"/>
      <c r="PEI25" s="497"/>
      <c r="PEJ25" s="497"/>
      <c r="PEK25" s="497"/>
      <c r="PEL25" s="497"/>
      <c r="PEM25" s="497"/>
      <c r="PEN25" s="497"/>
      <c r="PEO25" s="497"/>
      <c r="PEP25" s="497"/>
      <c r="PEQ25" s="497"/>
      <c r="PER25" s="497"/>
      <c r="PES25" s="497"/>
      <c r="PET25" s="497"/>
      <c r="PEU25" s="497"/>
      <c r="PEV25" s="497"/>
      <c r="PEW25" s="497"/>
      <c r="PEX25" s="497"/>
      <c r="PEY25" s="497"/>
      <c r="PEZ25" s="497"/>
      <c r="PFA25" s="497"/>
      <c r="PFB25" s="497"/>
      <c r="PFC25" s="497"/>
      <c r="PFD25" s="497"/>
      <c r="PFE25" s="497"/>
      <c r="PFF25" s="497"/>
      <c r="PFG25" s="497"/>
      <c r="PFH25" s="497"/>
      <c r="PFI25" s="497"/>
      <c r="PFJ25" s="497"/>
      <c r="PFK25" s="497"/>
      <c r="PFL25" s="497"/>
      <c r="PFM25" s="497"/>
      <c r="PFN25" s="497"/>
      <c r="PFO25" s="497"/>
      <c r="PFP25" s="497"/>
      <c r="PFQ25" s="497"/>
      <c r="PFR25" s="497"/>
      <c r="PFS25" s="497"/>
      <c r="PFT25" s="497"/>
      <c r="PFU25" s="497"/>
      <c r="PFV25" s="497"/>
      <c r="PFW25" s="497"/>
      <c r="PFX25" s="497"/>
      <c r="PFY25" s="497"/>
      <c r="PFZ25" s="497"/>
      <c r="PGA25" s="497"/>
      <c r="PGB25" s="497"/>
      <c r="PGC25" s="497"/>
      <c r="PGD25" s="497"/>
      <c r="PGE25" s="497"/>
      <c r="PGF25" s="497"/>
      <c r="PGG25" s="497"/>
      <c r="PGH25" s="497"/>
      <c r="PGI25" s="497"/>
      <c r="PGJ25" s="497"/>
      <c r="PGK25" s="497"/>
      <c r="PGL25" s="497"/>
      <c r="PGM25" s="497"/>
      <c r="PGN25" s="497"/>
      <c r="PGO25" s="497"/>
      <c r="PGP25" s="497"/>
      <c r="PGQ25" s="497"/>
      <c r="PGR25" s="497"/>
      <c r="PGS25" s="497"/>
      <c r="PGT25" s="497"/>
      <c r="PGU25" s="497"/>
      <c r="PGV25" s="497"/>
      <c r="PGW25" s="497"/>
      <c r="PGX25" s="497"/>
      <c r="PGY25" s="497"/>
      <c r="PGZ25" s="497"/>
      <c r="PHA25" s="497"/>
      <c r="PHB25" s="497"/>
      <c r="PHC25" s="497"/>
      <c r="PHD25" s="497"/>
      <c r="PHE25" s="497"/>
      <c r="PHF25" s="497"/>
      <c r="PHG25" s="497"/>
      <c r="PHH25" s="497"/>
      <c r="PHI25" s="497"/>
      <c r="PHJ25" s="497"/>
      <c r="PHK25" s="497"/>
      <c r="PHL25" s="497"/>
      <c r="PHM25" s="497"/>
      <c r="PHN25" s="497"/>
      <c r="PHO25" s="497"/>
      <c r="PHP25" s="497"/>
      <c r="PHQ25" s="497"/>
      <c r="PHR25" s="497"/>
      <c r="PHS25" s="497"/>
      <c r="PHT25" s="497"/>
      <c r="PHU25" s="497"/>
      <c r="PHV25" s="497"/>
      <c r="PHW25" s="497"/>
      <c r="PHX25" s="497"/>
      <c r="PHY25" s="497"/>
      <c r="PHZ25" s="497"/>
      <c r="PIA25" s="497"/>
      <c r="PIB25" s="497"/>
      <c r="PIC25" s="497"/>
      <c r="PID25" s="497"/>
      <c r="PIE25" s="497"/>
      <c r="PIF25" s="497"/>
      <c r="PIG25" s="497"/>
      <c r="PIH25" s="497"/>
      <c r="PII25" s="497"/>
      <c r="PIJ25" s="497"/>
      <c r="PIK25" s="497"/>
      <c r="PIL25" s="497"/>
      <c r="PIM25" s="497"/>
      <c r="PIN25" s="497"/>
      <c r="PIO25" s="497"/>
      <c r="PIP25" s="497"/>
      <c r="PIQ25" s="497"/>
      <c r="PIR25" s="497"/>
      <c r="PIS25" s="497"/>
      <c r="PIT25" s="497"/>
      <c r="PIU25" s="497"/>
      <c r="PIV25" s="497"/>
      <c r="PIW25" s="497"/>
      <c r="PIX25" s="497"/>
      <c r="PIY25" s="497"/>
      <c r="PIZ25" s="497"/>
      <c r="PJA25" s="497"/>
      <c r="PJB25" s="497"/>
      <c r="PJC25" s="497"/>
      <c r="PJD25" s="497"/>
      <c r="PJE25" s="497"/>
      <c r="PJF25" s="497"/>
      <c r="PJG25" s="497"/>
      <c r="PJH25" s="497"/>
      <c r="PJI25" s="497"/>
      <c r="PJJ25" s="497"/>
      <c r="PJK25" s="497"/>
      <c r="PJL25" s="497"/>
      <c r="PJM25" s="497"/>
      <c r="PJN25" s="497"/>
      <c r="PJO25" s="497"/>
      <c r="PJP25" s="497"/>
      <c r="PJQ25" s="497"/>
      <c r="PJR25" s="497"/>
      <c r="PJS25" s="497"/>
      <c r="PJT25" s="497"/>
      <c r="PJU25" s="497"/>
      <c r="PJV25" s="497"/>
      <c r="PJW25" s="497"/>
      <c r="PJX25" s="497"/>
      <c r="PJY25" s="497"/>
      <c r="PJZ25" s="497"/>
      <c r="PKA25" s="497"/>
      <c r="PKB25" s="497"/>
      <c r="PKC25" s="497"/>
      <c r="PKD25" s="497"/>
      <c r="PKE25" s="497"/>
      <c r="PKF25" s="497"/>
      <c r="PKG25" s="497"/>
      <c r="PKH25" s="497"/>
      <c r="PKI25" s="497"/>
      <c r="PKJ25" s="497"/>
      <c r="PKK25" s="497"/>
      <c r="PKL25" s="497"/>
      <c r="PKM25" s="497"/>
      <c r="PKN25" s="497"/>
      <c r="PKO25" s="497"/>
      <c r="PKP25" s="497"/>
      <c r="PKQ25" s="497"/>
      <c r="PKR25" s="497"/>
      <c r="PKS25" s="497"/>
      <c r="PKT25" s="497"/>
      <c r="PKU25" s="497"/>
      <c r="PKV25" s="497"/>
      <c r="PKW25" s="497"/>
      <c r="PKX25" s="497"/>
      <c r="PKY25" s="497"/>
      <c r="PKZ25" s="497"/>
      <c r="PLA25" s="497"/>
      <c r="PLB25" s="497"/>
      <c r="PLC25" s="497"/>
      <c r="PLD25" s="497"/>
      <c r="PLE25" s="497"/>
      <c r="PLF25" s="497"/>
      <c r="PLG25" s="497"/>
      <c r="PLH25" s="497"/>
      <c r="PLI25" s="497"/>
      <c r="PLJ25" s="497"/>
      <c r="PLK25" s="497"/>
      <c r="PLL25" s="497"/>
      <c r="PLM25" s="497"/>
      <c r="PLN25" s="497"/>
      <c r="PLO25" s="497"/>
      <c r="PLP25" s="497"/>
      <c r="PLQ25" s="497"/>
      <c r="PLR25" s="497"/>
      <c r="PLS25" s="497"/>
      <c r="PLT25" s="497"/>
      <c r="PLU25" s="497"/>
      <c r="PLV25" s="497"/>
      <c r="PLW25" s="497"/>
      <c r="PLX25" s="497"/>
      <c r="PLY25" s="497"/>
      <c r="PLZ25" s="497"/>
      <c r="PMA25" s="497"/>
      <c r="PMB25" s="497"/>
      <c r="PMC25" s="497"/>
      <c r="PMD25" s="497"/>
      <c r="PME25" s="497"/>
      <c r="PMF25" s="497"/>
      <c r="PMG25" s="497"/>
      <c r="PMH25" s="497"/>
      <c r="PMI25" s="497"/>
      <c r="PMJ25" s="497"/>
      <c r="PMK25" s="497"/>
      <c r="PML25" s="497"/>
      <c r="PMM25" s="497"/>
      <c r="PMN25" s="497"/>
      <c r="PMO25" s="497"/>
      <c r="PMP25" s="497"/>
      <c r="PMQ25" s="497"/>
      <c r="PMR25" s="497"/>
      <c r="PMS25" s="497"/>
      <c r="PMT25" s="497"/>
      <c r="PMU25" s="497"/>
      <c r="PMV25" s="497"/>
      <c r="PMW25" s="497"/>
      <c r="PMX25" s="497"/>
      <c r="PMY25" s="497"/>
      <c r="PMZ25" s="497"/>
      <c r="PNA25" s="497"/>
      <c r="PNB25" s="497"/>
      <c r="PNC25" s="497"/>
      <c r="PND25" s="497"/>
      <c r="PNE25" s="497"/>
      <c r="PNF25" s="497"/>
      <c r="PNG25" s="497"/>
      <c r="PNH25" s="497"/>
      <c r="PNI25" s="497"/>
      <c r="PNJ25" s="497"/>
      <c r="PNK25" s="497"/>
      <c r="PNL25" s="497"/>
      <c r="PNM25" s="497"/>
      <c r="PNN25" s="497"/>
      <c r="PNO25" s="497"/>
      <c r="PNP25" s="497"/>
      <c r="PNQ25" s="497"/>
      <c r="PNR25" s="497"/>
      <c r="PNS25" s="497"/>
      <c r="PNT25" s="497"/>
      <c r="PNU25" s="497"/>
      <c r="PNV25" s="497"/>
      <c r="PNW25" s="497"/>
      <c r="PNX25" s="497"/>
      <c r="PNY25" s="497"/>
      <c r="PNZ25" s="497"/>
      <c r="POA25" s="497"/>
      <c r="POB25" s="497"/>
      <c r="POC25" s="497"/>
      <c r="POD25" s="497"/>
      <c r="POE25" s="497"/>
      <c r="POF25" s="497"/>
      <c r="POG25" s="497"/>
      <c r="POH25" s="497"/>
      <c r="POI25" s="497"/>
      <c r="POJ25" s="497"/>
      <c r="POK25" s="497"/>
      <c r="POL25" s="497"/>
      <c r="POM25" s="497"/>
      <c r="PON25" s="497"/>
      <c r="POO25" s="497"/>
      <c r="POP25" s="497"/>
      <c r="POQ25" s="497"/>
      <c r="POR25" s="497"/>
      <c r="POS25" s="497"/>
      <c r="POT25" s="497"/>
      <c r="POU25" s="497"/>
      <c r="POV25" s="497"/>
      <c r="POW25" s="497"/>
      <c r="POX25" s="497"/>
      <c r="POY25" s="497"/>
      <c r="POZ25" s="497"/>
      <c r="PPA25" s="497"/>
      <c r="PPB25" s="497"/>
      <c r="PPC25" s="497"/>
      <c r="PPD25" s="497"/>
      <c r="PPE25" s="497"/>
      <c r="PPF25" s="497"/>
      <c r="PPG25" s="497"/>
      <c r="PPH25" s="497"/>
      <c r="PPI25" s="497"/>
      <c r="PPJ25" s="497"/>
      <c r="PPK25" s="497"/>
      <c r="PPL25" s="497"/>
      <c r="PPM25" s="497"/>
      <c r="PPN25" s="497"/>
      <c r="PPO25" s="497"/>
      <c r="PPP25" s="497"/>
      <c r="PPQ25" s="497"/>
      <c r="PPR25" s="497"/>
      <c r="PPS25" s="497"/>
      <c r="PPT25" s="497"/>
      <c r="PPU25" s="497"/>
      <c r="PPV25" s="497"/>
      <c r="PPW25" s="497"/>
      <c r="PPX25" s="497"/>
      <c r="PPY25" s="497"/>
      <c r="PPZ25" s="497"/>
      <c r="PQA25" s="497"/>
      <c r="PQB25" s="497"/>
      <c r="PQC25" s="497"/>
      <c r="PQD25" s="497"/>
      <c r="PQE25" s="497"/>
      <c r="PQF25" s="497"/>
      <c r="PQG25" s="497"/>
      <c r="PQH25" s="497"/>
      <c r="PQI25" s="497"/>
      <c r="PQJ25" s="497"/>
      <c r="PQK25" s="497"/>
      <c r="PQL25" s="497"/>
      <c r="PQM25" s="497"/>
      <c r="PQN25" s="497"/>
      <c r="PQO25" s="497"/>
      <c r="PQP25" s="497"/>
      <c r="PQQ25" s="497"/>
      <c r="PQR25" s="497"/>
      <c r="PQS25" s="497"/>
      <c r="PQT25" s="497"/>
      <c r="PQU25" s="497"/>
      <c r="PQV25" s="497"/>
      <c r="PQW25" s="497"/>
      <c r="PQX25" s="497"/>
      <c r="PQY25" s="497"/>
      <c r="PQZ25" s="497"/>
      <c r="PRA25" s="497"/>
      <c r="PRB25" s="497"/>
      <c r="PRC25" s="497"/>
      <c r="PRD25" s="497"/>
      <c r="PRE25" s="497"/>
      <c r="PRF25" s="497"/>
      <c r="PRG25" s="497"/>
      <c r="PRH25" s="497"/>
      <c r="PRI25" s="497"/>
      <c r="PRJ25" s="497"/>
      <c r="PRK25" s="497"/>
      <c r="PRL25" s="497"/>
      <c r="PRM25" s="497"/>
      <c r="PRN25" s="497"/>
      <c r="PRO25" s="497"/>
      <c r="PRP25" s="497"/>
      <c r="PRQ25" s="497"/>
      <c r="PRR25" s="497"/>
      <c r="PRS25" s="497"/>
      <c r="PRT25" s="497"/>
      <c r="PRU25" s="497"/>
      <c r="PRV25" s="497"/>
      <c r="PRW25" s="497"/>
      <c r="PRX25" s="497"/>
      <c r="PRY25" s="497"/>
      <c r="PRZ25" s="497"/>
      <c r="PSA25" s="497"/>
      <c r="PSB25" s="497"/>
      <c r="PSC25" s="497"/>
      <c r="PSD25" s="497"/>
      <c r="PSE25" s="497"/>
      <c r="PSF25" s="497"/>
      <c r="PSG25" s="497"/>
      <c r="PSH25" s="497"/>
      <c r="PSI25" s="497"/>
      <c r="PSJ25" s="497"/>
      <c r="PSK25" s="497"/>
      <c r="PSL25" s="497"/>
      <c r="PSM25" s="497"/>
      <c r="PSN25" s="497"/>
      <c r="PSO25" s="497"/>
      <c r="PSP25" s="497"/>
      <c r="PSQ25" s="497"/>
      <c r="PSR25" s="497"/>
      <c r="PSS25" s="497"/>
      <c r="PST25" s="497"/>
      <c r="PSU25" s="497"/>
      <c r="PSV25" s="497"/>
      <c r="PSW25" s="497"/>
      <c r="PSX25" s="497"/>
      <c r="PSY25" s="497"/>
      <c r="PSZ25" s="497"/>
      <c r="PTA25" s="497"/>
      <c r="PTB25" s="497"/>
      <c r="PTC25" s="497"/>
      <c r="PTD25" s="497"/>
      <c r="PTE25" s="497"/>
      <c r="PTF25" s="497"/>
      <c r="PTG25" s="497"/>
      <c r="PTH25" s="497"/>
      <c r="PTI25" s="497"/>
      <c r="PTJ25" s="497"/>
      <c r="PTK25" s="497"/>
      <c r="PTL25" s="497"/>
      <c r="PTM25" s="497"/>
      <c r="PTN25" s="497"/>
      <c r="PTO25" s="497"/>
      <c r="PTP25" s="497"/>
      <c r="PTQ25" s="497"/>
      <c r="PTR25" s="497"/>
      <c r="PTS25" s="497"/>
      <c r="PTT25" s="497"/>
      <c r="PTU25" s="497"/>
      <c r="PTV25" s="497"/>
      <c r="PTW25" s="497"/>
      <c r="PTX25" s="497"/>
      <c r="PTY25" s="497"/>
      <c r="PTZ25" s="497"/>
      <c r="PUA25" s="497"/>
      <c r="PUB25" s="497"/>
      <c r="PUC25" s="497"/>
      <c r="PUD25" s="497"/>
      <c r="PUE25" s="497"/>
      <c r="PUF25" s="497"/>
      <c r="PUG25" s="497"/>
      <c r="PUH25" s="497"/>
      <c r="PUI25" s="497"/>
      <c r="PUJ25" s="497"/>
      <c r="PUK25" s="497"/>
      <c r="PUL25" s="497"/>
      <c r="PUM25" s="497"/>
      <c r="PUN25" s="497"/>
      <c r="PUO25" s="497"/>
      <c r="PUP25" s="497"/>
      <c r="PUQ25" s="497"/>
      <c r="PUR25" s="497"/>
      <c r="PUS25" s="497"/>
      <c r="PUT25" s="497"/>
      <c r="PUU25" s="497"/>
      <c r="PUV25" s="497"/>
      <c r="PUW25" s="497"/>
      <c r="PUX25" s="497"/>
      <c r="PUY25" s="497"/>
      <c r="PUZ25" s="497"/>
      <c r="PVA25" s="497"/>
      <c r="PVB25" s="497"/>
      <c r="PVC25" s="497"/>
      <c r="PVD25" s="497"/>
      <c r="PVE25" s="497"/>
      <c r="PVF25" s="497"/>
      <c r="PVG25" s="497"/>
      <c r="PVH25" s="497"/>
      <c r="PVI25" s="497"/>
      <c r="PVJ25" s="497"/>
      <c r="PVK25" s="497"/>
      <c r="PVL25" s="497"/>
      <c r="PVM25" s="497"/>
      <c r="PVN25" s="497"/>
      <c r="PVO25" s="497"/>
      <c r="PVP25" s="497"/>
      <c r="PVQ25" s="497"/>
      <c r="PVR25" s="497"/>
      <c r="PVS25" s="497"/>
      <c r="PVT25" s="497"/>
      <c r="PVU25" s="497"/>
      <c r="PVV25" s="497"/>
      <c r="PVW25" s="497"/>
      <c r="PVX25" s="497"/>
      <c r="PVY25" s="497"/>
      <c r="PVZ25" s="497"/>
      <c r="PWA25" s="497"/>
      <c r="PWB25" s="497"/>
      <c r="PWC25" s="497"/>
      <c r="PWD25" s="497"/>
      <c r="PWE25" s="497"/>
      <c r="PWF25" s="497"/>
      <c r="PWG25" s="497"/>
      <c r="PWH25" s="497"/>
      <c r="PWI25" s="497"/>
      <c r="PWJ25" s="497"/>
      <c r="PWK25" s="497"/>
      <c r="PWL25" s="497"/>
      <c r="PWM25" s="497"/>
      <c r="PWN25" s="497"/>
      <c r="PWO25" s="497"/>
      <c r="PWP25" s="497"/>
      <c r="PWQ25" s="497"/>
      <c r="PWR25" s="497"/>
      <c r="PWS25" s="497"/>
      <c r="PWT25" s="497"/>
      <c r="PWU25" s="497"/>
      <c r="PWV25" s="497"/>
      <c r="PWW25" s="497"/>
      <c r="PWX25" s="497"/>
      <c r="PWY25" s="497"/>
      <c r="PWZ25" s="497"/>
      <c r="PXA25" s="497"/>
      <c r="PXB25" s="497"/>
      <c r="PXC25" s="497"/>
      <c r="PXD25" s="497"/>
      <c r="PXE25" s="497"/>
      <c r="PXF25" s="497"/>
      <c r="PXG25" s="497"/>
      <c r="PXH25" s="497"/>
      <c r="PXI25" s="497"/>
      <c r="PXJ25" s="497"/>
      <c r="PXK25" s="497"/>
      <c r="PXL25" s="497"/>
      <c r="PXM25" s="497"/>
      <c r="PXN25" s="497"/>
      <c r="PXO25" s="497"/>
      <c r="PXP25" s="497"/>
      <c r="PXQ25" s="497"/>
      <c r="PXR25" s="497"/>
      <c r="PXS25" s="497"/>
      <c r="PXT25" s="497"/>
      <c r="PXU25" s="497"/>
      <c r="PXV25" s="497"/>
      <c r="PXW25" s="497"/>
      <c r="PXX25" s="497"/>
      <c r="PXY25" s="497"/>
      <c r="PXZ25" s="497"/>
      <c r="PYA25" s="497"/>
      <c r="PYB25" s="497"/>
      <c r="PYC25" s="497"/>
      <c r="PYD25" s="497"/>
      <c r="PYE25" s="497"/>
      <c r="PYF25" s="497"/>
      <c r="PYG25" s="497"/>
      <c r="PYH25" s="497"/>
      <c r="PYI25" s="497"/>
      <c r="PYJ25" s="497"/>
      <c r="PYK25" s="497"/>
      <c r="PYL25" s="497"/>
      <c r="PYM25" s="497"/>
      <c r="PYN25" s="497"/>
      <c r="PYO25" s="497"/>
      <c r="PYP25" s="497"/>
      <c r="PYQ25" s="497"/>
      <c r="PYR25" s="497"/>
      <c r="PYS25" s="497"/>
      <c r="PYT25" s="497"/>
      <c r="PYU25" s="497"/>
      <c r="PYV25" s="497"/>
      <c r="PYW25" s="497"/>
      <c r="PYX25" s="497"/>
      <c r="PYY25" s="497"/>
      <c r="PYZ25" s="497"/>
      <c r="PZA25" s="497"/>
      <c r="PZB25" s="497"/>
      <c r="PZC25" s="497"/>
      <c r="PZD25" s="497"/>
      <c r="PZE25" s="497"/>
      <c r="PZF25" s="497"/>
      <c r="PZG25" s="497"/>
      <c r="PZH25" s="497"/>
      <c r="PZI25" s="497"/>
      <c r="PZJ25" s="497"/>
      <c r="PZK25" s="497"/>
      <c r="PZL25" s="497"/>
      <c r="PZM25" s="497"/>
      <c r="PZN25" s="497"/>
      <c r="PZO25" s="497"/>
      <c r="PZP25" s="497"/>
      <c r="PZQ25" s="497"/>
      <c r="PZR25" s="497"/>
      <c r="PZS25" s="497"/>
      <c r="PZT25" s="497"/>
      <c r="PZU25" s="497"/>
      <c r="PZV25" s="497"/>
      <c r="PZW25" s="497"/>
      <c r="PZX25" s="497"/>
      <c r="PZY25" s="497"/>
      <c r="PZZ25" s="497"/>
      <c r="QAA25" s="497"/>
      <c r="QAB25" s="497"/>
      <c r="QAC25" s="497"/>
      <c r="QAD25" s="497"/>
      <c r="QAE25" s="497"/>
      <c r="QAF25" s="497"/>
      <c r="QAG25" s="497"/>
      <c r="QAH25" s="497"/>
      <c r="QAI25" s="497"/>
      <c r="QAJ25" s="497"/>
      <c r="QAK25" s="497"/>
      <c r="QAL25" s="497"/>
      <c r="QAM25" s="497"/>
      <c r="QAN25" s="497"/>
      <c r="QAO25" s="497"/>
      <c r="QAP25" s="497"/>
      <c r="QAQ25" s="497"/>
      <c r="QAR25" s="497"/>
      <c r="QAS25" s="497"/>
      <c r="QAT25" s="497"/>
      <c r="QAU25" s="497"/>
      <c r="QAV25" s="497"/>
      <c r="QAW25" s="497"/>
      <c r="QAX25" s="497"/>
      <c r="QAY25" s="497"/>
      <c r="QAZ25" s="497"/>
      <c r="QBA25" s="497"/>
      <c r="QBB25" s="497"/>
      <c r="QBC25" s="497"/>
      <c r="QBD25" s="497"/>
      <c r="QBE25" s="497"/>
      <c r="QBF25" s="497"/>
      <c r="QBG25" s="497"/>
      <c r="QBH25" s="497"/>
      <c r="QBI25" s="497"/>
      <c r="QBJ25" s="497"/>
      <c r="QBK25" s="497"/>
      <c r="QBL25" s="497"/>
      <c r="QBM25" s="497"/>
      <c r="QBN25" s="497"/>
      <c r="QBO25" s="497"/>
      <c r="QBP25" s="497"/>
      <c r="QBQ25" s="497"/>
      <c r="QBR25" s="497"/>
      <c r="QBS25" s="497"/>
      <c r="QBT25" s="497"/>
      <c r="QBU25" s="497"/>
      <c r="QBV25" s="497"/>
      <c r="QBW25" s="497"/>
      <c r="QBX25" s="497"/>
      <c r="QBY25" s="497"/>
      <c r="QBZ25" s="497"/>
      <c r="QCA25" s="497"/>
      <c r="QCB25" s="497"/>
      <c r="QCC25" s="497"/>
      <c r="QCD25" s="497"/>
      <c r="QCE25" s="497"/>
      <c r="QCF25" s="497"/>
      <c r="QCG25" s="497"/>
      <c r="QCH25" s="497"/>
      <c r="QCI25" s="497"/>
      <c r="QCJ25" s="497"/>
      <c r="QCK25" s="497"/>
      <c r="QCL25" s="497"/>
      <c r="QCM25" s="497"/>
      <c r="QCN25" s="497"/>
      <c r="QCO25" s="497"/>
      <c r="QCP25" s="497"/>
      <c r="QCQ25" s="497"/>
      <c r="QCR25" s="497"/>
      <c r="QCS25" s="497"/>
      <c r="QCT25" s="497"/>
      <c r="QCU25" s="497"/>
      <c r="QCV25" s="497"/>
      <c r="QCW25" s="497"/>
      <c r="QCX25" s="497"/>
      <c r="QCY25" s="497"/>
      <c r="QCZ25" s="497"/>
      <c r="QDA25" s="497"/>
      <c r="QDB25" s="497"/>
      <c r="QDC25" s="497"/>
      <c r="QDD25" s="497"/>
      <c r="QDE25" s="497"/>
      <c r="QDF25" s="497"/>
      <c r="QDG25" s="497"/>
      <c r="QDH25" s="497"/>
      <c r="QDI25" s="497"/>
      <c r="QDJ25" s="497"/>
      <c r="QDK25" s="497"/>
      <c r="QDL25" s="497"/>
      <c r="QDM25" s="497"/>
      <c r="QDN25" s="497"/>
      <c r="QDO25" s="497"/>
      <c r="QDP25" s="497"/>
      <c r="QDQ25" s="497"/>
      <c r="QDR25" s="497"/>
      <c r="QDS25" s="497"/>
      <c r="QDT25" s="497"/>
      <c r="QDU25" s="497"/>
      <c r="QDV25" s="497"/>
      <c r="QDW25" s="497"/>
      <c r="QDX25" s="497"/>
      <c r="QDY25" s="497"/>
      <c r="QDZ25" s="497"/>
      <c r="QEA25" s="497"/>
      <c r="QEB25" s="497"/>
      <c r="QEC25" s="497"/>
      <c r="QED25" s="497"/>
      <c r="QEE25" s="497"/>
      <c r="QEF25" s="497"/>
      <c r="QEG25" s="497"/>
      <c r="QEH25" s="497"/>
      <c r="QEI25" s="497"/>
      <c r="QEJ25" s="497"/>
      <c r="QEK25" s="497"/>
      <c r="QEL25" s="497"/>
      <c r="QEM25" s="497"/>
      <c r="QEN25" s="497"/>
      <c r="QEO25" s="497"/>
      <c r="QEP25" s="497"/>
      <c r="QEQ25" s="497"/>
      <c r="QER25" s="497"/>
      <c r="QES25" s="497"/>
      <c r="QET25" s="497"/>
      <c r="QEU25" s="497"/>
      <c r="QEV25" s="497"/>
      <c r="QEW25" s="497"/>
      <c r="QEX25" s="497"/>
      <c r="QEY25" s="497"/>
      <c r="QEZ25" s="497"/>
      <c r="QFA25" s="497"/>
      <c r="QFB25" s="497"/>
      <c r="QFC25" s="497"/>
      <c r="QFD25" s="497"/>
      <c r="QFE25" s="497"/>
      <c r="QFF25" s="497"/>
      <c r="QFG25" s="497"/>
      <c r="QFH25" s="497"/>
      <c r="QFI25" s="497"/>
      <c r="QFJ25" s="497"/>
      <c r="QFK25" s="497"/>
      <c r="QFL25" s="497"/>
      <c r="QFM25" s="497"/>
      <c r="QFN25" s="497"/>
      <c r="QFO25" s="497"/>
      <c r="QFP25" s="497"/>
      <c r="QFQ25" s="497"/>
      <c r="QFR25" s="497"/>
      <c r="QFS25" s="497"/>
      <c r="QFT25" s="497"/>
      <c r="QFU25" s="497"/>
      <c r="QFV25" s="497"/>
      <c r="QFW25" s="497"/>
      <c r="QFX25" s="497"/>
      <c r="QFY25" s="497"/>
      <c r="QFZ25" s="497"/>
      <c r="QGA25" s="497"/>
      <c r="QGB25" s="497"/>
      <c r="QGC25" s="497"/>
      <c r="QGD25" s="497"/>
      <c r="QGE25" s="497"/>
      <c r="QGF25" s="497"/>
      <c r="QGG25" s="497"/>
      <c r="QGH25" s="497"/>
      <c r="QGI25" s="497"/>
      <c r="QGJ25" s="497"/>
      <c r="QGK25" s="497"/>
      <c r="QGL25" s="497"/>
      <c r="QGM25" s="497"/>
      <c r="QGN25" s="497"/>
      <c r="QGO25" s="497"/>
      <c r="QGP25" s="497"/>
      <c r="QGQ25" s="497"/>
      <c r="QGR25" s="497"/>
      <c r="QGS25" s="497"/>
      <c r="QGT25" s="497"/>
      <c r="QGU25" s="497"/>
      <c r="QGV25" s="497"/>
      <c r="QGW25" s="497"/>
      <c r="QGX25" s="497"/>
      <c r="QGY25" s="497"/>
      <c r="QGZ25" s="497"/>
      <c r="QHA25" s="497"/>
      <c r="QHB25" s="497"/>
      <c r="QHC25" s="497"/>
      <c r="QHD25" s="497"/>
      <c r="QHE25" s="497"/>
      <c r="QHF25" s="497"/>
      <c r="QHG25" s="497"/>
      <c r="QHH25" s="497"/>
      <c r="QHI25" s="497"/>
      <c r="QHJ25" s="497"/>
      <c r="QHK25" s="497"/>
      <c r="QHL25" s="497"/>
      <c r="QHM25" s="497"/>
      <c r="QHN25" s="497"/>
      <c r="QHO25" s="497"/>
      <c r="QHP25" s="497"/>
      <c r="QHQ25" s="497"/>
      <c r="QHR25" s="497"/>
      <c r="QHS25" s="497"/>
      <c r="QHT25" s="497"/>
      <c r="QHU25" s="497"/>
      <c r="QHV25" s="497"/>
      <c r="QHW25" s="497"/>
      <c r="QHX25" s="497"/>
      <c r="QHY25" s="497"/>
      <c r="QHZ25" s="497"/>
      <c r="QIA25" s="497"/>
      <c r="QIB25" s="497"/>
      <c r="QIC25" s="497"/>
      <c r="QID25" s="497"/>
      <c r="QIE25" s="497"/>
      <c r="QIF25" s="497"/>
      <c r="QIG25" s="497"/>
      <c r="QIH25" s="497"/>
      <c r="QII25" s="497"/>
      <c r="QIJ25" s="497"/>
      <c r="QIK25" s="497"/>
      <c r="QIL25" s="497"/>
      <c r="QIM25" s="497"/>
      <c r="QIN25" s="497"/>
      <c r="QIO25" s="497"/>
      <c r="QIP25" s="497"/>
      <c r="QIQ25" s="497"/>
      <c r="QIR25" s="497"/>
      <c r="QIS25" s="497"/>
      <c r="QIT25" s="497"/>
      <c r="QIU25" s="497"/>
      <c r="QIV25" s="497"/>
      <c r="QIW25" s="497"/>
      <c r="QIX25" s="497"/>
      <c r="QIY25" s="497"/>
      <c r="QIZ25" s="497"/>
      <c r="QJA25" s="497"/>
      <c r="QJB25" s="497"/>
      <c r="QJC25" s="497"/>
      <c r="QJD25" s="497"/>
      <c r="QJE25" s="497"/>
      <c r="QJF25" s="497"/>
      <c r="QJG25" s="497"/>
      <c r="QJH25" s="497"/>
      <c r="QJI25" s="497"/>
      <c r="QJJ25" s="497"/>
      <c r="QJK25" s="497"/>
      <c r="QJL25" s="497"/>
      <c r="QJM25" s="497"/>
      <c r="QJN25" s="497"/>
      <c r="QJO25" s="497"/>
      <c r="QJP25" s="497"/>
      <c r="QJQ25" s="497"/>
      <c r="QJR25" s="497"/>
      <c r="QJS25" s="497"/>
      <c r="QJT25" s="497"/>
      <c r="QJU25" s="497"/>
      <c r="QJV25" s="497"/>
      <c r="QJW25" s="497"/>
      <c r="QJX25" s="497"/>
      <c r="QJY25" s="497"/>
      <c r="QJZ25" s="497"/>
      <c r="QKA25" s="497"/>
      <c r="QKB25" s="497"/>
      <c r="QKC25" s="497"/>
      <c r="QKD25" s="497"/>
      <c r="QKE25" s="497"/>
      <c r="QKF25" s="497"/>
      <c r="QKG25" s="497"/>
      <c r="QKH25" s="497"/>
      <c r="QKI25" s="497"/>
      <c r="QKJ25" s="497"/>
      <c r="QKK25" s="497"/>
      <c r="QKL25" s="497"/>
      <c r="QKM25" s="497"/>
      <c r="QKN25" s="497"/>
      <c r="QKO25" s="497"/>
      <c r="QKP25" s="497"/>
      <c r="QKQ25" s="497"/>
      <c r="QKR25" s="497"/>
      <c r="QKS25" s="497"/>
      <c r="QKT25" s="497"/>
      <c r="QKU25" s="497"/>
      <c r="QKV25" s="497"/>
      <c r="QKW25" s="497"/>
      <c r="QKX25" s="497"/>
      <c r="QKY25" s="497"/>
      <c r="QKZ25" s="497"/>
      <c r="QLA25" s="497"/>
      <c r="QLB25" s="497"/>
      <c r="QLC25" s="497"/>
      <c r="QLD25" s="497"/>
      <c r="QLE25" s="497"/>
      <c r="QLF25" s="497"/>
      <c r="QLG25" s="497"/>
      <c r="QLH25" s="497"/>
      <c r="QLI25" s="497"/>
      <c r="QLJ25" s="497"/>
      <c r="QLK25" s="497"/>
      <c r="QLL25" s="497"/>
      <c r="QLM25" s="497"/>
      <c r="QLN25" s="497"/>
      <c r="QLO25" s="497"/>
      <c r="QLP25" s="497"/>
      <c r="QLQ25" s="497"/>
      <c r="QLR25" s="497"/>
      <c r="QLS25" s="497"/>
      <c r="QLT25" s="497"/>
      <c r="QLU25" s="497"/>
      <c r="QLV25" s="497"/>
      <c r="QLW25" s="497"/>
      <c r="QLX25" s="497"/>
      <c r="QLY25" s="497"/>
      <c r="QLZ25" s="497"/>
      <c r="QMA25" s="497"/>
      <c r="QMB25" s="497"/>
      <c r="QMC25" s="497"/>
      <c r="QMD25" s="497"/>
      <c r="QME25" s="497"/>
      <c r="QMF25" s="497"/>
      <c r="QMG25" s="497"/>
      <c r="QMH25" s="497"/>
      <c r="QMI25" s="497"/>
      <c r="QMJ25" s="497"/>
      <c r="QMK25" s="497"/>
      <c r="QML25" s="497"/>
      <c r="QMM25" s="497"/>
      <c r="QMN25" s="497"/>
      <c r="QMO25" s="497"/>
      <c r="QMP25" s="497"/>
      <c r="QMQ25" s="497"/>
      <c r="QMR25" s="497"/>
      <c r="QMS25" s="497"/>
      <c r="QMT25" s="497"/>
      <c r="QMU25" s="497"/>
      <c r="QMV25" s="497"/>
      <c r="QMW25" s="497"/>
      <c r="QMX25" s="497"/>
      <c r="QMY25" s="497"/>
      <c r="QMZ25" s="497"/>
      <c r="QNA25" s="497"/>
      <c r="QNB25" s="497"/>
      <c r="QNC25" s="497"/>
      <c r="QND25" s="497"/>
      <c r="QNE25" s="497"/>
      <c r="QNF25" s="497"/>
      <c r="QNG25" s="497"/>
      <c r="QNH25" s="497"/>
      <c r="QNI25" s="497"/>
      <c r="QNJ25" s="497"/>
      <c r="QNK25" s="497"/>
      <c r="QNL25" s="497"/>
      <c r="QNM25" s="497"/>
      <c r="QNN25" s="497"/>
      <c r="QNO25" s="497"/>
      <c r="QNP25" s="497"/>
      <c r="QNQ25" s="497"/>
      <c r="QNR25" s="497"/>
      <c r="QNS25" s="497"/>
      <c r="QNT25" s="497"/>
      <c r="QNU25" s="497"/>
      <c r="QNV25" s="497"/>
      <c r="QNW25" s="497"/>
      <c r="QNX25" s="497"/>
      <c r="QNY25" s="497"/>
      <c r="QNZ25" s="497"/>
      <c r="QOA25" s="497"/>
      <c r="QOB25" s="497"/>
      <c r="QOC25" s="497"/>
      <c r="QOD25" s="497"/>
      <c r="QOE25" s="497"/>
      <c r="QOF25" s="497"/>
      <c r="QOG25" s="497"/>
      <c r="QOH25" s="497"/>
      <c r="QOI25" s="497"/>
      <c r="QOJ25" s="497"/>
      <c r="QOK25" s="497"/>
      <c r="QOL25" s="497"/>
      <c r="QOM25" s="497"/>
      <c r="QON25" s="497"/>
      <c r="QOO25" s="497"/>
      <c r="QOP25" s="497"/>
      <c r="QOQ25" s="497"/>
      <c r="QOR25" s="497"/>
      <c r="QOS25" s="497"/>
      <c r="QOT25" s="497"/>
      <c r="QOU25" s="497"/>
      <c r="QOV25" s="497"/>
      <c r="QOW25" s="497"/>
      <c r="QOX25" s="497"/>
      <c r="QOY25" s="497"/>
      <c r="QOZ25" s="497"/>
      <c r="QPA25" s="497"/>
      <c r="QPB25" s="497"/>
      <c r="QPC25" s="497"/>
      <c r="QPD25" s="497"/>
      <c r="QPE25" s="497"/>
      <c r="QPF25" s="497"/>
      <c r="QPG25" s="497"/>
      <c r="QPH25" s="497"/>
      <c r="QPI25" s="497"/>
      <c r="QPJ25" s="497"/>
      <c r="QPK25" s="497"/>
      <c r="QPL25" s="497"/>
      <c r="QPM25" s="497"/>
      <c r="QPN25" s="497"/>
      <c r="QPO25" s="497"/>
      <c r="QPP25" s="497"/>
      <c r="QPQ25" s="497"/>
      <c r="QPR25" s="497"/>
      <c r="QPS25" s="497"/>
      <c r="QPT25" s="497"/>
      <c r="QPU25" s="497"/>
      <c r="QPV25" s="497"/>
      <c r="QPW25" s="497"/>
      <c r="QPX25" s="497"/>
      <c r="QPY25" s="497"/>
      <c r="QPZ25" s="497"/>
      <c r="QQA25" s="497"/>
      <c r="QQB25" s="497"/>
      <c r="QQC25" s="497"/>
      <c r="QQD25" s="497"/>
      <c r="QQE25" s="497"/>
      <c r="QQF25" s="497"/>
      <c r="QQG25" s="497"/>
      <c r="QQH25" s="497"/>
      <c r="QQI25" s="497"/>
      <c r="QQJ25" s="497"/>
      <c r="QQK25" s="497"/>
      <c r="QQL25" s="497"/>
      <c r="QQM25" s="497"/>
      <c r="QQN25" s="497"/>
      <c r="QQO25" s="497"/>
      <c r="QQP25" s="497"/>
      <c r="QQQ25" s="497"/>
      <c r="QQR25" s="497"/>
      <c r="QQS25" s="497"/>
      <c r="QQT25" s="497"/>
      <c r="QQU25" s="497"/>
      <c r="QQV25" s="497"/>
      <c r="QQW25" s="497"/>
      <c r="QQX25" s="497"/>
      <c r="QQY25" s="497"/>
      <c r="QQZ25" s="497"/>
      <c r="QRA25" s="497"/>
      <c r="QRB25" s="497"/>
      <c r="QRC25" s="497"/>
      <c r="QRD25" s="497"/>
      <c r="QRE25" s="497"/>
      <c r="QRF25" s="497"/>
      <c r="QRG25" s="497"/>
      <c r="QRH25" s="497"/>
      <c r="QRI25" s="497"/>
      <c r="QRJ25" s="497"/>
      <c r="QRK25" s="497"/>
      <c r="QRL25" s="497"/>
      <c r="QRM25" s="497"/>
      <c r="QRN25" s="497"/>
      <c r="QRO25" s="497"/>
      <c r="QRP25" s="497"/>
      <c r="QRQ25" s="497"/>
      <c r="QRR25" s="497"/>
      <c r="QRS25" s="497"/>
      <c r="QRT25" s="497"/>
      <c r="QRU25" s="497"/>
      <c r="QRV25" s="497"/>
      <c r="QRW25" s="497"/>
      <c r="QRX25" s="497"/>
      <c r="QRY25" s="497"/>
      <c r="QRZ25" s="497"/>
      <c r="QSA25" s="497"/>
      <c r="QSB25" s="497"/>
      <c r="QSC25" s="497"/>
      <c r="QSD25" s="497"/>
      <c r="QSE25" s="497"/>
      <c r="QSF25" s="497"/>
      <c r="QSG25" s="497"/>
      <c r="QSH25" s="497"/>
      <c r="QSI25" s="497"/>
      <c r="QSJ25" s="497"/>
      <c r="QSK25" s="497"/>
      <c r="QSL25" s="497"/>
      <c r="QSM25" s="497"/>
      <c r="QSN25" s="497"/>
      <c r="QSO25" s="497"/>
      <c r="QSP25" s="497"/>
      <c r="QSQ25" s="497"/>
      <c r="QSR25" s="497"/>
      <c r="QSS25" s="497"/>
      <c r="QST25" s="497"/>
      <c r="QSU25" s="497"/>
      <c r="QSV25" s="497"/>
      <c r="QSW25" s="497"/>
      <c r="QSX25" s="497"/>
      <c r="QSY25" s="497"/>
      <c r="QSZ25" s="497"/>
      <c r="QTA25" s="497"/>
      <c r="QTB25" s="497"/>
      <c r="QTC25" s="497"/>
      <c r="QTD25" s="497"/>
      <c r="QTE25" s="497"/>
      <c r="QTF25" s="497"/>
      <c r="QTG25" s="497"/>
      <c r="QTH25" s="497"/>
      <c r="QTI25" s="497"/>
      <c r="QTJ25" s="497"/>
      <c r="QTK25" s="497"/>
      <c r="QTL25" s="497"/>
      <c r="QTM25" s="497"/>
      <c r="QTN25" s="497"/>
      <c r="QTO25" s="497"/>
      <c r="QTP25" s="497"/>
      <c r="QTQ25" s="497"/>
      <c r="QTR25" s="497"/>
      <c r="QTS25" s="497"/>
      <c r="QTT25" s="497"/>
      <c r="QTU25" s="497"/>
      <c r="QTV25" s="497"/>
      <c r="QTW25" s="497"/>
      <c r="QTX25" s="497"/>
      <c r="QTY25" s="497"/>
      <c r="QTZ25" s="497"/>
      <c r="QUA25" s="497"/>
      <c r="QUB25" s="497"/>
      <c r="QUC25" s="497"/>
      <c r="QUD25" s="497"/>
      <c r="QUE25" s="497"/>
      <c r="QUF25" s="497"/>
      <c r="QUG25" s="497"/>
      <c r="QUH25" s="497"/>
      <c r="QUI25" s="497"/>
      <c r="QUJ25" s="497"/>
      <c r="QUK25" s="497"/>
      <c r="QUL25" s="497"/>
      <c r="QUM25" s="497"/>
      <c r="QUN25" s="497"/>
      <c r="QUO25" s="497"/>
      <c r="QUP25" s="497"/>
      <c r="QUQ25" s="497"/>
      <c r="QUR25" s="497"/>
      <c r="QUS25" s="497"/>
      <c r="QUT25" s="497"/>
      <c r="QUU25" s="497"/>
      <c r="QUV25" s="497"/>
      <c r="QUW25" s="497"/>
      <c r="QUX25" s="497"/>
      <c r="QUY25" s="497"/>
      <c r="QUZ25" s="497"/>
      <c r="QVA25" s="497"/>
      <c r="QVB25" s="497"/>
      <c r="QVC25" s="497"/>
      <c r="QVD25" s="497"/>
      <c r="QVE25" s="497"/>
      <c r="QVF25" s="497"/>
      <c r="QVG25" s="497"/>
      <c r="QVH25" s="497"/>
      <c r="QVI25" s="497"/>
      <c r="QVJ25" s="497"/>
      <c r="QVK25" s="497"/>
      <c r="QVL25" s="497"/>
      <c r="QVM25" s="497"/>
      <c r="QVN25" s="497"/>
      <c r="QVO25" s="497"/>
      <c r="QVP25" s="497"/>
      <c r="QVQ25" s="497"/>
      <c r="QVR25" s="497"/>
      <c r="QVS25" s="497"/>
      <c r="QVT25" s="497"/>
      <c r="QVU25" s="497"/>
      <c r="QVV25" s="497"/>
      <c r="QVW25" s="497"/>
      <c r="QVX25" s="497"/>
      <c r="QVY25" s="497"/>
      <c r="QVZ25" s="497"/>
      <c r="QWA25" s="497"/>
      <c r="QWB25" s="497"/>
      <c r="QWC25" s="497"/>
      <c r="QWD25" s="497"/>
      <c r="QWE25" s="497"/>
      <c r="QWF25" s="497"/>
      <c r="QWG25" s="497"/>
      <c r="QWH25" s="497"/>
      <c r="QWI25" s="497"/>
      <c r="QWJ25" s="497"/>
      <c r="QWK25" s="497"/>
      <c r="QWL25" s="497"/>
      <c r="QWM25" s="497"/>
      <c r="QWN25" s="497"/>
      <c r="QWO25" s="497"/>
      <c r="QWP25" s="497"/>
      <c r="QWQ25" s="497"/>
      <c r="QWR25" s="497"/>
      <c r="QWS25" s="497"/>
      <c r="QWT25" s="497"/>
      <c r="QWU25" s="497"/>
      <c r="QWV25" s="497"/>
      <c r="QWW25" s="497"/>
      <c r="QWX25" s="497"/>
      <c r="QWY25" s="497"/>
      <c r="QWZ25" s="497"/>
      <c r="QXA25" s="497"/>
      <c r="QXB25" s="497"/>
      <c r="QXC25" s="497"/>
      <c r="QXD25" s="497"/>
      <c r="QXE25" s="497"/>
      <c r="QXF25" s="497"/>
      <c r="QXG25" s="497"/>
      <c r="QXH25" s="497"/>
      <c r="QXI25" s="497"/>
      <c r="QXJ25" s="497"/>
      <c r="QXK25" s="497"/>
      <c r="QXL25" s="497"/>
      <c r="QXM25" s="497"/>
      <c r="QXN25" s="497"/>
      <c r="QXO25" s="497"/>
      <c r="QXP25" s="497"/>
      <c r="QXQ25" s="497"/>
      <c r="QXR25" s="497"/>
      <c r="QXS25" s="497"/>
      <c r="QXT25" s="497"/>
      <c r="QXU25" s="497"/>
      <c r="QXV25" s="497"/>
      <c r="QXW25" s="497"/>
      <c r="QXX25" s="497"/>
      <c r="QXY25" s="497"/>
      <c r="QXZ25" s="497"/>
      <c r="QYA25" s="497"/>
      <c r="QYB25" s="497"/>
      <c r="QYC25" s="497"/>
      <c r="QYD25" s="497"/>
      <c r="QYE25" s="497"/>
      <c r="QYF25" s="497"/>
      <c r="QYG25" s="497"/>
      <c r="QYH25" s="497"/>
      <c r="QYI25" s="497"/>
      <c r="QYJ25" s="497"/>
      <c r="QYK25" s="497"/>
      <c r="QYL25" s="497"/>
      <c r="QYM25" s="497"/>
      <c r="QYN25" s="497"/>
      <c r="QYO25" s="497"/>
      <c r="QYP25" s="497"/>
      <c r="QYQ25" s="497"/>
      <c r="QYR25" s="497"/>
      <c r="QYS25" s="497"/>
      <c r="QYT25" s="497"/>
      <c r="QYU25" s="497"/>
      <c r="QYV25" s="497"/>
      <c r="QYW25" s="497"/>
      <c r="QYX25" s="497"/>
      <c r="QYY25" s="497"/>
      <c r="QYZ25" s="497"/>
      <c r="QZA25" s="497"/>
      <c r="QZB25" s="497"/>
      <c r="QZC25" s="497"/>
      <c r="QZD25" s="497"/>
      <c r="QZE25" s="497"/>
      <c r="QZF25" s="497"/>
      <c r="QZG25" s="497"/>
      <c r="QZH25" s="497"/>
      <c r="QZI25" s="497"/>
      <c r="QZJ25" s="497"/>
      <c r="QZK25" s="497"/>
      <c r="QZL25" s="497"/>
      <c r="QZM25" s="497"/>
      <c r="QZN25" s="497"/>
      <c r="QZO25" s="497"/>
      <c r="QZP25" s="497"/>
      <c r="QZQ25" s="497"/>
      <c r="QZR25" s="497"/>
      <c r="QZS25" s="497"/>
      <c r="QZT25" s="497"/>
      <c r="QZU25" s="497"/>
      <c r="QZV25" s="497"/>
      <c r="QZW25" s="497"/>
      <c r="QZX25" s="497"/>
      <c r="QZY25" s="497"/>
      <c r="QZZ25" s="497"/>
      <c r="RAA25" s="497"/>
      <c r="RAB25" s="497"/>
      <c r="RAC25" s="497"/>
      <c r="RAD25" s="497"/>
      <c r="RAE25" s="497"/>
      <c r="RAF25" s="497"/>
      <c r="RAG25" s="497"/>
      <c r="RAH25" s="497"/>
      <c r="RAI25" s="497"/>
      <c r="RAJ25" s="497"/>
      <c r="RAK25" s="497"/>
      <c r="RAL25" s="497"/>
      <c r="RAM25" s="497"/>
      <c r="RAN25" s="497"/>
      <c r="RAO25" s="497"/>
      <c r="RAP25" s="497"/>
      <c r="RAQ25" s="497"/>
      <c r="RAR25" s="497"/>
      <c r="RAS25" s="497"/>
      <c r="RAT25" s="497"/>
      <c r="RAU25" s="497"/>
      <c r="RAV25" s="497"/>
      <c r="RAW25" s="497"/>
      <c r="RAX25" s="497"/>
      <c r="RAY25" s="497"/>
      <c r="RAZ25" s="497"/>
      <c r="RBA25" s="497"/>
      <c r="RBB25" s="497"/>
      <c r="RBC25" s="497"/>
      <c r="RBD25" s="497"/>
      <c r="RBE25" s="497"/>
      <c r="RBF25" s="497"/>
      <c r="RBG25" s="497"/>
      <c r="RBH25" s="497"/>
      <c r="RBI25" s="497"/>
      <c r="RBJ25" s="497"/>
      <c r="RBK25" s="497"/>
      <c r="RBL25" s="497"/>
      <c r="RBM25" s="497"/>
      <c r="RBN25" s="497"/>
      <c r="RBO25" s="497"/>
      <c r="RBP25" s="497"/>
      <c r="RBQ25" s="497"/>
      <c r="RBR25" s="497"/>
      <c r="RBS25" s="497"/>
      <c r="RBT25" s="497"/>
      <c r="RBU25" s="497"/>
      <c r="RBV25" s="497"/>
      <c r="RBW25" s="497"/>
      <c r="RBX25" s="497"/>
      <c r="RBY25" s="497"/>
      <c r="RBZ25" s="497"/>
      <c r="RCA25" s="497"/>
      <c r="RCB25" s="497"/>
      <c r="RCC25" s="497"/>
      <c r="RCD25" s="497"/>
      <c r="RCE25" s="497"/>
      <c r="RCF25" s="497"/>
      <c r="RCG25" s="497"/>
      <c r="RCH25" s="497"/>
      <c r="RCI25" s="497"/>
      <c r="RCJ25" s="497"/>
      <c r="RCK25" s="497"/>
      <c r="RCL25" s="497"/>
      <c r="RCM25" s="497"/>
      <c r="RCN25" s="497"/>
      <c r="RCO25" s="497"/>
      <c r="RCP25" s="497"/>
      <c r="RCQ25" s="497"/>
      <c r="RCR25" s="497"/>
      <c r="RCS25" s="497"/>
      <c r="RCT25" s="497"/>
      <c r="RCU25" s="497"/>
      <c r="RCV25" s="497"/>
      <c r="RCW25" s="497"/>
      <c r="RCX25" s="497"/>
      <c r="RCY25" s="497"/>
      <c r="RCZ25" s="497"/>
      <c r="RDA25" s="497"/>
      <c r="RDB25" s="497"/>
      <c r="RDC25" s="497"/>
      <c r="RDD25" s="497"/>
      <c r="RDE25" s="497"/>
      <c r="RDF25" s="497"/>
      <c r="RDG25" s="497"/>
      <c r="RDH25" s="497"/>
      <c r="RDI25" s="497"/>
      <c r="RDJ25" s="497"/>
      <c r="RDK25" s="497"/>
      <c r="RDL25" s="497"/>
      <c r="RDM25" s="497"/>
      <c r="RDN25" s="497"/>
      <c r="RDO25" s="497"/>
      <c r="RDP25" s="497"/>
      <c r="RDQ25" s="497"/>
      <c r="RDR25" s="497"/>
      <c r="RDS25" s="497"/>
      <c r="RDT25" s="497"/>
      <c r="RDU25" s="497"/>
      <c r="RDV25" s="497"/>
      <c r="RDW25" s="497"/>
      <c r="RDX25" s="497"/>
      <c r="RDY25" s="497"/>
      <c r="RDZ25" s="497"/>
      <c r="REA25" s="497"/>
      <c r="REB25" s="497"/>
      <c r="REC25" s="497"/>
      <c r="RED25" s="497"/>
      <c r="REE25" s="497"/>
      <c r="REF25" s="497"/>
      <c r="REG25" s="497"/>
      <c r="REH25" s="497"/>
      <c r="REI25" s="497"/>
      <c r="REJ25" s="497"/>
      <c r="REK25" s="497"/>
      <c r="REL25" s="497"/>
      <c r="REM25" s="497"/>
      <c r="REN25" s="497"/>
      <c r="REO25" s="497"/>
      <c r="REP25" s="497"/>
      <c r="REQ25" s="497"/>
      <c r="RER25" s="497"/>
      <c r="RES25" s="497"/>
      <c r="RET25" s="497"/>
      <c r="REU25" s="497"/>
      <c r="REV25" s="497"/>
      <c r="REW25" s="497"/>
      <c r="REX25" s="497"/>
      <c r="REY25" s="497"/>
      <c r="REZ25" s="497"/>
      <c r="RFA25" s="497"/>
      <c r="RFB25" s="497"/>
      <c r="RFC25" s="497"/>
      <c r="RFD25" s="497"/>
      <c r="RFE25" s="497"/>
      <c r="RFF25" s="497"/>
      <c r="RFG25" s="497"/>
      <c r="RFH25" s="497"/>
      <c r="RFI25" s="497"/>
      <c r="RFJ25" s="497"/>
      <c r="RFK25" s="497"/>
      <c r="RFL25" s="497"/>
      <c r="RFM25" s="497"/>
      <c r="RFN25" s="497"/>
      <c r="RFO25" s="497"/>
      <c r="RFP25" s="497"/>
      <c r="RFQ25" s="497"/>
      <c r="RFR25" s="497"/>
      <c r="RFS25" s="497"/>
      <c r="RFT25" s="497"/>
      <c r="RFU25" s="497"/>
      <c r="RFV25" s="497"/>
      <c r="RFW25" s="497"/>
      <c r="RFX25" s="497"/>
      <c r="RFY25" s="497"/>
      <c r="RFZ25" s="497"/>
      <c r="RGA25" s="497"/>
      <c r="RGB25" s="497"/>
      <c r="RGC25" s="497"/>
      <c r="RGD25" s="497"/>
      <c r="RGE25" s="497"/>
      <c r="RGF25" s="497"/>
      <c r="RGG25" s="497"/>
      <c r="RGH25" s="497"/>
      <c r="RGI25" s="497"/>
      <c r="RGJ25" s="497"/>
      <c r="RGK25" s="497"/>
      <c r="RGL25" s="497"/>
      <c r="RGM25" s="497"/>
      <c r="RGN25" s="497"/>
      <c r="RGO25" s="497"/>
      <c r="RGP25" s="497"/>
      <c r="RGQ25" s="497"/>
      <c r="RGR25" s="497"/>
      <c r="RGS25" s="497"/>
      <c r="RGT25" s="497"/>
      <c r="RGU25" s="497"/>
      <c r="RGV25" s="497"/>
      <c r="RGW25" s="497"/>
      <c r="RGX25" s="497"/>
      <c r="RGY25" s="497"/>
      <c r="RGZ25" s="497"/>
      <c r="RHA25" s="497"/>
      <c r="RHB25" s="497"/>
      <c r="RHC25" s="497"/>
      <c r="RHD25" s="497"/>
      <c r="RHE25" s="497"/>
      <c r="RHF25" s="497"/>
      <c r="RHG25" s="497"/>
      <c r="RHH25" s="497"/>
      <c r="RHI25" s="497"/>
      <c r="RHJ25" s="497"/>
      <c r="RHK25" s="497"/>
      <c r="RHL25" s="497"/>
      <c r="RHM25" s="497"/>
      <c r="RHN25" s="497"/>
      <c r="RHO25" s="497"/>
      <c r="RHP25" s="497"/>
      <c r="RHQ25" s="497"/>
      <c r="RHR25" s="497"/>
      <c r="RHS25" s="497"/>
      <c r="RHT25" s="497"/>
      <c r="RHU25" s="497"/>
      <c r="RHV25" s="497"/>
      <c r="RHW25" s="497"/>
      <c r="RHX25" s="497"/>
      <c r="RHY25" s="497"/>
      <c r="RHZ25" s="497"/>
      <c r="RIA25" s="497"/>
      <c r="RIB25" s="497"/>
      <c r="RIC25" s="497"/>
      <c r="RID25" s="497"/>
      <c r="RIE25" s="497"/>
      <c r="RIF25" s="497"/>
      <c r="RIG25" s="497"/>
      <c r="RIH25" s="497"/>
      <c r="RII25" s="497"/>
      <c r="RIJ25" s="497"/>
      <c r="RIK25" s="497"/>
      <c r="RIL25" s="497"/>
      <c r="RIM25" s="497"/>
      <c r="RIN25" s="497"/>
      <c r="RIO25" s="497"/>
      <c r="RIP25" s="497"/>
      <c r="RIQ25" s="497"/>
      <c r="RIR25" s="497"/>
      <c r="RIS25" s="497"/>
      <c r="RIT25" s="497"/>
      <c r="RIU25" s="497"/>
      <c r="RIV25" s="497"/>
      <c r="RIW25" s="497"/>
      <c r="RIX25" s="497"/>
      <c r="RIY25" s="497"/>
      <c r="RIZ25" s="497"/>
      <c r="RJA25" s="497"/>
      <c r="RJB25" s="497"/>
      <c r="RJC25" s="497"/>
      <c r="RJD25" s="497"/>
      <c r="RJE25" s="497"/>
      <c r="RJF25" s="497"/>
      <c r="RJG25" s="497"/>
      <c r="RJH25" s="497"/>
      <c r="RJI25" s="497"/>
      <c r="RJJ25" s="497"/>
      <c r="RJK25" s="497"/>
      <c r="RJL25" s="497"/>
      <c r="RJM25" s="497"/>
      <c r="RJN25" s="497"/>
      <c r="RJO25" s="497"/>
      <c r="RJP25" s="497"/>
      <c r="RJQ25" s="497"/>
      <c r="RJR25" s="497"/>
      <c r="RJS25" s="497"/>
      <c r="RJT25" s="497"/>
      <c r="RJU25" s="497"/>
      <c r="RJV25" s="497"/>
      <c r="RJW25" s="497"/>
      <c r="RJX25" s="497"/>
      <c r="RJY25" s="497"/>
      <c r="RJZ25" s="497"/>
      <c r="RKA25" s="497"/>
      <c r="RKB25" s="497"/>
      <c r="RKC25" s="497"/>
      <c r="RKD25" s="497"/>
      <c r="RKE25" s="497"/>
      <c r="RKF25" s="497"/>
      <c r="RKG25" s="497"/>
      <c r="RKH25" s="497"/>
      <c r="RKI25" s="497"/>
      <c r="RKJ25" s="497"/>
      <c r="RKK25" s="497"/>
      <c r="RKL25" s="497"/>
      <c r="RKM25" s="497"/>
      <c r="RKN25" s="497"/>
      <c r="RKO25" s="497"/>
      <c r="RKP25" s="497"/>
      <c r="RKQ25" s="497"/>
      <c r="RKR25" s="497"/>
      <c r="RKS25" s="497"/>
      <c r="RKT25" s="497"/>
      <c r="RKU25" s="497"/>
      <c r="RKV25" s="497"/>
      <c r="RKW25" s="497"/>
      <c r="RKX25" s="497"/>
      <c r="RKY25" s="497"/>
      <c r="RKZ25" s="497"/>
      <c r="RLA25" s="497"/>
      <c r="RLB25" s="497"/>
      <c r="RLC25" s="497"/>
      <c r="RLD25" s="497"/>
      <c r="RLE25" s="497"/>
      <c r="RLF25" s="497"/>
      <c r="RLG25" s="497"/>
      <c r="RLH25" s="497"/>
      <c r="RLI25" s="497"/>
      <c r="RLJ25" s="497"/>
      <c r="RLK25" s="497"/>
      <c r="RLL25" s="497"/>
      <c r="RLM25" s="497"/>
      <c r="RLN25" s="497"/>
      <c r="RLO25" s="497"/>
      <c r="RLP25" s="497"/>
      <c r="RLQ25" s="497"/>
      <c r="RLR25" s="497"/>
      <c r="RLS25" s="497"/>
      <c r="RLT25" s="497"/>
      <c r="RLU25" s="497"/>
      <c r="RLV25" s="497"/>
      <c r="RLW25" s="497"/>
      <c r="RLX25" s="497"/>
      <c r="RLY25" s="497"/>
      <c r="RLZ25" s="497"/>
      <c r="RMA25" s="497"/>
      <c r="RMB25" s="497"/>
      <c r="RMC25" s="497"/>
      <c r="RMD25" s="497"/>
      <c r="RME25" s="497"/>
      <c r="RMF25" s="497"/>
      <c r="RMG25" s="497"/>
      <c r="RMH25" s="497"/>
      <c r="RMI25" s="497"/>
      <c r="RMJ25" s="497"/>
      <c r="RMK25" s="497"/>
      <c r="RML25" s="497"/>
      <c r="RMM25" s="497"/>
      <c r="RMN25" s="497"/>
      <c r="RMO25" s="497"/>
      <c r="RMP25" s="497"/>
      <c r="RMQ25" s="497"/>
      <c r="RMR25" s="497"/>
      <c r="RMS25" s="497"/>
      <c r="RMT25" s="497"/>
      <c r="RMU25" s="497"/>
      <c r="RMV25" s="497"/>
      <c r="RMW25" s="497"/>
      <c r="RMX25" s="497"/>
      <c r="RMY25" s="497"/>
      <c r="RMZ25" s="497"/>
      <c r="RNA25" s="497"/>
      <c r="RNB25" s="497"/>
      <c r="RNC25" s="497"/>
      <c r="RND25" s="497"/>
      <c r="RNE25" s="497"/>
      <c r="RNF25" s="497"/>
      <c r="RNG25" s="497"/>
      <c r="RNH25" s="497"/>
      <c r="RNI25" s="497"/>
      <c r="RNJ25" s="497"/>
      <c r="RNK25" s="497"/>
      <c r="RNL25" s="497"/>
      <c r="RNM25" s="497"/>
      <c r="RNN25" s="497"/>
      <c r="RNO25" s="497"/>
      <c r="RNP25" s="497"/>
      <c r="RNQ25" s="497"/>
      <c r="RNR25" s="497"/>
      <c r="RNS25" s="497"/>
      <c r="RNT25" s="497"/>
      <c r="RNU25" s="497"/>
      <c r="RNV25" s="497"/>
      <c r="RNW25" s="497"/>
      <c r="RNX25" s="497"/>
      <c r="RNY25" s="497"/>
      <c r="RNZ25" s="497"/>
      <c r="ROA25" s="497"/>
      <c r="ROB25" s="497"/>
      <c r="ROC25" s="497"/>
      <c r="ROD25" s="497"/>
      <c r="ROE25" s="497"/>
      <c r="ROF25" s="497"/>
      <c r="ROG25" s="497"/>
      <c r="ROH25" s="497"/>
      <c r="ROI25" s="497"/>
      <c r="ROJ25" s="497"/>
      <c r="ROK25" s="497"/>
      <c r="ROL25" s="497"/>
      <c r="ROM25" s="497"/>
      <c r="RON25" s="497"/>
      <c r="ROO25" s="497"/>
      <c r="ROP25" s="497"/>
      <c r="ROQ25" s="497"/>
      <c r="ROR25" s="497"/>
      <c r="ROS25" s="497"/>
      <c r="ROT25" s="497"/>
      <c r="ROU25" s="497"/>
      <c r="ROV25" s="497"/>
      <c r="ROW25" s="497"/>
      <c r="ROX25" s="497"/>
      <c r="ROY25" s="497"/>
      <c r="ROZ25" s="497"/>
      <c r="RPA25" s="497"/>
      <c r="RPB25" s="497"/>
      <c r="RPC25" s="497"/>
      <c r="RPD25" s="497"/>
      <c r="RPE25" s="497"/>
      <c r="RPF25" s="497"/>
      <c r="RPG25" s="497"/>
      <c r="RPH25" s="497"/>
      <c r="RPI25" s="497"/>
      <c r="RPJ25" s="497"/>
      <c r="RPK25" s="497"/>
      <c r="RPL25" s="497"/>
      <c r="RPM25" s="497"/>
      <c r="RPN25" s="497"/>
      <c r="RPO25" s="497"/>
      <c r="RPP25" s="497"/>
      <c r="RPQ25" s="497"/>
      <c r="RPR25" s="497"/>
      <c r="RPS25" s="497"/>
      <c r="RPT25" s="497"/>
      <c r="RPU25" s="497"/>
      <c r="RPV25" s="497"/>
      <c r="RPW25" s="497"/>
      <c r="RPX25" s="497"/>
      <c r="RPY25" s="497"/>
      <c r="RPZ25" s="497"/>
      <c r="RQA25" s="497"/>
      <c r="RQB25" s="497"/>
      <c r="RQC25" s="497"/>
      <c r="RQD25" s="497"/>
      <c r="RQE25" s="497"/>
      <c r="RQF25" s="497"/>
      <c r="RQG25" s="497"/>
      <c r="RQH25" s="497"/>
      <c r="RQI25" s="497"/>
      <c r="RQJ25" s="497"/>
      <c r="RQK25" s="497"/>
      <c r="RQL25" s="497"/>
      <c r="RQM25" s="497"/>
      <c r="RQN25" s="497"/>
      <c r="RQO25" s="497"/>
      <c r="RQP25" s="497"/>
      <c r="RQQ25" s="497"/>
      <c r="RQR25" s="497"/>
      <c r="RQS25" s="497"/>
      <c r="RQT25" s="497"/>
      <c r="RQU25" s="497"/>
      <c r="RQV25" s="497"/>
      <c r="RQW25" s="497"/>
      <c r="RQX25" s="497"/>
      <c r="RQY25" s="497"/>
      <c r="RQZ25" s="497"/>
      <c r="RRA25" s="497"/>
      <c r="RRB25" s="497"/>
      <c r="RRC25" s="497"/>
      <c r="RRD25" s="497"/>
      <c r="RRE25" s="497"/>
      <c r="RRF25" s="497"/>
      <c r="RRG25" s="497"/>
      <c r="RRH25" s="497"/>
      <c r="RRI25" s="497"/>
      <c r="RRJ25" s="497"/>
      <c r="RRK25" s="497"/>
      <c r="RRL25" s="497"/>
      <c r="RRM25" s="497"/>
      <c r="RRN25" s="497"/>
      <c r="RRO25" s="497"/>
      <c r="RRP25" s="497"/>
      <c r="RRQ25" s="497"/>
      <c r="RRR25" s="497"/>
      <c r="RRS25" s="497"/>
      <c r="RRT25" s="497"/>
      <c r="RRU25" s="497"/>
      <c r="RRV25" s="497"/>
      <c r="RRW25" s="497"/>
      <c r="RRX25" s="497"/>
      <c r="RRY25" s="497"/>
      <c r="RRZ25" s="497"/>
      <c r="RSA25" s="497"/>
      <c r="RSB25" s="497"/>
      <c r="RSC25" s="497"/>
      <c r="RSD25" s="497"/>
      <c r="RSE25" s="497"/>
      <c r="RSF25" s="497"/>
      <c r="RSG25" s="497"/>
      <c r="RSH25" s="497"/>
      <c r="RSI25" s="497"/>
      <c r="RSJ25" s="497"/>
      <c r="RSK25" s="497"/>
      <c r="RSL25" s="497"/>
      <c r="RSM25" s="497"/>
      <c r="RSN25" s="497"/>
      <c r="RSO25" s="497"/>
      <c r="RSP25" s="497"/>
      <c r="RSQ25" s="497"/>
      <c r="RSR25" s="497"/>
      <c r="RSS25" s="497"/>
      <c r="RST25" s="497"/>
      <c r="RSU25" s="497"/>
      <c r="RSV25" s="497"/>
      <c r="RSW25" s="497"/>
      <c r="RSX25" s="497"/>
      <c r="RSY25" s="497"/>
      <c r="RSZ25" s="497"/>
      <c r="RTA25" s="497"/>
      <c r="RTB25" s="497"/>
      <c r="RTC25" s="497"/>
      <c r="RTD25" s="497"/>
      <c r="RTE25" s="497"/>
      <c r="RTF25" s="497"/>
      <c r="RTG25" s="497"/>
      <c r="RTH25" s="497"/>
      <c r="RTI25" s="497"/>
      <c r="RTJ25" s="497"/>
      <c r="RTK25" s="497"/>
      <c r="RTL25" s="497"/>
      <c r="RTM25" s="497"/>
      <c r="RTN25" s="497"/>
      <c r="RTO25" s="497"/>
      <c r="RTP25" s="497"/>
      <c r="RTQ25" s="497"/>
      <c r="RTR25" s="497"/>
      <c r="RTS25" s="497"/>
      <c r="RTT25" s="497"/>
      <c r="RTU25" s="497"/>
      <c r="RTV25" s="497"/>
      <c r="RTW25" s="497"/>
      <c r="RTX25" s="497"/>
      <c r="RTY25" s="497"/>
      <c r="RTZ25" s="497"/>
      <c r="RUA25" s="497"/>
      <c r="RUB25" s="497"/>
      <c r="RUC25" s="497"/>
      <c r="RUD25" s="497"/>
      <c r="RUE25" s="497"/>
      <c r="RUF25" s="497"/>
      <c r="RUG25" s="497"/>
      <c r="RUH25" s="497"/>
      <c r="RUI25" s="497"/>
      <c r="RUJ25" s="497"/>
      <c r="RUK25" s="497"/>
      <c r="RUL25" s="497"/>
      <c r="RUM25" s="497"/>
      <c r="RUN25" s="497"/>
      <c r="RUO25" s="497"/>
      <c r="RUP25" s="497"/>
      <c r="RUQ25" s="497"/>
      <c r="RUR25" s="497"/>
      <c r="RUS25" s="497"/>
      <c r="RUT25" s="497"/>
      <c r="RUU25" s="497"/>
      <c r="RUV25" s="497"/>
      <c r="RUW25" s="497"/>
      <c r="RUX25" s="497"/>
      <c r="RUY25" s="497"/>
      <c r="RUZ25" s="497"/>
      <c r="RVA25" s="497"/>
      <c r="RVB25" s="497"/>
      <c r="RVC25" s="497"/>
      <c r="RVD25" s="497"/>
      <c r="RVE25" s="497"/>
      <c r="RVF25" s="497"/>
      <c r="RVG25" s="497"/>
      <c r="RVH25" s="497"/>
      <c r="RVI25" s="497"/>
      <c r="RVJ25" s="497"/>
      <c r="RVK25" s="497"/>
      <c r="RVL25" s="497"/>
      <c r="RVM25" s="497"/>
      <c r="RVN25" s="497"/>
      <c r="RVO25" s="497"/>
      <c r="RVP25" s="497"/>
      <c r="RVQ25" s="497"/>
      <c r="RVR25" s="497"/>
      <c r="RVS25" s="497"/>
      <c r="RVT25" s="497"/>
      <c r="RVU25" s="497"/>
      <c r="RVV25" s="497"/>
      <c r="RVW25" s="497"/>
      <c r="RVX25" s="497"/>
      <c r="RVY25" s="497"/>
      <c r="RVZ25" s="497"/>
      <c r="RWA25" s="497"/>
      <c r="RWB25" s="497"/>
      <c r="RWC25" s="497"/>
      <c r="RWD25" s="497"/>
      <c r="RWE25" s="497"/>
      <c r="RWF25" s="497"/>
      <c r="RWG25" s="497"/>
      <c r="RWH25" s="497"/>
      <c r="RWI25" s="497"/>
      <c r="RWJ25" s="497"/>
      <c r="RWK25" s="497"/>
      <c r="RWL25" s="497"/>
      <c r="RWM25" s="497"/>
      <c r="RWN25" s="497"/>
      <c r="RWO25" s="497"/>
      <c r="RWP25" s="497"/>
      <c r="RWQ25" s="497"/>
      <c r="RWR25" s="497"/>
      <c r="RWS25" s="497"/>
      <c r="RWT25" s="497"/>
      <c r="RWU25" s="497"/>
      <c r="RWV25" s="497"/>
      <c r="RWW25" s="497"/>
      <c r="RWX25" s="497"/>
      <c r="RWY25" s="497"/>
      <c r="RWZ25" s="497"/>
      <c r="RXA25" s="497"/>
      <c r="RXB25" s="497"/>
      <c r="RXC25" s="497"/>
      <c r="RXD25" s="497"/>
      <c r="RXE25" s="497"/>
      <c r="RXF25" s="497"/>
      <c r="RXG25" s="497"/>
      <c r="RXH25" s="497"/>
      <c r="RXI25" s="497"/>
      <c r="RXJ25" s="497"/>
      <c r="RXK25" s="497"/>
      <c r="RXL25" s="497"/>
      <c r="RXM25" s="497"/>
      <c r="RXN25" s="497"/>
      <c r="RXO25" s="497"/>
      <c r="RXP25" s="497"/>
      <c r="RXQ25" s="497"/>
      <c r="RXR25" s="497"/>
      <c r="RXS25" s="497"/>
      <c r="RXT25" s="497"/>
      <c r="RXU25" s="497"/>
      <c r="RXV25" s="497"/>
      <c r="RXW25" s="497"/>
      <c r="RXX25" s="497"/>
      <c r="RXY25" s="497"/>
      <c r="RXZ25" s="497"/>
      <c r="RYA25" s="497"/>
      <c r="RYB25" s="497"/>
      <c r="RYC25" s="497"/>
      <c r="RYD25" s="497"/>
      <c r="RYE25" s="497"/>
      <c r="RYF25" s="497"/>
      <c r="RYG25" s="497"/>
      <c r="RYH25" s="497"/>
      <c r="RYI25" s="497"/>
      <c r="RYJ25" s="497"/>
      <c r="RYK25" s="497"/>
      <c r="RYL25" s="497"/>
      <c r="RYM25" s="497"/>
      <c r="RYN25" s="497"/>
      <c r="RYO25" s="497"/>
      <c r="RYP25" s="497"/>
      <c r="RYQ25" s="497"/>
      <c r="RYR25" s="497"/>
      <c r="RYS25" s="497"/>
      <c r="RYT25" s="497"/>
      <c r="RYU25" s="497"/>
      <c r="RYV25" s="497"/>
      <c r="RYW25" s="497"/>
      <c r="RYX25" s="497"/>
      <c r="RYY25" s="497"/>
      <c r="RYZ25" s="497"/>
      <c r="RZA25" s="497"/>
      <c r="RZB25" s="497"/>
      <c r="RZC25" s="497"/>
      <c r="RZD25" s="497"/>
      <c r="RZE25" s="497"/>
      <c r="RZF25" s="497"/>
      <c r="RZG25" s="497"/>
      <c r="RZH25" s="497"/>
      <c r="RZI25" s="497"/>
      <c r="RZJ25" s="497"/>
      <c r="RZK25" s="497"/>
      <c r="RZL25" s="497"/>
      <c r="RZM25" s="497"/>
      <c r="RZN25" s="497"/>
      <c r="RZO25" s="497"/>
      <c r="RZP25" s="497"/>
      <c r="RZQ25" s="497"/>
      <c r="RZR25" s="497"/>
      <c r="RZS25" s="497"/>
      <c r="RZT25" s="497"/>
      <c r="RZU25" s="497"/>
      <c r="RZV25" s="497"/>
      <c r="RZW25" s="497"/>
      <c r="RZX25" s="497"/>
      <c r="RZY25" s="497"/>
      <c r="RZZ25" s="497"/>
      <c r="SAA25" s="497"/>
      <c r="SAB25" s="497"/>
      <c r="SAC25" s="497"/>
      <c r="SAD25" s="497"/>
      <c r="SAE25" s="497"/>
      <c r="SAF25" s="497"/>
      <c r="SAG25" s="497"/>
      <c r="SAH25" s="497"/>
      <c r="SAI25" s="497"/>
      <c r="SAJ25" s="497"/>
      <c r="SAK25" s="497"/>
      <c r="SAL25" s="497"/>
      <c r="SAM25" s="497"/>
      <c r="SAN25" s="497"/>
      <c r="SAO25" s="497"/>
      <c r="SAP25" s="497"/>
      <c r="SAQ25" s="497"/>
      <c r="SAR25" s="497"/>
      <c r="SAS25" s="497"/>
      <c r="SAT25" s="497"/>
      <c r="SAU25" s="497"/>
      <c r="SAV25" s="497"/>
      <c r="SAW25" s="497"/>
      <c r="SAX25" s="497"/>
      <c r="SAY25" s="497"/>
      <c r="SAZ25" s="497"/>
      <c r="SBA25" s="497"/>
      <c r="SBB25" s="497"/>
      <c r="SBC25" s="497"/>
      <c r="SBD25" s="497"/>
      <c r="SBE25" s="497"/>
      <c r="SBF25" s="497"/>
      <c r="SBG25" s="497"/>
      <c r="SBH25" s="497"/>
      <c r="SBI25" s="497"/>
      <c r="SBJ25" s="497"/>
      <c r="SBK25" s="497"/>
      <c r="SBL25" s="497"/>
      <c r="SBM25" s="497"/>
      <c r="SBN25" s="497"/>
      <c r="SBO25" s="497"/>
      <c r="SBP25" s="497"/>
      <c r="SBQ25" s="497"/>
      <c r="SBR25" s="497"/>
      <c r="SBS25" s="497"/>
      <c r="SBT25" s="497"/>
      <c r="SBU25" s="497"/>
      <c r="SBV25" s="497"/>
      <c r="SBW25" s="497"/>
      <c r="SBX25" s="497"/>
      <c r="SBY25" s="497"/>
      <c r="SBZ25" s="497"/>
      <c r="SCA25" s="497"/>
      <c r="SCB25" s="497"/>
      <c r="SCC25" s="497"/>
      <c r="SCD25" s="497"/>
      <c r="SCE25" s="497"/>
      <c r="SCF25" s="497"/>
      <c r="SCG25" s="497"/>
      <c r="SCH25" s="497"/>
      <c r="SCI25" s="497"/>
      <c r="SCJ25" s="497"/>
      <c r="SCK25" s="497"/>
      <c r="SCL25" s="497"/>
      <c r="SCM25" s="497"/>
      <c r="SCN25" s="497"/>
      <c r="SCO25" s="497"/>
      <c r="SCP25" s="497"/>
      <c r="SCQ25" s="497"/>
      <c r="SCR25" s="497"/>
      <c r="SCS25" s="497"/>
      <c r="SCT25" s="497"/>
      <c r="SCU25" s="497"/>
      <c r="SCV25" s="497"/>
      <c r="SCW25" s="497"/>
      <c r="SCX25" s="497"/>
      <c r="SCY25" s="497"/>
      <c r="SCZ25" s="497"/>
      <c r="SDA25" s="497"/>
      <c r="SDB25" s="497"/>
      <c r="SDC25" s="497"/>
      <c r="SDD25" s="497"/>
      <c r="SDE25" s="497"/>
      <c r="SDF25" s="497"/>
      <c r="SDG25" s="497"/>
      <c r="SDH25" s="497"/>
      <c r="SDI25" s="497"/>
      <c r="SDJ25" s="497"/>
      <c r="SDK25" s="497"/>
      <c r="SDL25" s="497"/>
      <c r="SDM25" s="497"/>
      <c r="SDN25" s="497"/>
      <c r="SDO25" s="497"/>
      <c r="SDP25" s="497"/>
      <c r="SDQ25" s="497"/>
      <c r="SDR25" s="497"/>
      <c r="SDS25" s="497"/>
      <c r="SDT25" s="497"/>
      <c r="SDU25" s="497"/>
      <c r="SDV25" s="497"/>
      <c r="SDW25" s="497"/>
      <c r="SDX25" s="497"/>
      <c r="SDY25" s="497"/>
      <c r="SDZ25" s="497"/>
      <c r="SEA25" s="497"/>
      <c r="SEB25" s="497"/>
      <c r="SEC25" s="497"/>
      <c r="SED25" s="497"/>
      <c r="SEE25" s="497"/>
      <c r="SEF25" s="497"/>
      <c r="SEG25" s="497"/>
      <c r="SEH25" s="497"/>
      <c r="SEI25" s="497"/>
      <c r="SEJ25" s="497"/>
      <c r="SEK25" s="497"/>
      <c r="SEL25" s="497"/>
      <c r="SEM25" s="497"/>
      <c r="SEN25" s="497"/>
      <c r="SEO25" s="497"/>
      <c r="SEP25" s="497"/>
      <c r="SEQ25" s="497"/>
      <c r="SER25" s="497"/>
      <c r="SES25" s="497"/>
      <c r="SET25" s="497"/>
      <c r="SEU25" s="497"/>
      <c r="SEV25" s="497"/>
      <c r="SEW25" s="497"/>
      <c r="SEX25" s="497"/>
      <c r="SEY25" s="497"/>
      <c r="SEZ25" s="497"/>
      <c r="SFA25" s="497"/>
      <c r="SFB25" s="497"/>
      <c r="SFC25" s="497"/>
      <c r="SFD25" s="497"/>
      <c r="SFE25" s="497"/>
      <c r="SFF25" s="497"/>
      <c r="SFG25" s="497"/>
      <c r="SFH25" s="497"/>
      <c r="SFI25" s="497"/>
      <c r="SFJ25" s="497"/>
      <c r="SFK25" s="497"/>
      <c r="SFL25" s="497"/>
      <c r="SFM25" s="497"/>
      <c r="SFN25" s="497"/>
      <c r="SFO25" s="497"/>
      <c r="SFP25" s="497"/>
      <c r="SFQ25" s="497"/>
      <c r="SFR25" s="497"/>
      <c r="SFS25" s="497"/>
      <c r="SFT25" s="497"/>
      <c r="SFU25" s="497"/>
      <c r="SFV25" s="497"/>
      <c r="SFW25" s="497"/>
      <c r="SFX25" s="497"/>
      <c r="SFY25" s="497"/>
      <c r="SFZ25" s="497"/>
      <c r="SGA25" s="497"/>
      <c r="SGB25" s="497"/>
      <c r="SGC25" s="497"/>
      <c r="SGD25" s="497"/>
      <c r="SGE25" s="497"/>
      <c r="SGF25" s="497"/>
      <c r="SGG25" s="497"/>
      <c r="SGH25" s="497"/>
      <c r="SGI25" s="497"/>
      <c r="SGJ25" s="497"/>
      <c r="SGK25" s="497"/>
      <c r="SGL25" s="497"/>
      <c r="SGM25" s="497"/>
      <c r="SGN25" s="497"/>
      <c r="SGO25" s="497"/>
      <c r="SGP25" s="497"/>
      <c r="SGQ25" s="497"/>
      <c r="SGR25" s="497"/>
      <c r="SGS25" s="497"/>
      <c r="SGT25" s="497"/>
      <c r="SGU25" s="497"/>
      <c r="SGV25" s="497"/>
      <c r="SGW25" s="497"/>
      <c r="SGX25" s="497"/>
      <c r="SGY25" s="497"/>
      <c r="SGZ25" s="497"/>
      <c r="SHA25" s="497"/>
      <c r="SHB25" s="497"/>
      <c r="SHC25" s="497"/>
      <c r="SHD25" s="497"/>
      <c r="SHE25" s="497"/>
      <c r="SHF25" s="497"/>
      <c r="SHG25" s="497"/>
      <c r="SHH25" s="497"/>
      <c r="SHI25" s="497"/>
      <c r="SHJ25" s="497"/>
      <c r="SHK25" s="497"/>
      <c r="SHL25" s="497"/>
      <c r="SHM25" s="497"/>
      <c r="SHN25" s="497"/>
      <c r="SHO25" s="497"/>
      <c r="SHP25" s="497"/>
      <c r="SHQ25" s="497"/>
      <c r="SHR25" s="497"/>
      <c r="SHS25" s="497"/>
      <c r="SHT25" s="497"/>
      <c r="SHU25" s="497"/>
      <c r="SHV25" s="497"/>
      <c r="SHW25" s="497"/>
      <c r="SHX25" s="497"/>
      <c r="SHY25" s="497"/>
      <c r="SHZ25" s="497"/>
      <c r="SIA25" s="497"/>
      <c r="SIB25" s="497"/>
      <c r="SIC25" s="497"/>
      <c r="SID25" s="497"/>
      <c r="SIE25" s="497"/>
      <c r="SIF25" s="497"/>
      <c r="SIG25" s="497"/>
      <c r="SIH25" s="497"/>
      <c r="SII25" s="497"/>
      <c r="SIJ25" s="497"/>
      <c r="SIK25" s="497"/>
      <c r="SIL25" s="497"/>
      <c r="SIM25" s="497"/>
      <c r="SIN25" s="497"/>
      <c r="SIO25" s="497"/>
      <c r="SIP25" s="497"/>
      <c r="SIQ25" s="497"/>
      <c r="SIR25" s="497"/>
      <c r="SIS25" s="497"/>
      <c r="SIT25" s="497"/>
      <c r="SIU25" s="497"/>
      <c r="SIV25" s="497"/>
      <c r="SIW25" s="497"/>
      <c r="SIX25" s="497"/>
      <c r="SIY25" s="497"/>
      <c r="SIZ25" s="497"/>
      <c r="SJA25" s="497"/>
      <c r="SJB25" s="497"/>
      <c r="SJC25" s="497"/>
      <c r="SJD25" s="497"/>
      <c r="SJE25" s="497"/>
      <c r="SJF25" s="497"/>
      <c r="SJG25" s="497"/>
      <c r="SJH25" s="497"/>
      <c r="SJI25" s="497"/>
      <c r="SJJ25" s="497"/>
      <c r="SJK25" s="497"/>
      <c r="SJL25" s="497"/>
      <c r="SJM25" s="497"/>
      <c r="SJN25" s="497"/>
      <c r="SJO25" s="497"/>
      <c r="SJP25" s="497"/>
      <c r="SJQ25" s="497"/>
      <c r="SJR25" s="497"/>
      <c r="SJS25" s="497"/>
      <c r="SJT25" s="497"/>
      <c r="SJU25" s="497"/>
      <c r="SJV25" s="497"/>
      <c r="SJW25" s="497"/>
      <c r="SJX25" s="497"/>
      <c r="SJY25" s="497"/>
      <c r="SJZ25" s="497"/>
      <c r="SKA25" s="497"/>
      <c r="SKB25" s="497"/>
      <c r="SKC25" s="497"/>
      <c r="SKD25" s="497"/>
      <c r="SKE25" s="497"/>
      <c r="SKF25" s="497"/>
      <c r="SKG25" s="497"/>
      <c r="SKH25" s="497"/>
      <c r="SKI25" s="497"/>
      <c r="SKJ25" s="497"/>
      <c r="SKK25" s="497"/>
      <c r="SKL25" s="497"/>
      <c r="SKM25" s="497"/>
      <c r="SKN25" s="497"/>
      <c r="SKO25" s="497"/>
      <c r="SKP25" s="497"/>
      <c r="SKQ25" s="497"/>
      <c r="SKR25" s="497"/>
      <c r="SKS25" s="497"/>
      <c r="SKT25" s="497"/>
      <c r="SKU25" s="497"/>
      <c r="SKV25" s="497"/>
      <c r="SKW25" s="497"/>
      <c r="SKX25" s="497"/>
      <c r="SKY25" s="497"/>
      <c r="SKZ25" s="497"/>
      <c r="SLA25" s="497"/>
      <c r="SLB25" s="497"/>
      <c r="SLC25" s="497"/>
      <c r="SLD25" s="497"/>
      <c r="SLE25" s="497"/>
      <c r="SLF25" s="497"/>
      <c r="SLG25" s="497"/>
      <c r="SLH25" s="497"/>
      <c r="SLI25" s="497"/>
      <c r="SLJ25" s="497"/>
      <c r="SLK25" s="497"/>
      <c r="SLL25" s="497"/>
      <c r="SLM25" s="497"/>
      <c r="SLN25" s="497"/>
      <c r="SLO25" s="497"/>
      <c r="SLP25" s="497"/>
      <c r="SLQ25" s="497"/>
      <c r="SLR25" s="497"/>
      <c r="SLS25" s="497"/>
      <c r="SLT25" s="497"/>
      <c r="SLU25" s="497"/>
      <c r="SLV25" s="497"/>
      <c r="SLW25" s="497"/>
      <c r="SLX25" s="497"/>
      <c r="SLY25" s="497"/>
      <c r="SLZ25" s="497"/>
      <c r="SMA25" s="497"/>
      <c r="SMB25" s="497"/>
      <c r="SMC25" s="497"/>
      <c r="SMD25" s="497"/>
      <c r="SME25" s="497"/>
      <c r="SMF25" s="497"/>
      <c r="SMG25" s="497"/>
      <c r="SMH25" s="497"/>
      <c r="SMI25" s="497"/>
      <c r="SMJ25" s="497"/>
      <c r="SMK25" s="497"/>
      <c r="SML25" s="497"/>
      <c r="SMM25" s="497"/>
      <c r="SMN25" s="497"/>
      <c r="SMO25" s="497"/>
      <c r="SMP25" s="497"/>
      <c r="SMQ25" s="497"/>
      <c r="SMR25" s="497"/>
      <c r="SMS25" s="497"/>
      <c r="SMT25" s="497"/>
      <c r="SMU25" s="497"/>
      <c r="SMV25" s="497"/>
      <c r="SMW25" s="497"/>
      <c r="SMX25" s="497"/>
      <c r="SMY25" s="497"/>
      <c r="SMZ25" s="497"/>
      <c r="SNA25" s="497"/>
      <c r="SNB25" s="497"/>
      <c r="SNC25" s="497"/>
      <c r="SND25" s="497"/>
      <c r="SNE25" s="497"/>
      <c r="SNF25" s="497"/>
      <c r="SNG25" s="497"/>
      <c r="SNH25" s="497"/>
      <c r="SNI25" s="497"/>
      <c r="SNJ25" s="497"/>
      <c r="SNK25" s="497"/>
      <c r="SNL25" s="497"/>
      <c r="SNM25" s="497"/>
      <c r="SNN25" s="497"/>
      <c r="SNO25" s="497"/>
      <c r="SNP25" s="497"/>
      <c r="SNQ25" s="497"/>
      <c r="SNR25" s="497"/>
      <c r="SNS25" s="497"/>
      <c r="SNT25" s="497"/>
      <c r="SNU25" s="497"/>
      <c r="SNV25" s="497"/>
      <c r="SNW25" s="497"/>
      <c r="SNX25" s="497"/>
      <c r="SNY25" s="497"/>
      <c r="SNZ25" s="497"/>
      <c r="SOA25" s="497"/>
      <c r="SOB25" s="497"/>
      <c r="SOC25" s="497"/>
      <c r="SOD25" s="497"/>
      <c r="SOE25" s="497"/>
      <c r="SOF25" s="497"/>
      <c r="SOG25" s="497"/>
      <c r="SOH25" s="497"/>
      <c r="SOI25" s="497"/>
      <c r="SOJ25" s="497"/>
      <c r="SOK25" s="497"/>
      <c r="SOL25" s="497"/>
      <c r="SOM25" s="497"/>
      <c r="SON25" s="497"/>
      <c r="SOO25" s="497"/>
      <c r="SOP25" s="497"/>
      <c r="SOQ25" s="497"/>
      <c r="SOR25" s="497"/>
      <c r="SOS25" s="497"/>
      <c r="SOT25" s="497"/>
      <c r="SOU25" s="497"/>
      <c r="SOV25" s="497"/>
      <c r="SOW25" s="497"/>
      <c r="SOX25" s="497"/>
      <c r="SOY25" s="497"/>
      <c r="SOZ25" s="497"/>
      <c r="SPA25" s="497"/>
      <c r="SPB25" s="497"/>
      <c r="SPC25" s="497"/>
      <c r="SPD25" s="497"/>
      <c r="SPE25" s="497"/>
      <c r="SPF25" s="497"/>
      <c r="SPG25" s="497"/>
      <c r="SPH25" s="497"/>
      <c r="SPI25" s="497"/>
      <c r="SPJ25" s="497"/>
      <c r="SPK25" s="497"/>
      <c r="SPL25" s="497"/>
      <c r="SPM25" s="497"/>
      <c r="SPN25" s="497"/>
      <c r="SPO25" s="497"/>
      <c r="SPP25" s="497"/>
      <c r="SPQ25" s="497"/>
      <c r="SPR25" s="497"/>
      <c r="SPS25" s="497"/>
      <c r="SPT25" s="497"/>
      <c r="SPU25" s="497"/>
      <c r="SPV25" s="497"/>
      <c r="SPW25" s="497"/>
      <c r="SPX25" s="497"/>
      <c r="SPY25" s="497"/>
      <c r="SPZ25" s="497"/>
      <c r="SQA25" s="497"/>
      <c r="SQB25" s="497"/>
      <c r="SQC25" s="497"/>
      <c r="SQD25" s="497"/>
      <c r="SQE25" s="497"/>
      <c r="SQF25" s="497"/>
      <c r="SQG25" s="497"/>
      <c r="SQH25" s="497"/>
      <c r="SQI25" s="497"/>
      <c r="SQJ25" s="497"/>
      <c r="SQK25" s="497"/>
      <c r="SQL25" s="497"/>
      <c r="SQM25" s="497"/>
      <c r="SQN25" s="497"/>
      <c r="SQO25" s="497"/>
      <c r="SQP25" s="497"/>
      <c r="SQQ25" s="497"/>
      <c r="SQR25" s="497"/>
      <c r="SQS25" s="497"/>
      <c r="SQT25" s="497"/>
      <c r="SQU25" s="497"/>
      <c r="SQV25" s="497"/>
      <c r="SQW25" s="497"/>
      <c r="SQX25" s="497"/>
      <c r="SQY25" s="497"/>
      <c r="SQZ25" s="497"/>
      <c r="SRA25" s="497"/>
      <c r="SRB25" s="497"/>
      <c r="SRC25" s="497"/>
      <c r="SRD25" s="497"/>
      <c r="SRE25" s="497"/>
      <c r="SRF25" s="497"/>
      <c r="SRG25" s="497"/>
      <c r="SRH25" s="497"/>
      <c r="SRI25" s="497"/>
      <c r="SRJ25" s="497"/>
      <c r="SRK25" s="497"/>
      <c r="SRL25" s="497"/>
      <c r="SRM25" s="497"/>
      <c r="SRN25" s="497"/>
      <c r="SRO25" s="497"/>
      <c r="SRP25" s="497"/>
      <c r="SRQ25" s="497"/>
      <c r="SRR25" s="497"/>
      <c r="SRS25" s="497"/>
      <c r="SRT25" s="497"/>
      <c r="SRU25" s="497"/>
      <c r="SRV25" s="497"/>
      <c r="SRW25" s="497"/>
      <c r="SRX25" s="497"/>
      <c r="SRY25" s="497"/>
      <c r="SRZ25" s="497"/>
      <c r="SSA25" s="497"/>
      <c r="SSB25" s="497"/>
      <c r="SSC25" s="497"/>
      <c r="SSD25" s="497"/>
      <c r="SSE25" s="497"/>
      <c r="SSF25" s="497"/>
      <c r="SSG25" s="497"/>
      <c r="SSH25" s="497"/>
      <c r="SSI25" s="497"/>
      <c r="SSJ25" s="497"/>
      <c r="SSK25" s="497"/>
      <c r="SSL25" s="497"/>
      <c r="SSM25" s="497"/>
      <c r="SSN25" s="497"/>
      <c r="SSO25" s="497"/>
      <c r="SSP25" s="497"/>
      <c r="SSQ25" s="497"/>
      <c r="SSR25" s="497"/>
      <c r="SSS25" s="497"/>
      <c r="SST25" s="497"/>
      <c r="SSU25" s="497"/>
      <c r="SSV25" s="497"/>
      <c r="SSW25" s="497"/>
      <c r="SSX25" s="497"/>
      <c r="SSY25" s="497"/>
      <c r="SSZ25" s="497"/>
      <c r="STA25" s="497"/>
      <c r="STB25" s="497"/>
      <c r="STC25" s="497"/>
      <c r="STD25" s="497"/>
      <c r="STE25" s="497"/>
      <c r="STF25" s="497"/>
      <c r="STG25" s="497"/>
      <c r="STH25" s="497"/>
      <c r="STI25" s="497"/>
      <c r="STJ25" s="497"/>
      <c r="STK25" s="497"/>
      <c r="STL25" s="497"/>
      <c r="STM25" s="497"/>
      <c r="STN25" s="497"/>
      <c r="STO25" s="497"/>
      <c r="STP25" s="497"/>
      <c r="STQ25" s="497"/>
      <c r="STR25" s="497"/>
      <c r="STS25" s="497"/>
      <c r="STT25" s="497"/>
      <c r="STU25" s="497"/>
      <c r="STV25" s="497"/>
      <c r="STW25" s="497"/>
      <c r="STX25" s="497"/>
      <c r="STY25" s="497"/>
      <c r="STZ25" s="497"/>
      <c r="SUA25" s="497"/>
      <c r="SUB25" s="497"/>
      <c r="SUC25" s="497"/>
      <c r="SUD25" s="497"/>
      <c r="SUE25" s="497"/>
      <c r="SUF25" s="497"/>
      <c r="SUG25" s="497"/>
      <c r="SUH25" s="497"/>
      <c r="SUI25" s="497"/>
      <c r="SUJ25" s="497"/>
      <c r="SUK25" s="497"/>
      <c r="SUL25" s="497"/>
      <c r="SUM25" s="497"/>
      <c r="SUN25" s="497"/>
      <c r="SUO25" s="497"/>
      <c r="SUP25" s="497"/>
      <c r="SUQ25" s="497"/>
      <c r="SUR25" s="497"/>
      <c r="SUS25" s="497"/>
      <c r="SUT25" s="497"/>
      <c r="SUU25" s="497"/>
      <c r="SUV25" s="497"/>
      <c r="SUW25" s="497"/>
      <c r="SUX25" s="497"/>
      <c r="SUY25" s="497"/>
      <c r="SUZ25" s="497"/>
      <c r="SVA25" s="497"/>
      <c r="SVB25" s="497"/>
      <c r="SVC25" s="497"/>
      <c r="SVD25" s="497"/>
      <c r="SVE25" s="497"/>
      <c r="SVF25" s="497"/>
      <c r="SVG25" s="497"/>
      <c r="SVH25" s="497"/>
      <c r="SVI25" s="497"/>
      <c r="SVJ25" s="497"/>
      <c r="SVK25" s="497"/>
      <c r="SVL25" s="497"/>
      <c r="SVM25" s="497"/>
      <c r="SVN25" s="497"/>
      <c r="SVO25" s="497"/>
      <c r="SVP25" s="497"/>
      <c r="SVQ25" s="497"/>
      <c r="SVR25" s="497"/>
      <c r="SVS25" s="497"/>
      <c r="SVT25" s="497"/>
      <c r="SVU25" s="497"/>
      <c r="SVV25" s="497"/>
      <c r="SVW25" s="497"/>
      <c r="SVX25" s="497"/>
      <c r="SVY25" s="497"/>
      <c r="SVZ25" s="497"/>
      <c r="SWA25" s="497"/>
      <c r="SWB25" s="497"/>
      <c r="SWC25" s="497"/>
      <c r="SWD25" s="497"/>
      <c r="SWE25" s="497"/>
      <c r="SWF25" s="497"/>
      <c r="SWG25" s="497"/>
      <c r="SWH25" s="497"/>
      <c r="SWI25" s="497"/>
      <c r="SWJ25" s="497"/>
      <c r="SWK25" s="497"/>
      <c r="SWL25" s="497"/>
      <c r="SWM25" s="497"/>
      <c r="SWN25" s="497"/>
      <c r="SWO25" s="497"/>
      <c r="SWP25" s="497"/>
      <c r="SWQ25" s="497"/>
      <c r="SWR25" s="497"/>
      <c r="SWS25" s="497"/>
      <c r="SWT25" s="497"/>
      <c r="SWU25" s="497"/>
      <c r="SWV25" s="497"/>
      <c r="SWW25" s="497"/>
      <c r="SWX25" s="497"/>
      <c r="SWY25" s="497"/>
      <c r="SWZ25" s="497"/>
      <c r="SXA25" s="497"/>
      <c r="SXB25" s="497"/>
      <c r="SXC25" s="497"/>
      <c r="SXD25" s="497"/>
      <c r="SXE25" s="497"/>
      <c r="SXF25" s="497"/>
      <c r="SXG25" s="497"/>
      <c r="SXH25" s="497"/>
      <c r="SXI25" s="497"/>
      <c r="SXJ25" s="497"/>
      <c r="SXK25" s="497"/>
      <c r="SXL25" s="497"/>
      <c r="SXM25" s="497"/>
      <c r="SXN25" s="497"/>
      <c r="SXO25" s="497"/>
      <c r="SXP25" s="497"/>
      <c r="SXQ25" s="497"/>
      <c r="SXR25" s="497"/>
      <c r="SXS25" s="497"/>
      <c r="SXT25" s="497"/>
      <c r="SXU25" s="497"/>
      <c r="SXV25" s="497"/>
      <c r="SXW25" s="497"/>
      <c r="SXX25" s="497"/>
      <c r="SXY25" s="497"/>
      <c r="SXZ25" s="497"/>
      <c r="SYA25" s="497"/>
      <c r="SYB25" s="497"/>
      <c r="SYC25" s="497"/>
      <c r="SYD25" s="497"/>
      <c r="SYE25" s="497"/>
      <c r="SYF25" s="497"/>
      <c r="SYG25" s="497"/>
      <c r="SYH25" s="497"/>
      <c r="SYI25" s="497"/>
      <c r="SYJ25" s="497"/>
      <c r="SYK25" s="497"/>
      <c r="SYL25" s="497"/>
      <c r="SYM25" s="497"/>
      <c r="SYN25" s="497"/>
      <c r="SYO25" s="497"/>
      <c r="SYP25" s="497"/>
      <c r="SYQ25" s="497"/>
      <c r="SYR25" s="497"/>
      <c r="SYS25" s="497"/>
      <c r="SYT25" s="497"/>
      <c r="SYU25" s="497"/>
      <c r="SYV25" s="497"/>
      <c r="SYW25" s="497"/>
      <c r="SYX25" s="497"/>
      <c r="SYY25" s="497"/>
      <c r="SYZ25" s="497"/>
      <c r="SZA25" s="497"/>
      <c r="SZB25" s="497"/>
      <c r="SZC25" s="497"/>
      <c r="SZD25" s="497"/>
      <c r="SZE25" s="497"/>
      <c r="SZF25" s="497"/>
      <c r="SZG25" s="497"/>
      <c r="SZH25" s="497"/>
      <c r="SZI25" s="497"/>
      <c r="SZJ25" s="497"/>
      <c r="SZK25" s="497"/>
      <c r="SZL25" s="497"/>
      <c r="SZM25" s="497"/>
      <c r="SZN25" s="497"/>
      <c r="SZO25" s="497"/>
      <c r="SZP25" s="497"/>
      <c r="SZQ25" s="497"/>
      <c r="SZR25" s="497"/>
      <c r="SZS25" s="497"/>
      <c r="SZT25" s="497"/>
      <c r="SZU25" s="497"/>
      <c r="SZV25" s="497"/>
      <c r="SZW25" s="497"/>
      <c r="SZX25" s="497"/>
      <c r="SZY25" s="497"/>
      <c r="SZZ25" s="497"/>
      <c r="TAA25" s="497"/>
      <c r="TAB25" s="497"/>
      <c r="TAC25" s="497"/>
      <c r="TAD25" s="497"/>
      <c r="TAE25" s="497"/>
      <c r="TAF25" s="497"/>
      <c r="TAG25" s="497"/>
      <c r="TAH25" s="497"/>
      <c r="TAI25" s="497"/>
      <c r="TAJ25" s="497"/>
      <c r="TAK25" s="497"/>
      <c r="TAL25" s="497"/>
      <c r="TAM25" s="497"/>
      <c r="TAN25" s="497"/>
      <c r="TAO25" s="497"/>
      <c r="TAP25" s="497"/>
      <c r="TAQ25" s="497"/>
      <c r="TAR25" s="497"/>
      <c r="TAS25" s="497"/>
      <c r="TAT25" s="497"/>
      <c r="TAU25" s="497"/>
      <c r="TAV25" s="497"/>
      <c r="TAW25" s="497"/>
      <c r="TAX25" s="497"/>
      <c r="TAY25" s="497"/>
      <c r="TAZ25" s="497"/>
      <c r="TBA25" s="497"/>
      <c r="TBB25" s="497"/>
      <c r="TBC25" s="497"/>
      <c r="TBD25" s="497"/>
      <c r="TBE25" s="497"/>
      <c r="TBF25" s="497"/>
      <c r="TBG25" s="497"/>
      <c r="TBH25" s="497"/>
      <c r="TBI25" s="497"/>
      <c r="TBJ25" s="497"/>
      <c r="TBK25" s="497"/>
      <c r="TBL25" s="497"/>
      <c r="TBM25" s="497"/>
      <c r="TBN25" s="497"/>
      <c r="TBO25" s="497"/>
      <c r="TBP25" s="497"/>
      <c r="TBQ25" s="497"/>
      <c r="TBR25" s="497"/>
      <c r="TBS25" s="497"/>
      <c r="TBT25" s="497"/>
      <c r="TBU25" s="497"/>
      <c r="TBV25" s="497"/>
      <c r="TBW25" s="497"/>
      <c r="TBX25" s="497"/>
      <c r="TBY25" s="497"/>
      <c r="TBZ25" s="497"/>
      <c r="TCA25" s="497"/>
      <c r="TCB25" s="497"/>
      <c r="TCC25" s="497"/>
      <c r="TCD25" s="497"/>
      <c r="TCE25" s="497"/>
      <c r="TCF25" s="497"/>
      <c r="TCG25" s="497"/>
      <c r="TCH25" s="497"/>
      <c r="TCI25" s="497"/>
      <c r="TCJ25" s="497"/>
      <c r="TCK25" s="497"/>
      <c r="TCL25" s="497"/>
      <c r="TCM25" s="497"/>
      <c r="TCN25" s="497"/>
      <c r="TCO25" s="497"/>
      <c r="TCP25" s="497"/>
      <c r="TCQ25" s="497"/>
      <c r="TCR25" s="497"/>
      <c r="TCS25" s="497"/>
      <c r="TCT25" s="497"/>
      <c r="TCU25" s="497"/>
      <c r="TCV25" s="497"/>
      <c r="TCW25" s="497"/>
      <c r="TCX25" s="497"/>
      <c r="TCY25" s="497"/>
      <c r="TCZ25" s="497"/>
      <c r="TDA25" s="497"/>
      <c r="TDB25" s="497"/>
      <c r="TDC25" s="497"/>
      <c r="TDD25" s="497"/>
      <c r="TDE25" s="497"/>
      <c r="TDF25" s="497"/>
      <c r="TDG25" s="497"/>
      <c r="TDH25" s="497"/>
      <c r="TDI25" s="497"/>
      <c r="TDJ25" s="497"/>
      <c r="TDK25" s="497"/>
      <c r="TDL25" s="497"/>
      <c r="TDM25" s="497"/>
      <c r="TDN25" s="497"/>
      <c r="TDO25" s="497"/>
      <c r="TDP25" s="497"/>
      <c r="TDQ25" s="497"/>
      <c r="TDR25" s="497"/>
      <c r="TDS25" s="497"/>
      <c r="TDT25" s="497"/>
      <c r="TDU25" s="497"/>
      <c r="TDV25" s="497"/>
      <c r="TDW25" s="497"/>
      <c r="TDX25" s="497"/>
      <c r="TDY25" s="497"/>
      <c r="TDZ25" s="497"/>
      <c r="TEA25" s="497"/>
      <c r="TEB25" s="497"/>
      <c r="TEC25" s="497"/>
      <c r="TED25" s="497"/>
      <c r="TEE25" s="497"/>
      <c r="TEF25" s="497"/>
      <c r="TEG25" s="497"/>
      <c r="TEH25" s="497"/>
      <c r="TEI25" s="497"/>
      <c r="TEJ25" s="497"/>
      <c r="TEK25" s="497"/>
      <c r="TEL25" s="497"/>
      <c r="TEM25" s="497"/>
      <c r="TEN25" s="497"/>
      <c r="TEO25" s="497"/>
      <c r="TEP25" s="497"/>
      <c r="TEQ25" s="497"/>
      <c r="TER25" s="497"/>
      <c r="TES25" s="497"/>
      <c r="TET25" s="497"/>
      <c r="TEU25" s="497"/>
      <c r="TEV25" s="497"/>
      <c r="TEW25" s="497"/>
      <c r="TEX25" s="497"/>
      <c r="TEY25" s="497"/>
      <c r="TEZ25" s="497"/>
      <c r="TFA25" s="497"/>
      <c r="TFB25" s="497"/>
      <c r="TFC25" s="497"/>
      <c r="TFD25" s="497"/>
      <c r="TFE25" s="497"/>
      <c r="TFF25" s="497"/>
      <c r="TFG25" s="497"/>
      <c r="TFH25" s="497"/>
      <c r="TFI25" s="497"/>
      <c r="TFJ25" s="497"/>
      <c r="TFK25" s="497"/>
      <c r="TFL25" s="497"/>
      <c r="TFM25" s="497"/>
      <c r="TFN25" s="497"/>
      <c r="TFO25" s="497"/>
      <c r="TFP25" s="497"/>
      <c r="TFQ25" s="497"/>
      <c r="TFR25" s="497"/>
      <c r="TFS25" s="497"/>
      <c r="TFT25" s="497"/>
      <c r="TFU25" s="497"/>
      <c r="TFV25" s="497"/>
      <c r="TFW25" s="497"/>
      <c r="TFX25" s="497"/>
      <c r="TFY25" s="497"/>
      <c r="TFZ25" s="497"/>
      <c r="TGA25" s="497"/>
      <c r="TGB25" s="497"/>
      <c r="TGC25" s="497"/>
      <c r="TGD25" s="497"/>
      <c r="TGE25" s="497"/>
      <c r="TGF25" s="497"/>
      <c r="TGG25" s="497"/>
      <c r="TGH25" s="497"/>
      <c r="TGI25" s="497"/>
      <c r="TGJ25" s="497"/>
      <c r="TGK25" s="497"/>
      <c r="TGL25" s="497"/>
      <c r="TGM25" s="497"/>
      <c r="TGN25" s="497"/>
      <c r="TGO25" s="497"/>
      <c r="TGP25" s="497"/>
      <c r="TGQ25" s="497"/>
      <c r="TGR25" s="497"/>
      <c r="TGS25" s="497"/>
      <c r="TGT25" s="497"/>
      <c r="TGU25" s="497"/>
      <c r="TGV25" s="497"/>
      <c r="TGW25" s="497"/>
      <c r="TGX25" s="497"/>
      <c r="TGY25" s="497"/>
      <c r="TGZ25" s="497"/>
      <c r="THA25" s="497"/>
      <c r="THB25" s="497"/>
      <c r="THC25" s="497"/>
      <c r="THD25" s="497"/>
      <c r="THE25" s="497"/>
      <c r="THF25" s="497"/>
      <c r="THG25" s="497"/>
      <c r="THH25" s="497"/>
      <c r="THI25" s="497"/>
      <c r="THJ25" s="497"/>
      <c r="THK25" s="497"/>
      <c r="THL25" s="497"/>
      <c r="THM25" s="497"/>
      <c r="THN25" s="497"/>
      <c r="THO25" s="497"/>
      <c r="THP25" s="497"/>
      <c r="THQ25" s="497"/>
      <c r="THR25" s="497"/>
      <c r="THS25" s="497"/>
      <c r="THT25" s="497"/>
      <c r="THU25" s="497"/>
      <c r="THV25" s="497"/>
      <c r="THW25" s="497"/>
      <c r="THX25" s="497"/>
      <c r="THY25" s="497"/>
      <c r="THZ25" s="497"/>
      <c r="TIA25" s="497"/>
      <c r="TIB25" s="497"/>
      <c r="TIC25" s="497"/>
      <c r="TID25" s="497"/>
      <c r="TIE25" s="497"/>
      <c r="TIF25" s="497"/>
      <c r="TIG25" s="497"/>
      <c r="TIH25" s="497"/>
      <c r="TII25" s="497"/>
      <c r="TIJ25" s="497"/>
      <c r="TIK25" s="497"/>
      <c r="TIL25" s="497"/>
      <c r="TIM25" s="497"/>
      <c r="TIN25" s="497"/>
      <c r="TIO25" s="497"/>
      <c r="TIP25" s="497"/>
      <c r="TIQ25" s="497"/>
      <c r="TIR25" s="497"/>
      <c r="TIS25" s="497"/>
      <c r="TIT25" s="497"/>
      <c r="TIU25" s="497"/>
      <c r="TIV25" s="497"/>
      <c r="TIW25" s="497"/>
      <c r="TIX25" s="497"/>
      <c r="TIY25" s="497"/>
      <c r="TIZ25" s="497"/>
      <c r="TJA25" s="497"/>
      <c r="TJB25" s="497"/>
      <c r="TJC25" s="497"/>
      <c r="TJD25" s="497"/>
      <c r="TJE25" s="497"/>
      <c r="TJF25" s="497"/>
      <c r="TJG25" s="497"/>
      <c r="TJH25" s="497"/>
      <c r="TJI25" s="497"/>
      <c r="TJJ25" s="497"/>
      <c r="TJK25" s="497"/>
      <c r="TJL25" s="497"/>
      <c r="TJM25" s="497"/>
      <c r="TJN25" s="497"/>
      <c r="TJO25" s="497"/>
      <c r="TJP25" s="497"/>
      <c r="TJQ25" s="497"/>
      <c r="TJR25" s="497"/>
      <c r="TJS25" s="497"/>
      <c r="TJT25" s="497"/>
      <c r="TJU25" s="497"/>
      <c r="TJV25" s="497"/>
      <c r="TJW25" s="497"/>
      <c r="TJX25" s="497"/>
      <c r="TJY25" s="497"/>
      <c r="TJZ25" s="497"/>
      <c r="TKA25" s="497"/>
      <c r="TKB25" s="497"/>
      <c r="TKC25" s="497"/>
      <c r="TKD25" s="497"/>
      <c r="TKE25" s="497"/>
      <c r="TKF25" s="497"/>
      <c r="TKG25" s="497"/>
      <c r="TKH25" s="497"/>
      <c r="TKI25" s="497"/>
      <c r="TKJ25" s="497"/>
      <c r="TKK25" s="497"/>
      <c r="TKL25" s="497"/>
      <c r="TKM25" s="497"/>
      <c r="TKN25" s="497"/>
      <c r="TKO25" s="497"/>
      <c r="TKP25" s="497"/>
      <c r="TKQ25" s="497"/>
      <c r="TKR25" s="497"/>
      <c r="TKS25" s="497"/>
      <c r="TKT25" s="497"/>
      <c r="TKU25" s="497"/>
      <c r="TKV25" s="497"/>
      <c r="TKW25" s="497"/>
      <c r="TKX25" s="497"/>
      <c r="TKY25" s="497"/>
      <c r="TKZ25" s="497"/>
      <c r="TLA25" s="497"/>
      <c r="TLB25" s="497"/>
      <c r="TLC25" s="497"/>
      <c r="TLD25" s="497"/>
      <c r="TLE25" s="497"/>
      <c r="TLF25" s="497"/>
      <c r="TLG25" s="497"/>
      <c r="TLH25" s="497"/>
      <c r="TLI25" s="497"/>
      <c r="TLJ25" s="497"/>
      <c r="TLK25" s="497"/>
      <c r="TLL25" s="497"/>
      <c r="TLM25" s="497"/>
      <c r="TLN25" s="497"/>
      <c r="TLO25" s="497"/>
      <c r="TLP25" s="497"/>
      <c r="TLQ25" s="497"/>
      <c r="TLR25" s="497"/>
      <c r="TLS25" s="497"/>
      <c r="TLT25" s="497"/>
      <c r="TLU25" s="497"/>
      <c r="TLV25" s="497"/>
      <c r="TLW25" s="497"/>
      <c r="TLX25" s="497"/>
      <c r="TLY25" s="497"/>
      <c r="TLZ25" s="497"/>
      <c r="TMA25" s="497"/>
      <c r="TMB25" s="497"/>
      <c r="TMC25" s="497"/>
      <c r="TMD25" s="497"/>
      <c r="TME25" s="497"/>
      <c r="TMF25" s="497"/>
      <c r="TMG25" s="497"/>
      <c r="TMH25" s="497"/>
      <c r="TMI25" s="497"/>
      <c r="TMJ25" s="497"/>
      <c r="TMK25" s="497"/>
      <c r="TML25" s="497"/>
      <c r="TMM25" s="497"/>
      <c r="TMN25" s="497"/>
      <c r="TMO25" s="497"/>
      <c r="TMP25" s="497"/>
      <c r="TMQ25" s="497"/>
      <c r="TMR25" s="497"/>
      <c r="TMS25" s="497"/>
      <c r="TMT25" s="497"/>
      <c r="TMU25" s="497"/>
      <c r="TMV25" s="497"/>
      <c r="TMW25" s="497"/>
      <c r="TMX25" s="497"/>
      <c r="TMY25" s="497"/>
      <c r="TMZ25" s="497"/>
      <c r="TNA25" s="497"/>
      <c r="TNB25" s="497"/>
      <c r="TNC25" s="497"/>
      <c r="TND25" s="497"/>
      <c r="TNE25" s="497"/>
      <c r="TNF25" s="497"/>
      <c r="TNG25" s="497"/>
      <c r="TNH25" s="497"/>
      <c r="TNI25" s="497"/>
      <c r="TNJ25" s="497"/>
      <c r="TNK25" s="497"/>
      <c r="TNL25" s="497"/>
      <c r="TNM25" s="497"/>
      <c r="TNN25" s="497"/>
      <c r="TNO25" s="497"/>
      <c r="TNP25" s="497"/>
      <c r="TNQ25" s="497"/>
      <c r="TNR25" s="497"/>
      <c r="TNS25" s="497"/>
      <c r="TNT25" s="497"/>
      <c r="TNU25" s="497"/>
      <c r="TNV25" s="497"/>
      <c r="TNW25" s="497"/>
      <c r="TNX25" s="497"/>
      <c r="TNY25" s="497"/>
      <c r="TNZ25" s="497"/>
      <c r="TOA25" s="497"/>
      <c r="TOB25" s="497"/>
      <c r="TOC25" s="497"/>
      <c r="TOD25" s="497"/>
      <c r="TOE25" s="497"/>
      <c r="TOF25" s="497"/>
      <c r="TOG25" s="497"/>
      <c r="TOH25" s="497"/>
      <c r="TOI25" s="497"/>
      <c r="TOJ25" s="497"/>
      <c r="TOK25" s="497"/>
      <c r="TOL25" s="497"/>
      <c r="TOM25" s="497"/>
      <c r="TON25" s="497"/>
      <c r="TOO25" s="497"/>
      <c r="TOP25" s="497"/>
      <c r="TOQ25" s="497"/>
      <c r="TOR25" s="497"/>
      <c r="TOS25" s="497"/>
      <c r="TOT25" s="497"/>
      <c r="TOU25" s="497"/>
      <c r="TOV25" s="497"/>
      <c r="TOW25" s="497"/>
      <c r="TOX25" s="497"/>
      <c r="TOY25" s="497"/>
      <c r="TOZ25" s="497"/>
      <c r="TPA25" s="497"/>
      <c r="TPB25" s="497"/>
      <c r="TPC25" s="497"/>
      <c r="TPD25" s="497"/>
      <c r="TPE25" s="497"/>
      <c r="TPF25" s="497"/>
      <c r="TPG25" s="497"/>
      <c r="TPH25" s="497"/>
      <c r="TPI25" s="497"/>
      <c r="TPJ25" s="497"/>
      <c r="TPK25" s="497"/>
      <c r="TPL25" s="497"/>
      <c r="TPM25" s="497"/>
      <c r="TPN25" s="497"/>
      <c r="TPO25" s="497"/>
      <c r="TPP25" s="497"/>
      <c r="TPQ25" s="497"/>
      <c r="TPR25" s="497"/>
      <c r="TPS25" s="497"/>
      <c r="TPT25" s="497"/>
      <c r="TPU25" s="497"/>
      <c r="TPV25" s="497"/>
      <c r="TPW25" s="497"/>
      <c r="TPX25" s="497"/>
      <c r="TPY25" s="497"/>
      <c r="TPZ25" s="497"/>
      <c r="TQA25" s="497"/>
      <c r="TQB25" s="497"/>
      <c r="TQC25" s="497"/>
      <c r="TQD25" s="497"/>
      <c r="TQE25" s="497"/>
      <c r="TQF25" s="497"/>
      <c r="TQG25" s="497"/>
      <c r="TQH25" s="497"/>
      <c r="TQI25" s="497"/>
      <c r="TQJ25" s="497"/>
      <c r="TQK25" s="497"/>
      <c r="TQL25" s="497"/>
      <c r="TQM25" s="497"/>
      <c r="TQN25" s="497"/>
      <c r="TQO25" s="497"/>
      <c r="TQP25" s="497"/>
      <c r="TQQ25" s="497"/>
      <c r="TQR25" s="497"/>
      <c r="TQS25" s="497"/>
      <c r="TQT25" s="497"/>
      <c r="TQU25" s="497"/>
      <c r="TQV25" s="497"/>
      <c r="TQW25" s="497"/>
      <c r="TQX25" s="497"/>
      <c r="TQY25" s="497"/>
      <c r="TQZ25" s="497"/>
      <c r="TRA25" s="497"/>
      <c r="TRB25" s="497"/>
      <c r="TRC25" s="497"/>
      <c r="TRD25" s="497"/>
      <c r="TRE25" s="497"/>
      <c r="TRF25" s="497"/>
      <c r="TRG25" s="497"/>
      <c r="TRH25" s="497"/>
      <c r="TRI25" s="497"/>
      <c r="TRJ25" s="497"/>
      <c r="TRK25" s="497"/>
      <c r="TRL25" s="497"/>
      <c r="TRM25" s="497"/>
      <c r="TRN25" s="497"/>
      <c r="TRO25" s="497"/>
      <c r="TRP25" s="497"/>
      <c r="TRQ25" s="497"/>
      <c r="TRR25" s="497"/>
      <c r="TRS25" s="497"/>
      <c r="TRT25" s="497"/>
      <c r="TRU25" s="497"/>
      <c r="TRV25" s="497"/>
      <c r="TRW25" s="497"/>
      <c r="TRX25" s="497"/>
      <c r="TRY25" s="497"/>
      <c r="TRZ25" s="497"/>
      <c r="TSA25" s="497"/>
      <c r="TSB25" s="497"/>
      <c r="TSC25" s="497"/>
      <c r="TSD25" s="497"/>
      <c r="TSE25" s="497"/>
      <c r="TSF25" s="497"/>
      <c r="TSG25" s="497"/>
      <c r="TSH25" s="497"/>
      <c r="TSI25" s="497"/>
      <c r="TSJ25" s="497"/>
      <c r="TSK25" s="497"/>
      <c r="TSL25" s="497"/>
      <c r="TSM25" s="497"/>
      <c r="TSN25" s="497"/>
      <c r="TSO25" s="497"/>
      <c r="TSP25" s="497"/>
      <c r="TSQ25" s="497"/>
      <c r="TSR25" s="497"/>
      <c r="TSS25" s="497"/>
      <c r="TST25" s="497"/>
      <c r="TSU25" s="497"/>
      <c r="TSV25" s="497"/>
      <c r="TSW25" s="497"/>
      <c r="TSX25" s="497"/>
      <c r="TSY25" s="497"/>
      <c r="TSZ25" s="497"/>
      <c r="TTA25" s="497"/>
      <c r="TTB25" s="497"/>
      <c r="TTC25" s="497"/>
      <c r="TTD25" s="497"/>
      <c r="TTE25" s="497"/>
      <c r="TTF25" s="497"/>
      <c r="TTG25" s="497"/>
      <c r="TTH25" s="497"/>
      <c r="TTI25" s="497"/>
      <c r="TTJ25" s="497"/>
      <c r="TTK25" s="497"/>
      <c r="TTL25" s="497"/>
      <c r="TTM25" s="497"/>
      <c r="TTN25" s="497"/>
      <c r="TTO25" s="497"/>
      <c r="TTP25" s="497"/>
      <c r="TTQ25" s="497"/>
      <c r="TTR25" s="497"/>
      <c r="TTS25" s="497"/>
      <c r="TTT25" s="497"/>
      <c r="TTU25" s="497"/>
      <c r="TTV25" s="497"/>
      <c r="TTW25" s="497"/>
      <c r="TTX25" s="497"/>
      <c r="TTY25" s="497"/>
      <c r="TTZ25" s="497"/>
      <c r="TUA25" s="497"/>
      <c r="TUB25" s="497"/>
      <c r="TUC25" s="497"/>
      <c r="TUD25" s="497"/>
      <c r="TUE25" s="497"/>
      <c r="TUF25" s="497"/>
      <c r="TUG25" s="497"/>
      <c r="TUH25" s="497"/>
      <c r="TUI25" s="497"/>
      <c r="TUJ25" s="497"/>
      <c r="TUK25" s="497"/>
      <c r="TUL25" s="497"/>
      <c r="TUM25" s="497"/>
      <c r="TUN25" s="497"/>
      <c r="TUO25" s="497"/>
      <c r="TUP25" s="497"/>
      <c r="TUQ25" s="497"/>
      <c r="TUR25" s="497"/>
      <c r="TUS25" s="497"/>
      <c r="TUT25" s="497"/>
      <c r="TUU25" s="497"/>
      <c r="TUV25" s="497"/>
      <c r="TUW25" s="497"/>
      <c r="TUX25" s="497"/>
      <c r="TUY25" s="497"/>
      <c r="TUZ25" s="497"/>
      <c r="TVA25" s="497"/>
      <c r="TVB25" s="497"/>
      <c r="TVC25" s="497"/>
      <c r="TVD25" s="497"/>
      <c r="TVE25" s="497"/>
      <c r="TVF25" s="497"/>
      <c r="TVG25" s="497"/>
      <c r="TVH25" s="497"/>
      <c r="TVI25" s="497"/>
      <c r="TVJ25" s="497"/>
      <c r="TVK25" s="497"/>
      <c r="TVL25" s="497"/>
      <c r="TVM25" s="497"/>
      <c r="TVN25" s="497"/>
      <c r="TVO25" s="497"/>
      <c r="TVP25" s="497"/>
      <c r="TVQ25" s="497"/>
      <c r="TVR25" s="497"/>
      <c r="TVS25" s="497"/>
      <c r="TVT25" s="497"/>
      <c r="TVU25" s="497"/>
      <c r="TVV25" s="497"/>
      <c r="TVW25" s="497"/>
      <c r="TVX25" s="497"/>
      <c r="TVY25" s="497"/>
      <c r="TVZ25" s="497"/>
      <c r="TWA25" s="497"/>
      <c r="TWB25" s="497"/>
      <c r="TWC25" s="497"/>
      <c r="TWD25" s="497"/>
      <c r="TWE25" s="497"/>
      <c r="TWF25" s="497"/>
      <c r="TWG25" s="497"/>
      <c r="TWH25" s="497"/>
      <c r="TWI25" s="497"/>
      <c r="TWJ25" s="497"/>
      <c r="TWK25" s="497"/>
      <c r="TWL25" s="497"/>
      <c r="TWM25" s="497"/>
      <c r="TWN25" s="497"/>
      <c r="TWO25" s="497"/>
      <c r="TWP25" s="497"/>
      <c r="TWQ25" s="497"/>
      <c r="TWR25" s="497"/>
      <c r="TWS25" s="497"/>
      <c r="TWT25" s="497"/>
      <c r="TWU25" s="497"/>
      <c r="TWV25" s="497"/>
      <c r="TWW25" s="497"/>
      <c r="TWX25" s="497"/>
      <c r="TWY25" s="497"/>
      <c r="TWZ25" s="497"/>
      <c r="TXA25" s="497"/>
      <c r="TXB25" s="497"/>
      <c r="TXC25" s="497"/>
      <c r="TXD25" s="497"/>
      <c r="TXE25" s="497"/>
      <c r="TXF25" s="497"/>
      <c r="TXG25" s="497"/>
      <c r="TXH25" s="497"/>
      <c r="TXI25" s="497"/>
      <c r="TXJ25" s="497"/>
      <c r="TXK25" s="497"/>
      <c r="TXL25" s="497"/>
      <c r="TXM25" s="497"/>
      <c r="TXN25" s="497"/>
      <c r="TXO25" s="497"/>
      <c r="TXP25" s="497"/>
      <c r="TXQ25" s="497"/>
      <c r="TXR25" s="497"/>
      <c r="TXS25" s="497"/>
      <c r="TXT25" s="497"/>
      <c r="TXU25" s="497"/>
      <c r="TXV25" s="497"/>
      <c r="TXW25" s="497"/>
      <c r="TXX25" s="497"/>
      <c r="TXY25" s="497"/>
      <c r="TXZ25" s="497"/>
      <c r="TYA25" s="497"/>
      <c r="TYB25" s="497"/>
      <c r="TYC25" s="497"/>
      <c r="TYD25" s="497"/>
      <c r="TYE25" s="497"/>
      <c r="TYF25" s="497"/>
      <c r="TYG25" s="497"/>
      <c r="TYH25" s="497"/>
      <c r="TYI25" s="497"/>
      <c r="TYJ25" s="497"/>
      <c r="TYK25" s="497"/>
      <c r="TYL25" s="497"/>
      <c r="TYM25" s="497"/>
      <c r="TYN25" s="497"/>
      <c r="TYO25" s="497"/>
      <c r="TYP25" s="497"/>
      <c r="TYQ25" s="497"/>
      <c r="TYR25" s="497"/>
      <c r="TYS25" s="497"/>
      <c r="TYT25" s="497"/>
      <c r="TYU25" s="497"/>
      <c r="TYV25" s="497"/>
      <c r="TYW25" s="497"/>
      <c r="TYX25" s="497"/>
      <c r="TYY25" s="497"/>
      <c r="TYZ25" s="497"/>
      <c r="TZA25" s="497"/>
      <c r="TZB25" s="497"/>
      <c r="TZC25" s="497"/>
      <c r="TZD25" s="497"/>
      <c r="TZE25" s="497"/>
      <c r="TZF25" s="497"/>
      <c r="TZG25" s="497"/>
      <c r="TZH25" s="497"/>
      <c r="TZI25" s="497"/>
      <c r="TZJ25" s="497"/>
      <c r="TZK25" s="497"/>
      <c r="TZL25" s="497"/>
      <c r="TZM25" s="497"/>
      <c r="TZN25" s="497"/>
      <c r="TZO25" s="497"/>
      <c r="TZP25" s="497"/>
      <c r="TZQ25" s="497"/>
      <c r="TZR25" s="497"/>
      <c r="TZS25" s="497"/>
      <c r="TZT25" s="497"/>
      <c r="TZU25" s="497"/>
      <c r="TZV25" s="497"/>
      <c r="TZW25" s="497"/>
      <c r="TZX25" s="497"/>
      <c r="TZY25" s="497"/>
      <c r="TZZ25" s="497"/>
      <c r="UAA25" s="497"/>
      <c r="UAB25" s="497"/>
      <c r="UAC25" s="497"/>
      <c r="UAD25" s="497"/>
      <c r="UAE25" s="497"/>
      <c r="UAF25" s="497"/>
      <c r="UAG25" s="497"/>
      <c r="UAH25" s="497"/>
      <c r="UAI25" s="497"/>
      <c r="UAJ25" s="497"/>
      <c r="UAK25" s="497"/>
      <c r="UAL25" s="497"/>
      <c r="UAM25" s="497"/>
      <c r="UAN25" s="497"/>
      <c r="UAO25" s="497"/>
      <c r="UAP25" s="497"/>
      <c r="UAQ25" s="497"/>
      <c r="UAR25" s="497"/>
      <c r="UAS25" s="497"/>
      <c r="UAT25" s="497"/>
      <c r="UAU25" s="497"/>
      <c r="UAV25" s="497"/>
      <c r="UAW25" s="497"/>
      <c r="UAX25" s="497"/>
      <c r="UAY25" s="497"/>
      <c r="UAZ25" s="497"/>
      <c r="UBA25" s="497"/>
      <c r="UBB25" s="497"/>
      <c r="UBC25" s="497"/>
      <c r="UBD25" s="497"/>
      <c r="UBE25" s="497"/>
      <c r="UBF25" s="497"/>
      <c r="UBG25" s="497"/>
      <c r="UBH25" s="497"/>
      <c r="UBI25" s="497"/>
      <c r="UBJ25" s="497"/>
      <c r="UBK25" s="497"/>
      <c r="UBL25" s="497"/>
      <c r="UBM25" s="497"/>
      <c r="UBN25" s="497"/>
      <c r="UBO25" s="497"/>
      <c r="UBP25" s="497"/>
      <c r="UBQ25" s="497"/>
      <c r="UBR25" s="497"/>
      <c r="UBS25" s="497"/>
      <c r="UBT25" s="497"/>
      <c r="UBU25" s="497"/>
      <c r="UBV25" s="497"/>
      <c r="UBW25" s="497"/>
      <c r="UBX25" s="497"/>
      <c r="UBY25" s="497"/>
      <c r="UBZ25" s="497"/>
      <c r="UCA25" s="497"/>
      <c r="UCB25" s="497"/>
      <c r="UCC25" s="497"/>
      <c r="UCD25" s="497"/>
      <c r="UCE25" s="497"/>
      <c r="UCF25" s="497"/>
      <c r="UCG25" s="497"/>
      <c r="UCH25" s="497"/>
      <c r="UCI25" s="497"/>
      <c r="UCJ25" s="497"/>
      <c r="UCK25" s="497"/>
      <c r="UCL25" s="497"/>
      <c r="UCM25" s="497"/>
      <c r="UCN25" s="497"/>
      <c r="UCO25" s="497"/>
      <c r="UCP25" s="497"/>
      <c r="UCQ25" s="497"/>
      <c r="UCR25" s="497"/>
      <c r="UCS25" s="497"/>
      <c r="UCT25" s="497"/>
      <c r="UCU25" s="497"/>
      <c r="UCV25" s="497"/>
      <c r="UCW25" s="497"/>
      <c r="UCX25" s="497"/>
      <c r="UCY25" s="497"/>
      <c r="UCZ25" s="497"/>
      <c r="UDA25" s="497"/>
      <c r="UDB25" s="497"/>
      <c r="UDC25" s="497"/>
      <c r="UDD25" s="497"/>
      <c r="UDE25" s="497"/>
      <c r="UDF25" s="497"/>
      <c r="UDG25" s="497"/>
      <c r="UDH25" s="497"/>
      <c r="UDI25" s="497"/>
      <c r="UDJ25" s="497"/>
      <c r="UDK25" s="497"/>
      <c r="UDL25" s="497"/>
      <c r="UDM25" s="497"/>
      <c r="UDN25" s="497"/>
      <c r="UDO25" s="497"/>
      <c r="UDP25" s="497"/>
      <c r="UDQ25" s="497"/>
      <c r="UDR25" s="497"/>
      <c r="UDS25" s="497"/>
      <c r="UDT25" s="497"/>
      <c r="UDU25" s="497"/>
      <c r="UDV25" s="497"/>
      <c r="UDW25" s="497"/>
      <c r="UDX25" s="497"/>
      <c r="UDY25" s="497"/>
      <c r="UDZ25" s="497"/>
      <c r="UEA25" s="497"/>
      <c r="UEB25" s="497"/>
      <c r="UEC25" s="497"/>
      <c r="UED25" s="497"/>
      <c r="UEE25" s="497"/>
      <c r="UEF25" s="497"/>
      <c r="UEG25" s="497"/>
      <c r="UEH25" s="497"/>
      <c r="UEI25" s="497"/>
      <c r="UEJ25" s="497"/>
      <c r="UEK25" s="497"/>
      <c r="UEL25" s="497"/>
      <c r="UEM25" s="497"/>
      <c r="UEN25" s="497"/>
      <c r="UEO25" s="497"/>
      <c r="UEP25" s="497"/>
      <c r="UEQ25" s="497"/>
      <c r="UER25" s="497"/>
      <c r="UES25" s="497"/>
      <c r="UET25" s="497"/>
      <c r="UEU25" s="497"/>
      <c r="UEV25" s="497"/>
      <c r="UEW25" s="497"/>
      <c r="UEX25" s="497"/>
      <c r="UEY25" s="497"/>
      <c r="UEZ25" s="497"/>
      <c r="UFA25" s="497"/>
      <c r="UFB25" s="497"/>
      <c r="UFC25" s="497"/>
      <c r="UFD25" s="497"/>
      <c r="UFE25" s="497"/>
      <c r="UFF25" s="497"/>
      <c r="UFG25" s="497"/>
      <c r="UFH25" s="497"/>
      <c r="UFI25" s="497"/>
      <c r="UFJ25" s="497"/>
      <c r="UFK25" s="497"/>
      <c r="UFL25" s="497"/>
      <c r="UFM25" s="497"/>
      <c r="UFN25" s="497"/>
      <c r="UFO25" s="497"/>
      <c r="UFP25" s="497"/>
      <c r="UFQ25" s="497"/>
      <c r="UFR25" s="497"/>
      <c r="UFS25" s="497"/>
      <c r="UFT25" s="497"/>
      <c r="UFU25" s="497"/>
      <c r="UFV25" s="497"/>
      <c r="UFW25" s="497"/>
      <c r="UFX25" s="497"/>
      <c r="UFY25" s="497"/>
      <c r="UFZ25" s="497"/>
      <c r="UGA25" s="497"/>
      <c r="UGB25" s="497"/>
      <c r="UGC25" s="497"/>
      <c r="UGD25" s="497"/>
      <c r="UGE25" s="497"/>
      <c r="UGF25" s="497"/>
      <c r="UGG25" s="497"/>
      <c r="UGH25" s="497"/>
      <c r="UGI25" s="497"/>
      <c r="UGJ25" s="497"/>
      <c r="UGK25" s="497"/>
      <c r="UGL25" s="497"/>
      <c r="UGM25" s="497"/>
      <c r="UGN25" s="497"/>
      <c r="UGO25" s="497"/>
      <c r="UGP25" s="497"/>
      <c r="UGQ25" s="497"/>
      <c r="UGR25" s="497"/>
      <c r="UGS25" s="497"/>
      <c r="UGT25" s="497"/>
      <c r="UGU25" s="497"/>
      <c r="UGV25" s="497"/>
      <c r="UGW25" s="497"/>
      <c r="UGX25" s="497"/>
      <c r="UGY25" s="497"/>
      <c r="UGZ25" s="497"/>
      <c r="UHA25" s="497"/>
      <c r="UHB25" s="497"/>
      <c r="UHC25" s="497"/>
      <c r="UHD25" s="497"/>
      <c r="UHE25" s="497"/>
      <c r="UHF25" s="497"/>
      <c r="UHG25" s="497"/>
      <c r="UHH25" s="497"/>
      <c r="UHI25" s="497"/>
      <c r="UHJ25" s="497"/>
      <c r="UHK25" s="497"/>
      <c r="UHL25" s="497"/>
      <c r="UHM25" s="497"/>
      <c r="UHN25" s="497"/>
      <c r="UHO25" s="497"/>
      <c r="UHP25" s="497"/>
      <c r="UHQ25" s="497"/>
      <c r="UHR25" s="497"/>
      <c r="UHS25" s="497"/>
      <c r="UHT25" s="497"/>
      <c r="UHU25" s="497"/>
      <c r="UHV25" s="497"/>
      <c r="UHW25" s="497"/>
      <c r="UHX25" s="497"/>
      <c r="UHY25" s="497"/>
      <c r="UHZ25" s="497"/>
      <c r="UIA25" s="497"/>
      <c r="UIB25" s="497"/>
      <c r="UIC25" s="497"/>
      <c r="UID25" s="497"/>
      <c r="UIE25" s="497"/>
      <c r="UIF25" s="497"/>
      <c r="UIG25" s="497"/>
      <c r="UIH25" s="497"/>
      <c r="UII25" s="497"/>
      <c r="UIJ25" s="497"/>
      <c r="UIK25" s="497"/>
      <c r="UIL25" s="497"/>
      <c r="UIM25" s="497"/>
      <c r="UIN25" s="497"/>
      <c r="UIO25" s="497"/>
      <c r="UIP25" s="497"/>
      <c r="UIQ25" s="497"/>
      <c r="UIR25" s="497"/>
      <c r="UIS25" s="497"/>
      <c r="UIT25" s="497"/>
      <c r="UIU25" s="497"/>
      <c r="UIV25" s="497"/>
      <c r="UIW25" s="497"/>
      <c r="UIX25" s="497"/>
      <c r="UIY25" s="497"/>
      <c r="UIZ25" s="497"/>
      <c r="UJA25" s="497"/>
      <c r="UJB25" s="497"/>
      <c r="UJC25" s="497"/>
      <c r="UJD25" s="497"/>
      <c r="UJE25" s="497"/>
      <c r="UJF25" s="497"/>
      <c r="UJG25" s="497"/>
      <c r="UJH25" s="497"/>
      <c r="UJI25" s="497"/>
      <c r="UJJ25" s="497"/>
      <c r="UJK25" s="497"/>
      <c r="UJL25" s="497"/>
      <c r="UJM25" s="497"/>
      <c r="UJN25" s="497"/>
      <c r="UJO25" s="497"/>
      <c r="UJP25" s="497"/>
      <c r="UJQ25" s="497"/>
      <c r="UJR25" s="497"/>
      <c r="UJS25" s="497"/>
      <c r="UJT25" s="497"/>
      <c r="UJU25" s="497"/>
      <c r="UJV25" s="497"/>
      <c r="UJW25" s="497"/>
      <c r="UJX25" s="497"/>
      <c r="UJY25" s="497"/>
      <c r="UJZ25" s="497"/>
      <c r="UKA25" s="497"/>
      <c r="UKB25" s="497"/>
      <c r="UKC25" s="497"/>
      <c r="UKD25" s="497"/>
      <c r="UKE25" s="497"/>
      <c r="UKF25" s="497"/>
      <c r="UKG25" s="497"/>
      <c r="UKH25" s="497"/>
      <c r="UKI25" s="497"/>
      <c r="UKJ25" s="497"/>
      <c r="UKK25" s="497"/>
      <c r="UKL25" s="497"/>
      <c r="UKM25" s="497"/>
      <c r="UKN25" s="497"/>
      <c r="UKO25" s="497"/>
      <c r="UKP25" s="497"/>
      <c r="UKQ25" s="497"/>
      <c r="UKR25" s="497"/>
      <c r="UKS25" s="497"/>
      <c r="UKT25" s="497"/>
      <c r="UKU25" s="497"/>
      <c r="UKV25" s="497"/>
      <c r="UKW25" s="497"/>
      <c r="UKX25" s="497"/>
      <c r="UKY25" s="497"/>
      <c r="UKZ25" s="497"/>
      <c r="ULA25" s="497"/>
      <c r="ULB25" s="497"/>
      <c r="ULC25" s="497"/>
      <c r="ULD25" s="497"/>
      <c r="ULE25" s="497"/>
      <c r="ULF25" s="497"/>
      <c r="ULG25" s="497"/>
      <c r="ULH25" s="497"/>
      <c r="ULI25" s="497"/>
      <c r="ULJ25" s="497"/>
      <c r="ULK25" s="497"/>
      <c r="ULL25" s="497"/>
      <c r="ULM25" s="497"/>
      <c r="ULN25" s="497"/>
      <c r="ULO25" s="497"/>
      <c r="ULP25" s="497"/>
      <c r="ULQ25" s="497"/>
      <c r="ULR25" s="497"/>
      <c r="ULS25" s="497"/>
      <c r="ULT25" s="497"/>
      <c r="ULU25" s="497"/>
      <c r="ULV25" s="497"/>
      <c r="ULW25" s="497"/>
      <c r="ULX25" s="497"/>
      <c r="ULY25" s="497"/>
      <c r="ULZ25" s="497"/>
      <c r="UMA25" s="497"/>
      <c r="UMB25" s="497"/>
      <c r="UMC25" s="497"/>
      <c r="UMD25" s="497"/>
      <c r="UME25" s="497"/>
      <c r="UMF25" s="497"/>
      <c r="UMG25" s="497"/>
      <c r="UMH25" s="497"/>
      <c r="UMI25" s="497"/>
      <c r="UMJ25" s="497"/>
      <c r="UMK25" s="497"/>
      <c r="UML25" s="497"/>
      <c r="UMM25" s="497"/>
      <c r="UMN25" s="497"/>
      <c r="UMO25" s="497"/>
      <c r="UMP25" s="497"/>
      <c r="UMQ25" s="497"/>
      <c r="UMR25" s="497"/>
      <c r="UMS25" s="497"/>
      <c r="UMT25" s="497"/>
      <c r="UMU25" s="497"/>
      <c r="UMV25" s="497"/>
      <c r="UMW25" s="497"/>
      <c r="UMX25" s="497"/>
      <c r="UMY25" s="497"/>
      <c r="UMZ25" s="497"/>
      <c r="UNA25" s="497"/>
      <c r="UNB25" s="497"/>
      <c r="UNC25" s="497"/>
      <c r="UND25" s="497"/>
      <c r="UNE25" s="497"/>
      <c r="UNF25" s="497"/>
      <c r="UNG25" s="497"/>
      <c r="UNH25" s="497"/>
      <c r="UNI25" s="497"/>
      <c r="UNJ25" s="497"/>
      <c r="UNK25" s="497"/>
      <c r="UNL25" s="497"/>
      <c r="UNM25" s="497"/>
      <c r="UNN25" s="497"/>
      <c r="UNO25" s="497"/>
      <c r="UNP25" s="497"/>
      <c r="UNQ25" s="497"/>
      <c r="UNR25" s="497"/>
      <c r="UNS25" s="497"/>
      <c r="UNT25" s="497"/>
      <c r="UNU25" s="497"/>
      <c r="UNV25" s="497"/>
      <c r="UNW25" s="497"/>
      <c r="UNX25" s="497"/>
      <c r="UNY25" s="497"/>
      <c r="UNZ25" s="497"/>
      <c r="UOA25" s="497"/>
      <c r="UOB25" s="497"/>
      <c r="UOC25" s="497"/>
      <c r="UOD25" s="497"/>
      <c r="UOE25" s="497"/>
      <c r="UOF25" s="497"/>
      <c r="UOG25" s="497"/>
      <c r="UOH25" s="497"/>
      <c r="UOI25" s="497"/>
      <c r="UOJ25" s="497"/>
      <c r="UOK25" s="497"/>
      <c r="UOL25" s="497"/>
      <c r="UOM25" s="497"/>
      <c r="UON25" s="497"/>
      <c r="UOO25" s="497"/>
      <c r="UOP25" s="497"/>
      <c r="UOQ25" s="497"/>
      <c r="UOR25" s="497"/>
      <c r="UOS25" s="497"/>
      <c r="UOT25" s="497"/>
      <c r="UOU25" s="497"/>
      <c r="UOV25" s="497"/>
      <c r="UOW25" s="497"/>
      <c r="UOX25" s="497"/>
      <c r="UOY25" s="497"/>
      <c r="UOZ25" s="497"/>
      <c r="UPA25" s="497"/>
      <c r="UPB25" s="497"/>
      <c r="UPC25" s="497"/>
      <c r="UPD25" s="497"/>
      <c r="UPE25" s="497"/>
      <c r="UPF25" s="497"/>
      <c r="UPG25" s="497"/>
      <c r="UPH25" s="497"/>
      <c r="UPI25" s="497"/>
      <c r="UPJ25" s="497"/>
      <c r="UPK25" s="497"/>
      <c r="UPL25" s="497"/>
      <c r="UPM25" s="497"/>
      <c r="UPN25" s="497"/>
      <c r="UPO25" s="497"/>
      <c r="UPP25" s="497"/>
      <c r="UPQ25" s="497"/>
      <c r="UPR25" s="497"/>
      <c r="UPS25" s="497"/>
      <c r="UPT25" s="497"/>
      <c r="UPU25" s="497"/>
      <c r="UPV25" s="497"/>
      <c r="UPW25" s="497"/>
      <c r="UPX25" s="497"/>
      <c r="UPY25" s="497"/>
      <c r="UPZ25" s="497"/>
      <c r="UQA25" s="497"/>
      <c r="UQB25" s="497"/>
      <c r="UQC25" s="497"/>
      <c r="UQD25" s="497"/>
      <c r="UQE25" s="497"/>
      <c r="UQF25" s="497"/>
      <c r="UQG25" s="497"/>
      <c r="UQH25" s="497"/>
      <c r="UQI25" s="497"/>
      <c r="UQJ25" s="497"/>
      <c r="UQK25" s="497"/>
      <c r="UQL25" s="497"/>
      <c r="UQM25" s="497"/>
      <c r="UQN25" s="497"/>
      <c r="UQO25" s="497"/>
      <c r="UQP25" s="497"/>
      <c r="UQQ25" s="497"/>
      <c r="UQR25" s="497"/>
      <c r="UQS25" s="497"/>
      <c r="UQT25" s="497"/>
      <c r="UQU25" s="497"/>
      <c r="UQV25" s="497"/>
      <c r="UQW25" s="497"/>
      <c r="UQX25" s="497"/>
      <c r="UQY25" s="497"/>
      <c r="UQZ25" s="497"/>
      <c r="URA25" s="497"/>
      <c r="URB25" s="497"/>
      <c r="URC25" s="497"/>
      <c r="URD25" s="497"/>
      <c r="URE25" s="497"/>
      <c r="URF25" s="497"/>
      <c r="URG25" s="497"/>
      <c r="URH25" s="497"/>
      <c r="URI25" s="497"/>
      <c r="URJ25" s="497"/>
      <c r="URK25" s="497"/>
      <c r="URL25" s="497"/>
      <c r="URM25" s="497"/>
      <c r="URN25" s="497"/>
      <c r="URO25" s="497"/>
      <c r="URP25" s="497"/>
      <c r="URQ25" s="497"/>
      <c r="URR25" s="497"/>
      <c r="URS25" s="497"/>
      <c r="URT25" s="497"/>
      <c r="URU25" s="497"/>
      <c r="URV25" s="497"/>
      <c r="URW25" s="497"/>
      <c r="URX25" s="497"/>
      <c r="URY25" s="497"/>
      <c r="URZ25" s="497"/>
      <c r="USA25" s="497"/>
      <c r="USB25" s="497"/>
      <c r="USC25" s="497"/>
      <c r="USD25" s="497"/>
      <c r="USE25" s="497"/>
      <c r="USF25" s="497"/>
      <c r="USG25" s="497"/>
      <c r="USH25" s="497"/>
      <c r="USI25" s="497"/>
      <c r="USJ25" s="497"/>
      <c r="USK25" s="497"/>
      <c r="USL25" s="497"/>
      <c r="USM25" s="497"/>
      <c r="USN25" s="497"/>
      <c r="USO25" s="497"/>
      <c r="USP25" s="497"/>
      <c r="USQ25" s="497"/>
      <c r="USR25" s="497"/>
      <c r="USS25" s="497"/>
      <c r="UST25" s="497"/>
      <c r="USU25" s="497"/>
      <c r="USV25" s="497"/>
      <c r="USW25" s="497"/>
      <c r="USX25" s="497"/>
      <c r="USY25" s="497"/>
      <c r="USZ25" s="497"/>
      <c r="UTA25" s="497"/>
      <c r="UTB25" s="497"/>
      <c r="UTC25" s="497"/>
      <c r="UTD25" s="497"/>
      <c r="UTE25" s="497"/>
      <c r="UTF25" s="497"/>
      <c r="UTG25" s="497"/>
      <c r="UTH25" s="497"/>
      <c r="UTI25" s="497"/>
      <c r="UTJ25" s="497"/>
      <c r="UTK25" s="497"/>
      <c r="UTL25" s="497"/>
      <c r="UTM25" s="497"/>
      <c r="UTN25" s="497"/>
      <c r="UTO25" s="497"/>
      <c r="UTP25" s="497"/>
      <c r="UTQ25" s="497"/>
      <c r="UTR25" s="497"/>
      <c r="UTS25" s="497"/>
      <c r="UTT25" s="497"/>
      <c r="UTU25" s="497"/>
      <c r="UTV25" s="497"/>
      <c r="UTW25" s="497"/>
      <c r="UTX25" s="497"/>
      <c r="UTY25" s="497"/>
      <c r="UTZ25" s="497"/>
      <c r="UUA25" s="497"/>
      <c r="UUB25" s="497"/>
      <c r="UUC25" s="497"/>
      <c r="UUD25" s="497"/>
      <c r="UUE25" s="497"/>
      <c r="UUF25" s="497"/>
      <c r="UUG25" s="497"/>
      <c r="UUH25" s="497"/>
      <c r="UUI25" s="497"/>
      <c r="UUJ25" s="497"/>
      <c r="UUK25" s="497"/>
      <c r="UUL25" s="497"/>
      <c r="UUM25" s="497"/>
      <c r="UUN25" s="497"/>
      <c r="UUO25" s="497"/>
      <c r="UUP25" s="497"/>
      <c r="UUQ25" s="497"/>
      <c r="UUR25" s="497"/>
      <c r="UUS25" s="497"/>
      <c r="UUT25" s="497"/>
      <c r="UUU25" s="497"/>
      <c r="UUV25" s="497"/>
      <c r="UUW25" s="497"/>
      <c r="UUX25" s="497"/>
      <c r="UUY25" s="497"/>
      <c r="UUZ25" s="497"/>
      <c r="UVA25" s="497"/>
      <c r="UVB25" s="497"/>
      <c r="UVC25" s="497"/>
      <c r="UVD25" s="497"/>
      <c r="UVE25" s="497"/>
      <c r="UVF25" s="497"/>
      <c r="UVG25" s="497"/>
      <c r="UVH25" s="497"/>
      <c r="UVI25" s="497"/>
      <c r="UVJ25" s="497"/>
      <c r="UVK25" s="497"/>
      <c r="UVL25" s="497"/>
      <c r="UVM25" s="497"/>
      <c r="UVN25" s="497"/>
      <c r="UVO25" s="497"/>
      <c r="UVP25" s="497"/>
      <c r="UVQ25" s="497"/>
      <c r="UVR25" s="497"/>
      <c r="UVS25" s="497"/>
      <c r="UVT25" s="497"/>
      <c r="UVU25" s="497"/>
      <c r="UVV25" s="497"/>
      <c r="UVW25" s="497"/>
      <c r="UVX25" s="497"/>
      <c r="UVY25" s="497"/>
      <c r="UVZ25" s="497"/>
      <c r="UWA25" s="497"/>
      <c r="UWB25" s="497"/>
      <c r="UWC25" s="497"/>
      <c r="UWD25" s="497"/>
      <c r="UWE25" s="497"/>
      <c r="UWF25" s="497"/>
      <c r="UWG25" s="497"/>
      <c r="UWH25" s="497"/>
      <c r="UWI25" s="497"/>
      <c r="UWJ25" s="497"/>
      <c r="UWK25" s="497"/>
      <c r="UWL25" s="497"/>
      <c r="UWM25" s="497"/>
      <c r="UWN25" s="497"/>
      <c r="UWO25" s="497"/>
      <c r="UWP25" s="497"/>
      <c r="UWQ25" s="497"/>
      <c r="UWR25" s="497"/>
      <c r="UWS25" s="497"/>
      <c r="UWT25" s="497"/>
      <c r="UWU25" s="497"/>
      <c r="UWV25" s="497"/>
      <c r="UWW25" s="497"/>
      <c r="UWX25" s="497"/>
      <c r="UWY25" s="497"/>
      <c r="UWZ25" s="497"/>
      <c r="UXA25" s="497"/>
      <c r="UXB25" s="497"/>
      <c r="UXC25" s="497"/>
      <c r="UXD25" s="497"/>
      <c r="UXE25" s="497"/>
      <c r="UXF25" s="497"/>
      <c r="UXG25" s="497"/>
      <c r="UXH25" s="497"/>
      <c r="UXI25" s="497"/>
      <c r="UXJ25" s="497"/>
      <c r="UXK25" s="497"/>
      <c r="UXL25" s="497"/>
      <c r="UXM25" s="497"/>
      <c r="UXN25" s="497"/>
      <c r="UXO25" s="497"/>
      <c r="UXP25" s="497"/>
      <c r="UXQ25" s="497"/>
      <c r="UXR25" s="497"/>
      <c r="UXS25" s="497"/>
      <c r="UXT25" s="497"/>
      <c r="UXU25" s="497"/>
      <c r="UXV25" s="497"/>
      <c r="UXW25" s="497"/>
      <c r="UXX25" s="497"/>
      <c r="UXY25" s="497"/>
      <c r="UXZ25" s="497"/>
      <c r="UYA25" s="497"/>
      <c r="UYB25" s="497"/>
      <c r="UYC25" s="497"/>
      <c r="UYD25" s="497"/>
      <c r="UYE25" s="497"/>
      <c r="UYF25" s="497"/>
      <c r="UYG25" s="497"/>
      <c r="UYH25" s="497"/>
      <c r="UYI25" s="497"/>
      <c r="UYJ25" s="497"/>
      <c r="UYK25" s="497"/>
      <c r="UYL25" s="497"/>
      <c r="UYM25" s="497"/>
      <c r="UYN25" s="497"/>
      <c r="UYO25" s="497"/>
      <c r="UYP25" s="497"/>
      <c r="UYQ25" s="497"/>
      <c r="UYR25" s="497"/>
      <c r="UYS25" s="497"/>
      <c r="UYT25" s="497"/>
      <c r="UYU25" s="497"/>
      <c r="UYV25" s="497"/>
      <c r="UYW25" s="497"/>
      <c r="UYX25" s="497"/>
      <c r="UYY25" s="497"/>
      <c r="UYZ25" s="497"/>
      <c r="UZA25" s="497"/>
      <c r="UZB25" s="497"/>
      <c r="UZC25" s="497"/>
      <c r="UZD25" s="497"/>
      <c r="UZE25" s="497"/>
      <c r="UZF25" s="497"/>
      <c r="UZG25" s="497"/>
      <c r="UZH25" s="497"/>
      <c r="UZI25" s="497"/>
      <c r="UZJ25" s="497"/>
      <c r="UZK25" s="497"/>
      <c r="UZL25" s="497"/>
      <c r="UZM25" s="497"/>
      <c r="UZN25" s="497"/>
      <c r="UZO25" s="497"/>
      <c r="UZP25" s="497"/>
      <c r="UZQ25" s="497"/>
      <c r="UZR25" s="497"/>
      <c r="UZS25" s="497"/>
      <c r="UZT25" s="497"/>
      <c r="UZU25" s="497"/>
      <c r="UZV25" s="497"/>
      <c r="UZW25" s="497"/>
      <c r="UZX25" s="497"/>
      <c r="UZY25" s="497"/>
      <c r="UZZ25" s="497"/>
      <c r="VAA25" s="497"/>
      <c r="VAB25" s="497"/>
      <c r="VAC25" s="497"/>
      <c r="VAD25" s="497"/>
      <c r="VAE25" s="497"/>
      <c r="VAF25" s="497"/>
      <c r="VAG25" s="497"/>
      <c r="VAH25" s="497"/>
      <c r="VAI25" s="497"/>
      <c r="VAJ25" s="497"/>
      <c r="VAK25" s="497"/>
      <c r="VAL25" s="497"/>
      <c r="VAM25" s="497"/>
      <c r="VAN25" s="497"/>
      <c r="VAO25" s="497"/>
      <c r="VAP25" s="497"/>
      <c r="VAQ25" s="497"/>
      <c r="VAR25" s="497"/>
      <c r="VAS25" s="497"/>
      <c r="VAT25" s="497"/>
      <c r="VAU25" s="497"/>
      <c r="VAV25" s="497"/>
      <c r="VAW25" s="497"/>
      <c r="VAX25" s="497"/>
      <c r="VAY25" s="497"/>
      <c r="VAZ25" s="497"/>
      <c r="VBA25" s="497"/>
      <c r="VBB25" s="497"/>
      <c r="VBC25" s="497"/>
      <c r="VBD25" s="497"/>
      <c r="VBE25" s="497"/>
      <c r="VBF25" s="497"/>
      <c r="VBG25" s="497"/>
      <c r="VBH25" s="497"/>
      <c r="VBI25" s="497"/>
      <c r="VBJ25" s="497"/>
      <c r="VBK25" s="497"/>
      <c r="VBL25" s="497"/>
      <c r="VBM25" s="497"/>
      <c r="VBN25" s="497"/>
      <c r="VBO25" s="497"/>
      <c r="VBP25" s="497"/>
      <c r="VBQ25" s="497"/>
      <c r="VBR25" s="497"/>
      <c r="VBS25" s="497"/>
      <c r="VBT25" s="497"/>
      <c r="VBU25" s="497"/>
      <c r="VBV25" s="497"/>
      <c r="VBW25" s="497"/>
      <c r="VBX25" s="497"/>
      <c r="VBY25" s="497"/>
      <c r="VBZ25" s="497"/>
      <c r="VCA25" s="497"/>
      <c r="VCB25" s="497"/>
      <c r="VCC25" s="497"/>
      <c r="VCD25" s="497"/>
      <c r="VCE25" s="497"/>
      <c r="VCF25" s="497"/>
      <c r="VCG25" s="497"/>
      <c r="VCH25" s="497"/>
      <c r="VCI25" s="497"/>
      <c r="VCJ25" s="497"/>
      <c r="VCK25" s="497"/>
      <c r="VCL25" s="497"/>
      <c r="VCM25" s="497"/>
      <c r="VCN25" s="497"/>
      <c r="VCO25" s="497"/>
      <c r="VCP25" s="497"/>
      <c r="VCQ25" s="497"/>
      <c r="VCR25" s="497"/>
      <c r="VCS25" s="497"/>
      <c r="VCT25" s="497"/>
      <c r="VCU25" s="497"/>
      <c r="VCV25" s="497"/>
      <c r="VCW25" s="497"/>
      <c r="VCX25" s="497"/>
      <c r="VCY25" s="497"/>
      <c r="VCZ25" s="497"/>
      <c r="VDA25" s="497"/>
      <c r="VDB25" s="497"/>
      <c r="VDC25" s="497"/>
      <c r="VDD25" s="497"/>
      <c r="VDE25" s="497"/>
      <c r="VDF25" s="497"/>
      <c r="VDG25" s="497"/>
      <c r="VDH25" s="497"/>
      <c r="VDI25" s="497"/>
      <c r="VDJ25" s="497"/>
      <c r="VDK25" s="497"/>
      <c r="VDL25" s="497"/>
      <c r="VDM25" s="497"/>
      <c r="VDN25" s="497"/>
      <c r="VDO25" s="497"/>
      <c r="VDP25" s="497"/>
      <c r="VDQ25" s="497"/>
      <c r="VDR25" s="497"/>
      <c r="VDS25" s="497"/>
      <c r="VDT25" s="497"/>
      <c r="VDU25" s="497"/>
      <c r="VDV25" s="497"/>
      <c r="VDW25" s="497"/>
      <c r="VDX25" s="497"/>
      <c r="VDY25" s="497"/>
      <c r="VDZ25" s="497"/>
      <c r="VEA25" s="497"/>
      <c r="VEB25" s="497"/>
      <c r="VEC25" s="497"/>
      <c r="VED25" s="497"/>
      <c r="VEE25" s="497"/>
      <c r="VEF25" s="497"/>
      <c r="VEG25" s="497"/>
      <c r="VEH25" s="497"/>
      <c r="VEI25" s="497"/>
      <c r="VEJ25" s="497"/>
      <c r="VEK25" s="497"/>
      <c r="VEL25" s="497"/>
      <c r="VEM25" s="497"/>
      <c r="VEN25" s="497"/>
      <c r="VEO25" s="497"/>
      <c r="VEP25" s="497"/>
      <c r="VEQ25" s="497"/>
      <c r="VER25" s="497"/>
      <c r="VES25" s="497"/>
      <c r="VET25" s="497"/>
      <c r="VEU25" s="497"/>
      <c r="VEV25" s="497"/>
      <c r="VEW25" s="497"/>
      <c r="VEX25" s="497"/>
      <c r="VEY25" s="497"/>
      <c r="VEZ25" s="497"/>
      <c r="VFA25" s="497"/>
      <c r="VFB25" s="497"/>
      <c r="VFC25" s="497"/>
      <c r="VFD25" s="497"/>
      <c r="VFE25" s="497"/>
      <c r="VFF25" s="497"/>
      <c r="VFG25" s="497"/>
      <c r="VFH25" s="497"/>
      <c r="VFI25" s="497"/>
      <c r="VFJ25" s="497"/>
      <c r="VFK25" s="497"/>
      <c r="VFL25" s="497"/>
      <c r="VFM25" s="497"/>
      <c r="VFN25" s="497"/>
      <c r="VFO25" s="497"/>
      <c r="VFP25" s="497"/>
      <c r="VFQ25" s="497"/>
      <c r="VFR25" s="497"/>
      <c r="VFS25" s="497"/>
      <c r="VFT25" s="497"/>
      <c r="VFU25" s="497"/>
      <c r="VFV25" s="497"/>
      <c r="VFW25" s="497"/>
      <c r="VFX25" s="497"/>
      <c r="VFY25" s="497"/>
      <c r="VFZ25" s="497"/>
      <c r="VGA25" s="497"/>
      <c r="VGB25" s="497"/>
      <c r="VGC25" s="497"/>
      <c r="VGD25" s="497"/>
      <c r="VGE25" s="497"/>
      <c r="VGF25" s="497"/>
      <c r="VGG25" s="497"/>
      <c r="VGH25" s="497"/>
      <c r="VGI25" s="497"/>
      <c r="VGJ25" s="497"/>
      <c r="VGK25" s="497"/>
      <c r="VGL25" s="497"/>
      <c r="VGM25" s="497"/>
      <c r="VGN25" s="497"/>
      <c r="VGO25" s="497"/>
      <c r="VGP25" s="497"/>
      <c r="VGQ25" s="497"/>
      <c r="VGR25" s="497"/>
      <c r="VGS25" s="497"/>
      <c r="VGT25" s="497"/>
      <c r="VGU25" s="497"/>
      <c r="VGV25" s="497"/>
      <c r="VGW25" s="497"/>
      <c r="VGX25" s="497"/>
      <c r="VGY25" s="497"/>
      <c r="VGZ25" s="497"/>
      <c r="VHA25" s="497"/>
      <c r="VHB25" s="497"/>
      <c r="VHC25" s="497"/>
      <c r="VHD25" s="497"/>
      <c r="VHE25" s="497"/>
      <c r="VHF25" s="497"/>
      <c r="VHG25" s="497"/>
      <c r="VHH25" s="497"/>
      <c r="VHI25" s="497"/>
      <c r="VHJ25" s="497"/>
      <c r="VHK25" s="497"/>
      <c r="VHL25" s="497"/>
      <c r="VHM25" s="497"/>
      <c r="VHN25" s="497"/>
      <c r="VHO25" s="497"/>
      <c r="VHP25" s="497"/>
      <c r="VHQ25" s="497"/>
      <c r="VHR25" s="497"/>
      <c r="VHS25" s="497"/>
      <c r="VHT25" s="497"/>
      <c r="VHU25" s="497"/>
      <c r="VHV25" s="497"/>
      <c r="VHW25" s="497"/>
      <c r="VHX25" s="497"/>
      <c r="VHY25" s="497"/>
      <c r="VHZ25" s="497"/>
      <c r="VIA25" s="497"/>
      <c r="VIB25" s="497"/>
      <c r="VIC25" s="497"/>
      <c r="VID25" s="497"/>
      <c r="VIE25" s="497"/>
      <c r="VIF25" s="497"/>
      <c r="VIG25" s="497"/>
      <c r="VIH25" s="497"/>
      <c r="VII25" s="497"/>
      <c r="VIJ25" s="497"/>
      <c r="VIK25" s="497"/>
      <c r="VIL25" s="497"/>
      <c r="VIM25" s="497"/>
      <c r="VIN25" s="497"/>
      <c r="VIO25" s="497"/>
      <c r="VIP25" s="497"/>
      <c r="VIQ25" s="497"/>
      <c r="VIR25" s="497"/>
      <c r="VIS25" s="497"/>
      <c r="VIT25" s="497"/>
      <c r="VIU25" s="497"/>
      <c r="VIV25" s="497"/>
      <c r="VIW25" s="497"/>
      <c r="VIX25" s="497"/>
      <c r="VIY25" s="497"/>
      <c r="VIZ25" s="497"/>
      <c r="VJA25" s="497"/>
      <c r="VJB25" s="497"/>
      <c r="VJC25" s="497"/>
      <c r="VJD25" s="497"/>
      <c r="VJE25" s="497"/>
      <c r="VJF25" s="497"/>
      <c r="VJG25" s="497"/>
      <c r="VJH25" s="497"/>
      <c r="VJI25" s="497"/>
      <c r="VJJ25" s="497"/>
      <c r="VJK25" s="497"/>
      <c r="VJL25" s="497"/>
      <c r="VJM25" s="497"/>
      <c r="VJN25" s="497"/>
      <c r="VJO25" s="497"/>
      <c r="VJP25" s="497"/>
      <c r="VJQ25" s="497"/>
      <c r="VJR25" s="497"/>
      <c r="VJS25" s="497"/>
      <c r="VJT25" s="497"/>
      <c r="VJU25" s="497"/>
      <c r="VJV25" s="497"/>
      <c r="VJW25" s="497"/>
      <c r="VJX25" s="497"/>
      <c r="VJY25" s="497"/>
      <c r="VJZ25" s="497"/>
      <c r="VKA25" s="497"/>
      <c r="VKB25" s="497"/>
      <c r="VKC25" s="497"/>
      <c r="VKD25" s="497"/>
      <c r="VKE25" s="497"/>
      <c r="VKF25" s="497"/>
      <c r="VKG25" s="497"/>
      <c r="VKH25" s="497"/>
      <c r="VKI25" s="497"/>
      <c r="VKJ25" s="497"/>
      <c r="VKK25" s="497"/>
      <c r="VKL25" s="497"/>
      <c r="VKM25" s="497"/>
      <c r="VKN25" s="497"/>
      <c r="VKO25" s="497"/>
      <c r="VKP25" s="497"/>
      <c r="VKQ25" s="497"/>
      <c r="VKR25" s="497"/>
      <c r="VKS25" s="497"/>
      <c r="VKT25" s="497"/>
      <c r="VKU25" s="497"/>
      <c r="VKV25" s="497"/>
      <c r="VKW25" s="497"/>
      <c r="VKX25" s="497"/>
      <c r="VKY25" s="497"/>
      <c r="VKZ25" s="497"/>
      <c r="VLA25" s="497"/>
      <c r="VLB25" s="497"/>
      <c r="VLC25" s="497"/>
      <c r="VLD25" s="497"/>
      <c r="VLE25" s="497"/>
      <c r="VLF25" s="497"/>
      <c r="VLG25" s="497"/>
      <c r="VLH25" s="497"/>
      <c r="VLI25" s="497"/>
      <c r="VLJ25" s="497"/>
      <c r="VLK25" s="497"/>
      <c r="VLL25" s="497"/>
      <c r="VLM25" s="497"/>
      <c r="VLN25" s="497"/>
      <c r="VLO25" s="497"/>
      <c r="VLP25" s="497"/>
      <c r="VLQ25" s="497"/>
      <c r="VLR25" s="497"/>
      <c r="VLS25" s="497"/>
      <c r="VLT25" s="497"/>
      <c r="VLU25" s="497"/>
      <c r="VLV25" s="497"/>
      <c r="VLW25" s="497"/>
      <c r="VLX25" s="497"/>
      <c r="VLY25" s="497"/>
      <c r="VLZ25" s="497"/>
      <c r="VMA25" s="497"/>
      <c r="VMB25" s="497"/>
      <c r="VMC25" s="497"/>
      <c r="VMD25" s="497"/>
      <c r="VME25" s="497"/>
      <c r="VMF25" s="497"/>
      <c r="VMG25" s="497"/>
      <c r="VMH25" s="497"/>
      <c r="VMI25" s="497"/>
      <c r="VMJ25" s="497"/>
      <c r="VMK25" s="497"/>
      <c r="VML25" s="497"/>
      <c r="VMM25" s="497"/>
      <c r="VMN25" s="497"/>
      <c r="VMO25" s="497"/>
      <c r="VMP25" s="497"/>
      <c r="VMQ25" s="497"/>
      <c r="VMR25" s="497"/>
      <c r="VMS25" s="497"/>
      <c r="VMT25" s="497"/>
      <c r="VMU25" s="497"/>
      <c r="VMV25" s="497"/>
      <c r="VMW25" s="497"/>
      <c r="VMX25" s="497"/>
      <c r="VMY25" s="497"/>
      <c r="VMZ25" s="497"/>
      <c r="VNA25" s="497"/>
      <c r="VNB25" s="497"/>
      <c r="VNC25" s="497"/>
      <c r="VND25" s="497"/>
      <c r="VNE25" s="497"/>
      <c r="VNF25" s="497"/>
      <c r="VNG25" s="497"/>
      <c r="VNH25" s="497"/>
      <c r="VNI25" s="497"/>
      <c r="VNJ25" s="497"/>
      <c r="VNK25" s="497"/>
      <c r="VNL25" s="497"/>
      <c r="VNM25" s="497"/>
      <c r="VNN25" s="497"/>
      <c r="VNO25" s="497"/>
      <c r="VNP25" s="497"/>
      <c r="VNQ25" s="497"/>
      <c r="VNR25" s="497"/>
      <c r="VNS25" s="497"/>
      <c r="VNT25" s="497"/>
      <c r="VNU25" s="497"/>
      <c r="VNV25" s="497"/>
      <c r="VNW25" s="497"/>
      <c r="VNX25" s="497"/>
      <c r="VNY25" s="497"/>
      <c r="VNZ25" s="497"/>
      <c r="VOA25" s="497"/>
      <c r="VOB25" s="497"/>
      <c r="VOC25" s="497"/>
      <c r="VOD25" s="497"/>
      <c r="VOE25" s="497"/>
      <c r="VOF25" s="497"/>
      <c r="VOG25" s="497"/>
      <c r="VOH25" s="497"/>
      <c r="VOI25" s="497"/>
      <c r="VOJ25" s="497"/>
      <c r="VOK25" s="497"/>
      <c r="VOL25" s="497"/>
      <c r="VOM25" s="497"/>
      <c r="VON25" s="497"/>
      <c r="VOO25" s="497"/>
      <c r="VOP25" s="497"/>
      <c r="VOQ25" s="497"/>
      <c r="VOR25" s="497"/>
      <c r="VOS25" s="497"/>
      <c r="VOT25" s="497"/>
      <c r="VOU25" s="497"/>
      <c r="VOV25" s="497"/>
      <c r="VOW25" s="497"/>
      <c r="VOX25" s="497"/>
      <c r="VOY25" s="497"/>
      <c r="VOZ25" s="497"/>
      <c r="VPA25" s="497"/>
      <c r="VPB25" s="497"/>
      <c r="VPC25" s="497"/>
      <c r="VPD25" s="497"/>
      <c r="VPE25" s="497"/>
      <c r="VPF25" s="497"/>
      <c r="VPG25" s="497"/>
      <c r="VPH25" s="497"/>
      <c r="VPI25" s="497"/>
      <c r="VPJ25" s="497"/>
      <c r="VPK25" s="497"/>
      <c r="VPL25" s="497"/>
      <c r="VPM25" s="497"/>
      <c r="VPN25" s="497"/>
      <c r="VPO25" s="497"/>
      <c r="VPP25" s="497"/>
      <c r="VPQ25" s="497"/>
      <c r="VPR25" s="497"/>
      <c r="VPS25" s="497"/>
      <c r="VPT25" s="497"/>
      <c r="VPU25" s="497"/>
      <c r="VPV25" s="497"/>
      <c r="VPW25" s="497"/>
      <c r="VPX25" s="497"/>
      <c r="VPY25" s="497"/>
      <c r="VPZ25" s="497"/>
      <c r="VQA25" s="497"/>
      <c r="VQB25" s="497"/>
      <c r="VQC25" s="497"/>
      <c r="VQD25" s="497"/>
      <c r="VQE25" s="497"/>
      <c r="VQF25" s="497"/>
      <c r="VQG25" s="497"/>
      <c r="VQH25" s="497"/>
      <c r="VQI25" s="497"/>
      <c r="VQJ25" s="497"/>
      <c r="VQK25" s="497"/>
      <c r="VQL25" s="497"/>
      <c r="VQM25" s="497"/>
      <c r="VQN25" s="497"/>
      <c r="VQO25" s="497"/>
      <c r="VQP25" s="497"/>
      <c r="VQQ25" s="497"/>
      <c r="VQR25" s="497"/>
      <c r="VQS25" s="497"/>
      <c r="VQT25" s="497"/>
      <c r="VQU25" s="497"/>
      <c r="VQV25" s="497"/>
      <c r="VQW25" s="497"/>
      <c r="VQX25" s="497"/>
      <c r="VQY25" s="497"/>
      <c r="VQZ25" s="497"/>
      <c r="VRA25" s="497"/>
      <c r="VRB25" s="497"/>
      <c r="VRC25" s="497"/>
      <c r="VRD25" s="497"/>
      <c r="VRE25" s="497"/>
      <c r="VRF25" s="497"/>
      <c r="VRG25" s="497"/>
      <c r="VRH25" s="497"/>
      <c r="VRI25" s="497"/>
      <c r="VRJ25" s="497"/>
      <c r="VRK25" s="497"/>
      <c r="VRL25" s="497"/>
      <c r="VRM25" s="497"/>
      <c r="VRN25" s="497"/>
      <c r="VRO25" s="497"/>
      <c r="VRP25" s="497"/>
      <c r="VRQ25" s="497"/>
      <c r="VRR25" s="497"/>
      <c r="VRS25" s="497"/>
      <c r="VRT25" s="497"/>
      <c r="VRU25" s="497"/>
      <c r="VRV25" s="497"/>
      <c r="VRW25" s="497"/>
      <c r="VRX25" s="497"/>
      <c r="VRY25" s="497"/>
      <c r="VRZ25" s="497"/>
      <c r="VSA25" s="497"/>
      <c r="VSB25" s="497"/>
      <c r="VSC25" s="497"/>
      <c r="VSD25" s="497"/>
      <c r="VSE25" s="497"/>
      <c r="VSF25" s="497"/>
      <c r="VSG25" s="497"/>
      <c r="VSH25" s="497"/>
      <c r="VSI25" s="497"/>
      <c r="VSJ25" s="497"/>
      <c r="VSK25" s="497"/>
      <c r="VSL25" s="497"/>
      <c r="VSM25" s="497"/>
      <c r="VSN25" s="497"/>
      <c r="VSO25" s="497"/>
      <c r="VSP25" s="497"/>
      <c r="VSQ25" s="497"/>
      <c r="VSR25" s="497"/>
      <c r="VSS25" s="497"/>
      <c r="VST25" s="497"/>
      <c r="VSU25" s="497"/>
      <c r="VSV25" s="497"/>
      <c r="VSW25" s="497"/>
      <c r="VSX25" s="497"/>
      <c r="VSY25" s="497"/>
      <c r="VSZ25" s="497"/>
      <c r="VTA25" s="497"/>
      <c r="VTB25" s="497"/>
      <c r="VTC25" s="497"/>
      <c r="VTD25" s="497"/>
      <c r="VTE25" s="497"/>
      <c r="VTF25" s="497"/>
      <c r="VTG25" s="497"/>
      <c r="VTH25" s="497"/>
      <c r="VTI25" s="497"/>
      <c r="VTJ25" s="497"/>
      <c r="VTK25" s="497"/>
      <c r="VTL25" s="497"/>
      <c r="VTM25" s="497"/>
      <c r="VTN25" s="497"/>
      <c r="VTO25" s="497"/>
      <c r="VTP25" s="497"/>
      <c r="VTQ25" s="497"/>
      <c r="VTR25" s="497"/>
      <c r="VTS25" s="497"/>
      <c r="VTT25" s="497"/>
      <c r="VTU25" s="497"/>
      <c r="VTV25" s="497"/>
      <c r="VTW25" s="497"/>
      <c r="VTX25" s="497"/>
      <c r="VTY25" s="497"/>
      <c r="VTZ25" s="497"/>
      <c r="VUA25" s="497"/>
      <c r="VUB25" s="497"/>
      <c r="VUC25" s="497"/>
      <c r="VUD25" s="497"/>
      <c r="VUE25" s="497"/>
      <c r="VUF25" s="497"/>
      <c r="VUG25" s="497"/>
      <c r="VUH25" s="497"/>
      <c r="VUI25" s="497"/>
      <c r="VUJ25" s="497"/>
      <c r="VUK25" s="497"/>
      <c r="VUL25" s="497"/>
      <c r="VUM25" s="497"/>
      <c r="VUN25" s="497"/>
      <c r="VUO25" s="497"/>
      <c r="VUP25" s="497"/>
      <c r="VUQ25" s="497"/>
      <c r="VUR25" s="497"/>
      <c r="VUS25" s="497"/>
      <c r="VUT25" s="497"/>
      <c r="VUU25" s="497"/>
      <c r="VUV25" s="497"/>
      <c r="VUW25" s="497"/>
      <c r="VUX25" s="497"/>
      <c r="VUY25" s="497"/>
      <c r="VUZ25" s="497"/>
      <c r="VVA25" s="497"/>
      <c r="VVB25" s="497"/>
      <c r="VVC25" s="497"/>
      <c r="VVD25" s="497"/>
      <c r="VVE25" s="497"/>
      <c r="VVF25" s="497"/>
      <c r="VVG25" s="497"/>
      <c r="VVH25" s="497"/>
      <c r="VVI25" s="497"/>
      <c r="VVJ25" s="497"/>
      <c r="VVK25" s="497"/>
      <c r="VVL25" s="497"/>
      <c r="VVM25" s="497"/>
      <c r="VVN25" s="497"/>
      <c r="VVO25" s="497"/>
      <c r="VVP25" s="497"/>
      <c r="VVQ25" s="497"/>
      <c r="VVR25" s="497"/>
      <c r="VVS25" s="497"/>
      <c r="VVT25" s="497"/>
      <c r="VVU25" s="497"/>
      <c r="VVV25" s="497"/>
      <c r="VVW25" s="497"/>
      <c r="VVX25" s="497"/>
      <c r="VVY25" s="497"/>
      <c r="VVZ25" s="497"/>
      <c r="VWA25" s="497"/>
      <c r="VWB25" s="497"/>
      <c r="VWC25" s="497"/>
      <c r="VWD25" s="497"/>
      <c r="VWE25" s="497"/>
      <c r="VWF25" s="497"/>
      <c r="VWG25" s="497"/>
      <c r="VWH25" s="497"/>
      <c r="VWI25" s="497"/>
      <c r="VWJ25" s="497"/>
      <c r="VWK25" s="497"/>
      <c r="VWL25" s="497"/>
      <c r="VWM25" s="497"/>
      <c r="VWN25" s="497"/>
      <c r="VWO25" s="497"/>
      <c r="VWP25" s="497"/>
      <c r="VWQ25" s="497"/>
      <c r="VWR25" s="497"/>
      <c r="VWS25" s="497"/>
      <c r="VWT25" s="497"/>
      <c r="VWU25" s="497"/>
      <c r="VWV25" s="497"/>
      <c r="VWW25" s="497"/>
      <c r="VWX25" s="497"/>
      <c r="VWY25" s="497"/>
      <c r="VWZ25" s="497"/>
      <c r="VXA25" s="497"/>
      <c r="VXB25" s="497"/>
      <c r="VXC25" s="497"/>
      <c r="VXD25" s="497"/>
      <c r="VXE25" s="497"/>
      <c r="VXF25" s="497"/>
      <c r="VXG25" s="497"/>
      <c r="VXH25" s="497"/>
      <c r="VXI25" s="497"/>
      <c r="VXJ25" s="497"/>
      <c r="VXK25" s="497"/>
      <c r="VXL25" s="497"/>
      <c r="VXM25" s="497"/>
      <c r="VXN25" s="497"/>
      <c r="VXO25" s="497"/>
      <c r="VXP25" s="497"/>
      <c r="VXQ25" s="497"/>
      <c r="VXR25" s="497"/>
      <c r="VXS25" s="497"/>
      <c r="VXT25" s="497"/>
      <c r="VXU25" s="497"/>
      <c r="VXV25" s="497"/>
      <c r="VXW25" s="497"/>
      <c r="VXX25" s="497"/>
      <c r="VXY25" s="497"/>
      <c r="VXZ25" s="497"/>
      <c r="VYA25" s="497"/>
      <c r="VYB25" s="497"/>
      <c r="VYC25" s="497"/>
      <c r="VYD25" s="497"/>
      <c r="VYE25" s="497"/>
      <c r="VYF25" s="497"/>
      <c r="VYG25" s="497"/>
      <c r="VYH25" s="497"/>
      <c r="VYI25" s="497"/>
      <c r="VYJ25" s="497"/>
      <c r="VYK25" s="497"/>
      <c r="VYL25" s="497"/>
      <c r="VYM25" s="497"/>
      <c r="VYN25" s="497"/>
      <c r="VYO25" s="497"/>
      <c r="VYP25" s="497"/>
      <c r="VYQ25" s="497"/>
      <c r="VYR25" s="497"/>
      <c r="VYS25" s="497"/>
      <c r="VYT25" s="497"/>
      <c r="VYU25" s="497"/>
      <c r="VYV25" s="497"/>
      <c r="VYW25" s="497"/>
      <c r="VYX25" s="497"/>
      <c r="VYY25" s="497"/>
      <c r="VYZ25" s="497"/>
      <c r="VZA25" s="497"/>
      <c r="VZB25" s="497"/>
      <c r="VZC25" s="497"/>
      <c r="VZD25" s="497"/>
      <c r="VZE25" s="497"/>
      <c r="VZF25" s="497"/>
      <c r="VZG25" s="497"/>
      <c r="VZH25" s="497"/>
      <c r="VZI25" s="497"/>
      <c r="VZJ25" s="497"/>
      <c r="VZK25" s="497"/>
      <c r="VZL25" s="497"/>
      <c r="VZM25" s="497"/>
      <c r="VZN25" s="497"/>
      <c r="VZO25" s="497"/>
      <c r="VZP25" s="497"/>
      <c r="VZQ25" s="497"/>
      <c r="VZR25" s="497"/>
      <c r="VZS25" s="497"/>
      <c r="VZT25" s="497"/>
      <c r="VZU25" s="497"/>
      <c r="VZV25" s="497"/>
      <c r="VZW25" s="497"/>
      <c r="VZX25" s="497"/>
      <c r="VZY25" s="497"/>
      <c r="VZZ25" s="497"/>
      <c r="WAA25" s="497"/>
      <c r="WAB25" s="497"/>
      <c r="WAC25" s="497"/>
      <c r="WAD25" s="497"/>
      <c r="WAE25" s="497"/>
      <c r="WAF25" s="497"/>
      <c r="WAG25" s="497"/>
      <c r="WAH25" s="497"/>
      <c r="WAI25" s="497"/>
      <c r="WAJ25" s="497"/>
      <c r="WAK25" s="497"/>
      <c r="WAL25" s="497"/>
      <c r="WAM25" s="497"/>
      <c r="WAN25" s="497"/>
      <c r="WAO25" s="497"/>
      <c r="WAP25" s="497"/>
      <c r="WAQ25" s="497"/>
      <c r="WAR25" s="497"/>
      <c r="WAS25" s="497"/>
      <c r="WAT25" s="497"/>
      <c r="WAU25" s="497"/>
      <c r="WAV25" s="497"/>
      <c r="WAW25" s="497"/>
      <c r="WAX25" s="497"/>
      <c r="WAY25" s="497"/>
      <c r="WAZ25" s="497"/>
      <c r="WBA25" s="497"/>
      <c r="WBB25" s="497"/>
      <c r="WBC25" s="497"/>
      <c r="WBD25" s="497"/>
      <c r="WBE25" s="497"/>
      <c r="WBF25" s="497"/>
      <c r="WBG25" s="497"/>
      <c r="WBH25" s="497"/>
      <c r="WBI25" s="497"/>
      <c r="WBJ25" s="497"/>
      <c r="WBK25" s="497"/>
      <c r="WBL25" s="497"/>
      <c r="WBM25" s="497"/>
      <c r="WBN25" s="497"/>
      <c r="WBO25" s="497"/>
      <c r="WBP25" s="497"/>
      <c r="WBQ25" s="497"/>
      <c r="WBR25" s="497"/>
      <c r="WBS25" s="497"/>
      <c r="WBT25" s="497"/>
      <c r="WBU25" s="497"/>
      <c r="WBV25" s="497"/>
      <c r="WBW25" s="497"/>
      <c r="WBX25" s="497"/>
      <c r="WBY25" s="497"/>
      <c r="WBZ25" s="497"/>
      <c r="WCA25" s="497"/>
      <c r="WCB25" s="497"/>
      <c r="WCC25" s="497"/>
      <c r="WCD25" s="497"/>
      <c r="WCE25" s="497"/>
      <c r="WCF25" s="497"/>
      <c r="WCG25" s="497"/>
      <c r="WCH25" s="497"/>
      <c r="WCI25" s="497"/>
      <c r="WCJ25" s="497"/>
      <c r="WCK25" s="497"/>
      <c r="WCL25" s="497"/>
      <c r="WCM25" s="497"/>
      <c r="WCN25" s="497"/>
      <c r="WCO25" s="497"/>
      <c r="WCP25" s="497"/>
      <c r="WCQ25" s="497"/>
      <c r="WCR25" s="497"/>
      <c r="WCS25" s="497"/>
      <c r="WCT25" s="497"/>
      <c r="WCU25" s="497"/>
      <c r="WCV25" s="497"/>
      <c r="WCW25" s="497"/>
      <c r="WCX25" s="497"/>
      <c r="WCY25" s="497"/>
      <c r="WCZ25" s="497"/>
      <c r="WDA25" s="497"/>
      <c r="WDB25" s="497"/>
      <c r="WDC25" s="497"/>
      <c r="WDD25" s="497"/>
      <c r="WDE25" s="497"/>
      <c r="WDF25" s="497"/>
      <c r="WDG25" s="497"/>
      <c r="WDH25" s="497"/>
      <c r="WDI25" s="497"/>
      <c r="WDJ25" s="497"/>
      <c r="WDK25" s="497"/>
      <c r="WDL25" s="497"/>
      <c r="WDM25" s="497"/>
      <c r="WDN25" s="497"/>
      <c r="WDO25" s="497"/>
      <c r="WDP25" s="497"/>
      <c r="WDQ25" s="497"/>
      <c r="WDR25" s="497"/>
      <c r="WDS25" s="497"/>
      <c r="WDT25" s="497"/>
      <c r="WDU25" s="497"/>
      <c r="WDV25" s="497"/>
      <c r="WDW25" s="497"/>
      <c r="WDX25" s="497"/>
      <c r="WDY25" s="497"/>
      <c r="WDZ25" s="497"/>
      <c r="WEA25" s="497"/>
      <c r="WEB25" s="497"/>
      <c r="WEC25" s="497"/>
      <c r="WED25" s="497"/>
      <c r="WEE25" s="497"/>
      <c r="WEF25" s="497"/>
      <c r="WEG25" s="497"/>
      <c r="WEH25" s="497"/>
      <c r="WEI25" s="497"/>
      <c r="WEJ25" s="497"/>
      <c r="WEK25" s="497"/>
      <c r="WEL25" s="497"/>
      <c r="WEM25" s="497"/>
      <c r="WEN25" s="497"/>
      <c r="WEO25" s="497"/>
      <c r="WEP25" s="497"/>
      <c r="WEQ25" s="497"/>
      <c r="WER25" s="497"/>
      <c r="WES25" s="497"/>
      <c r="WET25" s="497"/>
      <c r="WEU25" s="497"/>
      <c r="WEV25" s="497"/>
      <c r="WEW25" s="497"/>
      <c r="WEX25" s="497"/>
      <c r="WEY25" s="497"/>
      <c r="WEZ25" s="497"/>
      <c r="WFA25" s="497"/>
      <c r="WFB25" s="497"/>
      <c r="WFC25" s="497"/>
      <c r="WFD25" s="497"/>
      <c r="WFE25" s="497"/>
      <c r="WFF25" s="497"/>
      <c r="WFG25" s="497"/>
      <c r="WFH25" s="497"/>
      <c r="WFI25" s="497"/>
      <c r="WFJ25" s="497"/>
      <c r="WFK25" s="497"/>
      <c r="WFL25" s="497"/>
      <c r="WFM25" s="497"/>
      <c r="WFN25" s="497"/>
      <c r="WFO25" s="497"/>
      <c r="WFP25" s="497"/>
      <c r="WFQ25" s="497"/>
      <c r="WFR25" s="497"/>
      <c r="WFS25" s="497"/>
      <c r="WFT25" s="497"/>
      <c r="WFU25" s="497"/>
      <c r="WFV25" s="497"/>
      <c r="WFW25" s="497"/>
      <c r="WFX25" s="497"/>
      <c r="WFY25" s="497"/>
      <c r="WFZ25" s="497"/>
      <c r="WGA25" s="497"/>
      <c r="WGB25" s="497"/>
      <c r="WGC25" s="497"/>
      <c r="WGD25" s="497"/>
      <c r="WGE25" s="497"/>
      <c r="WGF25" s="497"/>
      <c r="WGG25" s="497"/>
      <c r="WGH25" s="497"/>
      <c r="WGI25" s="497"/>
      <c r="WGJ25" s="497"/>
      <c r="WGK25" s="497"/>
      <c r="WGL25" s="497"/>
      <c r="WGM25" s="497"/>
      <c r="WGN25" s="497"/>
      <c r="WGO25" s="497"/>
      <c r="WGP25" s="497"/>
      <c r="WGQ25" s="497"/>
      <c r="WGR25" s="497"/>
      <c r="WGS25" s="497"/>
      <c r="WGT25" s="497"/>
      <c r="WGU25" s="497"/>
      <c r="WGV25" s="497"/>
      <c r="WGW25" s="497"/>
      <c r="WGX25" s="497"/>
      <c r="WGY25" s="497"/>
      <c r="WGZ25" s="497"/>
      <c r="WHA25" s="497"/>
      <c r="WHB25" s="497"/>
      <c r="WHC25" s="497"/>
      <c r="WHD25" s="497"/>
      <c r="WHE25" s="497"/>
      <c r="WHF25" s="497"/>
      <c r="WHG25" s="497"/>
      <c r="WHH25" s="497"/>
      <c r="WHI25" s="497"/>
      <c r="WHJ25" s="497"/>
      <c r="WHK25" s="497"/>
      <c r="WHL25" s="497"/>
      <c r="WHM25" s="497"/>
      <c r="WHN25" s="497"/>
      <c r="WHO25" s="497"/>
      <c r="WHP25" s="497"/>
      <c r="WHQ25" s="497"/>
      <c r="WHR25" s="497"/>
      <c r="WHS25" s="497"/>
      <c r="WHT25" s="497"/>
      <c r="WHU25" s="497"/>
      <c r="WHV25" s="497"/>
      <c r="WHW25" s="497"/>
      <c r="WHX25" s="497"/>
      <c r="WHY25" s="497"/>
      <c r="WHZ25" s="497"/>
      <c r="WIA25" s="497"/>
      <c r="WIB25" s="497"/>
      <c r="WIC25" s="497"/>
      <c r="WID25" s="497"/>
      <c r="WIE25" s="497"/>
      <c r="WIF25" s="497"/>
      <c r="WIG25" s="497"/>
      <c r="WIH25" s="497"/>
      <c r="WII25" s="497"/>
      <c r="WIJ25" s="497"/>
      <c r="WIK25" s="497"/>
      <c r="WIL25" s="497"/>
      <c r="WIM25" s="497"/>
      <c r="WIN25" s="497"/>
      <c r="WIO25" s="497"/>
      <c r="WIP25" s="497"/>
      <c r="WIQ25" s="497"/>
      <c r="WIR25" s="497"/>
      <c r="WIS25" s="497"/>
      <c r="WIT25" s="497"/>
      <c r="WIU25" s="497"/>
      <c r="WIV25" s="497"/>
      <c r="WIW25" s="497"/>
      <c r="WIX25" s="497"/>
      <c r="WIY25" s="497"/>
      <c r="WIZ25" s="497"/>
      <c r="WJA25" s="497"/>
      <c r="WJB25" s="497"/>
      <c r="WJC25" s="497"/>
      <c r="WJD25" s="497"/>
      <c r="WJE25" s="497"/>
      <c r="WJF25" s="497"/>
      <c r="WJG25" s="497"/>
      <c r="WJH25" s="497"/>
      <c r="WJI25" s="497"/>
      <c r="WJJ25" s="497"/>
      <c r="WJK25" s="497"/>
      <c r="WJL25" s="497"/>
      <c r="WJM25" s="497"/>
      <c r="WJN25" s="497"/>
      <c r="WJO25" s="497"/>
      <c r="WJP25" s="497"/>
      <c r="WJQ25" s="497"/>
      <c r="WJR25" s="497"/>
      <c r="WJS25" s="497"/>
      <c r="WJT25" s="497"/>
      <c r="WJU25" s="497"/>
      <c r="WJV25" s="497"/>
      <c r="WJW25" s="497"/>
      <c r="WJX25" s="497"/>
      <c r="WJY25" s="497"/>
      <c r="WJZ25" s="497"/>
      <c r="WKA25" s="497"/>
      <c r="WKB25" s="497"/>
      <c r="WKC25" s="497"/>
      <c r="WKD25" s="497"/>
      <c r="WKE25" s="497"/>
      <c r="WKF25" s="497"/>
      <c r="WKG25" s="497"/>
      <c r="WKH25" s="497"/>
      <c r="WKI25" s="497"/>
      <c r="WKJ25" s="497"/>
      <c r="WKK25" s="497"/>
      <c r="WKL25" s="497"/>
      <c r="WKM25" s="497"/>
      <c r="WKN25" s="497"/>
      <c r="WKO25" s="497"/>
      <c r="WKP25" s="497"/>
      <c r="WKQ25" s="497"/>
      <c r="WKR25" s="497"/>
      <c r="WKS25" s="497"/>
      <c r="WKT25" s="497"/>
      <c r="WKU25" s="497"/>
      <c r="WKV25" s="497"/>
      <c r="WKW25" s="497"/>
      <c r="WKX25" s="497"/>
      <c r="WKY25" s="497"/>
      <c r="WKZ25" s="497"/>
      <c r="WLA25" s="497"/>
      <c r="WLB25" s="497"/>
      <c r="WLC25" s="497"/>
      <c r="WLD25" s="497"/>
      <c r="WLE25" s="497"/>
      <c r="WLF25" s="497"/>
      <c r="WLG25" s="497"/>
      <c r="WLH25" s="497"/>
      <c r="WLI25" s="497"/>
      <c r="WLJ25" s="497"/>
      <c r="WLK25" s="497"/>
      <c r="WLL25" s="497"/>
      <c r="WLM25" s="497"/>
      <c r="WLN25" s="497"/>
      <c r="WLO25" s="497"/>
      <c r="WLP25" s="497"/>
      <c r="WLQ25" s="497"/>
      <c r="WLR25" s="497"/>
      <c r="WLS25" s="497"/>
      <c r="WLT25" s="497"/>
      <c r="WLU25" s="497"/>
      <c r="WLV25" s="497"/>
      <c r="WLW25" s="497"/>
      <c r="WLX25" s="497"/>
      <c r="WLY25" s="497"/>
      <c r="WLZ25" s="497"/>
      <c r="WMA25" s="497"/>
      <c r="WMB25" s="497"/>
      <c r="WMC25" s="497"/>
      <c r="WMD25" s="497"/>
      <c r="WME25" s="497"/>
      <c r="WMF25" s="497"/>
      <c r="WMG25" s="497"/>
      <c r="WMH25" s="497"/>
      <c r="WMI25" s="497"/>
      <c r="WMJ25" s="497"/>
      <c r="WMK25" s="497"/>
      <c r="WML25" s="497"/>
      <c r="WMM25" s="497"/>
      <c r="WMN25" s="497"/>
      <c r="WMO25" s="497"/>
      <c r="WMP25" s="497"/>
      <c r="WMQ25" s="497"/>
      <c r="WMR25" s="497"/>
      <c r="WMS25" s="497"/>
      <c r="WMT25" s="497"/>
      <c r="WMU25" s="497"/>
      <c r="WMV25" s="497"/>
      <c r="WMW25" s="497"/>
      <c r="WMX25" s="497"/>
      <c r="WMY25" s="497"/>
      <c r="WMZ25" s="497"/>
      <c r="WNA25" s="497"/>
      <c r="WNB25" s="497"/>
      <c r="WNC25" s="497"/>
      <c r="WND25" s="497"/>
      <c r="WNE25" s="497"/>
      <c r="WNF25" s="497"/>
      <c r="WNG25" s="497"/>
      <c r="WNH25" s="497"/>
      <c r="WNI25" s="497"/>
      <c r="WNJ25" s="497"/>
      <c r="WNK25" s="497"/>
      <c r="WNL25" s="497"/>
      <c r="WNM25" s="497"/>
      <c r="WNN25" s="497"/>
      <c r="WNO25" s="497"/>
      <c r="WNP25" s="497"/>
      <c r="WNQ25" s="497"/>
      <c r="WNR25" s="497"/>
      <c r="WNS25" s="497"/>
      <c r="WNT25" s="497"/>
      <c r="WNU25" s="497"/>
      <c r="WNV25" s="497"/>
      <c r="WNW25" s="497"/>
      <c r="WNX25" s="497"/>
      <c r="WNY25" s="497"/>
      <c r="WNZ25" s="497"/>
      <c r="WOA25" s="497"/>
      <c r="WOB25" s="497"/>
      <c r="WOC25" s="497"/>
      <c r="WOD25" s="497"/>
      <c r="WOE25" s="497"/>
      <c r="WOF25" s="497"/>
      <c r="WOG25" s="497"/>
      <c r="WOH25" s="497"/>
      <c r="WOI25" s="497"/>
      <c r="WOJ25" s="497"/>
      <c r="WOK25" s="497"/>
      <c r="WOL25" s="497"/>
      <c r="WOM25" s="497"/>
      <c r="WON25" s="497"/>
      <c r="WOO25" s="497"/>
      <c r="WOP25" s="497"/>
      <c r="WOQ25" s="497"/>
      <c r="WOR25" s="497"/>
      <c r="WOS25" s="497"/>
      <c r="WOT25" s="497"/>
      <c r="WOU25" s="497"/>
      <c r="WOV25" s="497"/>
      <c r="WOW25" s="497"/>
      <c r="WOX25" s="497"/>
      <c r="WOY25" s="497"/>
      <c r="WOZ25" s="497"/>
      <c r="WPA25" s="497"/>
      <c r="WPB25" s="497"/>
      <c r="WPC25" s="497"/>
      <c r="WPD25" s="497"/>
      <c r="WPE25" s="497"/>
      <c r="WPF25" s="497"/>
      <c r="WPG25" s="497"/>
      <c r="WPH25" s="497"/>
      <c r="WPI25" s="497"/>
      <c r="WPJ25" s="497"/>
      <c r="WPK25" s="497"/>
      <c r="WPL25" s="497"/>
      <c r="WPM25" s="497"/>
      <c r="WPN25" s="497"/>
      <c r="WPO25" s="497"/>
      <c r="WPP25" s="497"/>
      <c r="WPQ25" s="497"/>
      <c r="WPR25" s="497"/>
      <c r="WPS25" s="497"/>
      <c r="WPT25" s="497"/>
      <c r="WPU25" s="497"/>
      <c r="WPV25" s="497"/>
      <c r="WPW25" s="497"/>
      <c r="WPX25" s="497"/>
      <c r="WPY25" s="497"/>
      <c r="WPZ25" s="497"/>
      <c r="WQA25" s="497"/>
      <c r="WQB25" s="497"/>
      <c r="WQC25" s="497"/>
      <c r="WQD25" s="497"/>
      <c r="WQE25" s="497"/>
      <c r="WQF25" s="497"/>
      <c r="WQG25" s="497"/>
      <c r="WQH25" s="497"/>
      <c r="WQI25" s="497"/>
      <c r="WQJ25" s="497"/>
      <c r="WQK25" s="497"/>
      <c r="WQL25" s="497"/>
      <c r="WQM25" s="497"/>
      <c r="WQN25" s="497"/>
      <c r="WQO25" s="497"/>
      <c r="WQP25" s="497"/>
      <c r="WQQ25" s="497"/>
      <c r="WQR25" s="497"/>
      <c r="WQS25" s="497"/>
      <c r="WQT25" s="497"/>
      <c r="WQU25" s="497"/>
      <c r="WQV25" s="497"/>
      <c r="WQW25" s="497"/>
      <c r="WQX25" s="497"/>
      <c r="WQY25" s="497"/>
      <c r="WQZ25" s="497"/>
      <c r="WRA25" s="497"/>
      <c r="WRB25" s="497"/>
      <c r="WRC25" s="497"/>
      <c r="WRD25" s="497"/>
      <c r="WRE25" s="497"/>
      <c r="WRF25" s="497"/>
      <c r="WRG25" s="497"/>
      <c r="WRH25" s="497"/>
      <c r="WRI25" s="497"/>
      <c r="WRJ25" s="497"/>
      <c r="WRK25" s="497"/>
      <c r="WRL25" s="497"/>
      <c r="WRM25" s="497"/>
      <c r="WRN25" s="497"/>
      <c r="WRO25" s="497"/>
      <c r="WRP25" s="497"/>
      <c r="WRQ25" s="497"/>
      <c r="WRR25" s="497"/>
      <c r="WRS25" s="497"/>
      <c r="WRT25" s="497"/>
      <c r="WRU25" s="497"/>
      <c r="WRV25" s="497"/>
      <c r="WRW25" s="497"/>
      <c r="WRX25" s="497"/>
      <c r="WRY25" s="497"/>
      <c r="WRZ25" s="497"/>
      <c r="WSA25" s="497"/>
      <c r="WSB25" s="497"/>
      <c r="WSC25" s="497"/>
      <c r="WSD25" s="497"/>
      <c r="WSE25" s="497"/>
      <c r="WSF25" s="497"/>
      <c r="WSG25" s="497"/>
      <c r="WSH25" s="497"/>
      <c r="WSI25" s="497"/>
      <c r="WSJ25" s="497"/>
      <c r="WSK25" s="497"/>
      <c r="WSL25" s="497"/>
      <c r="WSM25" s="497"/>
      <c r="WSN25" s="497"/>
      <c r="WSO25" s="497"/>
      <c r="WSP25" s="497"/>
      <c r="WSQ25" s="497"/>
      <c r="WSR25" s="497"/>
      <c r="WSS25" s="497"/>
      <c r="WST25" s="497"/>
      <c r="WSU25" s="497"/>
      <c r="WSV25" s="497"/>
      <c r="WSW25" s="497"/>
      <c r="WSX25" s="497"/>
      <c r="WSY25" s="497"/>
      <c r="WSZ25" s="497"/>
      <c r="WTA25" s="497"/>
      <c r="WTB25" s="497"/>
      <c r="WTC25" s="497"/>
      <c r="WTD25" s="497"/>
      <c r="WTE25" s="497"/>
      <c r="WTF25" s="497"/>
      <c r="WTG25" s="497"/>
      <c r="WTH25" s="497"/>
      <c r="WTI25" s="497"/>
      <c r="WTJ25" s="497"/>
      <c r="WTK25" s="497"/>
      <c r="WTL25" s="497"/>
      <c r="WTM25" s="497"/>
      <c r="WTN25" s="497"/>
      <c r="WTO25" s="497"/>
      <c r="WTP25" s="497"/>
      <c r="WTQ25" s="497"/>
      <c r="WTR25" s="497"/>
      <c r="WTS25" s="497"/>
      <c r="WTT25" s="497"/>
      <c r="WTU25" s="497"/>
      <c r="WTV25" s="497"/>
      <c r="WTW25" s="497"/>
      <c r="WTX25" s="497"/>
      <c r="WTY25" s="497"/>
      <c r="WTZ25" s="497"/>
      <c r="WUA25" s="497"/>
      <c r="WUB25" s="497"/>
      <c r="WUC25" s="497"/>
      <c r="WUD25" s="497"/>
      <c r="WUE25" s="497"/>
      <c r="WUF25" s="497"/>
      <c r="WUG25" s="497"/>
      <c r="WUH25" s="497"/>
      <c r="WUI25" s="497"/>
      <c r="WUJ25" s="497"/>
      <c r="WUK25" s="497"/>
      <c r="WUL25" s="497"/>
      <c r="WUM25" s="497"/>
      <c r="WUN25" s="497"/>
      <c r="WUO25" s="497"/>
      <c r="WUP25" s="497"/>
      <c r="WUQ25" s="497"/>
      <c r="WUR25" s="497"/>
      <c r="WUS25" s="497"/>
      <c r="WUT25" s="497"/>
      <c r="WUU25" s="497"/>
      <c r="WUV25" s="497"/>
      <c r="WUW25" s="497"/>
      <c r="WUX25" s="497"/>
      <c r="WUY25" s="497"/>
      <c r="WUZ25" s="497"/>
      <c r="WVA25" s="497"/>
      <c r="WVB25" s="497"/>
      <c r="WVC25" s="497"/>
      <c r="WVD25" s="497"/>
      <c r="WVE25" s="497"/>
      <c r="WVF25" s="497"/>
      <c r="WVG25" s="497"/>
      <c r="WVH25" s="497"/>
      <c r="WVI25" s="497"/>
      <c r="WVJ25" s="497"/>
      <c r="WVK25" s="497"/>
      <c r="WVL25" s="497"/>
      <c r="WVM25" s="497"/>
      <c r="WVN25" s="497"/>
      <c r="WVO25" s="497"/>
      <c r="WVP25" s="497"/>
      <c r="WVQ25" s="497"/>
      <c r="WVR25" s="497"/>
      <c r="WVS25" s="497"/>
      <c r="WVT25" s="497"/>
      <c r="WVU25" s="497"/>
      <c r="WVV25" s="497"/>
      <c r="WVW25" s="497"/>
      <c r="WVX25" s="497"/>
      <c r="WVY25" s="497"/>
      <c r="WVZ25" s="497"/>
      <c r="WWA25" s="497"/>
      <c r="WWB25" s="497"/>
      <c r="WWC25" s="497"/>
      <c r="WWD25" s="497"/>
      <c r="WWE25" s="497"/>
      <c r="WWF25" s="497"/>
      <c r="WWG25" s="497"/>
      <c r="WWH25" s="497"/>
      <c r="WWI25" s="497"/>
      <c r="WWJ25" s="497"/>
      <c r="WWK25" s="497"/>
      <c r="WWL25" s="497"/>
      <c r="WWM25" s="497"/>
      <c r="WWN25" s="497"/>
      <c r="WWO25" s="497"/>
      <c r="WWP25" s="497"/>
      <c r="WWQ25" s="497"/>
      <c r="WWR25" s="497"/>
      <c r="WWS25" s="497"/>
      <c r="WWT25" s="497"/>
      <c r="WWU25" s="497"/>
      <c r="WWV25" s="497"/>
      <c r="WWW25" s="497"/>
      <c r="WWX25" s="497"/>
      <c r="WWY25" s="497"/>
      <c r="WWZ25" s="497"/>
      <c r="WXA25" s="497"/>
      <c r="WXB25" s="497"/>
      <c r="WXC25" s="497"/>
      <c r="WXD25" s="497"/>
      <c r="WXE25" s="497"/>
      <c r="WXF25" s="497"/>
      <c r="WXG25" s="497"/>
      <c r="WXH25" s="497"/>
      <c r="WXI25" s="497"/>
      <c r="WXJ25" s="497"/>
      <c r="WXK25" s="497"/>
      <c r="WXL25" s="497"/>
      <c r="WXM25" s="497"/>
      <c r="WXN25" s="497"/>
      <c r="WXO25" s="497"/>
      <c r="WXP25" s="497"/>
      <c r="WXQ25" s="497"/>
      <c r="WXR25" s="497"/>
      <c r="WXS25" s="497"/>
      <c r="WXT25" s="497"/>
      <c r="WXU25" s="497"/>
      <c r="WXV25" s="497"/>
      <c r="WXW25" s="497"/>
      <c r="WXX25" s="497"/>
      <c r="WXY25" s="497"/>
      <c r="WXZ25" s="497"/>
      <c r="WYA25" s="497"/>
      <c r="WYB25" s="497"/>
      <c r="WYC25" s="497"/>
      <c r="WYD25" s="497"/>
      <c r="WYE25" s="497"/>
      <c r="WYF25" s="497"/>
      <c r="WYG25" s="497"/>
      <c r="WYH25" s="497"/>
      <c r="WYI25" s="497"/>
      <c r="WYJ25" s="497"/>
      <c r="WYK25" s="497"/>
      <c r="WYL25" s="497"/>
      <c r="WYM25" s="497"/>
      <c r="WYN25" s="497"/>
      <c r="WYO25" s="497"/>
      <c r="WYP25" s="497"/>
      <c r="WYQ25" s="497"/>
      <c r="WYR25" s="497"/>
      <c r="WYS25" s="497"/>
      <c r="WYT25" s="497"/>
      <c r="WYU25" s="497"/>
      <c r="WYV25" s="497"/>
      <c r="WYW25" s="497"/>
      <c r="WYX25" s="497"/>
      <c r="WYY25" s="497"/>
      <c r="WYZ25" s="497"/>
      <c r="WZA25" s="497"/>
      <c r="WZB25" s="497"/>
      <c r="WZC25" s="497"/>
      <c r="WZD25" s="497"/>
      <c r="WZE25" s="497"/>
      <c r="WZF25" s="497"/>
      <c r="WZG25" s="497"/>
      <c r="WZH25" s="497"/>
      <c r="WZI25" s="497"/>
      <c r="WZJ25" s="497"/>
      <c r="WZK25" s="497"/>
      <c r="WZL25" s="497"/>
      <c r="WZM25" s="497"/>
      <c r="WZN25" s="497"/>
      <c r="WZO25" s="497"/>
      <c r="WZP25" s="497"/>
      <c r="WZQ25" s="497"/>
      <c r="WZR25" s="497"/>
      <c r="WZS25" s="497"/>
      <c r="WZT25" s="497"/>
      <c r="WZU25" s="497"/>
      <c r="WZV25" s="497"/>
      <c r="WZW25" s="497"/>
      <c r="WZX25" s="497"/>
      <c r="WZY25" s="497"/>
      <c r="WZZ25" s="497"/>
      <c r="XAA25" s="497"/>
      <c r="XAB25" s="497"/>
      <c r="XAC25" s="497"/>
      <c r="XAD25" s="497"/>
      <c r="XAE25" s="497"/>
      <c r="XAF25" s="497"/>
      <c r="XAG25" s="497"/>
      <c r="XAH25" s="497"/>
      <c r="XAI25" s="497"/>
      <c r="XAJ25" s="497"/>
      <c r="XAK25" s="497"/>
      <c r="XAL25" s="497"/>
      <c r="XAM25" s="497"/>
      <c r="XAN25" s="497"/>
      <c r="XAO25" s="497"/>
      <c r="XAP25" s="497"/>
      <c r="XAQ25" s="497"/>
      <c r="XAR25" s="497"/>
      <c r="XAS25" s="497"/>
      <c r="XAT25" s="497"/>
      <c r="XAU25" s="497"/>
      <c r="XAV25" s="497"/>
      <c r="XAW25" s="497"/>
      <c r="XAX25" s="497"/>
      <c r="XAY25" s="497"/>
      <c r="XAZ25" s="497"/>
      <c r="XBA25" s="497"/>
      <c r="XBB25" s="497"/>
      <c r="XBC25" s="497"/>
      <c r="XBD25" s="497"/>
      <c r="XBE25" s="497"/>
      <c r="XBF25" s="497"/>
      <c r="XBG25" s="497"/>
      <c r="XBH25" s="497"/>
      <c r="XBI25" s="497"/>
      <c r="XBJ25" s="497"/>
      <c r="XBK25" s="497"/>
      <c r="XBL25" s="497"/>
      <c r="XBM25" s="497"/>
      <c r="XBN25" s="497"/>
      <c r="XBO25" s="497"/>
      <c r="XBP25" s="497"/>
      <c r="XBQ25" s="497"/>
      <c r="XBR25" s="497"/>
      <c r="XBS25" s="497"/>
      <c r="XBT25" s="497"/>
      <c r="XBU25" s="497"/>
      <c r="XBV25" s="497"/>
      <c r="XBW25" s="497"/>
      <c r="XBX25" s="497"/>
      <c r="XBY25" s="497"/>
      <c r="XBZ25" s="497"/>
      <c r="XCA25" s="497"/>
      <c r="XCB25" s="497"/>
      <c r="XCC25" s="497"/>
      <c r="XCD25" s="497"/>
      <c r="XCE25" s="497"/>
      <c r="XCF25" s="497"/>
      <c r="XCG25" s="497"/>
      <c r="XCH25" s="497"/>
      <c r="XCI25" s="497"/>
      <c r="XCJ25" s="497"/>
      <c r="XCK25" s="497"/>
      <c r="XCL25" s="497"/>
      <c r="XCM25" s="497"/>
      <c r="XCN25" s="497"/>
      <c r="XCO25" s="497"/>
      <c r="XCP25" s="497"/>
      <c r="XCQ25" s="497"/>
      <c r="XCR25" s="497"/>
      <c r="XCS25" s="497"/>
      <c r="XCT25" s="497"/>
      <c r="XCU25" s="497"/>
      <c r="XCV25" s="497"/>
      <c r="XCW25" s="497"/>
      <c r="XCX25" s="497"/>
      <c r="XCY25" s="497"/>
      <c r="XCZ25" s="497"/>
      <c r="XDA25" s="497"/>
      <c r="XDB25" s="497"/>
      <c r="XDC25" s="497"/>
      <c r="XDD25" s="497"/>
      <c r="XDE25" s="497"/>
      <c r="XDF25" s="497"/>
      <c r="XDG25" s="497"/>
      <c r="XDH25" s="497"/>
      <c r="XDI25" s="497"/>
      <c r="XDJ25" s="497"/>
      <c r="XDK25" s="497"/>
      <c r="XDL25" s="497"/>
      <c r="XDM25" s="497"/>
      <c r="XDN25" s="497"/>
      <c r="XDO25" s="497"/>
      <c r="XDP25" s="497"/>
      <c r="XDQ25" s="497"/>
      <c r="XDR25" s="497"/>
      <c r="XDS25" s="497"/>
      <c r="XDT25" s="497"/>
      <c r="XDU25" s="497"/>
      <c r="XDV25" s="497"/>
      <c r="XDW25" s="497"/>
      <c r="XDX25" s="497"/>
      <c r="XDY25" s="497"/>
      <c r="XDZ25" s="497"/>
      <c r="XEA25" s="497"/>
      <c r="XEB25" s="497"/>
      <c r="XEC25" s="497"/>
      <c r="XED25" s="497"/>
      <c r="XEE25" s="497"/>
      <c r="XEF25" s="497"/>
      <c r="XEG25" s="497"/>
      <c r="XEH25" s="497"/>
      <c r="XEI25" s="497"/>
      <c r="XEJ25" s="497"/>
      <c r="XEK25" s="497"/>
      <c r="XEL25" s="497"/>
      <c r="XEM25" s="497"/>
      <c r="XEN25" s="497"/>
      <c r="XEO25" s="497"/>
      <c r="XEP25" s="497"/>
      <c r="XEQ25" s="497"/>
      <c r="XER25" s="497"/>
      <c r="XES25" s="497"/>
      <c r="XET25" s="497"/>
      <c r="XEU25" s="497"/>
      <c r="XEV25" s="497"/>
      <c r="XEW25" s="497"/>
      <c r="XEX25" s="497"/>
      <c r="XEY25" s="497"/>
      <c r="XEZ25" s="497"/>
      <c r="XFA25" s="497"/>
      <c r="XFB25" s="497"/>
      <c r="XFC25" s="497"/>
      <c r="XFD25" s="497"/>
    </row>
    <row r="26" s="385" customFormat="1" hidden="1" customHeight="1" spans="1:16384">
      <c r="A26" s="413">
        <v>22</v>
      </c>
      <c r="B26" s="414" t="s">
        <v>37</v>
      </c>
      <c r="C26" s="415">
        <v>131.6891</v>
      </c>
      <c r="D26" s="415">
        <v>151.6891</v>
      </c>
      <c r="E26" s="415">
        <f t="shared" si="4"/>
        <v>20</v>
      </c>
      <c r="F26" s="415">
        <f t="shared" si="5"/>
        <v>20</v>
      </c>
      <c r="G26" s="415">
        <v>3.348</v>
      </c>
      <c r="H26" s="415">
        <v>3.348</v>
      </c>
      <c r="I26" s="415">
        <v>1.7359</v>
      </c>
      <c r="J26" s="415">
        <v>1.17435</v>
      </c>
      <c r="K26" s="415">
        <v>2.95236</v>
      </c>
      <c r="L26" s="415">
        <v>2.45236</v>
      </c>
      <c r="M26" s="443">
        <v>1.75</v>
      </c>
      <c r="N26" s="443">
        <v>1.75</v>
      </c>
      <c r="O26" s="444">
        <v>1</v>
      </c>
      <c r="P26" s="415">
        <v>2.94734</v>
      </c>
      <c r="Q26" s="415">
        <v>2.27469</v>
      </c>
      <c r="R26" s="469">
        <v>0.45</v>
      </c>
      <c r="S26" s="469">
        <v>0.45</v>
      </c>
      <c r="T26" s="444">
        <v>0</v>
      </c>
      <c r="U26" s="470">
        <v>3.1</v>
      </c>
      <c r="V26" s="471">
        <v>22.25</v>
      </c>
      <c r="W26" s="472">
        <v>22.25</v>
      </c>
      <c r="X26" s="473">
        <f t="shared" si="2"/>
        <v>4.72913</v>
      </c>
      <c r="Y26" s="473">
        <f t="shared" si="3"/>
        <v>0</v>
      </c>
      <c r="AA26" s="498"/>
      <c r="AB26" s="498"/>
      <c r="AC26" s="499"/>
      <c r="AF26" s="500"/>
      <c r="AH26" s="497"/>
      <c r="AI26" s="497"/>
      <c r="AJ26" s="497"/>
      <c r="AK26" s="497"/>
      <c r="AL26" s="497"/>
      <c r="AM26" s="497"/>
      <c r="AN26" s="497"/>
      <c r="AO26" s="497"/>
      <c r="AP26" s="497"/>
      <c r="AQ26" s="497"/>
      <c r="AR26" s="497"/>
      <c r="AS26" s="497"/>
      <c r="AT26" s="497"/>
      <c r="AU26" s="497"/>
      <c r="AV26" s="497"/>
      <c r="AW26" s="497"/>
      <c r="AX26" s="497"/>
      <c r="AY26" s="497"/>
      <c r="AZ26" s="497"/>
      <c r="BA26" s="497"/>
      <c r="BB26" s="497"/>
      <c r="BC26" s="497"/>
      <c r="BD26" s="497"/>
      <c r="BE26" s="497"/>
      <c r="BF26" s="497"/>
      <c r="BG26" s="497"/>
      <c r="BH26" s="497"/>
      <c r="BI26" s="497"/>
      <c r="BJ26" s="497"/>
      <c r="BK26" s="497"/>
      <c r="BL26" s="497"/>
      <c r="BM26" s="497"/>
      <c r="BN26" s="497"/>
      <c r="BO26" s="497"/>
      <c r="BP26" s="497"/>
      <c r="BQ26" s="497"/>
      <c r="BR26" s="497"/>
      <c r="BS26" s="497"/>
      <c r="BT26" s="497"/>
      <c r="BU26" s="497"/>
      <c r="BV26" s="497"/>
      <c r="BW26" s="497"/>
      <c r="BX26" s="497"/>
      <c r="BY26" s="497"/>
      <c r="BZ26" s="497"/>
      <c r="CA26" s="497"/>
      <c r="CB26" s="497"/>
      <c r="CC26" s="497"/>
      <c r="CD26" s="497"/>
      <c r="CE26" s="497"/>
      <c r="CF26" s="497"/>
      <c r="CG26" s="497"/>
      <c r="CH26" s="497"/>
      <c r="CI26" s="497"/>
      <c r="CJ26" s="497"/>
      <c r="CK26" s="497"/>
      <c r="CL26" s="497"/>
      <c r="CM26" s="497"/>
      <c r="CN26" s="497"/>
      <c r="CO26" s="497"/>
      <c r="CP26" s="497"/>
      <c r="CQ26" s="497"/>
      <c r="CR26" s="497"/>
      <c r="CS26" s="497"/>
      <c r="CT26" s="497"/>
      <c r="CU26" s="497"/>
      <c r="CV26" s="497"/>
      <c r="CW26" s="497"/>
      <c r="CX26" s="497"/>
      <c r="CY26" s="497"/>
      <c r="CZ26" s="497"/>
      <c r="DA26" s="497"/>
      <c r="DB26" s="497"/>
      <c r="DC26" s="497"/>
      <c r="DD26" s="497"/>
      <c r="DE26" s="497"/>
      <c r="DF26" s="497"/>
      <c r="DG26" s="497"/>
      <c r="DH26" s="497"/>
      <c r="DI26" s="497"/>
      <c r="DJ26" s="497"/>
      <c r="DK26" s="497"/>
      <c r="DL26" s="497"/>
      <c r="DM26" s="497"/>
      <c r="DN26" s="497"/>
      <c r="DO26" s="497"/>
      <c r="DP26" s="497"/>
      <c r="DQ26" s="497"/>
      <c r="DR26" s="497"/>
      <c r="DS26" s="497"/>
      <c r="DT26" s="497"/>
      <c r="DU26" s="497"/>
      <c r="DV26" s="497"/>
      <c r="DW26" s="497"/>
      <c r="DX26" s="497"/>
      <c r="DY26" s="497"/>
      <c r="DZ26" s="497"/>
      <c r="EA26" s="497"/>
      <c r="EB26" s="497"/>
      <c r="EC26" s="497"/>
      <c r="ED26" s="497"/>
      <c r="EE26" s="497"/>
      <c r="EF26" s="497"/>
      <c r="EG26" s="497"/>
      <c r="EH26" s="497"/>
      <c r="EI26" s="497"/>
      <c r="EJ26" s="497"/>
      <c r="EK26" s="497"/>
      <c r="EL26" s="497"/>
      <c r="EM26" s="497"/>
      <c r="EN26" s="497"/>
      <c r="EO26" s="497"/>
      <c r="EP26" s="497"/>
      <c r="EQ26" s="497"/>
      <c r="ER26" s="497"/>
      <c r="ES26" s="497"/>
      <c r="ET26" s="497"/>
      <c r="EU26" s="497"/>
      <c r="EV26" s="497"/>
      <c r="EW26" s="497"/>
      <c r="EX26" s="497"/>
      <c r="EY26" s="497"/>
      <c r="EZ26" s="497"/>
      <c r="FA26" s="497"/>
      <c r="FB26" s="497"/>
      <c r="FC26" s="497"/>
      <c r="FD26" s="497"/>
      <c r="FE26" s="497"/>
      <c r="FF26" s="497"/>
      <c r="FG26" s="497"/>
      <c r="FH26" s="497"/>
      <c r="FI26" s="497"/>
      <c r="FJ26" s="497"/>
      <c r="FK26" s="497"/>
      <c r="FL26" s="497"/>
      <c r="FM26" s="497"/>
      <c r="FN26" s="497"/>
      <c r="FO26" s="497"/>
      <c r="FP26" s="497"/>
      <c r="FQ26" s="497"/>
      <c r="FR26" s="497"/>
      <c r="FS26" s="497"/>
      <c r="FT26" s="497"/>
      <c r="FU26" s="497"/>
      <c r="FV26" s="497"/>
      <c r="FW26" s="497"/>
      <c r="FX26" s="497"/>
      <c r="FY26" s="497"/>
      <c r="FZ26" s="497"/>
      <c r="GA26" s="497"/>
      <c r="GB26" s="497"/>
      <c r="GC26" s="497"/>
      <c r="GD26" s="497"/>
      <c r="GE26" s="497"/>
      <c r="GF26" s="497"/>
      <c r="GG26" s="497"/>
      <c r="GH26" s="497"/>
      <c r="GI26" s="497"/>
      <c r="GJ26" s="497"/>
      <c r="GK26" s="497"/>
      <c r="GL26" s="497"/>
      <c r="GM26" s="497"/>
      <c r="GN26" s="497"/>
      <c r="GO26" s="497"/>
      <c r="GP26" s="497"/>
      <c r="GQ26" s="497"/>
      <c r="GR26" s="497"/>
      <c r="GS26" s="497"/>
      <c r="GT26" s="497"/>
      <c r="GU26" s="497"/>
      <c r="GV26" s="497"/>
      <c r="GW26" s="497"/>
      <c r="GX26" s="497"/>
      <c r="GY26" s="497"/>
      <c r="GZ26" s="497"/>
      <c r="HA26" s="497"/>
      <c r="HB26" s="497"/>
      <c r="HC26" s="497"/>
      <c r="HD26" s="497"/>
      <c r="HE26" s="497"/>
      <c r="HF26" s="497"/>
      <c r="HG26" s="497"/>
      <c r="HH26" s="497"/>
      <c r="HI26" s="497"/>
      <c r="HJ26" s="497"/>
      <c r="HK26" s="497"/>
      <c r="HL26" s="497"/>
      <c r="HM26" s="497"/>
      <c r="HN26" s="497"/>
      <c r="HO26" s="497"/>
      <c r="HP26" s="497"/>
      <c r="HQ26" s="497"/>
      <c r="HR26" s="497"/>
      <c r="HS26" s="497"/>
      <c r="HT26" s="497"/>
      <c r="HU26" s="497"/>
      <c r="HV26" s="497"/>
      <c r="HW26" s="497"/>
      <c r="HX26" s="497"/>
      <c r="HY26" s="497"/>
      <c r="HZ26" s="497"/>
      <c r="IA26" s="497"/>
      <c r="IB26" s="497"/>
      <c r="IC26" s="497"/>
      <c r="ID26" s="497"/>
      <c r="IE26" s="497"/>
      <c r="IF26" s="497"/>
      <c r="IG26" s="497"/>
      <c r="IH26" s="497"/>
      <c r="II26" s="497"/>
      <c r="IJ26" s="497"/>
      <c r="IK26" s="497"/>
      <c r="IL26" s="497"/>
      <c r="IM26" s="497"/>
      <c r="IN26" s="497"/>
      <c r="IO26" s="497"/>
      <c r="IP26" s="497"/>
      <c r="IQ26" s="497"/>
      <c r="IR26" s="497"/>
      <c r="IS26" s="497"/>
      <c r="IT26" s="497"/>
      <c r="IU26" s="497"/>
      <c r="IV26" s="497"/>
      <c r="IW26" s="497"/>
      <c r="IX26" s="497"/>
      <c r="IY26" s="497"/>
      <c r="IZ26" s="497"/>
      <c r="JA26" s="497"/>
      <c r="JB26" s="497"/>
      <c r="JC26" s="497"/>
      <c r="JD26" s="497"/>
      <c r="JE26" s="497"/>
      <c r="JF26" s="497"/>
      <c r="JG26" s="497"/>
      <c r="JH26" s="497"/>
      <c r="JI26" s="497"/>
      <c r="JJ26" s="497"/>
      <c r="JK26" s="497"/>
      <c r="JL26" s="497"/>
      <c r="JM26" s="497"/>
      <c r="JN26" s="497"/>
      <c r="JO26" s="497"/>
      <c r="JP26" s="497"/>
      <c r="JQ26" s="497"/>
      <c r="JR26" s="497"/>
      <c r="JS26" s="497"/>
      <c r="JT26" s="497"/>
      <c r="JU26" s="497"/>
      <c r="JV26" s="497"/>
      <c r="JW26" s="497"/>
      <c r="JX26" s="497"/>
      <c r="JY26" s="497"/>
      <c r="JZ26" s="497"/>
      <c r="KA26" s="497"/>
      <c r="KB26" s="497"/>
      <c r="KC26" s="497"/>
      <c r="KD26" s="497"/>
      <c r="KE26" s="497"/>
      <c r="KF26" s="497"/>
      <c r="KG26" s="497"/>
      <c r="KH26" s="497"/>
      <c r="KI26" s="497"/>
      <c r="KJ26" s="497"/>
      <c r="KK26" s="497"/>
      <c r="KL26" s="497"/>
      <c r="KM26" s="497"/>
      <c r="KN26" s="497"/>
      <c r="KO26" s="497"/>
      <c r="KP26" s="497"/>
      <c r="KQ26" s="497"/>
      <c r="KR26" s="497"/>
      <c r="KS26" s="497"/>
      <c r="KT26" s="497"/>
      <c r="KU26" s="497"/>
      <c r="KV26" s="497"/>
      <c r="KW26" s="497"/>
      <c r="KX26" s="497"/>
      <c r="KY26" s="497"/>
      <c r="KZ26" s="497"/>
      <c r="LA26" s="497"/>
      <c r="LB26" s="497"/>
      <c r="LC26" s="497"/>
      <c r="LD26" s="497"/>
      <c r="LE26" s="497"/>
      <c r="LF26" s="497"/>
      <c r="LG26" s="497"/>
      <c r="LH26" s="497"/>
      <c r="LI26" s="497"/>
      <c r="LJ26" s="497"/>
      <c r="LK26" s="497"/>
      <c r="LL26" s="497"/>
      <c r="LM26" s="497"/>
      <c r="LN26" s="497"/>
      <c r="LO26" s="497"/>
      <c r="LP26" s="497"/>
      <c r="LQ26" s="497"/>
      <c r="LR26" s="497"/>
      <c r="LS26" s="497"/>
      <c r="LT26" s="497"/>
      <c r="LU26" s="497"/>
      <c r="LV26" s="497"/>
      <c r="LW26" s="497"/>
      <c r="LX26" s="497"/>
      <c r="LY26" s="497"/>
      <c r="LZ26" s="497"/>
      <c r="MA26" s="497"/>
      <c r="MB26" s="497"/>
      <c r="MC26" s="497"/>
      <c r="MD26" s="497"/>
      <c r="ME26" s="497"/>
      <c r="MF26" s="497"/>
      <c r="MG26" s="497"/>
      <c r="MH26" s="497"/>
      <c r="MI26" s="497"/>
      <c r="MJ26" s="497"/>
      <c r="MK26" s="497"/>
      <c r="ML26" s="497"/>
      <c r="MM26" s="497"/>
      <c r="MN26" s="497"/>
      <c r="MO26" s="497"/>
      <c r="MP26" s="497"/>
      <c r="MQ26" s="497"/>
      <c r="MR26" s="497"/>
      <c r="MS26" s="497"/>
      <c r="MT26" s="497"/>
      <c r="MU26" s="497"/>
      <c r="MV26" s="497"/>
      <c r="MW26" s="497"/>
      <c r="MX26" s="497"/>
      <c r="MY26" s="497"/>
      <c r="MZ26" s="497"/>
      <c r="NA26" s="497"/>
      <c r="NB26" s="497"/>
      <c r="NC26" s="497"/>
      <c r="ND26" s="497"/>
      <c r="NE26" s="497"/>
      <c r="NF26" s="497"/>
      <c r="NG26" s="497"/>
      <c r="NH26" s="497"/>
      <c r="NI26" s="497"/>
      <c r="NJ26" s="497"/>
      <c r="NK26" s="497"/>
      <c r="NL26" s="497"/>
      <c r="NM26" s="497"/>
      <c r="NN26" s="497"/>
      <c r="NO26" s="497"/>
      <c r="NP26" s="497"/>
      <c r="NQ26" s="497"/>
      <c r="NR26" s="497"/>
      <c r="NS26" s="497"/>
      <c r="NT26" s="497"/>
      <c r="NU26" s="497"/>
      <c r="NV26" s="497"/>
      <c r="NW26" s="497"/>
      <c r="NX26" s="497"/>
      <c r="NY26" s="497"/>
      <c r="NZ26" s="497"/>
      <c r="OA26" s="497"/>
      <c r="OB26" s="497"/>
      <c r="OC26" s="497"/>
      <c r="OD26" s="497"/>
      <c r="OE26" s="497"/>
      <c r="OF26" s="497"/>
      <c r="OG26" s="497"/>
      <c r="OH26" s="497"/>
      <c r="OI26" s="497"/>
      <c r="OJ26" s="497"/>
      <c r="OK26" s="497"/>
      <c r="OL26" s="497"/>
      <c r="OM26" s="497"/>
      <c r="ON26" s="497"/>
      <c r="OO26" s="497"/>
      <c r="OP26" s="497"/>
      <c r="OQ26" s="497"/>
      <c r="OR26" s="497"/>
      <c r="OS26" s="497"/>
      <c r="OT26" s="497"/>
      <c r="OU26" s="497"/>
      <c r="OV26" s="497"/>
      <c r="OW26" s="497"/>
      <c r="OX26" s="497"/>
      <c r="OY26" s="497"/>
      <c r="OZ26" s="497"/>
      <c r="PA26" s="497"/>
      <c r="PB26" s="497"/>
      <c r="PC26" s="497"/>
      <c r="PD26" s="497"/>
      <c r="PE26" s="497"/>
      <c r="PF26" s="497"/>
      <c r="PG26" s="497"/>
      <c r="PH26" s="497"/>
      <c r="PI26" s="497"/>
      <c r="PJ26" s="497"/>
      <c r="PK26" s="497"/>
      <c r="PL26" s="497"/>
      <c r="PM26" s="497"/>
      <c r="PN26" s="497"/>
      <c r="PO26" s="497"/>
      <c r="PP26" s="497"/>
      <c r="PQ26" s="497"/>
      <c r="PR26" s="497"/>
      <c r="PS26" s="497"/>
      <c r="PT26" s="497"/>
      <c r="PU26" s="497"/>
      <c r="PV26" s="497"/>
      <c r="PW26" s="497"/>
      <c r="PX26" s="497"/>
      <c r="PY26" s="497"/>
      <c r="PZ26" s="497"/>
      <c r="QA26" s="497"/>
      <c r="QB26" s="497"/>
      <c r="QC26" s="497"/>
      <c r="QD26" s="497"/>
      <c r="QE26" s="497"/>
      <c r="QF26" s="497"/>
      <c r="QG26" s="497"/>
      <c r="QH26" s="497"/>
      <c r="QI26" s="497"/>
      <c r="QJ26" s="497"/>
      <c r="QK26" s="497"/>
      <c r="QL26" s="497"/>
      <c r="QM26" s="497"/>
      <c r="QN26" s="497"/>
      <c r="QO26" s="497"/>
      <c r="QP26" s="497"/>
      <c r="QQ26" s="497"/>
      <c r="QR26" s="497"/>
      <c r="QS26" s="497"/>
      <c r="QT26" s="497"/>
      <c r="QU26" s="497"/>
      <c r="QV26" s="497"/>
      <c r="QW26" s="497"/>
      <c r="QX26" s="497"/>
      <c r="QY26" s="497"/>
      <c r="QZ26" s="497"/>
      <c r="RA26" s="497"/>
      <c r="RB26" s="497"/>
      <c r="RC26" s="497"/>
      <c r="RD26" s="497"/>
      <c r="RE26" s="497"/>
      <c r="RF26" s="497"/>
      <c r="RG26" s="497"/>
      <c r="RH26" s="497"/>
      <c r="RI26" s="497"/>
      <c r="RJ26" s="497"/>
      <c r="RK26" s="497"/>
      <c r="RL26" s="497"/>
      <c r="RM26" s="497"/>
      <c r="RN26" s="497"/>
      <c r="RO26" s="497"/>
      <c r="RP26" s="497"/>
      <c r="RQ26" s="497"/>
      <c r="RR26" s="497"/>
      <c r="RS26" s="497"/>
      <c r="RT26" s="497"/>
      <c r="RU26" s="497"/>
      <c r="RV26" s="497"/>
      <c r="RW26" s="497"/>
      <c r="RX26" s="497"/>
      <c r="RY26" s="497"/>
      <c r="RZ26" s="497"/>
      <c r="SA26" s="497"/>
      <c r="SB26" s="497"/>
      <c r="SC26" s="497"/>
      <c r="SD26" s="497"/>
      <c r="SE26" s="497"/>
      <c r="SF26" s="497"/>
      <c r="SG26" s="497"/>
      <c r="SH26" s="497"/>
      <c r="SI26" s="497"/>
      <c r="SJ26" s="497"/>
      <c r="SK26" s="497"/>
      <c r="SL26" s="497"/>
      <c r="SM26" s="497"/>
      <c r="SN26" s="497"/>
      <c r="SO26" s="497"/>
      <c r="SP26" s="497"/>
      <c r="SQ26" s="497"/>
      <c r="SR26" s="497"/>
      <c r="SS26" s="497"/>
      <c r="ST26" s="497"/>
      <c r="SU26" s="497"/>
      <c r="SV26" s="497"/>
      <c r="SW26" s="497"/>
      <c r="SX26" s="497"/>
      <c r="SY26" s="497"/>
      <c r="SZ26" s="497"/>
      <c r="TA26" s="497"/>
      <c r="TB26" s="497"/>
      <c r="TC26" s="497"/>
      <c r="TD26" s="497"/>
      <c r="TE26" s="497"/>
      <c r="TF26" s="497"/>
      <c r="TG26" s="497"/>
      <c r="TH26" s="497"/>
      <c r="TI26" s="497"/>
      <c r="TJ26" s="497"/>
      <c r="TK26" s="497"/>
      <c r="TL26" s="497"/>
      <c r="TM26" s="497"/>
      <c r="TN26" s="497"/>
      <c r="TO26" s="497"/>
      <c r="TP26" s="497"/>
      <c r="TQ26" s="497"/>
      <c r="TR26" s="497"/>
      <c r="TS26" s="497"/>
      <c r="TT26" s="497"/>
      <c r="TU26" s="497"/>
      <c r="TV26" s="497"/>
      <c r="TW26" s="497"/>
      <c r="TX26" s="497"/>
      <c r="TY26" s="497"/>
      <c r="TZ26" s="497"/>
      <c r="UA26" s="497"/>
      <c r="UB26" s="497"/>
      <c r="UC26" s="497"/>
      <c r="UD26" s="497"/>
      <c r="UE26" s="497"/>
      <c r="UF26" s="497"/>
      <c r="UG26" s="497"/>
      <c r="UH26" s="497"/>
      <c r="UI26" s="497"/>
      <c r="UJ26" s="497"/>
      <c r="UK26" s="497"/>
      <c r="UL26" s="497"/>
      <c r="UM26" s="497"/>
      <c r="UN26" s="497"/>
      <c r="UO26" s="497"/>
      <c r="UP26" s="497"/>
      <c r="UQ26" s="497"/>
      <c r="UR26" s="497"/>
      <c r="US26" s="497"/>
      <c r="UT26" s="497"/>
      <c r="UU26" s="497"/>
      <c r="UV26" s="497"/>
      <c r="UW26" s="497"/>
      <c r="UX26" s="497"/>
      <c r="UY26" s="497"/>
      <c r="UZ26" s="497"/>
      <c r="VA26" s="497"/>
      <c r="VB26" s="497"/>
      <c r="VC26" s="497"/>
      <c r="VD26" s="497"/>
      <c r="VE26" s="497"/>
      <c r="VF26" s="497"/>
      <c r="VG26" s="497"/>
      <c r="VH26" s="497"/>
      <c r="VI26" s="497"/>
      <c r="VJ26" s="497"/>
      <c r="VK26" s="497"/>
      <c r="VL26" s="497"/>
      <c r="VM26" s="497"/>
      <c r="VN26" s="497"/>
      <c r="VO26" s="497"/>
      <c r="VP26" s="497"/>
      <c r="VQ26" s="497"/>
      <c r="VR26" s="497"/>
      <c r="VS26" s="497"/>
      <c r="VT26" s="497"/>
      <c r="VU26" s="497"/>
      <c r="VV26" s="497"/>
      <c r="VW26" s="497"/>
      <c r="VX26" s="497"/>
      <c r="VY26" s="497"/>
      <c r="VZ26" s="497"/>
      <c r="WA26" s="497"/>
      <c r="WB26" s="497"/>
      <c r="WC26" s="497"/>
      <c r="WD26" s="497"/>
      <c r="WE26" s="497"/>
      <c r="WF26" s="497"/>
      <c r="WG26" s="497"/>
      <c r="WH26" s="497"/>
      <c r="WI26" s="497"/>
      <c r="WJ26" s="497"/>
      <c r="WK26" s="497"/>
      <c r="WL26" s="497"/>
      <c r="WM26" s="497"/>
      <c r="WN26" s="497"/>
      <c r="WO26" s="497"/>
      <c r="WP26" s="497"/>
      <c r="WQ26" s="497"/>
      <c r="WR26" s="497"/>
      <c r="WS26" s="497"/>
      <c r="WT26" s="497"/>
      <c r="WU26" s="497"/>
      <c r="WV26" s="497"/>
      <c r="WW26" s="497"/>
      <c r="WX26" s="497"/>
      <c r="WY26" s="497"/>
      <c r="WZ26" s="497"/>
      <c r="XA26" s="497"/>
      <c r="XB26" s="497"/>
      <c r="XC26" s="497"/>
      <c r="XD26" s="497"/>
      <c r="XE26" s="497"/>
      <c r="XF26" s="497"/>
      <c r="XG26" s="497"/>
      <c r="XH26" s="497"/>
      <c r="XI26" s="497"/>
      <c r="XJ26" s="497"/>
      <c r="XK26" s="497"/>
      <c r="XL26" s="497"/>
      <c r="XM26" s="497"/>
      <c r="XN26" s="497"/>
      <c r="XO26" s="497"/>
      <c r="XP26" s="497"/>
      <c r="XQ26" s="497"/>
      <c r="XR26" s="497"/>
      <c r="XS26" s="497"/>
      <c r="XT26" s="497"/>
      <c r="XU26" s="497"/>
      <c r="XV26" s="497"/>
      <c r="XW26" s="497"/>
      <c r="XX26" s="497"/>
      <c r="XY26" s="497"/>
      <c r="XZ26" s="497"/>
      <c r="YA26" s="497"/>
      <c r="YB26" s="497"/>
      <c r="YC26" s="497"/>
      <c r="YD26" s="497"/>
      <c r="YE26" s="497"/>
      <c r="YF26" s="497"/>
      <c r="YG26" s="497"/>
      <c r="YH26" s="497"/>
      <c r="YI26" s="497"/>
      <c r="YJ26" s="497"/>
      <c r="YK26" s="497"/>
      <c r="YL26" s="497"/>
      <c r="YM26" s="497"/>
      <c r="YN26" s="497"/>
      <c r="YO26" s="497"/>
      <c r="YP26" s="497"/>
      <c r="YQ26" s="497"/>
      <c r="YR26" s="497"/>
      <c r="YS26" s="497"/>
      <c r="YT26" s="497"/>
      <c r="YU26" s="497"/>
      <c r="YV26" s="497"/>
      <c r="YW26" s="497"/>
      <c r="YX26" s="497"/>
      <c r="YY26" s="497"/>
      <c r="YZ26" s="497"/>
      <c r="ZA26" s="497"/>
      <c r="ZB26" s="497"/>
      <c r="ZC26" s="497"/>
      <c r="ZD26" s="497"/>
      <c r="ZE26" s="497"/>
      <c r="ZF26" s="497"/>
      <c r="ZG26" s="497"/>
      <c r="ZH26" s="497"/>
      <c r="ZI26" s="497"/>
      <c r="ZJ26" s="497"/>
      <c r="ZK26" s="497"/>
      <c r="ZL26" s="497"/>
      <c r="ZM26" s="497"/>
      <c r="ZN26" s="497"/>
      <c r="ZO26" s="497"/>
      <c r="ZP26" s="497"/>
      <c r="ZQ26" s="497"/>
      <c r="ZR26" s="497"/>
      <c r="ZS26" s="497"/>
      <c r="ZT26" s="497"/>
      <c r="ZU26" s="497"/>
      <c r="ZV26" s="497"/>
      <c r="ZW26" s="497"/>
      <c r="ZX26" s="497"/>
      <c r="ZY26" s="497"/>
      <c r="ZZ26" s="497"/>
      <c r="AAA26" s="497"/>
      <c r="AAB26" s="497"/>
      <c r="AAC26" s="497"/>
      <c r="AAD26" s="497"/>
      <c r="AAE26" s="497"/>
      <c r="AAF26" s="497"/>
      <c r="AAG26" s="497"/>
      <c r="AAH26" s="497"/>
      <c r="AAI26" s="497"/>
      <c r="AAJ26" s="497"/>
      <c r="AAK26" s="497"/>
      <c r="AAL26" s="497"/>
      <c r="AAM26" s="497"/>
      <c r="AAN26" s="497"/>
      <c r="AAO26" s="497"/>
      <c r="AAP26" s="497"/>
      <c r="AAQ26" s="497"/>
      <c r="AAR26" s="497"/>
      <c r="AAS26" s="497"/>
      <c r="AAT26" s="497"/>
      <c r="AAU26" s="497"/>
      <c r="AAV26" s="497"/>
      <c r="AAW26" s="497"/>
      <c r="AAX26" s="497"/>
      <c r="AAY26" s="497"/>
      <c r="AAZ26" s="497"/>
      <c r="ABA26" s="497"/>
      <c r="ABB26" s="497"/>
      <c r="ABC26" s="497"/>
      <c r="ABD26" s="497"/>
      <c r="ABE26" s="497"/>
      <c r="ABF26" s="497"/>
      <c r="ABG26" s="497"/>
      <c r="ABH26" s="497"/>
      <c r="ABI26" s="497"/>
      <c r="ABJ26" s="497"/>
      <c r="ABK26" s="497"/>
      <c r="ABL26" s="497"/>
      <c r="ABM26" s="497"/>
      <c r="ABN26" s="497"/>
      <c r="ABO26" s="497"/>
      <c r="ABP26" s="497"/>
      <c r="ABQ26" s="497"/>
      <c r="ABR26" s="497"/>
      <c r="ABS26" s="497"/>
      <c r="ABT26" s="497"/>
      <c r="ABU26" s="497"/>
      <c r="ABV26" s="497"/>
      <c r="ABW26" s="497"/>
      <c r="ABX26" s="497"/>
      <c r="ABY26" s="497"/>
      <c r="ABZ26" s="497"/>
      <c r="ACA26" s="497"/>
      <c r="ACB26" s="497"/>
      <c r="ACC26" s="497"/>
      <c r="ACD26" s="497"/>
      <c r="ACE26" s="497"/>
      <c r="ACF26" s="497"/>
      <c r="ACG26" s="497"/>
      <c r="ACH26" s="497"/>
      <c r="ACI26" s="497"/>
      <c r="ACJ26" s="497"/>
      <c r="ACK26" s="497"/>
      <c r="ACL26" s="497"/>
      <c r="ACM26" s="497"/>
      <c r="ACN26" s="497"/>
      <c r="ACO26" s="497"/>
      <c r="ACP26" s="497"/>
      <c r="ACQ26" s="497"/>
      <c r="ACR26" s="497"/>
      <c r="ACS26" s="497"/>
      <c r="ACT26" s="497"/>
      <c r="ACU26" s="497"/>
      <c r="ACV26" s="497"/>
      <c r="ACW26" s="497"/>
      <c r="ACX26" s="497"/>
      <c r="ACY26" s="497"/>
      <c r="ACZ26" s="497"/>
      <c r="ADA26" s="497"/>
      <c r="ADB26" s="497"/>
      <c r="ADC26" s="497"/>
      <c r="ADD26" s="497"/>
      <c r="ADE26" s="497"/>
      <c r="ADF26" s="497"/>
      <c r="ADG26" s="497"/>
      <c r="ADH26" s="497"/>
      <c r="ADI26" s="497"/>
      <c r="ADJ26" s="497"/>
      <c r="ADK26" s="497"/>
      <c r="ADL26" s="497"/>
      <c r="ADM26" s="497"/>
      <c r="ADN26" s="497"/>
      <c r="ADO26" s="497"/>
      <c r="ADP26" s="497"/>
      <c r="ADQ26" s="497"/>
      <c r="ADR26" s="497"/>
      <c r="ADS26" s="497"/>
      <c r="ADT26" s="497"/>
      <c r="ADU26" s="497"/>
      <c r="ADV26" s="497"/>
      <c r="ADW26" s="497"/>
      <c r="ADX26" s="497"/>
      <c r="ADY26" s="497"/>
      <c r="ADZ26" s="497"/>
      <c r="AEA26" s="497"/>
      <c r="AEB26" s="497"/>
      <c r="AEC26" s="497"/>
      <c r="AED26" s="497"/>
      <c r="AEE26" s="497"/>
      <c r="AEF26" s="497"/>
      <c r="AEG26" s="497"/>
      <c r="AEH26" s="497"/>
      <c r="AEI26" s="497"/>
      <c r="AEJ26" s="497"/>
      <c r="AEK26" s="497"/>
      <c r="AEL26" s="497"/>
      <c r="AEM26" s="497"/>
      <c r="AEN26" s="497"/>
      <c r="AEO26" s="497"/>
      <c r="AEP26" s="497"/>
      <c r="AEQ26" s="497"/>
      <c r="AER26" s="497"/>
      <c r="AES26" s="497"/>
      <c r="AET26" s="497"/>
      <c r="AEU26" s="497"/>
      <c r="AEV26" s="497"/>
      <c r="AEW26" s="497"/>
      <c r="AEX26" s="497"/>
      <c r="AEY26" s="497"/>
      <c r="AEZ26" s="497"/>
      <c r="AFA26" s="497"/>
      <c r="AFB26" s="497"/>
      <c r="AFC26" s="497"/>
      <c r="AFD26" s="497"/>
      <c r="AFE26" s="497"/>
      <c r="AFF26" s="497"/>
      <c r="AFG26" s="497"/>
      <c r="AFH26" s="497"/>
      <c r="AFI26" s="497"/>
      <c r="AFJ26" s="497"/>
      <c r="AFK26" s="497"/>
      <c r="AFL26" s="497"/>
      <c r="AFM26" s="497"/>
      <c r="AFN26" s="497"/>
      <c r="AFO26" s="497"/>
      <c r="AFP26" s="497"/>
      <c r="AFQ26" s="497"/>
      <c r="AFR26" s="497"/>
      <c r="AFS26" s="497"/>
      <c r="AFT26" s="497"/>
      <c r="AFU26" s="497"/>
      <c r="AFV26" s="497"/>
      <c r="AFW26" s="497"/>
      <c r="AFX26" s="497"/>
      <c r="AFY26" s="497"/>
      <c r="AFZ26" s="497"/>
      <c r="AGA26" s="497"/>
      <c r="AGB26" s="497"/>
      <c r="AGC26" s="497"/>
      <c r="AGD26" s="497"/>
      <c r="AGE26" s="497"/>
      <c r="AGF26" s="497"/>
      <c r="AGG26" s="497"/>
      <c r="AGH26" s="497"/>
      <c r="AGI26" s="497"/>
      <c r="AGJ26" s="497"/>
      <c r="AGK26" s="497"/>
      <c r="AGL26" s="497"/>
      <c r="AGM26" s="497"/>
      <c r="AGN26" s="497"/>
      <c r="AGO26" s="497"/>
      <c r="AGP26" s="497"/>
      <c r="AGQ26" s="497"/>
      <c r="AGR26" s="497"/>
      <c r="AGS26" s="497"/>
      <c r="AGT26" s="497"/>
      <c r="AGU26" s="497"/>
      <c r="AGV26" s="497"/>
      <c r="AGW26" s="497"/>
      <c r="AGX26" s="497"/>
      <c r="AGY26" s="497"/>
      <c r="AGZ26" s="497"/>
      <c r="AHA26" s="497"/>
      <c r="AHB26" s="497"/>
      <c r="AHC26" s="497"/>
      <c r="AHD26" s="497"/>
      <c r="AHE26" s="497"/>
      <c r="AHF26" s="497"/>
      <c r="AHG26" s="497"/>
      <c r="AHH26" s="497"/>
      <c r="AHI26" s="497"/>
      <c r="AHJ26" s="497"/>
      <c r="AHK26" s="497"/>
      <c r="AHL26" s="497"/>
      <c r="AHM26" s="497"/>
      <c r="AHN26" s="497"/>
      <c r="AHO26" s="497"/>
      <c r="AHP26" s="497"/>
      <c r="AHQ26" s="497"/>
      <c r="AHR26" s="497"/>
      <c r="AHS26" s="497"/>
      <c r="AHT26" s="497"/>
      <c r="AHU26" s="497"/>
      <c r="AHV26" s="497"/>
      <c r="AHW26" s="497"/>
      <c r="AHX26" s="497"/>
      <c r="AHY26" s="497"/>
      <c r="AHZ26" s="497"/>
      <c r="AIA26" s="497"/>
      <c r="AIB26" s="497"/>
      <c r="AIC26" s="497"/>
      <c r="AID26" s="497"/>
      <c r="AIE26" s="497"/>
      <c r="AIF26" s="497"/>
      <c r="AIG26" s="497"/>
      <c r="AIH26" s="497"/>
      <c r="AII26" s="497"/>
      <c r="AIJ26" s="497"/>
      <c r="AIK26" s="497"/>
      <c r="AIL26" s="497"/>
      <c r="AIM26" s="497"/>
      <c r="AIN26" s="497"/>
      <c r="AIO26" s="497"/>
      <c r="AIP26" s="497"/>
      <c r="AIQ26" s="497"/>
      <c r="AIR26" s="497"/>
      <c r="AIS26" s="497"/>
      <c r="AIT26" s="497"/>
      <c r="AIU26" s="497"/>
      <c r="AIV26" s="497"/>
      <c r="AIW26" s="497"/>
      <c r="AIX26" s="497"/>
      <c r="AIY26" s="497"/>
      <c r="AIZ26" s="497"/>
      <c r="AJA26" s="497"/>
      <c r="AJB26" s="497"/>
      <c r="AJC26" s="497"/>
      <c r="AJD26" s="497"/>
      <c r="AJE26" s="497"/>
      <c r="AJF26" s="497"/>
      <c r="AJG26" s="497"/>
      <c r="AJH26" s="497"/>
      <c r="AJI26" s="497"/>
      <c r="AJJ26" s="497"/>
      <c r="AJK26" s="497"/>
      <c r="AJL26" s="497"/>
      <c r="AJM26" s="497"/>
      <c r="AJN26" s="497"/>
      <c r="AJO26" s="497"/>
      <c r="AJP26" s="497"/>
      <c r="AJQ26" s="497"/>
      <c r="AJR26" s="497"/>
      <c r="AJS26" s="497"/>
      <c r="AJT26" s="497"/>
      <c r="AJU26" s="497"/>
      <c r="AJV26" s="497"/>
      <c r="AJW26" s="497"/>
      <c r="AJX26" s="497"/>
      <c r="AJY26" s="497"/>
      <c r="AJZ26" s="497"/>
      <c r="AKA26" s="497"/>
      <c r="AKB26" s="497"/>
      <c r="AKC26" s="497"/>
      <c r="AKD26" s="497"/>
      <c r="AKE26" s="497"/>
      <c r="AKF26" s="497"/>
      <c r="AKG26" s="497"/>
      <c r="AKH26" s="497"/>
      <c r="AKI26" s="497"/>
      <c r="AKJ26" s="497"/>
      <c r="AKK26" s="497"/>
      <c r="AKL26" s="497"/>
      <c r="AKM26" s="497"/>
      <c r="AKN26" s="497"/>
      <c r="AKO26" s="497"/>
      <c r="AKP26" s="497"/>
      <c r="AKQ26" s="497"/>
      <c r="AKR26" s="497"/>
      <c r="AKS26" s="497"/>
      <c r="AKT26" s="497"/>
      <c r="AKU26" s="497"/>
      <c r="AKV26" s="497"/>
      <c r="AKW26" s="497"/>
      <c r="AKX26" s="497"/>
      <c r="AKY26" s="497"/>
      <c r="AKZ26" s="497"/>
      <c r="ALA26" s="497"/>
      <c r="ALB26" s="497"/>
      <c r="ALC26" s="497"/>
      <c r="ALD26" s="497"/>
      <c r="ALE26" s="497"/>
      <c r="ALF26" s="497"/>
      <c r="ALG26" s="497"/>
      <c r="ALH26" s="497"/>
      <c r="ALI26" s="497"/>
      <c r="ALJ26" s="497"/>
      <c r="ALK26" s="497"/>
      <c r="ALL26" s="497"/>
      <c r="ALM26" s="497"/>
      <c r="ALN26" s="497"/>
      <c r="ALO26" s="497"/>
      <c r="ALP26" s="497"/>
      <c r="ALQ26" s="497"/>
      <c r="ALR26" s="497"/>
      <c r="ALS26" s="497"/>
      <c r="ALT26" s="497"/>
      <c r="ALU26" s="497"/>
      <c r="ALV26" s="497"/>
      <c r="ALW26" s="497"/>
      <c r="ALX26" s="497"/>
      <c r="ALY26" s="497"/>
      <c r="ALZ26" s="497"/>
      <c r="AMA26" s="497"/>
      <c r="AMB26" s="497"/>
      <c r="AMC26" s="497"/>
      <c r="AMD26" s="497"/>
      <c r="AME26" s="497"/>
      <c r="AMF26" s="497"/>
      <c r="AMG26" s="497"/>
      <c r="AMH26" s="497"/>
      <c r="AMI26" s="497"/>
      <c r="AMJ26" s="497"/>
      <c r="AMK26" s="497"/>
      <c r="AML26" s="497"/>
      <c r="AMM26" s="497"/>
      <c r="AMN26" s="497"/>
      <c r="AMO26" s="497"/>
      <c r="AMP26" s="497"/>
      <c r="AMQ26" s="497"/>
      <c r="AMR26" s="497"/>
      <c r="AMS26" s="497"/>
      <c r="AMT26" s="497"/>
      <c r="AMU26" s="497"/>
      <c r="AMV26" s="497"/>
      <c r="AMW26" s="497"/>
      <c r="AMX26" s="497"/>
      <c r="AMY26" s="497"/>
      <c r="AMZ26" s="497"/>
      <c r="ANA26" s="497"/>
      <c r="ANB26" s="497"/>
      <c r="ANC26" s="497"/>
      <c r="AND26" s="497"/>
      <c r="ANE26" s="497"/>
      <c r="ANF26" s="497"/>
      <c r="ANG26" s="497"/>
      <c r="ANH26" s="497"/>
      <c r="ANI26" s="497"/>
      <c r="ANJ26" s="497"/>
      <c r="ANK26" s="497"/>
      <c r="ANL26" s="497"/>
      <c r="ANM26" s="497"/>
      <c r="ANN26" s="497"/>
      <c r="ANO26" s="497"/>
      <c r="ANP26" s="497"/>
      <c r="ANQ26" s="497"/>
      <c r="ANR26" s="497"/>
      <c r="ANS26" s="497"/>
      <c r="ANT26" s="497"/>
      <c r="ANU26" s="497"/>
      <c r="ANV26" s="497"/>
      <c r="ANW26" s="497"/>
      <c r="ANX26" s="497"/>
      <c r="ANY26" s="497"/>
      <c r="ANZ26" s="497"/>
      <c r="AOA26" s="497"/>
      <c r="AOB26" s="497"/>
      <c r="AOC26" s="497"/>
      <c r="AOD26" s="497"/>
      <c r="AOE26" s="497"/>
      <c r="AOF26" s="497"/>
      <c r="AOG26" s="497"/>
      <c r="AOH26" s="497"/>
      <c r="AOI26" s="497"/>
      <c r="AOJ26" s="497"/>
      <c r="AOK26" s="497"/>
      <c r="AOL26" s="497"/>
      <c r="AOM26" s="497"/>
      <c r="AON26" s="497"/>
      <c r="AOO26" s="497"/>
      <c r="AOP26" s="497"/>
      <c r="AOQ26" s="497"/>
      <c r="AOR26" s="497"/>
      <c r="AOS26" s="497"/>
      <c r="AOT26" s="497"/>
      <c r="AOU26" s="497"/>
      <c r="AOV26" s="497"/>
      <c r="AOW26" s="497"/>
      <c r="AOX26" s="497"/>
      <c r="AOY26" s="497"/>
      <c r="AOZ26" s="497"/>
      <c r="APA26" s="497"/>
      <c r="APB26" s="497"/>
      <c r="APC26" s="497"/>
      <c r="APD26" s="497"/>
      <c r="APE26" s="497"/>
      <c r="APF26" s="497"/>
      <c r="APG26" s="497"/>
      <c r="APH26" s="497"/>
      <c r="API26" s="497"/>
      <c r="APJ26" s="497"/>
      <c r="APK26" s="497"/>
      <c r="APL26" s="497"/>
      <c r="APM26" s="497"/>
      <c r="APN26" s="497"/>
      <c r="APO26" s="497"/>
      <c r="APP26" s="497"/>
      <c r="APQ26" s="497"/>
      <c r="APR26" s="497"/>
      <c r="APS26" s="497"/>
      <c r="APT26" s="497"/>
      <c r="APU26" s="497"/>
      <c r="APV26" s="497"/>
      <c r="APW26" s="497"/>
      <c r="APX26" s="497"/>
      <c r="APY26" s="497"/>
      <c r="APZ26" s="497"/>
      <c r="AQA26" s="497"/>
      <c r="AQB26" s="497"/>
      <c r="AQC26" s="497"/>
      <c r="AQD26" s="497"/>
      <c r="AQE26" s="497"/>
      <c r="AQF26" s="497"/>
      <c r="AQG26" s="497"/>
      <c r="AQH26" s="497"/>
      <c r="AQI26" s="497"/>
      <c r="AQJ26" s="497"/>
      <c r="AQK26" s="497"/>
      <c r="AQL26" s="497"/>
      <c r="AQM26" s="497"/>
      <c r="AQN26" s="497"/>
      <c r="AQO26" s="497"/>
      <c r="AQP26" s="497"/>
      <c r="AQQ26" s="497"/>
      <c r="AQR26" s="497"/>
      <c r="AQS26" s="497"/>
      <c r="AQT26" s="497"/>
      <c r="AQU26" s="497"/>
      <c r="AQV26" s="497"/>
      <c r="AQW26" s="497"/>
      <c r="AQX26" s="497"/>
      <c r="AQY26" s="497"/>
      <c r="AQZ26" s="497"/>
      <c r="ARA26" s="497"/>
      <c r="ARB26" s="497"/>
      <c r="ARC26" s="497"/>
      <c r="ARD26" s="497"/>
      <c r="ARE26" s="497"/>
      <c r="ARF26" s="497"/>
      <c r="ARG26" s="497"/>
      <c r="ARH26" s="497"/>
      <c r="ARI26" s="497"/>
      <c r="ARJ26" s="497"/>
      <c r="ARK26" s="497"/>
      <c r="ARL26" s="497"/>
      <c r="ARM26" s="497"/>
      <c r="ARN26" s="497"/>
      <c r="ARO26" s="497"/>
      <c r="ARP26" s="497"/>
      <c r="ARQ26" s="497"/>
      <c r="ARR26" s="497"/>
      <c r="ARS26" s="497"/>
      <c r="ART26" s="497"/>
      <c r="ARU26" s="497"/>
      <c r="ARV26" s="497"/>
      <c r="ARW26" s="497"/>
      <c r="ARX26" s="497"/>
      <c r="ARY26" s="497"/>
      <c r="ARZ26" s="497"/>
      <c r="ASA26" s="497"/>
      <c r="ASB26" s="497"/>
      <c r="ASC26" s="497"/>
      <c r="ASD26" s="497"/>
      <c r="ASE26" s="497"/>
      <c r="ASF26" s="497"/>
      <c r="ASG26" s="497"/>
      <c r="ASH26" s="497"/>
      <c r="ASI26" s="497"/>
      <c r="ASJ26" s="497"/>
      <c r="ASK26" s="497"/>
      <c r="ASL26" s="497"/>
      <c r="ASM26" s="497"/>
      <c r="ASN26" s="497"/>
      <c r="ASO26" s="497"/>
      <c r="ASP26" s="497"/>
      <c r="ASQ26" s="497"/>
      <c r="ASR26" s="497"/>
      <c r="ASS26" s="497"/>
      <c r="AST26" s="497"/>
      <c r="ASU26" s="497"/>
      <c r="ASV26" s="497"/>
      <c r="ASW26" s="497"/>
      <c r="ASX26" s="497"/>
      <c r="ASY26" s="497"/>
      <c r="ASZ26" s="497"/>
      <c r="ATA26" s="497"/>
      <c r="ATB26" s="497"/>
      <c r="ATC26" s="497"/>
      <c r="ATD26" s="497"/>
      <c r="ATE26" s="497"/>
      <c r="ATF26" s="497"/>
      <c r="ATG26" s="497"/>
      <c r="ATH26" s="497"/>
      <c r="ATI26" s="497"/>
      <c r="ATJ26" s="497"/>
      <c r="ATK26" s="497"/>
      <c r="ATL26" s="497"/>
      <c r="ATM26" s="497"/>
      <c r="ATN26" s="497"/>
      <c r="ATO26" s="497"/>
      <c r="ATP26" s="497"/>
      <c r="ATQ26" s="497"/>
      <c r="ATR26" s="497"/>
      <c r="ATS26" s="497"/>
      <c r="ATT26" s="497"/>
      <c r="ATU26" s="497"/>
      <c r="ATV26" s="497"/>
      <c r="ATW26" s="497"/>
      <c r="ATX26" s="497"/>
      <c r="ATY26" s="497"/>
      <c r="ATZ26" s="497"/>
      <c r="AUA26" s="497"/>
      <c r="AUB26" s="497"/>
      <c r="AUC26" s="497"/>
      <c r="AUD26" s="497"/>
      <c r="AUE26" s="497"/>
      <c r="AUF26" s="497"/>
      <c r="AUG26" s="497"/>
      <c r="AUH26" s="497"/>
      <c r="AUI26" s="497"/>
      <c r="AUJ26" s="497"/>
      <c r="AUK26" s="497"/>
      <c r="AUL26" s="497"/>
      <c r="AUM26" s="497"/>
      <c r="AUN26" s="497"/>
      <c r="AUO26" s="497"/>
      <c r="AUP26" s="497"/>
      <c r="AUQ26" s="497"/>
      <c r="AUR26" s="497"/>
      <c r="AUS26" s="497"/>
      <c r="AUT26" s="497"/>
      <c r="AUU26" s="497"/>
      <c r="AUV26" s="497"/>
      <c r="AUW26" s="497"/>
      <c r="AUX26" s="497"/>
      <c r="AUY26" s="497"/>
      <c r="AUZ26" s="497"/>
      <c r="AVA26" s="497"/>
      <c r="AVB26" s="497"/>
      <c r="AVC26" s="497"/>
      <c r="AVD26" s="497"/>
      <c r="AVE26" s="497"/>
      <c r="AVF26" s="497"/>
      <c r="AVG26" s="497"/>
      <c r="AVH26" s="497"/>
      <c r="AVI26" s="497"/>
      <c r="AVJ26" s="497"/>
      <c r="AVK26" s="497"/>
      <c r="AVL26" s="497"/>
      <c r="AVM26" s="497"/>
      <c r="AVN26" s="497"/>
      <c r="AVO26" s="497"/>
      <c r="AVP26" s="497"/>
      <c r="AVQ26" s="497"/>
      <c r="AVR26" s="497"/>
      <c r="AVS26" s="497"/>
      <c r="AVT26" s="497"/>
      <c r="AVU26" s="497"/>
      <c r="AVV26" s="497"/>
      <c r="AVW26" s="497"/>
      <c r="AVX26" s="497"/>
      <c r="AVY26" s="497"/>
      <c r="AVZ26" s="497"/>
      <c r="AWA26" s="497"/>
      <c r="AWB26" s="497"/>
      <c r="AWC26" s="497"/>
      <c r="AWD26" s="497"/>
      <c r="AWE26" s="497"/>
      <c r="AWF26" s="497"/>
      <c r="AWG26" s="497"/>
      <c r="AWH26" s="497"/>
      <c r="AWI26" s="497"/>
      <c r="AWJ26" s="497"/>
      <c r="AWK26" s="497"/>
      <c r="AWL26" s="497"/>
      <c r="AWM26" s="497"/>
      <c r="AWN26" s="497"/>
      <c r="AWO26" s="497"/>
      <c r="AWP26" s="497"/>
      <c r="AWQ26" s="497"/>
      <c r="AWR26" s="497"/>
      <c r="AWS26" s="497"/>
      <c r="AWT26" s="497"/>
      <c r="AWU26" s="497"/>
      <c r="AWV26" s="497"/>
      <c r="AWW26" s="497"/>
      <c r="AWX26" s="497"/>
      <c r="AWY26" s="497"/>
      <c r="AWZ26" s="497"/>
      <c r="AXA26" s="497"/>
      <c r="AXB26" s="497"/>
      <c r="AXC26" s="497"/>
      <c r="AXD26" s="497"/>
      <c r="AXE26" s="497"/>
      <c r="AXF26" s="497"/>
      <c r="AXG26" s="497"/>
      <c r="AXH26" s="497"/>
      <c r="AXI26" s="497"/>
      <c r="AXJ26" s="497"/>
      <c r="AXK26" s="497"/>
      <c r="AXL26" s="497"/>
      <c r="AXM26" s="497"/>
      <c r="AXN26" s="497"/>
      <c r="AXO26" s="497"/>
      <c r="AXP26" s="497"/>
      <c r="AXQ26" s="497"/>
      <c r="AXR26" s="497"/>
      <c r="AXS26" s="497"/>
      <c r="AXT26" s="497"/>
      <c r="AXU26" s="497"/>
      <c r="AXV26" s="497"/>
      <c r="AXW26" s="497"/>
      <c r="AXX26" s="497"/>
      <c r="AXY26" s="497"/>
      <c r="AXZ26" s="497"/>
      <c r="AYA26" s="497"/>
      <c r="AYB26" s="497"/>
      <c r="AYC26" s="497"/>
      <c r="AYD26" s="497"/>
      <c r="AYE26" s="497"/>
      <c r="AYF26" s="497"/>
      <c r="AYG26" s="497"/>
      <c r="AYH26" s="497"/>
      <c r="AYI26" s="497"/>
      <c r="AYJ26" s="497"/>
      <c r="AYK26" s="497"/>
      <c r="AYL26" s="497"/>
      <c r="AYM26" s="497"/>
      <c r="AYN26" s="497"/>
      <c r="AYO26" s="497"/>
      <c r="AYP26" s="497"/>
      <c r="AYQ26" s="497"/>
      <c r="AYR26" s="497"/>
      <c r="AYS26" s="497"/>
      <c r="AYT26" s="497"/>
      <c r="AYU26" s="497"/>
      <c r="AYV26" s="497"/>
      <c r="AYW26" s="497"/>
      <c r="AYX26" s="497"/>
      <c r="AYY26" s="497"/>
      <c r="AYZ26" s="497"/>
      <c r="AZA26" s="497"/>
      <c r="AZB26" s="497"/>
      <c r="AZC26" s="497"/>
      <c r="AZD26" s="497"/>
      <c r="AZE26" s="497"/>
      <c r="AZF26" s="497"/>
      <c r="AZG26" s="497"/>
      <c r="AZH26" s="497"/>
      <c r="AZI26" s="497"/>
      <c r="AZJ26" s="497"/>
      <c r="AZK26" s="497"/>
      <c r="AZL26" s="497"/>
      <c r="AZM26" s="497"/>
      <c r="AZN26" s="497"/>
      <c r="AZO26" s="497"/>
      <c r="AZP26" s="497"/>
      <c r="AZQ26" s="497"/>
      <c r="AZR26" s="497"/>
      <c r="AZS26" s="497"/>
      <c r="AZT26" s="497"/>
      <c r="AZU26" s="497"/>
      <c r="AZV26" s="497"/>
      <c r="AZW26" s="497"/>
      <c r="AZX26" s="497"/>
      <c r="AZY26" s="497"/>
      <c r="AZZ26" s="497"/>
      <c r="BAA26" s="497"/>
      <c r="BAB26" s="497"/>
      <c r="BAC26" s="497"/>
      <c r="BAD26" s="497"/>
      <c r="BAE26" s="497"/>
      <c r="BAF26" s="497"/>
      <c r="BAG26" s="497"/>
      <c r="BAH26" s="497"/>
      <c r="BAI26" s="497"/>
      <c r="BAJ26" s="497"/>
      <c r="BAK26" s="497"/>
      <c r="BAL26" s="497"/>
      <c r="BAM26" s="497"/>
      <c r="BAN26" s="497"/>
      <c r="BAO26" s="497"/>
      <c r="BAP26" s="497"/>
      <c r="BAQ26" s="497"/>
      <c r="BAR26" s="497"/>
      <c r="BAS26" s="497"/>
      <c r="BAT26" s="497"/>
      <c r="BAU26" s="497"/>
      <c r="BAV26" s="497"/>
      <c r="BAW26" s="497"/>
      <c r="BAX26" s="497"/>
      <c r="BAY26" s="497"/>
      <c r="BAZ26" s="497"/>
      <c r="BBA26" s="497"/>
      <c r="BBB26" s="497"/>
      <c r="BBC26" s="497"/>
      <c r="BBD26" s="497"/>
      <c r="BBE26" s="497"/>
      <c r="BBF26" s="497"/>
      <c r="BBG26" s="497"/>
      <c r="BBH26" s="497"/>
      <c r="BBI26" s="497"/>
      <c r="BBJ26" s="497"/>
      <c r="BBK26" s="497"/>
      <c r="BBL26" s="497"/>
      <c r="BBM26" s="497"/>
      <c r="BBN26" s="497"/>
      <c r="BBO26" s="497"/>
      <c r="BBP26" s="497"/>
      <c r="BBQ26" s="497"/>
      <c r="BBR26" s="497"/>
      <c r="BBS26" s="497"/>
      <c r="BBT26" s="497"/>
      <c r="BBU26" s="497"/>
      <c r="BBV26" s="497"/>
      <c r="BBW26" s="497"/>
      <c r="BBX26" s="497"/>
      <c r="BBY26" s="497"/>
      <c r="BBZ26" s="497"/>
      <c r="BCA26" s="497"/>
      <c r="BCB26" s="497"/>
      <c r="BCC26" s="497"/>
      <c r="BCD26" s="497"/>
      <c r="BCE26" s="497"/>
      <c r="BCF26" s="497"/>
      <c r="BCG26" s="497"/>
      <c r="BCH26" s="497"/>
      <c r="BCI26" s="497"/>
      <c r="BCJ26" s="497"/>
      <c r="BCK26" s="497"/>
      <c r="BCL26" s="497"/>
      <c r="BCM26" s="497"/>
      <c r="BCN26" s="497"/>
      <c r="BCO26" s="497"/>
      <c r="BCP26" s="497"/>
      <c r="BCQ26" s="497"/>
      <c r="BCR26" s="497"/>
      <c r="BCS26" s="497"/>
      <c r="BCT26" s="497"/>
      <c r="BCU26" s="497"/>
      <c r="BCV26" s="497"/>
      <c r="BCW26" s="497"/>
      <c r="BCX26" s="497"/>
      <c r="BCY26" s="497"/>
      <c r="BCZ26" s="497"/>
      <c r="BDA26" s="497"/>
      <c r="BDB26" s="497"/>
      <c r="BDC26" s="497"/>
      <c r="BDD26" s="497"/>
      <c r="BDE26" s="497"/>
      <c r="BDF26" s="497"/>
      <c r="BDG26" s="497"/>
      <c r="BDH26" s="497"/>
      <c r="BDI26" s="497"/>
      <c r="BDJ26" s="497"/>
      <c r="BDK26" s="497"/>
      <c r="BDL26" s="497"/>
      <c r="BDM26" s="497"/>
      <c r="BDN26" s="497"/>
      <c r="BDO26" s="497"/>
      <c r="BDP26" s="497"/>
      <c r="BDQ26" s="497"/>
      <c r="BDR26" s="497"/>
      <c r="BDS26" s="497"/>
      <c r="BDT26" s="497"/>
      <c r="BDU26" s="497"/>
      <c r="BDV26" s="497"/>
      <c r="BDW26" s="497"/>
      <c r="BDX26" s="497"/>
      <c r="BDY26" s="497"/>
      <c r="BDZ26" s="497"/>
      <c r="BEA26" s="497"/>
      <c r="BEB26" s="497"/>
      <c r="BEC26" s="497"/>
      <c r="BED26" s="497"/>
      <c r="BEE26" s="497"/>
      <c r="BEF26" s="497"/>
      <c r="BEG26" s="497"/>
      <c r="BEH26" s="497"/>
      <c r="BEI26" s="497"/>
      <c r="BEJ26" s="497"/>
      <c r="BEK26" s="497"/>
      <c r="BEL26" s="497"/>
      <c r="BEM26" s="497"/>
      <c r="BEN26" s="497"/>
      <c r="BEO26" s="497"/>
      <c r="BEP26" s="497"/>
      <c r="BEQ26" s="497"/>
      <c r="BER26" s="497"/>
      <c r="BES26" s="497"/>
      <c r="BET26" s="497"/>
      <c r="BEU26" s="497"/>
      <c r="BEV26" s="497"/>
      <c r="BEW26" s="497"/>
      <c r="BEX26" s="497"/>
      <c r="BEY26" s="497"/>
      <c r="BEZ26" s="497"/>
      <c r="BFA26" s="497"/>
      <c r="BFB26" s="497"/>
      <c r="BFC26" s="497"/>
      <c r="BFD26" s="497"/>
      <c r="BFE26" s="497"/>
      <c r="BFF26" s="497"/>
      <c r="BFG26" s="497"/>
      <c r="BFH26" s="497"/>
      <c r="BFI26" s="497"/>
      <c r="BFJ26" s="497"/>
      <c r="BFK26" s="497"/>
      <c r="BFL26" s="497"/>
      <c r="BFM26" s="497"/>
      <c r="BFN26" s="497"/>
      <c r="BFO26" s="497"/>
      <c r="BFP26" s="497"/>
      <c r="BFQ26" s="497"/>
      <c r="BFR26" s="497"/>
      <c r="BFS26" s="497"/>
      <c r="BFT26" s="497"/>
      <c r="BFU26" s="497"/>
      <c r="BFV26" s="497"/>
      <c r="BFW26" s="497"/>
      <c r="BFX26" s="497"/>
      <c r="BFY26" s="497"/>
      <c r="BFZ26" s="497"/>
      <c r="BGA26" s="497"/>
      <c r="BGB26" s="497"/>
      <c r="BGC26" s="497"/>
      <c r="BGD26" s="497"/>
      <c r="BGE26" s="497"/>
      <c r="BGF26" s="497"/>
      <c r="BGG26" s="497"/>
      <c r="BGH26" s="497"/>
      <c r="BGI26" s="497"/>
      <c r="BGJ26" s="497"/>
      <c r="BGK26" s="497"/>
      <c r="BGL26" s="497"/>
      <c r="BGM26" s="497"/>
      <c r="BGN26" s="497"/>
      <c r="BGO26" s="497"/>
      <c r="BGP26" s="497"/>
      <c r="BGQ26" s="497"/>
      <c r="BGR26" s="497"/>
      <c r="BGS26" s="497"/>
      <c r="BGT26" s="497"/>
      <c r="BGU26" s="497"/>
      <c r="BGV26" s="497"/>
      <c r="BGW26" s="497"/>
      <c r="BGX26" s="497"/>
      <c r="BGY26" s="497"/>
      <c r="BGZ26" s="497"/>
      <c r="BHA26" s="497"/>
      <c r="BHB26" s="497"/>
      <c r="BHC26" s="497"/>
      <c r="BHD26" s="497"/>
      <c r="BHE26" s="497"/>
      <c r="BHF26" s="497"/>
      <c r="BHG26" s="497"/>
      <c r="BHH26" s="497"/>
      <c r="BHI26" s="497"/>
      <c r="BHJ26" s="497"/>
      <c r="BHK26" s="497"/>
      <c r="BHL26" s="497"/>
      <c r="BHM26" s="497"/>
      <c r="BHN26" s="497"/>
      <c r="BHO26" s="497"/>
      <c r="BHP26" s="497"/>
      <c r="BHQ26" s="497"/>
      <c r="BHR26" s="497"/>
      <c r="BHS26" s="497"/>
      <c r="BHT26" s="497"/>
      <c r="BHU26" s="497"/>
      <c r="BHV26" s="497"/>
      <c r="BHW26" s="497"/>
      <c r="BHX26" s="497"/>
      <c r="BHY26" s="497"/>
      <c r="BHZ26" s="497"/>
      <c r="BIA26" s="497"/>
      <c r="BIB26" s="497"/>
      <c r="BIC26" s="497"/>
      <c r="BID26" s="497"/>
      <c r="BIE26" s="497"/>
      <c r="BIF26" s="497"/>
      <c r="BIG26" s="497"/>
      <c r="BIH26" s="497"/>
      <c r="BII26" s="497"/>
      <c r="BIJ26" s="497"/>
      <c r="BIK26" s="497"/>
      <c r="BIL26" s="497"/>
      <c r="BIM26" s="497"/>
      <c r="BIN26" s="497"/>
      <c r="BIO26" s="497"/>
      <c r="BIP26" s="497"/>
      <c r="BIQ26" s="497"/>
      <c r="BIR26" s="497"/>
      <c r="BIS26" s="497"/>
      <c r="BIT26" s="497"/>
      <c r="BIU26" s="497"/>
      <c r="BIV26" s="497"/>
      <c r="BIW26" s="497"/>
      <c r="BIX26" s="497"/>
      <c r="BIY26" s="497"/>
      <c r="BIZ26" s="497"/>
      <c r="BJA26" s="497"/>
      <c r="BJB26" s="497"/>
      <c r="BJC26" s="497"/>
      <c r="BJD26" s="497"/>
      <c r="BJE26" s="497"/>
      <c r="BJF26" s="497"/>
      <c r="BJG26" s="497"/>
      <c r="BJH26" s="497"/>
      <c r="BJI26" s="497"/>
      <c r="BJJ26" s="497"/>
      <c r="BJK26" s="497"/>
      <c r="BJL26" s="497"/>
      <c r="BJM26" s="497"/>
      <c r="BJN26" s="497"/>
      <c r="BJO26" s="497"/>
      <c r="BJP26" s="497"/>
      <c r="BJQ26" s="497"/>
      <c r="BJR26" s="497"/>
      <c r="BJS26" s="497"/>
      <c r="BJT26" s="497"/>
      <c r="BJU26" s="497"/>
      <c r="BJV26" s="497"/>
      <c r="BJW26" s="497"/>
      <c r="BJX26" s="497"/>
      <c r="BJY26" s="497"/>
      <c r="BJZ26" s="497"/>
      <c r="BKA26" s="497"/>
      <c r="BKB26" s="497"/>
      <c r="BKC26" s="497"/>
      <c r="BKD26" s="497"/>
      <c r="BKE26" s="497"/>
      <c r="BKF26" s="497"/>
      <c r="BKG26" s="497"/>
      <c r="BKH26" s="497"/>
      <c r="BKI26" s="497"/>
      <c r="BKJ26" s="497"/>
      <c r="BKK26" s="497"/>
      <c r="BKL26" s="497"/>
      <c r="BKM26" s="497"/>
      <c r="BKN26" s="497"/>
      <c r="BKO26" s="497"/>
      <c r="BKP26" s="497"/>
      <c r="BKQ26" s="497"/>
      <c r="BKR26" s="497"/>
      <c r="BKS26" s="497"/>
      <c r="BKT26" s="497"/>
      <c r="BKU26" s="497"/>
      <c r="BKV26" s="497"/>
      <c r="BKW26" s="497"/>
      <c r="BKX26" s="497"/>
      <c r="BKY26" s="497"/>
      <c r="BKZ26" s="497"/>
      <c r="BLA26" s="497"/>
      <c r="BLB26" s="497"/>
      <c r="BLC26" s="497"/>
      <c r="BLD26" s="497"/>
      <c r="BLE26" s="497"/>
      <c r="BLF26" s="497"/>
      <c r="BLG26" s="497"/>
      <c r="BLH26" s="497"/>
      <c r="BLI26" s="497"/>
      <c r="BLJ26" s="497"/>
      <c r="BLK26" s="497"/>
      <c r="BLL26" s="497"/>
      <c r="BLM26" s="497"/>
      <c r="BLN26" s="497"/>
      <c r="BLO26" s="497"/>
      <c r="BLP26" s="497"/>
      <c r="BLQ26" s="497"/>
      <c r="BLR26" s="497"/>
      <c r="BLS26" s="497"/>
      <c r="BLT26" s="497"/>
      <c r="BLU26" s="497"/>
      <c r="BLV26" s="497"/>
      <c r="BLW26" s="497"/>
      <c r="BLX26" s="497"/>
      <c r="BLY26" s="497"/>
      <c r="BLZ26" s="497"/>
      <c r="BMA26" s="497"/>
      <c r="BMB26" s="497"/>
      <c r="BMC26" s="497"/>
      <c r="BMD26" s="497"/>
      <c r="BME26" s="497"/>
      <c r="BMF26" s="497"/>
      <c r="BMG26" s="497"/>
      <c r="BMH26" s="497"/>
      <c r="BMI26" s="497"/>
      <c r="BMJ26" s="497"/>
      <c r="BMK26" s="497"/>
      <c r="BML26" s="497"/>
      <c r="BMM26" s="497"/>
      <c r="BMN26" s="497"/>
      <c r="BMO26" s="497"/>
      <c r="BMP26" s="497"/>
      <c r="BMQ26" s="497"/>
      <c r="BMR26" s="497"/>
      <c r="BMS26" s="497"/>
      <c r="BMT26" s="497"/>
      <c r="BMU26" s="497"/>
      <c r="BMV26" s="497"/>
      <c r="BMW26" s="497"/>
      <c r="BMX26" s="497"/>
      <c r="BMY26" s="497"/>
      <c r="BMZ26" s="497"/>
      <c r="BNA26" s="497"/>
      <c r="BNB26" s="497"/>
      <c r="BNC26" s="497"/>
      <c r="BND26" s="497"/>
      <c r="BNE26" s="497"/>
      <c r="BNF26" s="497"/>
      <c r="BNG26" s="497"/>
      <c r="BNH26" s="497"/>
      <c r="BNI26" s="497"/>
      <c r="BNJ26" s="497"/>
      <c r="BNK26" s="497"/>
      <c r="BNL26" s="497"/>
      <c r="BNM26" s="497"/>
      <c r="BNN26" s="497"/>
      <c r="BNO26" s="497"/>
      <c r="BNP26" s="497"/>
      <c r="BNQ26" s="497"/>
      <c r="BNR26" s="497"/>
      <c r="BNS26" s="497"/>
      <c r="BNT26" s="497"/>
      <c r="BNU26" s="497"/>
      <c r="BNV26" s="497"/>
      <c r="BNW26" s="497"/>
      <c r="BNX26" s="497"/>
      <c r="BNY26" s="497"/>
      <c r="BNZ26" s="497"/>
      <c r="BOA26" s="497"/>
      <c r="BOB26" s="497"/>
      <c r="BOC26" s="497"/>
      <c r="BOD26" s="497"/>
      <c r="BOE26" s="497"/>
      <c r="BOF26" s="497"/>
      <c r="BOG26" s="497"/>
      <c r="BOH26" s="497"/>
      <c r="BOI26" s="497"/>
      <c r="BOJ26" s="497"/>
      <c r="BOK26" s="497"/>
      <c r="BOL26" s="497"/>
      <c r="BOM26" s="497"/>
      <c r="BON26" s="497"/>
      <c r="BOO26" s="497"/>
      <c r="BOP26" s="497"/>
      <c r="BOQ26" s="497"/>
      <c r="BOR26" s="497"/>
      <c r="BOS26" s="497"/>
      <c r="BOT26" s="497"/>
      <c r="BOU26" s="497"/>
      <c r="BOV26" s="497"/>
      <c r="BOW26" s="497"/>
      <c r="BOX26" s="497"/>
      <c r="BOY26" s="497"/>
      <c r="BOZ26" s="497"/>
      <c r="BPA26" s="497"/>
      <c r="BPB26" s="497"/>
      <c r="BPC26" s="497"/>
      <c r="BPD26" s="497"/>
      <c r="BPE26" s="497"/>
      <c r="BPF26" s="497"/>
      <c r="BPG26" s="497"/>
      <c r="BPH26" s="497"/>
      <c r="BPI26" s="497"/>
      <c r="BPJ26" s="497"/>
      <c r="BPK26" s="497"/>
      <c r="BPL26" s="497"/>
      <c r="BPM26" s="497"/>
      <c r="BPN26" s="497"/>
      <c r="BPO26" s="497"/>
      <c r="BPP26" s="497"/>
      <c r="BPQ26" s="497"/>
      <c r="BPR26" s="497"/>
      <c r="BPS26" s="497"/>
      <c r="BPT26" s="497"/>
      <c r="BPU26" s="497"/>
      <c r="BPV26" s="497"/>
      <c r="BPW26" s="497"/>
      <c r="BPX26" s="497"/>
      <c r="BPY26" s="497"/>
      <c r="BPZ26" s="497"/>
      <c r="BQA26" s="497"/>
      <c r="BQB26" s="497"/>
      <c r="BQC26" s="497"/>
      <c r="BQD26" s="497"/>
      <c r="BQE26" s="497"/>
      <c r="BQF26" s="497"/>
      <c r="BQG26" s="497"/>
      <c r="BQH26" s="497"/>
      <c r="BQI26" s="497"/>
      <c r="BQJ26" s="497"/>
      <c r="BQK26" s="497"/>
      <c r="BQL26" s="497"/>
      <c r="BQM26" s="497"/>
      <c r="BQN26" s="497"/>
      <c r="BQO26" s="497"/>
      <c r="BQP26" s="497"/>
      <c r="BQQ26" s="497"/>
      <c r="BQR26" s="497"/>
      <c r="BQS26" s="497"/>
      <c r="BQT26" s="497"/>
      <c r="BQU26" s="497"/>
      <c r="BQV26" s="497"/>
      <c r="BQW26" s="497"/>
      <c r="BQX26" s="497"/>
      <c r="BQY26" s="497"/>
      <c r="BQZ26" s="497"/>
      <c r="BRA26" s="497"/>
      <c r="BRB26" s="497"/>
      <c r="BRC26" s="497"/>
      <c r="BRD26" s="497"/>
      <c r="BRE26" s="497"/>
      <c r="BRF26" s="497"/>
      <c r="BRG26" s="497"/>
      <c r="BRH26" s="497"/>
      <c r="BRI26" s="497"/>
      <c r="BRJ26" s="497"/>
      <c r="BRK26" s="497"/>
      <c r="BRL26" s="497"/>
      <c r="BRM26" s="497"/>
      <c r="BRN26" s="497"/>
      <c r="BRO26" s="497"/>
      <c r="BRP26" s="497"/>
      <c r="BRQ26" s="497"/>
      <c r="BRR26" s="497"/>
      <c r="BRS26" s="497"/>
      <c r="BRT26" s="497"/>
      <c r="BRU26" s="497"/>
      <c r="BRV26" s="497"/>
      <c r="BRW26" s="497"/>
      <c r="BRX26" s="497"/>
      <c r="BRY26" s="497"/>
      <c r="BRZ26" s="497"/>
      <c r="BSA26" s="497"/>
      <c r="BSB26" s="497"/>
      <c r="BSC26" s="497"/>
      <c r="BSD26" s="497"/>
      <c r="BSE26" s="497"/>
      <c r="BSF26" s="497"/>
      <c r="BSG26" s="497"/>
      <c r="BSH26" s="497"/>
      <c r="BSI26" s="497"/>
      <c r="BSJ26" s="497"/>
      <c r="BSK26" s="497"/>
      <c r="BSL26" s="497"/>
      <c r="BSM26" s="497"/>
      <c r="BSN26" s="497"/>
      <c r="BSO26" s="497"/>
      <c r="BSP26" s="497"/>
      <c r="BSQ26" s="497"/>
      <c r="BSR26" s="497"/>
      <c r="BSS26" s="497"/>
      <c r="BST26" s="497"/>
      <c r="BSU26" s="497"/>
      <c r="BSV26" s="497"/>
      <c r="BSW26" s="497"/>
      <c r="BSX26" s="497"/>
      <c r="BSY26" s="497"/>
      <c r="BSZ26" s="497"/>
      <c r="BTA26" s="497"/>
      <c r="BTB26" s="497"/>
      <c r="BTC26" s="497"/>
      <c r="BTD26" s="497"/>
      <c r="BTE26" s="497"/>
      <c r="BTF26" s="497"/>
      <c r="BTG26" s="497"/>
      <c r="BTH26" s="497"/>
      <c r="BTI26" s="497"/>
      <c r="BTJ26" s="497"/>
      <c r="BTK26" s="497"/>
      <c r="BTL26" s="497"/>
      <c r="BTM26" s="497"/>
      <c r="BTN26" s="497"/>
      <c r="BTO26" s="497"/>
      <c r="BTP26" s="497"/>
      <c r="BTQ26" s="497"/>
      <c r="BTR26" s="497"/>
      <c r="BTS26" s="497"/>
      <c r="BTT26" s="497"/>
      <c r="BTU26" s="497"/>
      <c r="BTV26" s="497"/>
      <c r="BTW26" s="497"/>
      <c r="BTX26" s="497"/>
      <c r="BTY26" s="497"/>
      <c r="BTZ26" s="497"/>
      <c r="BUA26" s="497"/>
      <c r="BUB26" s="497"/>
      <c r="BUC26" s="497"/>
      <c r="BUD26" s="497"/>
      <c r="BUE26" s="497"/>
      <c r="BUF26" s="497"/>
      <c r="BUG26" s="497"/>
      <c r="BUH26" s="497"/>
      <c r="BUI26" s="497"/>
      <c r="BUJ26" s="497"/>
      <c r="BUK26" s="497"/>
      <c r="BUL26" s="497"/>
      <c r="BUM26" s="497"/>
      <c r="BUN26" s="497"/>
      <c r="BUO26" s="497"/>
      <c r="BUP26" s="497"/>
      <c r="BUQ26" s="497"/>
      <c r="BUR26" s="497"/>
      <c r="BUS26" s="497"/>
      <c r="BUT26" s="497"/>
      <c r="BUU26" s="497"/>
      <c r="BUV26" s="497"/>
      <c r="BUW26" s="497"/>
      <c r="BUX26" s="497"/>
      <c r="BUY26" s="497"/>
      <c r="BUZ26" s="497"/>
      <c r="BVA26" s="497"/>
      <c r="BVB26" s="497"/>
      <c r="BVC26" s="497"/>
      <c r="BVD26" s="497"/>
      <c r="BVE26" s="497"/>
      <c r="BVF26" s="497"/>
      <c r="BVG26" s="497"/>
      <c r="BVH26" s="497"/>
      <c r="BVI26" s="497"/>
      <c r="BVJ26" s="497"/>
      <c r="BVK26" s="497"/>
      <c r="BVL26" s="497"/>
      <c r="BVM26" s="497"/>
      <c r="BVN26" s="497"/>
      <c r="BVO26" s="497"/>
      <c r="BVP26" s="497"/>
      <c r="BVQ26" s="497"/>
      <c r="BVR26" s="497"/>
      <c r="BVS26" s="497"/>
      <c r="BVT26" s="497"/>
      <c r="BVU26" s="497"/>
      <c r="BVV26" s="497"/>
      <c r="BVW26" s="497"/>
      <c r="BVX26" s="497"/>
      <c r="BVY26" s="497"/>
      <c r="BVZ26" s="497"/>
      <c r="BWA26" s="497"/>
      <c r="BWB26" s="497"/>
      <c r="BWC26" s="497"/>
      <c r="BWD26" s="497"/>
      <c r="BWE26" s="497"/>
      <c r="BWF26" s="497"/>
      <c r="BWG26" s="497"/>
      <c r="BWH26" s="497"/>
      <c r="BWI26" s="497"/>
      <c r="BWJ26" s="497"/>
      <c r="BWK26" s="497"/>
      <c r="BWL26" s="497"/>
      <c r="BWM26" s="497"/>
      <c r="BWN26" s="497"/>
      <c r="BWO26" s="497"/>
      <c r="BWP26" s="497"/>
      <c r="BWQ26" s="497"/>
      <c r="BWR26" s="497"/>
      <c r="BWS26" s="497"/>
      <c r="BWT26" s="497"/>
      <c r="BWU26" s="497"/>
      <c r="BWV26" s="497"/>
      <c r="BWW26" s="497"/>
      <c r="BWX26" s="497"/>
      <c r="BWY26" s="497"/>
      <c r="BWZ26" s="497"/>
      <c r="BXA26" s="497"/>
      <c r="BXB26" s="497"/>
      <c r="BXC26" s="497"/>
      <c r="BXD26" s="497"/>
      <c r="BXE26" s="497"/>
      <c r="BXF26" s="497"/>
      <c r="BXG26" s="497"/>
      <c r="BXH26" s="497"/>
      <c r="BXI26" s="497"/>
      <c r="BXJ26" s="497"/>
      <c r="BXK26" s="497"/>
      <c r="BXL26" s="497"/>
      <c r="BXM26" s="497"/>
      <c r="BXN26" s="497"/>
      <c r="BXO26" s="497"/>
      <c r="BXP26" s="497"/>
      <c r="BXQ26" s="497"/>
      <c r="BXR26" s="497"/>
      <c r="BXS26" s="497"/>
      <c r="BXT26" s="497"/>
      <c r="BXU26" s="497"/>
      <c r="BXV26" s="497"/>
      <c r="BXW26" s="497"/>
      <c r="BXX26" s="497"/>
      <c r="BXY26" s="497"/>
      <c r="BXZ26" s="497"/>
      <c r="BYA26" s="497"/>
      <c r="BYB26" s="497"/>
      <c r="BYC26" s="497"/>
      <c r="BYD26" s="497"/>
      <c r="BYE26" s="497"/>
      <c r="BYF26" s="497"/>
      <c r="BYG26" s="497"/>
      <c r="BYH26" s="497"/>
      <c r="BYI26" s="497"/>
      <c r="BYJ26" s="497"/>
      <c r="BYK26" s="497"/>
      <c r="BYL26" s="497"/>
      <c r="BYM26" s="497"/>
      <c r="BYN26" s="497"/>
      <c r="BYO26" s="497"/>
      <c r="BYP26" s="497"/>
      <c r="BYQ26" s="497"/>
      <c r="BYR26" s="497"/>
      <c r="BYS26" s="497"/>
      <c r="BYT26" s="497"/>
      <c r="BYU26" s="497"/>
      <c r="BYV26" s="497"/>
      <c r="BYW26" s="497"/>
      <c r="BYX26" s="497"/>
      <c r="BYY26" s="497"/>
      <c r="BYZ26" s="497"/>
      <c r="BZA26" s="497"/>
      <c r="BZB26" s="497"/>
      <c r="BZC26" s="497"/>
      <c r="BZD26" s="497"/>
      <c r="BZE26" s="497"/>
      <c r="BZF26" s="497"/>
      <c r="BZG26" s="497"/>
      <c r="BZH26" s="497"/>
      <c r="BZI26" s="497"/>
      <c r="BZJ26" s="497"/>
      <c r="BZK26" s="497"/>
      <c r="BZL26" s="497"/>
      <c r="BZM26" s="497"/>
      <c r="BZN26" s="497"/>
      <c r="BZO26" s="497"/>
      <c r="BZP26" s="497"/>
      <c r="BZQ26" s="497"/>
      <c r="BZR26" s="497"/>
      <c r="BZS26" s="497"/>
      <c r="BZT26" s="497"/>
      <c r="BZU26" s="497"/>
      <c r="BZV26" s="497"/>
      <c r="BZW26" s="497"/>
      <c r="BZX26" s="497"/>
      <c r="BZY26" s="497"/>
      <c r="BZZ26" s="497"/>
      <c r="CAA26" s="497"/>
      <c r="CAB26" s="497"/>
      <c r="CAC26" s="497"/>
      <c r="CAD26" s="497"/>
      <c r="CAE26" s="497"/>
      <c r="CAF26" s="497"/>
      <c r="CAG26" s="497"/>
      <c r="CAH26" s="497"/>
      <c r="CAI26" s="497"/>
      <c r="CAJ26" s="497"/>
      <c r="CAK26" s="497"/>
      <c r="CAL26" s="497"/>
      <c r="CAM26" s="497"/>
      <c r="CAN26" s="497"/>
      <c r="CAO26" s="497"/>
      <c r="CAP26" s="497"/>
      <c r="CAQ26" s="497"/>
      <c r="CAR26" s="497"/>
      <c r="CAS26" s="497"/>
      <c r="CAT26" s="497"/>
      <c r="CAU26" s="497"/>
      <c r="CAV26" s="497"/>
      <c r="CAW26" s="497"/>
      <c r="CAX26" s="497"/>
      <c r="CAY26" s="497"/>
      <c r="CAZ26" s="497"/>
      <c r="CBA26" s="497"/>
      <c r="CBB26" s="497"/>
      <c r="CBC26" s="497"/>
      <c r="CBD26" s="497"/>
      <c r="CBE26" s="497"/>
      <c r="CBF26" s="497"/>
      <c r="CBG26" s="497"/>
      <c r="CBH26" s="497"/>
      <c r="CBI26" s="497"/>
      <c r="CBJ26" s="497"/>
      <c r="CBK26" s="497"/>
      <c r="CBL26" s="497"/>
      <c r="CBM26" s="497"/>
      <c r="CBN26" s="497"/>
      <c r="CBO26" s="497"/>
      <c r="CBP26" s="497"/>
      <c r="CBQ26" s="497"/>
      <c r="CBR26" s="497"/>
      <c r="CBS26" s="497"/>
      <c r="CBT26" s="497"/>
      <c r="CBU26" s="497"/>
      <c r="CBV26" s="497"/>
      <c r="CBW26" s="497"/>
      <c r="CBX26" s="497"/>
      <c r="CBY26" s="497"/>
      <c r="CBZ26" s="497"/>
      <c r="CCA26" s="497"/>
      <c r="CCB26" s="497"/>
      <c r="CCC26" s="497"/>
      <c r="CCD26" s="497"/>
      <c r="CCE26" s="497"/>
      <c r="CCF26" s="497"/>
      <c r="CCG26" s="497"/>
      <c r="CCH26" s="497"/>
      <c r="CCI26" s="497"/>
      <c r="CCJ26" s="497"/>
      <c r="CCK26" s="497"/>
      <c r="CCL26" s="497"/>
      <c r="CCM26" s="497"/>
      <c r="CCN26" s="497"/>
      <c r="CCO26" s="497"/>
      <c r="CCP26" s="497"/>
      <c r="CCQ26" s="497"/>
      <c r="CCR26" s="497"/>
      <c r="CCS26" s="497"/>
      <c r="CCT26" s="497"/>
      <c r="CCU26" s="497"/>
      <c r="CCV26" s="497"/>
      <c r="CCW26" s="497"/>
      <c r="CCX26" s="497"/>
      <c r="CCY26" s="497"/>
      <c r="CCZ26" s="497"/>
      <c r="CDA26" s="497"/>
      <c r="CDB26" s="497"/>
      <c r="CDC26" s="497"/>
      <c r="CDD26" s="497"/>
      <c r="CDE26" s="497"/>
      <c r="CDF26" s="497"/>
      <c r="CDG26" s="497"/>
      <c r="CDH26" s="497"/>
      <c r="CDI26" s="497"/>
      <c r="CDJ26" s="497"/>
      <c r="CDK26" s="497"/>
      <c r="CDL26" s="497"/>
      <c r="CDM26" s="497"/>
      <c r="CDN26" s="497"/>
      <c r="CDO26" s="497"/>
      <c r="CDP26" s="497"/>
      <c r="CDQ26" s="497"/>
      <c r="CDR26" s="497"/>
      <c r="CDS26" s="497"/>
      <c r="CDT26" s="497"/>
      <c r="CDU26" s="497"/>
      <c r="CDV26" s="497"/>
      <c r="CDW26" s="497"/>
      <c r="CDX26" s="497"/>
      <c r="CDY26" s="497"/>
      <c r="CDZ26" s="497"/>
      <c r="CEA26" s="497"/>
      <c r="CEB26" s="497"/>
      <c r="CEC26" s="497"/>
      <c r="CED26" s="497"/>
      <c r="CEE26" s="497"/>
      <c r="CEF26" s="497"/>
      <c r="CEG26" s="497"/>
      <c r="CEH26" s="497"/>
      <c r="CEI26" s="497"/>
      <c r="CEJ26" s="497"/>
      <c r="CEK26" s="497"/>
      <c r="CEL26" s="497"/>
      <c r="CEM26" s="497"/>
      <c r="CEN26" s="497"/>
      <c r="CEO26" s="497"/>
      <c r="CEP26" s="497"/>
      <c r="CEQ26" s="497"/>
      <c r="CER26" s="497"/>
      <c r="CES26" s="497"/>
      <c r="CET26" s="497"/>
      <c r="CEU26" s="497"/>
      <c r="CEV26" s="497"/>
      <c r="CEW26" s="497"/>
      <c r="CEX26" s="497"/>
      <c r="CEY26" s="497"/>
      <c r="CEZ26" s="497"/>
      <c r="CFA26" s="497"/>
      <c r="CFB26" s="497"/>
      <c r="CFC26" s="497"/>
      <c r="CFD26" s="497"/>
      <c r="CFE26" s="497"/>
      <c r="CFF26" s="497"/>
      <c r="CFG26" s="497"/>
      <c r="CFH26" s="497"/>
      <c r="CFI26" s="497"/>
      <c r="CFJ26" s="497"/>
      <c r="CFK26" s="497"/>
      <c r="CFL26" s="497"/>
      <c r="CFM26" s="497"/>
      <c r="CFN26" s="497"/>
      <c r="CFO26" s="497"/>
      <c r="CFP26" s="497"/>
      <c r="CFQ26" s="497"/>
      <c r="CFR26" s="497"/>
      <c r="CFS26" s="497"/>
      <c r="CFT26" s="497"/>
      <c r="CFU26" s="497"/>
      <c r="CFV26" s="497"/>
      <c r="CFW26" s="497"/>
      <c r="CFX26" s="497"/>
      <c r="CFY26" s="497"/>
      <c r="CFZ26" s="497"/>
      <c r="CGA26" s="497"/>
      <c r="CGB26" s="497"/>
      <c r="CGC26" s="497"/>
      <c r="CGD26" s="497"/>
      <c r="CGE26" s="497"/>
      <c r="CGF26" s="497"/>
      <c r="CGG26" s="497"/>
      <c r="CGH26" s="497"/>
      <c r="CGI26" s="497"/>
      <c r="CGJ26" s="497"/>
      <c r="CGK26" s="497"/>
      <c r="CGL26" s="497"/>
      <c r="CGM26" s="497"/>
      <c r="CGN26" s="497"/>
      <c r="CGO26" s="497"/>
      <c r="CGP26" s="497"/>
      <c r="CGQ26" s="497"/>
      <c r="CGR26" s="497"/>
      <c r="CGS26" s="497"/>
      <c r="CGT26" s="497"/>
      <c r="CGU26" s="497"/>
      <c r="CGV26" s="497"/>
      <c r="CGW26" s="497"/>
      <c r="CGX26" s="497"/>
      <c r="CGY26" s="497"/>
      <c r="CGZ26" s="497"/>
      <c r="CHA26" s="497"/>
      <c r="CHB26" s="497"/>
      <c r="CHC26" s="497"/>
      <c r="CHD26" s="497"/>
      <c r="CHE26" s="497"/>
      <c r="CHF26" s="497"/>
      <c r="CHG26" s="497"/>
      <c r="CHH26" s="497"/>
      <c r="CHI26" s="497"/>
      <c r="CHJ26" s="497"/>
      <c r="CHK26" s="497"/>
      <c r="CHL26" s="497"/>
      <c r="CHM26" s="497"/>
      <c r="CHN26" s="497"/>
      <c r="CHO26" s="497"/>
      <c r="CHP26" s="497"/>
      <c r="CHQ26" s="497"/>
      <c r="CHR26" s="497"/>
      <c r="CHS26" s="497"/>
      <c r="CHT26" s="497"/>
      <c r="CHU26" s="497"/>
      <c r="CHV26" s="497"/>
      <c r="CHW26" s="497"/>
      <c r="CHX26" s="497"/>
      <c r="CHY26" s="497"/>
      <c r="CHZ26" s="497"/>
      <c r="CIA26" s="497"/>
      <c r="CIB26" s="497"/>
      <c r="CIC26" s="497"/>
      <c r="CID26" s="497"/>
      <c r="CIE26" s="497"/>
      <c r="CIF26" s="497"/>
      <c r="CIG26" s="497"/>
      <c r="CIH26" s="497"/>
      <c r="CII26" s="497"/>
      <c r="CIJ26" s="497"/>
      <c r="CIK26" s="497"/>
      <c r="CIL26" s="497"/>
      <c r="CIM26" s="497"/>
      <c r="CIN26" s="497"/>
      <c r="CIO26" s="497"/>
      <c r="CIP26" s="497"/>
      <c r="CIQ26" s="497"/>
      <c r="CIR26" s="497"/>
      <c r="CIS26" s="497"/>
      <c r="CIT26" s="497"/>
      <c r="CIU26" s="497"/>
      <c r="CIV26" s="497"/>
      <c r="CIW26" s="497"/>
      <c r="CIX26" s="497"/>
      <c r="CIY26" s="497"/>
      <c r="CIZ26" s="497"/>
      <c r="CJA26" s="497"/>
      <c r="CJB26" s="497"/>
      <c r="CJC26" s="497"/>
      <c r="CJD26" s="497"/>
      <c r="CJE26" s="497"/>
      <c r="CJF26" s="497"/>
      <c r="CJG26" s="497"/>
      <c r="CJH26" s="497"/>
      <c r="CJI26" s="497"/>
      <c r="CJJ26" s="497"/>
      <c r="CJK26" s="497"/>
      <c r="CJL26" s="497"/>
      <c r="CJM26" s="497"/>
      <c r="CJN26" s="497"/>
      <c r="CJO26" s="497"/>
      <c r="CJP26" s="497"/>
      <c r="CJQ26" s="497"/>
      <c r="CJR26" s="497"/>
      <c r="CJS26" s="497"/>
      <c r="CJT26" s="497"/>
      <c r="CJU26" s="497"/>
      <c r="CJV26" s="497"/>
      <c r="CJW26" s="497"/>
      <c r="CJX26" s="497"/>
      <c r="CJY26" s="497"/>
      <c r="CJZ26" s="497"/>
      <c r="CKA26" s="497"/>
      <c r="CKB26" s="497"/>
      <c r="CKC26" s="497"/>
      <c r="CKD26" s="497"/>
      <c r="CKE26" s="497"/>
      <c r="CKF26" s="497"/>
      <c r="CKG26" s="497"/>
      <c r="CKH26" s="497"/>
      <c r="CKI26" s="497"/>
      <c r="CKJ26" s="497"/>
      <c r="CKK26" s="497"/>
      <c r="CKL26" s="497"/>
      <c r="CKM26" s="497"/>
      <c r="CKN26" s="497"/>
      <c r="CKO26" s="497"/>
      <c r="CKP26" s="497"/>
      <c r="CKQ26" s="497"/>
      <c r="CKR26" s="497"/>
      <c r="CKS26" s="497"/>
      <c r="CKT26" s="497"/>
      <c r="CKU26" s="497"/>
      <c r="CKV26" s="497"/>
      <c r="CKW26" s="497"/>
      <c r="CKX26" s="497"/>
      <c r="CKY26" s="497"/>
      <c r="CKZ26" s="497"/>
      <c r="CLA26" s="497"/>
      <c r="CLB26" s="497"/>
      <c r="CLC26" s="497"/>
      <c r="CLD26" s="497"/>
      <c r="CLE26" s="497"/>
      <c r="CLF26" s="497"/>
      <c r="CLG26" s="497"/>
      <c r="CLH26" s="497"/>
      <c r="CLI26" s="497"/>
      <c r="CLJ26" s="497"/>
      <c r="CLK26" s="497"/>
      <c r="CLL26" s="497"/>
      <c r="CLM26" s="497"/>
      <c r="CLN26" s="497"/>
      <c r="CLO26" s="497"/>
      <c r="CLP26" s="497"/>
      <c r="CLQ26" s="497"/>
      <c r="CLR26" s="497"/>
      <c r="CLS26" s="497"/>
      <c r="CLT26" s="497"/>
      <c r="CLU26" s="497"/>
      <c r="CLV26" s="497"/>
      <c r="CLW26" s="497"/>
      <c r="CLX26" s="497"/>
      <c r="CLY26" s="497"/>
      <c r="CLZ26" s="497"/>
      <c r="CMA26" s="497"/>
      <c r="CMB26" s="497"/>
      <c r="CMC26" s="497"/>
      <c r="CMD26" s="497"/>
      <c r="CME26" s="497"/>
      <c r="CMF26" s="497"/>
      <c r="CMG26" s="497"/>
      <c r="CMH26" s="497"/>
      <c r="CMI26" s="497"/>
      <c r="CMJ26" s="497"/>
      <c r="CMK26" s="497"/>
      <c r="CML26" s="497"/>
      <c r="CMM26" s="497"/>
      <c r="CMN26" s="497"/>
      <c r="CMO26" s="497"/>
      <c r="CMP26" s="497"/>
      <c r="CMQ26" s="497"/>
      <c r="CMR26" s="497"/>
      <c r="CMS26" s="497"/>
      <c r="CMT26" s="497"/>
      <c r="CMU26" s="497"/>
      <c r="CMV26" s="497"/>
      <c r="CMW26" s="497"/>
      <c r="CMX26" s="497"/>
      <c r="CMY26" s="497"/>
      <c r="CMZ26" s="497"/>
      <c r="CNA26" s="497"/>
      <c r="CNB26" s="497"/>
      <c r="CNC26" s="497"/>
      <c r="CND26" s="497"/>
      <c r="CNE26" s="497"/>
      <c r="CNF26" s="497"/>
      <c r="CNG26" s="497"/>
      <c r="CNH26" s="497"/>
      <c r="CNI26" s="497"/>
      <c r="CNJ26" s="497"/>
      <c r="CNK26" s="497"/>
      <c r="CNL26" s="497"/>
      <c r="CNM26" s="497"/>
      <c r="CNN26" s="497"/>
      <c r="CNO26" s="497"/>
      <c r="CNP26" s="497"/>
      <c r="CNQ26" s="497"/>
      <c r="CNR26" s="497"/>
      <c r="CNS26" s="497"/>
      <c r="CNT26" s="497"/>
      <c r="CNU26" s="497"/>
      <c r="CNV26" s="497"/>
      <c r="CNW26" s="497"/>
      <c r="CNX26" s="497"/>
      <c r="CNY26" s="497"/>
      <c r="CNZ26" s="497"/>
      <c r="COA26" s="497"/>
      <c r="COB26" s="497"/>
      <c r="COC26" s="497"/>
      <c r="COD26" s="497"/>
      <c r="COE26" s="497"/>
      <c r="COF26" s="497"/>
      <c r="COG26" s="497"/>
      <c r="COH26" s="497"/>
      <c r="COI26" s="497"/>
      <c r="COJ26" s="497"/>
      <c r="COK26" s="497"/>
      <c r="COL26" s="497"/>
      <c r="COM26" s="497"/>
      <c r="CON26" s="497"/>
      <c r="COO26" s="497"/>
      <c r="COP26" s="497"/>
      <c r="COQ26" s="497"/>
      <c r="COR26" s="497"/>
      <c r="COS26" s="497"/>
      <c r="COT26" s="497"/>
      <c r="COU26" s="497"/>
      <c r="COV26" s="497"/>
      <c r="COW26" s="497"/>
      <c r="COX26" s="497"/>
      <c r="COY26" s="497"/>
      <c r="COZ26" s="497"/>
      <c r="CPA26" s="497"/>
      <c r="CPB26" s="497"/>
      <c r="CPC26" s="497"/>
      <c r="CPD26" s="497"/>
      <c r="CPE26" s="497"/>
      <c r="CPF26" s="497"/>
      <c r="CPG26" s="497"/>
      <c r="CPH26" s="497"/>
      <c r="CPI26" s="497"/>
      <c r="CPJ26" s="497"/>
      <c r="CPK26" s="497"/>
      <c r="CPL26" s="497"/>
      <c r="CPM26" s="497"/>
      <c r="CPN26" s="497"/>
      <c r="CPO26" s="497"/>
      <c r="CPP26" s="497"/>
      <c r="CPQ26" s="497"/>
      <c r="CPR26" s="497"/>
      <c r="CPS26" s="497"/>
      <c r="CPT26" s="497"/>
      <c r="CPU26" s="497"/>
      <c r="CPV26" s="497"/>
      <c r="CPW26" s="497"/>
      <c r="CPX26" s="497"/>
      <c r="CPY26" s="497"/>
      <c r="CPZ26" s="497"/>
      <c r="CQA26" s="497"/>
      <c r="CQB26" s="497"/>
      <c r="CQC26" s="497"/>
      <c r="CQD26" s="497"/>
      <c r="CQE26" s="497"/>
      <c r="CQF26" s="497"/>
      <c r="CQG26" s="497"/>
      <c r="CQH26" s="497"/>
      <c r="CQI26" s="497"/>
      <c r="CQJ26" s="497"/>
      <c r="CQK26" s="497"/>
      <c r="CQL26" s="497"/>
      <c r="CQM26" s="497"/>
      <c r="CQN26" s="497"/>
      <c r="CQO26" s="497"/>
      <c r="CQP26" s="497"/>
      <c r="CQQ26" s="497"/>
      <c r="CQR26" s="497"/>
      <c r="CQS26" s="497"/>
      <c r="CQT26" s="497"/>
      <c r="CQU26" s="497"/>
      <c r="CQV26" s="497"/>
      <c r="CQW26" s="497"/>
      <c r="CQX26" s="497"/>
      <c r="CQY26" s="497"/>
      <c r="CQZ26" s="497"/>
      <c r="CRA26" s="497"/>
      <c r="CRB26" s="497"/>
      <c r="CRC26" s="497"/>
      <c r="CRD26" s="497"/>
      <c r="CRE26" s="497"/>
      <c r="CRF26" s="497"/>
      <c r="CRG26" s="497"/>
      <c r="CRH26" s="497"/>
      <c r="CRI26" s="497"/>
      <c r="CRJ26" s="497"/>
      <c r="CRK26" s="497"/>
      <c r="CRL26" s="497"/>
      <c r="CRM26" s="497"/>
      <c r="CRN26" s="497"/>
      <c r="CRO26" s="497"/>
      <c r="CRP26" s="497"/>
      <c r="CRQ26" s="497"/>
      <c r="CRR26" s="497"/>
      <c r="CRS26" s="497"/>
      <c r="CRT26" s="497"/>
      <c r="CRU26" s="497"/>
      <c r="CRV26" s="497"/>
      <c r="CRW26" s="497"/>
      <c r="CRX26" s="497"/>
      <c r="CRY26" s="497"/>
      <c r="CRZ26" s="497"/>
      <c r="CSA26" s="497"/>
      <c r="CSB26" s="497"/>
      <c r="CSC26" s="497"/>
      <c r="CSD26" s="497"/>
      <c r="CSE26" s="497"/>
      <c r="CSF26" s="497"/>
      <c r="CSG26" s="497"/>
      <c r="CSH26" s="497"/>
      <c r="CSI26" s="497"/>
      <c r="CSJ26" s="497"/>
      <c r="CSK26" s="497"/>
      <c r="CSL26" s="497"/>
      <c r="CSM26" s="497"/>
      <c r="CSN26" s="497"/>
      <c r="CSO26" s="497"/>
      <c r="CSP26" s="497"/>
      <c r="CSQ26" s="497"/>
      <c r="CSR26" s="497"/>
      <c r="CSS26" s="497"/>
      <c r="CST26" s="497"/>
      <c r="CSU26" s="497"/>
      <c r="CSV26" s="497"/>
      <c r="CSW26" s="497"/>
      <c r="CSX26" s="497"/>
      <c r="CSY26" s="497"/>
      <c r="CSZ26" s="497"/>
      <c r="CTA26" s="497"/>
      <c r="CTB26" s="497"/>
      <c r="CTC26" s="497"/>
      <c r="CTD26" s="497"/>
      <c r="CTE26" s="497"/>
      <c r="CTF26" s="497"/>
      <c r="CTG26" s="497"/>
      <c r="CTH26" s="497"/>
      <c r="CTI26" s="497"/>
      <c r="CTJ26" s="497"/>
      <c r="CTK26" s="497"/>
      <c r="CTL26" s="497"/>
      <c r="CTM26" s="497"/>
      <c r="CTN26" s="497"/>
      <c r="CTO26" s="497"/>
      <c r="CTP26" s="497"/>
      <c r="CTQ26" s="497"/>
      <c r="CTR26" s="497"/>
      <c r="CTS26" s="497"/>
      <c r="CTT26" s="497"/>
      <c r="CTU26" s="497"/>
      <c r="CTV26" s="497"/>
      <c r="CTW26" s="497"/>
      <c r="CTX26" s="497"/>
      <c r="CTY26" s="497"/>
      <c r="CTZ26" s="497"/>
      <c r="CUA26" s="497"/>
      <c r="CUB26" s="497"/>
      <c r="CUC26" s="497"/>
      <c r="CUD26" s="497"/>
      <c r="CUE26" s="497"/>
      <c r="CUF26" s="497"/>
      <c r="CUG26" s="497"/>
      <c r="CUH26" s="497"/>
      <c r="CUI26" s="497"/>
      <c r="CUJ26" s="497"/>
      <c r="CUK26" s="497"/>
      <c r="CUL26" s="497"/>
      <c r="CUM26" s="497"/>
      <c r="CUN26" s="497"/>
      <c r="CUO26" s="497"/>
      <c r="CUP26" s="497"/>
      <c r="CUQ26" s="497"/>
      <c r="CUR26" s="497"/>
      <c r="CUS26" s="497"/>
      <c r="CUT26" s="497"/>
      <c r="CUU26" s="497"/>
      <c r="CUV26" s="497"/>
      <c r="CUW26" s="497"/>
      <c r="CUX26" s="497"/>
      <c r="CUY26" s="497"/>
      <c r="CUZ26" s="497"/>
      <c r="CVA26" s="497"/>
      <c r="CVB26" s="497"/>
      <c r="CVC26" s="497"/>
      <c r="CVD26" s="497"/>
      <c r="CVE26" s="497"/>
      <c r="CVF26" s="497"/>
      <c r="CVG26" s="497"/>
      <c r="CVH26" s="497"/>
      <c r="CVI26" s="497"/>
      <c r="CVJ26" s="497"/>
      <c r="CVK26" s="497"/>
      <c r="CVL26" s="497"/>
      <c r="CVM26" s="497"/>
      <c r="CVN26" s="497"/>
      <c r="CVO26" s="497"/>
      <c r="CVP26" s="497"/>
      <c r="CVQ26" s="497"/>
      <c r="CVR26" s="497"/>
      <c r="CVS26" s="497"/>
      <c r="CVT26" s="497"/>
      <c r="CVU26" s="497"/>
      <c r="CVV26" s="497"/>
      <c r="CVW26" s="497"/>
      <c r="CVX26" s="497"/>
      <c r="CVY26" s="497"/>
      <c r="CVZ26" s="497"/>
      <c r="CWA26" s="497"/>
      <c r="CWB26" s="497"/>
      <c r="CWC26" s="497"/>
      <c r="CWD26" s="497"/>
      <c r="CWE26" s="497"/>
      <c r="CWF26" s="497"/>
      <c r="CWG26" s="497"/>
      <c r="CWH26" s="497"/>
      <c r="CWI26" s="497"/>
      <c r="CWJ26" s="497"/>
      <c r="CWK26" s="497"/>
      <c r="CWL26" s="497"/>
      <c r="CWM26" s="497"/>
      <c r="CWN26" s="497"/>
      <c r="CWO26" s="497"/>
      <c r="CWP26" s="497"/>
      <c r="CWQ26" s="497"/>
      <c r="CWR26" s="497"/>
      <c r="CWS26" s="497"/>
      <c r="CWT26" s="497"/>
      <c r="CWU26" s="497"/>
      <c r="CWV26" s="497"/>
      <c r="CWW26" s="497"/>
      <c r="CWX26" s="497"/>
      <c r="CWY26" s="497"/>
      <c r="CWZ26" s="497"/>
      <c r="CXA26" s="497"/>
      <c r="CXB26" s="497"/>
      <c r="CXC26" s="497"/>
      <c r="CXD26" s="497"/>
      <c r="CXE26" s="497"/>
      <c r="CXF26" s="497"/>
      <c r="CXG26" s="497"/>
      <c r="CXH26" s="497"/>
      <c r="CXI26" s="497"/>
      <c r="CXJ26" s="497"/>
      <c r="CXK26" s="497"/>
      <c r="CXL26" s="497"/>
      <c r="CXM26" s="497"/>
      <c r="CXN26" s="497"/>
      <c r="CXO26" s="497"/>
      <c r="CXP26" s="497"/>
      <c r="CXQ26" s="497"/>
      <c r="CXR26" s="497"/>
      <c r="CXS26" s="497"/>
      <c r="CXT26" s="497"/>
      <c r="CXU26" s="497"/>
      <c r="CXV26" s="497"/>
      <c r="CXW26" s="497"/>
      <c r="CXX26" s="497"/>
      <c r="CXY26" s="497"/>
      <c r="CXZ26" s="497"/>
      <c r="CYA26" s="497"/>
      <c r="CYB26" s="497"/>
      <c r="CYC26" s="497"/>
      <c r="CYD26" s="497"/>
      <c r="CYE26" s="497"/>
      <c r="CYF26" s="497"/>
      <c r="CYG26" s="497"/>
      <c r="CYH26" s="497"/>
      <c r="CYI26" s="497"/>
      <c r="CYJ26" s="497"/>
      <c r="CYK26" s="497"/>
      <c r="CYL26" s="497"/>
      <c r="CYM26" s="497"/>
      <c r="CYN26" s="497"/>
      <c r="CYO26" s="497"/>
      <c r="CYP26" s="497"/>
      <c r="CYQ26" s="497"/>
      <c r="CYR26" s="497"/>
      <c r="CYS26" s="497"/>
      <c r="CYT26" s="497"/>
      <c r="CYU26" s="497"/>
      <c r="CYV26" s="497"/>
      <c r="CYW26" s="497"/>
      <c r="CYX26" s="497"/>
      <c r="CYY26" s="497"/>
      <c r="CYZ26" s="497"/>
      <c r="CZA26" s="497"/>
      <c r="CZB26" s="497"/>
      <c r="CZC26" s="497"/>
      <c r="CZD26" s="497"/>
      <c r="CZE26" s="497"/>
      <c r="CZF26" s="497"/>
      <c r="CZG26" s="497"/>
      <c r="CZH26" s="497"/>
      <c r="CZI26" s="497"/>
      <c r="CZJ26" s="497"/>
      <c r="CZK26" s="497"/>
      <c r="CZL26" s="497"/>
      <c r="CZM26" s="497"/>
      <c r="CZN26" s="497"/>
      <c r="CZO26" s="497"/>
      <c r="CZP26" s="497"/>
      <c r="CZQ26" s="497"/>
      <c r="CZR26" s="497"/>
      <c r="CZS26" s="497"/>
      <c r="CZT26" s="497"/>
      <c r="CZU26" s="497"/>
      <c r="CZV26" s="497"/>
      <c r="CZW26" s="497"/>
      <c r="CZX26" s="497"/>
      <c r="CZY26" s="497"/>
      <c r="CZZ26" s="497"/>
      <c r="DAA26" s="497"/>
      <c r="DAB26" s="497"/>
      <c r="DAC26" s="497"/>
      <c r="DAD26" s="497"/>
      <c r="DAE26" s="497"/>
      <c r="DAF26" s="497"/>
      <c r="DAG26" s="497"/>
      <c r="DAH26" s="497"/>
      <c r="DAI26" s="497"/>
      <c r="DAJ26" s="497"/>
      <c r="DAK26" s="497"/>
      <c r="DAL26" s="497"/>
      <c r="DAM26" s="497"/>
      <c r="DAN26" s="497"/>
      <c r="DAO26" s="497"/>
      <c r="DAP26" s="497"/>
      <c r="DAQ26" s="497"/>
      <c r="DAR26" s="497"/>
      <c r="DAS26" s="497"/>
      <c r="DAT26" s="497"/>
      <c r="DAU26" s="497"/>
      <c r="DAV26" s="497"/>
      <c r="DAW26" s="497"/>
      <c r="DAX26" s="497"/>
      <c r="DAY26" s="497"/>
      <c r="DAZ26" s="497"/>
      <c r="DBA26" s="497"/>
      <c r="DBB26" s="497"/>
      <c r="DBC26" s="497"/>
      <c r="DBD26" s="497"/>
      <c r="DBE26" s="497"/>
      <c r="DBF26" s="497"/>
      <c r="DBG26" s="497"/>
      <c r="DBH26" s="497"/>
      <c r="DBI26" s="497"/>
      <c r="DBJ26" s="497"/>
      <c r="DBK26" s="497"/>
      <c r="DBL26" s="497"/>
      <c r="DBM26" s="497"/>
      <c r="DBN26" s="497"/>
      <c r="DBO26" s="497"/>
      <c r="DBP26" s="497"/>
      <c r="DBQ26" s="497"/>
      <c r="DBR26" s="497"/>
      <c r="DBS26" s="497"/>
      <c r="DBT26" s="497"/>
      <c r="DBU26" s="497"/>
      <c r="DBV26" s="497"/>
      <c r="DBW26" s="497"/>
      <c r="DBX26" s="497"/>
      <c r="DBY26" s="497"/>
      <c r="DBZ26" s="497"/>
      <c r="DCA26" s="497"/>
      <c r="DCB26" s="497"/>
      <c r="DCC26" s="497"/>
      <c r="DCD26" s="497"/>
      <c r="DCE26" s="497"/>
      <c r="DCF26" s="497"/>
      <c r="DCG26" s="497"/>
      <c r="DCH26" s="497"/>
      <c r="DCI26" s="497"/>
      <c r="DCJ26" s="497"/>
      <c r="DCK26" s="497"/>
      <c r="DCL26" s="497"/>
      <c r="DCM26" s="497"/>
      <c r="DCN26" s="497"/>
      <c r="DCO26" s="497"/>
      <c r="DCP26" s="497"/>
      <c r="DCQ26" s="497"/>
      <c r="DCR26" s="497"/>
      <c r="DCS26" s="497"/>
      <c r="DCT26" s="497"/>
      <c r="DCU26" s="497"/>
      <c r="DCV26" s="497"/>
      <c r="DCW26" s="497"/>
      <c r="DCX26" s="497"/>
      <c r="DCY26" s="497"/>
      <c r="DCZ26" s="497"/>
      <c r="DDA26" s="497"/>
      <c r="DDB26" s="497"/>
      <c r="DDC26" s="497"/>
      <c r="DDD26" s="497"/>
      <c r="DDE26" s="497"/>
      <c r="DDF26" s="497"/>
      <c r="DDG26" s="497"/>
      <c r="DDH26" s="497"/>
      <c r="DDI26" s="497"/>
      <c r="DDJ26" s="497"/>
      <c r="DDK26" s="497"/>
      <c r="DDL26" s="497"/>
      <c r="DDM26" s="497"/>
      <c r="DDN26" s="497"/>
      <c r="DDO26" s="497"/>
      <c r="DDP26" s="497"/>
      <c r="DDQ26" s="497"/>
      <c r="DDR26" s="497"/>
      <c r="DDS26" s="497"/>
      <c r="DDT26" s="497"/>
      <c r="DDU26" s="497"/>
      <c r="DDV26" s="497"/>
      <c r="DDW26" s="497"/>
      <c r="DDX26" s="497"/>
      <c r="DDY26" s="497"/>
      <c r="DDZ26" s="497"/>
      <c r="DEA26" s="497"/>
      <c r="DEB26" s="497"/>
      <c r="DEC26" s="497"/>
      <c r="DED26" s="497"/>
      <c r="DEE26" s="497"/>
      <c r="DEF26" s="497"/>
      <c r="DEG26" s="497"/>
      <c r="DEH26" s="497"/>
      <c r="DEI26" s="497"/>
      <c r="DEJ26" s="497"/>
      <c r="DEK26" s="497"/>
      <c r="DEL26" s="497"/>
      <c r="DEM26" s="497"/>
      <c r="DEN26" s="497"/>
      <c r="DEO26" s="497"/>
      <c r="DEP26" s="497"/>
      <c r="DEQ26" s="497"/>
      <c r="DER26" s="497"/>
      <c r="DES26" s="497"/>
      <c r="DET26" s="497"/>
      <c r="DEU26" s="497"/>
      <c r="DEV26" s="497"/>
      <c r="DEW26" s="497"/>
      <c r="DEX26" s="497"/>
      <c r="DEY26" s="497"/>
      <c r="DEZ26" s="497"/>
      <c r="DFA26" s="497"/>
      <c r="DFB26" s="497"/>
      <c r="DFC26" s="497"/>
      <c r="DFD26" s="497"/>
      <c r="DFE26" s="497"/>
      <c r="DFF26" s="497"/>
      <c r="DFG26" s="497"/>
      <c r="DFH26" s="497"/>
      <c r="DFI26" s="497"/>
      <c r="DFJ26" s="497"/>
      <c r="DFK26" s="497"/>
      <c r="DFL26" s="497"/>
      <c r="DFM26" s="497"/>
      <c r="DFN26" s="497"/>
      <c r="DFO26" s="497"/>
      <c r="DFP26" s="497"/>
      <c r="DFQ26" s="497"/>
      <c r="DFR26" s="497"/>
      <c r="DFS26" s="497"/>
      <c r="DFT26" s="497"/>
      <c r="DFU26" s="497"/>
      <c r="DFV26" s="497"/>
      <c r="DFW26" s="497"/>
      <c r="DFX26" s="497"/>
      <c r="DFY26" s="497"/>
      <c r="DFZ26" s="497"/>
      <c r="DGA26" s="497"/>
      <c r="DGB26" s="497"/>
      <c r="DGC26" s="497"/>
      <c r="DGD26" s="497"/>
      <c r="DGE26" s="497"/>
      <c r="DGF26" s="497"/>
      <c r="DGG26" s="497"/>
      <c r="DGH26" s="497"/>
      <c r="DGI26" s="497"/>
      <c r="DGJ26" s="497"/>
      <c r="DGK26" s="497"/>
      <c r="DGL26" s="497"/>
      <c r="DGM26" s="497"/>
      <c r="DGN26" s="497"/>
      <c r="DGO26" s="497"/>
      <c r="DGP26" s="497"/>
      <c r="DGQ26" s="497"/>
      <c r="DGR26" s="497"/>
      <c r="DGS26" s="497"/>
      <c r="DGT26" s="497"/>
      <c r="DGU26" s="497"/>
      <c r="DGV26" s="497"/>
      <c r="DGW26" s="497"/>
      <c r="DGX26" s="497"/>
      <c r="DGY26" s="497"/>
      <c r="DGZ26" s="497"/>
      <c r="DHA26" s="497"/>
      <c r="DHB26" s="497"/>
      <c r="DHC26" s="497"/>
      <c r="DHD26" s="497"/>
      <c r="DHE26" s="497"/>
      <c r="DHF26" s="497"/>
      <c r="DHG26" s="497"/>
      <c r="DHH26" s="497"/>
      <c r="DHI26" s="497"/>
      <c r="DHJ26" s="497"/>
      <c r="DHK26" s="497"/>
      <c r="DHL26" s="497"/>
      <c r="DHM26" s="497"/>
      <c r="DHN26" s="497"/>
      <c r="DHO26" s="497"/>
      <c r="DHP26" s="497"/>
      <c r="DHQ26" s="497"/>
      <c r="DHR26" s="497"/>
      <c r="DHS26" s="497"/>
      <c r="DHT26" s="497"/>
      <c r="DHU26" s="497"/>
      <c r="DHV26" s="497"/>
      <c r="DHW26" s="497"/>
      <c r="DHX26" s="497"/>
      <c r="DHY26" s="497"/>
      <c r="DHZ26" s="497"/>
      <c r="DIA26" s="497"/>
      <c r="DIB26" s="497"/>
      <c r="DIC26" s="497"/>
      <c r="DID26" s="497"/>
      <c r="DIE26" s="497"/>
      <c r="DIF26" s="497"/>
      <c r="DIG26" s="497"/>
      <c r="DIH26" s="497"/>
      <c r="DII26" s="497"/>
      <c r="DIJ26" s="497"/>
      <c r="DIK26" s="497"/>
      <c r="DIL26" s="497"/>
      <c r="DIM26" s="497"/>
      <c r="DIN26" s="497"/>
      <c r="DIO26" s="497"/>
      <c r="DIP26" s="497"/>
      <c r="DIQ26" s="497"/>
      <c r="DIR26" s="497"/>
      <c r="DIS26" s="497"/>
      <c r="DIT26" s="497"/>
      <c r="DIU26" s="497"/>
      <c r="DIV26" s="497"/>
      <c r="DIW26" s="497"/>
      <c r="DIX26" s="497"/>
      <c r="DIY26" s="497"/>
      <c r="DIZ26" s="497"/>
      <c r="DJA26" s="497"/>
      <c r="DJB26" s="497"/>
      <c r="DJC26" s="497"/>
      <c r="DJD26" s="497"/>
      <c r="DJE26" s="497"/>
      <c r="DJF26" s="497"/>
      <c r="DJG26" s="497"/>
      <c r="DJH26" s="497"/>
      <c r="DJI26" s="497"/>
      <c r="DJJ26" s="497"/>
      <c r="DJK26" s="497"/>
      <c r="DJL26" s="497"/>
      <c r="DJM26" s="497"/>
      <c r="DJN26" s="497"/>
      <c r="DJO26" s="497"/>
      <c r="DJP26" s="497"/>
      <c r="DJQ26" s="497"/>
      <c r="DJR26" s="497"/>
      <c r="DJS26" s="497"/>
      <c r="DJT26" s="497"/>
      <c r="DJU26" s="497"/>
      <c r="DJV26" s="497"/>
      <c r="DJW26" s="497"/>
      <c r="DJX26" s="497"/>
      <c r="DJY26" s="497"/>
      <c r="DJZ26" s="497"/>
      <c r="DKA26" s="497"/>
      <c r="DKB26" s="497"/>
      <c r="DKC26" s="497"/>
      <c r="DKD26" s="497"/>
      <c r="DKE26" s="497"/>
      <c r="DKF26" s="497"/>
      <c r="DKG26" s="497"/>
      <c r="DKH26" s="497"/>
      <c r="DKI26" s="497"/>
      <c r="DKJ26" s="497"/>
      <c r="DKK26" s="497"/>
      <c r="DKL26" s="497"/>
      <c r="DKM26" s="497"/>
      <c r="DKN26" s="497"/>
      <c r="DKO26" s="497"/>
      <c r="DKP26" s="497"/>
      <c r="DKQ26" s="497"/>
      <c r="DKR26" s="497"/>
      <c r="DKS26" s="497"/>
      <c r="DKT26" s="497"/>
      <c r="DKU26" s="497"/>
      <c r="DKV26" s="497"/>
      <c r="DKW26" s="497"/>
      <c r="DKX26" s="497"/>
      <c r="DKY26" s="497"/>
      <c r="DKZ26" s="497"/>
      <c r="DLA26" s="497"/>
      <c r="DLB26" s="497"/>
      <c r="DLC26" s="497"/>
      <c r="DLD26" s="497"/>
      <c r="DLE26" s="497"/>
      <c r="DLF26" s="497"/>
      <c r="DLG26" s="497"/>
      <c r="DLH26" s="497"/>
      <c r="DLI26" s="497"/>
      <c r="DLJ26" s="497"/>
      <c r="DLK26" s="497"/>
      <c r="DLL26" s="497"/>
      <c r="DLM26" s="497"/>
      <c r="DLN26" s="497"/>
      <c r="DLO26" s="497"/>
      <c r="DLP26" s="497"/>
      <c r="DLQ26" s="497"/>
      <c r="DLR26" s="497"/>
      <c r="DLS26" s="497"/>
      <c r="DLT26" s="497"/>
      <c r="DLU26" s="497"/>
      <c r="DLV26" s="497"/>
      <c r="DLW26" s="497"/>
      <c r="DLX26" s="497"/>
      <c r="DLY26" s="497"/>
      <c r="DLZ26" s="497"/>
      <c r="DMA26" s="497"/>
      <c r="DMB26" s="497"/>
      <c r="DMC26" s="497"/>
      <c r="DMD26" s="497"/>
      <c r="DME26" s="497"/>
      <c r="DMF26" s="497"/>
      <c r="DMG26" s="497"/>
      <c r="DMH26" s="497"/>
      <c r="DMI26" s="497"/>
      <c r="DMJ26" s="497"/>
      <c r="DMK26" s="497"/>
      <c r="DML26" s="497"/>
      <c r="DMM26" s="497"/>
      <c r="DMN26" s="497"/>
      <c r="DMO26" s="497"/>
      <c r="DMP26" s="497"/>
      <c r="DMQ26" s="497"/>
      <c r="DMR26" s="497"/>
      <c r="DMS26" s="497"/>
      <c r="DMT26" s="497"/>
      <c r="DMU26" s="497"/>
      <c r="DMV26" s="497"/>
      <c r="DMW26" s="497"/>
      <c r="DMX26" s="497"/>
      <c r="DMY26" s="497"/>
      <c r="DMZ26" s="497"/>
      <c r="DNA26" s="497"/>
      <c r="DNB26" s="497"/>
      <c r="DNC26" s="497"/>
      <c r="DND26" s="497"/>
      <c r="DNE26" s="497"/>
      <c r="DNF26" s="497"/>
      <c r="DNG26" s="497"/>
      <c r="DNH26" s="497"/>
      <c r="DNI26" s="497"/>
      <c r="DNJ26" s="497"/>
      <c r="DNK26" s="497"/>
      <c r="DNL26" s="497"/>
      <c r="DNM26" s="497"/>
      <c r="DNN26" s="497"/>
      <c r="DNO26" s="497"/>
      <c r="DNP26" s="497"/>
      <c r="DNQ26" s="497"/>
      <c r="DNR26" s="497"/>
      <c r="DNS26" s="497"/>
      <c r="DNT26" s="497"/>
      <c r="DNU26" s="497"/>
      <c r="DNV26" s="497"/>
      <c r="DNW26" s="497"/>
      <c r="DNX26" s="497"/>
      <c r="DNY26" s="497"/>
      <c r="DNZ26" s="497"/>
      <c r="DOA26" s="497"/>
      <c r="DOB26" s="497"/>
      <c r="DOC26" s="497"/>
      <c r="DOD26" s="497"/>
      <c r="DOE26" s="497"/>
      <c r="DOF26" s="497"/>
      <c r="DOG26" s="497"/>
      <c r="DOH26" s="497"/>
      <c r="DOI26" s="497"/>
      <c r="DOJ26" s="497"/>
      <c r="DOK26" s="497"/>
      <c r="DOL26" s="497"/>
      <c r="DOM26" s="497"/>
      <c r="DON26" s="497"/>
      <c r="DOO26" s="497"/>
      <c r="DOP26" s="497"/>
      <c r="DOQ26" s="497"/>
      <c r="DOR26" s="497"/>
      <c r="DOS26" s="497"/>
      <c r="DOT26" s="497"/>
      <c r="DOU26" s="497"/>
      <c r="DOV26" s="497"/>
      <c r="DOW26" s="497"/>
      <c r="DOX26" s="497"/>
      <c r="DOY26" s="497"/>
      <c r="DOZ26" s="497"/>
      <c r="DPA26" s="497"/>
      <c r="DPB26" s="497"/>
      <c r="DPC26" s="497"/>
      <c r="DPD26" s="497"/>
      <c r="DPE26" s="497"/>
      <c r="DPF26" s="497"/>
      <c r="DPG26" s="497"/>
      <c r="DPH26" s="497"/>
      <c r="DPI26" s="497"/>
      <c r="DPJ26" s="497"/>
      <c r="DPK26" s="497"/>
      <c r="DPL26" s="497"/>
      <c r="DPM26" s="497"/>
      <c r="DPN26" s="497"/>
      <c r="DPO26" s="497"/>
      <c r="DPP26" s="497"/>
      <c r="DPQ26" s="497"/>
      <c r="DPR26" s="497"/>
      <c r="DPS26" s="497"/>
      <c r="DPT26" s="497"/>
      <c r="DPU26" s="497"/>
      <c r="DPV26" s="497"/>
      <c r="DPW26" s="497"/>
      <c r="DPX26" s="497"/>
      <c r="DPY26" s="497"/>
      <c r="DPZ26" s="497"/>
      <c r="DQA26" s="497"/>
      <c r="DQB26" s="497"/>
      <c r="DQC26" s="497"/>
      <c r="DQD26" s="497"/>
      <c r="DQE26" s="497"/>
      <c r="DQF26" s="497"/>
      <c r="DQG26" s="497"/>
      <c r="DQH26" s="497"/>
      <c r="DQI26" s="497"/>
      <c r="DQJ26" s="497"/>
      <c r="DQK26" s="497"/>
      <c r="DQL26" s="497"/>
      <c r="DQM26" s="497"/>
      <c r="DQN26" s="497"/>
      <c r="DQO26" s="497"/>
      <c r="DQP26" s="497"/>
      <c r="DQQ26" s="497"/>
      <c r="DQR26" s="497"/>
      <c r="DQS26" s="497"/>
      <c r="DQT26" s="497"/>
      <c r="DQU26" s="497"/>
      <c r="DQV26" s="497"/>
      <c r="DQW26" s="497"/>
      <c r="DQX26" s="497"/>
      <c r="DQY26" s="497"/>
      <c r="DQZ26" s="497"/>
      <c r="DRA26" s="497"/>
      <c r="DRB26" s="497"/>
      <c r="DRC26" s="497"/>
      <c r="DRD26" s="497"/>
      <c r="DRE26" s="497"/>
      <c r="DRF26" s="497"/>
      <c r="DRG26" s="497"/>
      <c r="DRH26" s="497"/>
      <c r="DRI26" s="497"/>
      <c r="DRJ26" s="497"/>
      <c r="DRK26" s="497"/>
      <c r="DRL26" s="497"/>
      <c r="DRM26" s="497"/>
      <c r="DRN26" s="497"/>
      <c r="DRO26" s="497"/>
      <c r="DRP26" s="497"/>
      <c r="DRQ26" s="497"/>
      <c r="DRR26" s="497"/>
      <c r="DRS26" s="497"/>
      <c r="DRT26" s="497"/>
      <c r="DRU26" s="497"/>
      <c r="DRV26" s="497"/>
      <c r="DRW26" s="497"/>
      <c r="DRX26" s="497"/>
      <c r="DRY26" s="497"/>
      <c r="DRZ26" s="497"/>
      <c r="DSA26" s="497"/>
      <c r="DSB26" s="497"/>
      <c r="DSC26" s="497"/>
      <c r="DSD26" s="497"/>
      <c r="DSE26" s="497"/>
      <c r="DSF26" s="497"/>
      <c r="DSG26" s="497"/>
      <c r="DSH26" s="497"/>
      <c r="DSI26" s="497"/>
      <c r="DSJ26" s="497"/>
      <c r="DSK26" s="497"/>
      <c r="DSL26" s="497"/>
      <c r="DSM26" s="497"/>
      <c r="DSN26" s="497"/>
      <c r="DSO26" s="497"/>
      <c r="DSP26" s="497"/>
      <c r="DSQ26" s="497"/>
      <c r="DSR26" s="497"/>
      <c r="DSS26" s="497"/>
      <c r="DST26" s="497"/>
      <c r="DSU26" s="497"/>
      <c r="DSV26" s="497"/>
      <c r="DSW26" s="497"/>
      <c r="DSX26" s="497"/>
      <c r="DSY26" s="497"/>
      <c r="DSZ26" s="497"/>
      <c r="DTA26" s="497"/>
      <c r="DTB26" s="497"/>
      <c r="DTC26" s="497"/>
      <c r="DTD26" s="497"/>
      <c r="DTE26" s="497"/>
      <c r="DTF26" s="497"/>
      <c r="DTG26" s="497"/>
      <c r="DTH26" s="497"/>
      <c r="DTI26" s="497"/>
      <c r="DTJ26" s="497"/>
      <c r="DTK26" s="497"/>
      <c r="DTL26" s="497"/>
      <c r="DTM26" s="497"/>
      <c r="DTN26" s="497"/>
      <c r="DTO26" s="497"/>
      <c r="DTP26" s="497"/>
      <c r="DTQ26" s="497"/>
      <c r="DTR26" s="497"/>
      <c r="DTS26" s="497"/>
      <c r="DTT26" s="497"/>
      <c r="DTU26" s="497"/>
      <c r="DTV26" s="497"/>
      <c r="DTW26" s="497"/>
      <c r="DTX26" s="497"/>
      <c r="DTY26" s="497"/>
      <c r="DTZ26" s="497"/>
      <c r="DUA26" s="497"/>
      <c r="DUB26" s="497"/>
      <c r="DUC26" s="497"/>
      <c r="DUD26" s="497"/>
      <c r="DUE26" s="497"/>
      <c r="DUF26" s="497"/>
      <c r="DUG26" s="497"/>
      <c r="DUH26" s="497"/>
      <c r="DUI26" s="497"/>
      <c r="DUJ26" s="497"/>
      <c r="DUK26" s="497"/>
      <c r="DUL26" s="497"/>
      <c r="DUM26" s="497"/>
      <c r="DUN26" s="497"/>
      <c r="DUO26" s="497"/>
      <c r="DUP26" s="497"/>
      <c r="DUQ26" s="497"/>
      <c r="DUR26" s="497"/>
      <c r="DUS26" s="497"/>
      <c r="DUT26" s="497"/>
      <c r="DUU26" s="497"/>
      <c r="DUV26" s="497"/>
      <c r="DUW26" s="497"/>
      <c r="DUX26" s="497"/>
      <c r="DUY26" s="497"/>
      <c r="DUZ26" s="497"/>
      <c r="DVA26" s="497"/>
      <c r="DVB26" s="497"/>
      <c r="DVC26" s="497"/>
      <c r="DVD26" s="497"/>
      <c r="DVE26" s="497"/>
      <c r="DVF26" s="497"/>
      <c r="DVG26" s="497"/>
      <c r="DVH26" s="497"/>
      <c r="DVI26" s="497"/>
      <c r="DVJ26" s="497"/>
      <c r="DVK26" s="497"/>
      <c r="DVL26" s="497"/>
      <c r="DVM26" s="497"/>
      <c r="DVN26" s="497"/>
      <c r="DVO26" s="497"/>
      <c r="DVP26" s="497"/>
      <c r="DVQ26" s="497"/>
      <c r="DVR26" s="497"/>
      <c r="DVS26" s="497"/>
      <c r="DVT26" s="497"/>
      <c r="DVU26" s="497"/>
      <c r="DVV26" s="497"/>
      <c r="DVW26" s="497"/>
      <c r="DVX26" s="497"/>
      <c r="DVY26" s="497"/>
      <c r="DVZ26" s="497"/>
      <c r="DWA26" s="497"/>
      <c r="DWB26" s="497"/>
      <c r="DWC26" s="497"/>
      <c r="DWD26" s="497"/>
      <c r="DWE26" s="497"/>
      <c r="DWF26" s="497"/>
      <c r="DWG26" s="497"/>
      <c r="DWH26" s="497"/>
      <c r="DWI26" s="497"/>
      <c r="DWJ26" s="497"/>
      <c r="DWK26" s="497"/>
      <c r="DWL26" s="497"/>
      <c r="DWM26" s="497"/>
      <c r="DWN26" s="497"/>
      <c r="DWO26" s="497"/>
      <c r="DWP26" s="497"/>
      <c r="DWQ26" s="497"/>
      <c r="DWR26" s="497"/>
      <c r="DWS26" s="497"/>
      <c r="DWT26" s="497"/>
      <c r="DWU26" s="497"/>
      <c r="DWV26" s="497"/>
      <c r="DWW26" s="497"/>
      <c r="DWX26" s="497"/>
      <c r="DWY26" s="497"/>
      <c r="DWZ26" s="497"/>
      <c r="DXA26" s="497"/>
      <c r="DXB26" s="497"/>
      <c r="DXC26" s="497"/>
      <c r="DXD26" s="497"/>
      <c r="DXE26" s="497"/>
      <c r="DXF26" s="497"/>
      <c r="DXG26" s="497"/>
      <c r="DXH26" s="497"/>
      <c r="DXI26" s="497"/>
      <c r="DXJ26" s="497"/>
      <c r="DXK26" s="497"/>
      <c r="DXL26" s="497"/>
      <c r="DXM26" s="497"/>
      <c r="DXN26" s="497"/>
      <c r="DXO26" s="497"/>
      <c r="DXP26" s="497"/>
      <c r="DXQ26" s="497"/>
      <c r="DXR26" s="497"/>
      <c r="DXS26" s="497"/>
      <c r="DXT26" s="497"/>
      <c r="DXU26" s="497"/>
      <c r="DXV26" s="497"/>
      <c r="DXW26" s="497"/>
      <c r="DXX26" s="497"/>
      <c r="DXY26" s="497"/>
      <c r="DXZ26" s="497"/>
      <c r="DYA26" s="497"/>
      <c r="DYB26" s="497"/>
      <c r="DYC26" s="497"/>
      <c r="DYD26" s="497"/>
      <c r="DYE26" s="497"/>
      <c r="DYF26" s="497"/>
      <c r="DYG26" s="497"/>
      <c r="DYH26" s="497"/>
      <c r="DYI26" s="497"/>
      <c r="DYJ26" s="497"/>
      <c r="DYK26" s="497"/>
      <c r="DYL26" s="497"/>
      <c r="DYM26" s="497"/>
      <c r="DYN26" s="497"/>
      <c r="DYO26" s="497"/>
      <c r="DYP26" s="497"/>
      <c r="DYQ26" s="497"/>
      <c r="DYR26" s="497"/>
      <c r="DYS26" s="497"/>
      <c r="DYT26" s="497"/>
      <c r="DYU26" s="497"/>
      <c r="DYV26" s="497"/>
      <c r="DYW26" s="497"/>
      <c r="DYX26" s="497"/>
      <c r="DYY26" s="497"/>
      <c r="DYZ26" s="497"/>
      <c r="DZA26" s="497"/>
      <c r="DZB26" s="497"/>
      <c r="DZC26" s="497"/>
      <c r="DZD26" s="497"/>
      <c r="DZE26" s="497"/>
      <c r="DZF26" s="497"/>
      <c r="DZG26" s="497"/>
      <c r="DZH26" s="497"/>
      <c r="DZI26" s="497"/>
      <c r="DZJ26" s="497"/>
      <c r="DZK26" s="497"/>
      <c r="DZL26" s="497"/>
      <c r="DZM26" s="497"/>
      <c r="DZN26" s="497"/>
      <c r="DZO26" s="497"/>
      <c r="DZP26" s="497"/>
      <c r="DZQ26" s="497"/>
      <c r="DZR26" s="497"/>
      <c r="DZS26" s="497"/>
      <c r="DZT26" s="497"/>
      <c r="DZU26" s="497"/>
      <c r="DZV26" s="497"/>
      <c r="DZW26" s="497"/>
      <c r="DZX26" s="497"/>
      <c r="DZY26" s="497"/>
      <c r="DZZ26" s="497"/>
      <c r="EAA26" s="497"/>
      <c r="EAB26" s="497"/>
      <c r="EAC26" s="497"/>
      <c r="EAD26" s="497"/>
      <c r="EAE26" s="497"/>
      <c r="EAF26" s="497"/>
      <c r="EAG26" s="497"/>
      <c r="EAH26" s="497"/>
      <c r="EAI26" s="497"/>
      <c r="EAJ26" s="497"/>
      <c r="EAK26" s="497"/>
      <c r="EAL26" s="497"/>
      <c r="EAM26" s="497"/>
      <c r="EAN26" s="497"/>
      <c r="EAO26" s="497"/>
      <c r="EAP26" s="497"/>
      <c r="EAQ26" s="497"/>
      <c r="EAR26" s="497"/>
      <c r="EAS26" s="497"/>
      <c r="EAT26" s="497"/>
      <c r="EAU26" s="497"/>
      <c r="EAV26" s="497"/>
      <c r="EAW26" s="497"/>
      <c r="EAX26" s="497"/>
      <c r="EAY26" s="497"/>
      <c r="EAZ26" s="497"/>
      <c r="EBA26" s="497"/>
      <c r="EBB26" s="497"/>
      <c r="EBC26" s="497"/>
      <c r="EBD26" s="497"/>
      <c r="EBE26" s="497"/>
      <c r="EBF26" s="497"/>
      <c r="EBG26" s="497"/>
      <c r="EBH26" s="497"/>
      <c r="EBI26" s="497"/>
      <c r="EBJ26" s="497"/>
      <c r="EBK26" s="497"/>
      <c r="EBL26" s="497"/>
      <c r="EBM26" s="497"/>
      <c r="EBN26" s="497"/>
      <c r="EBO26" s="497"/>
      <c r="EBP26" s="497"/>
      <c r="EBQ26" s="497"/>
      <c r="EBR26" s="497"/>
      <c r="EBS26" s="497"/>
      <c r="EBT26" s="497"/>
      <c r="EBU26" s="497"/>
      <c r="EBV26" s="497"/>
      <c r="EBW26" s="497"/>
      <c r="EBX26" s="497"/>
      <c r="EBY26" s="497"/>
      <c r="EBZ26" s="497"/>
      <c r="ECA26" s="497"/>
      <c r="ECB26" s="497"/>
      <c r="ECC26" s="497"/>
      <c r="ECD26" s="497"/>
      <c r="ECE26" s="497"/>
      <c r="ECF26" s="497"/>
      <c r="ECG26" s="497"/>
      <c r="ECH26" s="497"/>
      <c r="ECI26" s="497"/>
      <c r="ECJ26" s="497"/>
      <c r="ECK26" s="497"/>
      <c r="ECL26" s="497"/>
      <c r="ECM26" s="497"/>
      <c r="ECN26" s="497"/>
      <c r="ECO26" s="497"/>
      <c r="ECP26" s="497"/>
      <c r="ECQ26" s="497"/>
      <c r="ECR26" s="497"/>
      <c r="ECS26" s="497"/>
      <c r="ECT26" s="497"/>
      <c r="ECU26" s="497"/>
      <c r="ECV26" s="497"/>
      <c r="ECW26" s="497"/>
      <c r="ECX26" s="497"/>
      <c r="ECY26" s="497"/>
      <c r="ECZ26" s="497"/>
      <c r="EDA26" s="497"/>
      <c r="EDB26" s="497"/>
      <c r="EDC26" s="497"/>
      <c r="EDD26" s="497"/>
      <c r="EDE26" s="497"/>
      <c r="EDF26" s="497"/>
      <c r="EDG26" s="497"/>
      <c r="EDH26" s="497"/>
      <c r="EDI26" s="497"/>
      <c r="EDJ26" s="497"/>
      <c r="EDK26" s="497"/>
      <c r="EDL26" s="497"/>
      <c r="EDM26" s="497"/>
      <c r="EDN26" s="497"/>
      <c r="EDO26" s="497"/>
      <c r="EDP26" s="497"/>
      <c r="EDQ26" s="497"/>
      <c r="EDR26" s="497"/>
      <c r="EDS26" s="497"/>
      <c r="EDT26" s="497"/>
      <c r="EDU26" s="497"/>
      <c r="EDV26" s="497"/>
      <c r="EDW26" s="497"/>
      <c r="EDX26" s="497"/>
      <c r="EDY26" s="497"/>
      <c r="EDZ26" s="497"/>
      <c r="EEA26" s="497"/>
      <c r="EEB26" s="497"/>
      <c r="EEC26" s="497"/>
      <c r="EED26" s="497"/>
      <c r="EEE26" s="497"/>
      <c r="EEF26" s="497"/>
      <c r="EEG26" s="497"/>
      <c r="EEH26" s="497"/>
      <c r="EEI26" s="497"/>
      <c r="EEJ26" s="497"/>
      <c r="EEK26" s="497"/>
      <c r="EEL26" s="497"/>
      <c r="EEM26" s="497"/>
      <c r="EEN26" s="497"/>
      <c r="EEO26" s="497"/>
      <c r="EEP26" s="497"/>
      <c r="EEQ26" s="497"/>
      <c r="EER26" s="497"/>
      <c r="EES26" s="497"/>
      <c r="EET26" s="497"/>
      <c r="EEU26" s="497"/>
      <c r="EEV26" s="497"/>
      <c r="EEW26" s="497"/>
      <c r="EEX26" s="497"/>
      <c r="EEY26" s="497"/>
      <c r="EEZ26" s="497"/>
      <c r="EFA26" s="497"/>
      <c r="EFB26" s="497"/>
      <c r="EFC26" s="497"/>
      <c r="EFD26" s="497"/>
      <c r="EFE26" s="497"/>
      <c r="EFF26" s="497"/>
      <c r="EFG26" s="497"/>
      <c r="EFH26" s="497"/>
      <c r="EFI26" s="497"/>
      <c r="EFJ26" s="497"/>
      <c r="EFK26" s="497"/>
      <c r="EFL26" s="497"/>
      <c r="EFM26" s="497"/>
      <c r="EFN26" s="497"/>
      <c r="EFO26" s="497"/>
      <c r="EFP26" s="497"/>
      <c r="EFQ26" s="497"/>
      <c r="EFR26" s="497"/>
      <c r="EFS26" s="497"/>
      <c r="EFT26" s="497"/>
      <c r="EFU26" s="497"/>
      <c r="EFV26" s="497"/>
      <c r="EFW26" s="497"/>
      <c r="EFX26" s="497"/>
      <c r="EFY26" s="497"/>
      <c r="EFZ26" s="497"/>
      <c r="EGA26" s="497"/>
      <c r="EGB26" s="497"/>
      <c r="EGC26" s="497"/>
      <c r="EGD26" s="497"/>
      <c r="EGE26" s="497"/>
      <c r="EGF26" s="497"/>
      <c r="EGG26" s="497"/>
      <c r="EGH26" s="497"/>
      <c r="EGI26" s="497"/>
      <c r="EGJ26" s="497"/>
      <c r="EGK26" s="497"/>
      <c r="EGL26" s="497"/>
      <c r="EGM26" s="497"/>
      <c r="EGN26" s="497"/>
      <c r="EGO26" s="497"/>
      <c r="EGP26" s="497"/>
      <c r="EGQ26" s="497"/>
      <c r="EGR26" s="497"/>
      <c r="EGS26" s="497"/>
      <c r="EGT26" s="497"/>
      <c r="EGU26" s="497"/>
      <c r="EGV26" s="497"/>
      <c r="EGW26" s="497"/>
      <c r="EGX26" s="497"/>
      <c r="EGY26" s="497"/>
      <c r="EGZ26" s="497"/>
      <c r="EHA26" s="497"/>
      <c r="EHB26" s="497"/>
      <c r="EHC26" s="497"/>
      <c r="EHD26" s="497"/>
      <c r="EHE26" s="497"/>
      <c r="EHF26" s="497"/>
      <c r="EHG26" s="497"/>
      <c r="EHH26" s="497"/>
      <c r="EHI26" s="497"/>
      <c r="EHJ26" s="497"/>
      <c r="EHK26" s="497"/>
      <c r="EHL26" s="497"/>
      <c r="EHM26" s="497"/>
      <c r="EHN26" s="497"/>
      <c r="EHO26" s="497"/>
      <c r="EHP26" s="497"/>
      <c r="EHQ26" s="497"/>
      <c r="EHR26" s="497"/>
      <c r="EHS26" s="497"/>
      <c r="EHT26" s="497"/>
      <c r="EHU26" s="497"/>
      <c r="EHV26" s="497"/>
      <c r="EHW26" s="497"/>
      <c r="EHX26" s="497"/>
      <c r="EHY26" s="497"/>
      <c r="EHZ26" s="497"/>
      <c r="EIA26" s="497"/>
      <c r="EIB26" s="497"/>
      <c r="EIC26" s="497"/>
      <c r="EID26" s="497"/>
      <c r="EIE26" s="497"/>
      <c r="EIF26" s="497"/>
      <c r="EIG26" s="497"/>
      <c r="EIH26" s="497"/>
      <c r="EII26" s="497"/>
      <c r="EIJ26" s="497"/>
      <c r="EIK26" s="497"/>
      <c r="EIL26" s="497"/>
      <c r="EIM26" s="497"/>
      <c r="EIN26" s="497"/>
      <c r="EIO26" s="497"/>
      <c r="EIP26" s="497"/>
      <c r="EIQ26" s="497"/>
      <c r="EIR26" s="497"/>
      <c r="EIS26" s="497"/>
      <c r="EIT26" s="497"/>
      <c r="EIU26" s="497"/>
      <c r="EIV26" s="497"/>
      <c r="EIW26" s="497"/>
      <c r="EIX26" s="497"/>
      <c r="EIY26" s="497"/>
      <c r="EIZ26" s="497"/>
      <c r="EJA26" s="497"/>
      <c r="EJB26" s="497"/>
      <c r="EJC26" s="497"/>
      <c r="EJD26" s="497"/>
      <c r="EJE26" s="497"/>
      <c r="EJF26" s="497"/>
      <c r="EJG26" s="497"/>
      <c r="EJH26" s="497"/>
      <c r="EJI26" s="497"/>
      <c r="EJJ26" s="497"/>
      <c r="EJK26" s="497"/>
      <c r="EJL26" s="497"/>
      <c r="EJM26" s="497"/>
      <c r="EJN26" s="497"/>
      <c r="EJO26" s="497"/>
      <c r="EJP26" s="497"/>
      <c r="EJQ26" s="497"/>
      <c r="EJR26" s="497"/>
      <c r="EJS26" s="497"/>
      <c r="EJT26" s="497"/>
      <c r="EJU26" s="497"/>
      <c r="EJV26" s="497"/>
      <c r="EJW26" s="497"/>
      <c r="EJX26" s="497"/>
      <c r="EJY26" s="497"/>
      <c r="EJZ26" s="497"/>
      <c r="EKA26" s="497"/>
      <c r="EKB26" s="497"/>
      <c r="EKC26" s="497"/>
      <c r="EKD26" s="497"/>
      <c r="EKE26" s="497"/>
      <c r="EKF26" s="497"/>
      <c r="EKG26" s="497"/>
      <c r="EKH26" s="497"/>
      <c r="EKI26" s="497"/>
      <c r="EKJ26" s="497"/>
      <c r="EKK26" s="497"/>
      <c r="EKL26" s="497"/>
      <c r="EKM26" s="497"/>
      <c r="EKN26" s="497"/>
      <c r="EKO26" s="497"/>
      <c r="EKP26" s="497"/>
      <c r="EKQ26" s="497"/>
      <c r="EKR26" s="497"/>
      <c r="EKS26" s="497"/>
      <c r="EKT26" s="497"/>
      <c r="EKU26" s="497"/>
      <c r="EKV26" s="497"/>
      <c r="EKW26" s="497"/>
      <c r="EKX26" s="497"/>
      <c r="EKY26" s="497"/>
      <c r="EKZ26" s="497"/>
      <c r="ELA26" s="497"/>
      <c r="ELB26" s="497"/>
      <c r="ELC26" s="497"/>
      <c r="ELD26" s="497"/>
      <c r="ELE26" s="497"/>
      <c r="ELF26" s="497"/>
      <c r="ELG26" s="497"/>
      <c r="ELH26" s="497"/>
      <c r="ELI26" s="497"/>
      <c r="ELJ26" s="497"/>
      <c r="ELK26" s="497"/>
      <c r="ELL26" s="497"/>
      <c r="ELM26" s="497"/>
      <c r="ELN26" s="497"/>
      <c r="ELO26" s="497"/>
      <c r="ELP26" s="497"/>
      <c r="ELQ26" s="497"/>
      <c r="ELR26" s="497"/>
      <c r="ELS26" s="497"/>
      <c r="ELT26" s="497"/>
      <c r="ELU26" s="497"/>
      <c r="ELV26" s="497"/>
      <c r="ELW26" s="497"/>
      <c r="ELX26" s="497"/>
      <c r="ELY26" s="497"/>
      <c r="ELZ26" s="497"/>
      <c r="EMA26" s="497"/>
      <c r="EMB26" s="497"/>
      <c r="EMC26" s="497"/>
      <c r="EMD26" s="497"/>
      <c r="EME26" s="497"/>
      <c r="EMF26" s="497"/>
      <c r="EMG26" s="497"/>
      <c r="EMH26" s="497"/>
      <c r="EMI26" s="497"/>
      <c r="EMJ26" s="497"/>
      <c r="EMK26" s="497"/>
      <c r="EML26" s="497"/>
      <c r="EMM26" s="497"/>
      <c r="EMN26" s="497"/>
      <c r="EMO26" s="497"/>
      <c r="EMP26" s="497"/>
      <c r="EMQ26" s="497"/>
      <c r="EMR26" s="497"/>
      <c r="EMS26" s="497"/>
      <c r="EMT26" s="497"/>
      <c r="EMU26" s="497"/>
      <c r="EMV26" s="497"/>
      <c r="EMW26" s="497"/>
      <c r="EMX26" s="497"/>
      <c r="EMY26" s="497"/>
      <c r="EMZ26" s="497"/>
      <c r="ENA26" s="497"/>
      <c r="ENB26" s="497"/>
      <c r="ENC26" s="497"/>
      <c r="END26" s="497"/>
      <c r="ENE26" s="497"/>
      <c r="ENF26" s="497"/>
      <c r="ENG26" s="497"/>
      <c r="ENH26" s="497"/>
      <c r="ENI26" s="497"/>
      <c r="ENJ26" s="497"/>
      <c r="ENK26" s="497"/>
      <c r="ENL26" s="497"/>
      <c r="ENM26" s="497"/>
      <c r="ENN26" s="497"/>
      <c r="ENO26" s="497"/>
      <c r="ENP26" s="497"/>
      <c r="ENQ26" s="497"/>
      <c r="ENR26" s="497"/>
      <c r="ENS26" s="497"/>
      <c r="ENT26" s="497"/>
      <c r="ENU26" s="497"/>
      <c r="ENV26" s="497"/>
      <c r="ENW26" s="497"/>
      <c r="ENX26" s="497"/>
      <c r="ENY26" s="497"/>
      <c r="ENZ26" s="497"/>
      <c r="EOA26" s="497"/>
      <c r="EOB26" s="497"/>
      <c r="EOC26" s="497"/>
      <c r="EOD26" s="497"/>
      <c r="EOE26" s="497"/>
      <c r="EOF26" s="497"/>
      <c r="EOG26" s="497"/>
      <c r="EOH26" s="497"/>
      <c r="EOI26" s="497"/>
      <c r="EOJ26" s="497"/>
      <c r="EOK26" s="497"/>
      <c r="EOL26" s="497"/>
      <c r="EOM26" s="497"/>
      <c r="EON26" s="497"/>
      <c r="EOO26" s="497"/>
      <c r="EOP26" s="497"/>
      <c r="EOQ26" s="497"/>
      <c r="EOR26" s="497"/>
      <c r="EOS26" s="497"/>
      <c r="EOT26" s="497"/>
      <c r="EOU26" s="497"/>
      <c r="EOV26" s="497"/>
      <c r="EOW26" s="497"/>
      <c r="EOX26" s="497"/>
      <c r="EOY26" s="497"/>
      <c r="EOZ26" s="497"/>
      <c r="EPA26" s="497"/>
      <c r="EPB26" s="497"/>
      <c r="EPC26" s="497"/>
      <c r="EPD26" s="497"/>
      <c r="EPE26" s="497"/>
      <c r="EPF26" s="497"/>
      <c r="EPG26" s="497"/>
      <c r="EPH26" s="497"/>
      <c r="EPI26" s="497"/>
      <c r="EPJ26" s="497"/>
      <c r="EPK26" s="497"/>
      <c r="EPL26" s="497"/>
      <c r="EPM26" s="497"/>
      <c r="EPN26" s="497"/>
      <c r="EPO26" s="497"/>
      <c r="EPP26" s="497"/>
      <c r="EPQ26" s="497"/>
      <c r="EPR26" s="497"/>
      <c r="EPS26" s="497"/>
      <c r="EPT26" s="497"/>
      <c r="EPU26" s="497"/>
      <c r="EPV26" s="497"/>
      <c r="EPW26" s="497"/>
      <c r="EPX26" s="497"/>
      <c r="EPY26" s="497"/>
      <c r="EPZ26" s="497"/>
      <c r="EQA26" s="497"/>
      <c r="EQB26" s="497"/>
      <c r="EQC26" s="497"/>
      <c r="EQD26" s="497"/>
      <c r="EQE26" s="497"/>
      <c r="EQF26" s="497"/>
      <c r="EQG26" s="497"/>
      <c r="EQH26" s="497"/>
      <c r="EQI26" s="497"/>
      <c r="EQJ26" s="497"/>
      <c r="EQK26" s="497"/>
      <c r="EQL26" s="497"/>
      <c r="EQM26" s="497"/>
      <c r="EQN26" s="497"/>
      <c r="EQO26" s="497"/>
      <c r="EQP26" s="497"/>
      <c r="EQQ26" s="497"/>
      <c r="EQR26" s="497"/>
      <c r="EQS26" s="497"/>
      <c r="EQT26" s="497"/>
      <c r="EQU26" s="497"/>
      <c r="EQV26" s="497"/>
      <c r="EQW26" s="497"/>
      <c r="EQX26" s="497"/>
      <c r="EQY26" s="497"/>
      <c r="EQZ26" s="497"/>
      <c r="ERA26" s="497"/>
      <c r="ERB26" s="497"/>
      <c r="ERC26" s="497"/>
      <c r="ERD26" s="497"/>
      <c r="ERE26" s="497"/>
      <c r="ERF26" s="497"/>
      <c r="ERG26" s="497"/>
      <c r="ERH26" s="497"/>
      <c r="ERI26" s="497"/>
      <c r="ERJ26" s="497"/>
      <c r="ERK26" s="497"/>
      <c r="ERL26" s="497"/>
      <c r="ERM26" s="497"/>
      <c r="ERN26" s="497"/>
      <c r="ERO26" s="497"/>
      <c r="ERP26" s="497"/>
      <c r="ERQ26" s="497"/>
      <c r="ERR26" s="497"/>
      <c r="ERS26" s="497"/>
      <c r="ERT26" s="497"/>
      <c r="ERU26" s="497"/>
      <c r="ERV26" s="497"/>
      <c r="ERW26" s="497"/>
      <c r="ERX26" s="497"/>
      <c r="ERY26" s="497"/>
      <c r="ERZ26" s="497"/>
      <c r="ESA26" s="497"/>
      <c r="ESB26" s="497"/>
      <c r="ESC26" s="497"/>
      <c r="ESD26" s="497"/>
      <c r="ESE26" s="497"/>
      <c r="ESF26" s="497"/>
      <c r="ESG26" s="497"/>
      <c r="ESH26" s="497"/>
      <c r="ESI26" s="497"/>
      <c r="ESJ26" s="497"/>
      <c r="ESK26" s="497"/>
      <c r="ESL26" s="497"/>
      <c r="ESM26" s="497"/>
      <c r="ESN26" s="497"/>
      <c r="ESO26" s="497"/>
      <c r="ESP26" s="497"/>
      <c r="ESQ26" s="497"/>
      <c r="ESR26" s="497"/>
      <c r="ESS26" s="497"/>
      <c r="EST26" s="497"/>
      <c r="ESU26" s="497"/>
      <c r="ESV26" s="497"/>
      <c r="ESW26" s="497"/>
      <c r="ESX26" s="497"/>
      <c r="ESY26" s="497"/>
      <c r="ESZ26" s="497"/>
      <c r="ETA26" s="497"/>
      <c r="ETB26" s="497"/>
      <c r="ETC26" s="497"/>
      <c r="ETD26" s="497"/>
      <c r="ETE26" s="497"/>
      <c r="ETF26" s="497"/>
      <c r="ETG26" s="497"/>
      <c r="ETH26" s="497"/>
      <c r="ETI26" s="497"/>
      <c r="ETJ26" s="497"/>
      <c r="ETK26" s="497"/>
      <c r="ETL26" s="497"/>
      <c r="ETM26" s="497"/>
      <c r="ETN26" s="497"/>
      <c r="ETO26" s="497"/>
      <c r="ETP26" s="497"/>
      <c r="ETQ26" s="497"/>
      <c r="ETR26" s="497"/>
      <c r="ETS26" s="497"/>
      <c r="ETT26" s="497"/>
      <c r="ETU26" s="497"/>
      <c r="ETV26" s="497"/>
      <c r="ETW26" s="497"/>
      <c r="ETX26" s="497"/>
      <c r="ETY26" s="497"/>
      <c r="ETZ26" s="497"/>
      <c r="EUA26" s="497"/>
      <c r="EUB26" s="497"/>
      <c r="EUC26" s="497"/>
      <c r="EUD26" s="497"/>
      <c r="EUE26" s="497"/>
      <c r="EUF26" s="497"/>
      <c r="EUG26" s="497"/>
      <c r="EUH26" s="497"/>
      <c r="EUI26" s="497"/>
      <c r="EUJ26" s="497"/>
      <c r="EUK26" s="497"/>
      <c r="EUL26" s="497"/>
      <c r="EUM26" s="497"/>
      <c r="EUN26" s="497"/>
      <c r="EUO26" s="497"/>
      <c r="EUP26" s="497"/>
      <c r="EUQ26" s="497"/>
      <c r="EUR26" s="497"/>
      <c r="EUS26" s="497"/>
      <c r="EUT26" s="497"/>
      <c r="EUU26" s="497"/>
      <c r="EUV26" s="497"/>
      <c r="EUW26" s="497"/>
      <c r="EUX26" s="497"/>
      <c r="EUY26" s="497"/>
      <c r="EUZ26" s="497"/>
      <c r="EVA26" s="497"/>
      <c r="EVB26" s="497"/>
      <c r="EVC26" s="497"/>
      <c r="EVD26" s="497"/>
      <c r="EVE26" s="497"/>
      <c r="EVF26" s="497"/>
      <c r="EVG26" s="497"/>
      <c r="EVH26" s="497"/>
      <c r="EVI26" s="497"/>
      <c r="EVJ26" s="497"/>
      <c r="EVK26" s="497"/>
      <c r="EVL26" s="497"/>
      <c r="EVM26" s="497"/>
      <c r="EVN26" s="497"/>
      <c r="EVO26" s="497"/>
      <c r="EVP26" s="497"/>
      <c r="EVQ26" s="497"/>
      <c r="EVR26" s="497"/>
      <c r="EVS26" s="497"/>
      <c r="EVT26" s="497"/>
      <c r="EVU26" s="497"/>
      <c r="EVV26" s="497"/>
      <c r="EVW26" s="497"/>
      <c r="EVX26" s="497"/>
      <c r="EVY26" s="497"/>
      <c r="EVZ26" s="497"/>
      <c r="EWA26" s="497"/>
      <c r="EWB26" s="497"/>
      <c r="EWC26" s="497"/>
      <c r="EWD26" s="497"/>
      <c r="EWE26" s="497"/>
      <c r="EWF26" s="497"/>
      <c r="EWG26" s="497"/>
      <c r="EWH26" s="497"/>
      <c r="EWI26" s="497"/>
      <c r="EWJ26" s="497"/>
      <c r="EWK26" s="497"/>
      <c r="EWL26" s="497"/>
      <c r="EWM26" s="497"/>
      <c r="EWN26" s="497"/>
      <c r="EWO26" s="497"/>
      <c r="EWP26" s="497"/>
      <c r="EWQ26" s="497"/>
      <c r="EWR26" s="497"/>
      <c r="EWS26" s="497"/>
      <c r="EWT26" s="497"/>
      <c r="EWU26" s="497"/>
      <c r="EWV26" s="497"/>
      <c r="EWW26" s="497"/>
      <c r="EWX26" s="497"/>
      <c r="EWY26" s="497"/>
      <c r="EWZ26" s="497"/>
      <c r="EXA26" s="497"/>
      <c r="EXB26" s="497"/>
      <c r="EXC26" s="497"/>
      <c r="EXD26" s="497"/>
      <c r="EXE26" s="497"/>
      <c r="EXF26" s="497"/>
      <c r="EXG26" s="497"/>
      <c r="EXH26" s="497"/>
      <c r="EXI26" s="497"/>
      <c r="EXJ26" s="497"/>
      <c r="EXK26" s="497"/>
      <c r="EXL26" s="497"/>
      <c r="EXM26" s="497"/>
      <c r="EXN26" s="497"/>
      <c r="EXO26" s="497"/>
      <c r="EXP26" s="497"/>
      <c r="EXQ26" s="497"/>
      <c r="EXR26" s="497"/>
      <c r="EXS26" s="497"/>
      <c r="EXT26" s="497"/>
      <c r="EXU26" s="497"/>
      <c r="EXV26" s="497"/>
      <c r="EXW26" s="497"/>
      <c r="EXX26" s="497"/>
      <c r="EXY26" s="497"/>
      <c r="EXZ26" s="497"/>
      <c r="EYA26" s="497"/>
      <c r="EYB26" s="497"/>
      <c r="EYC26" s="497"/>
      <c r="EYD26" s="497"/>
      <c r="EYE26" s="497"/>
      <c r="EYF26" s="497"/>
      <c r="EYG26" s="497"/>
      <c r="EYH26" s="497"/>
      <c r="EYI26" s="497"/>
      <c r="EYJ26" s="497"/>
      <c r="EYK26" s="497"/>
      <c r="EYL26" s="497"/>
      <c r="EYM26" s="497"/>
      <c r="EYN26" s="497"/>
      <c r="EYO26" s="497"/>
      <c r="EYP26" s="497"/>
      <c r="EYQ26" s="497"/>
      <c r="EYR26" s="497"/>
      <c r="EYS26" s="497"/>
      <c r="EYT26" s="497"/>
      <c r="EYU26" s="497"/>
      <c r="EYV26" s="497"/>
      <c r="EYW26" s="497"/>
      <c r="EYX26" s="497"/>
      <c r="EYY26" s="497"/>
      <c r="EYZ26" s="497"/>
      <c r="EZA26" s="497"/>
      <c r="EZB26" s="497"/>
      <c r="EZC26" s="497"/>
      <c r="EZD26" s="497"/>
      <c r="EZE26" s="497"/>
      <c r="EZF26" s="497"/>
      <c r="EZG26" s="497"/>
      <c r="EZH26" s="497"/>
      <c r="EZI26" s="497"/>
      <c r="EZJ26" s="497"/>
      <c r="EZK26" s="497"/>
      <c r="EZL26" s="497"/>
      <c r="EZM26" s="497"/>
      <c r="EZN26" s="497"/>
      <c r="EZO26" s="497"/>
      <c r="EZP26" s="497"/>
      <c r="EZQ26" s="497"/>
      <c r="EZR26" s="497"/>
      <c r="EZS26" s="497"/>
      <c r="EZT26" s="497"/>
      <c r="EZU26" s="497"/>
      <c r="EZV26" s="497"/>
      <c r="EZW26" s="497"/>
      <c r="EZX26" s="497"/>
      <c r="EZY26" s="497"/>
      <c r="EZZ26" s="497"/>
      <c r="FAA26" s="497"/>
      <c r="FAB26" s="497"/>
      <c r="FAC26" s="497"/>
      <c r="FAD26" s="497"/>
      <c r="FAE26" s="497"/>
      <c r="FAF26" s="497"/>
      <c r="FAG26" s="497"/>
      <c r="FAH26" s="497"/>
      <c r="FAI26" s="497"/>
      <c r="FAJ26" s="497"/>
      <c r="FAK26" s="497"/>
      <c r="FAL26" s="497"/>
      <c r="FAM26" s="497"/>
      <c r="FAN26" s="497"/>
      <c r="FAO26" s="497"/>
      <c r="FAP26" s="497"/>
      <c r="FAQ26" s="497"/>
      <c r="FAR26" s="497"/>
      <c r="FAS26" s="497"/>
      <c r="FAT26" s="497"/>
      <c r="FAU26" s="497"/>
      <c r="FAV26" s="497"/>
      <c r="FAW26" s="497"/>
      <c r="FAX26" s="497"/>
      <c r="FAY26" s="497"/>
      <c r="FAZ26" s="497"/>
      <c r="FBA26" s="497"/>
      <c r="FBB26" s="497"/>
      <c r="FBC26" s="497"/>
      <c r="FBD26" s="497"/>
      <c r="FBE26" s="497"/>
      <c r="FBF26" s="497"/>
      <c r="FBG26" s="497"/>
      <c r="FBH26" s="497"/>
      <c r="FBI26" s="497"/>
      <c r="FBJ26" s="497"/>
      <c r="FBK26" s="497"/>
      <c r="FBL26" s="497"/>
      <c r="FBM26" s="497"/>
      <c r="FBN26" s="497"/>
      <c r="FBO26" s="497"/>
      <c r="FBP26" s="497"/>
      <c r="FBQ26" s="497"/>
      <c r="FBR26" s="497"/>
      <c r="FBS26" s="497"/>
      <c r="FBT26" s="497"/>
      <c r="FBU26" s="497"/>
      <c r="FBV26" s="497"/>
      <c r="FBW26" s="497"/>
      <c r="FBX26" s="497"/>
      <c r="FBY26" s="497"/>
      <c r="FBZ26" s="497"/>
      <c r="FCA26" s="497"/>
      <c r="FCB26" s="497"/>
      <c r="FCC26" s="497"/>
      <c r="FCD26" s="497"/>
      <c r="FCE26" s="497"/>
      <c r="FCF26" s="497"/>
      <c r="FCG26" s="497"/>
      <c r="FCH26" s="497"/>
      <c r="FCI26" s="497"/>
      <c r="FCJ26" s="497"/>
      <c r="FCK26" s="497"/>
      <c r="FCL26" s="497"/>
      <c r="FCM26" s="497"/>
      <c r="FCN26" s="497"/>
      <c r="FCO26" s="497"/>
      <c r="FCP26" s="497"/>
      <c r="FCQ26" s="497"/>
      <c r="FCR26" s="497"/>
      <c r="FCS26" s="497"/>
      <c r="FCT26" s="497"/>
      <c r="FCU26" s="497"/>
      <c r="FCV26" s="497"/>
      <c r="FCW26" s="497"/>
      <c r="FCX26" s="497"/>
      <c r="FCY26" s="497"/>
      <c r="FCZ26" s="497"/>
      <c r="FDA26" s="497"/>
      <c r="FDB26" s="497"/>
      <c r="FDC26" s="497"/>
      <c r="FDD26" s="497"/>
      <c r="FDE26" s="497"/>
      <c r="FDF26" s="497"/>
      <c r="FDG26" s="497"/>
      <c r="FDH26" s="497"/>
      <c r="FDI26" s="497"/>
      <c r="FDJ26" s="497"/>
      <c r="FDK26" s="497"/>
      <c r="FDL26" s="497"/>
      <c r="FDM26" s="497"/>
      <c r="FDN26" s="497"/>
      <c r="FDO26" s="497"/>
      <c r="FDP26" s="497"/>
      <c r="FDQ26" s="497"/>
      <c r="FDR26" s="497"/>
      <c r="FDS26" s="497"/>
      <c r="FDT26" s="497"/>
      <c r="FDU26" s="497"/>
      <c r="FDV26" s="497"/>
      <c r="FDW26" s="497"/>
      <c r="FDX26" s="497"/>
      <c r="FDY26" s="497"/>
      <c r="FDZ26" s="497"/>
      <c r="FEA26" s="497"/>
      <c r="FEB26" s="497"/>
      <c r="FEC26" s="497"/>
      <c r="FED26" s="497"/>
      <c r="FEE26" s="497"/>
      <c r="FEF26" s="497"/>
      <c r="FEG26" s="497"/>
      <c r="FEH26" s="497"/>
      <c r="FEI26" s="497"/>
      <c r="FEJ26" s="497"/>
      <c r="FEK26" s="497"/>
      <c r="FEL26" s="497"/>
      <c r="FEM26" s="497"/>
      <c r="FEN26" s="497"/>
      <c r="FEO26" s="497"/>
      <c r="FEP26" s="497"/>
      <c r="FEQ26" s="497"/>
      <c r="FER26" s="497"/>
      <c r="FES26" s="497"/>
      <c r="FET26" s="497"/>
      <c r="FEU26" s="497"/>
      <c r="FEV26" s="497"/>
      <c r="FEW26" s="497"/>
      <c r="FEX26" s="497"/>
      <c r="FEY26" s="497"/>
      <c r="FEZ26" s="497"/>
      <c r="FFA26" s="497"/>
      <c r="FFB26" s="497"/>
      <c r="FFC26" s="497"/>
      <c r="FFD26" s="497"/>
      <c r="FFE26" s="497"/>
      <c r="FFF26" s="497"/>
      <c r="FFG26" s="497"/>
      <c r="FFH26" s="497"/>
      <c r="FFI26" s="497"/>
      <c r="FFJ26" s="497"/>
      <c r="FFK26" s="497"/>
      <c r="FFL26" s="497"/>
      <c r="FFM26" s="497"/>
      <c r="FFN26" s="497"/>
      <c r="FFO26" s="497"/>
      <c r="FFP26" s="497"/>
      <c r="FFQ26" s="497"/>
      <c r="FFR26" s="497"/>
      <c r="FFS26" s="497"/>
      <c r="FFT26" s="497"/>
      <c r="FFU26" s="497"/>
      <c r="FFV26" s="497"/>
      <c r="FFW26" s="497"/>
      <c r="FFX26" s="497"/>
      <c r="FFY26" s="497"/>
      <c r="FFZ26" s="497"/>
      <c r="FGA26" s="497"/>
      <c r="FGB26" s="497"/>
      <c r="FGC26" s="497"/>
      <c r="FGD26" s="497"/>
      <c r="FGE26" s="497"/>
      <c r="FGF26" s="497"/>
      <c r="FGG26" s="497"/>
      <c r="FGH26" s="497"/>
      <c r="FGI26" s="497"/>
      <c r="FGJ26" s="497"/>
      <c r="FGK26" s="497"/>
      <c r="FGL26" s="497"/>
      <c r="FGM26" s="497"/>
      <c r="FGN26" s="497"/>
      <c r="FGO26" s="497"/>
      <c r="FGP26" s="497"/>
      <c r="FGQ26" s="497"/>
      <c r="FGR26" s="497"/>
      <c r="FGS26" s="497"/>
      <c r="FGT26" s="497"/>
      <c r="FGU26" s="497"/>
      <c r="FGV26" s="497"/>
      <c r="FGW26" s="497"/>
      <c r="FGX26" s="497"/>
      <c r="FGY26" s="497"/>
      <c r="FGZ26" s="497"/>
      <c r="FHA26" s="497"/>
      <c r="FHB26" s="497"/>
      <c r="FHC26" s="497"/>
      <c r="FHD26" s="497"/>
      <c r="FHE26" s="497"/>
      <c r="FHF26" s="497"/>
      <c r="FHG26" s="497"/>
      <c r="FHH26" s="497"/>
      <c r="FHI26" s="497"/>
      <c r="FHJ26" s="497"/>
      <c r="FHK26" s="497"/>
      <c r="FHL26" s="497"/>
      <c r="FHM26" s="497"/>
      <c r="FHN26" s="497"/>
      <c r="FHO26" s="497"/>
      <c r="FHP26" s="497"/>
      <c r="FHQ26" s="497"/>
      <c r="FHR26" s="497"/>
      <c r="FHS26" s="497"/>
      <c r="FHT26" s="497"/>
      <c r="FHU26" s="497"/>
      <c r="FHV26" s="497"/>
      <c r="FHW26" s="497"/>
      <c r="FHX26" s="497"/>
      <c r="FHY26" s="497"/>
      <c r="FHZ26" s="497"/>
      <c r="FIA26" s="497"/>
      <c r="FIB26" s="497"/>
      <c r="FIC26" s="497"/>
      <c r="FID26" s="497"/>
      <c r="FIE26" s="497"/>
      <c r="FIF26" s="497"/>
      <c r="FIG26" s="497"/>
      <c r="FIH26" s="497"/>
      <c r="FII26" s="497"/>
      <c r="FIJ26" s="497"/>
      <c r="FIK26" s="497"/>
      <c r="FIL26" s="497"/>
      <c r="FIM26" s="497"/>
      <c r="FIN26" s="497"/>
      <c r="FIO26" s="497"/>
      <c r="FIP26" s="497"/>
      <c r="FIQ26" s="497"/>
      <c r="FIR26" s="497"/>
      <c r="FIS26" s="497"/>
      <c r="FIT26" s="497"/>
      <c r="FIU26" s="497"/>
      <c r="FIV26" s="497"/>
      <c r="FIW26" s="497"/>
      <c r="FIX26" s="497"/>
      <c r="FIY26" s="497"/>
      <c r="FIZ26" s="497"/>
      <c r="FJA26" s="497"/>
      <c r="FJB26" s="497"/>
      <c r="FJC26" s="497"/>
      <c r="FJD26" s="497"/>
      <c r="FJE26" s="497"/>
      <c r="FJF26" s="497"/>
      <c r="FJG26" s="497"/>
      <c r="FJH26" s="497"/>
      <c r="FJI26" s="497"/>
      <c r="FJJ26" s="497"/>
      <c r="FJK26" s="497"/>
      <c r="FJL26" s="497"/>
      <c r="FJM26" s="497"/>
      <c r="FJN26" s="497"/>
      <c r="FJO26" s="497"/>
      <c r="FJP26" s="497"/>
      <c r="FJQ26" s="497"/>
      <c r="FJR26" s="497"/>
      <c r="FJS26" s="497"/>
      <c r="FJT26" s="497"/>
      <c r="FJU26" s="497"/>
      <c r="FJV26" s="497"/>
      <c r="FJW26" s="497"/>
      <c r="FJX26" s="497"/>
      <c r="FJY26" s="497"/>
      <c r="FJZ26" s="497"/>
      <c r="FKA26" s="497"/>
      <c r="FKB26" s="497"/>
      <c r="FKC26" s="497"/>
      <c r="FKD26" s="497"/>
      <c r="FKE26" s="497"/>
      <c r="FKF26" s="497"/>
      <c r="FKG26" s="497"/>
      <c r="FKH26" s="497"/>
      <c r="FKI26" s="497"/>
      <c r="FKJ26" s="497"/>
      <c r="FKK26" s="497"/>
      <c r="FKL26" s="497"/>
      <c r="FKM26" s="497"/>
      <c r="FKN26" s="497"/>
      <c r="FKO26" s="497"/>
      <c r="FKP26" s="497"/>
      <c r="FKQ26" s="497"/>
      <c r="FKR26" s="497"/>
      <c r="FKS26" s="497"/>
      <c r="FKT26" s="497"/>
      <c r="FKU26" s="497"/>
      <c r="FKV26" s="497"/>
      <c r="FKW26" s="497"/>
      <c r="FKX26" s="497"/>
      <c r="FKY26" s="497"/>
      <c r="FKZ26" s="497"/>
      <c r="FLA26" s="497"/>
      <c r="FLB26" s="497"/>
      <c r="FLC26" s="497"/>
      <c r="FLD26" s="497"/>
      <c r="FLE26" s="497"/>
      <c r="FLF26" s="497"/>
      <c r="FLG26" s="497"/>
      <c r="FLH26" s="497"/>
      <c r="FLI26" s="497"/>
      <c r="FLJ26" s="497"/>
      <c r="FLK26" s="497"/>
      <c r="FLL26" s="497"/>
      <c r="FLM26" s="497"/>
      <c r="FLN26" s="497"/>
      <c r="FLO26" s="497"/>
      <c r="FLP26" s="497"/>
      <c r="FLQ26" s="497"/>
      <c r="FLR26" s="497"/>
      <c r="FLS26" s="497"/>
      <c r="FLT26" s="497"/>
      <c r="FLU26" s="497"/>
      <c r="FLV26" s="497"/>
      <c r="FLW26" s="497"/>
      <c r="FLX26" s="497"/>
      <c r="FLY26" s="497"/>
      <c r="FLZ26" s="497"/>
      <c r="FMA26" s="497"/>
      <c r="FMB26" s="497"/>
      <c r="FMC26" s="497"/>
      <c r="FMD26" s="497"/>
      <c r="FME26" s="497"/>
      <c r="FMF26" s="497"/>
      <c r="FMG26" s="497"/>
      <c r="FMH26" s="497"/>
      <c r="FMI26" s="497"/>
      <c r="FMJ26" s="497"/>
      <c r="FMK26" s="497"/>
      <c r="FML26" s="497"/>
      <c r="FMM26" s="497"/>
      <c r="FMN26" s="497"/>
      <c r="FMO26" s="497"/>
      <c r="FMP26" s="497"/>
      <c r="FMQ26" s="497"/>
      <c r="FMR26" s="497"/>
      <c r="FMS26" s="497"/>
      <c r="FMT26" s="497"/>
      <c r="FMU26" s="497"/>
      <c r="FMV26" s="497"/>
      <c r="FMW26" s="497"/>
      <c r="FMX26" s="497"/>
      <c r="FMY26" s="497"/>
      <c r="FMZ26" s="497"/>
      <c r="FNA26" s="497"/>
      <c r="FNB26" s="497"/>
      <c r="FNC26" s="497"/>
      <c r="FND26" s="497"/>
      <c r="FNE26" s="497"/>
      <c r="FNF26" s="497"/>
      <c r="FNG26" s="497"/>
      <c r="FNH26" s="497"/>
      <c r="FNI26" s="497"/>
      <c r="FNJ26" s="497"/>
      <c r="FNK26" s="497"/>
      <c r="FNL26" s="497"/>
      <c r="FNM26" s="497"/>
      <c r="FNN26" s="497"/>
      <c r="FNO26" s="497"/>
      <c r="FNP26" s="497"/>
      <c r="FNQ26" s="497"/>
      <c r="FNR26" s="497"/>
      <c r="FNS26" s="497"/>
      <c r="FNT26" s="497"/>
      <c r="FNU26" s="497"/>
      <c r="FNV26" s="497"/>
      <c r="FNW26" s="497"/>
      <c r="FNX26" s="497"/>
      <c r="FNY26" s="497"/>
      <c r="FNZ26" s="497"/>
      <c r="FOA26" s="497"/>
      <c r="FOB26" s="497"/>
      <c r="FOC26" s="497"/>
      <c r="FOD26" s="497"/>
      <c r="FOE26" s="497"/>
      <c r="FOF26" s="497"/>
      <c r="FOG26" s="497"/>
      <c r="FOH26" s="497"/>
      <c r="FOI26" s="497"/>
      <c r="FOJ26" s="497"/>
      <c r="FOK26" s="497"/>
      <c r="FOL26" s="497"/>
      <c r="FOM26" s="497"/>
      <c r="FON26" s="497"/>
      <c r="FOO26" s="497"/>
      <c r="FOP26" s="497"/>
      <c r="FOQ26" s="497"/>
      <c r="FOR26" s="497"/>
      <c r="FOS26" s="497"/>
      <c r="FOT26" s="497"/>
      <c r="FOU26" s="497"/>
      <c r="FOV26" s="497"/>
      <c r="FOW26" s="497"/>
      <c r="FOX26" s="497"/>
      <c r="FOY26" s="497"/>
      <c r="FOZ26" s="497"/>
      <c r="FPA26" s="497"/>
      <c r="FPB26" s="497"/>
      <c r="FPC26" s="497"/>
      <c r="FPD26" s="497"/>
      <c r="FPE26" s="497"/>
      <c r="FPF26" s="497"/>
      <c r="FPG26" s="497"/>
      <c r="FPH26" s="497"/>
      <c r="FPI26" s="497"/>
      <c r="FPJ26" s="497"/>
      <c r="FPK26" s="497"/>
      <c r="FPL26" s="497"/>
      <c r="FPM26" s="497"/>
      <c r="FPN26" s="497"/>
      <c r="FPO26" s="497"/>
      <c r="FPP26" s="497"/>
      <c r="FPQ26" s="497"/>
      <c r="FPR26" s="497"/>
      <c r="FPS26" s="497"/>
      <c r="FPT26" s="497"/>
      <c r="FPU26" s="497"/>
      <c r="FPV26" s="497"/>
      <c r="FPW26" s="497"/>
      <c r="FPX26" s="497"/>
      <c r="FPY26" s="497"/>
      <c r="FPZ26" s="497"/>
      <c r="FQA26" s="497"/>
      <c r="FQB26" s="497"/>
      <c r="FQC26" s="497"/>
      <c r="FQD26" s="497"/>
      <c r="FQE26" s="497"/>
      <c r="FQF26" s="497"/>
      <c r="FQG26" s="497"/>
      <c r="FQH26" s="497"/>
      <c r="FQI26" s="497"/>
      <c r="FQJ26" s="497"/>
      <c r="FQK26" s="497"/>
      <c r="FQL26" s="497"/>
      <c r="FQM26" s="497"/>
      <c r="FQN26" s="497"/>
      <c r="FQO26" s="497"/>
      <c r="FQP26" s="497"/>
      <c r="FQQ26" s="497"/>
      <c r="FQR26" s="497"/>
      <c r="FQS26" s="497"/>
      <c r="FQT26" s="497"/>
      <c r="FQU26" s="497"/>
      <c r="FQV26" s="497"/>
      <c r="FQW26" s="497"/>
      <c r="FQX26" s="497"/>
      <c r="FQY26" s="497"/>
      <c r="FQZ26" s="497"/>
      <c r="FRA26" s="497"/>
      <c r="FRB26" s="497"/>
      <c r="FRC26" s="497"/>
      <c r="FRD26" s="497"/>
      <c r="FRE26" s="497"/>
      <c r="FRF26" s="497"/>
      <c r="FRG26" s="497"/>
      <c r="FRH26" s="497"/>
      <c r="FRI26" s="497"/>
      <c r="FRJ26" s="497"/>
      <c r="FRK26" s="497"/>
      <c r="FRL26" s="497"/>
      <c r="FRM26" s="497"/>
      <c r="FRN26" s="497"/>
      <c r="FRO26" s="497"/>
      <c r="FRP26" s="497"/>
      <c r="FRQ26" s="497"/>
      <c r="FRR26" s="497"/>
      <c r="FRS26" s="497"/>
      <c r="FRT26" s="497"/>
      <c r="FRU26" s="497"/>
      <c r="FRV26" s="497"/>
      <c r="FRW26" s="497"/>
      <c r="FRX26" s="497"/>
      <c r="FRY26" s="497"/>
      <c r="FRZ26" s="497"/>
      <c r="FSA26" s="497"/>
      <c r="FSB26" s="497"/>
      <c r="FSC26" s="497"/>
      <c r="FSD26" s="497"/>
      <c r="FSE26" s="497"/>
      <c r="FSF26" s="497"/>
      <c r="FSG26" s="497"/>
      <c r="FSH26" s="497"/>
      <c r="FSI26" s="497"/>
      <c r="FSJ26" s="497"/>
      <c r="FSK26" s="497"/>
      <c r="FSL26" s="497"/>
      <c r="FSM26" s="497"/>
      <c r="FSN26" s="497"/>
      <c r="FSO26" s="497"/>
      <c r="FSP26" s="497"/>
      <c r="FSQ26" s="497"/>
      <c r="FSR26" s="497"/>
      <c r="FSS26" s="497"/>
      <c r="FST26" s="497"/>
      <c r="FSU26" s="497"/>
      <c r="FSV26" s="497"/>
      <c r="FSW26" s="497"/>
      <c r="FSX26" s="497"/>
      <c r="FSY26" s="497"/>
      <c r="FSZ26" s="497"/>
      <c r="FTA26" s="497"/>
      <c r="FTB26" s="497"/>
      <c r="FTC26" s="497"/>
      <c r="FTD26" s="497"/>
      <c r="FTE26" s="497"/>
      <c r="FTF26" s="497"/>
      <c r="FTG26" s="497"/>
      <c r="FTH26" s="497"/>
      <c r="FTI26" s="497"/>
      <c r="FTJ26" s="497"/>
      <c r="FTK26" s="497"/>
      <c r="FTL26" s="497"/>
      <c r="FTM26" s="497"/>
      <c r="FTN26" s="497"/>
      <c r="FTO26" s="497"/>
      <c r="FTP26" s="497"/>
      <c r="FTQ26" s="497"/>
      <c r="FTR26" s="497"/>
      <c r="FTS26" s="497"/>
      <c r="FTT26" s="497"/>
      <c r="FTU26" s="497"/>
      <c r="FTV26" s="497"/>
      <c r="FTW26" s="497"/>
      <c r="FTX26" s="497"/>
      <c r="FTY26" s="497"/>
      <c r="FTZ26" s="497"/>
      <c r="FUA26" s="497"/>
      <c r="FUB26" s="497"/>
      <c r="FUC26" s="497"/>
      <c r="FUD26" s="497"/>
      <c r="FUE26" s="497"/>
      <c r="FUF26" s="497"/>
      <c r="FUG26" s="497"/>
      <c r="FUH26" s="497"/>
      <c r="FUI26" s="497"/>
      <c r="FUJ26" s="497"/>
      <c r="FUK26" s="497"/>
      <c r="FUL26" s="497"/>
      <c r="FUM26" s="497"/>
      <c r="FUN26" s="497"/>
      <c r="FUO26" s="497"/>
      <c r="FUP26" s="497"/>
      <c r="FUQ26" s="497"/>
      <c r="FUR26" s="497"/>
      <c r="FUS26" s="497"/>
      <c r="FUT26" s="497"/>
      <c r="FUU26" s="497"/>
      <c r="FUV26" s="497"/>
      <c r="FUW26" s="497"/>
      <c r="FUX26" s="497"/>
      <c r="FUY26" s="497"/>
      <c r="FUZ26" s="497"/>
      <c r="FVA26" s="497"/>
      <c r="FVB26" s="497"/>
      <c r="FVC26" s="497"/>
      <c r="FVD26" s="497"/>
      <c r="FVE26" s="497"/>
      <c r="FVF26" s="497"/>
      <c r="FVG26" s="497"/>
      <c r="FVH26" s="497"/>
      <c r="FVI26" s="497"/>
      <c r="FVJ26" s="497"/>
      <c r="FVK26" s="497"/>
      <c r="FVL26" s="497"/>
      <c r="FVM26" s="497"/>
      <c r="FVN26" s="497"/>
      <c r="FVO26" s="497"/>
      <c r="FVP26" s="497"/>
      <c r="FVQ26" s="497"/>
      <c r="FVR26" s="497"/>
      <c r="FVS26" s="497"/>
      <c r="FVT26" s="497"/>
      <c r="FVU26" s="497"/>
      <c r="FVV26" s="497"/>
      <c r="FVW26" s="497"/>
      <c r="FVX26" s="497"/>
      <c r="FVY26" s="497"/>
      <c r="FVZ26" s="497"/>
      <c r="FWA26" s="497"/>
      <c r="FWB26" s="497"/>
      <c r="FWC26" s="497"/>
      <c r="FWD26" s="497"/>
      <c r="FWE26" s="497"/>
      <c r="FWF26" s="497"/>
      <c r="FWG26" s="497"/>
      <c r="FWH26" s="497"/>
      <c r="FWI26" s="497"/>
      <c r="FWJ26" s="497"/>
      <c r="FWK26" s="497"/>
      <c r="FWL26" s="497"/>
      <c r="FWM26" s="497"/>
      <c r="FWN26" s="497"/>
      <c r="FWO26" s="497"/>
      <c r="FWP26" s="497"/>
      <c r="FWQ26" s="497"/>
      <c r="FWR26" s="497"/>
      <c r="FWS26" s="497"/>
      <c r="FWT26" s="497"/>
      <c r="FWU26" s="497"/>
      <c r="FWV26" s="497"/>
      <c r="FWW26" s="497"/>
      <c r="FWX26" s="497"/>
      <c r="FWY26" s="497"/>
      <c r="FWZ26" s="497"/>
      <c r="FXA26" s="497"/>
      <c r="FXB26" s="497"/>
      <c r="FXC26" s="497"/>
      <c r="FXD26" s="497"/>
      <c r="FXE26" s="497"/>
      <c r="FXF26" s="497"/>
      <c r="FXG26" s="497"/>
      <c r="FXH26" s="497"/>
      <c r="FXI26" s="497"/>
      <c r="FXJ26" s="497"/>
      <c r="FXK26" s="497"/>
      <c r="FXL26" s="497"/>
      <c r="FXM26" s="497"/>
      <c r="FXN26" s="497"/>
      <c r="FXO26" s="497"/>
      <c r="FXP26" s="497"/>
      <c r="FXQ26" s="497"/>
      <c r="FXR26" s="497"/>
      <c r="FXS26" s="497"/>
      <c r="FXT26" s="497"/>
      <c r="FXU26" s="497"/>
      <c r="FXV26" s="497"/>
      <c r="FXW26" s="497"/>
      <c r="FXX26" s="497"/>
      <c r="FXY26" s="497"/>
      <c r="FXZ26" s="497"/>
      <c r="FYA26" s="497"/>
      <c r="FYB26" s="497"/>
      <c r="FYC26" s="497"/>
      <c r="FYD26" s="497"/>
      <c r="FYE26" s="497"/>
      <c r="FYF26" s="497"/>
      <c r="FYG26" s="497"/>
      <c r="FYH26" s="497"/>
      <c r="FYI26" s="497"/>
      <c r="FYJ26" s="497"/>
      <c r="FYK26" s="497"/>
      <c r="FYL26" s="497"/>
      <c r="FYM26" s="497"/>
      <c r="FYN26" s="497"/>
      <c r="FYO26" s="497"/>
      <c r="FYP26" s="497"/>
      <c r="FYQ26" s="497"/>
      <c r="FYR26" s="497"/>
      <c r="FYS26" s="497"/>
      <c r="FYT26" s="497"/>
      <c r="FYU26" s="497"/>
      <c r="FYV26" s="497"/>
      <c r="FYW26" s="497"/>
      <c r="FYX26" s="497"/>
      <c r="FYY26" s="497"/>
      <c r="FYZ26" s="497"/>
      <c r="FZA26" s="497"/>
      <c r="FZB26" s="497"/>
      <c r="FZC26" s="497"/>
      <c r="FZD26" s="497"/>
      <c r="FZE26" s="497"/>
      <c r="FZF26" s="497"/>
      <c r="FZG26" s="497"/>
      <c r="FZH26" s="497"/>
      <c r="FZI26" s="497"/>
      <c r="FZJ26" s="497"/>
      <c r="FZK26" s="497"/>
      <c r="FZL26" s="497"/>
      <c r="FZM26" s="497"/>
      <c r="FZN26" s="497"/>
      <c r="FZO26" s="497"/>
      <c r="FZP26" s="497"/>
      <c r="FZQ26" s="497"/>
      <c r="FZR26" s="497"/>
      <c r="FZS26" s="497"/>
      <c r="FZT26" s="497"/>
      <c r="FZU26" s="497"/>
      <c r="FZV26" s="497"/>
      <c r="FZW26" s="497"/>
      <c r="FZX26" s="497"/>
      <c r="FZY26" s="497"/>
      <c r="FZZ26" s="497"/>
      <c r="GAA26" s="497"/>
      <c r="GAB26" s="497"/>
      <c r="GAC26" s="497"/>
      <c r="GAD26" s="497"/>
      <c r="GAE26" s="497"/>
      <c r="GAF26" s="497"/>
      <c r="GAG26" s="497"/>
      <c r="GAH26" s="497"/>
      <c r="GAI26" s="497"/>
      <c r="GAJ26" s="497"/>
      <c r="GAK26" s="497"/>
      <c r="GAL26" s="497"/>
      <c r="GAM26" s="497"/>
      <c r="GAN26" s="497"/>
      <c r="GAO26" s="497"/>
      <c r="GAP26" s="497"/>
      <c r="GAQ26" s="497"/>
      <c r="GAR26" s="497"/>
      <c r="GAS26" s="497"/>
      <c r="GAT26" s="497"/>
      <c r="GAU26" s="497"/>
      <c r="GAV26" s="497"/>
      <c r="GAW26" s="497"/>
      <c r="GAX26" s="497"/>
      <c r="GAY26" s="497"/>
      <c r="GAZ26" s="497"/>
      <c r="GBA26" s="497"/>
      <c r="GBB26" s="497"/>
      <c r="GBC26" s="497"/>
      <c r="GBD26" s="497"/>
      <c r="GBE26" s="497"/>
      <c r="GBF26" s="497"/>
      <c r="GBG26" s="497"/>
      <c r="GBH26" s="497"/>
      <c r="GBI26" s="497"/>
      <c r="GBJ26" s="497"/>
      <c r="GBK26" s="497"/>
      <c r="GBL26" s="497"/>
      <c r="GBM26" s="497"/>
      <c r="GBN26" s="497"/>
      <c r="GBO26" s="497"/>
      <c r="GBP26" s="497"/>
      <c r="GBQ26" s="497"/>
      <c r="GBR26" s="497"/>
      <c r="GBS26" s="497"/>
      <c r="GBT26" s="497"/>
      <c r="GBU26" s="497"/>
      <c r="GBV26" s="497"/>
      <c r="GBW26" s="497"/>
      <c r="GBX26" s="497"/>
      <c r="GBY26" s="497"/>
      <c r="GBZ26" s="497"/>
      <c r="GCA26" s="497"/>
      <c r="GCB26" s="497"/>
      <c r="GCC26" s="497"/>
      <c r="GCD26" s="497"/>
      <c r="GCE26" s="497"/>
      <c r="GCF26" s="497"/>
      <c r="GCG26" s="497"/>
      <c r="GCH26" s="497"/>
      <c r="GCI26" s="497"/>
      <c r="GCJ26" s="497"/>
      <c r="GCK26" s="497"/>
      <c r="GCL26" s="497"/>
      <c r="GCM26" s="497"/>
      <c r="GCN26" s="497"/>
      <c r="GCO26" s="497"/>
      <c r="GCP26" s="497"/>
      <c r="GCQ26" s="497"/>
      <c r="GCR26" s="497"/>
      <c r="GCS26" s="497"/>
      <c r="GCT26" s="497"/>
      <c r="GCU26" s="497"/>
      <c r="GCV26" s="497"/>
      <c r="GCW26" s="497"/>
      <c r="GCX26" s="497"/>
      <c r="GCY26" s="497"/>
      <c r="GCZ26" s="497"/>
      <c r="GDA26" s="497"/>
      <c r="GDB26" s="497"/>
      <c r="GDC26" s="497"/>
      <c r="GDD26" s="497"/>
      <c r="GDE26" s="497"/>
      <c r="GDF26" s="497"/>
      <c r="GDG26" s="497"/>
      <c r="GDH26" s="497"/>
      <c r="GDI26" s="497"/>
      <c r="GDJ26" s="497"/>
      <c r="GDK26" s="497"/>
      <c r="GDL26" s="497"/>
      <c r="GDM26" s="497"/>
      <c r="GDN26" s="497"/>
      <c r="GDO26" s="497"/>
      <c r="GDP26" s="497"/>
      <c r="GDQ26" s="497"/>
      <c r="GDR26" s="497"/>
      <c r="GDS26" s="497"/>
      <c r="GDT26" s="497"/>
      <c r="GDU26" s="497"/>
      <c r="GDV26" s="497"/>
      <c r="GDW26" s="497"/>
      <c r="GDX26" s="497"/>
      <c r="GDY26" s="497"/>
      <c r="GDZ26" s="497"/>
      <c r="GEA26" s="497"/>
      <c r="GEB26" s="497"/>
      <c r="GEC26" s="497"/>
      <c r="GED26" s="497"/>
      <c r="GEE26" s="497"/>
      <c r="GEF26" s="497"/>
      <c r="GEG26" s="497"/>
      <c r="GEH26" s="497"/>
      <c r="GEI26" s="497"/>
      <c r="GEJ26" s="497"/>
      <c r="GEK26" s="497"/>
      <c r="GEL26" s="497"/>
      <c r="GEM26" s="497"/>
      <c r="GEN26" s="497"/>
      <c r="GEO26" s="497"/>
      <c r="GEP26" s="497"/>
      <c r="GEQ26" s="497"/>
      <c r="GER26" s="497"/>
      <c r="GES26" s="497"/>
      <c r="GET26" s="497"/>
      <c r="GEU26" s="497"/>
      <c r="GEV26" s="497"/>
      <c r="GEW26" s="497"/>
      <c r="GEX26" s="497"/>
      <c r="GEY26" s="497"/>
      <c r="GEZ26" s="497"/>
      <c r="GFA26" s="497"/>
      <c r="GFB26" s="497"/>
      <c r="GFC26" s="497"/>
      <c r="GFD26" s="497"/>
      <c r="GFE26" s="497"/>
      <c r="GFF26" s="497"/>
      <c r="GFG26" s="497"/>
      <c r="GFH26" s="497"/>
      <c r="GFI26" s="497"/>
      <c r="GFJ26" s="497"/>
      <c r="GFK26" s="497"/>
      <c r="GFL26" s="497"/>
      <c r="GFM26" s="497"/>
      <c r="GFN26" s="497"/>
      <c r="GFO26" s="497"/>
      <c r="GFP26" s="497"/>
      <c r="GFQ26" s="497"/>
      <c r="GFR26" s="497"/>
      <c r="GFS26" s="497"/>
      <c r="GFT26" s="497"/>
      <c r="GFU26" s="497"/>
      <c r="GFV26" s="497"/>
      <c r="GFW26" s="497"/>
      <c r="GFX26" s="497"/>
      <c r="GFY26" s="497"/>
      <c r="GFZ26" s="497"/>
      <c r="GGA26" s="497"/>
      <c r="GGB26" s="497"/>
      <c r="GGC26" s="497"/>
      <c r="GGD26" s="497"/>
      <c r="GGE26" s="497"/>
      <c r="GGF26" s="497"/>
      <c r="GGG26" s="497"/>
      <c r="GGH26" s="497"/>
      <c r="GGI26" s="497"/>
      <c r="GGJ26" s="497"/>
      <c r="GGK26" s="497"/>
      <c r="GGL26" s="497"/>
      <c r="GGM26" s="497"/>
      <c r="GGN26" s="497"/>
      <c r="GGO26" s="497"/>
      <c r="GGP26" s="497"/>
      <c r="GGQ26" s="497"/>
      <c r="GGR26" s="497"/>
      <c r="GGS26" s="497"/>
      <c r="GGT26" s="497"/>
      <c r="GGU26" s="497"/>
      <c r="GGV26" s="497"/>
      <c r="GGW26" s="497"/>
      <c r="GGX26" s="497"/>
      <c r="GGY26" s="497"/>
      <c r="GGZ26" s="497"/>
      <c r="GHA26" s="497"/>
      <c r="GHB26" s="497"/>
      <c r="GHC26" s="497"/>
      <c r="GHD26" s="497"/>
      <c r="GHE26" s="497"/>
      <c r="GHF26" s="497"/>
      <c r="GHG26" s="497"/>
      <c r="GHH26" s="497"/>
      <c r="GHI26" s="497"/>
      <c r="GHJ26" s="497"/>
      <c r="GHK26" s="497"/>
      <c r="GHL26" s="497"/>
      <c r="GHM26" s="497"/>
      <c r="GHN26" s="497"/>
      <c r="GHO26" s="497"/>
      <c r="GHP26" s="497"/>
      <c r="GHQ26" s="497"/>
      <c r="GHR26" s="497"/>
      <c r="GHS26" s="497"/>
      <c r="GHT26" s="497"/>
      <c r="GHU26" s="497"/>
      <c r="GHV26" s="497"/>
      <c r="GHW26" s="497"/>
      <c r="GHX26" s="497"/>
      <c r="GHY26" s="497"/>
      <c r="GHZ26" s="497"/>
      <c r="GIA26" s="497"/>
      <c r="GIB26" s="497"/>
      <c r="GIC26" s="497"/>
      <c r="GID26" s="497"/>
      <c r="GIE26" s="497"/>
      <c r="GIF26" s="497"/>
      <c r="GIG26" s="497"/>
      <c r="GIH26" s="497"/>
      <c r="GII26" s="497"/>
      <c r="GIJ26" s="497"/>
      <c r="GIK26" s="497"/>
      <c r="GIL26" s="497"/>
      <c r="GIM26" s="497"/>
      <c r="GIN26" s="497"/>
      <c r="GIO26" s="497"/>
      <c r="GIP26" s="497"/>
      <c r="GIQ26" s="497"/>
      <c r="GIR26" s="497"/>
      <c r="GIS26" s="497"/>
      <c r="GIT26" s="497"/>
      <c r="GIU26" s="497"/>
      <c r="GIV26" s="497"/>
      <c r="GIW26" s="497"/>
      <c r="GIX26" s="497"/>
      <c r="GIY26" s="497"/>
      <c r="GIZ26" s="497"/>
      <c r="GJA26" s="497"/>
      <c r="GJB26" s="497"/>
      <c r="GJC26" s="497"/>
      <c r="GJD26" s="497"/>
      <c r="GJE26" s="497"/>
      <c r="GJF26" s="497"/>
      <c r="GJG26" s="497"/>
      <c r="GJH26" s="497"/>
      <c r="GJI26" s="497"/>
      <c r="GJJ26" s="497"/>
      <c r="GJK26" s="497"/>
      <c r="GJL26" s="497"/>
      <c r="GJM26" s="497"/>
      <c r="GJN26" s="497"/>
      <c r="GJO26" s="497"/>
      <c r="GJP26" s="497"/>
      <c r="GJQ26" s="497"/>
      <c r="GJR26" s="497"/>
      <c r="GJS26" s="497"/>
      <c r="GJT26" s="497"/>
      <c r="GJU26" s="497"/>
      <c r="GJV26" s="497"/>
      <c r="GJW26" s="497"/>
      <c r="GJX26" s="497"/>
      <c r="GJY26" s="497"/>
      <c r="GJZ26" s="497"/>
      <c r="GKA26" s="497"/>
      <c r="GKB26" s="497"/>
      <c r="GKC26" s="497"/>
      <c r="GKD26" s="497"/>
      <c r="GKE26" s="497"/>
      <c r="GKF26" s="497"/>
      <c r="GKG26" s="497"/>
      <c r="GKH26" s="497"/>
      <c r="GKI26" s="497"/>
      <c r="GKJ26" s="497"/>
      <c r="GKK26" s="497"/>
      <c r="GKL26" s="497"/>
      <c r="GKM26" s="497"/>
      <c r="GKN26" s="497"/>
      <c r="GKO26" s="497"/>
      <c r="GKP26" s="497"/>
      <c r="GKQ26" s="497"/>
      <c r="GKR26" s="497"/>
      <c r="GKS26" s="497"/>
      <c r="GKT26" s="497"/>
      <c r="GKU26" s="497"/>
      <c r="GKV26" s="497"/>
      <c r="GKW26" s="497"/>
      <c r="GKX26" s="497"/>
      <c r="GKY26" s="497"/>
      <c r="GKZ26" s="497"/>
      <c r="GLA26" s="497"/>
      <c r="GLB26" s="497"/>
      <c r="GLC26" s="497"/>
      <c r="GLD26" s="497"/>
      <c r="GLE26" s="497"/>
      <c r="GLF26" s="497"/>
      <c r="GLG26" s="497"/>
      <c r="GLH26" s="497"/>
      <c r="GLI26" s="497"/>
      <c r="GLJ26" s="497"/>
      <c r="GLK26" s="497"/>
      <c r="GLL26" s="497"/>
      <c r="GLM26" s="497"/>
      <c r="GLN26" s="497"/>
      <c r="GLO26" s="497"/>
      <c r="GLP26" s="497"/>
      <c r="GLQ26" s="497"/>
      <c r="GLR26" s="497"/>
      <c r="GLS26" s="497"/>
      <c r="GLT26" s="497"/>
      <c r="GLU26" s="497"/>
      <c r="GLV26" s="497"/>
      <c r="GLW26" s="497"/>
      <c r="GLX26" s="497"/>
      <c r="GLY26" s="497"/>
      <c r="GLZ26" s="497"/>
      <c r="GMA26" s="497"/>
      <c r="GMB26" s="497"/>
      <c r="GMC26" s="497"/>
      <c r="GMD26" s="497"/>
      <c r="GME26" s="497"/>
      <c r="GMF26" s="497"/>
      <c r="GMG26" s="497"/>
      <c r="GMH26" s="497"/>
      <c r="GMI26" s="497"/>
      <c r="GMJ26" s="497"/>
      <c r="GMK26" s="497"/>
      <c r="GML26" s="497"/>
      <c r="GMM26" s="497"/>
      <c r="GMN26" s="497"/>
      <c r="GMO26" s="497"/>
      <c r="GMP26" s="497"/>
      <c r="GMQ26" s="497"/>
      <c r="GMR26" s="497"/>
      <c r="GMS26" s="497"/>
      <c r="GMT26" s="497"/>
      <c r="GMU26" s="497"/>
      <c r="GMV26" s="497"/>
      <c r="GMW26" s="497"/>
      <c r="GMX26" s="497"/>
      <c r="GMY26" s="497"/>
      <c r="GMZ26" s="497"/>
      <c r="GNA26" s="497"/>
      <c r="GNB26" s="497"/>
      <c r="GNC26" s="497"/>
      <c r="GND26" s="497"/>
      <c r="GNE26" s="497"/>
      <c r="GNF26" s="497"/>
      <c r="GNG26" s="497"/>
      <c r="GNH26" s="497"/>
      <c r="GNI26" s="497"/>
      <c r="GNJ26" s="497"/>
      <c r="GNK26" s="497"/>
      <c r="GNL26" s="497"/>
      <c r="GNM26" s="497"/>
      <c r="GNN26" s="497"/>
      <c r="GNO26" s="497"/>
      <c r="GNP26" s="497"/>
      <c r="GNQ26" s="497"/>
      <c r="GNR26" s="497"/>
      <c r="GNS26" s="497"/>
      <c r="GNT26" s="497"/>
      <c r="GNU26" s="497"/>
      <c r="GNV26" s="497"/>
      <c r="GNW26" s="497"/>
      <c r="GNX26" s="497"/>
      <c r="GNY26" s="497"/>
      <c r="GNZ26" s="497"/>
      <c r="GOA26" s="497"/>
      <c r="GOB26" s="497"/>
      <c r="GOC26" s="497"/>
      <c r="GOD26" s="497"/>
      <c r="GOE26" s="497"/>
      <c r="GOF26" s="497"/>
      <c r="GOG26" s="497"/>
      <c r="GOH26" s="497"/>
      <c r="GOI26" s="497"/>
      <c r="GOJ26" s="497"/>
      <c r="GOK26" s="497"/>
      <c r="GOL26" s="497"/>
      <c r="GOM26" s="497"/>
      <c r="GON26" s="497"/>
      <c r="GOO26" s="497"/>
      <c r="GOP26" s="497"/>
      <c r="GOQ26" s="497"/>
      <c r="GOR26" s="497"/>
      <c r="GOS26" s="497"/>
      <c r="GOT26" s="497"/>
      <c r="GOU26" s="497"/>
      <c r="GOV26" s="497"/>
      <c r="GOW26" s="497"/>
      <c r="GOX26" s="497"/>
      <c r="GOY26" s="497"/>
      <c r="GOZ26" s="497"/>
      <c r="GPA26" s="497"/>
      <c r="GPB26" s="497"/>
      <c r="GPC26" s="497"/>
      <c r="GPD26" s="497"/>
      <c r="GPE26" s="497"/>
      <c r="GPF26" s="497"/>
      <c r="GPG26" s="497"/>
      <c r="GPH26" s="497"/>
      <c r="GPI26" s="497"/>
      <c r="GPJ26" s="497"/>
      <c r="GPK26" s="497"/>
      <c r="GPL26" s="497"/>
      <c r="GPM26" s="497"/>
      <c r="GPN26" s="497"/>
      <c r="GPO26" s="497"/>
      <c r="GPP26" s="497"/>
      <c r="GPQ26" s="497"/>
      <c r="GPR26" s="497"/>
      <c r="GPS26" s="497"/>
      <c r="GPT26" s="497"/>
      <c r="GPU26" s="497"/>
      <c r="GPV26" s="497"/>
      <c r="GPW26" s="497"/>
      <c r="GPX26" s="497"/>
      <c r="GPY26" s="497"/>
      <c r="GPZ26" s="497"/>
      <c r="GQA26" s="497"/>
      <c r="GQB26" s="497"/>
      <c r="GQC26" s="497"/>
      <c r="GQD26" s="497"/>
      <c r="GQE26" s="497"/>
      <c r="GQF26" s="497"/>
      <c r="GQG26" s="497"/>
      <c r="GQH26" s="497"/>
      <c r="GQI26" s="497"/>
      <c r="GQJ26" s="497"/>
      <c r="GQK26" s="497"/>
      <c r="GQL26" s="497"/>
      <c r="GQM26" s="497"/>
      <c r="GQN26" s="497"/>
      <c r="GQO26" s="497"/>
      <c r="GQP26" s="497"/>
      <c r="GQQ26" s="497"/>
      <c r="GQR26" s="497"/>
      <c r="GQS26" s="497"/>
      <c r="GQT26" s="497"/>
      <c r="GQU26" s="497"/>
      <c r="GQV26" s="497"/>
      <c r="GQW26" s="497"/>
      <c r="GQX26" s="497"/>
      <c r="GQY26" s="497"/>
      <c r="GQZ26" s="497"/>
      <c r="GRA26" s="497"/>
      <c r="GRB26" s="497"/>
      <c r="GRC26" s="497"/>
      <c r="GRD26" s="497"/>
      <c r="GRE26" s="497"/>
      <c r="GRF26" s="497"/>
      <c r="GRG26" s="497"/>
      <c r="GRH26" s="497"/>
      <c r="GRI26" s="497"/>
      <c r="GRJ26" s="497"/>
      <c r="GRK26" s="497"/>
      <c r="GRL26" s="497"/>
      <c r="GRM26" s="497"/>
      <c r="GRN26" s="497"/>
      <c r="GRO26" s="497"/>
      <c r="GRP26" s="497"/>
      <c r="GRQ26" s="497"/>
      <c r="GRR26" s="497"/>
      <c r="GRS26" s="497"/>
      <c r="GRT26" s="497"/>
      <c r="GRU26" s="497"/>
      <c r="GRV26" s="497"/>
      <c r="GRW26" s="497"/>
      <c r="GRX26" s="497"/>
      <c r="GRY26" s="497"/>
      <c r="GRZ26" s="497"/>
      <c r="GSA26" s="497"/>
      <c r="GSB26" s="497"/>
      <c r="GSC26" s="497"/>
      <c r="GSD26" s="497"/>
      <c r="GSE26" s="497"/>
      <c r="GSF26" s="497"/>
      <c r="GSG26" s="497"/>
      <c r="GSH26" s="497"/>
      <c r="GSI26" s="497"/>
      <c r="GSJ26" s="497"/>
      <c r="GSK26" s="497"/>
      <c r="GSL26" s="497"/>
      <c r="GSM26" s="497"/>
      <c r="GSN26" s="497"/>
      <c r="GSO26" s="497"/>
      <c r="GSP26" s="497"/>
      <c r="GSQ26" s="497"/>
      <c r="GSR26" s="497"/>
      <c r="GSS26" s="497"/>
      <c r="GST26" s="497"/>
      <c r="GSU26" s="497"/>
      <c r="GSV26" s="497"/>
      <c r="GSW26" s="497"/>
      <c r="GSX26" s="497"/>
      <c r="GSY26" s="497"/>
      <c r="GSZ26" s="497"/>
      <c r="GTA26" s="497"/>
      <c r="GTB26" s="497"/>
      <c r="GTC26" s="497"/>
      <c r="GTD26" s="497"/>
      <c r="GTE26" s="497"/>
      <c r="GTF26" s="497"/>
      <c r="GTG26" s="497"/>
      <c r="GTH26" s="497"/>
      <c r="GTI26" s="497"/>
      <c r="GTJ26" s="497"/>
      <c r="GTK26" s="497"/>
      <c r="GTL26" s="497"/>
      <c r="GTM26" s="497"/>
      <c r="GTN26" s="497"/>
      <c r="GTO26" s="497"/>
      <c r="GTP26" s="497"/>
      <c r="GTQ26" s="497"/>
      <c r="GTR26" s="497"/>
      <c r="GTS26" s="497"/>
      <c r="GTT26" s="497"/>
      <c r="GTU26" s="497"/>
      <c r="GTV26" s="497"/>
      <c r="GTW26" s="497"/>
      <c r="GTX26" s="497"/>
      <c r="GTY26" s="497"/>
      <c r="GTZ26" s="497"/>
      <c r="GUA26" s="497"/>
      <c r="GUB26" s="497"/>
      <c r="GUC26" s="497"/>
      <c r="GUD26" s="497"/>
      <c r="GUE26" s="497"/>
      <c r="GUF26" s="497"/>
      <c r="GUG26" s="497"/>
      <c r="GUH26" s="497"/>
      <c r="GUI26" s="497"/>
      <c r="GUJ26" s="497"/>
      <c r="GUK26" s="497"/>
      <c r="GUL26" s="497"/>
      <c r="GUM26" s="497"/>
      <c r="GUN26" s="497"/>
      <c r="GUO26" s="497"/>
      <c r="GUP26" s="497"/>
      <c r="GUQ26" s="497"/>
      <c r="GUR26" s="497"/>
      <c r="GUS26" s="497"/>
      <c r="GUT26" s="497"/>
      <c r="GUU26" s="497"/>
      <c r="GUV26" s="497"/>
      <c r="GUW26" s="497"/>
      <c r="GUX26" s="497"/>
      <c r="GUY26" s="497"/>
      <c r="GUZ26" s="497"/>
      <c r="GVA26" s="497"/>
      <c r="GVB26" s="497"/>
      <c r="GVC26" s="497"/>
      <c r="GVD26" s="497"/>
      <c r="GVE26" s="497"/>
      <c r="GVF26" s="497"/>
      <c r="GVG26" s="497"/>
      <c r="GVH26" s="497"/>
      <c r="GVI26" s="497"/>
      <c r="GVJ26" s="497"/>
      <c r="GVK26" s="497"/>
      <c r="GVL26" s="497"/>
      <c r="GVM26" s="497"/>
      <c r="GVN26" s="497"/>
      <c r="GVO26" s="497"/>
      <c r="GVP26" s="497"/>
      <c r="GVQ26" s="497"/>
      <c r="GVR26" s="497"/>
      <c r="GVS26" s="497"/>
      <c r="GVT26" s="497"/>
      <c r="GVU26" s="497"/>
      <c r="GVV26" s="497"/>
      <c r="GVW26" s="497"/>
      <c r="GVX26" s="497"/>
      <c r="GVY26" s="497"/>
      <c r="GVZ26" s="497"/>
      <c r="GWA26" s="497"/>
      <c r="GWB26" s="497"/>
      <c r="GWC26" s="497"/>
      <c r="GWD26" s="497"/>
      <c r="GWE26" s="497"/>
      <c r="GWF26" s="497"/>
      <c r="GWG26" s="497"/>
      <c r="GWH26" s="497"/>
      <c r="GWI26" s="497"/>
      <c r="GWJ26" s="497"/>
      <c r="GWK26" s="497"/>
      <c r="GWL26" s="497"/>
      <c r="GWM26" s="497"/>
      <c r="GWN26" s="497"/>
      <c r="GWO26" s="497"/>
      <c r="GWP26" s="497"/>
      <c r="GWQ26" s="497"/>
      <c r="GWR26" s="497"/>
      <c r="GWS26" s="497"/>
      <c r="GWT26" s="497"/>
      <c r="GWU26" s="497"/>
      <c r="GWV26" s="497"/>
      <c r="GWW26" s="497"/>
      <c r="GWX26" s="497"/>
      <c r="GWY26" s="497"/>
      <c r="GWZ26" s="497"/>
      <c r="GXA26" s="497"/>
      <c r="GXB26" s="497"/>
      <c r="GXC26" s="497"/>
      <c r="GXD26" s="497"/>
      <c r="GXE26" s="497"/>
      <c r="GXF26" s="497"/>
      <c r="GXG26" s="497"/>
      <c r="GXH26" s="497"/>
      <c r="GXI26" s="497"/>
      <c r="GXJ26" s="497"/>
      <c r="GXK26" s="497"/>
      <c r="GXL26" s="497"/>
      <c r="GXM26" s="497"/>
      <c r="GXN26" s="497"/>
      <c r="GXO26" s="497"/>
      <c r="GXP26" s="497"/>
      <c r="GXQ26" s="497"/>
      <c r="GXR26" s="497"/>
      <c r="GXS26" s="497"/>
      <c r="GXT26" s="497"/>
      <c r="GXU26" s="497"/>
      <c r="GXV26" s="497"/>
      <c r="GXW26" s="497"/>
      <c r="GXX26" s="497"/>
      <c r="GXY26" s="497"/>
      <c r="GXZ26" s="497"/>
      <c r="GYA26" s="497"/>
      <c r="GYB26" s="497"/>
      <c r="GYC26" s="497"/>
      <c r="GYD26" s="497"/>
      <c r="GYE26" s="497"/>
      <c r="GYF26" s="497"/>
      <c r="GYG26" s="497"/>
      <c r="GYH26" s="497"/>
      <c r="GYI26" s="497"/>
      <c r="GYJ26" s="497"/>
      <c r="GYK26" s="497"/>
      <c r="GYL26" s="497"/>
      <c r="GYM26" s="497"/>
      <c r="GYN26" s="497"/>
      <c r="GYO26" s="497"/>
      <c r="GYP26" s="497"/>
      <c r="GYQ26" s="497"/>
      <c r="GYR26" s="497"/>
      <c r="GYS26" s="497"/>
      <c r="GYT26" s="497"/>
      <c r="GYU26" s="497"/>
      <c r="GYV26" s="497"/>
      <c r="GYW26" s="497"/>
      <c r="GYX26" s="497"/>
      <c r="GYY26" s="497"/>
      <c r="GYZ26" s="497"/>
      <c r="GZA26" s="497"/>
      <c r="GZB26" s="497"/>
      <c r="GZC26" s="497"/>
      <c r="GZD26" s="497"/>
      <c r="GZE26" s="497"/>
      <c r="GZF26" s="497"/>
      <c r="GZG26" s="497"/>
      <c r="GZH26" s="497"/>
      <c r="GZI26" s="497"/>
      <c r="GZJ26" s="497"/>
      <c r="GZK26" s="497"/>
      <c r="GZL26" s="497"/>
      <c r="GZM26" s="497"/>
      <c r="GZN26" s="497"/>
      <c r="GZO26" s="497"/>
      <c r="GZP26" s="497"/>
      <c r="GZQ26" s="497"/>
      <c r="GZR26" s="497"/>
      <c r="GZS26" s="497"/>
      <c r="GZT26" s="497"/>
      <c r="GZU26" s="497"/>
      <c r="GZV26" s="497"/>
      <c r="GZW26" s="497"/>
      <c r="GZX26" s="497"/>
      <c r="GZY26" s="497"/>
      <c r="GZZ26" s="497"/>
      <c r="HAA26" s="497"/>
      <c r="HAB26" s="497"/>
      <c r="HAC26" s="497"/>
      <c r="HAD26" s="497"/>
      <c r="HAE26" s="497"/>
      <c r="HAF26" s="497"/>
      <c r="HAG26" s="497"/>
      <c r="HAH26" s="497"/>
      <c r="HAI26" s="497"/>
      <c r="HAJ26" s="497"/>
      <c r="HAK26" s="497"/>
      <c r="HAL26" s="497"/>
      <c r="HAM26" s="497"/>
      <c r="HAN26" s="497"/>
      <c r="HAO26" s="497"/>
      <c r="HAP26" s="497"/>
      <c r="HAQ26" s="497"/>
      <c r="HAR26" s="497"/>
      <c r="HAS26" s="497"/>
      <c r="HAT26" s="497"/>
      <c r="HAU26" s="497"/>
      <c r="HAV26" s="497"/>
      <c r="HAW26" s="497"/>
      <c r="HAX26" s="497"/>
      <c r="HAY26" s="497"/>
      <c r="HAZ26" s="497"/>
      <c r="HBA26" s="497"/>
      <c r="HBB26" s="497"/>
      <c r="HBC26" s="497"/>
      <c r="HBD26" s="497"/>
      <c r="HBE26" s="497"/>
      <c r="HBF26" s="497"/>
      <c r="HBG26" s="497"/>
      <c r="HBH26" s="497"/>
      <c r="HBI26" s="497"/>
      <c r="HBJ26" s="497"/>
      <c r="HBK26" s="497"/>
      <c r="HBL26" s="497"/>
      <c r="HBM26" s="497"/>
      <c r="HBN26" s="497"/>
      <c r="HBO26" s="497"/>
      <c r="HBP26" s="497"/>
      <c r="HBQ26" s="497"/>
      <c r="HBR26" s="497"/>
      <c r="HBS26" s="497"/>
      <c r="HBT26" s="497"/>
      <c r="HBU26" s="497"/>
      <c r="HBV26" s="497"/>
      <c r="HBW26" s="497"/>
      <c r="HBX26" s="497"/>
      <c r="HBY26" s="497"/>
      <c r="HBZ26" s="497"/>
      <c r="HCA26" s="497"/>
      <c r="HCB26" s="497"/>
      <c r="HCC26" s="497"/>
      <c r="HCD26" s="497"/>
      <c r="HCE26" s="497"/>
      <c r="HCF26" s="497"/>
      <c r="HCG26" s="497"/>
      <c r="HCH26" s="497"/>
      <c r="HCI26" s="497"/>
      <c r="HCJ26" s="497"/>
      <c r="HCK26" s="497"/>
      <c r="HCL26" s="497"/>
      <c r="HCM26" s="497"/>
      <c r="HCN26" s="497"/>
      <c r="HCO26" s="497"/>
      <c r="HCP26" s="497"/>
      <c r="HCQ26" s="497"/>
      <c r="HCR26" s="497"/>
      <c r="HCS26" s="497"/>
      <c r="HCT26" s="497"/>
      <c r="HCU26" s="497"/>
      <c r="HCV26" s="497"/>
      <c r="HCW26" s="497"/>
      <c r="HCX26" s="497"/>
      <c r="HCY26" s="497"/>
      <c r="HCZ26" s="497"/>
      <c r="HDA26" s="497"/>
      <c r="HDB26" s="497"/>
      <c r="HDC26" s="497"/>
      <c r="HDD26" s="497"/>
      <c r="HDE26" s="497"/>
      <c r="HDF26" s="497"/>
      <c r="HDG26" s="497"/>
      <c r="HDH26" s="497"/>
      <c r="HDI26" s="497"/>
      <c r="HDJ26" s="497"/>
      <c r="HDK26" s="497"/>
      <c r="HDL26" s="497"/>
      <c r="HDM26" s="497"/>
      <c r="HDN26" s="497"/>
      <c r="HDO26" s="497"/>
      <c r="HDP26" s="497"/>
      <c r="HDQ26" s="497"/>
      <c r="HDR26" s="497"/>
      <c r="HDS26" s="497"/>
      <c r="HDT26" s="497"/>
      <c r="HDU26" s="497"/>
      <c r="HDV26" s="497"/>
      <c r="HDW26" s="497"/>
      <c r="HDX26" s="497"/>
      <c r="HDY26" s="497"/>
      <c r="HDZ26" s="497"/>
      <c r="HEA26" s="497"/>
      <c r="HEB26" s="497"/>
      <c r="HEC26" s="497"/>
      <c r="HED26" s="497"/>
      <c r="HEE26" s="497"/>
      <c r="HEF26" s="497"/>
      <c r="HEG26" s="497"/>
      <c r="HEH26" s="497"/>
      <c r="HEI26" s="497"/>
      <c r="HEJ26" s="497"/>
      <c r="HEK26" s="497"/>
      <c r="HEL26" s="497"/>
      <c r="HEM26" s="497"/>
      <c r="HEN26" s="497"/>
      <c r="HEO26" s="497"/>
      <c r="HEP26" s="497"/>
      <c r="HEQ26" s="497"/>
      <c r="HER26" s="497"/>
      <c r="HES26" s="497"/>
      <c r="HET26" s="497"/>
      <c r="HEU26" s="497"/>
      <c r="HEV26" s="497"/>
      <c r="HEW26" s="497"/>
      <c r="HEX26" s="497"/>
      <c r="HEY26" s="497"/>
      <c r="HEZ26" s="497"/>
      <c r="HFA26" s="497"/>
      <c r="HFB26" s="497"/>
      <c r="HFC26" s="497"/>
      <c r="HFD26" s="497"/>
      <c r="HFE26" s="497"/>
      <c r="HFF26" s="497"/>
      <c r="HFG26" s="497"/>
      <c r="HFH26" s="497"/>
      <c r="HFI26" s="497"/>
      <c r="HFJ26" s="497"/>
      <c r="HFK26" s="497"/>
      <c r="HFL26" s="497"/>
      <c r="HFM26" s="497"/>
      <c r="HFN26" s="497"/>
      <c r="HFO26" s="497"/>
      <c r="HFP26" s="497"/>
      <c r="HFQ26" s="497"/>
      <c r="HFR26" s="497"/>
      <c r="HFS26" s="497"/>
      <c r="HFT26" s="497"/>
      <c r="HFU26" s="497"/>
      <c r="HFV26" s="497"/>
      <c r="HFW26" s="497"/>
      <c r="HFX26" s="497"/>
      <c r="HFY26" s="497"/>
      <c r="HFZ26" s="497"/>
      <c r="HGA26" s="497"/>
      <c r="HGB26" s="497"/>
      <c r="HGC26" s="497"/>
      <c r="HGD26" s="497"/>
      <c r="HGE26" s="497"/>
      <c r="HGF26" s="497"/>
      <c r="HGG26" s="497"/>
      <c r="HGH26" s="497"/>
      <c r="HGI26" s="497"/>
      <c r="HGJ26" s="497"/>
      <c r="HGK26" s="497"/>
      <c r="HGL26" s="497"/>
      <c r="HGM26" s="497"/>
      <c r="HGN26" s="497"/>
      <c r="HGO26" s="497"/>
      <c r="HGP26" s="497"/>
      <c r="HGQ26" s="497"/>
      <c r="HGR26" s="497"/>
      <c r="HGS26" s="497"/>
      <c r="HGT26" s="497"/>
      <c r="HGU26" s="497"/>
      <c r="HGV26" s="497"/>
      <c r="HGW26" s="497"/>
      <c r="HGX26" s="497"/>
      <c r="HGY26" s="497"/>
      <c r="HGZ26" s="497"/>
      <c r="HHA26" s="497"/>
      <c r="HHB26" s="497"/>
      <c r="HHC26" s="497"/>
      <c r="HHD26" s="497"/>
      <c r="HHE26" s="497"/>
      <c r="HHF26" s="497"/>
      <c r="HHG26" s="497"/>
      <c r="HHH26" s="497"/>
      <c r="HHI26" s="497"/>
      <c r="HHJ26" s="497"/>
      <c r="HHK26" s="497"/>
      <c r="HHL26" s="497"/>
      <c r="HHM26" s="497"/>
      <c r="HHN26" s="497"/>
      <c r="HHO26" s="497"/>
      <c r="HHP26" s="497"/>
      <c r="HHQ26" s="497"/>
      <c r="HHR26" s="497"/>
      <c r="HHS26" s="497"/>
      <c r="HHT26" s="497"/>
      <c r="HHU26" s="497"/>
      <c r="HHV26" s="497"/>
      <c r="HHW26" s="497"/>
      <c r="HHX26" s="497"/>
      <c r="HHY26" s="497"/>
      <c r="HHZ26" s="497"/>
      <c r="HIA26" s="497"/>
      <c r="HIB26" s="497"/>
      <c r="HIC26" s="497"/>
      <c r="HID26" s="497"/>
      <c r="HIE26" s="497"/>
      <c r="HIF26" s="497"/>
      <c r="HIG26" s="497"/>
      <c r="HIH26" s="497"/>
      <c r="HII26" s="497"/>
      <c r="HIJ26" s="497"/>
      <c r="HIK26" s="497"/>
      <c r="HIL26" s="497"/>
      <c r="HIM26" s="497"/>
      <c r="HIN26" s="497"/>
      <c r="HIO26" s="497"/>
      <c r="HIP26" s="497"/>
      <c r="HIQ26" s="497"/>
      <c r="HIR26" s="497"/>
      <c r="HIS26" s="497"/>
      <c r="HIT26" s="497"/>
      <c r="HIU26" s="497"/>
      <c r="HIV26" s="497"/>
      <c r="HIW26" s="497"/>
      <c r="HIX26" s="497"/>
      <c r="HIY26" s="497"/>
      <c r="HIZ26" s="497"/>
      <c r="HJA26" s="497"/>
      <c r="HJB26" s="497"/>
      <c r="HJC26" s="497"/>
      <c r="HJD26" s="497"/>
      <c r="HJE26" s="497"/>
      <c r="HJF26" s="497"/>
      <c r="HJG26" s="497"/>
      <c r="HJH26" s="497"/>
      <c r="HJI26" s="497"/>
      <c r="HJJ26" s="497"/>
      <c r="HJK26" s="497"/>
      <c r="HJL26" s="497"/>
      <c r="HJM26" s="497"/>
      <c r="HJN26" s="497"/>
      <c r="HJO26" s="497"/>
      <c r="HJP26" s="497"/>
      <c r="HJQ26" s="497"/>
      <c r="HJR26" s="497"/>
      <c r="HJS26" s="497"/>
      <c r="HJT26" s="497"/>
      <c r="HJU26" s="497"/>
      <c r="HJV26" s="497"/>
      <c r="HJW26" s="497"/>
      <c r="HJX26" s="497"/>
      <c r="HJY26" s="497"/>
      <c r="HJZ26" s="497"/>
      <c r="HKA26" s="497"/>
      <c r="HKB26" s="497"/>
      <c r="HKC26" s="497"/>
      <c r="HKD26" s="497"/>
      <c r="HKE26" s="497"/>
      <c r="HKF26" s="497"/>
      <c r="HKG26" s="497"/>
      <c r="HKH26" s="497"/>
      <c r="HKI26" s="497"/>
      <c r="HKJ26" s="497"/>
      <c r="HKK26" s="497"/>
      <c r="HKL26" s="497"/>
      <c r="HKM26" s="497"/>
      <c r="HKN26" s="497"/>
      <c r="HKO26" s="497"/>
      <c r="HKP26" s="497"/>
      <c r="HKQ26" s="497"/>
      <c r="HKR26" s="497"/>
      <c r="HKS26" s="497"/>
      <c r="HKT26" s="497"/>
      <c r="HKU26" s="497"/>
      <c r="HKV26" s="497"/>
      <c r="HKW26" s="497"/>
      <c r="HKX26" s="497"/>
      <c r="HKY26" s="497"/>
      <c r="HKZ26" s="497"/>
      <c r="HLA26" s="497"/>
      <c r="HLB26" s="497"/>
      <c r="HLC26" s="497"/>
      <c r="HLD26" s="497"/>
      <c r="HLE26" s="497"/>
      <c r="HLF26" s="497"/>
      <c r="HLG26" s="497"/>
      <c r="HLH26" s="497"/>
      <c r="HLI26" s="497"/>
      <c r="HLJ26" s="497"/>
      <c r="HLK26" s="497"/>
      <c r="HLL26" s="497"/>
      <c r="HLM26" s="497"/>
      <c r="HLN26" s="497"/>
      <c r="HLO26" s="497"/>
      <c r="HLP26" s="497"/>
      <c r="HLQ26" s="497"/>
      <c r="HLR26" s="497"/>
      <c r="HLS26" s="497"/>
      <c r="HLT26" s="497"/>
      <c r="HLU26" s="497"/>
      <c r="HLV26" s="497"/>
      <c r="HLW26" s="497"/>
      <c r="HLX26" s="497"/>
      <c r="HLY26" s="497"/>
      <c r="HLZ26" s="497"/>
      <c r="HMA26" s="497"/>
      <c r="HMB26" s="497"/>
      <c r="HMC26" s="497"/>
      <c r="HMD26" s="497"/>
      <c r="HME26" s="497"/>
      <c r="HMF26" s="497"/>
      <c r="HMG26" s="497"/>
      <c r="HMH26" s="497"/>
      <c r="HMI26" s="497"/>
      <c r="HMJ26" s="497"/>
      <c r="HMK26" s="497"/>
      <c r="HML26" s="497"/>
      <c r="HMM26" s="497"/>
      <c r="HMN26" s="497"/>
      <c r="HMO26" s="497"/>
      <c r="HMP26" s="497"/>
      <c r="HMQ26" s="497"/>
      <c r="HMR26" s="497"/>
      <c r="HMS26" s="497"/>
      <c r="HMT26" s="497"/>
      <c r="HMU26" s="497"/>
      <c r="HMV26" s="497"/>
      <c r="HMW26" s="497"/>
      <c r="HMX26" s="497"/>
      <c r="HMY26" s="497"/>
      <c r="HMZ26" s="497"/>
      <c r="HNA26" s="497"/>
      <c r="HNB26" s="497"/>
      <c r="HNC26" s="497"/>
      <c r="HND26" s="497"/>
      <c r="HNE26" s="497"/>
      <c r="HNF26" s="497"/>
      <c r="HNG26" s="497"/>
      <c r="HNH26" s="497"/>
      <c r="HNI26" s="497"/>
      <c r="HNJ26" s="497"/>
      <c r="HNK26" s="497"/>
      <c r="HNL26" s="497"/>
      <c r="HNM26" s="497"/>
      <c r="HNN26" s="497"/>
      <c r="HNO26" s="497"/>
      <c r="HNP26" s="497"/>
      <c r="HNQ26" s="497"/>
      <c r="HNR26" s="497"/>
      <c r="HNS26" s="497"/>
      <c r="HNT26" s="497"/>
      <c r="HNU26" s="497"/>
      <c r="HNV26" s="497"/>
      <c r="HNW26" s="497"/>
      <c r="HNX26" s="497"/>
      <c r="HNY26" s="497"/>
      <c r="HNZ26" s="497"/>
      <c r="HOA26" s="497"/>
      <c r="HOB26" s="497"/>
      <c r="HOC26" s="497"/>
      <c r="HOD26" s="497"/>
      <c r="HOE26" s="497"/>
      <c r="HOF26" s="497"/>
      <c r="HOG26" s="497"/>
      <c r="HOH26" s="497"/>
      <c r="HOI26" s="497"/>
      <c r="HOJ26" s="497"/>
      <c r="HOK26" s="497"/>
      <c r="HOL26" s="497"/>
      <c r="HOM26" s="497"/>
      <c r="HON26" s="497"/>
      <c r="HOO26" s="497"/>
      <c r="HOP26" s="497"/>
      <c r="HOQ26" s="497"/>
      <c r="HOR26" s="497"/>
      <c r="HOS26" s="497"/>
      <c r="HOT26" s="497"/>
      <c r="HOU26" s="497"/>
      <c r="HOV26" s="497"/>
      <c r="HOW26" s="497"/>
      <c r="HOX26" s="497"/>
      <c r="HOY26" s="497"/>
      <c r="HOZ26" s="497"/>
      <c r="HPA26" s="497"/>
      <c r="HPB26" s="497"/>
      <c r="HPC26" s="497"/>
      <c r="HPD26" s="497"/>
      <c r="HPE26" s="497"/>
      <c r="HPF26" s="497"/>
      <c r="HPG26" s="497"/>
      <c r="HPH26" s="497"/>
      <c r="HPI26" s="497"/>
      <c r="HPJ26" s="497"/>
      <c r="HPK26" s="497"/>
      <c r="HPL26" s="497"/>
      <c r="HPM26" s="497"/>
      <c r="HPN26" s="497"/>
      <c r="HPO26" s="497"/>
      <c r="HPP26" s="497"/>
      <c r="HPQ26" s="497"/>
      <c r="HPR26" s="497"/>
      <c r="HPS26" s="497"/>
      <c r="HPT26" s="497"/>
      <c r="HPU26" s="497"/>
      <c r="HPV26" s="497"/>
      <c r="HPW26" s="497"/>
      <c r="HPX26" s="497"/>
      <c r="HPY26" s="497"/>
      <c r="HPZ26" s="497"/>
      <c r="HQA26" s="497"/>
      <c r="HQB26" s="497"/>
      <c r="HQC26" s="497"/>
      <c r="HQD26" s="497"/>
      <c r="HQE26" s="497"/>
      <c r="HQF26" s="497"/>
      <c r="HQG26" s="497"/>
      <c r="HQH26" s="497"/>
      <c r="HQI26" s="497"/>
      <c r="HQJ26" s="497"/>
      <c r="HQK26" s="497"/>
      <c r="HQL26" s="497"/>
      <c r="HQM26" s="497"/>
      <c r="HQN26" s="497"/>
      <c r="HQO26" s="497"/>
      <c r="HQP26" s="497"/>
      <c r="HQQ26" s="497"/>
      <c r="HQR26" s="497"/>
      <c r="HQS26" s="497"/>
      <c r="HQT26" s="497"/>
      <c r="HQU26" s="497"/>
      <c r="HQV26" s="497"/>
      <c r="HQW26" s="497"/>
      <c r="HQX26" s="497"/>
      <c r="HQY26" s="497"/>
      <c r="HQZ26" s="497"/>
      <c r="HRA26" s="497"/>
      <c r="HRB26" s="497"/>
      <c r="HRC26" s="497"/>
      <c r="HRD26" s="497"/>
      <c r="HRE26" s="497"/>
      <c r="HRF26" s="497"/>
      <c r="HRG26" s="497"/>
      <c r="HRH26" s="497"/>
      <c r="HRI26" s="497"/>
      <c r="HRJ26" s="497"/>
      <c r="HRK26" s="497"/>
      <c r="HRL26" s="497"/>
      <c r="HRM26" s="497"/>
      <c r="HRN26" s="497"/>
      <c r="HRO26" s="497"/>
      <c r="HRP26" s="497"/>
      <c r="HRQ26" s="497"/>
      <c r="HRR26" s="497"/>
      <c r="HRS26" s="497"/>
      <c r="HRT26" s="497"/>
      <c r="HRU26" s="497"/>
      <c r="HRV26" s="497"/>
      <c r="HRW26" s="497"/>
      <c r="HRX26" s="497"/>
      <c r="HRY26" s="497"/>
      <c r="HRZ26" s="497"/>
      <c r="HSA26" s="497"/>
      <c r="HSB26" s="497"/>
      <c r="HSC26" s="497"/>
      <c r="HSD26" s="497"/>
      <c r="HSE26" s="497"/>
      <c r="HSF26" s="497"/>
      <c r="HSG26" s="497"/>
      <c r="HSH26" s="497"/>
      <c r="HSI26" s="497"/>
      <c r="HSJ26" s="497"/>
      <c r="HSK26" s="497"/>
      <c r="HSL26" s="497"/>
      <c r="HSM26" s="497"/>
      <c r="HSN26" s="497"/>
      <c r="HSO26" s="497"/>
      <c r="HSP26" s="497"/>
      <c r="HSQ26" s="497"/>
      <c r="HSR26" s="497"/>
      <c r="HSS26" s="497"/>
      <c r="HST26" s="497"/>
      <c r="HSU26" s="497"/>
      <c r="HSV26" s="497"/>
      <c r="HSW26" s="497"/>
      <c r="HSX26" s="497"/>
      <c r="HSY26" s="497"/>
      <c r="HSZ26" s="497"/>
      <c r="HTA26" s="497"/>
      <c r="HTB26" s="497"/>
      <c r="HTC26" s="497"/>
      <c r="HTD26" s="497"/>
      <c r="HTE26" s="497"/>
      <c r="HTF26" s="497"/>
      <c r="HTG26" s="497"/>
      <c r="HTH26" s="497"/>
      <c r="HTI26" s="497"/>
      <c r="HTJ26" s="497"/>
      <c r="HTK26" s="497"/>
      <c r="HTL26" s="497"/>
      <c r="HTM26" s="497"/>
      <c r="HTN26" s="497"/>
      <c r="HTO26" s="497"/>
      <c r="HTP26" s="497"/>
      <c r="HTQ26" s="497"/>
      <c r="HTR26" s="497"/>
      <c r="HTS26" s="497"/>
      <c r="HTT26" s="497"/>
      <c r="HTU26" s="497"/>
      <c r="HTV26" s="497"/>
      <c r="HTW26" s="497"/>
      <c r="HTX26" s="497"/>
      <c r="HTY26" s="497"/>
      <c r="HTZ26" s="497"/>
      <c r="HUA26" s="497"/>
      <c r="HUB26" s="497"/>
      <c r="HUC26" s="497"/>
      <c r="HUD26" s="497"/>
      <c r="HUE26" s="497"/>
      <c r="HUF26" s="497"/>
      <c r="HUG26" s="497"/>
      <c r="HUH26" s="497"/>
      <c r="HUI26" s="497"/>
      <c r="HUJ26" s="497"/>
      <c r="HUK26" s="497"/>
      <c r="HUL26" s="497"/>
      <c r="HUM26" s="497"/>
      <c r="HUN26" s="497"/>
      <c r="HUO26" s="497"/>
      <c r="HUP26" s="497"/>
      <c r="HUQ26" s="497"/>
      <c r="HUR26" s="497"/>
      <c r="HUS26" s="497"/>
      <c r="HUT26" s="497"/>
      <c r="HUU26" s="497"/>
      <c r="HUV26" s="497"/>
      <c r="HUW26" s="497"/>
      <c r="HUX26" s="497"/>
      <c r="HUY26" s="497"/>
      <c r="HUZ26" s="497"/>
      <c r="HVA26" s="497"/>
      <c r="HVB26" s="497"/>
      <c r="HVC26" s="497"/>
      <c r="HVD26" s="497"/>
      <c r="HVE26" s="497"/>
      <c r="HVF26" s="497"/>
      <c r="HVG26" s="497"/>
      <c r="HVH26" s="497"/>
      <c r="HVI26" s="497"/>
      <c r="HVJ26" s="497"/>
      <c r="HVK26" s="497"/>
      <c r="HVL26" s="497"/>
      <c r="HVM26" s="497"/>
      <c r="HVN26" s="497"/>
      <c r="HVO26" s="497"/>
      <c r="HVP26" s="497"/>
      <c r="HVQ26" s="497"/>
      <c r="HVR26" s="497"/>
      <c r="HVS26" s="497"/>
      <c r="HVT26" s="497"/>
      <c r="HVU26" s="497"/>
      <c r="HVV26" s="497"/>
      <c r="HVW26" s="497"/>
      <c r="HVX26" s="497"/>
      <c r="HVY26" s="497"/>
      <c r="HVZ26" s="497"/>
      <c r="HWA26" s="497"/>
      <c r="HWB26" s="497"/>
      <c r="HWC26" s="497"/>
      <c r="HWD26" s="497"/>
      <c r="HWE26" s="497"/>
      <c r="HWF26" s="497"/>
      <c r="HWG26" s="497"/>
      <c r="HWH26" s="497"/>
      <c r="HWI26" s="497"/>
      <c r="HWJ26" s="497"/>
      <c r="HWK26" s="497"/>
      <c r="HWL26" s="497"/>
      <c r="HWM26" s="497"/>
      <c r="HWN26" s="497"/>
      <c r="HWO26" s="497"/>
      <c r="HWP26" s="497"/>
      <c r="HWQ26" s="497"/>
      <c r="HWR26" s="497"/>
      <c r="HWS26" s="497"/>
      <c r="HWT26" s="497"/>
      <c r="HWU26" s="497"/>
      <c r="HWV26" s="497"/>
      <c r="HWW26" s="497"/>
      <c r="HWX26" s="497"/>
      <c r="HWY26" s="497"/>
      <c r="HWZ26" s="497"/>
      <c r="HXA26" s="497"/>
      <c r="HXB26" s="497"/>
      <c r="HXC26" s="497"/>
      <c r="HXD26" s="497"/>
      <c r="HXE26" s="497"/>
      <c r="HXF26" s="497"/>
      <c r="HXG26" s="497"/>
      <c r="HXH26" s="497"/>
      <c r="HXI26" s="497"/>
      <c r="HXJ26" s="497"/>
      <c r="HXK26" s="497"/>
      <c r="HXL26" s="497"/>
      <c r="HXM26" s="497"/>
      <c r="HXN26" s="497"/>
      <c r="HXO26" s="497"/>
      <c r="HXP26" s="497"/>
      <c r="HXQ26" s="497"/>
      <c r="HXR26" s="497"/>
      <c r="HXS26" s="497"/>
      <c r="HXT26" s="497"/>
      <c r="HXU26" s="497"/>
      <c r="HXV26" s="497"/>
      <c r="HXW26" s="497"/>
      <c r="HXX26" s="497"/>
      <c r="HXY26" s="497"/>
      <c r="HXZ26" s="497"/>
      <c r="HYA26" s="497"/>
      <c r="HYB26" s="497"/>
      <c r="HYC26" s="497"/>
      <c r="HYD26" s="497"/>
      <c r="HYE26" s="497"/>
      <c r="HYF26" s="497"/>
      <c r="HYG26" s="497"/>
      <c r="HYH26" s="497"/>
      <c r="HYI26" s="497"/>
      <c r="HYJ26" s="497"/>
      <c r="HYK26" s="497"/>
      <c r="HYL26" s="497"/>
      <c r="HYM26" s="497"/>
      <c r="HYN26" s="497"/>
      <c r="HYO26" s="497"/>
      <c r="HYP26" s="497"/>
      <c r="HYQ26" s="497"/>
      <c r="HYR26" s="497"/>
      <c r="HYS26" s="497"/>
      <c r="HYT26" s="497"/>
      <c r="HYU26" s="497"/>
      <c r="HYV26" s="497"/>
      <c r="HYW26" s="497"/>
      <c r="HYX26" s="497"/>
      <c r="HYY26" s="497"/>
      <c r="HYZ26" s="497"/>
      <c r="HZA26" s="497"/>
      <c r="HZB26" s="497"/>
      <c r="HZC26" s="497"/>
      <c r="HZD26" s="497"/>
      <c r="HZE26" s="497"/>
      <c r="HZF26" s="497"/>
      <c r="HZG26" s="497"/>
      <c r="HZH26" s="497"/>
      <c r="HZI26" s="497"/>
      <c r="HZJ26" s="497"/>
      <c r="HZK26" s="497"/>
      <c r="HZL26" s="497"/>
      <c r="HZM26" s="497"/>
      <c r="HZN26" s="497"/>
      <c r="HZO26" s="497"/>
      <c r="HZP26" s="497"/>
      <c r="HZQ26" s="497"/>
      <c r="HZR26" s="497"/>
      <c r="HZS26" s="497"/>
      <c r="HZT26" s="497"/>
      <c r="HZU26" s="497"/>
      <c r="HZV26" s="497"/>
      <c r="HZW26" s="497"/>
      <c r="HZX26" s="497"/>
      <c r="HZY26" s="497"/>
      <c r="HZZ26" s="497"/>
      <c r="IAA26" s="497"/>
      <c r="IAB26" s="497"/>
      <c r="IAC26" s="497"/>
      <c r="IAD26" s="497"/>
      <c r="IAE26" s="497"/>
      <c r="IAF26" s="497"/>
      <c r="IAG26" s="497"/>
      <c r="IAH26" s="497"/>
      <c r="IAI26" s="497"/>
      <c r="IAJ26" s="497"/>
      <c r="IAK26" s="497"/>
      <c r="IAL26" s="497"/>
      <c r="IAM26" s="497"/>
      <c r="IAN26" s="497"/>
      <c r="IAO26" s="497"/>
      <c r="IAP26" s="497"/>
      <c r="IAQ26" s="497"/>
      <c r="IAR26" s="497"/>
      <c r="IAS26" s="497"/>
      <c r="IAT26" s="497"/>
      <c r="IAU26" s="497"/>
      <c r="IAV26" s="497"/>
      <c r="IAW26" s="497"/>
      <c r="IAX26" s="497"/>
      <c r="IAY26" s="497"/>
      <c r="IAZ26" s="497"/>
      <c r="IBA26" s="497"/>
      <c r="IBB26" s="497"/>
      <c r="IBC26" s="497"/>
      <c r="IBD26" s="497"/>
      <c r="IBE26" s="497"/>
      <c r="IBF26" s="497"/>
      <c r="IBG26" s="497"/>
      <c r="IBH26" s="497"/>
      <c r="IBI26" s="497"/>
      <c r="IBJ26" s="497"/>
      <c r="IBK26" s="497"/>
      <c r="IBL26" s="497"/>
      <c r="IBM26" s="497"/>
      <c r="IBN26" s="497"/>
      <c r="IBO26" s="497"/>
      <c r="IBP26" s="497"/>
      <c r="IBQ26" s="497"/>
      <c r="IBR26" s="497"/>
      <c r="IBS26" s="497"/>
      <c r="IBT26" s="497"/>
      <c r="IBU26" s="497"/>
      <c r="IBV26" s="497"/>
      <c r="IBW26" s="497"/>
      <c r="IBX26" s="497"/>
      <c r="IBY26" s="497"/>
      <c r="IBZ26" s="497"/>
      <c r="ICA26" s="497"/>
      <c r="ICB26" s="497"/>
      <c r="ICC26" s="497"/>
      <c r="ICD26" s="497"/>
      <c r="ICE26" s="497"/>
      <c r="ICF26" s="497"/>
      <c r="ICG26" s="497"/>
      <c r="ICH26" s="497"/>
      <c r="ICI26" s="497"/>
      <c r="ICJ26" s="497"/>
      <c r="ICK26" s="497"/>
      <c r="ICL26" s="497"/>
      <c r="ICM26" s="497"/>
      <c r="ICN26" s="497"/>
      <c r="ICO26" s="497"/>
      <c r="ICP26" s="497"/>
      <c r="ICQ26" s="497"/>
      <c r="ICR26" s="497"/>
      <c r="ICS26" s="497"/>
      <c r="ICT26" s="497"/>
      <c r="ICU26" s="497"/>
      <c r="ICV26" s="497"/>
      <c r="ICW26" s="497"/>
      <c r="ICX26" s="497"/>
      <c r="ICY26" s="497"/>
      <c r="ICZ26" s="497"/>
      <c r="IDA26" s="497"/>
      <c r="IDB26" s="497"/>
      <c r="IDC26" s="497"/>
      <c r="IDD26" s="497"/>
      <c r="IDE26" s="497"/>
      <c r="IDF26" s="497"/>
      <c r="IDG26" s="497"/>
      <c r="IDH26" s="497"/>
      <c r="IDI26" s="497"/>
      <c r="IDJ26" s="497"/>
      <c r="IDK26" s="497"/>
      <c r="IDL26" s="497"/>
      <c r="IDM26" s="497"/>
      <c r="IDN26" s="497"/>
      <c r="IDO26" s="497"/>
      <c r="IDP26" s="497"/>
      <c r="IDQ26" s="497"/>
      <c r="IDR26" s="497"/>
      <c r="IDS26" s="497"/>
      <c r="IDT26" s="497"/>
      <c r="IDU26" s="497"/>
      <c r="IDV26" s="497"/>
      <c r="IDW26" s="497"/>
      <c r="IDX26" s="497"/>
      <c r="IDY26" s="497"/>
      <c r="IDZ26" s="497"/>
      <c r="IEA26" s="497"/>
      <c r="IEB26" s="497"/>
      <c r="IEC26" s="497"/>
      <c r="IED26" s="497"/>
      <c r="IEE26" s="497"/>
      <c r="IEF26" s="497"/>
      <c r="IEG26" s="497"/>
      <c r="IEH26" s="497"/>
      <c r="IEI26" s="497"/>
      <c r="IEJ26" s="497"/>
      <c r="IEK26" s="497"/>
      <c r="IEL26" s="497"/>
      <c r="IEM26" s="497"/>
      <c r="IEN26" s="497"/>
      <c r="IEO26" s="497"/>
      <c r="IEP26" s="497"/>
      <c r="IEQ26" s="497"/>
      <c r="IER26" s="497"/>
      <c r="IES26" s="497"/>
      <c r="IET26" s="497"/>
      <c r="IEU26" s="497"/>
      <c r="IEV26" s="497"/>
      <c r="IEW26" s="497"/>
      <c r="IEX26" s="497"/>
      <c r="IEY26" s="497"/>
      <c r="IEZ26" s="497"/>
      <c r="IFA26" s="497"/>
      <c r="IFB26" s="497"/>
      <c r="IFC26" s="497"/>
      <c r="IFD26" s="497"/>
      <c r="IFE26" s="497"/>
      <c r="IFF26" s="497"/>
      <c r="IFG26" s="497"/>
      <c r="IFH26" s="497"/>
      <c r="IFI26" s="497"/>
      <c r="IFJ26" s="497"/>
      <c r="IFK26" s="497"/>
      <c r="IFL26" s="497"/>
      <c r="IFM26" s="497"/>
      <c r="IFN26" s="497"/>
      <c r="IFO26" s="497"/>
      <c r="IFP26" s="497"/>
      <c r="IFQ26" s="497"/>
      <c r="IFR26" s="497"/>
      <c r="IFS26" s="497"/>
      <c r="IFT26" s="497"/>
      <c r="IFU26" s="497"/>
      <c r="IFV26" s="497"/>
      <c r="IFW26" s="497"/>
      <c r="IFX26" s="497"/>
      <c r="IFY26" s="497"/>
      <c r="IFZ26" s="497"/>
      <c r="IGA26" s="497"/>
      <c r="IGB26" s="497"/>
      <c r="IGC26" s="497"/>
      <c r="IGD26" s="497"/>
      <c r="IGE26" s="497"/>
      <c r="IGF26" s="497"/>
      <c r="IGG26" s="497"/>
      <c r="IGH26" s="497"/>
      <c r="IGI26" s="497"/>
      <c r="IGJ26" s="497"/>
      <c r="IGK26" s="497"/>
      <c r="IGL26" s="497"/>
      <c r="IGM26" s="497"/>
      <c r="IGN26" s="497"/>
      <c r="IGO26" s="497"/>
      <c r="IGP26" s="497"/>
      <c r="IGQ26" s="497"/>
      <c r="IGR26" s="497"/>
      <c r="IGS26" s="497"/>
      <c r="IGT26" s="497"/>
      <c r="IGU26" s="497"/>
      <c r="IGV26" s="497"/>
      <c r="IGW26" s="497"/>
      <c r="IGX26" s="497"/>
      <c r="IGY26" s="497"/>
      <c r="IGZ26" s="497"/>
      <c r="IHA26" s="497"/>
      <c r="IHB26" s="497"/>
      <c r="IHC26" s="497"/>
      <c r="IHD26" s="497"/>
      <c r="IHE26" s="497"/>
      <c r="IHF26" s="497"/>
      <c r="IHG26" s="497"/>
      <c r="IHH26" s="497"/>
      <c r="IHI26" s="497"/>
      <c r="IHJ26" s="497"/>
      <c r="IHK26" s="497"/>
      <c r="IHL26" s="497"/>
      <c r="IHM26" s="497"/>
      <c r="IHN26" s="497"/>
      <c r="IHO26" s="497"/>
      <c r="IHP26" s="497"/>
      <c r="IHQ26" s="497"/>
      <c r="IHR26" s="497"/>
      <c r="IHS26" s="497"/>
      <c r="IHT26" s="497"/>
      <c r="IHU26" s="497"/>
      <c r="IHV26" s="497"/>
      <c r="IHW26" s="497"/>
      <c r="IHX26" s="497"/>
      <c r="IHY26" s="497"/>
      <c r="IHZ26" s="497"/>
      <c r="IIA26" s="497"/>
      <c r="IIB26" s="497"/>
      <c r="IIC26" s="497"/>
      <c r="IID26" s="497"/>
      <c r="IIE26" s="497"/>
      <c r="IIF26" s="497"/>
      <c r="IIG26" s="497"/>
      <c r="IIH26" s="497"/>
      <c r="III26" s="497"/>
      <c r="IIJ26" s="497"/>
      <c r="IIK26" s="497"/>
      <c r="IIL26" s="497"/>
      <c r="IIM26" s="497"/>
      <c r="IIN26" s="497"/>
      <c r="IIO26" s="497"/>
      <c r="IIP26" s="497"/>
      <c r="IIQ26" s="497"/>
      <c r="IIR26" s="497"/>
      <c r="IIS26" s="497"/>
      <c r="IIT26" s="497"/>
      <c r="IIU26" s="497"/>
      <c r="IIV26" s="497"/>
      <c r="IIW26" s="497"/>
      <c r="IIX26" s="497"/>
      <c r="IIY26" s="497"/>
      <c r="IIZ26" s="497"/>
      <c r="IJA26" s="497"/>
      <c r="IJB26" s="497"/>
      <c r="IJC26" s="497"/>
      <c r="IJD26" s="497"/>
      <c r="IJE26" s="497"/>
      <c r="IJF26" s="497"/>
      <c r="IJG26" s="497"/>
      <c r="IJH26" s="497"/>
      <c r="IJI26" s="497"/>
      <c r="IJJ26" s="497"/>
      <c r="IJK26" s="497"/>
      <c r="IJL26" s="497"/>
      <c r="IJM26" s="497"/>
      <c r="IJN26" s="497"/>
      <c r="IJO26" s="497"/>
      <c r="IJP26" s="497"/>
      <c r="IJQ26" s="497"/>
      <c r="IJR26" s="497"/>
      <c r="IJS26" s="497"/>
      <c r="IJT26" s="497"/>
      <c r="IJU26" s="497"/>
      <c r="IJV26" s="497"/>
      <c r="IJW26" s="497"/>
      <c r="IJX26" s="497"/>
      <c r="IJY26" s="497"/>
      <c r="IJZ26" s="497"/>
      <c r="IKA26" s="497"/>
      <c r="IKB26" s="497"/>
      <c r="IKC26" s="497"/>
      <c r="IKD26" s="497"/>
      <c r="IKE26" s="497"/>
      <c r="IKF26" s="497"/>
      <c r="IKG26" s="497"/>
      <c r="IKH26" s="497"/>
      <c r="IKI26" s="497"/>
      <c r="IKJ26" s="497"/>
      <c r="IKK26" s="497"/>
      <c r="IKL26" s="497"/>
      <c r="IKM26" s="497"/>
      <c r="IKN26" s="497"/>
      <c r="IKO26" s="497"/>
      <c r="IKP26" s="497"/>
      <c r="IKQ26" s="497"/>
      <c r="IKR26" s="497"/>
      <c r="IKS26" s="497"/>
      <c r="IKT26" s="497"/>
      <c r="IKU26" s="497"/>
      <c r="IKV26" s="497"/>
      <c r="IKW26" s="497"/>
      <c r="IKX26" s="497"/>
      <c r="IKY26" s="497"/>
      <c r="IKZ26" s="497"/>
      <c r="ILA26" s="497"/>
      <c r="ILB26" s="497"/>
      <c r="ILC26" s="497"/>
      <c r="ILD26" s="497"/>
      <c r="ILE26" s="497"/>
      <c r="ILF26" s="497"/>
      <c r="ILG26" s="497"/>
      <c r="ILH26" s="497"/>
      <c r="ILI26" s="497"/>
      <c r="ILJ26" s="497"/>
      <c r="ILK26" s="497"/>
      <c r="ILL26" s="497"/>
      <c r="ILM26" s="497"/>
      <c r="ILN26" s="497"/>
      <c r="ILO26" s="497"/>
      <c r="ILP26" s="497"/>
      <c r="ILQ26" s="497"/>
      <c r="ILR26" s="497"/>
      <c r="ILS26" s="497"/>
      <c r="ILT26" s="497"/>
      <c r="ILU26" s="497"/>
      <c r="ILV26" s="497"/>
      <c r="ILW26" s="497"/>
      <c r="ILX26" s="497"/>
      <c r="ILY26" s="497"/>
      <c r="ILZ26" s="497"/>
      <c r="IMA26" s="497"/>
      <c r="IMB26" s="497"/>
      <c r="IMC26" s="497"/>
      <c r="IMD26" s="497"/>
      <c r="IME26" s="497"/>
      <c r="IMF26" s="497"/>
      <c r="IMG26" s="497"/>
      <c r="IMH26" s="497"/>
      <c r="IMI26" s="497"/>
      <c r="IMJ26" s="497"/>
      <c r="IMK26" s="497"/>
      <c r="IML26" s="497"/>
      <c r="IMM26" s="497"/>
      <c r="IMN26" s="497"/>
      <c r="IMO26" s="497"/>
      <c r="IMP26" s="497"/>
      <c r="IMQ26" s="497"/>
      <c r="IMR26" s="497"/>
      <c r="IMS26" s="497"/>
      <c r="IMT26" s="497"/>
      <c r="IMU26" s="497"/>
      <c r="IMV26" s="497"/>
      <c r="IMW26" s="497"/>
      <c r="IMX26" s="497"/>
      <c r="IMY26" s="497"/>
      <c r="IMZ26" s="497"/>
      <c r="INA26" s="497"/>
      <c r="INB26" s="497"/>
      <c r="INC26" s="497"/>
      <c r="IND26" s="497"/>
      <c r="INE26" s="497"/>
      <c r="INF26" s="497"/>
      <c r="ING26" s="497"/>
      <c r="INH26" s="497"/>
      <c r="INI26" s="497"/>
      <c r="INJ26" s="497"/>
      <c r="INK26" s="497"/>
      <c r="INL26" s="497"/>
      <c r="INM26" s="497"/>
      <c r="INN26" s="497"/>
      <c r="INO26" s="497"/>
      <c r="INP26" s="497"/>
      <c r="INQ26" s="497"/>
      <c r="INR26" s="497"/>
      <c r="INS26" s="497"/>
      <c r="INT26" s="497"/>
      <c r="INU26" s="497"/>
      <c r="INV26" s="497"/>
      <c r="INW26" s="497"/>
      <c r="INX26" s="497"/>
      <c r="INY26" s="497"/>
      <c r="INZ26" s="497"/>
      <c r="IOA26" s="497"/>
      <c r="IOB26" s="497"/>
      <c r="IOC26" s="497"/>
      <c r="IOD26" s="497"/>
      <c r="IOE26" s="497"/>
      <c r="IOF26" s="497"/>
      <c r="IOG26" s="497"/>
      <c r="IOH26" s="497"/>
      <c r="IOI26" s="497"/>
      <c r="IOJ26" s="497"/>
      <c r="IOK26" s="497"/>
      <c r="IOL26" s="497"/>
      <c r="IOM26" s="497"/>
      <c r="ION26" s="497"/>
      <c r="IOO26" s="497"/>
      <c r="IOP26" s="497"/>
      <c r="IOQ26" s="497"/>
      <c r="IOR26" s="497"/>
      <c r="IOS26" s="497"/>
      <c r="IOT26" s="497"/>
      <c r="IOU26" s="497"/>
      <c r="IOV26" s="497"/>
      <c r="IOW26" s="497"/>
      <c r="IOX26" s="497"/>
      <c r="IOY26" s="497"/>
      <c r="IOZ26" s="497"/>
      <c r="IPA26" s="497"/>
      <c r="IPB26" s="497"/>
      <c r="IPC26" s="497"/>
      <c r="IPD26" s="497"/>
      <c r="IPE26" s="497"/>
      <c r="IPF26" s="497"/>
      <c r="IPG26" s="497"/>
      <c r="IPH26" s="497"/>
      <c r="IPI26" s="497"/>
      <c r="IPJ26" s="497"/>
      <c r="IPK26" s="497"/>
      <c r="IPL26" s="497"/>
      <c r="IPM26" s="497"/>
      <c r="IPN26" s="497"/>
      <c r="IPO26" s="497"/>
      <c r="IPP26" s="497"/>
      <c r="IPQ26" s="497"/>
      <c r="IPR26" s="497"/>
      <c r="IPS26" s="497"/>
      <c r="IPT26" s="497"/>
      <c r="IPU26" s="497"/>
      <c r="IPV26" s="497"/>
      <c r="IPW26" s="497"/>
      <c r="IPX26" s="497"/>
      <c r="IPY26" s="497"/>
      <c r="IPZ26" s="497"/>
      <c r="IQA26" s="497"/>
      <c r="IQB26" s="497"/>
      <c r="IQC26" s="497"/>
      <c r="IQD26" s="497"/>
      <c r="IQE26" s="497"/>
      <c r="IQF26" s="497"/>
      <c r="IQG26" s="497"/>
      <c r="IQH26" s="497"/>
      <c r="IQI26" s="497"/>
      <c r="IQJ26" s="497"/>
      <c r="IQK26" s="497"/>
      <c r="IQL26" s="497"/>
      <c r="IQM26" s="497"/>
      <c r="IQN26" s="497"/>
      <c r="IQO26" s="497"/>
      <c r="IQP26" s="497"/>
      <c r="IQQ26" s="497"/>
      <c r="IQR26" s="497"/>
      <c r="IQS26" s="497"/>
      <c r="IQT26" s="497"/>
      <c r="IQU26" s="497"/>
      <c r="IQV26" s="497"/>
      <c r="IQW26" s="497"/>
      <c r="IQX26" s="497"/>
      <c r="IQY26" s="497"/>
      <c r="IQZ26" s="497"/>
      <c r="IRA26" s="497"/>
      <c r="IRB26" s="497"/>
      <c r="IRC26" s="497"/>
      <c r="IRD26" s="497"/>
      <c r="IRE26" s="497"/>
      <c r="IRF26" s="497"/>
      <c r="IRG26" s="497"/>
      <c r="IRH26" s="497"/>
      <c r="IRI26" s="497"/>
      <c r="IRJ26" s="497"/>
      <c r="IRK26" s="497"/>
      <c r="IRL26" s="497"/>
      <c r="IRM26" s="497"/>
      <c r="IRN26" s="497"/>
      <c r="IRO26" s="497"/>
      <c r="IRP26" s="497"/>
      <c r="IRQ26" s="497"/>
      <c r="IRR26" s="497"/>
      <c r="IRS26" s="497"/>
      <c r="IRT26" s="497"/>
      <c r="IRU26" s="497"/>
      <c r="IRV26" s="497"/>
      <c r="IRW26" s="497"/>
      <c r="IRX26" s="497"/>
      <c r="IRY26" s="497"/>
      <c r="IRZ26" s="497"/>
      <c r="ISA26" s="497"/>
      <c r="ISB26" s="497"/>
      <c r="ISC26" s="497"/>
      <c r="ISD26" s="497"/>
      <c r="ISE26" s="497"/>
      <c r="ISF26" s="497"/>
      <c r="ISG26" s="497"/>
      <c r="ISH26" s="497"/>
      <c r="ISI26" s="497"/>
      <c r="ISJ26" s="497"/>
      <c r="ISK26" s="497"/>
      <c r="ISL26" s="497"/>
      <c r="ISM26" s="497"/>
      <c r="ISN26" s="497"/>
      <c r="ISO26" s="497"/>
      <c r="ISP26" s="497"/>
      <c r="ISQ26" s="497"/>
      <c r="ISR26" s="497"/>
      <c r="ISS26" s="497"/>
      <c r="IST26" s="497"/>
      <c r="ISU26" s="497"/>
      <c r="ISV26" s="497"/>
      <c r="ISW26" s="497"/>
      <c r="ISX26" s="497"/>
      <c r="ISY26" s="497"/>
      <c r="ISZ26" s="497"/>
      <c r="ITA26" s="497"/>
      <c r="ITB26" s="497"/>
      <c r="ITC26" s="497"/>
      <c r="ITD26" s="497"/>
      <c r="ITE26" s="497"/>
      <c r="ITF26" s="497"/>
      <c r="ITG26" s="497"/>
      <c r="ITH26" s="497"/>
      <c r="ITI26" s="497"/>
      <c r="ITJ26" s="497"/>
      <c r="ITK26" s="497"/>
      <c r="ITL26" s="497"/>
      <c r="ITM26" s="497"/>
      <c r="ITN26" s="497"/>
      <c r="ITO26" s="497"/>
      <c r="ITP26" s="497"/>
      <c r="ITQ26" s="497"/>
      <c r="ITR26" s="497"/>
      <c r="ITS26" s="497"/>
      <c r="ITT26" s="497"/>
      <c r="ITU26" s="497"/>
      <c r="ITV26" s="497"/>
      <c r="ITW26" s="497"/>
      <c r="ITX26" s="497"/>
      <c r="ITY26" s="497"/>
      <c r="ITZ26" s="497"/>
      <c r="IUA26" s="497"/>
      <c r="IUB26" s="497"/>
      <c r="IUC26" s="497"/>
      <c r="IUD26" s="497"/>
      <c r="IUE26" s="497"/>
      <c r="IUF26" s="497"/>
      <c r="IUG26" s="497"/>
      <c r="IUH26" s="497"/>
      <c r="IUI26" s="497"/>
      <c r="IUJ26" s="497"/>
      <c r="IUK26" s="497"/>
      <c r="IUL26" s="497"/>
      <c r="IUM26" s="497"/>
      <c r="IUN26" s="497"/>
      <c r="IUO26" s="497"/>
      <c r="IUP26" s="497"/>
      <c r="IUQ26" s="497"/>
      <c r="IUR26" s="497"/>
      <c r="IUS26" s="497"/>
      <c r="IUT26" s="497"/>
      <c r="IUU26" s="497"/>
      <c r="IUV26" s="497"/>
      <c r="IUW26" s="497"/>
      <c r="IUX26" s="497"/>
      <c r="IUY26" s="497"/>
      <c r="IUZ26" s="497"/>
      <c r="IVA26" s="497"/>
      <c r="IVB26" s="497"/>
      <c r="IVC26" s="497"/>
      <c r="IVD26" s="497"/>
      <c r="IVE26" s="497"/>
      <c r="IVF26" s="497"/>
      <c r="IVG26" s="497"/>
      <c r="IVH26" s="497"/>
      <c r="IVI26" s="497"/>
      <c r="IVJ26" s="497"/>
      <c r="IVK26" s="497"/>
      <c r="IVL26" s="497"/>
      <c r="IVM26" s="497"/>
      <c r="IVN26" s="497"/>
      <c r="IVO26" s="497"/>
      <c r="IVP26" s="497"/>
      <c r="IVQ26" s="497"/>
      <c r="IVR26" s="497"/>
      <c r="IVS26" s="497"/>
      <c r="IVT26" s="497"/>
      <c r="IVU26" s="497"/>
      <c r="IVV26" s="497"/>
      <c r="IVW26" s="497"/>
      <c r="IVX26" s="497"/>
      <c r="IVY26" s="497"/>
      <c r="IVZ26" s="497"/>
      <c r="IWA26" s="497"/>
      <c r="IWB26" s="497"/>
      <c r="IWC26" s="497"/>
      <c r="IWD26" s="497"/>
      <c r="IWE26" s="497"/>
      <c r="IWF26" s="497"/>
      <c r="IWG26" s="497"/>
      <c r="IWH26" s="497"/>
      <c r="IWI26" s="497"/>
      <c r="IWJ26" s="497"/>
      <c r="IWK26" s="497"/>
      <c r="IWL26" s="497"/>
      <c r="IWM26" s="497"/>
      <c r="IWN26" s="497"/>
      <c r="IWO26" s="497"/>
      <c r="IWP26" s="497"/>
      <c r="IWQ26" s="497"/>
      <c r="IWR26" s="497"/>
      <c r="IWS26" s="497"/>
      <c r="IWT26" s="497"/>
      <c r="IWU26" s="497"/>
      <c r="IWV26" s="497"/>
      <c r="IWW26" s="497"/>
      <c r="IWX26" s="497"/>
      <c r="IWY26" s="497"/>
      <c r="IWZ26" s="497"/>
      <c r="IXA26" s="497"/>
      <c r="IXB26" s="497"/>
      <c r="IXC26" s="497"/>
      <c r="IXD26" s="497"/>
      <c r="IXE26" s="497"/>
      <c r="IXF26" s="497"/>
      <c r="IXG26" s="497"/>
      <c r="IXH26" s="497"/>
      <c r="IXI26" s="497"/>
      <c r="IXJ26" s="497"/>
      <c r="IXK26" s="497"/>
      <c r="IXL26" s="497"/>
      <c r="IXM26" s="497"/>
      <c r="IXN26" s="497"/>
      <c r="IXO26" s="497"/>
      <c r="IXP26" s="497"/>
      <c r="IXQ26" s="497"/>
      <c r="IXR26" s="497"/>
      <c r="IXS26" s="497"/>
      <c r="IXT26" s="497"/>
      <c r="IXU26" s="497"/>
      <c r="IXV26" s="497"/>
      <c r="IXW26" s="497"/>
      <c r="IXX26" s="497"/>
      <c r="IXY26" s="497"/>
      <c r="IXZ26" s="497"/>
      <c r="IYA26" s="497"/>
      <c r="IYB26" s="497"/>
      <c r="IYC26" s="497"/>
      <c r="IYD26" s="497"/>
      <c r="IYE26" s="497"/>
      <c r="IYF26" s="497"/>
      <c r="IYG26" s="497"/>
      <c r="IYH26" s="497"/>
      <c r="IYI26" s="497"/>
      <c r="IYJ26" s="497"/>
      <c r="IYK26" s="497"/>
      <c r="IYL26" s="497"/>
      <c r="IYM26" s="497"/>
      <c r="IYN26" s="497"/>
      <c r="IYO26" s="497"/>
      <c r="IYP26" s="497"/>
      <c r="IYQ26" s="497"/>
      <c r="IYR26" s="497"/>
      <c r="IYS26" s="497"/>
      <c r="IYT26" s="497"/>
      <c r="IYU26" s="497"/>
      <c r="IYV26" s="497"/>
      <c r="IYW26" s="497"/>
      <c r="IYX26" s="497"/>
      <c r="IYY26" s="497"/>
      <c r="IYZ26" s="497"/>
      <c r="IZA26" s="497"/>
      <c r="IZB26" s="497"/>
      <c r="IZC26" s="497"/>
      <c r="IZD26" s="497"/>
      <c r="IZE26" s="497"/>
      <c r="IZF26" s="497"/>
      <c r="IZG26" s="497"/>
      <c r="IZH26" s="497"/>
      <c r="IZI26" s="497"/>
      <c r="IZJ26" s="497"/>
      <c r="IZK26" s="497"/>
      <c r="IZL26" s="497"/>
      <c r="IZM26" s="497"/>
      <c r="IZN26" s="497"/>
      <c r="IZO26" s="497"/>
      <c r="IZP26" s="497"/>
      <c r="IZQ26" s="497"/>
      <c r="IZR26" s="497"/>
      <c r="IZS26" s="497"/>
      <c r="IZT26" s="497"/>
      <c r="IZU26" s="497"/>
      <c r="IZV26" s="497"/>
      <c r="IZW26" s="497"/>
      <c r="IZX26" s="497"/>
      <c r="IZY26" s="497"/>
      <c r="IZZ26" s="497"/>
      <c r="JAA26" s="497"/>
      <c r="JAB26" s="497"/>
      <c r="JAC26" s="497"/>
      <c r="JAD26" s="497"/>
      <c r="JAE26" s="497"/>
      <c r="JAF26" s="497"/>
      <c r="JAG26" s="497"/>
      <c r="JAH26" s="497"/>
      <c r="JAI26" s="497"/>
      <c r="JAJ26" s="497"/>
      <c r="JAK26" s="497"/>
      <c r="JAL26" s="497"/>
      <c r="JAM26" s="497"/>
      <c r="JAN26" s="497"/>
      <c r="JAO26" s="497"/>
      <c r="JAP26" s="497"/>
      <c r="JAQ26" s="497"/>
      <c r="JAR26" s="497"/>
      <c r="JAS26" s="497"/>
      <c r="JAT26" s="497"/>
      <c r="JAU26" s="497"/>
      <c r="JAV26" s="497"/>
      <c r="JAW26" s="497"/>
      <c r="JAX26" s="497"/>
      <c r="JAY26" s="497"/>
      <c r="JAZ26" s="497"/>
      <c r="JBA26" s="497"/>
      <c r="JBB26" s="497"/>
      <c r="JBC26" s="497"/>
      <c r="JBD26" s="497"/>
      <c r="JBE26" s="497"/>
      <c r="JBF26" s="497"/>
      <c r="JBG26" s="497"/>
      <c r="JBH26" s="497"/>
      <c r="JBI26" s="497"/>
      <c r="JBJ26" s="497"/>
      <c r="JBK26" s="497"/>
      <c r="JBL26" s="497"/>
      <c r="JBM26" s="497"/>
      <c r="JBN26" s="497"/>
      <c r="JBO26" s="497"/>
      <c r="JBP26" s="497"/>
      <c r="JBQ26" s="497"/>
      <c r="JBR26" s="497"/>
      <c r="JBS26" s="497"/>
      <c r="JBT26" s="497"/>
      <c r="JBU26" s="497"/>
      <c r="JBV26" s="497"/>
      <c r="JBW26" s="497"/>
      <c r="JBX26" s="497"/>
      <c r="JBY26" s="497"/>
      <c r="JBZ26" s="497"/>
      <c r="JCA26" s="497"/>
      <c r="JCB26" s="497"/>
      <c r="JCC26" s="497"/>
      <c r="JCD26" s="497"/>
      <c r="JCE26" s="497"/>
      <c r="JCF26" s="497"/>
      <c r="JCG26" s="497"/>
      <c r="JCH26" s="497"/>
      <c r="JCI26" s="497"/>
      <c r="JCJ26" s="497"/>
      <c r="JCK26" s="497"/>
      <c r="JCL26" s="497"/>
      <c r="JCM26" s="497"/>
      <c r="JCN26" s="497"/>
      <c r="JCO26" s="497"/>
      <c r="JCP26" s="497"/>
      <c r="JCQ26" s="497"/>
      <c r="JCR26" s="497"/>
      <c r="JCS26" s="497"/>
      <c r="JCT26" s="497"/>
      <c r="JCU26" s="497"/>
      <c r="JCV26" s="497"/>
      <c r="JCW26" s="497"/>
      <c r="JCX26" s="497"/>
      <c r="JCY26" s="497"/>
      <c r="JCZ26" s="497"/>
      <c r="JDA26" s="497"/>
      <c r="JDB26" s="497"/>
      <c r="JDC26" s="497"/>
      <c r="JDD26" s="497"/>
      <c r="JDE26" s="497"/>
      <c r="JDF26" s="497"/>
      <c r="JDG26" s="497"/>
      <c r="JDH26" s="497"/>
      <c r="JDI26" s="497"/>
      <c r="JDJ26" s="497"/>
      <c r="JDK26" s="497"/>
      <c r="JDL26" s="497"/>
      <c r="JDM26" s="497"/>
      <c r="JDN26" s="497"/>
      <c r="JDO26" s="497"/>
      <c r="JDP26" s="497"/>
      <c r="JDQ26" s="497"/>
      <c r="JDR26" s="497"/>
      <c r="JDS26" s="497"/>
      <c r="JDT26" s="497"/>
      <c r="JDU26" s="497"/>
      <c r="JDV26" s="497"/>
      <c r="JDW26" s="497"/>
      <c r="JDX26" s="497"/>
      <c r="JDY26" s="497"/>
      <c r="JDZ26" s="497"/>
      <c r="JEA26" s="497"/>
      <c r="JEB26" s="497"/>
      <c r="JEC26" s="497"/>
      <c r="JED26" s="497"/>
      <c r="JEE26" s="497"/>
      <c r="JEF26" s="497"/>
      <c r="JEG26" s="497"/>
      <c r="JEH26" s="497"/>
      <c r="JEI26" s="497"/>
      <c r="JEJ26" s="497"/>
      <c r="JEK26" s="497"/>
      <c r="JEL26" s="497"/>
      <c r="JEM26" s="497"/>
      <c r="JEN26" s="497"/>
      <c r="JEO26" s="497"/>
      <c r="JEP26" s="497"/>
      <c r="JEQ26" s="497"/>
      <c r="JER26" s="497"/>
      <c r="JES26" s="497"/>
      <c r="JET26" s="497"/>
      <c r="JEU26" s="497"/>
      <c r="JEV26" s="497"/>
      <c r="JEW26" s="497"/>
      <c r="JEX26" s="497"/>
      <c r="JEY26" s="497"/>
      <c r="JEZ26" s="497"/>
      <c r="JFA26" s="497"/>
      <c r="JFB26" s="497"/>
      <c r="JFC26" s="497"/>
      <c r="JFD26" s="497"/>
      <c r="JFE26" s="497"/>
      <c r="JFF26" s="497"/>
      <c r="JFG26" s="497"/>
      <c r="JFH26" s="497"/>
      <c r="JFI26" s="497"/>
      <c r="JFJ26" s="497"/>
      <c r="JFK26" s="497"/>
      <c r="JFL26" s="497"/>
      <c r="JFM26" s="497"/>
      <c r="JFN26" s="497"/>
      <c r="JFO26" s="497"/>
      <c r="JFP26" s="497"/>
      <c r="JFQ26" s="497"/>
      <c r="JFR26" s="497"/>
      <c r="JFS26" s="497"/>
      <c r="JFT26" s="497"/>
      <c r="JFU26" s="497"/>
      <c r="JFV26" s="497"/>
      <c r="JFW26" s="497"/>
      <c r="JFX26" s="497"/>
      <c r="JFY26" s="497"/>
      <c r="JFZ26" s="497"/>
      <c r="JGA26" s="497"/>
      <c r="JGB26" s="497"/>
      <c r="JGC26" s="497"/>
      <c r="JGD26" s="497"/>
      <c r="JGE26" s="497"/>
      <c r="JGF26" s="497"/>
      <c r="JGG26" s="497"/>
      <c r="JGH26" s="497"/>
      <c r="JGI26" s="497"/>
      <c r="JGJ26" s="497"/>
      <c r="JGK26" s="497"/>
      <c r="JGL26" s="497"/>
      <c r="JGM26" s="497"/>
      <c r="JGN26" s="497"/>
      <c r="JGO26" s="497"/>
      <c r="JGP26" s="497"/>
      <c r="JGQ26" s="497"/>
      <c r="JGR26" s="497"/>
      <c r="JGS26" s="497"/>
      <c r="JGT26" s="497"/>
      <c r="JGU26" s="497"/>
      <c r="JGV26" s="497"/>
      <c r="JGW26" s="497"/>
      <c r="JGX26" s="497"/>
      <c r="JGY26" s="497"/>
      <c r="JGZ26" s="497"/>
      <c r="JHA26" s="497"/>
      <c r="JHB26" s="497"/>
      <c r="JHC26" s="497"/>
      <c r="JHD26" s="497"/>
      <c r="JHE26" s="497"/>
      <c r="JHF26" s="497"/>
      <c r="JHG26" s="497"/>
      <c r="JHH26" s="497"/>
      <c r="JHI26" s="497"/>
      <c r="JHJ26" s="497"/>
      <c r="JHK26" s="497"/>
      <c r="JHL26" s="497"/>
      <c r="JHM26" s="497"/>
      <c r="JHN26" s="497"/>
      <c r="JHO26" s="497"/>
      <c r="JHP26" s="497"/>
      <c r="JHQ26" s="497"/>
      <c r="JHR26" s="497"/>
      <c r="JHS26" s="497"/>
      <c r="JHT26" s="497"/>
      <c r="JHU26" s="497"/>
      <c r="JHV26" s="497"/>
      <c r="JHW26" s="497"/>
      <c r="JHX26" s="497"/>
      <c r="JHY26" s="497"/>
      <c r="JHZ26" s="497"/>
      <c r="JIA26" s="497"/>
      <c r="JIB26" s="497"/>
      <c r="JIC26" s="497"/>
      <c r="JID26" s="497"/>
      <c r="JIE26" s="497"/>
      <c r="JIF26" s="497"/>
      <c r="JIG26" s="497"/>
      <c r="JIH26" s="497"/>
      <c r="JII26" s="497"/>
      <c r="JIJ26" s="497"/>
      <c r="JIK26" s="497"/>
      <c r="JIL26" s="497"/>
      <c r="JIM26" s="497"/>
      <c r="JIN26" s="497"/>
      <c r="JIO26" s="497"/>
      <c r="JIP26" s="497"/>
      <c r="JIQ26" s="497"/>
      <c r="JIR26" s="497"/>
      <c r="JIS26" s="497"/>
      <c r="JIT26" s="497"/>
      <c r="JIU26" s="497"/>
      <c r="JIV26" s="497"/>
      <c r="JIW26" s="497"/>
      <c r="JIX26" s="497"/>
      <c r="JIY26" s="497"/>
      <c r="JIZ26" s="497"/>
      <c r="JJA26" s="497"/>
      <c r="JJB26" s="497"/>
      <c r="JJC26" s="497"/>
      <c r="JJD26" s="497"/>
      <c r="JJE26" s="497"/>
      <c r="JJF26" s="497"/>
      <c r="JJG26" s="497"/>
      <c r="JJH26" s="497"/>
      <c r="JJI26" s="497"/>
      <c r="JJJ26" s="497"/>
      <c r="JJK26" s="497"/>
      <c r="JJL26" s="497"/>
      <c r="JJM26" s="497"/>
      <c r="JJN26" s="497"/>
      <c r="JJO26" s="497"/>
      <c r="JJP26" s="497"/>
      <c r="JJQ26" s="497"/>
      <c r="JJR26" s="497"/>
      <c r="JJS26" s="497"/>
      <c r="JJT26" s="497"/>
      <c r="JJU26" s="497"/>
      <c r="JJV26" s="497"/>
      <c r="JJW26" s="497"/>
      <c r="JJX26" s="497"/>
      <c r="JJY26" s="497"/>
      <c r="JJZ26" s="497"/>
      <c r="JKA26" s="497"/>
      <c r="JKB26" s="497"/>
      <c r="JKC26" s="497"/>
      <c r="JKD26" s="497"/>
      <c r="JKE26" s="497"/>
      <c r="JKF26" s="497"/>
      <c r="JKG26" s="497"/>
      <c r="JKH26" s="497"/>
      <c r="JKI26" s="497"/>
      <c r="JKJ26" s="497"/>
      <c r="JKK26" s="497"/>
      <c r="JKL26" s="497"/>
      <c r="JKM26" s="497"/>
      <c r="JKN26" s="497"/>
      <c r="JKO26" s="497"/>
      <c r="JKP26" s="497"/>
      <c r="JKQ26" s="497"/>
      <c r="JKR26" s="497"/>
      <c r="JKS26" s="497"/>
      <c r="JKT26" s="497"/>
      <c r="JKU26" s="497"/>
      <c r="JKV26" s="497"/>
      <c r="JKW26" s="497"/>
      <c r="JKX26" s="497"/>
      <c r="JKY26" s="497"/>
      <c r="JKZ26" s="497"/>
      <c r="JLA26" s="497"/>
      <c r="JLB26" s="497"/>
      <c r="JLC26" s="497"/>
      <c r="JLD26" s="497"/>
      <c r="JLE26" s="497"/>
      <c r="JLF26" s="497"/>
      <c r="JLG26" s="497"/>
      <c r="JLH26" s="497"/>
      <c r="JLI26" s="497"/>
      <c r="JLJ26" s="497"/>
      <c r="JLK26" s="497"/>
      <c r="JLL26" s="497"/>
      <c r="JLM26" s="497"/>
      <c r="JLN26" s="497"/>
      <c r="JLO26" s="497"/>
      <c r="JLP26" s="497"/>
      <c r="JLQ26" s="497"/>
      <c r="JLR26" s="497"/>
      <c r="JLS26" s="497"/>
      <c r="JLT26" s="497"/>
      <c r="JLU26" s="497"/>
      <c r="JLV26" s="497"/>
      <c r="JLW26" s="497"/>
      <c r="JLX26" s="497"/>
      <c r="JLY26" s="497"/>
      <c r="JLZ26" s="497"/>
      <c r="JMA26" s="497"/>
      <c r="JMB26" s="497"/>
      <c r="JMC26" s="497"/>
      <c r="JMD26" s="497"/>
      <c r="JME26" s="497"/>
      <c r="JMF26" s="497"/>
      <c r="JMG26" s="497"/>
      <c r="JMH26" s="497"/>
      <c r="JMI26" s="497"/>
      <c r="JMJ26" s="497"/>
      <c r="JMK26" s="497"/>
      <c r="JML26" s="497"/>
      <c r="JMM26" s="497"/>
      <c r="JMN26" s="497"/>
      <c r="JMO26" s="497"/>
      <c r="JMP26" s="497"/>
      <c r="JMQ26" s="497"/>
      <c r="JMR26" s="497"/>
      <c r="JMS26" s="497"/>
      <c r="JMT26" s="497"/>
      <c r="JMU26" s="497"/>
      <c r="JMV26" s="497"/>
      <c r="JMW26" s="497"/>
      <c r="JMX26" s="497"/>
      <c r="JMY26" s="497"/>
      <c r="JMZ26" s="497"/>
      <c r="JNA26" s="497"/>
      <c r="JNB26" s="497"/>
      <c r="JNC26" s="497"/>
      <c r="JND26" s="497"/>
      <c r="JNE26" s="497"/>
      <c r="JNF26" s="497"/>
      <c r="JNG26" s="497"/>
      <c r="JNH26" s="497"/>
      <c r="JNI26" s="497"/>
      <c r="JNJ26" s="497"/>
      <c r="JNK26" s="497"/>
      <c r="JNL26" s="497"/>
      <c r="JNM26" s="497"/>
      <c r="JNN26" s="497"/>
      <c r="JNO26" s="497"/>
      <c r="JNP26" s="497"/>
      <c r="JNQ26" s="497"/>
      <c r="JNR26" s="497"/>
      <c r="JNS26" s="497"/>
      <c r="JNT26" s="497"/>
      <c r="JNU26" s="497"/>
      <c r="JNV26" s="497"/>
      <c r="JNW26" s="497"/>
      <c r="JNX26" s="497"/>
      <c r="JNY26" s="497"/>
      <c r="JNZ26" s="497"/>
      <c r="JOA26" s="497"/>
      <c r="JOB26" s="497"/>
      <c r="JOC26" s="497"/>
      <c r="JOD26" s="497"/>
      <c r="JOE26" s="497"/>
      <c r="JOF26" s="497"/>
      <c r="JOG26" s="497"/>
      <c r="JOH26" s="497"/>
      <c r="JOI26" s="497"/>
      <c r="JOJ26" s="497"/>
      <c r="JOK26" s="497"/>
      <c r="JOL26" s="497"/>
      <c r="JOM26" s="497"/>
      <c r="JON26" s="497"/>
      <c r="JOO26" s="497"/>
      <c r="JOP26" s="497"/>
      <c r="JOQ26" s="497"/>
      <c r="JOR26" s="497"/>
      <c r="JOS26" s="497"/>
      <c r="JOT26" s="497"/>
      <c r="JOU26" s="497"/>
      <c r="JOV26" s="497"/>
      <c r="JOW26" s="497"/>
      <c r="JOX26" s="497"/>
      <c r="JOY26" s="497"/>
      <c r="JOZ26" s="497"/>
      <c r="JPA26" s="497"/>
      <c r="JPB26" s="497"/>
      <c r="JPC26" s="497"/>
      <c r="JPD26" s="497"/>
      <c r="JPE26" s="497"/>
      <c r="JPF26" s="497"/>
      <c r="JPG26" s="497"/>
      <c r="JPH26" s="497"/>
      <c r="JPI26" s="497"/>
      <c r="JPJ26" s="497"/>
      <c r="JPK26" s="497"/>
      <c r="JPL26" s="497"/>
      <c r="JPM26" s="497"/>
      <c r="JPN26" s="497"/>
      <c r="JPO26" s="497"/>
      <c r="JPP26" s="497"/>
      <c r="JPQ26" s="497"/>
      <c r="JPR26" s="497"/>
      <c r="JPS26" s="497"/>
      <c r="JPT26" s="497"/>
      <c r="JPU26" s="497"/>
      <c r="JPV26" s="497"/>
      <c r="JPW26" s="497"/>
      <c r="JPX26" s="497"/>
      <c r="JPY26" s="497"/>
      <c r="JPZ26" s="497"/>
      <c r="JQA26" s="497"/>
      <c r="JQB26" s="497"/>
      <c r="JQC26" s="497"/>
      <c r="JQD26" s="497"/>
      <c r="JQE26" s="497"/>
      <c r="JQF26" s="497"/>
      <c r="JQG26" s="497"/>
      <c r="JQH26" s="497"/>
      <c r="JQI26" s="497"/>
      <c r="JQJ26" s="497"/>
      <c r="JQK26" s="497"/>
      <c r="JQL26" s="497"/>
      <c r="JQM26" s="497"/>
      <c r="JQN26" s="497"/>
      <c r="JQO26" s="497"/>
      <c r="JQP26" s="497"/>
      <c r="JQQ26" s="497"/>
      <c r="JQR26" s="497"/>
      <c r="JQS26" s="497"/>
      <c r="JQT26" s="497"/>
      <c r="JQU26" s="497"/>
      <c r="JQV26" s="497"/>
      <c r="JQW26" s="497"/>
      <c r="JQX26" s="497"/>
      <c r="JQY26" s="497"/>
      <c r="JQZ26" s="497"/>
      <c r="JRA26" s="497"/>
      <c r="JRB26" s="497"/>
      <c r="JRC26" s="497"/>
      <c r="JRD26" s="497"/>
      <c r="JRE26" s="497"/>
      <c r="JRF26" s="497"/>
      <c r="JRG26" s="497"/>
      <c r="JRH26" s="497"/>
      <c r="JRI26" s="497"/>
      <c r="JRJ26" s="497"/>
      <c r="JRK26" s="497"/>
      <c r="JRL26" s="497"/>
      <c r="JRM26" s="497"/>
      <c r="JRN26" s="497"/>
      <c r="JRO26" s="497"/>
      <c r="JRP26" s="497"/>
      <c r="JRQ26" s="497"/>
      <c r="JRR26" s="497"/>
      <c r="JRS26" s="497"/>
      <c r="JRT26" s="497"/>
      <c r="JRU26" s="497"/>
      <c r="JRV26" s="497"/>
      <c r="JRW26" s="497"/>
      <c r="JRX26" s="497"/>
      <c r="JRY26" s="497"/>
      <c r="JRZ26" s="497"/>
      <c r="JSA26" s="497"/>
      <c r="JSB26" s="497"/>
      <c r="JSC26" s="497"/>
      <c r="JSD26" s="497"/>
      <c r="JSE26" s="497"/>
      <c r="JSF26" s="497"/>
      <c r="JSG26" s="497"/>
      <c r="JSH26" s="497"/>
      <c r="JSI26" s="497"/>
      <c r="JSJ26" s="497"/>
      <c r="JSK26" s="497"/>
      <c r="JSL26" s="497"/>
      <c r="JSM26" s="497"/>
      <c r="JSN26" s="497"/>
      <c r="JSO26" s="497"/>
      <c r="JSP26" s="497"/>
      <c r="JSQ26" s="497"/>
      <c r="JSR26" s="497"/>
      <c r="JSS26" s="497"/>
      <c r="JST26" s="497"/>
      <c r="JSU26" s="497"/>
      <c r="JSV26" s="497"/>
      <c r="JSW26" s="497"/>
      <c r="JSX26" s="497"/>
      <c r="JSY26" s="497"/>
      <c r="JSZ26" s="497"/>
      <c r="JTA26" s="497"/>
      <c r="JTB26" s="497"/>
      <c r="JTC26" s="497"/>
      <c r="JTD26" s="497"/>
      <c r="JTE26" s="497"/>
      <c r="JTF26" s="497"/>
      <c r="JTG26" s="497"/>
      <c r="JTH26" s="497"/>
      <c r="JTI26" s="497"/>
      <c r="JTJ26" s="497"/>
      <c r="JTK26" s="497"/>
      <c r="JTL26" s="497"/>
      <c r="JTM26" s="497"/>
      <c r="JTN26" s="497"/>
      <c r="JTO26" s="497"/>
      <c r="JTP26" s="497"/>
      <c r="JTQ26" s="497"/>
      <c r="JTR26" s="497"/>
      <c r="JTS26" s="497"/>
      <c r="JTT26" s="497"/>
      <c r="JTU26" s="497"/>
      <c r="JTV26" s="497"/>
      <c r="JTW26" s="497"/>
      <c r="JTX26" s="497"/>
      <c r="JTY26" s="497"/>
      <c r="JTZ26" s="497"/>
      <c r="JUA26" s="497"/>
      <c r="JUB26" s="497"/>
      <c r="JUC26" s="497"/>
      <c r="JUD26" s="497"/>
      <c r="JUE26" s="497"/>
      <c r="JUF26" s="497"/>
      <c r="JUG26" s="497"/>
      <c r="JUH26" s="497"/>
      <c r="JUI26" s="497"/>
      <c r="JUJ26" s="497"/>
      <c r="JUK26" s="497"/>
      <c r="JUL26" s="497"/>
      <c r="JUM26" s="497"/>
      <c r="JUN26" s="497"/>
      <c r="JUO26" s="497"/>
      <c r="JUP26" s="497"/>
      <c r="JUQ26" s="497"/>
      <c r="JUR26" s="497"/>
      <c r="JUS26" s="497"/>
      <c r="JUT26" s="497"/>
      <c r="JUU26" s="497"/>
      <c r="JUV26" s="497"/>
      <c r="JUW26" s="497"/>
      <c r="JUX26" s="497"/>
      <c r="JUY26" s="497"/>
      <c r="JUZ26" s="497"/>
      <c r="JVA26" s="497"/>
      <c r="JVB26" s="497"/>
      <c r="JVC26" s="497"/>
      <c r="JVD26" s="497"/>
      <c r="JVE26" s="497"/>
      <c r="JVF26" s="497"/>
      <c r="JVG26" s="497"/>
      <c r="JVH26" s="497"/>
      <c r="JVI26" s="497"/>
      <c r="JVJ26" s="497"/>
      <c r="JVK26" s="497"/>
      <c r="JVL26" s="497"/>
      <c r="JVM26" s="497"/>
      <c r="JVN26" s="497"/>
      <c r="JVO26" s="497"/>
      <c r="JVP26" s="497"/>
      <c r="JVQ26" s="497"/>
      <c r="JVR26" s="497"/>
      <c r="JVS26" s="497"/>
      <c r="JVT26" s="497"/>
      <c r="JVU26" s="497"/>
      <c r="JVV26" s="497"/>
      <c r="JVW26" s="497"/>
      <c r="JVX26" s="497"/>
      <c r="JVY26" s="497"/>
      <c r="JVZ26" s="497"/>
      <c r="JWA26" s="497"/>
      <c r="JWB26" s="497"/>
      <c r="JWC26" s="497"/>
      <c r="JWD26" s="497"/>
      <c r="JWE26" s="497"/>
      <c r="JWF26" s="497"/>
      <c r="JWG26" s="497"/>
      <c r="JWH26" s="497"/>
      <c r="JWI26" s="497"/>
      <c r="JWJ26" s="497"/>
      <c r="JWK26" s="497"/>
      <c r="JWL26" s="497"/>
      <c r="JWM26" s="497"/>
      <c r="JWN26" s="497"/>
      <c r="JWO26" s="497"/>
      <c r="JWP26" s="497"/>
      <c r="JWQ26" s="497"/>
      <c r="JWR26" s="497"/>
      <c r="JWS26" s="497"/>
      <c r="JWT26" s="497"/>
      <c r="JWU26" s="497"/>
      <c r="JWV26" s="497"/>
      <c r="JWW26" s="497"/>
      <c r="JWX26" s="497"/>
      <c r="JWY26" s="497"/>
      <c r="JWZ26" s="497"/>
      <c r="JXA26" s="497"/>
      <c r="JXB26" s="497"/>
      <c r="JXC26" s="497"/>
      <c r="JXD26" s="497"/>
      <c r="JXE26" s="497"/>
      <c r="JXF26" s="497"/>
      <c r="JXG26" s="497"/>
      <c r="JXH26" s="497"/>
      <c r="JXI26" s="497"/>
      <c r="JXJ26" s="497"/>
      <c r="JXK26" s="497"/>
      <c r="JXL26" s="497"/>
      <c r="JXM26" s="497"/>
      <c r="JXN26" s="497"/>
      <c r="JXO26" s="497"/>
      <c r="JXP26" s="497"/>
      <c r="JXQ26" s="497"/>
      <c r="JXR26" s="497"/>
      <c r="JXS26" s="497"/>
      <c r="JXT26" s="497"/>
      <c r="JXU26" s="497"/>
      <c r="JXV26" s="497"/>
      <c r="JXW26" s="497"/>
      <c r="JXX26" s="497"/>
      <c r="JXY26" s="497"/>
      <c r="JXZ26" s="497"/>
      <c r="JYA26" s="497"/>
      <c r="JYB26" s="497"/>
      <c r="JYC26" s="497"/>
      <c r="JYD26" s="497"/>
      <c r="JYE26" s="497"/>
      <c r="JYF26" s="497"/>
      <c r="JYG26" s="497"/>
      <c r="JYH26" s="497"/>
      <c r="JYI26" s="497"/>
      <c r="JYJ26" s="497"/>
      <c r="JYK26" s="497"/>
      <c r="JYL26" s="497"/>
      <c r="JYM26" s="497"/>
      <c r="JYN26" s="497"/>
      <c r="JYO26" s="497"/>
      <c r="JYP26" s="497"/>
      <c r="JYQ26" s="497"/>
      <c r="JYR26" s="497"/>
      <c r="JYS26" s="497"/>
      <c r="JYT26" s="497"/>
      <c r="JYU26" s="497"/>
      <c r="JYV26" s="497"/>
      <c r="JYW26" s="497"/>
      <c r="JYX26" s="497"/>
      <c r="JYY26" s="497"/>
      <c r="JYZ26" s="497"/>
      <c r="JZA26" s="497"/>
      <c r="JZB26" s="497"/>
      <c r="JZC26" s="497"/>
      <c r="JZD26" s="497"/>
      <c r="JZE26" s="497"/>
      <c r="JZF26" s="497"/>
      <c r="JZG26" s="497"/>
      <c r="JZH26" s="497"/>
      <c r="JZI26" s="497"/>
      <c r="JZJ26" s="497"/>
      <c r="JZK26" s="497"/>
      <c r="JZL26" s="497"/>
      <c r="JZM26" s="497"/>
      <c r="JZN26" s="497"/>
      <c r="JZO26" s="497"/>
      <c r="JZP26" s="497"/>
      <c r="JZQ26" s="497"/>
      <c r="JZR26" s="497"/>
      <c r="JZS26" s="497"/>
      <c r="JZT26" s="497"/>
      <c r="JZU26" s="497"/>
      <c r="JZV26" s="497"/>
      <c r="JZW26" s="497"/>
      <c r="JZX26" s="497"/>
      <c r="JZY26" s="497"/>
      <c r="JZZ26" s="497"/>
      <c r="KAA26" s="497"/>
      <c r="KAB26" s="497"/>
      <c r="KAC26" s="497"/>
      <c r="KAD26" s="497"/>
      <c r="KAE26" s="497"/>
      <c r="KAF26" s="497"/>
      <c r="KAG26" s="497"/>
      <c r="KAH26" s="497"/>
      <c r="KAI26" s="497"/>
      <c r="KAJ26" s="497"/>
      <c r="KAK26" s="497"/>
      <c r="KAL26" s="497"/>
      <c r="KAM26" s="497"/>
      <c r="KAN26" s="497"/>
      <c r="KAO26" s="497"/>
      <c r="KAP26" s="497"/>
      <c r="KAQ26" s="497"/>
      <c r="KAR26" s="497"/>
      <c r="KAS26" s="497"/>
      <c r="KAT26" s="497"/>
      <c r="KAU26" s="497"/>
      <c r="KAV26" s="497"/>
      <c r="KAW26" s="497"/>
      <c r="KAX26" s="497"/>
      <c r="KAY26" s="497"/>
      <c r="KAZ26" s="497"/>
      <c r="KBA26" s="497"/>
      <c r="KBB26" s="497"/>
      <c r="KBC26" s="497"/>
      <c r="KBD26" s="497"/>
      <c r="KBE26" s="497"/>
      <c r="KBF26" s="497"/>
      <c r="KBG26" s="497"/>
      <c r="KBH26" s="497"/>
      <c r="KBI26" s="497"/>
      <c r="KBJ26" s="497"/>
      <c r="KBK26" s="497"/>
      <c r="KBL26" s="497"/>
      <c r="KBM26" s="497"/>
      <c r="KBN26" s="497"/>
      <c r="KBO26" s="497"/>
      <c r="KBP26" s="497"/>
      <c r="KBQ26" s="497"/>
      <c r="KBR26" s="497"/>
      <c r="KBS26" s="497"/>
      <c r="KBT26" s="497"/>
      <c r="KBU26" s="497"/>
      <c r="KBV26" s="497"/>
      <c r="KBW26" s="497"/>
      <c r="KBX26" s="497"/>
      <c r="KBY26" s="497"/>
      <c r="KBZ26" s="497"/>
      <c r="KCA26" s="497"/>
      <c r="KCB26" s="497"/>
      <c r="KCC26" s="497"/>
      <c r="KCD26" s="497"/>
      <c r="KCE26" s="497"/>
      <c r="KCF26" s="497"/>
      <c r="KCG26" s="497"/>
      <c r="KCH26" s="497"/>
      <c r="KCI26" s="497"/>
      <c r="KCJ26" s="497"/>
      <c r="KCK26" s="497"/>
      <c r="KCL26" s="497"/>
      <c r="KCM26" s="497"/>
      <c r="KCN26" s="497"/>
      <c r="KCO26" s="497"/>
      <c r="KCP26" s="497"/>
      <c r="KCQ26" s="497"/>
      <c r="KCR26" s="497"/>
      <c r="KCS26" s="497"/>
      <c r="KCT26" s="497"/>
      <c r="KCU26" s="497"/>
      <c r="KCV26" s="497"/>
      <c r="KCW26" s="497"/>
      <c r="KCX26" s="497"/>
      <c r="KCY26" s="497"/>
      <c r="KCZ26" s="497"/>
      <c r="KDA26" s="497"/>
      <c r="KDB26" s="497"/>
      <c r="KDC26" s="497"/>
      <c r="KDD26" s="497"/>
      <c r="KDE26" s="497"/>
      <c r="KDF26" s="497"/>
      <c r="KDG26" s="497"/>
      <c r="KDH26" s="497"/>
      <c r="KDI26" s="497"/>
      <c r="KDJ26" s="497"/>
      <c r="KDK26" s="497"/>
      <c r="KDL26" s="497"/>
      <c r="KDM26" s="497"/>
      <c r="KDN26" s="497"/>
      <c r="KDO26" s="497"/>
      <c r="KDP26" s="497"/>
      <c r="KDQ26" s="497"/>
      <c r="KDR26" s="497"/>
      <c r="KDS26" s="497"/>
      <c r="KDT26" s="497"/>
      <c r="KDU26" s="497"/>
      <c r="KDV26" s="497"/>
      <c r="KDW26" s="497"/>
      <c r="KDX26" s="497"/>
      <c r="KDY26" s="497"/>
      <c r="KDZ26" s="497"/>
      <c r="KEA26" s="497"/>
      <c r="KEB26" s="497"/>
      <c r="KEC26" s="497"/>
      <c r="KED26" s="497"/>
      <c r="KEE26" s="497"/>
      <c r="KEF26" s="497"/>
      <c r="KEG26" s="497"/>
      <c r="KEH26" s="497"/>
      <c r="KEI26" s="497"/>
      <c r="KEJ26" s="497"/>
      <c r="KEK26" s="497"/>
      <c r="KEL26" s="497"/>
      <c r="KEM26" s="497"/>
      <c r="KEN26" s="497"/>
      <c r="KEO26" s="497"/>
      <c r="KEP26" s="497"/>
      <c r="KEQ26" s="497"/>
      <c r="KER26" s="497"/>
      <c r="KES26" s="497"/>
      <c r="KET26" s="497"/>
      <c r="KEU26" s="497"/>
      <c r="KEV26" s="497"/>
      <c r="KEW26" s="497"/>
      <c r="KEX26" s="497"/>
      <c r="KEY26" s="497"/>
      <c r="KEZ26" s="497"/>
      <c r="KFA26" s="497"/>
      <c r="KFB26" s="497"/>
      <c r="KFC26" s="497"/>
      <c r="KFD26" s="497"/>
      <c r="KFE26" s="497"/>
      <c r="KFF26" s="497"/>
      <c r="KFG26" s="497"/>
      <c r="KFH26" s="497"/>
      <c r="KFI26" s="497"/>
      <c r="KFJ26" s="497"/>
      <c r="KFK26" s="497"/>
      <c r="KFL26" s="497"/>
      <c r="KFM26" s="497"/>
      <c r="KFN26" s="497"/>
      <c r="KFO26" s="497"/>
      <c r="KFP26" s="497"/>
      <c r="KFQ26" s="497"/>
      <c r="KFR26" s="497"/>
      <c r="KFS26" s="497"/>
      <c r="KFT26" s="497"/>
      <c r="KFU26" s="497"/>
      <c r="KFV26" s="497"/>
      <c r="KFW26" s="497"/>
      <c r="KFX26" s="497"/>
      <c r="KFY26" s="497"/>
      <c r="KFZ26" s="497"/>
      <c r="KGA26" s="497"/>
      <c r="KGB26" s="497"/>
      <c r="KGC26" s="497"/>
      <c r="KGD26" s="497"/>
      <c r="KGE26" s="497"/>
      <c r="KGF26" s="497"/>
      <c r="KGG26" s="497"/>
      <c r="KGH26" s="497"/>
      <c r="KGI26" s="497"/>
      <c r="KGJ26" s="497"/>
      <c r="KGK26" s="497"/>
      <c r="KGL26" s="497"/>
      <c r="KGM26" s="497"/>
      <c r="KGN26" s="497"/>
      <c r="KGO26" s="497"/>
      <c r="KGP26" s="497"/>
      <c r="KGQ26" s="497"/>
      <c r="KGR26" s="497"/>
      <c r="KGS26" s="497"/>
      <c r="KGT26" s="497"/>
      <c r="KGU26" s="497"/>
      <c r="KGV26" s="497"/>
      <c r="KGW26" s="497"/>
      <c r="KGX26" s="497"/>
      <c r="KGY26" s="497"/>
      <c r="KGZ26" s="497"/>
      <c r="KHA26" s="497"/>
      <c r="KHB26" s="497"/>
      <c r="KHC26" s="497"/>
      <c r="KHD26" s="497"/>
      <c r="KHE26" s="497"/>
      <c r="KHF26" s="497"/>
      <c r="KHG26" s="497"/>
      <c r="KHH26" s="497"/>
      <c r="KHI26" s="497"/>
      <c r="KHJ26" s="497"/>
      <c r="KHK26" s="497"/>
      <c r="KHL26" s="497"/>
      <c r="KHM26" s="497"/>
      <c r="KHN26" s="497"/>
      <c r="KHO26" s="497"/>
      <c r="KHP26" s="497"/>
      <c r="KHQ26" s="497"/>
      <c r="KHR26" s="497"/>
      <c r="KHS26" s="497"/>
      <c r="KHT26" s="497"/>
      <c r="KHU26" s="497"/>
      <c r="KHV26" s="497"/>
      <c r="KHW26" s="497"/>
      <c r="KHX26" s="497"/>
      <c r="KHY26" s="497"/>
      <c r="KHZ26" s="497"/>
      <c r="KIA26" s="497"/>
      <c r="KIB26" s="497"/>
      <c r="KIC26" s="497"/>
      <c r="KID26" s="497"/>
      <c r="KIE26" s="497"/>
      <c r="KIF26" s="497"/>
      <c r="KIG26" s="497"/>
      <c r="KIH26" s="497"/>
      <c r="KII26" s="497"/>
      <c r="KIJ26" s="497"/>
      <c r="KIK26" s="497"/>
      <c r="KIL26" s="497"/>
      <c r="KIM26" s="497"/>
      <c r="KIN26" s="497"/>
      <c r="KIO26" s="497"/>
      <c r="KIP26" s="497"/>
      <c r="KIQ26" s="497"/>
      <c r="KIR26" s="497"/>
      <c r="KIS26" s="497"/>
      <c r="KIT26" s="497"/>
      <c r="KIU26" s="497"/>
      <c r="KIV26" s="497"/>
      <c r="KIW26" s="497"/>
      <c r="KIX26" s="497"/>
      <c r="KIY26" s="497"/>
      <c r="KIZ26" s="497"/>
      <c r="KJA26" s="497"/>
      <c r="KJB26" s="497"/>
      <c r="KJC26" s="497"/>
      <c r="KJD26" s="497"/>
      <c r="KJE26" s="497"/>
      <c r="KJF26" s="497"/>
      <c r="KJG26" s="497"/>
      <c r="KJH26" s="497"/>
      <c r="KJI26" s="497"/>
      <c r="KJJ26" s="497"/>
      <c r="KJK26" s="497"/>
      <c r="KJL26" s="497"/>
      <c r="KJM26" s="497"/>
      <c r="KJN26" s="497"/>
      <c r="KJO26" s="497"/>
      <c r="KJP26" s="497"/>
      <c r="KJQ26" s="497"/>
      <c r="KJR26" s="497"/>
      <c r="KJS26" s="497"/>
      <c r="KJT26" s="497"/>
      <c r="KJU26" s="497"/>
      <c r="KJV26" s="497"/>
      <c r="KJW26" s="497"/>
      <c r="KJX26" s="497"/>
      <c r="KJY26" s="497"/>
      <c r="KJZ26" s="497"/>
      <c r="KKA26" s="497"/>
      <c r="KKB26" s="497"/>
      <c r="KKC26" s="497"/>
      <c r="KKD26" s="497"/>
      <c r="KKE26" s="497"/>
      <c r="KKF26" s="497"/>
      <c r="KKG26" s="497"/>
      <c r="KKH26" s="497"/>
      <c r="KKI26" s="497"/>
      <c r="KKJ26" s="497"/>
      <c r="KKK26" s="497"/>
      <c r="KKL26" s="497"/>
      <c r="KKM26" s="497"/>
      <c r="KKN26" s="497"/>
      <c r="KKO26" s="497"/>
      <c r="KKP26" s="497"/>
      <c r="KKQ26" s="497"/>
      <c r="KKR26" s="497"/>
      <c r="KKS26" s="497"/>
      <c r="KKT26" s="497"/>
      <c r="KKU26" s="497"/>
      <c r="KKV26" s="497"/>
      <c r="KKW26" s="497"/>
      <c r="KKX26" s="497"/>
      <c r="KKY26" s="497"/>
      <c r="KKZ26" s="497"/>
      <c r="KLA26" s="497"/>
      <c r="KLB26" s="497"/>
      <c r="KLC26" s="497"/>
      <c r="KLD26" s="497"/>
      <c r="KLE26" s="497"/>
      <c r="KLF26" s="497"/>
      <c r="KLG26" s="497"/>
      <c r="KLH26" s="497"/>
      <c r="KLI26" s="497"/>
      <c r="KLJ26" s="497"/>
      <c r="KLK26" s="497"/>
      <c r="KLL26" s="497"/>
      <c r="KLM26" s="497"/>
      <c r="KLN26" s="497"/>
      <c r="KLO26" s="497"/>
      <c r="KLP26" s="497"/>
      <c r="KLQ26" s="497"/>
      <c r="KLR26" s="497"/>
      <c r="KLS26" s="497"/>
      <c r="KLT26" s="497"/>
      <c r="KLU26" s="497"/>
      <c r="KLV26" s="497"/>
      <c r="KLW26" s="497"/>
      <c r="KLX26" s="497"/>
      <c r="KLY26" s="497"/>
      <c r="KLZ26" s="497"/>
      <c r="KMA26" s="497"/>
      <c r="KMB26" s="497"/>
      <c r="KMC26" s="497"/>
      <c r="KMD26" s="497"/>
      <c r="KME26" s="497"/>
      <c r="KMF26" s="497"/>
      <c r="KMG26" s="497"/>
      <c r="KMH26" s="497"/>
      <c r="KMI26" s="497"/>
      <c r="KMJ26" s="497"/>
      <c r="KMK26" s="497"/>
      <c r="KML26" s="497"/>
      <c r="KMM26" s="497"/>
      <c r="KMN26" s="497"/>
      <c r="KMO26" s="497"/>
      <c r="KMP26" s="497"/>
      <c r="KMQ26" s="497"/>
      <c r="KMR26" s="497"/>
      <c r="KMS26" s="497"/>
      <c r="KMT26" s="497"/>
      <c r="KMU26" s="497"/>
      <c r="KMV26" s="497"/>
      <c r="KMW26" s="497"/>
      <c r="KMX26" s="497"/>
      <c r="KMY26" s="497"/>
      <c r="KMZ26" s="497"/>
      <c r="KNA26" s="497"/>
      <c r="KNB26" s="497"/>
      <c r="KNC26" s="497"/>
      <c r="KND26" s="497"/>
      <c r="KNE26" s="497"/>
      <c r="KNF26" s="497"/>
      <c r="KNG26" s="497"/>
      <c r="KNH26" s="497"/>
      <c r="KNI26" s="497"/>
      <c r="KNJ26" s="497"/>
      <c r="KNK26" s="497"/>
      <c r="KNL26" s="497"/>
      <c r="KNM26" s="497"/>
      <c r="KNN26" s="497"/>
      <c r="KNO26" s="497"/>
      <c r="KNP26" s="497"/>
      <c r="KNQ26" s="497"/>
      <c r="KNR26" s="497"/>
      <c r="KNS26" s="497"/>
      <c r="KNT26" s="497"/>
      <c r="KNU26" s="497"/>
      <c r="KNV26" s="497"/>
      <c r="KNW26" s="497"/>
      <c r="KNX26" s="497"/>
      <c r="KNY26" s="497"/>
      <c r="KNZ26" s="497"/>
      <c r="KOA26" s="497"/>
      <c r="KOB26" s="497"/>
      <c r="KOC26" s="497"/>
      <c r="KOD26" s="497"/>
      <c r="KOE26" s="497"/>
      <c r="KOF26" s="497"/>
      <c r="KOG26" s="497"/>
      <c r="KOH26" s="497"/>
      <c r="KOI26" s="497"/>
      <c r="KOJ26" s="497"/>
      <c r="KOK26" s="497"/>
      <c r="KOL26" s="497"/>
      <c r="KOM26" s="497"/>
      <c r="KON26" s="497"/>
      <c r="KOO26" s="497"/>
      <c r="KOP26" s="497"/>
      <c r="KOQ26" s="497"/>
      <c r="KOR26" s="497"/>
      <c r="KOS26" s="497"/>
      <c r="KOT26" s="497"/>
      <c r="KOU26" s="497"/>
      <c r="KOV26" s="497"/>
      <c r="KOW26" s="497"/>
      <c r="KOX26" s="497"/>
      <c r="KOY26" s="497"/>
      <c r="KOZ26" s="497"/>
      <c r="KPA26" s="497"/>
      <c r="KPB26" s="497"/>
      <c r="KPC26" s="497"/>
      <c r="KPD26" s="497"/>
      <c r="KPE26" s="497"/>
      <c r="KPF26" s="497"/>
      <c r="KPG26" s="497"/>
      <c r="KPH26" s="497"/>
      <c r="KPI26" s="497"/>
      <c r="KPJ26" s="497"/>
      <c r="KPK26" s="497"/>
      <c r="KPL26" s="497"/>
      <c r="KPM26" s="497"/>
      <c r="KPN26" s="497"/>
      <c r="KPO26" s="497"/>
      <c r="KPP26" s="497"/>
      <c r="KPQ26" s="497"/>
      <c r="KPR26" s="497"/>
      <c r="KPS26" s="497"/>
      <c r="KPT26" s="497"/>
      <c r="KPU26" s="497"/>
      <c r="KPV26" s="497"/>
      <c r="KPW26" s="497"/>
      <c r="KPX26" s="497"/>
      <c r="KPY26" s="497"/>
      <c r="KPZ26" s="497"/>
      <c r="KQA26" s="497"/>
      <c r="KQB26" s="497"/>
      <c r="KQC26" s="497"/>
      <c r="KQD26" s="497"/>
      <c r="KQE26" s="497"/>
      <c r="KQF26" s="497"/>
      <c r="KQG26" s="497"/>
      <c r="KQH26" s="497"/>
      <c r="KQI26" s="497"/>
      <c r="KQJ26" s="497"/>
      <c r="KQK26" s="497"/>
      <c r="KQL26" s="497"/>
      <c r="KQM26" s="497"/>
      <c r="KQN26" s="497"/>
      <c r="KQO26" s="497"/>
      <c r="KQP26" s="497"/>
      <c r="KQQ26" s="497"/>
      <c r="KQR26" s="497"/>
      <c r="KQS26" s="497"/>
      <c r="KQT26" s="497"/>
      <c r="KQU26" s="497"/>
      <c r="KQV26" s="497"/>
      <c r="KQW26" s="497"/>
      <c r="KQX26" s="497"/>
      <c r="KQY26" s="497"/>
      <c r="KQZ26" s="497"/>
      <c r="KRA26" s="497"/>
      <c r="KRB26" s="497"/>
      <c r="KRC26" s="497"/>
      <c r="KRD26" s="497"/>
      <c r="KRE26" s="497"/>
      <c r="KRF26" s="497"/>
      <c r="KRG26" s="497"/>
      <c r="KRH26" s="497"/>
      <c r="KRI26" s="497"/>
      <c r="KRJ26" s="497"/>
      <c r="KRK26" s="497"/>
      <c r="KRL26" s="497"/>
      <c r="KRM26" s="497"/>
      <c r="KRN26" s="497"/>
      <c r="KRO26" s="497"/>
      <c r="KRP26" s="497"/>
      <c r="KRQ26" s="497"/>
      <c r="KRR26" s="497"/>
      <c r="KRS26" s="497"/>
      <c r="KRT26" s="497"/>
      <c r="KRU26" s="497"/>
      <c r="KRV26" s="497"/>
      <c r="KRW26" s="497"/>
      <c r="KRX26" s="497"/>
      <c r="KRY26" s="497"/>
      <c r="KRZ26" s="497"/>
      <c r="KSA26" s="497"/>
      <c r="KSB26" s="497"/>
      <c r="KSC26" s="497"/>
      <c r="KSD26" s="497"/>
      <c r="KSE26" s="497"/>
      <c r="KSF26" s="497"/>
      <c r="KSG26" s="497"/>
      <c r="KSH26" s="497"/>
      <c r="KSI26" s="497"/>
      <c r="KSJ26" s="497"/>
      <c r="KSK26" s="497"/>
      <c r="KSL26" s="497"/>
      <c r="KSM26" s="497"/>
      <c r="KSN26" s="497"/>
      <c r="KSO26" s="497"/>
      <c r="KSP26" s="497"/>
      <c r="KSQ26" s="497"/>
      <c r="KSR26" s="497"/>
      <c r="KSS26" s="497"/>
      <c r="KST26" s="497"/>
      <c r="KSU26" s="497"/>
      <c r="KSV26" s="497"/>
      <c r="KSW26" s="497"/>
      <c r="KSX26" s="497"/>
      <c r="KSY26" s="497"/>
      <c r="KSZ26" s="497"/>
      <c r="KTA26" s="497"/>
      <c r="KTB26" s="497"/>
      <c r="KTC26" s="497"/>
      <c r="KTD26" s="497"/>
      <c r="KTE26" s="497"/>
      <c r="KTF26" s="497"/>
      <c r="KTG26" s="497"/>
      <c r="KTH26" s="497"/>
      <c r="KTI26" s="497"/>
      <c r="KTJ26" s="497"/>
      <c r="KTK26" s="497"/>
      <c r="KTL26" s="497"/>
      <c r="KTM26" s="497"/>
      <c r="KTN26" s="497"/>
      <c r="KTO26" s="497"/>
      <c r="KTP26" s="497"/>
      <c r="KTQ26" s="497"/>
      <c r="KTR26" s="497"/>
      <c r="KTS26" s="497"/>
      <c r="KTT26" s="497"/>
      <c r="KTU26" s="497"/>
      <c r="KTV26" s="497"/>
      <c r="KTW26" s="497"/>
      <c r="KTX26" s="497"/>
      <c r="KTY26" s="497"/>
      <c r="KTZ26" s="497"/>
      <c r="KUA26" s="497"/>
      <c r="KUB26" s="497"/>
      <c r="KUC26" s="497"/>
      <c r="KUD26" s="497"/>
      <c r="KUE26" s="497"/>
      <c r="KUF26" s="497"/>
      <c r="KUG26" s="497"/>
      <c r="KUH26" s="497"/>
      <c r="KUI26" s="497"/>
      <c r="KUJ26" s="497"/>
      <c r="KUK26" s="497"/>
      <c r="KUL26" s="497"/>
      <c r="KUM26" s="497"/>
      <c r="KUN26" s="497"/>
      <c r="KUO26" s="497"/>
      <c r="KUP26" s="497"/>
      <c r="KUQ26" s="497"/>
      <c r="KUR26" s="497"/>
      <c r="KUS26" s="497"/>
      <c r="KUT26" s="497"/>
      <c r="KUU26" s="497"/>
      <c r="KUV26" s="497"/>
      <c r="KUW26" s="497"/>
      <c r="KUX26" s="497"/>
      <c r="KUY26" s="497"/>
      <c r="KUZ26" s="497"/>
      <c r="KVA26" s="497"/>
      <c r="KVB26" s="497"/>
      <c r="KVC26" s="497"/>
      <c r="KVD26" s="497"/>
      <c r="KVE26" s="497"/>
      <c r="KVF26" s="497"/>
      <c r="KVG26" s="497"/>
      <c r="KVH26" s="497"/>
      <c r="KVI26" s="497"/>
      <c r="KVJ26" s="497"/>
      <c r="KVK26" s="497"/>
      <c r="KVL26" s="497"/>
      <c r="KVM26" s="497"/>
      <c r="KVN26" s="497"/>
      <c r="KVO26" s="497"/>
      <c r="KVP26" s="497"/>
      <c r="KVQ26" s="497"/>
      <c r="KVR26" s="497"/>
      <c r="KVS26" s="497"/>
      <c r="KVT26" s="497"/>
      <c r="KVU26" s="497"/>
      <c r="KVV26" s="497"/>
      <c r="KVW26" s="497"/>
      <c r="KVX26" s="497"/>
      <c r="KVY26" s="497"/>
      <c r="KVZ26" s="497"/>
      <c r="KWA26" s="497"/>
      <c r="KWB26" s="497"/>
      <c r="KWC26" s="497"/>
      <c r="KWD26" s="497"/>
      <c r="KWE26" s="497"/>
      <c r="KWF26" s="497"/>
      <c r="KWG26" s="497"/>
      <c r="KWH26" s="497"/>
      <c r="KWI26" s="497"/>
      <c r="KWJ26" s="497"/>
      <c r="KWK26" s="497"/>
      <c r="KWL26" s="497"/>
      <c r="KWM26" s="497"/>
      <c r="KWN26" s="497"/>
      <c r="KWO26" s="497"/>
      <c r="KWP26" s="497"/>
      <c r="KWQ26" s="497"/>
      <c r="KWR26" s="497"/>
      <c r="KWS26" s="497"/>
      <c r="KWT26" s="497"/>
      <c r="KWU26" s="497"/>
      <c r="KWV26" s="497"/>
      <c r="KWW26" s="497"/>
      <c r="KWX26" s="497"/>
      <c r="KWY26" s="497"/>
      <c r="KWZ26" s="497"/>
      <c r="KXA26" s="497"/>
      <c r="KXB26" s="497"/>
      <c r="KXC26" s="497"/>
      <c r="KXD26" s="497"/>
      <c r="KXE26" s="497"/>
      <c r="KXF26" s="497"/>
      <c r="KXG26" s="497"/>
      <c r="KXH26" s="497"/>
      <c r="KXI26" s="497"/>
      <c r="KXJ26" s="497"/>
      <c r="KXK26" s="497"/>
      <c r="KXL26" s="497"/>
      <c r="KXM26" s="497"/>
      <c r="KXN26" s="497"/>
      <c r="KXO26" s="497"/>
      <c r="KXP26" s="497"/>
      <c r="KXQ26" s="497"/>
      <c r="KXR26" s="497"/>
      <c r="KXS26" s="497"/>
      <c r="KXT26" s="497"/>
      <c r="KXU26" s="497"/>
      <c r="KXV26" s="497"/>
      <c r="KXW26" s="497"/>
      <c r="KXX26" s="497"/>
      <c r="KXY26" s="497"/>
      <c r="KXZ26" s="497"/>
      <c r="KYA26" s="497"/>
      <c r="KYB26" s="497"/>
      <c r="KYC26" s="497"/>
      <c r="KYD26" s="497"/>
      <c r="KYE26" s="497"/>
      <c r="KYF26" s="497"/>
      <c r="KYG26" s="497"/>
      <c r="KYH26" s="497"/>
      <c r="KYI26" s="497"/>
      <c r="KYJ26" s="497"/>
      <c r="KYK26" s="497"/>
      <c r="KYL26" s="497"/>
      <c r="KYM26" s="497"/>
      <c r="KYN26" s="497"/>
      <c r="KYO26" s="497"/>
      <c r="KYP26" s="497"/>
      <c r="KYQ26" s="497"/>
      <c r="KYR26" s="497"/>
      <c r="KYS26" s="497"/>
      <c r="KYT26" s="497"/>
      <c r="KYU26" s="497"/>
      <c r="KYV26" s="497"/>
      <c r="KYW26" s="497"/>
      <c r="KYX26" s="497"/>
      <c r="KYY26" s="497"/>
      <c r="KYZ26" s="497"/>
      <c r="KZA26" s="497"/>
      <c r="KZB26" s="497"/>
      <c r="KZC26" s="497"/>
      <c r="KZD26" s="497"/>
      <c r="KZE26" s="497"/>
      <c r="KZF26" s="497"/>
      <c r="KZG26" s="497"/>
      <c r="KZH26" s="497"/>
      <c r="KZI26" s="497"/>
      <c r="KZJ26" s="497"/>
      <c r="KZK26" s="497"/>
      <c r="KZL26" s="497"/>
      <c r="KZM26" s="497"/>
      <c r="KZN26" s="497"/>
      <c r="KZO26" s="497"/>
      <c r="KZP26" s="497"/>
      <c r="KZQ26" s="497"/>
      <c r="KZR26" s="497"/>
      <c r="KZS26" s="497"/>
      <c r="KZT26" s="497"/>
      <c r="KZU26" s="497"/>
      <c r="KZV26" s="497"/>
      <c r="KZW26" s="497"/>
      <c r="KZX26" s="497"/>
      <c r="KZY26" s="497"/>
      <c r="KZZ26" s="497"/>
      <c r="LAA26" s="497"/>
      <c r="LAB26" s="497"/>
      <c r="LAC26" s="497"/>
      <c r="LAD26" s="497"/>
      <c r="LAE26" s="497"/>
      <c r="LAF26" s="497"/>
      <c r="LAG26" s="497"/>
      <c r="LAH26" s="497"/>
      <c r="LAI26" s="497"/>
      <c r="LAJ26" s="497"/>
      <c r="LAK26" s="497"/>
      <c r="LAL26" s="497"/>
      <c r="LAM26" s="497"/>
      <c r="LAN26" s="497"/>
      <c r="LAO26" s="497"/>
      <c r="LAP26" s="497"/>
      <c r="LAQ26" s="497"/>
      <c r="LAR26" s="497"/>
      <c r="LAS26" s="497"/>
      <c r="LAT26" s="497"/>
      <c r="LAU26" s="497"/>
      <c r="LAV26" s="497"/>
      <c r="LAW26" s="497"/>
      <c r="LAX26" s="497"/>
      <c r="LAY26" s="497"/>
      <c r="LAZ26" s="497"/>
      <c r="LBA26" s="497"/>
      <c r="LBB26" s="497"/>
      <c r="LBC26" s="497"/>
      <c r="LBD26" s="497"/>
      <c r="LBE26" s="497"/>
      <c r="LBF26" s="497"/>
      <c r="LBG26" s="497"/>
      <c r="LBH26" s="497"/>
      <c r="LBI26" s="497"/>
      <c r="LBJ26" s="497"/>
      <c r="LBK26" s="497"/>
      <c r="LBL26" s="497"/>
      <c r="LBM26" s="497"/>
      <c r="LBN26" s="497"/>
      <c r="LBO26" s="497"/>
      <c r="LBP26" s="497"/>
      <c r="LBQ26" s="497"/>
      <c r="LBR26" s="497"/>
      <c r="LBS26" s="497"/>
      <c r="LBT26" s="497"/>
      <c r="LBU26" s="497"/>
      <c r="LBV26" s="497"/>
      <c r="LBW26" s="497"/>
      <c r="LBX26" s="497"/>
      <c r="LBY26" s="497"/>
      <c r="LBZ26" s="497"/>
      <c r="LCA26" s="497"/>
      <c r="LCB26" s="497"/>
      <c r="LCC26" s="497"/>
      <c r="LCD26" s="497"/>
      <c r="LCE26" s="497"/>
      <c r="LCF26" s="497"/>
      <c r="LCG26" s="497"/>
      <c r="LCH26" s="497"/>
      <c r="LCI26" s="497"/>
      <c r="LCJ26" s="497"/>
      <c r="LCK26" s="497"/>
      <c r="LCL26" s="497"/>
      <c r="LCM26" s="497"/>
      <c r="LCN26" s="497"/>
      <c r="LCO26" s="497"/>
      <c r="LCP26" s="497"/>
      <c r="LCQ26" s="497"/>
      <c r="LCR26" s="497"/>
      <c r="LCS26" s="497"/>
      <c r="LCT26" s="497"/>
      <c r="LCU26" s="497"/>
      <c r="LCV26" s="497"/>
      <c r="LCW26" s="497"/>
      <c r="LCX26" s="497"/>
      <c r="LCY26" s="497"/>
      <c r="LCZ26" s="497"/>
      <c r="LDA26" s="497"/>
      <c r="LDB26" s="497"/>
      <c r="LDC26" s="497"/>
      <c r="LDD26" s="497"/>
      <c r="LDE26" s="497"/>
      <c r="LDF26" s="497"/>
      <c r="LDG26" s="497"/>
      <c r="LDH26" s="497"/>
      <c r="LDI26" s="497"/>
      <c r="LDJ26" s="497"/>
      <c r="LDK26" s="497"/>
      <c r="LDL26" s="497"/>
      <c r="LDM26" s="497"/>
      <c r="LDN26" s="497"/>
      <c r="LDO26" s="497"/>
      <c r="LDP26" s="497"/>
      <c r="LDQ26" s="497"/>
      <c r="LDR26" s="497"/>
      <c r="LDS26" s="497"/>
      <c r="LDT26" s="497"/>
      <c r="LDU26" s="497"/>
      <c r="LDV26" s="497"/>
      <c r="LDW26" s="497"/>
      <c r="LDX26" s="497"/>
      <c r="LDY26" s="497"/>
      <c r="LDZ26" s="497"/>
      <c r="LEA26" s="497"/>
      <c r="LEB26" s="497"/>
      <c r="LEC26" s="497"/>
      <c r="LED26" s="497"/>
      <c r="LEE26" s="497"/>
      <c r="LEF26" s="497"/>
      <c r="LEG26" s="497"/>
      <c r="LEH26" s="497"/>
      <c r="LEI26" s="497"/>
      <c r="LEJ26" s="497"/>
      <c r="LEK26" s="497"/>
      <c r="LEL26" s="497"/>
      <c r="LEM26" s="497"/>
      <c r="LEN26" s="497"/>
      <c r="LEO26" s="497"/>
      <c r="LEP26" s="497"/>
      <c r="LEQ26" s="497"/>
      <c r="LER26" s="497"/>
      <c r="LES26" s="497"/>
      <c r="LET26" s="497"/>
      <c r="LEU26" s="497"/>
      <c r="LEV26" s="497"/>
      <c r="LEW26" s="497"/>
      <c r="LEX26" s="497"/>
      <c r="LEY26" s="497"/>
      <c r="LEZ26" s="497"/>
      <c r="LFA26" s="497"/>
      <c r="LFB26" s="497"/>
      <c r="LFC26" s="497"/>
      <c r="LFD26" s="497"/>
      <c r="LFE26" s="497"/>
      <c r="LFF26" s="497"/>
      <c r="LFG26" s="497"/>
      <c r="LFH26" s="497"/>
      <c r="LFI26" s="497"/>
      <c r="LFJ26" s="497"/>
      <c r="LFK26" s="497"/>
      <c r="LFL26" s="497"/>
      <c r="LFM26" s="497"/>
      <c r="LFN26" s="497"/>
      <c r="LFO26" s="497"/>
      <c r="LFP26" s="497"/>
      <c r="LFQ26" s="497"/>
      <c r="LFR26" s="497"/>
      <c r="LFS26" s="497"/>
      <c r="LFT26" s="497"/>
      <c r="LFU26" s="497"/>
      <c r="LFV26" s="497"/>
      <c r="LFW26" s="497"/>
      <c r="LFX26" s="497"/>
      <c r="LFY26" s="497"/>
      <c r="LFZ26" s="497"/>
      <c r="LGA26" s="497"/>
      <c r="LGB26" s="497"/>
      <c r="LGC26" s="497"/>
      <c r="LGD26" s="497"/>
      <c r="LGE26" s="497"/>
      <c r="LGF26" s="497"/>
      <c r="LGG26" s="497"/>
      <c r="LGH26" s="497"/>
      <c r="LGI26" s="497"/>
      <c r="LGJ26" s="497"/>
      <c r="LGK26" s="497"/>
      <c r="LGL26" s="497"/>
      <c r="LGM26" s="497"/>
      <c r="LGN26" s="497"/>
      <c r="LGO26" s="497"/>
      <c r="LGP26" s="497"/>
      <c r="LGQ26" s="497"/>
      <c r="LGR26" s="497"/>
      <c r="LGS26" s="497"/>
      <c r="LGT26" s="497"/>
      <c r="LGU26" s="497"/>
      <c r="LGV26" s="497"/>
      <c r="LGW26" s="497"/>
      <c r="LGX26" s="497"/>
      <c r="LGY26" s="497"/>
      <c r="LGZ26" s="497"/>
      <c r="LHA26" s="497"/>
      <c r="LHB26" s="497"/>
      <c r="LHC26" s="497"/>
      <c r="LHD26" s="497"/>
      <c r="LHE26" s="497"/>
      <c r="LHF26" s="497"/>
      <c r="LHG26" s="497"/>
      <c r="LHH26" s="497"/>
      <c r="LHI26" s="497"/>
      <c r="LHJ26" s="497"/>
      <c r="LHK26" s="497"/>
      <c r="LHL26" s="497"/>
      <c r="LHM26" s="497"/>
      <c r="LHN26" s="497"/>
      <c r="LHO26" s="497"/>
      <c r="LHP26" s="497"/>
      <c r="LHQ26" s="497"/>
      <c r="LHR26" s="497"/>
      <c r="LHS26" s="497"/>
      <c r="LHT26" s="497"/>
      <c r="LHU26" s="497"/>
      <c r="LHV26" s="497"/>
      <c r="LHW26" s="497"/>
      <c r="LHX26" s="497"/>
      <c r="LHY26" s="497"/>
      <c r="LHZ26" s="497"/>
      <c r="LIA26" s="497"/>
      <c r="LIB26" s="497"/>
      <c r="LIC26" s="497"/>
      <c r="LID26" s="497"/>
      <c r="LIE26" s="497"/>
      <c r="LIF26" s="497"/>
      <c r="LIG26" s="497"/>
      <c r="LIH26" s="497"/>
      <c r="LII26" s="497"/>
      <c r="LIJ26" s="497"/>
      <c r="LIK26" s="497"/>
      <c r="LIL26" s="497"/>
      <c r="LIM26" s="497"/>
      <c r="LIN26" s="497"/>
      <c r="LIO26" s="497"/>
      <c r="LIP26" s="497"/>
      <c r="LIQ26" s="497"/>
      <c r="LIR26" s="497"/>
      <c r="LIS26" s="497"/>
      <c r="LIT26" s="497"/>
      <c r="LIU26" s="497"/>
      <c r="LIV26" s="497"/>
      <c r="LIW26" s="497"/>
      <c r="LIX26" s="497"/>
      <c r="LIY26" s="497"/>
      <c r="LIZ26" s="497"/>
      <c r="LJA26" s="497"/>
      <c r="LJB26" s="497"/>
      <c r="LJC26" s="497"/>
      <c r="LJD26" s="497"/>
      <c r="LJE26" s="497"/>
      <c r="LJF26" s="497"/>
      <c r="LJG26" s="497"/>
      <c r="LJH26" s="497"/>
      <c r="LJI26" s="497"/>
      <c r="LJJ26" s="497"/>
      <c r="LJK26" s="497"/>
      <c r="LJL26" s="497"/>
      <c r="LJM26" s="497"/>
      <c r="LJN26" s="497"/>
      <c r="LJO26" s="497"/>
      <c r="LJP26" s="497"/>
      <c r="LJQ26" s="497"/>
      <c r="LJR26" s="497"/>
      <c r="LJS26" s="497"/>
      <c r="LJT26" s="497"/>
      <c r="LJU26" s="497"/>
      <c r="LJV26" s="497"/>
      <c r="LJW26" s="497"/>
      <c r="LJX26" s="497"/>
      <c r="LJY26" s="497"/>
      <c r="LJZ26" s="497"/>
      <c r="LKA26" s="497"/>
      <c r="LKB26" s="497"/>
      <c r="LKC26" s="497"/>
      <c r="LKD26" s="497"/>
      <c r="LKE26" s="497"/>
      <c r="LKF26" s="497"/>
      <c r="LKG26" s="497"/>
      <c r="LKH26" s="497"/>
      <c r="LKI26" s="497"/>
      <c r="LKJ26" s="497"/>
      <c r="LKK26" s="497"/>
      <c r="LKL26" s="497"/>
      <c r="LKM26" s="497"/>
      <c r="LKN26" s="497"/>
      <c r="LKO26" s="497"/>
      <c r="LKP26" s="497"/>
      <c r="LKQ26" s="497"/>
      <c r="LKR26" s="497"/>
      <c r="LKS26" s="497"/>
      <c r="LKT26" s="497"/>
      <c r="LKU26" s="497"/>
      <c r="LKV26" s="497"/>
      <c r="LKW26" s="497"/>
      <c r="LKX26" s="497"/>
      <c r="LKY26" s="497"/>
      <c r="LKZ26" s="497"/>
      <c r="LLA26" s="497"/>
      <c r="LLB26" s="497"/>
      <c r="LLC26" s="497"/>
      <c r="LLD26" s="497"/>
      <c r="LLE26" s="497"/>
      <c r="LLF26" s="497"/>
      <c r="LLG26" s="497"/>
      <c r="LLH26" s="497"/>
      <c r="LLI26" s="497"/>
      <c r="LLJ26" s="497"/>
      <c r="LLK26" s="497"/>
      <c r="LLL26" s="497"/>
      <c r="LLM26" s="497"/>
      <c r="LLN26" s="497"/>
      <c r="LLO26" s="497"/>
      <c r="LLP26" s="497"/>
      <c r="LLQ26" s="497"/>
      <c r="LLR26" s="497"/>
      <c r="LLS26" s="497"/>
      <c r="LLT26" s="497"/>
      <c r="LLU26" s="497"/>
      <c r="LLV26" s="497"/>
      <c r="LLW26" s="497"/>
      <c r="LLX26" s="497"/>
      <c r="LLY26" s="497"/>
      <c r="LLZ26" s="497"/>
      <c r="LMA26" s="497"/>
      <c r="LMB26" s="497"/>
      <c r="LMC26" s="497"/>
      <c r="LMD26" s="497"/>
      <c r="LME26" s="497"/>
      <c r="LMF26" s="497"/>
      <c r="LMG26" s="497"/>
      <c r="LMH26" s="497"/>
      <c r="LMI26" s="497"/>
      <c r="LMJ26" s="497"/>
      <c r="LMK26" s="497"/>
      <c r="LML26" s="497"/>
      <c r="LMM26" s="497"/>
      <c r="LMN26" s="497"/>
      <c r="LMO26" s="497"/>
      <c r="LMP26" s="497"/>
      <c r="LMQ26" s="497"/>
      <c r="LMR26" s="497"/>
      <c r="LMS26" s="497"/>
      <c r="LMT26" s="497"/>
      <c r="LMU26" s="497"/>
      <c r="LMV26" s="497"/>
      <c r="LMW26" s="497"/>
      <c r="LMX26" s="497"/>
      <c r="LMY26" s="497"/>
      <c r="LMZ26" s="497"/>
      <c r="LNA26" s="497"/>
      <c r="LNB26" s="497"/>
      <c r="LNC26" s="497"/>
      <c r="LND26" s="497"/>
      <c r="LNE26" s="497"/>
      <c r="LNF26" s="497"/>
      <c r="LNG26" s="497"/>
      <c r="LNH26" s="497"/>
      <c r="LNI26" s="497"/>
      <c r="LNJ26" s="497"/>
      <c r="LNK26" s="497"/>
      <c r="LNL26" s="497"/>
      <c r="LNM26" s="497"/>
      <c r="LNN26" s="497"/>
      <c r="LNO26" s="497"/>
      <c r="LNP26" s="497"/>
      <c r="LNQ26" s="497"/>
      <c r="LNR26" s="497"/>
      <c r="LNS26" s="497"/>
      <c r="LNT26" s="497"/>
      <c r="LNU26" s="497"/>
      <c r="LNV26" s="497"/>
      <c r="LNW26" s="497"/>
      <c r="LNX26" s="497"/>
      <c r="LNY26" s="497"/>
      <c r="LNZ26" s="497"/>
      <c r="LOA26" s="497"/>
      <c r="LOB26" s="497"/>
      <c r="LOC26" s="497"/>
      <c r="LOD26" s="497"/>
      <c r="LOE26" s="497"/>
      <c r="LOF26" s="497"/>
      <c r="LOG26" s="497"/>
      <c r="LOH26" s="497"/>
      <c r="LOI26" s="497"/>
      <c r="LOJ26" s="497"/>
      <c r="LOK26" s="497"/>
      <c r="LOL26" s="497"/>
      <c r="LOM26" s="497"/>
      <c r="LON26" s="497"/>
      <c r="LOO26" s="497"/>
      <c r="LOP26" s="497"/>
      <c r="LOQ26" s="497"/>
      <c r="LOR26" s="497"/>
      <c r="LOS26" s="497"/>
      <c r="LOT26" s="497"/>
      <c r="LOU26" s="497"/>
      <c r="LOV26" s="497"/>
      <c r="LOW26" s="497"/>
      <c r="LOX26" s="497"/>
      <c r="LOY26" s="497"/>
      <c r="LOZ26" s="497"/>
      <c r="LPA26" s="497"/>
      <c r="LPB26" s="497"/>
      <c r="LPC26" s="497"/>
      <c r="LPD26" s="497"/>
      <c r="LPE26" s="497"/>
      <c r="LPF26" s="497"/>
      <c r="LPG26" s="497"/>
      <c r="LPH26" s="497"/>
      <c r="LPI26" s="497"/>
      <c r="LPJ26" s="497"/>
      <c r="LPK26" s="497"/>
      <c r="LPL26" s="497"/>
      <c r="LPM26" s="497"/>
      <c r="LPN26" s="497"/>
      <c r="LPO26" s="497"/>
      <c r="LPP26" s="497"/>
      <c r="LPQ26" s="497"/>
      <c r="LPR26" s="497"/>
      <c r="LPS26" s="497"/>
      <c r="LPT26" s="497"/>
      <c r="LPU26" s="497"/>
      <c r="LPV26" s="497"/>
      <c r="LPW26" s="497"/>
      <c r="LPX26" s="497"/>
      <c r="LPY26" s="497"/>
      <c r="LPZ26" s="497"/>
      <c r="LQA26" s="497"/>
      <c r="LQB26" s="497"/>
      <c r="LQC26" s="497"/>
      <c r="LQD26" s="497"/>
      <c r="LQE26" s="497"/>
      <c r="LQF26" s="497"/>
      <c r="LQG26" s="497"/>
      <c r="LQH26" s="497"/>
      <c r="LQI26" s="497"/>
      <c r="LQJ26" s="497"/>
      <c r="LQK26" s="497"/>
      <c r="LQL26" s="497"/>
      <c r="LQM26" s="497"/>
      <c r="LQN26" s="497"/>
      <c r="LQO26" s="497"/>
      <c r="LQP26" s="497"/>
      <c r="LQQ26" s="497"/>
      <c r="LQR26" s="497"/>
      <c r="LQS26" s="497"/>
      <c r="LQT26" s="497"/>
      <c r="LQU26" s="497"/>
      <c r="LQV26" s="497"/>
      <c r="LQW26" s="497"/>
      <c r="LQX26" s="497"/>
      <c r="LQY26" s="497"/>
      <c r="LQZ26" s="497"/>
      <c r="LRA26" s="497"/>
      <c r="LRB26" s="497"/>
      <c r="LRC26" s="497"/>
      <c r="LRD26" s="497"/>
      <c r="LRE26" s="497"/>
      <c r="LRF26" s="497"/>
      <c r="LRG26" s="497"/>
      <c r="LRH26" s="497"/>
      <c r="LRI26" s="497"/>
      <c r="LRJ26" s="497"/>
      <c r="LRK26" s="497"/>
      <c r="LRL26" s="497"/>
      <c r="LRM26" s="497"/>
      <c r="LRN26" s="497"/>
      <c r="LRO26" s="497"/>
      <c r="LRP26" s="497"/>
      <c r="LRQ26" s="497"/>
      <c r="LRR26" s="497"/>
      <c r="LRS26" s="497"/>
      <c r="LRT26" s="497"/>
      <c r="LRU26" s="497"/>
      <c r="LRV26" s="497"/>
      <c r="LRW26" s="497"/>
      <c r="LRX26" s="497"/>
      <c r="LRY26" s="497"/>
      <c r="LRZ26" s="497"/>
      <c r="LSA26" s="497"/>
      <c r="LSB26" s="497"/>
      <c r="LSC26" s="497"/>
      <c r="LSD26" s="497"/>
      <c r="LSE26" s="497"/>
      <c r="LSF26" s="497"/>
      <c r="LSG26" s="497"/>
      <c r="LSH26" s="497"/>
      <c r="LSI26" s="497"/>
      <c r="LSJ26" s="497"/>
      <c r="LSK26" s="497"/>
      <c r="LSL26" s="497"/>
      <c r="LSM26" s="497"/>
      <c r="LSN26" s="497"/>
      <c r="LSO26" s="497"/>
      <c r="LSP26" s="497"/>
      <c r="LSQ26" s="497"/>
      <c r="LSR26" s="497"/>
      <c r="LSS26" s="497"/>
      <c r="LST26" s="497"/>
      <c r="LSU26" s="497"/>
      <c r="LSV26" s="497"/>
      <c r="LSW26" s="497"/>
      <c r="LSX26" s="497"/>
      <c r="LSY26" s="497"/>
      <c r="LSZ26" s="497"/>
      <c r="LTA26" s="497"/>
      <c r="LTB26" s="497"/>
      <c r="LTC26" s="497"/>
      <c r="LTD26" s="497"/>
      <c r="LTE26" s="497"/>
      <c r="LTF26" s="497"/>
      <c r="LTG26" s="497"/>
      <c r="LTH26" s="497"/>
      <c r="LTI26" s="497"/>
      <c r="LTJ26" s="497"/>
      <c r="LTK26" s="497"/>
      <c r="LTL26" s="497"/>
      <c r="LTM26" s="497"/>
      <c r="LTN26" s="497"/>
      <c r="LTO26" s="497"/>
      <c r="LTP26" s="497"/>
      <c r="LTQ26" s="497"/>
      <c r="LTR26" s="497"/>
      <c r="LTS26" s="497"/>
      <c r="LTT26" s="497"/>
      <c r="LTU26" s="497"/>
      <c r="LTV26" s="497"/>
      <c r="LTW26" s="497"/>
      <c r="LTX26" s="497"/>
      <c r="LTY26" s="497"/>
      <c r="LTZ26" s="497"/>
      <c r="LUA26" s="497"/>
      <c r="LUB26" s="497"/>
      <c r="LUC26" s="497"/>
      <c r="LUD26" s="497"/>
      <c r="LUE26" s="497"/>
      <c r="LUF26" s="497"/>
      <c r="LUG26" s="497"/>
      <c r="LUH26" s="497"/>
      <c r="LUI26" s="497"/>
      <c r="LUJ26" s="497"/>
      <c r="LUK26" s="497"/>
      <c r="LUL26" s="497"/>
      <c r="LUM26" s="497"/>
      <c r="LUN26" s="497"/>
      <c r="LUO26" s="497"/>
      <c r="LUP26" s="497"/>
      <c r="LUQ26" s="497"/>
      <c r="LUR26" s="497"/>
      <c r="LUS26" s="497"/>
      <c r="LUT26" s="497"/>
      <c r="LUU26" s="497"/>
      <c r="LUV26" s="497"/>
      <c r="LUW26" s="497"/>
      <c r="LUX26" s="497"/>
      <c r="LUY26" s="497"/>
      <c r="LUZ26" s="497"/>
      <c r="LVA26" s="497"/>
      <c r="LVB26" s="497"/>
      <c r="LVC26" s="497"/>
      <c r="LVD26" s="497"/>
      <c r="LVE26" s="497"/>
      <c r="LVF26" s="497"/>
      <c r="LVG26" s="497"/>
      <c r="LVH26" s="497"/>
      <c r="LVI26" s="497"/>
      <c r="LVJ26" s="497"/>
      <c r="LVK26" s="497"/>
      <c r="LVL26" s="497"/>
      <c r="LVM26" s="497"/>
      <c r="LVN26" s="497"/>
      <c r="LVO26" s="497"/>
      <c r="LVP26" s="497"/>
      <c r="LVQ26" s="497"/>
      <c r="LVR26" s="497"/>
      <c r="LVS26" s="497"/>
      <c r="LVT26" s="497"/>
      <c r="LVU26" s="497"/>
      <c r="LVV26" s="497"/>
      <c r="LVW26" s="497"/>
      <c r="LVX26" s="497"/>
      <c r="LVY26" s="497"/>
      <c r="LVZ26" s="497"/>
      <c r="LWA26" s="497"/>
      <c r="LWB26" s="497"/>
      <c r="LWC26" s="497"/>
      <c r="LWD26" s="497"/>
      <c r="LWE26" s="497"/>
      <c r="LWF26" s="497"/>
      <c r="LWG26" s="497"/>
      <c r="LWH26" s="497"/>
      <c r="LWI26" s="497"/>
      <c r="LWJ26" s="497"/>
      <c r="LWK26" s="497"/>
      <c r="LWL26" s="497"/>
      <c r="LWM26" s="497"/>
      <c r="LWN26" s="497"/>
      <c r="LWO26" s="497"/>
      <c r="LWP26" s="497"/>
      <c r="LWQ26" s="497"/>
      <c r="LWR26" s="497"/>
      <c r="LWS26" s="497"/>
      <c r="LWT26" s="497"/>
      <c r="LWU26" s="497"/>
      <c r="LWV26" s="497"/>
      <c r="LWW26" s="497"/>
      <c r="LWX26" s="497"/>
      <c r="LWY26" s="497"/>
      <c r="LWZ26" s="497"/>
      <c r="LXA26" s="497"/>
      <c r="LXB26" s="497"/>
      <c r="LXC26" s="497"/>
      <c r="LXD26" s="497"/>
      <c r="LXE26" s="497"/>
      <c r="LXF26" s="497"/>
      <c r="LXG26" s="497"/>
      <c r="LXH26" s="497"/>
      <c r="LXI26" s="497"/>
      <c r="LXJ26" s="497"/>
      <c r="LXK26" s="497"/>
      <c r="LXL26" s="497"/>
      <c r="LXM26" s="497"/>
      <c r="LXN26" s="497"/>
      <c r="LXO26" s="497"/>
      <c r="LXP26" s="497"/>
      <c r="LXQ26" s="497"/>
      <c r="LXR26" s="497"/>
      <c r="LXS26" s="497"/>
      <c r="LXT26" s="497"/>
      <c r="LXU26" s="497"/>
      <c r="LXV26" s="497"/>
      <c r="LXW26" s="497"/>
      <c r="LXX26" s="497"/>
      <c r="LXY26" s="497"/>
      <c r="LXZ26" s="497"/>
      <c r="LYA26" s="497"/>
      <c r="LYB26" s="497"/>
      <c r="LYC26" s="497"/>
      <c r="LYD26" s="497"/>
      <c r="LYE26" s="497"/>
      <c r="LYF26" s="497"/>
      <c r="LYG26" s="497"/>
      <c r="LYH26" s="497"/>
      <c r="LYI26" s="497"/>
      <c r="LYJ26" s="497"/>
      <c r="LYK26" s="497"/>
      <c r="LYL26" s="497"/>
      <c r="LYM26" s="497"/>
      <c r="LYN26" s="497"/>
      <c r="LYO26" s="497"/>
      <c r="LYP26" s="497"/>
      <c r="LYQ26" s="497"/>
      <c r="LYR26" s="497"/>
      <c r="LYS26" s="497"/>
      <c r="LYT26" s="497"/>
      <c r="LYU26" s="497"/>
      <c r="LYV26" s="497"/>
      <c r="LYW26" s="497"/>
      <c r="LYX26" s="497"/>
      <c r="LYY26" s="497"/>
      <c r="LYZ26" s="497"/>
      <c r="LZA26" s="497"/>
      <c r="LZB26" s="497"/>
      <c r="LZC26" s="497"/>
      <c r="LZD26" s="497"/>
      <c r="LZE26" s="497"/>
      <c r="LZF26" s="497"/>
      <c r="LZG26" s="497"/>
      <c r="LZH26" s="497"/>
      <c r="LZI26" s="497"/>
      <c r="LZJ26" s="497"/>
      <c r="LZK26" s="497"/>
      <c r="LZL26" s="497"/>
      <c r="LZM26" s="497"/>
      <c r="LZN26" s="497"/>
      <c r="LZO26" s="497"/>
      <c r="LZP26" s="497"/>
      <c r="LZQ26" s="497"/>
      <c r="LZR26" s="497"/>
      <c r="LZS26" s="497"/>
      <c r="LZT26" s="497"/>
      <c r="LZU26" s="497"/>
      <c r="LZV26" s="497"/>
      <c r="LZW26" s="497"/>
      <c r="LZX26" s="497"/>
      <c r="LZY26" s="497"/>
      <c r="LZZ26" s="497"/>
      <c r="MAA26" s="497"/>
      <c r="MAB26" s="497"/>
      <c r="MAC26" s="497"/>
      <c r="MAD26" s="497"/>
      <c r="MAE26" s="497"/>
      <c r="MAF26" s="497"/>
      <c r="MAG26" s="497"/>
      <c r="MAH26" s="497"/>
      <c r="MAI26" s="497"/>
      <c r="MAJ26" s="497"/>
      <c r="MAK26" s="497"/>
      <c r="MAL26" s="497"/>
      <c r="MAM26" s="497"/>
      <c r="MAN26" s="497"/>
      <c r="MAO26" s="497"/>
      <c r="MAP26" s="497"/>
      <c r="MAQ26" s="497"/>
      <c r="MAR26" s="497"/>
      <c r="MAS26" s="497"/>
      <c r="MAT26" s="497"/>
      <c r="MAU26" s="497"/>
      <c r="MAV26" s="497"/>
      <c r="MAW26" s="497"/>
      <c r="MAX26" s="497"/>
      <c r="MAY26" s="497"/>
      <c r="MAZ26" s="497"/>
      <c r="MBA26" s="497"/>
      <c r="MBB26" s="497"/>
      <c r="MBC26" s="497"/>
      <c r="MBD26" s="497"/>
      <c r="MBE26" s="497"/>
      <c r="MBF26" s="497"/>
      <c r="MBG26" s="497"/>
      <c r="MBH26" s="497"/>
      <c r="MBI26" s="497"/>
      <c r="MBJ26" s="497"/>
      <c r="MBK26" s="497"/>
      <c r="MBL26" s="497"/>
      <c r="MBM26" s="497"/>
      <c r="MBN26" s="497"/>
      <c r="MBO26" s="497"/>
      <c r="MBP26" s="497"/>
      <c r="MBQ26" s="497"/>
      <c r="MBR26" s="497"/>
      <c r="MBS26" s="497"/>
      <c r="MBT26" s="497"/>
      <c r="MBU26" s="497"/>
      <c r="MBV26" s="497"/>
      <c r="MBW26" s="497"/>
      <c r="MBX26" s="497"/>
      <c r="MBY26" s="497"/>
      <c r="MBZ26" s="497"/>
      <c r="MCA26" s="497"/>
      <c r="MCB26" s="497"/>
      <c r="MCC26" s="497"/>
      <c r="MCD26" s="497"/>
      <c r="MCE26" s="497"/>
      <c r="MCF26" s="497"/>
      <c r="MCG26" s="497"/>
      <c r="MCH26" s="497"/>
      <c r="MCI26" s="497"/>
      <c r="MCJ26" s="497"/>
      <c r="MCK26" s="497"/>
      <c r="MCL26" s="497"/>
      <c r="MCM26" s="497"/>
      <c r="MCN26" s="497"/>
      <c r="MCO26" s="497"/>
      <c r="MCP26" s="497"/>
      <c r="MCQ26" s="497"/>
      <c r="MCR26" s="497"/>
      <c r="MCS26" s="497"/>
      <c r="MCT26" s="497"/>
      <c r="MCU26" s="497"/>
      <c r="MCV26" s="497"/>
      <c r="MCW26" s="497"/>
      <c r="MCX26" s="497"/>
      <c r="MCY26" s="497"/>
      <c r="MCZ26" s="497"/>
      <c r="MDA26" s="497"/>
      <c r="MDB26" s="497"/>
      <c r="MDC26" s="497"/>
      <c r="MDD26" s="497"/>
      <c r="MDE26" s="497"/>
      <c r="MDF26" s="497"/>
      <c r="MDG26" s="497"/>
      <c r="MDH26" s="497"/>
      <c r="MDI26" s="497"/>
      <c r="MDJ26" s="497"/>
      <c r="MDK26" s="497"/>
      <c r="MDL26" s="497"/>
      <c r="MDM26" s="497"/>
      <c r="MDN26" s="497"/>
      <c r="MDO26" s="497"/>
      <c r="MDP26" s="497"/>
      <c r="MDQ26" s="497"/>
      <c r="MDR26" s="497"/>
      <c r="MDS26" s="497"/>
      <c r="MDT26" s="497"/>
      <c r="MDU26" s="497"/>
      <c r="MDV26" s="497"/>
      <c r="MDW26" s="497"/>
      <c r="MDX26" s="497"/>
      <c r="MDY26" s="497"/>
      <c r="MDZ26" s="497"/>
      <c r="MEA26" s="497"/>
      <c r="MEB26" s="497"/>
      <c r="MEC26" s="497"/>
      <c r="MED26" s="497"/>
      <c r="MEE26" s="497"/>
      <c r="MEF26" s="497"/>
      <c r="MEG26" s="497"/>
      <c r="MEH26" s="497"/>
      <c r="MEI26" s="497"/>
      <c r="MEJ26" s="497"/>
      <c r="MEK26" s="497"/>
      <c r="MEL26" s="497"/>
      <c r="MEM26" s="497"/>
      <c r="MEN26" s="497"/>
      <c r="MEO26" s="497"/>
      <c r="MEP26" s="497"/>
      <c r="MEQ26" s="497"/>
      <c r="MER26" s="497"/>
      <c r="MES26" s="497"/>
      <c r="MET26" s="497"/>
      <c r="MEU26" s="497"/>
      <c r="MEV26" s="497"/>
      <c r="MEW26" s="497"/>
      <c r="MEX26" s="497"/>
      <c r="MEY26" s="497"/>
      <c r="MEZ26" s="497"/>
      <c r="MFA26" s="497"/>
      <c r="MFB26" s="497"/>
      <c r="MFC26" s="497"/>
      <c r="MFD26" s="497"/>
      <c r="MFE26" s="497"/>
      <c r="MFF26" s="497"/>
      <c r="MFG26" s="497"/>
      <c r="MFH26" s="497"/>
      <c r="MFI26" s="497"/>
      <c r="MFJ26" s="497"/>
      <c r="MFK26" s="497"/>
      <c r="MFL26" s="497"/>
      <c r="MFM26" s="497"/>
      <c r="MFN26" s="497"/>
      <c r="MFO26" s="497"/>
      <c r="MFP26" s="497"/>
      <c r="MFQ26" s="497"/>
      <c r="MFR26" s="497"/>
      <c r="MFS26" s="497"/>
      <c r="MFT26" s="497"/>
      <c r="MFU26" s="497"/>
      <c r="MFV26" s="497"/>
      <c r="MFW26" s="497"/>
      <c r="MFX26" s="497"/>
      <c r="MFY26" s="497"/>
      <c r="MFZ26" s="497"/>
      <c r="MGA26" s="497"/>
      <c r="MGB26" s="497"/>
      <c r="MGC26" s="497"/>
      <c r="MGD26" s="497"/>
      <c r="MGE26" s="497"/>
      <c r="MGF26" s="497"/>
      <c r="MGG26" s="497"/>
      <c r="MGH26" s="497"/>
      <c r="MGI26" s="497"/>
      <c r="MGJ26" s="497"/>
      <c r="MGK26" s="497"/>
      <c r="MGL26" s="497"/>
      <c r="MGM26" s="497"/>
      <c r="MGN26" s="497"/>
      <c r="MGO26" s="497"/>
      <c r="MGP26" s="497"/>
      <c r="MGQ26" s="497"/>
      <c r="MGR26" s="497"/>
      <c r="MGS26" s="497"/>
      <c r="MGT26" s="497"/>
      <c r="MGU26" s="497"/>
      <c r="MGV26" s="497"/>
      <c r="MGW26" s="497"/>
      <c r="MGX26" s="497"/>
      <c r="MGY26" s="497"/>
      <c r="MGZ26" s="497"/>
      <c r="MHA26" s="497"/>
      <c r="MHB26" s="497"/>
      <c r="MHC26" s="497"/>
      <c r="MHD26" s="497"/>
      <c r="MHE26" s="497"/>
      <c r="MHF26" s="497"/>
      <c r="MHG26" s="497"/>
      <c r="MHH26" s="497"/>
      <c r="MHI26" s="497"/>
      <c r="MHJ26" s="497"/>
      <c r="MHK26" s="497"/>
      <c r="MHL26" s="497"/>
      <c r="MHM26" s="497"/>
      <c r="MHN26" s="497"/>
      <c r="MHO26" s="497"/>
      <c r="MHP26" s="497"/>
      <c r="MHQ26" s="497"/>
      <c r="MHR26" s="497"/>
      <c r="MHS26" s="497"/>
      <c r="MHT26" s="497"/>
      <c r="MHU26" s="497"/>
      <c r="MHV26" s="497"/>
      <c r="MHW26" s="497"/>
      <c r="MHX26" s="497"/>
      <c r="MHY26" s="497"/>
      <c r="MHZ26" s="497"/>
      <c r="MIA26" s="497"/>
      <c r="MIB26" s="497"/>
      <c r="MIC26" s="497"/>
      <c r="MID26" s="497"/>
      <c r="MIE26" s="497"/>
      <c r="MIF26" s="497"/>
      <c r="MIG26" s="497"/>
      <c r="MIH26" s="497"/>
      <c r="MII26" s="497"/>
      <c r="MIJ26" s="497"/>
      <c r="MIK26" s="497"/>
      <c r="MIL26" s="497"/>
      <c r="MIM26" s="497"/>
      <c r="MIN26" s="497"/>
      <c r="MIO26" s="497"/>
      <c r="MIP26" s="497"/>
      <c r="MIQ26" s="497"/>
      <c r="MIR26" s="497"/>
      <c r="MIS26" s="497"/>
      <c r="MIT26" s="497"/>
      <c r="MIU26" s="497"/>
      <c r="MIV26" s="497"/>
      <c r="MIW26" s="497"/>
      <c r="MIX26" s="497"/>
      <c r="MIY26" s="497"/>
      <c r="MIZ26" s="497"/>
      <c r="MJA26" s="497"/>
      <c r="MJB26" s="497"/>
      <c r="MJC26" s="497"/>
      <c r="MJD26" s="497"/>
      <c r="MJE26" s="497"/>
      <c r="MJF26" s="497"/>
      <c r="MJG26" s="497"/>
      <c r="MJH26" s="497"/>
      <c r="MJI26" s="497"/>
      <c r="MJJ26" s="497"/>
      <c r="MJK26" s="497"/>
      <c r="MJL26" s="497"/>
      <c r="MJM26" s="497"/>
      <c r="MJN26" s="497"/>
      <c r="MJO26" s="497"/>
      <c r="MJP26" s="497"/>
      <c r="MJQ26" s="497"/>
      <c r="MJR26" s="497"/>
      <c r="MJS26" s="497"/>
      <c r="MJT26" s="497"/>
      <c r="MJU26" s="497"/>
      <c r="MJV26" s="497"/>
      <c r="MJW26" s="497"/>
      <c r="MJX26" s="497"/>
      <c r="MJY26" s="497"/>
      <c r="MJZ26" s="497"/>
      <c r="MKA26" s="497"/>
      <c r="MKB26" s="497"/>
      <c r="MKC26" s="497"/>
      <c r="MKD26" s="497"/>
      <c r="MKE26" s="497"/>
      <c r="MKF26" s="497"/>
      <c r="MKG26" s="497"/>
      <c r="MKH26" s="497"/>
      <c r="MKI26" s="497"/>
      <c r="MKJ26" s="497"/>
      <c r="MKK26" s="497"/>
      <c r="MKL26" s="497"/>
      <c r="MKM26" s="497"/>
      <c r="MKN26" s="497"/>
      <c r="MKO26" s="497"/>
      <c r="MKP26" s="497"/>
      <c r="MKQ26" s="497"/>
      <c r="MKR26" s="497"/>
      <c r="MKS26" s="497"/>
      <c r="MKT26" s="497"/>
      <c r="MKU26" s="497"/>
      <c r="MKV26" s="497"/>
      <c r="MKW26" s="497"/>
      <c r="MKX26" s="497"/>
      <c r="MKY26" s="497"/>
      <c r="MKZ26" s="497"/>
      <c r="MLA26" s="497"/>
      <c r="MLB26" s="497"/>
      <c r="MLC26" s="497"/>
      <c r="MLD26" s="497"/>
      <c r="MLE26" s="497"/>
      <c r="MLF26" s="497"/>
      <c r="MLG26" s="497"/>
      <c r="MLH26" s="497"/>
      <c r="MLI26" s="497"/>
      <c r="MLJ26" s="497"/>
      <c r="MLK26" s="497"/>
      <c r="MLL26" s="497"/>
      <c r="MLM26" s="497"/>
      <c r="MLN26" s="497"/>
      <c r="MLO26" s="497"/>
      <c r="MLP26" s="497"/>
      <c r="MLQ26" s="497"/>
      <c r="MLR26" s="497"/>
      <c r="MLS26" s="497"/>
      <c r="MLT26" s="497"/>
      <c r="MLU26" s="497"/>
      <c r="MLV26" s="497"/>
      <c r="MLW26" s="497"/>
      <c r="MLX26" s="497"/>
      <c r="MLY26" s="497"/>
      <c r="MLZ26" s="497"/>
      <c r="MMA26" s="497"/>
      <c r="MMB26" s="497"/>
      <c r="MMC26" s="497"/>
      <c r="MMD26" s="497"/>
      <c r="MME26" s="497"/>
      <c r="MMF26" s="497"/>
      <c r="MMG26" s="497"/>
      <c r="MMH26" s="497"/>
      <c r="MMI26" s="497"/>
      <c r="MMJ26" s="497"/>
      <c r="MMK26" s="497"/>
      <c r="MML26" s="497"/>
      <c r="MMM26" s="497"/>
      <c r="MMN26" s="497"/>
      <c r="MMO26" s="497"/>
      <c r="MMP26" s="497"/>
      <c r="MMQ26" s="497"/>
      <c r="MMR26" s="497"/>
      <c r="MMS26" s="497"/>
      <c r="MMT26" s="497"/>
      <c r="MMU26" s="497"/>
      <c r="MMV26" s="497"/>
      <c r="MMW26" s="497"/>
      <c r="MMX26" s="497"/>
      <c r="MMY26" s="497"/>
      <c r="MMZ26" s="497"/>
      <c r="MNA26" s="497"/>
      <c r="MNB26" s="497"/>
      <c r="MNC26" s="497"/>
      <c r="MND26" s="497"/>
      <c r="MNE26" s="497"/>
      <c r="MNF26" s="497"/>
      <c r="MNG26" s="497"/>
      <c r="MNH26" s="497"/>
      <c r="MNI26" s="497"/>
      <c r="MNJ26" s="497"/>
      <c r="MNK26" s="497"/>
      <c r="MNL26" s="497"/>
      <c r="MNM26" s="497"/>
      <c r="MNN26" s="497"/>
      <c r="MNO26" s="497"/>
      <c r="MNP26" s="497"/>
      <c r="MNQ26" s="497"/>
      <c r="MNR26" s="497"/>
      <c r="MNS26" s="497"/>
      <c r="MNT26" s="497"/>
      <c r="MNU26" s="497"/>
      <c r="MNV26" s="497"/>
      <c r="MNW26" s="497"/>
      <c r="MNX26" s="497"/>
      <c r="MNY26" s="497"/>
      <c r="MNZ26" s="497"/>
      <c r="MOA26" s="497"/>
      <c r="MOB26" s="497"/>
      <c r="MOC26" s="497"/>
      <c r="MOD26" s="497"/>
      <c r="MOE26" s="497"/>
      <c r="MOF26" s="497"/>
      <c r="MOG26" s="497"/>
      <c r="MOH26" s="497"/>
      <c r="MOI26" s="497"/>
      <c r="MOJ26" s="497"/>
      <c r="MOK26" s="497"/>
      <c r="MOL26" s="497"/>
      <c r="MOM26" s="497"/>
      <c r="MON26" s="497"/>
      <c r="MOO26" s="497"/>
      <c r="MOP26" s="497"/>
      <c r="MOQ26" s="497"/>
      <c r="MOR26" s="497"/>
      <c r="MOS26" s="497"/>
      <c r="MOT26" s="497"/>
      <c r="MOU26" s="497"/>
      <c r="MOV26" s="497"/>
      <c r="MOW26" s="497"/>
      <c r="MOX26" s="497"/>
      <c r="MOY26" s="497"/>
      <c r="MOZ26" s="497"/>
      <c r="MPA26" s="497"/>
      <c r="MPB26" s="497"/>
      <c r="MPC26" s="497"/>
      <c r="MPD26" s="497"/>
      <c r="MPE26" s="497"/>
      <c r="MPF26" s="497"/>
      <c r="MPG26" s="497"/>
      <c r="MPH26" s="497"/>
      <c r="MPI26" s="497"/>
      <c r="MPJ26" s="497"/>
      <c r="MPK26" s="497"/>
      <c r="MPL26" s="497"/>
      <c r="MPM26" s="497"/>
      <c r="MPN26" s="497"/>
      <c r="MPO26" s="497"/>
      <c r="MPP26" s="497"/>
      <c r="MPQ26" s="497"/>
      <c r="MPR26" s="497"/>
      <c r="MPS26" s="497"/>
      <c r="MPT26" s="497"/>
      <c r="MPU26" s="497"/>
      <c r="MPV26" s="497"/>
      <c r="MPW26" s="497"/>
      <c r="MPX26" s="497"/>
      <c r="MPY26" s="497"/>
      <c r="MPZ26" s="497"/>
      <c r="MQA26" s="497"/>
      <c r="MQB26" s="497"/>
      <c r="MQC26" s="497"/>
      <c r="MQD26" s="497"/>
      <c r="MQE26" s="497"/>
      <c r="MQF26" s="497"/>
      <c r="MQG26" s="497"/>
      <c r="MQH26" s="497"/>
      <c r="MQI26" s="497"/>
      <c r="MQJ26" s="497"/>
      <c r="MQK26" s="497"/>
      <c r="MQL26" s="497"/>
      <c r="MQM26" s="497"/>
      <c r="MQN26" s="497"/>
      <c r="MQO26" s="497"/>
      <c r="MQP26" s="497"/>
      <c r="MQQ26" s="497"/>
      <c r="MQR26" s="497"/>
      <c r="MQS26" s="497"/>
      <c r="MQT26" s="497"/>
      <c r="MQU26" s="497"/>
      <c r="MQV26" s="497"/>
      <c r="MQW26" s="497"/>
      <c r="MQX26" s="497"/>
      <c r="MQY26" s="497"/>
      <c r="MQZ26" s="497"/>
      <c r="MRA26" s="497"/>
      <c r="MRB26" s="497"/>
      <c r="MRC26" s="497"/>
      <c r="MRD26" s="497"/>
      <c r="MRE26" s="497"/>
      <c r="MRF26" s="497"/>
      <c r="MRG26" s="497"/>
      <c r="MRH26" s="497"/>
      <c r="MRI26" s="497"/>
      <c r="MRJ26" s="497"/>
      <c r="MRK26" s="497"/>
      <c r="MRL26" s="497"/>
      <c r="MRM26" s="497"/>
      <c r="MRN26" s="497"/>
      <c r="MRO26" s="497"/>
      <c r="MRP26" s="497"/>
      <c r="MRQ26" s="497"/>
      <c r="MRR26" s="497"/>
      <c r="MRS26" s="497"/>
      <c r="MRT26" s="497"/>
      <c r="MRU26" s="497"/>
      <c r="MRV26" s="497"/>
      <c r="MRW26" s="497"/>
      <c r="MRX26" s="497"/>
      <c r="MRY26" s="497"/>
      <c r="MRZ26" s="497"/>
      <c r="MSA26" s="497"/>
      <c r="MSB26" s="497"/>
      <c r="MSC26" s="497"/>
      <c r="MSD26" s="497"/>
      <c r="MSE26" s="497"/>
      <c r="MSF26" s="497"/>
      <c r="MSG26" s="497"/>
      <c r="MSH26" s="497"/>
      <c r="MSI26" s="497"/>
      <c r="MSJ26" s="497"/>
      <c r="MSK26" s="497"/>
      <c r="MSL26" s="497"/>
      <c r="MSM26" s="497"/>
      <c r="MSN26" s="497"/>
      <c r="MSO26" s="497"/>
      <c r="MSP26" s="497"/>
      <c r="MSQ26" s="497"/>
      <c r="MSR26" s="497"/>
      <c r="MSS26" s="497"/>
      <c r="MST26" s="497"/>
      <c r="MSU26" s="497"/>
      <c r="MSV26" s="497"/>
      <c r="MSW26" s="497"/>
      <c r="MSX26" s="497"/>
      <c r="MSY26" s="497"/>
      <c r="MSZ26" s="497"/>
      <c r="MTA26" s="497"/>
      <c r="MTB26" s="497"/>
      <c r="MTC26" s="497"/>
      <c r="MTD26" s="497"/>
      <c r="MTE26" s="497"/>
      <c r="MTF26" s="497"/>
      <c r="MTG26" s="497"/>
      <c r="MTH26" s="497"/>
      <c r="MTI26" s="497"/>
      <c r="MTJ26" s="497"/>
      <c r="MTK26" s="497"/>
      <c r="MTL26" s="497"/>
      <c r="MTM26" s="497"/>
      <c r="MTN26" s="497"/>
      <c r="MTO26" s="497"/>
      <c r="MTP26" s="497"/>
      <c r="MTQ26" s="497"/>
      <c r="MTR26" s="497"/>
      <c r="MTS26" s="497"/>
      <c r="MTT26" s="497"/>
      <c r="MTU26" s="497"/>
      <c r="MTV26" s="497"/>
      <c r="MTW26" s="497"/>
      <c r="MTX26" s="497"/>
      <c r="MTY26" s="497"/>
      <c r="MTZ26" s="497"/>
      <c r="MUA26" s="497"/>
      <c r="MUB26" s="497"/>
      <c r="MUC26" s="497"/>
      <c r="MUD26" s="497"/>
      <c r="MUE26" s="497"/>
      <c r="MUF26" s="497"/>
      <c r="MUG26" s="497"/>
      <c r="MUH26" s="497"/>
      <c r="MUI26" s="497"/>
      <c r="MUJ26" s="497"/>
      <c r="MUK26" s="497"/>
      <c r="MUL26" s="497"/>
      <c r="MUM26" s="497"/>
      <c r="MUN26" s="497"/>
      <c r="MUO26" s="497"/>
      <c r="MUP26" s="497"/>
      <c r="MUQ26" s="497"/>
      <c r="MUR26" s="497"/>
      <c r="MUS26" s="497"/>
      <c r="MUT26" s="497"/>
      <c r="MUU26" s="497"/>
      <c r="MUV26" s="497"/>
      <c r="MUW26" s="497"/>
      <c r="MUX26" s="497"/>
      <c r="MUY26" s="497"/>
      <c r="MUZ26" s="497"/>
      <c r="MVA26" s="497"/>
      <c r="MVB26" s="497"/>
      <c r="MVC26" s="497"/>
      <c r="MVD26" s="497"/>
      <c r="MVE26" s="497"/>
      <c r="MVF26" s="497"/>
      <c r="MVG26" s="497"/>
      <c r="MVH26" s="497"/>
      <c r="MVI26" s="497"/>
      <c r="MVJ26" s="497"/>
      <c r="MVK26" s="497"/>
      <c r="MVL26" s="497"/>
      <c r="MVM26" s="497"/>
      <c r="MVN26" s="497"/>
      <c r="MVO26" s="497"/>
      <c r="MVP26" s="497"/>
      <c r="MVQ26" s="497"/>
      <c r="MVR26" s="497"/>
      <c r="MVS26" s="497"/>
      <c r="MVT26" s="497"/>
      <c r="MVU26" s="497"/>
      <c r="MVV26" s="497"/>
      <c r="MVW26" s="497"/>
      <c r="MVX26" s="497"/>
      <c r="MVY26" s="497"/>
      <c r="MVZ26" s="497"/>
      <c r="MWA26" s="497"/>
      <c r="MWB26" s="497"/>
      <c r="MWC26" s="497"/>
      <c r="MWD26" s="497"/>
      <c r="MWE26" s="497"/>
      <c r="MWF26" s="497"/>
      <c r="MWG26" s="497"/>
      <c r="MWH26" s="497"/>
      <c r="MWI26" s="497"/>
      <c r="MWJ26" s="497"/>
      <c r="MWK26" s="497"/>
      <c r="MWL26" s="497"/>
      <c r="MWM26" s="497"/>
      <c r="MWN26" s="497"/>
      <c r="MWO26" s="497"/>
      <c r="MWP26" s="497"/>
      <c r="MWQ26" s="497"/>
      <c r="MWR26" s="497"/>
      <c r="MWS26" s="497"/>
      <c r="MWT26" s="497"/>
      <c r="MWU26" s="497"/>
      <c r="MWV26" s="497"/>
      <c r="MWW26" s="497"/>
      <c r="MWX26" s="497"/>
      <c r="MWY26" s="497"/>
      <c r="MWZ26" s="497"/>
      <c r="MXA26" s="497"/>
      <c r="MXB26" s="497"/>
      <c r="MXC26" s="497"/>
      <c r="MXD26" s="497"/>
      <c r="MXE26" s="497"/>
      <c r="MXF26" s="497"/>
      <c r="MXG26" s="497"/>
      <c r="MXH26" s="497"/>
      <c r="MXI26" s="497"/>
      <c r="MXJ26" s="497"/>
      <c r="MXK26" s="497"/>
      <c r="MXL26" s="497"/>
      <c r="MXM26" s="497"/>
      <c r="MXN26" s="497"/>
      <c r="MXO26" s="497"/>
      <c r="MXP26" s="497"/>
      <c r="MXQ26" s="497"/>
      <c r="MXR26" s="497"/>
      <c r="MXS26" s="497"/>
      <c r="MXT26" s="497"/>
      <c r="MXU26" s="497"/>
      <c r="MXV26" s="497"/>
      <c r="MXW26" s="497"/>
      <c r="MXX26" s="497"/>
      <c r="MXY26" s="497"/>
      <c r="MXZ26" s="497"/>
      <c r="MYA26" s="497"/>
      <c r="MYB26" s="497"/>
      <c r="MYC26" s="497"/>
      <c r="MYD26" s="497"/>
      <c r="MYE26" s="497"/>
      <c r="MYF26" s="497"/>
      <c r="MYG26" s="497"/>
      <c r="MYH26" s="497"/>
      <c r="MYI26" s="497"/>
      <c r="MYJ26" s="497"/>
      <c r="MYK26" s="497"/>
      <c r="MYL26" s="497"/>
      <c r="MYM26" s="497"/>
      <c r="MYN26" s="497"/>
      <c r="MYO26" s="497"/>
      <c r="MYP26" s="497"/>
      <c r="MYQ26" s="497"/>
      <c r="MYR26" s="497"/>
      <c r="MYS26" s="497"/>
      <c r="MYT26" s="497"/>
      <c r="MYU26" s="497"/>
      <c r="MYV26" s="497"/>
      <c r="MYW26" s="497"/>
      <c r="MYX26" s="497"/>
      <c r="MYY26" s="497"/>
      <c r="MYZ26" s="497"/>
      <c r="MZA26" s="497"/>
      <c r="MZB26" s="497"/>
      <c r="MZC26" s="497"/>
      <c r="MZD26" s="497"/>
      <c r="MZE26" s="497"/>
      <c r="MZF26" s="497"/>
      <c r="MZG26" s="497"/>
      <c r="MZH26" s="497"/>
      <c r="MZI26" s="497"/>
      <c r="MZJ26" s="497"/>
      <c r="MZK26" s="497"/>
      <c r="MZL26" s="497"/>
      <c r="MZM26" s="497"/>
      <c r="MZN26" s="497"/>
      <c r="MZO26" s="497"/>
      <c r="MZP26" s="497"/>
      <c r="MZQ26" s="497"/>
      <c r="MZR26" s="497"/>
      <c r="MZS26" s="497"/>
      <c r="MZT26" s="497"/>
      <c r="MZU26" s="497"/>
      <c r="MZV26" s="497"/>
      <c r="MZW26" s="497"/>
      <c r="MZX26" s="497"/>
      <c r="MZY26" s="497"/>
      <c r="MZZ26" s="497"/>
      <c r="NAA26" s="497"/>
      <c r="NAB26" s="497"/>
      <c r="NAC26" s="497"/>
      <c r="NAD26" s="497"/>
      <c r="NAE26" s="497"/>
      <c r="NAF26" s="497"/>
      <c r="NAG26" s="497"/>
      <c r="NAH26" s="497"/>
      <c r="NAI26" s="497"/>
      <c r="NAJ26" s="497"/>
      <c r="NAK26" s="497"/>
      <c r="NAL26" s="497"/>
      <c r="NAM26" s="497"/>
      <c r="NAN26" s="497"/>
      <c r="NAO26" s="497"/>
      <c r="NAP26" s="497"/>
      <c r="NAQ26" s="497"/>
      <c r="NAR26" s="497"/>
      <c r="NAS26" s="497"/>
      <c r="NAT26" s="497"/>
      <c r="NAU26" s="497"/>
      <c r="NAV26" s="497"/>
      <c r="NAW26" s="497"/>
      <c r="NAX26" s="497"/>
      <c r="NAY26" s="497"/>
      <c r="NAZ26" s="497"/>
      <c r="NBA26" s="497"/>
      <c r="NBB26" s="497"/>
      <c r="NBC26" s="497"/>
      <c r="NBD26" s="497"/>
      <c r="NBE26" s="497"/>
      <c r="NBF26" s="497"/>
      <c r="NBG26" s="497"/>
      <c r="NBH26" s="497"/>
      <c r="NBI26" s="497"/>
      <c r="NBJ26" s="497"/>
      <c r="NBK26" s="497"/>
      <c r="NBL26" s="497"/>
      <c r="NBM26" s="497"/>
      <c r="NBN26" s="497"/>
      <c r="NBO26" s="497"/>
      <c r="NBP26" s="497"/>
      <c r="NBQ26" s="497"/>
      <c r="NBR26" s="497"/>
      <c r="NBS26" s="497"/>
      <c r="NBT26" s="497"/>
      <c r="NBU26" s="497"/>
      <c r="NBV26" s="497"/>
      <c r="NBW26" s="497"/>
      <c r="NBX26" s="497"/>
      <c r="NBY26" s="497"/>
      <c r="NBZ26" s="497"/>
      <c r="NCA26" s="497"/>
      <c r="NCB26" s="497"/>
      <c r="NCC26" s="497"/>
      <c r="NCD26" s="497"/>
      <c r="NCE26" s="497"/>
      <c r="NCF26" s="497"/>
      <c r="NCG26" s="497"/>
      <c r="NCH26" s="497"/>
      <c r="NCI26" s="497"/>
      <c r="NCJ26" s="497"/>
      <c r="NCK26" s="497"/>
      <c r="NCL26" s="497"/>
      <c r="NCM26" s="497"/>
      <c r="NCN26" s="497"/>
      <c r="NCO26" s="497"/>
      <c r="NCP26" s="497"/>
      <c r="NCQ26" s="497"/>
      <c r="NCR26" s="497"/>
      <c r="NCS26" s="497"/>
      <c r="NCT26" s="497"/>
      <c r="NCU26" s="497"/>
      <c r="NCV26" s="497"/>
      <c r="NCW26" s="497"/>
      <c r="NCX26" s="497"/>
      <c r="NCY26" s="497"/>
      <c r="NCZ26" s="497"/>
      <c r="NDA26" s="497"/>
      <c r="NDB26" s="497"/>
      <c r="NDC26" s="497"/>
      <c r="NDD26" s="497"/>
      <c r="NDE26" s="497"/>
      <c r="NDF26" s="497"/>
      <c r="NDG26" s="497"/>
      <c r="NDH26" s="497"/>
      <c r="NDI26" s="497"/>
      <c r="NDJ26" s="497"/>
      <c r="NDK26" s="497"/>
      <c r="NDL26" s="497"/>
      <c r="NDM26" s="497"/>
      <c r="NDN26" s="497"/>
      <c r="NDO26" s="497"/>
      <c r="NDP26" s="497"/>
      <c r="NDQ26" s="497"/>
      <c r="NDR26" s="497"/>
      <c r="NDS26" s="497"/>
      <c r="NDT26" s="497"/>
      <c r="NDU26" s="497"/>
      <c r="NDV26" s="497"/>
      <c r="NDW26" s="497"/>
      <c r="NDX26" s="497"/>
      <c r="NDY26" s="497"/>
      <c r="NDZ26" s="497"/>
      <c r="NEA26" s="497"/>
      <c r="NEB26" s="497"/>
      <c r="NEC26" s="497"/>
      <c r="NED26" s="497"/>
      <c r="NEE26" s="497"/>
      <c r="NEF26" s="497"/>
      <c r="NEG26" s="497"/>
      <c r="NEH26" s="497"/>
      <c r="NEI26" s="497"/>
      <c r="NEJ26" s="497"/>
      <c r="NEK26" s="497"/>
      <c r="NEL26" s="497"/>
      <c r="NEM26" s="497"/>
      <c r="NEN26" s="497"/>
      <c r="NEO26" s="497"/>
      <c r="NEP26" s="497"/>
      <c r="NEQ26" s="497"/>
      <c r="NER26" s="497"/>
      <c r="NES26" s="497"/>
      <c r="NET26" s="497"/>
      <c r="NEU26" s="497"/>
      <c r="NEV26" s="497"/>
      <c r="NEW26" s="497"/>
      <c r="NEX26" s="497"/>
      <c r="NEY26" s="497"/>
      <c r="NEZ26" s="497"/>
      <c r="NFA26" s="497"/>
      <c r="NFB26" s="497"/>
      <c r="NFC26" s="497"/>
      <c r="NFD26" s="497"/>
      <c r="NFE26" s="497"/>
      <c r="NFF26" s="497"/>
      <c r="NFG26" s="497"/>
      <c r="NFH26" s="497"/>
      <c r="NFI26" s="497"/>
      <c r="NFJ26" s="497"/>
      <c r="NFK26" s="497"/>
      <c r="NFL26" s="497"/>
      <c r="NFM26" s="497"/>
      <c r="NFN26" s="497"/>
      <c r="NFO26" s="497"/>
      <c r="NFP26" s="497"/>
      <c r="NFQ26" s="497"/>
      <c r="NFR26" s="497"/>
      <c r="NFS26" s="497"/>
      <c r="NFT26" s="497"/>
      <c r="NFU26" s="497"/>
      <c r="NFV26" s="497"/>
      <c r="NFW26" s="497"/>
      <c r="NFX26" s="497"/>
      <c r="NFY26" s="497"/>
      <c r="NFZ26" s="497"/>
      <c r="NGA26" s="497"/>
      <c r="NGB26" s="497"/>
      <c r="NGC26" s="497"/>
      <c r="NGD26" s="497"/>
      <c r="NGE26" s="497"/>
      <c r="NGF26" s="497"/>
      <c r="NGG26" s="497"/>
      <c r="NGH26" s="497"/>
      <c r="NGI26" s="497"/>
      <c r="NGJ26" s="497"/>
      <c r="NGK26" s="497"/>
      <c r="NGL26" s="497"/>
      <c r="NGM26" s="497"/>
      <c r="NGN26" s="497"/>
      <c r="NGO26" s="497"/>
      <c r="NGP26" s="497"/>
      <c r="NGQ26" s="497"/>
      <c r="NGR26" s="497"/>
      <c r="NGS26" s="497"/>
      <c r="NGT26" s="497"/>
      <c r="NGU26" s="497"/>
      <c r="NGV26" s="497"/>
      <c r="NGW26" s="497"/>
      <c r="NGX26" s="497"/>
      <c r="NGY26" s="497"/>
      <c r="NGZ26" s="497"/>
      <c r="NHA26" s="497"/>
      <c r="NHB26" s="497"/>
      <c r="NHC26" s="497"/>
      <c r="NHD26" s="497"/>
      <c r="NHE26" s="497"/>
      <c r="NHF26" s="497"/>
      <c r="NHG26" s="497"/>
      <c r="NHH26" s="497"/>
      <c r="NHI26" s="497"/>
      <c r="NHJ26" s="497"/>
      <c r="NHK26" s="497"/>
      <c r="NHL26" s="497"/>
      <c r="NHM26" s="497"/>
      <c r="NHN26" s="497"/>
      <c r="NHO26" s="497"/>
      <c r="NHP26" s="497"/>
      <c r="NHQ26" s="497"/>
      <c r="NHR26" s="497"/>
      <c r="NHS26" s="497"/>
      <c r="NHT26" s="497"/>
      <c r="NHU26" s="497"/>
      <c r="NHV26" s="497"/>
      <c r="NHW26" s="497"/>
      <c r="NHX26" s="497"/>
      <c r="NHY26" s="497"/>
      <c r="NHZ26" s="497"/>
      <c r="NIA26" s="497"/>
      <c r="NIB26" s="497"/>
      <c r="NIC26" s="497"/>
      <c r="NID26" s="497"/>
      <c r="NIE26" s="497"/>
      <c r="NIF26" s="497"/>
      <c r="NIG26" s="497"/>
      <c r="NIH26" s="497"/>
      <c r="NII26" s="497"/>
      <c r="NIJ26" s="497"/>
      <c r="NIK26" s="497"/>
      <c r="NIL26" s="497"/>
      <c r="NIM26" s="497"/>
      <c r="NIN26" s="497"/>
      <c r="NIO26" s="497"/>
      <c r="NIP26" s="497"/>
      <c r="NIQ26" s="497"/>
      <c r="NIR26" s="497"/>
      <c r="NIS26" s="497"/>
      <c r="NIT26" s="497"/>
      <c r="NIU26" s="497"/>
      <c r="NIV26" s="497"/>
      <c r="NIW26" s="497"/>
      <c r="NIX26" s="497"/>
      <c r="NIY26" s="497"/>
      <c r="NIZ26" s="497"/>
      <c r="NJA26" s="497"/>
      <c r="NJB26" s="497"/>
      <c r="NJC26" s="497"/>
      <c r="NJD26" s="497"/>
      <c r="NJE26" s="497"/>
      <c r="NJF26" s="497"/>
      <c r="NJG26" s="497"/>
      <c r="NJH26" s="497"/>
      <c r="NJI26" s="497"/>
      <c r="NJJ26" s="497"/>
      <c r="NJK26" s="497"/>
      <c r="NJL26" s="497"/>
      <c r="NJM26" s="497"/>
      <c r="NJN26" s="497"/>
      <c r="NJO26" s="497"/>
      <c r="NJP26" s="497"/>
      <c r="NJQ26" s="497"/>
      <c r="NJR26" s="497"/>
      <c r="NJS26" s="497"/>
      <c r="NJT26" s="497"/>
      <c r="NJU26" s="497"/>
      <c r="NJV26" s="497"/>
      <c r="NJW26" s="497"/>
      <c r="NJX26" s="497"/>
      <c r="NJY26" s="497"/>
      <c r="NJZ26" s="497"/>
      <c r="NKA26" s="497"/>
      <c r="NKB26" s="497"/>
      <c r="NKC26" s="497"/>
      <c r="NKD26" s="497"/>
      <c r="NKE26" s="497"/>
      <c r="NKF26" s="497"/>
      <c r="NKG26" s="497"/>
      <c r="NKH26" s="497"/>
      <c r="NKI26" s="497"/>
      <c r="NKJ26" s="497"/>
      <c r="NKK26" s="497"/>
      <c r="NKL26" s="497"/>
      <c r="NKM26" s="497"/>
      <c r="NKN26" s="497"/>
      <c r="NKO26" s="497"/>
      <c r="NKP26" s="497"/>
      <c r="NKQ26" s="497"/>
      <c r="NKR26" s="497"/>
      <c r="NKS26" s="497"/>
      <c r="NKT26" s="497"/>
      <c r="NKU26" s="497"/>
      <c r="NKV26" s="497"/>
      <c r="NKW26" s="497"/>
      <c r="NKX26" s="497"/>
      <c r="NKY26" s="497"/>
      <c r="NKZ26" s="497"/>
      <c r="NLA26" s="497"/>
      <c r="NLB26" s="497"/>
      <c r="NLC26" s="497"/>
      <c r="NLD26" s="497"/>
      <c r="NLE26" s="497"/>
      <c r="NLF26" s="497"/>
      <c r="NLG26" s="497"/>
      <c r="NLH26" s="497"/>
      <c r="NLI26" s="497"/>
      <c r="NLJ26" s="497"/>
      <c r="NLK26" s="497"/>
      <c r="NLL26" s="497"/>
      <c r="NLM26" s="497"/>
      <c r="NLN26" s="497"/>
      <c r="NLO26" s="497"/>
      <c r="NLP26" s="497"/>
      <c r="NLQ26" s="497"/>
      <c r="NLR26" s="497"/>
      <c r="NLS26" s="497"/>
      <c r="NLT26" s="497"/>
      <c r="NLU26" s="497"/>
      <c r="NLV26" s="497"/>
      <c r="NLW26" s="497"/>
      <c r="NLX26" s="497"/>
      <c r="NLY26" s="497"/>
      <c r="NLZ26" s="497"/>
      <c r="NMA26" s="497"/>
      <c r="NMB26" s="497"/>
      <c r="NMC26" s="497"/>
      <c r="NMD26" s="497"/>
      <c r="NME26" s="497"/>
      <c r="NMF26" s="497"/>
      <c r="NMG26" s="497"/>
      <c r="NMH26" s="497"/>
      <c r="NMI26" s="497"/>
      <c r="NMJ26" s="497"/>
      <c r="NMK26" s="497"/>
      <c r="NML26" s="497"/>
      <c r="NMM26" s="497"/>
      <c r="NMN26" s="497"/>
      <c r="NMO26" s="497"/>
      <c r="NMP26" s="497"/>
      <c r="NMQ26" s="497"/>
      <c r="NMR26" s="497"/>
      <c r="NMS26" s="497"/>
      <c r="NMT26" s="497"/>
      <c r="NMU26" s="497"/>
      <c r="NMV26" s="497"/>
      <c r="NMW26" s="497"/>
      <c r="NMX26" s="497"/>
      <c r="NMY26" s="497"/>
      <c r="NMZ26" s="497"/>
      <c r="NNA26" s="497"/>
      <c r="NNB26" s="497"/>
      <c r="NNC26" s="497"/>
      <c r="NND26" s="497"/>
      <c r="NNE26" s="497"/>
      <c r="NNF26" s="497"/>
      <c r="NNG26" s="497"/>
      <c r="NNH26" s="497"/>
      <c r="NNI26" s="497"/>
      <c r="NNJ26" s="497"/>
      <c r="NNK26" s="497"/>
      <c r="NNL26" s="497"/>
      <c r="NNM26" s="497"/>
      <c r="NNN26" s="497"/>
      <c r="NNO26" s="497"/>
      <c r="NNP26" s="497"/>
      <c r="NNQ26" s="497"/>
      <c r="NNR26" s="497"/>
      <c r="NNS26" s="497"/>
      <c r="NNT26" s="497"/>
      <c r="NNU26" s="497"/>
      <c r="NNV26" s="497"/>
      <c r="NNW26" s="497"/>
      <c r="NNX26" s="497"/>
      <c r="NNY26" s="497"/>
      <c r="NNZ26" s="497"/>
      <c r="NOA26" s="497"/>
      <c r="NOB26" s="497"/>
      <c r="NOC26" s="497"/>
      <c r="NOD26" s="497"/>
      <c r="NOE26" s="497"/>
      <c r="NOF26" s="497"/>
      <c r="NOG26" s="497"/>
      <c r="NOH26" s="497"/>
      <c r="NOI26" s="497"/>
      <c r="NOJ26" s="497"/>
      <c r="NOK26" s="497"/>
      <c r="NOL26" s="497"/>
      <c r="NOM26" s="497"/>
      <c r="NON26" s="497"/>
      <c r="NOO26" s="497"/>
      <c r="NOP26" s="497"/>
      <c r="NOQ26" s="497"/>
      <c r="NOR26" s="497"/>
      <c r="NOS26" s="497"/>
      <c r="NOT26" s="497"/>
      <c r="NOU26" s="497"/>
      <c r="NOV26" s="497"/>
      <c r="NOW26" s="497"/>
      <c r="NOX26" s="497"/>
      <c r="NOY26" s="497"/>
      <c r="NOZ26" s="497"/>
      <c r="NPA26" s="497"/>
      <c r="NPB26" s="497"/>
      <c r="NPC26" s="497"/>
      <c r="NPD26" s="497"/>
      <c r="NPE26" s="497"/>
      <c r="NPF26" s="497"/>
      <c r="NPG26" s="497"/>
      <c r="NPH26" s="497"/>
      <c r="NPI26" s="497"/>
      <c r="NPJ26" s="497"/>
      <c r="NPK26" s="497"/>
      <c r="NPL26" s="497"/>
      <c r="NPM26" s="497"/>
      <c r="NPN26" s="497"/>
      <c r="NPO26" s="497"/>
      <c r="NPP26" s="497"/>
      <c r="NPQ26" s="497"/>
      <c r="NPR26" s="497"/>
      <c r="NPS26" s="497"/>
      <c r="NPT26" s="497"/>
      <c r="NPU26" s="497"/>
      <c r="NPV26" s="497"/>
      <c r="NPW26" s="497"/>
      <c r="NPX26" s="497"/>
      <c r="NPY26" s="497"/>
      <c r="NPZ26" s="497"/>
      <c r="NQA26" s="497"/>
      <c r="NQB26" s="497"/>
      <c r="NQC26" s="497"/>
      <c r="NQD26" s="497"/>
      <c r="NQE26" s="497"/>
      <c r="NQF26" s="497"/>
      <c r="NQG26" s="497"/>
      <c r="NQH26" s="497"/>
      <c r="NQI26" s="497"/>
      <c r="NQJ26" s="497"/>
      <c r="NQK26" s="497"/>
      <c r="NQL26" s="497"/>
      <c r="NQM26" s="497"/>
      <c r="NQN26" s="497"/>
      <c r="NQO26" s="497"/>
      <c r="NQP26" s="497"/>
      <c r="NQQ26" s="497"/>
      <c r="NQR26" s="497"/>
      <c r="NQS26" s="497"/>
      <c r="NQT26" s="497"/>
      <c r="NQU26" s="497"/>
      <c r="NQV26" s="497"/>
      <c r="NQW26" s="497"/>
      <c r="NQX26" s="497"/>
      <c r="NQY26" s="497"/>
      <c r="NQZ26" s="497"/>
      <c r="NRA26" s="497"/>
      <c r="NRB26" s="497"/>
      <c r="NRC26" s="497"/>
      <c r="NRD26" s="497"/>
      <c r="NRE26" s="497"/>
      <c r="NRF26" s="497"/>
      <c r="NRG26" s="497"/>
      <c r="NRH26" s="497"/>
      <c r="NRI26" s="497"/>
      <c r="NRJ26" s="497"/>
      <c r="NRK26" s="497"/>
      <c r="NRL26" s="497"/>
      <c r="NRM26" s="497"/>
      <c r="NRN26" s="497"/>
      <c r="NRO26" s="497"/>
      <c r="NRP26" s="497"/>
      <c r="NRQ26" s="497"/>
      <c r="NRR26" s="497"/>
      <c r="NRS26" s="497"/>
      <c r="NRT26" s="497"/>
      <c r="NRU26" s="497"/>
      <c r="NRV26" s="497"/>
      <c r="NRW26" s="497"/>
      <c r="NRX26" s="497"/>
      <c r="NRY26" s="497"/>
      <c r="NRZ26" s="497"/>
      <c r="NSA26" s="497"/>
      <c r="NSB26" s="497"/>
      <c r="NSC26" s="497"/>
      <c r="NSD26" s="497"/>
      <c r="NSE26" s="497"/>
      <c r="NSF26" s="497"/>
      <c r="NSG26" s="497"/>
      <c r="NSH26" s="497"/>
      <c r="NSI26" s="497"/>
      <c r="NSJ26" s="497"/>
      <c r="NSK26" s="497"/>
      <c r="NSL26" s="497"/>
      <c r="NSM26" s="497"/>
      <c r="NSN26" s="497"/>
      <c r="NSO26" s="497"/>
      <c r="NSP26" s="497"/>
      <c r="NSQ26" s="497"/>
      <c r="NSR26" s="497"/>
      <c r="NSS26" s="497"/>
      <c r="NST26" s="497"/>
      <c r="NSU26" s="497"/>
      <c r="NSV26" s="497"/>
      <c r="NSW26" s="497"/>
      <c r="NSX26" s="497"/>
      <c r="NSY26" s="497"/>
      <c r="NSZ26" s="497"/>
      <c r="NTA26" s="497"/>
      <c r="NTB26" s="497"/>
      <c r="NTC26" s="497"/>
      <c r="NTD26" s="497"/>
      <c r="NTE26" s="497"/>
      <c r="NTF26" s="497"/>
      <c r="NTG26" s="497"/>
      <c r="NTH26" s="497"/>
      <c r="NTI26" s="497"/>
      <c r="NTJ26" s="497"/>
      <c r="NTK26" s="497"/>
      <c r="NTL26" s="497"/>
      <c r="NTM26" s="497"/>
      <c r="NTN26" s="497"/>
      <c r="NTO26" s="497"/>
      <c r="NTP26" s="497"/>
      <c r="NTQ26" s="497"/>
      <c r="NTR26" s="497"/>
      <c r="NTS26" s="497"/>
      <c r="NTT26" s="497"/>
      <c r="NTU26" s="497"/>
      <c r="NTV26" s="497"/>
      <c r="NTW26" s="497"/>
      <c r="NTX26" s="497"/>
      <c r="NTY26" s="497"/>
      <c r="NTZ26" s="497"/>
      <c r="NUA26" s="497"/>
      <c r="NUB26" s="497"/>
      <c r="NUC26" s="497"/>
      <c r="NUD26" s="497"/>
      <c r="NUE26" s="497"/>
      <c r="NUF26" s="497"/>
      <c r="NUG26" s="497"/>
      <c r="NUH26" s="497"/>
      <c r="NUI26" s="497"/>
      <c r="NUJ26" s="497"/>
      <c r="NUK26" s="497"/>
      <c r="NUL26" s="497"/>
      <c r="NUM26" s="497"/>
      <c r="NUN26" s="497"/>
      <c r="NUO26" s="497"/>
      <c r="NUP26" s="497"/>
      <c r="NUQ26" s="497"/>
      <c r="NUR26" s="497"/>
      <c r="NUS26" s="497"/>
      <c r="NUT26" s="497"/>
      <c r="NUU26" s="497"/>
      <c r="NUV26" s="497"/>
      <c r="NUW26" s="497"/>
      <c r="NUX26" s="497"/>
      <c r="NUY26" s="497"/>
      <c r="NUZ26" s="497"/>
      <c r="NVA26" s="497"/>
      <c r="NVB26" s="497"/>
      <c r="NVC26" s="497"/>
      <c r="NVD26" s="497"/>
      <c r="NVE26" s="497"/>
      <c r="NVF26" s="497"/>
      <c r="NVG26" s="497"/>
      <c r="NVH26" s="497"/>
      <c r="NVI26" s="497"/>
      <c r="NVJ26" s="497"/>
      <c r="NVK26" s="497"/>
      <c r="NVL26" s="497"/>
      <c r="NVM26" s="497"/>
      <c r="NVN26" s="497"/>
      <c r="NVO26" s="497"/>
      <c r="NVP26" s="497"/>
      <c r="NVQ26" s="497"/>
      <c r="NVR26" s="497"/>
      <c r="NVS26" s="497"/>
      <c r="NVT26" s="497"/>
      <c r="NVU26" s="497"/>
      <c r="NVV26" s="497"/>
      <c r="NVW26" s="497"/>
      <c r="NVX26" s="497"/>
      <c r="NVY26" s="497"/>
      <c r="NVZ26" s="497"/>
      <c r="NWA26" s="497"/>
      <c r="NWB26" s="497"/>
      <c r="NWC26" s="497"/>
      <c r="NWD26" s="497"/>
      <c r="NWE26" s="497"/>
      <c r="NWF26" s="497"/>
      <c r="NWG26" s="497"/>
      <c r="NWH26" s="497"/>
      <c r="NWI26" s="497"/>
      <c r="NWJ26" s="497"/>
      <c r="NWK26" s="497"/>
      <c r="NWL26" s="497"/>
      <c r="NWM26" s="497"/>
      <c r="NWN26" s="497"/>
      <c r="NWO26" s="497"/>
      <c r="NWP26" s="497"/>
      <c r="NWQ26" s="497"/>
      <c r="NWR26" s="497"/>
      <c r="NWS26" s="497"/>
      <c r="NWT26" s="497"/>
      <c r="NWU26" s="497"/>
      <c r="NWV26" s="497"/>
      <c r="NWW26" s="497"/>
      <c r="NWX26" s="497"/>
      <c r="NWY26" s="497"/>
      <c r="NWZ26" s="497"/>
      <c r="NXA26" s="497"/>
      <c r="NXB26" s="497"/>
      <c r="NXC26" s="497"/>
      <c r="NXD26" s="497"/>
      <c r="NXE26" s="497"/>
      <c r="NXF26" s="497"/>
      <c r="NXG26" s="497"/>
      <c r="NXH26" s="497"/>
      <c r="NXI26" s="497"/>
      <c r="NXJ26" s="497"/>
      <c r="NXK26" s="497"/>
      <c r="NXL26" s="497"/>
      <c r="NXM26" s="497"/>
      <c r="NXN26" s="497"/>
      <c r="NXO26" s="497"/>
      <c r="NXP26" s="497"/>
      <c r="NXQ26" s="497"/>
      <c r="NXR26" s="497"/>
      <c r="NXS26" s="497"/>
      <c r="NXT26" s="497"/>
      <c r="NXU26" s="497"/>
      <c r="NXV26" s="497"/>
      <c r="NXW26" s="497"/>
      <c r="NXX26" s="497"/>
      <c r="NXY26" s="497"/>
      <c r="NXZ26" s="497"/>
      <c r="NYA26" s="497"/>
      <c r="NYB26" s="497"/>
      <c r="NYC26" s="497"/>
      <c r="NYD26" s="497"/>
      <c r="NYE26" s="497"/>
      <c r="NYF26" s="497"/>
      <c r="NYG26" s="497"/>
      <c r="NYH26" s="497"/>
      <c r="NYI26" s="497"/>
      <c r="NYJ26" s="497"/>
      <c r="NYK26" s="497"/>
      <c r="NYL26" s="497"/>
      <c r="NYM26" s="497"/>
      <c r="NYN26" s="497"/>
      <c r="NYO26" s="497"/>
      <c r="NYP26" s="497"/>
      <c r="NYQ26" s="497"/>
      <c r="NYR26" s="497"/>
      <c r="NYS26" s="497"/>
      <c r="NYT26" s="497"/>
      <c r="NYU26" s="497"/>
      <c r="NYV26" s="497"/>
      <c r="NYW26" s="497"/>
      <c r="NYX26" s="497"/>
      <c r="NYY26" s="497"/>
      <c r="NYZ26" s="497"/>
      <c r="NZA26" s="497"/>
      <c r="NZB26" s="497"/>
      <c r="NZC26" s="497"/>
      <c r="NZD26" s="497"/>
      <c r="NZE26" s="497"/>
      <c r="NZF26" s="497"/>
      <c r="NZG26" s="497"/>
      <c r="NZH26" s="497"/>
      <c r="NZI26" s="497"/>
      <c r="NZJ26" s="497"/>
      <c r="NZK26" s="497"/>
      <c r="NZL26" s="497"/>
      <c r="NZM26" s="497"/>
      <c r="NZN26" s="497"/>
      <c r="NZO26" s="497"/>
      <c r="NZP26" s="497"/>
      <c r="NZQ26" s="497"/>
      <c r="NZR26" s="497"/>
      <c r="NZS26" s="497"/>
      <c r="NZT26" s="497"/>
      <c r="NZU26" s="497"/>
      <c r="NZV26" s="497"/>
      <c r="NZW26" s="497"/>
      <c r="NZX26" s="497"/>
      <c r="NZY26" s="497"/>
      <c r="NZZ26" s="497"/>
      <c r="OAA26" s="497"/>
      <c r="OAB26" s="497"/>
      <c r="OAC26" s="497"/>
      <c r="OAD26" s="497"/>
      <c r="OAE26" s="497"/>
      <c r="OAF26" s="497"/>
      <c r="OAG26" s="497"/>
      <c r="OAH26" s="497"/>
      <c r="OAI26" s="497"/>
      <c r="OAJ26" s="497"/>
      <c r="OAK26" s="497"/>
      <c r="OAL26" s="497"/>
      <c r="OAM26" s="497"/>
      <c r="OAN26" s="497"/>
      <c r="OAO26" s="497"/>
      <c r="OAP26" s="497"/>
      <c r="OAQ26" s="497"/>
      <c r="OAR26" s="497"/>
      <c r="OAS26" s="497"/>
      <c r="OAT26" s="497"/>
      <c r="OAU26" s="497"/>
      <c r="OAV26" s="497"/>
      <c r="OAW26" s="497"/>
      <c r="OAX26" s="497"/>
      <c r="OAY26" s="497"/>
      <c r="OAZ26" s="497"/>
      <c r="OBA26" s="497"/>
      <c r="OBB26" s="497"/>
      <c r="OBC26" s="497"/>
      <c r="OBD26" s="497"/>
      <c r="OBE26" s="497"/>
      <c r="OBF26" s="497"/>
      <c r="OBG26" s="497"/>
      <c r="OBH26" s="497"/>
      <c r="OBI26" s="497"/>
      <c r="OBJ26" s="497"/>
      <c r="OBK26" s="497"/>
      <c r="OBL26" s="497"/>
      <c r="OBM26" s="497"/>
      <c r="OBN26" s="497"/>
      <c r="OBO26" s="497"/>
      <c r="OBP26" s="497"/>
      <c r="OBQ26" s="497"/>
      <c r="OBR26" s="497"/>
      <c r="OBS26" s="497"/>
      <c r="OBT26" s="497"/>
      <c r="OBU26" s="497"/>
      <c r="OBV26" s="497"/>
      <c r="OBW26" s="497"/>
      <c r="OBX26" s="497"/>
      <c r="OBY26" s="497"/>
      <c r="OBZ26" s="497"/>
      <c r="OCA26" s="497"/>
      <c r="OCB26" s="497"/>
      <c r="OCC26" s="497"/>
      <c r="OCD26" s="497"/>
      <c r="OCE26" s="497"/>
      <c r="OCF26" s="497"/>
      <c r="OCG26" s="497"/>
      <c r="OCH26" s="497"/>
      <c r="OCI26" s="497"/>
      <c r="OCJ26" s="497"/>
      <c r="OCK26" s="497"/>
      <c r="OCL26" s="497"/>
      <c r="OCM26" s="497"/>
      <c r="OCN26" s="497"/>
      <c r="OCO26" s="497"/>
      <c r="OCP26" s="497"/>
      <c r="OCQ26" s="497"/>
      <c r="OCR26" s="497"/>
      <c r="OCS26" s="497"/>
      <c r="OCT26" s="497"/>
      <c r="OCU26" s="497"/>
      <c r="OCV26" s="497"/>
      <c r="OCW26" s="497"/>
      <c r="OCX26" s="497"/>
      <c r="OCY26" s="497"/>
      <c r="OCZ26" s="497"/>
      <c r="ODA26" s="497"/>
      <c r="ODB26" s="497"/>
      <c r="ODC26" s="497"/>
      <c r="ODD26" s="497"/>
      <c r="ODE26" s="497"/>
      <c r="ODF26" s="497"/>
      <c r="ODG26" s="497"/>
      <c r="ODH26" s="497"/>
      <c r="ODI26" s="497"/>
      <c r="ODJ26" s="497"/>
      <c r="ODK26" s="497"/>
      <c r="ODL26" s="497"/>
      <c r="ODM26" s="497"/>
      <c r="ODN26" s="497"/>
      <c r="ODO26" s="497"/>
      <c r="ODP26" s="497"/>
      <c r="ODQ26" s="497"/>
      <c r="ODR26" s="497"/>
      <c r="ODS26" s="497"/>
      <c r="ODT26" s="497"/>
      <c r="ODU26" s="497"/>
      <c r="ODV26" s="497"/>
      <c r="ODW26" s="497"/>
      <c r="ODX26" s="497"/>
      <c r="ODY26" s="497"/>
      <c r="ODZ26" s="497"/>
      <c r="OEA26" s="497"/>
      <c r="OEB26" s="497"/>
      <c r="OEC26" s="497"/>
      <c r="OED26" s="497"/>
      <c r="OEE26" s="497"/>
      <c r="OEF26" s="497"/>
      <c r="OEG26" s="497"/>
      <c r="OEH26" s="497"/>
      <c r="OEI26" s="497"/>
      <c r="OEJ26" s="497"/>
      <c r="OEK26" s="497"/>
      <c r="OEL26" s="497"/>
      <c r="OEM26" s="497"/>
      <c r="OEN26" s="497"/>
      <c r="OEO26" s="497"/>
      <c r="OEP26" s="497"/>
      <c r="OEQ26" s="497"/>
      <c r="OER26" s="497"/>
      <c r="OES26" s="497"/>
      <c r="OET26" s="497"/>
      <c r="OEU26" s="497"/>
      <c r="OEV26" s="497"/>
      <c r="OEW26" s="497"/>
      <c r="OEX26" s="497"/>
      <c r="OEY26" s="497"/>
      <c r="OEZ26" s="497"/>
      <c r="OFA26" s="497"/>
      <c r="OFB26" s="497"/>
      <c r="OFC26" s="497"/>
      <c r="OFD26" s="497"/>
      <c r="OFE26" s="497"/>
      <c r="OFF26" s="497"/>
      <c r="OFG26" s="497"/>
      <c r="OFH26" s="497"/>
      <c r="OFI26" s="497"/>
      <c r="OFJ26" s="497"/>
      <c r="OFK26" s="497"/>
      <c r="OFL26" s="497"/>
      <c r="OFM26" s="497"/>
      <c r="OFN26" s="497"/>
      <c r="OFO26" s="497"/>
      <c r="OFP26" s="497"/>
      <c r="OFQ26" s="497"/>
      <c r="OFR26" s="497"/>
      <c r="OFS26" s="497"/>
      <c r="OFT26" s="497"/>
      <c r="OFU26" s="497"/>
      <c r="OFV26" s="497"/>
      <c r="OFW26" s="497"/>
      <c r="OFX26" s="497"/>
      <c r="OFY26" s="497"/>
      <c r="OFZ26" s="497"/>
      <c r="OGA26" s="497"/>
      <c r="OGB26" s="497"/>
      <c r="OGC26" s="497"/>
      <c r="OGD26" s="497"/>
      <c r="OGE26" s="497"/>
      <c r="OGF26" s="497"/>
      <c r="OGG26" s="497"/>
      <c r="OGH26" s="497"/>
      <c r="OGI26" s="497"/>
      <c r="OGJ26" s="497"/>
      <c r="OGK26" s="497"/>
      <c r="OGL26" s="497"/>
      <c r="OGM26" s="497"/>
      <c r="OGN26" s="497"/>
      <c r="OGO26" s="497"/>
      <c r="OGP26" s="497"/>
      <c r="OGQ26" s="497"/>
      <c r="OGR26" s="497"/>
      <c r="OGS26" s="497"/>
      <c r="OGT26" s="497"/>
      <c r="OGU26" s="497"/>
      <c r="OGV26" s="497"/>
      <c r="OGW26" s="497"/>
      <c r="OGX26" s="497"/>
      <c r="OGY26" s="497"/>
      <c r="OGZ26" s="497"/>
      <c r="OHA26" s="497"/>
      <c r="OHB26" s="497"/>
      <c r="OHC26" s="497"/>
      <c r="OHD26" s="497"/>
      <c r="OHE26" s="497"/>
      <c r="OHF26" s="497"/>
      <c r="OHG26" s="497"/>
      <c r="OHH26" s="497"/>
      <c r="OHI26" s="497"/>
      <c r="OHJ26" s="497"/>
      <c r="OHK26" s="497"/>
      <c r="OHL26" s="497"/>
      <c r="OHM26" s="497"/>
      <c r="OHN26" s="497"/>
      <c r="OHO26" s="497"/>
      <c r="OHP26" s="497"/>
      <c r="OHQ26" s="497"/>
      <c r="OHR26" s="497"/>
      <c r="OHS26" s="497"/>
      <c r="OHT26" s="497"/>
      <c r="OHU26" s="497"/>
      <c r="OHV26" s="497"/>
      <c r="OHW26" s="497"/>
      <c r="OHX26" s="497"/>
      <c r="OHY26" s="497"/>
      <c r="OHZ26" s="497"/>
      <c r="OIA26" s="497"/>
      <c r="OIB26" s="497"/>
      <c r="OIC26" s="497"/>
      <c r="OID26" s="497"/>
      <c r="OIE26" s="497"/>
      <c r="OIF26" s="497"/>
      <c r="OIG26" s="497"/>
      <c r="OIH26" s="497"/>
      <c r="OII26" s="497"/>
      <c r="OIJ26" s="497"/>
      <c r="OIK26" s="497"/>
      <c r="OIL26" s="497"/>
      <c r="OIM26" s="497"/>
      <c r="OIN26" s="497"/>
      <c r="OIO26" s="497"/>
      <c r="OIP26" s="497"/>
      <c r="OIQ26" s="497"/>
      <c r="OIR26" s="497"/>
      <c r="OIS26" s="497"/>
      <c r="OIT26" s="497"/>
      <c r="OIU26" s="497"/>
      <c r="OIV26" s="497"/>
      <c r="OIW26" s="497"/>
      <c r="OIX26" s="497"/>
      <c r="OIY26" s="497"/>
      <c r="OIZ26" s="497"/>
      <c r="OJA26" s="497"/>
      <c r="OJB26" s="497"/>
      <c r="OJC26" s="497"/>
      <c r="OJD26" s="497"/>
      <c r="OJE26" s="497"/>
      <c r="OJF26" s="497"/>
      <c r="OJG26" s="497"/>
      <c r="OJH26" s="497"/>
      <c r="OJI26" s="497"/>
      <c r="OJJ26" s="497"/>
      <c r="OJK26" s="497"/>
      <c r="OJL26" s="497"/>
      <c r="OJM26" s="497"/>
      <c r="OJN26" s="497"/>
      <c r="OJO26" s="497"/>
      <c r="OJP26" s="497"/>
      <c r="OJQ26" s="497"/>
      <c r="OJR26" s="497"/>
      <c r="OJS26" s="497"/>
      <c r="OJT26" s="497"/>
      <c r="OJU26" s="497"/>
      <c r="OJV26" s="497"/>
      <c r="OJW26" s="497"/>
      <c r="OJX26" s="497"/>
      <c r="OJY26" s="497"/>
      <c r="OJZ26" s="497"/>
      <c r="OKA26" s="497"/>
      <c r="OKB26" s="497"/>
      <c r="OKC26" s="497"/>
      <c r="OKD26" s="497"/>
      <c r="OKE26" s="497"/>
      <c r="OKF26" s="497"/>
      <c r="OKG26" s="497"/>
      <c r="OKH26" s="497"/>
      <c r="OKI26" s="497"/>
      <c r="OKJ26" s="497"/>
      <c r="OKK26" s="497"/>
      <c r="OKL26" s="497"/>
      <c r="OKM26" s="497"/>
      <c r="OKN26" s="497"/>
      <c r="OKO26" s="497"/>
      <c r="OKP26" s="497"/>
      <c r="OKQ26" s="497"/>
      <c r="OKR26" s="497"/>
      <c r="OKS26" s="497"/>
      <c r="OKT26" s="497"/>
      <c r="OKU26" s="497"/>
      <c r="OKV26" s="497"/>
      <c r="OKW26" s="497"/>
      <c r="OKX26" s="497"/>
      <c r="OKY26" s="497"/>
      <c r="OKZ26" s="497"/>
      <c r="OLA26" s="497"/>
      <c r="OLB26" s="497"/>
      <c r="OLC26" s="497"/>
      <c r="OLD26" s="497"/>
      <c r="OLE26" s="497"/>
      <c r="OLF26" s="497"/>
      <c r="OLG26" s="497"/>
      <c r="OLH26" s="497"/>
      <c r="OLI26" s="497"/>
      <c r="OLJ26" s="497"/>
      <c r="OLK26" s="497"/>
      <c r="OLL26" s="497"/>
      <c r="OLM26" s="497"/>
      <c r="OLN26" s="497"/>
      <c r="OLO26" s="497"/>
      <c r="OLP26" s="497"/>
      <c r="OLQ26" s="497"/>
      <c r="OLR26" s="497"/>
      <c r="OLS26" s="497"/>
      <c r="OLT26" s="497"/>
      <c r="OLU26" s="497"/>
      <c r="OLV26" s="497"/>
      <c r="OLW26" s="497"/>
      <c r="OLX26" s="497"/>
      <c r="OLY26" s="497"/>
      <c r="OLZ26" s="497"/>
      <c r="OMA26" s="497"/>
      <c r="OMB26" s="497"/>
      <c r="OMC26" s="497"/>
      <c r="OMD26" s="497"/>
      <c r="OME26" s="497"/>
      <c r="OMF26" s="497"/>
      <c r="OMG26" s="497"/>
      <c r="OMH26" s="497"/>
      <c r="OMI26" s="497"/>
      <c r="OMJ26" s="497"/>
      <c r="OMK26" s="497"/>
      <c r="OML26" s="497"/>
      <c r="OMM26" s="497"/>
      <c r="OMN26" s="497"/>
      <c r="OMO26" s="497"/>
      <c r="OMP26" s="497"/>
      <c r="OMQ26" s="497"/>
      <c r="OMR26" s="497"/>
      <c r="OMS26" s="497"/>
      <c r="OMT26" s="497"/>
      <c r="OMU26" s="497"/>
      <c r="OMV26" s="497"/>
      <c r="OMW26" s="497"/>
      <c r="OMX26" s="497"/>
      <c r="OMY26" s="497"/>
      <c r="OMZ26" s="497"/>
      <c r="ONA26" s="497"/>
      <c r="ONB26" s="497"/>
      <c r="ONC26" s="497"/>
      <c r="OND26" s="497"/>
      <c r="ONE26" s="497"/>
      <c r="ONF26" s="497"/>
      <c r="ONG26" s="497"/>
      <c r="ONH26" s="497"/>
      <c r="ONI26" s="497"/>
      <c r="ONJ26" s="497"/>
      <c r="ONK26" s="497"/>
      <c r="ONL26" s="497"/>
      <c r="ONM26" s="497"/>
      <c r="ONN26" s="497"/>
      <c r="ONO26" s="497"/>
      <c r="ONP26" s="497"/>
      <c r="ONQ26" s="497"/>
      <c r="ONR26" s="497"/>
      <c r="ONS26" s="497"/>
      <c r="ONT26" s="497"/>
      <c r="ONU26" s="497"/>
      <c r="ONV26" s="497"/>
      <c r="ONW26" s="497"/>
      <c r="ONX26" s="497"/>
      <c r="ONY26" s="497"/>
      <c r="ONZ26" s="497"/>
      <c r="OOA26" s="497"/>
      <c r="OOB26" s="497"/>
      <c r="OOC26" s="497"/>
      <c r="OOD26" s="497"/>
      <c r="OOE26" s="497"/>
      <c r="OOF26" s="497"/>
      <c r="OOG26" s="497"/>
      <c r="OOH26" s="497"/>
      <c r="OOI26" s="497"/>
      <c r="OOJ26" s="497"/>
      <c r="OOK26" s="497"/>
      <c r="OOL26" s="497"/>
      <c r="OOM26" s="497"/>
      <c r="OON26" s="497"/>
      <c r="OOO26" s="497"/>
      <c r="OOP26" s="497"/>
      <c r="OOQ26" s="497"/>
      <c r="OOR26" s="497"/>
      <c r="OOS26" s="497"/>
      <c r="OOT26" s="497"/>
      <c r="OOU26" s="497"/>
      <c r="OOV26" s="497"/>
      <c r="OOW26" s="497"/>
      <c r="OOX26" s="497"/>
      <c r="OOY26" s="497"/>
      <c r="OOZ26" s="497"/>
      <c r="OPA26" s="497"/>
      <c r="OPB26" s="497"/>
      <c r="OPC26" s="497"/>
      <c r="OPD26" s="497"/>
      <c r="OPE26" s="497"/>
      <c r="OPF26" s="497"/>
      <c r="OPG26" s="497"/>
      <c r="OPH26" s="497"/>
      <c r="OPI26" s="497"/>
      <c r="OPJ26" s="497"/>
      <c r="OPK26" s="497"/>
      <c r="OPL26" s="497"/>
      <c r="OPM26" s="497"/>
      <c r="OPN26" s="497"/>
      <c r="OPO26" s="497"/>
      <c r="OPP26" s="497"/>
      <c r="OPQ26" s="497"/>
      <c r="OPR26" s="497"/>
      <c r="OPS26" s="497"/>
      <c r="OPT26" s="497"/>
      <c r="OPU26" s="497"/>
      <c r="OPV26" s="497"/>
      <c r="OPW26" s="497"/>
      <c r="OPX26" s="497"/>
      <c r="OPY26" s="497"/>
      <c r="OPZ26" s="497"/>
      <c r="OQA26" s="497"/>
      <c r="OQB26" s="497"/>
      <c r="OQC26" s="497"/>
      <c r="OQD26" s="497"/>
      <c r="OQE26" s="497"/>
      <c r="OQF26" s="497"/>
      <c r="OQG26" s="497"/>
      <c r="OQH26" s="497"/>
      <c r="OQI26" s="497"/>
      <c r="OQJ26" s="497"/>
      <c r="OQK26" s="497"/>
      <c r="OQL26" s="497"/>
      <c r="OQM26" s="497"/>
      <c r="OQN26" s="497"/>
      <c r="OQO26" s="497"/>
      <c r="OQP26" s="497"/>
      <c r="OQQ26" s="497"/>
      <c r="OQR26" s="497"/>
      <c r="OQS26" s="497"/>
      <c r="OQT26" s="497"/>
      <c r="OQU26" s="497"/>
      <c r="OQV26" s="497"/>
      <c r="OQW26" s="497"/>
      <c r="OQX26" s="497"/>
      <c r="OQY26" s="497"/>
      <c r="OQZ26" s="497"/>
      <c r="ORA26" s="497"/>
      <c r="ORB26" s="497"/>
      <c r="ORC26" s="497"/>
      <c r="ORD26" s="497"/>
      <c r="ORE26" s="497"/>
      <c r="ORF26" s="497"/>
      <c r="ORG26" s="497"/>
      <c r="ORH26" s="497"/>
      <c r="ORI26" s="497"/>
      <c r="ORJ26" s="497"/>
      <c r="ORK26" s="497"/>
      <c r="ORL26" s="497"/>
      <c r="ORM26" s="497"/>
      <c r="ORN26" s="497"/>
      <c r="ORO26" s="497"/>
      <c r="ORP26" s="497"/>
      <c r="ORQ26" s="497"/>
      <c r="ORR26" s="497"/>
      <c r="ORS26" s="497"/>
      <c r="ORT26" s="497"/>
      <c r="ORU26" s="497"/>
      <c r="ORV26" s="497"/>
      <c r="ORW26" s="497"/>
      <c r="ORX26" s="497"/>
      <c r="ORY26" s="497"/>
      <c r="ORZ26" s="497"/>
      <c r="OSA26" s="497"/>
      <c r="OSB26" s="497"/>
      <c r="OSC26" s="497"/>
      <c r="OSD26" s="497"/>
      <c r="OSE26" s="497"/>
      <c r="OSF26" s="497"/>
      <c r="OSG26" s="497"/>
      <c r="OSH26" s="497"/>
      <c r="OSI26" s="497"/>
      <c r="OSJ26" s="497"/>
      <c r="OSK26" s="497"/>
      <c r="OSL26" s="497"/>
      <c r="OSM26" s="497"/>
      <c r="OSN26" s="497"/>
      <c r="OSO26" s="497"/>
      <c r="OSP26" s="497"/>
      <c r="OSQ26" s="497"/>
      <c r="OSR26" s="497"/>
      <c r="OSS26" s="497"/>
      <c r="OST26" s="497"/>
      <c r="OSU26" s="497"/>
      <c r="OSV26" s="497"/>
      <c r="OSW26" s="497"/>
      <c r="OSX26" s="497"/>
      <c r="OSY26" s="497"/>
      <c r="OSZ26" s="497"/>
      <c r="OTA26" s="497"/>
      <c r="OTB26" s="497"/>
      <c r="OTC26" s="497"/>
      <c r="OTD26" s="497"/>
      <c r="OTE26" s="497"/>
      <c r="OTF26" s="497"/>
      <c r="OTG26" s="497"/>
      <c r="OTH26" s="497"/>
      <c r="OTI26" s="497"/>
      <c r="OTJ26" s="497"/>
      <c r="OTK26" s="497"/>
      <c r="OTL26" s="497"/>
      <c r="OTM26" s="497"/>
      <c r="OTN26" s="497"/>
      <c r="OTO26" s="497"/>
      <c r="OTP26" s="497"/>
      <c r="OTQ26" s="497"/>
      <c r="OTR26" s="497"/>
      <c r="OTS26" s="497"/>
      <c r="OTT26" s="497"/>
      <c r="OTU26" s="497"/>
      <c r="OTV26" s="497"/>
      <c r="OTW26" s="497"/>
      <c r="OTX26" s="497"/>
      <c r="OTY26" s="497"/>
      <c r="OTZ26" s="497"/>
      <c r="OUA26" s="497"/>
      <c r="OUB26" s="497"/>
      <c r="OUC26" s="497"/>
      <c r="OUD26" s="497"/>
      <c r="OUE26" s="497"/>
      <c r="OUF26" s="497"/>
      <c r="OUG26" s="497"/>
      <c r="OUH26" s="497"/>
      <c r="OUI26" s="497"/>
      <c r="OUJ26" s="497"/>
      <c r="OUK26" s="497"/>
      <c r="OUL26" s="497"/>
      <c r="OUM26" s="497"/>
      <c r="OUN26" s="497"/>
      <c r="OUO26" s="497"/>
      <c r="OUP26" s="497"/>
      <c r="OUQ26" s="497"/>
      <c r="OUR26" s="497"/>
      <c r="OUS26" s="497"/>
      <c r="OUT26" s="497"/>
      <c r="OUU26" s="497"/>
      <c r="OUV26" s="497"/>
      <c r="OUW26" s="497"/>
      <c r="OUX26" s="497"/>
      <c r="OUY26" s="497"/>
      <c r="OUZ26" s="497"/>
      <c r="OVA26" s="497"/>
      <c r="OVB26" s="497"/>
      <c r="OVC26" s="497"/>
      <c r="OVD26" s="497"/>
      <c r="OVE26" s="497"/>
      <c r="OVF26" s="497"/>
      <c r="OVG26" s="497"/>
      <c r="OVH26" s="497"/>
      <c r="OVI26" s="497"/>
      <c r="OVJ26" s="497"/>
      <c r="OVK26" s="497"/>
      <c r="OVL26" s="497"/>
      <c r="OVM26" s="497"/>
      <c r="OVN26" s="497"/>
      <c r="OVO26" s="497"/>
      <c r="OVP26" s="497"/>
      <c r="OVQ26" s="497"/>
      <c r="OVR26" s="497"/>
      <c r="OVS26" s="497"/>
      <c r="OVT26" s="497"/>
      <c r="OVU26" s="497"/>
      <c r="OVV26" s="497"/>
      <c r="OVW26" s="497"/>
      <c r="OVX26" s="497"/>
      <c r="OVY26" s="497"/>
      <c r="OVZ26" s="497"/>
      <c r="OWA26" s="497"/>
      <c r="OWB26" s="497"/>
      <c r="OWC26" s="497"/>
      <c r="OWD26" s="497"/>
      <c r="OWE26" s="497"/>
      <c r="OWF26" s="497"/>
      <c r="OWG26" s="497"/>
      <c r="OWH26" s="497"/>
      <c r="OWI26" s="497"/>
      <c r="OWJ26" s="497"/>
      <c r="OWK26" s="497"/>
      <c r="OWL26" s="497"/>
      <c r="OWM26" s="497"/>
      <c r="OWN26" s="497"/>
      <c r="OWO26" s="497"/>
      <c r="OWP26" s="497"/>
      <c r="OWQ26" s="497"/>
      <c r="OWR26" s="497"/>
      <c r="OWS26" s="497"/>
      <c r="OWT26" s="497"/>
      <c r="OWU26" s="497"/>
      <c r="OWV26" s="497"/>
      <c r="OWW26" s="497"/>
      <c r="OWX26" s="497"/>
      <c r="OWY26" s="497"/>
      <c r="OWZ26" s="497"/>
      <c r="OXA26" s="497"/>
      <c r="OXB26" s="497"/>
      <c r="OXC26" s="497"/>
      <c r="OXD26" s="497"/>
      <c r="OXE26" s="497"/>
      <c r="OXF26" s="497"/>
      <c r="OXG26" s="497"/>
      <c r="OXH26" s="497"/>
      <c r="OXI26" s="497"/>
      <c r="OXJ26" s="497"/>
      <c r="OXK26" s="497"/>
      <c r="OXL26" s="497"/>
      <c r="OXM26" s="497"/>
      <c r="OXN26" s="497"/>
      <c r="OXO26" s="497"/>
      <c r="OXP26" s="497"/>
      <c r="OXQ26" s="497"/>
      <c r="OXR26" s="497"/>
      <c r="OXS26" s="497"/>
      <c r="OXT26" s="497"/>
      <c r="OXU26" s="497"/>
      <c r="OXV26" s="497"/>
      <c r="OXW26" s="497"/>
      <c r="OXX26" s="497"/>
      <c r="OXY26" s="497"/>
      <c r="OXZ26" s="497"/>
      <c r="OYA26" s="497"/>
      <c r="OYB26" s="497"/>
      <c r="OYC26" s="497"/>
      <c r="OYD26" s="497"/>
      <c r="OYE26" s="497"/>
      <c r="OYF26" s="497"/>
      <c r="OYG26" s="497"/>
      <c r="OYH26" s="497"/>
      <c r="OYI26" s="497"/>
      <c r="OYJ26" s="497"/>
      <c r="OYK26" s="497"/>
      <c r="OYL26" s="497"/>
      <c r="OYM26" s="497"/>
      <c r="OYN26" s="497"/>
      <c r="OYO26" s="497"/>
      <c r="OYP26" s="497"/>
      <c r="OYQ26" s="497"/>
      <c r="OYR26" s="497"/>
      <c r="OYS26" s="497"/>
      <c r="OYT26" s="497"/>
      <c r="OYU26" s="497"/>
      <c r="OYV26" s="497"/>
      <c r="OYW26" s="497"/>
      <c r="OYX26" s="497"/>
      <c r="OYY26" s="497"/>
      <c r="OYZ26" s="497"/>
      <c r="OZA26" s="497"/>
      <c r="OZB26" s="497"/>
      <c r="OZC26" s="497"/>
      <c r="OZD26" s="497"/>
      <c r="OZE26" s="497"/>
      <c r="OZF26" s="497"/>
      <c r="OZG26" s="497"/>
      <c r="OZH26" s="497"/>
      <c r="OZI26" s="497"/>
      <c r="OZJ26" s="497"/>
      <c r="OZK26" s="497"/>
      <c r="OZL26" s="497"/>
      <c r="OZM26" s="497"/>
      <c r="OZN26" s="497"/>
      <c r="OZO26" s="497"/>
      <c r="OZP26" s="497"/>
      <c r="OZQ26" s="497"/>
      <c r="OZR26" s="497"/>
      <c r="OZS26" s="497"/>
      <c r="OZT26" s="497"/>
      <c r="OZU26" s="497"/>
      <c r="OZV26" s="497"/>
      <c r="OZW26" s="497"/>
      <c r="OZX26" s="497"/>
      <c r="OZY26" s="497"/>
      <c r="OZZ26" s="497"/>
      <c r="PAA26" s="497"/>
      <c r="PAB26" s="497"/>
      <c r="PAC26" s="497"/>
      <c r="PAD26" s="497"/>
      <c r="PAE26" s="497"/>
      <c r="PAF26" s="497"/>
      <c r="PAG26" s="497"/>
      <c r="PAH26" s="497"/>
      <c r="PAI26" s="497"/>
      <c r="PAJ26" s="497"/>
      <c r="PAK26" s="497"/>
      <c r="PAL26" s="497"/>
      <c r="PAM26" s="497"/>
      <c r="PAN26" s="497"/>
      <c r="PAO26" s="497"/>
      <c r="PAP26" s="497"/>
      <c r="PAQ26" s="497"/>
      <c r="PAR26" s="497"/>
      <c r="PAS26" s="497"/>
      <c r="PAT26" s="497"/>
      <c r="PAU26" s="497"/>
      <c r="PAV26" s="497"/>
      <c r="PAW26" s="497"/>
      <c r="PAX26" s="497"/>
      <c r="PAY26" s="497"/>
      <c r="PAZ26" s="497"/>
      <c r="PBA26" s="497"/>
      <c r="PBB26" s="497"/>
      <c r="PBC26" s="497"/>
      <c r="PBD26" s="497"/>
      <c r="PBE26" s="497"/>
      <c r="PBF26" s="497"/>
      <c r="PBG26" s="497"/>
      <c r="PBH26" s="497"/>
      <c r="PBI26" s="497"/>
      <c r="PBJ26" s="497"/>
      <c r="PBK26" s="497"/>
      <c r="PBL26" s="497"/>
      <c r="PBM26" s="497"/>
      <c r="PBN26" s="497"/>
      <c r="PBO26" s="497"/>
      <c r="PBP26" s="497"/>
      <c r="PBQ26" s="497"/>
      <c r="PBR26" s="497"/>
      <c r="PBS26" s="497"/>
      <c r="PBT26" s="497"/>
      <c r="PBU26" s="497"/>
      <c r="PBV26" s="497"/>
      <c r="PBW26" s="497"/>
      <c r="PBX26" s="497"/>
      <c r="PBY26" s="497"/>
      <c r="PBZ26" s="497"/>
      <c r="PCA26" s="497"/>
      <c r="PCB26" s="497"/>
      <c r="PCC26" s="497"/>
      <c r="PCD26" s="497"/>
      <c r="PCE26" s="497"/>
      <c r="PCF26" s="497"/>
      <c r="PCG26" s="497"/>
      <c r="PCH26" s="497"/>
      <c r="PCI26" s="497"/>
      <c r="PCJ26" s="497"/>
      <c r="PCK26" s="497"/>
      <c r="PCL26" s="497"/>
      <c r="PCM26" s="497"/>
      <c r="PCN26" s="497"/>
      <c r="PCO26" s="497"/>
      <c r="PCP26" s="497"/>
      <c r="PCQ26" s="497"/>
      <c r="PCR26" s="497"/>
      <c r="PCS26" s="497"/>
      <c r="PCT26" s="497"/>
      <c r="PCU26" s="497"/>
      <c r="PCV26" s="497"/>
      <c r="PCW26" s="497"/>
      <c r="PCX26" s="497"/>
      <c r="PCY26" s="497"/>
      <c r="PCZ26" s="497"/>
      <c r="PDA26" s="497"/>
      <c r="PDB26" s="497"/>
      <c r="PDC26" s="497"/>
      <c r="PDD26" s="497"/>
      <c r="PDE26" s="497"/>
      <c r="PDF26" s="497"/>
      <c r="PDG26" s="497"/>
      <c r="PDH26" s="497"/>
      <c r="PDI26" s="497"/>
      <c r="PDJ26" s="497"/>
      <c r="PDK26" s="497"/>
      <c r="PDL26" s="497"/>
      <c r="PDM26" s="497"/>
      <c r="PDN26" s="497"/>
      <c r="PDO26" s="497"/>
      <c r="PDP26" s="497"/>
      <c r="PDQ26" s="497"/>
      <c r="PDR26" s="497"/>
      <c r="PDS26" s="497"/>
      <c r="PDT26" s="497"/>
      <c r="PDU26" s="497"/>
      <c r="PDV26" s="497"/>
      <c r="PDW26" s="497"/>
      <c r="PDX26" s="497"/>
      <c r="PDY26" s="497"/>
      <c r="PDZ26" s="497"/>
      <c r="PEA26" s="497"/>
      <c r="PEB26" s="497"/>
      <c r="PEC26" s="497"/>
      <c r="PED26" s="497"/>
      <c r="PEE26" s="497"/>
      <c r="PEF26" s="497"/>
      <c r="PEG26" s="497"/>
      <c r="PEH26" s="497"/>
      <c r="PEI26" s="497"/>
      <c r="PEJ26" s="497"/>
      <c r="PEK26" s="497"/>
      <c r="PEL26" s="497"/>
      <c r="PEM26" s="497"/>
      <c r="PEN26" s="497"/>
      <c r="PEO26" s="497"/>
      <c r="PEP26" s="497"/>
      <c r="PEQ26" s="497"/>
      <c r="PER26" s="497"/>
      <c r="PES26" s="497"/>
      <c r="PET26" s="497"/>
      <c r="PEU26" s="497"/>
      <c r="PEV26" s="497"/>
      <c r="PEW26" s="497"/>
      <c r="PEX26" s="497"/>
      <c r="PEY26" s="497"/>
      <c r="PEZ26" s="497"/>
      <c r="PFA26" s="497"/>
      <c r="PFB26" s="497"/>
      <c r="PFC26" s="497"/>
      <c r="PFD26" s="497"/>
      <c r="PFE26" s="497"/>
      <c r="PFF26" s="497"/>
      <c r="PFG26" s="497"/>
      <c r="PFH26" s="497"/>
      <c r="PFI26" s="497"/>
      <c r="PFJ26" s="497"/>
      <c r="PFK26" s="497"/>
      <c r="PFL26" s="497"/>
      <c r="PFM26" s="497"/>
      <c r="PFN26" s="497"/>
      <c r="PFO26" s="497"/>
      <c r="PFP26" s="497"/>
      <c r="PFQ26" s="497"/>
      <c r="PFR26" s="497"/>
      <c r="PFS26" s="497"/>
      <c r="PFT26" s="497"/>
      <c r="PFU26" s="497"/>
      <c r="PFV26" s="497"/>
      <c r="PFW26" s="497"/>
      <c r="PFX26" s="497"/>
      <c r="PFY26" s="497"/>
      <c r="PFZ26" s="497"/>
      <c r="PGA26" s="497"/>
      <c r="PGB26" s="497"/>
      <c r="PGC26" s="497"/>
      <c r="PGD26" s="497"/>
      <c r="PGE26" s="497"/>
      <c r="PGF26" s="497"/>
      <c r="PGG26" s="497"/>
      <c r="PGH26" s="497"/>
      <c r="PGI26" s="497"/>
      <c r="PGJ26" s="497"/>
      <c r="PGK26" s="497"/>
      <c r="PGL26" s="497"/>
      <c r="PGM26" s="497"/>
      <c r="PGN26" s="497"/>
      <c r="PGO26" s="497"/>
      <c r="PGP26" s="497"/>
      <c r="PGQ26" s="497"/>
      <c r="PGR26" s="497"/>
      <c r="PGS26" s="497"/>
      <c r="PGT26" s="497"/>
      <c r="PGU26" s="497"/>
      <c r="PGV26" s="497"/>
      <c r="PGW26" s="497"/>
      <c r="PGX26" s="497"/>
      <c r="PGY26" s="497"/>
      <c r="PGZ26" s="497"/>
      <c r="PHA26" s="497"/>
      <c r="PHB26" s="497"/>
      <c r="PHC26" s="497"/>
      <c r="PHD26" s="497"/>
      <c r="PHE26" s="497"/>
      <c r="PHF26" s="497"/>
      <c r="PHG26" s="497"/>
      <c r="PHH26" s="497"/>
      <c r="PHI26" s="497"/>
      <c r="PHJ26" s="497"/>
      <c r="PHK26" s="497"/>
      <c r="PHL26" s="497"/>
      <c r="PHM26" s="497"/>
      <c r="PHN26" s="497"/>
      <c r="PHO26" s="497"/>
      <c r="PHP26" s="497"/>
      <c r="PHQ26" s="497"/>
      <c r="PHR26" s="497"/>
      <c r="PHS26" s="497"/>
      <c r="PHT26" s="497"/>
      <c r="PHU26" s="497"/>
      <c r="PHV26" s="497"/>
      <c r="PHW26" s="497"/>
      <c r="PHX26" s="497"/>
      <c r="PHY26" s="497"/>
      <c r="PHZ26" s="497"/>
      <c r="PIA26" s="497"/>
      <c r="PIB26" s="497"/>
      <c r="PIC26" s="497"/>
      <c r="PID26" s="497"/>
      <c r="PIE26" s="497"/>
      <c r="PIF26" s="497"/>
      <c r="PIG26" s="497"/>
      <c r="PIH26" s="497"/>
      <c r="PII26" s="497"/>
      <c r="PIJ26" s="497"/>
      <c r="PIK26" s="497"/>
      <c r="PIL26" s="497"/>
      <c r="PIM26" s="497"/>
      <c r="PIN26" s="497"/>
      <c r="PIO26" s="497"/>
      <c r="PIP26" s="497"/>
      <c r="PIQ26" s="497"/>
      <c r="PIR26" s="497"/>
      <c r="PIS26" s="497"/>
      <c r="PIT26" s="497"/>
      <c r="PIU26" s="497"/>
      <c r="PIV26" s="497"/>
      <c r="PIW26" s="497"/>
      <c r="PIX26" s="497"/>
      <c r="PIY26" s="497"/>
      <c r="PIZ26" s="497"/>
      <c r="PJA26" s="497"/>
      <c r="PJB26" s="497"/>
      <c r="PJC26" s="497"/>
      <c r="PJD26" s="497"/>
      <c r="PJE26" s="497"/>
      <c r="PJF26" s="497"/>
      <c r="PJG26" s="497"/>
      <c r="PJH26" s="497"/>
      <c r="PJI26" s="497"/>
      <c r="PJJ26" s="497"/>
      <c r="PJK26" s="497"/>
      <c r="PJL26" s="497"/>
      <c r="PJM26" s="497"/>
      <c r="PJN26" s="497"/>
      <c r="PJO26" s="497"/>
      <c r="PJP26" s="497"/>
      <c r="PJQ26" s="497"/>
      <c r="PJR26" s="497"/>
      <c r="PJS26" s="497"/>
      <c r="PJT26" s="497"/>
      <c r="PJU26" s="497"/>
      <c r="PJV26" s="497"/>
      <c r="PJW26" s="497"/>
      <c r="PJX26" s="497"/>
      <c r="PJY26" s="497"/>
      <c r="PJZ26" s="497"/>
      <c r="PKA26" s="497"/>
      <c r="PKB26" s="497"/>
      <c r="PKC26" s="497"/>
      <c r="PKD26" s="497"/>
      <c r="PKE26" s="497"/>
      <c r="PKF26" s="497"/>
      <c r="PKG26" s="497"/>
      <c r="PKH26" s="497"/>
      <c r="PKI26" s="497"/>
      <c r="PKJ26" s="497"/>
      <c r="PKK26" s="497"/>
      <c r="PKL26" s="497"/>
      <c r="PKM26" s="497"/>
      <c r="PKN26" s="497"/>
      <c r="PKO26" s="497"/>
      <c r="PKP26" s="497"/>
      <c r="PKQ26" s="497"/>
      <c r="PKR26" s="497"/>
      <c r="PKS26" s="497"/>
      <c r="PKT26" s="497"/>
      <c r="PKU26" s="497"/>
      <c r="PKV26" s="497"/>
      <c r="PKW26" s="497"/>
      <c r="PKX26" s="497"/>
      <c r="PKY26" s="497"/>
      <c r="PKZ26" s="497"/>
      <c r="PLA26" s="497"/>
      <c r="PLB26" s="497"/>
      <c r="PLC26" s="497"/>
      <c r="PLD26" s="497"/>
      <c r="PLE26" s="497"/>
      <c r="PLF26" s="497"/>
      <c r="PLG26" s="497"/>
      <c r="PLH26" s="497"/>
      <c r="PLI26" s="497"/>
      <c r="PLJ26" s="497"/>
      <c r="PLK26" s="497"/>
      <c r="PLL26" s="497"/>
      <c r="PLM26" s="497"/>
      <c r="PLN26" s="497"/>
      <c r="PLO26" s="497"/>
      <c r="PLP26" s="497"/>
      <c r="PLQ26" s="497"/>
      <c r="PLR26" s="497"/>
      <c r="PLS26" s="497"/>
      <c r="PLT26" s="497"/>
      <c r="PLU26" s="497"/>
      <c r="PLV26" s="497"/>
      <c r="PLW26" s="497"/>
      <c r="PLX26" s="497"/>
      <c r="PLY26" s="497"/>
      <c r="PLZ26" s="497"/>
      <c r="PMA26" s="497"/>
      <c r="PMB26" s="497"/>
      <c r="PMC26" s="497"/>
      <c r="PMD26" s="497"/>
      <c r="PME26" s="497"/>
      <c r="PMF26" s="497"/>
      <c r="PMG26" s="497"/>
      <c r="PMH26" s="497"/>
      <c r="PMI26" s="497"/>
      <c r="PMJ26" s="497"/>
      <c r="PMK26" s="497"/>
      <c r="PML26" s="497"/>
      <c r="PMM26" s="497"/>
      <c r="PMN26" s="497"/>
      <c r="PMO26" s="497"/>
      <c r="PMP26" s="497"/>
      <c r="PMQ26" s="497"/>
      <c r="PMR26" s="497"/>
      <c r="PMS26" s="497"/>
      <c r="PMT26" s="497"/>
      <c r="PMU26" s="497"/>
      <c r="PMV26" s="497"/>
      <c r="PMW26" s="497"/>
      <c r="PMX26" s="497"/>
      <c r="PMY26" s="497"/>
      <c r="PMZ26" s="497"/>
      <c r="PNA26" s="497"/>
      <c r="PNB26" s="497"/>
      <c r="PNC26" s="497"/>
      <c r="PND26" s="497"/>
      <c r="PNE26" s="497"/>
      <c r="PNF26" s="497"/>
      <c r="PNG26" s="497"/>
      <c r="PNH26" s="497"/>
      <c r="PNI26" s="497"/>
      <c r="PNJ26" s="497"/>
      <c r="PNK26" s="497"/>
      <c r="PNL26" s="497"/>
      <c r="PNM26" s="497"/>
      <c r="PNN26" s="497"/>
      <c r="PNO26" s="497"/>
      <c r="PNP26" s="497"/>
      <c r="PNQ26" s="497"/>
      <c r="PNR26" s="497"/>
      <c r="PNS26" s="497"/>
      <c r="PNT26" s="497"/>
      <c r="PNU26" s="497"/>
      <c r="PNV26" s="497"/>
      <c r="PNW26" s="497"/>
      <c r="PNX26" s="497"/>
      <c r="PNY26" s="497"/>
      <c r="PNZ26" s="497"/>
      <c r="POA26" s="497"/>
      <c r="POB26" s="497"/>
      <c r="POC26" s="497"/>
      <c r="POD26" s="497"/>
      <c r="POE26" s="497"/>
      <c r="POF26" s="497"/>
      <c r="POG26" s="497"/>
      <c r="POH26" s="497"/>
      <c r="POI26" s="497"/>
      <c r="POJ26" s="497"/>
      <c r="POK26" s="497"/>
      <c r="POL26" s="497"/>
      <c r="POM26" s="497"/>
      <c r="PON26" s="497"/>
      <c r="POO26" s="497"/>
      <c r="POP26" s="497"/>
      <c r="POQ26" s="497"/>
      <c r="POR26" s="497"/>
      <c r="POS26" s="497"/>
      <c r="POT26" s="497"/>
      <c r="POU26" s="497"/>
      <c r="POV26" s="497"/>
      <c r="POW26" s="497"/>
      <c r="POX26" s="497"/>
      <c r="POY26" s="497"/>
      <c r="POZ26" s="497"/>
      <c r="PPA26" s="497"/>
      <c r="PPB26" s="497"/>
      <c r="PPC26" s="497"/>
      <c r="PPD26" s="497"/>
      <c r="PPE26" s="497"/>
      <c r="PPF26" s="497"/>
      <c r="PPG26" s="497"/>
      <c r="PPH26" s="497"/>
      <c r="PPI26" s="497"/>
      <c r="PPJ26" s="497"/>
      <c r="PPK26" s="497"/>
      <c r="PPL26" s="497"/>
      <c r="PPM26" s="497"/>
      <c r="PPN26" s="497"/>
      <c r="PPO26" s="497"/>
      <c r="PPP26" s="497"/>
      <c r="PPQ26" s="497"/>
      <c r="PPR26" s="497"/>
      <c r="PPS26" s="497"/>
      <c r="PPT26" s="497"/>
      <c r="PPU26" s="497"/>
      <c r="PPV26" s="497"/>
      <c r="PPW26" s="497"/>
      <c r="PPX26" s="497"/>
      <c r="PPY26" s="497"/>
      <c r="PPZ26" s="497"/>
      <c r="PQA26" s="497"/>
      <c r="PQB26" s="497"/>
      <c r="PQC26" s="497"/>
      <c r="PQD26" s="497"/>
      <c r="PQE26" s="497"/>
      <c r="PQF26" s="497"/>
      <c r="PQG26" s="497"/>
      <c r="PQH26" s="497"/>
      <c r="PQI26" s="497"/>
      <c r="PQJ26" s="497"/>
      <c r="PQK26" s="497"/>
      <c r="PQL26" s="497"/>
      <c r="PQM26" s="497"/>
      <c r="PQN26" s="497"/>
      <c r="PQO26" s="497"/>
      <c r="PQP26" s="497"/>
      <c r="PQQ26" s="497"/>
      <c r="PQR26" s="497"/>
      <c r="PQS26" s="497"/>
      <c r="PQT26" s="497"/>
      <c r="PQU26" s="497"/>
      <c r="PQV26" s="497"/>
      <c r="PQW26" s="497"/>
      <c r="PQX26" s="497"/>
      <c r="PQY26" s="497"/>
      <c r="PQZ26" s="497"/>
      <c r="PRA26" s="497"/>
      <c r="PRB26" s="497"/>
      <c r="PRC26" s="497"/>
      <c r="PRD26" s="497"/>
      <c r="PRE26" s="497"/>
      <c r="PRF26" s="497"/>
      <c r="PRG26" s="497"/>
      <c r="PRH26" s="497"/>
      <c r="PRI26" s="497"/>
      <c r="PRJ26" s="497"/>
      <c r="PRK26" s="497"/>
      <c r="PRL26" s="497"/>
      <c r="PRM26" s="497"/>
      <c r="PRN26" s="497"/>
      <c r="PRO26" s="497"/>
      <c r="PRP26" s="497"/>
      <c r="PRQ26" s="497"/>
      <c r="PRR26" s="497"/>
      <c r="PRS26" s="497"/>
      <c r="PRT26" s="497"/>
      <c r="PRU26" s="497"/>
      <c r="PRV26" s="497"/>
      <c r="PRW26" s="497"/>
      <c r="PRX26" s="497"/>
      <c r="PRY26" s="497"/>
      <c r="PRZ26" s="497"/>
      <c r="PSA26" s="497"/>
      <c r="PSB26" s="497"/>
      <c r="PSC26" s="497"/>
      <c r="PSD26" s="497"/>
      <c r="PSE26" s="497"/>
      <c r="PSF26" s="497"/>
      <c r="PSG26" s="497"/>
      <c r="PSH26" s="497"/>
      <c r="PSI26" s="497"/>
      <c r="PSJ26" s="497"/>
      <c r="PSK26" s="497"/>
      <c r="PSL26" s="497"/>
      <c r="PSM26" s="497"/>
      <c r="PSN26" s="497"/>
      <c r="PSO26" s="497"/>
      <c r="PSP26" s="497"/>
      <c r="PSQ26" s="497"/>
      <c r="PSR26" s="497"/>
      <c r="PSS26" s="497"/>
      <c r="PST26" s="497"/>
      <c r="PSU26" s="497"/>
      <c r="PSV26" s="497"/>
      <c r="PSW26" s="497"/>
      <c r="PSX26" s="497"/>
      <c r="PSY26" s="497"/>
      <c r="PSZ26" s="497"/>
      <c r="PTA26" s="497"/>
      <c r="PTB26" s="497"/>
      <c r="PTC26" s="497"/>
      <c r="PTD26" s="497"/>
      <c r="PTE26" s="497"/>
      <c r="PTF26" s="497"/>
      <c r="PTG26" s="497"/>
      <c r="PTH26" s="497"/>
      <c r="PTI26" s="497"/>
      <c r="PTJ26" s="497"/>
      <c r="PTK26" s="497"/>
      <c r="PTL26" s="497"/>
      <c r="PTM26" s="497"/>
      <c r="PTN26" s="497"/>
      <c r="PTO26" s="497"/>
      <c r="PTP26" s="497"/>
      <c r="PTQ26" s="497"/>
      <c r="PTR26" s="497"/>
      <c r="PTS26" s="497"/>
      <c r="PTT26" s="497"/>
      <c r="PTU26" s="497"/>
      <c r="PTV26" s="497"/>
      <c r="PTW26" s="497"/>
      <c r="PTX26" s="497"/>
      <c r="PTY26" s="497"/>
      <c r="PTZ26" s="497"/>
      <c r="PUA26" s="497"/>
      <c r="PUB26" s="497"/>
      <c r="PUC26" s="497"/>
      <c r="PUD26" s="497"/>
      <c r="PUE26" s="497"/>
      <c r="PUF26" s="497"/>
      <c r="PUG26" s="497"/>
      <c r="PUH26" s="497"/>
      <c r="PUI26" s="497"/>
      <c r="PUJ26" s="497"/>
      <c r="PUK26" s="497"/>
      <c r="PUL26" s="497"/>
      <c r="PUM26" s="497"/>
      <c r="PUN26" s="497"/>
      <c r="PUO26" s="497"/>
      <c r="PUP26" s="497"/>
      <c r="PUQ26" s="497"/>
      <c r="PUR26" s="497"/>
      <c r="PUS26" s="497"/>
      <c r="PUT26" s="497"/>
      <c r="PUU26" s="497"/>
      <c r="PUV26" s="497"/>
      <c r="PUW26" s="497"/>
      <c r="PUX26" s="497"/>
      <c r="PUY26" s="497"/>
      <c r="PUZ26" s="497"/>
      <c r="PVA26" s="497"/>
      <c r="PVB26" s="497"/>
      <c r="PVC26" s="497"/>
      <c r="PVD26" s="497"/>
      <c r="PVE26" s="497"/>
      <c r="PVF26" s="497"/>
      <c r="PVG26" s="497"/>
      <c r="PVH26" s="497"/>
      <c r="PVI26" s="497"/>
      <c r="PVJ26" s="497"/>
      <c r="PVK26" s="497"/>
      <c r="PVL26" s="497"/>
      <c r="PVM26" s="497"/>
      <c r="PVN26" s="497"/>
      <c r="PVO26" s="497"/>
      <c r="PVP26" s="497"/>
      <c r="PVQ26" s="497"/>
      <c r="PVR26" s="497"/>
      <c r="PVS26" s="497"/>
      <c r="PVT26" s="497"/>
      <c r="PVU26" s="497"/>
      <c r="PVV26" s="497"/>
      <c r="PVW26" s="497"/>
      <c r="PVX26" s="497"/>
      <c r="PVY26" s="497"/>
      <c r="PVZ26" s="497"/>
      <c r="PWA26" s="497"/>
      <c r="PWB26" s="497"/>
      <c r="PWC26" s="497"/>
      <c r="PWD26" s="497"/>
      <c r="PWE26" s="497"/>
      <c r="PWF26" s="497"/>
      <c r="PWG26" s="497"/>
      <c r="PWH26" s="497"/>
      <c r="PWI26" s="497"/>
      <c r="PWJ26" s="497"/>
      <c r="PWK26" s="497"/>
      <c r="PWL26" s="497"/>
      <c r="PWM26" s="497"/>
      <c r="PWN26" s="497"/>
      <c r="PWO26" s="497"/>
      <c r="PWP26" s="497"/>
      <c r="PWQ26" s="497"/>
      <c r="PWR26" s="497"/>
      <c r="PWS26" s="497"/>
      <c r="PWT26" s="497"/>
      <c r="PWU26" s="497"/>
      <c r="PWV26" s="497"/>
      <c r="PWW26" s="497"/>
      <c r="PWX26" s="497"/>
      <c r="PWY26" s="497"/>
      <c r="PWZ26" s="497"/>
      <c r="PXA26" s="497"/>
      <c r="PXB26" s="497"/>
      <c r="PXC26" s="497"/>
      <c r="PXD26" s="497"/>
      <c r="PXE26" s="497"/>
      <c r="PXF26" s="497"/>
      <c r="PXG26" s="497"/>
      <c r="PXH26" s="497"/>
      <c r="PXI26" s="497"/>
      <c r="PXJ26" s="497"/>
      <c r="PXK26" s="497"/>
      <c r="PXL26" s="497"/>
      <c r="PXM26" s="497"/>
      <c r="PXN26" s="497"/>
      <c r="PXO26" s="497"/>
      <c r="PXP26" s="497"/>
      <c r="PXQ26" s="497"/>
      <c r="PXR26" s="497"/>
      <c r="PXS26" s="497"/>
      <c r="PXT26" s="497"/>
      <c r="PXU26" s="497"/>
      <c r="PXV26" s="497"/>
      <c r="PXW26" s="497"/>
      <c r="PXX26" s="497"/>
      <c r="PXY26" s="497"/>
      <c r="PXZ26" s="497"/>
      <c r="PYA26" s="497"/>
      <c r="PYB26" s="497"/>
      <c r="PYC26" s="497"/>
      <c r="PYD26" s="497"/>
      <c r="PYE26" s="497"/>
      <c r="PYF26" s="497"/>
      <c r="PYG26" s="497"/>
      <c r="PYH26" s="497"/>
      <c r="PYI26" s="497"/>
      <c r="PYJ26" s="497"/>
      <c r="PYK26" s="497"/>
      <c r="PYL26" s="497"/>
      <c r="PYM26" s="497"/>
      <c r="PYN26" s="497"/>
      <c r="PYO26" s="497"/>
      <c r="PYP26" s="497"/>
      <c r="PYQ26" s="497"/>
      <c r="PYR26" s="497"/>
      <c r="PYS26" s="497"/>
      <c r="PYT26" s="497"/>
      <c r="PYU26" s="497"/>
      <c r="PYV26" s="497"/>
      <c r="PYW26" s="497"/>
      <c r="PYX26" s="497"/>
      <c r="PYY26" s="497"/>
      <c r="PYZ26" s="497"/>
      <c r="PZA26" s="497"/>
      <c r="PZB26" s="497"/>
      <c r="PZC26" s="497"/>
      <c r="PZD26" s="497"/>
      <c r="PZE26" s="497"/>
      <c r="PZF26" s="497"/>
      <c r="PZG26" s="497"/>
      <c r="PZH26" s="497"/>
      <c r="PZI26" s="497"/>
      <c r="PZJ26" s="497"/>
      <c r="PZK26" s="497"/>
      <c r="PZL26" s="497"/>
      <c r="PZM26" s="497"/>
      <c r="PZN26" s="497"/>
      <c r="PZO26" s="497"/>
      <c r="PZP26" s="497"/>
      <c r="PZQ26" s="497"/>
      <c r="PZR26" s="497"/>
      <c r="PZS26" s="497"/>
      <c r="PZT26" s="497"/>
      <c r="PZU26" s="497"/>
      <c r="PZV26" s="497"/>
      <c r="PZW26" s="497"/>
      <c r="PZX26" s="497"/>
      <c r="PZY26" s="497"/>
      <c r="PZZ26" s="497"/>
      <c r="QAA26" s="497"/>
      <c r="QAB26" s="497"/>
      <c r="QAC26" s="497"/>
      <c r="QAD26" s="497"/>
      <c r="QAE26" s="497"/>
      <c r="QAF26" s="497"/>
      <c r="QAG26" s="497"/>
      <c r="QAH26" s="497"/>
      <c r="QAI26" s="497"/>
      <c r="QAJ26" s="497"/>
      <c r="QAK26" s="497"/>
      <c r="QAL26" s="497"/>
      <c r="QAM26" s="497"/>
      <c r="QAN26" s="497"/>
      <c r="QAO26" s="497"/>
      <c r="QAP26" s="497"/>
      <c r="QAQ26" s="497"/>
      <c r="QAR26" s="497"/>
      <c r="QAS26" s="497"/>
      <c r="QAT26" s="497"/>
      <c r="QAU26" s="497"/>
      <c r="QAV26" s="497"/>
      <c r="QAW26" s="497"/>
      <c r="QAX26" s="497"/>
      <c r="QAY26" s="497"/>
      <c r="QAZ26" s="497"/>
      <c r="QBA26" s="497"/>
      <c r="QBB26" s="497"/>
      <c r="QBC26" s="497"/>
      <c r="QBD26" s="497"/>
      <c r="QBE26" s="497"/>
      <c r="QBF26" s="497"/>
      <c r="QBG26" s="497"/>
      <c r="QBH26" s="497"/>
      <c r="QBI26" s="497"/>
      <c r="QBJ26" s="497"/>
      <c r="QBK26" s="497"/>
      <c r="QBL26" s="497"/>
      <c r="QBM26" s="497"/>
      <c r="QBN26" s="497"/>
      <c r="QBO26" s="497"/>
      <c r="QBP26" s="497"/>
      <c r="QBQ26" s="497"/>
      <c r="QBR26" s="497"/>
      <c r="QBS26" s="497"/>
      <c r="QBT26" s="497"/>
      <c r="QBU26" s="497"/>
      <c r="QBV26" s="497"/>
      <c r="QBW26" s="497"/>
      <c r="QBX26" s="497"/>
      <c r="QBY26" s="497"/>
      <c r="QBZ26" s="497"/>
      <c r="QCA26" s="497"/>
      <c r="QCB26" s="497"/>
      <c r="QCC26" s="497"/>
      <c r="QCD26" s="497"/>
      <c r="QCE26" s="497"/>
      <c r="QCF26" s="497"/>
      <c r="QCG26" s="497"/>
      <c r="QCH26" s="497"/>
      <c r="QCI26" s="497"/>
      <c r="QCJ26" s="497"/>
      <c r="QCK26" s="497"/>
      <c r="QCL26" s="497"/>
      <c r="QCM26" s="497"/>
      <c r="QCN26" s="497"/>
      <c r="QCO26" s="497"/>
      <c r="QCP26" s="497"/>
      <c r="QCQ26" s="497"/>
      <c r="QCR26" s="497"/>
      <c r="QCS26" s="497"/>
      <c r="QCT26" s="497"/>
      <c r="QCU26" s="497"/>
      <c r="QCV26" s="497"/>
      <c r="QCW26" s="497"/>
      <c r="QCX26" s="497"/>
      <c r="QCY26" s="497"/>
      <c r="QCZ26" s="497"/>
      <c r="QDA26" s="497"/>
      <c r="QDB26" s="497"/>
      <c r="QDC26" s="497"/>
      <c r="QDD26" s="497"/>
      <c r="QDE26" s="497"/>
      <c r="QDF26" s="497"/>
      <c r="QDG26" s="497"/>
      <c r="QDH26" s="497"/>
      <c r="QDI26" s="497"/>
      <c r="QDJ26" s="497"/>
      <c r="QDK26" s="497"/>
      <c r="QDL26" s="497"/>
      <c r="QDM26" s="497"/>
      <c r="QDN26" s="497"/>
      <c r="QDO26" s="497"/>
      <c r="QDP26" s="497"/>
      <c r="QDQ26" s="497"/>
      <c r="QDR26" s="497"/>
      <c r="QDS26" s="497"/>
      <c r="QDT26" s="497"/>
      <c r="QDU26" s="497"/>
      <c r="QDV26" s="497"/>
      <c r="QDW26" s="497"/>
      <c r="QDX26" s="497"/>
      <c r="QDY26" s="497"/>
      <c r="QDZ26" s="497"/>
      <c r="QEA26" s="497"/>
      <c r="QEB26" s="497"/>
      <c r="QEC26" s="497"/>
      <c r="QED26" s="497"/>
      <c r="QEE26" s="497"/>
      <c r="QEF26" s="497"/>
      <c r="QEG26" s="497"/>
      <c r="QEH26" s="497"/>
      <c r="QEI26" s="497"/>
      <c r="QEJ26" s="497"/>
      <c r="QEK26" s="497"/>
      <c r="QEL26" s="497"/>
      <c r="QEM26" s="497"/>
      <c r="QEN26" s="497"/>
      <c r="QEO26" s="497"/>
      <c r="QEP26" s="497"/>
      <c r="QEQ26" s="497"/>
      <c r="QER26" s="497"/>
      <c r="QES26" s="497"/>
      <c r="QET26" s="497"/>
      <c r="QEU26" s="497"/>
      <c r="QEV26" s="497"/>
      <c r="QEW26" s="497"/>
      <c r="QEX26" s="497"/>
      <c r="QEY26" s="497"/>
      <c r="QEZ26" s="497"/>
      <c r="QFA26" s="497"/>
      <c r="QFB26" s="497"/>
      <c r="QFC26" s="497"/>
      <c r="QFD26" s="497"/>
      <c r="QFE26" s="497"/>
      <c r="QFF26" s="497"/>
      <c r="QFG26" s="497"/>
      <c r="QFH26" s="497"/>
      <c r="QFI26" s="497"/>
      <c r="QFJ26" s="497"/>
      <c r="QFK26" s="497"/>
      <c r="QFL26" s="497"/>
      <c r="QFM26" s="497"/>
      <c r="QFN26" s="497"/>
      <c r="QFO26" s="497"/>
      <c r="QFP26" s="497"/>
      <c r="QFQ26" s="497"/>
      <c r="QFR26" s="497"/>
      <c r="QFS26" s="497"/>
      <c r="QFT26" s="497"/>
      <c r="QFU26" s="497"/>
      <c r="QFV26" s="497"/>
      <c r="QFW26" s="497"/>
      <c r="QFX26" s="497"/>
      <c r="QFY26" s="497"/>
      <c r="QFZ26" s="497"/>
      <c r="QGA26" s="497"/>
      <c r="QGB26" s="497"/>
      <c r="QGC26" s="497"/>
      <c r="QGD26" s="497"/>
      <c r="QGE26" s="497"/>
      <c r="QGF26" s="497"/>
      <c r="QGG26" s="497"/>
      <c r="QGH26" s="497"/>
      <c r="QGI26" s="497"/>
      <c r="QGJ26" s="497"/>
      <c r="QGK26" s="497"/>
      <c r="QGL26" s="497"/>
      <c r="QGM26" s="497"/>
      <c r="QGN26" s="497"/>
      <c r="QGO26" s="497"/>
      <c r="QGP26" s="497"/>
      <c r="QGQ26" s="497"/>
      <c r="QGR26" s="497"/>
      <c r="QGS26" s="497"/>
      <c r="QGT26" s="497"/>
      <c r="QGU26" s="497"/>
      <c r="QGV26" s="497"/>
      <c r="QGW26" s="497"/>
      <c r="QGX26" s="497"/>
      <c r="QGY26" s="497"/>
      <c r="QGZ26" s="497"/>
      <c r="QHA26" s="497"/>
      <c r="QHB26" s="497"/>
      <c r="QHC26" s="497"/>
      <c r="QHD26" s="497"/>
      <c r="QHE26" s="497"/>
      <c r="QHF26" s="497"/>
      <c r="QHG26" s="497"/>
      <c r="QHH26" s="497"/>
      <c r="QHI26" s="497"/>
      <c r="QHJ26" s="497"/>
      <c r="QHK26" s="497"/>
      <c r="QHL26" s="497"/>
      <c r="QHM26" s="497"/>
      <c r="QHN26" s="497"/>
      <c r="QHO26" s="497"/>
      <c r="QHP26" s="497"/>
      <c r="QHQ26" s="497"/>
      <c r="QHR26" s="497"/>
      <c r="QHS26" s="497"/>
      <c r="QHT26" s="497"/>
      <c r="QHU26" s="497"/>
      <c r="QHV26" s="497"/>
      <c r="QHW26" s="497"/>
      <c r="QHX26" s="497"/>
      <c r="QHY26" s="497"/>
      <c r="QHZ26" s="497"/>
      <c r="QIA26" s="497"/>
      <c r="QIB26" s="497"/>
      <c r="QIC26" s="497"/>
      <c r="QID26" s="497"/>
      <c r="QIE26" s="497"/>
      <c r="QIF26" s="497"/>
      <c r="QIG26" s="497"/>
      <c r="QIH26" s="497"/>
      <c r="QII26" s="497"/>
      <c r="QIJ26" s="497"/>
      <c r="QIK26" s="497"/>
      <c r="QIL26" s="497"/>
      <c r="QIM26" s="497"/>
      <c r="QIN26" s="497"/>
      <c r="QIO26" s="497"/>
      <c r="QIP26" s="497"/>
      <c r="QIQ26" s="497"/>
      <c r="QIR26" s="497"/>
      <c r="QIS26" s="497"/>
      <c r="QIT26" s="497"/>
      <c r="QIU26" s="497"/>
      <c r="QIV26" s="497"/>
      <c r="QIW26" s="497"/>
      <c r="QIX26" s="497"/>
      <c r="QIY26" s="497"/>
      <c r="QIZ26" s="497"/>
      <c r="QJA26" s="497"/>
      <c r="QJB26" s="497"/>
      <c r="QJC26" s="497"/>
      <c r="QJD26" s="497"/>
      <c r="QJE26" s="497"/>
      <c r="QJF26" s="497"/>
      <c r="QJG26" s="497"/>
      <c r="QJH26" s="497"/>
      <c r="QJI26" s="497"/>
      <c r="QJJ26" s="497"/>
      <c r="QJK26" s="497"/>
      <c r="QJL26" s="497"/>
      <c r="QJM26" s="497"/>
      <c r="QJN26" s="497"/>
      <c r="QJO26" s="497"/>
      <c r="QJP26" s="497"/>
      <c r="QJQ26" s="497"/>
      <c r="QJR26" s="497"/>
      <c r="QJS26" s="497"/>
      <c r="QJT26" s="497"/>
      <c r="QJU26" s="497"/>
      <c r="QJV26" s="497"/>
      <c r="QJW26" s="497"/>
      <c r="QJX26" s="497"/>
      <c r="QJY26" s="497"/>
      <c r="QJZ26" s="497"/>
      <c r="QKA26" s="497"/>
      <c r="QKB26" s="497"/>
      <c r="QKC26" s="497"/>
      <c r="QKD26" s="497"/>
      <c r="QKE26" s="497"/>
      <c r="QKF26" s="497"/>
      <c r="QKG26" s="497"/>
      <c r="QKH26" s="497"/>
      <c r="QKI26" s="497"/>
      <c r="QKJ26" s="497"/>
      <c r="QKK26" s="497"/>
      <c r="QKL26" s="497"/>
      <c r="QKM26" s="497"/>
      <c r="QKN26" s="497"/>
      <c r="QKO26" s="497"/>
      <c r="QKP26" s="497"/>
      <c r="QKQ26" s="497"/>
      <c r="QKR26" s="497"/>
      <c r="QKS26" s="497"/>
      <c r="QKT26" s="497"/>
      <c r="QKU26" s="497"/>
      <c r="QKV26" s="497"/>
      <c r="QKW26" s="497"/>
      <c r="QKX26" s="497"/>
      <c r="QKY26" s="497"/>
      <c r="QKZ26" s="497"/>
      <c r="QLA26" s="497"/>
      <c r="QLB26" s="497"/>
      <c r="QLC26" s="497"/>
      <c r="QLD26" s="497"/>
      <c r="QLE26" s="497"/>
      <c r="QLF26" s="497"/>
      <c r="QLG26" s="497"/>
      <c r="QLH26" s="497"/>
      <c r="QLI26" s="497"/>
      <c r="QLJ26" s="497"/>
      <c r="QLK26" s="497"/>
      <c r="QLL26" s="497"/>
      <c r="QLM26" s="497"/>
      <c r="QLN26" s="497"/>
      <c r="QLO26" s="497"/>
      <c r="QLP26" s="497"/>
      <c r="QLQ26" s="497"/>
      <c r="QLR26" s="497"/>
      <c r="QLS26" s="497"/>
      <c r="QLT26" s="497"/>
      <c r="QLU26" s="497"/>
      <c r="QLV26" s="497"/>
      <c r="QLW26" s="497"/>
      <c r="QLX26" s="497"/>
      <c r="QLY26" s="497"/>
      <c r="QLZ26" s="497"/>
      <c r="QMA26" s="497"/>
      <c r="QMB26" s="497"/>
      <c r="QMC26" s="497"/>
      <c r="QMD26" s="497"/>
      <c r="QME26" s="497"/>
      <c r="QMF26" s="497"/>
      <c r="QMG26" s="497"/>
      <c r="QMH26" s="497"/>
      <c r="QMI26" s="497"/>
      <c r="QMJ26" s="497"/>
      <c r="QMK26" s="497"/>
      <c r="QML26" s="497"/>
      <c r="QMM26" s="497"/>
      <c r="QMN26" s="497"/>
      <c r="QMO26" s="497"/>
      <c r="QMP26" s="497"/>
      <c r="QMQ26" s="497"/>
      <c r="QMR26" s="497"/>
      <c r="QMS26" s="497"/>
      <c r="QMT26" s="497"/>
      <c r="QMU26" s="497"/>
      <c r="QMV26" s="497"/>
      <c r="QMW26" s="497"/>
      <c r="QMX26" s="497"/>
      <c r="QMY26" s="497"/>
      <c r="QMZ26" s="497"/>
      <c r="QNA26" s="497"/>
      <c r="QNB26" s="497"/>
      <c r="QNC26" s="497"/>
      <c r="QND26" s="497"/>
      <c r="QNE26" s="497"/>
      <c r="QNF26" s="497"/>
      <c r="QNG26" s="497"/>
      <c r="QNH26" s="497"/>
      <c r="QNI26" s="497"/>
      <c r="QNJ26" s="497"/>
      <c r="QNK26" s="497"/>
      <c r="QNL26" s="497"/>
      <c r="QNM26" s="497"/>
      <c r="QNN26" s="497"/>
      <c r="QNO26" s="497"/>
      <c r="QNP26" s="497"/>
      <c r="QNQ26" s="497"/>
      <c r="QNR26" s="497"/>
      <c r="QNS26" s="497"/>
      <c r="QNT26" s="497"/>
      <c r="QNU26" s="497"/>
      <c r="QNV26" s="497"/>
      <c r="QNW26" s="497"/>
      <c r="QNX26" s="497"/>
      <c r="QNY26" s="497"/>
      <c r="QNZ26" s="497"/>
      <c r="QOA26" s="497"/>
      <c r="QOB26" s="497"/>
      <c r="QOC26" s="497"/>
      <c r="QOD26" s="497"/>
      <c r="QOE26" s="497"/>
      <c r="QOF26" s="497"/>
      <c r="QOG26" s="497"/>
      <c r="QOH26" s="497"/>
      <c r="QOI26" s="497"/>
      <c r="QOJ26" s="497"/>
      <c r="QOK26" s="497"/>
      <c r="QOL26" s="497"/>
      <c r="QOM26" s="497"/>
      <c r="QON26" s="497"/>
      <c r="QOO26" s="497"/>
      <c r="QOP26" s="497"/>
      <c r="QOQ26" s="497"/>
      <c r="QOR26" s="497"/>
      <c r="QOS26" s="497"/>
      <c r="QOT26" s="497"/>
      <c r="QOU26" s="497"/>
      <c r="QOV26" s="497"/>
      <c r="QOW26" s="497"/>
      <c r="QOX26" s="497"/>
      <c r="QOY26" s="497"/>
      <c r="QOZ26" s="497"/>
      <c r="QPA26" s="497"/>
      <c r="QPB26" s="497"/>
      <c r="QPC26" s="497"/>
      <c r="QPD26" s="497"/>
      <c r="QPE26" s="497"/>
      <c r="QPF26" s="497"/>
      <c r="QPG26" s="497"/>
      <c r="QPH26" s="497"/>
      <c r="QPI26" s="497"/>
      <c r="QPJ26" s="497"/>
      <c r="QPK26" s="497"/>
      <c r="QPL26" s="497"/>
      <c r="QPM26" s="497"/>
      <c r="QPN26" s="497"/>
      <c r="QPO26" s="497"/>
      <c r="QPP26" s="497"/>
      <c r="QPQ26" s="497"/>
      <c r="QPR26" s="497"/>
      <c r="QPS26" s="497"/>
      <c r="QPT26" s="497"/>
      <c r="QPU26" s="497"/>
      <c r="QPV26" s="497"/>
      <c r="QPW26" s="497"/>
      <c r="QPX26" s="497"/>
      <c r="QPY26" s="497"/>
      <c r="QPZ26" s="497"/>
      <c r="QQA26" s="497"/>
      <c r="QQB26" s="497"/>
      <c r="QQC26" s="497"/>
      <c r="QQD26" s="497"/>
      <c r="QQE26" s="497"/>
      <c r="QQF26" s="497"/>
      <c r="QQG26" s="497"/>
      <c r="QQH26" s="497"/>
      <c r="QQI26" s="497"/>
      <c r="QQJ26" s="497"/>
      <c r="QQK26" s="497"/>
      <c r="QQL26" s="497"/>
      <c r="QQM26" s="497"/>
      <c r="QQN26" s="497"/>
      <c r="QQO26" s="497"/>
      <c r="QQP26" s="497"/>
      <c r="QQQ26" s="497"/>
      <c r="QQR26" s="497"/>
      <c r="QQS26" s="497"/>
      <c r="QQT26" s="497"/>
      <c r="QQU26" s="497"/>
      <c r="QQV26" s="497"/>
      <c r="QQW26" s="497"/>
      <c r="QQX26" s="497"/>
      <c r="QQY26" s="497"/>
      <c r="QQZ26" s="497"/>
      <c r="QRA26" s="497"/>
      <c r="QRB26" s="497"/>
      <c r="QRC26" s="497"/>
      <c r="QRD26" s="497"/>
      <c r="QRE26" s="497"/>
      <c r="QRF26" s="497"/>
      <c r="QRG26" s="497"/>
      <c r="QRH26" s="497"/>
      <c r="QRI26" s="497"/>
      <c r="QRJ26" s="497"/>
      <c r="QRK26" s="497"/>
      <c r="QRL26" s="497"/>
      <c r="QRM26" s="497"/>
      <c r="QRN26" s="497"/>
      <c r="QRO26" s="497"/>
      <c r="QRP26" s="497"/>
      <c r="QRQ26" s="497"/>
      <c r="QRR26" s="497"/>
      <c r="QRS26" s="497"/>
      <c r="QRT26" s="497"/>
      <c r="QRU26" s="497"/>
      <c r="QRV26" s="497"/>
      <c r="QRW26" s="497"/>
      <c r="QRX26" s="497"/>
      <c r="QRY26" s="497"/>
      <c r="QRZ26" s="497"/>
      <c r="QSA26" s="497"/>
      <c r="QSB26" s="497"/>
      <c r="QSC26" s="497"/>
      <c r="QSD26" s="497"/>
      <c r="QSE26" s="497"/>
      <c r="QSF26" s="497"/>
      <c r="QSG26" s="497"/>
      <c r="QSH26" s="497"/>
      <c r="QSI26" s="497"/>
      <c r="QSJ26" s="497"/>
      <c r="QSK26" s="497"/>
      <c r="QSL26" s="497"/>
      <c r="QSM26" s="497"/>
      <c r="QSN26" s="497"/>
      <c r="QSO26" s="497"/>
      <c r="QSP26" s="497"/>
      <c r="QSQ26" s="497"/>
      <c r="QSR26" s="497"/>
      <c r="QSS26" s="497"/>
      <c r="QST26" s="497"/>
      <c r="QSU26" s="497"/>
      <c r="QSV26" s="497"/>
      <c r="QSW26" s="497"/>
      <c r="QSX26" s="497"/>
      <c r="QSY26" s="497"/>
      <c r="QSZ26" s="497"/>
      <c r="QTA26" s="497"/>
      <c r="QTB26" s="497"/>
      <c r="QTC26" s="497"/>
      <c r="QTD26" s="497"/>
      <c r="QTE26" s="497"/>
      <c r="QTF26" s="497"/>
      <c r="QTG26" s="497"/>
      <c r="QTH26" s="497"/>
      <c r="QTI26" s="497"/>
      <c r="QTJ26" s="497"/>
      <c r="QTK26" s="497"/>
      <c r="QTL26" s="497"/>
      <c r="QTM26" s="497"/>
      <c r="QTN26" s="497"/>
      <c r="QTO26" s="497"/>
      <c r="QTP26" s="497"/>
      <c r="QTQ26" s="497"/>
      <c r="QTR26" s="497"/>
      <c r="QTS26" s="497"/>
      <c r="QTT26" s="497"/>
      <c r="QTU26" s="497"/>
      <c r="QTV26" s="497"/>
      <c r="QTW26" s="497"/>
      <c r="QTX26" s="497"/>
      <c r="QTY26" s="497"/>
      <c r="QTZ26" s="497"/>
      <c r="QUA26" s="497"/>
      <c r="QUB26" s="497"/>
      <c r="QUC26" s="497"/>
      <c r="QUD26" s="497"/>
      <c r="QUE26" s="497"/>
      <c r="QUF26" s="497"/>
      <c r="QUG26" s="497"/>
      <c r="QUH26" s="497"/>
      <c r="QUI26" s="497"/>
      <c r="QUJ26" s="497"/>
      <c r="QUK26" s="497"/>
      <c r="QUL26" s="497"/>
      <c r="QUM26" s="497"/>
      <c r="QUN26" s="497"/>
      <c r="QUO26" s="497"/>
      <c r="QUP26" s="497"/>
      <c r="QUQ26" s="497"/>
      <c r="QUR26" s="497"/>
      <c r="QUS26" s="497"/>
      <c r="QUT26" s="497"/>
      <c r="QUU26" s="497"/>
      <c r="QUV26" s="497"/>
      <c r="QUW26" s="497"/>
      <c r="QUX26" s="497"/>
      <c r="QUY26" s="497"/>
      <c r="QUZ26" s="497"/>
      <c r="QVA26" s="497"/>
      <c r="QVB26" s="497"/>
      <c r="QVC26" s="497"/>
      <c r="QVD26" s="497"/>
      <c r="QVE26" s="497"/>
      <c r="QVF26" s="497"/>
      <c r="QVG26" s="497"/>
      <c r="QVH26" s="497"/>
      <c r="QVI26" s="497"/>
      <c r="QVJ26" s="497"/>
      <c r="QVK26" s="497"/>
      <c r="QVL26" s="497"/>
      <c r="QVM26" s="497"/>
      <c r="QVN26" s="497"/>
      <c r="QVO26" s="497"/>
      <c r="QVP26" s="497"/>
      <c r="QVQ26" s="497"/>
      <c r="QVR26" s="497"/>
      <c r="QVS26" s="497"/>
      <c r="QVT26" s="497"/>
      <c r="QVU26" s="497"/>
      <c r="QVV26" s="497"/>
      <c r="QVW26" s="497"/>
      <c r="QVX26" s="497"/>
      <c r="QVY26" s="497"/>
      <c r="QVZ26" s="497"/>
      <c r="QWA26" s="497"/>
      <c r="QWB26" s="497"/>
      <c r="QWC26" s="497"/>
      <c r="QWD26" s="497"/>
      <c r="QWE26" s="497"/>
      <c r="QWF26" s="497"/>
      <c r="QWG26" s="497"/>
      <c r="QWH26" s="497"/>
      <c r="QWI26" s="497"/>
      <c r="QWJ26" s="497"/>
      <c r="QWK26" s="497"/>
      <c r="QWL26" s="497"/>
      <c r="QWM26" s="497"/>
      <c r="QWN26" s="497"/>
      <c r="QWO26" s="497"/>
      <c r="QWP26" s="497"/>
      <c r="QWQ26" s="497"/>
      <c r="QWR26" s="497"/>
      <c r="QWS26" s="497"/>
      <c r="QWT26" s="497"/>
      <c r="QWU26" s="497"/>
      <c r="QWV26" s="497"/>
      <c r="QWW26" s="497"/>
      <c r="QWX26" s="497"/>
      <c r="QWY26" s="497"/>
      <c r="QWZ26" s="497"/>
      <c r="QXA26" s="497"/>
      <c r="QXB26" s="497"/>
      <c r="QXC26" s="497"/>
      <c r="QXD26" s="497"/>
      <c r="QXE26" s="497"/>
      <c r="QXF26" s="497"/>
      <c r="QXG26" s="497"/>
      <c r="QXH26" s="497"/>
      <c r="QXI26" s="497"/>
      <c r="QXJ26" s="497"/>
      <c r="QXK26" s="497"/>
      <c r="QXL26" s="497"/>
      <c r="QXM26" s="497"/>
      <c r="QXN26" s="497"/>
      <c r="QXO26" s="497"/>
      <c r="QXP26" s="497"/>
      <c r="QXQ26" s="497"/>
      <c r="QXR26" s="497"/>
      <c r="QXS26" s="497"/>
      <c r="QXT26" s="497"/>
      <c r="QXU26" s="497"/>
      <c r="QXV26" s="497"/>
      <c r="QXW26" s="497"/>
      <c r="QXX26" s="497"/>
      <c r="QXY26" s="497"/>
      <c r="QXZ26" s="497"/>
      <c r="QYA26" s="497"/>
      <c r="QYB26" s="497"/>
      <c r="QYC26" s="497"/>
      <c r="QYD26" s="497"/>
      <c r="QYE26" s="497"/>
      <c r="QYF26" s="497"/>
      <c r="QYG26" s="497"/>
      <c r="QYH26" s="497"/>
      <c r="QYI26" s="497"/>
      <c r="QYJ26" s="497"/>
      <c r="QYK26" s="497"/>
      <c r="QYL26" s="497"/>
      <c r="QYM26" s="497"/>
      <c r="QYN26" s="497"/>
      <c r="QYO26" s="497"/>
      <c r="QYP26" s="497"/>
      <c r="QYQ26" s="497"/>
      <c r="QYR26" s="497"/>
      <c r="QYS26" s="497"/>
      <c r="QYT26" s="497"/>
      <c r="QYU26" s="497"/>
      <c r="QYV26" s="497"/>
      <c r="QYW26" s="497"/>
      <c r="QYX26" s="497"/>
      <c r="QYY26" s="497"/>
      <c r="QYZ26" s="497"/>
      <c r="QZA26" s="497"/>
      <c r="QZB26" s="497"/>
      <c r="QZC26" s="497"/>
      <c r="QZD26" s="497"/>
      <c r="QZE26" s="497"/>
      <c r="QZF26" s="497"/>
      <c r="QZG26" s="497"/>
      <c r="QZH26" s="497"/>
      <c r="QZI26" s="497"/>
      <c r="QZJ26" s="497"/>
      <c r="QZK26" s="497"/>
      <c r="QZL26" s="497"/>
      <c r="QZM26" s="497"/>
      <c r="QZN26" s="497"/>
      <c r="QZO26" s="497"/>
      <c r="QZP26" s="497"/>
      <c r="QZQ26" s="497"/>
      <c r="QZR26" s="497"/>
      <c r="QZS26" s="497"/>
      <c r="QZT26" s="497"/>
      <c r="QZU26" s="497"/>
      <c r="QZV26" s="497"/>
      <c r="QZW26" s="497"/>
      <c r="QZX26" s="497"/>
      <c r="QZY26" s="497"/>
      <c r="QZZ26" s="497"/>
      <c r="RAA26" s="497"/>
      <c r="RAB26" s="497"/>
      <c r="RAC26" s="497"/>
      <c r="RAD26" s="497"/>
      <c r="RAE26" s="497"/>
      <c r="RAF26" s="497"/>
      <c r="RAG26" s="497"/>
      <c r="RAH26" s="497"/>
      <c r="RAI26" s="497"/>
      <c r="RAJ26" s="497"/>
      <c r="RAK26" s="497"/>
      <c r="RAL26" s="497"/>
      <c r="RAM26" s="497"/>
      <c r="RAN26" s="497"/>
      <c r="RAO26" s="497"/>
      <c r="RAP26" s="497"/>
      <c r="RAQ26" s="497"/>
      <c r="RAR26" s="497"/>
      <c r="RAS26" s="497"/>
      <c r="RAT26" s="497"/>
      <c r="RAU26" s="497"/>
      <c r="RAV26" s="497"/>
      <c r="RAW26" s="497"/>
      <c r="RAX26" s="497"/>
      <c r="RAY26" s="497"/>
      <c r="RAZ26" s="497"/>
      <c r="RBA26" s="497"/>
      <c r="RBB26" s="497"/>
      <c r="RBC26" s="497"/>
      <c r="RBD26" s="497"/>
      <c r="RBE26" s="497"/>
      <c r="RBF26" s="497"/>
      <c r="RBG26" s="497"/>
      <c r="RBH26" s="497"/>
      <c r="RBI26" s="497"/>
      <c r="RBJ26" s="497"/>
      <c r="RBK26" s="497"/>
      <c r="RBL26" s="497"/>
      <c r="RBM26" s="497"/>
      <c r="RBN26" s="497"/>
      <c r="RBO26" s="497"/>
      <c r="RBP26" s="497"/>
      <c r="RBQ26" s="497"/>
      <c r="RBR26" s="497"/>
      <c r="RBS26" s="497"/>
      <c r="RBT26" s="497"/>
      <c r="RBU26" s="497"/>
      <c r="RBV26" s="497"/>
      <c r="RBW26" s="497"/>
      <c r="RBX26" s="497"/>
      <c r="RBY26" s="497"/>
      <c r="RBZ26" s="497"/>
      <c r="RCA26" s="497"/>
      <c r="RCB26" s="497"/>
      <c r="RCC26" s="497"/>
      <c r="RCD26" s="497"/>
      <c r="RCE26" s="497"/>
      <c r="RCF26" s="497"/>
      <c r="RCG26" s="497"/>
      <c r="RCH26" s="497"/>
      <c r="RCI26" s="497"/>
      <c r="RCJ26" s="497"/>
      <c r="RCK26" s="497"/>
      <c r="RCL26" s="497"/>
      <c r="RCM26" s="497"/>
      <c r="RCN26" s="497"/>
      <c r="RCO26" s="497"/>
      <c r="RCP26" s="497"/>
      <c r="RCQ26" s="497"/>
      <c r="RCR26" s="497"/>
      <c r="RCS26" s="497"/>
      <c r="RCT26" s="497"/>
      <c r="RCU26" s="497"/>
      <c r="RCV26" s="497"/>
      <c r="RCW26" s="497"/>
      <c r="RCX26" s="497"/>
      <c r="RCY26" s="497"/>
      <c r="RCZ26" s="497"/>
      <c r="RDA26" s="497"/>
      <c r="RDB26" s="497"/>
      <c r="RDC26" s="497"/>
      <c r="RDD26" s="497"/>
      <c r="RDE26" s="497"/>
      <c r="RDF26" s="497"/>
      <c r="RDG26" s="497"/>
      <c r="RDH26" s="497"/>
      <c r="RDI26" s="497"/>
      <c r="RDJ26" s="497"/>
      <c r="RDK26" s="497"/>
      <c r="RDL26" s="497"/>
      <c r="RDM26" s="497"/>
      <c r="RDN26" s="497"/>
      <c r="RDO26" s="497"/>
      <c r="RDP26" s="497"/>
      <c r="RDQ26" s="497"/>
      <c r="RDR26" s="497"/>
      <c r="RDS26" s="497"/>
      <c r="RDT26" s="497"/>
      <c r="RDU26" s="497"/>
      <c r="RDV26" s="497"/>
      <c r="RDW26" s="497"/>
      <c r="RDX26" s="497"/>
      <c r="RDY26" s="497"/>
      <c r="RDZ26" s="497"/>
      <c r="REA26" s="497"/>
      <c r="REB26" s="497"/>
      <c r="REC26" s="497"/>
      <c r="RED26" s="497"/>
      <c r="REE26" s="497"/>
      <c r="REF26" s="497"/>
      <c r="REG26" s="497"/>
      <c r="REH26" s="497"/>
      <c r="REI26" s="497"/>
      <c r="REJ26" s="497"/>
      <c r="REK26" s="497"/>
      <c r="REL26" s="497"/>
      <c r="REM26" s="497"/>
      <c r="REN26" s="497"/>
      <c r="REO26" s="497"/>
      <c r="REP26" s="497"/>
      <c r="REQ26" s="497"/>
      <c r="RER26" s="497"/>
      <c r="RES26" s="497"/>
      <c r="RET26" s="497"/>
      <c r="REU26" s="497"/>
      <c r="REV26" s="497"/>
      <c r="REW26" s="497"/>
      <c r="REX26" s="497"/>
      <c r="REY26" s="497"/>
      <c r="REZ26" s="497"/>
      <c r="RFA26" s="497"/>
      <c r="RFB26" s="497"/>
      <c r="RFC26" s="497"/>
      <c r="RFD26" s="497"/>
      <c r="RFE26" s="497"/>
      <c r="RFF26" s="497"/>
      <c r="RFG26" s="497"/>
      <c r="RFH26" s="497"/>
      <c r="RFI26" s="497"/>
      <c r="RFJ26" s="497"/>
      <c r="RFK26" s="497"/>
      <c r="RFL26" s="497"/>
      <c r="RFM26" s="497"/>
      <c r="RFN26" s="497"/>
      <c r="RFO26" s="497"/>
      <c r="RFP26" s="497"/>
      <c r="RFQ26" s="497"/>
      <c r="RFR26" s="497"/>
      <c r="RFS26" s="497"/>
      <c r="RFT26" s="497"/>
      <c r="RFU26" s="497"/>
      <c r="RFV26" s="497"/>
      <c r="RFW26" s="497"/>
      <c r="RFX26" s="497"/>
      <c r="RFY26" s="497"/>
      <c r="RFZ26" s="497"/>
      <c r="RGA26" s="497"/>
      <c r="RGB26" s="497"/>
      <c r="RGC26" s="497"/>
      <c r="RGD26" s="497"/>
      <c r="RGE26" s="497"/>
      <c r="RGF26" s="497"/>
      <c r="RGG26" s="497"/>
      <c r="RGH26" s="497"/>
      <c r="RGI26" s="497"/>
      <c r="RGJ26" s="497"/>
      <c r="RGK26" s="497"/>
      <c r="RGL26" s="497"/>
      <c r="RGM26" s="497"/>
      <c r="RGN26" s="497"/>
      <c r="RGO26" s="497"/>
      <c r="RGP26" s="497"/>
      <c r="RGQ26" s="497"/>
      <c r="RGR26" s="497"/>
      <c r="RGS26" s="497"/>
      <c r="RGT26" s="497"/>
      <c r="RGU26" s="497"/>
      <c r="RGV26" s="497"/>
      <c r="RGW26" s="497"/>
      <c r="RGX26" s="497"/>
      <c r="RGY26" s="497"/>
      <c r="RGZ26" s="497"/>
      <c r="RHA26" s="497"/>
      <c r="RHB26" s="497"/>
      <c r="RHC26" s="497"/>
      <c r="RHD26" s="497"/>
      <c r="RHE26" s="497"/>
      <c r="RHF26" s="497"/>
      <c r="RHG26" s="497"/>
      <c r="RHH26" s="497"/>
      <c r="RHI26" s="497"/>
      <c r="RHJ26" s="497"/>
      <c r="RHK26" s="497"/>
      <c r="RHL26" s="497"/>
      <c r="RHM26" s="497"/>
      <c r="RHN26" s="497"/>
      <c r="RHO26" s="497"/>
      <c r="RHP26" s="497"/>
      <c r="RHQ26" s="497"/>
      <c r="RHR26" s="497"/>
      <c r="RHS26" s="497"/>
      <c r="RHT26" s="497"/>
      <c r="RHU26" s="497"/>
      <c r="RHV26" s="497"/>
      <c r="RHW26" s="497"/>
      <c r="RHX26" s="497"/>
      <c r="RHY26" s="497"/>
      <c r="RHZ26" s="497"/>
      <c r="RIA26" s="497"/>
      <c r="RIB26" s="497"/>
      <c r="RIC26" s="497"/>
      <c r="RID26" s="497"/>
      <c r="RIE26" s="497"/>
      <c r="RIF26" s="497"/>
      <c r="RIG26" s="497"/>
      <c r="RIH26" s="497"/>
      <c r="RII26" s="497"/>
      <c r="RIJ26" s="497"/>
      <c r="RIK26" s="497"/>
      <c r="RIL26" s="497"/>
      <c r="RIM26" s="497"/>
      <c r="RIN26" s="497"/>
      <c r="RIO26" s="497"/>
      <c r="RIP26" s="497"/>
      <c r="RIQ26" s="497"/>
      <c r="RIR26" s="497"/>
      <c r="RIS26" s="497"/>
      <c r="RIT26" s="497"/>
      <c r="RIU26" s="497"/>
      <c r="RIV26" s="497"/>
      <c r="RIW26" s="497"/>
      <c r="RIX26" s="497"/>
      <c r="RIY26" s="497"/>
      <c r="RIZ26" s="497"/>
      <c r="RJA26" s="497"/>
      <c r="RJB26" s="497"/>
      <c r="RJC26" s="497"/>
      <c r="RJD26" s="497"/>
      <c r="RJE26" s="497"/>
      <c r="RJF26" s="497"/>
      <c r="RJG26" s="497"/>
      <c r="RJH26" s="497"/>
      <c r="RJI26" s="497"/>
      <c r="RJJ26" s="497"/>
      <c r="RJK26" s="497"/>
      <c r="RJL26" s="497"/>
      <c r="RJM26" s="497"/>
      <c r="RJN26" s="497"/>
      <c r="RJO26" s="497"/>
      <c r="RJP26" s="497"/>
      <c r="RJQ26" s="497"/>
      <c r="RJR26" s="497"/>
      <c r="RJS26" s="497"/>
      <c r="RJT26" s="497"/>
      <c r="RJU26" s="497"/>
      <c r="RJV26" s="497"/>
      <c r="RJW26" s="497"/>
      <c r="RJX26" s="497"/>
      <c r="RJY26" s="497"/>
      <c r="RJZ26" s="497"/>
      <c r="RKA26" s="497"/>
      <c r="RKB26" s="497"/>
      <c r="RKC26" s="497"/>
      <c r="RKD26" s="497"/>
      <c r="RKE26" s="497"/>
      <c r="RKF26" s="497"/>
      <c r="RKG26" s="497"/>
      <c r="RKH26" s="497"/>
      <c r="RKI26" s="497"/>
      <c r="RKJ26" s="497"/>
      <c r="RKK26" s="497"/>
      <c r="RKL26" s="497"/>
      <c r="RKM26" s="497"/>
      <c r="RKN26" s="497"/>
      <c r="RKO26" s="497"/>
      <c r="RKP26" s="497"/>
      <c r="RKQ26" s="497"/>
      <c r="RKR26" s="497"/>
      <c r="RKS26" s="497"/>
      <c r="RKT26" s="497"/>
      <c r="RKU26" s="497"/>
      <c r="RKV26" s="497"/>
      <c r="RKW26" s="497"/>
      <c r="RKX26" s="497"/>
      <c r="RKY26" s="497"/>
      <c r="RKZ26" s="497"/>
      <c r="RLA26" s="497"/>
      <c r="RLB26" s="497"/>
      <c r="RLC26" s="497"/>
      <c r="RLD26" s="497"/>
      <c r="RLE26" s="497"/>
      <c r="RLF26" s="497"/>
      <c r="RLG26" s="497"/>
      <c r="RLH26" s="497"/>
      <c r="RLI26" s="497"/>
      <c r="RLJ26" s="497"/>
      <c r="RLK26" s="497"/>
      <c r="RLL26" s="497"/>
      <c r="RLM26" s="497"/>
      <c r="RLN26" s="497"/>
      <c r="RLO26" s="497"/>
      <c r="RLP26" s="497"/>
      <c r="RLQ26" s="497"/>
      <c r="RLR26" s="497"/>
      <c r="RLS26" s="497"/>
      <c r="RLT26" s="497"/>
      <c r="RLU26" s="497"/>
      <c r="RLV26" s="497"/>
      <c r="RLW26" s="497"/>
      <c r="RLX26" s="497"/>
      <c r="RLY26" s="497"/>
      <c r="RLZ26" s="497"/>
      <c r="RMA26" s="497"/>
      <c r="RMB26" s="497"/>
      <c r="RMC26" s="497"/>
      <c r="RMD26" s="497"/>
      <c r="RME26" s="497"/>
      <c r="RMF26" s="497"/>
      <c r="RMG26" s="497"/>
      <c r="RMH26" s="497"/>
      <c r="RMI26" s="497"/>
      <c r="RMJ26" s="497"/>
      <c r="RMK26" s="497"/>
      <c r="RML26" s="497"/>
      <c r="RMM26" s="497"/>
      <c r="RMN26" s="497"/>
      <c r="RMO26" s="497"/>
      <c r="RMP26" s="497"/>
      <c r="RMQ26" s="497"/>
      <c r="RMR26" s="497"/>
      <c r="RMS26" s="497"/>
      <c r="RMT26" s="497"/>
      <c r="RMU26" s="497"/>
      <c r="RMV26" s="497"/>
      <c r="RMW26" s="497"/>
      <c r="RMX26" s="497"/>
      <c r="RMY26" s="497"/>
      <c r="RMZ26" s="497"/>
      <c r="RNA26" s="497"/>
      <c r="RNB26" s="497"/>
      <c r="RNC26" s="497"/>
      <c r="RND26" s="497"/>
      <c r="RNE26" s="497"/>
      <c r="RNF26" s="497"/>
      <c r="RNG26" s="497"/>
      <c r="RNH26" s="497"/>
      <c r="RNI26" s="497"/>
      <c r="RNJ26" s="497"/>
      <c r="RNK26" s="497"/>
      <c r="RNL26" s="497"/>
      <c r="RNM26" s="497"/>
      <c r="RNN26" s="497"/>
      <c r="RNO26" s="497"/>
      <c r="RNP26" s="497"/>
      <c r="RNQ26" s="497"/>
      <c r="RNR26" s="497"/>
      <c r="RNS26" s="497"/>
      <c r="RNT26" s="497"/>
      <c r="RNU26" s="497"/>
      <c r="RNV26" s="497"/>
      <c r="RNW26" s="497"/>
      <c r="RNX26" s="497"/>
      <c r="RNY26" s="497"/>
      <c r="RNZ26" s="497"/>
      <c r="ROA26" s="497"/>
      <c r="ROB26" s="497"/>
      <c r="ROC26" s="497"/>
      <c r="ROD26" s="497"/>
      <c r="ROE26" s="497"/>
      <c r="ROF26" s="497"/>
      <c r="ROG26" s="497"/>
      <c r="ROH26" s="497"/>
      <c r="ROI26" s="497"/>
      <c r="ROJ26" s="497"/>
      <c r="ROK26" s="497"/>
      <c r="ROL26" s="497"/>
      <c r="ROM26" s="497"/>
      <c r="RON26" s="497"/>
      <c r="ROO26" s="497"/>
      <c r="ROP26" s="497"/>
      <c r="ROQ26" s="497"/>
      <c r="ROR26" s="497"/>
      <c r="ROS26" s="497"/>
      <c r="ROT26" s="497"/>
      <c r="ROU26" s="497"/>
      <c r="ROV26" s="497"/>
      <c r="ROW26" s="497"/>
      <c r="ROX26" s="497"/>
      <c r="ROY26" s="497"/>
      <c r="ROZ26" s="497"/>
      <c r="RPA26" s="497"/>
      <c r="RPB26" s="497"/>
      <c r="RPC26" s="497"/>
      <c r="RPD26" s="497"/>
      <c r="RPE26" s="497"/>
      <c r="RPF26" s="497"/>
      <c r="RPG26" s="497"/>
      <c r="RPH26" s="497"/>
      <c r="RPI26" s="497"/>
      <c r="RPJ26" s="497"/>
      <c r="RPK26" s="497"/>
      <c r="RPL26" s="497"/>
      <c r="RPM26" s="497"/>
      <c r="RPN26" s="497"/>
      <c r="RPO26" s="497"/>
      <c r="RPP26" s="497"/>
      <c r="RPQ26" s="497"/>
      <c r="RPR26" s="497"/>
      <c r="RPS26" s="497"/>
      <c r="RPT26" s="497"/>
      <c r="RPU26" s="497"/>
      <c r="RPV26" s="497"/>
      <c r="RPW26" s="497"/>
      <c r="RPX26" s="497"/>
      <c r="RPY26" s="497"/>
      <c r="RPZ26" s="497"/>
      <c r="RQA26" s="497"/>
      <c r="RQB26" s="497"/>
      <c r="RQC26" s="497"/>
      <c r="RQD26" s="497"/>
      <c r="RQE26" s="497"/>
      <c r="RQF26" s="497"/>
      <c r="RQG26" s="497"/>
      <c r="RQH26" s="497"/>
      <c r="RQI26" s="497"/>
      <c r="RQJ26" s="497"/>
      <c r="RQK26" s="497"/>
      <c r="RQL26" s="497"/>
      <c r="RQM26" s="497"/>
      <c r="RQN26" s="497"/>
      <c r="RQO26" s="497"/>
      <c r="RQP26" s="497"/>
      <c r="RQQ26" s="497"/>
      <c r="RQR26" s="497"/>
      <c r="RQS26" s="497"/>
      <c r="RQT26" s="497"/>
      <c r="RQU26" s="497"/>
      <c r="RQV26" s="497"/>
      <c r="RQW26" s="497"/>
      <c r="RQX26" s="497"/>
      <c r="RQY26" s="497"/>
      <c r="RQZ26" s="497"/>
      <c r="RRA26" s="497"/>
      <c r="RRB26" s="497"/>
      <c r="RRC26" s="497"/>
      <c r="RRD26" s="497"/>
      <c r="RRE26" s="497"/>
      <c r="RRF26" s="497"/>
      <c r="RRG26" s="497"/>
      <c r="RRH26" s="497"/>
      <c r="RRI26" s="497"/>
      <c r="RRJ26" s="497"/>
      <c r="RRK26" s="497"/>
      <c r="RRL26" s="497"/>
      <c r="RRM26" s="497"/>
      <c r="RRN26" s="497"/>
      <c r="RRO26" s="497"/>
      <c r="RRP26" s="497"/>
      <c r="RRQ26" s="497"/>
      <c r="RRR26" s="497"/>
      <c r="RRS26" s="497"/>
      <c r="RRT26" s="497"/>
      <c r="RRU26" s="497"/>
      <c r="RRV26" s="497"/>
      <c r="RRW26" s="497"/>
      <c r="RRX26" s="497"/>
      <c r="RRY26" s="497"/>
      <c r="RRZ26" s="497"/>
      <c r="RSA26" s="497"/>
      <c r="RSB26" s="497"/>
      <c r="RSC26" s="497"/>
      <c r="RSD26" s="497"/>
      <c r="RSE26" s="497"/>
      <c r="RSF26" s="497"/>
      <c r="RSG26" s="497"/>
      <c r="RSH26" s="497"/>
      <c r="RSI26" s="497"/>
      <c r="RSJ26" s="497"/>
      <c r="RSK26" s="497"/>
      <c r="RSL26" s="497"/>
      <c r="RSM26" s="497"/>
      <c r="RSN26" s="497"/>
      <c r="RSO26" s="497"/>
      <c r="RSP26" s="497"/>
      <c r="RSQ26" s="497"/>
      <c r="RSR26" s="497"/>
      <c r="RSS26" s="497"/>
      <c r="RST26" s="497"/>
      <c r="RSU26" s="497"/>
      <c r="RSV26" s="497"/>
      <c r="RSW26" s="497"/>
      <c r="RSX26" s="497"/>
      <c r="RSY26" s="497"/>
      <c r="RSZ26" s="497"/>
      <c r="RTA26" s="497"/>
      <c r="RTB26" s="497"/>
      <c r="RTC26" s="497"/>
      <c r="RTD26" s="497"/>
      <c r="RTE26" s="497"/>
      <c r="RTF26" s="497"/>
      <c r="RTG26" s="497"/>
      <c r="RTH26" s="497"/>
      <c r="RTI26" s="497"/>
      <c r="RTJ26" s="497"/>
      <c r="RTK26" s="497"/>
      <c r="RTL26" s="497"/>
      <c r="RTM26" s="497"/>
      <c r="RTN26" s="497"/>
      <c r="RTO26" s="497"/>
      <c r="RTP26" s="497"/>
      <c r="RTQ26" s="497"/>
      <c r="RTR26" s="497"/>
      <c r="RTS26" s="497"/>
      <c r="RTT26" s="497"/>
      <c r="RTU26" s="497"/>
      <c r="RTV26" s="497"/>
      <c r="RTW26" s="497"/>
      <c r="RTX26" s="497"/>
      <c r="RTY26" s="497"/>
      <c r="RTZ26" s="497"/>
      <c r="RUA26" s="497"/>
      <c r="RUB26" s="497"/>
      <c r="RUC26" s="497"/>
      <c r="RUD26" s="497"/>
      <c r="RUE26" s="497"/>
      <c r="RUF26" s="497"/>
      <c r="RUG26" s="497"/>
      <c r="RUH26" s="497"/>
      <c r="RUI26" s="497"/>
      <c r="RUJ26" s="497"/>
      <c r="RUK26" s="497"/>
      <c r="RUL26" s="497"/>
      <c r="RUM26" s="497"/>
      <c r="RUN26" s="497"/>
      <c r="RUO26" s="497"/>
      <c r="RUP26" s="497"/>
      <c r="RUQ26" s="497"/>
      <c r="RUR26" s="497"/>
      <c r="RUS26" s="497"/>
      <c r="RUT26" s="497"/>
      <c r="RUU26" s="497"/>
      <c r="RUV26" s="497"/>
      <c r="RUW26" s="497"/>
      <c r="RUX26" s="497"/>
      <c r="RUY26" s="497"/>
      <c r="RUZ26" s="497"/>
      <c r="RVA26" s="497"/>
      <c r="RVB26" s="497"/>
      <c r="RVC26" s="497"/>
      <c r="RVD26" s="497"/>
      <c r="RVE26" s="497"/>
      <c r="RVF26" s="497"/>
      <c r="RVG26" s="497"/>
      <c r="RVH26" s="497"/>
      <c r="RVI26" s="497"/>
      <c r="RVJ26" s="497"/>
      <c r="RVK26" s="497"/>
      <c r="RVL26" s="497"/>
      <c r="RVM26" s="497"/>
      <c r="RVN26" s="497"/>
      <c r="RVO26" s="497"/>
      <c r="RVP26" s="497"/>
      <c r="RVQ26" s="497"/>
      <c r="RVR26" s="497"/>
      <c r="RVS26" s="497"/>
      <c r="RVT26" s="497"/>
      <c r="RVU26" s="497"/>
      <c r="RVV26" s="497"/>
      <c r="RVW26" s="497"/>
      <c r="RVX26" s="497"/>
      <c r="RVY26" s="497"/>
      <c r="RVZ26" s="497"/>
      <c r="RWA26" s="497"/>
      <c r="RWB26" s="497"/>
      <c r="RWC26" s="497"/>
      <c r="RWD26" s="497"/>
      <c r="RWE26" s="497"/>
      <c r="RWF26" s="497"/>
      <c r="RWG26" s="497"/>
      <c r="RWH26" s="497"/>
      <c r="RWI26" s="497"/>
      <c r="RWJ26" s="497"/>
      <c r="RWK26" s="497"/>
      <c r="RWL26" s="497"/>
      <c r="RWM26" s="497"/>
      <c r="RWN26" s="497"/>
      <c r="RWO26" s="497"/>
      <c r="RWP26" s="497"/>
      <c r="RWQ26" s="497"/>
      <c r="RWR26" s="497"/>
      <c r="RWS26" s="497"/>
      <c r="RWT26" s="497"/>
      <c r="RWU26" s="497"/>
      <c r="RWV26" s="497"/>
      <c r="RWW26" s="497"/>
      <c r="RWX26" s="497"/>
      <c r="RWY26" s="497"/>
      <c r="RWZ26" s="497"/>
      <c r="RXA26" s="497"/>
      <c r="RXB26" s="497"/>
      <c r="RXC26" s="497"/>
      <c r="RXD26" s="497"/>
      <c r="RXE26" s="497"/>
      <c r="RXF26" s="497"/>
      <c r="RXG26" s="497"/>
      <c r="RXH26" s="497"/>
      <c r="RXI26" s="497"/>
      <c r="RXJ26" s="497"/>
      <c r="RXK26" s="497"/>
      <c r="RXL26" s="497"/>
      <c r="RXM26" s="497"/>
      <c r="RXN26" s="497"/>
      <c r="RXO26" s="497"/>
      <c r="RXP26" s="497"/>
      <c r="RXQ26" s="497"/>
      <c r="RXR26" s="497"/>
      <c r="RXS26" s="497"/>
      <c r="RXT26" s="497"/>
      <c r="RXU26" s="497"/>
      <c r="RXV26" s="497"/>
      <c r="RXW26" s="497"/>
      <c r="RXX26" s="497"/>
      <c r="RXY26" s="497"/>
      <c r="RXZ26" s="497"/>
      <c r="RYA26" s="497"/>
      <c r="RYB26" s="497"/>
      <c r="RYC26" s="497"/>
      <c r="RYD26" s="497"/>
      <c r="RYE26" s="497"/>
      <c r="RYF26" s="497"/>
      <c r="RYG26" s="497"/>
      <c r="RYH26" s="497"/>
      <c r="RYI26" s="497"/>
      <c r="RYJ26" s="497"/>
      <c r="RYK26" s="497"/>
      <c r="RYL26" s="497"/>
      <c r="RYM26" s="497"/>
      <c r="RYN26" s="497"/>
      <c r="RYO26" s="497"/>
      <c r="RYP26" s="497"/>
      <c r="RYQ26" s="497"/>
      <c r="RYR26" s="497"/>
      <c r="RYS26" s="497"/>
      <c r="RYT26" s="497"/>
      <c r="RYU26" s="497"/>
      <c r="RYV26" s="497"/>
      <c r="RYW26" s="497"/>
      <c r="RYX26" s="497"/>
      <c r="RYY26" s="497"/>
      <c r="RYZ26" s="497"/>
      <c r="RZA26" s="497"/>
      <c r="RZB26" s="497"/>
      <c r="RZC26" s="497"/>
      <c r="RZD26" s="497"/>
      <c r="RZE26" s="497"/>
      <c r="RZF26" s="497"/>
      <c r="RZG26" s="497"/>
      <c r="RZH26" s="497"/>
      <c r="RZI26" s="497"/>
      <c r="RZJ26" s="497"/>
      <c r="RZK26" s="497"/>
      <c r="RZL26" s="497"/>
      <c r="RZM26" s="497"/>
      <c r="RZN26" s="497"/>
      <c r="RZO26" s="497"/>
      <c r="RZP26" s="497"/>
      <c r="RZQ26" s="497"/>
      <c r="RZR26" s="497"/>
      <c r="RZS26" s="497"/>
      <c r="RZT26" s="497"/>
      <c r="RZU26" s="497"/>
      <c r="RZV26" s="497"/>
      <c r="RZW26" s="497"/>
      <c r="RZX26" s="497"/>
      <c r="RZY26" s="497"/>
      <c r="RZZ26" s="497"/>
      <c r="SAA26" s="497"/>
      <c r="SAB26" s="497"/>
      <c r="SAC26" s="497"/>
      <c r="SAD26" s="497"/>
      <c r="SAE26" s="497"/>
      <c r="SAF26" s="497"/>
      <c r="SAG26" s="497"/>
      <c r="SAH26" s="497"/>
      <c r="SAI26" s="497"/>
      <c r="SAJ26" s="497"/>
      <c r="SAK26" s="497"/>
      <c r="SAL26" s="497"/>
      <c r="SAM26" s="497"/>
      <c r="SAN26" s="497"/>
      <c r="SAO26" s="497"/>
      <c r="SAP26" s="497"/>
      <c r="SAQ26" s="497"/>
      <c r="SAR26" s="497"/>
      <c r="SAS26" s="497"/>
      <c r="SAT26" s="497"/>
      <c r="SAU26" s="497"/>
      <c r="SAV26" s="497"/>
      <c r="SAW26" s="497"/>
      <c r="SAX26" s="497"/>
      <c r="SAY26" s="497"/>
      <c r="SAZ26" s="497"/>
      <c r="SBA26" s="497"/>
      <c r="SBB26" s="497"/>
      <c r="SBC26" s="497"/>
      <c r="SBD26" s="497"/>
      <c r="SBE26" s="497"/>
      <c r="SBF26" s="497"/>
      <c r="SBG26" s="497"/>
      <c r="SBH26" s="497"/>
      <c r="SBI26" s="497"/>
      <c r="SBJ26" s="497"/>
      <c r="SBK26" s="497"/>
      <c r="SBL26" s="497"/>
      <c r="SBM26" s="497"/>
      <c r="SBN26" s="497"/>
      <c r="SBO26" s="497"/>
      <c r="SBP26" s="497"/>
      <c r="SBQ26" s="497"/>
      <c r="SBR26" s="497"/>
      <c r="SBS26" s="497"/>
      <c r="SBT26" s="497"/>
      <c r="SBU26" s="497"/>
      <c r="SBV26" s="497"/>
      <c r="SBW26" s="497"/>
      <c r="SBX26" s="497"/>
      <c r="SBY26" s="497"/>
      <c r="SBZ26" s="497"/>
      <c r="SCA26" s="497"/>
      <c r="SCB26" s="497"/>
      <c r="SCC26" s="497"/>
      <c r="SCD26" s="497"/>
      <c r="SCE26" s="497"/>
      <c r="SCF26" s="497"/>
      <c r="SCG26" s="497"/>
      <c r="SCH26" s="497"/>
      <c r="SCI26" s="497"/>
      <c r="SCJ26" s="497"/>
      <c r="SCK26" s="497"/>
      <c r="SCL26" s="497"/>
      <c r="SCM26" s="497"/>
      <c r="SCN26" s="497"/>
      <c r="SCO26" s="497"/>
      <c r="SCP26" s="497"/>
      <c r="SCQ26" s="497"/>
      <c r="SCR26" s="497"/>
      <c r="SCS26" s="497"/>
      <c r="SCT26" s="497"/>
      <c r="SCU26" s="497"/>
      <c r="SCV26" s="497"/>
      <c r="SCW26" s="497"/>
      <c r="SCX26" s="497"/>
      <c r="SCY26" s="497"/>
      <c r="SCZ26" s="497"/>
      <c r="SDA26" s="497"/>
      <c r="SDB26" s="497"/>
      <c r="SDC26" s="497"/>
      <c r="SDD26" s="497"/>
      <c r="SDE26" s="497"/>
      <c r="SDF26" s="497"/>
      <c r="SDG26" s="497"/>
      <c r="SDH26" s="497"/>
      <c r="SDI26" s="497"/>
      <c r="SDJ26" s="497"/>
      <c r="SDK26" s="497"/>
      <c r="SDL26" s="497"/>
      <c r="SDM26" s="497"/>
      <c r="SDN26" s="497"/>
      <c r="SDO26" s="497"/>
      <c r="SDP26" s="497"/>
      <c r="SDQ26" s="497"/>
      <c r="SDR26" s="497"/>
      <c r="SDS26" s="497"/>
      <c r="SDT26" s="497"/>
      <c r="SDU26" s="497"/>
      <c r="SDV26" s="497"/>
      <c r="SDW26" s="497"/>
      <c r="SDX26" s="497"/>
      <c r="SDY26" s="497"/>
      <c r="SDZ26" s="497"/>
      <c r="SEA26" s="497"/>
      <c r="SEB26" s="497"/>
      <c r="SEC26" s="497"/>
      <c r="SED26" s="497"/>
      <c r="SEE26" s="497"/>
      <c r="SEF26" s="497"/>
      <c r="SEG26" s="497"/>
      <c r="SEH26" s="497"/>
      <c r="SEI26" s="497"/>
      <c r="SEJ26" s="497"/>
      <c r="SEK26" s="497"/>
      <c r="SEL26" s="497"/>
      <c r="SEM26" s="497"/>
      <c r="SEN26" s="497"/>
      <c r="SEO26" s="497"/>
      <c r="SEP26" s="497"/>
      <c r="SEQ26" s="497"/>
      <c r="SER26" s="497"/>
      <c r="SES26" s="497"/>
      <c r="SET26" s="497"/>
      <c r="SEU26" s="497"/>
      <c r="SEV26" s="497"/>
      <c r="SEW26" s="497"/>
      <c r="SEX26" s="497"/>
      <c r="SEY26" s="497"/>
      <c r="SEZ26" s="497"/>
      <c r="SFA26" s="497"/>
      <c r="SFB26" s="497"/>
      <c r="SFC26" s="497"/>
      <c r="SFD26" s="497"/>
      <c r="SFE26" s="497"/>
      <c r="SFF26" s="497"/>
      <c r="SFG26" s="497"/>
      <c r="SFH26" s="497"/>
      <c r="SFI26" s="497"/>
      <c r="SFJ26" s="497"/>
      <c r="SFK26" s="497"/>
      <c r="SFL26" s="497"/>
      <c r="SFM26" s="497"/>
      <c r="SFN26" s="497"/>
      <c r="SFO26" s="497"/>
      <c r="SFP26" s="497"/>
      <c r="SFQ26" s="497"/>
      <c r="SFR26" s="497"/>
      <c r="SFS26" s="497"/>
      <c r="SFT26" s="497"/>
      <c r="SFU26" s="497"/>
      <c r="SFV26" s="497"/>
      <c r="SFW26" s="497"/>
      <c r="SFX26" s="497"/>
      <c r="SFY26" s="497"/>
      <c r="SFZ26" s="497"/>
      <c r="SGA26" s="497"/>
      <c r="SGB26" s="497"/>
      <c r="SGC26" s="497"/>
      <c r="SGD26" s="497"/>
      <c r="SGE26" s="497"/>
      <c r="SGF26" s="497"/>
      <c r="SGG26" s="497"/>
      <c r="SGH26" s="497"/>
      <c r="SGI26" s="497"/>
      <c r="SGJ26" s="497"/>
      <c r="SGK26" s="497"/>
      <c r="SGL26" s="497"/>
      <c r="SGM26" s="497"/>
      <c r="SGN26" s="497"/>
      <c r="SGO26" s="497"/>
      <c r="SGP26" s="497"/>
      <c r="SGQ26" s="497"/>
      <c r="SGR26" s="497"/>
      <c r="SGS26" s="497"/>
      <c r="SGT26" s="497"/>
      <c r="SGU26" s="497"/>
      <c r="SGV26" s="497"/>
      <c r="SGW26" s="497"/>
      <c r="SGX26" s="497"/>
      <c r="SGY26" s="497"/>
      <c r="SGZ26" s="497"/>
      <c r="SHA26" s="497"/>
      <c r="SHB26" s="497"/>
      <c r="SHC26" s="497"/>
      <c r="SHD26" s="497"/>
      <c r="SHE26" s="497"/>
      <c r="SHF26" s="497"/>
      <c r="SHG26" s="497"/>
      <c r="SHH26" s="497"/>
      <c r="SHI26" s="497"/>
      <c r="SHJ26" s="497"/>
      <c r="SHK26" s="497"/>
      <c r="SHL26" s="497"/>
      <c r="SHM26" s="497"/>
      <c r="SHN26" s="497"/>
      <c r="SHO26" s="497"/>
      <c r="SHP26" s="497"/>
      <c r="SHQ26" s="497"/>
      <c r="SHR26" s="497"/>
      <c r="SHS26" s="497"/>
      <c r="SHT26" s="497"/>
      <c r="SHU26" s="497"/>
      <c r="SHV26" s="497"/>
      <c r="SHW26" s="497"/>
      <c r="SHX26" s="497"/>
      <c r="SHY26" s="497"/>
      <c r="SHZ26" s="497"/>
      <c r="SIA26" s="497"/>
      <c r="SIB26" s="497"/>
      <c r="SIC26" s="497"/>
      <c r="SID26" s="497"/>
      <c r="SIE26" s="497"/>
      <c r="SIF26" s="497"/>
      <c r="SIG26" s="497"/>
      <c r="SIH26" s="497"/>
      <c r="SII26" s="497"/>
      <c r="SIJ26" s="497"/>
      <c r="SIK26" s="497"/>
      <c r="SIL26" s="497"/>
      <c r="SIM26" s="497"/>
      <c r="SIN26" s="497"/>
      <c r="SIO26" s="497"/>
      <c r="SIP26" s="497"/>
      <c r="SIQ26" s="497"/>
      <c r="SIR26" s="497"/>
      <c r="SIS26" s="497"/>
      <c r="SIT26" s="497"/>
      <c r="SIU26" s="497"/>
      <c r="SIV26" s="497"/>
      <c r="SIW26" s="497"/>
      <c r="SIX26" s="497"/>
      <c r="SIY26" s="497"/>
      <c r="SIZ26" s="497"/>
      <c r="SJA26" s="497"/>
      <c r="SJB26" s="497"/>
      <c r="SJC26" s="497"/>
      <c r="SJD26" s="497"/>
      <c r="SJE26" s="497"/>
      <c r="SJF26" s="497"/>
      <c r="SJG26" s="497"/>
      <c r="SJH26" s="497"/>
      <c r="SJI26" s="497"/>
      <c r="SJJ26" s="497"/>
      <c r="SJK26" s="497"/>
      <c r="SJL26" s="497"/>
      <c r="SJM26" s="497"/>
      <c r="SJN26" s="497"/>
      <c r="SJO26" s="497"/>
      <c r="SJP26" s="497"/>
      <c r="SJQ26" s="497"/>
      <c r="SJR26" s="497"/>
      <c r="SJS26" s="497"/>
      <c r="SJT26" s="497"/>
      <c r="SJU26" s="497"/>
      <c r="SJV26" s="497"/>
      <c r="SJW26" s="497"/>
      <c r="SJX26" s="497"/>
      <c r="SJY26" s="497"/>
      <c r="SJZ26" s="497"/>
      <c r="SKA26" s="497"/>
      <c r="SKB26" s="497"/>
      <c r="SKC26" s="497"/>
      <c r="SKD26" s="497"/>
      <c r="SKE26" s="497"/>
      <c r="SKF26" s="497"/>
      <c r="SKG26" s="497"/>
      <c r="SKH26" s="497"/>
      <c r="SKI26" s="497"/>
      <c r="SKJ26" s="497"/>
      <c r="SKK26" s="497"/>
      <c r="SKL26" s="497"/>
      <c r="SKM26" s="497"/>
      <c r="SKN26" s="497"/>
      <c r="SKO26" s="497"/>
      <c r="SKP26" s="497"/>
      <c r="SKQ26" s="497"/>
      <c r="SKR26" s="497"/>
      <c r="SKS26" s="497"/>
      <c r="SKT26" s="497"/>
      <c r="SKU26" s="497"/>
      <c r="SKV26" s="497"/>
      <c r="SKW26" s="497"/>
      <c r="SKX26" s="497"/>
      <c r="SKY26" s="497"/>
      <c r="SKZ26" s="497"/>
      <c r="SLA26" s="497"/>
      <c r="SLB26" s="497"/>
      <c r="SLC26" s="497"/>
      <c r="SLD26" s="497"/>
      <c r="SLE26" s="497"/>
      <c r="SLF26" s="497"/>
      <c r="SLG26" s="497"/>
      <c r="SLH26" s="497"/>
      <c r="SLI26" s="497"/>
      <c r="SLJ26" s="497"/>
      <c r="SLK26" s="497"/>
      <c r="SLL26" s="497"/>
      <c r="SLM26" s="497"/>
      <c r="SLN26" s="497"/>
      <c r="SLO26" s="497"/>
      <c r="SLP26" s="497"/>
      <c r="SLQ26" s="497"/>
      <c r="SLR26" s="497"/>
      <c r="SLS26" s="497"/>
      <c r="SLT26" s="497"/>
      <c r="SLU26" s="497"/>
      <c r="SLV26" s="497"/>
      <c r="SLW26" s="497"/>
      <c r="SLX26" s="497"/>
      <c r="SLY26" s="497"/>
      <c r="SLZ26" s="497"/>
      <c r="SMA26" s="497"/>
      <c r="SMB26" s="497"/>
      <c r="SMC26" s="497"/>
      <c r="SMD26" s="497"/>
      <c r="SME26" s="497"/>
      <c r="SMF26" s="497"/>
      <c r="SMG26" s="497"/>
      <c r="SMH26" s="497"/>
      <c r="SMI26" s="497"/>
      <c r="SMJ26" s="497"/>
      <c r="SMK26" s="497"/>
      <c r="SML26" s="497"/>
      <c r="SMM26" s="497"/>
      <c r="SMN26" s="497"/>
      <c r="SMO26" s="497"/>
      <c r="SMP26" s="497"/>
      <c r="SMQ26" s="497"/>
      <c r="SMR26" s="497"/>
      <c r="SMS26" s="497"/>
      <c r="SMT26" s="497"/>
      <c r="SMU26" s="497"/>
      <c r="SMV26" s="497"/>
      <c r="SMW26" s="497"/>
      <c r="SMX26" s="497"/>
      <c r="SMY26" s="497"/>
      <c r="SMZ26" s="497"/>
      <c r="SNA26" s="497"/>
      <c r="SNB26" s="497"/>
      <c r="SNC26" s="497"/>
      <c r="SND26" s="497"/>
      <c r="SNE26" s="497"/>
      <c r="SNF26" s="497"/>
      <c r="SNG26" s="497"/>
      <c r="SNH26" s="497"/>
      <c r="SNI26" s="497"/>
      <c r="SNJ26" s="497"/>
      <c r="SNK26" s="497"/>
      <c r="SNL26" s="497"/>
      <c r="SNM26" s="497"/>
      <c r="SNN26" s="497"/>
      <c r="SNO26" s="497"/>
      <c r="SNP26" s="497"/>
      <c r="SNQ26" s="497"/>
      <c r="SNR26" s="497"/>
      <c r="SNS26" s="497"/>
      <c r="SNT26" s="497"/>
      <c r="SNU26" s="497"/>
      <c r="SNV26" s="497"/>
      <c r="SNW26" s="497"/>
      <c r="SNX26" s="497"/>
      <c r="SNY26" s="497"/>
      <c r="SNZ26" s="497"/>
      <c r="SOA26" s="497"/>
      <c r="SOB26" s="497"/>
      <c r="SOC26" s="497"/>
      <c r="SOD26" s="497"/>
      <c r="SOE26" s="497"/>
      <c r="SOF26" s="497"/>
      <c r="SOG26" s="497"/>
      <c r="SOH26" s="497"/>
      <c r="SOI26" s="497"/>
      <c r="SOJ26" s="497"/>
      <c r="SOK26" s="497"/>
      <c r="SOL26" s="497"/>
      <c r="SOM26" s="497"/>
      <c r="SON26" s="497"/>
      <c r="SOO26" s="497"/>
      <c r="SOP26" s="497"/>
      <c r="SOQ26" s="497"/>
      <c r="SOR26" s="497"/>
      <c r="SOS26" s="497"/>
      <c r="SOT26" s="497"/>
      <c r="SOU26" s="497"/>
      <c r="SOV26" s="497"/>
      <c r="SOW26" s="497"/>
      <c r="SOX26" s="497"/>
      <c r="SOY26" s="497"/>
      <c r="SOZ26" s="497"/>
      <c r="SPA26" s="497"/>
      <c r="SPB26" s="497"/>
      <c r="SPC26" s="497"/>
      <c r="SPD26" s="497"/>
      <c r="SPE26" s="497"/>
      <c r="SPF26" s="497"/>
      <c r="SPG26" s="497"/>
      <c r="SPH26" s="497"/>
      <c r="SPI26" s="497"/>
      <c r="SPJ26" s="497"/>
      <c r="SPK26" s="497"/>
      <c r="SPL26" s="497"/>
      <c r="SPM26" s="497"/>
      <c r="SPN26" s="497"/>
      <c r="SPO26" s="497"/>
      <c r="SPP26" s="497"/>
      <c r="SPQ26" s="497"/>
      <c r="SPR26" s="497"/>
      <c r="SPS26" s="497"/>
      <c r="SPT26" s="497"/>
      <c r="SPU26" s="497"/>
      <c r="SPV26" s="497"/>
      <c r="SPW26" s="497"/>
      <c r="SPX26" s="497"/>
      <c r="SPY26" s="497"/>
      <c r="SPZ26" s="497"/>
      <c r="SQA26" s="497"/>
      <c r="SQB26" s="497"/>
      <c r="SQC26" s="497"/>
      <c r="SQD26" s="497"/>
      <c r="SQE26" s="497"/>
      <c r="SQF26" s="497"/>
      <c r="SQG26" s="497"/>
      <c r="SQH26" s="497"/>
      <c r="SQI26" s="497"/>
      <c r="SQJ26" s="497"/>
      <c r="SQK26" s="497"/>
      <c r="SQL26" s="497"/>
      <c r="SQM26" s="497"/>
      <c r="SQN26" s="497"/>
      <c r="SQO26" s="497"/>
      <c r="SQP26" s="497"/>
      <c r="SQQ26" s="497"/>
      <c r="SQR26" s="497"/>
      <c r="SQS26" s="497"/>
      <c r="SQT26" s="497"/>
      <c r="SQU26" s="497"/>
      <c r="SQV26" s="497"/>
      <c r="SQW26" s="497"/>
      <c r="SQX26" s="497"/>
      <c r="SQY26" s="497"/>
      <c r="SQZ26" s="497"/>
      <c r="SRA26" s="497"/>
      <c r="SRB26" s="497"/>
      <c r="SRC26" s="497"/>
      <c r="SRD26" s="497"/>
      <c r="SRE26" s="497"/>
      <c r="SRF26" s="497"/>
      <c r="SRG26" s="497"/>
      <c r="SRH26" s="497"/>
      <c r="SRI26" s="497"/>
      <c r="SRJ26" s="497"/>
      <c r="SRK26" s="497"/>
      <c r="SRL26" s="497"/>
      <c r="SRM26" s="497"/>
      <c r="SRN26" s="497"/>
      <c r="SRO26" s="497"/>
      <c r="SRP26" s="497"/>
      <c r="SRQ26" s="497"/>
      <c r="SRR26" s="497"/>
      <c r="SRS26" s="497"/>
      <c r="SRT26" s="497"/>
      <c r="SRU26" s="497"/>
      <c r="SRV26" s="497"/>
      <c r="SRW26" s="497"/>
      <c r="SRX26" s="497"/>
      <c r="SRY26" s="497"/>
      <c r="SRZ26" s="497"/>
      <c r="SSA26" s="497"/>
      <c r="SSB26" s="497"/>
      <c r="SSC26" s="497"/>
      <c r="SSD26" s="497"/>
      <c r="SSE26" s="497"/>
      <c r="SSF26" s="497"/>
      <c r="SSG26" s="497"/>
      <c r="SSH26" s="497"/>
      <c r="SSI26" s="497"/>
      <c r="SSJ26" s="497"/>
      <c r="SSK26" s="497"/>
      <c r="SSL26" s="497"/>
      <c r="SSM26" s="497"/>
      <c r="SSN26" s="497"/>
      <c r="SSO26" s="497"/>
      <c r="SSP26" s="497"/>
      <c r="SSQ26" s="497"/>
      <c r="SSR26" s="497"/>
      <c r="SSS26" s="497"/>
      <c r="SST26" s="497"/>
      <c r="SSU26" s="497"/>
      <c r="SSV26" s="497"/>
      <c r="SSW26" s="497"/>
      <c r="SSX26" s="497"/>
      <c r="SSY26" s="497"/>
      <c r="SSZ26" s="497"/>
      <c r="STA26" s="497"/>
      <c r="STB26" s="497"/>
      <c r="STC26" s="497"/>
      <c r="STD26" s="497"/>
      <c r="STE26" s="497"/>
      <c r="STF26" s="497"/>
      <c r="STG26" s="497"/>
      <c r="STH26" s="497"/>
      <c r="STI26" s="497"/>
      <c r="STJ26" s="497"/>
      <c r="STK26" s="497"/>
      <c r="STL26" s="497"/>
      <c r="STM26" s="497"/>
      <c r="STN26" s="497"/>
      <c r="STO26" s="497"/>
      <c r="STP26" s="497"/>
      <c r="STQ26" s="497"/>
      <c r="STR26" s="497"/>
      <c r="STS26" s="497"/>
      <c r="STT26" s="497"/>
      <c r="STU26" s="497"/>
      <c r="STV26" s="497"/>
      <c r="STW26" s="497"/>
      <c r="STX26" s="497"/>
      <c r="STY26" s="497"/>
      <c r="STZ26" s="497"/>
      <c r="SUA26" s="497"/>
      <c r="SUB26" s="497"/>
      <c r="SUC26" s="497"/>
      <c r="SUD26" s="497"/>
      <c r="SUE26" s="497"/>
      <c r="SUF26" s="497"/>
      <c r="SUG26" s="497"/>
      <c r="SUH26" s="497"/>
      <c r="SUI26" s="497"/>
      <c r="SUJ26" s="497"/>
      <c r="SUK26" s="497"/>
      <c r="SUL26" s="497"/>
      <c r="SUM26" s="497"/>
      <c r="SUN26" s="497"/>
      <c r="SUO26" s="497"/>
      <c r="SUP26" s="497"/>
      <c r="SUQ26" s="497"/>
      <c r="SUR26" s="497"/>
      <c r="SUS26" s="497"/>
      <c r="SUT26" s="497"/>
      <c r="SUU26" s="497"/>
      <c r="SUV26" s="497"/>
      <c r="SUW26" s="497"/>
      <c r="SUX26" s="497"/>
      <c r="SUY26" s="497"/>
      <c r="SUZ26" s="497"/>
      <c r="SVA26" s="497"/>
      <c r="SVB26" s="497"/>
      <c r="SVC26" s="497"/>
      <c r="SVD26" s="497"/>
      <c r="SVE26" s="497"/>
      <c r="SVF26" s="497"/>
      <c r="SVG26" s="497"/>
      <c r="SVH26" s="497"/>
      <c r="SVI26" s="497"/>
      <c r="SVJ26" s="497"/>
      <c r="SVK26" s="497"/>
      <c r="SVL26" s="497"/>
      <c r="SVM26" s="497"/>
      <c r="SVN26" s="497"/>
      <c r="SVO26" s="497"/>
      <c r="SVP26" s="497"/>
      <c r="SVQ26" s="497"/>
      <c r="SVR26" s="497"/>
      <c r="SVS26" s="497"/>
      <c r="SVT26" s="497"/>
      <c r="SVU26" s="497"/>
      <c r="SVV26" s="497"/>
      <c r="SVW26" s="497"/>
      <c r="SVX26" s="497"/>
      <c r="SVY26" s="497"/>
      <c r="SVZ26" s="497"/>
      <c r="SWA26" s="497"/>
      <c r="SWB26" s="497"/>
      <c r="SWC26" s="497"/>
      <c r="SWD26" s="497"/>
      <c r="SWE26" s="497"/>
      <c r="SWF26" s="497"/>
      <c r="SWG26" s="497"/>
      <c r="SWH26" s="497"/>
      <c r="SWI26" s="497"/>
      <c r="SWJ26" s="497"/>
      <c r="SWK26" s="497"/>
      <c r="SWL26" s="497"/>
      <c r="SWM26" s="497"/>
      <c r="SWN26" s="497"/>
      <c r="SWO26" s="497"/>
      <c r="SWP26" s="497"/>
      <c r="SWQ26" s="497"/>
      <c r="SWR26" s="497"/>
      <c r="SWS26" s="497"/>
      <c r="SWT26" s="497"/>
      <c r="SWU26" s="497"/>
      <c r="SWV26" s="497"/>
      <c r="SWW26" s="497"/>
      <c r="SWX26" s="497"/>
      <c r="SWY26" s="497"/>
      <c r="SWZ26" s="497"/>
      <c r="SXA26" s="497"/>
      <c r="SXB26" s="497"/>
      <c r="SXC26" s="497"/>
      <c r="SXD26" s="497"/>
      <c r="SXE26" s="497"/>
      <c r="SXF26" s="497"/>
      <c r="SXG26" s="497"/>
      <c r="SXH26" s="497"/>
      <c r="SXI26" s="497"/>
      <c r="SXJ26" s="497"/>
      <c r="SXK26" s="497"/>
      <c r="SXL26" s="497"/>
      <c r="SXM26" s="497"/>
      <c r="SXN26" s="497"/>
      <c r="SXO26" s="497"/>
      <c r="SXP26" s="497"/>
      <c r="SXQ26" s="497"/>
      <c r="SXR26" s="497"/>
      <c r="SXS26" s="497"/>
      <c r="SXT26" s="497"/>
      <c r="SXU26" s="497"/>
      <c r="SXV26" s="497"/>
      <c r="SXW26" s="497"/>
      <c r="SXX26" s="497"/>
      <c r="SXY26" s="497"/>
      <c r="SXZ26" s="497"/>
      <c r="SYA26" s="497"/>
      <c r="SYB26" s="497"/>
      <c r="SYC26" s="497"/>
      <c r="SYD26" s="497"/>
      <c r="SYE26" s="497"/>
      <c r="SYF26" s="497"/>
      <c r="SYG26" s="497"/>
      <c r="SYH26" s="497"/>
      <c r="SYI26" s="497"/>
      <c r="SYJ26" s="497"/>
      <c r="SYK26" s="497"/>
      <c r="SYL26" s="497"/>
      <c r="SYM26" s="497"/>
      <c r="SYN26" s="497"/>
      <c r="SYO26" s="497"/>
      <c r="SYP26" s="497"/>
      <c r="SYQ26" s="497"/>
      <c r="SYR26" s="497"/>
      <c r="SYS26" s="497"/>
      <c r="SYT26" s="497"/>
      <c r="SYU26" s="497"/>
      <c r="SYV26" s="497"/>
      <c r="SYW26" s="497"/>
      <c r="SYX26" s="497"/>
      <c r="SYY26" s="497"/>
      <c r="SYZ26" s="497"/>
      <c r="SZA26" s="497"/>
      <c r="SZB26" s="497"/>
      <c r="SZC26" s="497"/>
      <c r="SZD26" s="497"/>
      <c r="SZE26" s="497"/>
      <c r="SZF26" s="497"/>
      <c r="SZG26" s="497"/>
      <c r="SZH26" s="497"/>
      <c r="SZI26" s="497"/>
      <c r="SZJ26" s="497"/>
      <c r="SZK26" s="497"/>
      <c r="SZL26" s="497"/>
      <c r="SZM26" s="497"/>
      <c r="SZN26" s="497"/>
      <c r="SZO26" s="497"/>
      <c r="SZP26" s="497"/>
      <c r="SZQ26" s="497"/>
      <c r="SZR26" s="497"/>
      <c r="SZS26" s="497"/>
      <c r="SZT26" s="497"/>
      <c r="SZU26" s="497"/>
      <c r="SZV26" s="497"/>
      <c r="SZW26" s="497"/>
      <c r="SZX26" s="497"/>
      <c r="SZY26" s="497"/>
      <c r="SZZ26" s="497"/>
      <c r="TAA26" s="497"/>
      <c r="TAB26" s="497"/>
      <c r="TAC26" s="497"/>
      <c r="TAD26" s="497"/>
      <c r="TAE26" s="497"/>
      <c r="TAF26" s="497"/>
      <c r="TAG26" s="497"/>
      <c r="TAH26" s="497"/>
      <c r="TAI26" s="497"/>
      <c r="TAJ26" s="497"/>
      <c r="TAK26" s="497"/>
      <c r="TAL26" s="497"/>
      <c r="TAM26" s="497"/>
      <c r="TAN26" s="497"/>
      <c r="TAO26" s="497"/>
      <c r="TAP26" s="497"/>
      <c r="TAQ26" s="497"/>
      <c r="TAR26" s="497"/>
      <c r="TAS26" s="497"/>
      <c r="TAT26" s="497"/>
      <c r="TAU26" s="497"/>
      <c r="TAV26" s="497"/>
      <c r="TAW26" s="497"/>
      <c r="TAX26" s="497"/>
      <c r="TAY26" s="497"/>
      <c r="TAZ26" s="497"/>
      <c r="TBA26" s="497"/>
      <c r="TBB26" s="497"/>
      <c r="TBC26" s="497"/>
      <c r="TBD26" s="497"/>
      <c r="TBE26" s="497"/>
      <c r="TBF26" s="497"/>
      <c r="TBG26" s="497"/>
      <c r="TBH26" s="497"/>
      <c r="TBI26" s="497"/>
      <c r="TBJ26" s="497"/>
      <c r="TBK26" s="497"/>
      <c r="TBL26" s="497"/>
      <c r="TBM26" s="497"/>
      <c r="TBN26" s="497"/>
      <c r="TBO26" s="497"/>
      <c r="TBP26" s="497"/>
      <c r="TBQ26" s="497"/>
      <c r="TBR26" s="497"/>
      <c r="TBS26" s="497"/>
      <c r="TBT26" s="497"/>
      <c r="TBU26" s="497"/>
      <c r="TBV26" s="497"/>
      <c r="TBW26" s="497"/>
      <c r="TBX26" s="497"/>
      <c r="TBY26" s="497"/>
      <c r="TBZ26" s="497"/>
      <c r="TCA26" s="497"/>
      <c r="TCB26" s="497"/>
      <c r="TCC26" s="497"/>
      <c r="TCD26" s="497"/>
      <c r="TCE26" s="497"/>
      <c r="TCF26" s="497"/>
      <c r="TCG26" s="497"/>
      <c r="TCH26" s="497"/>
      <c r="TCI26" s="497"/>
      <c r="TCJ26" s="497"/>
      <c r="TCK26" s="497"/>
      <c r="TCL26" s="497"/>
      <c r="TCM26" s="497"/>
      <c r="TCN26" s="497"/>
      <c r="TCO26" s="497"/>
      <c r="TCP26" s="497"/>
      <c r="TCQ26" s="497"/>
      <c r="TCR26" s="497"/>
      <c r="TCS26" s="497"/>
      <c r="TCT26" s="497"/>
      <c r="TCU26" s="497"/>
      <c r="TCV26" s="497"/>
      <c r="TCW26" s="497"/>
      <c r="TCX26" s="497"/>
      <c r="TCY26" s="497"/>
      <c r="TCZ26" s="497"/>
      <c r="TDA26" s="497"/>
      <c r="TDB26" s="497"/>
      <c r="TDC26" s="497"/>
      <c r="TDD26" s="497"/>
      <c r="TDE26" s="497"/>
      <c r="TDF26" s="497"/>
      <c r="TDG26" s="497"/>
      <c r="TDH26" s="497"/>
      <c r="TDI26" s="497"/>
      <c r="TDJ26" s="497"/>
      <c r="TDK26" s="497"/>
      <c r="TDL26" s="497"/>
      <c r="TDM26" s="497"/>
      <c r="TDN26" s="497"/>
      <c r="TDO26" s="497"/>
      <c r="TDP26" s="497"/>
      <c r="TDQ26" s="497"/>
      <c r="TDR26" s="497"/>
      <c r="TDS26" s="497"/>
      <c r="TDT26" s="497"/>
      <c r="TDU26" s="497"/>
      <c r="TDV26" s="497"/>
      <c r="TDW26" s="497"/>
      <c r="TDX26" s="497"/>
      <c r="TDY26" s="497"/>
      <c r="TDZ26" s="497"/>
      <c r="TEA26" s="497"/>
      <c r="TEB26" s="497"/>
      <c r="TEC26" s="497"/>
      <c r="TED26" s="497"/>
      <c r="TEE26" s="497"/>
      <c r="TEF26" s="497"/>
      <c r="TEG26" s="497"/>
      <c r="TEH26" s="497"/>
      <c r="TEI26" s="497"/>
      <c r="TEJ26" s="497"/>
      <c r="TEK26" s="497"/>
      <c r="TEL26" s="497"/>
      <c r="TEM26" s="497"/>
      <c r="TEN26" s="497"/>
      <c r="TEO26" s="497"/>
      <c r="TEP26" s="497"/>
      <c r="TEQ26" s="497"/>
      <c r="TER26" s="497"/>
      <c r="TES26" s="497"/>
      <c r="TET26" s="497"/>
      <c r="TEU26" s="497"/>
      <c r="TEV26" s="497"/>
      <c r="TEW26" s="497"/>
      <c r="TEX26" s="497"/>
      <c r="TEY26" s="497"/>
      <c r="TEZ26" s="497"/>
      <c r="TFA26" s="497"/>
      <c r="TFB26" s="497"/>
      <c r="TFC26" s="497"/>
      <c r="TFD26" s="497"/>
      <c r="TFE26" s="497"/>
      <c r="TFF26" s="497"/>
      <c r="TFG26" s="497"/>
      <c r="TFH26" s="497"/>
      <c r="TFI26" s="497"/>
      <c r="TFJ26" s="497"/>
      <c r="TFK26" s="497"/>
      <c r="TFL26" s="497"/>
      <c r="TFM26" s="497"/>
      <c r="TFN26" s="497"/>
      <c r="TFO26" s="497"/>
      <c r="TFP26" s="497"/>
      <c r="TFQ26" s="497"/>
      <c r="TFR26" s="497"/>
      <c r="TFS26" s="497"/>
      <c r="TFT26" s="497"/>
      <c r="TFU26" s="497"/>
      <c r="TFV26" s="497"/>
      <c r="TFW26" s="497"/>
      <c r="TFX26" s="497"/>
      <c r="TFY26" s="497"/>
      <c r="TFZ26" s="497"/>
      <c r="TGA26" s="497"/>
      <c r="TGB26" s="497"/>
      <c r="TGC26" s="497"/>
      <c r="TGD26" s="497"/>
      <c r="TGE26" s="497"/>
      <c r="TGF26" s="497"/>
      <c r="TGG26" s="497"/>
      <c r="TGH26" s="497"/>
      <c r="TGI26" s="497"/>
      <c r="TGJ26" s="497"/>
      <c r="TGK26" s="497"/>
      <c r="TGL26" s="497"/>
      <c r="TGM26" s="497"/>
      <c r="TGN26" s="497"/>
      <c r="TGO26" s="497"/>
      <c r="TGP26" s="497"/>
      <c r="TGQ26" s="497"/>
      <c r="TGR26" s="497"/>
      <c r="TGS26" s="497"/>
      <c r="TGT26" s="497"/>
      <c r="TGU26" s="497"/>
      <c r="TGV26" s="497"/>
      <c r="TGW26" s="497"/>
      <c r="TGX26" s="497"/>
      <c r="TGY26" s="497"/>
      <c r="TGZ26" s="497"/>
      <c r="THA26" s="497"/>
      <c r="THB26" s="497"/>
      <c r="THC26" s="497"/>
      <c r="THD26" s="497"/>
      <c r="THE26" s="497"/>
      <c r="THF26" s="497"/>
      <c r="THG26" s="497"/>
      <c r="THH26" s="497"/>
      <c r="THI26" s="497"/>
      <c r="THJ26" s="497"/>
      <c r="THK26" s="497"/>
      <c r="THL26" s="497"/>
      <c r="THM26" s="497"/>
      <c r="THN26" s="497"/>
      <c r="THO26" s="497"/>
      <c r="THP26" s="497"/>
      <c r="THQ26" s="497"/>
      <c r="THR26" s="497"/>
      <c r="THS26" s="497"/>
      <c r="THT26" s="497"/>
      <c r="THU26" s="497"/>
      <c r="THV26" s="497"/>
      <c r="THW26" s="497"/>
      <c r="THX26" s="497"/>
      <c r="THY26" s="497"/>
      <c r="THZ26" s="497"/>
      <c r="TIA26" s="497"/>
      <c r="TIB26" s="497"/>
      <c r="TIC26" s="497"/>
      <c r="TID26" s="497"/>
      <c r="TIE26" s="497"/>
      <c r="TIF26" s="497"/>
      <c r="TIG26" s="497"/>
      <c r="TIH26" s="497"/>
      <c r="TII26" s="497"/>
      <c r="TIJ26" s="497"/>
      <c r="TIK26" s="497"/>
      <c r="TIL26" s="497"/>
      <c r="TIM26" s="497"/>
      <c r="TIN26" s="497"/>
      <c r="TIO26" s="497"/>
      <c r="TIP26" s="497"/>
      <c r="TIQ26" s="497"/>
      <c r="TIR26" s="497"/>
      <c r="TIS26" s="497"/>
      <c r="TIT26" s="497"/>
      <c r="TIU26" s="497"/>
      <c r="TIV26" s="497"/>
      <c r="TIW26" s="497"/>
      <c r="TIX26" s="497"/>
      <c r="TIY26" s="497"/>
      <c r="TIZ26" s="497"/>
      <c r="TJA26" s="497"/>
      <c r="TJB26" s="497"/>
      <c r="TJC26" s="497"/>
      <c r="TJD26" s="497"/>
      <c r="TJE26" s="497"/>
      <c r="TJF26" s="497"/>
      <c r="TJG26" s="497"/>
      <c r="TJH26" s="497"/>
      <c r="TJI26" s="497"/>
      <c r="TJJ26" s="497"/>
      <c r="TJK26" s="497"/>
      <c r="TJL26" s="497"/>
      <c r="TJM26" s="497"/>
      <c r="TJN26" s="497"/>
      <c r="TJO26" s="497"/>
      <c r="TJP26" s="497"/>
      <c r="TJQ26" s="497"/>
      <c r="TJR26" s="497"/>
      <c r="TJS26" s="497"/>
      <c r="TJT26" s="497"/>
      <c r="TJU26" s="497"/>
      <c r="TJV26" s="497"/>
      <c r="TJW26" s="497"/>
      <c r="TJX26" s="497"/>
      <c r="TJY26" s="497"/>
      <c r="TJZ26" s="497"/>
      <c r="TKA26" s="497"/>
      <c r="TKB26" s="497"/>
      <c r="TKC26" s="497"/>
      <c r="TKD26" s="497"/>
      <c r="TKE26" s="497"/>
      <c r="TKF26" s="497"/>
      <c r="TKG26" s="497"/>
      <c r="TKH26" s="497"/>
      <c r="TKI26" s="497"/>
      <c r="TKJ26" s="497"/>
      <c r="TKK26" s="497"/>
      <c r="TKL26" s="497"/>
      <c r="TKM26" s="497"/>
      <c r="TKN26" s="497"/>
      <c r="TKO26" s="497"/>
      <c r="TKP26" s="497"/>
      <c r="TKQ26" s="497"/>
      <c r="TKR26" s="497"/>
      <c r="TKS26" s="497"/>
      <c r="TKT26" s="497"/>
      <c r="TKU26" s="497"/>
      <c r="TKV26" s="497"/>
      <c r="TKW26" s="497"/>
      <c r="TKX26" s="497"/>
      <c r="TKY26" s="497"/>
      <c r="TKZ26" s="497"/>
      <c r="TLA26" s="497"/>
      <c r="TLB26" s="497"/>
      <c r="TLC26" s="497"/>
      <c r="TLD26" s="497"/>
      <c r="TLE26" s="497"/>
      <c r="TLF26" s="497"/>
      <c r="TLG26" s="497"/>
      <c r="TLH26" s="497"/>
      <c r="TLI26" s="497"/>
      <c r="TLJ26" s="497"/>
      <c r="TLK26" s="497"/>
      <c r="TLL26" s="497"/>
      <c r="TLM26" s="497"/>
      <c r="TLN26" s="497"/>
      <c r="TLO26" s="497"/>
      <c r="TLP26" s="497"/>
      <c r="TLQ26" s="497"/>
      <c r="TLR26" s="497"/>
      <c r="TLS26" s="497"/>
      <c r="TLT26" s="497"/>
      <c r="TLU26" s="497"/>
      <c r="TLV26" s="497"/>
      <c r="TLW26" s="497"/>
      <c r="TLX26" s="497"/>
      <c r="TLY26" s="497"/>
      <c r="TLZ26" s="497"/>
      <c r="TMA26" s="497"/>
      <c r="TMB26" s="497"/>
      <c r="TMC26" s="497"/>
      <c r="TMD26" s="497"/>
      <c r="TME26" s="497"/>
      <c r="TMF26" s="497"/>
      <c r="TMG26" s="497"/>
      <c r="TMH26" s="497"/>
      <c r="TMI26" s="497"/>
      <c r="TMJ26" s="497"/>
      <c r="TMK26" s="497"/>
      <c r="TML26" s="497"/>
      <c r="TMM26" s="497"/>
      <c r="TMN26" s="497"/>
      <c r="TMO26" s="497"/>
      <c r="TMP26" s="497"/>
      <c r="TMQ26" s="497"/>
      <c r="TMR26" s="497"/>
      <c r="TMS26" s="497"/>
      <c r="TMT26" s="497"/>
      <c r="TMU26" s="497"/>
      <c r="TMV26" s="497"/>
      <c r="TMW26" s="497"/>
      <c r="TMX26" s="497"/>
      <c r="TMY26" s="497"/>
      <c r="TMZ26" s="497"/>
      <c r="TNA26" s="497"/>
      <c r="TNB26" s="497"/>
      <c r="TNC26" s="497"/>
      <c r="TND26" s="497"/>
      <c r="TNE26" s="497"/>
      <c r="TNF26" s="497"/>
      <c r="TNG26" s="497"/>
      <c r="TNH26" s="497"/>
      <c r="TNI26" s="497"/>
      <c r="TNJ26" s="497"/>
      <c r="TNK26" s="497"/>
      <c r="TNL26" s="497"/>
      <c r="TNM26" s="497"/>
      <c r="TNN26" s="497"/>
      <c r="TNO26" s="497"/>
      <c r="TNP26" s="497"/>
      <c r="TNQ26" s="497"/>
      <c r="TNR26" s="497"/>
      <c r="TNS26" s="497"/>
      <c r="TNT26" s="497"/>
      <c r="TNU26" s="497"/>
      <c r="TNV26" s="497"/>
      <c r="TNW26" s="497"/>
      <c r="TNX26" s="497"/>
      <c r="TNY26" s="497"/>
      <c r="TNZ26" s="497"/>
      <c r="TOA26" s="497"/>
      <c r="TOB26" s="497"/>
      <c r="TOC26" s="497"/>
      <c r="TOD26" s="497"/>
      <c r="TOE26" s="497"/>
      <c r="TOF26" s="497"/>
      <c r="TOG26" s="497"/>
      <c r="TOH26" s="497"/>
      <c r="TOI26" s="497"/>
      <c r="TOJ26" s="497"/>
      <c r="TOK26" s="497"/>
      <c r="TOL26" s="497"/>
      <c r="TOM26" s="497"/>
      <c r="TON26" s="497"/>
      <c r="TOO26" s="497"/>
      <c r="TOP26" s="497"/>
      <c r="TOQ26" s="497"/>
      <c r="TOR26" s="497"/>
      <c r="TOS26" s="497"/>
      <c r="TOT26" s="497"/>
      <c r="TOU26" s="497"/>
      <c r="TOV26" s="497"/>
      <c r="TOW26" s="497"/>
      <c r="TOX26" s="497"/>
      <c r="TOY26" s="497"/>
      <c r="TOZ26" s="497"/>
      <c r="TPA26" s="497"/>
      <c r="TPB26" s="497"/>
      <c r="TPC26" s="497"/>
      <c r="TPD26" s="497"/>
      <c r="TPE26" s="497"/>
      <c r="TPF26" s="497"/>
      <c r="TPG26" s="497"/>
      <c r="TPH26" s="497"/>
      <c r="TPI26" s="497"/>
      <c r="TPJ26" s="497"/>
      <c r="TPK26" s="497"/>
      <c r="TPL26" s="497"/>
      <c r="TPM26" s="497"/>
      <c r="TPN26" s="497"/>
      <c r="TPO26" s="497"/>
      <c r="TPP26" s="497"/>
      <c r="TPQ26" s="497"/>
      <c r="TPR26" s="497"/>
      <c r="TPS26" s="497"/>
      <c r="TPT26" s="497"/>
      <c r="TPU26" s="497"/>
      <c r="TPV26" s="497"/>
      <c r="TPW26" s="497"/>
      <c r="TPX26" s="497"/>
      <c r="TPY26" s="497"/>
      <c r="TPZ26" s="497"/>
      <c r="TQA26" s="497"/>
      <c r="TQB26" s="497"/>
      <c r="TQC26" s="497"/>
      <c r="TQD26" s="497"/>
      <c r="TQE26" s="497"/>
      <c r="TQF26" s="497"/>
      <c r="TQG26" s="497"/>
      <c r="TQH26" s="497"/>
      <c r="TQI26" s="497"/>
      <c r="TQJ26" s="497"/>
      <c r="TQK26" s="497"/>
      <c r="TQL26" s="497"/>
      <c r="TQM26" s="497"/>
      <c r="TQN26" s="497"/>
      <c r="TQO26" s="497"/>
      <c r="TQP26" s="497"/>
      <c r="TQQ26" s="497"/>
      <c r="TQR26" s="497"/>
      <c r="TQS26" s="497"/>
      <c r="TQT26" s="497"/>
      <c r="TQU26" s="497"/>
      <c r="TQV26" s="497"/>
      <c r="TQW26" s="497"/>
      <c r="TQX26" s="497"/>
      <c r="TQY26" s="497"/>
      <c r="TQZ26" s="497"/>
      <c r="TRA26" s="497"/>
      <c r="TRB26" s="497"/>
      <c r="TRC26" s="497"/>
      <c r="TRD26" s="497"/>
      <c r="TRE26" s="497"/>
      <c r="TRF26" s="497"/>
      <c r="TRG26" s="497"/>
      <c r="TRH26" s="497"/>
      <c r="TRI26" s="497"/>
      <c r="TRJ26" s="497"/>
      <c r="TRK26" s="497"/>
      <c r="TRL26" s="497"/>
      <c r="TRM26" s="497"/>
      <c r="TRN26" s="497"/>
      <c r="TRO26" s="497"/>
      <c r="TRP26" s="497"/>
      <c r="TRQ26" s="497"/>
      <c r="TRR26" s="497"/>
      <c r="TRS26" s="497"/>
      <c r="TRT26" s="497"/>
      <c r="TRU26" s="497"/>
      <c r="TRV26" s="497"/>
      <c r="TRW26" s="497"/>
      <c r="TRX26" s="497"/>
      <c r="TRY26" s="497"/>
      <c r="TRZ26" s="497"/>
      <c r="TSA26" s="497"/>
      <c r="TSB26" s="497"/>
      <c r="TSC26" s="497"/>
      <c r="TSD26" s="497"/>
      <c r="TSE26" s="497"/>
      <c r="TSF26" s="497"/>
      <c r="TSG26" s="497"/>
      <c r="TSH26" s="497"/>
      <c r="TSI26" s="497"/>
      <c r="TSJ26" s="497"/>
      <c r="TSK26" s="497"/>
      <c r="TSL26" s="497"/>
      <c r="TSM26" s="497"/>
      <c r="TSN26" s="497"/>
      <c r="TSO26" s="497"/>
      <c r="TSP26" s="497"/>
      <c r="TSQ26" s="497"/>
      <c r="TSR26" s="497"/>
      <c r="TSS26" s="497"/>
      <c r="TST26" s="497"/>
      <c r="TSU26" s="497"/>
      <c r="TSV26" s="497"/>
      <c r="TSW26" s="497"/>
      <c r="TSX26" s="497"/>
      <c r="TSY26" s="497"/>
      <c r="TSZ26" s="497"/>
      <c r="TTA26" s="497"/>
      <c r="TTB26" s="497"/>
      <c r="TTC26" s="497"/>
      <c r="TTD26" s="497"/>
      <c r="TTE26" s="497"/>
      <c r="TTF26" s="497"/>
      <c r="TTG26" s="497"/>
      <c r="TTH26" s="497"/>
      <c r="TTI26" s="497"/>
      <c r="TTJ26" s="497"/>
      <c r="TTK26" s="497"/>
      <c r="TTL26" s="497"/>
      <c r="TTM26" s="497"/>
      <c r="TTN26" s="497"/>
      <c r="TTO26" s="497"/>
      <c r="TTP26" s="497"/>
      <c r="TTQ26" s="497"/>
      <c r="TTR26" s="497"/>
      <c r="TTS26" s="497"/>
      <c r="TTT26" s="497"/>
      <c r="TTU26" s="497"/>
      <c r="TTV26" s="497"/>
      <c r="TTW26" s="497"/>
      <c r="TTX26" s="497"/>
      <c r="TTY26" s="497"/>
      <c r="TTZ26" s="497"/>
      <c r="TUA26" s="497"/>
      <c r="TUB26" s="497"/>
      <c r="TUC26" s="497"/>
      <c r="TUD26" s="497"/>
      <c r="TUE26" s="497"/>
      <c r="TUF26" s="497"/>
      <c r="TUG26" s="497"/>
      <c r="TUH26" s="497"/>
      <c r="TUI26" s="497"/>
      <c r="TUJ26" s="497"/>
      <c r="TUK26" s="497"/>
      <c r="TUL26" s="497"/>
      <c r="TUM26" s="497"/>
      <c r="TUN26" s="497"/>
      <c r="TUO26" s="497"/>
      <c r="TUP26" s="497"/>
      <c r="TUQ26" s="497"/>
      <c r="TUR26" s="497"/>
      <c r="TUS26" s="497"/>
      <c r="TUT26" s="497"/>
      <c r="TUU26" s="497"/>
      <c r="TUV26" s="497"/>
      <c r="TUW26" s="497"/>
      <c r="TUX26" s="497"/>
      <c r="TUY26" s="497"/>
      <c r="TUZ26" s="497"/>
      <c r="TVA26" s="497"/>
      <c r="TVB26" s="497"/>
      <c r="TVC26" s="497"/>
      <c r="TVD26" s="497"/>
      <c r="TVE26" s="497"/>
      <c r="TVF26" s="497"/>
      <c r="TVG26" s="497"/>
      <c r="TVH26" s="497"/>
      <c r="TVI26" s="497"/>
      <c r="TVJ26" s="497"/>
      <c r="TVK26" s="497"/>
      <c r="TVL26" s="497"/>
      <c r="TVM26" s="497"/>
      <c r="TVN26" s="497"/>
      <c r="TVO26" s="497"/>
      <c r="TVP26" s="497"/>
      <c r="TVQ26" s="497"/>
      <c r="TVR26" s="497"/>
      <c r="TVS26" s="497"/>
      <c r="TVT26" s="497"/>
      <c r="TVU26" s="497"/>
      <c r="TVV26" s="497"/>
      <c r="TVW26" s="497"/>
      <c r="TVX26" s="497"/>
      <c r="TVY26" s="497"/>
      <c r="TVZ26" s="497"/>
      <c r="TWA26" s="497"/>
      <c r="TWB26" s="497"/>
      <c r="TWC26" s="497"/>
      <c r="TWD26" s="497"/>
      <c r="TWE26" s="497"/>
      <c r="TWF26" s="497"/>
      <c r="TWG26" s="497"/>
      <c r="TWH26" s="497"/>
      <c r="TWI26" s="497"/>
      <c r="TWJ26" s="497"/>
      <c r="TWK26" s="497"/>
      <c r="TWL26" s="497"/>
      <c r="TWM26" s="497"/>
      <c r="TWN26" s="497"/>
      <c r="TWO26" s="497"/>
      <c r="TWP26" s="497"/>
      <c r="TWQ26" s="497"/>
      <c r="TWR26" s="497"/>
      <c r="TWS26" s="497"/>
      <c r="TWT26" s="497"/>
      <c r="TWU26" s="497"/>
      <c r="TWV26" s="497"/>
      <c r="TWW26" s="497"/>
      <c r="TWX26" s="497"/>
      <c r="TWY26" s="497"/>
      <c r="TWZ26" s="497"/>
      <c r="TXA26" s="497"/>
      <c r="TXB26" s="497"/>
      <c r="TXC26" s="497"/>
      <c r="TXD26" s="497"/>
      <c r="TXE26" s="497"/>
      <c r="TXF26" s="497"/>
      <c r="TXG26" s="497"/>
      <c r="TXH26" s="497"/>
      <c r="TXI26" s="497"/>
      <c r="TXJ26" s="497"/>
      <c r="TXK26" s="497"/>
      <c r="TXL26" s="497"/>
      <c r="TXM26" s="497"/>
      <c r="TXN26" s="497"/>
      <c r="TXO26" s="497"/>
      <c r="TXP26" s="497"/>
      <c r="TXQ26" s="497"/>
      <c r="TXR26" s="497"/>
      <c r="TXS26" s="497"/>
      <c r="TXT26" s="497"/>
      <c r="TXU26" s="497"/>
      <c r="TXV26" s="497"/>
      <c r="TXW26" s="497"/>
      <c r="TXX26" s="497"/>
      <c r="TXY26" s="497"/>
      <c r="TXZ26" s="497"/>
      <c r="TYA26" s="497"/>
      <c r="TYB26" s="497"/>
      <c r="TYC26" s="497"/>
      <c r="TYD26" s="497"/>
      <c r="TYE26" s="497"/>
      <c r="TYF26" s="497"/>
      <c r="TYG26" s="497"/>
      <c r="TYH26" s="497"/>
      <c r="TYI26" s="497"/>
      <c r="TYJ26" s="497"/>
      <c r="TYK26" s="497"/>
      <c r="TYL26" s="497"/>
      <c r="TYM26" s="497"/>
      <c r="TYN26" s="497"/>
      <c r="TYO26" s="497"/>
      <c r="TYP26" s="497"/>
      <c r="TYQ26" s="497"/>
      <c r="TYR26" s="497"/>
      <c r="TYS26" s="497"/>
      <c r="TYT26" s="497"/>
      <c r="TYU26" s="497"/>
      <c r="TYV26" s="497"/>
      <c r="TYW26" s="497"/>
      <c r="TYX26" s="497"/>
      <c r="TYY26" s="497"/>
      <c r="TYZ26" s="497"/>
      <c r="TZA26" s="497"/>
      <c r="TZB26" s="497"/>
      <c r="TZC26" s="497"/>
      <c r="TZD26" s="497"/>
      <c r="TZE26" s="497"/>
      <c r="TZF26" s="497"/>
      <c r="TZG26" s="497"/>
      <c r="TZH26" s="497"/>
      <c r="TZI26" s="497"/>
      <c r="TZJ26" s="497"/>
      <c r="TZK26" s="497"/>
      <c r="TZL26" s="497"/>
      <c r="TZM26" s="497"/>
      <c r="TZN26" s="497"/>
      <c r="TZO26" s="497"/>
      <c r="TZP26" s="497"/>
      <c r="TZQ26" s="497"/>
      <c r="TZR26" s="497"/>
      <c r="TZS26" s="497"/>
      <c r="TZT26" s="497"/>
      <c r="TZU26" s="497"/>
      <c r="TZV26" s="497"/>
      <c r="TZW26" s="497"/>
      <c r="TZX26" s="497"/>
      <c r="TZY26" s="497"/>
      <c r="TZZ26" s="497"/>
      <c r="UAA26" s="497"/>
      <c r="UAB26" s="497"/>
      <c r="UAC26" s="497"/>
      <c r="UAD26" s="497"/>
      <c r="UAE26" s="497"/>
      <c r="UAF26" s="497"/>
      <c r="UAG26" s="497"/>
      <c r="UAH26" s="497"/>
      <c r="UAI26" s="497"/>
      <c r="UAJ26" s="497"/>
      <c r="UAK26" s="497"/>
      <c r="UAL26" s="497"/>
      <c r="UAM26" s="497"/>
      <c r="UAN26" s="497"/>
      <c r="UAO26" s="497"/>
      <c r="UAP26" s="497"/>
      <c r="UAQ26" s="497"/>
      <c r="UAR26" s="497"/>
      <c r="UAS26" s="497"/>
      <c r="UAT26" s="497"/>
      <c r="UAU26" s="497"/>
      <c r="UAV26" s="497"/>
      <c r="UAW26" s="497"/>
      <c r="UAX26" s="497"/>
      <c r="UAY26" s="497"/>
      <c r="UAZ26" s="497"/>
      <c r="UBA26" s="497"/>
      <c r="UBB26" s="497"/>
      <c r="UBC26" s="497"/>
      <c r="UBD26" s="497"/>
      <c r="UBE26" s="497"/>
      <c r="UBF26" s="497"/>
      <c r="UBG26" s="497"/>
      <c r="UBH26" s="497"/>
      <c r="UBI26" s="497"/>
      <c r="UBJ26" s="497"/>
      <c r="UBK26" s="497"/>
      <c r="UBL26" s="497"/>
      <c r="UBM26" s="497"/>
      <c r="UBN26" s="497"/>
      <c r="UBO26" s="497"/>
      <c r="UBP26" s="497"/>
      <c r="UBQ26" s="497"/>
      <c r="UBR26" s="497"/>
      <c r="UBS26" s="497"/>
      <c r="UBT26" s="497"/>
      <c r="UBU26" s="497"/>
      <c r="UBV26" s="497"/>
      <c r="UBW26" s="497"/>
      <c r="UBX26" s="497"/>
      <c r="UBY26" s="497"/>
      <c r="UBZ26" s="497"/>
      <c r="UCA26" s="497"/>
      <c r="UCB26" s="497"/>
      <c r="UCC26" s="497"/>
      <c r="UCD26" s="497"/>
      <c r="UCE26" s="497"/>
      <c r="UCF26" s="497"/>
      <c r="UCG26" s="497"/>
      <c r="UCH26" s="497"/>
      <c r="UCI26" s="497"/>
      <c r="UCJ26" s="497"/>
      <c r="UCK26" s="497"/>
      <c r="UCL26" s="497"/>
      <c r="UCM26" s="497"/>
      <c r="UCN26" s="497"/>
      <c r="UCO26" s="497"/>
      <c r="UCP26" s="497"/>
      <c r="UCQ26" s="497"/>
      <c r="UCR26" s="497"/>
      <c r="UCS26" s="497"/>
      <c r="UCT26" s="497"/>
      <c r="UCU26" s="497"/>
      <c r="UCV26" s="497"/>
      <c r="UCW26" s="497"/>
      <c r="UCX26" s="497"/>
      <c r="UCY26" s="497"/>
      <c r="UCZ26" s="497"/>
      <c r="UDA26" s="497"/>
      <c r="UDB26" s="497"/>
      <c r="UDC26" s="497"/>
      <c r="UDD26" s="497"/>
      <c r="UDE26" s="497"/>
      <c r="UDF26" s="497"/>
      <c r="UDG26" s="497"/>
      <c r="UDH26" s="497"/>
      <c r="UDI26" s="497"/>
      <c r="UDJ26" s="497"/>
      <c r="UDK26" s="497"/>
      <c r="UDL26" s="497"/>
      <c r="UDM26" s="497"/>
      <c r="UDN26" s="497"/>
      <c r="UDO26" s="497"/>
      <c r="UDP26" s="497"/>
      <c r="UDQ26" s="497"/>
      <c r="UDR26" s="497"/>
      <c r="UDS26" s="497"/>
      <c r="UDT26" s="497"/>
      <c r="UDU26" s="497"/>
      <c r="UDV26" s="497"/>
      <c r="UDW26" s="497"/>
      <c r="UDX26" s="497"/>
      <c r="UDY26" s="497"/>
      <c r="UDZ26" s="497"/>
      <c r="UEA26" s="497"/>
      <c r="UEB26" s="497"/>
      <c r="UEC26" s="497"/>
      <c r="UED26" s="497"/>
      <c r="UEE26" s="497"/>
      <c r="UEF26" s="497"/>
      <c r="UEG26" s="497"/>
      <c r="UEH26" s="497"/>
      <c r="UEI26" s="497"/>
      <c r="UEJ26" s="497"/>
      <c r="UEK26" s="497"/>
      <c r="UEL26" s="497"/>
      <c r="UEM26" s="497"/>
      <c r="UEN26" s="497"/>
      <c r="UEO26" s="497"/>
      <c r="UEP26" s="497"/>
      <c r="UEQ26" s="497"/>
      <c r="UER26" s="497"/>
      <c r="UES26" s="497"/>
      <c r="UET26" s="497"/>
      <c r="UEU26" s="497"/>
      <c r="UEV26" s="497"/>
      <c r="UEW26" s="497"/>
      <c r="UEX26" s="497"/>
      <c r="UEY26" s="497"/>
      <c r="UEZ26" s="497"/>
      <c r="UFA26" s="497"/>
      <c r="UFB26" s="497"/>
      <c r="UFC26" s="497"/>
      <c r="UFD26" s="497"/>
      <c r="UFE26" s="497"/>
      <c r="UFF26" s="497"/>
      <c r="UFG26" s="497"/>
      <c r="UFH26" s="497"/>
      <c r="UFI26" s="497"/>
      <c r="UFJ26" s="497"/>
      <c r="UFK26" s="497"/>
      <c r="UFL26" s="497"/>
      <c r="UFM26" s="497"/>
      <c r="UFN26" s="497"/>
      <c r="UFO26" s="497"/>
      <c r="UFP26" s="497"/>
      <c r="UFQ26" s="497"/>
      <c r="UFR26" s="497"/>
      <c r="UFS26" s="497"/>
      <c r="UFT26" s="497"/>
      <c r="UFU26" s="497"/>
      <c r="UFV26" s="497"/>
      <c r="UFW26" s="497"/>
      <c r="UFX26" s="497"/>
      <c r="UFY26" s="497"/>
      <c r="UFZ26" s="497"/>
      <c r="UGA26" s="497"/>
      <c r="UGB26" s="497"/>
      <c r="UGC26" s="497"/>
      <c r="UGD26" s="497"/>
      <c r="UGE26" s="497"/>
      <c r="UGF26" s="497"/>
      <c r="UGG26" s="497"/>
      <c r="UGH26" s="497"/>
      <c r="UGI26" s="497"/>
      <c r="UGJ26" s="497"/>
      <c r="UGK26" s="497"/>
      <c r="UGL26" s="497"/>
      <c r="UGM26" s="497"/>
      <c r="UGN26" s="497"/>
      <c r="UGO26" s="497"/>
      <c r="UGP26" s="497"/>
      <c r="UGQ26" s="497"/>
      <c r="UGR26" s="497"/>
      <c r="UGS26" s="497"/>
      <c r="UGT26" s="497"/>
      <c r="UGU26" s="497"/>
      <c r="UGV26" s="497"/>
      <c r="UGW26" s="497"/>
      <c r="UGX26" s="497"/>
      <c r="UGY26" s="497"/>
      <c r="UGZ26" s="497"/>
      <c r="UHA26" s="497"/>
      <c r="UHB26" s="497"/>
      <c r="UHC26" s="497"/>
      <c r="UHD26" s="497"/>
      <c r="UHE26" s="497"/>
      <c r="UHF26" s="497"/>
      <c r="UHG26" s="497"/>
      <c r="UHH26" s="497"/>
      <c r="UHI26" s="497"/>
      <c r="UHJ26" s="497"/>
      <c r="UHK26" s="497"/>
      <c r="UHL26" s="497"/>
      <c r="UHM26" s="497"/>
      <c r="UHN26" s="497"/>
      <c r="UHO26" s="497"/>
      <c r="UHP26" s="497"/>
      <c r="UHQ26" s="497"/>
      <c r="UHR26" s="497"/>
      <c r="UHS26" s="497"/>
      <c r="UHT26" s="497"/>
      <c r="UHU26" s="497"/>
      <c r="UHV26" s="497"/>
      <c r="UHW26" s="497"/>
      <c r="UHX26" s="497"/>
      <c r="UHY26" s="497"/>
      <c r="UHZ26" s="497"/>
      <c r="UIA26" s="497"/>
      <c r="UIB26" s="497"/>
      <c r="UIC26" s="497"/>
      <c r="UID26" s="497"/>
      <c r="UIE26" s="497"/>
      <c r="UIF26" s="497"/>
      <c r="UIG26" s="497"/>
      <c r="UIH26" s="497"/>
      <c r="UII26" s="497"/>
      <c r="UIJ26" s="497"/>
      <c r="UIK26" s="497"/>
      <c r="UIL26" s="497"/>
      <c r="UIM26" s="497"/>
      <c r="UIN26" s="497"/>
      <c r="UIO26" s="497"/>
      <c r="UIP26" s="497"/>
      <c r="UIQ26" s="497"/>
      <c r="UIR26" s="497"/>
      <c r="UIS26" s="497"/>
      <c r="UIT26" s="497"/>
      <c r="UIU26" s="497"/>
      <c r="UIV26" s="497"/>
      <c r="UIW26" s="497"/>
      <c r="UIX26" s="497"/>
      <c r="UIY26" s="497"/>
      <c r="UIZ26" s="497"/>
      <c r="UJA26" s="497"/>
      <c r="UJB26" s="497"/>
      <c r="UJC26" s="497"/>
      <c r="UJD26" s="497"/>
      <c r="UJE26" s="497"/>
      <c r="UJF26" s="497"/>
      <c r="UJG26" s="497"/>
      <c r="UJH26" s="497"/>
      <c r="UJI26" s="497"/>
      <c r="UJJ26" s="497"/>
      <c r="UJK26" s="497"/>
      <c r="UJL26" s="497"/>
      <c r="UJM26" s="497"/>
      <c r="UJN26" s="497"/>
      <c r="UJO26" s="497"/>
      <c r="UJP26" s="497"/>
      <c r="UJQ26" s="497"/>
      <c r="UJR26" s="497"/>
      <c r="UJS26" s="497"/>
      <c r="UJT26" s="497"/>
      <c r="UJU26" s="497"/>
      <c r="UJV26" s="497"/>
      <c r="UJW26" s="497"/>
      <c r="UJX26" s="497"/>
      <c r="UJY26" s="497"/>
      <c r="UJZ26" s="497"/>
      <c r="UKA26" s="497"/>
      <c r="UKB26" s="497"/>
      <c r="UKC26" s="497"/>
      <c r="UKD26" s="497"/>
      <c r="UKE26" s="497"/>
      <c r="UKF26" s="497"/>
      <c r="UKG26" s="497"/>
      <c r="UKH26" s="497"/>
      <c r="UKI26" s="497"/>
      <c r="UKJ26" s="497"/>
      <c r="UKK26" s="497"/>
      <c r="UKL26" s="497"/>
      <c r="UKM26" s="497"/>
      <c r="UKN26" s="497"/>
      <c r="UKO26" s="497"/>
      <c r="UKP26" s="497"/>
      <c r="UKQ26" s="497"/>
      <c r="UKR26" s="497"/>
      <c r="UKS26" s="497"/>
      <c r="UKT26" s="497"/>
      <c r="UKU26" s="497"/>
      <c r="UKV26" s="497"/>
      <c r="UKW26" s="497"/>
      <c r="UKX26" s="497"/>
      <c r="UKY26" s="497"/>
      <c r="UKZ26" s="497"/>
      <c r="ULA26" s="497"/>
      <c r="ULB26" s="497"/>
      <c r="ULC26" s="497"/>
      <c r="ULD26" s="497"/>
      <c r="ULE26" s="497"/>
      <c r="ULF26" s="497"/>
      <c r="ULG26" s="497"/>
      <c r="ULH26" s="497"/>
      <c r="ULI26" s="497"/>
      <c r="ULJ26" s="497"/>
      <c r="ULK26" s="497"/>
      <c r="ULL26" s="497"/>
      <c r="ULM26" s="497"/>
      <c r="ULN26" s="497"/>
      <c r="ULO26" s="497"/>
      <c r="ULP26" s="497"/>
      <c r="ULQ26" s="497"/>
      <c r="ULR26" s="497"/>
      <c r="ULS26" s="497"/>
      <c r="ULT26" s="497"/>
      <c r="ULU26" s="497"/>
      <c r="ULV26" s="497"/>
      <c r="ULW26" s="497"/>
      <c r="ULX26" s="497"/>
      <c r="ULY26" s="497"/>
      <c r="ULZ26" s="497"/>
      <c r="UMA26" s="497"/>
      <c r="UMB26" s="497"/>
      <c r="UMC26" s="497"/>
      <c r="UMD26" s="497"/>
      <c r="UME26" s="497"/>
      <c r="UMF26" s="497"/>
      <c r="UMG26" s="497"/>
      <c r="UMH26" s="497"/>
      <c r="UMI26" s="497"/>
      <c r="UMJ26" s="497"/>
      <c r="UMK26" s="497"/>
      <c r="UML26" s="497"/>
      <c r="UMM26" s="497"/>
      <c r="UMN26" s="497"/>
      <c r="UMO26" s="497"/>
      <c r="UMP26" s="497"/>
      <c r="UMQ26" s="497"/>
      <c r="UMR26" s="497"/>
      <c r="UMS26" s="497"/>
      <c r="UMT26" s="497"/>
      <c r="UMU26" s="497"/>
      <c r="UMV26" s="497"/>
      <c r="UMW26" s="497"/>
      <c r="UMX26" s="497"/>
      <c r="UMY26" s="497"/>
      <c r="UMZ26" s="497"/>
      <c r="UNA26" s="497"/>
      <c r="UNB26" s="497"/>
      <c r="UNC26" s="497"/>
      <c r="UND26" s="497"/>
      <c r="UNE26" s="497"/>
      <c r="UNF26" s="497"/>
      <c r="UNG26" s="497"/>
      <c r="UNH26" s="497"/>
      <c r="UNI26" s="497"/>
      <c r="UNJ26" s="497"/>
      <c r="UNK26" s="497"/>
      <c r="UNL26" s="497"/>
      <c r="UNM26" s="497"/>
      <c r="UNN26" s="497"/>
      <c r="UNO26" s="497"/>
      <c r="UNP26" s="497"/>
      <c r="UNQ26" s="497"/>
      <c r="UNR26" s="497"/>
      <c r="UNS26" s="497"/>
      <c r="UNT26" s="497"/>
      <c r="UNU26" s="497"/>
      <c r="UNV26" s="497"/>
      <c r="UNW26" s="497"/>
      <c r="UNX26" s="497"/>
      <c r="UNY26" s="497"/>
      <c r="UNZ26" s="497"/>
      <c r="UOA26" s="497"/>
      <c r="UOB26" s="497"/>
      <c r="UOC26" s="497"/>
      <c r="UOD26" s="497"/>
      <c r="UOE26" s="497"/>
      <c r="UOF26" s="497"/>
      <c r="UOG26" s="497"/>
      <c r="UOH26" s="497"/>
      <c r="UOI26" s="497"/>
      <c r="UOJ26" s="497"/>
      <c r="UOK26" s="497"/>
      <c r="UOL26" s="497"/>
      <c r="UOM26" s="497"/>
      <c r="UON26" s="497"/>
      <c r="UOO26" s="497"/>
      <c r="UOP26" s="497"/>
      <c r="UOQ26" s="497"/>
      <c r="UOR26" s="497"/>
      <c r="UOS26" s="497"/>
      <c r="UOT26" s="497"/>
      <c r="UOU26" s="497"/>
      <c r="UOV26" s="497"/>
      <c r="UOW26" s="497"/>
      <c r="UOX26" s="497"/>
      <c r="UOY26" s="497"/>
      <c r="UOZ26" s="497"/>
      <c r="UPA26" s="497"/>
      <c r="UPB26" s="497"/>
      <c r="UPC26" s="497"/>
      <c r="UPD26" s="497"/>
      <c r="UPE26" s="497"/>
      <c r="UPF26" s="497"/>
      <c r="UPG26" s="497"/>
      <c r="UPH26" s="497"/>
      <c r="UPI26" s="497"/>
      <c r="UPJ26" s="497"/>
      <c r="UPK26" s="497"/>
      <c r="UPL26" s="497"/>
      <c r="UPM26" s="497"/>
      <c r="UPN26" s="497"/>
      <c r="UPO26" s="497"/>
      <c r="UPP26" s="497"/>
      <c r="UPQ26" s="497"/>
      <c r="UPR26" s="497"/>
      <c r="UPS26" s="497"/>
      <c r="UPT26" s="497"/>
      <c r="UPU26" s="497"/>
      <c r="UPV26" s="497"/>
      <c r="UPW26" s="497"/>
      <c r="UPX26" s="497"/>
      <c r="UPY26" s="497"/>
      <c r="UPZ26" s="497"/>
      <c r="UQA26" s="497"/>
      <c r="UQB26" s="497"/>
      <c r="UQC26" s="497"/>
      <c r="UQD26" s="497"/>
      <c r="UQE26" s="497"/>
      <c r="UQF26" s="497"/>
      <c r="UQG26" s="497"/>
      <c r="UQH26" s="497"/>
      <c r="UQI26" s="497"/>
      <c r="UQJ26" s="497"/>
      <c r="UQK26" s="497"/>
      <c r="UQL26" s="497"/>
      <c r="UQM26" s="497"/>
      <c r="UQN26" s="497"/>
      <c r="UQO26" s="497"/>
      <c r="UQP26" s="497"/>
      <c r="UQQ26" s="497"/>
      <c r="UQR26" s="497"/>
      <c r="UQS26" s="497"/>
      <c r="UQT26" s="497"/>
      <c r="UQU26" s="497"/>
      <c r="UQV26" s="497"/>
      <c r="UQW26" s="497"/>
      <c r="UQX26" s="497"/>
      <c r="UQY26" s="497"/>
      <c r="UQZ26" s="497"/>
      <c r="URA26" s="497"/>
      <c r="URB26" s="497"/>
      <c r="URC26" s="497"/>
      <c r="URD26" s="497"/>
      <c r="URE26" s="497"/>
      <c r="URF26" s="497"/>
      <c r="URG26" s="497"/>
      <c r="URH26" s="497"/>
      <c r="URI26" s="497"/>
      <c r="URJ26" s="497"/>
      <c r="URK26" s="497"/>
      <c r="URL26" s="497"/>
      <c r="URM26" s="497"/>
      <c r="URN26" s="497"/>
      <c r="URO26" s="497"/>
      <c r="URP26" s="497"/>
      <c r="URQ26" s="497"/>
      <c r="URR26" s="497"/>
      <c r="URS26" s="497"/>
      <c r="URT26" s="497"/>
      <c r="URU26" s="497"/>
      <c r="URV26" s="497"/>
      <c r="URW26" s="497"/>
      <c r="URX26" s="497"/>
      <c r="URY26" s="497"/>
      <c r="URZ26" s="497"/>
      <c r="USA26" s="497"/>
      <c r="USB26" s="497"/>
      <c r="USC26" s="497"/>
      <c r="USD26" s="497"/>
      <c r="USE26" s="497"/>
      <c r="USF26" s="497"/>
      <c r="USG26" s="497"/>
      <c r="USH26" s="497"/>
      <c r="USI26" s="497"/>
      <c r="USJ26" s="497"/>
      <c r="USK26" s="497"/>
      <c r="USL26" s="497"/>
      <c r="USM26" s="497"/>
      <c r="USN26" s="497"/>
      <c r="USO26" s="497"/>
      <c r="USP26" s="497"/>
      <c r="USQ26" s="497"/>
      <c r="USR26" s="497"/>
      <c r="USS26" s="497"/>
      <c r="UST26" s="497"/>
      <c r="USU26" s="497"/>
      <c r="USV26" s="497"/>
      <c r="USW26" s="497"/>
      <c r="USX26" s="497"/>
      <c r="USY26" s="497"/>
      <c r="USZ26" s="497"/>
      <c r="UTA26" s="497"/>
      <c r="UTB26" s="497"/>
      <c r="UTC26" s="497"/>
      <c r="UTD26" s="497"/>
      <c r="UTE26" s="497"/>
      <c r="UTF26" s="497"/>
      <c r="UTG26" s="497"/>
      <c r="UTH26" s="497"/>
      <c r="UTI26" s="497"/>
      <c r="UTJ26" s="497"/>
      <c r="UTK26" s="497"/>
      <c r="UTL26" s="497"/>
      <c r="UTM26" s="497"/>
      <c r="UTN26" s="497"/>
      <c r="UTO26" s="497"/>
      <c r="UTP26" s="497"/>
      <c r="UTQ26" s="497"/>
      <c r="UTR26" s="497"/>
      <c r="UTS26" s="497"/>
      <c r="UTT26" s="497"/>
      <c r="UTU26" s="497"/>
      <c r="UTV26" s="497"/>
      <c r="UTW26" s="497"/>
      <c r="UTX26" s="497"/>
      <c r="UTY26" s="497"/>
      <c r="UTZ26" s="497"/>
      <c r="UUA26" s="497"/>
      <c r="UUB26" s="497"/>
      <c r="UUC26" s="497"/>
      <c r="UUD26" s="497"/>
      <c r="UUE26" s="497"/>
      <c r="UUF26" s="497"/>
      <c r="UUG26" s="497"/>
      <c r="UUH26" s="497"/>
      <c r="UUI26" s="497"/>
      <c r="UUJ26" s="497"/>
      <c r="UUK26" s="497"/>
      <c r="UUL26" s="497"/>
      <c r="UUM26" s="497"/>
      <c r="UUN26" s="497"/>
      <c r="UUO26" s="497"/>
      <c r="UUP26" s="497"/>
      <c r="UUQ26" s="497"/>
      <c r="UUR26" s="497"/>
      <c r="UUS26" s="497"/>
      <c r="UUT26" s="497"/>
      <c r="UUU26" s="497"/>
      <c r="UUV26" s="497"/>
      <c r="UUW26" s="497"/>
      <c r="UUX26" s="497"/>
      <c r="UUY26" s="497"/>
      <c r="UUZ26" s="497"/>
      <c r="UVA26" s="497"/>
      <c r="UVB26" s="497"/>
      <c r="UVC26" s="497"/>
      <c r="UVD26" s="497"/>
      <c r="UVE26" s="497"/>
      <c r="UVF26" s="497"/>
      <c r="UVG26" s="497"/>
      <c r="UVH26" s="497"/>
      <c r="UVI26" s="497"/>
      <c r="UVJ26" s="497"/>
      <c r="UVK26" s="497"/>
      <c r="UVL26" s="497"/>
      <c r="UVM26" s="497"/>
      <c r="UVN26" s="497"/>
      <c r="UVO26" s="497"/>
      <c r="UVP26" s="497"/>
      <c r="UVQ26" s="497"/>
      <c r="UVR26" s="497"/>
      <c r="UVS26" s="497"/>
      <c r="UVT26" s="497"/>
      <c r="UVU26" s="497"/>
      <c r="UVV26" s="497"/>
      <c r="UVW26" s="497"/>
      <c r="UVX26" s="497"/>
      <c r="UVY26" s="497"/>
      <c r="UVZ26" s="497"/>
      <c r="UWA26" s="497"/>
      <c r="UWB26" s="497"/>
      <c r="UWC26" s="497"/>
      <c r="UWD26" s="497"/>
      <c r="UWE26" s="497"/>
      <c r="UWF26" s="497"/>
      <c r="UWG26" s="497"/>
      <c r="UWH26" s="497"/>
      <c r="UWI26" s="497"/>
      <c r="UWJ26" s="497"/>
      <c r="UWK26" s="497"/>
      <c r="UWL26" s="497"/>
      <c r="UWM26" s="497"/>
      <c r="UWN26" s="497"/>
      <c r="UWO26" s="497"/>
      <c r="UWP26" s="497"/>
      <c r="UWQ26" s="497"/>
      <c r="UWR26" s="497"/>
      <c r="UWS26" s="497"/>
      <c r="UWT26" s="497"/>
      <c r="UWU26" s="497"/>
      <c r="UWV26" s="497"/>
      <c r="UWW26" s="497"/>
      <c r="UWX26" s="497"/>
      <c r="UWY26" s="497"/>
      <c r="UWZ26" s="497"/>
      <c r="UXA26" s="497"/>
      <c r="UXB26" s="497"/>
      <c r="UXC26" s="497"/>
      <c r="UXD26" s="497"/>
      <c r="UXE26" s="497"/>
      <c r="UXF26" s="497"/>
      <c r="UXG26" s="497"/>
      <c r="UXH26" s="497"/>
      <c r="UXI26" s="497"/>
      <c r="UXJ26" s="497"/>
      <c r="UXK26" s="497"/>
      <c r="UXL26" s="497"/>
      <c r="UXM26" s="497"/>
      <c r="UXN26" s="497"/>
      <c r="UXO26" s="497"/>
      <c r="UXP26" s="497"/>
      <c r="UXQ26" s="497"/>
      <c r="UXR26" s="497"/>
      <c r="UXS26" s="497"/>
      <c r="UXT26" s="497"/>
      <c r="UXU26" s="497"/>
      <c r="UXV26" s="497"/>
      <c r="UXW26" s="497"/>
      <c r="UXX26" s="497"/>
      <c r="UXY26" s="497"/>
      <c r="UXZ26" s="497"/>
      <c r="UYA26" s="497"/>
      <c r="UYB26" s="497"/>
      <c r="UYC26" s="497"/>
      <c r="UYD26" s="497"/>
      <c r="UYE26" s="497"/>
      <c r="UYF26" s="497"/>
      <c r="UYG26" s="497"/>
      <c r="UYH26" s="497"/>
      <c r="UYI26" s="497"/>
      <c r="UYJ26" s="497"/>
      <c r="UYK26" s="497"/>
      <c r="UYL26" s="497"/>
      <c r="UYM26" s="497"/>
      <c r="UYN26" s="497"/>
      <c r="UYO26" s="497"/>
      <c r="UYP26" s="497"/>
      <c r="UYQ26" s="497"/>
      <c r="UYR26" s="497"/>
      <c r="UYS26" s="497"/>
      <c r="UYT26" s="497"/>
      <c r="UYU26" s="497"/>
      <c r="UYV26" s="497"/>
      <c r="UYW26" s="497"/>
      <c r="UYX26" s="497"/>
      <c r="UYY26" s="497"/>
      <c r="UYZ26" s="497"/>
      <c r="UZA26" s="497"/>
      <c r="UZB26" s="497"/>
      <c r="UZC26" s="497"/>
      <c r="UZD26" s="497"/>
      <c r="UZE26" s="497"/>
      <c r="UZF26" s="497"/>
      <c r="UZG26" s="497"/>
      <c r="UZH26" s="497"/>
      <c r="UZI26" s="497"/>
      <c r="UZJ26" s="497"/>
      <c r="UZK26" s="497"/>
      <c r="UZL26" s="497"/>
      <c r="UZM26" s="497"/>
      <c r="UZN26" s="497"/>
      <c r="UZO26" s="497"/>
      <c r="UZP26" s="497"/>
      <c r="UZQ26" s="497"/>
      <c r="UZR26" s="497"/>
      <c r="UZS26" s="497"/>
      <c r="UZT26" s="497"/>
      <c r="UZU26" s="497"/>
      <c r="UZV26" s="497"/>
      <c r="UZW26" s="497"/>
      <c r="UZX26" s="497"/>
      <c r="UZY26" s="497"/>
      <c r="UZZ26" s="497"/>
      <c r="VAA26" s="497"/>
      <c r="VAB26" s="497"/>
      <c r="VAC26" s="497"/>
      <c r="VAD26" s="497"/>
      <c r="VAE26" s="497"/>
      <c r="VAF26" s="497"/>
      <c r="VAG26" s="497"/>
      <c r="VAH26" s="497"/>
      <c r="VAI26" s="497"/>
      <c r="VAJ26" s="497"/>
      <c r="VAK26" s="497"/>
      <c r="VAL26" s="497"/>
      <c r="VAM26" s="497"/>
      <c r="VAN26" s="497"/>
      <c r="VAO26" s="497"/>
      <c r="VAP26" s="497"/>
      <c r="VAQ26" s="497"/>
      <c r="VAR26" s="497"/>
      <c r="VAS26" s="497"/>
      <c r="VAT26" s="497"/>
      <c r="VAU26" s="497"/>
      <c r="VAV26" s="497"/>
      <c r="VAW26" s="497"/>
      <c r="VAX26" s="497"/>
      <c r="VAY26" s="497"/>
      <c r="VAZ26" s="497"/>
      <c r="VBA26" s="497"/>
      <c r="VBB26" s="497"/>
      <c r="VBC26" s="497"/>
      <c r="VBD26" s="497"/>
      <c r="VBE26" s="497"/>
      <c r="VBF26" s="497"/>
      <c r="VBG26" s="497"/>
      <c r="VBH26" s="497"/>
      <c r="VBI26" s="497"/>
      <c r="VBJ26" s="497"/>
      <c r="VBK26" s="497"/>
      <c r="VBL26" s="497"/>
      <c r="VBM26" s="497"/>
      <c r="VBN26" s="497"/>
      <c r="VBO26" s="497"/>
      <c r="VBP26" s="497"/>
      <c r="VBQ26" s="497"/>
      <c r="VBR26" s="497"/>
      <c r="VBS26" s="497"/>
      <c r="VBT26" s="497"/>
      <c r="VBU26" s="497"/>
      <c r="VBV26" s="497"/>
      <c r="VBW26" s="497"/>
      <c r="VBX26" s="497"/>
      <c r="VBY26" s="497"/>
      <c r="VBZ26" s="497"/>
      <c r="VCA26" s="497"/>
      <c r="VCB26" s="497"/>
      <c r="VCC26" s="497"/>
      <c r="VCD26" s="497"/>
      <c r="VCE26" s="497"/>
      <c r="VCF26" s="497"/>
      <c r="VCG26" s="497"/>
      <c r="VCH26" s="497"/>
      <c r="VCI26" s="497"/>
      <c r="VCJ26" s="497"/>
      <c r="VCK26" s="497"/>
      <c r="VCL26" s="497"/>
      <c r="VCM26" s="497"/>
      <c r="VCN26" s="497"/>
      <c r="VCO26" s="497"/>
      <c r="VCP26" s="497"/>
      <c r="VCQ26" s="497"/>
      <c r="VCR26" s="497"/>
      <c r="VCS26" s="497"/>
      <c r="VCT26" s="497"/>
      <c r="VCU26" s="497"/>
      <c r="VCV26" s="497"/>
      <c r="VCW26" s="497"/>
      <c r="VCX26" s="497"/>
      <c r="VCY26" s="497"/>
      <c r="VCZ26" s="497"/>
      <c r="VDA26" s="497"/>
      <c r="VDB26" s="497"/>
      <c r="VDC26" s="497"/>
      <c r="VDD26" s="497"/>
      <c r="VDE26" s="497"/>
      <c r="VDF26" s="497"/>
      <c r="VDG26" s="497"/>
      <c r="VDH26" s="497"/>
      <c r="VDI26" s="497"/>
      <c r="VDJ26" s="497"/>
      <c r="VDK26" s="497"/>
      <c r="VDL26" s="497"/>
      <c r="VDM26" s="497"/>
      <c r="VDN26" s="497"/>
      <c r="VDO26" s="497"/>
      <c r="VDP26" s="497"/>
      <c r="VDQ26" s="497"/>
      <c r="VDR26" s="497"/>
      <c r="VDS26" s="497"/>
      <c r="VDT26" s="497"/>
      <c r="VDU26" s="497"/>
      <c r="VDV26" s="497"/>
      <c r="VDW26" s="497"/>
      <c r="VDX26" s="497"/>
      <c r="VDY26" s="497"/>
      <c r="VDZ26" s="497"/>
      <c r="VEA26" s="497"/>
      <c r="VEB26" s="497"/>
      <c r="VEC26" s="497"/>
      <c r="VED26" s="497"/>
      <c r="VEE26" s="497"/>
      <c r="VEF26" s="497"/>
      <c r="VEG26" s="497"/>
      <c r="VEH26" s="497"/>
      <c r="VEI26" s="497"/>
      <c r="VEJ26" s="497"/>
      <c r="VEK26" s="497"/>
      <c r="VEL26" s="497"/>
      <c r="VEM26" s="497"/>
      <c r="VEN26" s="497"/>
      <c r="VEO26" s="497"/>
      <c r="VEP26" s="497"/>
      <c r="VEQ26" s="497"/>
      <c r="VER26" s="497"/>
      <c r="VES26" s="497"/>
      <c r="VET26" s="497"/>
      <c r="VEU26" s="497"/>
      <c r="VEV26" s="497"/>
      <c r="VEW26" s="497"/>
      <c r="VEX26" s="497"/>
      <c r="VEY26" s="497"/>
      <c r="VEZ26" s="497"/>
      <c r="VFA26" s="497"/>
      <c r="VFB26" s="497"/>
      <c r="VFC26" s="497"/>
      <c r="VFD26" s="497"/>
      <c r="VFE26" s="497"/>
      <c r="VFF26" s="497"/>
      <c r="VFG26" s="497"/>
      <c r="VFH26" s="497"/>
      <c r="VFI26" s="497"/>
      <c r="VFJ26" s="497"/>
      <c r="VFK26" s="497"/>
      <c r="VFL26" s="497"/>
      <c r="VFM26" s="497"/>
      <c r="VFN26" s="497"/>
      <c r="VFO26" s="497"/>
      <c r="VFP26" s="497"/>
      <c r="VFQ26" s="497"/>
      <c r="VFR26" s="497"/>
      <c r="VFS26" s="497"/>
      <c r="VFT26" s="497"/>
      <c r="VFU26" s="497"/>
      <c r="VFV26" s="497"/>
      <c r="VFW26" s="497"/>
      <c r="VFX26" s="497"/>
      <c r="VFY26" s="497"/>
      <c r="VFZ26" s="497"/>
      <c r="VGA26" s="497"/>
      <c r="VGB26" s="497"/>
      <c r="VGC26" s="497"/>
      <c r="VGD26" s="497"/>
      <c r="VGE26" s="497"/>
      <c r="VGF26" s="497"/>
      <c r="VGG26" s="497"/>
      <c r="VGH26" s="497"/>
      <c r="VGI26" s="497"/>
      <c r="VGJ26" s="497"/>
      <c r="VGK26" s="497"/>
      <c r="VGL26" s="497"/>
      <c r="VGM26" s="497"/>
      <c r="VGN26" s="497"/>
      <c r="VGO26" s="497"/>
      <c r="VGP26" s="497"/>
      <c r="VGQ26" s="497"/>
      <c r="VGR26" s="497"/>
      <c r="VGS26" s="497"/>
      <c r="VGT26" s="497"/>
      <c r="VGU26" s="497"/>
      <c r="VGV26" s="497"/>
      <c r="VGW26" s="497"/>
      <c r="VGX26" s="497"/>
      <c r="VGY26" s="497"/>
      <c r="VGZ26" s="497"/>
      <c r="VHA26" s="497"/>
      <c r="VHB26" s="497"/>
      <c r="VHC26" s="497"/>
      <c r="VHD26" s="497"/>
      <c r="VHE26" s="497"/>
      <c r="VHF26" s="497"/>
      <c r="VHG26" s="497"/>
      <c r="VHH26" s="497"/>
      <c r="VHI26" s="497"/>
      <c r="VHJ26" s="497"/>
      <c r="VHK26" s="497"/>
      <c r="VHL26" s="497"/>
      <c r="VHM26" s="497"/>
      <c r="VHN26" s="497"/>
      <c r="VHO26" s="497"/>
      <c r="VHP26" s="497"/>
      <c r="VHQ26" s="497"/>
      <c r="VHR26" s="497"/>
      <c r="VHS26" s="497"/>
      <c r="VHT26" s="497"/>
      <c r="VHU26" s="497"/>
      <c r="VHV26" s="497"/>
      <c r="VHW26" s="497"/>
      <c r="VHX26" s="497"/>
      <c r="VHY26" s="497"/>
      <c r="VHZ26" s="497"/>
      <c r="VIA26" s="497"/>
      <c r="VIB26" s="497"/>
      <c r="VIC26" s="497"/>
      <c r="VID26" s="497"/>
      <c r="VIE26" s="497"/>
      <c r="VIF26" s="497"/>
      <c r="VIG26" s="497"/>
      <c r="VIH26" s="497"/>
      <c r="VII26" s="497"/>
      <c r="VIJ26" s="497"/>
      <c r="VIK26" s="497"/>
      <c r="VIL26" s="497"/>
      <c r="VIM26" s="497"/>
      <c r="VIN26" s="497"/>
      <c r="VIO26" s="497"/>
      <c r="VIP26" s="497"/>
      <c r="VIQ26" s="497"/>
      <c r="VIR26" s="497"/>
      <c r="VIS26" s="497"/>
      <c r="VIT26" s="497"/>
      <c r="VIU26" s="497"/>
      <c r="VIV26" s="497"/>
      <c r="VIW26" s="497"/>
      <c r="VIX26" s="497"/>
      <c r="VIY26" s="497"/>
      <c r="VIZ26" s="497"/>
      <c r="VJA26" s="497"/>
      <c r="VJB26" s="497"/>
      <c r="VJC26" s="497"/>
      <c r="VJD26" s="497"/>
      <c r="VJE26" s="497"/>
      <c r="VJF26" s="497"/>
      <c r="VJG26" s="497"/>
      <c r="VJH26" s="497"/>
      <c r="VJI26" s="497"/>
      <c r="VJJ26" s="497"/>
      <c r="VJK26" s="497"/>
      <c r="VJL26" s="497"/>
      <c r="VJM26" s="497"/>
      <c r="VJN26" s="497"/>
      <c r="VJO26" s="497"/>
      <c r="VJP26" s="497"/>
      <c r="VJQ26" s="497"/>
      <c r="VJR26" s="497"/>
      <c r="VJS26" s="497"/>
      <c r="VJT26" s="497"/>
      <c r="VJU26" s="497"/>
      <c r="VJV26" s="497"/>
      <c r="VJW26" s="497"/>
      <c r="VJX26" s="497"/>
      <c r="VJY26" s="497"/>
      <c r="VJZ26" s="497"/>
      <c r="VKA26" s="497"/>
      <c r="VKB26" s="497"/>
      <c r="VKC26" s="497"/>
      <c r="VKD26" s="497"/>
      <c r="VKE26" s="497"/>
      <c r="VKF26" s="497"/>
      <c r="VKG26" s="497"/>
      <c r="VKH26" s="497"/>
      <c r="VKI26" s="497"/>
      <c r="VKJ26" s="497"/>
      <c r="VKK26" s="497"/>
      <c r="VKL26" s="497"/>
      <c r="VKM26" s="497"/>
      <c r="VKN26" s="497"/>
      <c r="VKO26" s="497"/>
      <c r="VKP26" s="497"/>
      <c r="VKQ26" s="497"/>
      <c r="VKR26" s="497"/>
      <c r="VKS26" s="497"/>
      <c r="VKT26" s="497"/>
      <c r="VKU26" s="497"/>
      <c r="VKV26" s="497"/>
      <c r="VKW26" s="497"/>
      <c r="VKX26" s="497"/>
      <c r="VKY26" s="497"/>
      <c r="VKZ26" s="497"/>
      <c r="VLA26" s="497"/>
      <c r="VLB26" s="497"/>
      <c r="VLC26" s="497"/>
      <c r="VLD26" s="497"/>
      <c r="VLE26" s="497"/>
      <c r="VLF26" s="497"/>
      <c r="VLG26" s="497"/>
      <c r="VLH26" s="497"/>
      <c r="VLI26" s="497"/>
      <c r="VLJ26" s="497"/>
      <c r="VLK26" s="497"/>
      <c r="VLL26" s="497"/>
      <c r="VLM26" s="497"/>
      <c r="VLN26" s="497"/>
      <c r="VLO26" s="497"/>
      <c r="VLP26" s="497"/>
      <c r="VLQ26" s="497"/>
      <c r="VLR26" s="497"/>
      <c r="VLS26" s="497"/>
      <c r="VLT26" s="497"/>
      <c r="VLU26" s="497"/>
      <c r="VLV26" s="497"/>
      <c r="VLW26" s="497"/>
      <c r="VLX26" s="497"/>
      <c r="VLY26" s="497"/>
      <c r="VLZ26" s="497"/>
      <c r="VMA26" s="497"/>
      <c r="VMB26" s="497"/>
      <c r="VMC26" s="497"/>
      <c r="VMD26" s="497"/>
      <c r="VME26" s="497"/>
      <c r="VMF26" s="497"/>
      <c r="VMG26" s="497"/>
      <c r="VMH26" s="497"/>
      <c r="VMI26" s="497"/>
      <c r="VMJ26" s="497"/>
      <c r="VMK26" s="497"/>
      <c r="VML26" s="497"/>
      <c r="VMM26" s="497"/>
      <c r="VMN26" s="497"/>
      <c r="VMO26" s="497"/>
      <c r="VMP26" s="497"/>
      <c r="VMQ26" s="497"/>
      <c r="VMR26" s="497"/>
      <c r="VMS26" s="497"/>
      <c r="VMT26" s="497"/>
      <c r="VMU26" s="497"/>
      <c r="VMV26" s="497"/>
      <c r="VMW26" s="497"/>
      <c r="VMX26" s="497"/>
      <c r="VMY26" s="497"/>
      <c r="VMZ26" s="497"/>
      <c r="VNA26" s="497"/>
      <c r="VNB26" s="497"/>
      <c r="VNC26" s="497"/>
      <c r="VND26" s="497"/>
      <c r="VNE26" s="497"/>
      <c r="VNF26" s="497"/>
      <c r="VNG26" s="497"/>
      <c r="VNH26" s="497"/>
      <c r="VNI26" s="497"/>
      <c r="VNJ26" s="497"/>
      <c r="VNK26" s="497"/>
      <c r="VNL26" s="497"/>
      <c r="VNM26" s="497"/>
      <c r="VNN26" s="497"/>
      <c r="VNO26" s="497"/>
      <c r="VNP26" s="497"/>
      <c r="VNQ26" s="497"/>
      <c r="VNR26" s="497"/>
      <c r="VNS26" s="497"/>
      <c r="VNT26" s="497"/>
      <c r="VNU26" s="497"/>
      <c r="VNV26" s="497"/>
      <c r="VNW26" s="497"/>
      <c r="VNX26" s="497"/>
      <c r="VNY26" s="497"/>
      <c r="VNZ26" s="497"/>
      <c r="VOA26" s="497"/>
      <c r="VOB26" s="497"/>
      <c r="VOC26" s="497"/>
      <c r="VOD26" s="497"/>
      <c r="VOE26" s="497"/>
      <c r="VOF26" s="497"/>
      <c r="VOG26" s="497"/>
      <c r="VOH26" s="497"/>
      <c r="VOI26" s="497"/>
      <c r="VOJ26" s="497"/>
      <c r="VOK26" s="497"/>
      <c r="VOL26" s="497"/>
      <c r="VOM26" s="497"/>
      <c r="VON26" s="497"/>
      <c r="VOO26" s="497"/>
      <c r="VOP26" s="497"/>
      <c r="VOQ26" s="497"/>
      <c r="VOR26" s="497"/>
      <c r="VOS26" s="497"/>
      <c r="VOT26" s="497"/>
      <c r="VOU26" s="497"/>
      <c r="VOV26" s="497"/>
      <c r="VOW26" s="497"/>
      <c r="VOX26" s="497"/>
      <c r="VOY26" s="497"/>
      <c r="VOZ26" s="497"/>
      <c r="VPA26" s="497"/>
      <c r="VPB26" s="497"/>
      <c r="VPC26" s="497"/>
      <c r="VPD26" s="497"/>
      <c r="VPE26" s="497"/>
      <c r="VPF26" s="497"/>
      <c r="VPG26" s="497"/>
      <c r="VPH26" s="497"/>
      <c r="VPI26" s="497"/>
      <c r="VPJ26" s="497"/>
      <c r="VPK26" s="497"/>
      <c r="VPL26" s="497"/>
      <c r="VPM26" s="497"/>
      <c r="VPN26" s="497"/>
      <c r="VPO26" s="497"/>
      <c r="VPP26" s="497"/>
      <c r="VPQ26" s="497"/>
      <c r="VPR26" s="497"/>
      <c r="VPS26" s="497"/>
      <c r="VPT26" s="497"/>
      <c r="VPU26" s="497"/>
      <c r="VPV26" s="497"/>
      <c r="VPW26" s="497"/>
      <c r="VPX26" s="497"/>
      <c r="VPY26" s="497"/>
      <c r="VPZ26" s="497"/>
      <c r="VQA26" s="497"/>
      <c r="VQB26" s="497"/>
      <c r="VQC26" s="497"/>
      <c r="VQD26" s="497"/>
      <c r="VQE26" s="497"/>
      <c r="VQF26" s="497"/>
      <c r="VQG26" s="497"/>
      <c r="VQH26" s="497"/>
      <c r="VQI26" s="497"/>
      <c r="VQJ26" s="497"/>
      <c r="VQK26" s="497"/>
      <c r="VQL26" s="497"/>
      <c r="VQM26" s="497"/>
      <c r="VQN26" s="497"/>
      <c r="VQO26" s="497"/>
      <c r="VQP26" s="497"/>
      <c r="VQQ26" s="497"/>
      <c r="VQR26" s="497"/>
      <c r="VQS26" s="497"/>
      <c r="VQT26" s="497"/>
      <c r="VQU26" s="497"/>
      <c r="VQV26" s="497"/>
      <c r="VQW26" s="497"/>
      <c r="VQX26" s="497"/>
      <c r="VQY26" s="497"/>
      <c r="VQZ26" s="497"/>
      <c r="VRA26" s="497"/>
      <c r="VRB26" s="497"/>
      <c r="VRC26" s="497"/>
      <c r="VRD26" s="497"/>
      <c r="VRE26" s="497"/>
      <c r="VRF26" s="497"/>
      <c r="VRG26" s="497"/>
      <c r="VRH26" s="497"/>
      <c r="VRI26" s="497"/>
      <c r="VRJ26" s="497"/>
      <c r="VRK26" s="497"/>
      <c r="VRL26" s="497"/>
      <c r="VRM26" s="497"/>
      <c r="VRN26" s="497"/>
      <c r="VRO26" s="497"/>
      <c r="VRP26" s="497"/>
      <c r="VRQ26" s="497"/>
      <c r="VRR26" s="497"/>
      <c r="VRS26" s="497"/>
      <c r="VRT26" s="497"/>
      <c r="VRU26" s="497"/>
      <c r="VRV26" s="497"/>
      <c r="VRW26" s="497"/>
      <c r="VRX26" s="497"/>
      <c r="VRY26" s="497"/>
      <c r="VRZ26" s="497"/>
      <c r="VSA26" s="497"/>
      <c r="VSB26" s="497"/>
      <c r="VSC26" s="497"/>
      <c r="VSD26" s="497"/>
      <c r="VSE26" s="497"/>
      <c r="VSF26" s="497"/>
      <c r="VSG26" s="497"/>
      <c r="VSH26" s="497"/>
      <c r="VSI26" s="497"/>
      <c r="VSJ26" s="497"/>
      <c r="VSK26" s="497"/>
      <c r="VSL26" s="497"/>
      <c r="VSM26" s="497"/>
      <c r="VSN26" s="497"/>
      <c r="VSO26" s="497"/>
      <c r="VSP26" s="497"/>
      <c r="VSQ26" s="497"/>
      <c r="VSR26" s="497"/>
      <c r="VSS26" s="497"/>
      <c r="VST26" s="497"/>
      <c r="VSU26" s="497"/>
      <c r="VSV26" s="497"/>
      <c r="VSW26" s="497"/>
      <c r="VSX26" s="497"/>
      <c r="VSY26" s="497"/>
      <c r="VSZ26" s="497"/>
      <c r="VTA26" s="497"/>
      <c r="VTB26" s="497"/>
      <c r="VTC26" s="497"/>
      <c r="VTD26" s="497"/>
      <c r="VTE26" s="497"/>
      <c r="VTF26" s="497"/>
      <c r="VTG26" s="497"/>
      <c r="VTH26" s="497"/>
      <c r="VTI26" s="497"/>
      <c r="VTJ26" s="497"/>
      <c r="VTK26" s="497"/>
      <c r="VTL26" s="497"/>
      <c r="VTM26" s="497"/>
      <c r="VTN26" s="497"/>
      <c r="VTO26" s="497"/>
      <c r="VTP26" s="497"/>
      <c r="VTQ26" s="497"/>
      <c r="VTR26" s="497"/>
      <c r="VTS26" s="497"/>
      <c r="VTT26" s="497"/>
      <c r="VTU26" s="497"/>
      <c r="VTV26" s="497"/>
      <c r="VTW26" s="497"/>
      <c r="VTX26" s="497"/>
      <c r="VTY26" s="497"/>
      <c r="VTZ26" s="497"/>
      <c r="VUA26" s="497"/>
      <c r="VUB26" s="497"/>
      <c r="VUC26" s="497"/>
      <c r="VUD26" s="497"/>
      <c r="VUE26" s="497"/>
      <c r="VUF26" s="497"/>
      <c r="VUG26" s="497"/>
      <c r="VUH26" s="497"/>
      <c r="VUI26" s="497"/>
      <c r="VUJ26" s="497"/>
      <c r="VUK26" s="497"/>
      <c r="VUL26" s="497"/>
      <c r="VUM26" s="497"/>
      <c r="VUN26" s="497"/>
      <c r="VUO26" s="497"/>
      <c r="VUP26" s="497"/>
      <c r="VUQ26" s="497"/>
      <c r="VUR26" s="497"/>
      <c r="VUS26" s="497"/>
      <c r="VUT26" s="497"/>
      <c r="VUU26" s="497"/>
      <c r="VUV26" s="497"/>
      <c r="VUW26" s="497"/>
      <c r="VUX26" s="497"/>
      <c r="VUY26" s="497"/>
      <c r="VUZ26" s="497"/>
      <c r="VVA26" s="497"/>
      <c r="VVB26" s="497"/>
      <c r="VVC26" s="497"/>
      <c r="VVD26" s="497"/>
      <c r="VVE26" s="497"/>
      <c r="VVF26" s="497"/>
      <c r="VVG26" s="497"/>
      <c r="VVH26" s="497"/>
      <c r="VVI26" s="497"/>
      <c r="VVJ26" s="497"/>
      <c r="VVK26" s="497"/>
      <c r="VVL26" s="497"/>
      <c r="VVM26" s="497"/>
      <c r="VVN26" s="497"/>
      <c r="VVO26" s="497"/>
      <c r="VVP26" s="497"/>
      <c r="VVQ26" s="497"/>
      <c r="VVR26" s="497"/>
      <c r="VVS26" s="497"/>
      <c r="VVT26" s="497"/>
      <c r="VVU26" s="497"/>
      <c r="VVV26" s="497"/>
      <c r="VVW26" s="497"/>
      <c r="VVX26" s="497"/>
      <c r="VVY26" s="497"/>
      <c r="VVZ26" s="497"/>
      <c r="VWA26" s="497"/>
      <c r="VWB26" s="497"/>
      <c r="VWC26" s="497"/>
      <c r="VWD26" s="497"/>
      <c r="VWE26" s="497"/>
      <c r="VWF26" s="497"/>
      <c r="VWG26" s="497"/>
      <c r="VWH26" s="497"/>
      <c r="VWI26" s="497"/>
      <c r="VWJ26" s="497"/>
      <c r="VWK26" s="497"/>
      <c r="VWL26" s="497"/>
      <c r="VWM26" s="497"/>
      <c r="VWN26" s="497"/>
      <c r="VWO26" s="497"/>
      <c r="VWP26" s="497"/>
      <c r="VWQ26" s="497"/>
      <c r="VWR26" s="497"/>
      <c r="VWS26" s="497"/>
      <c r="VWT26" s="497"/>
      <c r="VWU26" s="497"/>
      <c r="VWV26" s="497"/>
      <c r="VWW26" s="497"/>
      <c r="VWX26" s="497"/>
      <c r="VWY26" s="497"/>
      <c r="VWZ26" s="497"/>
      <c r="VXA26" s="497"/>
      <c r="VXB26" s="497"/>
      <c r="VXC26" s="497"/>
      <c r="VXD26" s="497"/>
      <c r="VXE26" s="497"/>
      <c r="VXF26" s="497"/>
      <c r="VXG26" s="497"/>
      <c r="VXH26" s="497"/>
      <c r="VXI26" s="497"/>
      <c r="VXJ26" s="497"/>
      <c r="VXK26" s="497"/>
      <c r="VXL26" s="497"/>
      <c r="VXM26" s="497"/>
      <c r="VXN26" s="497"/>
      <c r="VXO26" s="497"/>
      <c r="VXP26" s="497"/>
      <c r="VXQ26" s="497"/>
      <c r="VXR26" s="497"/>
      <c r="VXS26" s="497"/>
      <c r="VXT26" s="497"/>
      <c r="VXU26" s="497"/>
      <c r="VXV26" s="497"/>
      <c r="VXW26" s="497"/>
      <c r="VXX26" s="497"/>
      <c r="VXY26" s="497"/>
      <c r="VXZ26" s="497"/>
      <c r="VYA26" s="497"/>
      <c r="VYB26" s="497"/>
      <c r="VYC26" s="497"/>
      <c r="VYD26" s="497"/>
      <c r="VYE26" s="497"/>
      <c r="VYF26" s="497"/>
      <c r="VYG26" s="497"/>
      <c r="VYH26" s="497"/>
      <c r="VYI26" s="497"/>
      <c r="VYJ26" s="497"/>
      <c r="VYK26" s="497"/>
      <c r="VYL26" s="497"/>
      <c r="VYM26" s="497"/>
      <c r="VYN26" s="497"/>
      <c r="VYO26" s="497"/>
      <c r="VYP26" s="497"/>
      <c r="VYQ26" s="497"/>
      <c r="VYR26" s="497"/>
      <c r="VYS26" s="497"/>
      <c r="VYT26" s="497"/>
      <c r="VYU26" s="497"/>
      <c r="VYV26" s="497"/>
      <c r="VYW26" s="497"/>
      <c r="VYX26" s="497"/>
      <c r="VYY26" s="497"/>
      <c r="VYZ26" s="497"/>
      <c r="VZA26" s="497"/>
      <c r="VZB26" s="497"/>
      <c r="VZC26" s="497"/>
      <c r="VZD26" s="497"/>
      <c r="VZE26" s="497"/>
      <c r="VZF26" s="497"/>
      <c r="VZG26" s="497"/>
      <c r="VZH26" s="497"/>
      <c r="VZI26" s="497"/>
      <c r="VZJ26" s="497"/>
      <c r="VZK26" s="497"/>
      <c r="VZL26" s="497"/>
      <c r="VZM26" s="497"/>
      <c r="VZN26" s="497"/>
      <c r="VZO26" s="497"/>
      <c r="VZP26" s="497"/>
      <c r="VZQ26" s="497"/>
      <c r="VZR26" s="497"/>
      <c r="VZS26" s="497"/>
      <c r="VZT26" s="497"/>
      <c r="VZU26" s="497"/>
      <c r="VZV26" s="497"/>
      <c r="VZW26" s="497"/>
      <c r="VZX26" s="497"/>
      <c r="VZY26" s="497"/>
      <c r="VZZ26" s="497"/>
      <c r="WAA26" s="497"/>
      <c r="WAB26" s="497"/>
      <c r="WAC26" s="497"/>
      <c r="WAD26" s="497"/>
      <c r="WAE26" s="497"/>
      <c r="WAF26" s="497"/>
      <c r="WAG26" s="497"/>
      <c r="WAH26" s="497"/>
      <c r="WAI26" s="497"/>
      <c r="WAJ26" s="497"/>
      <c r="WAK26" s="497"/>
      <c r="WAL26" s="497"/>
      <c r="WAM26" s="497"/>
      <c r="WAN26" s="497"/>
      <c r="WAO26" s="497"/>
      <c r="WAP26" s="497"/>
      <c r="WAQ26" s="497"/>
      <c r="WAR26" s="497"/>
      <c r="WAS26" s="497"/>
      <c r="WAT26" s="497"/>
      <c r="WAU26" s="497"/>
      <c r="WAV26" s="497"/>
      <c r="WAW26" s="497"/>
      <c r="WAX26" s="497"/>
      <c r="WAY26" s="497"/>
      <c r="WAZ26" s="497"/>
      <c r="WBA26" s="497"/>
      <c r="WBB26" s="497"/>
      <c r="WBC26" s="497"/>
      <c r="WBD26" s="497"/>
      <c r="WBE26" s="497"/>
      <c r="WBF26" s="497"/>
      <c r="WBG26" s="497"/>
      <c r="WBH26" s="497"/>
      <c r="WBI26" s="497"/>
      <c r="WBJ26" s="497"/>
      <c r="WBK26" s="497"/>
      <c r="WBL26" s="497"/>
      <c r="WBM26" s="497"/>
      <c r="WBN26" s="497"/>
      <c r="WBO26" s="497"/>
      <c r="WBP26" s="497"/>
      <c r="WBQ26" s="497"/>
      <c r="WBR26" s="497"/>
      <c r="WBS26" s="497"/>
      <c r="WBT26" s="497"/>
      <c r="WBU26" s="497"/>
      <c r="WBV26" s="497"/>
      <c r="WBW26" s="497"/>
      <c r="WBX26" s="497"/>
      <c r="WBY26" s="497"/>
      <c r="WBZ26" s="497"/>
      <c r="WCA26" s="497"/>
      <c r="WCB26" s="497"/>
      <c r="WCC26" s="497"/>
      <c r="WCD26" s="497"/>
      <c r="WCE26" s="497"/>
      <c r="WCF26" s="497"/>
      <c r="WCG26" s="497"/>
      <c r="WCH26" s="497"/>
      <c r="WCI26" s="497"/>
      <c r="WCJ26" s="497"/>
      <c r="WCK26" s="497"/>
      <c r="WCL26" s="497"/>
      <c r="WCM26" s="497"/>
      <c r="WCN26" s="497"/>
      <c r="WCO26" s="497"/>
      <c r="WCP26" s="497"/>
      <c r="WCQ26" s="497"/>
      <c r="WCR26" s="497"/>
      <c r="WCS26" s="497"/>
      <c r="WCT26" s="497"/>
      <c r="WCU26" s="497"/>
      <c r="WCV26" s="497"/>
      <c r="WCW26" s="497"/>
      <c r="WCX26" s="497"/>
      <c r="WCY26" s="497"/>
      <c r="WCZ26" s="497"/>
      <c r="WDA26" s="497"/>
      <c r="WDB26" s="497"/>
      <c r="WDC26" s="497"/>
      <c r="WDD26" s="497"/>
      <c r="WDE26" s="497"/>
      <c r="WDF26" s="497"/>
      <c r="WDG26" s="497"/>
      <c r="WDH26" s="497"/>
      <c r="WDI26" s="497"/>
      <c r="WDJ26" s="497"/>
      <c r="WDK26" s="497"/>
      <c r="WDL26" s="497"/>
      <c r="WDM26" s="497"/>
      <c r="WDN26" s="497"/>
      <c r="WDO26" s="497"/>
      <c r="WDP26" s="497"/>
      <c r="WDQ26" s="497"/>
      <c r="WDR26" s="497"/>
      <c r="WDS26" s="497"/>
      <c r="WDT26" s="497"/>
      <c r="WDU26" s="497"/>
      <c r="WDV26" s="497"/>
      <c r="WDW26" s="497"/>
      <c r="WDX26" s="497"/>
      <c r="WDY26" s="497"/>
      <c r="WDZ26" s="497"/>
      <c r="WEA26" s="497"/>
      <c r="WEB26" s="497"/>
      <c r="WEC26" s="497"/>
      <c r="WED26" s="497"/>
      <c r="WEE26" s="497"/>
      <c r="WEF26" s="497"/>
      <c r="WEG26" s="497"/>
      <c r="WEH26" s="497"/>
      <c r="WEI26" s="497"/>
      <c r="WEJ26" s="497"/>
      <c r="WEK26" s="497"/>
      <c r="WEL26" s="497"/>
      <c r="WEM26" s="497"/>
      <c r="WEN26" s="497"/>
      <c r="WEO26" s="497"/>
      <c r="WEP26" s="497"/>
      <c r="WEQ26" s="497"/>
      <c r="WER26" s="497"/>
      <c r="WES26" s="497"/>
      <c r="WET26" s="497"/>
      <c r="WEU26" s="497"/>
      <c r="WEV26" s="497"/>
      <c r="WEW26" s="497"/>
      <c r="WEX26" s="497"/>
      <c r="WEY26" s="497"/>
      <c r="WEZ26" s="497"/>
      <c r="WFA26" s="497"/>
      <c r="WFB26" s="497"/>
      <c r="WFC26" s="497"/>
      <c r="WFD26" s="497"/>
      <c r="WFE26" s="497"/>
      <c r="WFF26" s="497"/>
      <c r="WFG26" s="497"/>
      <c r="WFH26" s="497"/>
      <c r="WFI26" s="497"/>
      <c r="WFJ26" s="497"/>
      <c r="WFK26" s="497"/>
      <c r="WFL26" s="497"/>
      <c r="WFM26" s="497"/>
      <c r="WFN26" s="497"/>
      <c r="WFO26" s="497"/>
      <c r="WFP26" s="497"/>
      <c r="WFQ26" s="497"/>
      <c r="WFR26" s="497"/>
      <c r="WFS26" s="497"/>
      <c r="WFT26" s="497"/>
      <c r="WFU26" s="497"/>
      <c r="WFV26" s="497"/>
      <c r="WFW26" s="497"/>
      <c r="WFX26" s="497"/>
      <c r="WFY26" s="497"/>
      <c r="WFZ26" s="497"/>
      <c r="WGA26" s="497"/>
      <c r="WGB26" s="497"/>
      <c r="WGC26" s="497"/>
      <c r="WGD26" s="497"/>
      <c r="WGE26" s="497"/>
      <c r="WGF26" s="497"/>
      <c r="WGG26" s="497"/>
      <c r="WGH26" s="497"/>
      <c r="WGI26" s="497"/>
      <c r="WGJ26" s="497"/>
      <c r="WGK26" s="497"/>
      <c r="WGL26" s="497"/>
      <c r="WGM26" s="497"/>
      <c r="WGN26" s="497"/>
      <c r="WGO26" s="497"/>
      <c r="WGP26" s="497"/>
      <c r="WGQ26" s="497"/>
      <c r="WGR26" s="497"/>
      <c r="WGS26" s="497"/>
      <c r="WGT26" s="497"/>
      <c r="WGU26" s="497"/>
      <c r="WGV26" s="497"/>
      <c r="WGW26" s="497"/>
      <c r="WGX26" s="497"/>
      <c r="WGY26" s="497"/>
      <c r="WGZ26" s="497"/>
      <c r="WHA26" s="497"/>
      <c r="WHB26" s="497"/>
      <c r="WHC26" s="497"/>
      <c r="WHD26" s="497"/>
      <c r="WHE26" s="497"/>
      <c r="WHF26" s="497"/>
      <c r="WHG26" s="497"/>
      <c r="WHH26" s="497"/>
      <c r="WHI26" s="497"/>
      <c r="WHJ26" s="497"/>
      <c r="WHK26" s="497"/>
      <c r="WHL26" s="497"/>
      <c r="WHM26" s="497"/>
      <c r="WHN26" s="497"/>
      <c r="WHO26" s="497"/>
      <c r="WHP26" s="497"/>
      <c r="WHQ26" s="497"/>
      <c r="WHR26" s="497"/>
      <c r="WHS26" s="497"/>
      <c r="WHT26" s="497"/>
      <c r="WHU26" s="497"/>
      <c r="WHV26" s="497"/>
      <c r="WHW26" s="497"/>
      <c r="WHX26" s="497"/>
      <c r="WHY26" s="497"/>
      <c r="WHZ26" s="497"/>
      <c r="WIA26" s="497"/>
      <c r="WIB26" s="497"/>
      <c r="WIC26" s="497"/>
      <c r="WID26" s="497"/>
      <c r="WIE26" s="497"/>
      <c r="WIF26" s="497"/>
      <c r="WIG26" s="497"/>
      <c r="WIH26" s="497"/>
      <c r="WII26" s="497"/>
      <c r="WIJ26" s="497"/>
      <c r="WIK26" s="497"/>
      <c r="WIL26" s="497"/>
      <c r="WIM26" s="497"/>
      <c r="WIN26" s="497"/>
      <c r="WIO26" s="497"/>
      <c r="WIP26" s="497"/>
      <c r="WIQ26" s="497"/>
      <c r="WIR26" s="497"/>
      <c r="WIS26" s="497"/>
      <c r="WIT26" s="497"/>
      <c r="WIU26" s="497"/>
      <c r="WIV26" s="497"/>
      <c r="WIW26" s="497"/>
      <c r="WIX26" s="497"/>
      <c r="WIY26" s="497"/>
      <c r="WIZ26" s="497"/>
      <c r="WJA26" s="497"/>
      <c r="WJB26" s="497"/>
      <c r="WJC26" s="497"/>
      <c r="WJD26" s="497"/>
      <c r="WJE26" s="497"/>
      <c r="WJF26" s="497"/>
      <c r="WJG26" s="497"/>
      <c r="WJH26" s="497"/>
      <c r="WJI26" s="497"/>
      <c r="WJJ26" s="497"/>
      <c r="WJK26" s="497"/>
      <c r="WJL26" s="497"/>
      <c r="WJM26" s="497"/>
      <c r="WJN26" s="497"/>
      <c r="WJO26" s="497"/>
      <c r="WJP26" s="497"/>
      <c r="WJQ26" s="497"/>
      <c r="WJR26" s="497"/>
      <c r="WJS26" s="497"/>
      <c r="WJT26" s="497"/>
      <c r="WJU26" s="497"/>
      <c r="WJV26" s="497"/>
      <c r="WJW26" s="497"/>
      <c r="WJX26" s="497"/>
      <c r="WJY26" s="497"/>
      <c r="WJZ26" s="497"/>
      <c r="WKA26" s="497"/>
      <c r="WKB26" s="497"/>
      <c r="WKC26" s="497"/>
      <c r="WKD26" s="497"/>
      <c r="WKE26" s="497"/>
      <c r="WKF26" s="497"/>
      <c r="WKG26" s="497"/>
      <c r="WKH26" s="497"/>
      <c r="WKI26" s="497"/>
      <c r="WKJ26" s="497"/>
      <c r="WKK26" s="497"/>
      <c r="WKL26" s="497"/>
      <c r="WKM26" s="497"/>
      <c r="WKN26" s="497"/>
      <c r="WKO26" s="497"/>
      <c r="WKP26" s="497"/>
      <c r="WKQ26" s="497"/>
      <c r="WKR26" s="497"/>
      <c r="WKS26" s="497"/>
      <c r="WKT26" s="497"/>
      <c r="WKU26" s="497"/>
      <c r="WKV26" s="497"/>
      <c r="WKW26" s="497"/>
      <c r="WKX26" s="497"/>
      <c r="WKY26" s="497"/>
      <c r="WKZ26" s="497"/>
      <c r="WLA26" s="497"/>
      <c r="WLB26" s="497"/>
      <c r="WLC26" s="497"/>
      <c r="WLD26" s="497"/>
      <c r="WLE26" s="497"/>
      <c r="WLF26" s="497"/>
      <c r="WLG26" s="497"/>
      <c r="WLH26" s="497"/>
      <c r="WLI26" s="497"/>
      <c r="WLJ26" s="497"/>
      <c r="WLK26" s="497"/>
      <c r="WLL26" s="497"/>
      <c r="WLM26" s="497"/>
      <c r="WLN26" s="497"/>
      <c r="WLO26" s="497"/>
      <c r="WLP26" s="497"/>
      <c r="WLQ26" s="497"/>
      <c r="WLR26" s="497"/>
      <c r="WLS26" s="497"/>
      <c r="WLT26" s="497"/>
      <c r="WLU26" s="497"/>
      <c r="WLV26" s="497"/>
      <c r="WLW26" s="497"/>
      <c r="WLX26" s="497"/>
      <c r="WLY26" s="497"/>
      <c r="WLZ26" s="497"/>
      <c r="WMA26" s="497"/>
      <c r="WMB26" s="497"/>
      <c r="WMC26" s="497"/>
      <c r="WMD26" s="497"/>
      <c r="WME26" s="497"/>
      <c r="WMF26" s="497"/>
      <c r="WMG26" s="497"/>
      <c r="WMH26" s="497"/>
      <c r="WMI26" s="497"/>
      <c r="WMJ26" s="497"/>
      <c r="WMK26" s="497"/>
      <c r="WML26" s="497"/>
      <c r="WMM26" s="497"/>
      <c r="WMN26" s="497"/>
      <c r="WMO26" s="497"/>
      <c r="WMP26" s="497"/>
      <c r="WMQ26" s="497"/>
      <c r="WMR26" s="497"/>
      <c r="WMS26" s="497"/>
      <c r="WMT26" s="497"/>
      <c r="WMU26" s="497"/>
      <c r="WMV26" s="497"/>
      <c r="WMW26" s="497"/>
      <c r="WMX26" s="497"/>
      <c r="WMY26" s="497"/>
      <c r="WMZ26" s="497"/>
      <c r="WNA26" s="497"/>
      <c r="WNB26" s="497"/>
      <c r="WNC26" s="497"/>
      <c r="WND26" s="497"/>
      <c r="WNE26" s="497"/>
      <c r="WNF26" s="497"/>
      <c r="WNG26" s="497"/>
      <c r="WNH26" s="497"/>
      <c r="WNI26" s="497"/>
      <c r="WNJ26" s="497"/>
      <c r="WNK26" s="497"/>
      <c r="WNL26" s="497"/>
      <c r="WNM26" s="497"/>
      <c r="WNN26" s="497"/>
      <c r="WNO26" s="497"/>
      <c r="WNP26" s="497"/>
      <c r="WNQ26" s="497"/>
      <c r="WNR26" s="497"/>
      <c r="WNS26" s="497"/>
      <c r="WNT26" s="497"/>
      <c r="WNU26" s="497"/>
      <c r="WNV26" s="497"/>
      <c r="WNW26" s="497"/>
      <c r="WNX26" s="497"/>
      <c r="WNY26" s="497"/>
      <c r="WNZ26" s="497"/>
      <c r="WOA26" s="497"/>
      <c r="WOB26" s="497"/>
      <c r="WOC26" s="497"/>
      <c r="WOD26" s="497"/>
      <c r="WOE26" s="497"/>
      <c r="WOF26" s="497"/>
      <c r="WOG26" s="497"/>
      <c r="WOH26" s="497"/>
      <c r="WOI26" s="497"/>
      <c r="WOJ26" s="497"/>
      <c r="WOK26" s="497"/>
      <c r="WOL26" s="497"/>
      <c r="WOM26" s="497"/>
      <c r="WON26" s="497"/>
      <c r="WOO26" s="497"/>
      <c r="WOP26" s="497"/>
      <c r="WOQ26" s="497"/>
      <c r="WOR26" s="497"/>
      <c r="WOS26" s="497"/>
      <c r="WOT26" s="497"/>
      <c r="WOU26" s="497"/>
      <c r="WOV26" s="497"/>
      <c r="WOW26" s="497"/>
      <c r="WOX26" s="497"/>
      <c r="WOY26" s="497"/>
      <c r="WOZ26" s="497"/>
      <c r="WPA26" s="497"/>
      <c r="WPB26" s="497"/>
      <c r="WPC26" s="497"/>
      <c r="WPD26" s="497"/>
      <c r="WPE26" s="497"/>
      <c r="WPF26" s="497"/>
      <c r="WPG26" s="497"/>
      <c r="WPH26" s="497"/>
      <c r="WPI26" s="497"/>
      <c r="WPJ26" s="497"/>
      <c r="WPK26" s="497"/>
      <c r="WPL26" s="497"/>
      <c r="WPM26" s="497"/>
      <c r="WPN26" s="497"/>
      <c r="WPO26" s="497"/>
      <c r="WPP26" s="497"/>
      <c r="WPQ26" s="497"/>
      <c r="WPR26" s="497"/>
      <c r="WPS26" s="497"/>
      <c r="WPT26" s="497"/>
      <c r="WPU26" s="497"/>
      <c r="WPV26" s="497"/>
      <c r="WPW26" s="497"/>
      <c r="WPX26" s="497"/>
      <c r="WPY26" s="497"/>
      <c r="WPZ26" s="497"/>
      <c r="WQA26" s="497"/>
      <c r="WQB26" s="497"/>
      <c r="WQC26" s="497"/>
      <c r="WQD26" s="497"/>
      <c r="WQE26" s="497"/>
      <c r="WQF26" s="497"/>
      <c r="WQG26" s="497"/>
      <c r="WQH26" s="497"/>
      <c r="WQI26" s="497"/>
      <c r="WQJ26" s="497"/>
      <c r="WQK26" s="497"/>
      <c r="WQL26" s="497"/>
      <c r="WQM26" s="497"/>
      <c r="WQN26" s="497"/>
      <c r="WQO26" s="497"/>
      <c r="WQP26" s="497"/>
      <c r="WQQ26" s="497"/>
      <c r="WQR26" s="497"/>
      <c r="WQS26" s="497"/>
      <c r="WQT26" s="497"/>
      <c r="WQU26" s="497"/>
      <c r="WQV26" s="497"/>
      <c r="WQW26" s="497"/>
      <c r="WQX26" s="497"/>
      <c r="WQY26" s="497"/>
      <c r="WQZ26" s="497"/>
      <c r="WRA26" s="497"/>
      <c r="WRB26" s="497"/>
      <c r="WRC26" s="497"/>
      <c r="WRD26" s="497"/>
      <c r="WRE26" s="497"/>
      <c r="WRF26" s="497"/>
      <c r="WRG26" s="497"/>
      <c r="WRH26" s="497"/>
      <c r="WRI26" s="497"/>
      <c r="WRJ26" s="497"/>
      <c r="WRK26" s="497"/>
      <c r="WRL26" s="497"/>
      <c r="WRM26" s="497"/>
      <c r="WRN26" s="497"/>
      <c r="WRO26" s="497"/>
      <c r="WRP26" s="497"/>
      <c r="WRQ26" s="497"/>
      <c r="WRR26" s="497"/>
      <c r="WRS26" s="497"/>
      <c r="WRT26" s="497"/>
      <c r="WRU26" s="497"/>
      <c r="WRV26" s="497"/>
      <c r="WRW26" s="497"/>
      <c r="WRX26" s="497"/>
      <c r="WRY26" s="497"/>
      <c r="WRZ26" s="497"/>
      <c r="WSA26" s="497"/>
      <c r="WSB26" s="497"/>
      <c r="WSC26" s="497"/>
      <c r="WSD26" s="497"/>
      <c r="WSE26" s="497"/>
      <c r="WSF26" s="497"/>
      <c r="WSG26" s="497"/>
      <c r="WSH26" s="497"/>
      <c r="WSI26" s="497"/>
      <c r="WSJ26" s="497"/>
      <c r="WSK26" s="497"/>
      <c r="WSL26" s="497"/>
      <c r="WSM26" s="497"/>
      <c r="WSN26" s="497"/>
      <c r="WSO26" s="497"/>
      <c r="WSP26" s="497"/>
      <c r="WSQ26" s="497"/>
      <c r="WSR26" s="497"/>
      <c r="WSS26" s="497"/>
      <c r="WST26" s="497"/>
      <c r="WSU26" s="497"/>
      <c r="WSV26" s="497"/>
      <c r="WSW26" s="497"/>
      <c r="WSX26" s="497"/>
      <c r="WSY26" s="497"/>
      <c r="WSZ26" s="497"/>
      <c r="WTA26" s="497"/>
      <c r="WTB26" s="497"/>
      <c r="WTC26" s="497"/>
      <c r="WTD26" s="497"/>
      <c r="WTE26" s="497"/>
      <c r="WTF26" s="497"/>
      <c r="WTG26" s="497"/>
      <c r="WTH26" s="497"/>
      <c r="WTI26" s="497"/>
      <c r="WTJ26" s="497"/>
      <c r="WTK26" s="497"/>
      <c r="WTL26" s="497"/>
      <c r="WTM26" s="497"/>
      <c r="WTN26" s="497"/>
      <c r="WTO26" s="497"/>
      <c r="WTP26" s="497"/>
      <c r="WTQ26" s="497"/>
      <c r="WTR26" s="497"/>
      <c r="WTS26" s="497"/>
      <c r="WTT26" s="497"/>
      <c r="WTU26" s="497"/>
      <c r="WTV26" s="497"/>
      <c r="WTW26" s="497"/>
      <c r="WTX26" s="497"/>
      <c r="WTY26" s="497"/>
      <c r="WTZ26" s="497"/>
      <c r="WUA26" s="497"/>
      <c r="WUB26" s="497"/>
      <c r="WUC26" s="497"/>
      <c r="WUD26" s="497"/>
      <c r="WUE26" s="497"/>
      <c r="WUF26" s="497"/>
      <c r="WUG26" s="497"/>
      <c r="WUH26" s="497"/>
      <c r="WUI26" s="497"/>
      <c r="WUJ26" s="497"/>
      <c r="WUK26" s="497"/>
      <c r="WUL26" s="497"/>
      <c r="WUM26" s="497"/>
      <c r="WUN26" s="497"/>
      <c r="WUO26" s="497"/>
      <c r="WUP26" s="497"/>
      <c r="WUQ26" s="497"/>
      <c r="WUR26" s="497"/>
      <c r="WUS26" s="497"/>
      <c r="WUT26" s="497"/>
      <c r="WUU26" s="497"/>
      <c r="WUV26" s="497"/>
      <c r="WUW26" s="497"/>
      <c r="WUX26" s="497"/>
      <c r="WUY26" s="497"/>
      <c r="WUZ26" s="497"/>
      <c r="WVA26" s="497"/>
      <c r="WVB26" s="497"/>
      <c r="WVC26" s="497"/>
      <c r="WVD26" s="497"/>
      <c r="WVE26" s="497"/>
      <c r="WVF26" s="497"/>
      <c r="WVG26" s="497"/>
      <c r="WVH26" s="497"/>
      <c r="WVI26" s="497"/>
      <c r="WVJ26" s="497"/>
      <c r="WVK26" s="497"/>
      <c r="WVL26" s="497"/>
      <c r="WVM26" s="497"/>
      <c r="WVN26" s="497"/>
      <c r="WVO26" s="497"/>
      <c r="WVP26" s="497"/>
      <c r="WVQ26" s="497"/>
      <c r="WVR26" s="497"/>
      <c r="WVS26" s="497"/>
      <c r="WVT26" s="497"/>
      <c r="WVU26" s="497"/>
      <c r="WVV26" s="497"/>
      <c r="WVW26" s="497"/>
      <c r="WVX26" s="497"/>
      <c r="WVY26" s="497"/>
      <c r="WVZ26" s="497"/>
      <c r="WWA26" s="497"/>
      <c r="WWB26" s="497"/>
      <c r="WWC26" s="497"/>
      <c r="WWD26" s="497"/>
      <c r="WWE26" s="497"/>
      <c r="WWF26" s="497"/>
      <c r="WWG26" s="497"/>
      <c r="WWH26" s="497"/>
      <c r="WWI26" s="497"/>
      <c r="WWJ26" s="497"/>
      <c r="WWK26" s="497"/>
      <c r="WWL26" s="497"/>
      <c r="WWM26" s="497"/>
      <c r="WWN26" s="497"/>
      <c r="WWO26" s="497"/>
      <c r="WWP26" s="497"/>
      <c r="WWQ26" s="497"/>
      <c r="WWR26" s="497"/>
      <c r="WWS26" s="497"/>
      <c r="WWT26" s="497"/>
      <c r="WWU26" s="497"/>
      <c r="WWV26" s="497"/>
      <c r="WWW26" s="497"/>
      <c r="WWX26" s="497"/>
      <c r="WWY26" s="497"/>
      <c r="WWZ26" s="497"/>
      <c r="WXA26" s="497"/>
      <c r="WXB26" s="497"/>
      <c r="WXC26" s="497"/>
      <c r="WXD26" s="497"/>
      <c r="WXE26" s="497"/>
      <c r="WXF26" s="497"/>
      <c r="WXG26" s="497"/>
      <c r="WXH26" s="497"/>
      <c r="WXI26" s="497"/>
      <c r="WXJ26" s="497"/>
      <c r="WXK26" s="497"/>
      <c r="WXL26" s="497"/>
      <c r="WXM26" s="497"/>
      <c r="WXN26" s="497"/>
      <c r="WXO26" s="497"/>
      <c r="WXP26" s="497"/>
      <c r="WXQ26" s="497"/>
      <c r="WXR26" s="497"/>
      <c r="WXS26" s="497"/>
      <c r="WXT26" s="497"/>
      <c r="WXU26" s="497"/>
      <c r="WXV26" s="497"/>
      <c r="WXW26" s="497"/>
      <c r="WXX26" s="497"/>
      <c r="WXY26" s="497"/>
      <c r="WXZ26" s="497"/>
      <c r="WYA26" s="497"/>
      <c r="WYB26" s="497"/>
      <c r="WYC26" s="497"/>
      <c r="WYD26" s="497"/>
      <c r="WYE26" s="497"/>
      <c r="WYF26" s="497"/>
      <c r="WYG26" s="497"/>
      <c r="WYH26" s="497"/>
      <c r="WYI26" s="497"/>
      <c r="WYJ26" s="497"/>
      <c r="WYK26" s="497"/>
      <c r="WYL26" s="497"/>
      <c r="WYM26" s="497"/>
      <c r="WYN26" s="497"/>
      <c r="WYO26" s="497"/>
      <c r="WYP26" s="497"/>
      <c r="WYQ26" s="497"/>
      <c r="WYR26" s="497"/>
      <c r="WYS26" s="497"/>
      <c r="WYT26" s="497"/>
      <c r="WYU26" s="497"/>
      <c r="WYV26" s="497"/>
      <c r="WYW26" s="497"/>
      <c r="WYX26" s="497"/>
      <c r="WYY26" s="497"/>
      <c r="WYZ26" s="497"/>
      <c r="WZA26" s="497"/>
      <c r="WZB26" s="497"/>
      <c r="WZC26" s="497"/>
      <c r="WZD26" s="497"/>
      <c r="WZE26" s="497"/>
      <c r="WZF26" s="497"/>
      <c r="WZG26" s="497"/>
      <c r="WZH26" s="497"/>
      <c r="WZI26" s="497"/>
      <c r="WZJ26" s="497"/>
      <c r="WZK26" s="497"/>
      <c r="WZL26" s="497"/>
      <c r="WZM26" s="497"/>
      <c r="WZN26" s="497"/>
      <c r="WZO26" s="497"/>
      <c r="WZP26" s="497"/>
      <c r="WZQ26" s="497"/>
      <c r="WZR26" s="497"/>
      <c r="WZS26" s="497"/>
      <c r="WZT26" s="497"/>
      <c r="WZU26" s="497"/>
      <c r="WZV26" s="497"/>
      <c r="WZW26" s="497"/>
      <c r="WZX26" s="497"/>
      <c r="WZY26" s="497"/>
      <c r="WZZ26" s="497"/>
      <c r="XAA26" s="497"/>
      <c r="XAB26" s="497"/>
      <c r="XAC26" s="497"/>
      <c r="XAD26" s="497"/>
      <c r="XAE26" s="497"/>
      <c r="XAF26" s="497"/>
      <c r="XAG26" s="497"/>
      <c r="XAH26" s="497"/>
      <c r="XAI26" s="497"/>
      <c r="XAJ26" s="497"/>
      <c r="XAK26" s="497"/>
      <c r="XAL26" s="497"/>
      <c r="XAM26" s="497"/>
      <c r="XAN26" s="497"/>
      <c r="XAO26" s="497"/>
      <c r="XAP26" s="497"/>
      <c r="XAQ26" s="497"/>
      <c r="XAR26" s="497"/>
      <c r="XAS26" s="497"/>
      <c r="XAT26" s="497"/>
      <c r="XAU26" s="497"/>
      <c r="XAV26" s="497"/>
      <c r="XAW26" s="497"/>
      <c r="XAX26" s="497"/>
      <c r="XAY26" s="497"/>
      <c r="XAZ26" s="497"/>
      <c r="XBA26" s="497"/>
      <c r="XBB26" s="497"/>
      <c r="XBC26" s="497"/>
      <c r="XBD26" s="497"/>
      <c r="XBE26" s="497"/>
      <c r="XBF26" s="497"/>
      <c r="XBG26" s="497"/>
      <c r="XBH26" s="497"/>
      <c r="XBI26" s="497"/>
      <c r="XBJ26" s="497"/>
      <c r="XBK26" s="497"/>
      <c r="XBL26" s="497"/>
      <c r="XBM26" s="497"/>
      <c r="XBN26" s="497"/>
      <c r="XBO26" s="497"/>
      <c r="XBP26" s="497"/>
      <c r="XBQ26" s="497"/>
      <c r="XBR26" s="497"/>
      <c r="XBS26" s="497"/>
      <c r="XBT26" s="497"/>
      <c r="XBU26" s="497"/>
      <c r="XBV26" s="497"/>
      <c r="XBW26" s="497"/>
      <c r="XBX26" s="497"/>
      <c r="XBY26" s="497"/>
      <c r="XBZ26" s="497"/>
      <c r="XCA26" s="497"/>
      <c r="XCB26" s="497"/>
      <c r="XCC26" s="497"/>
      <c r="XCD26" s="497"/>
      <c r="XCE26" s="497"/>
      <c r="XCF26" s="497"/>
      <c r="XCG26" s="497"/>
      <c r="XCH26" s="497"/>
      <c r="XCI26" s="497"/>
      <c r="XCJ26" s="497"/>
      <c r="XCK26" s="497"/>
      <c r="XCL26" s="497"/>
      <c r="XCM26" s="497"/>
      <c r="XCN26" s="497"/>
      <c r="XCO26" s="497"/>
      <c r="XCP26" s="497"/>
      <c r="XCQ26" s="497"/>
      <c r="XCR26" s="497"/>
      <c r="XCS26" s="497"/>
      <c r="XCT26" s="497"/>
      <c r="XCU26" s="497"/>
      <c r="XCV26" s="497"/>
      <c r="XCW26" s="497"/>
      <c r="XCX26" s="497"/>
      <c r="XCY26" s="497"/>
      <c r="XCZ26" s="497"/>
      <c r="XDA26" s="497"/>
      <c r="XDB26" s="497"/>
      <c r="XDC26" s="497"/>
      <c r="XDD26" s="497"/>
      <c r="XDE26" s="497"/>
      <c r="XDF26" s="497"/>
      <c r="XDG26" s="497"/>
      <c r="XDH26" s="497"/>
      <c r="XDI26" s="497"/>
      <c r="XDJ26" s="497"/>
      <c r="XDK26" s="497"/>
      <c r="XDL26" s="497"/>
      <c r="XDM26" s="497"/>
      <c r="XDN26" s="497"/>
      <c r="XDO26" s="497"/>
      <c r="XDP26" s="497"/>
      <c r="XDQ26" s="497"/>
      <c r="XDR26" s="497"/>
      <c r="XDS26" s="497"/>
      <c r="XDT26" s="497"/>
      <c r="XDU26" s="497"/>
      <c r="XDV26" s="497"/>
      <c r="XDW26" s="497"/>
      <c r="XDX26" s="497"/>
      <c r="XDY26" s="497"/>
      <c r="XDZ26" s="497"/>
      <c r="XEA26" s="497"/>
      <c r="XEB26" s="497"/>
      <c r="XEC26" s="497"/>
      <c r="XED26" s="497"/>
      <c r="XEE26" s="497"/>
      <c r="XEF26" s="497"/>
      <c r="XEG26" s="497"/>
      <c r="XEH26" s="497"/>
      <c r="XEI26" s="497"/>
      <c r="XEJ26" s="497"/>
      <c r="XEK26" s="497"/>
      <c r="XEL26" s="497"/>
      <c r="XEM26" s="497"/>
      <c r="XEN26" s="497"/>
      <c r="XEO26" s="497"/>
      <c r="XEP26" s="497"/>
      <c r="XEQ26" s="497"/>
      <c r="XER26" s="497"/>
      <c r="XES26" s="497"/>
      <c r="XET26" s="497"/>
      <c r="XEU26" s="497"/>
      <c r="XEV26" s="497"/>
      <c r="XEW26" s="497"/>
      <c r="XEX26" s="497"/>
      <c r="XEY26" s="497"/>
      <c r="XEZ26" s="497"/>
      <c r="XFA26" s="497"/>
      <c r="XFB26" s="497"/>
      <c r="XFC26" s="497"/>
      <c r="XFD26" s="497"/>
    </row>
    <row r="27" s="385" customFormat="1" hidden="1" customHeight="1" spans="1:16383">
      <c r="A27" s="413">
        <v>23</v>
      </c>
      <c r="B27" s="414" t="s">
        <v>38</v>
      </c>
      <c r="C27" s="415">
        <v>191.7791</v>
      </c>
      <c r="D27" s="415">
        <v>211.7791</v>
      </c>
      <c r="E27" s="415">
        <f t="shared" si="4"/>
        <v>20</v>
      </c>
      <c r="F27" s="415">
        <f t="shared" si="5"/>
        <v>20</v>
      </c>
      <c r="G27" s="415">
        <v>3.348</v>
      </c>
      <c r="H27" s="415">
        <v>3.348</v>
      </c>
      <c r="I27" s="415">
        <v>-0.40882</v>
      </c>
      <c r="J27" s="415">
        <v>-1.19881</v>
      </c>
      <c r="K27" s="415">
        <v>1.45011</v>
      </c>
      <c r="L27" s="415">
        <v>0.95011</v>
      </c>
      <c r="M27" s="443">
        <v>1.75</v>
      </c>
      <c r="N27" s="443">
        <v>1.75</v>
      </c>
      <c r="O27" s="444">
        <v>0</v>
      </c>
      <c r="P27" s="415">
        <v>0.69122</v>
      </c>
      <c r="Q27" s="415">
        <v>-0.09878</v>
      </c>
      <c r="R27" s="469">
        <v>0.45</v>
      </c>
      <c r="S27" s="469">
        <v>0.45</v>
      </c>
      <c r="T27" s="444">
        <v>0</v>
      </c>
      <c r="U27" s="470">
        <v>3.1</v>
      </c>
      <c r="V27" s="471">
        <v>12.5</v>
      </c>
      <c r="W27" s="472">
        <v>12.5</v>
      </c>
      <c r="X27" s="473">
        <f t="shared" si="2"/>
        <v>0</v>
      </c>
      <c r="Y27" s="473">
        <f t="shared" si="3"/>
        <v>0</v>
      </c>
      <c r="Z27" s="501"/>
      <c r="AC27" s="497"/>
      <c r="AG27" s="500"/>
      <c r="AI27" s="497"/>
      <c r="AJ27" s="497"/>
      <c r="AK27" s="497"/>
      <c r="AL27" s="497"/>
      <c r="AM27" s="497"/>
      <c r="AN27" s="497"/>
      <c r="AO27" s="497"/>
      <c r="AP27" s="497"/>
      <c r="AQ27" s="497"/>
      <c r="AR27" s="497"/>
      <c r="AS27" s="497"/>
      <c r="AT27" s="497"/>
      <c r="AU27" s="497"/>
      <c r="AV27" s="497"/>
      <c r="AW27" s="497"/>
      <c r="AX27" s="497"/>
      <c r="AY27" s="497"/>
      <c r="AZ27" s="497"/>
      <c r="BA27" s="497"/>
      <c r="BB27" s="497"/>
      <c r="BC27" s="497"/>
      <c r="BD27" s="497"/>
      <c r="BE27" s="497"/>
      <c r="BF27" s="497"/>
      <c r="BG27" s="497"/>
      <c r="BH27" s="497"/>
      <c r="BI27" s="497"/>
      <c r="BJ27" s="497"/>
      <c r="BK27" s="497"/>
      <c r="BL27" s="497"/>
      <c r="BM27" s="497"/>
      <c r="BN27" s="497"/>
      <c r="BO27" s="497"/>
      <c r="BP27" s="497"/>
      <c r="BQ27" s="497"/>
      <c r="BR27" s="497"/>
      <c r="BS27" s="497"/>
      <c r="BT27" s="497"/>
      <c r="BU27" s="497"/>
      <c r="BV27" s="497"/>
      <c r="BW27" s="497"/>
      <c r="BX27" s="497"/>
      <c r="BY27" s="497"/>
      <c r="BZ27" s="497"/>
      <c r="CA27" s="497"/>
      <c r="CB27" s="497"/>
      <c r="CC27" s="497"/>
      <c r="CD27" s="497"/>
      <c r="CE27" s="497"/>
      <c r="CF27" s="497"/>
      <c r="CG27" s="497"/>
      <c r="CH27" s="497"/>
      <c r="CI27" s="497"/>
      <c r="CJ27" s="497"/>
      <c r="CK27" s="497"/>
      <c r="CL27" s="497"/>
      <c r="CM27" s="497"/>
      <c r="CN27" s="497"/>
      <c r="CO27" s="497"/>
      <c r="CP27" s="497"/>
      <c r="CQ27" s="497"/>
      <c r="CR27" s="497"/>
      <c r="CS27" s="497"/>
      <c r="CT27" s="497"/>
      <c r="CU27" s="497"/>
      <c r="CV27" s="497"/>
      <c r="CW27" s="497"/>
      <c r="CX27" s="497"/>
      <c r="CY27" s="497"/>
      <c r="CZ27" s="497"/>
      <c r="DA27" s="497"/>
      <c r="DB27" s="497"/>
      <c r="DC27" s="497"/>
      <c r="DD27" s="497"/>
      <c r="DE27" s="497"/>
      <c r="DF27" s="497"/>
      <c r="DG27" s="497"/>
      <c r="DH27" s="497"/>
      <c r="DI27" s="497"/>
      <c r="DJ27" s="497"/>
      <c r="DK27" s="497"/>
      <c r="DL27" s="497"/>
      <c r="DM27" s="497"/>
      <c r="DN27" s="497"/>
      <c r="DO27" s="497"/>
      <c r="DP27" s="497"/>
      <c r="DQ27" s="497"/>
      <c r="DR27" s="497"/>
      <c r="DS27" s="497"/>
      <c r="DT27" s="497"/>
      <c r="DU27" s="497"/>
      <c r="DV27" s="497"/>
      <c r="DW27" s="497"/>
      <c r="DX27" s="497"/>
      <c r="DY27" s="497"/>
      <c r="DZ27" s="497"/>
      <c r="EA27" s="497"/>
      <c r="EB27" s="497"/>
      <c r="EC27" s="497"/>
      <c r="ED27" s="497"/>
      <c r="EE27" s="497"/>
      <c r="EF27" s="497"/>
      <c r="EG27" s="497"/>
      <c r="EH27" s="497"/>
      <c r="EI27" s="497"/>
      <c r="EJ27" s="497"/>
      <c r="EK27" s="497"/>
      <c r="EL27" s="497"/>
      <c r="EM27" s="497"/>
      <c r="EN27" s="497"/>
      <c r="EO27" s="497"/>
      <c r="EP27" s="497"/>
      <c r="EQ27" s="497"/>
      <c r="ER27" s="497"/>
      <c r="ES27" s="497"/>
      <c r="ET27" s="497"/>
      <c r="EU27" s="497"/>
      <c r="EV27" s="497"/>
      <c r="EW27" s="497"/>
      <c r="EX27" s="497"/>
      <c r="EY27" s="497"/>
      <c r="EZ27" s="497"/>
      <c r="FA27" s="497"/>
      <c r="FB27" s="497"/>
      <c r="FC27" s="497"/>
      <c r="FD27" s="497"/>
      <c r="FE27" s="497"/>
      <c r="FF27" s="497"/>
      <c r="FG27" s="497"/>
      <c r="FH27" s="497"/>
      <c r="FI27" s="497"/>
      <c r="FJ27" s="497"/>
      <c r="FK27" s="497"/>
      <c r="FL27" s="497"/>
      <c r="FM27" s="497"/>
      <c r="FN27" s="497"/>
      <c r="FO27" s="497"/>
      <c r="FP27" s="497"/>
      <c r="FQ27" s="497"/>
      <c r="FR27" s="497"/>
      <c r="FS27" s="497"/>
      <c r="FT27" s="497"/>
      <c r="FU27" s="497"/>
      <c r="FV27" s="497"/>
      <c r="FW27" s="497"/>
      <c r="FX27" s="497"/>
      <c r="FY27" s="497"/>
      <c r="FZ27" s="497"/>
      <c r="GA27" s="497"/>
      <c r="GB27" s="497"/>
      <c r="GC27" s="497"/>
      <c r="GD27" s="497"/>
      <c r="GE27" s="497"/>
      <c r="GF27" s="497"/>
      <c r="GG27" s="497"/>
      <c r="GH27" s="497"/>
      <c r="GI27" s="497"/>
      <c r="GJ27" s="497"/>
      <c r="GK27" s="497"/>
      <c r="GL27" s="497"/>
      <c r="GM27" s="497"/>
      <c r="GN27" s="497"/>
      <c r="GO27" s="497"/>
      <c r="GP27" s="497"/>
      <c r="GQ27" s="497"/>
      <c r="GR27" s="497"/>
      <c r="GS27" s="497"/>
      <c r="GT27" s="497"/>
      <c r="GU27" s="497"/>
      <c r="GV27" s="497"/>
      <c r="GW27" s="497"/>
      <c r="GX27" s="497"/>
      <c r="GY27" s="497"/>
      <c r="GZ27" s="497"/>
      <c r="HA27" s="497"/>
      <c r="HB27" s="497"/>
      <c r="HC27" s="497"/>
      <c r="HD27" s="497"/>
      <c r="HE27" s="497"/>
      <c r="HF27" s="497"/>
      <c r="HG27" s="497"/>
      <c r="HH27" s="497"/>
      <c r="HI27" s="497"/>
      <c r="HJ27" s="497"/>
      <c r="HK27" s="497"/>
      <c r="HL27" s="497"/>
      <c r="HM27" s="497"/>
      <c r="HN27" s="497"/>
      <c r="HO27" s="497"/>
      <c r="HP27" s="497"/>
      <c r="HQ27" s="497"/>
      <c r="HR27" s="497"/>
      <c r="HS27" s="497"/>
      <c r="HT27" s="497"/>
      <c r="HU27" s="497"/>
      <c r="HV27" s="497"/>
      <c r="HW27" s="497"/>
      <c r="HX27" s="497"/>
      <c r="HY27" s="497"/>
      <c r="HZ27" s="497"/>
      <c r="IA27" s="497"/>
      <c r="IB27" s="497"/>
      <c r="IC27" s="497"/>
      <c r="ID27" s="497"/>
      <c r="IE27" s="497"/>
      <c r="IF27" s="497"/>
      <c r="IG27" s="497"/>
      <c r="IH27" s="497"/>
      <c r="II27" s="497"/>
      <c r="IJ27" s="497"/>
      <c r="IK27" s="497"/>
      <c r="IL27" s="497"/>
      <c r="IM27" s="497"/>
      <c r="IN27" s="497"/>
      <c r="IO27" s="497"/>
      <c r="IP27" s="497"/>
      <c r="IQ27" s="497"/>
      <c r="IR27" s="497"/>
      <c r="IS27" s="497"/>
      <c r="IT27" s="497"/>
      <c r="IU27" s="497"/>
      <c r="IV27" s="497"/>
      <c r="IW27" s="497"/>
      <c r="IX27" s="497"/>
      <c r="IY27" s="497"/>
      <c r="IZ27" s="497"/>
      <c r="JA27" s="497"/>
      <c r="JB27" s="497"/>
      <c r="JC27" s="497"/>
      <c r="JD27" s="497"/>
      <c r="JE27" s="497"/>
      <c r="JF27" s="497"/>
      <c r="JG27" s="497"/>
      <c r="JH27" s="497"/>
      <c r="JI27" s="497"/>
      <c r="JJ27" s="497"/>
      <c r="JK27" s="497"/>
      <c r="JL27" s="497"/>
      <c r="JM27" s="497"/>
      <c r="JN27" s="497"/>
      <c r="JO27" s="497"/>
      <c r="JP27" s="497"/>
      <c r="JQ27" s="497"/>
      <c r="JR27" s="497"/>
      <c r="JS27" s="497"/>
      <c r="JT27" s="497"/>
      <c r="JU27" s="497"/>
      <c r="JV27" s="497"/>
      <c r="JW27" s="497"/>
      <c r="JX27" s="497"/>
      <c r="JY27" s="497"/>
      <c r="JZ27" s="497"/>
      <c r="KA27" s="497"/>
      <c r="KB27" s="497"/>
      <c r="KC27" s="497"/>
      <c r="KD27" s="497"/>
      <c r="KE27" s="497"/>
      <c r="KF27" s="497"/>
      <c r="KG27" s="497"/>
      <c r="KH27" s="497"/>
      <c r="KI27" s="497"/>
      <c r="KJ27" s="497"/>
      <c r="KK27" s="497"/>
      <c r="KL27" s="497"/>
      <c r="KM27" s="497"/>
      <c r="KN27" s="497"/>
      <c r="KO27" s="497"/>
      <c r="KP27" s="497"/>
      <c r="KQ27" s="497"/>
      <c r="KR27" s="497"/>
      <c r="KS27" s="497"/>
      <c r="KT27" s="497"/>
      <c r="KU27" s="497"/>
      <c r="KV27" s="497"/>
      <c r="KW27" s="497"/>
      <c r="KX27" s="497"/>
      <c r="KY27" s="497"/>
      <c r="KZ27" s="497"/>
      <c r="LA27" s="497"/>
      <c r="LB27" s="497"/>
      <c r="LC27" s="497"/>
      <c r="LD27" s="497"/>
      <c r="LE27" s="497"/>
      <c r="LF27" s="497"/>
      <c r="LG27" s="497"/>
      <c r="LH27" s="497"/>
      <c r="LI27" s="497"/>
      <c r="LJ27" s="497"/>
      <c r="LK27" s="497"/>
      <c r="LL27" s="497"/>
      <c r="LM27" s="497"/>
      <c r="LN27" s="497"/>
      <c r="LO27" s="497"/>
      <c r="LP27" s="497"/>
      <c r="LQ27" s="497"/>
      <c r="LR27" s="497"/>
      <c r="LS27" s="497"/>
      <c r="LT27" s="497"/>
      <c r="LU27" s="497"/>
      <c r="LV27" s="497"/>
      <c r="LW27" s="497"/>
      <c r="LX27" s="497"/>
      <c r="LY27" s="497"/>
      <c r="LZ27" s="497"/>
      <c r="MA27" s="497"/>
      <c r="MB27" s="497"/>
      <c r="MC27" s="497"/>
      <c r="MD27" s="497"/>
      <c r="ME27" s="497"/>
      <c r="MF27" s="497"/>
      <c r="MG27" s="497"/>
      <c r="MH27" s="497"/>
      <c r="MI27" s="497"/>
      <c r="MJ27" s="497"/>
      <c r="MK27" s="497"/>
      <c r="ML27" s="497"/>
      <c r="MM27" s="497"/>
      <c r="MN27" s="497"/>
      <c r="MO27" s="497"/>
      <c r="MP27" s="497"/>
      <c r="MQ27" s="497"/>
      <c r="MR27" s="497"/>
      <c r="MS27" s="497"/>
      <c r="MT27" s="497"/>
      <c r="MU27" s="497"/>
      <c r="MV27" s="497"/>
      <c r="MW27" s="497"/>
      <c r="MX27" s="497"/>
      <c r="MY27" s="497"/>
      <c r="MZ27" s="497"/>
      <c r="NA27" s="497"/>
      <c r="NB27" s="497"/>
      <c r="NC27" s="497"/>
      <c r="ND27" s="497"/>
      <c r="NE27" s="497"/>
      <c r="NF27" s="497"/>
      <c r="NG27" s="497"/>
      <c r="NH27" s="497"/>
      <c r="NI27" s="497"/>
      <c r="NJ27" s="497"/>
      <c r="NK27" s="497"/>
      <c r="NL27" s="497"/>
      <c r="NM27" s="497"/>
      <c r="NN27" s="497"/>
      <c r="NO27" s="497"/>
      <c r="NP27" s="497"/>
      <c r="NQ27" s="497"/>
      <c r="NR27" s="497"/>
      <c r="NS27" s="497"/>
      <c r="NT27" s="497"/>
      <c r="NU27" s="497"/>
      <c r="NV27" s="497"/>
      <c r="NW27" s="497"/>
      <c r="NX27" s="497"/>
      <c r="NY27" s="497"/>
      <c r="NZ27" s="497"/>
      <c r="OA27" s="497"/>
      <c r="OB27" s="497"/>
      <c r="OC27" s="497"/>
      <c r="OD27" s="497"/>
      <c r="OE27" s="497"/>
      <c r="OF27" s="497"/>
      <c r="OG27" s="497"/>
      <c r="OH27" s="497"/>
      <c r="OI27" s="497"/>
      <c r="OJ27" s="497"/>
      <c r="OK27" s="497"/>
      <c r="OL27" s="497"/>
      <c r="OM27" s="497"/>
      <c r="ON27" s="497"/>
      <c r="OO27" s="497"/>
      <c r="OP27" s="497"/>
      <c r="OQ27" s="497"/>
      <c r="OR27" s="497"/>
      <c r="OS27" s="497"/>
      <c r="OT27" s="497"/>
      <c r="OU27" s="497"/>
      <c r="OV27" s="497"/>
      <c r="OW27" s="497"/>
      <c r="OX27" s="497"/>
      <c r="OY27" s="497"/>
      <c r="OZ27" s="497"/>
      <c r="PA27" s="497"/>
      <c r="PB27" s="497"/>
      <c r="PC27" s="497"/>
      <c r="PD27" s="497"/>
      <c r="PE27" s="497"/>
      <c r="PF27" s="497"/>
      <c r="PG27" s="497"/>
      <c r="PH27" s="497"/>
      <c r="PI27" s="497"/>
      <c r="PJ27" s="497"/>
      <c r="PK27" s="497"/>
      <c r="PL27" s="497"/>
      <c r="PM27" s="497"/>
      <c r="PN27" s="497"/>
      <c r="PO27" s="497"/>
      <c r="PP27" s="497"/>
      <c r="PQ27" s="497"/>
      <c r="PR27" s="497"/>
      <c r="PS27" s="497"/>
      <c r="PT27" s="497"/>
      <c r="PU27" s="497"/>
      <c r="PV27" s="497"/>
      <c r="PW27" s="497"/>
      <c r="PX27" s="497"/>
      <c r="PY27" s="497"/>
      <c r="PZ27" s="497"/>
      <c r="QA27" s="497"/>
      <c r="QB27" s="497"/>
      <c r="QC27" s="497"/>
      <c r="QD27" s="497"/>
      <c r="QE27" s="497"/>
      <c r="QF27" s="497"/>
      <c r="QG27" s="497"/>
      <c r="QH27" s="497"/>
      <c r="QI27" s="497"/>
      <c r="QJ27" s="497"/>
      <c r="QK27" s="497"/>
      <c r="QL27" s="497"/>
      <c r="QM27" s="497"/>
      <c r="QN27" s="497"/>
      <c r="QO27" s="497"/>
      <c r="QP27" s="497"/>
      <c r="QQ27" s="497"/>
      <c r="QR27" s="497"/>
      <c r="QS27" s="497"/>
      <c r="QT27" s="497"/>
      <c r="QU27" s="497"/>
      <c r="QV27" s="497"/>
      <c r="QW27" s="497"/>
      <c r="QX27" s="497"/>
      <c r="QY27" s="497"/>
      <c r="QZ27" s="497"/>
      <c r="RA27" s="497"/>
      <c r="RB27" s="497"/>
      <c r="RC27" s="497"/>
      <c r="RD27" s="497"/>
      <c r="RE27" s="497"/>
      <c r="RF27" s="497"/>
      <c r="RG27" s="497"/>
      <c r="RH27" s="497"/>
      <c r="RI27" s="497"/>
      <c r="RJ27" s="497"/>
      <c r="RK27" s="497"/>
      <c r="RL27" s="497"/>
      <c r="RM27" s="497"/>
      <c r="RN27" s="497"/>
      <c r="RO27" s="497"/>
      <c r="RP27" s="497"/>
      <c r="RQ27" s="497"/>
      <c r="RR27" s="497"/>
      <c r="RS27" s="497"/>
      <c r="RT27" s="497"/>
      <c r="RU27" s="497"/>
      <c r="RV27" s="497"/>
      <c r="RW27" s="497"/>
      <c r="RX27" s="497"/>
      <c r="RY27" s="497"/>
      <c r="RZ27" s="497"/>
      <c r="SA27" s="497"/>
      <c r="SB27" s="497"/>
      <c r="SC27" s="497"/>
      <c r="SD27" s="497"/>
      <c r="SE27" s="497"/>
      <c r="SF27" s="497"/>
      <c r="SG27" s="497"/>
      <c r="SH27" s="497"/>
      <c r="SI27" s="497"/>
      <c r="SJ27" s="497"/>
      <c r="SK27" s="497"/>
      <c r="SL27" s="497"/>
      <c r="SM27" s="497"/>
      <c r="SN27" s="497"/>
      <c r="SO27" s="497"/>
      <c r="SP27" s="497"/>
      <c r="SQ27" s="497"/>
      <c r="SR27" s="497"/>
      <c r="SS27" s="497"/>
      <c r="ST27" s="497"/>
      <c r="SU27" s="497"/>
      <c r="SV27" s="497"/>
      <c r="SW27" s="497"/>
      <c r="SX27" s="497"/>
      <c r="SY27" s="497"/>
      <c r="SZ27" s="497"/>
      <c r="TA27" s="497"/>
      <c r="TB27" s="497"/>
      <c r="TC27" s="497"/>
      <c r="TD27" s="497"/>
      <c r="TE27" s="497"/>
      <c r="TF27" s="497"/>
      <c r="TG27" s="497"/>
      <c r="TH27" s="497"/>
      <c r="TI27" s="497"/>
      <c r="TJ27" s="497"/>
      <c r="TK27" s="497"/>
      <c r="TL27" s="497"/>
      <c r="TM27" s="497"/>
      <c r="TN27" s="497"/>
      <c r="TO27" s="497"/>
      <c r="TP27" s="497"/>
      <c r="TQ27" s="497"/>
      <c r="TR27" s="497"/>
      <c r="TS27" s="497"/>
      <c r="TT27" s="497"/>
      <c r="TU27" s="497"/>
      <c r="TV27" s="497"/>
      <c r="TW27" s="497"/>
      <c r="TX27" s="497"/>
      <c r="TY27" s="497"/>
      <c r="TZ27" s="497"/>
      <c r="UA27" s="497"/>
      <c r="UB27" s="497"/>
      <c r="UC27" s="497"/>
      <c r="UD27" s="497"/>
      <c r="UE27" s="497"/>
      <c r="UF27" s="497"/>
      <c r="UG27" s="497"/>
      <c r="UH27" s="497"/>
      <c r="UI27" s="497"/>
      <c r="UJ27" s="497"/>
      <c r="UK27" s="497"/>
      <c r="UL27" s="497"/>
      <c r="UM27" s="497"/>
      <c r="UN27" s="497"/>
      <c r="UO27" s="497"/>
      <c r="UP27" s="497"/>
      <c r="UQ27" s="497"/>
      <c r="UR27" s="497"/>
      <c r="US27" s="497"/>
      <c r="UT27" s="497"/>
      <c r="UU27" s="497"/>
      <c r="UV27" s="497"/>
      <c r="UW27" s="497"/>
      <c r="UX27" s="497"/>
      <c r="UY27" s="497"/>
      <c r="UZ27" s="497"/>
      <c r="VA27" s="497"/>
      <c r="VB27" s="497"/>
      <c r="VC27" s="497"/>
      <c r="VD27" s="497"/>
      <c r="VE27" s="497"/>
      <c r="VF27" s="497"/>
      <c r="VG27" s="497"/>
      <c r="VH27" s="497"/>
      <c r="VI27" s="497"/>
      <c r="VJ27" s="497"/>
      <c r="VK27" s="497"/>
      <c r="VL27" s="497"/>
      <c r="VM27" s="497"/>
      <c r="VN27" s="497"/>
      <c r="VO27" s="497"/>
      <c r="VP27" s="497"/>
      <c r="VQ27" s="497"/>
      <c r="VR27" s="497"/>
      <c r="VS27" s="497"/>
      <c r="VT27" s="497"/>
      <c r="VU27" s="497"/>
      <c r="VV27" s="497"/>
      <c r="VW27" s="497"/>
      <c r="VX27" s="497"/>
      <c r="VY27" s="497"/>
      <c r="VZ27" s="497"/>
      <c r="WA27" s="497"/>
      <c r="WB27" s="497"/>
      <c r="WC27" s="497"/>
      <c r="WD27" s="497"/>
      <c r="WE27" s="497"/>
      <c r="WF27" s="497"/>
      <c r="WG27" s="497"/>
      <c r="WH27" s="497"/>
      <c r="WI27" s="497"/>
      <c r="WJ27" s="497"/>
      <c r="WK27" s="497"/>
      <c r="WL27" s="497"/>
      <c r="WM27" s="497"/>
      <c r="WN27" s="497"/>
      <c r="WO27" s="497"/>
      <c r="WP27" s="497"/>
      <c r="WQ27" s="497"/>
      <c r="WR27" s="497"/>
      <c r="WS27" s="497"/>
      <c r="WT27" s="497"/>
      <c r="WU27" s="497"/>
      <c r="WV27" s="497"/>
      <c r="WW27" s="497"/>
      <c r="WX27" s="497"/>
      <c r="WY27" s="497"/>
      <c r="WZ27" s="497"/>
      <c r="XA27" s="497"/>
      <c r="XB27" s="497"/>
      <c r="XC27" s="497"/>
      <c r="XD27" s="497"/>
      <c r="XE27" s="497"/>
      <c r="XF27" s="497"/>
      <c r="XG27" s="497"/>
      <c r="XH27" s="497"/>
      <c r="XI27" s="497"/>
      <c r="XJ27" s="497"/>
      <c r="XK27" s="497"/>
      <c r="XL27" s="497"/>
      <c r="XM27" s="497"/>
      <c r="XN27" s="497"/>
      <c r="XO27" s="497"/>
      <c r="XP27" s="497"/>
      <c r="XQ27" s="497"/>
      <c r="XR27" s="497"/>
      <c r="XS27" s="497"/>
      <c r="XT27" s="497"/>
      <c r="XU27" s="497"/>
      <c r="XV27" s="497"/>
      <c r="XW27" s="497"/>
      <c r="XX27" s="497"/>
      <c r="XY27" s="497"/>
      <c r="XZ27" s="497"/>
      <c r="YA27" s="497"/>
      <c r="YB27" s="497"/>
      <c r="YC27" s="497"/>
      <c r="YD27" s="497"/>
      <c r="YE27" s="497"/>
      <c r="YF27" s="497"/>
      <c r="YG27" s="497"/>
      <c r="YH27" s="497"/>
      <c r="YI27" s="497"/>
      <c r="YJ27" s="497"/>
      <c r="YK27" s="497"/>
      <c r="YL27" s="497"/>
      <c r="YM27" s="497"/>
      <c r="YN27" s="497"/>
      <c r="YO27" s="497"/>
      <c r="YP27" s="497"/>
      <c r="YQ27" s="497"/>
      <c r="YR27" s="497"/>
      <c r="YS27" s="497"/>
      <c r="YT27" s="497"/>
      <c r="YU27" s="497"/>
      <c r="YV27" s="497"/>
      <c r="YW27" s="497"/>
      <c r="YX27" s="497"/>
      <c r="YY27" s="497"/>
      <c r="YZ27" s="497"/>
      <c r="ZA27" s="497"/>
      <c r="ZB27" s="497"/>
      <c r="ZC27" s="497"/>
      <c r="ZD27" s="497"/>
      <c r="ZE27" s="497"/>
      <c r="ZF27" s="497"/>
      <c r="ZG27" s="497"/>
      <c r="ZH27" s="497"/>
      <c r="ZI27" s="497"/>
      <c r="ZJ27" s="497"/>
      <c r="ZK27" s="497"/>
      <c r="ZL27" s="497"/>
      <c r="ZM27" s="497"/>
      <c r="ZN27" s="497"/>
      <c r="ZO27" s="497"/>
      <c r="ZP27" s="497"/>
      <c r="ZQ27" s="497"/>
      <c r="ZR27" s="497"/>
      <c r="ZS27" s="497"/>
      <c r="ZT27" s="497"/>
      <c r="ZU27" s="497"/>
      <c r="ZV27" s="497"/>
      <c r="ZW27" s="497"/>
      <c r="ZX27" s="497"/>
      <c r="ZY27" s="497"/>
      <c r="ZZ27" s="497"/>
      <c r="AAA27" s="497"/>
      <c r="AAB27" s="497"/>
      <c r="AAC27" s="497"/>
      <c r="AAD27" s="497"/>
      <c r="AAE27" s="497"/>
      <c r="AAF27" s="497"/>
      <c r="AAG27" s="497"/>
      <c r="AAH27" s="497"/>
      <c r="AAI27" s="497"/>
      <c r="AAJ27" s="497"/>
      <c r="AAK27" s="497"/>
      <c r="AAL27" s="497"/>
      <c r="AAM27" s="497"/>
      <c r="AAN27" s="497"/>
      <c r="AAO27" s="497"/>
      <c r="AAP27" s="497"/>
      <c r="AAQ27" s="497"/>
      <c r="AAR27" s="497"/>
      <c r="AAS27" s="497"/>
      <c r="AAT27" s="497"/>
      <c r="AAU27" s="497"/>
      <c r="AAV27" s="497"/>
      <c r="AAW27" s="497"/>
      <c r="AAX27" s="497"/>
      <c r="AAY27" s="497"/>
      <c r="AAZ27" s="497"/>
      <c r="ABA27" s="497"/>
      <c r="ABB27" s="497"/>
      <c r="ABC27" s="497"/>
      <c r="ABD27" s="497"/>
      <c r="ABE27" s="497"/>
      <c r="ABF27" s="497"/>
      <c r="ABG27" s="497"/>
      <c r="ABH27" s="497"/>
      <c r="ABI27" s="497"/>
      <c r="ABJ27" s="497"/>
      <c r="ABK27" s="497"/>
      <c r="ABL27" s="497"/>
      <c r="ABM27" s="497"/>
      <c r="ABN27" s="497"/>
      <c r="ABO27" s="497"/>
      <c r="ABP27" s="497"/>
      <c r="ABQ27" s="497"/>
      <c r="ABR27" s="497"/>
      <c r="ABS27" s="497"/>
      <c r="ABT27" s="497"/>
      <c r="ABU27" s="497"/>
      <c r="ABV27" s="497"/>
      <c r="ABW27" s="497"/>
      <c r="ABX27" s="497"/>
      <c r="ABY27" s="497"/>
      <c r="ABZ27" s="497"/>
      <c r="ACA27" s="497"/>
      <c r="ACB27" s="497"/>
      <c r="ACC27" s="497"/>
      <c r="ACD27" s="497"/>
      <c r="ACE27" s="497"/>
      <c r="ACF27" s="497"/>
      <c r="ACG27" s="497"/>
      <c r="ACH27" s="497"/>
      <c r="ACI27" s="497"/>
      <c r="ACJ27" s="497"/>
      <c r="ACK27" s="497"/>
      <c r="ACL27" s="497"/>
      <c r="ACM27" s="497"/>
      <c r="ACN27" s="497"/>
      <c r="ACO27" s="497"/>
      <c r="ACP27" s="497"/>
      <c r="ACQ27" s="497"/>
      <c r="ACR27" s="497"/>
      <c r="ACS27" s="497"/>
      <c r="ACT27" s="497"/>
      <c r="ACU27" s="497"/>
      <c r="ACV27" s="497"/>
      <c r="ACW27" s="497"/>
      <c r="ACX27" s="497"/>
      <c r="ACY27" s="497"/>
      <c r="ACZ27" s="497"/>
      <c r="ADA27" s="497"/>
      <c r="ADB27" s="497"/>
      <c r="ADC27" s="497"/>
      <c r="ADD27" s="497"/>
      <c r="ADE27" s="497"/>
      <c r="ADF27" s="497"/>
      <c r="ADG27" s="497"/>
      <c r="ADH27" s="497"/>
      <c r="ADI27" s="497"/>
      <c r="ADJ27" s="497"/>
      <c r="ADK27" s="497"/>
      <c r="ADL27" s="497"/>
      <c r="ADM27" s="497"/>
      <c r="ADN27" s="497"/>
      <c r="ADO27" s="497"/>
      <c r="ADP27" s="497"/>
      <c r="ADQ27" s="497"/>
      <c r="ADR27" s="497"/>
      <c r="ADS27" s="497"/>
      <c r="ADT27" s="497"/>
      <c r="ADU27" s="497"/>
      <c r="ADV27" s="497"/>
      <c r="ADW27" s="497"/>
      <c r="ADX27" s="497"/>
      <c r="ADY27" s="497"/>
      <c r="ADZ27" s="497"/>
      <c r="AEA27" s="497"/>
      <c r="AEB27" s="497"/>
      <c r="AEC27" s="497"/>
      <c r="AED27" s="497"/>
      <c r="AEE27" s="497"/>
      <c r="AEF27" s="497"/>
      <c r="AEG27" s="497"/>
      <c r="AEH27" s="497"/>
      <c r="AEI27" s="497"/>
      <c r="AEJ27" s="497"/>
      <c r="AEK27" s="497"/>
      <c r="AEL27" s="497"/>
      <c r="AEM27" s="497"/>
      <c r="AEN27" s="497"/>
      <c r="AEO27" s="497"/>
      <c r="AEP27" s="497"/>
      <c r="AEQ27" s="497"/>
      <c r="AER27" s="497"/>
      <c r="AES27" s="497"/>
      <c r="AET27" s="497"/>
      <c r="AEU27" s="497"/>
      <c r="AEV27" s="497"/>
      <c r="AEW27" s="497"/>
      <c r="AEX27" s="497"/>
      <c r="AEY27" s="497"/>
      <c r="AEZ27" s="497"/>
      <c r="AFA27" s="497"/>
      <c r="AFB27" s="497"/>
      <c r="AFC27" s="497"/>
      <c r="AFD27" s="497"/>
      <c r="AFE27" s="497"/>
      <c r="AFF27" s="497"/>
      <c r="AFG27" s="497"/>
      <c r="AFH27" s="497"/>
      <c r="AFI27" s="497"/>
      <c r="AFJ27" s="497"/>
      <c r="AFK27" s="497"/>
      <c r="AFL27" s="497"/>
      <c r="AFM27" s="497"/>
      <c r="AFN27" s="497"/>
      <c r="AFO27" s="497"/>
      <c r="AFP27" s="497"/>
      <c r="AFQ27" s="497"/>
      <c r="AFR27" s="497"/>
      <c r="AFS27" s="497"/>
      <c r="AFT27" s="497"/>
      <c r="AFU27" s="497"/>
      <c r="AFV27" s="497"/>
      <c r="AFW27" s="497"/>
      <c r="AFX27" s="497"/>
      <c r="AFY27" s="497"/>
      <c r="AFZ27" s="497"/>
      <c r="AGA27" s="497"/>
      <c r="AGB27" s="497"/>
      <c r="AGC27" s="497"/>
      <c r="AGD27" s="497"/>
      <c r="AGE27" s="497"/>
      <c r="AGF27" s="497"/>
      <c r="AGG27" s="497"/>
      <c r="AGH27" s="497"/>
      <c r="AGI27" s="497"/>
      <c r="AGJ27" s="497"/>
      <c r="AGK27" s="497"/>
      <c r="AGL27" s="497"/>
      <c r="AGM27" s="497"/>
      <c r="AGN27" s="497"/>
      <c r="AGO27" s="497"/>
      <c r="AGP27" s="497"/>
      <c r="AGQ27" s="497"/>
      <c r="AGR27" s="497"/>
      <c r="AGS27" s="497"/>
      <c r="AGT27" s="497"/>
      <c r="AGU27" s="497"/>
      <c r="AGV27" s="497"/>
      <c r="AGW27" s="497"/>
      <c r="AGX27" s="497"/>
      <c r="AGY27" s="497"/>
      <c r="AGZ27" s="497"/>
      <c r="AHA27" s="497"/>
      <c r="AHB27" s="497"/>
      <c r="AHC27" s="497"/>
      <c r="AHD27" s="497"/>
      <c r="AHE27" s="497"/>
      <c r="AHF27" s="497"/>
      <c r="AHG27" s="497"/>
      <c r="AHH27" s="497"/>
      <c r="AHI27" s="497"/>
      <c r="AHJ27" s="497"/>
      <c r="AHK27" s="497"/>
      <c r="AHL27" s="497"/>
      <c r="AHM27" s="497"/>
      <c r="AHN27" s="497"/>
      <c r="AHO27" s="497"/>
      <c r="AHP27" s="497"/>
      <c r="AHQ27" s="497"/>
      <c r="AHR27" s="497"/>
      <c r="AHS27" s="497"/>
      <c r="AHT27" s="497"/>
      <c r="AHU27" s="497"/>
      <c r="AHV27" s="497"/>
      <c r="AHW27" s="497"/>
      <c r="AHX27" s="497"/>
      <c r="AHY27" s="497"/>
      <c r="AHZ27" s="497"/>
      <c r="AIA27" s="497"/>
      <c r="AIB27" s="497"/>
      <c r="AIC27" s="497"/>
      <c r="AID27" s="497"/>
      <c r="AIE27" s="497"/>
      <c r="AIF27" s="497"/>
      <c r="AIG27" s="497"/>
      <c r="AIH27" s="497"/>
      <c r="AII27" s="497"/>
      <c r="AIJ27" s="497"/>
      <c r="AIK27" s="497"/>
      <c r="AIL27" s="497"/>
      <c r="AIM27" s="497"/>
      <c r="AIN27" s="497"/>
      <c r="AIO27" s="497"/>
      <c r="AIP27" s="497"/>
      <c r="AIQ27" s="497"/>
      <c r="AIR27" s="497"/>
      <c r="AIS27" s="497"/>
      <c r="AIT27" s="497"/>
      <c r="AIU27" s="497"/>
      <c r="AIV27" s="497"/>
      <c r="AIW27" s="497"/>
      <c r="AIX27" s="497"/>
      <c r="AIY27" s="497"/>
      <c r="AIZ27" s="497"/>
      <c r="AJA27" s="497"/>
      <c r="AJB27" s="497"/>
      <c r="AJC27" s="497"/>
      <c r="AJD27" s="497"/>
      <c r="AJE27" s="497"/>
      <c r="AJF27" s="497"/>
      <c r="AJG27" s="497"/>
      <c r="AJH27" s="497"/>
      <c r="AJI27" s="497"/>
      <c r="AJJ27" s="497"/>
      <c r="AJK27" s="497"/>
      <c r="AJL27" s="497"/>
      <c r="AJM27" s="497"/>
      <c r="AJN27" s="497"/>
      <c r="AJO27" s="497"/>
      <c r="AJP27" s="497"/>
      <c r="AJQ27" s="497"/>
      <c r="AJR27" s="497"/>
      <c r="AJS27" s="497"/>
      <c r="AJT27" s="497"/>
      <c r="AJU27" s="497"/>
      <c r="AJV27" s="497"/>
      <c r="AJW27" s="497"/>
      <c r="AJX27" s="497"/>
      <c r="AJY27" s="497"/>
      <c r="AJZ27" s="497"/>
      <c r="AKA27" s="497"/>
      <c r="AKB27" s="497"/>
      <c r="AKC27" s="497"/>
      <c r="AKD27" s="497"/>
      <c r="AKE27" s="497"/>
      <c r="AKF27" s="497"/>
      <c r="AKG27" s="497"/>
      <c r="AKH27" s="497"/>
      <c r="AKI27" s="497"/>
      <c r="AKJ27" s="497"/>
      <c r="AKK27" s="497"/>
      <c r="AKL27" s="497"/>
      <c r="AKM27" s="497"/>
      <c r="AKN27" s="497"/>
      <c r="AKO27" s="497"/>
      <c r="AKP27" s="497"/>
      <c r="AKQ27" s="497"/>
      <c r="AKR27" s="497"/>
      <c r="AKS27" s="497"/>
      <c r="AKT27" s="497"/>
      <c r="AKU27" s="497"/>
      <c r="AKV27" s="497"/>
      <c r="AKW27" s="497"/>
      <c r="AKX27" s="497"/>
      <c r="AKY27" s="497"/>
      <c r="AKZ27" s="497"/>
      <c r="ALA27" s="497"/>
      <c r="ALB27" s="497"/>
      <c r="ALC27" s="497"/>
      <c r="ALD27" s="497"/>
      <c r="ALE27" s="497"/>
      <c r="ALF27" s="497"/>
      <c r="ALG27" s="497"/>
      <c r="ALH27" s="497"/>
      <c r="ALI27" s="497"/>
      <c r="ALJ27" s="497"/>
      <c r="ALK27" s="497"/>
      <c r="ALL27" s="497"/>
      <c r="ALM27" s="497"/>
      <c r="ALN27" s="497"/>
      <c r="ALO27" s="497"/>
      <c r="ALP27" s="497"/>
      <c r="ALQ27" s="497"/>
      <c r="ALR27" s="497"/>
      <c r="ALS27" s="497"/>
      <c r="ALT27" s="497"/>
      <c r="ALU27" s="497"/>
      <c r="ALV27" s="497"/>
      <c r="ALW27" s="497"/>
      <c r="ALX27" s="497"/>
      <c r="ALY27" s="497"/>
      <c r="ALZ27" s="497"/>
      <c r="AMA27" s="497"/>
      <c r="AMB27" s="497"/>
      <c r="AMC27" s="497"/>
      <c r="AMD27" s="497"/>
      <c r="AME27" s="497"/>
      <c r="AMF27" s="497"/>
      <c r="AMG27" s="497"/>
      <c r="AMH27" s="497"/>
      <c r="AMI27" s="497"/>
      <c r="AMJ27" s="497"/>
      <c r="AMK27" s="497"/>
      <c r="AML27" s="497"/>
      <c r="AMM27" s="497"/>
      <c r="AMN27" s="497"/>
      <c r="AMO27" s="497"/>
      <c r="AMP27" s="497"/>
      <c r="AMQ27" s="497"/>
      <c r="AMR27" s="497"/>
      <c r="AMS27" s="497"/>
      <c r="AMT27" s="497"/>
      <c r="AMU27" s="497"/>
      <c r="AMV27" s="497"/>
      <c r="AMW27" s="497"/>
      <c r="AMX27" s="497"/>
      <c r="AMY27" s="497"/>
      <c r="AMZ27" s="497"/>
      <c r="ANA27" s="497"/>
      <c r="ANB27" s="497"/>
      <c r="ANC27" s="497"/>
      <c r="AND27" s="497"/>
      <c r="ANE27" s="497"/>
      <c r="ANF27" s="497"/>
      <c r="ANG27" s="497"/>
      <c r="ANH27" s="497"/>
      <c r="ANI27" s="497"/>
      <c r="ANJ27" s="497"/>
      <c r="ANK27" s="497"/>
      <c r="ANL27" s="497"/>
      <c r="ANM27" s="497"/>
      <c r="ANN27" s="497"/>
      <c r="ANO27" s="497"/>
      <c r="ANP27" s="497"/>
      <c r="ANQ27" s="497"/>
      <c r="ANR27" s="497"/>
      <c r="ANS27" s="497"/>
      <c r="ANT27" s="497"/>
      <c r="ANU27" s="497"/>
      <c r="ANV27" s="497"/>
      <c r="ANW27" s="497"/>
      <c r="ANX27" s="497"/>
      <c r="ANY27" s="497"/>
      <c r="ANZ27" s="497"/>
      <c r="AOA27" s="497"/>
      <c r="AOB27" s="497"/>
      <c r="AOC27" s="497"/>
      <c r="AOD27" s="497"/>
      <c r="AOE27" s="497"/>
      <c r="AOF27" s="497"/>
      <c r="AOG27" s="497"/>
      <c r="AOH27" s="497"/>
      <c r="AOI27" s="497"/>
      <c r="AOJ27" s="497"/>
      <c r="AOK27" s="497"/>
      <c r="AOL27" s="497"/>
      <c r="AOM27" s="497"/>
      <c r="AON27" s="497"/>
      <c r="AOO27" s="497"/>
      <c r="AOP27" s="497"/>
      <c r="AOQ27" s="497"/>
      <c r="AOR27" s="497"/>
      <c r="AOS27" s="497"/>
      <c r="AOT27" s="497"/>
      <c r="AOU27" s="497"/>
      <c r="AOV27" s="497"/>
      <c r="AOW27" s="497"/>
      <c r="AOX27" s="497"/>
      <c r="AOY27" s="497"/>
      <c r="AOZ27" s="497"/>
      <c r="APA27" s="497"/>
      <c r="APB27" s="497"/>
      <c r="APC27" s="497"/>
      <c r="APD27" s="497"/>
      <c r="APE27" s="497"/>
      <c r="APF27" s="497"/>
      <c r="APG27" s="497"/>
      <c r="APH27" s="497"/>
      <c r="API27" s="497"/>
      <c r="APJ27" s="497"/>
      <c r="APK27" s="497"/>
      <c r="APL27" s="497"/>
      <c r="APM27" s="497"/>
      <c r="APN27" s="497"/>
      <c r="APO27" s="497"/>
      <c r="APP27" s="497"/>
      <c r="APQ27" s="497"/>
      <c r="APR27" s="497"/>
      <c r="APS27" s="497"/>
      <c r="APT27" s="497"/>
      <c r="APU27" s="497"/>
      <c r="APV27" s="497"/>
      <c r="APW27" s="497"/>
      <c r="APX27" s="497"/>
      <c r="APY27" s="497"/>
      <c r="APZ27" s="497"/>
      <c r="AQA27" s="497"/>
      <c r="AQB27" s="497"/>
      <c r="AQC27" s="497"/>
      <c r="AQD27" s="497"/>
      <c r="AQE27" s="497"/>
      <c r="AQF27" s="497"/>
      <c r="AQG27" s="497"/>
      <c r="AQH27" s="497"/>
      <c r="AQI27" s="497"/>
      <c r="AQJ27" s="497"/>
      <c r="AQK27" s="497"/>
      <c r="AQL27" s="497"/>
      <c r="AQM27" s="497"/>
      <c r="AQN27" s="497"/>
      <c r="AQO27" s="497"/>
      <c r="AQP27" s="497"/>
      <c r="AQQ27" s="497"/>
      <c r="AQR27" s="497"/>
      <c r="AQS27" s="497"/>
      <c r="AQT27" s="497"/>
      <c r="AQU27" s="497"/>
      <c r="AQV27" s="497"/>
      <c r="AQW27" s="497"/>
      <c r="AQX27" s="497"/>
      <c r="AQY27" s="497"/>
      <c r="AQZ27" s="497"/>
      <c r="ARA27" s="497"/>
      <c r="ARB27" s="497"/>
      <c r="ARC27" s="497"/>
      <c r="ARD27" s="497"/>
      <c r="ARE27" s="497"/>
      <c r="ARF27" s="497"/>
      <c r="ARG27" s="497"/>
      <c r="ARH27" s="497"/>
      <c r="ARI27" s="497"/>
      <c r="ARJ27" s="497"/>
      <c r="ARK27" s="497"/>
      <c r="ARL27" s="497"/>
      <c r="ARM27" s="497"/>
      <c r="ARN27" s="497"/>
      <c r="ARO27" s="497"/>
      <c r="ARP27" s="497"/>
      <c r="ARQ27" s="497"/>
      <c r="ARR27" s="497"/>
      <c r="ARS27" s="497"/>
      <c r="ART27" s="497"/>
      <c r="ARU27" s="497"/>
      <c r="ARV27" s="497"/>
      <c r="ARW27" s="497"/>
      <c r="ARX27" s="497"/>
      <c r="ARY27" s="497"/>
      <c r="ARZ27" s="497"/>
      <c r="ASA27" s="497"/>
      <c r="ASB27" s="497"/>
      <c r="ASC27" s="497"/>
      <c r="ASD27" s="497"/>
      <c r="ASE27" s="497"/>
      <c r="ASF27" s="497"/>
      <c r="ASG27" s="497"/>
      <c r="ASH27" s="497"/>
      <c r="ASI27" s="497"/>
      <c r="ASJ27" s="497"/>
      <c r="ASK27" s="497"/>
      <c r="ASL27" s="497"/>
      <c r="ASM27" s="497"/>
      <c r="ASN27" s="497"/>
      <c r="ASO27" s="497"/>
      <c r="ASP27" s="497"/>
      <c r="ASQ27" s="497"/>
      <c r="ASR27" s="497"/>
      <c r="ASS27" s="497"/>
      <c r="AST27" s="497"/>
      <c r="ASU27" s="497"/>
      <c r="ASV27" s="497"/>
      <c r="ASW27" s="497"/>
      <c r="ASX27" s="497"/>
      <c r="ASY27" s="497"/>
      <c r="ASZ27" s="497"/>
      <c r="ATA27" s="497"/>
      <c r="ATB27" s="497"/>
      <c r="ATC27" s="497"/>
      <c r="ATD27" s="497"/>
      <c r="ATE27" s="497"/>
      <c r="ATF27" s="497"/>
      <c r="ATG27" s="497"/>
      <c r="ATH27" s="497"/>
      <c r="ATI27" s="497"/>
      <c r="ATJ27" s="497"/>
      <c r="ATK27" s="497"/>
      <c r="ATL27" s="497"/>
      <c r="ATM27" s="497"/>
      <c r="ATN27" s="497"/>
      <c r="ATO27" s="497"/>
      <c r="ATP27" s="497"/>
      <c r="ATQ27" s="497"/>
      <c r="ATR27" s="497"/>
      <c r="ATS27" s="497"/>
      <c r="ATT27" s="497"/>
      <c r="ATU27" s="497"/>
      <c r="ATV27" s="497"/>
      <c r="ATW27" s="497"/>
      <c r="ATX27" s="497"/>
      <c r="ATY27" s="497"/>
      <c r="ATZ27" s="497"/>
      <c r="AUA27" s="497"/>
      <c r="AUB27" s="497"/>
      <c r="AUC27" s="497"/>
      <c r="AUD27" s="497"/>
      <c r="AUE27" s="497"/>
      <c r="AUF27" s="497"/>
      <c r="AUG27" s="497"/>
      <c r="AUH27" s="497"/>
      <c r="AUI27" s="497"/>
      <c r="AUJ27" s="497"/>
      <c r="AUK27" s="497"/>
      <c r="AUL27" s="497"/>
      <c r="AUM27" s="497"/>
      <c r="AUN27" s="497"/>
      <c r="AUO27" s="497"/>
      <c r="AUP27" s="497"/>
      <c r="AUQ27" s="497"/>
      <c r="AUR27" s="497"/>
      <c r="AUS27" s="497"/>
      <c r="AUT27" s="497"/>
      <c r="AUU27" s="497"/>
      <c r="AUV27" s="497"/>
      <c r="AUW27" s="497"/>
      <c r="AUX27" s="497"/>
      <c r="AUY27" s="497"/>
      <c r="AUZ27" s="497"/>
      <c r="AVA27" s="497"/>
      <c r="AVB27" s="497"/>
      <c r="AVC27" s="497"/>
      <c r="AVD27" s="497"/>
      <c r="AVE27" s="497"/>
      <c r="AVF27" s="497"/>
      <c r="AVG27" s="497"/>
      <c r="AVH27" s="497"/>
      <c r="AVI27" s="497"/>
      <c r="AVJ27" s="497"/>
      <c r="AVK27" s="497"/>
      <c r="AVL27" s="497"/>
      <c r="AVM27" s="497"/>
      <c r="AVN27" s="497"/>
      <c r="AVO27" s="497"/>
      <c r="AVP27" s="497"/>
      <c r="AVQ27" s="497"/>
      <c r="AVR27" s="497"/>
      <c r="AVS27" s="497"/>
      <c r="AVT27" s="497"/>
      <c r="AVU27" s="497"/>
      <c r="AVV27" s="497"/>
      <c r="AVW27" s="497"/>
      <c r="AVX27" s="497"/>
      <c r="AVY27" s="497"/>
      <c r="AVZ27" s="497"/>
      <c r="AWA27" s="497"/>
      <c r="AWB27" s="497"/>
      <c r="AWC27" s="497"/>
      <c r="AWD27" s="497"/>
      <c r="AWE27" s="497"/>
      <c r="AWF27" s="497"/>
      <c r="AWG27" s="497"/>
      <c r="AWH27" s="497"/>
      <c r="AWI27" s="497"/>
      <c r="AWJ27" s="497"/>
      <c r="AWK27" s="497"/>
      <c r="AWL27" s="497"/>
      <c r="AWM27" s="497"/>
      <c r="AWN27" s="497"/>
      <c r="AWO27" s="497"/>
      <c r="AWP27" s="497"/>
      <c r="AWQ27" s="497"/>
      <c r="AWR27" s="497"/>
      <c r="AWS27" s="497"/>
      <c r="AWT27" s="497"/>
      <c r="AWU27" s="497"/>
      <c r="AWV27" s="497"/>
      <c r="AWW27" s="497"/>
      <c r="AWX27" s="497"/>
      <c r="AWY27" s="497"/>
      <c r="AWZ27" s="497"/>
      <c r="AXA27" s="497"/>
      <c r="AXB27" s="497"/>
      <c r="AXC27" s="497"/>
      <c r="AXD27" s="497"/>
      <c r="AXE27" s="497"/>
      <c r="AXF27" s="497"/>
      <c r="AXG27" s="497"/>
      <c r="AXH27" s="497"/>
      <c r="AXI27" s="497"/>
      <c r="AXJ27" s="497"/>
      <c r="AXK27" s="497"/>
      <c r="AXL27" s="497"/>
      <c r="AXM27" s="497"/>
      <c r="AXN27" s="497"/>
      <c r="AXO27" s="497"/>
      <c r="AXP27" s="497"/>
      <c r="AXQ27" s="497"/>
      <c r="AXR27" s="497"/>
      <c r="AXS27" s="497"/>
      <c r="AXT27" s="497"/>
      <c r="AXU27" s="497"/>
      <c r="AXV27" s="497"/>
      <c r="AXW27" s="497"/>
      <c r="AXX27" s="497"/>
      <c r="AXY27" s="497"/>
      <c r="AXZ27" s="497"/>
      <c r="AYA27" s="497"/>
      <c r="AYB27" s="497"/>
      <c r="AYC27" s="497"/>
      <c r="AYD27" s="497"/>
      <c r="AYE27" s="497"/>
      <c r="AYF27" s="497"/>
      <c r="AYG27" s="497"/>
      <c r="AYH27" s="497"/>
      <c r="AYI27" s="497"/>
      <c r="AYJ27" s="497"/>
      <c r="AYK27" s="497"/>
      <c r="AYL27" s="497"/>
      <c r="AYM27" s="497"/>
      <c r="AYN27" s="497"/>
      <c r="AYO27" s="497"/>
      <c r="AYP27" s="497"/>
      <c r="AYQ27" s="497"/>
      <c r="AYR27" s="497"/>
      <c r="AYS27" s="497"/>
      <c r="AYT27" s="497"/>
      <c r="AYU27" s="497"/>
      <c r="AYV27" s="497"/>
      <c r="AYW27" s="497"/>
      <c r="AYX27" s="497"/>
      <c r="AYY27" s="497"/>
      <c r="AYZ27" s="497"/>
      <c r="AZA27" s="497"/>
      <c r="AZB27" s="497"/>
      <c r="AZC27" s="497"/>
      <c r="AZD27" s="497"/>
      <c r="AZE27" s="497"/>
      <c r="AZF27" s="497"/>
      <c r="AZG27" s="497"/>
      <c r="AZH27" s="497"/>
      <c r="AZI27" s="497"/>
      <c r="AZJ27" s="497"/>
      <c r="AZK27" s="497"/>
      <c r="AZL27" s="497"/>
      <c r="AZM27" s="497"/>
      <c r="AZN27" s="497"/>
      <c r="AZO27" s="497"/>
      <c r="AZP27" s="497"/>
      <c r="AZQ27" s="497"/>
      <c r="AZR27" s="497"/>
      <c r="AZS27" s="497"/>
      <c r="AZT27" s="497"/>
      <c r="AZU27" s="497"/>
      <c r="AZV27" s="497"/>
      <c r="AZW27" s="497"/>
      <c r="AZX27" s="497"/>
      <c r="AZY27" s="497"/>
      <c r="AZZ27" s="497"/>
      <c r="BAA27" s="497"/>
      <c r="BAB27" s="497"/>
      <c r="BAC27" s="497"/>
      <c r="BAD27" s="497"/>
      <c r="BAE27" s="497"/>
      <c r="BAF27" s="497"/>
      <c r="BAG27" s="497"/>
      <c r="BAH27" s="497"/>
      <c r="BAI27" s="497"/>
      <c r="BAJ27" s="497"/>
      <c r="BAK27" s="497"/>
      <c r="BAL27" s="497"/>
      <c r="BAM27" s="497"/>
      <c r="BAN27" s="497"/>
      <c r="BAO27" s="497"/>
      <c r="BAP27" s="497"/>
      <c r="BAQ27" s="497"/>
      <c r="BAR27" s="497"/>
      <c r="BAS27" s="497"/>
      <c r="BAT27" s="497"/>
      <c r="BAU27" s="497"/>
      <c r="BAV27" s="497"/>
      <c r="BAW27" s="497"/>
      <c r="BAX27" s="497"/>
      <c r="BAY27" s="497"/>
      <c r="BAZ27" s="497"/>
      <c r="BBA27" s="497"/>
      <c r="BBB27" s="497"/>
      <c r="BBC27" s="497"/>
      <c r="BBD27" s="497"/>
      <c r="BBE27" s="497"/>
      <c r="BBF27" s="497"/>
      <c r="BBG27" s="497"/>
      <c r="BBH27" s="497"/>
      <c r="BBI27" s="497"/>
      <c r="BBJ27" s="497"/>
      <c r="BBK27" s="497"/>
      <c r="BBL27" s="497"/>
      <c r="BBM27" s="497"/>
      <c r="BBN27" s="497"/>
      <c r="BBO27" s="497"/>
      <c r="BBP27" s="497"/>
      <c r="BBQ27" s="497"/>
      <c r="BBR27" s="497"/>
      <c r="BBS27" s="497"/>
      <c r="BBT27" s="497"/>
      <c r="BBU27" s="497"/>
      <c r="BBV27" s="497"/>
      <c r="BBW27" s="497"/>
      <c r="BBX27" s="497"/>
      <c r="BBY27" s="497"/>
      <c r="BBZ27" s="497"/>
      <c r="BCA27" s="497"/>
      <c r="BCB27" s="497"/>
      <c r="BCC27" s="497"/>
      <c r="BCD27" s="497"/>
      <c r="BCE27" s="497"/>
      <c r="BCF27" s="497"/>
      <c r="BCG27" s="497"/>
      <c r="BCH27" s="497"/>
      <c r="BCI27" s="497"/>
      <c r="BCJ27" s="497"/>
      <c r="BCK27" s="497"/>
      <c r="BCL27" s="497"/>
      <c r="BCM27" s="497"/>
      <c r="BCN27" s="497"/>
      <c r="BCO27" s="497"/>
      <c r="BCP27" s="497"/>
      <c r="BCQ27" s="497"/>
      <c r="BCR27" s="497"/>
      <c r="BCS27" s="497"/>
      <c r="BCT27" s="497"/>
      <c r="BCU27" s="497"/>
      <c r="BCV27" s="497"/>
      <c r="BCW27" s="497"/>
      <c r="BCX27" s="497"/>
      <c r="BCY27" s="497"/>
      <c r="BCZ27" s="497"/>
      <c r="BDA27" s="497"/>
      <c r="BDB27" s="497"/>
      <c r="BDC27" s="497"/>
      <c r="BDD27" s="497"/>
      <c r="BDE27" s="497"/>
      <c r="BDF27" s="497"/>
      <c r="BDG27" s="497"/>
      <c r="BDH27" s="497"/>
      <c r="BDI27" s="497"/>
      <c r="BDJ27" s="497"/>
      <c r="BDK27" s="497"/>
      <c r="BDL27" s="497"/>
      <c r="BDM27" s="497"/>
      <c r="BDN27" s="497"/>
      <c r="BDO27" s="497"/>
      <c r="BDP27" s="497"/>
      <c r="BDQ27" s="497"/>
      <c r="BDR27" s="497"/>
      <c r="BDS27" s="497"/>
      <c r="BDT27" s="497"/>
      <c r="BDU27" s="497"/>
      <c r="BDV27" s="497"/>
      <c r="BDW27" s="497"/>
      <c r="BDX27" s="497"/>
      <c r="BDY27" s="497"/>
      <c r="BDZ27" s="497"/>
      <c r="BEA27" s="497"/>
      <c r="BEB27" s="497"/>
      <c r="BEC27" s="497"/>
      <c r="BED27" s="497"/>
      <c r="BEE27" s="497"/>
      <c r="BEF27" s="497"/>
      <c r="BEG27" s="497"/>
      <c r="BEH27" s="497"/>
      <c r="BEI27" s="497"/>
      <c r="BEJ27" s="497"/>
      <c r="BEK27" s="497"/>
      <c r="BEL27" s="497"/>
      <c r="BEM27" s="497"/>
      <c r="BEN27" s="497"/>
      <c r="BEO27" s="497"/>
      <c r="BEP27" s="497"/>
      <c r="BEQ27" s="497"/>
      <c r="BER27" s="497"/>
      <c r="BES27" s="497"/>
      <c r="BET27" s="497"/>
      <c r="BEU27" s="497"/>
      <c r="BEV27" s="497"/>
      <c r="BEW27" s="497"/>
      <c r="BEX27" s="497"/>
      <c r="BEY27" s="497"/>
      <c r="BEZ27" s="497"/>
      <c r="BFA27" s="497"/>
      <c r="BFB27" s="497"/>
      <c r="BFC27" s="497"/>
      <c r="BFD27" s="497"/>
      <c r="BFE27" s="497"/>
      <c r="BFF27" s="497"/>
      <c r="BFG27" s="497"/>
      <c r="BFH27" s="497"/>
      <c r="BFI27" s="497"/>
      <c r="BFJ27" s="497"/>
      <c r="BFK27" s="497"/>
      <c r="BFL27" s="497"/>
      <c r="BFM27" s="497"/>
      <c r="BFN27" s="497"/>
      <c r="BFO27" s="497"/>
      <c r="BFP27" s="497"/>
      <c r="BFQ27" s="497"/>
      <c r="BFR27" s="497"/>
      <c r="BFS27" s="497"/>
      <c r="BFT27" s="497"/>
      <c r="BFU27" s="497"/>
      <c r="BFV27" s="497"/>
      <c r="BFW27" s="497"/>
      <c r="BFX27" s="497"/>
      <c r="BFY27" s="497"/>
      <c r="BFZ27" s="497"/>
      <c r="BGA27" s="497"/>
      <c r="BGB27" s="497"/>
      <c r="BGC27" s="497"/>
      <c r="BGD27" s="497"/>
      <c r="BGE27" s="497"/>
      <c r="BGF27" s="497"/>
      <c r="BGG27" s="497"/>
      <c r="BGH27" s="497"/>
      <c r="BGI27" s="497"/>
      <c r="BGJ27" s="497"/>
      <c r="BGK27" s="497"/>
      <c r="BGL27" s="497"/>
      <c r="BGM27" s="497"/>
      <c r="BGN27" s="497"/>
      <c r="BGO27" s="497"/>
      <c r="BGP27" s="497"/>
      <c r="BGQ27" s="497"/>
      <c r="BGR27" s="497"/>
      <c r="BGS27" s="497"/>
      <c r="BGT27" s="497"/>
      <c r="BGU27" s="497"/>
      <c r="BGV27" s="497"/>
      <c r="BGW27" s="497"/>
      <c r="BGX27" s="497"/>
      <c r="BGY27" s="497"/>
      <c r="BGZ27" s="497"/>
      <c r="BHA27" s="497"/>
      <c r="BHB27" s="497"/>
      <c r="BHC27" s="497"/>
      <c r="BHD27" s="497"/>
      <c r="BHE27" s="497"/>
      <c r="BHF27" s="497"/>
      <c r="BHG27" s="497"/>
      <c r="BHH27" s="497"/>
      <c r="BHI27" s="497"/>
      <c r="BHJ27" s="497"/>
      <c r="BHK27" s="497"/>
      <c r="BHL27" s="497"/>
      <c r="BHM27" s="497"/>
      <c r="BHN27" s="497"/>
      <c r="BHO27" s="497"/>
      <c r="BHP27" s="497"/>
      <c r="BHQ27" s="497"/>
      <c r="BHR27" s="497"/>
      <c r="BHS27" s="497"/>
      <c r="BHT27" s="497"/>
      <c r="BHU27" s="497"/>
      <c r="BHV27" s="497"/>
      <c r="BHW27" s="497"/>
      <c r="BHX27" s="497"/>
      <c r="BHY27" s="497"/>
      <c r="BHZ27" s="497"/>
      <c r="BIA27" s="497"/>
      <c r="BIB27" s="497"/>
      <c r="BIC27" s="497"/>
      <c r="BID27" s="497"/>
      <c r="BIE27" s="497"/>
      <c r="BIF27" s="497"/>
      <c r="BIG27" s="497"/>
      <c r="BIH27" s="497"/>
      <c r="BII27" s="497"/>
      <c r="BIJ27" s="497"/>
      <c r="BIK27" s="497"/>
      <c r="BIL27" s="497"/>
      <c r="BIM27" s="497"/>
      <c r="BIN27" s="497"/>
      <c r="BIO27" s="497"/>
      <c r="BIP27" s="497"/>
      <c r="BIQ27" s="497"/>
      <c r="BIR27" s="497"/>
      <c r="BIS27" s="497"/>
      <c r="BIT27" s="497"/>
      <c r="BIU27" s="497"/>
      <c r="BIV27" s="497"/>
      <c r="BIW27" s="497"/>
      <c r="BIX27" s="497"/>
      <c r="BIY27" s="497"/>
      <c r="BIZ27" s="497"/>
      <c r="BJA27" s="497"/>
      <c r="BJB27" s="497"/>
      <c r="BJC27" s="497"/>
      <c r="BJD27" s="497"/>
      <c r="BJE27" s="497"/>
      <c r="BJF27" s="497"/>
      <c r="BJG27" s="497"/>
      <c r="BJH27" s="497"/>
      <c r="BJI27" s="497"/>
      <c r="BJJ27" s="497"/>
      <c r="BJK27" s="497"/>
      <c r="BJL27" s="497"/>
      <c r="BJM27" s="497"/>
      <c r="BJN27" s="497"/>
      <c r="BJO27" s="497"/>
      <c r="BJP27" s="497"/>
      <c r="BJQ27" s="497"/>
      <c r="BJR27" s="497"/>
      <c r="BJS27" s="497"/>
      <c r="BJT27" s="497"/>
      <c r="BJU27" s="497"/>
      <c r="BJV27" s="497"/>
      <c r="BJW27" s="497"/>
      <c r="BJX27" s="497"/>
      <c r="BJY27" s="497"/>
      <c r="BJZ27" s="497"/>
      <c r="BKA27" s="497"/>
      <c r="BKB27" s="497"/>
      <c r="BKC27" s="497"/>
      <c r="BKD27" s="497"/>
      <c r="BKE27" s="497"/>
      <c r="BKF27" s="497"/>
      <c r="BKG27" s="497"/>
      <c r="BKH27" s="497"/>
      <c r="BKI27" s="497"/>
      <c r="BKJ27" s="497"/>
      <c r="BKK27" s="497"/>
      <c r="BKL27" s="497"/>
      <c r="BKM27" s="497"/>
      <c r="BKN27" s="497"/>
      <c r="BKO27" s="497"/>
      <c r="BKP27" s="497"/>
      <c r="BKQ27" s="497"/>
      <c r="BKR27" s="497"/>
      <c r="BKS27" s="497"/>
      <c r="BKT27" s="497"/>
      <c r="BKU27" s="497"/>
      <c r="BKV27" s="497"/>
      <c r="BKW27" s="497"/>
      <c r="BKX27" s="497"/>
      <c r="BKY27" s="497"/>
      <c r="BKZ27" s="497"/>
      <c r="BLA27" s="497"/>
      <c r="BLB27" s="497"/>
      <c r="BLC27" s="497"/>
      <c r="BLD27" s="497"/>
      <c r="BLE27" s="497"/>
      <c r="BLF27" s="497"/>
      <c r="BLG27" s="497"/>
      <c r="BLH27" s="497"/>
      <c r="BLI27" s="497"/>
      <c r="BLJ27" s="497"/>
      <c r="BLK27" s="497"/>
      <c r="BLL27" s="497"/>
      <c r="BLM27" s="497"/>
      <c r="BLN27" s="497"/>
      <c r="BLO27" s="497"/>
      <c r="BLP27" s="497"/>
      <c r="BLQ27" s="497"/>
      <c r="BLR27" s="497"/>
      <c r="BLS27" s="497"/>
      <c r="BLT27" s="497"/>
      <c r="BLU27" s="497"/>
      <c r="BLV27" s="497"/>
      <c r="BLW27" s="497"/>
      <c r="BLX27" s="497"/>
      <c r="BLY27" s="497"/>
      <c r="BLZ27" s="497"/>
      <c r="BMA27" s="497"/>
      <c r="BMB27" s="497"/>
      <c r="BMC27" s="497"/>
      <c r="BMD27" s="497"/>
      <c r="BME27" s="497"/>
      <c r="BMF27" s="497"/>
      <c r="BMG27" s="497"/>
      <c r="BMH27" s="497"/>
      <c r="BMI27" s="497"/>
      <c r="BMJ27" s="497"/>
      <c r="BMK27" s="497"/>
      <c r="BML27" s="497"/>
      <c r="BMM27" s="497"/>
      <c r="BMN27" s="497"/>
      <c r="BMO27" s="497"/>
      <c r="BMP27" s="497"/>
      <c r="BMQ27" s="497"/>
      <c r="BMR27" s="497"/>
      <c r="BMS27" s="497"/>
      <c r="BMT27" s="497"/>
      <c r="BMU27" s="497"/>
      <c r="BMV27" s="497"/>
      <c r="BMW27" s="497"/>
      <c r="BMX27" s="497"/>
      <c r="BMY27" s="497"/>
      <c r="BMZ27" s="497"/>
      <c r="BNA27" s="497"/>
      <c r="BNB27" s="497"/>
      <c r="BNC27" s="497"/>
      <c r="BND27" s="497"/>
      <c r="BNE27" s="497"/>
      <c r="BNF27" s="497"/>
      <c r="BNG27" s="497"/>
      <c r="BNH27" s="497"/>
      <c r="BNI27" s="497"/>
      <c r="BNJ27" s="497"/>
      <c r="BNK27" s="497"/>
      <c r="BNL27" s="497"/>
      <c r="BNM27" s="497"/>
      <c r="BNN27" s="497"/>
      <c r="BNO27" s="497"/>
      <c r="BNP27" s="497"/>
      <c r="BNQ27" s="497"/>
      <c r="BNR27" s="497"/>
      <c r="BNS27" s="497"/>
      <c r="BNT27" s="497"/>
      <c r="BNU27" s="497"/>
      <c r="BNV27" s="497"/>
      <c r="BNW27" s="497"/>
      <c r="BNX27" s="497"/>
      <c r="BNY27" s="497"/>
      <c r="BNZ27" s="497"/>
      <c r="BOA27" s="497"/>
      <c r="BOB27" s="497"/>
      <c r="BOC27" s="497"/>
      <c r="BOD27" s="497"/>
      <c r="BOE27" s="497"/>
      <c r="BOF27" s="497"/>
      <c r="BOG27" s="497"/>
      <c r="BOH27" s="497"/>
      <c r="BOI27" s="497"/>
      <c r="BOJ27" s="497"/>
      <c r="BOK27" s="497"/>
      <c r="BOL27" s="497"/>
      <c r="BOM27" s="497"/>
      <c r="BON27" s="497"/>
      <c r="BOO27" s="497"/>
      <c r="BOP27" s="497"/>
      <c r="BOQ27" s="497"/>
      <c r="BOR27" s="497"/>
      <c r="BOS27" s="497"/>
      <c r="BOT27" s="497"/>
      <c r="BOU27" s="497"/>
      <c r="BOV27" s="497"/>
      <c r="BOW27" s="497"/>
      <c r="BOX27" s="497"/>
      <c r="BOY27" s="497"/>
      <c r="BOZ27" s="497"/>
      <c r="BPA27" s="497"/>
      <c r="BPB27" s="497"/>
      <c r="BPC27" s="497"/>
      <c r="BPD27" s="497"/>
      <c r="BPE27" s="497"/>
      <c r="BPF27" s="497"/>
      <c r="BPG27" s="497"/>
      <c r="BPH27" s="497"/>
      <c r="BPI27" s="497"/>
      <c r="BPJ27" s="497"/>
      <c r="BPK27" s="497"/>
      <c r="BPL27" s="497"/>
      <c r="BPM27" s="497"/>
      <c r="BPN27" s="497"/>
      <c r="BPO27" s="497"/>
      <c r="BPP27" s="497"/>
      <c r="BPQ27" s="497"/>
      <c r="BPR27" s="497"/>
      <c r="BPS27" s="497"/>
      <c r="BPT27" s="497"/>
      <c r="BPU27" s="497"/>
      <c r="BPV27" s="497"/>
      <c r="BPW27" s="497"/>
      <c r="BPX27" s="497"/>
      <c r="BPY27" s="497"/>
      <c r="BPZ27" s="497"/>
      <c r="BQA27" s="497"/>
      <c r="BQB27" s="497"/>
      <c r="BQC27" s="497"/>
      <c r="BQD27" s="497"/>
      <c r="BQE27" s="497"/>
      <c r="BQF27" s="497"/>
      <c r="BQG27" s="497"/>
      <c r="BQH27" s="497"/>
      <c r="BQI27" s="497"/>
      <c r="BQJ27" s="497"/>
      <c r="BQK27" s="497"/>
      <c r="BQL27" s="497"/>
      <c r="BQM27" s="497"/>
      <c r="BQN27" s="497"/>
      <c r="BQO27" s="497"/>
      <c r="BQP27" s="497"/>
      <c r="BQQ27" s="497"/>
      <c r="BQR27" s="497"/>
      <c r="BQS27" s="497"/>
      <c r="BQT27" s="497"/>
      <c r="BQU27" s="497"/>
      <c r="BQV27" s="497"/>
      <c r="BQW27" s="497"/>
      <c r="BQX27" s="497"/>
      <c r="BQY27" s="497"/>
      <c r="BQZ27" s="497"/>
      <c r="BRA27" s="497"/>
      <c r="BRB27" s="497"/>
      <c r="BRC27" s="497"/>
      <c r="BRD27" s="497"/>
      <c r="BRE27" s="497"/>
      <c r="BRF27" s="497"/>
      <c r="BRG27" s="497"/>
      <c r="BRH27" s="497"/>
      <c r="BRI27" s="497"/>
      <c r="BRJ27" s="497"/>
      <c r="BRK27" s="497"/>
      <c r="BRL27" s="497"/>
      <c r="BRM27" s="497"/>
      <c r="BRN27" s="497"/>
      <c r="BRO27" s="497"/>
      <c r="BRP27" s="497"/>
      <c r="BRQ27" s="497"/>
      <c r="BRR27" s="497"/>
      <c r="BRS27" s="497"/>
      <c r="BRT27" s="497"/>
      <c r="BRU27" s="497"/>
      <c r="BRV27" s="497"/>
      <c r="BRW27" s="497"/>
      <c r="BRX27" s="497"/>
      <c r="BRY27" s="497"/>
      <c r="BRZ27" s="497"/>
      <c r="BSA27" s="497"/>
      <c r="BSB27" s="497"/>
      <c r="BSC27" s="497"/>
      <c r="BSD27" s="497"/>
      <c r="BSE27" s="497"/>
      <c r="BSF27" s="497"/>
      <c r="BSG27" s="497"/>
      <c r="BSH27" s="497"/>
      <c r="BSI27" s="497"/>
      <c r="BSJ27" s="497"/>
      <c r="BSK27" s="497"/>
      <c r="BSL27" s="497"/>
      <c r="BSM27" s="497"/>
      <c r="BSN27" s="497"/>
      <c r="BSO27" s="497"/>
      <c r="BSP27" s="497"/>
      <c r="BSQ27" s="497"/>
      <c r="BSR27" s="497"/>
      <c r="BSS27" s="497"/>
      <c r="BST27" s="497"/>
      <c r="BSU27" s="497"/>
      <c r="BSV27" s="497"/>
      <c r="BSW27" s="497"/>
      <c r="BSX27" s="497"/>
      <c r="BSY27" s="497"/>
      <c r="BSZ27" s="497"/>
      <c r="BTA27" s="497"/>
      <c r="BTB27" s="497"/>
      <c r="BTC27" s="497"/>
      <c r="BTD27" s="497"/>
      <c r="BTE27" s="497"/>
      <c r="BTF27" s="497"/>
      <c r="BTG27" s="497"/>
      <c r="BTH27" s="497"/>
      <c r="BTI27" s="497"/>
      <c r="BTJ27" s="497"/>
      <c r="BTK27" s="497"/>
      <c r="BTL27" s="497"/>
      <c r="BTM27" s="497"/>
      <c r="BTN27" s="497"/>
      <c r="BTO27" s="497"/>
      <c r="BTP27" s="497"/>
      <c r="BTQ27" s="497"/>
      <c r="BTR27" s="497"/>
      <c r="BTS27" s="497"/>
      <c r="BTT27" s="497"/>
      <c r="BTU27" s="497"/>
      <c r="BTV27" s="497"/>
      <c r="BTW27" s="497"/>
      <c r="BTX27" s="497"/>
      <c r="BTY27" s="497"/>
      <c r="BTZ27" s="497"/>
      <c r="BUA27" s="497"/>
      <c r="BUB27" s="497"/>
      <c r="BUC27" s="497"/>
      <c r="BUD27" s="497"/>
      <c r="BUE27" s="497"/>
      <c r="BUF27" s="497"/>
      <c r="BUG27" s="497"/>
      <c r="BUH27" s="497"/>
      <c r="BUI27" s="497"/>
      <c r="BUJ27" s="497"/>
      <c r="BUK27" s="497"/>
      <c r="BUL27" s="497"/>
      <c r="BUM27" s="497"/>
      <c r="BUN27" s="497"/>
      <c r="BUO27" s="497"/>
      <c r="BUP27" s="497"/>
      <c r="BUQ27" s="497"/>
      <c r="BUR27" s="497"/>
      <c r="BUS27" s="497"/>
      <c r="BUT27" s="497"/>
      <c r="BUU27" s="497"/>
      <c r="BUV27" s="497"/>
      <c r="BUW27" s="497"/>
      <c r="BUX27" s="497"/>
      <c r="BUY27" s="497"/>
      <c r="BUZ27" s="497"/>
      <c r="BVA27" s="497"/>
      <c r="BVB27" s="497"/>
      <c r="BVC27" s="497"/>
      <c r="BVD27" s="497"/>
      <c r="BVE27" s="497"/>
      <c r="BVF27" s="497"/>
      <c r="BVG27" s="497"/>
      <c r="BVH27" s="497"/>
      <c r="BVI27" s="497"/>
      <c r="BVJ27" s="497"/>
      <c r="BVK27" s="497"/>
      <c r="BVL27" s="497"/>
      <c r="BVM27" s="497"/>
      <c r="BVN27" s="497"/>
      <c r="BVO27" s="497"/>
      <c r="BVP27" s="497"/>
      <c r="BVQ27" s="497"/>
      <c r="BVR27" s="497"/>
      <c r="BVS27" s="497"/>
      <c r="BVT27" s="497"/>
      <c r="BVU27" s="497"/>
      <c r="BVV27" s="497"/>
      <c r="BVW27" s="497"/>
      <c r="BVX27" s="497"/>
      <c r="BVY27" s="497"/>
      <c r="BVZ27" s="497"/>
      <c r="BWA27" s="497"/>
      <c r="BWB27" s="497"/>
      <c r="BWC27" s="497"/>
      <c r="BWD27" s="497"/>
      <c r="BWE27" s="497"/>
      <c r="BWF27" s="497"/>
      <c r="BWG27" s="497"/>
      <c r="BWH27" s="497"/>
      <c r="BWI27" s="497"/>
      <c r="BWJ27" s="497"/>
      <c r="BWK27" s="497"/>
      <c r="BWL27" s="497"/>
      <c r="BWM27" s="497"/>
      <c r="BWN27" s="497"/>
      <c r="BWO27" s="497"/>
      <c r="BWP27" s="497"/>
      <c r="BWQ27" s="497"/>
      <c r="BWR27" s="497"/>
      <c r="BWS27" s="497"/>
      <c r="BWT27" s="497"/>
      <c r="BWU27" s="497"/>
      <c r="BWV27" s="497"/>
      <c r="BWW27" s="497"/>
      <c r="BWX27" s="497"/>
      <c r="BWY27" s="497"/>
      <c r="BWZ27" s="497"/>
      <c r="BXA27" s="497"/>
      <c r="BXB27" s="497"/>
      <c r="BXC27" s="497"/>
      <c r="BXD27" s="497"/>
      <c r="BXE27" s="497"/>
      <c r="BXF27" s="497"/>
      <c r="BXG27" s="497"/>
      <c r="BXH27" s="497"/>
      <c r="BXI27" s="497"/>
      <c r="BXJ27" s="497"/>
      <c r="BXK27" s="497"/>
      <c r="BXL27" s="497"/>
      <c r="BXM27" s="497"/>
      <c r="BXN27" s="497"/>
      <c r="BXO27" s="497"/>
      <c r="BXP27" s="497"/>
      <c r="BXQ27" s="497"/>
      <c r="BXR27" s="497"/>
      <c r="BXS27" s="497"/>
      <c r="BXT27" s="497"/>
      <c r="BXU27" s="497"/>
      <c r="BXV27" s="497"/>
      <c r="BXW27" s="497"/>
      <c r="BXX27" s="497"/>
      <c r="BXY27" s="497"/>
      <c r="BXZ27" s="497"/>
      <c r="BYA27" s="497"/>
      <c r="BYB27" s="497"/>
      <c r="BYC27" s="497"/>
      <c r="BYD27" s="497"/>
      <c r="BYE27" s="497"/>
      <c r="BYF27" s="497"/>
      <c r="BYG27" s="497"/>
      <c r="BYH27" s="497"/>
      <c r="BYI27" s="497"/>
      <c r="BYJ27" s="497"/>
      <c r="BYK27" s="497"/>
      <c r="BYL27" s="497"/>
      <c r="BYM27" s="497"/>
      <c r="BYN27" s="497"/>
      <c r="BYO27" s="497"/>
      <c r="BYP27" s="497"/>
      <c r="BYQ27" s="497"/>
      <c r="BYR27" s="497"/>
      <c r="BYS27" s="497"/>
      <c r="BYT27" s="497"/>
      <c r="BYU27" s="497"/>
      <c r="BYV27" s="497"/>
      <c r="BYW27" s="497"/>
      <c r="BYX27" s="497"/>
      <c r="BYY27" s="497"/>
      <c r="BYZ27" s="497"/>
      <c r="BZA27" s="497"/>
      <c r="BZB27" s="497"/>
      <c r="BZC27" s="497"/>
      <c r="BZD27" s="497"/>
      <c r="BZE27" s="497"/>
      <c r="BZF27" s="497"/>
      <c r="BZG27" s="497"/>
      <c r="BZH27" s="497"/>
      <c r="BZI27" s="497"/>
      <c r="BZJ27" s="497"/>
      <c r="BZK27" s="497"/>
      <c r="BZL27" s="497"/>
      <c r="BZM27" s="497"/>
      <c r="BZN27" s="497"/>
      <c r="BZO27" s="497"/>
      <c r="BZP27" s="497"/>
      <c r="BZQ27" s="497"/>
      <c r="BZR27" s="497"/>
      <c r="BZS27" s="497"/>
      <c r="BZT27" s="497"/>
      <c r="BZU27" s="497"/>
      <c r="BZV27" s="497"/>
      <c r="BZW27" s="497"/>
      <c r="BZX27" s="497"/>
      <c r="BZY27" s="497"/>
      <c r="BZZ27" s="497"/>
      <c r="CAA27" s="497"/>
      <c r="CAB27" s="497"/>
      <c r="CAC27" s="497"/>
      <c r="CAD27" s="497"/>
      <c r="CAE27" s="497"/>
      <c r="CAF27" s="497"/>
      <c r="CAG27" s="497"/>
      <c r="CAH27" s="497"/>
      <c r="CAI27" s="497"/>
      <c r="CAJ27" s="497"/>
      <c r="CAK27" s="497"/>
      <c r="CAL27" s="497"/>
      <c r="CAM27" s="497"/>
      <c r="CAN27" s="497"/>
      <c r="CAO27" s="497"/>
      <c r="CAP27" s="497"/>
      <c r="CAQ27" s="497"/>
      <c r="CAR27" s="497"/>
      <c r="CAS27" s="497"/>
      <c r="CAT27" s="497"/>
      <c r="CAU27" s="497"/>
      <c r="CAV27" s="497"/>
      <c r="CAW27" s="497"/>
      <c r="CAX27" s="497"/>
      <c r="CAY27" s="497"/>
      <c r="CAZ27" s="497"/>
      <c r="CBA27" s="497"/>
      <c r="CBB27" s="497"/>
      <c r="CBC27" s="497"/>
      <c r="CBD27" s="497"/>
      <c r="CBE27" s="497"/>
      <c r="CBF27" s="497"/>
      <c r="CBG27" s="497"/>
      <c r="CBH27" s="497"/>
      <c r="CBI27" s="497"/>
      <c r="CBJ27" s="497"/>
      <c r="CBK27" s="497"/>
      <c r="CBL27" s="497"/>
      <c r="CBM27" s="497"/>
      <c r="CBN27" s="497"/>
      <c r="CBO27" s="497"/>
      <c r="CBP27" s="497"/>
      <c r="CBQ27" s="497"/>
      <c r="CBR27" s="497"/>
      <c r="CBS27" s="497"/>
      <c r="CBT27" s="497"/>
      <c r="CBU27" s="497"/>
      <c r="CBV27" s="497"/>
      <c r="CBW27" s="497"/>
      <c r="CBX27" s="497"/>
      <c r="CBY27" s="497"/>
      <c r="CBZ27" s="497"/>
      <c r="CCA27" s="497"/>
      <c r="CCB27" s="497"/>
      <c r="CCC27" s="497"/>
      <c r="CCD27" s="497"/>
      <c r="CCE27" s="497"/>
      <c r="CCF27" s="497"/>
      <c r="CCG27" s="497"/>
      <c r="CCH27" s="497"/>
      <c r="CCI27" s="497"/>
      <c r="CCJ27" s="497"/>
      <c r="CCK27" s="497"/>
      <c r="CCL27" s="497"/>
      <c r="CCM27" s="497"/>
      <c r="CCN27" s="497"/>
      <c r="CCO27" s="497"/>
      <c r="CCP27" s="497"/>
      <c r="CCQ27" s="497"/>
      <c r="CCR27" s="497"/>
      <c r="CCS27" s="497"/>
      <c r="CCT27" s="497"/>
      <c r="CCU27" s="497"/>
      <c r="CCV27" s="497"/>
      <c r="CCW27" s="497"/>
      <c r="CCX27" s="497"/>
      <c r="CCY27" s="497"/>
      <c r="CCZ27" s="497"/>
      <c r="CDA27" s="497"/>
      <c r="CDB27" s="497"/>
      <c r="CDC27" s="497"/>
      <c r="CDD27" s="497"/>
      <c r="CDE27" s="497"/>
      <c r="CDF27" s="497"/>
      <c r="CDG27" s="497"/>
      <c r="CDH27" s="497"/>
      <c r="CDI27" s="497"/>
      <c r="CDJ27" s="497"/>
      <c r="CDK27" s="497"/>
      <c r="CDL27" s="497"/>
      <c r="CDM27" s="497"/>
      <c r="CDN27" s="497"/>
      <c r="CDO27" s="497"/>
      <c r="CDP27" s="497"/>
      <c r="CDQ27" s="497"/>
      <c r="CDR27" s="497"/>
      <c r="CDS27" s="497"/>
      <c r="CDT27" s="497"/>
      <c r="CDU27" s="497"/>
      <c r="CDV27" s="497"/>
      <c r="CDW27" s="497"/>
      <c r="CDX27" s="497"/>
      <c r="CDY27" s="497"/>
      <c r="CDZ27" s="497"/>
      <c r="CEA27" s="497"/>
      <c r="CEB27" s="497"/>
      <c r="CEC27" s="497"/>
      <c r="CED27" s="497"/>
      <c r="CEE27" s="497"/>
      <c r="CEF27" s="497"/>
      <c r="CEG27" s="497"/>
      <c r="CEH27" s="497"/>
      <c r="CEI27" s="497"/>
      <c r="CEJ27" s="497"/>
      <c r="CEK27" s="497"/>
      <c r="CEL27" s="497"/>
      <c r="CEM27" s="497"/>
      <c r="CEN27" s="497"/>
      <c r="CEO27" s="497"/>
      <c r="CEP27" s="497"/>
      <c r="CEQ27" s="497"/>
      <c r="CER27" s="497"/>
      <c r="CES27" s="497"/>
      <c r="CET27" s="497"/>
      <c r="CEU27" s="497"/>
      <c r="CEV27" s="497"/>
      <c r="CEW27" s="497"/>
      <c r="CEX27" s="497"/>
      <c r="CEY27" s="497"/>
      <c r="CEZ27" s="497"/>
      <c r="CFA27" s="497"/>
      <c r="CFB27" s="497"/>
      <c r="CFC27" s="497"/>
      <c r="CFD27" s="497"/>
      <c r="CFE27" s="497"/>
      <c r="CFF27" s="497"/>
      <c r="CFG27" s="497"/>
      <c r="CFH27" s="497"/>
      <c r="CFI27" s="497"/>
      <c r="CFJ27" s="497"/>
      <c r="CFK27" s="497"/>
      <c r="CFL27" s="497"/>
      <c r="CFM27" s="497"/>
      <c r="CFN27" s="497"/>
      <c r="CFO27" s="497"/>
      <c r="CFP27" s="497"/>
      <c r="CFQ27" s="497"/>
      <c r="CFR27" s="497"/>
      <c r="CFS27" s="497"/>
      <c r="CFT27" s="497"/>
      <c r="CFU27" s="497"/>
      <c r="CFV27" s="497"/>
      <c r="CFW27" s="497"/>
      <c r="CFX27" s="497"/>
      <c r="CFY27" s="497"/>
      <c r="CFZ27" s="497"/>
      <c r="CGA27" s="497"/>
      <c r="CGB27" s="497"/>
      <c r="CGC27" s="497"/>
      <c r="CGD27" s="497"/>
      <c r="CGE27" s="497"/>
      <c r="CGF27" s="497"/>
      <c r="CGG27" s="497"/>
      <c r="CGH27" s="497"/>
      <c r="CGI27" s="497"/>
      <c r="CGJ27" s="497"/>
      <c r="CGK27" s="497"/>
      <c r="CGL27" s="497"/>
      <c r="CGM27" s="497"/>
      <c r="CGN27" s="497"/>
      <c r="CGO27" s="497"/>
      <c r="CGP27" s="497"/>
      <c r="CGQ27" s="497"/>
      <c r="CGR27" s="497"/>
      <c r="CGS27" s="497"/>
      <c r="CGT27" s="497"/>
      <c r="CGU27" s="497"/>
      <c r="CGV27" s="497"/>
      <c r="CGW27" s="497"/>
      <c r="CGX27" s="497"/>
      <c r="CGY27" s="497"/>
      <c r="CGZ27" s="497"/>
      <c r="CHA27" s="497"/>
      <c r="CHB27" s="497"/>
      <c r="CHC27" s="497"/>
      <c r="CHD27" s="497"/>
      <c r="CHE27" s="497"/>
      <c r="CHF27" s="497"/>
      <c r="CHG27" s="497"/>
      <c r="CHH27" s="497"/>
      <c r="CHI27" s="497"/>
      <c r="CHJ27" s="497"/>
      <c r="CHK27" s="497"/>
      <c r="CHL27" s="497"/>
      <c r="CHM27" s="497"/>
      <c r="CHN27" s="497"/>
      <c r="CHO27" s="497"/>
      <c r="CHP27" s="497"/>
      <c r="CHQ27" s="497"/>
      <c r="CHR27" s="497"/>
      <c r="CHS27" s="497"/>
      <c r="CHT27" s="497"/>
      <c r="CHU27" s="497"/>
      <c r="CHV27" s="497"/>
      <c r="CHW27" s="497"/>
      <c r="CHX27" s="497"/>
      <c r="CHY27" s="497"/>
      <c r="CHZ27" s="497"/>
      <c r="CIA27" s="497"/>
      <c r="CIB27" s="497"/>
      <c r="CIC27" s="497"/>
      <c r="CID27" s="497"/>
      <c r="CIE27" s="497"/>
      <c r="CIF27" s="497"/>
      <c r="CIG27" s="497"/>
      <c r="CIH27" s="497"/>
      <c r="CII27" s="497"/>
      <c r="CIJ27" s="497"/>
      <c r="CIK27" s="497"/>
      <c r="CIL27" s="497"/>
      <c r="CIM27" s="497"/>
      <c r="CIN27" s="497"/>
      <c r="CIO27" s="497"/>
      <c r="CIP27" s="497"/>
      <c r="CIQ27" s="497"/>
      <c r="CIR27" s="497"/>
      <c r="CIS27" s="497"/>
      <c r="CIT27" s="497"/>
      <c r="CIU27" s="497"/>
      <c r="CIV27" s="497"/>
      <c r="CIW27" s="497"/>
      <c r="CIX27" s="497"/>
      <c r="CIY27" s="497"/>
      <c r="CIZ27" s="497"/>
      <c r="CJA27" s="497"/>
      <c r="CJB27" s="497"/>
      <c r="CJC27" s="497"/>
      <c r="CJD27" s="497"/>
      <c r="CJE27" s="497"/>
      <c r="CJF27" s="497"/>
      <c r="CJG27" s="497"/>
      <c r="CJH27" s="497"/>
      <c r="CJI27" s="497"/>
      <c r="CJJ27" s="497"/>
      <c r="CJK27" s="497"/>
      <c r="CJL27" s="497"/>
      <c r="CJM27" s="497"/>
      <c r="CJN27" s="497"/>
      <c r="CJO27" s="497"/>
      <c r="CJP27" s="497"/>
      <c r="CJQ27" s="497"/>
      <c r="CJR27" s="497"/>
      <c r="CJS27" s="497"/>
      <c r="CJT27" s="497"/>
      <c r="CJU27" s="497"/>
      <c r="CJV27" s="497"/>
      <c r="CJW27" s="497"/>
      <c r="CJX27" s="497"/>
      <c r="CJY27" s="497"/>
      <c r="CJZ27" s="497"/>
      <c r="CKA27" s="497"/>
      <c r="CKB27" s="497"/>
      <c r="CKC27" s="497"/>
      <c r="CKD27" s="497"/>
      <c r="CKE27" s="497"/>
      <c r="CKF27" s="497"/>
      <c r="CKG27" s="497"/>
      <c r="CKH27" s="497"/>
      <c r="CKI27" s="497"/>
      <c r="CKJ27" s="497"/>
      <c r="CKK27" s="497"/>
      <c r="CKL27" s="497"/>
      <c r="CKM27" s="497"/>
      <c r="CKN27" s="497"/>
      <c r="CKO27" s="497"/>
      <c r="CKP27" s="497"/>
      <c r="CKQ27" s="497"/>
      <c r="CKR27" s="497"/>
      <c r="CKS27" s="497"/>
      <c r="CKT27" s="497"/>
      <c r="CKU27" s="497"/>
      <c r="CKV27" s="497"/>
      <c r="CKW27" s="497"/>
      <c r="CKX27" s="497"/>
      <c r="CKY27" s="497"/>
      <c r="CKZ27" s="497"/>
      <c r="CLA27" s="497"/>
      <c r="CLB27" s="497"/>
      <c r="CLC27" s="497"/>
      <c r="CLD27" s="497"/>
      <c r="CLE27" s="497"/>
      <c r="CLF27" s="497"/>
      <c r="CLG27" s="497"/>
      <c r="CLH27" s="497"/>
      <c r="CLI27" s="497"/>
      <c r="CLJ27" s="497"/>
      <c r="CLK27" s="497"/>
      <c r="CLL27" s="497"/>
      <c r="CLM27" s="497"/>
      <c r="CLN27" s="497"/>
      <c r="CLO27" s="497"/>
      <c r="CLP27" s="497"/>
      <c r="CLQ27" s="497"/>
      <c r="CLR27" s="497"/>
      <c r="CLS27" s="497"/>
      <c r="CLT27" s="497"/>
      <c r="CLU27" s="497"/>
      <c r="CLV27" s="497"/>
      <c r="CLW27" s="497"/>
      <c r="CLX27" s="497"/>
      <c r="CLY27" s="497"/>
      <c r="CLZ27" s="497"/>
      <c r="CMA27" s="497"/>
      <c r="CMB27" s="497"/>
      <c r="CMC27" s="497"/>
      <c r="CMD27" s="497"/>
      <c r="CME27" s="497"/>
      <c r="CMF27" s="497"/>
      <c r="CMG27" s="497"/>
      <c r="CMH27" s="497"/>
      <c r="CMI27" s="497"/>
      <c r="CMJ27" s="497"/>
      <c r="CMK27" s="497"/>
      <c r="CML27" s="497"/>
      <c r="CMM27" s="497"/>
      <c r="CMN27" s="497"/>
      <c r="CMO27" s="497"/>
      <c r="CMP27" s="497"/>
      <c r="CMQ27" s="497"/>
      <c r="CMR27" s="497"/>
      <c r="CMS27" s="497"/>
      <c r="CMT27" s="497"/>
      <c r="CMU27" s="497"/>
      <c r="CMV27" s="497"/>
      <c r="CMW27" s="497"/>
      <c r="CMX27" s="497"/>
      <c r="CMY27" s="497"/>
      <c r="CMZ27" s="497"/>
      <c r="CNA27" s="497"/>
      <c r="CNB27" s="497"/>
      <c r="CNC27" s="497"/>
      <c r="CND27" s="497"/>
      <c r="CNE27" s="497"/>
      <c r="CNF27" s="497"/>
      <c r="CNG27" s="497"/>
      <c r="CNH27" s="497"/>
      <c r="CNI27" s="497"/>
      <c r="CNJ27" s="497"/>
      <c r="CNK27" s="497"/>
      <c r="CNL27" s="497"/>
      <c r="CNM27" s="497"/>
      <c r="CNN27" s="497"/>
      <c r="CNO27" s="497"/>
      <c r="CNP27" s="497"/>
      <c r="CNQ27" s="497"/>
      <c r="CNR27" s="497"/>
      <c r="CNS27" s="497"/>
      <c r="CNT27" s="497"/>
      <c r="CNU27" s="497"/>
      <c r="CNV27" s="497"/>
      <c r="CNW27" s="497"/>
      <c r="CNX27" s="497"/>
      <c r="CNY27" s="497"/>
      <c r="CNZ27" s="497"/>
      <c r="COA27" s="497"/>
      <c r="COB27" s="497"/>
      <c r="COC27" s="497"/>
      <c r="COD27" s="497"/>
      <c r="COE27" s="497"/>
      <c r="COF27" s="497"/>
      <c r="COG27" s="497"/>
      <c r="COH27" s="497"/>
      <c r="COI27" s="497"/>
      <c r="COJ27" s="497"/>
      <c r="COK27" s="497"/>
      <c r="COL27" s="497"/>
      <c r="COM27" s="497"/>
      <c r="CON27" s="497"/>
      <c r="COO27" s="497"/>
      <c r="COP27" s="497"/>
      <c r="COQ27" s="497"/>
      <c r="COR27" s="497"/>
      <c r="COS27" s="497"/>
      <c r="COT27" s="497"/>
      <c r="COU27" s="497"/>
      <c r="COV27" s="497"/>
      <c r="COW27" s="497"/>
      <c r="COX27" s="497"/>
      <c r="COY27" s="497"/>
      <c r="COZ27" s="497"/>
      <c r="CPA27" s="497"/>
      <c r="CPB27" s="497"/>
      <c r="CPC27" s="497"/>
      <c r="CPD27" s="497"/>
      <c r="CPE27" s="497"/>
      <c r="CPF27" s="497"/>
      <c r="CPG27" s="497"/>
      <c r="CPH27" s="497"/>
      <c r="CPI27" s="497"/>
      <c r="CPJ27" s="497"/>
      <c r="CPK27" s="497"/>
      <c r="CPL27" s="497"/>
      <c r="CPM27" s="497"/>
      <c r="CPN27" s="497"/>
      <c r="CPO27" s="497"/>
      <c r="CPP27" s="497"/>
      <c r="CPQ27" s="497"/>
      <c r="CPR27" s="497"/>
      <c r="CPS27" s="497"/>
      <c r="CPT27" s="497"/>
      <c r="CPU27" s="497"/>
      <c r="CPV27" s="497"/>
      <c r="CPW27" s="497"/>
      <c r="CPX27" s="497"/>
      <c r="CPY27" s="497"/>
      <c r="CPZ27" s="497"/>
      <c r="CQA27" s="497"/>
      <c r="CQB27" s="497"/>
      <c r="CQC27" s="497"/>
      <c r="CQD27" s="497"/>
      <c r="CQE27" s="497"/>
      <c r="CQF27" s="497"/>
      <c r="CQG27" s="497"/>
      <c r="CQH27" s="497"/>
      <c r="CQI27" s="497"/>
      <c r="CQJ27" s="497"/>
      <c r="CQK27" s="497"/>
      <c r="CQL27" s="497"/>
      <c r="CQM27" s="497"/>
      <c r="CQN27" s="497"/>
      <c r="CQO27" s="497"/>
      <c r="CQP27" s="497"/>
      <c r="CQQ27" s="497"/>
      <c r="CQR27" s="497"/>
      <c r="CQS27" s="497"/>
      <c r="CQT27" s="497"/>
      <c r="CQU27" s="497"/>
      <c r="CQV27" s="497"/>
      <c r="CQW27" s="497"/>
      <c r="CQX27" s="497"/>
      <c r="CQY27" s="497"/>
      <c r="CQZ27" s="497"/>
      <c r="CRA27" s="497"/>
      <c r="CRB27" s="497"/>
      <c r="CRC27" s="497"/>
      <c r="CRD27" s="497"/>
      <c r="CRE27" s="497"/>
      <c r="CRF27" s="497"/>
      <c r="CRG27" s="497"/>
      <c r="CRH27" s="497"/>
      <c r="CRI27" s="497"/>
      <c r="CRJ27" s="497"/>
      <c r="CRK27" s="497"/>
      <c r="CRL27" s="497"/>
      <c r="CRM27" s="497"/>
      <c r="CRN27" s="497"/>
      <c r="CRO27" s="497"/>
      <c r="CRP27" s="497"/>
      <c r="CRQ27" s="497"/>
      <c r="CRR27" s="497"/>
      <c r="CRS27" s="497"/>
      <c r="CRT27" s="497"/>
      <c r="CRU27" s="497"/>
      <c r="CRV27" s="497"/>
      <c r="CRW27" s="497"/>
      <c r="CRX27" s="497"/>
      <c r="CRY27" s="497"/>
      <c r="CRZ27" s="497"/>
      <c r="CSA27" s="497"/>
      <c r="CSB27" s="497"/>
      <c r="CSC27" s="497"/>
      <c r="CSD27" s="497"/>
      <c r="CSE27" s="497"/>
      <c r="CSF27" s="497"/>
      <c r="CSG27" s="497"/>
      <c r="CSH27" s="497"/>
      <c r="CSI27" s="497"/>
      <c r="CSJ27" s="497"/>
      <c r="CSK27" s="497"/>
      <c r="CSL27" s="497"/>
      <c r="CSM27" s="497"/>
      <c r="CSN27" s="497"/>
      <c r="CSO27" s="497"/>
      <c r="CSP27" s="497"/>
      <c r="CSQ27" s="497"/>
      <c r="CSR27" s="497"/>
      <c r="CSS27" s="497"/>
      <c r="CST27" s="497"/>
      <c r="CSU27" s="497"/>
      <c r="CSV27" s="497"/>
      <c r="CSW27" s="497"/>
      <c r="CSX27" s="497"/>
      <c r="CSY27" s="497"/>
      <c r="CSZ27" s="497"/>
      <c r="CTA27" s="497"/>
      <c r="CTB27" s="497"/>
      <c r="CTC27" s="497"/>
      <c r="CTD27" s="497"/>
      <c r="CTE27" s="497"/>
      <c r="CTF27" s="497"/>
      <c r="CTG27" s="497"/>
      <c r="CTH27" s="497"/>
      <c r="CTI27" s="497"/>
      <c r="CTJ27" s="497"/>
      <c r="CTK27" s="497"/>
      <c r="CTL27" s="497"/>
      <c r="CTM27" s="497"/>
      <c r="CTN27" s="497"/>
      <c r="CTO27" s="497"/>
      <c r="CTP27" s="497"/>
      <c r="CTQ27" s="497"/>
      <c r="CTR27" s="497"/>
      <c r="CTS27" s="497"/>
      <c r="CTT27" s="497"/>
      <c r="CTU27" s="497"/>
      <c r="CTV27" s="497"/>
      <c r="CTW27" s="497"/>
      <c r="CTX27" s="497"/>
      <c r="CTY27" s="497"/>
      <c r="CTZ27" s="497"/>
      <c r="CUA27" s="497"/>
      <c r="CUB27" s="497"/>
      <c r="CUC27" s="497"/>
      <c r="CUD27" s="497"/>
      <c r="CUE27" s="497"/>
      <c r="CUF27" s="497"/>
      <c r="CUG27" s="497"/>
      <c r="CUH27" s="497"/>
      <c r="CUI27" s="497"/>
      <c r="CUJ27" s="497"/>
      <c r="CUK27" s="497"/>
      <c r="CUL27" s="497"/>
      <c r="CUM27" s="497"/>
      <c r="CUN27" s="497"/>
      <c r="CUO27" s="497"/>
      <c r="CUP27" s="497"/>
      <c r="CUQ27" s="497"/>
      <c r="CUR27" s="497"/>
      <c r="CUS27" s="497"/>
      <c r="CUT27" s="497"/>
      <c r="CUU27" s="497"/>
      <c r="CUV27" s="497"/>
      <c r="CUW27" s="497"/>
      <c r="CUX27" s="497"/>
      <c r="CUY27" s="497"/>
      <c r="CUZ27" s="497"/>
      <c r="CVA27" s="497"/>
      <c r="CVB27" s="497"/>
      <c r="CVC27" s="497"/>
      <c r="CVD27" s="497"/>
      <c r="CVE27" s="497"/>
      <c r="CVF27" s="497"/>
      <c r="CVG27" s="497"/>
      <c r="CVH27" s="497"/>
      <c r="CVI27" s="497"/>
      <c r="CVJ27" s="497"/>
      <c r="CVK27" s="497"/>
      <c r="CVL27" s="497"/>
      <c r="CVM27" s="497"/>
      <c r="CVN27" s="497"/>
      <c r="CVO27" s="497"/>
      <c r="CVP27" s="497"/>
      <c r="CVQ27" s="497"/>
      <c r="CVR27" s="497"/>
      <c r="CVS27" s="497"/>
      <c r="CVT27" s="497"/>
      <c r="CVU27" s="497"/>
      <c r="CVV27" s="497"/>
      <c r="CVW27" s="497"/>
      <c r="CVX27" s="497"/>
      <c r="CVY27" s="497"/>
      <c r="CVZ27" s="497"/>
      <c r="CWA27" s="497"/>
      <c r="CWB27" s="497"/>
      <c r="CWC27" s="497"/>
      <c r="CWD27" s="497"/>
      <c r="CWE27" s="497"/>
      <c r="CWF27" s="497"/>
      <c r="CWG27" s="497"/>
      <c r="CWH27" s="497"/>
      <c r="CWI27" s="497"/>
      <c r="CWJ27" s="497"/>
      <c r="CWK27" s="497"/>
      <c r="CWL27" s="497"/>
      <c r="CWM27" s="497"/>
      <c r="CWN27" s="497"/>
      <c r="CWO27" s="497"/>
      <c r="CWP27" s="497"/>
      <c r="CWQ27" s="497"/>
      <c r="CWR27" s="497"/>
      <c r="CWS27" s="497"/>
      <c r="CWT27" s="497"/>
      <c r="CWU27" s="497"/>
      <c r="CWV27" s="497"/>
      <c r="CWW27" s="497"/>
      <c r="CWX27" s="497"/>
      <c r="CWY27" s="497"/>
      <c r="CWZ27" s="497"/>
      <c r="CXA27" s="497"/>
      <c r="CXB27" s="497"/>
      <c r="CXC27" s="497"/>
      <c r="CXD27" s="497"/>
      <c r="CXE27" s="497"/>
      <c r="CXF27" s="497"/>
      <c r="CXG27" s="497"/>
      <c r="CXH27" s="497"/>
      <c r="CXI27" s="497"/>
      <c r="CXJ27" s="497"/>
      <c r="CXK27" s="497"/>
      <c r="CXL27" s="497"/>
      <c r="CXM27" s="497"/>
      <c r="CXN27" s="497"/>
      <c r="CXO27" s="497"/>
      <c r="CXP27" s="497"/>
      <c r="CXQ27" s="497"/>
      <c r="CXR27" s="497"/>
      <c r="CXS27" s="497"/>
      <c r="CXT27" s="497"/>
      <c r="CXU27" s="497"/>
      <c r="CXV27" s="497"/>
      <c r="CXW27" s="497"/>
      <c r="CXX27" s="497"/>
      <c r="CXY27" s="497"/>
      <c r="CXZ27" s="497"/>
      <c r="CYA27" s="497"/>
      <c r="CYB27" s="497"/>
      <c r="CYC27" s="497"/>
      <c r="CYD27" s="497"/>
      <c r="CYE27" s="497"/>
      <c r="CYF27" s="497"/>
      <c r="CYG27" s="497"/>
      <c r="CYH27" s="497"/>
      <c r="CYI27" s="497"/>
      <c r="CYJ27" s="497"/>
      <c r="CYK27" s="497"/>
      <c r="CYL27" s="497"/>
      <c r="CYM27" s="497"/>
      <c r="CYN27" s="497"/>
      <c r="CYO27" s="497"/>
      <c r="CYP27" s="497"/>
      <c r="CYQ27" s="497"/>
      <c r="CYR27" s="497"/>
      <c r="CYS27" s="497"/>
      <c r="CYT27" s="497"/>
      <c r="CYU27" s="497"/>
      <c r="CYV27" s="497"/>
      <c r="CYW27" s="497"/>
      <c r="CYX27" s="497"/>
      <c r="CYY27" s="497"/>
      <c r="CYZ27" s="497"/>
      <c r="CZA27" s="497"/>
      <c r="CZB27" s="497"/>
      <c r="CZC27" s="497"/>
      <c r="CZD27" s="497"/>
      <c r="CZE27" s="497"/>
      <c r="CZF27" s="497"/>
      <c r="CZG27" s="497"/>
      <c r="CZH27" s="497"/>
      <c r="CZI27" s="497"/>
      <c r="CZJ27" s="497"/>
      <c r="CZK27" s="497"/>
      <c r="CZL27" s="497"/>
      <c r="CZM27" s="497"/>
      <c r="CZN27" s="497"/>
      <c r="CZO27" s="497"/>
      <c r="CZP27" s="497"/>
      <c r="CZQ27" s="497"/>
      <c r="CZR27" s="497"/>
      <c r="CZS27" s="497"/>
      <c r="CZT27" s="497"/>
      <c r="CZU27" s="497"/>
      <c r="CZV27" s="497"/>
      <c r="CZW27" s="497"/>
      <c r="CZX27" s="497"/>
      <c r="CZY27" s="497"/>
      <c r="CZZ27" s="497"/>
      <c r="DAA27" s="497"/>
      <c r="DAB27" s="497"/>
      <c r="DAC27" s="497"/>
      <c r="DAD27" s="497"/>
      <c r="DAE27" s="497"/>
      <c r="DAF27" s="497"/>
      <c r="DAG27" s="497"/>
      <c r="DAH27" s="497"/>
      <c r="DAI27" s="497"/>
      <c r="DAJ27" s="497"/>
      <c r="DAK27" s="497"/>
      <c r="DAL27" s="497"/>
      <c r="DAM27" s="497"/>
      <c r="DAN27" s="497"/>
      <c r="DAO27" s="497"/>
      <c r="DAP27" s="497"/>
      <c r="DAQ27" s="497"/>
      <c r="DAR27" s="497"/>
      <c r="DAS27" s="497"/>
      <c r="DAT27" s="497"/>
      <c r="DAU27" s="497"/>
      <c r="DAV27" s="497"/>
      <c r="DAW27" s="497"/>
      <c r="DAX27" s="497"/>
      <c r="DAY27" s="497"/>
      <c r="DAZ27" s="497"/>
      <c r="DBA27" s="497"/>
      <c r="DBB27" s="497"/>
      <c r="DBC27" s="497"/>
      <c r="DBD27" s="497"/>
      <c r="DBE27" s="497"/>
      <c r="DBF27" s="497"/>
      <c r="DBG27" s="497"/>
      <c r="DBH27" s="497"/>
      <c r="DBI27" s="497"/>
      <c r="DBJ27" s="497"/>
      <c r="DBK27" s="497"/>
      <c r="DBL27" s="497"/>
      <c r="DBM27" s="497"/>
      <c r="DBN27" s="497"/>
      <c r="DBO27" s="497"/>
      <c r="DBP27" s="497"/>
      <c r="DBQ27" s="497"/>
      <c r="DBR27" s="497"/>
      <c r="DBS27" s="497"/>
      <c r="DBT27" s="497"/>
      <c r="DBU27" s="497"/>
      <c r="DBV27" s="497"/>
      <c r="DBW27" s="497"/>
      <c r="DBX27" s="497"/>
      <c r="DBY27" s="497"/>
      <c r="DBZ27" s="497"/>
      <c r="DCA27" s="497"/>
      <c r="DCB27" s="497"/>
      <c r="DCC27" s="497"/>
      <c r="DCD27" s="497"/>
      <c r="DCE27" s="497"/>
      <c r="DCF27" s="497"/>
      <c r="DCG27" s="497"/>
      <c r="DCH27" s="497"/>
      <c r="DCI27" s="497"/>
      <c r="DCJ27" s="497"/>
      <c r="DCK27" s="497"/>
      <c r="DCL27" s="497"/>
      <c r="DCM27" s="497"/>
      <c r="DCN27" s="497"/>
      <c r="DCO27" s="497"/>
      <c r="DCP27" s="497"/>
      <c r="DCQ27" s="497"/>
      <c r="DCR27" s="497"/>
      <c r="DCS27" s="497"/>
      <c r="DCT27" s="497"/>
      <c r="DCU27" s="497"/>
      <c r="DCV27" s="497"/>
      <c r="DCW27" s="497"/>
      <c r="DCX27" s="497"/>
      <c r="DCY27" s="497"/>
      <c r="DCZ27" s="497"/>
      <c r="DDA27" s="497"/>
      <c r="DDB27" s="497"/>
      <c r="DDC27" s="497"/>
      <c r="DDD27" s="497"/>
      <c r="DDE27" s="497"/>
      <c r="DDF27" s="497"/>
      <c r="DDG27" s="497"/>
      <c r="DDH27" s="497"/>
      <c r="DDI27" s="497"/>
      <c r="DDJ27" s="497"/>
      <c r="DDK27" s="497"/>
      <c r="DDL27" s="497"/>
      <c r="DDM27" s="497"/>
      <c r="DDN27" s="497"/>
      <c r="DDO27" s="497"/>
      <c r="DDP27" s="497"/>
      <c r="DDQ27" s="497"/>
      <c r="DDR27" s="497"/>
      <c r="DDS27" s="497"/>
      <c r="DDT27" s="497"/>
      <c r="DDU27" s="497"/>
      <c r="DDV27" s="497"/>
      <c r="DDW27" s="497"/>
      <c r="DDX27" s="497"/>
      <c r="DDY27" s="497"/>
      <c r="DDZ27" s="497"/>
      <c r="DEA27" s="497"/>
      <c r="DEB27" s="497"/>
      <c r="DEC27" s="497"/>
      <c r="DED27" s="497"/>
      <c r="DEE27" s="497"/>
      <c r="DEF27" s="497"/>
      <c r="DEG27" s="497"/>
      <c r="DEH27" s="497"/>
      <c r="DEI27" s="497"/>
      <c r="DEJ27" s="497"/>
      <c r="DEK27" s="497"/>
      <c r="DEL27" s="497"/>
      <c r="DEM27" s="497"/>
      <c r="DEN27" s="497"/>
      <c r="DEO27" s="497"/>
      <c r="DEP27" s="497"/>
      <c r="DEQ27" s="497"/>
      <c r="DER27" s="497"/>
      <c r="DES27" s="497"/>
      <c r="DET27" s="497"/>
      <c r="DEU27" s="497"/>
      <c r="DEV27" s="497"/>
      <c r="DEW27" s="497"/>
      <c r="DEX27" s="497"/>
      <c r="DEY27" s="497"/>
      <c r="DEZ27" s="497"/>
      <c r="DFA27" s="497"/>
      <c r="DFB27" s="497"/>
      <c r="DFC27" s="497"/>
      <c r="DFD27" s="497"/>
      <c r="DFE27" s="497"/>
      <c r="DFF27" s="497"/>
      <c r="DFG27" s="497"/>
      <c r="DFH27" s="497"/>
      <c r="DFI27" s="497"/>
      <c r="DFJ27" s="497"/>
      <c r="DFK27" s="497"/>
      <c r="DFL27" s="497"/>
      <c r="DFM27" s="497"/>
      <c r="DFN27" s="497"/>
      <c r="DFO27" s="497"/>
      <c r="DFP27" s="497"/>
      <c r="DFQ27" s="497"/>
      <c r="DFR27" s="497"/>
      <c r="DFS27" s="497"/>
      <c r="DFT27" s="497"/>
      <c r="DFU27" s="497"/>
      <c r="DFV27" s="497"/>
      <c r="DFW27" s="497"/>
      <c r="DFX27" s="497"/>
      <c r="DFY27" s="497"/>
      <c r="DFZ27" s="497"/>
      <c r="DGA27" s="497"/>
      <c r="DGB27" s="497"/>
      <c r="DGC27" s="497"/>
      <c r="DGD27" s="497"/>
      <c r="DGE27" s="497"/>
      <c r="DGF27" s="497"/>
      <c r="DGG27" s="497"/>
      <c r="DGH27" s="497"/>
      <c r="DGI27" s="497"/>
      <c r="DGJ27" s="497"/>
      <c r="DGK27" s="497"/>
      <c r="DGL27" s="497"/>
      <c r="DGM27" s="497"/>
      <c r="DGN27" s="497"/>
      <c r="DGO27" s="497"/>
      <c r="DGP27" s="497"/>
      <c r="DGQ27" s="497"/>
      <c r="DGR27" s="497"/>
      <c r="DGS27" s="497"/>
      <c r="DGT27" s="497"/>
      <c r="DGU27" s="497"/>
      <c r="DGV27" s="497"/>
      <c r="DGW27" s="497"/>
      <c r="DGX27" s="497"/>
      <c r="DGY27" s="497"/>
      <c r="DGZ27" s="497"/>
      <c r="DHA27" s="497"/>
      <c r="DHB27" s="497"/>
      <c r="DHC27" s="497"/>
      <c r="DHD27" s="497"/>
      <c r="DHE27" s="497"/>
      <c r="DHF27" s="497"/>
      <c r="DHG27" s="497"/>
      <c r="DHH27" s="497"/>
      <c r="DHI27" s="497"/>
      <c r="DHJ27" s="497"/>
      <c r="DHK27" s="497"/>
      <c r="DHL27" s="497"/>
      <c r="DHM27" s="497"/>
      <c r="DHN27" s="497"/>
      <c r="DHO27" s="497"/>
      <c r="DHP27" s="497"/>
      <c r="DHQ27" s="497"/>
      <c r="DHR27" s="497"/>
      <c r="DHS27" s="497"/>
      <c r="DHT27" s="497"/>
      <c r="DHU27" s="497"/>
      <c r="DHV27" s="497"/>
      <c r="DHW27" s="497"/>
      <c r="DHX27" s="497"/>
      <c r="DHY27" s="497"/>
      <c r="DHZ27" s="497"/>
      <c r="DIA27" s="497"/>
      <c r="DIB27" s="497"/>
      <c r="DIC27" s="497"/>
      <c r="DID27" s="497"/>
      <c r="DIE27" s="497"/>
      <c r="DIF27" s="497"/>
      <c r="DIG27" s="497"/>
      <c r="DIH27" s="497"/>
      <c r="DII27" s="497"/>
      <c r="DIJ27" s="497"/>
      <c r="DIK27" s="497"/>
      <c r="DIL27" s="497"/>
      <c r="DIM27" s="497"/>
      <c r="DIN27" s="497"/>
      <c r="DIO27" s="497"/>
      <c r="DIP27" s="497"/>
      <c r="DIQ27" s="497"/>
      <c r="DIR27" s="497"/>
      <c r="DIS27" s="497"/>
      <c r="DIT27" s="497"/>
      <c r="DIU27" s="497"/>
      <c r="DIV27" s="497"/>
      <c r="DIW27" s="497"/>
      <c r="DIX27" s="497"/>
      <c r="DIY27" s="497"/>
      <c r="DIZ27" s="497"/>
      <c r="DJA27" s="497"/>
      <c r="DJB27" s="497"/>
      <c r="DJC27" s="497"/>
      <c r="DJD27" s="497"/>
      <c r="DJE27" s="497"/>
      <c r="DJF27" s="497"/>
      <c r="DJG27" s="497"/>
      <c r="DJH27" s="497"/>
      <c r="DJI27" s="497"/>
      <c r="DJJ27" s="497"/>
      <c r="DJK27" s="497"/>
      <c r="DJL27" s="497"/>
      <c r="DJM27" s="497"/>
      <c r="DJN27" s="497"/>
      <c r="DJO27" s="497"/>
      <c r="DJP27" s="497"/>
      <c r="DJQ27" s="497"/>
      <c r="DJR27" s="497"/>
      <c r="DJS27" s="497"/>
      <c r="DJT27" s="497"/>
      <c r="DJU27" s="497"/>
      <c r="DJV27" s="497"/>
      <c r="DJW27" s="497"/>
      <c r="DJX27" s="497"/>
      <c r="DJY27" s="497"/>
      <c r="DJZ27" s="497"/>
      <c r="DKA27" s="497"/>
      <c r="DKB27" s="497"/>
      <c r="DKC27" s="497"/>
      <c r="DKD27" s="497"/>
      <c r="DKE27" s="497"/>
      <c r="DKF27" s="497"/>
      <c r="DKG27" s="497"/>
      <c r="DKH27" s="497"/>
      <c r="DKI27" s="497"/>
      <c r="DKJ27" s="497"/>
      <c r="DKK27" s="497"/>
      <c r="DKL27" s="497"/>
      <c r="DKM27" s="497"/>
      <c r="DKN27" s="497"/>
      <c r="DKO27" s="497"/>
      <c r="DKP27" s="497"/>
      <c r="DKQ27" s="497"/>
      <c r="DKR27" s="497"/>
      <c r="DKS27" s="497"/>
      <c r="DKT27" s="497"/>
      <c r="DKU27" s="497"/>
      <c r="DKV27" s="497"/>
      <c r="DKW27" s="497"/>
      <c r="DKX27" s="497"/>
      <c r="DKY27" s="497"/>
      <c r="DKZ27" s="497"/>
      <c r="DLA27" s="497"/>
      <c r="DLB27" s="497"/>
      <c r="DLC27" s="497"/>
      <c r="DLD27" s="497"/>
      <c r="DLE27" s="497"/>
      <c r="DLF27" s="497"/>
      <c r="DLG27" s="497"/>
      <c r="DLH27" s="497"/>
      <c r="DLI27" s="497"/>
      <c r="DLJ27" s="497"/>
      <c r="DLK27" s="497"/>
      <c r="DLL27" s="497"/>
      <c r="DLM27" s="497"/>
      <c r="DLN27" s="497"/>
      <c r="DLO27" s="497"/>
      <c r="DLP27" s="497"/>
      <c r="DLQ27" s="497"/>
      <c r="DLR27" s="497"/>
      <c r="DLS27" s="497"/>
      <c r="DLT27" s="497"/>
      <c r="DLU27" s="497"/>
      <c r="DLV27" s="497"/>
      <c r="DLW27" s="497"/>
      <c r="DLX27" s="497"/>
      <c r="DLY27" s="497"/>
      <c r="DLZ27" s="497"/>
      <c r="DMA27" s="497"/>
      <c r="DMB27" s="497"/>
      <c r="DMC27" s="497"/>
      <c r="DMD27" s="497"/>
      <c r="DME27" s="497"/>
      <c r="DMF27" s="497"/>
      <c r="DMG27" s="497"/>
      <c r="DMH27" s="497"/>
      <c r="DMI27" s="497"/>
      <c r="DMJ27" s="497"/>
      <c r="DMK27" s="497"/>
      <c r="DML27" s="497"/>
      <c r="DMM27" s="497"/>
      <c r="DMN27" s="497"/>
      <c r="DMO27" s="497"/>
      <c r="DMP27" s="497"/>
      <c r="DMQ27" s="497"/>
      <c r="DMR27" s="497"/>
      <c r="DMS27" s="497"/>
      <c r="DMT27" s="497"/>
      <c r="DMU27" s="497"/>
      <c r="DMV27" s="497"/>
      <c r="DMW27" s="497"/>
      <c r="DMX27" s="497"/>
      <c r="DMY27" s="497"/>
      <c r="DMZ27" s="497"/>
      <c r="DNA27" s="497"/>
      <c r="DNB27" s="497"/>
      <c r="DNC27" s="497"/>
      <c r="DND27" s="497"/>
      <c r="DNE27" s="497"/>
      <c r="DNF27" s="497"/>
      <c r="DNG27" s="497"/>
      <c r="DNH27" s="497"/>
      <c r="DNI27" s="497"/>
      <c r="DNJ27" s="497"/>
      <c r="DNK27" s="497"/>
      <c r="DNL27" s="497"/>
      <c r="DNM27" s="497"/>
      <c r="DNN27" s="497"/>
      <c r="DNO27" s="497"/>
      <c r="DNP27" s="497"/>
      <c r="DNQ27" s="497"/>
      <c r="DNR27" s="497"/>
      <c r="DNS27" s="497"/>
      <c r="DNT27" s="497"/>
      <c r="DNU27" s="497"/>
      <c r="DNV27" s="497"/>
      <c r="DNW27" s="497"/>
      <c r="DNX27" s="497"/>
      <c r="DNY27" s="497"/>
      <c r="DNZ27" s="497"/>
      <c r="DOA27" s="497"/>
      <c r="DOB27" s="497"/>
      <c r="DOC27" s="497"/>
      <c r="DOD27" s="497"/>
      <c r="DOE27" s="497"/>
      <c r="DOF27" s="497"/>
      <c r="DOG27" s="497"/>
      <c r="DOH27" s="497"/>
      <c r="DOI27" s="497"/>
      <c r="DOJ27" s="497"/>
      <c r="DOK27" s="497"/>
      <c r="DOL27" s="497"/>
      <c r="DOM27" s="497"/>
      <c r="DON27" s="497"/>
      <c r="DOO27" s="497"/>
      <c r="DOP27" s="497"/>
      <c r="DOQ27" s="497"/>
      <c r="DOR27" s="497"/>
      <c r="DOS27" s="497"/>
      <c r="DOT27" s="497"/>
      <c r="DOU27" s="497"/>
      <c r="DOV27" s="497"/>
      <c r="DOW27" s="497"/>
      <c r="DOX27" s="497"/>
      <c r="DOY27" s="497"/>
      <c r="DOZ27" s="497"/>
      <c r="DPA27" s="497"/>
      <c r="DPB27" s="497"/>
      <c r="DPC27" s="497"/>
      <c r="DPD27" s="497"/>
      <c r="DPE27" s="497"/>
      <c r="DPF27" s="497"/>
      <c r="DPG27" s="497"/>
      <c r="DPH27" s="497"/>
      <c r="DPI27" s="497"/>
      <c r="DPJ27" s="497"/>
      <c r="DPK27" s="497"/>
      <c r="DPL27" s="497"/>
      <c r="DPM27" s="497"/>
      <c r="DPN27" s="497"/>
      <c r="DPO27" s="497"/>
      <c r="DPP27" s="497"/>
      <c r="DPQ27" s="497"/>
      <c r="DPR27" s="497"/>
      <c r="DPS27" s="497"/>
      <c r="DPT27" s="497"/>
      <c r="DPU27" s="497"/>
      <c r="DPV27" s="497"/>
      <c r="DPW27" s="497"/>
      <c r="DPX27" s="497"/>
      <c r="DPY27" s="497"/>
      <c r="DPZ27" s="497"/>
      <c r="DQA27" s="497"/>
      <c r="DQB27" s="497"/>
      <c r="DQC27" s="497"/>
      <c r="DQD27" s="497"/>
      <c r="DQE27" s="497"/>
      <c r="DQF27" s="497"/>
      <c r="DQG27" s="497"/>
      <c r="DQH27" s="497"/>
      <c r="DQI27" s="497"/>
      <c r="DQJ27" s="497"/>
      <c r="DQK27" s="497"/>
      <c r="DQL27" s="497"/>
      <c r="DQM27" s="497"/>
      <c r="DQN27" s="497"/>
      <c r="DQO27" s="497"/>
      <c r="DQP27" s="497"/>
      <c r="DQQ27" s="497"/>
      <c r="DQR27" s="497"/>
      <c r="DQS27" s="497"/>
      <c r="DQT27" s="497"/>
      <c r="DQU27" s="497"/>
      <c r="DQV27" s="497"/>
      <c r="DQW27" s="497"/>
      <c r="DQX27" s="497"/>
      <c r="DQY27" s="497"/>
      <c r="DQZ27" s="497"/>
      <c r="DRA27" s="497"/>
      <c r="DRB27" s="497"/>
      <c r="DRC27" s="497"/>
      <c r="DRD27" s="497"/>
      <c r="DRE27" s="497"/>
      <c r="DRF27" s="497"/>
      <c r="DRG27" s="497"/>
      <c r="DRH27" s="497"/>
      <c r="DRI27" s="497"/>
      <c r="DRJ27" s="497"/>
      <c r="DRK27" s="497"/>
      <c r="DRL27" s="497"/>
      <c r="DRM27" s="497"/>
      <c r="DRN27" s="497"/>
      <c r="DRO27" s="497"/>
      <c r="DRP27" s="497"/>
      <c r="DRQ27" s="497"/>
      <c r="DRR27" s="497"/>
      <c r="DRS27" s="497"/>
      <c r="DRT27" s="497"/>
      <c r="DRU27" s="497"/>
      <c r="DRV27" s="497"/>
      <c r="DRW27" s="497"/>
      <c r="DRX27" s="497"/>
      <c r="DRY27" s="497"/>
      <c r="DRZ27" s="497"/>
      <c r="DSA27" s="497"/>
      <c r="DSB27" s="497"/>
      <c r="DSC27" s="497"/>
      <c r="DSD27" s="497"/>
      <c r="DSE27" s="497"/>
      <c r="DSF27" s="497"/>
      <c r="DSG27" s="497"/>
      <c r="DSH27" s="497"/>
      <c r="DSI27" s="497"/>
      <c r="DSJ27" s="497"/>
      <c r="DSK27" s="497"/>
      <c r="DSL27" s="497"/>
      <c r="DSM27" s="497"/>
      <c r="DSN27" s="497"/>
      <c r="DSO27" s="497"/>
      <c r="DSP27" s="497"/>
      <c r="DSQ27" s="497"/>
      <c r="DSR27" s="497"/>
      <c r="DSS27" s="497"/>
      <c r="DST27" s="497"/>
      <c r="DSU27" s="497"/>
      <c r="DSV27" s="497"/>
      <c r="DSW27" s="497"/>
      <c r="DSX27" s="497"/>
      <c r="DSY27" s="497"/>
      <c r="DSZ27" s="497"/>
      <c r="DTA27" s="497"/>
      <c r="DTB27" s="497"/>
      <c r="DTC27" s="497"/>
      <c r="DTD27" s="497"/>
      <c r="DTE27" s="497"/>
      <c r="DTF27" s="497"/>
      <c r="DTG27" s="497"/>
      <c r="DTH27" s="497"/>
      <c r="DTI27" s="497"/>
      <c r="DTJ27" s="497"/>
      <c r="DTK27" s="497"/>
      <c r="DTL27" s="497"/>
      <c r="DTM27" s="497"/>
      <c r="DTN27" s="497"/>
      <c r="DTO27" s="497"/>
      <c r="DTP27" s="497"/>
      <c r="DTQ27" s="497"/>
      <c r="DTR27" s="497"/>
      <c r="DTS27" s="497"/>
      <c r="DTT27" s="497"/>
      <c r="DTU27" s="497"/>
      <c r="DTV27" s="497"/>
      <c r="DTW27" s="497"/>
      <c r="DTX27" s="497"/>
      <c r="DTY27" s="497"/>
      <c r="DTZ27" s="497"/>
      <c r="DUA27" s="497"/>
      <c r="DUB27" s="497"/>
      <c r="DUC27" s="497"/>
      <c r="DUD27" s="497"/>
      <c r="DUE27" s="497"/>
      <c r="DUF27" s="497"/>
      <c r="DUG27" s="497"/>
      <c r="DUH27" s="497"/>
      <c r="DUI27" s="497"/>
      <c r="DUJ27" s="497"/>
      <c r="DUK27" s="497"/>
      <c r="DUL27" s="497"/>
      <c r="DUM27" s="497"/>
      <c r="DUN27" s="497"/>
      <c r="DUO27" s="497"/>
      <c r="DUP27" s="497"/>
      <c r="DUQ27" s="497"/>
      <c r="DUR27" s="497"/>
      <c r="DUS27" s="497"/>
      <c r="DUT27" s="497"/>
      <c r="DUU27" s="497"/>
      <c r="DUV27" s="497"/>
      <c r="DUW27" s="497"/>
      <c r="DUX27" s="497"/>
      <c r="DUY27" s="497"/>
      <c r="DUZ27" s="497"/>
      <c r="DVA27" s="497"/>
      <c r="DVB27" s="497"/>
      <c r="DVC27" s="497"/>
      <c r="DVD27" s="497"/>
      <c r="DVE27" s="497"/>
      <c r="DVF27" s="497"/>
      <c r="DVG27" s="497"/>
      <c r="DVH27" s="497"/>
      <c r="DVI27" s="497"/>
      <c r="DVJ27" s="497"/>
      <c r="DVK27" s="497"/>
      <c r="DVL27" s="497"/>
      <c r="DVM27" s="497"/>
      <c r="DVN27" s="497"/>
      <c r="DVO27" s="497"/>
      <c r="DVP27" s="497"/>
      <c r="DVQ27" s="497"/>
      <c r="DVR27" s="497"/>
      <c r="DVS27" s="497"/>
      <c r="DVT27" s="497"/>
      <c r="DVU27" s="497"/>
      <c r="DVV27" s="497"/>
      <c r="DVW27" s="497"/>
      <c r="DVX27" s="497"/>
      <c r="DVY27" s="497"/>
      <c r="DVZ27" s="497"/>
      <c r="DWA27" s="497"/>
      <c r="DWB27" s="497"/>
      <c r="DWC27" s="497"/>
      <c r="DWD27" s="497"/>
      <c r="DWE27" s="497"/>
      <c r="DWF27" s="497"/>
      <c r="DWG27" s="497"/>
      <c r="DWH27" s="497"/>
      <c r="DWI27" s="497"/>
      <c r="DWJ27" s="497"/>
      <c r="DWK27" s="497"/>
      <c r="DWL27" s="497"/>
      <c r="DWM27" s="497"/>
      <c r="DWN27" s="497"/>
      <c r="DWO27" s="497"/>
      <c r="DWP27" s="497"/>
      <c r="DWQ27" s="497"/>
      <c r="DWR27" s="497"/>
      <c r="DWS27" s="497"/>
      <c r="DWT27" s="497"/>
      <c r="DWU27" s="497"/>
      <c r="DWV27" s="497"/>
      <c r="DWW27" s="497"/>
      <c r="DWX27" s="497"/>
      <c r="DWY27" s="497"/>
      <c r="DWZ27" s="497"/>
      <c r="DXA27" s="497"/>
      <c r="DXB27" s="497"/>
      <c r="DXC27" s="497"/>
      <c r="DXD27" s="497"/>
      <c r="DXE27" s="497"/>
      <c r="DXF27" s="497"/>
      <c r="DXG27" s="497"/>
      <c r="DXH27" s="497"/>
      <c r="DXI27" s="497"/>
      <c r="DXJ27" s="497"/>
      <c r="DXK27" s="497"/>
      <c r="DXL27" s="497"/>
      <c r="DXM27" s="497"/>
      <c r="DXN27" s="497"/>
      <c r="DXO27" s="497"/>
      <c r="DXP27" s="497"/>
      <c r="DXQ27" s="497"/>
      <c r="DXR27" s="497"/>
      <c r="DXS27" s="497"/>
      <c r="DXT27" s="497"/>
      <c r="DXU27" s="497"/>
      <c r="DXV27" s="497"/>
      <c r="DXW27" s="497"/>
      <c r="DXX27" s="497"/>
      <c r="DXY27" s="497"/>
      <c r="DXZ27" s="497"/>
      <c r="DYA27" s="497"/>
      <c r="DYB27" s="497"/>
      <c r="DYC27" s="497"/>
      <c r="DYD27" s="497"/>
      <c r="DYE27" s="497"/>
      <c r="DYF27" s="497"/>
      <c r="DYG27" s="497"/>
      <c r="DYH27" s="497"/>
      <c r="DYI27" s="497"/>
      <c r="DYJ27" s="497"/>
      <c r="DYK27" s="497"/>
      <c r="DYL27" s="497"/>
      <c r="DYM27" s="497"/>
      <c r="DYN27" s="497"/>
      <c r="DYO27" s="497"/>
      <c r="DYP27" s="497"/>
      <c r="DYQ27" s="497"/>
      <c r="DYR27" s="497"/>
      <c r="DYS27" s="497"/>
      <c r="DYT27" s="497"/>
      <c r="DYU27" s="497"/>
      <c r="DYV27" s="497"/>
      <c r="DYW27" s="497"/>
      <c r="DYX27" s="497"/>
      <c r="DYY27" s="497"/>
      <c r="DYZ27" s="497"/>
      <c r="DZA27" s="497"/>
      <c r="DZB27" s="497"/>
      <c r="DZC27" s="497"/>
      <c r="DZD27" s="497"/>
      <c r="DZE27" s="497"/>
      <c r="DZF27" s="497"/>
      <c r="DZG27" s="497"/>
      <c r="DZH27" s="497"/>
      <c r="DZI27" s="497"/>
      <c r="DZJ27" s="497"/>
      <c r="DZK27" s="497"/>
      <c r="DZL27" s="497"/>
      <c r="DZM27" s="497"/>
      <c r="DZN27" s="497"/>
      <c r="DZO27" s="497"/>
      <c r="DZP27" s="497"/>
      <c r="DZQ27" s="497"/>
      <c r="DZR27" s="497"/>
      <c r="DZS27" s="497"/>
      <c r="DZT27" s="497"/>
      <c r="DZU27" s="497"/>
      <c r="DZV27" s="497"/>
      <c r="DZW27" s="497"/>
      <c r="DZX27" s="497"/>
      <c r="DZY27" s="497"/>
      <c r="DZZ27" s="497"/>
      <c r="EAA27" s="497"/>
      <c r="EAB27" s="497"/>
      <c r="EAC27" s="497"/>
      <c r="EAD27" s="497"/>
      <c r="EAE27" s="497"/>
      <c r="EAF27" s="497"/>
      <c r="EAG27" s="497"/>
      <c r="EAH27" s="497"/>
      <c r="EAI27" s="497"/>
      <c r="EAJ27" s="497"/>
      <c r="EAK27" s="497"/>
      <c r="EAL27" s="497"/>
      <c r="EAM27" s="497"/>
      <c r="EAN27" s="497"/>
      <c r="EAO27" s="497"/>
      <c r="EAP27" s="497"/>
      <c r="EAQ27" s="497"/>
      <c r="EAR27" s="497"/>
      <c r="EAS27" s="497"/>
      <c r="EAT27" s="497"/>
      <c r="EAU27" s="497"/>
      <c r="EAV27" s="497"/>
      <c r="EAW27" s="497"/>
      <c r="EAX27" s="497"/>
      <c r="EAY27" s="497"/>
      <c r="EAZ27" s="497"/>
      <c r="EBA27" s="497"/>
      <c r="EBB27" s="497"/>
      <c r="EBC27" s="497"/>
      <c r="EBD27" s="497"/>
      <c r="EBE27" s="497"/>
      <c r="EBF27" s="497"/>
      <c r="EBG27" s="497"/>
      <c r="EBH27" s="497"/>
      <c r="EBI27" s="497"/>
      <c r="EBJ27" s="497"/>
      <c r="EBK27" s="497"/>
      <c r="EBL27" s="497"/>
      <c r="EBM27" s="497"/>
      <c r="EBN27" s="497"/>
      <c r="EBO27" s="497"/>
      <c r="EBP27" s="497"/>
      <c r="EBQ27" s="497"/>
      <c r="EBR27" s="497"/>
      <c r="EBS27" s="497"/>
      <c r="EBT27" s="497"/>
      <c r="EBU27" s="497"/>
      <c r="EBV27" s="497"/>
      <c r="EBW27" s="497"/>
      <c r="EBX27" s="497"/>
      <c r="EBY27" s="497"/>
      <c r="EBZ27" s="497"/>
      <c r="ECA27" s="497"/>
      <c r="ECB27" s="497"/>
      <c r="ECC27" s="497"/>
      <c r="ECD27" s="497"/>
      <c r="ECE27" s="497"/>
      <c r="ECF27" s="497"/>
      <c r="ECG27" s="497"/>
      <c r="ECH27" s="497"/>
      <c r="ECI27" s="497"/>
      <c r="ECJ27" s="497"/>
      <c r="ECK27" s="497"/>
      <c r="ECL27" s="497"/>
      <c r="ECM27" s="497"/>
      <c r="ECN27" s="497"/>
      <c r="ECO27" s="497"/>
      <c r="ECP27" s="497"/>
      <c r="ECQ27" s="497"/>
      <c r="ECR27" s="497"/>
      <c r="ECS27" s="497"/>
      <c r="ECT27" s="497"/>
      <c r="ECU27" s="497"/>
      <c r="ECV27" s="497"/>
      <c r="ECW27" s="497"/>
      <c r="ECX27" s="497"/>
      <c r="ECY27" s="497"/>
      <c r="ECZ27" s="497"/>
      <c r="EDA27" s="497"/>
      <c r="EDB27" s="497"/>
      <c r="EDC27" s="497"/>
      <c r="EDD27" s="497"/>
      <c r="EDE27" s="497"/>
      <c r="EDF27" s="497"/>
      <c r="EDG27" s="497"/>
      <c r="EDH27" s="497"/>
      <c r="EDI27" s="497"/>
      <c r="EDJ27" s="497"/>
      <c r="EDK27" s="497"/>
      <c r="EDL27" s="497"/>
      <c r="EDM27" s="497"/>
      <c r="EDN27" s="497"/>
      <c r="EDO27" s="497"/>
      <c r="EDP27" s="497"/>
      <c r="EDQ27" s="497"/>
      <c r="EDR27" s="497"/>
      <c r="EDS27" s="497"/>
      <c r="EDT27" s="497"/>
      <c r="EDU27" s="497"/>
      <c r="EDV27" s="497"/>
      <c r="EDW27" s="497"/>
      <c r="EDX27" s="497"/>
      <c r="EDY27" s="497"/>
      <c r="EDZ27" s="497"/>
      <c r="EEA27" s="497"/>
      <c r="EEB27" s="497"/>
      <c r="EEC27" s="497"/>
      <c r="EED27" s="497"/>
      <c r="EEE27" s="497"/>
      <c r="EEF27" s="497"/>
      <c r="EEG27" s="497"/>
      <c r="EEH27" s="497"/>
      <c r="EEI27" s="497"/>
      <c r="EEJ27" s="497"/>
      <c r="EEK27" s="497"/>
      <c r="EEL27" s="497"/>
      <c r="EEM27" s="497"/>
      <c r="EEN27" s="497"/>
      <c r="EEO27" s="497"/>
      <c r="EEP27" s="497"/>
      <c r="EEQ27" s="497"/>
      <c r="EER27" s="497"/>
      <c r="EES27" s="497"/>
      <c r="EET27" s="497"/>
      <c r="EEU27" s="497"/>
      <c r="EEV27" s="497"/>
      <c r="EEW27" s="497"/>
      <c r="EEX27" s="497"/>
      <c r="EEY27" s="497"/>
      <c r="EEZ27" s="497"/>
      <c r="EFA27" s="497"/>
      <c r="EFB27" s="497"/>
      <c r="EFC27" s="497"/>
      <c r="EFD27" s="497"/>
      <c r="EFE27" s="497"/>
      <c r="EFF27" s="497"/>
      <c r="EFG27" s="497"/>
      <c r="EFH27" s="497"/>
      <c r="EFI27" s="497"/>
      <c r="EFJ27" s="497"/>
      <c r="EFK27" s="497"/>
      <c r="EFL27" s="497"/>
      <c r="EFM27" s="497"/>
      <c r="EFN27" s="497"/>
      <c r="EFO27" s="497"/>
      <c r="EFP27" s="497"/>
      <c r="EFQ27" s="497"/>
      <c r="EFR27" s="497"/>
      <c r="EFS27" s="497"/>
      <c r="EFT27" s="497"/>
      <c r="EFU27" s="497"/>
      <c r="EFV27" s="497"/>
      <c r="EFW27" s="497"/>
      <c r="EFX27" s="497"/>
      <c r="EFY27" s="497"/>
      <c r="EFZ27" s="497"/>
      <c r="EGA27" s="497"/>
      <c r="EGB27" s="497"/>
      <c r="EGC27" s="497"/>
      <c r="EGD27" s="497"/>
      <c r="EGE27" s="497"/>
      <c r="EGF27" s="497"/>
      <c r="EGG27" s="497"/>
      <c r="EGH27" s="497"/>
      <c r="EGI27" s="497"/>
      <c r="EGJ27" s="497"/>
      <c r="EGK27" s="497"/>
      <c r="EGL27" s="497"/>
      <c r="EGM27" s="497"/>
      <c r="EGN27" s="497"/>
      <c r="EGO27" s="497"/>
      <c r="EGP27" s="497"/>
      <c r="EGQ27" s="497"/>
      <c r="EGR27" s="497"/>
      <c r="EGS27" s="497"/>
      <c r="EGT27" s="497"/>
      <c r="EGU27" s="497"/>
      <c r="EGV27" s="497"/>
      <c r="EGW27" s="497"/>
      <c r="EGX27" s="497"/>
      <c r="EGY27" s="497"/>
      <c r="EGZ27" s="497"/>
      <c r="EHA27" s="497"/>
      <c r="EHB27" s="497"/>
      <c r="EHC27" s="497"/>
      <c r="EHD27" s="497"/>
      <c r="EHE27" s="497"/>
      <c r="EHF27" s="497"/>
      <c r="EHG27" s="497"/>
      <c r="EHH27" s="497"/>
      <c r="EHI27" s="497"/>
      <c r="EHJ27" s="497"/>
      <c r="EHK27" s="497"/>
      <c r="EHL27" s="497"/>
      <c r="EHM27" s="497"/>
      <c r="EHN27" s="497"/>
      <c r="EHO27" s="497"/>
      <c r="EHP27" s="497"/>
      <c r="EHQ27" s="497"/>
      <c r="EHR27" s="497"/>
      <c r="EHS27" s="497"/>
      <c r="EHT27" s="497"/>
      <c r="EHU27" s="497"/>
      <c r="EHV27" s="497"/>
      <c r="EHW27" s="497"/>
      <c r="EHX27" s="497"/>
      <c r="EHY27" s="497"/>
      <c r="EHZ27" s="497"/>
      <c r="EIA27" s="497"/>
      <c r="EIB27" s="497"/>
      <c r="EIC27" s="497"/>
      <c r="EID27" s="497"/>
      <c r="EIE27" s="497"/>
      <c r="EIF27" s="497"/>
      <c r="EIG27" s="497"/>
      <c r="EIH27" s="497"/>
      <c r="EII27" s="497"/>
      <c r="EIJ27" s="497"/>
      <c r="EIK27" s="497"/>
      <c r="EIL27" s="497"/>
      <c r="EIM27" s="497"/>
      <c r="EIN27" s="497"/>
      <c r="EIO27" s="497"/>
      <c r="EIP27" s="497"/>
      <c r="EIQ27" s="497"/>
      <c r="EIR27" s="497"/>
      <c r="EIS27" s="497"/>
      <c r="EIT27" s="497"/>
      <c r="EIU27" s="497"/>
      <c r="EIV27" s="497"/>
      <c r="EIW27" s="497"/>
      <c r="EIX27" s="497"/>
      <c r="EIY27" s="497"/>
      <c r="EIZ27" s="497"/>
      <c r="EJA27" s="497"/>
      <c r="EJB27" s="497"/>
      <c r="EJC27" s="497"/>
      <c r="EJD27" s="497"/>
      <c r="EJE27" s="497"/>
      <c r="EJF27" s="497"/>
      <c r="EJG27" s="497"/>
      <c r="EJH27" s="497"/>
      <c r="EJI27" s="497"/>
      <c r="EJJ27" s="497"/>
      <c r="EJK27" s="497"/>
      <c r="EJL27" s="497"/>
      <c r="EJM27" s="497"/>
      <c r="EJN27" s="497"/>
      <c r="EJO27" s="497"/>
      <c r="EJP27" s="497"/>
      <c r="EJQ27" s="497"/>
      <c r="EJR27" s="497"/>
      <c r="EJS27" s="497"/>
      <c r="EJT27" s="497"/>
      <c r="EJU27" s="497"/>
      <c r="EJV27" s="497"/>
      <c r="EJW27" s="497"/>
      <c r="EJX27" s="497"/>
      <c r="EJY27" s="497"/>
      <c r="EJZ27" s="497"/>
      <c r="EKA27" s="497"/>
      <c r="EKB27" s="497"/>
      <c r="EKC27" s="497"/>
      <c r="EKD27" s="497"/>
      <c r="EKE27" s="497"/>
      <c r="EKF27" s="497"/>
      <c r="EKG27" s="497"/>
      <c r="EKH27" s="497"/>
      <c r="EKI27" s="497"/>
      <c r="EKJ27" s="497"/>
      <c r="EKK27" s="497"/>
      <c r="EKL27" s="497"/>
      <c r="EKM27" s="497"/>
      <c r="EKN27" s="497"/>
      <c r="EKO27" s="497"/>
      <c r="EKP27" s="497"/>
      <c r="EKQ27" s="497"/>
      <c r="EKR27" s="497"/>
      <c r="EKS27" s="497"/>
      <c r="EKT27" s="497"/>
      <c r="EKU27" s="497"/>
      <c r="EKV27" s="497"/>
      <c r="EKW27" s="497"/>
      <c r="EKX27" s="497"/>
      <c r="EKY27" s="497"/>
      <c r="EKZ27" s="497"/>
      <c r="ELA27" s="497"/>
      <c r="ELB27" s="497"/>
      <c r="ELC27" s="497"/>
      <c r="ELD27" s="497"/>
      <c r="ELE27" s="497"/>
      <c r="ELF27" s="497"/>
      <c r="ELG27" s="497"/>
      <c r="ELH27" s="497"/>
      <c r="ELI27" s="497"/>
      <c r="ELJ27" s="497"/>
      <c r="ELK27" s="497"/>
      <c r="ELL27" s="497"/>
      <c r="ELM27" s="497"/>
      <c r="ELN27" s="497"/>
      <c r="ELO27" s="497"/>
      <c r="ELP27" s="497"/>
      <c r="ELQ27" s="497"/>
      <c r="ELR27" s="497"/>
      <c r="ELS27" s="497"/>
      <c r="ELT27" s="497"/>
      <c r="ELU27" s="497"/>
      <c r="ELV27" s="497"/>
      <c r="ELW27" s="497"/>
      <c r="ELX27" s="497"/>
      <c r="ELY27" s="497"/>
      <c r="ELZ27" s="497"/>
      <c r="EMA27" s="497"/>
      <c r="EMB27" s="497"/>
      <c r="EMC27" s="497"/>
      <c r="EMD27" s="497"/>
      <c r="EME27" s="497"/>
      <c r="EMF27" s="497"/>
      <c r="EMG27" s="497"/>
      <c r="EMH27" s="497"/>
      <c r="EMI27" s="497"/>
      <c r="EMJ27" s="497"/>
      <c r="EMK27" s="497"/>
      <c r="EML27" s="497"/>
      <c r="EMM27" s="497"/>
      <c r="EMN27" s="497"/>
      <c r="EMO27" s="497"/>
      <c r="EMP27" s="497"/>
      <c r="EMQ27" s="497"/>
      <c r="EMR27" s="497"/>
      <c r="EMS27" s="497"/>
      <c r="EMT27" s="497"/>
      <c r="EMU27" s="497"/>
      <c r="EMV27" s="497"/>
      <c r="EMW27" s="497"/>
      <c r="EMX27" s="497"/>
      <c r="EMY27" s="497"/>
      <c r="EMZ27" s="497"/>
      <c r="ENA27" s="497"/>
      <c r="ENB27" s="497"/>
      <c r="ENC27" s="497"/>
      <c r="END27" s="497"/>
      <c r="ENE27" s="497"/>
      <c r="ENF27" s="497"/>
      <c r="ENG27" s="497"/>
      <c r="ENH27" s="497"/>
      <c r="ENI27" s="497"/>
      <c r="ENJ27" s="497"/>
      <c r="ENK27" s="497"/>
      <c r="ENL27" s="497"/>
      <c r="ENM27" s="497"/>
      <c r="ENN27" s="497"/>
      <c r="ENO27" s="497"/>
      <c r="ENP27" s="497"/>
      <c r="ENQ27" s="497"/>
      <c r="ENR27" s="497"/>
      <c r="ENS27" s="497"/>
      <c r="ENT27" s="497"/>
      <c r="ENU27" s="497"/>
      <c r="ENV27" s="497"/>
      <c r="ENW27" s="497"/>
      <c r="ENX27" s="497"/>
      <c r="ENY27" s="497"/>
      <c r="ENZ27" s="497"/>
      <c r="EOA27" s="497"/>
      <c r="EOB27" s="497"/>
      <c r="EOC27" s="497"/>
      <c r="EOD27" s="497"/>
      <c r="EOE27" s="497"/>
      <c r="EOF27" s="497"/>
      <c r="EOG27" s="497"/>
      <c r="EOH27" s="497"/>
      <c r="EOI27" s="497"/>
      <c r="EOJ27" s="497"/>
      <c r="EOK27" s="497"/>
      <c r="EOL27" s="497"/>
      <c r="EOM27" s="497"/>
      <c r="EON27" s="497"/>
      <c r="EOO27" s="497"/>
      <c r="EOP27" s="497"/>
      <c r="EOQ27" s="497"/>
      <c r="EOR27" s="497"/>
      <c r="EOS27" s="497"/>
      <c r="EOT27" s="497"/>
      <c r="EOU27" s="497"/>
      <c r="EOV27" s="497"/>
      <c r="EOW27" s="497"/>
      <c r="EOX27" s="497"/>
      <c r="EOY27" s="497"/>
      <c r="EOZ27" s="497"/>
      <c r="EPA27" s="497"/>
      <c r="EPB27" s="497"/>
      <c r="EPC27" s="497"/>
      <c r="EPD27" s="497"/>
      <c r="EPE27" s="497"/>
      <c r="EPF27" s="497"/>
      <c r="EPG27" s="497"/>
      <c r="EPH27" s="497"/>
      <c r="EPI27" s="497"/>
      <c r="EPJ27" s="497"/>
      <c r="EPK27" s="497"/>
      <c r="EPL27" s="497"/>
      <c r="EPM27" s="497"/>
      <c r="EPN27" s="497"/>
      <c r="EPO27" s="497"/>
      <c r="EPP27" s="497"/>
      <c r="EPQ27" s="497"/>
      <c r="EPR27" s="497"/>
      <c r="EPS27" s="497"/>
      <c r="EPT27" s="497"/>
      <c r="EPU27" s="497"/>
      <c r="EPV27" s="497"/>
      <c r="EPW27" s="497"/>
      <c r="EPX27" s="497"/>
      <c r="EPY27" s="497"/>
      <c r="EPZ27" s="497"/>
      <c r="EQA27" s="497"/>
      <c r="EQB27" s="497"/>
      <c r="EQC27" s="497"/>
      <c r="EQD27" s="497"/>
      <c r="EQE27" s="497"/>
      <c r="EQF27" s="497"/>
      <c r="EQG27" s="497"/>
      <c r="EQH27" s="497"/>
      <c r="EQI27" s="497"/>
      <c r="EQJ27" s="497"/>
      <c r="EQK27" s="497"/>
      <c r="EQL27" s="497"/>
      <c r="EQM27" s="497"/>
      <c r="EQN27" s="497"/>
      <c r="EQO27" s="497"/>
      <c r="EQP27" s="497"/>
      <c r="EQQ27" s="497"/>
      <c r="EQR27" s="497"/>
      <c r="EQS27" s="497"/>
      <c r="EQT27" s="497"/>
      <c r="EQU27" s="497"/>
      <c r="EQV27" s="497"/>
      <c r="EQW27" s="497"/>
      <c r="EQX27" s="497"/>
      <c r="EQY27" s="497"/>
      <c r="EQZ27" s="497"/>
      <c r="ERA27" s="497"/>
      <c r="ERB27" s="497"/>
      <c r="ERC27" s="497"/>
      <c r="ERD27" s="497"/>
      <c r="ERE27" s="497"/>
      <c r="ERF27" s="497"/>
      <c r="ERG27" s="497"/>
      <c r="ERH27" s="497"/>
      <c r="ERI27" s="497"/>
      <c r="ERJ27" s="497"/>
      <c r="ERK27" s="497"/>
      <c r="ERL27" s="497"/>
      <c r="ERM27" s="497"/>
      <c r="ERN27" s="497"/>
      <c r="ERO27" s="497"/>
      <c r="ERP27" s="497"/>
      <c r="ERQ27" s="497"/>
      <c r="ERR27" s="497"/>
      <c r="ERS27" s="497"/>
      <c r="ERT27" s="497"/>
      <c r="ERU27" s="497"/>
      <c r="ERV27" s="497"/>
      <c r="ERW27" s="497"/>
      <c r="ERX27" s="497"/>
      <c r="ERY27" s="497"/>
      <c r="ERZ27" s="497"/>
      <c r="ESA27" s="497"/>
      <c r="ESB27" s="497"/>
      <c r="ESC27" s="497"/>
      <c r="ESD27" s="497"/>
      <c r="ESE27" s="497"/>
      <c r="ESF27" s="497"/>
      <c r="ESG27" s="497"/>
      <c r="ESH27" s="497"/>
      <c r="ESI27" s="497"/>
      <c r="ESJ27" s="497"/>
      <c r="ESK27" s="497"/>
      <c r="ESL27" s="497"/>
      <c r="ESM27" s="497"/>
      <c r="ESN27" s="497"/>
      <c r="ESO27" s="497"/>
      <c r="ESP27" s="497"/>
      <c r="ESQ27" s="497"/>
      <c r="ESR27" s="497"/>
      <c r="ESS27" s="497"/>
      <c r="EST27" s="497"/>
      <c r="ESU27" s="497"/>
      <c r="ESV27" s="497"/>
      <c r="ESW27" s="497"/>
      <c r="ESX27" s="497"/>
      <c r="ESY27" s="497"/>
      <c r="ESZ27" s="497"/>
      <c r="ETA27" s="497"/>
      <c r="ETB27" s="497"/>
      <c r="ETC27" s="497"/>
      <c r="ETD27" s="497"/>
      <c r="ETE27" s="497"/>
      <c r="ETF27" s="497"/>
      <c r="ETG27" s="497"/>
      <c r="ETH27" s="497"/>
      <c r="ETI27" s="497"/>
      <c r="ETJ27" s="497"/>
      <c r="ETK27" s="497"/>
      <c r="ETL27" s="497"/>
      <c r="ETM27" s="497"/>
      <c r="ETN27" s="497"/>
      <c r="ETO27" s="497"/>
      <c r="ETP27" s="497"/>
      <c r="ETQ27" s="497"/>
      <c r="ETR27" s="497"/>
      <c r="ETS27" s="497"/>
      <c r="ETT27" s="497"/>
      <c r="ETU27" s="497"/>
      <c r="ETV27" s="497"/>
      <c r="ETW27" s="497"/>
      <c r="ETX27" s="497"/>
      <c r="ETY27" s="497"/>
      <c r="ETZ27" s="497"/>
      <c r="EUA27" s="497"/>
      <c r="EUB27" s="497"/>
      <c r="EUC27" s="497"/>
      <c r="EUD27" s="497"/>
      <c r="EUE27" s="497"/>
      <c r="EUF27" s="497"/>
      <c r="EUG27" s="497"/>
      <c r="EUH27" s="497"/>
      <c r="EUI27" s="497"/>
      <c r="EUJ27" s="497"/>
      <c r="EUK27" s="497"/>
      <c r="EUL27" s="497"/>
      <c r="EUM27" s="497"/>
      <c r="EUN27" s="497"/>
      <c r="EUO27" s="497"/>
      <c r="EUP27" s="497"/>
      <c r="EUQ27" s="497"/>
      <c r="EUR27" s="497"/>
      <c r="EUS27" s="497"/>
      <c r="EUT27" s="497"/>
      <c r="EUU27" s="497"/>
      <c r="EUV27" s="497"/>
      <c r="EUW27" s="497"/>
      <c r="EUX27" s="497"/>
      <c r="EUY27" s="497"/>
      <c r="EUZ27" s="497"/>
      <c r="EVA27" s="497"/>
      <c r="EVB27" s="497"/>
      <c r="EVC27" s="497"/>
      <c r="EVD27" s="497"/>
      <c r="EVE27" s="497"/>
      <c r="EVF27" s="497"/>
      <c r="EVG27" s="497"/>
      <c r="EVH27" s="497"/>
      <c r="EVI27" s="497"/>
      <c r="EVJ27" s="497"/>
      <c r="EVK27" s="497"/>
      <c r="EVL27" s="497"/>
      <c r="EVM27" s="497"/>
      <c r="EVN27" s="497"/>
      <c r="EVO27" s="497"/>
      <c r="EVP27" s="497"/>
      <c r="EVQ27" s="497"/>
      <c r="EVR27" s="497"/>
      <c r="EVS27" s="497"/>
      <c r="EVT27" s="497"/>
      <c r="EVU27" s="497"/>
      <c r="EVV27" s="497"/>
      <c r="EVW27" s="497"/>
      <c r="EVX27" s="497"/>
      <c r="EVY27" s="497"/>
      <c r="EVZ27" s="497"/>
      <c r="EWA27" s="497"/>
      <c r="EWB27" s="497"/>
      <c r="EWC27" s="497"/>
      <c r="EWD27" s="497"/>
      <c r="EWE27" s="497"/>
      <c r="EWF27" s="497"/>
      <c r="EWG27" s="497"/>
      <c r="EWH27" s="497"/>
      <c r="EWI27" s="497"/>
      <c r="EWJ27" s="497"/>
      <c r="EWK27" s="497"/>
      <c r="EWL27" s="497"/>
      <c r="EWM27" s="497"/>
      <c r="EWN27" s="497"/>
      <c r="EWO27" s="497"/>
      <c r="EWP27" s="497"/>
      <c r="EWQ27" s="497"/>
      <c r="EWR27" s="497"/>
      <c r="EWS27" s="497"/>
      <c r="EWT27" s="497"/>
      <c r="EWU27" s="497"/>
      <c r="EWV27" s="497"/>
      <c r="EWW27" s="497"/>
      <c r="EWX27" s="497"/>
      <c r="EWY27" s="497"/>
      <c r="EWZ27" s="497"/>
      <c r="EXA27" s="497"/>
      <c r="EXB27" s="497"/>
      <c r="EXC27" s="497"/>
      <c r="EXD27" s="497"/>
      <c r="EXE27" s="497"/>
      <c r="EXF27" s="497"/>
      <c r="EXG27" s="497"/>
      <c r="EXH27" s="497"/>
      <c r="EXI27" s="497"/>
      <c r="EXJ27" s="497"/>
      <c r="EXK27" s="497"/>
      <c r="EXL27" s="497"/>
      <c r="EXM27" s="497"/>
      <c r="EXN27" s="497"/>
      <c r="EXO27" s="497"/>
      <c r="EXP27" s="497"/>
      <c r="EXQ27" s="497"/>
      <c r="EXR27" s="497"/>
      <c r="EXS27" s="497"/>
      <c r="EXT27" s="497"/>
      <c r="EXU27" s="497"/>
      <c r="EXV27" s="497"/>
      <c r="EXW27" s="497"/>
      <c r="EXX27" s="497"/>
      <c r="EXY27" s="497"/>
      <c r="EXZ27" s="497"/>
      <c r="EYA27" s="497"/>
      <c r="EYB27" s="497"/>
      <c r="EYC27" s="497"/>
      <c r="EYD27" s="497"/>
      <c r="EYE27" s="497"/>
      <c r="EYF27" s="497"/>
      <c r="EYG27" s="497"/>
      <c r="EYH27" s="497"/>
      <c r="EYI27" s="497"/>
      <c r="EYJ27" s="497"/>
      <c r="EYK27" s="497"/>
      <c r="EYL27" s="497"/>
      <c r="EYM27" s="497"/>
      <c r="EYN27" s="497"/>
      <c r="EYO27" s="497"/>
      <c r="EYP27" s="497"/>
      <c r="EYQ27" s="497"/>
      <c r="EYR27" s="497"/>
      <c r="EYS27" s="497"/>
      <c r="EYT27" s="497"/>
      <c r="EYU27" s="497"/>
      <c r="EYV27" s="497"/>
      <c r="EYW27" s="497"/>
      <c r="EYX27" s="497"/>
      <c r="EYY27" s="497"/>
      <c r="EYZ27" s="497"/>
      <c r="EZA27" s="497"/>
      <c r="EZB27" s="497"/>
      <c r="EZC27" s="497"/>
      <c r="EZD27" s="497"/>
      <c r="EZE27" s="497"/>
      <c r="EZF27" s="497"/>
      <c r="EZG27" s="497"/>
      <c r="EZH27" s="497"/>
      <c r="EZI27" s="497"/>
      <c r="EZJ27" s="497"/>
      <c r="EZK27" s="497"/>
      <c r="EZL27" s="497"/>
      <c r="EZM27" s="497"/>
      <c r="EZN27" s="497"/>
      <c r="EZO27" s="497"/>
      <c r="EZP27" s="497"/>
      <c r="EZQ27" s="497"/>
      <c r="EZR27" s="497"/>
      <c r="EZS27" s="497"/>
      <c r="EZT27" s="497"/>
      <c r="EZU27" s="497"/>
      <c r="EZV27" s="497"/>
      <c r="EZW27" s="497"/>
      <c r="EZX27" s="497"/>
      <c r="EZY27" s="497"/>
      <c r="EZZ27" s="497"/>
      <c r="FAA27" s="497"/>
      <c r="FAB27" s="497"/>
      <c r="FAC27" s="497"/>
      <c r="FAD27" s="497"/>
      <c r="FAE27" s="497"/>
      <c r="FAF27" s="497"/>
      <c r="FAG27" s="497"/>
      <c r="FAH27" s="497"/>
      <c r="FAI27" s="497"/>
      <c r="FAJ27" s="497"/>
      <c r="FAK27" s="497"/>
      <c r="FAL27" s="497"/>
      <c r="FAM27" s="497"/>
      <c r="FAN27" s="497"/>
      <c r="FAO27" s="497"/>
      <c r="FAP27" s="497"/>
      <c r="FAQ27" s="497"/>
      <c r="FAR27" s="497"/>
      <c r="FAS27" s="497"/>
      <c r="FAT27" s="497"/>
      <c r="FAU27" s="497"/>
      <c r="FAV27" s="497"/>
      <c r="FAW27" s="497"/>
      <c r="FAX27" s="497"/>
      <c r="FAY27" s="497"/>
      <c r="FAZ27" s="497"/>
      <c r="FBA27" s="497"/>
      <c r="FBB27" s="497"/>
      <c r="FBC27" s="497"/>
      <c r="FBD27" s="497"/>
      <c r="FBE27" s="497"/>
      <c r="FBF27" s="497"/>
      <c r="FBG27" s="497"/>
      <c r="FBH27" s="497"/>
      <c r="FBI27" s="497"/>
      <c r="FBJ27" s="497"/>
      <c r="FBK27" s="497"/>
      <c r="FBL27" s="497"/>
      <c r="FBM27" s="497"/>
      <c r="FBN27" s="497"/>
      <c r="FBO27" s="497"/>
      <c r="FBP27" s="497"/>
      <c r="FBQ27" s="497"/>
      <c r="FBR27" s="497"/>
      <c r="FBS27" s="497"/>
      <c r="FBT27" s="497"/>
      <c r="FBU27" s="497"/>
      <c r="FBV27" s="497"/>
      <c r="FBW27" s="497"/>
      <c r="FBX27" s="497"/>
      <c r="FBY27" s="497"/>
      <c r="FBZ27" s="497"/>
      <c r="FCA27" s="497"/>
      <c r="FCB27" s="497"/>
      <c r="FCC27" s="497"/>
      <c r="FCD27" s="497"/>
      <c r="FCE27" s="497"/>
      <c r="FCF27" s="497"/>
      <c r="FCG27" s="497"/>
      <c r="FCH27" s="497"/>
      <c r="FCI27" s="497"/>
      <c r="FCJ27" s="497"/>
      <c r="FCK27" s="497"/>
      <c r="FCL27" s="497"/>
      <c r="FCM27" s="497"/>
      <c r="FCN27" s="497"/>
      <c r="FCO27" s="497"/>
      <c r="FCP27" s="497"/>
      <c r="FCQ27" s="497"/>
      <c r="FCR27" s="497"/>
      <c r="FCS27" s="497"/>
      <c r="FCT27" s="497"/>
      <c r="FCU27" s="497"/>
      <c r="FCV27" s="497"/>
      <c r="FCW27" s="497"/>
      <c r="FCX27" s="497"/>
      <c r="FCY27" s="497"/>
      <c r="FCZ27" s="497"/>
      <c r="FDA27" s="497"/>
      <c r="FDB27" s="497"/>
      <c r="FDC27" s="497"/>
      <c r="FDD27" s="497"/>
      <c r="FDE27" s="497"/>
      <c r="FDF27" s="497"/>
      <c r="FDG27" s="497"/>
      <c r="FDH27" s="497"/>
      <c r="FDI27" s="497"/>
      <c r="FDJ27" s="497"/>
      <c r="FDK27" s="497"/>
      <c r="FDL27" s="497"/>
      <c r="FDM27" s="497"/>
      <c r="FDN27" s="497"/>
      <c r="FDO27" s="497"/>
      <c r="FDP27" s="497"/>
      <c r="FDQ27" s="497"/>
      <c r="FDR27" s="497"/>
      <c r="FDS27" s="497"/>
      <c r="FDT27" s="497"/>
      <c r="FDU27" s="497"/>
      <c r="FDV27" s="497"/>
      <c r="FDW27" s="497"/>
      <c r="FDX27" s="497"/>
      <c r="FDY27" s="497"/>
      <c r="FDZ27" s="497"/>
      <c r="FEA27" s="497"/>
      <c r="FEB27" s="497"/>
      <c r="FEC27" s="497"/>
      <c r="FED27" s="497"/>
      <c r="FEE27" s="497"/>
      <c r="FEF27" s="497"/>
      <c r="FEG27" s="497"/>
      <c r="FEH27" s="497"/>
      <c r="FEI27" s="497"/>
      <c r="FEJ27" s="497"/>
      <c r="FEK27" s="497"/>
      <c r="FEL27" s="497"/>
      <c r="FEM27" s="497"/>
      <c r="FEN27" s="497"/>
      <c r="FEO27" s="497"/>
      <c r="FEP27" s="497"/>
      <c r="FEQ27" s="497"/>
      <c r="FER27" s="497"/>
      <c r="FES27" s="497"/>
      <c r="FET27" s="497"/>
      <c r="FEU27" s="497"/>
      <c r="FEV27" s="497"/>
      <c r="FEW27" s="497"/>
      <c r="FEX27" s="497"/>
      <c r="FEY27" s="497"/>
      <c r="FEZ27" s="497"/>
      <c r="FFA27" s="497"/>
      <c r="FFB27" s="497"/>
      <c r="FFC27" s="497"/>
      <c r="FFD27" s="497"/>
      <c r="FFE27" s="497"/>
      <c r="FFF27" s="497"/>
      <c r="FFG27" s="497"/>
      <c r="FFH27" s="497"/>
      <c r="FFI27" s="497"/>
      <c r="FFJ27" s="497"/>
      <c r="FFK27" s="497"/>
      <c r="FFL27" s="497"/>
      <c r="FFM27" s="497"/>
      <c r="FFN27" s="497"/>
      <c r="FFO27" s="497"/>
      <c r="FFP27" s="497"/>
      <c r="FFQ27" s="497"/>
      <c r="FFR27" s="497"/>
      <c r="FFS27" s="497"/>
      <c r="FFT27" s="497"/>
      <c r="FFU27" s="497"/>
      <c r="FFV27" s="497"/>
      <c r="FFW27" s="497"/>
      <c r="FFX27" s="497"/>
      <c r="FFY27" s="497"/>
      <c r="FFZ27" s="497"/>
      <c r="FGA27" s="497"/>
      <c r="FGB27" s="497"/>
      <c r="FGC27" s="497"/>
      <c r="FGD27" s="497"/>
      <c r="FGE27" s="497"/>
      <c r="FGF27" s="497"/>
      <c r="FGG27" s="497"/>
      <c r="FGH27" s="497"/>
      <c r="FGI27" s="497"/>
      <c r="FGJ27" s="497"/>
      <c r="FGK27" s="497"/>
      <c r="FGL27" s="497"/>
      <c r="FGM27" s="497"/>
      <c r="FGN27" s="497"/>
      <c r="FGO27" s="497"/>
      <c r="FGP27" s="497"/>
      <c r="FGQ27" s="497"/>
      <c r="FGR27" s="497"/>
      <c r="FGS27" s="497"/>
      <c r="FGT27" s="497"/>
      <c r="FGU27" s="497"/>
      <c r="FGV27" s="497"/>
      <c r="FGW27" s="497"/>
      <c r="FGX27" s="497"/>
      <c r="FGY27" s="497"/>
      <c r="FGZ27" s="497"/>
      <c r="FHA27" s="497"/>
      <c r="FHB27" s="497"/>
      <c r="FHC27" s="497"/>
      <c r="FHD27" s="497"/>
      <c r="FHE27" s="497"/>
      <c r="FHF27" s="497"/>
      <c r="FHG27" s="497"/>
      <c r="FHH27" s="497"/>
      <c r="FHI27" s="497"/>
      <c r="FHJ27" s="497"/>
      <c r="FHK27" s="497"/>
      <c r="FHL27" s="497"/>
      <c r="FHM27" s="497"/>
      <c r="FHN27" s="497"/>
      <c r="FHO27" s="497"/>
      <c r="FHP27" s="497"/>
      <c r="FHQ27" s="497"/>
      <c r="FHR27" s="497"/>
      <c r="FHS27" s="497"/>
      <c r="FHT27" s="497"/>
      <c r="FHU27" s="497"/>
      <c r="FHV27" s="497"/>
      <c r="FHW27" s="497"/>
      <c r="FHX27" s="497"/>
      <c r="FHY27" s="497"/>
      <c r="FHZ27" s="497"/>
      <c r="FIA27" s="497"/>
      <c r="FIB27" s="497"/>
      <c r="FIC27" s="497"/>
      <c r="FID27" s="497"/>
      <c r="FIE27" s="497"/>
      <c r="FIF27" s="497"/>
      <c r="FIG27" s="497"/>
      <c r="FIH27" s="497"/>
      <c r="FII27" s="497"/>
      <c r="FIJ27" s="497"/>
      <c r="FIK27" s="497"/>
      <c r="FIL27" s="497"/>
      <c r="FIM27" s="497"/>
      <c r="FIN27" s="497"/>
      <c r="FIO27" s="497"/>
      <c r="FIP27" s="497"/>
      <c r="FIQ27" s="497"/>
      <c r="FIR27" s="497"/>
      <c r="FIS27" s="497"/>
      <c r="FIT27" s="497"/>
      <c r="FIU27" s="497"/>
      <c r="FIV27" s="497"/>
      <c r="FIW27" s="497"/>
      <c r="FIX27" s="497"/>
      <c r="FIY27" s="497"/>
      <c r="FIZ27" s="497"/>
      <c r="FJA27" s="497"/>
      <c r="FJB27" s="497"/>
      <c r="FJC27" s="497"/>
      <c r="FJD27" s="497"/>
      <c r="FJE27" s="497"/>
      <c r="FJF27" s="497"/>
      <c r="FJG27" s="497"/>
      <c r="FJH27" s="497"/>
      <c r="FJI27" s="497"/>
      <c r="FJJ27" s="497"/>
      <c r="FJK27" s="497"/>
      <c r="FJL27" s="497"/>
      <c r="FJM27" s="497"/>
      <c r="FJN27" s="497"/>
      <c r="FJO27" s="497"/>
      <c r="FJP27" s="497"/>
      <c r="FJQ27" s="497"/>
      <c r="FJR27" s="497"/>
      <c r="FJS27" s="497"/>
      <c r="FJT27" s="497"/>
      <c r="FJU27" s="497"/>
      <c r="FJV27" s="497"/>
      <c r="FJW27" s="497"/>
      <c r="FJX27" s="497"/>
      <c r="FJY27" s="497"/>
      <c r="FJZ27" s="497"/>
      <c r="FKA27" s="497"/>
      <c r="FKB27" s="497"/>
      <c r="FKC27" s="497"/>
      <c r="FKD27" s="497"/>
      <c r="FKE27" s="497"/>
      <c r="FKF27" s="497"/>
      <c r="FKG27" s="497"/>
      <c r="FKH27" s="497"/>
      <c r="FKI27" s="497"/>
      <c r="FKJ27" s="497"/>
      <c r="FKK27" s="497"/>
      <c r="FKL27" s="497"/>
      <c r="FKM27" s="497"/>
      <c r="FKN27" s="497"/>
      <c r="FKO27" s="497"/>
      <c r="FKP27" s="497"/>
      <c r="FKQ27" s="497"/>
      <c r="FKR27" s="497"/>
      <c r="FKS27" s="497"/>
      <c r="FKT27" s="497"/>
      <c r="FKU27" s="497"/>
      <c r="FKV27" s="497"/>
      <c r="FKW27" s="497"/>
      <c r="FKX27" s="497"/>
      <c r="FKY27" s="497"/>
      <c r="FKZ27" s="497"/>
      <c r="FLA27" s="497"/>
      <c r="FLB27" s="497"/>
      <c r="FLC27" s="497"/>
      <c r="FLD27" s="497"/>
      <c r="FLE27" s="497"/>
      <c r="FLF27" s="497"/>
      <c r="FLG27" s="497"/>
      <c r="FLH27" s="497"/>
      <c r="FLI27" s="497"/>
      <c r="FLJ27" s="497"/>
      <c r="FLK27" s="497"/>
      <c r="FLL27" s="497"/>
      <c r="FLM27" s="497"/>
      <c r="FLN27" s="497"/>
      <c r="FLO27" s="497"/>
      <c r="FLP27" s="497"/>
      <c r="FLQ27" s="497"/>
      <c r="FLR27" s="497"/>
      <c r="FLS27" s="497"/>
      <c r="FLT27" s="497"/>
      <c r="FLU27" s="497"/>
      <c r="FLV27" s="497"/>
      <c r="FLW27" s="497"/>
      <c r="FLX27" s="497"/>
      <c r="FLY27" s="497"/>
      <c r="FLZ27" s="497"/>
      <c r="FMA27" s="497"/>
      <c r="FMB27" s="497"/>
      <c r="FMC27" s="497"/>
      <c r="FMD27" s="497"/>
      <c r="FME27" s="497"/>
      <c r="FMF27" s="497"/>
      <c r="FMG27" s="497"/>
      <c r="FMH27" s="497"/>
      <c r="FMI27" s="497"/>
      <c r="FMJ27" s="497"/>
      <c r="FMK27" s="497"/>
      <c r="FML27" s="497"/>
      <c r="FMM27" s="497"/>
      <c r="FMN27" s="497"/>
      <c r="FMO27" s="497"/>
      <c r="FMP27" s="497"/>
      <c r="FMQ27" s="497"/>
      <c r="FMR27" s="497"/>
      <c r="FMS27" s="497"/>
      <c r="FMT27" s="497"/>
      <c r="FMU27" s="497"/>
      <c r="FMV27" s="497"/>
      <c r="FMW27" s="497"/>
      <c r="FMX27" s="497"/>
      <c r="FMY27" s="497"/>
      <c r="FMZ27" s="497"/>
      <c r="FNA27" s="497"/>
      <c r="FNB27" s="497"/>
      <c r="FNC27" s="497"/>
      <c r="FND27" s="497"/>
      <c r="FNE27" s="497"/>
      <c r="FNF27" s="497"/>
      <c r="FNG27" s="497"/>
      <c r="FNH27" s="497"/>
      <c r="FNI27" s="497"/>
      <c r="FNJ27" s="497"/>
      <c r="FNK27" s="497"/>
      <c r="FNL27" s="497"/>
      <c r="FNM27" s="497"/>
      <c r="FNN27" s="497"/>
      <c r="FNO27" s="497"/>
      <c r="FNP27" s="497"/>
      <c r="FNQ27" s="497"/>
      <c r="FNR27" s="497"/>
      <c r="FNS27" s="497"/>
      <c r="FNT27" s="497"/>
      <c r="FNU27" s="497"/>
      <c r="FNV27" s="497"/>
      <c r="FNW27" s="497"/>
      <c r="FNX27" s="497"/>
      <c r="FNY27" s="497"/>
      <c r="FNZ27" s="497"/>
      <c r="FOA27" s="497"/>
      <c r="FOB27" s="497"/>
      <c r="FOC27" s="497"/>
      <c r="FOD27" s="497"/>
      <c r="FOE27" s="497"/>
      <c r="FOF27" s="497"/>
      <c r="FOG27" s="497"/>
      <c r="FOH27" s="497"/>
      <c r="FOI27" s="497"/>
      <c r="FOJ27" s="497"/>
      <c r="FOK27" s="497"/>
      <c r="FOL27" s="497"/>
      <c r="FOM27" s="497"/>
      <c r="FON27" s="497"/>
      <c r="FOO27" s="497"/>
      <c r="FOP27" s="497"/>
      <c r="FOQ27" s="497"/>
      <c r="FOR27" s="497"/>
      <c r="FOS27" s="497"/>
      <c r="FOT27" s="497"/>
      <c r="FOU27" s="497"/>
      <c r="FOV27" s="497"/>
      <c r="FOW27" s="497"/>
      <c r="FOX27" s="497"/>
      <c r="FOY27" s="497"/>
      <c r="FOZ27" s="497"/>
      <c r="FPA27" s="497"/>
      <c r="FPB27" s="497"/>
      <c r="FPC27" s="497"/>
      <c r="FPD27" s="497"/>
      <c r="FPE27" s="497"/>
      <c r="FPF27" s="497"/>
      <c r="FPG27" s="497"/>
      <c r="FPH27" s="497"/>
      <c r="FPI27" s="497"/>
      <c r="FPJ27" s="497"/>
      <c r="FPK27" s="497"/>
      <c r="FPL27" s="497"/>
      <c r="FPM27" s="497"/>
      <c r="FPN27" s="497"/>
      <c r="FPO27" s="497"/>
      <c r="FPP27" s="497"/>
      <c r="FPQ27" s="497"/>
      <c r="FPR27" s="497"/>
      <c r="FPS27" s="497"/>
      <c r="FPT27" s="497"/>
      <c r="FPU27" s="497"/>
      <c r="FPV27" s="497"/>
      <c r="FPW27" s="497"/>
      <c r="FPX27" s="497"/>
      <c r="FPY27" s="497"/>
      <c r="FPZ27" s="497"/>
      <c r="FQA27" s="497"/>
      <c r="FQB27" s="497"/>
      <c r="FQC27" s="497"/>
      <c r="FQD27" s="497"/>
      <c r="FQE27" s="497"/>
      <c r="FQF27" s="497"/>
      <c r="FQG27" s="497"/>
      <c r="FQH27" s="497"/>
      <c r="FQI27" s="497"/>
      <c r="FQJ27" s="497"/>
      <c r="FQK27" s="497"/>
      <c r="FQL27" s="497"/>
      <c r="FQM27" s="497"/>
      <c r="FQN27" s="497"/>
      <c r="FQO27" s="497"/>
      <c r="FQP27" s="497"/>
      <c r="FQQ27" s="497"/>
      <c r="FQR27" s="497"/>
      <c r="FQS27" s="497"/>
      <c r="FQT27" s="497"/>
      <c r="FQU27" s="497"/>
      <c r="FQV27" s="497"/>
      <c r="FQW27" s="497"/>
      <c r="FQX27" s="497"/>
      <c r="FQY27" s="497"/>
      <c r="FQZ27" s="497"/>
      <c r="FRA27" s="497"/>
      <c r="FRB27" s="497"/>
      <c r="FRC27" s="497"/>
      <c r="FRD27" s="497"/>
      <c r="FRE27" s="497"/>
      <c r="FRF27" s="497"/>
      <c r="FRG27" s="497"/>
      <c r="FRH27" s="497"/>
      <c r="FRI27" s="497"/>
      <c r="FRJ27" s="497"/>
      <c r="FRK27" s="497"/>
      <c r="FRL27" s="497"/>
      <c r="FRM27" s="497"/>
      <c r="FRN27" s="497"/>
      <c r="FRO27" s="497"/>
      <c r="FRP27" s="497"/>
      <c r="FRQ27" s="497"/>
      <c r="FRR27" s="497"/>
      <c r="FRS27" s="497"/>
      <c r="FRT27" s="497"/>
      <c r="FRU27" s="497"/>
      <c r="FRV27" s="497"/>
      <c r="FRW27" s="497"/>
      <c r="FRX27" s="497"/>
      <c r="FRY27" s="497"/>
      <c r="FRZ27" s="497"/>
      <c r="FSA27" s="497"/>
      <c r="FSB27" s="497"/>
      <c r="FSC27" s="497"/>
      <c r="FSD27" s="497"/>
      <c r="FSE27" s="497"/>
      <c r="FSF27" s="497"/>
      <c r="FSG27" s="497"/>
      <c r="FSH27" s="497"/>
      <c r="FSI27" s="497"/>
      <c r="FSJ27" s="497"/>
      <c r="FSK27" s="497"/>
      <c r="FSL27" s="497"/>
      <c r="FSM27" s="497"/>
      <c r="FSN27" s="497"/>
      <c r="FSO27" s="497"/>
      <c r="FSP27" s="497"/>
      <c r="FSQ27" s="497"/>
      <c r="FSR27" s="497"/>
      <c r="FSS27" s="497"/>
      <c r="FST27" s="497"/>
      <c r="FSU27" s="497"/>
      <c r="FSV27" s="497"/>
      <c r="FSW27" s="497"/>
      <c r="FSX27" s="497"/>
      <c r="FSY27" s="497"/>
      <c r="FSZ27" s="497"/>
      <c r="FTA27" s="497"/>
      <c r="FTB27" s="497"/>
      <c r="FTC27" s="497"/>
      <c r="FTD27" s="497"/>
      <c r="FTE27" s="497"/>
      <c r="FTF27" s="497"/>
      <c r="FTG27" s="497"/>
      <c r="FTH27" s="497"/>
      <c r="FTI27" s="497"/>
      <c r="FTJ27" s="497"/>
      <c r="FTK27" s="497"/>
      <c r="FTL27" s="497"/>
      <c r="FTM27" s="497"/>
      <c r="FTN27" s="497"/>
      <c r="FTO27" s="497"/>
      <c r="FTP27" s="497"/>
      <c r="FTQ27" s="497"/>
      <c r="FTR27" s="497"/>
      <c r="FTS27" s="497"/>
      <c r="FTT27" s="497"/>
      <c r="FTU27" s="497"/>
      <c r="FTV27" s="497"/>
      <c r="FTW27" s="497"/>
      <c r="FTX27" s="497"/>
      <c r="FTY27" s="497"/>
      <c r="FTZ27" s="497"/>
      <c r="FUA27" s="497"/>
      <c r="FUB27" s="497"/>
      <c r="FUC27" s="497"/>
      <c r="FUD27" s="497"/>
      <c r="FUE27" s="497"/>
      <c r="FUF27" s="497"/>
      <c r="FUG27" s="497"/>
      <c r="FUH27" s="497"/>
      <c r="FUI27" s="497"/>
      <c r="FUJ27" s="497"/>
      <c r="FUK27" s="497"/>
      <c r="FUL27" s="497"/>
      <c r="FUM27" s="497"/>
      <c r="FUN27" s="497"/>
      <c r="FUO27" s="497"/>
      <c r="FUP27" s="497"/>
      <c r="FUQ27" s="497"/>
      <c r="FUR27" s="497"/>
      <c r="FUS27" s="497"/>
      <c r="FUT27" s="497"/>
      <c r="FUU27" s="497"/>
      <c r="FUV27" s="497"/>
      <c r="FUW27" s="497"/>
      <c r="FUX27" s="497"/>
      <c r="FUY27" s="497"/>
      <c r="FUZ27" s="497"/>
      <c r="FVA27" s="497"/>
      <c r="FVB27" s="497"/>
      <c r="FVC27" s="497"/>
      <c r="FVD27" s="497"/>
      <c r="FVE27" s="497"/>
      <c r="FVF27" s="497"/>
      <c r="FVG27" s="497"/>
      <c r="FVH27" s="497"/>
      <c r="FVI27" s="497"/>
      <c r="FVJ27" s="497"/>
      <c r="FVK27" s="497"/>
      <c r="FVL27" s="497"/>
      <c r="FVM27" s="497"/>
      <c r="FVN27" s="497"/>
      <c r="FVO27" s="497"/>
      <c r="FVP27" s="497"/>
      <c r="FVQ27" s="497"/>
      <c r="FVR27" s="497"/>
      <c r="FVS27" s="497"/>
      <c r="FVT27" s="497"/>
      <c r="FVU27" s="497"/>
      <c r="FVV27" s="497"/>
      <c r="FVW27" s="497"/>
      <c r="FVX27" s="497"/>
      <c r="FVY27" s="497"/>
      <c r="FVZ27" s="497"/>
      <c r="FWA27" s="497"/>
      <c r="FWB27" s="497"/>
      <c r="FWC27" s="497"/>
      <c r="FWD27" s="497"/>
      <c r="FWE27" s="497"/>
      <c r="FWF27" s="497"/>
      <c r="FWG27" s="497"/>
      <c r="FWH27" s="497"/>
      <c r="FWI27" s="497"/>
      <c r="FWJ27" s="497"/>
      <c r="FWK27" s="497"/>
      <c r="FWL27" s="497"/>
      <c r="FWM27" s="497"/>
      <c r="FWN27" s="497"/>
      <c r="FWO27" s="497"/>
      <c r="FWP27" s="497"/>
      <c r="FWQ27" s="497"/>
      <c r="FWR27" s="497"/>
      <c r="FWS27" s="497"/>
      <c r="FWT27" s="497"/>
      <c r="FWU27" s="497"/>
      <c r="FWV27" s="497"/>
      <c r="FWW27" s="497"/>
      <c r="FWX27" s="497"/>
      <c r="FWY27" s="497"/>
      <c r="FWZ27" s="497"/>
      <c r="FXA27" s="497"/>
      <c r="FXB27" s="497"/>
      <c r="FXC27" s="497"/>
      <c r="FXD27" s="497"/>
      <c r="FXE27" s="497"/>
      <c r="FXF27" s="497"/>
      <c r="FXG27" s="497"/>
      <c r="FXH27" s="497"/>
      <c r="FXI27" s="497"/>
      <c r="FXJ27" s="497"/>
      <c r="FXK27" s="497"/>
      <c r="FXL27" s="497"/>
      <c r="FXM27" s="497"/>
      <c r="FXN27" s="497"/>
      <c r="FXO27" s="497"/>
      <c r="FXP27" s="497"/>
      <c r="FXQ27" s="497"/>
      <c r="FXR27" s="497"/>
      <c r="FXS27" s="497"/>
      <c r="FXT27" s="497"/>
      <c r="FXU27" s="497"/>
      <c r="FXV27" s="497"/>
      <c r="FXW27" s="497"/>
      <c r="FXX27" s="497"/>
      <c r="FXY27" s="497"/>
      <c r="FXZ27" s="497"/>
      <c r="FYA27" s="497"/>
      <c r="FYB27" s="497"/>
      <c r="FYC27" s="497"/>
      <c r="FYD27" s="497"/>
      <c r="FYE27" s="497"/>
      <c r="FYF27" s="497"/>
      <c r="FYG27" s="497"/>
      <c r="FYH27" s="497"/>
      <c r="FYI27" s="497"/>
      <c r="FYJ27" s="497"/>
      <c r="FYK27" s="497"/>
      <c r="FYL27" s="497"/>
      <c r="FYM27" s="497"/>
      <c r="FYN27" s="497"/>
      <c r="FYO27" s="497"/>
      <c r="FYP27" s="497"/>
      <c r="FYQ27" s="497"/>
      <c r="FYR27" s="497"/>
      <c r="FYS27" s="497"/>
      <c r="FYT27" s="497"/>
      <c r="FYU27" s="497"/>
      <c r="FYV27" s="497"/>
      <c r="FYW27" s="497"/>
      <c r="FYX27" s="497"/>
      <c r="FYY27" s="497"/>
      <c r="FYZ27" s="497"/>
      <c r="FZA27" s="497"/>
      <c r="FZB27" s="497"/>
      <c r="FZC27" s="497"/>
      <c r="FZD27" s="497"/>
      <c r="FZE27" s="497"/>
      <c r="FZF27" s="497"/>
      <c r="FZG27" s="497"/>
      <c r="FZH27" s="497"/>
      <c r="FZI27" s="497"/>
      <c r="FZJ27" s="497"/>
      <c r="FZK27" s="497"/>
      <c r="FZL27" s="497"/>
      <c r="FZM27" s="497"/>
      <c r="FZN27" s="497"/>
      <c r="FZO27" s="497"/>
      <c r="FZP27" s="497"/>
      <c r="FZQ27" s="497"/>
      <c r="FZR27" s="497"/>
      <c r="FZS27" s="497"/>
      <c r="FZT27" s="497"/>
      <c r="FZU27" s="497"/>
      <c r="FZV27" s="497"/>
      <c r="FZW27" s="497"/>
      <c r="FZX27" s="497"/>
      <c r="FZY27" s="497"/>
      <c r="FZZ27" s="497"/>
      <c r="GAA27" s="497"/>
      <c r="GAB27" s="497"/>
      <c r="GAC27" s="497"/>
      <c r="GAD27" s="497"/>
      <c r="GAE27" s="497"/>
      <c r="GAF27" s="497"/>
      <c r="GAG27" s="497"/>
      <c r="GAH27" s="497"/>
      <c r="GAI27" s="497"/>
      <c r="GAJ27" s="497"/>
      <c r="GAK27" s="497"/>
      <c r="GAL27" s="497"/>
      <c r="GAM27" s="497"/>
      <c r="GAN27" s="497"/>
      <c r="GAO27" s="497"/>
      <c r="GAP27" s="497"/>
      <c r="GAQ27" s="497"/>
      <c r="GAR27" s="497"/>
      <c r="GAS27" s="497"/>
      <c r="GAT27" s="497"/>
      <c r="GAU27" s="497"/>
      <c r="GAV27" s="497"/>
      <c r="GAW27" s="497"/>
      <c r="GAX27" s="497"/>
      <c r="GAY27" s="497"/>
      <c r="GAZ27" s="497"/>
      <c r="GBA27" s="497"/>
      <c r="GBB27" s="497"/>
      <c r="GBC27" s="497"/>
      <c r="GBD27" s="497"/>
      <c r="GBE27" s="497"/>
      <c r="GBF27" s="497"/>
      <c r="GBG27" s="497"/>
      <c r="GBH27" s="497"/>
      <c r="GBI27" s="497"/>
      <c r="GBJ27" s="497"/>
      <c r="GBK27" s="497"/>
      <c r="GBL27" s="497"/>
      <c r="GBM27" s="497"/>
      <c r="GBN27" s="497"/>
      <c r="GBO27" s="497"/>
      <c r="GBP27" s="497"/>
      <c r="GBQ27" s="497"/>
      <c r="GBR27" s="497"/>
      <c r="GBS27" s="497"/>
      <c r="GBT27" s="497"/>
      <c r="GBU27" s="497"/>
      <c r="GBV27" s="497"/>
      <c r="GBW27" s="497"/>
      <c r="GBX27" s="497"/>
      <c r="GBY27" s="497"/>
      <c r="GBZ27" s="497"/>
      <c r="GCA27" s="497"/>
      <c r="GCB27" s="497"/>
      <c r="GCC27" s="497"/>
      <c r="GCD27" s="497"/>
      <c r="GCE27" s="497"/>
      <c r="GCF27" s="497"/>
      <c r="GCG27" s="497"/>
      <c r="GCH27" s="497"/>
      <c r="GCI27" s="497"/>
      <c r="GCJ27" s="497"/>
      <c r="GCK27" s="497"/>
      <c r="GCL27" s="497"/>
      <c r="GCM27" s="497"/>
      <c r="GCN27" s="497"/>
      <c r="GCO27" s="497"/>
      <c r="GCP27" s="497"/>
      <c r="GCQ27" s="497"/>
      <c r="GCR27" s="497"/>
      <c r="GCS27" s="497"/>
      <c r="GCT27" s="497"/>
      <c r="GCU27" s="497"/>
      <c r="GCV27" s="497"/>
      <c r="GCW27" s="497"/>
      <c r="GCX27" s="497"/>
      <c r="GCY27" s="497"/>
      <c r="GCZ27" s="497"/>
      <c r="GDA27" s="497"/>
      <c r="GDB27" s="497"/>
      <c r="GDC27" s="497"/>
      <c r="GDD27" s="497"/>
      <c r="GDE27" s="497"/>
      <c r="GDF27" s="497"/>
      <c r="GDG27" s="497"/>
      <c r="GDH27" s="497"/>
      <c r="GDI27" s="497"/>
      <c r="GDJ27" s="497"/>
      <c r="GDK27" s="497"/>
      <c r="GDL27" s="497"/>
      <c r="GDM27" s="497"/>
      <c r="GDN27" s="497"/>
      <c r="GDO27" s="497"/>
      <c r="GDP27" s="497"/>
      <c r="GDQ27" s="497"/>
      <c r="GDR27" s="497"/>
      <c r="GDS27" s="497"/>
      <c r="GDT27" s="497"/>
      <c r="GDU27" s="497"/>
      <c r="GDV27" s="497"/>
      <c r="GDW27" s="497"/>
      <c r="GDX27" s="497"/>
      <c r="GDY27" s="497"/>
      <c r="GDZ27" s="497"/>
      <c r="GEA27" s="497"/>
      <c r="GEB27" s="497"/>
      <c r="GEC27" s="497"/>
      <c r="GED27" s="497"/>
      <c r="GEE27" s="497"/>
      <c r="GEF27" s="497"/>
      <c r="GEG27" s="497"/>
      <c r="GEH27" s="497"/>
      <c r="GEI27" s="497"/>
      <c r="GEJ27" s="497"/>
      <c r="GEK27" s="497"/>
      <c r="GEL27" s="497"/>
      <c r="GEM27" s="497"/>
      <c r="GEN27" s="497"/>
      <c r="GEO27" s="497"/>
      <c r="GEP27" s="497"/>
      <c r="GEQ27" s="497"/>
      <c r="GER27" s="497"/>
      <c r="GES27" s="497"/>
      <c r="GET27" s="497"/>
      <c r="GEU27" s="497"/>
      <c r="GEV27" s="497"/>
      <c r="GEW27" s="497"/>
      <c r="GEX27" s="497"/>
      <c r="GEY27" s="497"/>
      <c r="GEZ27" s="497"/>
      <c r="GFA27" s="497"/>
      <c r="GFB27" s="497"/>
      <c r="GFC27" s="497"/>
      <c r="GFD27" s="497"/>
      <c r="GFE27" s="497"/>
      <c r="GFF27" s="497"/>
      <c r="GFG27" s="497"/>
      <c r="GFH27" s="497"/>
      <c r="GFI27" s="497"/>
      <c r="GFJ27" s="497"/>
      <c r="GFK27" s="497"/>
      <c r="GFL27" s="497"/>
      <c r="GFM27" s="497"/>
      <c r="GFN27" s="497"/>
      <c r="GFO27" s="497"/>
      <c r="GFP27" s="497"/>
      <c r="GFQ27" s="497"/>
      <c r="GFR27" s="497"/>
      <c r="GFS27" s="497"/>
      <c r="GFT27" s="497"/>
      <c r="GFU27" s="497"/>
      <c r="GFV27" s="497"/>
      <c r="GFW27" s="497"/>
      <c r="GFX27" s="497"/>
      <c r="GFY27" s="497"/>
      <c r="GFZ27" s="497"/>
      <c r="GGA27" s="497"/>
      <c r="GGB27" s="497"/>
      <c r="GGC27" s="497"/>
      <c r="GGD27" s="497"/>
      <c r="GGE27" s="497"/>
      <c r="GGF27" s="497"/>
      <c r="GGG27" s="497"/>
      <c r="GGH27" s="497"/>
      <c r="GGI27" s="497"/>
      <c r="GGJ27" s="497"/>
      <c r="GGK27" s="497"/>
      <c r="GGL27" s="497"/>
      <c r="GGM27" s="497"/>
      <c r="GGN27" s="497"/>
      <c r="GGO27" s="497"/>
      <c r="GGP27" s="497"/>
      <c r="GGQ27" s="497"/>
      <c r="GGR27" s="497"/>
      <c r="GGS27" s="497"/>
      <c r="GGT27" s="497"/>
      <c r="GGU27" s="497"/>
      <c r="GGV27" s="497"/>
      <c r="GGW27" s="497"/>
      <c r="GGX27" s="497"/>
      <c r="GGY27" s="497"/>
      <c r="GGZ27" s="497"/>
      <c r="GHA27" s="497"/>
      <c r="GHB27" s="497"/>
      <c r="GHC27" s="497"/>
      <c r="GHD27" s="497"/>
      <c r="GHE27" s="497"/>
      <c r="GHF27" s="497"/>
      <c r="GHG27" s="497"/>
      <c r="GHH27" s="497"/>
      <c r="GHI27" s="497"/>
      <c r="GHJ27" s="497"/>
      <c r="GHK27" s="497"/>
      <c r="GHL27" s="497"/>
      <c r="GHM27" s="497"/>
      <c r="GHN27" s="497"/>
      <c r="GHO27" s="497"/>
      <c r="GHP27" s="497"/>
      <c r="GHQ27" s="497"/>
      <c r="GHR27" s="497"/>
      <c r="GHS27" s="497"/>
      <c r="GHT27" s="497"/>
      <c r="GHU27" s="497"/>
      <c r="GHV27" s="497"/>
      <c r="GHW27" s="497"/>
      <c r="GHX27" s="497"/>
      <c r="GHY27" s="497"/>
      <c r="GHZ27" s="497"/>
      <c r="GIA27" s="497"/>
      <c r="GIB27" s="497"/>
      <c r="GIC27" s="497"/>
      <c r="GID27" s="497"/>
      <c r="GIE27" s="497"/>
      <c r="GIF27" s="497"/>
      <c r="GIG27" s="497"/>
      <c r="GIH27" s="497"/>
      <c r="GII27" s="497"/>
      <c r="GIJ27" s="497"/>
      <c r="GIK27" s="497"/>
      <c r="GIL27" s="497"/>
      <c r="GIM27" s="497"/>
      <c r="GIN27" s="497"/>
      <c r="GIO27" s="497"/>
      <c r="GIP27" s="497"/>
      <c r="GIQ27" s="497"/>
      <c r="GIR27" s="497"/>
      <c r="GIS27" s="497"/>
      <c r="GIT27" s="497"/>
      <c r="GIU27" s="497"/>
      <c r="GIV27" s="497"/>
      <c r="GIW27" s="497"/>
      <c r="GIX27" s="497"/>
      <c r="GIY27" s="497"/>
      <c r="GIZ27" s="497"/>
      <c r="GJA27" s="497"/>
      <c r="GJB27" s="497"/>
      <c r="GJC27" s="497"/>
      <c r="GJD27" s="497"/>
      <c r="GJE27" s="497"/>
      <c r="GJF27" s="497"/>
      <c r="GJG27" s="497"/>
      <c r="GJH27" s="497"/>
      <c r="GJI27" s="497"/>
      <c r="GJJ27" s="497"/>
      <c r="GJK27" s="497"/>
      <c r="GJL27" s="497"/>
      <c r="GJM27" s="497"/>
      <c r="GJN27" s="497"/>
      <c r="GJO27" s="497"/>
      <c r="GJP27" s="497"/>
      <c r="GJQ27" s="497"/>
      <c r="GJR27" s="497"/>
      <c r="GJS27" s="497"/>
      <c r="GJT27" s="497"/>
      <c r="GJU27" s="497"/>
      <c r="GJV27" s="497"/>
      <c r="GJW27" s="497"/>
      <c r="GJX27" s="497"/>
      <c r="GJY27" s="497"/>
      <c r="GJZ27" s="497"/>
      <c r="GKA27" s="497"/>
      <c r="GKB27" s="497"/>
      <c r="GKC27" s="497"/>
      <c r="GKD27" s="497"/>
      <c r="GKE27" s="497"/>
      <c r="GKF27" s="497"/>
      <c r="GKG27" s="497"/>
      <c r="GKH27" s="497"/>
      <c r="GKI27" s="497"/>
      <c r="GKJ27" s="497"/>
      <c r="GKK27" s="497"/>
      <c r="GKL27" s="497"/>
      <c r="GKM27" s="497"/>
      <c r="GKN27" s="497"/>
      <c r="GKO27" s="497"/>
      <c r="GKP27" s="497"/>
      <c r="GKQ27" s="497"/>
      <c r="GKR27" s="497"/>
      <c r="GKS27" s="497"/>
      <c r="GKT27" s="497"/>
      <c r="GKU27" s="497"/>
      <c r="GKV27" s="497"/>
      <c r="GKW27" s="497"/>
      <c r="GKX27" s="497"/>
      <c r="GKY27" s="497"/>
      <c r="GKZ27" s="497"/>
      <c r="GLA27" s="497"/>
      <c r="GLB27" s="497"/>
      <c r="GLC27" s="497"/>
      <c r="GLD27" s="497"/>
      <c r="GLE27" s="497"/>
      <c r="GLF27" s="497"/>
      <c r="GLG27" s="497"/>
      <c r="GLH27" s="497"/>
      <c r="GLI27" s="497"/>
      <c r="GLJ27" s="497"/>
      <c r="GLK27" s="497"/>
      <c r="GLL27" s="497"/>
      <c r="GLM27" s="497"/>
      <c r="GLN27" s="497"/>
      <c r="GLO27" s="497"/>
      <c r="GLP27" s="497"/>
      <c r="GLQ27" s="497"/>
      <c r="GLR27" s="497"/>
      <c r="GLS27" s="497"/>
      <c r="GLT27" s="497"/>
      <c r="GLU27" s="497"/>
      <c r="GLV27" s="497"/>
      <c r="GLW27" s="497"/>
      <c r="GLX27" s="497"/>
      <c r="GLY27" s="497"/>
      <c r="GLZ27" s="497"/>
      <c r="GMA27" s="497"/>
      <c r="GMB27" s="497"/>
      <c r="GMC27" s="497"/>
      <c r="GMD27" s="497"/>
      <c r="GME27" s="497"/>
      <c r="GMF27" s="497"/>
      <c r="GMG27" s="497"/>
      <c r="GMH27" s="497"/>
      <c r="GMI27" s="497"/>
      <c r="GMJ27" s="497"/>
      <c r="GMK27" s="497"/>
      <c r="GML27" s="497"/>
      <c r="GMM27" s="497"/>
      <c r="GMN27" s="497"/>
      <c r="GMO27" s="497"/>
      <c r="GMP27" s="497"/>
      <c r="GMQ27" s="497"/>
      <c r="GMR27" s="497"/>
      <c r="GMS27" s="497"/>
      <c r="GMT27" s="497"/>
      <c r="GMU27" s="497"/>
      <c r="GMV27" s="497"/>
      <c r="GMW27" s="497"/>
      <c r="GMX27" s="497"/>
      <c r="GMY27" s="497"/>
      <c r="GMZ27" s="497"/>
      <c r="GNA27" s="497"/>
      <c r="GNB27" s="497"/>
      <c r="GNC27" s="497"/>
      <c r="GND27" s="497"/>
      <c r="GNE27" s="497"/>
      <c r="GNF27" s="497"/>
      <c r="GNG27" s="497"/>
      <c r="GNH27" s="497"/>
      <c r="GNI27" s="497"/>
      <c r="GNJ27" s="497"/>
      <c r="GNK27" s="497"/>
      <c r="GNL27" s="497"/>
      <c r="GNM27" s="497"/>
      <c r="GNN27" s="497"/>
      <c r="GNO27" s="497"/>
      <c r="GNP27" s="497"/>
      <c r="GNQ27" s="497"/>
      <c r="GNR27" s="497"/>
      <c r="GNS27" s="497"/>
      <c r="GNT27" s="497"/>
      <c r="GNU27" s="497"/>
      <c r="GNV27" s="497"/>
      <c r="GNW27" s="497"/>
      <c r="GNX27" s="497"/>
      <c r="GNY27" s="497"/>
      <c r="GNZ27" s="497"/>
      <c r="GOA27" s="497"/>
      <c r="GOB27" s="497"/>
      <c r="GOC27" s="497"/>
      <c r="GOD27" s="497"/>
      <c r="GOE27" s="497"/>
      <c r="GOF27" s="497"/>
      <c r="GOG27" s="497"/>
      <c r="GOH27" s="497"/>
      <c r="GOI27" s="497"/>
      <c r="GOJ27" s="497"/>
      <c r="GOK27" s="497"/>
      <c r="GOL27" s="497"/>
      <c r="GOM27" s="497"/>
      <c r="GON27" s="497"/>
      <c r="GOO27" s="497"/>
      <c r="GOP27" s="497"/>
      <c r="GOQ27" s="497"/>
      <c r="GOR27" s="497"/>
      <c r="GOS27" s="497"/>
      <c r="GOT27" s="497"/>
      <c r="GOU27" s="497"/>
      <c r="GOV27" s="497"/>
      <c r="GOW27" s="497"/>
      <c r="GOX27" s="497"/>
      <c r="GOY27" s="497"/>
      <c r="GOZ27" s="497"/>
      <c r="GPA27" s="497"/>
      <c r="GPB27" s="497"/>
      <c r="GPC27" s="497"/>
      <c r="GPD27" s="497"/>
      <c r="GPE27" s="497"/>
      <c r="GPF27" s="497"/>
      <c r="GPG27" s="497"/>
      <c r="GPH27" s="497"/>
      <c r="GPI27" s="497"/>
      <c r="GPJ27" s="497"/>
      <c r="GPK27" s="497"/>
      <c r="GPL27" s="497"/>
      <c r="GPM27" s="497"/>
      <c r="GPN27" s="497"/>
      <c r="GPO27" s="497"/>
      <c r="GPP27" s="497"/>
      <c r="GPQ27" s="497"/>
      <c r="GPR27" s="497"/>
      <c r="GPS27" s="497"/>
      <c r="GPT27" s="497"/>
      <c r="GPU27" s="497"/>
      <c r="GPV27" s="497"/>
      <c r="GPW27" s="497"/>
      <c r="GPX27" s="497"/>
      <c r="GPY27" s="497"/>
      <c r="GPZ27" s="497"/>
      <c r="GQA27" s="497"/>
      <c r="GQB27" s="497"/>
      <c r="GQC27" s="497"/>
      <c r="GQD27" s="497"/>
      <c r="GQE27" s="497"/>
      <c r="GQF27" s="497"/>
      <c r="GQG27" s="497"/>
      <c r="GQH27" s="497"/>
      <c r="GQI27" s="497"/>
      <c r="GQJ27" s="497"/>
      <c r="GQK27" s="497"/>
      <c r="GQL27" s="497"/>
      <c r="GQM27" s="497"/>
      <c r="GQN27" s="497"/>
      <c r="GQO27" s="497"/>
      <c r="GQP27" s="497"/>
      <c r="GQQ27" s="497"/>
      <c r="GQR27" s="497"/>
      <c r="GQS27" s="497"/>
      <c r="GQT27" s="497"/>
      <c r="GQU27" s="497"/>
      <c r="GQV27" s="497"/>
      <c r="GQW27" s="497"/>
      <c r="GQX27" s="497"/>
      <c r="GQY27" s="497"/>
      <c r="GQZ27" s="497"/>
      <c r="GRA27" s="497"/>
      <c r="GRB27" s="497"/>
      <c r="GRC27" s="497"/>
      <c r="GRD27" s="497"/>
      <c r="GRE27" s="497"/>
      <c r="GRF27" s="497"/>
      <c r="GRG27" s="497"/>
      <c r="GRH27" s="497"/>
      <c r="GRI27" s="497"/>
      <c r="GRJ27" s="497"/>
      <c r="GRK27" s="497"/>
      <c r="GRL27" s="497"/>
      <c r="GRM27" s="497"/>
      <c r="GRN27" s="497"/>
      <c r="GRO27" s="497"/>
      <c r="GRP27" s="497"/>
      <c r="GRQ27" s="497"/>
      <c r="GRR27" s="497"/>
      <c r="GRS27" s="497"/>
      <c r="GRT27" s="497"/>
      <c r="GRU27" s="497"/>
      <c r="GRV27" s="497"/>
      <c r="GRW27" s="497"/>
      <c r="GRX27" s="497"/>
      <c r="GRY27" s="497"/>
      <c r="GRZ27" s="497"/>
      <c r="GSA27" s="497"/>
      <c r="GSB27" s="497"/>
      <c r="GSC27" s="497"/>
      <c r="GSD27" s="497"/>
      <c r="GSE27" s="497"/>
      <c r="GSF27" s="497"/>
      <c r="GSG27" s="497"/>
      <c r="GSH27" s="497"/>
      <c r="GSI27" s="497"/>
      <c r="GSJ27" s="497"/>
      <c r="GSK27" s="497"/>
      <c r="GSL27" s="497"/>
      <c r="GSM27" s="497"/>
      <c r="GSN27" s="497"/>
      <c r="GSO27" s="497"/>
      <c r="GSP27" s="497"/>
      <c r="GSQ27" s="497"/>
      <c r="GSR27" s="497"/>
      <c r="GSS27" s="497"/>
      <c r="GST27" s="497"/>
      <c r="GSU27" s="497"/>
      <c r="GSV27" s="497"/>
      <c r="GSW27" s="497"/>
      <c r="GSX27" s="497"/>
      <c r="GSY27" s="497"/>
      <c r="GSZ27" s="497"/>
      <c r="GTA27" s="497"/>
      <c r="GTB27" s="497"/>
      <c r="GTC27" s="497"/>
      <c r="GTD27" s="497"/>
      <c r="GTE27" s="497"/>
      <c r="GTF27" s="497"/>
      <c r="GTG27" s="497"/>
      <c r="GTH27" s="497"/>
      <c r="GTI27" s="497"/>
      <c r="GTJ27" s="497"/>
      <c r="GTK27" s="497"/>
      <c r="GTL27" s="497"/>
      <c r="GTM27" s="497"/>
      <c r="GTN27" s="497"/>
      <c r="GTO27" s="497"/>
      <c r="GTP27" s="497"/>
      <c r="GTQ27" s="497"/>
      <c r="GTR27" s="497"/>
      <c r="GTS27" s="497"/>
      <c r="GTT27" s="497"/>
      <c r="GTU27" s="497"/>
      <c r="GTV27" s="497"/>
      <c r="GTW27" s="497"/>
      <c r="GTX27" s="497"/>
      <c r="GTY27" s="497"/>
      <c r="GTZ27" s="497"/>
      <c r="GUA27" s="497"/>
      <c r="GUB27" s="497"/>
      <c r="GUC27" s="497"/>
      <c r="GUD27" s="497"/>
      <c r="GUE27" s="497"/>
      <c r="GUF27" s="497"/>
      <c r="GUG27" s="497"/>
      <c r="GUH27" s="497"/>
      <c r="GUI27" s="497"/>
      <c r="GUJ27" s="497"/>
      <c r="GUK27" s="497"/>
      <c r="GUL27" s="497"/>
      <c r="GUM27" s="497"/>
      <c r="GUN27" s="497"/>
      <c r="GUO27" s="497"/>
      <c r="GUP27" s="497"/>
      <c r="GUQ27" s="497"/>
      <c r="GUR27" s="497"/>
      <c r="GUS27" s="497"/>
      <c r="GUT27" s="497"/>
      <c r="GUU27" s="497"/>
      <c r="GUV27" s="497"/>
      <c r="GUW27" s="497"/>
      <c r="GUX27" s="497"/>
      <c r="GUY27" s="497"/>
      <c r="GUZ27" s="497"/>
      <c r="GVA27" s="497"/>
      <c r="GVB27" s="497"/>
      <c r="GVC27" s="497"/>
      <c r="GVD27" s="497"/>
      <c r="GVE27" s="497"/>
      <c r="GVF27" s="497"/>
      <c r="GVG27" s="497"/>
      <c r="GVH27" s="497"/>
      <c r="GVI27" s="497"/>
      <c r="GVJ27" s="497"/>
      <c r="GVK27" s="497"/>
      <c r="GVL27" s="497"/>
      <c r="GVM27" s="497"/>
      <c r="GVN27" s="497"/>
      <c r="GVO27" s="497"/>
      <c r="GVP27" s="497"/>
      <c r="GVQ27" s="497"/>
      <c r="GVR27" s="497"/>
      <c r="GVS27" s="497"/>
      <c r="GVT27" s="497"/>
      <c r="GVU27" s="497"/>
      <c r="GVV27" s="497"/>
      <c r="GVW27" s="497"/>
      <c r="GVX27" s="497"/>
      <c r="GVY27" s="497"/>
      <c r="GVZ27" s="497"/>
      <c r="GWA27" s="497"/>
      <c r="GWB27" s="497"/>
      <c r="GWC27" s="497"/>
      <c r="GWD27" s="497"/>
      <c r="GWE27" s="497"/>
      <c r="GWF27" s="497"/>
      <c r="GWG27" s="497"/>
      <c r="GWH27" s="497"/>
      <c r="GWI27" s="497"/>
      <c r="GWJ27" s="497"/>
      <c r="GWK27" s="497"/>
      <c r="GWL27" s="497"/>
      <c r="GWM27" s="497"/>
      <c r="GWN27" s="497"/>
      <c r="GWO27" s="497"/>
      <c r="GWP27" s="497"/>
      <c r="GWQ27" s="497"/>
      <c r="GWR27" s="497"/>
      <c r="GWS27" s="497"/>
      <c r="GWT27" s="497"/>
      <c r="GWU27" s="497"/>
      <c r="GWV27" s="497"/>
      <c r="GWW27" s="497"/>
      <c r="GWX27" s="497"/>
      <c r="GWY27" s="497"/>
      <c r="GWZ27" s="497"/>
      <c r="GXA27" s="497"/>
      <c r="GXB27" s="497"/>
      <c r="GXC27" s="497"/>
      <c r="GXD27" s="497"/>
      <c r="GXE27" s="497"/>
      <c r="GXF27" s="497"/>
      <c r="GXG27" s="497"/>
      <c r="GXH27" s="497"/>
      <c r="GXI27" s="497"/>
      <c r="GXJ27" s="497"/>
      <c r="GXK27" s="497"/>
      <c r="GXL27" s="497"/>
      <c r="GXM27" s="497"/>
      <c r="GXN27" s="497"/>
      <c r="GXO27" s="497"/>
      <c r="GXP27" s="497"/>
      <c r="GXQ27" s="497"/>
      <c r="GXR27" s="497"/>
      <c r="GXS27" s="497"/>
      <c r="GXT27" s="497"/>
      <c r="GXU27" s="497"/>
      <c r="GXV27" s="497"/>
      <c r="GXW27" s="497"/>
      <c r="GXX27" s="497"/>
      <c r="GXY27" s="497"/>
      <c r="GXZ27" s="497"/>
      <c r="GYA27" s="497"/>
      <c r="GYB27" s="497"/>
      <c r="GYC27" s="497"/>
      <c r="GYD27" s="497"/>
      <c r="GYE27" s="497"/>
      <c r="GYF27" s="497"/>
      <c r="GYG27" s="497"/>
      <c r="GYH27" s="497"/>
      <c r="GYI27" s="497"/>
      <c r="GYJ27" s="497"/>
      <c r="GYK27" s="497"/>
      <c r="GYL27" s="497"/>
      <c r="GYM27" s="497"/>
      <c r="GYN27" s="497"/>
      <c r="GYO27" s="497"/>
      <c r="GYP27" s="497"/>
      <c r="GYQ27" s="497"/>
      <c r="GYR27" s="497"/>
      <c r="GYS27" s="497"/>
      <c r="GYT27" s="497"/>
      <c r="GYU27" s="497"/>
      <c r="GYV27" s="497"/>
      <c r="GYW27" s="497"/>
      <c r="GYX27" s="497"/>
      <c r="GYY27" s="497"/>
      <c r="GYZ27" s="497"/>
      <c r="GZA27" s="497"/>
      <c r="GZB27" s="497"/>
      <c r="GZC27" s="497"/>
      <c r="GZD27" s="497"/>
      <c r="GZE27" s="497"/>
      <c r="GZF27" s="497"/>
      <c r="GZG27" s="497"/>
      <c r="GZH27" s="497"/>
      <c r="GZI27" s="497"/>
      <c r="GZJ27" s="497"/>
      <c r="GZK27" s="497"/>
      <c r="GZL27" s="497"/>
      <c r="GZM27" s="497"/>
      <c r="GZN27" s="497"/>
      <c r="GZO27" s="497"/>
      <c r="GZP27" s="497"/>
      <c r="GZQ27" s="497"/>
      <c r="GZR27" s="497"/>
      <c r="GZS27" s="497"/>
      <c r="GZT27" s="497"/>
      <c r="GZU27" s="497"/>
      <c r="GZV27" s="497"/>
      <c r="GZW27" s="497"/>
      <c r="GZX27" s="497"/>
      <c r="GZY27" s="497"/>
      <c r="GZZ27" s="497"/>
      <c r="HAA27" s="497"/>
      <c r="HAB27" s="497"/>
      <c r="HAC27" s="497"/>
      <c r="HAD27" s="497"/>
      <c r="HAE27" s="497"/>
      <c r="HAF27" s="497"/>
      <c r="HAG27" s="497"/>
      <c r="HAH27" s="497"/>
      <c r="HAI27" s="497"/>
      <c r="HAJ27" s="497"/>
      <c r="HAK27" s="497"/>
      <c r="HAL27" s="497"/>
      <c r="HAM27" s="497"/>
      <c r="HAN27" s="497"/>
      <c r="HAO27" s="497"/>
      <c r="HAP27" s="497"/>
      <c r="HAQ27" s="497"/>
      <c r="HAR27" s="497"/>
      <c r="HAS27" s="497"/>
      <c r="HAT27" s="497"/>
      <c r="HAU27" s="497"/>
      <c r="HAV27" s="497"/>
      <c r="HAW27" s="497"/>
      <c r="HAX27" s="497"/>
      <c r="HAY27" s="497"/>
      <c r="HAZ27" s="497"/>
      <c r="HBA27" s="497"/>
      <c r="HBB27" s="497"/>
      <c r="HBC27" s="497"/>
      <c r="HBD27" s="497"/>
      <c r="HBE27" s="497"/>
      <c r="HBF27" s="497"/>
      <c r="HBG27" s="497"/>
      <c r="HBH27" s="497"/>
      <c r="HBI27" s="497"/>
      <c r="HBJ27" s="497"/>
      <c r="HBK27" s="497"/>
      <c r="HBL27" s="497"/>
      <c r="HBM27" s="497"/>
      <c r="HBN27" s="497"/>
      <c r="HBO27" s="497"/>
      <c r="HBP27" s="497"/>
      <c r="HBQ27" s="497"/>
      <c r="HBR27" s="497"/>
      <c r="HBS27" s="497"/>
      <c r="HBT27" s="497"/>
      <c r="HBU27" s="497"/>
      <c r="HBV27" s="497"/>
      <c r="HBW27" s="497"/>
      <c r="HBX27" s="497"/>
      <c r="HBY27" s="497"/>
      <c r="HBZ27" s="497"/>
      <c r="HCA27" s="497"/>
      <c r="HCB27" s="497"/>
      <c r="HCC27" s="497"/>
      <c r="HCD27" s="497"/>
      <c r="HCE27" s="497"/>
      <c r="HCF27" s="497"/>
      <c r="HCG27" s="497"/>
      <c r="HCH27" s="497"/>
      <c r="HCI27" s="497"/>
      <c r="HCJ27" s="497"/>
      <c r="HCK27" s="497"/>
      <c r="HCL27" s="497"/>
      <c r="HCM27" s="497"/>
      <c r="HCN27" s="497"/>
      <c r="HCO27" s="497"/>
      <c r="HCP27" s="497"/>
      <c r="HCQ27" s="497"/>
      <c r="HCR27" s="497"/>
      <c r="HCS27" s="497"/>
      <c r="HCT27" s="497"/>
      <c r="HCU27" s="497"/>
      <c r="HCV27" s="497"/>
      <c r="HCW27" s="497"/>
      <c r="HCX27" s="497"/>
      <c r="HCY27" s="497"/>
      <c r="HCZ27" s="497"/>
      <c r="HDA27" s="497"/>
      <c r="HDB27" s="497"/>
      <c r="HDC27" s="497"/>
      <c r="HDD27" s="497"/>
      <c r="HDE27" s="497"/>
      <c r="HDF27" s="497"/>
      <c r="HDG27" s="497"/>
      <c r="HDH27" s="497"/>
      <c r="HDI27" s="497"/>
      <c r="HDJ27" s="497"/>
      <c r="HDK27" s="497"/>
      <c r="HDL27" s="497"/>
      <c r="HDM27" s="497"/>
      <c r="HDN27" s="497"/>
      <c r="HDO27" s="497"/>
      <c r="HDP27" s="497"/>
      <c r="HDQ27" s="497"/>
      <c r="HDR27" s="497"/>
      <c r="HDS27" s="497"/>
      <c r="HDT27" s="497"/>
      <c r="HDU27" s="497"/>
      <c r="HDV27" s="497"/>
      <c r="HDW27" s="497"/>
      <c r="HDX27" s="497"/>
      <c r="HDY27" s="497"/>
      <c r="HDZ27" s="497"/>
      <c r="HEA27" s="497"/>
      <c r="HEB27" s="497"/>
      <c r="HEC27" s="497"/>
      <c r="HED27" s="497"/>
      <c r="HEE27" s="497"/>
      <c r="HEF27" s="497"/>
      <c r="HEG27" s="497"/>
      <c r="HEH27" s="497"/>
      <c r="HEI27" s="497"/>
      <c r="HEJ27" s="497"/>
      <c r="HEK27" s="497"/>
      <c r="HEL27" s="497"/>
      <c r="HEM27" s="497"/>
      <c r="HEN27" s="497"/>
      <c r="HEO27" s="497"/>
      <c r="HEP27" s="497"/>
      <c r="HEQ27" s="497"/>
      <c r="HER27" s="497"/>
      <c r="HES27" s="497"/>
      <c r="HET27" s="497"/>
      <c r="HEU27" s="497"/>
      <c r="HEV27" s="497"/>
      <c r="HEW27" s="497"/>
      <c r="HEX27" s="497"/>
      <c r="HEY27" s="497"/>
      <c r="HEZ27" s="497"/>
      <c r="HFA27" s="497"/>
      <c r="HFB27" s="497"/>
      <c r="HFC27" s="497"/>
      <c r="HFD27" s="497"/>
      <c r="HFE27" s="497"/>
      <c r="HFF27" s="497"/>
      <c r="HFG27" s="497"/>
      <c r="HFH27" s="497"/>
      <c r="HFI27" s="497"/>
      <c r="HFJ27" s="497"/>
      <c r="HFK27" s="497"/>
      <c r="HFL27" s="497"/>
      <c r="HFM27" s="497"/>
      <c r="HFN27" s="497"/>
      <c r="HFO27" s="497"/>
      <c r="HFP27" s="497"/>
      <c r="HFQ27" s="497"/>
      <c r="HFR27" s="497"/>
      <c r="HFS27" s="497"/>
      <c r="HFT27" s="497"/>
      <c r="HFU27" s="497"/>
      <c r="HFV27" s="497"/>
      <c r="HFW27" s="497"/>
      <c r="HFX27" s="497"/>
      <c r="HFY27" s="497"/>
      <c r="HFZ27" s="497"/>
      <c r="HGA27" s="497"/>
      <c r="HGB27" s="497"/>
      <c r="HGC27" s="497"/>
      <c r="HGD27" s="497"/>
      <c r="HGE27" s="497"/>
      <c r="HGF27" s="497"/>
      <c r="HGG27" s="497"/>
      <c r="HGH27" s="497"/>
      <c r="HGI27" s="497"/>
      <c r="HGJ27" s="497"/>
      <c r="HGK27" s="497"/>
      <c r="HGL27" s="497"/>
      <c r="HGM27" s="497"/>
      <c r="HGN27" s="497"/>
      <c r="HGO27" s="497"/>
      <c r="HGP27" s="497"/>
      <c r="HGQ27" s="497"/>
      <c r="HGR27" s="497"/>
      <c r="HGS27" s="497"/>
      <c r="HGT27" s="497"/>
      <c r="HGU27" s="497"/>
      <c r="HGV27" s="497"/>
      <c r="HGW27" s="497"/>
      <c r="HGX27" s="497"/>
      <c r="HGY27" s="497"/>
      <c r="HGZ27" s="497"/>
      <c r="HHA27" s="497"/>
      <c r="HHB27" s="497"/>
      <c r="HHC27" s="497"/>
      <c r="HHD27" s="497"/>
      <c r="HHE27" s="497"/>
      <c r="HHF27" s="497"/>
      <c r="HHG27" s="497"/>
      <c r="HHH27" s="497"/>
      <c r="HHI27" s="497"/>
      <c r="HHJ27" s="497"/>
      <c r="HHK27" s="497"/>
      <c r="HHL27" s="497"/>
      <c r="HHM27" s="497"/>
      <c r="HHN27" s="497"/>
      <c r="HHO27" s="497"/>
      <c r="HHP27" s="497"/>
      <c r="HHQ27" s="497"/>
      <c r="HHR27" s="497"/>
      <c r="HHS27" s="497"/>
      <c r="HHT27" s="497"/>
      <c r="HHU27" s="497"/>
      <c r="HHV27" s="497"/>
      <c r="HHW27" s="497"/>
      <c r="HHX27" s="497"/>
      <c r="HHY27" s="497"/>
      <c r="HHZ27" s="497"/>
      <c r="HIA27" s="497"/>
      <c r="HIB27" s="497"/>
      <c r="HIC27" s="497"/>
      <c r="HID27" s="497"/>
      <c r="HIE27" s="497"/>
      <c r="HIF27" s="497"/>
      <c r="HIG27" s="497"/>
      <c r="HIH27" s="497"/>
      <c r="HII27" s="497"/>
      <c r="HIJ27" s="497"/>
      <c r="HIK27" s="497"/>
      <c r="HIL27" s="497"/>
      <c r="HIM27" s="497"/>
      <c r="HIN27" s="497"/>
      <c r="HIO27" s="497"/>
      <c r="HIP27" s="497"/>
      <c r="HIQ27" s="497"/>
      <c r="HIR27" s="497"/>
      <c r="HIS27" s="497"/>
      <c r="HIT27" s="497"/>
      <c r="HIU27" s="497"/>
      <c r="HIV27" s="497"/>
      <c r="HIW27" s="497"/>
      <c r="HIX27" s="497"/>
      <c r="HIY27" s="497"/>
      <c r="HIZ27" s="497"/>
      <c r="HJA27" s="497"/>
      <c r="HJB27" s="497"/>
      <c r="HJC27" s="497"/>
      <c r="HJD27" s="497"/>
      <c r="HJE27" s="497"/>
      <c r="HJF27" s="497"/>
      <c r="HJG27" s="497"/>
      <c r="HJH27" s="497"/>
      <c r="HJI27" s="497"/>
      <c r="HJJ27" s="497"/>
      <c r="HJK27" s="497"/>
      <c r="HJL27" s="497"/>
      <c r="HJM27" s="497"/>
      <c r="HJN27" s="497"/>
      <c r="HJO27" s="497"/>
      <c r="HJP27" s="497"/>
      <c r="HJQ27" s="497"/>
      <c r="HJR27" s="497"/>
      <c r="HJS27" s="497"/>
      <c r="HJT27" s="497"/>
      <c r="HJU27" s="497"/>
      <c r="HJV27" s="497"/>
      <c r="HJW27" s="497"/>
      <c r="HJX27" s="497"/>
      <c r="HJY27" s="497"/>
      <c r="HJZ27" s="497"/>
      <c r="HKA27" s="497"/>
      <c r="HKB27" s="497"/>
      <c r="HKC27" s="497"/>
      <c r="HKD27" s="497"/>
      <c r="HKE27" s="497"/>
      <c r="HKF27" s="497"/>
      <c r="HKG27" s="497"/>
      <c r="HKH27" s="497"/>
      <c r="HKI27" s="497"/>
      <c r="HKJ27" s="497"/>
      <c r="HKK27" s="497"/>
      <c r="HKL27" s="497"/>
      <c r="HKM27" s="497"/>
      <c r="HKN27" s="497"/>
      <c r="HKO27" s="497"/>
      <c r="HKP27" s="497"/>
      <c r="HKQ27" s="497"/>
      <c r="HKR27" s="497"/>
      <c r="HKS27" s="497"/>
      <c r="HKT27" s="497"/>
      <c r="HKU27" s="497"/>
      <c r="HKV27" s="497"/>
      <c r="HKW27" s="497"/>
      <c r="HKX27" s="497"/>
      <c r="HKY27" s="497"/>
      <c r="HKZ27" s="497"/>
      <c r="HLA27" s="497"/>
      <c r="HLB27" s="497"/>
      <c r="HLC27" s="497"/>
      <c r="HLD27" s="497"/>
      <c r="HLE27" s="497"/>
      <c r="HLF27" s="497"/>
      <c r="HLG27" s="497"/>
      <c r="HLH27" s="497"/>
      <c r="HLI27" s="497"/>
      <c r="HLJ27" s="497"/>
      <c r="HLK27" s="497"/>
      <c r="HLL27" s="497"/>
      <c r="HLM27" s="497"/>
      <c r="HLN27" s="497"/>
      <c r="HLO27" s="497"/>
      <c r="HLP27" s="497"/>
      <c r="HLQ27" s="497"/>
      <c r="HLR27" s="497"/>
      <c r="HLS27" s="497"/>
      <c r="HLT27" s="497"/>
      <c r="HLU27" s="497"/>
      <c r="HLV27" s="497"/>
      <c r="HLW27" s="497"/>
      <c r="HLX27" s="497"/>
      <c r="HLY27" s="497"/>
      <c r="HLZ27" s="497"/>
      <c r="HMA27" s="497"/>
      <c r="HMB27" s="497"/>
      <c r="HMC27" s="497"/>
      <c r="HMD27" s="497"/>
      <c r="HME27" s="497"/>
      <c r="HMF27" s="497"/>
      <c r="HMG27" s="497"/>
      <c r="HMH27" s="497"/>
      <c r="HMI27" s="497"/>
      <c r="HMJ27" s="497"/>
      <c r="HMK27" s="497"/>
      <c r="HML27" s="497"/>
      <c r="HMM27" s="497"/>
      <c r="HMN27" s="497"/>
      <c r="HMO27" s="497"/>
      <c r="HMP27" s="497"/>
      <c r="HMQ27" s="497"/>
      <c r="HMR27" s="497"/>
      <c r="HMS27" s="497"/>
      <c r="HMT27" s="497"/>
      <c r="HMU27" s="497"/>
      <c r="HMV27" s="497"/>
      <c r="HMW27" s="497"/>
      <c r="HMX27" s="497"/>
      <c r="HMY27" s="497"/>
      <c r="HMZ27" s="497"/>
      <c r="HNA27" s="497"/>
      <c r="HNB27" s="497"/>
      <c r="HNC27" s="497"/>
      <c r="HND27" s="497"/>
      <c r="HNE27" s="497"/>
      <c r="HNF27" s="497"/>
      <c r="HNG27" s="497"/>
      <c r="HNH27" s="497"/>
      <c r="HNI27" s="497"/>
      <c r="HNJ27" s="497"/>
      <c r="HNK27" s="497"/>
      <c r="HNL27" s="497"/>
      <c r="HNM27" s="497"/>
      <c r="HNN27" s="497"/>
      <c r="HNO27" s="497"/>
      <c r="HNP27" s="497"/>
      <c r="HNQ27" s="497"/>
      <c r="HNR27" s="497"/>
      <c r="HNS27" s="497"/>
      <c r="HNT27" s="497"/>
      <c r="HNU27" s="497"/>
      <c r="HNV27" s="497"/>
      <c r="HNW27" s="497"/>
      <c r="HNX27" s="497"/>
      <c r="HNY27" s="497"/>
      <c r="HNZ27" s="497"/>
      <c r="HOA27" s="497"/>
      <c r="HOB27" s="497"/>
      <c r="HOC27" s="497"/>
      <c r="HOD27" s="497"/>
      <c r="HOE27" s="497"/>
      <c r="HOF27" s="497"/>
      <c r="HOG27" s="497"/>
      <c r="HOH27" s="497"/>
      <c r="HOI27" s="497"/>
      <c r="HOJ27" s="497"/>
      <c r="HOK27" s="497"/>
      <c r="HOL27" s="497"/>
      <c r="HOM27" s="497"/>
      <c r="HON27" s="497"/>
      <c r="HOO27" s="497"/>
      <c r="HOP27" s="497"/>
      <c r="HOQ27" s="497"/>
      <c r="HOR27" s="497"/>
      <c r="HOS27" s="497"/>
      <c r="HOT27" s="497"/>
      <c r="HOU27" s="497"/>
      <c r="HOV27" s="497"/>
      <c r="HOW27" s="497"/>
      <c r="HOX27" s="497"/>
      <c r="HOY27" s="497"/>
      <c r="HOZ27" s="497"/>
      <c r="HPA27" s="497"/>
      <c r="HPB27" s="497"/>
      <c r="HPC27" s="497"/>
      <c r="HPD27" s="497"/>
      <c r="HPE27" s="497"/>
      <c r="HPF27" s="497"/>
      <c r="HPG27" s="497"/>
      <c r="HPH27" s="497"/>
      <c r="HPI27" s="497"/>
      <c r="HPJ27" s="497"/>
      <c r="HPK27" s="497"/>
      <c r="HPL27" s="497"/>
      <c r="HPM27" s="497"/>
      <c r="HPN27" s="497"/>
      <c r="HPO27" s="497"/>
      <c r="HPP27" s="497"/>
      <c r="HPQ27" s="497"/>
      <c r="HPR27" s="497"/>
      <c r="HPS27" s="497"/>
      <c r="HPT27" s="497"/>
      <c r="HPU27" s="497"/>
      <c r="HPV27" s="497"/>
      <c r="HPW27" s="497"/>
      <c r="HPX27" s="497"/>
      <c r="HPY27" s="497"/>
      <c r="HPZ27" s="497"/>
      <c r="HQA27" s="497"/>
      <c r="HQB27" s="497"/>
      <c r="HQC27" s="497"/>
      <c r="HQD27" s="497"/>
      <c r="HQE27" s="497"/>
      <c r="HQF27" s="497"/>
      <c r="HQG27" s="497"/>
      <c r="HQH27" s="497"/>
      <c r="HQI27" s="497"/>
      <c r="HQJ27" s="497"/>
      <c r="HQK27" s="497"/>
      <c r="HQL27" s="497"/>
      <c r="HQM27" s="497"/>
      <c r="HQN27" s="497"/>
      <c r="HQO27" s="497"/>
      <c r="HQP27" s="497"/>
      <c r="HQQ27" s="497"/>
      <c r="HQR27" s="497"/>
      <c r="HQS27" s="497"/>
      <c r="HQT27" s="497"/>
      <c r="HQU27" s="497"/>
      <c r="HQV27" s="497"/>
      <c r="HQW27" s="497"/>
      <c r="HQX27" s="497"/>
      <c r="HQY27" s="497"/>
      <c r="HQZ27" s="497"/>
      <c r="HRA27" s="497"/>
      <c r="HRB27" s="497"/>
      <c r="HRC27" s="497"/>
      <c r="HRD27" s="497"/>
      <c r="HRE27" s="497"/>
      <c r="HRF27" s="497"/>
      <c r="HRG27" s="497"/>
      <c r="HRH27" s="497"/>
      <c r="HRI27" s="497"/>
      <c r="HRJ27" s="497"/>
      <c r="HRK27" s="497"/>
      <c r="HRL27" s="497"/>
      <c r="HRM27" s="497"/>
      <c r="HRN27" s="497"/>
      <c r="HRO27" s="497"/>
      <c r="HRP27" s="497"/>
      <c r="HRQ27" s="497"/>
      <c r="HRR27" s="497"/>
      <c r="HRS27" s="497"/>
      <c r="HRT27" s="497"/>
      <c r="HRU27" s="497"/>
      <c r="HRV27" s="497"/>
      <c r="HRW27" s="497"/>
      <c r="HRX27" s="497"/>
      <c r="HRY27" s="497"/>
      <c r="HRZ27" s="497"/>
      <c r="HSA27" s="497"/>
      <c r="HSB27" s="497"/>
      <c r="HSC27" s="497"/>
      <c r="HSD27" s="497"/>
      <c r="HSE27" s="497"/>
      <c r="HSF27" s="497"/>
      <c r="HSG27" s="497"/>
      <c r="HSH27" s="497"/>
      <c r="HSI27" s="497"/>
      <c r="HSJ27" s="497"/>
      <c r="HSK27" s="497"/>
      <c r="HSL27" s="497"/>
      <c r="HSM27" s="497"/>
      <c r="HSN27" s="497"/>
      <c r="HSO27" s="497"/>
      <c r="HSP27" s="497"/>
      <c r="HSQ27" s="497"/>
      <c r="HSR27" s="497"/>
      <c r="HSS27" s="497"/>
      <c r="HST27" s="497"/>
      <c r="HSU27" s="497"/>
      <c r="HSV27" s="497"/>
      <c r="HSW27" s="497"/>
      <c r="HSX27" s="497"/>
      <c r="HSY27" s="497"/>
      <c r="HSZ27" s="497"/>
      <c r="HTA27" s="497"/>
      <c r="HTB27" s="497"/>
      <c r="HTC27" s="497"/>
      <c r="HTD27" s="497"/>
      <c r="HTE27" s="497"/>
      <c r="HTF27" s="497"/>
      <c r="HTG27" s="497"/>
      <c r="HTH27" s="497"/>
      <c r="HTI27" s="497"/>
      <c r="HTJ27" s="497"/>
      <c r="HTK27" s="497"/>
      <c r="HTL27" s="497"/>
      <c r="HTM27" s="497"/>
      <c r="HTN27" s="497"/>
      <c r="HTO27" s="497"/>
      <c r="HTP27" s="497"/>
      <c r="HTQ27" s="497"/>
      <c r="HTR27" s="497"/>
      <c r="HTS27" s="497"/>
      <c r="HTT27" s="497"/>
      <c r="HTU27" s="497"/>
      <c r="HTV27" s="497"/>
      <c r="HTW27" s="497"/>
      <c r="HTX27" s="497"/>
      <c r="HTY27" s="497"/>
      <c r="HTZ27" s="497"/>
      <c r="HUA27" s="497"/>
      <c r="HUB27" s="497"/>
      <c r="HUC27" s="497"/>
      <c r="HUD27" s="497"/>
      <c r="HUE27" s="497"/>
      <c r="HUF27" s="497"/>
      <c r="HUG27" s="497"/>
      <c r="HUH27" s="497"/>
      <c r="HUI27" s="497"/>
      <c r="HUJ27" s="497"/>
      <c r="HUK27" s="497"/>
      <c r="HUL27" s="497"/>
      <c r="HUM27" s="497"/>
      <c r="HUN27" s="497"/>
      <c r="HUO27" s="497"/>
      <c r="HUP27" s="497"/>
      <c r="HUQ27" s="497"/>
      <c r="HUR27" s="497"/>
      <c r="HUS27" s="497"/>
      <c r="HUT27" s="497"/>
      <c r="HUU27" s="497"/>
      <c r="HUV27" s="497"/>
      <c r="HUW27" s="497"/>
      <c r="HUX27" s="497"/>
      <c r="HUY27" s="497"/>
      <c r="HUZ27" s="497"/>
      <c r="HVA27" s="497"/>
      <c r="HVB27" s="497"/>
      <c r="HVC27" s="497"/>
      <c r="HVD27" s="497"/>
      <c r="HVE27" s="497"/>
      <c r="HVF27" s="497"/>
      <c r="HVG27" s="497"/>
      <c r="HVH27" s="497"/>
      <c r="HVI27" s="497"/>
      <c r="HVJ27" s="497"/>
      <c r="HVK27" s="497"/>
      <c r="HVL27" s="497"/>
      <c r="HVM27" s="497"/>
      <c r="HVN27" s="497"/>
      <c r="HVO27" s="497"/>
      <c r="HVP27" s="497"/>
      <c r="HVQ27" s="497"/>
      <c r="HVR27" s="497"/>
      <c r="HVS27" s="497"/>
      <c r="HVT27" s="497"/>
      <c r="HVU27" s="497"/>
      <c r="HVV27" s="497"/>
      <c r="HVW27" s="497"/>
      <c r="HVX27" s="497"/>
      <c r="HVY27" s="497"/>
      <c r="HVZ27" s="497"/>
      <c r="HWA27" s="497"/>
      <c r="HWB27" s="497"/>
      <c r="HWC27" s="497"/>
      <c r="HWD27" s="497"/>
      <c r="HWE27" s="497"/>
      <c r="HWF27" s="497"/>
      <c r="HWG27" s="497"/>
      <c r="HWH27" s="497"/>
      <c r="HWI27" s="497"/>
      <c r="HWJ27" s="497"/>
      <c r="HWK27" s="497"/>
      <c r="HWL27" s="497"/>
      <c r="HWM27" s="497"/>
      <c r="HWN27" s="497"/>
      <c r="HWO27" s="497"/>
      <c r="HWP27" s="497"/>
      <c r="HWQ27" s="497"/>
      <c r="HWR27" s="497"/>
      <c r="HWS27" s="497"/>
      <c r="HWT27" s="497"/>
      <c r="HWU27" s="497"/>
      <c r="HWV27" s="497"/>
      <c r="HWW27" s="497"/>
      <c r="HWX27" s="497"/>
      <c r="HWY27" s="497"/>
      <c r="HWZ27" s="497"/>
      <c r="HXA27" s="497"/>
      <c r="HXB27" s="497"/>
      <c r="HXC27" s="497"/>
      <c r="HXD27" s="497"/>
      <c r="HXE27" s="497"/>
      <c r="HXF27" s="497"/>
      <c r="HXG27" s="497"/>
      <c r="HXH27" s="497"/>
      <c r="HXI27" s="497"/>
      <c r="HXJ27" s="497"/>
      <c r="HXK27" s="497"/>
      <c r="HXL27" s="497"/>
      <c r="HXM27" s="497"/>
      <c r="HXN27" s="497"/>
      <c r="HXO27" s="497"/>
      <c r="HXP27" s="497"/>
      <c r="HXQ27" s="497"/>
      <c r="HXR27" s="497"/>
      <c r="HXS27" s="497"/>
      <c r="HXT27" s="497"/>
      <c r="HXU27" s="497"/>
      <c r="HXV27" s="497"/>
      <c r="HXW27" s="497"/>
      <c r="HXX27" s="497"/>
      <c r="HXY27" s="497"/>
      <c r="HXZ27" s="497"/>
      <c r="HYA27" s="497"/>
      <c r="HYB27" s="497"/>
      <c r="HYC27" s="497"/>
      <c r="HYD27" s="497"/>
      <c r="HYE27" s="497"/>
      <c r="HYF27" s="497"/>
      <c r="HYG27" s="497"/>
      <c r="HYH27" s="497"/>
      <c r="HYI27" s="497"/>
      <c r="HYJ27" s="497"/>
      <c r="HYK27" s="497"/>
      <c r="HYL27" s="497"/>
      <c r="HYM27" s="497"/>
      <c r="HYN27" s="497"/>
      <c r="HYO27" s="497"/>
      <c r="HYP27" s="497"/>
      <c r="HYQ27" s="497"/>
      <c r="HYR27" s="497"/>
      <c r="HYS27" s="497"/>
      <c r="HYT27" s="497"/>
      <c r="HYU27" s="497"/>
      <c r="HYV27" s="497"/>
      <c r="HYW27" s="497"/>
      <c r="HYX27" s="497"/>
      <c r="HYY27" s="497"/>
      <c r="HYZ27" s="497"/>
      <c r="HZA27" s="497"/>
      <c r="HZB27" s="497"/>
      <c r="HZC27" s="497"/>
      <c r="HZD27" s="497"/>
      <c r="HZE27" s="497"/>
      <c r="HZF27" s="497"/>
      <c r="HZG27" s="497"/>
      <c r="HZH27" s="497"/>
      <c r="HZI27" s="497"/>
      <c r="HZJ27" s="497"/>
      <c r="HZK27" s="497"/>
      <c r="HZL27" s="497"/>
      <c r="HZM27" s="497"/>
      <c r="HZN27" s="497"/>
      <c r="HZO27" s="497"/>
      <c r="HZP27" s="497"/>
      <c r="HZQ27" s="497"/>
      <c r="HZR27" s="497"/>
      <c r="HZS27" s="497"/>
      <c r="HZT27" s="497"/>
      <c r="HZU27" s="497"/>
      <c r="HZV27" s="497"/>
      <c r="HZW27" s="497"/>
      <c r="HZX27" s="497"/>
      <c r="HZY27" s="497"/>
      <c r="HZZ27" s="497"/>
      <c r="IAA27" s="497"/>
      <c r="IAB27" s="497"/>
      <c r="IAC27" s="497"/>
      <c r="IAD27" s="497"/>
      <c r="IAE27" s="497"/>
      <c r="IAF27" s="497"/>
      <c r="IAG27" s="497"/>
      <c r="IAH27" s="497"/>
      <c r="IAI27" s="497"/>
      <c r="IAJ27" s="497"/>
      <c r="IAK27" s="497"/>
      <c r="IAL27" s="497"/>
      <c r="IAM27" s="497"/>
      <c r="IAN27" s="497"/>
      <c r="IAO27" s="497"/>
      <c r="IAP27" s="497"/>
      <c r="IAQ27" s="497"/>
      <c r="IAR27" s="497"/>
      <c r="IAS27" s="497"/>
      <c r="IAT27" s="497"/>
      <c r="IAU27" s="497"/>
      <c r="IAV27" s="497"/>
      <c r="IAW27" s="497"/>
      <c r="IAX27" s="497"/>
      <c r="IAY27" s="497"/>
      <c r="IAZ27" s="497"/>
      <c r="IBA27" s="497"/>
      <c r="IBB27" s="497"/>
      <c r="IBC27" s="497"/>
      <c r="IBD27" s="497"/>
      <c r="IBE27" s="497"/>
      <c r="IBF27" s="497"/>
      <c r="IBG27" s="497"/>
      <c r="IBH27" s="497"/>
      <c r="IBI27" s="497"/>
      <c r="IBJ27" s="497"/>
      <c r="IBK27" s="497"/>
      <c r="IBL27" s="497"/>
      <c r="IBM27" s="497"/>
      <c r="IBN27" s="497"/>
      <c r="IBO27" s="497"/>
      <c r="IBP27" s="497"/>
      <c r="IBQ27" s="497"/>
      <c r="IBR27" s="497"/>
      <c r="IBS27" s="497"/>
      <c r="IBT27" s="497"/>
      <c r="IBU27" s="497"/>
      <c r="IBV27" s="497"/>
      <c r="IBW27" s="497"/>
      <c r="IBX27" s="497"/>
      <c r="IBY27" s="497"/>
      <c r="IBZ27" s="497"/>
      <c r="ICA27" s="497"/>
      <c r="ICB27" s="497"/>
      <c r="ICC27" s="497"/>
      <c r="ICD27" s="497"/>
      <c r="ICE27" s="497"/>
      <c r="ICF27" s="497"/>
      <c r="ICG27" s="497"/>
      <c r="ICH27" s="497"/>
      <c r="ICI27" s="497"/>
      <c r="ICJ27" s="497"/>
      <c r="ICK27" s="497"/>
      <c r="ICL27" s="497"/>
      <c r="ICM27" s="497"/>
      <c r="ICN27" s="497"/>
      <c r="ICO27" s="497"/>
      <c r="ICP27" s="497"/>
      <c r="ICQ27" s="497"/>
      <c r="ICR27" s="497"/>
      <c r="ICS27" s="497"/>
      <c r="ICT27" s="497"/>
      <c r="ICU27" s="497"/>
      <c r="ICV27" s="497"/>
      <c r="ICW27" s="497"/>
      <c r="ICX27" s="497"/>
      <c r="ICY27" s="497"/>
      <c r="ICZ27" s="497"/>
      <c r="IDA27" s="497"/>
      <c r="IDB27" s="497"/>
      <c r="IDC27" s="497"/>
      <c r="IDD27" s="497"/>
      <c r="IDE27" s="497"/>
      <c r="IDF27" s="497"/>
      <c r="IDG27" s="497"/>
      <c r="IDH27" s="497"/>
      <c r="IDI27" s="497"/>
      <c r="IDJ27" s="497"/>
      <c r="IDK27" s="497"/>
      <c r="IDL27" s="497"/>
      <c r="IDM27" s="497"/>
      <c r="IDN27" s="497"/>
      <c r="IDO27" s="497"/>
      <c r="IDP27" s="497"/>
      <c r="IDQ27" s="497"/>
      <c r="IDR27" s="497"/>
      <c r="IDS27" s="497"/>
      <c r="IDT27" s="497"/>
      <c r="IDU27" s="497"/>
      <c r="IDV27" s="497"/>
      <c r="IDW27" s="497"/>
      <c r="IDX27" s="497"/>
      <c r="IDY27" s="497"/>
      <c r="IDZ27" s="497"/>
      <c r="IEA27" s="497"/>
      <c r="IEB27" s="497"/>
      <c r="IEC27" s="497"/>
      <c r="IED27" s="497"/>
      <c r="IEE27" s="497"/>
      <c r="IEF27" s="497"/>
      <c r="IEG27" s="497"/>
      <c r="IEH27" s="497"/>
      <c r="IEI27" s="497"/>
      <c r="IEJ27" s="497"/>
      <c r="IEK27" s="497"/>
      <c r="IEL27" s="497"/>
      <c r="IEM27" s="497"/>
      <c r="IEN27" s="497"/>
      <c r="IEO27" s="497"/>
      <c r="IEP27" s="497"/>
      <c r="IEQ27" s="497"/>
      <c r="IER27" s="497"/>
      <c r="IES27" s="497"/>
      <c r="IET27" s="497"/>
      <c r="IEU27" s="497"/>
      <c r="IEV27" s="497"/>
      <c r="IEW27" s="497"/>
      <c r="IEX27" s="497"/>
      <c r="IEY27" s="497"/>
      <c r="IEZ27" s="497"/>
      <c r="IFA27" s="497"/>
      <c r="IFB27" s="497"/>
      <c r="IFC27" s="497"/>
      <c r="IFD27" s="497"/>
      <c r="IFE27" s="497"/>
      <c r="IFF27" s="497"/>
      <c r="IFG27" s="497"/>
      <c r="IFH27" s="497"/>
      <c r="IFI27" s="497"/>
      <c r="IFJ27" s="497"/>
      <c r="IFK27" s="497"/>
      <c r="IFL27" s="497"/>
      <c r="IFM27" s="497"/>
      <c r="IFN27" s="497"/>
      <c r="IFO27" s="497"/>
      <c r="IFP27" s="497"/>
      <c r="IFQ27" s="497"/>
      <c r="IFR27" s="497"/>
      <c r="IFS27" s="497"/>
      <c r="IFT27" s="497"/>
      <c r="IFU27" s="497"/>
      <c r="IFV27" s="497"/>
      <c r="IFW27" s="497"/>
      <c r="IFX27" s="497"/>
      <c r="IFY27" s="497"/>
      <c r="IFZ27" s="497"/>
      <c r="IGA27" s="497"/>
      <c r="IGB27" s="497"/>
      <c r="IGC27" s="497"/>
      <c r="IGD27" s="497"/>
      <c r="IGE27" s="497"/>
      <c r="IGF27" s="497"/>
      <c r="IGG27" s="497"/>
      <c r="IGH27" s="497"/>
      <c r="IGI27" s="497"/>
      <c r="IGJ27" s="497"/>
      <c r="IGK27" s="497"/>
      <c r="IGL27" s="497"/>
      <c r="IGM27" s="497"/>
      <c r="IGN27" s="497"/>
      <c r="IGO27" s="497"/>
      <c r="IGP27" s="497"/>
      <c r="IGQ27" s="497"/>
      <c r="IGR27" s="497"/>
      <c r="IGS27" s="497"/>
      <c r="IGT27" s="497"/>
      <c r="IGU27" s="497"/>
      <c r="IGV27" s="497"/>
      <c r="IGW27" s="497"/>
      <c r="IGX27" s="497"/>
      <c r="IGY27" s="497"/>
      <c r="IGZ27" s="497"/>
      <c r="IHA27" s="497"/>
      <c r="IHB27" s="497"/>
      <c r="IHC27" s="497"/>
      <c r="IHD27" s="497"/>
      <c r="IHE27" s="497"/>
      <c r="IHF27" s="497"/>
      <c r="IHG27" s="497"/>
      <c r="IHH27" s="497"/>
      <c r="IHI27" s="497"/>
      <c r="IHJ27" s="497"/>
      <c r="IHK27" s="497"/>
      <c r="IHL27" s="497"/>
      <c r="IHM27" s="497"/>
      <c r="IHN27" s="497"/>
      <c r="IHO27" s="497"/>
      <c r="IHP27" s="497"/>
      <c r="IHQ27" s="497"/>
      <c r="IHR27" s="497"/>
      <c r="IHS27" s="497"/>
      <c r="IHT27" s="497"/>
      <c r="IHU27" s="497"/>
      <c r="IHV27" s="497"/>
      <c r="IHW27" s="497"/>
      <c r="IHX27" s="497"/>
      <c r="IHY27" s="497"/>
      <c r="IHZ27" s="497"/>
      <c r="IIA27" s="497"/>
      <c r="IIB27" s="497"/>
      <c r="IIC27" s="497"/>
      <c r="IID27" s="497"/>
      <c r="IIE27" s="497"/>
      <c r="IIF27" s="497"/>
      <c r="IIG27" s="497"/>
      <c r="IIH27" s="497"/>
      <c r="III27" s="497"/>
      <c r="IIJ27" s="497"/>
      <c r="IIK27" s="497"/>
      <c r="IIL27" s="497"/>
      <c r="IIM27" s="497"/>
      <c r="IIN27" s="497"/>
      <c r="IIO27" s="497"/>
      <c r="IIP27" s="497"/>
      <c r="IIQ27" s="497"/>
      <c r="IIR27" s="497"/>
      <c r="IIS27" s="497"/>
      <c r="IIT27" s="497"/>
      <c r="IIU27" s="497"/>
      <c r="IIV27" s="497"/>
      <c r="IIW27" s="497"/>
      <c r="IIX27" s="497"/>
      <c r="IIY27" s="497"/>
      <c r="IIZ27" s="497"/>
      <c r="IJA27" s="497"/>
      <c r="IJB27" s="497"/>
      <c r="IJC27" s="497"/>
      <c r="IJD27" s="497"/>
      <c r="IJE27" s="497"/>
      <c r="IJF27" s="497"/>
      <c r="IJG27" s="497"/>
      <c r="IJH27" s="497"/>
      <c r="IJI27" s="497"/>
      <c r="IJJ27" s="497"/>
      <c r="IJK27" s="497"/>
      <c r="IJL27" s="497"/>
      <c r="IJM27" s="497"/>
      <c r="IJN27" s="497"/>
      <c r="IJO27" s="497"/>
      <c r="IJP27" s="497"/>
      <c r="IJQ27" s="497"/>
      <c r="IJR27" s="497"/>
      <c r="IJS27" s="497"/>
      <c r="IJT27" s="497"/>
      <c r="IJU27" s="497"/>
      <c r="IJV27" s="497"/>
      <c r="IJW27" s="497"/>
      <c r="IJX27" s="497"/>
      <c r="IJY27" s="497"/>
      <c r="IJZ27" s="497"/>
      <c r="IKA27" s="497"/>
      <c r="IKB27" s="497"/>
      <c r="IKC27" s="497"/>
      <c r="IKD27" s="497"/>
      <c r="IKE27" s="497"/>
      <c r="IKF27" s="497"/>
      <c r="IKG27" s="497"/>
      <c r="IKH27" s="497"/>
      <c r="IKI27" s="497"/>
      <c r="IKJ27" s="497"/>
      <c r="IKK27" s="497"/>
      <c r="IKL27" s="497"/>
      <c r="IKM27" s="497"/>
      <c r="IKN27" s="497"/>
      <c r="IKO27" s="497"/>
      <c r="IKP27" s="497"/>
      <c r="IKQ27" s="497"/>
      <c r="IKR27" s="497"/>
      <c r="IKS27" s="497"/>
      <c r="IKT27" s="497"/>
      <c r="IKU27" s="497"/>
      <c r="IKV27" s="497"/>
      <c r="IKW27" s="497"/>
      <c r="IKX27" s="497"/>
      <c r="IKY27" s="497"/>
      <c r="IKZ27" s="497"/>
      <c r="ILA27" s="497"/>
      <c r="ILB27" s="497"/>
      <c r="ILC27" s="497"/>
      <c r="ILD27" s="497"/>
      <c r="ILE27" s="497"/>
      <c r="ILF27" s="497"/>
      <c r="ILG27" s="497"/>
      <c r="ILH27" s="497"/>
      <c r="ILI27" s="497"/>
      <c r="ILJ27" s="497"/>
      <c r="ILK27" s="497"/>
      <c r="ILL27" s="497"/>
      <c r="ILM27" s="497"/>
      <c r="ILN27" s="497"/>
      <c r="ILO27" s="497"/>
      <c r="ILP27" s="497"/>
      <c r="ILQ27" s="497"/>
      <c r="ILR27" s="497"/>
      <c r="ILS27" s="497"/>
      <c r="ILT27" s="497"/>
      <c r="ILU27" s="497"/>
      <c r="ILV27" s="497"/>
      <c r="ILW27" s="497"/>
      <c r="ILX27" s="497"/>
      <c r="ILY27" s="497"/>
      <c r="ILZ27" s="497"/>
      <c r="IMA27" s="497"/>
      <c r="IMB27" s="497"/>
      <c r="IMC27" s="497"/>
      <c r="IMD27" s="497"/>
      <c r="IME27" s="497"/>
      <c r="IMF27" s="497"/>
      <c r="IMG27" s="497"/>
      <c r="IMH27" s="497"/>
      <c r="IMI27" s="497"/>
      <c r="IMJ27" s="497"/>
      <c r="IMK27" s="497"/>
      <c r="IML27" s="497"/>
      <c r="IMM27" s="497"/>
      <c r="IMN27" s="497"/>
      <c r="IMO27" s="497"/>
      <c r="IMP27" s="497"/>
      <c r="IMQ27" s="497"/>
      <c r="IMR27" s="497"/>
      <c r="IMS27" s="497"/>
      <c r="IMT27" s="497"/>
      <c r="IMU27" s="497"/>
      <c r="IMV27" s="497"/>
      <c r="IMW27" s="497"/>
      <c r="IMX27" s="497"/>
      <c r="IMY27" s="497"/>
      <c r="IMZ27" s="497"/>
      <c r="INA27" s="497"/>
      <c r="INB27" s="497"/>
      <c r="INC27" s="497"/>
      <c r="IND27" s="497"/>
      <c r="INE27" s="497"/>
      <c r="INF27" s="497"/>
      <c r="ING27" s="497"/>
      <c r="INH27" s="497"/>
      <c r="INI27" s="497"/>
      <c r="INJ27" s="497"/>
      <c r="INK27" s="497"/>
      <c r="INL27" s="497"/>
      <c r="INM27" s="497"/>
      <c r="INN27" s="497"/>
      <c r="INO27" s="497"/>
      <c r="INP27" s="497"/>
      <c r="INQ27" s="497"/>
      <c r="INR27" s="497"/>
      <c r="INS27" s="497"/>
      <c r="INT27" s="497"/>
      <c r="INU27" s="497"/>
      <c r="INV27" s="497"/>
      <c r="INW27" s="497"/>
      <c r="INX27" s="497"/>
      <c r="INY27" s="497"/>
      <c r="INZ27" s="497"/>
      <c r="IOA27" s="497"/>
      <c r="IOB27" s="497"/>
      <c r="IOC27" s="497"/>
      <c r="IOD27" s="497"/>
      <c r="IOE27" s="497"/>
      <c r="IOF27" s="497"/>
      <c r="IOG27" s="497"/>
      <c r="IOH27" s="497"/>
      <c r="IOI27" s="497"/>
      <c r="IOJ27" s="497"/>
      <c r="IOK27" s="497"/>
      <c r="IOL27" s="497"/>
      <c r="IOM27" s="497"/>
      <c r="ION27" s="497"/>
      <c r="IOO27" s="497"/>
      <c r="IOP27" s="497"/>
      <c r="IOQ27" s="497"/>
      <c r="IOR27" s="497"/>
      <c r="IOS27" s="497"/>
      <c r="IOT27" s="497"/>
      <c r="IOU27" s="497"/>
      <c r="IOV27" s="497"/>
      <c r="IOW27" s="497"/>
      <c r="IOX27" s="497"/>
      <c r="IOY27" s="497"/>
      <c r="IOZ27" s="497"/>
      <c r="IPA27" s="497"/>
      <c r="IPB27" s="497"/>
      <c r="IPC27" s="497"/>
      <c r="IPD27" s="497"/>
      <c r="IPE27" s="497"/>
      <c r="IPF27" s="497"/>
      <c r="IPG27" s="497"/>
      <c r="IPH27" s="497"/>
      <c r="IPI27" s="497"/>
      <c r="IPJ27" s="497"/>
      <c r="IPK27" s="497"/>
      <c r="IPL27" s="497"/>
      <c r="IPM27" s="497"/>
      <c r="IPN27" s="497"/>
      <c r="IPO27" s="497"/>
      <c r="IPP27" s="497"/>
      <c r="IPQ27" s="497"/>
      <c r="IPR27" s="497"/>
      <c r="IPS27" s="497"/>
      <c r="IPT27" s="497"/>
      <c r="IPU27" s="497"/>
      <c r="IPV27" s="497"/>
      <c r="IPW27" s="497"/>
      <c r="IPX27" s="497"/>
      <c r="IPY27" s="497"/>
      <c r="IPZ27" s="497"/>
      <c r="IQA27" s="497"/>
      <c r="IQB27" s="497"/>
      <c r="IQC27" s="497"/>
      <c r="IQD27" s="497"/>
      <c r="IQE27" s="497"/>
      <c r="IQF27" s="497"/>
      <c r="IQG27" s="497"/>
      <c r="IQH27" s="497"/>
      <c r="IQI27" s="497"/>
      <c r="IQJ27" s="497"/>
      <c r="IQK27" s="497"/>
      <c r="IQL27" s="497"/>
      <c r="IQM27" s="497"/>
      <c r="IQN27" s="497"/>
      <c r="IQO27" s="497"/>
      <c r="IQP27" s="497"/>
      <c r="IQQ27" s="497"/>
      <c r="IQR27" s="497"/>
      <c r="IQS27" s="497"/>
      <c r="IQT27" s="497"/>
      <c r="IQU27" s="497"/>
      <c r="IQV27" s="497"/>
      <c r="IQW27" s="497"/>
      <c r="IQX27" s="497"/>
      <c r="IQY27" s="497"/>
      <c r="IQZ27" s="497"/>
      <c r="IRA27" s="497"/>
      <c r="IRB27" s="497"/>
      <c r="IRC27" s="497"/>
      <c r="IRD27" s="497"/>
      <c r="IRE27" s="497"/>
      <c r="IRF27" s="497"/>
      <c r="IRG27" s="497"/>
      <c r="IRH27" s="497"/>
      <c r="IRI27" s="497"/>
      <c r="IRJ27" s="497"/>
      <c r="IRK27" s="497"/>
      <c r="IRL27" s="497"/>
      <c r="IRM27" s="497"/>
      <c r="IRN27" s="497"/>
      <c r="IRO27" s="497"/>
      <c r="IRP27" s="497"/>
      <c r="IRQ27" s="497"/>
      <c r="IRR27" s="497"/>
      <c r="IRS27" s="497"/>
      <c r="IRT27" s="497"/>
      <c r="IRU27" s="497"/>
      <c r="IRV27" s="497"/>
      <c r="IRW27" s="497"/>
      <c r="IRX27" s="497"/>
      <c r="IRY27" s="497"/>
      <c r="IRZ27" s="497"/>
      <c r="ISA27" s="497"/>
      <c r="ISB27" s="497"/>
      <c r="ISC27" s="497"/>
      <c r="ISD27" s="497"/>
      <c r="ISE27" s="497"/>
      <c r="ISF27" s="497"/>
      <c r="ISG27" s="497"/>
      <c r="ISH27" s="497"/>
      <c r="ISI27" s="497"/>
      <c r="ISJ27" s="497"/>
      <c r="ISK27" s="497"/>
      <c r="ISL27" s="497"/>
      <c r="ISM27" s="497"/>
      <c r="ISN27" s="497"/>
      <c r="ISO27" s="497"/>
      <c r="ISP27" s="497"/>
      <c r="ISQ27" s="497"/>
      <c r="ISR27" s="497"/>
      <c r="ISS27" s="497"/>
      <c r="IST27" s="497"/>
      <c r="ISU27" s="497"/>
      <c r="ISV27" s="497"/>
      <c r="ISW27" s="497"/>
      <c r="ISX27" s="497"/>
      <c r="ISY27" s="497"/>
      <c r="ISZ27" s="497"/>
      <c r="ITA27" s="497"/>
      <c r="ITB27" s="497"/>
      <c r="ITC27" s="497"/>
      <c r="ITD27" s="497"/>
      <c r="ITE27" s="497"/>
      <c r="ITF27" s="497"/>
      <c r="ITG27" s="497"/>
      <c r="ITH27" s="497"/>
      <c r="ITI27" s="497"/>
      <c r="ITJ27" s="497"/>
      <c r="ITK27" s="497"/>
      <c r="ITL27" s="497"/>
      <c r="ITM27" s="497"/>
      <c r="ITN27" s="497"/>
      <c r="ITO27" s="497"/>
      <c r="ITP27" s="497"/>
      <c r="ITQ27" s="497"/>
      <c r="ITR27" s="497"/>
      <c r="ITS27" s="497"/>
      <c r="ITT27" s="497"/>
      <c r="ITU27" s="497"/>
      <c r="ITV27" s="497"/>
      <c r="ITW27" s="497"/>
      <c r="ITX27" s="497"/>
      <c r="ITY27" s="497"/>
      <c r="ITZ27" s="497"/>
      <c r="IUA27" s="497"/>
      <c r="IUB27" s="497"/>
      <c r="IUC27" s="497"/>
      <c r="IUD27" s="497"/>
      <c r="IUE27" s="497"/>
      <c r="IUF27" s="497"/>
      <c r="IUG27" s="497"/>
      <c r="IUH27" s="497"/>
      <c r="IUI27" s="497"/>
      <c r="IUJ27" s="497"/>
      <c r="IUK27" s="497"/>
      <c r="IUL27" s="497"/>
      <c r="IUM27" s="497"/>
      <c r="IUN27" s="497"/>
      <c r="IUO27" s="497"/>
      <c r="IUP27" s="497"/>
      <c r="IUQ27" s="497"/>
      <c r="IUR27" s="497"/>
      <c r="IUS27" s="497"/>
      <c r="IUT27" s="497"/>
      <c r="IUU27" s="497"/>
      <c r="IUV27" s="497"/>
      <c r="IUW27" s="497"/>
      <c r="IUX27" s="497"/>
      <c r="IUY27" s="497"/>
      <c r="IUZ27" s="497"/>
      <c r="IVA27" s="497"/>
      <c r="IVB27" s="497"/>
      <c r="IVC27" s="497"/>
      <c r="IVD27" s="497"/>
      <c r="IVE27" s="497"/>
      <c r="IVF27" s="497"/>
      <c r="IVG27" s="497"/>
      <c r="IVH27" s="497"/>
      <c r="IVI27" s="497"/>
      <c r="IVJ27" s="497"/>
      <c r="IVK27" s="497"/>
      <c r="IVL27" s="497"/>
      <c r="IVM27" s="497"/>
      <c r="IVN27" s="497"/>
      <c r="IVO27" s="497"/>
      <c r="IVP27" s="497"/>
      <c r="IVQ27" s="497"/>
      <c r="IVR27" s="497"/>
      <c r="IVS27" s="497"/>
      <c r="IVT27" s="497"/>
      <c r="IVU27" s="497"/>
      <c r="IVV27" s="497"/>
      <c r="IVW27" s="497"/>
      <c r="IVX27" s="497"/>
      <c r="IVY27" s="497"/>
      <c r="IVZ27" s="497"/>
      <c r="IWA27" s="497"/>
      <c r="IWB27" s="497"/>
      <c r="IWC27" s="497"/>
      <c r="IWD27" s="497"/>
      <c r="IWE27" s="497"/>
      <c r="IWF27" s="497"/>
      <c r="IWG27" s="497"/>
      <c r="IWH27" s="497"/>
      <c r="IWI27" s="497"/>
      <c r="IWJ27" s="497"/>
      <c r="IWK27" s="497"/>
      <c r="IWL27" s="497"/>
      <c r="IWM27" s="497"/>
      <c r="IWN27" s="497"/>
      <c r="IWO27" s="497"/>
      <c r="IWP27" s="497"/>
      <c r="IWQ27" s="497"/>
      <c r="IWR27" s="497"/>
      <c r="IWS27" s="497"/>
      <c r="IWT27" s="497"/>
      <c r="IWU27" s="497"/>
      <c r="IWV27" s="497"/>
      <c r="IWW27" s="497"/>
      <c r="IWX27" s="497"/>
      <c r="IWY27" s="497"/>
      <c r="IWZ27" s="497"/>
      <c r="IXA27" s="497"/>
      <c r="IXB27" s="497"/>
      <c r="IXC27" s="497"/>
      <c r="IXD27" s="497"/>
      <c r="IXE27" s="497"/>
      <c r="IXF27" s="497"/>
      <c r="IXG27" s="497"/>
      <c r="IXH27" s="497"/>
      <c r="IXI27" s="497"/>
      <c r="IXJ27" s="497"/>
      <c r="IXK27" s="497"/>
      <c r="IXL27" s="497"/>
      <c r="IXM27" s="497"/>
      <c r="IXN27" s="497"/>
      <c r="IXO27" s="497"/>
      <c r="IXP27" s="497"/>
      <c r="IXQ27" s="497"/>
      <c r="IXR27" s="497"/>
      <c r="IXS27" s="497"/>
      <c r="IXT27" s="497"/>
      <c r="IXU27" s="497"/>
      <c r="IXV27" s="497"/>
      <c r="IXW27" s="497"/>
      <c r="IXX27" s="497"/>
      <c r="IXY27" s="497"/>
      <c r="IXZ27" s="497"/>
      <c r="IYA27" s="497"/>
      <c r="IYB27" s="497"/>
      <c r="IYC27" s="497"/>
      <c r="IYD27" s="497"/>
      <c r="IYE27" s="497"/>
      <c r="IYF27" s="497"/>
      <c r="IYG27" s="497"/>
      <c r="IYH27" s="497"/>
      <c r="IYI27" s="497"/>
      <c r="IYJ27" s="497"/>
      <c r="IYK27" s="497"/>
      <c r="IYL27" s="497"/>
      <c r="IYM27" s="497"/>
      <c r="IYN27" s="497"/>
      <c r="IYO27" s="497"/>
      <c r="IYP27" s="497"/>
      <c r="IYQ27" s="497"/>
      <c r="IYR27" s="497"/>
      <c r="IYS27" s="497"/>
      <c r="IYT27" s="497"/>
      <c r="IYU27" s="497"/>
      <c r="IYV27" s="497"/>
      <c r="IYW27" s="497"/>
      <c r="IYX27" s="497"/>
      <c r="IYY27" s="497"/>
      <c r="IYZ27" s="497"/>
      <c r="IZA27" s="497"/>
      <c r="IZB27" s="497"/>
      <c r="IZC27" s="497"/>
      <c r="IZD27" s="497"/>
      <c r="IZE27" s="497"/>
      <c r="IZF27" s="497"/>
      <c r="IZG27" s="497"/>
      <c r="IZH27" s="497"/>
      <c r="IZI27" s="497"/>
      <c r="IZJ27" s="497"/>
      <c r="IZK27" s="497"/>
      <c r="IZL27" s="497"/>
      <c r="IZM27" s="497"/>
      <c r="IZN27" s="497"/>
      <c r="IZO27" s="497"/>
      <c r="IZP27" s="497"/>
      <c r="IZQ27" s="497"/>
      <c r="IZR27" s="497"/>
      <c r="IZS27" s="497"/>
      <c r="IZT27" s="497"/>
      <c r="IZU27" s="497"/>
      <c r="IZV27" s="497"/>
      <c r="IZW27" s="497"/>
      <c r="IZX27" s="497"/>
      <c r="IZY27" s="497"/>
      <c r="IZZ27" s="497"/>
      <c r="JAA27" s="497"/>
      <c r="JAB27" s="497"/>
      <c r="JAC27" s="497"/>
      <c r="JAD27" s="497"/>
      <c r="JAE27" s="497"/>
      <c r="JAF27" s="497"/>
      <c r="JAG27" s="497"/>
      <c r="JAH27" s="497"/>
      <c r="JAI27" s="497"/>
      <c r="JAJ27" s="497"/>
      <c r="JAK27" s="497"/>
      <c r="JAL27" s="497"/>
      <c r="JAM27" s="497"/>
      <c r="JAN27" s="497"/>
      <c r="JAO27" s="497"/>
      <c r="JAP27" s="497"/>
      <c r="JAQ27" s="497"/>
      <c r="JAR27" s="497"/>
      <c r="JAS27" s="497"/>
      <c r="JAT27" s="497"/>
      <c r="JAU27" s="497"/>
      <c r="JAV27" s="497"/>
      <c r="JAW27" s="497"/>
      <c r="JAX27" s="497"/>
      <c r="JAY27" s="497"/>
      <c r="JAZ27" s="497"/>
      <c r="JBA27" s="497"/>
      <c r="JBB27" s="497"/>
      <c r="JBC27" s="497"/>
      <c r="JBD27" s="497"/>
      <c r="JBE27" s="497"/>
      <c r="JBF27" s="497"/>
      <c r="JBG27" s="497"/>
      <c r="JBH27" s="497"/>
      <c r="JBI27" s="497"/>
      <c r="JBJ27" s="497"/>
      <c r="JBK27" s="497"/>
      <c r="JBL27" s="497"/>
      <c r="JBM27" s="497"/>
      <c r="JBN27" s="497"/>
      <c r="JBO27" s="497"/>
      <c r="JBP27" s="497"/>
      <c r="JBQ27" s="497"/>
      <c r="JBR27" s="497"/>
      <c r="JBS27" s="497"/>
      <c r="JBT27" s="497"/>
      <c r="JBU27" s="497"/>
      <c r="JBV27" s="497"/>
      <c r="JBW27" s="497"/>
      <c r="JBX27" s="497"/>
      <c r="JBY27" s="497"/>
      <c r="JBZ27" s="497"/>
      <c r="JCA27" s="497"/>
      <c r="JCB27" s="497"/>
      <c r="JCC27" s="497"/>
      <c r="JCD27" s="497"/>
      <c r="JCE27" s="497"/>
      <c r="JCF27" s="497"/>
      <c r="JCG27" s="497"/>
      <c r="JCH27" s="497"/>
      <c r="JCI27" s="497"/>
      <c r="JCJ27" s="497"/>
      <c r="JCK27" s="497"/>
      <c r="JCL27" s="497"/>
      <c r="JCM27" s="497"/>
      <c r="JCN27" s="497"/>
      <c r="JCO27" s="497"/>
      <c r="JCP27" s="497"/>
      <c r="JCQ27" s="497"/>
      <c r="JCR27" s="497"/>
      <c r="JCS27" s="497"/>
      <c r="JCT27" s="497"/>
      <c r="JCU27" s="497"/>
      <c r="JCV27" s="497"/>
      <c r="JCW27" s="497"/>
      <c r="JCX27" s="497"/>
      <c r="JCY27" s="497"/>
      <c r="JCZ27" s="497"/>
      <c r="JDA27" s="497"/>
      <c r="JDB27" s="497"/>
      <c r="JDC27" s="497"/>
      <c r="JDD27" s="497"/>
      <c r="JDE27" s="497"/>
      <c r="JDF27" s="497"/>
      <c r="JDG27" s="497"/>
      <c r="JDH27" s="497"/>
      <c r="JDI27" s="497"/>
      <c r="JDJ27" s="497"/>
      <c r="JDK27" s="497"/>
      <c r="JDL27" s="497"/>
      <c r="JDM27" s="497"/>
      <c r="JDN27" s="497"/>
      <c r="JDO27" s="497"/>
      <c r="JDP27" s="497"/>
      <c r="JDQ27" s="497"/>
      <c r="JDR27" s="497"/>
      <c r="JDS27" s="497"/>
      <c r="JDT27" s="497"/>
      <c r="JDU27" s="497"/>
      <c r="JDV27" s="497"/>
      <c r="JDW27" s="497"/>
      <c r="JDX27" s="497"/>
      <c r="JDY27" s="497"/>
      <c r="JDZ27" s="497"/>
      <c r="JEA27" s="497"/>
      <c r="JEB27" s="497"/>
      <c r="JEC27" s="497"/>
      <c r="JED27" s="497"/>
      <c r="JEE27" s="497"/>
      <c r="JEF27" s="497"/>
      <c r="JEG27" s="497"/>
      <c r="JEH27" s="497"/>
      <c r="JEI27" s="497"/>
      <c r="JEJ27" s="497"/>
      <c r="JEK27" s="497"/>
      <c r="JEL27" s="497"/>
      <c r="JEM27" s="497"/>
      <c r="JEN27" s="497"/>
      <c r="JEO27" s="497"/>
      <c r="JEP27" s="497"/>
      <c r="JEQ27" s="497"/>
      <c r="JER27" s="497"/>
      <c r="JES27" s="497"/>
      <c r="JET27" s="497"/>
      <c r="JEU27" s="497"/>
      <c r="JEV27" s="497"/>
      <c r="JEW27" s="497"/>
      <c r="JEX27" s="497"/>
      <c r="JEY27" s="497"/>
      <c r="JEZ27" s="497"/>
      <c r="JFA27" s="497"/>
      <c r="JFB27" s="497"/>
      <c r="JFC27" s="497"/>
      <c r="JFD27" s="497"/>
      <c r="JFE27" s="497"/>
      <c r="JFF27" s="497"/>
      <c r="JFG27" s="497"/>
      <c r="JFH27" s="497"/>
      <c r="JFI27" s="497"/>
      <c r="JFJ27" s="497"/>
      <c r="JFK27" s="497"/>
      <c r="JFL27" s="497"/>
      <c r="JFM27" s="497"/>
      <c r="JFN27" s="497"/>
      <c r="JFO27" s="497"/>
      <c r="JFP27" s="497"/>
      <c r="JFQ27" s="497"/>
      <c r="JFR27" s="497"/>
      <c r="JFS27" s="497"/>
      <c r="JFT27" s="497"/>
      <c r="JFU27" s="497"/>
      <c r="JFV27" s="497"/>
      <c r="JFW27" s="497"/>
      <c r="JFX27" s="497"/>
      <c r="JFY27" s="497"/>
      <c r="JFZ27" s="497"/>
      <c r="JGA27" s="497"/>
      <c r="JGB27" s="497"/>
      <c r="JGC27" s="497"/>
      <c r="JGD27" s="497"/>
      <c r="JGE27" s="497"/>
      <c r="JGF27" s="497"/>
      <c r="JGG27" s="497"/>
      <c r="JGH27" s="497"/>
      <c r="JGI27" s="497"/>
      <c r="JGJ27" s="497"/>
      <c r="JGK27" s="497"/>
      <c r="JGL27" s="497"/>
      <c r="JGM27" s="497"/>
      <c r="JGN27" s="497"/>
      <c r="JGO27" s="497"/>
      <c r="JGP27" s="497"/>
      <c r="JGQ27" s="497"/>
      <c r="JGR27" s="497"/>
      <c r="JGS27" s="497"/>
      <c r="JGT27" s="497"/>
      <c r="JGU27" s="497"/>
      <c r="JGV27" s="497"/>
      <c r="JGW27" s="497"/>
      <c r="JGX27" s="497"/>
      <c r="JGY27" s="497"/>
      <c r="JGZ27" s="497"/>
      <c r="JHA27" s="497"/>
      <c r="JHB27" s="497"/>
      <c r="JHC27" s="497"/>
      <c r="JHD27" s="497"/>
      <c r="JHE27" s="497"/>
      <c r="JHF27" s="497"/>
      <c r="JHG27" s="497"/>
      <c r="JHH27" s="497"/>
      <c r="JHI27" s="497"/>
      <c r="JHJ27" s="497"/>
      <c r="JHK27" s="497"/>
      <c r="JHL27" s="497"/>
      <c r="JHM27" s="497"/>
      <c r="JHN27" s="497"/>
      <c r="JHO27" s="497"/>
      <c r="JHP27" s="497"/>
      <c r="JHQ27" s="497"/>
      <c r="JHR27" s="497"/>
      <c r="JHS27" s="497"/>
      <c r="JHT27" s="497"/>
      <c r="JHU27" s="497"/>
      <c r="JHV27" s="497"/>
      <c r="JHW27" s="497"/>
      <c r="JHX27" s="497"/>
      <c r="JHY27" s="497"/>
      <c r="JHZ27" s="497"/>
      <c r="JIA27" s="497"/>
      <c r="JIB27" s="497"/>
      <c r="JIC27" s="497"/>
      <c r="JID27" s="497"/>
      <c r="JIE27" s="497"/>
      <c r="JIF27" s="497"/>
      <c r="JIG27" s="497"/>
      <c r="JIH27" s="497"/>
      <c r="JII27" s="497"/>
      <c r="JIJ27" s="497"/>
      <c r="JIK27" s="497"/>
      <c r="JIL27" s="497"/>
      <c r="JIM27" s="497"/>
      <c r="JIN27" s="497"/>
      <c r="JIO27" s="497"/>
      <c r="JIP27" s="497"/>
      <c r="JIQ27" s="497"/>
      <c r="JIR27" s="497"/>
      <c r="JIS27" s="497"/>
      <c r="JIT27" s="497"/>
      <c r="JIU27" s="497"/>
      <c r="JIV27" s="497"/>
      <c r="JIW27" s="497"/>
      <c r="JIX27" s="497"/>
      <c r="JIY27" s="497"/>
      <c r="JIZ27" s="497"/>
      <c r="JJA27" s="497"/>
      <c r="JJB27" s="497"/>
      <c r="JJC27" s="497"/>
      <c r="JJD27" s="497"/>
      <c r="JJE27" s="497"/>
      <c r="JJF27" s="497"/>
      <c r="JJG27" s="497"/>
      <c r="JJH27" s="497"/>
      <c r="JJI27" s="497"/>
      <c r="JJJ27" s="497"/>
      <c r="JJK27" s="497"/>
      <c r="JJL27" s="497"/>
      <c r="JJM27" s="497"/>
      <c r="JJN27" s="497"/>
      <c r="JJO27" s="497"/>
      <c r="JJP27" s="497"/>
      <c r="JJQ27" s="497"/>
      <c r="JJR27" s="497"/>
      <c r="JJS27" s="497"/>
      <c r="JJT27" s="497"/>
      <c r="JJU27" s="497"/>
      <c r="JJV27" s="497"/>
      <c r="JJW27" s="497"/>
      <c r="JJX27" s="497"/>
      <c r="JJY27" s="497"/>
      <c r="JJZ27" s="497"/>
      <c r="JKA27" s="497"/>
      <c r="JKB27" s="497"/>
      <c r="JKC27" s="497"/>
      <c r="JKD27" s="497"/>
      <c r="JKE27" s="497"/>
      <c r="JKF27" s="497"/>
      <c r="JKG27" s="497"/>
      <c r="JKH27" s="497"/>
      <c r="JKI27" s="497"/>
      <c r="JKJ27" s="497"/>
      <c r="JKK27" s="497"/>
      <c r="JKL27" s="497"/>
      <c r="JKM27" s="497"/>
      <c r="JKN27" s="497"/>
      <c r="JKO27" s="497"/>
      <c r="JKP27" s="497"/>
      <c r="JKQ27" s="497"/>
      <c r="JKR27" s="497"/>
      <c r="JKS27" s="497"/>
      <c r="JKT27" s="497"/>
      <c r="JKU27" s="497"/>
      <c r="JKV27" s="497"/>
      <c r="JKW27" s="497"/>
      <c r="JKX27" s="497"/>
      <c r="JKY27" s="497"/>
      <c r="JKZ27" s="497"/>
      <c r="JLA27" s="497"/>
      <c r="JLB27" s="497"/>
      <c r="JLC27" s="497"/>
      <c r="JLD27" s="497"/>
      <c r="JLE27" s="497"/>
      <c r="JLF27" s="497"/>
      <c r="JLG27" s="497"/>
      <c r="JLH27" s="497"/>
      <c r="JLI27" s="497"/>
      <c r="JLJ27" s="497"/>
      <c r="JLK27" s="497"/>
      <c r="JLL27" s="497"/>
      <c r="JLM27" s="497"/>
      <c r="JLN27" s="497"/>
      <c r="JLO27" s="497"/>
      <c r="JLP27" s="497"/>
      <c r="JLQ27" s="497"/>
      <c r="JLR27" s="497"/>
      <c r="JLS27" s="497"/>
      <c r="JLT27" s="497"/>
      <c r="JLU27" s="497"/>
      <c r="JLV27" s="497"/>
      <c r="JLW27" s="497"/>
      <c r="JLX27" s="497"/>
      <c r="JLY27" s="497"/>
      <c r="JLZ27" s="497"/>
      <c r="JMA27" s="497"/>
      <c r="JMB27" s="497"/>
      <c r="JMC27" s="497"/>
      <c r="JMD27" s="497"/>
      <c r="JME27" s="497"/>
      <c r="JMF27" s="497"/>
      <c r="JMG27" s="497"/>
      <c r="JMH27" s="497"/>
      <c r="JMI27" s="497"/>
      <c r="JMJ27" s="497"/>
      <c r="JMK27" s="497"/>
      <c r="JML27" s="497"/>
      <c r="JMM27" s="497"/>
      <c r="JMN27" s="497"/>
      <c r="JMO27" s="497"/>
      <c r="JMP27" s="497"/>
      <c r="JMQ27" s="497"/>
      <c r="JMR27" s="497"/>
      <c r="JMS27" s="497"/>
      <c r="JMT27" s="497"/>
      <c r="JMU27" s="497"/>
      <c r="JMV27" s="497"/>
      <c r="JMW27" s="497"/>
      <c r="JMX27" s="497"/>
      <c r="JMY27" s="497"/>
      <c r="JMZ27" s="497"/>
      <c r="JNA27" s="497"/>
      <c r="JNB27" s="497"/>
      <c r="JNC27" s="497"/>
      <c r="JND27" s="497"/>
      <c r="JNE27" s="497"/>
      <c r="JNF27" s="497"/>
      <c r="JNG27" s="497"/>
      <c r="JNH27" s="497"/>
      <c r="JNI27" s="497"/>
      <c r="JNJ27" s="497"/>
      <c r="JNK27" s="497"/>
      <c r="JNL27" s="497"/>
      <c r="JNM27" s="497"/>
      <c r="JNN27" s="497"/>
      <c r="JNO27" s="497"/>
      <c r="JNP27" s="497"/>
      <c r="JNQ27" s="497"/>
      <c r="JNR27" s="497"/>
      <c r="JNS27" s="497"/>
      <c r="JNT27" s="497"/>
      <c r="JNU27" s="497"/>
      <c r="JNV27" s="497"/>
      <c r="JNW27" s="497"/>
      <c r="JNX27" s="497"/>
      <c r="JNY27" s="497"/>
      <c r="JNZ27" s="497"/>
      <c r="JOA27" s="497"/>
      <c r="JOB27" s="497"/>
      <c r="JOC27" s="497"/>
      <c r="JOD27" s="497"/>
      <c r="JOE27" s="497"/>
      <c r="JOF27" s="497"/>
      <c r="JOG27" s="497"/>
      <c r="JOH27" s="497"/>
      <c r="JOI27" s="497"/>
      <c r="JOJ27" s="497"/>
      <c r="JOK27" s="497"/>
      <c r="JOL27" s="497"/>
      <c r="JOM27" s="497"/>
      <c r="JON27" s="497"/>
      <c r="JOO27" s="497"/>
      <c r="JOP27" s="497"/>
      <c r="JOQ27" s="497"/>
      <c r="JOR27" s="497"/>
      <c r="JOS27" s="497"/>
      <c r="JOT27" s="497"/>
      <c r="JOU27" s="497"/>
      <c r="JOV27" s="497"/>
      <c r="JOW27" s="497"/>
      <c r="JOX27" s="497"/>
      <c r="JOY27" s="497"/>
      <c r="JOZ27" s="497"/>
      <c r="JPA27" s="497"/>
      <c r="JPB27" s="497"/>
      <c r="JPC27" s="497"/>
      <c r="JPD27" s="497"/>
      <c r="JPE27" s="497"/>
      <c r="JPF27" s="497"/>
      <c r="JPG27" s="497"/>
      <c r="JPH27" s="497"/>
      <c r="JPI27" s="497"/>
      <c r="JPJ27" s="497"/>
      <c r="JPK27" s="497"/>
      <c r="JPL27" s="497"/>
      <c r="JPM27" s="497"/>
      <c r="JPN27" s="497"/>
      <c r="JPO27" s="497"/>
      <c r="JPP27" s="497"/>
      <c r="JPQ27" s="497"/>
      <c r="JPR27" s="497"/>
      <c r="JPS27" s="497"/>
      <c r="JPT27" s="497"/>
      <c r="JPU27" s="497"/>
      <c r="JPV27" s="497"/>
      <c r="JPW27" s="497"/>
      <c r="JPX27" s="497"/>
      <c r="JPY27" s="497"/>
      <c r="JPZ27" s="497"/>
      <c r="JQA27" s="497"/>
      <c r="JQB27" s="497"/>
      <c r="JQC27" s="497"/>
      <c r="JQD27" s="497"/>
      <c r="JQE27" s="497"/>
      <c r="JQF27" s="497"/>
      <c r="JQG27" s="497"/>
      <c r="JQH27" s="497"/>
      <c r="JQI27" s="497"/>
      <c r="JQJ27" s="497"/>
      <c r="JQK27" s="497"/>
      <c r="JQL27" s="497"/>
      <c r="JQM27" s="497"/>
      <c r="JQN27" s="497"/>
      <c r="JQO27" s="497"/>
      <c r="JQP27" s="497"/>
      <c r="JQQ27" s="497"/>
      <c r="JQR27" s="497"/>
      <c r="JQS27" s="497"/>
      <c r="JQT27" s="497"/>
      <c r="JQU27" s="497"/>
      <c r="JQV27" s="497"/>
      <c r="JQW27" s="497"/>
      <c r="JQX27" s="497"/>
      <c r="JQY27" s="497"/>
      <c r="JQZ27" s="497"/>
      <c r="JRA27" s="497"/>
      <c r="JRB27" s="497"/>
      <c r="JRC27" s="497"/>
      <c r="JRD27" s="497"/>
      <c r="JRE27" s="497"/>
      <c r="JRF27" s="497"/>
      <c r="JRG27" s="497"/>
      <c r="JRH27" s="497"/>
      <c r="JRI27" s="497"/>
      <c r="JRJ27" s="497"/>
      <c r="JRK27" s="497"/>
      <c r="JRL27" s="497"/>
      <c r="JRM27" s="497"/>
      <c r="JRN27" s="497"/>
      <c r="JRO27" s="497"/>
      <c r="JRP27" s="497"/>
      <c r="JRQ27" s="497"/>
      <c r="JRR27" s="497"/>
      <c r="JRS27" s="497"/>
      <c r="JRT27" s="497"/>
      <c r="JRU27" s="497"/>
      <c r="JRV27" s="497"/>
      <c r="JRW27" s="497"/>
      <c r="JRX27" s="497"/>
      <c r="JRY27" s="497"/>
      <c r="JRZ27" s="497"/>
      <c r="JSA27" s="497"/>
      <c r="JSB27" s="497"/>
      <c r="JSC27" s="497"/>
      <c r="JSD27" s="497"/>
      <c r="JSE27" s="497"/>
      <c r="JSF27" s="497"/>
      <c r="JSG27" s="497"/>
      <c r="JSH27" s="497"/>
      <c r="JSI27" s="497"/>
      <c r="JSJ27" s="497"/>
      <c r="JSK27" s="497"/>
      <c r="JSL27" s="497"/>
      <c r="JSM27" s="497"/>
      <c r="JSN27" s="497"/>
      <c r="JSO27" s="497"/>
      <c r="JSP27" s="497"/>
      <c r="JSQ27" s="497"/>
      <c r="JSR27" s="497"/>
      <c r="JSS27" s="497"/>
      <c r="JST27" s="497"/>
      <c r="JSU27" s="497"/>
      <c r="JSV27" s="497"/>
      <c r="JSW27" s="497"/>
      <c r="JSX27" s="497"/>
      <c r="JSY27" s="497"/>
      <c r="JSZ27" s="497"/>
      <c r="JTA27" s="497"/>
      <c r="JTB27" s="497"/>
      <c r="JTC27" s="497"/>
      <c r="JTD27" s="497"/>
      <c r="JTE27" s="497"/>
      <c r="JTF27" s="497"/>
      <c r="JTG27" s="497"/>
      <c r="JTH27" s="497"/>
      <c r="JTI27" s="497"/>
      <c r="JTJ27" s="497"/>
      <c r="JTK27" s="497"/>
      <c r="JTL27" s="497"/>
      <c r="JTM27" s="497"/>
      <c r="JTN27" s="497"/>
      <c r="JTO27" s="497"/>
      <c r="JTP27" s="497"/>
      <c r="JTQ27" s="497"/>
      <c r="JTR27" s="497"/>
      <c r="JTS27" s="497"/>
      <c r="JTT27" s="497"/>
      <c r="JTU27" s="497"/>
      <c r="JTV27" s="497"/>
      <c r="JTW27" s="497"/>
      <c r="JTX27" s="497"/>
      <c r="JTY27" s="497"/>
      <c r="JTZ27" s="497"/>
      <c r="JUA27" s="497"/>
      <c r="JUB27" s="497"/>
      <c r="JUC27" s="497"/>
      <c r="JUD27" s="497"/>
      <c r="JUE27" s="497"/>
      <c r="JUF27" s="497"/>
      <c r="JUG27" s="497"/>
      <c r="JUH27" s="497"/>
      <c r="JUI27" s="497"/>
      <c r="JUJ27" s="497"/>
      <c r="JUK27" s="497"/>
      <c r="JUL27" s="497"/>
      <c r="JUM27" s="497"/>
      <c r="JUN27" s="497"/>
      <c r="JUO27" s="497"/>
      <c r="JUP27" s="497"/>
      <c r="JUQ27" s="497"/>
      <c r="JUR27" s="497"/>
      <c r="JUS27" s="497"/>
      <c r="JUT27" s="497"/>
      <c r="JUU27" s="497"/>
      <c r="JUV27" s="497"/>
      <c r="JUW27" s="497"/>
      <c r="JUX27" s="497"/>
      <c r="JUY27" s="497"/>
      <c r="JUZ27" s="497"/>
      <c r="JVA27" s="497"/>
      <c r="JVB27" s="497"/>
      <c r="JVC27" s="497"/>
      <c r="JVD27" s="497"/>
      <c r="JVE27" s="497"/>
      <c r="JVF27" s="497"/>
      <c r="JVG27" s="497"/>
      <c r="JVH27" s="497"/>
      <c r="JVI27" s="497"/>
      <c r="JVJ27" s="497"/>
      <c r="JVK27" s="497"/>
      <c r="JVL27" s="497"/>
      <c r="JVM27" s="497"/>
      <c r="JVN27" s="497"/>
      <c r="JVO27" s="497"/>
      <c r="JVP27" s="497"/>
      <c r="JVQ27" s="497"/>
      <c r="JVR27" s="497"/>
      <c r="JVS27" s="497"/>
      <c r="JVT27" s="497"/>
      <c r="JVU27" s="497"/>
      <c r="JVV27" s="497"/>
      <c r="JVW27" s="497"/>
      <c r="JVX27" s="497"/>
      <c r="JVY27" s="497"/>
      <c r="JVZ27" s="497"/>
      <c r="JWA27" s="497"/>
      <c r="JWB27" s="497"/>
      <c r="JWC27" s="497"/>
      <c r="JWD27" s="497"/>
      <c r="JWE27" s="497"/>
      <c r="JWF27" s="497"/>
      <c r="JWG27" s="497"/>
      <c r="JWH27" s="497"/>
      <c r="JWI27" s="497"/>
      <c r="JWJ27" s="497"/>
      <c r="JWK27" s="497"/>
      <c r="JWL27" s="497"/>
      <c r="JWM27" s="497"/>
      <c r="JWN27" s="497"/>
      <c r="JWO27" s="497"/>
      <c r="JWP27" s="497"/>
      <c r="JWQ27" s="497"/>
      <c r="JWR27" s="497"/>
      <c r="JWS27" s="497"/>
      <c r="JWT27" s="497"/>
      <c r="JWU27" s="497"/>
      <c r="JWV27" s="497"/>
      <c r="JWW27" s="497"/>
      <c r="JWX27" s="497"/>
      <c r="JWY27" s="497"/>
      <c r="JWZ27" s="497"/>
      <c r="JXA27" s="497"/>
      <c r="JXB27" s="497"/>
      <c r="JXC27" s="497"/>
      <c r="JXD27" s="497"/>
      <c r="JXE27" s="497"/>
      <c r="JXF27" s="497"/>
      <c r="JXG27" s="497"/>
      <c r="JXH27" s="497"/>
      <c r="JXI27" s="497"/>
      <c r="JXJ27" s="497"/>
      <c r="JXK27" s="497"/>
      <c r="JXL27" s="497"/>
      <c r="JXM27" s="497"/>
      <c r="JXN27" s="497"/>
      <c r="JXO27" s="497"/>
      <c r="JXP27" s="497"/>
      <c r="JXQ27" s="497"/>
      <c r="JXR27" s="497"/>
      <c r="JXS27" s="497"/>
      <c r="JXT27" s="497"/>
      <c r="JXU27" s="497"/>
      <c r="JXV27" s="497"/>
      <c r="JXW27" s="497"/>
      <c r="JXX27" s="497"/>
      <c r="JXY27" s="497"/>
      <c r="JXZ27" s="497"/>
      <c r="JYA27" s="497"/>
      <c r="JYB27" s="497"/>
      <c r="JYC27" s="497"/>
      <c r="JYD27" s="497"/>
      <c r="JYE27" s="497"/>
      <c r="JYF27" s="497"/>
      <c r="JYG27" s="497"/>
      <c r="JYH27" s="497"/>
      <c r="JYI27" s="497"/>
      <c r="JYJ27" s="497"/>
      <c r="JYK27" s="497"/>
      <c r="JYL27" s="497"/>
      <c r="JYM27" s="497"/>
      <c r="JYN27" s="497"/>
      <c r="JYO27" s="497"/>
      <c r="JYP27" s="497"/>
      <c r="JYQ27" s="497"/>
      <c r="JYR27" s="497"/>
      <c r="JYS27" s="497"/>
      <c r="JYT27" s="497"/>
      <c r="JYU27" s="497"/>
      <c r="JYV27" s="497"/>
      <c r="JYW27" s="497"/>
      <c r="JYX27" s="497"/>
      <c r="JYY27" s="497"/>
      <c r="JYZ27" s="497"/>
      <c r="JZA27" s="497"/>
      <c r="JZB27" s="497"/>
      <c r="JZC27" s="497"/>
      <c r="JZD27" s="497"/>
      <c r="JZE27" s="497"/>
      <c r="JZF27" s="497"/>
      <c r="JZG27" s="497"/>
      <c r="JZH27" s="497"/>
      <c r="JZI27" s="497"/>
      <c r="JZJ27" s="497"/>
      <c r="JZK27" s="497"/>
      <c r="JZL27" s="497"/>
      <c r="JZM27" s="497"/>
      <c r="JZN27" s="497"/>
      <c r="JZO27" s="497"/>
      <c r="JZP27" s="497"/>
      <c r="JZQ27" s="497"/>
      <c r="JZR27" s="497"/>
      <c r="JZS27" s="497"/>
      <c r="JZT27" s="497"/>
      <c r="JZU27" s="497"/>
      <c r="JZV27" s="497"/>
      <c r="JZW27" s="497"/>
      <c r="JZX27" s="497"/>
      <c r="JZY27" s="497"/>
      <c r="JZZ27" s="497"/>
      <c r="KAA27" s="497"/>
      <c r="KAB27" s="497"/>
      <c r="KAC27" s="497"/>
      <c r="KAD27" s="497"/>
      <c r="KAE27" s="497"/>
      <c r="KAF27" s="497"/>
      <c r="KAG27" s="497"/>
      <c r="KAH27" s="497"/>
      <c r="KAI27" s="497"/>
      <c r="KAJ27" s="497"/>
      <c r="KAK27" s="497"/>
      <c r="KAL27" s="497"/>
      <c r="KAM27" s="497"/>
      <c r="KAN27" s="497"/>
      <c r="KAO27" s="497"/>
      <c r="KAP27" s="497"/>
      <c r="KAQ27" s="497"/>
      <c r="KAR27" s="497"/>
      <c r="KAS27" s="497"/>
      <c r="KAT27" s="497"/>
      <c r="KAU27" s="497"/>
      <c r="KAV27" s="497"/>
      <c r="KAW27" s="497"/>
      <c r="KAX27" s="497"/>
      <c r="KAY27" s="497"/>
      <c r="KAZ27" s="497"/>
      <c r="KBA27" s="497"/>
      <c r="KBB27" s="497"/>
      <c r="KBC27" s="497"/>
      <c r="KBD27" s="497"/>
      <c r="KBE27" s="497"/>
      <c r="KBF27" s="497"/>
      <c r="KBG27" s="497"/>
      <c r="KBH27" s="497"/>
      <c r="KBI27" s="497"/>
      <c r="KBJ27" s="497"/>
      <c r="KBK27" s="497"/>
      <c r="KBL27" s="497"/>
      <c r="KBM27" s="497"/>
      <c r="KBN27" s="497"/>
      <c r="KBO27" s="497"/>
      <c r="KBP27" s="497"/>
      <c r="KBQ27" s="497"/>
      <c r="KBR27" s="497"/>
      <c r="KBS27" s="497"/>
      <c r="KBT27" s="497"/>
      <c r="KBU27" s="497"/>
      <c r="KBV27" s="497"/>
      <c r="KBW27" s="497"/>
      <c r="KBX27" s="497"/>
      <c r="KBY27" s="497"/>
      <c r="KBZ27" s="497"/>
      <c r="KCA27" s="497"/>
      <c r="KCB27" s="497"/>
      <c r="KCC27" s="497"/>
      <c r="KCD27" s="497"/>
      <c r="KCE27" s="497"/>
      <c r="KCF27" s="497"/>
      <c r="KCG27" s="497"/>
      <c r="KCH27" s="497"/>
      <c r="KCI27" s="497"/>
      <c r="KCJ27" s="497"/>
      <c r="KCK27" s="497"/>
      <c r="KCL27" s="497"/>
      <c r="KCM27" s="497"/>
      <c r="KCN27" s="497"/>
      <c r="KCO27" s="497"/>
      <c r="KCP27" s="497"/>
      <c r="KCQ27" s="497"/>
      <c r="KCR27" s="497"/>
      <c r="KCS27" s="497"/>
      <c r="KCT27" s="497"/>
      <c r="KCU27" s="497"/>
      <c r="KCV27" s="497"/>
      <c r="KCW27" s="497"/>
      <c r="KCX27" s="497"/>
      <c r="KCY27" s="497"/>
      <c r="KCZ27" s="497"/>
      <c r="KDA27" s="497"/>
      <c r="KDB27" s="497"/>
      <c r="KDC27" s="497"/>
      <c r="KDD27" s="497"/>
      <c r="KDE27" s="497"/>
      <c r="KDF27" s="497"/>
      <c r="KDG27" s="497"/>
      <c r="KDH27" s="497"/>
      <c r="KDI27" s="497"/>
      <c r="KDJ27" s="497"/>
      <c r="KDK27" s="497"/>
      <c r="KDL27" s="497"/>
      <c r="KDM27" s="497"/>
      <c r="KDN27" s="497"/>
      <c r="KDO27" s="497"/>
      <c r="KDP27" s="497"/>
      <c r="KDQ27" s="497"/>
      <c r="KDR27" s="497"/>
      <c r="KDS27" s="497"/>
      <c r="KDT27" s="497"/>
      <c r="KDU27" s="497"/>
      <c r="KDV27" s="497"/>
      <c r="KDW27" s="497"/>
      <c r="KDX27" s="497"/>
      <c r="KDY27" s="497"/>
      <c r="KDZ27" s="497"/>
      <c r="KEA27" s="497"/>
      <c r="KEB27" s="497"/>
      <c r="KEC27" s="497"/>
      <c r="KED27" s="497"/>
      <c r="KEE27" s="497"/>
      <c r="KEF27" s="497"/>
      <c r="KEG27" s="497"/>
      <c r="KEH27" s="497"/>
      <c r="KEI27" s="497"/>
      <c r="KEJ27" s="497"/>
      <c r="KEK27" s="497"/>
      <c r="KEL27" s="497"/>
      <c r="KEM27" s="497"/>
      <c r="KEN27" s="497"/>
      <c r="KEO27" s="497"/>
      <c r="KEP27" s="497"/>
      <c r="KEQ27" s="497"/>
      <c r="KER27" s="497"/>
      <c r="KES27" s="497"/>
      <c r="KET27" s="497"/>
      <c r="KEU27" s="497"/>
      <c r="KEV27" s="497"/>
      <c r="KEW27" s="497"/>
      <c r="KEX27" s="497"/>
      <c r="KEY27" s="497"/>
      <c r="KEZ27" s="497"/>
      <c r="KFA27" s="497"/>
      <c r="KFB27" s="497"/>
      <c r="KFC27" s="497"/>
      <c r="KFD27" s="497"/>
      <c r="KFE27" s="497"/>
      <c r="KFF27" s="497"/>
      <c r="KFG27" s="497"/>
      <c r="KFH27" s="497"/>
      <c r="KFI27" s="497"/>
      <c r="KFJ27" s="497"/>
      <c r="KFK27" s="497"/>
      <c r="KFL27" s="497"/>
      <c r="KFM27" s="497"/>
      <c r="KFN27" s="497"/>
      <c r="KFO27" s="497"/>
      <c r="KFP27" s="497"/>
      <c r="KFQ27" s="497"/>
      <c r="KFR27" s="497"/>
      <c r="KFS27" s="497"/>
      <c r="KFT27" s="497"/>
      <c r="KFU27" s="497"/>
      <c r="KFV27" s="497"/>
      <c r="KFW27" s="497"/>
      <c r="KFX27" s="497"/>
      <c r="KFY27" s="497"/>
      <c r="KFZ27" s="497"/>
      <c r="KGA27" s="497"/>
      <c r="KGB27" s="497"/>
      <c r="KGC27" s="497"/>
      <c r="KGD27" s="497"/>
      <c r="KGE27" s="497"/>
      <c r="KGF27" s="497"/>
      <c r="KGG27" s="497"/>
      <c r="KGH27" s="497"/>
      <c r="KGI27" s="497"/>
      <c r="KGJ27" s="497"/>
      <c r="KGK27" s="497"/>
      <c r="KGL27" s="497"/>
      <c r="KGM27" s="497"/>
      <c r="KGN27" s="497"/>
      <c r="KGO27" s="497"/>
      <c r="KGP27" s="497"/>
      <c r="KGQ27" s="497"/>
      <c r="KGR27" s="497"/>
      <c r="KGS27" s="497"/>
      <c r="KGT27" s="497"/>
      <c r="KGU27" s="497"/>
      <c r="KGV27" s="497"/>
      <c r="KGW27" s="497"/>
      <c r="KGX27" s="497"/>
      <c r="KGY27" s="497"/>
      <c r="KGZ27" s="497"/>
      <c r="KHA27" s="497"/>
      <c r="KHB27" s="497"/>
      <c r="KHC27" s="497"/>
      <c r="KHD27" s="497"/>
      <c r="KHE27" s="497"/>
      <c r="KHF27" s="497"/>
      <c r="KHG27" s="497"/>
      <c r="KHH27" s="497"/>
      <c r="KHI27" s="497"/>
      <c r="KHJ27" s="497"/>
      <c r="KHK27" s="497"/>
      <c r="KHL27" s="497"/>
      <c r="KHM27" s="497"/>
      <c r="KHN27" s="497"/>
      <c r="KHO27" s="497"/>
      <c r="KHP27" s="497"/>
      <c r="KHQ27" s="497"/>
      <c r="KHR27" s="497"/>
      <c r="KHS27" s="497"/>
      <c r="KHT27" s="497"/>
      <c r="KHU27" s="497"/>
      <c r="KHV27" s="497"/>
      <c r="KHW27" s="497"/>
      <c r="KHX27" s="497"/>
      <c r="KHY27" s="497"/>
      <c r="KHZ27" s="497"/>
      <c r="KIA27" s="497"/>
      <c r="KIB27" s="497"/>
      <c r="KIC27" s="497"/>
      <c r="KID27" s="497"/>
      <c r="KIE27" s="497"/>
      <c r="KIF27" s="497"/>
      <c r="KIG27" s="497"/>
      <c r="KIH27" s="497"/>
      <c r="KII27" s="497"/>
      <c r="KIJ27" s="497"/>
      <c r="KIK27" s="497"/>
      <c r="KIL27" s="497"/>
      <c r="KIM27" s="497"/>
      <c r="KIN27" s="497"/>
      <c r="KIO27" s="497"/>
      <c r="KIP27" s="497"/>
      <c r="KIQ27" s="497"/>
      <c r="KIR27" s="497"/>
      <c r="KIS27" s="497"/>
      <c r="KIT27" s="497"/>
      <c r="KIU27" s="497"/>
      <c r="KIV27" s="497"/>
      <c r="KIW27" s="497"/>
      <c r="KIX27" s="497"/>
      <c r="KIY27" s="497"/>
      <c r="KIZ27" s="497"/>
      <c r="KJA27" s="497"/>
      <c r="KJB27" s="497"/>
      <c r="KJC27" s="497"/>
      <c r="KJD27" s="497"/>
      <c r="KJE27" s="497"/>
      <c r="KJF27" s="497"/>
      <c r="KJG27" s="497"/>
      <c r="KJH27" s="497"/>
      <c r="KJI27" s="497"/>
      <c r="KJJ27" s="497"/>
      <c r="KJK27" s="497"/>
      <c r="KJL27" s="497"/>
      <c r="KJM27" s="497"/>
      <c r="KJN27" s="497"/>
      <c r="KJO27" s="497"/>
      <c r="KJP27" s="497"/>
      <c r="KJQ27" s="497"/>
      <c r="KJR27" s="497"/>
      <c r="KJS27" s="497"/>
      <c r="KJT27" s="497"/>
      <c r="KJU27" s="497"/>
      <c r="KJV27" s="497"/>
      <c r="KJW27" s="497"/>
      <c r="KJX27" s="497"/>
      <c r="KJY27" s="497"/>
      <c r="KJZ27" s="497"/>
      <c r="KKA27" s="497"/>
      <c r="KKB27" s="497"/>
      <c r="KKC27" s="497"/>
      <c r="KKD27" s="497"/>
      <c r="KKE27" s="497"/>
      <c r="KKF27" s="497"/>
      <c r="KKG27" s="497"/>
      <c r="KKH27" s="497"/>
      <c r="KKI27" s="497"/>
      <c r="KKJ27" s="497"/>
      <c r="KKK27" s="497"/>
      <c r="KKL27" s="497"/>
      <c r="KKM27" s="497"/>
      <c r="KKN27" s="497"/>
      <c r="KKO27" s="497"/>
      <c r="KKP27" s="497"/>
      <c r="KKQ27" s="497"/>
      <c r="KKR27" s="497"/>
      <c r="KKS27" s="497"/>
      <c r="KKT27" s="497"/>
      <c r="KKU27" s="497"/>
      <c r="KKV27" s="497"/>
      <c r="KKW27" s="497"/>
      <c r="KKX27" s="497"/>
      <c r="KKY27" s="497"/>
      <c r="KKZ27" s="497"/>
      <c r="KLA27" s="497"/>
      <c r="KLB27" s="497"/>
      <c r="KLC27" s="497"/>
      <c r="KLD27" s="497"/>
      <c r="KLE27" s="497"/>
      <c r="KLF27" s="497"/>
      <c r="KLG27" s="497"/>
      <c r="KLH27" s="497"/>
      <c r="KLI27" s="497"/>
      <c r="KLJ27" s="497"/>
      <c r="KLK27" s="497"/>
      <c r="KLL27" s="497"/>
      <c r="KLM27" s="497"/>
      <c r="KLN27" s="497"/>
      <c r="KLO27" s="497"/>
      <c r="KLP27" s="497"/>
      <c r="KLQ27" s="497"/>
      <c r="KLR27" s="497"/>
      <c r="KLS27" s="497"/>
      <c r="KLT27" s="497"/>
      <c r="KLU27" s="497"/>
      <c r="KLV27" s="497"/>
      <c r="KLW27" s="497"/>
      <c r="KLX27" s="497"/>
      <c r="KLY27" s="497"/>
      <c r="KLZ27" s="497"/>
      <c r="KMA27" s="497"/>
      <c r="KMB27" s="497"/>
      <c r="KMC27" s="497"/>
      <c r="KMD27" s="497"/>
      <c r="KME27" s="497"/>
      <c r="KMF27" s="497"/>
      <c r="KMG27" s="497"/>
      <c r="KMH27" s="497"/>
      <c r="KMI27" s="497"/>
      <c r="KMJ27" s="497"/>
      <c r="KMK27" s="497"/>
      <c r="KML27" s="497"/>
      <c r="KMM27" s="497"/>
      <c r="KMN27" s="497"/>
      <c r="KMO27" s="497"/>
      <c r="KMP27" s="497"/>
      <c r="KMQ27" s="497"/>
      <c r="KMR27" s="497"/>
      <c r="KMS27" s="497"/>
      <c r="KMT27" s="497"/>
      <c r="KMU27" s="497"/>
      <c r="KMV27" s="497"/>
      <c r="KMW27" s="497"/>
      <c r="KMX27" s="497"/>
      <c r="KMY27" s="497"/>
      <c r="KMZ27" s="497"/>
      <c r="KNA27" s="497"/>
      <c r="KNB27" s="497"/>
      <c r="KNC27" s="497"/>
      <c r="KND27" s="497"/>
      <c r="KNE27" s="497"/>
      <c r="KNF27" s="497"/>
      <c r="KNG27" s="497"/>
      <c r="KNH27" s="497"/>
      <c r="KNI27" s="497"/>
      <c r="KNJ27" s="497"/>
      <c r="KNK27" s="497"/>
      <c r="KNL27" s="497"/>
      <c r="KNM27" s="497"/>
      <c r="KNN27" s="497"/>
      <c r="KNO27" s="497"/>
      <c r="KNP27" s="497"/>
      <c r="KNQ27" s="497"/>
      <c r="KNR27" s="497"/>
      <c r="KNS27" s="497"/>
      <c r="KNT27" s="497"/>
      <c r="KNU27" s="497"/>
      <c r="KNV27" s="497"/>
      <c r="KNW27" s="497"/>
      <c r="KNX27" s="497"/>
      <c r="KNY27" s="497"/>
      <c r="KNZ27" s="497"/>
      <c r="KOA27" s="497"/>
      <c r="KOB27" s="497"/>
      <c r="KOC27" s="497"/>
      <c r="KOD27" s="497"/>
      <c r="KOE27" s="497"/>
      <c r="KOF27" s="497"/>
      <c r="KOG27" s="497"/>
      <c r="KOH27" s="497"/>
      <c r="KOI27" s="497"/>
      <c r="KOJ27" s="497"/>
      <c r="KOK27" s="497"/>
      <c r="KOL27" s="497"/>
      <c r="KOM27" s="497"/>
      <c r="KON27" s="497"/>
      <c r="KOO27" s="497"/>
      <c r="KOP27" s="497"/>
      <c r="KOQ27" s="497"/>
      <c r="KOR27" s="497"/>
      <c r="KOS27" s="497"/>
      <c r="KOT27" s="497"/>
      <c r="KOU27" s="497"/>
      <c r="KOV27" s="497"/>
      <c r="KOW27" s="497"/>
      <c r="KOX27" s="497"/>
      <c r="KOY27" s="497"/>
      <c r="KOZ27" s="497"/>
      <c r="KPA27" s="497"/>
      <c r="KPB27" s="497"/>
      <c r="KPC27" s="497"/>
      <c r="KPD27" s="497"/>
      <c r="KPE27" s="497"/>
      <c r="KPF27" s="497"/>
      <c r="KPG27" s="497"/>
      <c r="KPH27" s="497"/>
      <c r="KPI27" s="497"/>
      <c r="KPJ27" s="497"/>
      <c r="KPK27" s="497"/>
      <c r="KPL27" s="497"/>
      <c r="KPM27" s="497"/>
      <c r="KPN27" s="497"/>
      <c r="KPO27" s="497"/>
      <c r="KPP27" s="497"/>
      <c r="KPQ27" s="497"/>
      <c r="KPR27" s="497"/>
      <c r="KPS27" s="497"/>
      <c r="KPT27" s="497"/>
      <c r="KPU27" s="497"/>
      <c r="KPV27" s="497"/>
      <c r="KPW27" s="497"/>
      <c r="KPX27" s="497"/>
      <c r="KPY27" s="497"/>
      <c r="KPZ27" s="497"/>
      <c r="KQA27" s="497"/>
      <c r="KQB27" s="497"/>
      <c r="KQC27" s="497"/>
      <c r="KQD27" s="497"/>
      <c r="KQE27" s="497"/>
      <c r="KQF27" s="497"/>
      <c r="KQG27" s="497"/>
      <c r="KQH27" s="497"/>
      <c r="KQI27" s="497"/>
      <c r="KQJ27" s="497"/>
      <c r="KQK27" s="497"/>
      <c r="KQL27" s="497"/>
      <c r="KQM27" s="497"/>
      <c r="KQN27" s="497"/>
      <c r="KQO27" s="497"/>
      <c r="KQP27" s="497"/>
      <c r="KQQ27" s="497"/>
      <c r="KQR27" s="497"/>
      <c r="KQS27" s="497"/>
      <c r="KQT27" s="497"/>
      <c r="KQU27" s="497"/>
      <c r="KQV27" s="497"/>
      <c r="KQW27" s="497"/>
      <c r="KQX27" s="497"/>
      <c r="KQY27" s="497"/>
      <c r="KQZ27" s="497"/>
      <c r="KRA27" s="497"/>
      <c r="KRB27" s="497"/>
      <c r="KRC27" s="497"/>
      <c r="KRD27" s="497"/>
      <c r="KRE27" s="497"/>
      <c r="KRF27" s="497"/>
      <c r="KRG27" s="497"/>
      <c r="KRH27" s="497"/>
      <c r="KRI27" s="497"/>
      <c r="KRJ27" s="497"/>
      <c r="KRK27" s="497"/>
      <c r="KRL27" s="497"/>
      <c r="KRM27" s="497"/>
      <c r="KRN27" s="497"/>
      <c r="KRO27" s="497"/>
      <c r="KRP27" s="497"/>
      <c r="KRQ27" s="497"/>
      <c r="KRR27" s="497"/>
      <c r="KRS27" s="497"/>
      <c r="KRT27" s="497"/>
      <c r="KRU27" s="497"/>
      <c r="KRV27" s="497"/>
      <c r="KRW27" s="497"/>
      <c r="KRX27" s="497"/>
      <c r="KRY27" s="497"/>
      <c r="KRZ27" s="497"/>
      <c r="KSA27" s="497"/>
      <c r="KSB27" s="497"/>
      <c r="KSC27" s="497"/>
      <c r="KSD27" s="497"/>
      <c r="KSE27" s="497"/>
      <c r="KSF27" s="497"/>
      <c r="KSG27" s="497"/>
      <c r="KSH27" s="497"/>
      <c r="KSI27" s="497"/>
      <c r="KSJ27" s="497"/>
      <c r="KSK27" s="497"/>
      <c r="KSL27" s="497"/>
      <c r="KSM27" s="497"/>
      <c r="KSN27" s="497"/>
      <c r="KSO27" s="497"/>
      <c r="KSP27" s="497"/>
      <c r="KSQ27" s="497"/>
      <c r="KSR27" s="497"/>
      <c r="KSS27" s="497"/>
      <c r="KST27" s="497"/>
      <c r="KSU27" s="497"/>
      <c r="KSV27" s="497"/>
      <c r="KSW27" s="497"/>
      <c r="KSX27" s="497"/>
      <c r="KSY27" s="497"/>
      <c r="KSZ27" s="497"/>
      <c r="KTA27" s="497"/>
      <c r="KTB27" s="497"/>
      <c r="KTC27" s="497"/>
      <c r="KTD27" s="497"/>
      <c r="KTE27" s="497"/>
      <c r="KTF27" s="497"/>
      <c r="KTG27" s="497"/>
      <c r="KTH27" s="497"/>
      <c r="KTI27" s="497"/>
      <c r="KTJ27" s="497"/>
      <c r="KTK27" s="497"/>
      <c r="KTL27" s="497"/>
      <c r="KTM27" s="497"/>
      <c r="KTN27" s="497"/>
      <c r="KTO27" s="497"/>
      <c r="KTP27" s="497"/>
      <c r="KTQ27" s="497"/>
      <c r="KTR27" s="497"/>
      <c r="KTS27" s="497"/>
      <c r="KTT27" s="497"/>
      <c r="KTU27" s="497"/>
      <c r="KTV27" s="497"/>
      <c r="KTW27" s="497"/>
      <c r="KTX27" s="497"/>
      <c r="KTY27" s="497"/>
      <c r="KTZ27" s="497"/>
      <c r="KUA27" s="497"/>
      <c r="KUB27" s="497"/>
      <c r="KUC27" s="497"/>
      <c r="KUD27" s="497"/>
      <c r="KUE27" s="497"/>
      <c r="KUF27" s="497"/>
      <c r="KUG27" s="497"/>
      <c r="KUH27" s="497"/>
      <c r="KUI27" s="497"/>
      <c r="KUJ27" s="497"/>
      <c r="KUK27" s="497"/>
      <c r="KUL27" s="497"/>
      <c r="KUM27" s="497"/>
      <c r="KUN27" s="497"/>
      <c r="KUO27" s="497"/>
      <c r="KUP27" s="497"/>
      <c r="KUQ27" s="497"/>
      <c r="KUR27" s="497"/>
      <c r="KUS27" s="497"/>
      <c r="KUT27" s="497"/>
      <c r="KUU27" s="497"/>
      <c r="KUV27" s="497"/>
      <c r="KUW27" s="497"/>
      <c r="KUX27" s="497"/>
      <c r="KUY27" s="497"/>
      <c r="KUZ27" s="497"/>
      <c r="KVA27" s="497"/>
      <c r="KVB27" s="497"/>
      <c r="KVC27" s="497"/>
      <c r="KVD27" s="497"/>
      <c r="KVE27" s="497"/>
      <c r="KVF27" s="497"/>
      <c r="KVG27" s="497"/>
      <c r="KVH27" s="497"/>
      <c r="KVI27" s="497"/>
      <c r="KVJ27" s="497"/>
      <c r="KVK27" s="497"/>
      <c r="KVL27" s="497"/>
      <c r="KVM27" s="497"/>
      <c r="KVN27" s="497"/>
      <c r="KVO27" s="497"/>
      <c r="KVP27" s="497"/>
      <c r="KVQ27" s="497"/>
      <c r="KVR27" s="497"/>
      <c r="KVS27" s="497"/>
      <c r="KVT27" s="497"/>
      <c r="KVU27" s="497"/>
      <c r="KVV27" s="497"/>
      <c r="KVW27" s="497"/>
      <c r="KVX27" s="497"/>
      <c r="KVY27" s="497"/>
      <c r="KVZ27" s="497"/>
      <c r="KWA27" s="497"/>
      <c r="KWB27" s="497"/>
      <c r="KWC27" s="497"/>
      <c r="KWD27" s="497"/>
      <c r="KWE27" s="497"/>
      <c r="KWF27" s="497"/>
      <c r="KWG27" s="497"/>
      <c r="KWH27" s="497"/>
      <c r="KWI27" s="497"/>
      <c r="KWJ27" s="497"/>
      <c r="KWK27" s="497"/>
      <c r="KWL27" s="497"/>
      <c r="KWM27" s="497"/>
      <c r="KWN27" s="497"/>
      <c r="KWO27" s="497"/>
      <c r="KWP27" s="497"/>
      <c r="KWQ27" s="497"/>
      <c r="KWR27" s="497"/>
      <c r="KWS27" s="497"/>
      <c r="KWT27" s="497"/>
      <c r="KWU27" s="497"/>
      <c r="KWV27" s="497"/>
      <c r="KWW27" s="497"/>
      <c r="KWX27" s="497"/>
      <c r="KWY27" s="497"/>
      <c r="KWZ27" s="497"/>
      <c r="KXA27" s="497"/>
      <c r="KXB27" s="497"/>
      <c r="KXC27" s="497"/>
      <c r="KXD27" s="497"/>
      <c r="KXE27" s="497"/>
      <c r="KXF27" s="497"/>
      <c r="KXG27" s="497"/>
      <c r="KXH27" s="497"/>
      <c r="KXI27" s="497"/>
      <c r="KXJ27" s="497"/>
      <c r="KXK27" s="497"/>
      <c r="KXL27" s="497"/>
      <c r="KXM27" s="497"/>
      <c r="KXN27" s="497"/>
      <c r="KXO27" s="497"/>
      <c r="KXP27" s="497"/>
      <c r="KXQ27" s="497"/>
      <c r="KXR27" s="497"/>
      <c r="KXS27" s="497"/>
      <c r="KXT27" s="497"/>
      <c r="KXU27" s="497"/>
      <c r="KXV27" s="497"/>
      <c r="KXW27" s="497"/>
      <c r="KXX27" s="497"/>
      <c r="KXY27" s="497"/>
      <c r="KXZ27" s="497"/>
      <c r="KYA27" s="497"/>
      <c r="KYB27" s="497"/>
      <c r="KYC27" s="497"/>
      <c r="KYD27" s="497"/>
      <c r="KYE27" s="497"/>
      <c r="KYF27" s="497"/>
      <c r="KYG27" s="497"/>
      <c r="KYH27" s="497"/>
      <c r="KYI27" s="497"/>
      <c r="KYJ27" s="497"/>
      <c r="KYK27" s="497"/>
      <c r="KYL27" s="497"/>
      <c r="KYM27" s="497"/>
      <c r="KYN27" s="497"/>
      <c r="KYO27" s="497"/>
      <c r="KYP27" s="497"/>
      <c r="KYQ27" s="497"/>
      <c r="KYR27" s="497"/>
      <c r="KYS27" s="497"/>
      <c r="KYT27" s="497"/>
      <c r="KYU27" s="497"/>
      <c r="KYV27" s="497"/>
      <c r="KYW27" s="497"/>
      <c r="KYX27" s="497"/>
      <c r="KYY27" s="497"/>
      <c r="KYZ27" s="497"/>
      <c r="KZA27" s="497"/>
      <c r="KZB27" s="497"/>
      <c r="KZC27" s="497"/>
      <c r="KZD27" s="497"/>
      <c r="KZE27" s="497"/>
      <c r="KZF27" s="497"/>
      <c r="KZG27" s="497"/>
      <c r="KZH27" s="497"/>
      <c r="KZI27" s="497"/>
      <c r="KZJ27" s="497"/>
      <c r="KZK27" s="497"/>
      <c r="KZL27" s="497"/>
      <c r="KZM27" s="497"/>
      <c r="KZN27" s="497"/>
      <c r="KZO27" s="497"/>
      <c r="KZP27" s="497"/>
      <c r="KZQ27" s="497"/>
      <c r="KZR27" s="497"/>
      <c r="KZS27" s="497"/>
      <c r="KZT27" s="497"/>
      <c r="KZU27" s="497"/>
      <c r="KZV27" s="497"/>
      <c r="KZW27" s="497"/>
      <c r="KZX27" s="497"/>
      <c r="KZY27" s="497"/>
      <c r="KZZ27" s="497"/>
      <c r="LAA27" s="497"/>
      <c r="LAB27" s="497"/>
      <c r="LAC27" s="497"/>
      <c r="LAD27" s="497"/>
      <c r="LAE27" s="497"/>
      <c r="LAF27" s="497"/>
      <c r="LAG27" s="497"/>
      <c r="LAH27" s="497"/>
      <c r="LAI27" s="497"/>
      <c r="LAJ27" s="497"/>
      <c r="LAK27" s="497"/>
      <c r="LAL27" s="497"/>
      <c r="LAM27" s="497"/>
      <c r="LAN27" s="497"/>
      <c r="LAO27" s="497"/>
      <c r="LAP27" s="497"/>
      <c r="LAQ27" s="497"/>
      <c r="LAR27" s="497"/>
      <c r="LAS27" s="497"/>
      <c r="LAT27" s="497"/>
      <c r="LAU27" s="497"/>
      <c r="LAV27" s="497"/>
      <c r="LAW27" s="497"/>
      <c r="LAX27" s="497"/>
      <c r="LAY27" s="497"/>
      <c r="LAZ27" s="497"/>
      <c r="LBA27" s="497"/>
      <c r="LBB27" s="497"/>
      <c r="LBC27" s="497"/>
      <c r="LBD27" s="497"/>
      <c r="LBE27" s="497"/>
      <c r="LBF27" s="497"/>
      <c r="LBG27" s="497"/>
      <c r="LBH27" s="497"/>
      <c r="LBI27" s="497"/>
      <c r="LBJ27" s="497"/>
      <c r="LBK27" s="497"/>
      <c r="LBL27" s="497"/>
      <c r="LBM27" s="497"/>
      <c r="LBN27" s="497"/>
      <c r="LBO27" s="497"/>
      <c r="LBP27" s="497"/>
      <c r="LBQ27" s="497"/>
      <c r="LBR27" s="497"/>
      <c r="LBS27" s="497"/>
      <c r="LBT27" s="497"/>
      <c r="LBU27" s="497"/>
      <c r="LBV27" s="497"/>
      <c r="LBW27" s="497"/>
      <c r="LBX27" s="497"/>
      <c r="LBY27" s="497"/>
      <c r="LBZ27" s="497"/>
      <c r="LCA27" s="497"/>
      <c r="LCB27" s="497"/>
      <c r="LCC27" s="497"/>
      <c r="LCD27" s="497"/>
      <c r="LCE27" s="497"/>
      <c r="LCF27" s="497"/>
      <c r="LCG27" s="497"/>
      <c r="LCH27" s="497"/>
      <c r="LCI27" s="497"/>
      <c r="LCJ27" s="497"/>
      <c r="LCK27" s="497"/>
      <c r="LCL27" s="497"/>
      <c r="LCM27" s="497"/>
      <c r="LCN27" s="497"/>
      <c r="LCO27" s="497"/>
      <c r="LCP27" s="497"/>
      <c r="LCQ27" s="497"/>
      <c r="LCR27" s="497"/>
      <c r="LCS27" s="497"/>
      <c r="LCT27" s="497"/>
      <c r="LCU27" s="497"/>
      <c r="LCV27" s="497"/>
      <c r="LCW27" s="497"/>
      <c r="LCX27" s="497"/>
      <c r="LCY27" s="497"/>
      <c r="LCZ27" s="497"/>
      <c r="LDA27" s="497"/>
      <c r="LDB27" s="497"/>
      <c r="LDC27" s="497"/>
      <c r="LDD27" s="497"/>
      <c r="LDE27" s="497"/>
      <c r="LDF27" s="497"/>
      <c r="LDG27" s="497"/>
      <c r="LDH27" s="497"/>
      <c r="LDI27" s="497"/>
      <c r="LDJ27" s="497"/>
      <c r="LDK27" s="497"/>
      <c r="LDL27" s="497"/>
      <c r="LDM27" s="497"/>
      <c r="LDN27" s="497"/>
      <c r="LDO27" s="497"/>
      <c r="LDP27" s="497"/>
      <c r="LDQ27" s="497"/>
      <c r="LDR27" s="497"/>
      <c r="LDS27" s="497"/>
      <c r="LDT27" s="497"/>
      <c r="LDU27" s="497"/>
      <c r="LDV27" s="497"/>
      <c r="LDW27" s="497"/>
      <c r="LDX27" s="497"/>
      <c r="LDY27" s="497"/>
      <c r="LDZ27" s="497"/>
      <c r="LEA27" s="497"/>
      <c r="LEB27" s="497"/>
      <c r="LEC27" s="497"/>
      <c r="LED27" s="497"/>
      <c r="LEE27" s="497"/>
      <c r="LEF27" s="497"/>
      <c r="LEG27" s="497"/>
      <c r="LEH27" s="497"/>
      <c r="LEI27" s="497"/>
      <c r="LEJ27" s="497"/>
      <c r="LEK27" s="497"/>
      <c r="LEL27" s="497"/>
      <c r="LEM27" s="497"/>
      <c r="LEN27" s="497"/>
      <c r="LEO27" s="497"/>
      <c r="LEP27" s="497"/>
      <c r="LEQ27" s="497"/>
      <c r="LER27" s="497"/>
      <c r="LES27" s="497"/>
      <c r="LET27" s="497"/>
      <c r="LEU27" s="497"/>
      <c r="LEV27" s="497"/>
      <c r="LEW27" s="497"/>
      <c r="LEX27" s="497"/>
      <c r="LEY27" s="497"/>
      <c r="LEZ27" s="497"/>
      <c r="LFA27" s="497"/>
      <c r="LFB27" s="497"/>
      <c r="LFC27" s="497"/>
      <c r="LFD27" s="497"/>
      <c r="LFE27" s="497"/>
      <c r="LFF27" s="497"/>
      <c r="LFG27" s="497"/>
      <c r="LFH27" s="497"/>
      <c r="LFI27" s="497"/>
      <c r="LFJ27" s="497"/>
      <c r="LFK27" s="497"/>
      <c r="LFL27" s="497"/>
      <c r="LFM27" s="497"/>
      <c r="LFN27" s="497"/>
      <c r="LFO27" s="497"/>
      <c r="LFP27" s="497"/>
      <c r="LFQ27" s="497"/>
      <c r="LFR27" s="497"/>
      <c r="LFS27" s="497"/>
      <c r="LFT27" s="497"/>
      <c r="LFU27" s="497"/>
      <c r="LFV27" s="497"/>
      <c r="LFW27" s="497"/>
      <c r="LFX27" s="497"/>
      <c r="LFY27" s="497"/>
      <c r="LFZ27" s="497"/>
      <c r="LGA27" s="497"/>
      <c r="LGB27" s="497"/>
      <c r="LGC27" s="497"/>
      <c r="LGD27" s="497"/>
      <c r="LGE27" s="497"/>
      <c r="LGF27" s="497"/>
      <c r="LGG27" s="497"/>
      <c r="LGH27" s="497"/>
      <c r="LGI27" s="497"/>
      <c r="LGJ27" s="497"/>
      <c r="LGK27" s="497"/>
      <c r="LGL27" s="497"/>
      <c r="LGM27" s="497"/>
      <c r="LGN27" s="497"/>
      <c r="LGO27" s="497"/>
      <c r="LGP27" s="497"/>
      <c r="LGQ27" s="497"/>
      <c r="LGR27" s="497"/>
      <c r="LGS27" s="497"/>
      <c r="LGT27" s="497"/>
      <c r="LGU27" s="497"/>
      <c r="LGV27" s="497"/>
      <c r="LGW27" s="497"/>
      <c r="LGX27" s="497"/>
      <c r="LGY27" s="497"/>
      <c r="LGZ27" s="497"/>
      <c r="LHA27" s="497"/>
      <c r="LHB27" s="497"/>
      <c r="LHC27" s="497"/>
      <c r="LHD27" s="497"/>
      <c r="LHE27" s="497"/>
      <c r="LHF27" s="497"/>
      <c r="LHG27" s="497"/>
      <c r="LHH27" s="497"/>
      <c r="LHI27" s="497"/>
      <c r="LHJ27" s="497"/>
      <c r="LHK27" s="497"/>
      <c r="LHL27" s="497"/>
      <c r="LHM27" s="497"/>
      <c r="LHN27" s="497"/>
      <c r="LHO27" s="497"/>
      <c r="LHP27" s="497"/>
      <c r="LHQ27" s="497"/>
      <c r="LHR27" s="497"/>
      <c r="LHS27" s="497"/>
      <c r="LHT27" s="497"/>
      <c r="LHU27" s="497"/>
      <c r="LHV27" s="497"/>
      <c r="LHW27" s="497"/>
      <c r="LHX27" s="497"/>
      <c r="LHY27" s="497"/>
      <c r="LHZ27" s="497"/>
      <c r="LIA27" s="497"/>
      <c r="LIB27" s="497"/>
      <c r="LIC27" s="497"/>
      <c r="LID27" s="497"/>
      <c r="LIE27" s="497"/>
      <c r="LIF27" s="497"/>
      <c r="LIG27" s="497"/>
      <c r="LIH27" s="497"/>
      <c r="LII27" s="497"/>
      <c r="LIJ27" s="497"/>
      <c r="LIK27" s="497"/>
      <c r="LIL27" s="497"/>
      <c r="LIM27" s="497"/>
      <c r="LIN27" s="497"/>
      <c r="LIO27" s="497"/>
      <c r="LIP27" s="497"/>
      <c r="LIQ27" s="497"/>
      <c r="LIR27" s="497"/>
      <c r="LIS27" s="497"/>
      <c r="LIT27" s="497"/>
      <c r="LIU27" s="497"/>
      <c r="LIV27" s="497"/>
      <c r="LIW27" s="497"/>
      <c r="LIX27" s="497"/>
      <c r="LIY27" s="497"/>
      <c r="LIZ27" s="497"/>
      <c r="LJA27" s="497"/>
      <c r="LJB27" s="497"/>
      <c r="LJC27" s="497"/>
      <c r="LJD27" s="497"/>
      <c r="LJE27" s="497"/>
      <c r="LJF27" s="497"/>
      <c r="LJG27" s="497"/>
      <c r="LJH27" s="497"/>
      <c r="LJI27" s="497"/>
      <c r="LJJ27" s="497"/>
      <c r="LJK27" s="497"/>
      <c r="LJL27" s="497"/>
      <c r="LJM27" s="497"/>
      <c r="LJN27" s="497"/>
      <c r="LJO27" s="497"/>
      <c r="LJP27" s="497"/>
      <c r="LJQ27" s="497"/>
      <c r="LJR27" s="497"/>
      <c r="LJS27" s="497"/>
      <c r="LJT27" s="497"/>
      <c r="LJU27" s="497"/>
      <c r="LJV27" s="497"/>
      <c r="LJW27" s="497"/>
      <c r="LJX27" s="497"/>
      <c r="LJY27" s="497"/>
      <c r="LJZ27" s="497"/>
      <c r="LKA27" s="497"/>
      <c r="LKB27" s="497"/>
      <c r="LKC27" s="497"/>
      <c r="LKD27" s="497"/>
      <c r="LKE27" s="497"/>
      <c r="LKF27" s="497"/>
      <c r="LKG27" s="497"/>
      <c r="LKH27" s="497"/>
      <c r="LKI27" s="497"/>
      <c r="LKJ27" s="497"/>
      <c r="LKK27" s="497"/>
      <c r="LKL27" s="497"/>
      <c r="LKM27" s="497"/>
      <c r="LKN27" s="497"/>
      <c r="LKO27" s="497"/>
      <c r="LKP27" s="497"/>
      <c r="LKQ27" s="497"/>
      <c r="LKR27" s="497"/>
      <c r="LKS27" s="497"/>
      <c r="LKT27" s="497"/>
      <c r="LKU27" s="497"/>
      <c r="LKV27" s="497"/>
      <c r="LKW27" s="497"/>
      <c r="LKX27" s="497"/>
      <c r="LKY27" s="497"/>
      <c r="LKZ27" s="497"/>
      <c r="LLA27" s="497"/>
      <c r="LLB27" s="497"/>
      <c r="LLC27" s="497"/>
      <c r="LLD27" s="497"/>
      <c r="LLE27" s="497"/>
      <c r="LLF27" s="497"/>
      <c r="LLG27" s="497"/>
      <c r="LLH27" s="497"/>
      <c r="LLI27" s="497"/>
      <c r="LLJ27" s="497"/>
      <c r="LLK27" s="497"/>
      <c r="LLL27" s="497"/>
      <c r="LLM27" s="497"/>
      <c r="LLN27" s="497"/>
      <c r="LLO27" s="497"/>
      <c r="LLP27" s="497"/>
      <c r="LLQ27" s="497"/>
      <c r="LLR27" s="497"/>
      <c r="LLS27" s="497"/>
      <c r="LLT27" s="497"/>
      <c r="LLU27" s="497"/>
      <c r="LLV27" s="497"/>
      <c r="LLW27" s="497"/>
      <c r="LLX27" s="497"/>
      <c r="LLY27" s="497"/>
      <c r="LLZ27" s="497"/>
      <c r="LMA27" s="497"/>
      <c r="LMB27" s="497"/>
      <c r="LMC27" s="497"/>
      <c r="LMD27" s="497"/>
      <c r="LME27" s="497"/>
      <c r="LMF27" s="497"/>
      <c r="LMG27" s="497"/>
      <c r="LMH27" s="497"/>
      <c r="LMI27" s="497"/>
      <c r="LMJ27" s="497"/>
      <c r="LMK27" s="497"/>
      <c r="LML27" s="497"/>
      <c r="LMM27" s="497"/>
      <c r="LMN27" s="497"/>
      <c r="LMO27" s="497"/>
      <c r="LMP27" s="497"/>
      <c r="LMQ27" s="497"/>
      <c r="LMR27" s="497"/>
      <c r="LMS27" s="497"/>
      <c r="LMT27" s="497"/>
      <c r="LMU27" s="497"/>
      <c r="LMV27" s="497"/>
      <c r="LMW27" s="497"/>
      <c r="LMX27" s="497"/>
      <c r="LMY27" s="497"/>
      <c r="LMZ27" s="497"/>
      <c r="LNA27" s="497"/>
      <c r="LNB27" s="497"/>
      <c r="LNC27" s="497"/>
      <c r="LND27" s="497"/>
      <c r="LNE27" s="497"/>
      <c r="LNF27" s="497"/>
      <c r="LNG27" s="497"/>
      <c r="LNH27" s="497"/>
      <c r="LNI27" s="497"/>
      <c r="LNJ27" s="497"/>
      <c r="LNK27" s="497"/>
      <c r="LNL27" s="497"/>
      <c r="LNM27" s="497"/>
      <c r="LNN27" s="497"/>
      <c r="LNO27" s="497"/>
      <c r="LNP27" s="497"/>
      <c r="LNQ27" s="497"/>
      <c r="LNR27" s="497"/>
      <c r="LNS27" s="497"/>
      <c r="LNT27" s="497"/>
      <c r="LNU27" s="497"/>
      <c r="LNV27" s="497"/>
      <c r="LNW27" s="497"/>
      <c r="LNX27" s="497"/>
      <c r="LNY27" s="497"/>
      <c r="LNZ27" s="497"/>
      <c r="LOA27" s="497"/>
      <c r="LOB27" s="497"/>
      <c r="LOC27" s="497"/>
      <c r="LOD27" s="497"/>
      <c r="LOE27" s="497"/>
      <c r="LOF27" s="497"/>
      <c r="LOG27" s="497"/>
      <c r="LOH27" s="497"/>
      <c r="LOI27" s="497"/>
      <c r="LOJ27" s="497"/>
      <c r="LOK27" s="497"/>
      <c r="LOL27" s="497"/>
      <c r="LOM27" s="497"/>
      <c r="LON27" s="497"/>
      <c r="LOO27" s="497"/>
      <c r="LOP27" s="497"/>
      <c r="LOQ27" s="497"/>
      <c r="LOR27" s="497"/>
      <c r="LOS27" s="497"/>
      <c r="LOT27" s="497"/>
      <c r="LOU27" s="497"/>
      <c r="LOV27" s="497"/>
      <c r="LOW27" s="497"/>
      <c r="LOX27" s="497"/>
      <c r="LOY27" s="497"/>
      <c r="LOZ27" s="497"/>
      <c r="LPA27" s="497"/>
      <c r="LPB27" s="497"/>
      <c r="LPC27" s="497"/>
      <c r="LPD27" s="497"/>
      <c r="LPE27" s="497"/>
      <c r="LPF27" s="497"/>
      <c r="LPG27" s="497"/>
      <c r="LPH27" s="497"/>
      <c r="LPI27" s="497"/>
      <c r="LPJ27" s="497"/>
      <c r="LPK27" s="497"/>
      <c r="LPL27" s="497"/>
      <c r="LPM27" s="497"/>
      <c r="LPN27" s="497"/>
      <c r="LPO27" s="497"/>
      <c r="LPP27" s="497"/>
      <c r="LPQ27" s="497"/>
      <c r="LPR27" s="497"/>
      <c r="LPS27" s="497"/>
      <c r="LPT27" s="497"/>
      <c r="LPU27" s="497"/>
      <c r="LPV27" s="497"/>
      <c r="LPW27" s="497"/>
      <c r="LPX27" s="497"/>
      <c r="LPY27" s="497"/>
      <c r="LPZ27" s="497"/>
      <c r="LQA27" s="497"/>
      <c r="LQB27" s="497"/>
      <c r="LQC27" s="497"/>
      <c r="LQD27" s="497"/>
      <c r="LQE27" s="497"/>
      <c r="LQF27" s="497"/>
      <c r="LQG27" s="497"/>
      <c r="LQH27" s="497"/>
      <c r="LQI27" s="497"/>
      <c r="LQJ27" s="497"/>
      <c r="LQK27" s="497"/>
      <c r="LQL27" s="497"/>
      <c r="LQM27" s="497"/>
      <c r="LQN27" s="497"/>
      <c r="LQO27" s="497"/>
      <c r="LQP27" s="497"/>
      <c r="LQQ27" s="497"/>
      <c r="LQR27" s="497"/>
      <c r="LQS27" s="497"/>
      <c r="LQT27" s="497"/>
      <c r="LQU27" s="497"/>
      <c r="LQV27" s="497"/>
      <c r="LQW27" s="497"/>
      <c r="LQX27" s="497"/>
      <c r="LQY27" s="497"/>
      <c r="LQZ27" s="497"/>
      <c r="LRA27" s="497"/>
      <c r="LRB27" s="497"/>
      <c r="LRC27" s="497"/>
      <c r="LRD27" s="497"/>
      <c r="LRE27" s="497"/>
      <c r="LRF27" s="497"/>
      <c r="LRG27" s="497"/>
      <c r="LRH27" s="497"/>
      <c r="LRI27" s="497"/>
      <c r="LRJ27" s="497"/>
      <c r="LRK27" s="497"/>
      <c r="LRL27" s="497"/>
      <c r="LRM27" s="497"/>
      <c r="LRN27" s="497"/>
      <c r="LRO27" s="497"/>
      <c r="LRP27" s="497"/>
      <c r="LRQ27" s="497"/>
      <c r="LRR27" s="497"/>
      <c r="LRS27" s="497"/>
      <c r="LRT27" s="497"/>
      <c r="LRU27" s="497"/>
      <c r="LRV27" s="497"/>
      <c r="LRW27" s="497"/>
      <c r="LRX27" s="497"/>
      <c r="LRY27" s="497"/>
      <c r="LRZ27" s="497"/>
      <c r="LSA27" s="497"/>
      <c r="LSB27" s="497"/>
      <c r="LSC27" s="497"/>
      <c r="LSD27" s="497"/>
      <c r="LSE27" s="497"/>
      <c r="LSF27" s="497"/>
      <c r="LSG27" s="497"/>
      <c r="LSH27" s="497"/>
      <c r="LSI27" s="497"/>
      <c r="LSJ27" s="497"/>
      <c r="LSK27" s="497"/>
      <c r="LSL27" s="497"/>
      <c r="LSM27" s="497"/>
      <c r="LSN27" s="497"/>
      <c r="LSO27" s="497"/>
      <c r="LSP27" s="497"/>
      <c r="LSQ27" s="497"/>
      <c r="LSR27" s="497"/>
      <c r="LSS27" s="497"/>
      <c r="LST27" s="497"/>
      <c r="LSU27" s="497"/>
      <c r="LSV27" s="497"/>
      <c r="LSW27" s="497"/>
      <c r="LSX27" s="497"/>
      <c r="LSY27" s="497"/>
      <c r="LSZ27" s="497"/>
      <c r="LTA27" s="497"/>
      <c r="LTB27" s="497"/>
      <c r="LTC27" s="497"/>
      <c r="LTD27" s="497"/>
      <c r="LTE27" s="497"/>
      <c r="LTF27" s="497"/>
      <c r="LTG27" s="497"/>
      <c r="LTH27" s="497"/>
      <c r="LTI27" s="497"/>
      <c r="LTJ27" s="497"/>
      <c r="LTK27" s="497"/>
      <c r="LTL27" s="497"/>
      <c r="LTM27" s="497"/>
      <c r="LTN27" s="497"/>
      <c r="LTO27" s="497"/>
      <c r="LTP27" s="497"/>
      <c r="LTQ27" s="497"/>
      <c r="LTR27" s="497"/>
      <c r="LTS27" s="497"/>
      <c r="LTT27" s="497"/>
      <c r="LTU27" s="497"/>
      <c r="LTV27" s="497"/>
      <c r="LTW27" s="497"/>
      <c r="LTX27" s="497"/>
      <c r="LTY27" s="497"/>
      <c r="LTZ27" s="497"/>
      <c r="LUA27" s="497"/>
      <c r="LUB27" s="497"/>
      <c r="LUC27" s="497"/>
      <c r="LUD27" s="497"/>
      <c r="LUE27" s="497"/>
      <c r="LUF27" s="497"/>
      <c r="LUG27" s="497"/>
      <c r="LUH27" s="497"/>
      <c r="LUI27" s="497"/>
      <c r="LUJ27" s="497"/>
      <c r="LUK27" s="497"/>
      <c r="LUL27" s="497"/>
      <c r="LUM27" s="497"/>
      <c r="LUN27" s="497"/>
      <c r="LUO27" s="497"/>
      <c r="LUP27" s="497"/>
      <c r="LUQ27" s="497"/>
      <c r="LUR27" s="497"/>
      <c r="LUS27" s="497"/>
      <c r="LUT27" s="497"/>
      <c r="LUU27" s="497"/>
      <c r="LUV27" s="497"/>
      <c r="LUW27" s="497"/>
      <c r="LUX27" s="497"/>
      <c r="LUY27" s="497"/>
      <c r="LUZ27" s="497"/>
      <c r="LVA27" s="497"/>
      <c r="LVB27" s="497"/>
      <c r="LVC27" s="497"/>
      <c r="LVD27" s="497"/>
      <c r="LVE27" s="497"/>
      <c r="LVF27" s="497"/>
      <c r="LVG27" s="497"/>
      <c r="LVH27" s="497"/>
      <c r="LVI27" s="497"/>
      <c r="LVJ27" s="497"/>
      <c r="LVK27" s="497"/>
      <c r="LVL27" s="497"/>
      <c r="LVM27" s="497"/>
      <c r="LVN27" s="497"/>
      <c r="LVO27" s="497"/>
      <c r="LVP27" s="497"/>
      <c r="LVQ27" s="497"/>
      <c r="LVR27" s="497"/>
      <c r="LVS27" s="497"/>
      <c r="LVT27" s="497"/>
      <c r="LVU27" s="497"/>
      <c r="LVV27" s="497"/>
      <c r="LVW27" s="497"/>
      <c r="LVX27" s="497"/>
      <c r="LVY27" s="497"/>
      <c r="LVZ27" s="497"/>
      <c r="LWA27" s="497"/>
      <c r="LWB27" s="497"/>
      <c r="LWC27" s="497"/>
      <c r="LWD27" s="497"/>
      <c r="LWE27" s="497"/>
      <c r="LWF27" s="497"/>
      <c r="LWG27" s="497"/>
      <c r="LWH27" s="497"/>
      <c r="LWI27" s="497"/>
      <c r="LWJ27" s="497"/>
      <c r="LWK27" s="497"/>
      <c r="LWL27" s="497"/>
      <c r="LWM27" s="497"/>
      <c r="LWN27" s="497"/>
      <c r="LWO27" s="497"/>
      <c r="LWP27" s="497"/>
      <c r="LWQ27" s="497"/>
      <c r="LWR27" s="497"/>
      <c r="LWS27" s="497"/>
      <c r="LWT27" s="497"/>
      <c r="LWU27" s="497"/>
      <c r="LWV27" s="497"/>
      <c r="LWW27" s="497"/>
      <c r="LWX27" s="497"/>
      <c r="LWY27" s="497"/>
      <c r="LWZ27" s="497"/>
      <c r="LXA27" s="497"/>
      <c r="LXB27" s="497"/>
      <c r="LXC27" s="497"/>
      <c r="LXD27" s="497"/>
      <c r="LXE27" s="497"/>
      <c r="LXF27" s="497"/>
      <c r="LXG27" s="497"/>
      <c r="LXH27" s="497"/>
      <c r="LXI27" s="497"/>
      <c r="LXJ27" s="497"/>
      <c r="LXK27" s="497"/>
      <c r="LXL27" s="497"/>
      <c r="LXM27" s="497"/>
      <c r="LXN27" s="497"/>
      <c r="LXO27" s="497"/>
      <c r="LXP27" s="497"/>
      <c r="LXQ27" s="497"/>
      <c r="LXR27" s="497"/>
      <c r="LXS27" s="497"/>
      <c r="LXT27" s="497"/>
      <c r="LXU27" s="497"/>
      <c r="LXV27" s="497"/>
      <c r="LXW27" s="497"/>
      <c r="LXX27" s="497"/>
      <c r="LXY27" s="497"/>
      <c r="LXZ27" s="497"/>
      <c r="LYA27" s="497"/>
      <c r="LYB27" s="497"/>
      <c r="LYC27" s="497"/>
      <c r="LYD27" s="497"/>
      <c r="LYE27" s="497"/>
      <c r="LYF27" s="497"/>
      <c r="LYG27" s="497"/>
      <c r="LYH27" s="497"/>
      <c r="LYI27" s="497"/>
      <c r="LYJ27" s="497"/>
      <c r="LYK27" s="497"/>
      <c r="LYL27" s="497"/>
      <c r="LYM27" s="497"/>
      <c r="LYN27" s="497"/>
      <c r="LYO27" s="497"/>
      <c r="LYP27" s="497"/>
      <c r="LYQ27" s="497"/>
      <c r="LYR27" s="497"/>
      <c r="LYS27" s="497"/>
      <c r="LYT27" s="497"/>
      <c r="LYU27" s="497"/>
      <c r="LYV27" s="497"/>
      <c r="LYW27" s="497"/>
      <c r="LYX27" s="497"/>
      <c r="LYY27" s="497"/>
      <c r="LYZ27" s="497"/>
      <c r="LZA27" s="497"/>
      <c r="LZB27" s="497"/>
      <c r="LZC27" s="497"/>
      <c r="LZD27" s="497"/>
      <c r="LZE27" s="497"/>
      <c r="LZF27" s="497"/>
      <c r="LZG27" s="497"/>
      <c r="LZH27" s="497"/>
      <c r="LZI27" s="497"/>
      <c r="LZJ27" s="497"/>
      <c r="LZK27" s="497"/>
      <c r="LZL27" s="497"/>
      <c r="LZM27" s="497"/>
      <c r="LZN27" s="497"/>
      <c r="LZO27" s="497"/>
      <c r="LZP27" s="497"/>
      <c r="LZQ27" s="497"/>
      <c r="LZR27" s="497"/>
      <c r="LZS27" s="497"/>
      <c r="LZT27" s="497"/>
      <c r="LZU27" s="497"/>
      <c r="LZV27" s="497"/>
      <c r="LZW27" s="497"/>
      <c r="LZX27" s="497"/>
      <c r="LZY27" s="497"/>
      <c r="LZZ27" s="497"/>
      <c r="MAA27" s="497"/>
      <c r="MAB27" s="497"/>
      <c r="MAC27" s="497"/>
      <c r="MAD27" s="497"/>
      <c r="MAE27" s="497"/>
      <c r="MAF27" s="497"/>
      <c r="MAG27" s="497"/>
      <c r="MAH27" s="497"/>
      <c r="MAI27" s="497"/>
      <c r="MAJ27" s="497"/>
      <c r="MAK27" s="497"/>
      <c r="MAL27" s="497"/>
      <c r="MAM27" s="497"/>
      <c r="MAN27" s="497"/>
      <c r="MAO27" s="497"/>
      <c r="MAP27" s="497"/>
      <c r="MAQ27" s="497"/>
      <c r="MAR27" s="497"/>
      <c r="MAS27" s="497"/>
      <c r="MAT27" s="497"/>
      <c r="MAU27" s="497"/>
      <c r="MAV27" s="497"/>
      <c r="MAW27" s="497"/>
      <c r="MAX27" s="497"/>
      <c r="MAY27" s="497"/>
      <c r="MAZ27" s="497"/>
      <c r="MBA27" s="497"/>
      <c r="MBB27" s="497"/>
      <c r="MBC27" s="497"/>
      <c r="MBD27" s="497"/>
      <c r="MBE27" s="497"/>
      <c r="MBF27" s="497"/>
      <c r="MBG27" s="497"/>
      <c r="MBH27" s="497"/>
      <c r="MBI27" s="497"/>
      <c r="MBJ27" s="497"/>
      <c r="MBK27" s="497"/>
      <c r="MBL27" s="497"/>
      <c r="MBM27" s="497"/>
      <c r="MBN27" s="497"/>
      <c r="MBO27" s="497"/>
      <c r="MBP27" s="497"/>
      <c r="MBQ27" s="497"/>
      <c r="MBR27" s="497"/>
      <c r="MBS27" s="497"/>
      <c r="MBT27" s="497"/>
      <c r="MBU27" s="497"/>
      <c r="MBV27" s="497"/>
      <c r="MBW27" s="497"/>
      <c r="MBX27" s="497"/>
      <c r="MBY27" s="497"/>
      <c r="MBZ27" s="497"/>
      <c r="MCA27" s="497"/>
      <c r="MCB27" s="497"/>
      <c r="MCC27" s="497"/>
      <c r="MCD27" s="497"/>
      <c r="MCE27" s="497"/>
      <c r="MCF27" s="497"/>
      <c r="MCG27" s="497"/>
      <c r="MCH27" s="497"/>
      <c r="MCI27" s="497"/>
      <c r="MCJ27" s="497"/>
      <c r="MCK27" s="497"/>
      <c r="MCL27" s="497"/>
      <c r="MCM27" s="497"/>
      <c r="MCN27" s="497"/>
      <c r="MCO27" s="497"/>
      <c r="MCP27" s="497"/>
      <c r="MCQ27" s="497"/>
      <c r="MCR27" s="497"/>
      <c r="MCS27" s="497"/>
      <c r="MCT27" s="497"/>
      <c r="MCU27" s="497"/>
      <c r="MCV27" s="497"/>
      <c r="MCW27" s="497"/>
      <c r="MCX27" s="497"/>
      <c r="MCY27" s="497"/>
      <c r="MCZ27" s="497"/>
      <c r="MDA27" s="497"/>
      <c r="MDB27" s="497"/>
      <c r="MDC27" s="497"/>
      <c r="MDD27" s="497"/>
      <c r="MDE27" s="497"/>
      <c r="MDF27" s="497"/>
      <c r="MDG27" s="497"/>
      <c r="MDH27" s="497"/>
      <c r="MDI27" s="497"/>
      <c r="MDJ27" s="497"/>
      <c r="MDK27" s="497"/>
      <c r="MDL27" s="497"/>
      <c r="MDM27" s="497"/>
      <c r="MDN27" s="497"/>
      <c r="MDO27" s="497"/>
      <c r="MDP27" s="497"/>
      <c r="MDQ27" s="497"/>
      <c r="MDR27" s="497"/>
      <c r="MDS27" s="497"/>
      <c r="MDT27" s="497"/>
      <c r="MDU27" s="497"/>
      <c r="MDV27" s="497"/>
      <c r="MDW27" s="497"/>
      <c r="MDX27" s="497"/>
      <c r="MDY27" s="497"/>
      <c r="MDZ27" s="497"/>
      <c r="MEA27" s="497"/>
      <c r="MEB27" s="497"/>
      <c r="MEC27" s="497"/>
      <c r="MED27" s="497"/>
      <c r="MEE27" s="497"/>
      <c r="MEF27" s="497"/>
      <c r="MEG27" s="497"/>
      <c r="MEH27" s="497"/>
      <c r="MEI27" s="497"/>
      <c r="MEJ27" s="497"/>
      <c r="MEK27" s="497"/>
      <c r="MEL27" s="497"/>
      <c r="MEM27" s="497"/>
      <c r="MEN27" s="497"/>
      <c r="MEO27" s="497"/>
      <c r="MEP27" s="497"/>
      <c r="MEQ27" s="497"/>
      <c r="MER27" s="497"/>
      <c r="MES27" s="497"/>
      <c r="MET27" s="497"/>
      <c r="MEU27" s="497"/>
      <c r="MEV27" s="497"/>
      <c r="MEW27" s="497"/>
      <c r="MEX27" s="497"/>
      <c r="MEY27" s="497"/>
      <c r="MEZ27" s="497"/>
      <c r="MFA27" s="497"/>
      <c r="MFB27" s="497"/>
      <c r="MFC27" s="497"/>
      <c r="MFD27" s="497"/>
      <c r="MFE27" s="497"/>
      <c r="MFF27" s="497"/>
      <c r="MFG27" s="497"/>
      <c r="MFH27" s="497"/>
      <c r="MFI27" s="497"/>
      <c r="MFJ27" s="497"/>
      <c r="MFK27" s="497"/>
      <c r="MFL27" s="497"/>
      <c r="MFM27" s="497"/>
      <c r="MFN27" s="497"/>
      <c r="MFO27" s="497"/>
      <c r="MFP27" s="497"/>
      <c r="MFQ27" s="497"/>
      <c r="MFR27" s="497"/>
      <c r="MFS27" s="497"/>
      <c r="MFT27" s="497"/>
      <c r="MFU27" s="497"/>
      <c r="MFV27" s="497"/>
      <c r="MFW27" s="497"/>
      <c r="MFX27" s="497"/>
      <c r="MFY27" s="497"/>
      <c r="MFZ27" s="497"/>
      <c r="MGA27" s="497"/>
      <c r="MGB27" s="497"/>
      <c r="MGC27" s="497"/>
      <c r="MGD27" s="497"/>
      <c r="MGE27" s="497"/>
      <c r="MGF27" s="497"/>
      <c r="MGG27" s="497"/>
      <c r="MGH27" s="497"/>
      <c r="MGI27" s="497"/>
      <c r="MGJ27" s="497"/>
      <c r="MGK27" s="497"/>
      <c r="MGL27" s="497"/>
      <c r="MGM27" s="497"/>
      <c r="MGN27" s="497"/>
      <c r="MGO27" s="497"/>
      <c r="MGP27" s="497"/>
      <c r="MGQ27" s="497"/>
      <c r="MGR27" s="497"/>
      <c r="MGS27" s="497"/>
      <c r="MGT27" s="497"/>
      <c r="MGU27" s="497"/>
      <c r="MGV27" s="497"/>
      <c r="MGW27" s="497"/>
      <c r="MGX27" s="497"/>
      <c r="MGY27" s="497"/>
      <c r="MGZ27" s="497"/>
      <c r="MHA27" s="497"/>
      <c r="MHB27" s="497"/>
      <c r="MHC27" s="497"/>
      <c r="MHD27" s="497"/>
      <c r="MHE27" s="497"/>
      <c r="MHF27" s="497"/>
      <c r="MHG27" s="497"/>
      <c r="MHH27" s="497"/>
      <c r="MHI27" s="497"/>
      <c r="MHJ27" s="497"/>
      <c r="MHK27" s="497"/>
      <c r="MHL27" s="497"/>
      <c r="MHM27" s="497"/>
      <c r="MHN27" s="497"/>
      <c r="MHO27" s="497"/>
      <c r="MHP27" s="497"/>
      <c r="MHQ27" s="497"/>
      <c r="MHR27" s="497"/>
      <c r="MHS27" s="497"/>
      <c r="MHT27" s="497"/>
      <c r="MHU27" s="497"/>
      <c r="MHV27" s="497"/>
      <c r="MHW27" s="497"/>
      <c r="MHX27" s="497"/>
      <c r="MHY27" s="497"/>
      <c r="MHZ27" s="497"/>
      <c r="MIA27" s="497"/>
      <c r="MIB27" s="497"/>
      <c r="MIC27" s="497"/>
      <c r="MID27" s="497"/>
      <c r="MIE27" s="497"/>
      <c r="MIF27" s="497"/>
      <c r="MIG27" s="497"/>
      <c r="MIH27" s="497"/>
      <c r="MII27" s="497"/>
      <c r="MIJ27" s="497"/>
      <c r="MIK27" s="497"/>
      <c r="MIL27" s="497"/>
      <c r="MIM27" s="497"/>
      <c r="MIN27" s="497"/>
      <c r="MIO27" s="497"/>
      <c r="MIP27" s="497"/>
      <c r="MIQ27" s="497"/>
      <c r="MIR27" s="497"/>
      <c r="MIS27" s="497"/>
      <c r="MIT27" s="497"/>
      <c r="MIU27" s="497"/>
      <c r="MIV27" s="497"/>
      <c r="MIW27" s="497"/>
      <c r="MIX27" s="497"/>
      <c r="MIY27" s="497"/>
      <c r="MIZ27" s="497"/>
      <c r="MJA27" s="497"/>
      <c r="MJB27" s="497"/>
      <c r="MJC27" s="497"/>
      <c r="MJD27" s="497"/>
      <c r="MJE27" s="497"/>
      <c r="MJF27" s="497"/>
      <c r="MJG27" s="497"/>
      <c r="MJH27" s="497"/>
      <c r="MJI27" s="497"/>
      <c r="MJJ27" s="497"/>
      <c r="MJK27" s="497"/>
      <c r="MJL27" s="497"/>
      <c r="MJM27" s="497"/>
      <c r="MJN27" s="497"/>
      <c r="MJO27" s="497"/>
      <c r="MJP27" s="497"/>
      <c r="MJQ27" s="497"/>
      <c r="MJR27" s="497"/>
      <c r="MJS27" s="497"/>
      <c r="MJT27" s="497"/>
      <c r="MJU27" s="497"/>
      <c r="MJV27" s="497"/>
      <c r="MJW27" s="497"/>
      <c r="MJX27" s="497"/>
      <c r="MJY27" s="497"/>
      <c r="MJZ27" s="497"/>
      <c r="MKA27" s="497"/>
      <c r="MKB27" s="497"/>
      <c r="MKC27" s="497"/>
      <c r="MKD27" s="497"/>
      <c r="MKE27" s="497"/>
      <c r="MKF27" s="497"/>
      <c r="MKG27" s="497"/>
      <c r="MKH27" s="497"/>
      <c r="MKI27" s="497"/>
      <c r="MKJ27" s="497"/>
      <c r="MKK27" s="497"/>
      <c r="MKL27" s="497"/>
      <c r="MKM27" s="497"/>
      <c r="MKN27" s="497"/>
      <c r="MKO27" s="497"/>
      <c r="MKP27" s="497"/>
      <c r="MKQ27" s="497"/>
      <c r="MKR27" s="497"/>
      <c r="MKS27" s="497"/>
      <c r="MKT27" s="497"/>
      <c r="MKU27" s="497"/>
      <c r="MKV27" s="497"/>
      <c r="MKW27" s="497"/>
      <c r="MKX27" s="497"/>
      <c r="MKY27" s="497"/>
      <c r="MKZ27" s="497"/>
      <c r="MLA27" s="497"/>
      <c r="MLB27" s="497"/>
      <c r="MLC27" s="497"/>
      <c r="MLD27" s="497"/>
      <c r="MLE27" s="497"/>
      <c r="MLF27" s="497"/>
      <c r="MLG27" s="497"/>
      <c r="MLH27" s="497"/>
      <c r="MLI27" s="497"/>
      <c r="MLJ27" s="497"/>
      <c r="MLK27" s="497"/>
      <c r="MLL27" s="497"/>
      <c r="MLM27" s="497"/>
      <c r="MLN27" s="497"/>
      <c r="MLO27" s="497"/>
      <c r="MLP27" s="497"/>
      <c r="MLQ27" s="497"/>
      <c r="MLR27" s="497"/>
      <c r="MLS27" s="497"/>
      <c r="MLT27" s="497"/>
      <c r="MLU27" s="497"/>
      <c r="MLV27" s="497"/>
      <c r="MLW27" s="497"/>
      <c r="MLX27" s="497"/>
      <c r="MLY27" s="497"/>
      <c r="MLZ27" s="497"/>
      <c r="MMA27" s="497"/>
      <c r="MMB27" s="497"/>
      <c r="MMC27" s="497"/>
      <c r="MMD27" s="497"/>
      <c r="MME27" s="497"/>
      <c r="MMF27" s="497"/>
      <c r="MMG27" s="497"/>
      <c r="MMH27" s="497"/>
      <c r="MMI27" s="497"/>
      <c r="MMJ27" s="497"/>
      <c r="MMK27" s="497"/>
      <c r="MML27" s="497"/>
      <c r="MMM27" s="497"/>
      <c r="MMN27" s="497"/>
      <c r="MMO27" s="497"/>
      <c r="MMP27" s="497"/>
      <c r="MMQ27" s="497"/>
      <c r="MMR27" s="497"/>
      <c r="MMS27" s="497"/>
      <c r="MMT27" s="497"/>
      <c r="MMU27" s="497"/>
      <c r="MMV27" s="497"/>
      <c r="MMW27" s="497"/>
      <c r="MMX27" s="497"/>
      <c r="MMY27" s="497"/>
      <c r="MMZ27" s="497"/>
      <c r="MNA27" s="497"/>
      <c r="MNB27" s="497"/>
      <c r="MNC27" s="497"/>
      <c r="MND27" s="497"/>
      <c r="MNE27" s="497"/>
      <c r="MNF27" s="497"/>
      <c r="MNG27" s="497"/>
      <c r="MNH27" s="497"/>
      <c r="MNI27" s="497"/>
      <c r="MNJ27" s="497"/>
      <c r="MNK27" s="497"/>
      <c r="MNL27" s="497"/>
      <c r="MNM27" s="497"/>
      <c r="MNN27" s="497"/>
      <c r="MNO27" s="497"/>
      <c r="MNP27" s="497"/>
      <c r="MNQ27" s="497"/>
      <c r="MNR27" s="497"/>
      <c r="MNS27" s="497"/>
      <c r="MNT27" s="497"/>
      <c r="MNU27" s="497"/>
      <c r="MNV27" s="497"/>
      <c r="MNW27" s="497"/>
      <c r="MNX27" s="497"/>
      <c r="MNY27" s="497"/>
      <c r="MNZ27" s="497"/>
      <c r="MOA27" s="497"/>
      <c r="MOB27" s="497"/>
      <c r="MOC27" s="497"/>
      <c r="MOD27" s="497"/>
      <c r="MOE27" s="497"/>
      <c r="MOF27" s="497"/>
      <c r="MOG27" s="497"/>
      <c r="MOH27" s="497"/>
      <c r="MOI27" s="497"/>
      <c r="MOJ27" s="497"/>
      <c r="MOK27" s="497"/>
      <c r="MOL27" s="497"/>
      <c r="MOM27" s="497"/>
      <c r="MON27" s="497"/>
      <c r="MOO27" s="497"/>
      <c r="MOP27" s="497"/>
      <c r="MOQ27" s="497"/>
      <c r="MOR27" s="497"/>
      <c r="MOS27" s="497"/>
      <c r="MOT27" s="497"/>
      <c r="MOU27" s="497"/>
      <c r="MOV27" s="497"/>
      <c r="MOW27" s="497"/>
      <c r="MOX27" s="497"/>
      <c r="MOY27" s="497"/>
      <c r="MOZ27" s="497"/>
      <c r="MPA27" s="497"/>
      <c r="MPB27" s="497"/>
      <c r="MPC27" s="497"/>
      <c r="MPD27" s="497"/>
      <c r="MPE27" s="497"/>
      <c r="MPF27" s="497"/>
      <c r="MPG27" s="497"/>
      <c r="MPH27" s="497"/>
      <c r="MPI27" s="497"/>
      <c r="MPJ27" s="497"/>
      <c r="MPK27" s="497"/>
      <c r="MPL27" s="497"/>
      <c r="MPM27" s="497"/>
      <c r="MPN27" s="497"/>
      <c r="MPO27" s="497"/>
      <c r="MPP27" s="497"/>
      <c r="MPQ27" s="497"/>
      <c r="MPR27" s="497"/>
      <c r="MPS27" s="497"/>
      <c r="MPT27" s="497"/>
      <c r="MPU27" s="497"/>
      <c r="MPV27" s="497"/>
      <c r="MPW27" s="497"/>
      <c r="MPX27" s="497"/>
      <c r="MPY27" s="497"/>
      <c r="MPZ27" s="497"/>
      <c r="MQA27" s="497"/>
      <c r="MQB27" s="497"/>
      <c r="MQC27" s="497"/>
      <c r="MQD27" s="497"/>
      <c r="MQE27" s="497"/>
      <c r="MQF27" s="497"/>
      <c r="MQG27" s="497"/>
      <c r="MQH27" s="497"/>
      <c r="MQI27" s="497"/>
      <c r="MQJ27" s="497"/>
      <c r="MQK27" s="497"/>
      <c r="MQL27" s="497"/>
      <c r="MQM27" s="497"/>
      <c r="MQN27" s="497"/>
      <c r="MQO27" s="497"/>
      <c r="MQP27" s="497"/>
      <c r="MQQ27" s="497"/>
      <c r="MQR27" s="497"/>
      <c r="MQS27" s="497"/>
      <c r="MQT27" s="497"/>
      <c r="MQU27" s="497"/>
      <c r="MQV27" s="497"/>
      <c r="MQW27" s="497"/>
      <c r="MQX27" s="497"/>
      <c r="MQY27" s="497"/>
      <c r="MQZ27" s="497"/>
      <c r="MRA27" s="497"/>
      <c r="MRB27" s="497"/>
      <c r="MRC27" s="497"/>
      <c r="MRD27" s="497"/>
      <c r="MRE27" s="497"/>
      <c r="MRF27" s="497"/>
      <c r="MRG27" s="497"/>
      <c r="MRH27" s="497"/>
      <c r="MRI27" s="497"/>
      <c r="MRJ27" s="497"/>
      <c r="MRK27" s="497"/>
      <c r="MRL27" s="497"/>
      <c r="MRM27" s="497"/>
      <c r="MRN27" s="497"/>
      <c r="MRO27" s="497"/>
      <c r="MRP27" s="497"/>
      <c r="MRQ27" s="497"/>
      <c r="MRR27" s="497"/>
      <c r="MRS27" s="497"/>
      <c r="MRT27" s="497"/>
      <c r="MRU27" s="497"/>
      <c r="MRV27" s="497"/>
      <c r="MRW27" s="497"/>
      <c r="MRX27" s="497"/>
      <c r="MRY27" s="497"/>
      <c r="MRZ27" s="497"/>
      <c r="MSA27" s="497"/>
      <c r="MSB27" s="497"/>
      <c r="MSC27" s="497"/>
      <c r="MSD27" s="497"/>
      <c r="MSE27" s="497"/>
      <c r="MSF27" s="497"/>
      <c r="MSG27" s="497"/>
      <c r="MSH27" s="497"/>
      <c r="MSI27" s="497"/>
      <c r="MSJ27" s="497"/>
      <c r="MSK27" s="497"/>
      <c r="MSL27" s="497"/>
      <c r="MSM27" s="497"/>
      <c r="MSN27" s="497"/>
      <c r="MSO27" s="497"/>
      <c r="MSP27" s="497"/>
      <c r="MSQ27" s="497"/>
      <c r="MSR27" s="497"/>
      <c r="MSS27" s="497"/>
      <c r="MST27" s="497"/>
      <c r="MSU27" s="497"/>
      <c r="MSV27" s="497"/>
      <c r="MSW27" s="497"/>
      <c r="MSX27" s="497"/>
      <c r="MSY27" s="497"/>
      <c r="MSZ27" s="497"/>
      <c r="MTA27" s="497"/>
      <c r="MTB27" s="497"/>
      <c r="MTC27" s="497"/>
      <c r="MTD27" s="497"/>
      <c r="MTE27" s="497"/>
      <c r="MTF27" s="497"/>
      <c r="MTG27" s="497"/>
      <c r="MTH27" s="497"/>
      <c r="MTI27" s="497"/>
      <c r="MTJ27" s="497"/>
      <c r="MTK27" s="497"/>
      <c r="MTL27" s="497"/>
      <c r="MTM27" s="497"/>
      <c r="MTN27" s="497"/>
      <c r="MTO27" s="497"/>
      <c r="MTP27" s="497"/>
      <c r="MTQ27" s="497"/>
      <c r="MTR27" s="497"/>
      <c r="MTS27" s="497"/>
      <c r="MTT27" s="497"/>
      <c r="MTU27" s="497"/>
      <c r="MTV27" s="497"/>
      <c r="MTW27" s="497"/>
      <c r="MTX27" s="497"/>
      <c r="MTY27" s="497"/>
      <c r="MTZ27" s="497"/>
      <c r="MUA27" s="497"/>
      <c r="MUB27" s="497"/>
      <c r="MUC27" s="497"/>
      <c r="MUD27" s="497"/>
      <c r="MUE27" s="497"/>
      <c r="MUF27" s="497"/>
      <c r="MUG27" s="497"/>
      <c r="MUH27" s="497"/>
      <c r="MUI27" s="497"/>
      <c r="MUJ27" s="497"/>
      <c r="MUK27" s="497"/>
      <c r="MUL27" s="497"/>
      <c r="MUM27" s="497"/>
      <c r="MUN27" s="497"/>
      <c r="MUO27" s="497"/>
      <c r="MUP27" s="497"/>
      <c r="MUQ27" s="497"/>
      <c r="MUR27" s="497"/>
      <c r="MUS27" s="497"/>
      <c r="MUT27" s="497"/>
      <c r="MUU27" s="497"/>
      <c r="MUV27" s="497"/>
      <c r="MUW27" s="497"/>
      <c r="MUX27" s="497"/>
      <c r="MUY27" s="497"/>
      <c r="MUZ27" s="497"/>
      <c r="MVA27" s="497"/>
      <c r="MVB27" s="497"/>
      <c r="MVC27" s="497"/>
      <c r="MVD27" s="497"/>
      <c r="MVE27" s="497"/>
      <c r="MVF27" s="497"/>
      <c r="MVG27" s="497"/>
      <c r="MVH27" s="497"/>
      <c r="MVI27" s="497"/>
      <c r="MVJ27" s="497"/>
      <c r="MVK27" s="497"/>
      <c r="MVL27" s="497"/>
      <c r="MVM27" s="497"/>
      <c r="MVN27" s="497"/>
      <c r="MVO27" s="497"/>
      <c r="MVP27" s="497"/>
      <c r="MVQ27" s="497"/>
      <c r="MVR27" s="497"/>
      <c r="MVS27" s="497"/>
      <c r="MVT27" s="497"/>
      <c r="MVU27" s="497"/>
      <c r="MVV27" s="497"/>
      <c r="MVW27" s="497"/>
      <c r="MVX27" s="497"/>
      <c r="MVY27" s="497"/>
      <c r="MVZ27" s="497"/>
      <c r="MWA27" s="497"/>
      <c r="MWB27" s="497"/>
      <c r="MWC27" s="497"/>
      <c r="MWD27" s="497"/>
      <c r="MWE27" s="497"/>
      <c r="MWF27" s="497"/>
      <c r="MWG27" s="497"/>
      <c r="MWH27" s="497"/>
      <c r="MWI27" s="497"/>
      <c r="MWJ27" s="497"/>
      <c r="MWK27" s="497"/>
      <c r="MWL27" s="497"/>
      <c r="MWM27" s="497"/>
      <c r="MWN27" s="497"/>
      <c r="MWO27" s="497"/>
      <c r="MWP27" s="497"/>
      <c r="MWQ27" s="497"/>
      <c r="MWR27" s="497"/>
      <c r="MWS27" s="497"/>
      <c r="MWT27" s="497"/>
      <c r="MWU27" s="497"/>
      <c r="MWV27" s="497"/>
      <c r="MWW27" s="497"/>
      <c r="MWX27" s="497"/>
      <c r="MWY27" s="497"/>
      <c r="MWZ27" s="497"/>
      <c r="MXA27" s="497"/>
      <c r="MXB27" s="497"/>
      <c r="MXC27" s="497"/>
      <c r="MXD27" s="497"/>
      <c r="MXE27" s="497"/>
      <c r="MXF27" s="497"/>
      <c r="MXG27" s="497"/>
      <c r="MXH27" s="497"/>
      <c r="MXI27" s="497"/>
      <c r="MXJ27" s="497"/>
      <c r="MXK27" s="497"/>
      <c r="MXL27" s="497"/>
      <c r="MXM27" s="497"/>
      <c r="MXN27" s="497"/>
      <c r="MXO27" s="497"/>
      <c r="MXP27" s="497"/>
      <c r="MXQ27" s="497"/>
      <c r="MXR27" s="497"/>
      <c r="MXS27" s="497"/>
      <c r="MXT27" s="497"/>
      <c r="MXU27" s="497"/>
      <c r="MXV27" s="497"/>
      <c r="MXW27" s="497"/>
      <c r="MXX27" s="497"/>
      <c r="MXY27" s="497"/>
      <c r="MXZ27" s="497"/>
      <c r="MYA27" s="497"/>
      <c r="MYB27" s="497"/>
      <c r="MYC27" s="497"/>
      <c r="MYD27" s="497"/>
      <c r="MYE27" s="497"/>
      <c r="MYF27" s="497"/>
      <c r="MYG27" s="497"/>
      <c r="MYH27" s="497"/>
      <c r="MYI27" s="497"/>
      <c r="MYJ27" s="497"/>
      <c r="MYK27" s="497"/>
      <c r="MYL27" s="497"/>
      <c r="MYM27" s="497"/>
      <c r="MYN27" s="497"/>
      <c r="MYO27" s="497"/>
      <c r="MYP27" s="497"/>
      <c r="MYQ27" s="497"/>
      <c r="MYR27" s="497"/>
      <c r="MYS27" s="497"/>
      <c r="MYT27" s="497"/>
      <c r="MYU27" s="497"/>
      <c r="MYV27" s="497"/>
      <c r="MYW27" s="497"/>
      <c r="MYX27" s="497"/>
      <c r="MYY27" s="497"/>
      <c r="MYZ27" s="497"/>
      <c r="MZA27" s="497"/>
      <c r="MZB27" s="497"/>
      <c r="MZC27" s="497"/>
      <c r="MZD27" s="497"/>
      <c r="MZE27" s="497"/>
      <c r="MZF27" s="497"/>
      <c r="MZG27" s="497"/>
      <c r="MZH27" s="497"/>
      <c r="MZI27" s="497"/>
      <c r="MZJ27" s="497"/>
      <c r="MZK27" s="497"/>
      <c r="MZL27" s="497"/>
      <c r="MZM27" s="497"/>
      <c r="MZN27" s="497"/>
      <c r="MZO27" s="497"/>
      <c r="MZP27" s="497"/>
      <c r="MZQ27" s="497"/>
      <c r="MZR27" s="497"/>
      <c r="MZS27" s="497"/>
      <c r="MZT27" s="497"/>
      <c r="MZU27" s="497"/>
      <c r="MZV27" s="497"/>
      <c r="MZW27" s="497"/>
      <c r="MZX27" s="497"/>
      <c r="MZY27" s="497"/>
      <c r="MZZ27" s="497"/>
      <c r="NAA27" s="497"/>
      <c r="NAB27" s="497"/>
      <c r="NAC27" s="497"/>
      <c r="NAD27" s="497"/>
      <c r="NAE27" s="497"/>
      <c r="NAF27" s="497"/>
      <c r="NAG27" s="497"/>
      <c r="NAH27" s="497"/>
      <c r="NAI27" s="497"/>
      <c r="NAJ27" s="497"/>
      <c r="NAK27" s="497"/>
      <c r="NAL27" s="497"/>
      <c r="NAM27" s="497"/>
      <c r="NAN27" s="497"/>
      <c r="NAO27" s="497"/>
      <c r="NAP27" s="497"/>
      <c r="NAQ27" s="497"/>
      <c r="NAR27" s="497"/>
      <c r="NAS27" s="497"/>
      <c r="NAT27" s="497"/>
      <c r="NAU27" s="497"/>
      <c r="NAV27" s="497"/>
      <c r="NAW27" s="497"/>
      <c r="NAX27" s="497"/>
      <c r="NAY27" s="497"/>
      <c r="NAZ27" s="497"/>
      <c r="NBA27" s="497"/>
      <c r="NBB27" s="497"/>
      <c r="NBC27" s="497"/>
      <c r="NBD27" s="497"/>
      <c r="NBE27" s="497"/>
      <c r="NBF27" s="497"/>
      <c r="NBG27" s="497"/>
      <c r="NBH27" s="497"/>
      <c r="NBI27" s="497"/>
      <c r="NBJ27" s="497"/>
      <c r="NBK27" s="497"/>
      <c r="NBL27" s="497"/>
      <c r="NBM27" s="497"/>
      <c r="NBN27" s="497"/>
      <c r="NBO27" s="497"/>
      <c r="NBP27" s="497"/>
      <c r="NBQ27" s="497"/>
      <c r="NBR27" s="497"/>
      <c r="NBS27" s="497"/>
      <c r="NBT27" s="497"/>
      <c r="NBU27" s="497"/>
      <c r="NBV27" s="497"/>
      <c r="NBW27" s="497"/>
      <c r="NBX27" s="497"/>
      <c r="NBY27" s="497"/>
      <c r="NBZ27" s="497"/>
      <c r="NCA27" s="497"/>
      <c r="NCB27" s="497"/>
      <c r="NCC27" s="497"/>
      <c r="NCD27" s="497"/>
      <c r="NCE27" s="497"/>
      <c r="NCF27" s="497"/>
      <c r="NCG27" s="497"/>
      <c r="NCH27" s="497"/>
      <c r="NCI27" s="497"/>
      <c r="NCJ27" s="497"/>
      <c r="NCK27" s="497"/>
      <c r="NCL27" s="497"/>
      <c r="NCM27" s="497"/>
      <c r="NCN27" s="497"/>
      <c r="NCO27" s="497"/>
      <c r="NCP27" s="497"/>
      <c r="NCQ27" s="497"/>
      <c r="NCR27" s="497"/>
      <c r="NCS27" s="497"/>
      <c r="NCT27" s="497"/>
      <c r="NCU27" s="497"/>
      <c r="NCV27" s="497"/>
      <c r="NCW27" s="497"/>
      <c r="NCX27" s="497"/>
      <c r="NCY27" s="497"/>
      <c r="NCZ27" s="497"/>
      <c r="NDA27" s="497"/>
      <c r="NDB27" s="497"/>
      <c r="NDC27" s="497"/>
      <c r="NDD27" s="497"/>
      <c r="NDE27" s="497"/>
      <c r="NDF27" s="497"/>
      <c r="NDG27" s="497"/>
      <c r="NDH27" s="497"/>
      <c r="NDI27" s="497"/>
      <c r="NDJ27" s="497"/>
      <c r="NDK27" s="497"/>
      <c r="NDL27" s="497"/>
      <c r="NDM27" s="497"/>
      <c r="NDN27" s="497"/>
      <c r="NDO27" s="497"/>
      <c r="NDP27" s="497"/>
      <c r="NDQ27" s="497"/>
      <c r="NDR27" s="497"/>
      <c r="NDS27" s="497"/>
      <c r="NDT27" s="497"/>
      <c r="NDU27" s="497"/>
      <c r="NDV27" s="497"/>
      <c r="NDW27" s="497"/>
      <c r="NDX27" s="497"/>
      <c r="NDY27" s="497"/>
      <c r="NDZ27" s="497"/>
      <c r="NEA27" s="497"/>
      <c r="NEB27" s="497"/>
      <c r="NEC27" s="497"/>
      <c r="NED27" s="497"/>
      <c r="NEE27" s="497"/>
      <c r="NEF27" s="497"/>
      <c r="NEG27" s="497"/>
      <c r="NEH27" s="497"/>
      <c r="NEI27" s="497"/>
      <c r="NEJ27" s="497"/>
      <c r="NEK27" s="497"/>
      <c r="NEL27" s="497"/>
      <c r="NEM27" s="497"/>
      <c r="NEN27" s="497"/>
      <c r="NEO27" s="497"/>
      <c r="NEP27" s="497"/>
      <c r="NEQ27" s="497"/>
      <c r="NER27" s="497"/>
      <c r="NES27" s="497"/>
      <c r="NET27" s="497"/>
      <c r="NEU27" s="497"/>
      <c r="NEV27" s="497"/>
      <c r="NEW27" s="497"/>
      <c r="NEX27" s="497"/>
      <c r="NEY27" s="497"/>
      <c r="NEZ27" s="497"/>
      <c r="NFA27" s="497"/>
      <c r="NFB27" s="497"/>
      <c r="NFC27" s="497"/>
      <c r="NFD27" s="497"/>
      <c r="NFE27" s="497"/>
      <c r="NFF27" s="497"/>
      <c r="NFG27" s="497"/>
      <c r="NFH27" s="497"/>
      <c r="NFI27" s="497"/>
      <c r="NFJ27" s="497"/>
      <c r="NFK27" s="497"/>
      <c r="NFL27" s="497"/>
      <c r="NFM27" s="497"/>
      <c r="NFN27" s="497"/>
      <c r="NFO27" s="497"/>
      <c r="NFP27" s="497"/>
      <c r="NFQ27" s="497"/>
      <c r="NFR27" s="497"/>
      <c r="NFS27" s="497"/>
      <c r="NFT27" s="497"/>
      <c r="NFU27" s="497"/>
      <c r="NFV27" s="497"/>
      <c r="NFW27" s="497"/>
      <c r="NFX27" s="497"/>
      <c r="NFY27" s="497"/>
      <c r="NFZ27" s="497"/>
      <c r="NGA27" s="497"/>
      <c r="NGB27" s="497"/>
      <c r="NGC27" s="497"/>
      <c r="NGD27" s="497"/>
      <c r="NGE27" s="497"/>
      <c r="NGF27" s="497"/>
      <c r="NGG27" s="497"/>
      <c r="NGH27" s="497"/>
      <c r="NGI27" s="497"/>
      <c r="NGJ27" s="497"/>
      <c r="NGK27" s="497"/>
      <c r="NGL27" s="497"/>
      <c r="NGM27" s="497"/>
      <c r="NGN27" s="497"/>
      <c r="NGO27" s="497"/>
      <c r="NGP27" s="497"/>
      <c r="NGQ27" s="497"/>
      <c r="NGR27" s="497"/>
      <c r="NGS27" s="497"/>
      <c r="NGT27" s="497"/>
      <c r="NGU27" s="497"/>
      <c r="NGV27" s="497"/>
      <c r="NGW27" s="497"/>
      <c r="NGX27" s="497"/>
      <c r="NGY27" s="497"/>
      <c r="NGZ27" s="497"/>
      <c r="NHA27" s="497"/>
      <c r="NHB27" s="497"/>
      <c r="NHC27" s="497"/>
      <c r="NHD27" s="497"/>
      <c r="NHE27" s="497"/>
      <c r="NHF27" s="497"/>
      <c r="NHG27" s="497"/>
      <c r="NHH27" s="497"/>
      <c r="NHI27" s="497"/>
      <c r="NHJ27" s="497"/>
      <c r="NHK27" s="497"/>
      <c r="NHL27" s="497"/>
      <c r="NHM27" s="497"/>
      <c r="NHN27" s="497"/>
      <c r="NHO27" s="497"/>
      <c r="NHP27" s="497"/>
      <c r="NHQ27" s="497"/>
      <c r="NHR27" s="497"/>
      <c r="NHS27" s="497"/>
      <c r="NHT27" s="497"/>
      <c r="NHU27" s="497"/>
      <c r="NHV27" s="497"/>
      <c r="NHW27" s="497"/>
      <c r="NHX27" s="497"/>
      <c r="NHY27" s="497"/>
      <c r="NHZ27" s="497"/>
      <c r="NIA27" s="497"/>
      <c r="NIB27" s="497"/>
      <c r="NIC27" s="497"/>
      <c r="NID27" s="497"/>
      <c r="NIE27" s="497"/>
      <c r="NIF27" s="497"/>
      <c r="NIG27" s="497"/>
      <c r="NIH27" s="497"/>
      <c r="NII27" s="497"/>
      <c r="NIJ27" s="497"/>
      <c r="NIK27" s="497"/>
      <c r="NIL27" s="497"/>
      <c r="NIM27" s="497"/>
      <c r="NIN27" s="497"/>
      <c r="NIO27" s="497"/>
      <c r="NIP27" s="497"/>
      <c r="NIQ27" s="497"/>
      <c r="NIR27" s="497"/>
      <c r="NIS27" s="497"/>
      <c r="NIT27" s="497"/>
      <c r="NIU27" s="497"/>
      <c r="NIV27" s="497"/>
      <c r="NIW27" s="497"/>
      <c r="NIX27" s="497"/>
      <c r="NIY27" s="497"/>
      <c r="NIZ27" s="497"/>
      <c r="NJA27" s="497"/>
      <c r="NJB27" s="497"/>
      <c r="NJC27" s="497"/>
      <c r="NJD27" s="497"/>
      <c r="NJE27" s="497"/>
      <c r="NJF27" s="497"/>
      <c r="NJG27" s="497"/>
      <c r="NJH27" s="497"/>
      <c r="NJI27" s="497"/>
      <c r="NJJ27" s="497"/>
      <c r="NJK27" s="497"/>
      <c r="NJL27" s="497"/>
      <c r="NJM27" s="497"/>
      <c r="NJN27" s="497"/>
      <c r="NJO27" s="497"/>
      <c r="NJP27" s="497"/>
      <c r="NJQ27" s="497"/>
      <c r="NJR27" s="497"/>
      <c r="NJS27" s="497"/>
      <c r="NJT27" s="497"/>
      <c r="NJU27" s="497"/>
      <c r="NJV27" s="497"/>
      <c r="NJW27" s="497"/>
      <c r="NJX27" s="497"/>
      <c r="NJY27" s="497"/>
      <c r="NJZ27" s="497"/>
      <c r="NKA27" s="497"/>
      <c r="NKB27" s="497"/>
      <c r="NKC27" s="497"/>
      <c r="NKD27" s="497"/>
      <c r="NKE27" s="497"/>
      <c r="NKF27" s="497"/>
      <c r="NKG27" s="497"/>
      <c r="NKH27" s="497"/>
      <c r="NKI27" s="497"/>
      <c r="NKJ27" s="497"/>
      <c r="NKK27" s="497"/>
      <c r="NKL27" s="497"/>
      <c r="NKM27" s="497"/>
      <c r="NKN27" s="497"/>
      <c r="NKO27" s="497"/>
      <c r="NKP27" s="497"/>
      <c r="NKQ27" s="497"/>
      <c r="NKR27" s="497"/>
      <c r="NKS27" s="497"/>
      <c r="NKT27" s="497"/>
      <c r="NKU27" s="497"/>
      <c r="NKV27" s="497"/>
      <c r="NKW27" s="497"/>
      <c r="NKX27" s="497"/>
      <c r="NKY27" s="497"/>
      <c r="NKZ27" s="497"/>
      <c r="NLA27" s="497"/>
      <c r="NLB27" s="497"/>
      <c r="NLC27" s="497"/>
      <c r="NLD27" s="497"/>
      <c r="NLE27" s="497"/>
      <c r="NLF27" s="497"/>
      <c r="NLG27" s="497"/>
      <c r="NLH27" s="497"/>
      <c r="NLI27" s="497"/>
      <c r="NLJ27" s="497"/>
      <c r="NLK27" s="497"/>
      <c r="NLL27" s="497"/>
      <c r="NLM27" s="497"/>
      <c r="NLN27" s="497"/>
      <c r="NLO27" s="497"/>
      <c r="NLP27" s="497"/>
      <c r="NLQ27" s="497"/>
      <c r="NLR27" s="497"/>
      <c r="NLS27" s="497"/>
      <c r="NLT27" s="497"/>
      <c r="NLU27" s="497"/>
      <c r="NLV27" s="497"/>
      <c r="NLW27" s="497"/>
      <c r="NLX27" s="497"/>
      <c r="NLY27" s="497"/>
      <c r="NLZ27" s="497"/>
      <c r="NMA27" s="497"/>
      <c r="NMB27" s="497"/>
      <c r="NMC27" s="497"/>
      <c r="NMD27" s="497"/>
      <c r="NME27" s="497"/>
      <c r="NMF27" s="497"/>
      <c r="NMG27" s="497"/>
      <c r="NMH27" s="497"/>
      <c r="NMI27" s="497"/>
      <c r="NMJ27" s="497"/>
      <c r="NMK27" s="497"/>
      <c r="NML27" s="497"/>
      <c r="NMM27" s="497"/>
      <c r="NMN27" s="497"/>
      <c r="NMO27" s="497"/>
      <c r="NMP27" s="497"/>
      <c r="NMQ27" s="497"/>
      <c r="NMR27" s="497"/>
      <c r="NMS27" s="497"/>
      <c r="NMT27" s="497"/>
      <c r="NMU27" s="497"/>
      <c r="NMV27" s="497"/>
      <c r="NMW27" s="497"/>
      <c r="NMX27" s="497"/>
      <c r="NMY27" s="497"/>
      <c r="NMZ27" s="497"/>
      <c r="NNA27" s="497"/>
      <c r="NNB27" s="497"/>
      <c r="NNC27" s="497"/>
      <c r="NND27" s="497"/>
      <c r="NNE27" s="497"/>
      <c r="NNF27" s="497"/>
      <c r="NNG27" s="497"/>
      <c r="NNH27" s="497"/>
      <c r="NNI27" s="497"/>
      <c r="NNJ27" s="497"/>
      <c r="NNK27" s="497"/>
      <c r="NNL27" s="497"/>
      <c r="NNM27" s="497"/>
      <c r="NNN27" s="497"/>
      <c r="NNO27" s="497"/>
      <c r="NNP27" s="497"/>
      <c r="NNQ27" s="497"/>
      <c r="NNR27" s="497"/>
      <c r="NNS27" s="497"/>
      <c r="NNT27" s="497"/>
      <c r="NNU27" s="497"/>
      <c r="NNV27" s="497"/>
      <c r="NNW27" s="497"/>
      <c r="NNX27" s="497"/>
      <c r="NNY27" s="497"/>
      <c r="NNZ27" s="497"/>
      <c r="NOA27" s="497"/>
      <c r="NOB27" s="497"/>
      <c r="NOC27" s="497"/>
      <c r="NOD27" s="497"/>
      <c r="NOE27" s="497"/>
      <c r="NOF27" s="497"/>
      <c r="NOG27" s="497"/>
      <c r="NOH27" s="497"/>
      <c r="NOI27" s="497"/>
      <c r="NOJ27" s="497"/>
      <c r="NOK27" s="497"/>
      <c r="NOL27" s="497"/>
      <c r="NOM27" s="497"/>
      <c r="NON27" s="497"/>
      <c r="NOO27" s="497"/>
      <c r="NOP27" s="497"/>
      <c r="NOQ27" s="497"/>
      <c r="NOR27" s="497"/>
      <c r="NOS27" s="497"/>
      <c r="NOT27" s="497"/>
      <c r="NOU27" s="497"/>
      <c r="NOV27" s="497"/>
      <c r="NOW27" s="497"/>
      <c r="NOX27" s="497"/>
      <c r="NOY27" s="497"/>
      <c r="NOZ27" s="497"/>
      <c r="NPA27" s="497"/>
      <c r="NPB27" s="497"/>
      <c r="NPC27" s="497"/>
      <c r="NPD27" s="497"/>
      <c r="NPE27" s="497"/>
      <c r="NPF27" s="497"/>
      <c r="NPG27" s="497"/>
      <c r="NPH27" s="497"/>
      <c r="NPI27" s="497"/>
      <c r="NPJ27" s="497"/>
      <c r="NPK27" s="497"/>
      <c r="NPL27" s="497"/>
      <c r="NPM27" s="497"/>
      <c r="NPN27" s="497"/>
      <c r="NPO27" s="497"/>
      <c r="NPP27" s="497"/>
      <c r="NPQ27" s="497"/>
      <c r="NPR27" s="497"/>
      <c r="NPS27" s="497"/>
      <c r="NPT27" s="497"/>
      <c r="NPU27" s="497"/>
      <c r="NPV27" s="497"/>
      <c r="NPW27" s="497"/>
      <c r="NPX27" s="497"/>
      <c r="NPY27" s="497"/>
      <c r="NPZ27" s="497"/>
      <c r="NQA27" s="497"/>
      <c r="NQB27" s="497"/>
      <c r="NQC27" s="497"/>
      <c r="NQD27" s="497"/>
      <c r="NQE27" s="497"/>
      <c r="NQF27" s="497"/>
      <c r="NQG27" s="497"/>
      <c r="NQH27" s="497"/>
      <c r="NQI27" s="497"/>
      <c r="NQJ27" s="497"/>
      <c r="NQK27" s="497"/>
      <c r="NQL27" s="497"/>
      <c r="NQM27" s="497"/>
      <c r="NQN27" s="497"/>
      <c r="NQO27" s="497"/>
      <c r="NQP27" s="497"/>
      <c r="NQQ27" s="497"/>
      <c r="NQR27" s="497"/>
      <c r="NQS27" s="497"/>
      <c r="NQT27" s="497"/>
      <c r="NQU27" s="497"/>
      <c r="NQV27" s="497"/>
      <c r="NQW27" s="497"/>
      <c r="NQX27" s="497"/>
      <c r="NQY27" s="497"/>
      <c r="NQZ27" s="497"/>
      <c r="NRA27" s="497"/>
      <c r="NRB27" s="497"/>
      <c r="NRC27" s="497"/>
      <c r="NRD27" s="497"/>
      <c r="NRE27" s="497"/>
      <c r="NRF27" s="497"/>
      <c r="NRG27" s="497"/>
      <c r="NRH27" s="497"/>
      <c r="NRI27" s="497"/>
      <c r="NRJ27" s="497"/>
      <c r="NRK27" s="497"/>
      <c r="NRL27" s="497"/>
      <c r="NRM27" s="497"/>
      <c r="NRN27" s="497"/>
      <c r="NRO27" s="497"/>
      <c r="NRP27" s="497"/>
      <c r="NRQ27" s="497"/>
      <c r="NRR27" s="497"/>
      <c r="NRS27" s="497"/>
      <c r="NRT27" s="497"/>
      <c r="NRU27" s="497"/>
      <c r="NRV27" s="497"/>
      <c r="NRW27" s="497"/>
      <c r="NRX27" s="497"/>
      <c r="NRY27" s="497"/>
      <c r="NRZ27" s="497"/>
      <c r="NSA27" s="497"/>
      <c r="NSB27" s="497"/>
      <c r="NSC27" s="497"/>
      <c r="NSD27" s="497"/>
      <c r="NSE27" s="497"/>
      <c r="NSF27" s="497"/>
      <c r="NSG27" s="497"/>
      <c r="NSH27" s="497"/>
      <c r="NSI27" s="497"/>
      <c r="NSJ27" s="497"/>
      <c r="NSK27" s="497"/>
      <c r="NSL27" s="497"/>
      <c r="NSM27" s="497"/>
      <c r="NSN27" s="497"/>
      <c r="NSO27" s="497"/>
      <c r="NSP27" s="497"/>
      <c r="NSQ27" s="497"/>
      <c r="NSR27" s="497"/>
      <c r="NSS27" s="497"/>
      <c r="NST27" s="497"/>
      <c r="NSU27" s="497"/>
      <c r="NSV27" s="497"/>
      <c r="NSW27" s="497"/>
      <c r="NSX27" s="497"/>
      <c r="NSY27" s="497"/>
      <c r="NSZ27" s="497"/>
      <c r="NTA27" s="497"/>
      <c r="NTB27" s="497"/>
      <c r="NTC27" s="497"/>
      <c r="NTD27" s="497"/>
      <c r="NTE27" s="497"/>
      <c r="NTF27" s="497"/>
      <c r="NTG27" s="497"/>
      <c r="NTH27" s="497"/>
      <c r="NTI27" s="497"/>
      <c r="NTJ27" s="497"/>
      <c r="NTK27" s="497"/>
      <c r="NTL27" s="497"/>
      <c r="NTM27" s="497"/>
      <c r="NTN27" s="497"/>
      <c r="NTO27" s="497"/>
      <c r="NTP27" s="497"/>
      <c r="NTQ27" s="497"/>
      <c r="NTR27" s="497"/>
      <c r="NTS27" s="497"/>
      <c r="NTT27" s="497"/>
      <c r="NTU27" s="497"/>
      <c r="NTV27" s="497"/>
      <c r="NTW27" s="497"/>
      <c r="NTX27" s="497"/>
      <c r="NTY27" s="497"/>
      <c r="NTZ27" s="497"/>
      <c r="NUA27" s="497"/>
      <c r="NUB27" s="497"/>
      <c r="NUC27" s="497"/>
      <c r="NUD27" s="497"/>
      <c r="NUE27" s="497"/>
      <c r="NUF27" s="497"/>
      <c r="NUG27" s="497"/>
      <c r="NUH27" s="497"/>
      <c r="NUI27" s="497"/>
      <c r="NUJ27" s="497"/>
      <c r="NUK27" s="497"/>
      <c r="NUL27" s="497"/>
      <c r="NUM27" s="497"/>
      <c r="NUN27" s="497"/>
      <c r="NUO27" s="497"/>
      <c r="NUP27" s="497"/>
      <c r="NUQ27" s="497"/>
      <c r="NUR27" s="497"/>
      <c r="NUS27" s="497"/>
      <c r="NUT27" s="497"/>
      <c r="NUU27" s="497"/>
      <c r="NUV27" s="497"/>
      <c r="NUW27" s="497"/>
      <c r="NUX27" s="497"/>
      <c r="NUY27" s="497"/>
      <c r="NUZ27" s="497"/>
      <c r="NVA27" s="497"/>
      <c r="NVB27" s="497"/>
      <c r="NVC27" s="497"/>
      <c r="NVD27" s="497"/>
      <c r="NVE27" s="497"/>
      <c r="NVF27" s="497"/>
      <c r="NVG27" s="497"/>
      <c r="NVH27" s="497"/>
      <c r="NVI27" s="497"/>
      <c r="NVJ27" s="497"/>
      <c r="NVK27" s="497"/>
      <c r="NVL27" s="497"/>
      <c r="NVM27" s="497"/>
      <c r="NVN27" s="497"/>
      <c r="NVO27" s="497"/>
      <c r="NVP27" s="497"/>
      <c r="NVQ27" s="497"/>
      <c r="NVR27" s="497"/>
      <c r="NVS27" s="497"/>
      <c r="NVT27" s="497"/>
      <c r="NVU27" s="497"/>
      <c r="NVV27" s="497"/>
      <c r="NVW27" s="497"/>
      <c r="NVX27" s="497"/>
      <c r="NVY27" s="497"/>
      <c r="NVZ27" s="497"/>
      <c r="NWA27" s="497"/>
      <c r="NWB27" s="497"/>
      <c r="NWC27" s="497"/>
      <c r="NWD27" s="497"/>
      <c r="NWE27" s="497"/>
      <c r="NWF27" s="497"/>
      <c r="NWG27" s="497"/>
      <c r="NWH27" s="497"/>
      <c r="NWI27" s="497"/>
      <c r="NWJ27" s="497"/>
      <c r="NWK27" s="497"/>
      <c r="NWL27" s="497"/>
      <c r="NWM27" s="497"/>
      <c r="NWN27" s="497"/>
      <c r="NWO27" s="497"/>
      <c r="NWP27" s="497"/>
      <c r="NWQ27" s="497"/>
      <c r="NWR27" s="497"/>
      <c r="NWS27" s="497"/>
      <c r="NWT27" s="497"/>
      <c r="NWU27" s="497"/>
      <c r="NWV27" s="497"/>
      <c r="NWW27" s="497"/>
      <c r="NWX27" s="497"/>
      <c r="NWY27" s="497"/>
      <c r="NWZ27" s="497"/>
      <c r="NXA27" s="497"/>
      <c r="NXB27" s="497"/>
      <c r="NXC27" s="497"/>
      <c r="NXD27" s="497"/>
      <c r="NXE27" s="497"/>
      <c r="NXF27" s="497"/>
      <c r="NXG27" s="497"/>
      <c r="NXH27" s="497"/>
      <c r="NXI27" s="497"/>
      <c r="NXJ27" s="497"/>
      <c r="NXK27" s="497"/>
      <c r="NXL27" s="497"/>
      <c r="NXM27" s="497"/>
      <c r="NXN27" s="497"/>
      <c r="NXO27" s="497"/>
      <c r="NXP27" s="497"/>
      <c r="NXQ27" s="497"/>
      <c r="NXR27" s="497"/>
      <c r="NXS27" s="497"/>
      <c r="NXT27" s="497"/>
      <c r="NXU27" s="497"/>
      <c r="NXV27" s="497"/>
      <c r="NXW27" s="497"/>
      <c r="NXX27" s="497"/>
      <c r="NXY27" s="497"/>
      <c r="NXZ27" s="497"/>
      <c r="NYA27" s="497"/>
      <c r="NYB27" s="497"/>
      <c r="NYC27" s="497"/>
      <c r="NYD27" s="497"/>
      <c r="NYE27" s="497"/>
      <c r="NYF27" s="497"/>
      <c r="NYG27" s="497"/>
      <c r="NYH27" s="497"/>
      <c r="NYI27" s="497"/>
      <c r="NYJ27" s="497"/>
      <c r="NYK27" s="497"/>
      <c r="NYL27" s="497"/>
      <c r="NYM27" s="497"/>
      <c r="NYN27" s="497"/>
      <c r="NYO27" s="497"/>
      <c r="NYP27" s="497"/>
      <c r="NYQ27" s="497"/>
      <c r="NYR27" s="497"/>
      <c r="NYS27" s="497"/>
      <c r="NYT27" s="497"/>
      <c r="NYU27" s="497"/>
      <c r="NYV27" s="497"/>
      <c r="NYW27" s="497"/>
      <c r="NYX27" s="497"/>
      <c r="NYY27" s="497"/>
      <c r="NYZ27" s="497"/>
      <c r="NZA27" s="497"/>
      <c r="NZB27" s="497"/>
      <c r="NZC27" s="497"/>
      <c r="NZD27" s="497"/>
      <c r="NZE27" s="497"/>
      <c r="NZF27" s="497"/>
      <c r="NZG27" s="497"/>
      <c r="NZH27" s="497"/>
      <c r="NZI27" s="497"/>
      <c r="NZJ27" s="497"/>
      <c r="NZK27" s="497"/>
      <c r="NZL27" s="497"/>
      <c r="NZM27" s="497"/>
      <c r="NZN27" s="497"/>
      <c r="NZO27" s="497"/>
      <c r="NZP27" s="497"/>
      <c r="NZQ27" s="497"/>
      <c r="NZR27" s="497"/>
      <c r="NZS27" s="497"/>
      <c r="NZT27" s="497"/>
      <c r="NZU27" s="497"/>
      <c r="NZV27" s="497"/>
      <c r="NZW27" s="497"/>
      <c r="NZX27" s="497"/>
      <c r="NZY27" s="497"/>
      <c r="NZZ27" s="497"/>
      <c r="OAA27" s="497"/>
      <c r="OAB27" s="497"/>
      <c r="OAC27" s="497"/>
      <c r="OAD27" s="497"/>
      <c r="OAE27" s="497"/>
      <c r="OAF27" s="497"/>
      <c r="OAG27" s="497"/>
      <c r="OAH27" s="497"/>
      <c r="OAI27" s="497"/>
      <c r="OAJ27" s="497"/>
      <c r="OAK27" s="497"/>
      <c r="OAL27" s="497"/>
      <c r="OAM27" s="497"/>
      <c r="OAN27" s="497"/>
      <c r="OAO27" s="497"/>
      <c r="OAP27" s="497"/>
      <c r="OAQ27" s="497"/>
      <c r="OAR27" s="497"/>
      <c r="OAS27" s="497"/>
      <c r="OAT27" s="497"/>
      <c r="OAU27" s="497"/>
      <c r="OAV27" s="497"/>
      <c r="OAW27" s="497"/>
      <c r="OAX27" s="497"/>
      <c r="OAY27" s="497"/>
      <c r="OAZ27" s="497"/>
      <c r="OBA27" s="497"/>
      <c r="OBB27" s="497"/>
      <c r="OBC27" s="497"/>
      <c r="OBD27" s="497"/>
      <c r="OBE27" s="497"/>
      <c r="OBF27" s="497"/>
      <c r="OBG27" s="497"/>
      <c r="OBH27" s="497"/>
      <c r="OBI27" s="497"/>
      <c r="OBJ27" s="497"/>
      <c r="OBK27" s="497"/>
      <c r="OBL27" s="497"/>
      <c r="OBM27" s="497"/>
      <c r="OBN27" s="497"/>
      <c r="OBO27" s="497"/>
      <c r="OBP27" s="497"/>
      <c r="OBQ27" s="497"/>
      <c r="OBR27" s="497"/>
      <c r="OBS27" s="497"/>
      <c r="OBT27" s="497"/>
      <c r="OBU27" s="497"/>
      <c r="OBV27" s="497"/>
      <c r="OBW27" s="497"/>
      <c r="OBX27" s="497"/>
      <c r="OBY27" s="497"/>
      <c r="OBZ27" s="497"/>
      <c r="OCA27" s="497"/>
      <c r="OCB27" s="497"/>
      <c r="OCC27" s="497"/>
      <c r="OCD27" s="497"/>
      <c r="OCE27" s="497"/>
      <c r="OCF27" s="497"/>
      <c r="OCG27" s="497"/>
      <c r="OCH27" s="497"/>
      <c r="OCI27" s="497"/>
      <c r="OCJ27" s="497"/>
      <c r="OCK27" s="497"/>
      <c r="OCL27" s="497"/>
      <c r="OCM27" s="497"/>
      <c r="OCN27" s="497"/>
      <c r="OCO27" s="497"/>
      <c r="OCP27" s="497"/>
      <c r="OCQ27" s="497"/>
      <c r="OCR27" s="497"/>
      <c r="OCS27" s="497"/>
      <c r="OCT27" s="497"/>
      <c r="OCU27" s="497"/>
      <c r="OCV27" s="497"/>
      <c r="OCW27" s="497"/>
      <c r="OCX27" s="497"/>
      <c r="OCY27" s="497"/>
      <c r="OCZ27" s="497"/>
      <c r="ODA27" s="497"/>
      <c r="ODB27" s="497"/>
      <c r="ODC27" s="497"/>
      <c r="ODD27" s="497"/>
      <c r="ODE27" s="497"/>
      <c r="ODF27" s="497"/>
      <c r="ODG27" s="497"/>
      <c r="ODH27" s="497"/>
      <c r="ODI27" s="497"/>
      <c r="ODJ27" s="497"/>
      <c r="ODK27" s="497"/>
      <c r="ODL27" s="497"/>
      <c r="ODM27" s="497"/>
      <c r="ODN27" s="497"/>
      <c r="ODO27" s="497"/>
      <c r="ODP27" s="497"/>
      <c r="ODQ27" s="497"/>
      <c r="ODR27" s="497"/>
      <c r="ODS27" s="497"/>
      <c r="ODT27" s="497"/>
      <c r="ODU27" s="497"/>
      <c r="ODV27" s="497"/>
      <c r="ODW27" s="497"/>
      <c r="ODX27" s="497"/>
      <c r="ODY27" s="497"/>
      <c r="ODZ27" s="497"/>
      <c r="OEA27" s="497"/>
      <c r="OEB27" s="497"/>
      <c r="OEC27" s="497"/>
      <c r="OED27" s="497"/>
      <c r="OEE27" s="497"/>
      <c r="OEF27" s="497"/>
      <c r="OEG27" s="497"/>
      <c r="OEH27" s="497"/>
      <c r="OEI27" s="497"/>
      <c r="OEJ27" s="497"/>
      <c r="OEK27" s="497"/>
      <c r="OEL27" s="497"/>
      <c r="OEM27" s="497"/>
      <c r="OEN27" s="497"/>
      <c r="OEO27" s="497"/>
      <c r="OEP27" s="497"/>
      <c r="OEQ27" s="497"/>
      <c r="OER27" s="497"/>
      <c r="OES27" s="497"/>
      <c r="OET27" s="497"/>
      <c r="OEU27" s="497"/>
      <c r="OEV27" s="497"/>
      <c r="OEW27" s="497"/>
      <c r="OEX27" s="497"/>
      <c r="OEY27" s="497"/>
      <c r="OEZ27" s="497"/>
      <c r="OFA27" s="497"/>
      <c r="OFB27" s="497"/>
      <c r="OFC27" s="497"/>
      <c r="OFD27" s="497"/>
      <c r="OFE27" s="497"/>
      <c r="OFF27" s="497"/>
      <c r="OFG27" s="497"/>
      <c r="OFH27" s="497"/>
      <c r="OFI27" s="497"/>
      <c r="OFJ27" s="497"/>
      <c r="OFK27" s="497"/>
      <c r="OFL27" s="497"/>
      <c r="OFM27" s="497"/>
      <c r="OFN27" s="497"/>
      <c r="OFO27" s="497"/>
      <c r="OFP27" s="497"/>
      <c r="OFQ27" s="497"/>
      <c r="OFR27" s="497"/>
      <c r="OFS27" s="497"/>
      <c r="OFT27" s="497"/>
      <c r="OFU27" s="497"/>
      <c r="OFV27" s="497"/>
      <c r="OFW27" s="497"/>
      <c r="OFX27" s="497"/>
      <c r="OFY27" s="497"/>
      <c r="OFZ27" s="497"/>
      <c r="OGA27" s="497"/>
      <c r="OGB27" s="497"/>
      <c r="OGC27" s="497"/>
      <c r="OGD27" s="497"/>
      <c r="OGE27" s="497"/>
      <c r="OGF27" s="497"/>
      <c r="OGG27" s="497"/>
      <c r="OGH27" s="497"/>
      <c r="OGI27" s="497"/>
      <c r="OGJ27" s="497"/>
      <c r="OGK27" s="497"/>
      <c r="OGL27" s="497"/>
      <c r="OGM27" s="497"/>
      <c r="OGN27" s="497"/>
      <c r="OGO27" s="497"/>
      <c r="OGP27" s="497"/>
      <c r="OGQ27" s="497"/>
      <c r="OGR27" s="497"/>
      <c r="OGS27" s="497"/>
      <c r="OGT27" s="497"/>
      <c r="OGU27" s="497"/>
      <c r="OGV27" s="497"/>
      <c r="OGW27" s="497"/>
      <c r="OGX27" s="497"/>
      <c r="OGY27" s="497"/>
      <c r="OGZ27" s="497"/>
      <c r="OHA27" s="497"/>
      <c r="OHB27" s="497"/>
      <c r="OHC27" s="497"/>
      <c r="OHD27" s="497"/>
      <c r="OHE27" s="497"/>
      <c r="OHF27" s="497"/>
      <c r="OHG27" s="497"/>
      <c r="OHH27" s="497"/>
      <c r="OHI27" s="497"/>
      <c r="OHJ27" s="497"/>
      <c r="OHK27" s="497"/>
      <c r="OHL27" s="497"/>
      <c r="OHM27" s="497"/>
      <c r="OHN27" s="497"/>
      <c r="OHO27" s="497"/>
      <c r="OHP27" s="497"/>
      <c r="OHQ27" s="497"/>
      <c r="OHR27" s="497"/>
      <c r="OHS27" s="497"/>
      <c r="OHT27" s="497"/>
      <c r="OHU27" s="497"/>
      <c r="OHV27" s="497"/>
      <c r="OHW27" s="497"/>
      <c r="OHX27" s="497"/>
      <c r="OHY27" s="497"/>
      <c r="OHZ27" s="497"/>
      <c r="OIA27" s="497"/>
      <c r="OIB27" s="497"/>
      <c r="OIC27" s="497"/>
      <c r="OID27" s="497"/>
      <c r="OIE27" s="497"/>
      <c r="OIF27" s="497"/>
      <c r="OIG27" s="497"/>
      <c r="OIH27" s="497"/>
      <c r="OII27" s="497"/>
      <c r="OIJ27" s="497"/>
      <c r="OIK27" s="497"/>
      <c r="OIL27" s="497"/>
      <c r="OIM27" s="497"/>
      <c r="OIN27" s="497"/>
      <c r="OIO27" s="497"/>
      <c r="OIP27" s="497"/>
      <c r="OIQ27" s="497"/>
      <c r="OIR27" s="497"/>
      <c r="OIS27" s="497"/>
      <c r="OIT27" s="497"/>
      <c r="OIU27" s="497"/>
      <c r="OIV27" s="497"/>
      <c r="OIW27" s="497"/>
      <c r="OIX27" s="497"/>
      <c r="OIY27" s="497"/>
      <c r="OIZ27" s="497"/>
      <c r="OJA27" s="497"/>
      <c r="OJB27" s="497"/>
      <c r="OJC27" s="497"/>
      <c r="OJD27" s="497"/>
      <c r="OJE27" s="497"/>
      <c r="OJF27" s="497"/>
      <c r="OJG27" s="497"/>
      <c r="OJH27" s="497"/>
      <c r="OJI27" s="497"/>
      <c r="OJJ27" s="497"/>
      <c r="OJK27" s="497"/>
      <c r="OJL27" s="497"/>
      <c r="OJM27" s="497"/>
      <c r="OJN27" s="497"/>
      <c r="OJO27" s="497"/>
      <c r="OJP27" s="497"/>
      <c r="OJQ27" s="497"/>
      <c r="OJR27" s="497"/>
      <c r="OJS27" s="497"/>
      <c r="OJT27" s="497"/>
      <c r="OJU27" s="497"/>
      <c r="OJV27" s="497"/>
      <c r="OJW27" s="497"/>
      <c r="OJX27" s="497"/>
      <c r="OJY27" s="497"/>
      <c r="OJZ27" s="497"/>
      <c r="OKA27" s="497"/>
      <c r="OKB27" s="497"/>
      <c r="OKC27" s="497"/>
      <c r="OKD27" s="497"/>
      <c r="OKE27" s="497"/>
      <c r="OKF27" s="497"/>
      <c r="OKG27" s="497"/>
      <c r="OKH27" s="497"/>
      <c r="OKI27" s="497"/>
      <c r="OKJ27" s="497"/>
      <c r="OKK27" s="497"/>
      <c r="OKL27" s="497"/>
      <c r="OKM27" s="497"/>
      <c r="OKN27" s="497"/>
      <c r="OKO27" s="497"/>
      <c r="OKP27" s="497"/>
      <c r="OKQ27" s="497"/>
      <c r="OKR27" s="497"/>
      <c r="OKS27" s="497"/>
      <c r="OKT27" s="497"/>
      <c r="OKU27" s="497"/>
      <c r="OKV27" s="497"/>
      <c r="OKW27" s="497"/>
      <c r="OKX27" s="497"/>
      <c r="OKY27" s="497"/>
      <c r="OKZ27" s="497"/>
      <c r="OLA27" s="497"/>
      <c r="OLB27" s="497"/>
      <c r="OLC27" s="497"/>
      <c r="OLD27" s="497"/>
      <c r="OLE27" s="497"/>
      <c r="OLF27" s="497"/>
      <c r="OLG27" s="497"/>
      <c r="OLH27" s="497"/>
      <c r="OLI27" s="497"/>
      <c r="OLJ27" s="497"/>
      <c r="OLK27" s="497"/>
      <c r="OLL27" s="497"/>
      <c r="OLM27" s="497"/>
      <c r="OLN27" s="497"/>
      <c r="OLO27" s="497"/>
      <c r="OLP27" s="497"/>
      <c r="OLQ27" s="497"/>
      <c r="OLR27" s="497"/>
      <c r="OLS27" s="497"/>
      <c r="OLT27" s="497"/>
      <c r="OLU27" s="497"/>
      <c r="OLV27" s="497"/>
      <c r="OLW27" s="497"/>
      <c r="OLX27" s="497"/>
      <c r="OLY27" s="497"/>
      <c r="OLZ27" s="497"/>
      <c r="OMA27" s="497"/>
      <c r="OMB27" s="497"/>
      <c r="OMC27" s="497"/>
      <c r="OMD27" s="497"/>
      <c r="OME27" s="497"/>
      <c r="OMF27" s="497"/>
      <c r="OMG27" s="497"/>
      <c r="OMH27" s="497"/>
      <c r="OMI27" s="497"/>
      <c r="OMJ27" s="497"/>
      <c r="OMK27" s="497"/>
      <c r="OML27" s="497"/>
      <c r="OMM27" s="497"/>
      <c r="OMN27" s="497"/>
      <c r="OMO27" s="497"/>
      <c r="OMP27" s="497"/>
      <c r="OMQ27" s="497"/>
      <c r="OMR27" s="497"/>
      <c r="OMS27" s="497"/>
      <c r="OMT27" s="497"/>
      <c r="OMU27" s="497"/>
      <c r="OMV27" s="497"/>
      <c r="OMW27" s="497"/>
      <c r="OMX27" s="497"/>
      <c r="OMY27" s="497"/>
      <c r="OMZ27" s="497"/>
      <c r="ONA27" s="497"/>
      <c r="ONB27" s="497"/>
      <c r="ONC27" s="497"/>
      <c r="OND27" s="497"/>
      <c r="ONE27" s="497"/>
      <c r="ONF27" s="497"/>
      <c r="ONG27" s="497"/>
      <c r="ONH27" s="497"/>
      <c r="ONI27" s="497"/>
      <c r="ONJ27" s="497"/>
      <c r="ONK27" s="497"/>
      <c r="ONL27" s="497"/>
      <c r="ONM27" s="497"/>
      <c r="ONN27" s="497"/>
      <c r="ONO27" s="497"/>
      <c r="ONP27" s="497"/>
      <c r="ONQ27" s="497"/>
      <c r="ONR27" s="497"/>
      <c r="ONS27" s="497"/>
      <c r="ONT27" s="497"/>
      <c r="ONU27" s="497"/>
      <c r="ONV27" s="497"/>
      <c r="ONW27" s="497"/>
      <c r="ONX27" s="497"/>
      <c r="ONY27" s="497"/>
      <c r="ONZ27" s="497"/>
      <c r="OOA27" s="497"/>
      <c r="OOB27" s="497"/>
      <c r="OOC27" s="497"/>
      <c r="OOD27" s="497"/>
      <c r="OOE27" s="497"/>
      <c r="OOF27" s="497"/>
      <c r="OOG27" s="497"/>
      <c r="OOH27" s="497"/>
      <c r="OOI27" s="497"/>
      <c r="OOJ27" s="497"/>
      <c r="OOK27" s="497"/>
      <c r="OOL27" s="497"/>
      <c r="OOM27" s="497"/>
      <c r="OON27" s="497"/>
      <c r="OOO27" s="497"/>
      <c r="OOP27" s="497"/>
      <c r="OOQ27" s="497"/>
      <c r="OOR27" s="497"/>
      <c r="OOS27" s="497"/>
      <c r="OOT27" s="497"/>
      <c r="OOU27" s="497"/>
      <c r="OOV27" s="497"/>
      <c r="OOW27" s="497"/>
      <c r="OOX27" s="497"/>
      <c r="OOY27" s="497"/>
      <c r="OOZ27" s="497"/>
      <c r="OPA27" s="497"/>
      <c r="OPB27" s="497"/>
      <c r="OPC27" s="497"/>
      <c r="OPD27" s="497"/>
      <c r="OPE27" s="497"/>
      <c r="OPF27" s="497"/>
      <c r="OPG27" s="497"/>
      <c r="OPH27" s="497"/>
      <c r="OPI27" s="497"/>
      <c r="OPJ27" s="497"/>
      <c r="OPK27" s="497"/>
      <c r="OPL27" s="497"/>
      <c r="OPM27" s="497"/>
      <c r="OPN27" s="497"/>
      <c r="OPO27" s="497"/>
      <c r="OPP27" s="497"/>
      <c r="OPQ27" s="497"/>
      <c r="OPR27" s="497"/>
      <c r="OPS27" s="497"/>
      <c r="OPT27" s="497"/>
      <c r="OPU27" s="497"/>
      <c r="OPV27" s="497"/>
      <c r="OPW27" s="497"/>
      <c r="OPX27" s="497"/>
      <c r="OPY27" s="497"/>
      <c r="OPZ27" s="497"/>
      <c r="OQA27" s="497"/>
      <c r="OQB27" s="497"/>
      <c r="OQC27" s="497"/>
      <c r="OQD27" s="497"/>
      <c r="OQE27" s="497"/>
      <c r="OQF27" s="497"/>
      <c r="OQG27" s="497"/>
      <c r="OQH27" s="497"/>
      <c r="OQI27" s="497"/>
      <c r="OQJ27" s="497"/>
      <c r="OQK27" s="497"/>
      <c r="OQL27" s="497"/>
      <c r="OQM27" s="497"/>
      <c r="OQN27" s="497"/>
      <c r="OQO27" s="497"/>
      <c r="OQP27" s="497"/>
      <c r="OQQ27" s="497"/>
      <c r="OQR27" s="497"/>
      <c r="OQS27" s="497"/>
      <c r="OQT27" s="497"/>
      <c r="OQU27" s="497"/>
      <c r="OQV27" s="497"/>
      <c r="OQW27" s="497"/>
      <c r="OQX27" s="497"/>
      <c r="OQY27" s="497"/>
      <c r="OQZ27" s="497"/>
      <c r="ORA27" s="497"/>
      <c r="ORB27" s="497"/>
      <c r="ORC27" s="497"/>
      <c r="ORD27" s="497"/>
      <c r="ORE27" s="497"/>
      <c r="ORF27" s="497"/>
      <c r="ORG27" s="497"/>
      <c r="ORH27" s="497"/>
      <c r="ORI27" s="497"/>
      <c r="ORJ27" s="497"/>
      <c r="ORK27" s="497"/>
      <c r="ORL27" s="497"/>
      <c r="ORM27" s="497"/>
      <c r="ORN27" s="497"/>
      <c r="ORO27" s="497"/>
      <c r="ORP27" s="497"/>
      <c r="ORQ27" s="497"/>
      <c r="ORR27" s="497"/>
      <c r="ORS27" s="497"/>
      <c r="ORT27" s="497"/>
      <c r="ORU27" s="497"/>
      <c r="ORV27" s="497"/>
      <c r="ORW27" s="497"/>
      <c r="ORX27" s="497"/>
      <c r="ORY27" s="497"/>
      <c r="ORZ27" s="497"/>
      <c r="OSA27" s="497"/>
      <c r="OSB27" s="497"/>
      <c r="OSC27" s="497"/>
      <c r="OSD27" s="497"/>
      <c r="OSE27" s="497"/>
      <c r="OSF27" s="497"/>
      <c r="OSG27" s="497"/>
      <c r="OSH27" s="497"/>
      <c r="OSI27" s="497"/>
      <c r="OSJ27" s="497"/>
      <c r="OSK27" s="497"/>
      <c r="OSL27" s="497"/>
      <c r="OSM27" s="497"/>
      <c r="OSN27" s="497"/>
      <c r="OSO27" s="497"/>
      <c r="OSP27" s="497"/>
      <c r="OSQ27" s="497"/>
      <c r="OSR27" s="497"/>
      <c r="OSS27" s="497"/>
      <c r="OST27" s="497"/>
      <c r="OSU27" s="497"/>
      <c r="OSV27" s="497"/>
      <c r="OSW27" s="497"/>
      <c r="OSX27" s="497"/>
      <c r="OSY27" s="497"/>
      <c r="OSZ27" s="497"/>
      <c r="OTA27" s="497"/>
      <c r="OTB27" s="497"/>
      <c r="OTC27" s="497"/>
      <c r="OTD27" s="497"/>
      <c r="OTE27" s="497"/>
      <c r="OTF27" s="497"/>
      <c r="OTG27" s="497"/>
      <c r="OTH27" s="497"/>
      <c r="OTI27" s="497"/>
      <c r="OTJ27" s="497"/>
      <c r="OTK27" s="497"/>
      <c r="OTL27" s="497"/>
      <c r="OTM27" s="497"/>
      <c r="OTN27" s="497"/>
      <c r="OTO27" s="497"/>
      <c r="OTP27" s="497"/>
      <c r="OTQ27" s="497"/>
      <c r="OTR27" s="497"/>
      <c r="OTS27" s="497"/>
      <c r="OTT27" s="497"/>
      <c r="OTU27" s="497"/>
      <c r="OTV27" s="497"/>
      <c r="OTW27" s="497"/>
      <c r="OTX27" s="497"/>
      <c r="OTY27" s="497"/>
      <c r="OTZ27" s="497"/>
      <c r="OUA27" s="497"/>
      <c r="OUB27" s="497"/>
      <c r="OUC27" s="497"/>
      <c r="OUD27" s="497"/>
      <c r="OUE27" s="497"/>
      <c r="OUF27" s="497"/>
      <c r="OUG27" s="497"/>
      <c r="OUH27" s="497"/>
      <c r="OUI27" s="497"/>
      <c r="OUJ27" s="497"/>
      <c r="OUK27" s="497"/>
      <c r="OUL27" s="497"/>
      <c r="OUM27" s="497"/>
      <c r="OUN27" s="497"/>
      <c r="OUO27" s="497"/>
      <c r="OUP27" s="497"/>
      <c r="OUQ27" s="497"/>
      <c r="OUR27" s="497"/>
      <c r="OUS27" s="497"/>
      <c r="OUT27" s="497"/>
      <c r="OUU27" s="497"/>
      <c r="OUV27" s="497"/>
      <c r="OUW27" s="497"/>
      <c r="OUX27" s="497"/>
      <c r="OUY27" s="497"/>
      <c r="OUZ27" s="497"/>
      <c r="OVA27" s="497"/>
      <c r="OVB27" s="497"/>
      <c r="OVC27" s="497"/>
      <c r="OVD27" s="497"/>
      <c r="OVE27" s="497"/>
      <c r="OVF27" s="497"/>
      <c r="OVG27" s="497"/>
      <c r="OVH27" s="497"/>
      <c r="OVI27" s="497"/>
      <c r="OVJ27" s="497"/>
      <c r="OVK27" s="497"/>
      <c r="OVL27" s="497"/>
      <c r="OVM27" s="497"/>
      <c r="OVN27" s="497"/>
      <c r="OVO27" s="497"/>
      <c r="OVP27" s="497"/>
      <c r="OVQ27" s="497"/>
      <c r="OVR27" s="497"/>
      <c r="OVS27" s="497"/>
      <c r="OVT27" s="497"/>
      <c r="OVU27" s="497"/>
      <c r="OVV27" s="497"/>
      <c r="OVW27" s="497"/>
      <c r="OVX27" s="497"/>
      <c r="OVY27" s="497"/>
      <c r="OVZ27" s="497"/>
      <c r="OWA27" s="497"/>
      <c r="OWB27" s="497"/>
      <c r="OWC27" s="497"/>
      <c r="OWD27" s="497"/>
      <c r="OWE27" s="497"/>
      <c r="OWF27" s="497"/>
      <c r="OWG27" s="497"/>
      <c r="OWH27" s="497"/>
      <c r="OWI27" s="497"/>
      <c r="OWJ27" s="497"/>
      <c r="OWK27" s="497"/>
      <c r="OWL27" s="497"/>
      <c r="OWM27" s="497"/>
      <c r="OWN27" s="497"/>
      <c r="OWO27" s="497"/>
      <c r="OWP27" s="497"/>
      <c r="OWQ27" s="497"/>
      <c r="OWR27" s="497"/>
      <c r="OWS27" s="497"/>
      <c r="OWT27" s="497"/>
      <c r="OWU27" s="497"/>
      <c r="OWV27" s="497"/>
      <c r="OWW27" s="497"/>
      <c r="OWX27" s="497"/>
      <c r="OWY27" s="497"/>
      <c r="OWZ27" s="497"/>
      <c r="OXA27" s="497"/>
      <c r="OXB27" s="497"/>
      <c r="OXC27" s="497"/>
      <c r="OXD27" s="497"/>
      <c r="OXE27" s="497"/>
      <c r="OXF27" s="497"/>
      <c r="OXG27" s="497"/>
      <c r="OXH27" s="497"/>
      <c r="OXI27" s="497"/>
      <c r="OXJ27" s="497"/>
      <c r="OXK27" s="497"/>
      <c r="OXL27" s="497"/>
      <c r="OXM27" s="497"/>
      <c r="OXN27" s="497"/>
      <c r="OXO27" s="497"/>
      <c r="OXP27" s="497"/>
      <c r="OXQ27" s="497"/>
      <c r="OXR27" s="497"/>
      <c r="OXS27" s="497"/>
      <c r="OXT27" s="497"/>
      <c r="OXU27" s="497"/>
      <c r="OXV27" s="497"/>
      <c r="OXW27" s="497"/>
      <c r="OXX27" s="497"/>
      <c r="OXY27" s="497"/>
      <c r="OXZ27" s="497"/>
      <c r="OYA27" s="497"/>
      <c r="OYB27" s="497"/>
      <c r="OYC27" s="497"/>
      <c r="OYD27" s="497"/>
      <c r="OYE27" s="497"/>
      <c r="OYF27" s="497"/>
      <c r="OYG27" s="497"/>
      <c r="OYH27" s="497"/>
      <c r="OYI27" s="497"/>
      <c r="OYJ27" s="497"/>
      <c r="OYK27" s="497"/>
      <c r="OYL27" s="497"/>
      <c r="OYM27" s="497"/>
      <c r="OYN27" s="497"/>
      <c r="OYO27" s="497"/>
      <c r="OYP27" s="497"/>
      <c r="OYQ27" s="497"/>
      <c r="OYR27" s="497"/>
      <c r="OYS27" s="497"/>
      <c r="OYT27" s="497"/>
      <c r="OYU27" s="497"/>
      <c r="OYV27" s="497"/>
      <c r="OYW27" s="497"/>
      <c r="OYX27" s="497"/>
      <c r="OYY27" s="497"/>
      <c r="OYZ27" s="497"/>
      <c r="OZA27" s="497"/>
      <c r="OZB27" s="497"/>
      <c r="OZC27" s="497"/>
      <c r="OZD27" s="497"/>
      <c r="OZE27" s="497"/>
      <c r="OZF27" s="497"/>
      <c r="OZG27" s="497"/>
      <c r="OZH27" s="497"/>
      <c r="OZI27" s="497"/>
      <c r="OZJ27" s="497"/>
      <c r="OZK27" s="497"/>
      <c r="OZL27" s="497"/>
      <c r="OZM27" s="497"/>
      <c r="OZN27" s="497"/>
      <c r="OZO27" s="497"/>
      <c r="OZP27" s="497"/>
      <c r="OZQ27" s="497"/>
      <c r="OZR27" s="497"/>
      <c r="OZS27" s="497"/>
      <c r="OZT27" s="497"/>
      <c r="OZU27" s="497"/>
      <c r="OZV27" s="497"/>
      <c r="OZW27" s="497"/>
      <c r="OZX27" s="497"/>
      <c r="OZY27" s="497"/>
      <c r="OZZ27" s="497"/>
      <c r="PAA27" s="497"/>
      <c r="PAB27" s="497"/>
      <c r="PAC27" s="497"/>
      <c r="PAD27" s="497"/>
      <c r="PAE27" s="497"/>
      <c r="PAF27" s="497"/>
      <c r="PAG27" s="497"/>
      <c r="PAH27" s="497"/>
      <c r="PAI27" s="497"/>
      <c r="PAJ27" s="497"/>
      <c r="PAK27" s="497"/>
      <c r="PAL27" s="497"/>
      <c r="PAM27" s="497"/>
      <c r="PAN27" s="497"/>
      <c r="PAO27" s="497"/>
      <c r="PAP27" s="497"/>
      <c r="PAQ27" s="497"/>
      <c r="PAR27" s="497"/>
      <c r="PAS27" s="497"/>
      <c r="PAT27" s="497"/>
      <c r="PAU27" s="497"/>
      <c r="PAV27" s="497"/>
      <c r="PAW27" s="497"/>
      <c r="PAX27" s="497"/>
      <c r="PAY27" s="497"/>
      <c r="PAZ27" s="497"/>
      <c r="PBA27" s="497"/>
      <c r="PBB27" s="497"/>
      <c r="PBC27" s="497"/>
      <c r="PBD27" s="497"/>
      <c r="PBE27" s="497"/>
      <c r="PBF27" s="497"/>
      <c r="PBG27" s="497"/>
      <c r="PBH27" s="497"/>
      <c r="PBI27" s="497"/>
      <c r="PBJ27" s="497"/>
      <c r="PBK27" s="497"/>
      <c r="PBL27" s="497"/>
      <c r="PBM27" s="497"/>
      <c r="PBN27" s="497"/>
      <c r="PBO27" s="497"/>
      <c r="PBP27" s="497"/>
      <c r="PBQ27" s="497"/>
      <c r="PBR27" s="497"/>
      <c r="PBS27" s="497"/>
      <c r="PBT27" s="497"/>
      <c r="PBU27" s="497"/>
      <c r="PBV27" s="497"/>
      <c r="PBW27" s="497"/>
      <c r="PBX27" s="497"/>
      <c r="PBY27" s="497"/>
      <c r="PBZ27" s="497"/>
      <c r="PCA27" s="497"/>
      <c r="PCB27" s="497"/>
      <c r="PCC27" s="497"/>
      <c r="PCD27" s="497"/>
      <c r="PCE27" s="497"/>
      <c r="PCF27" s="497"/>
      <c r="PCG27" s="497"/>
      <c r="PCH27" s="497"/>
      <c r="PCI27" s="497"/>
      <c r="PCJ27" s="497"/>
      <c r="PCK27" s="497"/>
      <c r="PCL27" s="497"/>
      <c r="PCM27" s="497"/>
      <c r="PCN27" s="497"/>
      <c r="PCO27" s="497"/>
      <c r="PCP27" s="497"/>
      <c r="PCQ27" s="497"/>
      <c r="PCR27" s="497"/>
      <c r="PCS27" s="497"/>
      <c r="PCT27" s="497"/>
      <c r="PCU27" s="497"/>
      <c r="PCV27" s="497"/>
      <c r="PCW27" s="497"/>
      <c r="PCX27" s="497"/>
      <c r="PCY27" s="497"/>
      <c r="PCZ27" s="497"/>
      <c r="PDA27" s="497"/>
      <c r="PDB27" s="497"/>
      <c r="PDC27" s="497"/>
      <c r="PDD27" s="497"/>
      <c r="PDE27" s="497"/>
      <c r="PDF27" s="497"/>
      <c r="PDG27" s="497"/>
      <c r="PDH27" s="497"/>
      <c r="PDI27" s="497"/>
      <c r="PDJ27" s="497"/>
      <c r="PDK27" s="497"/>
      <c r="PDL27" s="497"/>
      <c r="PDM27" s="497"/>
      <c r="PDN27" s="497"/>
      <c r="PDO27" s="497"/>
      <c r="PDP27" s="497"/>
      <c r="PDQ27" s="497"/>
      <c r="PDR27" s="497"/>
      <c r="PDS27" s="497"/>
      <c r="PDT27" s="497"/>
      <c r="PDU27" s="497"/>
      <c r="PDV27" s="497"/>
      <c r="PDW27" s="497"/>
      <c r="PDX27" s="497"/>
      <c r="PDY27" s="497"/>
      <c r="PDZ27" s="497"/>
      <c r="PEA27" s="497"/>
      <c r="PEB27" s="497"/>
      <c r="PEC27" s="497"/>
      <c r="PED27" s="497"/>
      <c r="PEE27" s="497"/>
      <c r="PEF27" s="497"/>
      <c r="PEG27" s="497"/>
      <c r="PEH27" s="497"/>
      <c r="PEI27" s="497"/>
      <c r="PEJ27" s="497"/>
      <c r="PEK27" s="497"/>
      <c r="PEL27" s="497"/>
      <c r="PEM27" s="497"/>
      <c r="PEN27" s="497"/>
      <c r="PEO27" s="497"/>
      <c r="PEP27" s="497"/>
      <c r="PEQ27" s="497"/>
      <c r="PER27" s="497"/>
      <c r="PES27" s="497"/>
      <c r="PET27" s="497"/>
      <c r="PEU27" s="497"/>
      <c r="PEV27" s="497"/>
      <c r="PEW27" s="497"/>
      <c r="PEX27" s="497"/>
      <c r="PEY27" s="497"/>
      <c r="PEZ27" s="497"/>
      <c r="PFA27" s="497"/>
      <c r="PFB27" s="497"/>
      <c r="PFC27" s="497"/>
      <c r="PFD27" s="497"/>
      <c r="PFE27" s="497"/>
      <c r="PFF27" s="497"/>
      <c r="PFG27" s="497"/>
      <c r="PFH27" s="497"/>
      <c r="PFI27" s="497"/>
      <c r="PFJ27" s="497"/>
      <c r="PFK27" s="497"/>
      <c r="PFL27" s="497"/>
      <c r="PFM27" s="497"/>
      <c r="PFN27" s="497"/>
      <c r="PFO27" s="497"/>
      <c r="PFP27" s="497"/>
      <c r="PFQ27" s="497"/>
      <c r="PFR27" s="497"/>
      <c r="PFS27" s="497"/>
      <c r="PFT27" s="497"/>
      <c r="PFU27" s="497"/>
      <c r="PFV27" s="497"/>
      <c r="PFW27" s="497"/>
      <c r="PFX27" s="497"/>
      <c r="PFY27" s="497"/>
      <c r="PFZ27" s="497"/>
      <c r="PGA27" s="497"/>
      <c r="PGB27" s="497"/>
      <c r="PGC27" s="497"/>
      <c r="PGD27" s="497"/>
      <c r="PGE27" s="497"/>
      <c r="PGF27" s="497"/>
      <c r="PGG27" s="497"/>
      <c r="PGH27" s="497"/>
      <c r="PGI27" s="497"/>
      <c r="PGJ27" s="497"/>
      <c r="PGK27" s="497"/>
      <c r="PGL27" s="497"/>
      <c r="PGM27" s="497"/>
      <c r="PGN27" s="497"/>
      <c r="PGO27" s="497"/>
      <c r="PGP27" s="497"/>
      <c r="PGQ27" s="497"/>
      <c r="PGR27" s="497"/>
      <c r="PGS27" s="497"/>
      <c r="PGT27" s="497"/>
      <c r="PGU27" s="497"/>
      <c r="PGV27" s="497"/>
      <c r="PGW27" s="497"/>
      <c r="PGX27" s="497"/>
      <c r="PGY27" s="497"/>
      <c r="PGZ27" s="497"/>
      <c r="PHA27" s="497"/>
      <c r="PHB27" s="497"/>
      <c r="PHC27" s="497"/>
      <c r="PHD27" s="497"/>
      <c r="PHE27" s="497"/>
      <c r="PHF27" s="497"/>
      <c r="PHG27" s="497"/>
      <c r="PHH27" s="497"/>
      <c r="PHI27" s="497"/>
      <c r="PHJ27" s="497"/>
      <c r="PHK27" s="497"/>
      <c r="PHL27" s="497"/>
      <c r="PHM27" s="497"/>
      <c r="PHN27" s="497"/>
      <c r="PHO27" s="497"/>
      <c r="PHP27" s="497"/>
      <c r="PHQ27" s="497"/>
      <c r="PHR27" s="497"/>
      <c r="PHS27" s="497"/>
      <c r="PHT27" s="497"/>
      <c r="PHU27" s="497"/>
      <c r="PHV27" s="497"/>
      <c r="PHW27" s="497"/>
      <c r="PHX27" s="497"/>
      <c r="PHY27" s="497"/>
      <c r="PHZ27" s="497"/>
      <c r="PIA27" s="497"/>
      <c r="PIB27" s="497"/>
      <c r="PIC27" s="497"/>
      <c r="PID27" s="497"/>
      <c r="PIE27" s="497"/>
      <c r="PIF27" s="497"/>
      <c r="PIG27" s="497"/>
      <c r="PIH27" s="497"/>
      <c r="PII27" s="497"/>
      <c r="PIJ27" s="497"/>
      <c r="PIK27" s="497"/>
      <c r="PIL27" s="497"/>
      <c r="PIM27" s="497"/>
      <c r="PIN27" s="497"/>
      <c r="PIO27" s="497"/>
      <c r="PIP27" s="497"/>
      <c r="PIQ27" s="497"/>
      <c r="PIR27" s="497"/>
      <c r="PIS27" s="497"/>
      <c r="PIT27" s="497"/>
      <c r="PIU27" s="497"/>
      <c r="PIV27" s="497"/>
      <c r="PIW27" s="497"/>
      <c r="PIX27" s="497"/>
      <c r="PIY27" s="497"/>
      <c r="PIZ27" s="497"/>
      <c r="PJA27" s="497"/>
      <c r="PJB27" s="497"/>
      <c r="PJC27" s="497"/>
      <c r="PJD27" s="497"/>
      <c r="PJE27" s="497"/>
      <c r="PJF27" s="497"/>
      <c r="PJG27" s="497"/>
      <c r="PJH27" s="497"/>
      <c r="PJI27" s="497"/>
      <c r="PJJ27" s="497"/>
      <c r="PJK27" s="497"/>
      <c r="PJL27" s="497"/>
      <c r="PJM27" s="497"/>
      <c r="PJN27" s="497"/>
      <c r="PJO27" s="497"/>
      <c r="PJP27" s="497"/>
      <c r="PJQ27" s="497"/>
      <c r="PJR27" s="497"/>
      <c r="PJS27" s="497"/>
      <c r="PJT27" s="497"/>
      <c r="PJU27" s="497"/>
      <c r="PJV27" s="497"/>
      <c r="PJW27" s="497"/>
      <c r="PJX27" s="497"/>
      <c r="PJY27" s="497"/>
      <c r="PJZ27" s="497"/>
      <c r="PKA27" s="497"/>
      <c r="PKB27" s="497"/>
      <c r="PKC27" s="497"/>
      <c r="PKD27" s="497"/>
      <c r="PKE27" s="497"/>
      <c r="PKF27" s="497"/>
      <c r="PKG27" s="497"/>
      <c r="PKH27" s="497"/>
      <c r="PKI27" s="497"/>
      <c r="PKJ27" s="497"/>
      <c r="PKK27" s="497"/>
      <c r="PKL27" s="497"/>
      <c r="PKM27" s="497"/>
      <c r="PKN27" s="497"/>
      <c r="PKO27" s="497"/>
      <c r="PKP27" s="497"/>
      <c r="PKQ27" s="497"/>
      <c r="PKR27" s="497"/>
      <c r="PKS27" s="497"/>
      <c r="PKT27" s="497"/>
      <c r="PKU27" s="497"/>
      <c r="PKV27" s="497"/>
      <c r="PKW27" s="497"/>
      <c r="PKX27" s="497"/>
      <c r="PKY27" s="497"/>
      <c r="PKZ27" s="497"/>
      <c r="PLA27" s="497"/>
      <c r="PLB27" s="497"/>
      <c r="PLC27" s="497"/>
      <c r="PLD27" s="497"/>
      <c r="PLE27" s="497"/>
      <c r="PLF27" s="497"/>
      <c r="PLG27" s="497"/>
      <c r="PLH27" s="497"/>
      <c r="PLI27" s="497"/>
      <c r="PLJ27" s="497"/>
      <c r="PLK27" s="497"/>
      <c r="PLL27" s="497"/>
      <c r="PLM27" s="497"/>
      <c r="PLN27" s="497"/>
      <c r="PLO27" s="497"/>
      <c r="PLP27" s="497"/>
      <c r="PLQ27" s="497"/>
      <c r="PLR27" s="497"/>
      <c r="PLS27" s="497"/>
      <c r="PLT27" s="497"/>
      <c r="PLU27" s="497"/>
      <c r="PLV27" s="497"/>
      <c r="PLW27" s="497"/>
      <c r="PLX27" s="497"/>
      <c r="PLY27" s="497"/>
      <c r="PLZ27" s="497"/>
      <c r="PMA27" s="497"/>
      <c r="PMB27" s="497"/>
      <c r="PMC27" s="497"/>
      <c r="PMD27" s="497"/>
      <c r="PME27" s="497"/>
      <c r="PMF27" s="497"/>
      <c r="PMG27" s="497"/>
      <c r="PMH27" s="497"/>
      <c r="PMI27" s="497"/>
      <c r="PMJ27" s="497"/>
      <c r="PMK27" s="497"/>
      <c r="PML27" s="497"/>
      <c r="PMM27" s="497"/>
      <c r="PMN27" s="497"/>
      <c r="PMO27" s="497"/>
      <c r="PMP27" s="497"/>
      <c r="PMQ27" s="497"/>
      <c r="PMR27" s="497"/>
      <c r="PMS27" s="497"/>
      <c r="PMT27" s="497"/>
      <c r="PMU27" s="497"/>
      <c r="PMV27" s="497"/>
      <c r="PMW27" s="497"/>
      <c r="PMX27" s="497"/>
      <c r="PMY27" s="497"/>
      <c r="PMZ27" s="497"/>
      <c r="PNA27" s="497"/>
      <c r="PNB27" s="497"/>
      <c r="PNC27" s="497"/>
      <c r="PND27" s="497"/>
      <c r="PNE27" s="497"/>
      <c r="PNF27" s="497"/>
      <c r="PNG27" s="497"/>
      <c r="PNH27" s="497"/>
      <c r="PNI27" s="497"/>
      <c r="PNJ27" s="497"/>
      <c r="PNK27" s="497"/>
      <c r="PNL27" s="497"/>
      <c r="PNM27" s="497"/>
      <c r="PNN27" s="497"/>
      <c r="PNO27" s="497"/>
      <c r="PNP27" s="497"/>
      <c r="PNQ27" s="497"/>
      <c r="PNR27" s="497"/>
      <c r="PNS27" s="497"/>
      <c r="PNT27" s="497"/>
      <c r="PNU27" s="497"/>
      <c r="PNV27" s="497"/>
      <c r="PNW27" s="497"/>
      <c r="PNX27" s="497"/>
      <c r="PNY27" s="497"/>
      <c r="PNZ27" s="497"/>
      <c r="POA27" s="497"/>
      <c r="POB27" s="497"/>
      <c r="POC27" s="497"/>
      <c r="POD27" s="497"/>
      <c r="POE27" s="497"/>
      <c r="POF27" s="497"/>
      <c r="POG27" s="497"/>
      <c r="POH27" s="497"/>
      <c r="POI27" s="497"/>
      <c r="POJ27" s="497"/>
      <c r="POK27" s="497"/>
      <c r="POL27" s="497"/>
      <c r="POM27" s="497"/>
      <c r="PON27" s="497"/>
      <c r="POO27" s="497"/>
      <c r="POP27" s="497"/>
      <c r="POQ27" s="497"/>
      <c r="POR27" s="497"/>
      <c r="POS27" s="497"/>
      <c r="POT27" s="497"/>
      <c r="POU27" s="497"/>
      <c r="POV27" s="497"/>
      <c r="POW27" s="497"/>
      <c r="POX27" s="497"/>
      <c r="POY27" s="497"/>
      <c r="POZ27" s="497"/>
      <c r="PPA27" s="497"/>
      <c r="PPB27" s="497"/>
      <c r="PPC27" s="497"/>
      <c r="PPD27" s="497"/>
      <c r="PPE27" s="497"/>
      <c r="PPF27" s="497"/>
      <c r="PPG27" s="497"/>
      <c r="PPH27" s="497"/>
      <c r="PPI27" s="497"/>
      <c r="PPJ27" s="497"/>
      <c r="PPK27" s="497"/>
      <c r="PPL27" s="497"/>
      <c r="PPM27" s="497"/>
      <c r="PPN27" s="497"/>
      <c r="PPO27" s="497"/>
      <c r="PPP27" s="497"/>
      <c r="PPQ27" s="497"/>
      <c r="PPR27" s="497"/>
      <c r="PPS27" s="497"/>
      <c r="PPT27" s="497"/>
      <c r="PPU27" s="497"/>
      <c r="PPV27" s="497"/>
      <c r="PPW27" s="497"/>
      <c r="PPX27" s="497"/>
      <c r="PPY27" s="497"/>
      <c r="PPZ27" s="497"/>
      <c r="PQA27" s="497"/>
      <c r="PQB27" s="497"/>
      <c r="PQC27" s="497"/>
      <c r="PQD27" s="497"/>
      <c r="PQE27" s="497"/>
      <c r="PQF27" s="497"/>
      <c r="PQG27" s="497"/>
      <c r="PQH27" s="497"/>
      <c r="PQI27" s="497"/>
      <c r="PQJ27" s="497"/>
      <c r="PQK27" s="497"/>
      <c r="PQL27" s="497"/>
      <c r="PQM27" s="497"/>
      <c r="PQN27" s="497"/>
      <c r="PQO27" s="497"/>
      <c r="PQP27" s="497"/>
      <c r="PQQ27" s="497"/>
      <c r="PQR27" s="497"/>
      <c r="PQS27" s="497"/>
      <c r="PQT27" s="497"/>
      <c r="PQU27" s="497"/>
      <c r="PQV27" s="497"/>
      <c r="PQW27" s="497"/>
      <c r="PQX27" s="497"/>
      <c r="PQY27" s="497"/>
      <c r="PQZ27" s="497"/>
      <c r="PRA27" s="497"/>
      <c r="PRB27" s="497"/>
      <c r="PRC27" s="497"/>
      <c r="PRD27" s="497"/>
      <c r="PRE27" s="497"/>
      <c r="PRF27" s="497"/>
      <c r="PRG27" s="497"/>
      <c r="PRH27" s="497"/>
      <c r="PRI27" s="497"/>
      <c r="PRJ27" s="497"/>
      <c r="PRK27" s="497"/>
      <c r="PRL27" s="497"/>
      <c r="PRM27" s="497"/>
      <c r="PRN27" s="497"/>
      <c r="PRO27" s="497"/>
      <c r="PRP27" s="497"/>
      <c r="PRQ27" s="497"/>
      <c r="PRR27" s="497"/>
      <c r="PRS27" s="497"/>
      <c r="PRT27" s="497"/>
      <c r="PRU27" s="497"/>
      <c r="PRV27" s="497"/>
      <c r="PRW27" s="497"/>
      <c r="PRX27" s="497"/>
      <c r="PRY27" s="497"/>
      <c r="PRZ27" s="497"/>
      <c r="PSA27" s="497"/>
      <c r="PSB27" s="497"/>
      <c r="PSC27" s="497"/>
      <c r="PSD27" s="497"/>
      <c r="PSE27" s="497"/>
      <c r="PSF27" s="497"/>
      <c r="PSG27" s="497"/>
      <c r="PSH27" s="497"/>
      <c r="PSI27" s="497"/>
      <c r="PSJ27" s="497"/>
      <c r="PSK27" s="497"/>
      <c r="PSL27" s="497"/>
      <c r="PSM27" s="497"/>
      <c r="PSN27" s="497"/>
      <c r="PSO27" s="497"/>
      <c r="PSP27" s="497"/>
      <c r="PSQ27" s="497"/>
      <c r="PSR27" s="497"/>
      <c r="PSS27" s="497"/>
      <c r="PST27" s="497"/>
      <c r="PSU27" s="497"/>
      <c r="PSV27" s="497"/>
      <c r="PSW27" s="497"/>
      <c r="PSX27" s="497"/>
      <c r="PSY27" s="497"/>
      <c r="PSZ27" s="497"/>
      <c r="PTA27" s="497"/>
      <c r="PTB27" s="497"/>
      <c r="PTC27" s="497"/>
      <c r="PTD27" s="497"/>
      <c r="PTE27" s="497"/>
      <c r="PTF27" s="497"/>
      <c r="PTG27" s="497"/>
      <c r="PTH27" s="497"/>
      <c r="PTI27" s="497"/>
      <c r="PTJ27" s="497"/>
      <c r="PTK27" s="497"/>
      <c r="PTL27" s="497"/>
      <c r="PTM27" s="497"/>
      <c r="PTN27" s="497"/>
      <c r="PTO27" s="497"/>
      <c r="PTP27" s="497"/>
      <c r="PTQ27" s="497"/>
      <c r="PTR27" s="497"/>
      <c r="PTS27" s="497"/>
      <c r="PTT27" s="497"/>
      <c r="PTU27" s="497"/>
      <c r="PTV27" s="497"/>
      <c r="PTW27" s="497"/>
      <c r="PTX27" s="497"/>
      <c r="PTY27" s="497"/>
      <c r="PTZ27" s="497"/>
      <c r="PUA27" s="497"/>
      <c r="PUB27" s="497"/>
      <c r="PUC27" s="497"/>
      <c r="PUD27" s="497"/>
      <c r="PUE27" s="497"/>
      <c r="PUF27" s="497"/>
      <c r="PUG27" s="497"/>
      <c r="PUH27" s="497"/>
      <c r="PUI27" s="497"/>
      <c r="PUJ27" s="497"/>
      <c r="PUK27" s="497"/>
      <c r="PUL27" s="497"/>
      <c r="PUM27" s="497"/>
      <c r="PUN27" s="497"/>
      <c r="PUO27" s="497"/>
      <c r="PUP27" s="497"/>
      <c r="PUQ27" s="497"/>
      <c r="PUR27" s="497"/>
      <c r="PUS27" s="497"/>
      <c r="PUT27" s="497"/>
      <c r="PUU27" s="497"/>
      <c r="PUV27" s="497"/>
      <c r="PUW27" s="497"/>
      <c r="PUX27" s="497"/>
      <c r="PUY27" s="497"/>
      <c r="PUZ27" s="497"/>
      <c r="PVA27" s="497"/>
      <c r="PVB27" s="497"/>
      <c r="PVC27" s="497"/>
      <c r="PVD27" s="497"/>
      <c r="PVE27" s="497"/>
      <c r="PVF27" s="497"/>
      <c r="PVG27" s="497"/>
      <c r="PVH27" s="497"/>
      <c r="PVI27" s="497"/>
      <c r="PVJ27" s="497"/>
      <c r="PVK27" s="497"/>
      <c r="PVL27" s="497"/>
      <c r="PVM27" s="497"/>
      <c r="PVN27" s="497"/>
      <c r="PVO27" s="497"/>
      <c r="PVP27" s="497"/>
      <c r="PVQ27" s="497"/>
      <c r="PVR27" s="497"/>
      <c r="PVS27" s="497"/>
      <c r="PVT27" s="497"/>
      <c r="PVU27" s="497"/>
      <c r="PVV27" s="497"/>
      <c r="PVW27" s="497"/>
      <c r="PVX27" s="497"/>
      <c r="PVY27" s="497"/>
      <c r="PVZ27" s="497"/>
      <c r="PWA27" s="497"/>
      <c r="PWB27" s="497"/>
      <c r="PWC27" s="497"/>
      <c r="PWD27" s="497"/>
      <c r="PWE27" s="497"/>
      <c r="PWF27" s="497"/>
      <c r="PWG27" s="497"/>
      <c r="PWH27" s="497"/>
      <c r="PWI27" s="497"/>
      <c r="PWJ27" s="497"/>
      <c r="PWK27" s="497"/>
      <c r="PWL27" s="497"/>
      <c r="PWM27" s="497"/>
      <c r="PWN27" s="497"/>
      <c r="PWO27" s="497"/>
      <c r="PWP27" s="497"/>
      <c r="PWQ27" s="497"/>
      <c r="PWR27" s="497"/>
      <c r="PWS27" s="497"/>
      <c r="PWT27" s="497"/>
      <c r="PWU27" s="497"/>
      <c r="PWV27" s="497"/>
      <c r="PWW27" s="497"/>
      <c r="PWX27" s="497"/>
      <c r="PWY27" s="497"/>
      <c r="PWZ27" s="497"/>
      <c r="PXA27" s="497"/>
      <c r="PXB27" s="497"/>
      <c r="PXC27" s="497"/>
      <c r="PXD27" s="497"/>
      <c r="PXE27" s="497"/>
      <c r="PXF27" s="497"/>
      <c r="PXG27" s="497"/>
      <c r="PXH27" s="497"/>
      <c r="PXI27" s="497"/>
      <c r="PXJ27" s="497"/>
      <c r="PXK27" s="497"/>
      <c r="PXL27" s="497"/>
      <c r="PXM27" s="497"/>
      <c r="PXN27" s="497"/>
      <c r="PXO27" s="497"/>
      <c r="PXP27" s="497"/>
      <c r="PXQ27" s="497"/>
      <c r="PXR27" s="497"/>
      <c r="PXS27" s="497"/>
      <c r="PXT27" s="497"/>
      <c r="PXU27" s="497"/>
      <c r="PXV27" s="497"/>
      <c r="PXW27" s="497"/>
      <c r="PXX27" s="497"/>
      <c r="PXY27" s="497"/>
      <c r="PXZ27" s="497"/>
      <c r="PYA27" s="497"/>
      <c r="PYB27" s="497"/>
      <c r="PYC27" s="497"/>
      <c r="PYD27" s="497"/>
      <c r="PYE27" s="497"/>
      <c r="PYF27" s="497"/>
      <c r="PYG27" s="497"/>
      <c r="PYH27" s="497"/>
      <c r="PYI27" s="497"/>
      <c r="PYJ27" s="497"/>
      <c r="PYK27" s="497"/>
      <c r="PYL27" s="497"/>
      <c r="PYM27" s="497"/>
      <c r="PYN27" s="497"/>
      <c r="PYO27" s="497"/>
      <c r="PYP27" s="497"/>
      <c r="PYQ27" s="497"/>
      <c r="PYR27" s="497"/>
      <c r="PYS27" s="497"/>
      <c r="PYT27" s="497"/>
      <c r="PYU27" s="497"/>
      <c r="PYV27" s="497"/>
      <c r="PYW27" s="497"/>
      <c r="PYX27" s="497"/>
      <c r="PYY27" s="497"/>
      <c r="PYZ27" s="497"/>
      <c r="PZA27" s="497"/>
      <c r="PZB27" s="497"/>
      <c r="PZC27" s="497"/>
      <c r="PZD27" s="497"/>
      <c r="PZE27" s="497"/>
      <c r="PZF27" s="497"/>
      <c r="PZG27" s="497"/>
      <c r="PZH27" s="497"/>
      <c r="PZI27" s="497"/>
      <c r="PZJ27" s="497"/>
      <c r="PZK27" s="497"/>
      <c r="PZL27" s="497"/>
      <c r="PZM27" s="497"/>
      <c r="PZN27" s="497"/>
      <c r="PZO27" s="497"/>
      <c r="PZP27" s="497"/>
      <c r="PZQ27" s="497"/>
      <c r="PZR27" s="497"/>
      <c r="PZS27" s="497"/>
      <c r="PZT27" s="497"/>
      <c r="PZU27" s="497"/>
      <c r="PZV27" s="497"/>
      <c r="PZW27" s="497"/>
      <c r="PZX27" s="497"/>
      <c r="PZY27" s="497"/>
      <c r="PZZ27" s="497"/>
      <c r="QAA27" s="497"/>
      <c r="QAB27" s="497"/>
      <c r="QAC27" s="497"/>
      <c r="QAD27" s="497"/>
      <c r="QAE27" s="497"/>
      <c r="QAF27" s="497"/>
      <c r="QAG27" s="497"/>
      <c r="QAH27" s="497"/>
      <c r="QAI27" s="497"/>
      <c r="QAJ27" s="497"/>
      <c r="QAK27" s="497"/>
      <c r="QAL27" s="497"/>
      <c r="QAM27" s="497"/>
      <c r="QAN27" s="497"/>
      <c r="QAO27" s="497"/>
      <c r="QAP27" s="497"/>
      <c r="QAQ27" s="497"/>
      <c r="QAR27" s="497"/>
      <c r="QAS27" s="497"/>
      <c r="QAT27" s="497"/>
      <c r="QAU27" s="497"/>
      <c r="QAV27" s="497"/>
      <c r="QAW27" s="497"/>
      <c r="QAX27" s="497"/>
      <c r="QAY27" s="497"/>
      <c r="QAZ27" s="497"/>
      <c r="QBA27" s="497"/>
      <c r="QBB27" s="497"/>
      <c r="QBC27" s="497"/>
      <c r="QBD27" s="497"/>
      <c r="QBE27" s="497"/>
      <c r="QBF27" s="497"/>
      <c r="QBG27" s="497"/>
      <c r="QBH27" s="497"/>
      <c r="QBI27" s="497"/>
      <c r="QBJ27" s="497"/>
      <c r="QBK27" s="497"/>
      <c r="QBL27" s="497"/>
      <c r="QBM27" s="497"/>
      <c r="QBN27" s="497"/>
      <c r="QBO27" s="497"/>
      <c r="QBP27" s="497"/>
      <c r="QBQ27" s="497"/>
      <c r="QBR27" s="497"/>
      <c r="QBS27" s="497"/>
      <c r="QBT27" s="497"/>
      <c r="QBU27" s="497"/>
      <c r="QBV27" s="497"/>
      <c r="QBW27" s="497"/>
      <c r="QBX27" s="497"/>
      <c r="QBY27" s="497"/>
      <c r="QBZ27" s="497"/>
      <c r="QCA27" s="497"/>
      <c r="QCB27" s="497"/>
      <c r="QCC27" s="497"/>
      <c r="QCD27" s="497"/>
      <c r="QCE27" s="497"/>
      <c r="QCF27" s="497"/>
      <c r="QCG27" s="497"/>
      <c r="QCH27" s="497"/>
      <c r="QCI27" s="497"/>
      <c r="QCJ27" s="497"/>
      <c r="QCK27" s="497"/>
      <c r="QCL27" s="497"/>
      <c r="QCM27" s="497"/>
      <c r="QCN27" s="497"/>
      <c r="QCO27" s="497"/>
      <c r="QCP27" s="497"/>
      <c r="QCQ27" s="497"/>
      <c r="QCR27" s="497"/>
      <c r="QCS27" s="497"/>
      <c r="QCT27" s="497"/>
      <c r="QCU27" s="497"/>
      <c r="QCV27" s="497"/>
      <c r="QCW27" s="497"/>
      <c r="QCX27" s="497"/>
      <c r="QCY27" s="497"/>
      <c r="QCZ27" s="497"/>
      <c r="QDA27" s="497"/>
      <c r="QDB27" s="497"/>
      <c r="QDC27" s="497"/>
      <c r="QDD27" s="497"/>
      <c r="QDE27" s="497"/>
      <c r="QDF27" s="497"/>
      <c r="QDG27" s="497"/>
      <c r="QDH27" s="497"/>
      <c r="QDI27" s="497"/>
      <c r="QDJ27" s="497"/>
      <c r="QDK27" s="497"/>
      <c r="QDL27" s="497"/>
      <c r="QDM27" s="497"/>
      <c r="QDN27" s="497"/>
      <c r="QDO27" s="497"/>
      <c r="QDP27" s="497"/>
      <c r="QDQ27" s="497"/>
      <c r="QDR27" s="497"/>
      <c r="QDS27" s="497"/>
      <c r="QDT27" s="497"/>
      <c r="QDU27" s="497"/>
      <c r="QDV27" s="497"/>
      <c r="QDW27" s="497"/>
      <c r="QDX27" s="497"/>
      <c r="QDY27" s="497"/>
      <c r="QDZ27" s="497"/>
      <c r="QEA27" s="497"/>
      <c r="QEB27" s="497"/>
      <c r="QEC27" s="497"/>
      <c r="QED27" s="497"/>
      <c r="QEE27" s="497"/>
      <c r="QEF27" s="497"/>
      <c r="QEG27" s="497"/>
      <c r="QEH27" s="497"/>
      <c r="QEI27" s="497"/>
      <c r="QEJ27" s="497"/>
      <c r="QEK27" s="497"/>
      <c r="QEL27" s="497"/>
      <c r="QEM27" s="497"/>
      <c r="QEN27" s="497"/>
      <c r="QEO27" s="497"/>
      <c r="QEP27" s="497"/>
      <c r="QEQ27" s="497"/>
      <c r="QER27" s="497"/>
      <c r="QES27" s="497"/>
      <c r="QET27" s="497"/>
      <c r="QEU27" s="497"/>
      <c r="QEV27" s="497"/>
      <c r="QEW27" s="497"/>
      <c r="QEX27" s="497"/>
      <c r="QEY27" s="497"/>
      <c r="QEZ27" s="497"/>
      <c r="QFA27" s="497"/>
      <c r="QFB27" s="497"/>
      <c r="QFC27" s="497"/>
      <c r="QFD27" s="497"/>
      <c r="QFE27" s="497"/>
      <c r="QFF27" s="497"/>
      <c r="QFG27" s="497"/>
      <c r="QFH27" s="497"/>
      <c r="QFI27" s="497"/>
      <c r="QFJ27" s="497"/>
      <c r="QFK27" s="497"/>
      <c r="QFL27" s="497"/>
      <c r="QFM27" s="497"/>
      <c r="QFN27" s="497"/>
      <c r="QFO27" s="497"/>
      <c r="QFP27" s="497"/>
      <c r="QFQ27" s="497"/>
      <c r="QFR27" s="497"/>
      <c r="QFS27" s="497"/>
      <c r="QFT27" s="497"/>
      <c r="QFU27" s="497"/>
      <c r="QFV27" s="497"/>
      <c r="QFW27" s="497"/>
      <c r="QFX27" s="497"/>
      <c r="QFY27" s="497"/>
      <c r="QFZ27" s="497"/>
      <c r="QGA27" s="497"/>
      <c r="QGB27" s="497"/>
      <c r="QGC27" s="497"/>
      <c r="QGD27" s="497"/>
      <c r="QGE27" s="497"/>
      <c r="QGF27" s="497"/>
      <c r="QGG27" s="497"/>
      <c r="QGH27" s="497"/>
      <c r="QGI27" s="497"/>
      <c r="QGJ27" s="497"/>
      <c r="QGK27" s="497"/>
      <c r="QGL27" s="497"/>
      <c r="QGM27" s="497"/>
      <c r="QGN27" s="497"/>
      <c r="QGO27" s="497"/>
      <c r="QGP27" s="497"/>
      <c r="QGQ27" s="497"/>
      <c r="QGR27" s="497"/>
      <c r="QGS27" s="497"/>
      <c r="QGT27" s="497"/>
      <c r="QGU27" s="497"/>
      <c r="QGV27" s="497"/>
      <c r="QGW27" s="497"/>
      <c r="QGX27" s="497"/>
      <c r="QGY27" s="497"/>
      <c r="QGZ27" s="497"/>
      <c r="QHA27" s="497"/>
      <c r="QHB27" s="497"/>
      <c r="QHC27" s="497"/>
      <c r="QHD27" s="497"/>
      <c r="QHE27" s="497"/>
      <c r="QHF27" s="497"/>
      <c r="QHG27" s="497"/>
      <c r="QHH27" s="497"/>
      <c r="QHI27" s="497"/>
      <c r="QHJ27" s="497"/>
      <c r="QHK27" s="497"/>
      <c r="QHL27" s="497"/>
      <c r="QHM27" s="497"/>
      <c r="QHN27" s="497"/>
      <c r="QHO27" s="497"/>
      <c r="QHP27" s="497"/>
      <c r="QHQ27" s="497"/>
      <c r="QHR27" s="497"/>
      <c r="QHS27" s="497"/>
      <c r="QHT27" s="497"/>
      <c r="QHU27" s="497"/>
      <c r="QHV27" s="497"/>
      <c r="QHW27" s="497"/>
      <c r="QHX27" s="497"/>
      <c r="QHY27" s="497"/>
      <c r="QHZ27" s="497"/>
      <c r="QIA27" s="497"/>
      <c r="QIB27" s="497"/>
      <c r="QIC27" s="497"/>
      <c r="QID27" s="497"/>
      <c r="QIE27" s="497"/>
      <c r="QIF27" s="497"/>
      <c r="QIG27" s="497"/>
      <c r="QIH27" s="497"/>
      <c r="QII27" s="497"/>
      <c r="QIJ27" s="497"/>
      <c r="QIK27" s="497"/>
      <c r="QIL27" s="497"/>
      <c r="QIM27" s="497"/>
      <c r="QIN27" s="497"/>
      <c r="QIO27" s="497"/>
      <c r="QIP27" s="497"/>
      <c r="QIQ27" s="497"/>
      <c r="QIR27" s="497"/>
      <c r="QIS27" s="497"/>
      <c r="QIT27" s="497"/>
      <c r="QIU27" s="497"/>
      <c r="QIV27" s="497"/>
      <c r="QIW27" s="497"/>
      <c r="QIX27" s="497"/>
      <c r="QIY27" s="497"/>
      <c r="QIZ27" s="497"/>
      <c r="QJA27" s="497"/>
      <c r="QJB27" s="497"/>
      <c r="QJC27" s="497"/>
      <c r="QJD27" s="497"/>
      <c r="QJE27" s="497"/>
      <c r="QJF27" s="497"/>
      <c r="QJG27" s="497"/>
      <c r="QJH27" s="497"/>
      <c r="QJI27" s="497"/>
      <c r="QJJ27" s="497"/>
      <c r="QJK27" s="497"/>
      <c r="QJL27" s="497"/>
      <c r="QJM27" s="497"/>
      <c r="QJN27" s="497"/>
      <c r="QJO27" s="497"/>
      <c r="QJP27" s="497"/>
      <c r="QJQ27" s="497"/>
      <c r="QJR27" s="497"/>
      <c r="QJS27" s="497"/>
      <c r="QJT27" s="497"/>
      <c r="QJU27" s="497"/>
      <c r="QJV27" s="497"/>
      <c r="QJW27" s="497"/>
      <c r="QJX27" s="497"/>
      <c r="QJY27" s="497"/>
      <c r="QJZ27" s="497"/>
      <c r="QKA27" s="497"/>
      <c r="QKB27" s="497"/>
      <c r="QKC27" s="497"/>
      <c r="QKD27" s="497"/>
      <c r="QKE27" s="497"/>
      <c r="QKF27" s="497"/>
      <c r="QKG27" s="497"/>
      <c r="QKH27" s="497"/>
      <c r="QKI27" s="497"/>
      <c r="QKJ27" s="497"/>
      <c r="QKK27" s="497"/>
      <c r="QKL27" s="497"/>
      <c r="QKM27" s="497"/>
      <c r="QKN27" s="497"/>
      <c r="QKO27" s="497"/>
      <c r="QKP27" s="497"/>
      <c r="QKQ27" s="497"/>
      <c r="QKR27" s="497"/>
      <c r="QKS27" s="497"/>
      <c r="QKT27" s="497"/>
      <c r="QKU27" s="497"/>
      <c r="QKV27" s="497"/>
      <c r="QKW27" s="497"/>
      <c r="QKX27" s="497"/>
      <c r="QKY27" s="497"/>
      <c r="QKZ27" s="497"/>
      <c r="QLA27" s="497"/>
      <c r="QLB27" s="497"/>
      <c r="QLC27" s="497"/>
      <c r="QLD27" s="497"/>
      <c r="QLE27" s="497"/>
      <c r="QLF27" s="497"/>
      <c r="QLG27" s="497"/>
      <c r="QLH27" s="497"/>
      <c r="QLI27" s="497"/>
      <c r="QLJ27" s="497"/>
      <c r="QLK27" s="497"/>
      <c r="QLL27" s="497"/>
      <c r="QLM27" s="497"/>
      <c r="QLN27" s="497"/>
      <c r="QLO27" s="497"/>
      <c r="QLP27" s="497"/>
      <c r="QLQ27" s="497"/>
      <c r="QLR27" s="497"/>
      <c r="QLS27" s="497"/>
      <c r="QLT27" s="497"/>
      <c r="QLU27" s="497"/>
      <c r="QLV27" s="497"/>
      <c r="QLW27" s="497"/>
      <c r="QLX27" s="497"/>
      <c r="QLY27" s="497"/>
      <c r="QLZ27" s="497"/>
      <c r="QMA27" s="497"/>
      <c r="QMB27" s="497"/>
      <c r="QMC27" s="497"/>
      <c r="QMD27" s="497"/>
      <c r="QME27" s="497"/>
      <c r="QMF27" s="497"/>
      <c r="QMG27" s="497"/>
      <c r="QMH27" s="497"/>
      <c r="QMI27" s="497"/>
      <c r="QMJ27" s="497"/>
      <c r="QMK27" s="497"/>
      <c r="QML27" s="497"/>
      <c r="QMM27" s="497"/>
      <c r="QMN27" s="497"/>
      <c r="QMO27" s="497"/>
      <c r="QMP27" s="497"/>
      <c r="QMQ27" s="497"/>
      <c r="QMR27" s="497"/>
      <c r="QMS27" s="497"/>
      <c r="QMT27" s="497"/>
      <c r="QMU27" s="497"/>
      <c r="QMV27" s="497"/>
      <c r="QMW27" s="497"/>
      <c r="QMX27" s="497"/>
      <c r="QMY27" s="497"/>
      <c r="QMZ27" s="497"/>
      <c r="QNA27" s="497"/>
      <c r="QNB27" s="497"/>
      <c r="QNC27" s="497"/>
      <c r="QND27" s="497"/>
      <c r="QNE27" s="497"/>
      <c r="QNF27" s="497"/>
      <c r="QNG27" s="497"/>
      <c r="QNH27" s="497"/>
      <c r="QNI27" s="497"/>
      <c r="QNJ27" s="497"/>
      <c r="QNK27" s="497"/>
      <c r="QNL27" s="497"/>
      <c r="QNM27" s="497"/>
      <c r="QNN27" s="497"/>
      <c r="QNO27" s="497"/>
      <c r="QNP27" s="497"/>
      <c r="QNQ27" s="497"/>
      <c r="QNR27" s="497"/>
      <c r="QNS27" s="497"/>
      <c r="QNT27" s="497"/>
      <c r="QNU27" s="497"/>
      <c r="QNV27" s="497"/>
      <c r="QNW27" s="497"/>
      <c r="QNX27" s="497"/>
      <c r="QNY27" s="497"/>
      <c r="QNZ27" s="497"/>
      <c r="QOA27" s="497"/>
      <c r="QOB27" s="497"/>
      <c r="QOC27" s="497"/>
      <c r="QOD27" s="497"/>
      <c r="QOE27" s="497"/>
      <c r="QOF27" s="497"/>
      <c r="QOG27" s="497"/>
      <c r="QOH27" s="497"/>
      <c r="QOI27" s="497"/>
      <c r="QOJ27" s="497"/>
      <c r="QOK27" s="497"/>
      <c r="QOL27" s="497"/>
      <c r="QOM27" s="497"/>
      <c r="QON27" s="497"/>
      <c r="QOO27" s="497"/>
      <c r="QOP27" s="497"/>
      <c r="QOQ27" s="497"/>
      <c r="QOR27" s="497"/>
      <c r="QOS27" s="497"/>
      <c r="QOT27" s="497"/>
      <c r="QOU27" s="497"/>
      <c r="QOV27" s="497"/>
      <c r="QOW27" s="497"/>
      <c r="QOX27" s="497"/>
      <c r="QOY27" s="497"/>
      <c r="QOZ27" s="497"/>
      <c r="QPA27" s="497"/>
      <c r="QPB27" s="497"/>
      <c r="QPC27" s="497"/>
      <c r="QPD27" s="497"/>
      <c r="QPE27" s="497"/>
      <c r="QPF27" s="497"/>
      <c r="QPG27" s="497"/>
      <c r="QPH27" s="497"/>
      <c r="QPI27" s="497"/>
      <c r="QPJ27" s="497"/>
      <c r="QPK27" s="497"/>
      <c r="QPL27" s="497"/>
      <c r="QPM27" s="497"/>
      <c r="QPN27" s="497"/>
      <c r="QPO27" s="497"/>
      <c r="QPP27" s="497"/>
      <c r="QPQ27" s="497"/>
      <c r="QPR27" s="497"/>
      <c r="QPS27" s="497"/>
      <c r="QPT27" s="497"/>
      <c r="QPU27" s="497"/>
      <c r="QPV27" s="497"/>
      <c r="QPW27" s="497"/>
      <c r="QPX27" s="497"/>
      <c r="QPY27" s="497"/>
      <c r="QPZ27" s="497"/>
      <c r="QQA27" s="497"/>
      <c r="QQB27" s="497"/>
      <c r="QQC27" s="497"/>
      <c r="QQD27" s="497"/>
      <c r="QQE27" s="497"/>
      <c r="QQF27" s="497"/>
      <c r="QQG27" s="497"/>
      <c r="QQH27" s="497"/>
      <c r="QQI27" s="497"/>
      <c r="QQJ27" s="497"/>
      <c r="QQK27" s="497"/>
      <c r="QQL27" s="497"/>
      <c r="QQM27" s="497"/>
      <c r="QQN27" s="497"/>
      <c r="QQO27" s="497"/>
      <c r="QQP27" s="497"/>
      <c r="QQQ27" s="497"/>
      <c r="QQR27" s="497"/>
      <c r="QQS27" s="497"/>
      <c r="QQT27" s="497"/>
      <c r="QQU27" s="497"/>
      <c r="QQV27" s="497"/>
      <c r="QQW27" s="497"/>
      <c r="QQX27" s="497"/>
      <c r="QQY27" s="497"/>
      <c r="QQZ27" s="497"/>
      <c r="QRA27" s="497"/>
      <c r="QRB27" s="497"/>
      <c r="QRC27" s="497"/>
      <c r="QRD27" s="497"/>
      <c r="QRE27" s="497"/>
      <c r="QRF27" s="497"/>
      <c r="QRG27" s="497"/>
      <c r="QRH27" s="497"/>
      <c r="QRI27" s="497"/>
      <c r="QRJ27" s="497"/>
      <c r="QRK27" s="497"/>
      <c r="QRL27" s="497"/>
      <c r="QRM27" s="497"/>
      <c r="QRN27" s="497"/>
      <c r="QRO27" s="497"/>
      <c r="QRP27" s="497"/>
      <c r="QRQ27" s="497"/>
      <c r="QRR27" s="497"/>
      <c r="QRS27" s="497"/>
      <c r="QRT27" s="497"/>
      <c r="QRU27" s="497"/>
      <c r="QRV27" s="497"/>
      <c r="QRW27" s="497"/>
      <c r="QRX27" s="497"/>
      <c r="QRY27" s="497"/>
      <c r="QRZ27" s="497"/>
      <c r="QSA27" s="497"/>
      <c r="QSB27" s="497"/>
      <c r="QSC27" s="497"/>
      <c r="QSD27" s="497"/>
      <c r="QSE27" s="497"/>
      <c r="QSF27" s="497"/>
      <c r="QSG27" s="497"/>
      <c r="QSH27" s="497"/>
      <c r="QSI27" s="497"/>
      <c r="QSJ27" s="497"/>
      <c r="QSK27" s="497"/>
      <c r="QSL27" s="497"/>
      <c r="QSM27" s="497"/>
      <c r="QSN27" s="497"/>
      <c r="QSO27" s="497"/>
      <c r="QSP27" s="497"/>
      <c r="QSQ27" s="497"/>
      <c r="QSR27" s="497"/>
      <c r="QSS27" s="497"/>
      <c r="QST27" s="497"/>
      <c r="QSU27" s="497"/>
      <c r="QSV27" s="497"/>
      <c r="QSW27" s="497"/>
      <c r="QSX27" s="497"/>
      <c r="QSY27" s="497"/>
      <c r="QSZ27" s="497"/>
      <c r="QTA27" s="497"/>
      <c r="QTB27" s="497"/>
      <c r="QTC27" s="497"/>
      <c r="QTD27" s="497"/>
      <c r="QTE27" s="497"/>
      <c r="QTF27" s="497"/>
      <c r="QTG27" s="497"/>
      <c r="QTH27" s="497"/>
      <c r="QTI27" s="497"/>
      <c r="QTJ27" s="497"/>
      <c r="QTK27" s="497"/>
      <c r="QTL27" s="497"/>
      <c r="QTM27" s="497"/>
      <c r="QTN27" s="497"/>
      <c r="QTO27" s="497"/>
      <c r="QTP27" s="497"/>
      <c r="QTQ27" s="497"/>
      <c r="QTR27" s="497"/>
      <c r="QTS27" s="497"/>
      <c r="QTT27" s="497"/>
      <c r="QTU27" s="497"/>
      <c r="QTV27" s="497"/>
      <c r="QTW27" s="497"/>
      <c r="QTX27" s="497"/>
      <c r="QTY27" s="497"/>
      <c r="QTZ27" s="497"/>
      <c r="QUA27" s="497"/>
      <c r="QUB27" s="497"/>
      <c r="QUC27" s="497"/>
      <c r="QUD27" s="497"/>
      <c r="QUE27" s="497"/>
      <c r="QUF27" s="497"/>
      <c r="QUG27" s="497"/>
      <c r="QUH27" s="497"/>
      <c r="QUI27" s="497"/>
      <c r="QUJ27" s="497"/>
      <c r="QUK27" s="497"/>
      <c r="QUL27" s="497"/>
      <c r="QUM27" s="497"/>
      <c r="QUN27" s="497"/>
      <c r="QUO27" s="497"/>
      <c r="QUP27" s="497"/>
      <c r="QUQ27" s="497"/>
      <c r="QUR27" s="497"/>
      <c r="QUS27" s="497"/>
      <c r="QUT27" s="497"/>
      <c r="QUU27" s="497"/>
      <c r="QUV27" s="497"/>
      <c r="QUW27" s="497"/>
      <c r="QUX27" s="497"/>
      <c r="QUY27" s="497"/>
      <c r="QUZ27" s="497"/>
      <c r="QVA27" s="497"/>
      <c r="QVB27" s="497"/>
      <c r="QVC27" s="497"/>
      <c r="QVD27" s="497"/>
      <c r="QVE27" s="497"/>
      <c r="QVF27" s="497"/>
      <c r="QVG27" s="497"/>
      <c r="QVH27" s="497"/>
      <c r="QVI27" s="497"/>
      <c r="QVJ27" s="497"/>
      <c r="QVK27" s="497"/>
      <c r="QVL27" s="497"/>
      <c r="QVM27" s="497"/>
      <c r="QVN27" s="497"/>
      <c r="QVO27" s="497"/>
      <c r="QVP27" s="497"/>
      <c r="QVQ27" s="497"/>
      <c r="QVR27" s="497"/>
      <c r="QVS27" s="497"/>
      <c r="QVT27" s="497"/>
      <c r="QVU27" s="497"/>
      <c r="QVV27" s="497"/>
      <c r="QVW27" s="497"/>
      <c r="QVX27" s="497"/>
      <c r="QVY27" s="497"/>
      <c r="QVZ27" s="497"/>
      <c r="QWA27" s="497"/>
      <c r="QWB27" s="497"/>
      <c r="QWC27" s="497"/>
      <c r="QWD27" s="497"/>
      <c r="QWE27" s="497"/>
      <c r="QWF27" s="497"/>
      <c r="QWG27" s="497"/>
      <c r="QWH27" s="497"/>
      <c r="QWI27" s="497"/>
      <c r="QWJ27" s="497"/>
      <c r="QWK27" s="497"/>
      <c r="QWL27" s="497"/>
      <c r="QWM27" s="497"/>
      <c r="QWN27" s="497"/>
      <c r="QWO27" s="497"/>
      <c r="QWP27" s="497"/>
      <c r="QWQ27" s="497"/>
      <c r="QWR27" s="497"/>
      <c r="QWS27" s="497"/>
      <c r="QWT27" s="497"/>
      <c r="QWU27" s="497"/>
      <c r="QWV27" s="497"/>
      <c r="QWW27" s="497"/>
      <c r="QWX27" s="497"/>
      <c r="QWY27" s="497"/>
      <c r="QWZ27" s="497"/>
      <c r="QXA27" s="497"/>
      <c r="QXB27" s="497"/>
      <c r="QXC27" s="497"/>
      <c r="QXD27" s="497"/>
      <c r="QXE27" s="497"/>
      <c r="QXF27" s="497"/>
      <c r="QXG27" s="497"/>
      <c r="QXH27" s="497"/>
      <c r="QXI27" s="497"/>
      <c r="QXJ27" s="497"/>
      <c r="QXK27" s="497"/>
      <c r="QXL27" s="497"/>
      <c r="QXM27" s="497"/>
      <c r="QXN27" s="497"/>
      <c r="QXO27" s="497"/>
      <c r="QXP27" s="497"/>
      <c r="QXQ27" s="497"/>
      <c r="QXR27" s="497"/>
      <c r="QXS27" s="497"/>
      <c r="QXT27" s="497"/>
      <c r="QXU27" s="497"/>
      <c r="QXV27" s="497"/>
      <c r="QXW27" s="497"/>
      <c r="QXX27" s="497"/>
      <c r="QXY27" s="497"/>
      <c r="QXZ27" s="497"/>
      <c r="QYA27" s="497"/>
      <c r="QYB27" s="497"/>
      <c r="QYC27" s="497"/>
      <c r="QYD27" s="497"/>
      <c r="QYE27" s="497"/>
      <c r="QYF27" s="497"/>
      <c r="QYG27" s="497"/>
      <c r="QYH27" s="497"/>
      <c r="QYI27" s="497"/>
      <c r="QYJ27" s="497"/>
      <c r="QYK27" s="497"/>
      <c r="QYL27" s="497"/>
      <c r="QYM27" s="497"/>
      <c r="QYN27" s="497"/>
      <c r="QYO27" s="497"/>
      <c r="QYP27" s="497"/>
      <c r="QYQ27" s="497"/>
      <c r="QYR27" s="497"/>
      <c r="QYS27" s="497"/>
      <c r="QYT27" s="497"/>
      <c r="QYU27" s="497"/>
      <c r="QYV27" s="497"/>
      <c r="QYW27" s="497"/>
      <c r="QYX27" s="497"/>
      <c r="QYY27" s="497"/>
      <c r="QYZ27" s="497"/>
      <c r="QZA27" s="497"/>
      <c r="QZB27" s="497"/>
      <c r="QZC27" s="497"/>
      <c r="QZD27" s="497"/>
      <c r="QZE27" s="497"/>
      <c r="QZF27" s="497"/>
      <c r="QZG27" s="497"/>
      <c r="QZH27" s="497"/>
      <c r="QZI27" s="497"/>
      <c r="QZJ27" s="497"/>
      <c r="QZK27" s="497"/>
      <c r="QZL27" s="497"/>
      <c r="QZM27" s="497"/>
      <c r="QZN27" s="497"/>
      <c r="QZO27" s="497"/>
      <c r="QZP27" s="497"/>
      <c r="QZQ27" s="497"/>
      <c r="QZR27" s="497"/>
      <c r="QZS27" s="497"/>
      <c r="QZT27" s="497"/>
      <c r="QZU27" s="497"/>
      <c r="QZV27" s="497"/>
      <c r="QZW27" s="497"/>
      <c r="QZX27" s="497"/>
      <c r="QZY27" s="497"/>
      <c r="QZZ27" s="497"/>
      <c r="RAA27" s="497"/>
      <c r="RAB27" s="497"/>
      <c r="RAC27" s="497"/>
      <c r="RAD27" s="497"/>
      <c r="RAE27" s="497"/>
      <c r="RAF27" s="497"/>
      <c r="RAG27" s="497"/>
      <c r="RAH27" s="497"/>
      <c r="RAI27" s="497"/>
      <c r="RAJ27" s="497"/>
      <c r="RAK27" s="497"/>
      <c r="RAL27" s="497"/>
      <c r="RAM27" s="497"/>
      <c r="RAN27" s="497"/>
      <c r="RAO27" s="497"/>
      <c r="RAP27" s="497"/>
      <c r="RAQ27" s="497"/>
      <c r="RAR27" s="497"/>
      <c r="RAS27" s="497"/>
      <c r="RAT27" s="497"/>
      <c r="RAU27" s="497"/>
      <c r="RAV27" s="497"/>
      <c r="RAW27" s="497"/>
      <c r="RAX27" s="497"/>
      <c r="RAY27" s="497"/>
      <c r="RAZ27" s="497"/>
      <c r="RBA27" s="497"/>
      <c r="RBB27" s="497"/>
      <c r="RBC27" s="497"/>
      <c r="RBD27" s="497"/>
      <c r="RBE27" s="497"/>
      <c r="RBF27" s="497"/>
      <c r="RBG27" s="497"/>
      <c r="RBH27" s="497"/>
      <c r="RBI27" s="497"/>
      <c r="RBJ27" s="497"/>
      <c r="RBK27" s="497"/>
      <c r="RBL27" s="497"/>
      <c r="RBM27" s="497"/>
      <c r="RBN27" s="497"/>
      <c r="RBO27" s="497"/>
      <c r="RBP27" s="497"/>
      <c r="RBQ27" s="497"/>
      <c r="RBR27" s="497"/>
      <c r="RBS27" s="497"/>
      <c r="RBT27" s="497"/>
      <c r="RBU27" s="497"/>
      <c r="RBV27" s="497"/>
      <c r="RBW27" s="497"/>
      <c r="RBX27" s="497"/>
      <c r="RBY27" s="497"/>
      <c r="RBZ27" s="497"/>
      <c r="RCA27" s="497"/>
      <c r="RCB27" s="497"/>
      <c r="RCC27" s="497"/>
      <c r="RCD27" s="497"/>
      <c r="RCE27" s="497"/>
      <c r="RCF27" s="497"/>
      <c r="RCG27" s="497"/>
      <c r="RCH27" s="497"/>
      <c r="RCI27" s="497"/>
      <c r="RCJ27" s="497"/>
      <c r="RCK27" s="497"/>
      <c r="RCL27" s="497"/>
      <c r="RCM27" s="497"/>
      <c r="RCN27" s="497"/>
      <c r="RCO27" s="497"/>
      <c r="RCP27" s="497"/>
      <c r="RCQ27" s="497"/>
      <c r="RCR27" s="497"/>
      <c r="RCS27" s="497"/>
      <c r="RCT27" s="497"/>
      <c r="RCU27" s="497"/>
      <c r="RCV27" s="497"/>
      <c r="RCW27" s="497"/>
      <c r="RCX27" s="497"/>
      <c r="RCY27" s="497"/>
      <c r="RCZ27" s="497"/>
      <c r="RDA27" s="497"/>
      <c r="RDB27" s="497"/>
      <c r="RDC27" s="497"/>
      <c r="RDD27" s="497"/>
      <c r="RDE27" s="497"/>
      <c r="RDF27" s="497"/>
      <c r="RDG27" s="497"/>
      <c r="RDH27" s="497"/>
      <c r="RDI27" s="497"/>
      <c r="RDJ27" s="497"/>
      <c r="RDK27" s="497"/>
      <c r="RDL27" s="497"/>
      <c r="RDM27" s="497"/>
      <c r="RDN27" s="497"/>
      <c r="RDO27" s="497"/>
      <c r="RDP27" s="497"/>
      <c r="RDQ27" s="497"/>
      <c r="RDR27" s="497"/>
      <c r="RDS27" s="497"/>
      <c r="RDT27" s="497"/>
      <c r="RDU27" s="497"/>
      <c r="RDV27" s="497"/>
      <c r="RDW27" s="497"/>
      <c r="RDX27" s="497"/>
      <c r="RDY27" s="497"/>
      <c r="RDZ27" s="497"/>
      <c r="REA27" s="497"/>
      <c r="REB27" s="497"/>
      <c r="REC27" s="497"/>
      <c r="RED27" s="497"/>
      <c r="REE27" s="497"/>
      <c r="REF27" s="497"/>
      <c r="REG27" s="497"/>
      <c r="REH27" s="497"/>
      <c r="REI27" s="497"/>
      <c r="REJ27" s="497"/>
      <c r="REK27" s="497"/>
      <c r="REL27" s="497"/>
      <c r="REM27" s="497"/>
      <c r="REN27" s="497"/>
      <c r="REO27" s="497"/>
      <c r="REP27" s="497"/>
      <c r="REQ27" s="497"/>
      <c r="RER27" s="497"/>
      <c r="RES27" s="497"/>
      <c r="RET27" s="497"/>
      <c r="REU27" s="497"/>
      <c r="REV27" s="497"/>
      <c r="REW27" s="497"/>
      <c r="REX27" s="497"/>
      <c r="REY27" s="497"/>
      <c r="REZ27" s="497"/>
      <c r="RFA27" s="497"/>
      <c r="RFB27" s="497"/>
      <c r="RFC27" s="497"/>
      <c r="RFD27" s="497"/>
      <c r="RFE27" s="497"/>
      <c r="RFF27" s="497"/>
      <c r="RFG27" s="497"/>
      <c r="RFH27" s="497"/>
      <c r="RFI27" s="497"/>
      <c r="RFJ27" s="497"/>
      <c r="RFK27" s="497"/>
      <c r="RFL27" s="497"/>
      <c r="RFM27" s="497"/>
      <c r="RFN27" s="497"/>
      <c r="RFO27" s="497"/>
      <c r="RFP27" s="497"/>
      <c r="RFQ27" s="497"/>
      <c r="RFR27" s="497"/>
      <c r="RFS27" s="497"/>
      <c r="RFT27" s="497"/>
      <c r="RFU27" s="497"/>
      <c r="RFV27" s="497"/>
      <c r="RFW27" s="497"/>
      <c r="RFX27" s="497"/>
      <c r="RFY27" s="497"/>
      <c r="RFZ27" s="497"/>
      <c r="RGA27" s="497"/>
      <c r="RGB27" s="497"/>
      <c r="RGC27" s="497"/>
      <c r="RGD27" s="497"/>
      <c r="RGE27" s="497"/>
      <c r="RGF27" s="497"/>
      <c r="RGG27" s="497"/>
      <c r="RGH27" s="497"/>
      <c r="RGI27" s="497"/>
      <c r="RGJ27" s="497"/>
      <c r="RGK27" s="497"/>
      <c r="RGL27" s="497"/>
      <c r="RGM27" s="497"/>
      <c r="RGN27" s="497"/>
      <c r="RGO27" s="497"/>
      <c r="RGP27" s="497"/>
      <c r="RGQ27" s="497"/>
      <c r="RGR27" s="497"/>
      <c r="RGS27" s="497"/>
      <c r="RGT27" s="497"/>
      <c r="RGU27" s="497"/>
      <c r="RGV27" s="497"/>
      <c r="RGW27" s="497"/>
      <c r="RGX27" s="497"/>
      <c r="RGY27" s="497"/>
      <c r="RGZ27" s="497"/>
      <c r="RHA27" s="497"/>
      <c r="RHB27" s="497"/>
      <c r="RHC27" s="497"/>
      <c r="RHD27" s="497"/>
      <c r="RHE27" s="497"/>
      <c r="RHF27" s="497"/>
      <c r="RHG27" s="497"/>
      <c r="RHH27" s="497"/>
      <c r="RHI27" s="497"/>
      <c r="RHJ27" s="497"/>
      <c r="RHK27" s="497"/>
      <c r="RHL27" s="497"/>
      <c r="RHM27" s="497"/>
      <c r="RHN27" s="497"/>
      <c r="RHO27" s="497"/>
      <c r="RHP27" s="497"/>
      <c r="RHQ27" s="497"/>
      <c r="RHR27" s="497"/>
      <c r="RHS27" s="497"/>
      <c r="RHT27" s="497"/>
      <c r="RHU27" s="497"/>
      <c r="RHV27" s="497"/>
      <c r="RHW27" s="497"/>
      <c r="RHX27" s="497"/>
      <c r="RHY27" s="497"/>
      <c r="RHZ27" s="497"/>
      <c r="RIA27" s="497"/>
      <c r="RIB27" s="497"/>
      <c r="RIC27" s="497"/>
      <c r="RID27" s="497"/>
      <c r="RIE27" s="497"/>
      <c r="RIF27" s="497"/>
      <c r="RIG27" s="497"/>
      <c r="RIH27" s="497"/>
      <c r="RII27" s="497"/>
      <c r="RIJ27" s="497"/>
      <c r="RIK27" s="497"/>
      <c r="RIL27" s="497"/>
      <c r="RIM27" s="497"/>
      <c r="RIN27" s="497"/>
      <c r="RIO27" s="497"/>
      <c r="RIP27" s="497"/>
      <c r="RIQ27" s="497"/>
      <c r="RIR27" s="497"/>
      <c r="RIS27" s="497"/>
      <c r="RIT27" s="497"/>
      <c r="RIU27" s="497"/>
      <c r="RIV27" s="497"/>
      <c r="RIW27" s="497"/>
      <c r="RIX27" s="497"/>
      <c r="RIY27" s="497"/>
      <c r="RIZ27" s="497"/>
      <c r="RJA27" s="497"/>
      <c r="RJB27" s="497"/>
      <c r="RJC27" s="497"/>
      <c r="RJD27" s="497"/>
      <c r="RJE27" s="497"/>
      <c r="RJF27" s="497"/>
      <c r="RJG27" s="497"/>
      <c r="RJH27" s="497"/>
      <c r="RJI27" s="497"/>
      <c r="RJJ27" s="497"/>
      <c r="RJK27" s="497"/>
      <c r="RJL27" s="497"/>
      <c r="RJM27" s="497"/>
      <c r="RJN27" s="497"/>
      <c r="RJO27" s="497"/>
      <c r="RJP27" s="497"/>
      <c r="RJQ27" s="497"/>
      <c r="RJR27" s="497"/>
      <c r="RJS27" s="497"/>
      <c r="RJT27" s="497"/>
      <c r="RJU27" s="497"/>
      <c r="RJV27" s="497"/>
      <c r="RJW27" s="497"/>
      <c r="RJX27" s="497"/>
      <c r="RJY27" s="497"/>
      <c r="RJZ27" s="497"/>
      <c r="RKA27" s="497"/>
      <c r="RKB27" s="497"/>
      <c r="RKC27" s="497"/>
      <c r="RKD27" s="497"/>
      <c r="RKE27" s="497"/>
      <c r="RKF27" s="497"/>
      <c r="RKG27" s="497"/>
      <c r="RKH27" s="497"/>
      <c r="RKI27" s="497"/>
      <c r="RKJ27" s="497"/>
      <c r="RKK27" s="497"/>
      <c r="RKL27" s="497"/>
      <c r="RKM27" s="497"/>
      <c r="RKN27" s="497"/>
      <c r="RKO27" s="497"/>
      <c r="RKP27" s="497"/>
      <c r="RKQ27" s="497"/>
      <c r="RKR27" s="497"/>
      <c r="RKS27" s="497"/>
      <c r="RKT27" s="497"/>
      <c r="RKU27" s="497"/>
      <c r="RKV27" s="497"/>
      <c r="RKW27" s="497"/>
      <c r="RKX27" s="497"/>
      <c r="RKY27" s="497"/>
      <c r="RKZ27" s="497"/>
      <c r="RLA27" s="497"/>
      <c r="RLB27" s="497"/>
      <c r="RLC27" s="497"/>
      <c r="RLD27" s="497"/>
      <c r="RLE27" s="497"/>
      <c r="RLF27" s="497"/>
      <c r="RLG27" s="497"/>
      <c r="RLH27" s="497"/>
      <c r="RLI27" s="497"/>
      <c r="RLJ27" s="497"/>
      <c r="RLK27" s="497"/>
      <c r="RLL27" s="497"/>
      <c r="RLM27" s="497"/>
      <c r="RLN27" s="497"/>
      <c r="RLO27" s="497"/>
      <c r="RLP27" s="497"/>
      <c r="RLQ27" s="497"/>
      <c r="RLR27" s="497"/>
      <c r="RLS27" s="497"/>
      <c r="RLT27" s="497"/>
      <c r="RLU27" s="497"/>
      <c r="RLV27" s="497"/>
      <c r="RLW27" s="497"/>
      <c r="RLX27" s="497"/>
      <c r="RLY27" s="497"/>
      <c r="RLZ27" s="497"/>
      <c r="RMA27" s="497"/>
      <c r="RMB27" s="497"/>
      <c r="RMC27" s="497"/>
      <c r="RMD27" s="497"/>
      <c r="RME27" s="497"/>
      <c r="RMF27" s="497"/>
      <c r="RMG27" s="497"/>
      <c r="RMH27" s="497"/>
      <c r="RMI27" s="497"/>
      <c r="RMJ27" s="497"/>
      <c r="RMK27" s="497"/>
      <c r="RML27" s="497"/>
      <c r="RMM27" s="497"/>
      <c r="RMN27" s="497"/>
      <c r="RMO27" s="497"/>
      <c r="RMP27" s="497"/>
      <c r="RMQ27" s="497"/>
      <c r="RMR27" s="497"/>
      <c r="RMS27" s="497"/>
      <c r="RMT27" s="497"/>
      <c r="RMU27" s="497"/>
      <c r="RMV27" s="497"/>
      <c r="RMW27" s="497"/>
      <c r="RMX27" s="497"/>
      <c r="RMY27" s="497"/>
      <c r="RMZ27" s="497"/>
      <c r="RNA27" s="497"/>
      <c r="RNB27" s="497"/>
      <c r="RNC27" s="497"/>
      <c r="RND27" s="497"/>
      <c r="RNE27" s="497"/>
      <c r="RNF27" s="497"/>
      <c r="RNG27" s="497"/>
      <c r="RNH27" s="497"/>
      <c r="RNI27" s="497"/>
      <c r="RNJ27" s="497"/>
      <c r="RNK27" s="497"/>
      <c r="RNL27" s="497"/>
      <c r="RNM27" s="497"/>
      <c r="RNN27" s="497"/>
      <c r="RNO27" s="497"/>
      <c r="RNP27" s="497"/>
      <c r="RNQ27" s="497"/>
      <c r="RNR27" s="497"/>
      <c r="RNS27" s="497"/>
      <c r="RNT27" s="497"/>
      <c r="RNU27" s="497"/>
      <c r="RNV27" s="497"/>
      <c r="RNW27" s="497"/>
      <c r="RNX27" s="497"/>
      <c r="RNY27" s="497"/>
      <c r="RNZ27" s="497"/>
      <c r="ROA27" s="497"/>
      <c r="ROB27" s="497"/>
      <c r="ROC27" s="497"/>
      <c r="ROD27" s="497"/>
      <c r="ROE27" s="497"/>
      <c r="ROF27" s="497"/>
      <c r="ROG27" s="497"/>
      <c r="ROH27" s="497"/>
      <c r="ROI27" s="497"/>
      <c r="ROJ27" s="497"/>
      <c r="ROK27" s="497"/>
      <c r="ROL27" s="497"/>
      <c r="ROM27" s="497"/>
      <c r="RON27" s="497"/>
      <c r="ROO27" s="497"/>
      <c r="ROP27" s="497"/>
      <c r="ROQ27" s="497"/>
      <c r="ROR27" s="497"/>
      <c r="ROS27" s="497"/>
      <c r="ROT27" s="497"/>
      <c r="ROU27" s="497"/>
      <c r="ROV27" s="497"/>
      <c r="ROW27" s="497"/>
      <c r="ROX27" s="497"/>
      <c r="ROY27" s="497"/>
      <c r="ROZ27" s="497"/>
      <c r="RPA27" s="497"/>
      <c r="RPB27" s="497"/>
      <c r="RPC27" s="497"/>
      <c r="RPD27" s="497"/>
      <c r="RPE27" s="497"/>
      <c r="RPF27" s="497"/>
      <c r="RPG27" s="497"/>
      <c r="RPH27" s="497"/>
      <c r="RPI27" s="497"/>
      <c r="RPJ27" s="497"/>
      <c r="RPK27" s="497"/>
      <c r="RPL27" s="497"/>
      <c r="RPM27" s="497"/>
      <c r="RPN27" s="497"/>
      <c r="RPO27" s="497"/>
      <c r="RPP27" s="497"/>
      <c r="RPQ27" s="497"/>
      <c r="RPR27" s="497"/>
      <c r="RPS27" s="497"/>
      <c r="RPT27" s="497"/>
      <c r="RPU27" s="497"/>
      <c r="RPV27" s="497"/>
      <c r="RPW27" s="497"/>
      <c r="RPX27" s="497"/>
      <c r="RPY27" s="497"/>
      <c r="RPZ27" s="497"/>
      <c r="RQA27" s="497"/>
      <c r="RQB27" s="497"/>
      <c r="RQC27" s="497"/>
      <c r="RQD27" s="497"/>
      <c r="RQE27" s="497"/>
      <c r="RQF27" s="497"/>
      <c r="RQG27" s="497"/>
      <c r="RQH27" s="497"/>
      <c r="RQI27" s="497"/>
      <c r="RQJ27" s="497"/>
      <c r="RQK27" s="497"/>
      <c r="RQL27" s="497"/>
      <c r="RQM27" s="497"/>
      <c r="RQN27" s="497"/>
      <c r="RQO27" s="497"/>
      <c r="RQP27" s="497"/>
      <c r="RQQ27" s="497"/>
      <c r="RQR27" s="497"/>
      <c r="RQS27" s="497"/>
      <c r="RQT27" s="497"/>
      <c r="RQU27" s="497"/>
      <c r="RQV27" s="497"/>
      <c r="RQW27" s="497"/>
      <c r="RQX27" s="497"/>
      <c r="RQY27" s="497"/>
      <c r="RQZ27" s="497"/>
      <c r="RRA27" s="497"/>
      <c r="RRB27" s="497"/>
      <c r="RRC27" s="497"/>
      <c r="RRD27" s="497"/>
      <c r="RRE27" s="497"/>
      <c r="RRF27" s="497"/>
      <c r="RRG27" s="497"/>
      <c r="RRH27" s="497"/>
      <c r="RRI27" s="497"/>
      <c r="RRJ27" s="497"/>
      <c r="RRK27" s="497"/>
      <c r="RRL27" s="497"/>
      <c r="RRM27" s="497"/>
      <c r="RRN27" s="497"/>
      <c r="RRO27" s="497"/>
      <c r="RRP27" s="497"/>
      <c r="RRQ27" s="497"/>
      <c r="RRR27" s="497"/>
      <c r="RRS27" s="497"/>
      <c r="RRT27" s="497"/>
      <c r="RRU27" s="497"/>
      <c r="RRV27" s="497"/>
      <c r="RRW27" s="497"/>
      <c r="RRX27" s="497"/>
      <c r="RRY27" s="497"/>
      <c r="RRZ27" s="497"/>
      <c r="RSA27" s="497"/>
      <c r="RSB27" s="497"/>
      <c r="RSC27" s="497"/>
      <c r="RSD27" s="497"/>
      <c r="RSE27" s="497"/>
      <c r="RSF27" s="497"/>
      <c r="RSG27" s="497"/>
      <c r="RSH27" s="497"/>
      <c r="RSI27" s="497"/>
      <c r="RSJ27" s="497"/>
      <c r="RSK27" s="497"/>
      <c r="RSL27" s="497"/>
      <c r="RSM27" s="497"/>
      <c r="RSN27" s="497"/>
      <c r="RSO27" s="497"/>
      <c r="RSP27" s="497"/>
      <c r="RSQ27" s="497"/>
      <c r="RSR27" s="497"/>
      <c r="RSS27" s="497"/>
      <c r="RST27" s="497"/>
      <c r="RSU27" s="497"/>
      <c r="RSV27" s="497"/>
      <c r="RSW27" s="497"/>
      <c r="RSX27" s="497"/>
      <c r="RSY27" s="497"/>
      <c r="RSZ27" s="497"/>
      <c r="RTA27" s="497"/>
      <c r="RTB27" s="497"/>
      <c r="RTC27" s="497"/>
      <c r="RTD27" s="497"/>
      <c r="RTE27" s="497"/>
      <c r="RTF27" s="497"/>
      <c r="RTG27" s="497"/>
      <c r="RTH27" s="497"/>
      <c r="RTI27" s="497"/>
      <c r="RTJ27" s="497"/>
      <c r="RTK27" s="497"/>
      <c r="RTL27" s="497"/>
      <c r="RTM27" s="497"/>
      <c r="RTN27" s="497"/>
      <c r="RTO27" s="497"/>
      <c r="RTP27" s="497"/>
      <c r="RTQ27" s="497"/>
      <c r="RTR27" s="497"/>
      <c r="RTS27" s="497"/>
      <c r="RTT27" s="497"/>
      <c r="RTU27" s="497"/>
      <c r="RTV27" s="497"/>
      <c r="RTW27" s="497"/>
      <c r="RTX27" s="497"/>
      <c r="RTY27" s="497"/>
      <c r="RTZ27" s="497"/>
      <c r="RUA27" s="497"/>
      <c r="RUB27" s="497"/>
      <c r="RUC27" s="497"/>
      <c r="RUD27" s="497"/>
      <c r="RUE27" s="497"/>
      <c r="RUF27" s="497"/>
      <c r="RUG27" s="497"/>
      <c r="RUH27" s="497"/>
      <c r="RUI27" s="497"/>
      <c r="RUJ27" s="497"/>
      <c r="RUK27" s="497"/>
      <c r="RUL27" s="497"/>
      <c r="RUM27" s="497"/>
      <c r="RUN27" s="497"/>
      <c r="RUO27" s="497"/>
      <c r="RUP27" s="497"/>
      <c r="RUQ27" s="497"/>
      <c r="RUR27" s="497"/>
      <c r="RUS27" s="497"/>
      <c r="RUT27" s="497"/>
      <c r="RUU27" s="497"/>
      <c r="RUV27" s="497"/>
      <c r="RUW27" s="497"/>
      <c r="RUX27" s="497"/>
      <c r="RUY27" s="497"/>
      <c r="RUZ27" s="497"/>
      <c r="RVA27" s="497"/>
      <c r="RVB27" s="497"/>
      <c r="RVC27" s="497"/>
      <c r="RVD27" s="497"/>
      <c r="RVE27" s="497"/>
      <c r="RVF27" s="497"/>
      <c r="RVG27" s="497"/>
      <c r="RVH27" s="497"/>
      <c r="RVI27" s="497"/>
      <c r="RVJ27" s="497"/>
      <c r="RVK27" s="497"/>
      <c r="RVL27" s="497"/>
      <c r="RVM27" s="497"/>
      <c r="RVN27" s="497"/>
      <c r="RVO27" s="497"/>
      <c r="RVP27" s="497"/>
      <c r="RVQ27" s="497"/>
      <c r="RVR27" s="497"/>
      <c r="RVS27" s="497"/>
      <c r="RVT27" s="497"/>
      <c r="RVU27" s="497"/>
      <c r="RVV27" s="497"/>
      <c r="RVW27" s="497"/>
      <c r="RVX27" s="497"/>
      <c r="RVY27" s="497"/>
      <c r="RVZ27" s="497"/>
      <c r="RWA27" s="497"/>
      <c r="RWB27" s="497"/>
      <c r="RWC27" s="497"/>
      <c r="RWD27" s="497"/>
      <c r="RWE27" s="497"/>
      <c r="RWF27" s="497"/>
      <c r="RWG27" s="497"/>
      <c r="RWH27" s="497"/>
      <c r="RWI27" s="497"/>
      <c r="RWJ27" s="497"/>
      <c r="RWK27" s="497"/>
      <c r="RWL27" s="497"/>
      <c r="RWM27" s="497"/>
      <c r="RWN27" s="497"/>
      <c r="RWO27" s="497"/>
      <c r="RWP27" s="497"/>
      <c r="RWQ27" s="497"/>
      <c r="RWR27" s="497"/>
      <c r="RWS27" s="497"/>
      <c r="RWT27" s="497"/>
      <c r="RWU27" s="497"/>
      <c r="RWV27" s="497"/>
      <c r="RWW27" s="497"/>
      <c r="RWX27" s="497"/>
      <c r="RWY27" s="497"/>
      <c r="RWZ27" s="497"/>
      <c r="RXA27" s="497"/>
      <c r="RXB27" s="497"/>
      <c r="RXC27" s="497"/>
      <c r="RXD27" s="497"/>
      <c r="RXE27" s="497"/>
      <c r="RXF27" s="497"/>
      <c r="RXG27" s="497"/>
      <c r="RXH27" s="497"/>
      <c r="RXI27" s="497"/>
      <c r="RXJ27" s="497"/>
      <c r="RXK27" s="497"/>
      <c r="RXL27" s="497"/>
      <c r="RXM27" s="497"/>
      <c r="RXN27" s="497"/>
      <c r="RXO27" s="497"/>
      <c r="RXP27" s="497"/>
      <c r="RXQ27" s="497"/>
      <c r="RXR27" s="497"/>
      <c r="RXS27" s="497"/>
      <c r="RXT27" s="497"/>
      <c r="RXU27" s="497"/>
      <c r="RXV27" s="497"/>
      <c r="RXW27" s="497"/>
      <c r="RXX27" s="497"/>
      <c r="RXY27" s="497"/>
      <c r="RXZ27" s="497"/>
      <c r="RYA27" s="497"/>
      <c r="RYB27" s="497"/>
      <c r="RYC27" s="497"/>
      <c r="RYD27" s="497"/>
      <c r="RYE27" s="497"/>
      <c r="RYF27" s="497"/>
      <c r="RYG27" s="497"/>
      <c r="RYH27" s="497"/>
      <c r="RYI27" s="497"/>
      <c r="RYJ27" s="497"/>
      <c r="RYK27" s="497"/>
      <c r="RYL27" s="497"/>
      <c r="RYM27" s="497"/>
      <c r="RYN27" s="497"/>
      <c r="RYO27" s="497"/>
      <c r="RYP27" s="497"/>
      <c r="RYQ27" s="497"/>
      <c r="RYR27" s="497"/>
      <c r="RYS27" s="497"/>
      <c r="RYT27" s="497"/>
      <c r="RYU27" s="497"/>
      <c r="RYV27" s="497"/>
      <c r="RYW27" s="497"/>
      <c r="RYX27" s="497"/>
      <c r="RYY27" s="497"/>
      <c r="RYZ27" s="497"/>
      <c r="RZA27" s="497"/>
      <c r="RZB27" s="497"/>
      <c r="RZC27" s="497"/>
      <c r="RZD27" s="497"/>
      <c r="RZE27" s="497"/>
      <c r="RZF27" s="497"/>
      <c r="RZG27" s="497"/>
      <c r="RZH27" s="497"/>
      <c r="RZI27" s="497"/>
      <c r="RZJ27" s="497"/>
      <c r="RZK27" s="497"/>
      <c r="RZL27" s="497"/>
      <c r="RZM27" s="497"/>
      <c r="RZN27" s="497"/>
      <c r="RZO27" s="497"/>
      <c r="RZP27" s="497"/>
      <c r="RZQ27" s="497"/>
      <c r="RZR27" s="497"/>
      <c r="RZS27" s="497"/>
      <c r="RZT27" s="497"/>
      <c r="RZU27" s="497"/>
      <c r="RZV27" s="497"/>
      <c r="RZW27" s="497"/>
      <c r="RZX27" s="497"/>
      <c r="RZY27" s="497"/>
      <c r="RZZ27" s="497"/>
      <c r="SAA27" s="497"/>
      <c r="SAB27" s="497"/>
      <c r="SAC27" s="497"/>
      <c r="SAD27" s="497"/>
      <c r="SAE27" s="497"/>
      <c r="SAF27" s="497"/>
      <c r="SAG27" s="497"/>
      <c r="SAH27" s="497"/>
      <c r="SAI27" s="497"/>
      <c r="SAJ27" s="497"/>
      <c r="SAK27" s="497"/>
      <c r="SAL27" s="497"/>
      <c r="SAM27" s="497"/>
      <c r="SAN27" s="497"/>
      <c r="SAO27" s="497"/>
      <c r="SAP27" s="497"/>
      <c r="SAQ27" s="497"/>
      <c r="SAR27" s="497"/>
      <c r="SAS27" s="497"/>
      <c r="SAT27" s="497"/>
      <c r="SAU27" s="497"/>
      <c r="SAV27" s="497"/>
      <c r="SAW27" s="497"/>
      <c r="SAX27" s="497"/>
      <c r="SAY27" s="497"/>
      <c r="SAZ27" s="497"/>
      <c r="SBA27" s="497"/>
      <c r="SBB27" s="497"/>
      <c r="SBC27" s="497"/>
      <c r="SBD27" s="497"/>
      <c r="SBE27" s="497"/>
      <c r="SBF27" s="497"/>
      <c r="SBG27" s="497"/>
      <c r="SBH27" s="497"/>
      <c r="SBI27" s="497"/>
      <c r="SBJ27" s="497"/>
      <c r="SBK27" s="497"/>
      <c r="SBL27" s="497"/>
      <c r="SBM27" s="497"/>
      <c r="SBN27" s="497"/>
      <c r="SBO27" s="497"/>
      <c r="SBP27" s="497"/>
      <c r="SBQ27" s="497"/>
      <c r="SBR27" s="497"/>
      <c r="SBS27" s="497"/>
      <c r="SBT27" s="497"/>
      <c r="SBU27" s="497"/>
      <c r="SBV27" s="497"/>
      <c r="SBW27" s="497"/>
      <c r="SBX27" s="497"/>
      <c r="SBY27" s="497"/>
      <c r="SBZ27" s="497"/>
      <c r="SCA27" s="497"/>
      <c r="SCB27" s="497"/>
      <c r="SCC27" s="497"/>
      <c r="SCD27" s="497"/>
      <c r="SCE27" s="497"/>
      <c r="SCF27" s="497"/>
      <c r="SCG27" s="497"/>
      <c r="SCH27" s="497"/>
      <c r="SCI27" s="497"/>
      <c r="SCJ27" s="497"/>
      <c r="SCK27" s="497"/>
      <c r="SCL27" s="497"/>
      <c r="SCM27" s="497"/>
      <c r="SCN27" s="497"/>
      <c r="SCO27" s="497"/>
      <c r="SCP27" s="497"/>
      <c r="SCQ27" s="497"/>
      <c r="SCR27" s="497"/>
      <c r="SCS27" s="497"/>
      <c r="SCT27" s="497"/>
      <c r="SCU27" s="497"/>
      <c r="SCV27" s="497"/>
      <c r="SCW27" s="497"/>
      <c r="SCX27" s="497"/>
      <c r="SCY27" s="497"/>
      <c r="SCZ27" s="497"/>
      <c r="SDA27" s="497"/>
      <c r="SDB27" s="497"/>
      <c r="SDC27" s="497"/>
      <c r="SDD27" s="497"/>
      <c r="SDE27" s="497"/>
      <c r="SDF27" s="497"/>
      <c r="SDG27" s="497"/>
      <c r="SDH27" s="497"/>
      <c r="SDI27" s="497"/>
      <c r="SDJ27" s="497"/>
      <c r="SDK27" s="497"/>
      <c r="SDL27" s="497"/>
      <c r="SDM27" s="497"/>
      <c r="SDN27" s="497"/>
      <c r="SDO27" s="497"/>
      <c r="SDP27" s="497"/>
      <c r="SDQ27" s="497"/>
      <c r="SDR27" s="497"/>
      <c r="SDS27" s="497"/>
      <c r="SDT27" s="497"/>
      <c r="SDU27" s="497"/>
      <c r="SDV27" s="497"/>
      <c r="SDW27" s="497"/>
      <c r="SDX27" s="497"/>
      <c r="SDY27" s="497"/>
      <c r="SDZ27" s="497"/>
      <c r="SEA27" s="497"/>
      <c r="SEB27" s="497"/>
      <c r="SEC27" s="497"/>
      <c r="SED27" s="497"/>
      <c r="SEE27" s="497"/>
      <c r="SEF27" s="497"/>
      <c r="SEG27" s="497"/>
      <c r="SEH27" s="497"/>
      <c r="SEI27" s="497"/>
      <c r="SEJ27" s="497"/>
      <c r="SEK27" s="497"/>
      <c r="SEL27" s="497"/>
      <c r="SEM27" s="497"/>
      <c r="SEN27" s="497"/>
      <c r="SEO27" s="497"/>
      <c r="SEP27" s="497"/>
      <c r="SEQ27" s="497"/>
      <c r="SER27" s="497"/>
      <c r="SES27" s="497"/>
      <c r="SET27" s="497"/>
      <c r="SEU27" s="497"/>
      <c r="SEV27" s="497"/>
      <c r="SEW27" s="497"/>
      <c r="SEX27" s="497"/>
      <c r="SEY27" s="497"/>
      <c r="SEZ27" s="497"/>
      <c r="SFA27" s="497"/>
      <c r="SFB27" s="497"/>
      <c r="SFC27" s="497"/>
      <c r="SFD27" s="497"/>
      <c r="SFE27" s="497"/>
      <c r="SFF27" s="497"/>
      <c r="SFG27" s="497"/>
      <c r="SFH27" s="497"/>
      <c r="SFI27" s="497"/>
      <c r="SFJ27" s="497"/>
      <c r="SFK27" s="497"/>
      <c r="SFL27" s="497"/>
      <c r="SFM27" s="497"/>
      <c r="SFN27" s="497"/>
      <c r="SFO27" s="497"/>
      <c r="SFP27" s="497"/>
      <c r="SFQ27" s="497"/>
      <c r="SFR27" s="497"/>
      <c r="SFS27" s="497"/>
      <c r="SFT27" s="497"/>
      <c r="SFU27" s="497"/>
      <c r="SFV27" s="497"/>
      <c r="SFW27" s="497"/>
      <c r="SFX27" s="497"/>
      <c r="SFY27" s="497"/>
      <c r="SFZ27" s="497"/>
      <c r="SGA27" s="497"/>
      <c r="SGB27" s="497"/>
      <c r="SGC27" s="497"/>
      <c r="SGD27" s="497"/>
      <c r="SGE27" s="497"/>
      <c r="SGF27" s="497"/>
      <c r="SGG27" s="497"/>
      <c r="SGH27" s="497"/>
      <c r="SGI27" s="497"/>
      <c r="SGJ27" s="497"/>
      <c r="SGK27" s="497"/>
      <c r="SGL27" s="497"/>
      <c r="SGM27" s="497"/>
      <c r="SGN27" s="497"/>
      <c r="SGO27" s="497"/>
      <c r="SGP27" s="497"/>
      <c r="SGQ27" s="497"/>
      <c r="SGR27" s="497"/>
      <c r="SGS27" s="497"/>
      <c r="SGT27" s="497"/>
      <c r="SGU27" s="497"/>
      <c r="SGV27" s="497"/>
      <c r="SGW27" s="497"/>
      <c r="SGX27" s="497"/>
      <c r="SGY27" s="497"/>
      <c r="SGZ27" s="497"/>
      <c r="SHA27" s="497"/>
      <c r="SHB27" s="497"/>
      <c r="SHC27" s="497"/>
      <c r="SHD27" s="497"/>
      <c r="SHE27" s="497"/>
      <c r="SHF27" s="497"/>
      <c r="SHG27" s="497"/>
      <c r="SHH27" s="497"/>
      <c r="SHI27" s="497"/>
      <c r="SHJ27" s="497"/>
      <c r="SHK27" s="497"/>
      <c r="SHL27" s="497"/>
      <c r="SHM27" s="497"/>
      <c r="SHN27" s="497"/>
      <c r="SHO27" s="497"/>
      <c r="SHP27" s="497"/>
      <c r="SHQ27" s="497"/>
      <c r="SHR27" s="497"/>
      <c r="SHS27" s="497"/>
      <c r="SHT27" s="497"/>
      <c r="SHU27" s="497"/>
      <c r="SHV27" s="497"/>
      <c r="SHW27" s="497"/>
      <c r="SHX27" s="497"/>
      <c r="SHY27" s="497"/>
      <c r="SHZ27" s="497"/>
      <c r="SIA27" s="497"/>
      <c r="SIB27" s="497"/>
      <c r="SIC27" s="497"/>
      <c r="SID27" s="497"/>
      <c r="SIE27" s="497"/>
      <c r="SIF27" s="497"/>
      <c r="SIG27" s="497"/>
      <c r="SIH27" s="497"/>
      <c r="SII27" s="497"/>
      <c r="SIJ27" s="497"/>
      <c r="SIK27" s="497"/>
      <c r="SIL27" s="497"/>
      <c r="SIM27" s="497"/>
      <c r="SIN27" s="497"/>
      <c r="SIO27" s="497"/>
      <c r="SIP27" s="497"/>
      <c r="SIQ27" s="497"/>
      <c r="SIR27" s="497"/>
      <c r="SIS27" s="497"/>
      <c r="SIT27" s="497"/>
      <c r="SIU27" s="497"/>
      <c r="SIV27" s="497"/>
      <c r="SIW27" s="497"/>
      <c r="SIX27" s="497"/>
      <c r="SIY27" s="497"/>
      <c r="SIZ27" s="497"/>
      <c r="SJA27" s="497"/>
      <c r="SJB27" s="497"/>
      <c r="SJC27" s="497"/>
      <c r="SJD27" s="497"/>
      <c r="SJE27" s="497"/>
      <c r="SJF27" s="497"/>
      <c r="SJG27" s="497"/>
      <c r="SJH27" s="497"/>
      <c r="SJI27" s="497"/>
      <c r="SJJ27" s="497"/>
      <c r="SJK27" s="497"/>
      <c r="SJL27" s="497"/>
      <c r="SJM27" s="497"/>
      <c r="SJN27" s="497"/>
      <c r="SJO27" s="497"/>
      <c r="SJP27" s="497"/>
      <c r="SJQ27" s="497"/>
      <c r="SJR27" s="497"/>
      <c r="SJS27" s="497"/>
      <c r="SJT27" s="497"/>
      <c r="SJU27" s="497"/>
      <c r="SJV27" s="497"/>
      <c r="SJW27" s="497"/>
      <c r="SJX27" s="497"/>
      <c r="SJY27" s="497"/>
      <c r="SJZ27" s="497"/>
      <c r="SKA27" s="497"/>
      <c r="SKB27" s="497"/>
      <c r="SKC27" s="497"/>
      <c r="SKD27" s="497"/>
      <c r="SKE27" s="497"/>
      <c r="SKF27" s="497"/>
      <c r="SKG27" s="497"/>
      <c r="SKH27" s="497"/>
      <c r="SKI27" s="497"/>
      <c r="SKJ27" s="497"/>
      <c r="SKK27" s="497"/>
      <c r="SKL27" s="497"/>
      <c r="SKM27" s="497"/>
      <c r="SKN27" s="497"/>
      <c r="SKO27" s="497"/>
      <c r="SKP27" s="497"/>
      <c r="SKQ27" s="497"/>
      <c r="SKR27" s="497"/>
      <c r="SKS27" s="497"/>
      <c r="SKT27" s="497"/>
      <c r="SKU27" s="497"/>
      <c r="SKV27" s="497"/>
      <c r="SKW27" s="497"/>
      <c r="SKX27" s="497"/>
      <c r="SKY27" s="497"/>
      <c r="SKZ27" s="497"/>
      <c r="SLA27" s="497"/>
      <c r="SLB27" s="497"/>
      <c r="SLC27" s="497"/>
      <c r="SLD27" s="497"/>
      <c r="SLE27" s="497"/>
      <c r="SLF27" s="497"/>
      <c r="SLG27" s="497"/>
      <c r="SLH27" s="497"/>
      <c r="SLI27" s="497"/>
      <c r="SLJ27" s="497"/>
      <c r="SLK27" s="497"/>
      <c r="SLL27" s="497"/>
      <c r="SLM27" s="497"/>
      <c r="SLN27" s="497"/>
      <c r="SLO27" s="497"/>
      <c r="SLP27" s="497"/>
      <c r="SLQ27" s="497"/>
      <c r="SLR27" s="497"/>
      <c r="SLS27" s="497"/>
      <c r="SLT27" s="497"/>
      <c r="SLU27" s="497"/>
      <c r="SLV27" s="497"/>
      <c r="SLW27" s="497"/>
      <c r="SLX27" s="497"/>
      <c r="SLY27" s="497"/>
      <c r="SLZ27" s="497"/>
      <c r="SMA27" s="497"/>
      <c r="SMB27" s="497"/>
      <c r="SMC27" s="497"/>
      <c r="SMD27" s="497"/>
      <c r="SME27" s="497"/>
      <c r="SMF27" s="497"/>
      <c r="SMG27" s="497"/>
      <c r="SMH27" s="497"/>
      <c r="SMI27" s="497"/>
      <c r="SMJ27" s="497"/>
      <c r="SMK27" s="497"/>
      <c r="SML27" s="497"/>
      <c r="SMM27" s="497"/>
      <c r="SMN27" s="497"/>
      <c r="SMO27" s="497"/>
      <c r="SMP27" s="497"/>
      <c r="SMQ27" s="497"/>
      <c r="SMR27" s="497"/>
      <c r="SMS27" s="497"/>
      <c r="SMT27" s="497"/>
      <c r="SMU27" s="497"/>
      <c r="SMV27" s="497"/>
      <c r="SMW27" s="497"/>
      <c r="SMX27" s="497"/>
      <c r="SMY27" s="497"/>
      <c r="SMZ27" s="497"/>
      <c r="SNA27" s="497"/>
      <c r="SNB27" s="497"/>
      <c r="SNC27" s="497"/>
      <c r="SND27" s="497"/>
      <c r="SNE27" s="497"/>
      <c r="SNF27" s="497"/>
      <c r="SNG27" s="497"/>
      <c r="SNH27" s="497"/>
      <c r="SNI27" s="497"/>
      <c r="SNJ27" s="497"/>
      <c r="SNK27" s="497"/>
      <c r="SNL27" s="497"/>
      <c r="SNM27" s="497"/>
      <c r="SNN27" s="497"/>
      <c r="SNO27" s="497"/>
      <c r="SNP27" s="497"/>
      <c r="SNQ27" s="497"/>
      <c r="SNR27" s="497"/>
      <c r="SNS27" s="497"/>
      <c r="SNT27" s="497"/>
      <c r="SNU27" s="497"/>
      <c r="SNV27" s="497"/>
      <c r="SNW27" s="497"/>
      <c r="SNX27" s="497"/>
      <c r="SNY27" s="497"/>
      <c r="SNZ27" s="497"/>
      <c r="SOA27" s="497"/>
      <c r="SOB27" s="497"/>
      <c r="SOC27" s="497"/>
      <c r="SOD27" s="497"/>
      <c r="SOE27" s="497"/>
      <c r="SOF27" s="497"/>
      <c r="SOG27" s="497"/>
      <c r="SOH27" s="497"/>
      <c r="SOI27" s="497"/>
      <c r="SOJ27" s="497"/>
      <c r="SOK27" s="497"/>
      <c r="SOL27" s="497"/>
      <c r="SOM27" s="497"/>
      <c r="SON27" s="497"/>
      <c r="SOO27" s="497"/>
      <c r="SOP27" s="497"/>
      <c r="SOQ27" s="497"/>
      <c r="SOR27" s="497"/>
      <c r="SOS27" s="497"/>
      <c r="SOT27" s="497"/>
      <c r="SOU27" s="497"/>
      <c r="SOV27" s="497"/>
      <c r="SOW27" s="497"/>
      <c r="SOX27" s="497"/>
      <c r="SOY27" s="497"/>
      <c r="SOZ27" s="497"/>
      <c r="SPA27" s="497"/>
      <c r="SPB27" s="497"/>
      <c r="SPC27" s="497"/>
      <c r="SPD27" s="497"/>
      <c r="SPE27" s="497"/>
      <c r="SPF27" s="497"/>
      <c r="SPG27" s="497"/>
      <c r="SPH27" s="497"/>
      <c r="SPI27" s="497"/>
      <c r="SPJ27" s="497"/>
      <c r="SPK27" s="497"/>
      <c r="SPL27" s="497"/>
      <c r="SPM27" s="497"/>
      <c r="SPN27" s="497"/>
      <c r="SPO27" s="497"/>
      <c r="SPP27" s="497"/>
      <c r="SPQ27" s="497"/>
      <c r="SPR27" s="497"/>
      <c r="SPS27" s="497"/>
      <c r="SPT27" s="497"/>
      <c r="SPU27" s="497"/>
      <c r="SPV27" s="497"/>
      <c r="SPW27" s="497"/>
      <c r="SPX27" s="497"/>
      <c r="SPY27" s="497"/>
      <c r="SPZ27" s="497"/>
      <c r="SQA27" s="497"/>
      <c r="SQB27" s="497"/>
      <c r="SQC27" s="497"/>
      <c r="SQD27" s="497"/>
      <c r="SQE27" s="497"/>
      <c r="SQF27" s="497"/>
      <c r="SQG27" s="497"/>
      <c r="SQH27" s="497"/>
      <c r="SQI27" s="497"/>
      <c r="SQJ27" s="497"/>
      <c r="SQK27" s="497"/>
      <c r="SQL27" s="497"/>
      <c r="SQM27" s="497"/>
      <c r="SQN27" s="497"/>
      <c r="SQO27" s="497"/>
      <c r="SQP27" s="497"/>
      <c r="SQQ27" s="497"/>
      <c r="SQR27" s="497"/>
      <c r="SQS27" s="497"/>
      <c r="SQT27" s="497"/>
      <c r="SQU27" s="497"/>
      <c r="SQV27" s="497"/>
      <c r="SQW27" s="497"/>
      <c r="SQX27" s="497"/>
      <c r="SQY27" s="497"/>
      <c r="SQZ27" s="497"/>
      <c r="SRA27" s="497"/>
      <c r="SRB27" s="497"/>
      <c r="SRC27" s="497"/>
      <c r="SRD27" s="497"/>
      <c r="SRE27" s="497"/>
      <c r="SRF27" s="497"/>
      <c r="SRG27" s="497"/>
      <c r="SRH27" s="497"/>
      <c r="SRI27" s="497"/>
      <c r="SRJ27" s="497"/>
      <c r="SRK27" s="497"/>
      <c r="SRL27" s="497"/>
      <c r="SRM27" s="497"/>
      <c r="SRN27" s="497"/>
      <c r="SRO27" s="497"/>
      <c r="SRP27" s="497"/>
      <c r="SRQ27" s="497"/>
      <c r="SRR27" s="497"/>
      <c r="SRS27" s="497"/>
      <c r="SRT27" s="497"/>
      <c r="SRU27" s="497"/>
      <c r="SRV27" s="497"/>
      <c r="SRW27" s="497"/>
      <c r="SRX27" s="497"/>
      <c r="SRY27" s="497"/>
      <c r="SRZ27" s="497"/>
      <c r="SSA27" s="497"/>
      <c r="SSB27" s="497"/>
      <c r="SSC27" s="497"/>
      <c r="SSD27" s="497"/>
      <c r="SSE27" s="497"/>
      <c r="SSF27" s="497"/>
      <c r="SSG27" s="497"/>
      <c r="SSH27" s="497"/>
      <c r="SSI27" s="497"/>
      <c r="SSJ27" s="497"/>
      <c r="SSK27" s="497"/>
      <c r="SSL27" s="497"/>
      <c r="SSM27" s="497"/>
      <c r="SSN27" s="497"/>
      <c r="SSO27" s="497"/>
      <c r="SSP27" s="497"/>
      <c r="SSQ27" s="497"/>
      <c r="SSR27" s="497"/>
      <c r="SSS27" s="497"/>
      <c r="SST27" s="497"/>
      <c r="SSU27" s="497"/>
      <c r="SSV27" s="497"/>
      <c r="SSW27" s="497"/>
      <c r="SSX27" s="497"/>
      <c r="SSY27" s="497"/>
      <c r="SSZ27" s="497"/>
      <c r="STA27" s="497"/>
      <c r="STB27" s="497"/>
      <c r="STC27" s="497"/>
      <c r="STD27" s="497"/>
      <c r="STE27" s="497"/>
      <c r="STF27" s="497"/>
      <c r="STG27" s="497"/>
      <c r="STH27" s="497"/>
      <c r="STI27" s="497"/>
      <c r="STJ27" s="497"/>
      <c r="STK27" s="497"/>
      <c r="STL27" s="497"/>
      <c r="STM27" s="497"/>
      <c r="STN27" s="497"/>
      <c r="STO27" s="497"/>
      <c r="STP27" s="497"/>
      <c r="STQ27" s="497"/>
      <c r="STR27" s="497"/>
      <c r="STS27" s="497"/>
      <c r="STT27" s="497"/>
      <c r="STU27" s="497"/>
      <c r="STV27" s="497"/>
      <c r="STW27" s="497"/>
      <c r="STX27" s="497"/>
      <c r="STY27" s="497"/>
      <c r="STZ27" s="497"/>
      <c r="SUA27" s="497"/>
      <c r="SUB27" s="497"/>
      <c r="SUC27" s="497"/>
      <c r="SUD27" s="497"/>
      <c r="SUE27" s="497"/>
      <c r="SUF27" s="497"/>
      <c r="SUG27" s="497"/>
      <c r="SUH27" s="497"/>
      <c r="SUI27" s="497"/>
      <c r="SUJ27" s="497"/>
      <c r="SUK27" s="497"/>
      <c r="SUL27" s="497"/>
      <c r="SUM27" s="497"/>
      <c r="SUN27" s="497"/>
      <c r="SUO27" s="497"/>
      <c r="SUP27" s="497"/>
      <c r="SUQ27" s="497"/>
      <c r="SUR27" s="497"/>
      <c r="SUS27" s="497"/>
      <c r="SUT27" s="497"/>
      <c r="SUU27" s="497"/>
      <c r="SUV27" s="497"/>
      <c r="SUW27" s="497"/>
      <c r="SUX27" s="497"/>
      <c r="SUY27" s="497"/>
      <c r="SUZ27" s="497"/>
      <c r="SVA27" s="497"/>
      <c r="SVB27" s="497"/>
      <c r="SVC27" s="497"/>
      <c r="SVD27" s="497"/>
      <c r="SVE27" s="497"/>
      <c r="SVF27" s="497"/>
      <c r="SVG27" s="497"/>
      <c r="SVH27" s="497"/>
      <c r="SVI27" s="497"/>
      <c r="SVJ27" s="497"/>
      <c r="SVK27" s="497"/>
      <c r="SVL27" s="497"/>
      <c r="SVM27" s="497"/>
      <c r="SVN27" s="497"/>
      <c r="SVO27" s="497"/>
      <c r="SVP27" s="497"/>
      <c r="SVQ27" s="497"/>
      <c r="SVR27" s="497"/>
      <c r="SVS27" s="497"/>
      <c r="SVT27" s="497"/>
      <c r="SVU27" s="497"/>
      <c r="SVV27" s="497"/>
      <c r="SVW27" s="497"/>
      <c r="SVX27" s="497"/>
      <c r="SVY27" s="497"/>
      <c r="SVZ27" s="497"/>
      <c r="SWA27" s="497"/>
      <c r="SWB27" s="497"/>
      <c r="SWC27" s="497"/>
      <c r="SWD27" s="497"/>
      <c r="SWE27" s="497"/>
      <c r="SWF27" s="497"/>
      <c r="SWG27" s="497"/>
      <c r="SWH27" s="497"/>
      <c r="SWI27" s="497"/>
      <c r="SWJ27" s="497"/>
      <c r="SWK27" s="497"/>
      <c r="SWL27" s="497"/>
      <c r="SWM27" s="497"/>
      <c r="SWN27" s="497"/>
      <c r="SWO27" s="497"/>
      <c r="SWP27" s="497"/>
      <c r="SWQ27" s="497"/>
      <c r="SWR27" s="497"/>
      <c r="SWS27" s="497"/>
      <c r="SWT27" s="497"/>
      <c r="SWU27" s="497"/>
      <c r="SWV27" s="497"/>
      <c r="SWW27" s="497"/>
      <c r="SWX27" s="497"/>
      <c r="SWY27" s="497"/>
      <c r="SWZ27" s="497"/>
      <c r="SXA27" s="497"/>
      <c r="SXB27" s="497"/>
      <c r="SXC27" s="497"/>
      <c r="SXD27" s="497"/>
      <c r="SXE27" s="497"/>
      <c r="SXF27" s="497"/>
      <c r="SXG27" s="497"/>
      <c r="SXH27" s="497"/>
      <c r="SXI27" s="497"/>
      <c r="SXJ27" s="497"/>
      <c r="SXK27" s="497"/>
      <c r="SXL27" s="497"/>
      <c r="SXM27" s="497"/>
      <c r="SXN27" s="497"/>
      <c r="SXO27" s="497"/>
      <c r="SXP27" s="497"/>
      <c r="SXQ27" s="497"/>
      <c r="SXR27" s="497"/>
      <c r="SXS27" s="497"/>
      <c r="SXT27" s="497"/>
      <c r="SXU27" s="497"/>
      <c r="SXV27" s="497"/>
      <c r="SXW27" s="497"/>
      <c r="SXX27" s="497"/>
      <c r="SXY27" s="497"/>
      <c r="SXZ27" s="497"/>
      <c r="SYA27" s="497"/>
      <c r="SYB27" s="497"/>
      <c r="SYC27" s="497"/>
      <c r="SYD27" s="497"/>
      <c r="SYE27" s="497"/>
      <c r="SYF27" s="497"/>
      <c r="SYG27" s="497"/>
      <c r="SYH27" s="497"/>
      <c r="SYI27" s="497"/>
      <c r="SYJ27" s="497"/>
      <c r="SYK27" s="497"/>
      <c r="SYL27" s="497"/>
      <c r="SYM27" s="497"/>
      <c r="SYN27" s="497"/>
      <c r="SYO27" s="497"/>
      <c r="SYP27" s="497"/>
      <c r="SYQ27" s="497"/>
      <c r="SYR27" s="497"/>
      <c r="SYS27" s="497"/>
      <c r="SYT27" s="497"/>
      <c r="SYU27" s="497"/>
      <c r="SYV27" s="497"/>
      <c r="SYW27" s="497"/>
      <c r="SYX27" s="497"/>
      <c r="SYY27" s="497"/>
      <c r="SYZ27" s="497"/>
      <c r="SZA27" s="497"/>
      <c r="SZB27" s="497"/>
      <c r="SZC27" s="497"/>
      <c r="SZD27" s="497"/>
      <c r="SZE27" s="497"/>
      <c r="SZF27" s="497"/>
      <c r="SZG27" s="497"/>
      <c r="SZH27" s="497"/>
      <c r="SZI27" s="497"/>
      <c r="SZJ27" s="497"/>
      <c r="SZK27" s="497"/>
      <c r="SZL27" s="497"/>
      <c r="SZM27" s="497"/>
      <c r="SZN27" s="497"/>
      <c r="SZO27" s="497"/>
      <c r="SZP27" s="497"/>
      <c r="SZQ27" s="497"/>
      <c r="SZR27" s="497"/>
      <c r="SZS27" s="497"/>
      <c r="SZT27" s="497"/>
      <c r="SZU27" s="497"/>
      <c r="SZV27" s="497"/>
      <c r="SZW27" s="497"/>
      <c r="SZX27" s="497"/>
      <c r="SZY27" s="497"/>
      <c r="SZZ27" s="497"/>
      <c r="TAA27" s="497"/>
      <c r="TAB27" s="497"/>
      <c r="TAC27" s="497"/>
      <c r="TAD27" s="497"/>
      <c r="TAE27" s="497"/>
      <c r="TAF27" s="497"/>
      <c r="TAG27" s="497"/>
      <c r="TAH27" s="497"/>
      <c r="TAI27" s="497"/>
      <c r="TAJ27" s="497"/>
      <c r="TAK27" s="497"/>
      <c r="TAL27" s="497"/>
      <c r="TAM27" s="497"/>
      <c r="TAN27" s="497"/>
      <c r="TAO27" s="497"/>
      <c r="TAP27" s="497"/>
      <c r="TAQ27" s="497"/>
      <c r="TAR27" s="497"/>
      <c r="TAS27" s="497"/>
      <c r="TAT27" s="497"/>
      <c r="TAU27" s="497"/>
      <c r="TAV27" s="497"/>
      <c r="TAW27" s="497"/>
      <c r="TAX27" s="497"/>
      <c r="TAY27" s="497"/>
      <c r="TAZ27" s="497"/>
      <c r="TBA27" s="497"/>
      <c r="TBB27" s="497"/>
      <c r="TBC27" s="497"/>
      <c r="TBD27" s="497"/>
      <c r="TBE27" s="497"/>
      <c r="TBF27" s="497"/>
      <c r="TBG27" s="497"/>
      <c r="TBH27" s="497"/>
      <c r="TBI27" s="497"/>
      <c r="TBJ27" s="497"/>
      <c r="TBK27" s="497"/>
      <c r="TBL27" s="497"/>
      <c r="TBM27" s="497"/>
      <c r="TBN27" s="497"/>
      <c r="TBO27" s="497"/>
      <c r="TBP27" s="497"/>
      <c r="TBQ27" s="497"/>
      <c r="TBR27" s="497"/>
      <c r="TBS27" s="497"/>
      <c r="TBT27" s="497"/>
      <c r="TBU27" s="497"/>
      <c r="TBV27" s="497"/>
      <c r="TBW27" s="497"/>
      <c r="TBX27" s="497"/>
      <c r="TBY27" s="497"/>
      <c r="TBZ27" s="497"/>
      <c r="TCA27" s="497"/>
      <c r="TCB27" s="497"/>
      <c r="TCC27" s="497"/>
      <c r="TCD27" s="497"/>
      <c r="TCE27" s="497"/>
      <c r="TCF27" s="497"/>
      <c r="TCG27" s="497"/>
      <c r="TCH27" s="497"/>
      <c r="TCI27" s="497"/>
      <c r="TCJ27" s="497"/>
      <c r="TCK27" s="497"/>
      <c r="TCL27" s="497"/>
      <c r="TCM27" s="497"/>
      <c r="TCN27" s="497"/>
      <c r="TCO27" s="497"/>
      <c r="TCP27" s="497"/>
      <c r="TCQ27" s="497"/>
      <c r="TCR27" s="497"/>
      <c r="TCS27" s="497"/>
      <c r="TCT27" s="497"/>
      <c r="TCU27" s="497"/>
      <c r="TCV27" s="497"/>
      <c r="TCW27" s="497"/>
      <c r="TCX27" s="497"/>
      <c r="TCY27" s="497"/>
      <c r="TCZ27" s="497"/>
      <c r="TDA27" s="497"/>
      <c r="TDB27" s="497"/>
      <c r="TDC27" s="497"/>
      <c r="TDD27" s="497"/>
      <c r="TDE27" s="497"/>
      <c r="TDF27" s="497"/>
      <c r="TDG27" s="497"/>
      <c r="TDH27" s="497"/>
      <c r="TDI27" s="497"/>
      <c r="TDJ27" s="497"/>
      <c r="TDK27" s="497"/>
      <c r="TDL27" s="497"/>
      <c r="TDM27" s="497"/>
      <c r="TDN27" s="497"/>
      <c r="TDO27" s="497"/>
      <c r="TDP27" s="497"/>
      <c r="TDQ27" s="497"/>
      <c r="TDR27" s="497"/>
      <c r="TDS27" s="497"/>
      <c r="TDT27" s="497"/>
      <c r="TDU27" s="497"/>
      <c r="TDV27" s="497"/>
      <c r="TDW27" s="497"/>
      <c r="TDX27" s="497"/>
      <c r="TDY27" s="497"/>
      <c r="TDZ27" s="497"/>
      <c r="TEA27" s="497"/>
      <c r="TEB27" s="497"/>
      <c r="TEC27" s="497"/>
      <c r="TED27" s="497"/>
      <c r="TEE27" s="497"/>
      <c r="TEF27" s="497"/>
      <c r="TEG27" s="497"/>
      <c r="TEH27" s="497"/>
      <c r="TEI27" s="497"/>
      <c r="TEJ27" s="497"/>
      <c r="TEK27" s="497"/>
      <c r="TEL27" s="497"/>
      <c r="TEM27" s="497"/>
      <c r="TEN27" s="497"/>
      <c r="TEO27" s="497"/>
      <c r="TEP27" s="497"/>
      <c r="TEQ27" s="497"/>
      <c r="TER27" s="497"/>
      <c r="TES27" s="497"/>
      <c r="TET27" s="497"/>
      <c r="TEU27" s="497"/>
      <c r="TEV27" s="497"/>
      <c r="TEW27" s="497"/>
      <c r="TEX27" s="497"/>
      <c r="TEY27" s="497"/>
      <c r="TEZ27" s="497"/>
      <c r="TFA27" s="497"/>
      <c r="TFB27" s="497"/>
      <c r="TFC27" s="497"/>
      <c r="TFD27" s="497"/>
      <c r="TFE27" s="497"/>
      <c r="TFF27" s="497"/>
      <c r="TFG27" s="497"/>
      <c r="TFH27" s="497"/>
      <c r="TFI27" s="497"/>
      <c r="TFJ27" s="497"/>
      <c r="TFK27" s="497"/>
      <c r="TFL27" s="497"/>
      <c r="TFM27" s="497"/>
      <c r="TFN27" s="497"/>
      <c r="TFO27" s="497"/>
      <c r="TFP27" s="497"/>
      <c r="TFQ27" s="497"/>
      <c r="TFR27" s="497"/>
      <c r="TFS27" s="497"/>
      <c r="TFT27" s="497"/>
      <c r="TFU27" s="497"/>
      <c r="TFV27" s="497"/>
      <c r="TFW27" s="497"/>
      <c r="TFX27" s="497"/>
      <c r="TFY27" s="497"/>
      <c r="TFZ27" s="497"/>
      <c r="TGA27" s="497"/>
      <c r="TGB27" s="497"/>
      <c r="TGC27" s="497"/>
      <c r="TGD27" s="497"/>
      <c r="TGE27" s="497"/>
      <c r="TGF27" s="497"/>
      <c r="TGG27" s="497"/>
      <c r="TGH27" s="497"/>
      <c r="TGI27" s="497"/>
      <c r="TGJ27" s="497"/>
      <c r="TGK27" s="497"/>
      <c r="TGL27" s="497"/>
      <c r="TGM27" s="497"/>
      <c r="TGN27" s="497"/>
      <c r="TGO27" s="497"/>
      <c r="TGP27" s="497"/>
      <c r="TGQ27" s="497"/>
      <c r="TGR27" s="497"/>
      <c r="TGS27" s="497"/>
      <c r="TGT27" s="497"/>
      <c r="TGU27" s="497"/>
      <c r="TGV27" s="497"/>
      <c r="TGW27" s="497"/>
      <c r="TGX27" s="497"/>
      <c r="TGY27" s="497"/>
      <c r="TGZ27" s="497"/>
      <c r="THA27" s="497"/>
      <c r="THB27" s="497"/>
      <c r="THC27" s="497"/>
      <c r="THD27" s="497"/>
      <c r="THE27" s="497"/>
      <c r="THF27" s="497"/>
      <c r="THG27" s="497"/>
      <c r="THH27" s="497"/>
      <c r="THI27" s="497"/>
      <c r="THJ27" s="497"/>
      <c r="THK27" s="497"/>
      <c r="THL27" s="497"/>
      <c r="THM27" s="497"/>
      <c r="THN27" s="497"/>
      <c r="THO27" s="497"/>
      <c r="THP27" s="497"/>
      <c r="THQ27" s="497"/>
      <c r="THR27" s="497"/>
      <c r="THS27" s="497"/>
      <c r="THT27" s="497"/>
      <c r="THU27" s="497"/>
      <c r="THV27" s="497"/>
      <c r="THW27" s="497"/>
      <c r="THX27" s="497"/>
      <c r="THY27" s="497"/>
      <c r="THZ27" s="497"/>
      <c r="TIA27" s="497"/>
      <c r="TIB27" s="497"/>
      <c r="TIC27" s="497"/>
      <c r="TID27" s="497"/>
      <c r="TIE27" s="497"/>
      <c r="TIF27" s="497"/>
      <c r="TIG27" s="497"/>
      <c r="TIH27" s="497"/>
      <c r="TII27" s="497"/>
      <c r="TIJ27" s="497"/>
      <c r="TIK27" s="497"/>
      <c r="TIL27" s="497"/>
      <c r="TIM27" s="497"/>
      <c r="TIN27" s="497"/>
      <c r="TIO27" s="497"/>
      <c r="TIP27" s="497"/>
      <c r="TIQ27" s="497"/>
      <c r="TIR27" s="497"/>
      <c r="TIS27" s="497"/>
      <c r="TIT27" s="497"/>
      <c r="TIU27" s="497"/>
      <c r="TIV27" s="497"/>
      <c r="TIW27" s="497"/>
      <c r="TIX27" s="497"/>
      <c r="TIY27" s="497"/>
      <c r="TIZ27" s="497"/>
      <c r="TJA27" s="497"/>
      <c r="TJB27" s="497"/>
      <c r="TJC27" s="497"/>
      <c r="TJD27" s="497"/>
      <c r="TJE27" s="497"/>
      <c r="TJF27" s="497"/>
      <c r="TJG27" s="497"/>
      <c r="TJH27" s="497"/>
      <c r="TJI27" s="497"/>
      <c r="TJJ27" s="497"/>
      <c r="TJK27" s="497"/>
      <c r="TJL27" s="497"/>
      <c r="TJM27" s="497"/>
      <c r="TJN27" s="497"/>
      <c r="TJO27" s="497"/>
      <c r="TJP27" s="497"/>
      <c r="TJQ27" s="497"/>
      <c r="TJR27" s="497"/>
      <c r="TJS27" s="497"/>
      <c r="TJT27" s="497"/>
      <c r="TJU27" s="497"/>
      <c r="TJV27" s="497"/>
      <c r="TJW27" s="497"/>
      <c r="TJX27" s="497"/>
      <c r="TJY27" s="497"/>
      <c r="TJZ27" s="497"/>
      <c r="TKA27" s="497"/>
      <c r="TKB27" s="497"/>
      <c r="TKC27" s="497"/>
      <c r="TKD27" s="497"/>
      <c r="TKE27" s="497"/>
      <c r="TKF27" s="497"/>
      <c r="TKG27" s="497"/>
      <c r="TKH27" s="497"/>
      <c r="TKI27" s="497"/>
      <c r="TKJ27" s="497"/>
      <c r="TKK27" s="497"/>
      <c r="TKL27" s="497"/>
      <c r="TKM27" s="497"/>
      <c r="TKN27" s="497"/>
      <c r="TKO27" s="497"/>
      <c r="TKP27" s="497"/>
      <c r="TKQ27" s="497"/>
      <c r="TKR27" s="497"/>
      <c r="TKS27" s="497"/>
      <c r="TKT27" s="497"/>
      <c r="TKU27" s="497"/>
      <c r="TKV27" s="497"/>
      <c r="TKW27" s="497"/>
      <c r="TKX27" s="497"/>
      <c r="TKY27" s="497"/>
      <c r="TKZ27" s="497"/>
      <c r="TLA27" s="497"/>
      <c r="TLB27" s="497"/>
      <c r="TLC27" s="497"/>
      <c r="TLD27" s="497"/>
      <c r="TLE27" s="497"/>
      <c r="TLF27" s="497"/>
      <c r="TLG27" s="497"/>
      <c r="TLH27" s="497"/>
      <c r="TLI27" s="497"/>
      <c r="TLJ27" s="497"/>
      <c r="TLK27" s="497"/>
      <c r="TLL27" s="497"/>
      <c r="TLM27" s="497"/>
      <c r="TLN27" s="497"/>
      <c r="TLO27" s="497"/>
      <c r="TLP27" s="497"/>
      <c r="TLQ27" s="497"/>
      <c r="TLR27" s="497"/>
      <c r="TLS27" s="497"/>
      <c r="TLT27" s="497"/>
      <c r="TLU27" s="497"/>
      <c r="TLV27" s="497"/>
      <c r="TLW27" s="497"/>
      <c r="TLX27" s="497"/>
      <c r="TLY27" s="497"/>
      <c r="TLZ27" s="497"/>
      <c r="TMA27" s="497"/>
      <c r="TMB27" s="497"/>
      <c r="TMC27" s="497"/>
      <c r="TMD27" s="497"/>
      <c r="TME27" s="497"/>
      <c r="TMF27" s="497"/>
      <c r="TMG27" s="497"/>
      <c r="TMH27" s="497"/>
      <c r="TMI27" s="497"/>
      <c r="TMJ27" s="497"/>
      <c r="TMK27" s="497"/>
      <c r="TML27" s="497"/>
      <c r="TMM27" s="497"/>
      <c r="TMN27" s="497"/>
      <c r="TMO27" s="497"/>
      <c r="TMP27" s="497"/>
      <c r="TMQ27" s="497"/>
      <c r="TMR27" s="497"/>
      <c r="TMS27" s="497"/>
      <c r="TMT27" s="497"/>
      <c r="TMU27" s="497"/>
      <c r="TMV27" s="497"/>
      <c r="TMW27" s="497"/>
      <c r="TMX27" s="497"/>
      <c r="TMY27" s="497"/>
      <c r="TMZ27" s="497"/>
      <c r="TNA27" s="497"/>
      <c r="TNB27" s="497"/>
      <c r="TNC27" s="497"/>
      <c r="TND27" s="497"/>
      <c r="TNE27" s="497"/>
      <c r="TNF27" s="497"/>
      <c r="TNG27" s="497"/>
      <c r="TNH27" s="497"/>
      <c r="TNI27" s="497"/>
      <c r="TNJ27" s="497"/>
      <c r="TNK27" s="497"/>
      <c r="TNL27" s="497"/>
      <c r="TNM27" s="497"/>
      <c r="TNN27" s="497"/>
      <c r="TNO27" s="497"/>
      <c r="TNP27" s="497"/>
      <c r="TNQ27" s="497"/>
      <c r="TNR27" s="497"/>
      <c r="TNS27" s="497"/>
      <c r="TNT27" s="497"/>
      <c r="TNU27" s="497"/>
      <c r="TNV27" s="497"/>
      <c r="TNW27" s="497"/>
      <c r="TNX27" s="497"/>
      <c r="TNY27" s="497"/>
      <c r="TNZ27" s="497"/>
      <c r="TOA27" s="497"/>
      <c r="TOB27" s="497"/>
      <c r="TOC27" s="497"/>
      <c r="TOD27" s="497"/>
      <c r="TOE27" s="497"/>
      <c r="TOF27" s="497"/>
      <c r="TOG27" s="497"/>
      <c r="TOH27" s="497"/>
      <c r="TOI27" s="497"/>
      <c r="TOJ27" s="497"/>
      <c r="TOK27" s="497"/>
      <c r="TOL27" s="497"/>
      <c r="TOM27" s="497"/>
      <c r="TON27" s="497"/>
      <c r="TOO27" s="497"/>
      <c r="TOP27" s="497"/>
      <c r="TOQ27" s="497"/>
      <c r="TOR27" s="497"/>
      <c r="TOS27" s="497"/>
      <c r="TOT27" s="497"/>
      <c r="TOU27" s="497"/>
      <c r="TOV27" s="497"/>
      <c r="TOW27" s="497"/>
      <c r="TOX27" s="497"/>
      <c r="TOY27" s="497"/>
      <c r="TOZ27" s="497"/>
      <c r="TPA27" s="497"/>
      <c r="TPB27" s="497"/>
      <c r="TPC27" s="497"/>
      <c r="TPD27" s="497"/>
      <c r="TPE27" s="497"/>
      <c r="TPF27" s="497"/>
      <c r="TPG27" s="497"/>
      <c r="TPH27" s="497"/>
      <c r="TPI27" s="497"/>
      <c r="TPJ27" s="497"/>
      <c r="TPK27" s="497"/>
      <c r="TPL27" s="497"/>
      <c r="TPM27" s="497"/>
      <c r="TPN27" s="497"/>
      <c r="TPO27" s="497"/>
      <c r="TPP27" s="497"/>
      <c r="TPQ27" s="497"/>
      <c r="TPR27" s="497"/>
      <c r="TPS27" s="497"/>
      <c r="TPT27" s="497"/>
      <c r="TPU27" s="497"/>
      <c r="TPV27" s="497"/>
      <c r="TPW27" s="497"/>
      <c r="TPX27" s="497"/>
      <c r="TPY27" s="497"/>
      <c r="TPZ27" s="497"/>
      <c r="TQA27" s="497"/>
      <c r="TQB27" s="497"/>
      <c r="TQC27" s="497"/>
      <c r="TQD27" s="497"/>
      <c r="TQE27" s="497"/>
      <c r="TQF27" s="497"/>
      <c r="TQG27" s="497"/>
      <c r="TQH27" s="497"/>
      <c r="TQI27" s="497"/>
      <c r="TQJ27" s="497"/>
      <c r="TQK27" s="497"/>
      <c r="TQL27" s="497"/>
      <c r="TQM27" s="497"/>
      <c r="TQN27" s="497"/>
      <c r="TQO27" s="497"/>
      <c r="TQP27" s="497"/>
      <c r="TQQ27" s="497"/>
      <c r="TQR27" s="497"/>
      <c r="TQS27" s="497"/>
      <c r="TQT27" s="497"/>
      <c r="TQU27" s="497"/>
      <c r="TQV27" s="497"/>
      <c r="TQW27" s="497"/>
      <c r="TQX27" s="497"/>
      <c r="TQY27" s="497"/>
      <c r="TQZ27" s="497"/>
      <c r="TRA27" s="497"/>
      <c r="TRB27" s="497"/>
      <c r="TRC27" s="497"/>
      <c r="TRD27" s="497"/>
      <c r="TRE27" s="497"/>
      <c r="TRF27" s="497"/>
      <c r="TRG27" s="497"/>
      <c r="TRH27" s="497"/>
      <c r="TRI27" s="497"/>
      <c r="TRJ27" s="497"/>
      <c r="TRK27" s="497"/>
      <c r="TRL27" s="497"/>
      <c r="TRM27" s="497"/>
      <c r="TRN27" s="497"/>
      <c r="TRO27" s="497"/>
      <c r="TRP27" s="497"/>
      <c r="TRQ27" s="497"/>
      <c r="TRR27" s="497"/>
      <c r="TRS27" s="497"/>
      <c r="TRT27" s="497"/>
      <c r="TRU27" s="497"/>
      <c r="TRV27" s="497"/>
      <c r="TRW27" s="497"/>
      <c r="TRX27" s="497"/>
      <c r="TRY27" s="497"/>
      <c r="TRZ27" s="497"/>
      <c r="TSA27" s="497"/>
      <c r="TSB27" s="497"/>
      <c r="TSC27" s="497"/>
      <c r="TSD27" s="497"/>
      <c r="TSE27" s="497"/>
      <c r="TSF27" s="497"/>
      <c r="TSG27" s="497"/>
      <c r="TSH27" s="497"/>
      <c r="TSI27" s="497"/>
      <c r="TSJ27" s="497"/>
      <c r="TSK27" s="497"/>
      <c r="TSL27" s="497"/>
      <c r="TSM27" s="497"/>
      <c r="TSN27" s="497"/>
      <c r="TSO27" s="497"/>
      <c r="TSP27" s="497"/>
      <c r="TSQ27" s="497"/>
      <c r="TSR27" s="497"/>
      <c r="TSS27" s="497"/>
      <c r="TST27" s="497"/>
      <c r="TSU27" s="497"/>
      <c r="TSV27" s="497"/>
      <c r="TSW27" s="497"/>
      <c r="TSX27" s="497"/>
      <c r="TSY27" s="497"/>
      <c r="TSZ27" s="497"/>
      <c r="TTA27" s="497"/>
      <c r="TTB27" s="497"/>
      <c r="TTC27" s="497"/>
      <c r="TTD27" s="497"/>
      <c r="TTE27" s="497"/>
      <c r="TTF27" s="497"/>
      <c r="TTG27" s="497"/>
      <c r="TTH27" s="497"/>
      <c r="TTI27" s="497"/>
      <c r="TTJ27" s="497"/>
      <c r="TTK27" s="497"/>
      <c r="TTL27" s="497"/>
      <c r="TTM27" s="497"/>
      <c r="TTN27" s="497"/>
      <c r="TTO27" s="497"/>
      <c r="TTP27" s="497"/>
      <c r="TTQ27" s="497"/>
      <c r="TTR27" s="497"/>
      <c r="TTS27" s="497"/>
      <c r="TTT27" s="497"/>
      <c r="TTU27" s="497"/>
      <c r="TTV27" s="497"/>
      <c r="TTW27" s="497"/>
      <c r="TTX27" s="497"/>
      <c r="TTY27" s="497"/>
      <c r="TTZ27" s="497"/>
      <c r="TUA27" s="497"/>
      <c r="TUB27" s="497"/>
      <c r="TUC27" s="497"/>
      <c r="TUD27" s="497"/>
      <c r="TUE27" s="497"/>
      <c r="TUF27" s="497"/>
      <c r="TUG27" s="497"/>
      <c r="TUH27" s="497"/>
      <c r="TUI27" s="497"/>
      <c r="TUJ27" s="497"/>
      <c r="TUK27" s="497"/>
      <c r="TUL27" s="497"/>
      <c r="TUM27" s="497"/>
      <c r="TUN27" s="497"/>
      <c r="TUO27" s="497"/>
      <c r="TUP27" s="497"/>
      <c r="TUQ27" s="497"/>
      <c r="TUR27" s="497"/>
      <c r="TUS27" s="497"/>
      <c r="TUT27" s="497"/>
      <c r="TUU27" s="497"/>
      <c r="TUV27" s="497"/>
      <c r="TUW27" s="497"/>
      <c r="TUX27" s="497"/>
      <c r="TUY27" s="497"/>
      <c r="TUZ27" s="497"/>
      <c r="TVA27" s="497"/>
      <c r="TVB27" s="497"/>
      <c r="TVC27" s="497"/>
      <c r="TVD27" s="497"/>
      <c r="TVE27" s="497"/>
      <c r="TVF27" s="497"/>
      <c r="TVG27" s="497"/>
      <c r="TVH27" s="497"/>
      <c r="TVI27" s="497"/>
      <c r="TVJ27" s="497"/>
      <c r="TVK27" s="497"/>
      <c r="TVL27" s="497"/>
      <c r="TVM27" s="497"/>
      <c r="TVN27" s="497"/>
      <c r="TVO27" s="497"/>
      <c r="TVP27" s="497"/>
      <c r="TVQ27" s="497"/>
      <c r="TVR27" s="497"/>
      <c r="TVS27" s="497"/>
      <c r="TVT27" s="497"/>
      <c r="TVU27" s="497"/>
      <c r="TVV27" s="497"/>
      <c r="TVW27" s="497"/>
      <c r="TVX27" s="497"/>
      <c r="TVY27" s="497"/>
      <c r="TVZ27" s="497"/>
      <c r="TWA27" s="497"/>
      <c r="TWB27" s="497"/>
      <c r="TWC27" s="497"/>
      <c r="TWD27" s="497"/>
      <c r="TWE27" s="497"/>
      <c r="TWF27" s="497"/>
      <c r="TWG27" s="497"/>
      <c r="TWH27" s="497"/>
      <c r="TWI27" s="497"/>
      <c r="TWJ27" s="497"/>
      <c r="TWK27" s="497"/>
      <c r="TWL27" s="497"/>
      <c r="TWM27" s="497"/>
      <c r="TWN27" s="497"/>
      <c r="TWO27" s="497"/>
      <c r="TWP27" s="497"/>
      <c r="TWQ27" s="497"/>
      <c r="TWR27" s="497"/>
      <c r="TWS27" s="497"/>
      <c r="TWT27" s="497"/>
      <c r="TWU27" s="497"/>
      <c r="TWV27" s="497"/>
      <c r="TWW27" s="497"/>
      <c r="TWX27" s="497"/>
      <c r="TWY27" s="497"/>
      <c r="TWZ27" s="497"/>
      <c r="TXA27" s="497"/>
      <c r="TXB27" s="497"/>
      <c r="TXC27" s="497"/>
      <c r="TXD27" s="497"/>
      <c r="TXE27" s="497"/>
      <c r="TXF27" s="497"/>
      <c r="TXG27" s="497"/>
      <c r="TXH27" s="497"/>
      <c r="TXI27" s="497"/>
      <c r="TXJ27" s="497"/>
      <c r="TXK27" s="497"/>
      <c r="TXL27" s="497"/>
      <c r="TXM27" s="497"/>
      <c r="TXN27" s="497"/>
      <c r="TXO27" s="497"/>
      <c r="TXP27" s="497"/>
      <c r="TXQ27" s="497"/>
      <c r="TXR27" s="497"/>
      <c r="TXS27" s="497"/>
      <c r="TXT27" s="497"/>
      <c r="TXU27" s="497"/>
      <c r="TXV27" s="497"/>
      <c r="TXW27" s="497"/>
      <c r="TXX27" s="497"/>
      <c r="TXY27" s="497"/>
      <c r="TXZ27" s="497"/>
      <c r="TYA27" s="497"/>
      <c r="TYB27" s="497"/>
      <c r="TYC27" s="497"/>
      <c r="TYD27" s="497"/>
      <c r="TYE27" s="497"/>
      <c r="TYF27" s="497"/>
      <c r="TYG27" s="497"/>
      <c r="TYH27" s="497"/>
      <c r="TYI27" s="497"/>
      <c r="TYJ27" s="497"/>
      <c r="TYK27" s="497"/>
      <c r="TYL27" s="497"/>
      <c r="TYM27" s="497"/>
      <c r="TYN27" s="497"/>
      <c r="TYO27" s="497"/>
      <c r="TYP27" s="497"/>
      <c r="TYQ27" s="497"/>
      <c r="TYR27" s="497"/>
      <c r="TYS27" s="497"/>
      <c r="TYT27" s="497"/>
      <c r="TYU27" s="497"/>
      <c r="TYV27" s="497"/>
      <c r="TYW27" s="497"/>
      <c r="TYX27" s="497"/>
      <c r="TYY27" s="497"/>
      <c r="TYZ27" s="497"/>
      <c r="TZA27" s="497"/>
      <c r="TZB27" s="497"/>
      <c r="TZC27" s="497"/>
      <c r="TZD27" s="497"/>
      <c r="TZE27" s="497"/>
      <c r="TZF27" s="497"/>
      <c r="TZG27" s="497"/>
      <c r="TZH27" s="497"/>
      <c r="TZI27" s="497"/>
      <c r="TZJ27" s="497"/>
      <c r="TZK27" s="497"/>
      <c r="TZL27" s="497"/>
      <c r="TZM27" s="497"/>
      <c r="TZN27" s="497"/>
      <c r="TZO27" s="497"/>
      <c r="TZP27" s="497"/>
      <c r="TZQ27" s="497"/>
      <c r="TZR27" s="497"/>
      <c r="TZS27" s="497"/>
      <c r="TZT27" s="497"/>
      <c r="TZU27" s="497"/>
      <c r="TZV27" s="497"/>
      <c r="TZW27" s="497"/>
      <c r="TZX27" s="497"/>
      <c r="TZY27" s="497"/>
      <c r="TZZ27" s="497"/>
      <c r="UAA27" s="497"/>
      <c r="UAB27" s="497"/>
      <c r="UAC27" s="497"/>
      <c r="UAD27" s="497"/>
      <c r="UAE27" s="497"/>
      <c r="UAF27" s="497"/>
      <c r="UAG27" s="497"/>
      <c r="UAH27" s="497"/>
      <c r="UAI27" s="497"/>
      <c r="UAJ27" s="497"/>
      <c r="UAK27" s="497"/>
      <c r="UAL27" s="497"/>
      <c r="UAM27" s="497"/>
      <c r="UAN27" s="497"/>
      <c r="UAO27" s="497"/>
      <c r="UAP27" s="497"/>
      <c r="UAQ27" s="497"/>
      <c r="UAR27" s="497"/>
      <c r="UAS27" s="497"/>
      <c r="UAT27" s="497"/>
      <c r="UAU27" s="497"/>
      <c r="UAV27" s="497"/>
      <c r="UAW27" s="497"/>
      <c r="UAX27" s="497"/>
      <c r="UAY27" s="497"/>
      <c r="UAZ27" s="497"/>
      <c r="UBA27" s="497"/>
      <c r="UBB27" s="497"/>
      <c r="UBC27" s="497"/>
      <c r="UBD27" s="497"/>
      <c r="UBE27" s="497"/>
      <c r="UBF27" s="497"/>
      <c r="UBG27" s="497"/>
      <c r="UBH27" s="497"/>
      <c r="UBI27" s="497"/>
      <c r="UBJ27" s="497"/>
      <c r="UBK27" s="497"/>
      <c r="UBL27" s="497"/>
      <c r="UBM27" s="497"/>
      <c r="UBN27" s="497"/>
      <c r="UBO27" s="497"/>
      <c r="UBP27" s="497"/>
      <c r="UBQ27" s="497"/>
      <c r="UBR27" s="497"/>
      <c r="UBS27" s="497"/>
      <c r="UBT27" s="497"/>
      <c r="UBU27" s="497"/>
      <c r="UBV27" s="497"/>
      <c r="UBW27" s="497"/>
      <c r="UBX27" s="497"/>
      <c r="UBY27" s="497"/>
      <c r="UBZ27" s="497"/>
      <c r="UCA27" s="497"/>
      <c r="UCB27" s="497"/>
      <c r="UCC27" s="497"/>
      <c r="UCD27" s="497"/>
      <c r="UCE27" s="497"/>
      <c r="UCF27" s="497"/>
      <c r="UCG27" s="497"/>
      <c r="UCH27" s="497"/>
      <c r="UCI27" s="497"/>
      <c r="UCJ27" s="497"/>
      <c r="UCK27" s="497"/>
      <c r="UCL27" s="497"/>
      <c r="UCM27" s="497"/>
      <c r="UCN27" s="497"/>
      <c r="UCO27" s="497"/>
      <c r="UCP27" s="497"/>
      <c r="UCQ27" s="497"/>
      <c r="UCR27" s="497"/>
      <c r="UCS27" s="497"/>
      <c r="UCT27" s="497"/>
      <c r="UCU27" s="497"/>
      <c r="UCV27" s="497"/>
      <c r="UCW27" s="497"/>
      <c r="UCX27" s="497"/>
      <c r="UCY27" s="497"/>
      <c r="UCZ27" s="497"/>
      <c r="UDA27" s="497"/>
      <c r="UDB27" s="497"/>
      <c r="UDC27" s="497"/>
      <c r="UDD27" s="497"/>
      <c r="UDE27" s="497"/>
      <c r="UDF27" s="497"/>
      <c r="UDG27" s="497"/>
      <c r="UDH27" s="497"/>
      <c r="UDI27" s="497"/>
      <c r="UDJ27" s="497"/>
      <c r="UDK27" s="497"/>
      <c r="UDL27" s="497"/>
      <c r="UDM27" s="497"/>
      <c r="UDN27" s="497"/>
      <c r="UDO27" s="497"/>
      <c r="UDP27" s="497"/>
      <c r="UDQ27" s="497"/>
      <c r="UDR27" s="497"/>
      <c r="UDS27" s="497"/>
      <c r="UDT27" s="497"/>
      <c r="UDU27" s="497"/>
      <c r="UDV27" s="497"/>
      <c r="UDW27" s="497"/>
      <c r="UDX27" s="497"/>
      <c r="UDY27" s="497"/>
      <c r="UDZ27" s="497"/>
      <c r="UEA27" s="497"/>
      <c r="UEB27" s="497"/>
      <c r="UEC27" s="497"/>
      <c r="UED27" s="497"/>
      <c r="UEE27" s="497"/>
      <c r="UEF27" s="497"/>
      <c r="UEG27" s="497"/>
      <c r="UEH27" s="497"/>
      <c r="UEI27" s="497"/>
      <c r="UEJ27" s="497"/>
      <c r="UEK27" s="497"/>
      <c r="UEL27" s="497"/>
      <c r="UEM27" s="497"/>
      <c r="UEN27" s="497"/>
      <c r="UEO27" s="497"/>
      <c r="UEP27" s="497"/>
      <c r="UEQ27" s="497"/>
      <c r="UER27" s="497"/>
      <c r="UES27" s="497"/>
      <c r="UET27" s="497"/>
      <c r="UEU27" s="497"/>
      <c r="UEV27" s="497"/>
      <c r="UEW27" s="497"/>
      <c r="UEX27" s="497"/>
      <c r="UEY27" s="497"/>
      <c r="UEZ27" s="497"/>
      <c r="UFA27" s="497"/>
      <c r="UFB27" s="497"/>
      <c r="UFC27" s="497"/>
      <c r="UFD27" s="497"/>
      <c r="UFE27" s="497"/>
      <c r="UFF27" s="497"/>
      <c r="UFG27" s="497"/>
      <c r="UFH27" s="497"/>
      <c r="UFI27" s="497"/>
      <c r="UFJ27" s="497"/>
      <c r="UFK27" s="497"/>
      <c r="UFL27" s="497"/>
      <c r="UFM27" s="497"/>
      <c r="UFN27" s="497"/>
      <c r="UFO27" s="497"/>
      <c r="UFP27" s="497"/>
      <c r="UFQ27" s="497"/>
      <c r="UFR27" s="497"/>
      <c r="UFS27" s="497"/>
      <c r="UFT27" s="497"/>
      <c r="UFU27" s="497"/>
      <c r="UFV27" s="497"/>
      <c r="UFW27" s="497"/>
      <c r="UFX27" s="497"/>
      <c r="UFY27" s="497"/>
      <c r="UFZ27" s="497"/>
      <c r="UGA27" s="497"/>
      <c r="UGB27" s="497"/>
      <c r="UGC27" s="497"/>
      <c r="UGD27" s="497"/>
      <c r="UGE27" s="497"/>
      <c r="UGF27" s="497"/>
      <c r="UGG27" s="497"/>
      <c r="UGH27" s="497"/>
      <c r="UGI27" s="497"/>
      <c r="UGJ27" s="497"/>
      <c r="UGK27" s="497"/>
      <c r="UGL27" s="497"/>
      <c r="UGM27" s="497"/>
      <c r="UGN27" s="497"/>
      <c r="UGO27" s="497"/>
      <c r="UGP27" s="497"/>
      <c r="UGQ27" s="497"/>
      <c r="UGR27" s="497"/>
      <c r="UGS27" s="497"/>
      <c r="UGT27" s="497"/>
      <c r="UGU27" s="497"/>
      <c r="UGV27" s="497"/>
      <c r="UGW27" s="497"/>
      <c r="UGX27" s="497"/>
      <c r="UGY27" s="497"/>
      <c r="UGZ27" s="497"/>
      <c r="UHA27" s="497"/>
      <c r="UHB27" s="497"/>
      <c r="UHC27" s="497"/>
      <c r="UHD27" s="497"/>
      <c r="UHE27" s="497"/>
      <c r="UHF27" s="497"/>
      <c r="UHG27" s="497"/>
      <c r="UHH27" s="497"/>
      <c r="UHI27" s="497"/>
      <c r="UHJ27" s="497"/>
      <c r="UHK27" s="497"/>
      <c r="UHL27" s="497"/>
      <c r="UHM27" s="497"/>
      <c r="UHN27" s="497"/>
      <c r="UHO27" s="497"/>
      <c r="UHP27" s="497"/>
      <c r="UHQ27" s="497"/>
      <c r="UHR27" s="497"/>
      <c r="UHS27" s="497"/>
      <c r="UHT27" s="497"/>
      <c r="UHU27" s="497"/>
      <c r="UHV27" s="497"/>
      <c r="UHW27" s="497"/>
      <c r="UHX27" s="497"/>
      <c r="UHY27" s="497"/>
      <c r="UHZ27" s="497"/>
      <c r="UIA27" s="497"/>
      <c r="UIB27" s="497"/>
      <c r="UIC27" s="497"/>
      <c r="UID27" s="497"/>
      <c r="UIE27" s="497"/>
      <c r="UIF27" s="497"/>
      <c r="UIG27" s="497"/>
      <c r="UIH27" s="497"/>
      <c r="UII27" s="497"/>
      <c r="UIJ27" s="497"/>
      <c r="UIK27" s="497"/>
      <c r="UIL27" s="497"/>
      <c r="UIM27" s="497"/>
      <c r="UIN27" s="497"/>
      <c r="UIO27" s="497"/>
      <c r="UIP27" s="497"/>
      <c r="UIQ27" s="497"/>
      <c r="UIR27" s="497"/>
      <c r="UIS27" s="497"/>
      <c r="UIT27" s="497"/>
      <c r="UIU27" s="497"/>
      <c r="UIV27" s="497"/>
      <c r="UIW27" s="497"/>
      <c r="UIX27" s="497"/>
      <c r="UIY27" s="497"/>
      <c r="UIZ27" s="497"/>
      <c r="UJA27" s="497"/>
      <c r="UJB27" s="497"/>
      <c r="UJC27" s="497"/>
      <c r="UJD27" s="497"/>
      <c r="UJE27" s="497"/>
      <c r="UJF27" s="497"/>
      <c r="UJG27" s="497"/>
      <c r="UJH27" s="497"/>
      <c r="UJI27" s="497"/>
      <c r="UJJ27" s="497"/>
      <c r="UJK27" s="497"/>
      <c r="UJL27" s="497"/>
      <c r="UJM27" s="497"/>
      <c r="UJN27" s="497"/>
      <c r="UJO27" s="497"/>
      <c r="UJP27" s="497"/>
      <c r="UJQ27" s="497"/>
      <c r="UJR27" s="497"/>
      <c r="UJS27" s="497"/>
      <c r="UJT27" s="497"/>
      <c r="UJU27" s="497"/>
      <c r="UJV27" s="497"/>
      <c r="UJW27" s="497"/>
      <c r="UJX27" s="497"/>
      <c r="UJY27" s="497"/>
      <c r="UJZ27" s="497"/>
      <c r="UKA27" s="497"/>
      <c r="UKB27" s="497"/>
      <c r="UKC27" s="497"/>
      <c r="UKD27" s="497"/>
      <c r="UKE27" s="497"/>
      <c r="UKF27" s="497"/>
      <c r="UKG27" s="497"/>
      <c r="UKH27" s="497"/>
      <c r="UKI27" s="497"/>
      <c r="UKJ27" s="497"/>
      <c r="UKK27" s="497"/>
      <c r="UKL27" s="497"/>
      <c r="UKM27" s="497"/>
      <c r="UKN27" s="497"/>
      <c r="UKO27" s="497"/>
      <c r="UKP27" s="497"/>
      <c r="UKQ27" s="497"/>
      <c r="UKR27" s="497"/>
      <c r="UKS27" s="497"/>
      <c r="UKT27" s="497"/>
      <c r="UKU27" s="497"/>
      <c r="UKV27" s="497"/>
      <c r="UKW27" s="497"/>
      <c r="UKX27" s="497"/>
      <c r="UKY27" s="497"/>
      <c r="UKZ27" s="497"/>
      <c r="ULA27" s="497"/>
      <c r="ULB27" s="497"/>
      <c r="ULC27" s="497"/>
      <c r="ULD27" s="497"/>
      <c r="ULE27" s="497"/>
      <c r="ULF27" s="497"/>
      <c r="ULG27" s="497"/>
      <c r="ULH27" s="497"/>
      <c r="ULI27" s="497"/>
      <c r="ULJ27" s="497"/>
      <c r="ULK27" s="497"/>
      <c r="ULL27" s="497"/>
      <c r="ULM27" s="497"/>
      <c r="ULN27" s="497"/>
      <c r="ULO27" s="497"/>
      <c r="ULP27" s="497"/>
      <c r="ULQ27" s="497"/>
      <c r="ULR27" s="497"/>
      <c r="ULS27" s="497"/>
      <c r="ULT27" s="497"/>
      <c r="ULU27" s="497"/>
      <c r="ULV27" s="497"/>
      <c r="ULW27" s="497"/>
      <c r="ULX27" s="497"/>
      <c r="ULY27" s="497"/>
      <c r="ULZ27" s="497"/>
      <c r="UMA27" s="497"/>
      <c r="UMB27" s="497"/>
      <c r="UMC27" s="497"/>
      <c r="UMD27" s="497"/>
      <c r="UME27" s="497"/>
      <c r="UMF27" s="497"/>
      <c r="UMG27" s="497"/>
      <c r="UMH27" s="497"/>
      <c r="UMI27" s="497"/>
      <c r="UMJ27" s="497"/>
      <c r="UMK27" s="497"/>
      <c r="UML27" s="497"/>
      <c r="UMM27" s="497"/>
      <c r="UMN27" s="497"/>
      <c r="UMO27" s="497"/>
      <c r="UMP27" s="497"/>
      <c r="UMQ27" s="497"/>
      <c r="UMR27" s="497"/>
      <c r="UMS27" s="497"/>
      <c r="UMT27" s="497"/>
      <c r="UMU27" s="497"/>
      <c r="UMV27" s="497"/>
      <c r="UMW27" s="497"/>
      <c r="UMX27" s="497"/>
      <c r="UMY27" s="497"/>
      <c r="UMZ27" s="497"/>
      <c r="UNA27" s="497"/>
      <c r="UNB27" s="497"/>
      <c r="UNC27" s="497"/>
      <c r="UND27" s="497"/>
      <c r="UNE27" s="497"/>
      <c r="UNF27" s="497"/>
      <c r="UNG27" s="497"/>
      <c r="UNH27" s="497"/>
      <c r="UNI27" s="497"/>
      <c r="UNJ27" s="497"/>
      <c r="UNK27" s="497"/>
      <c r="UNL27" s="497"/>
      <c r="UNM27" s="497"/>
      <c r="UNN27" s="497"/>
      <c r="UNO27" s="497"/>
      <c r="UNP27" s="497"/>
      <c r="UNQ27" s="497"/>
      <c r="UNR27" s="497"/>
      <c r="UNS27" s="497"/>
      <c r="UNT27" s="497"/>
      <c r="UNU27" s="497"/>
      <c r="UNV27" s="497"/>
      <c r="UNW27" s="497"/>
      <c r="UNX27" s="497"/>
      <c r="UNY27" s="497"/>
      <c r="UNZ27" s="497"/>
      <c r="UOA27" s="497"/>
      <c r="UOB27" s="497"/>
      <c r="UOC27" s="497"/>
      <c r="UOD27" s="497"/>
      <c r="UOE27" s="497"/>
      <c r="UOF27" s="497"/>
      <c r="UOG27" s="497"/>
      <c r="UOH27" s="497"/>
      <c r="UOI27" s="497"/>
      <c r="UOJ27" s="497"/>
      <c r="UOK27" s="497"/>
      <c r="UOL27" s="497"/>
      <c r="UOM27" s="497"/>
      <c r="UON27" s="497"/>
      <c r="UOO27" s="497"/>
      <c r="UOP27" s="497"/>
      <c r="UOQ27" s="497"/>
      <c r="UOR27" s="497"/>
      <c r="UOS27" s="497"/>
      <c r="UOT27" s="497"/>
      <c r="UOU27" s="497"/>
      <c r="UOV27" s="497"/>
      <c r="UOW27" s="497"/>
      <c r="UOX27" s="497"/>
      <c r="UOY27" s="497"/>
      <c r="UOZ27" s="497"/>
      <c r="UPA27" s="497"/>
      <c r="UPB27" s="497"/>
      <c r="UPC27" s="497"/>
      <c r="UPD27" s="497"/>
      <c r="UPE27" s="497"/>
      <c r="UPF27" s="497"/>
      <c r="UPG27" s="497"/>
      <c r="UPH27" s="497"/>
      <c r="UPI27" s="497"/>
      <c r="UPJ27" s="497"/>
      <c r="UPK27" s="497"/>
      <c r="UPL27" s="497"/>
      <c r="UPM27" s="497"/>
      <c r="UPN27" s="497"/>
      <c r="UPO27" s="497"/>
      <c r="UPP27" s="497"/>
      <c r="UPQ27" s="497"/>
      <c r="UPR27" s="497"/>
      <c r="UPS27" s="497"/>
      <c r="UPT27" s="497"/>
      <c r="UPU27" s="497"/>
      <c r="UPV27" s="497"/>
      <c r="UPW27" s="497"/>
      <c r="UPX27" s="497"/>
      <c r="UPY27" s="497"/>
      <c r="UPZ27" s="497"/>
      <c r="UQA27" s="497"/>
      <c r="UQB27" s="497"/>
      <c r="UQC27" s="497"/>
      <c r="UQD27" s="497"/>
      <c r="UQE27" s="497"/>
      <c r="UQF27" s="497"/>
      <c r="UQG27" s="497"/>
      <c r="UQH27" s="497"/>
      <c r="UQI27" s="497"/>
      <c r="UQJ27" s="497"/>
      <c r="UQK27" s="497"/>
      <c r="UQL27" s="497"/>
      <c r="UQM27" s="497"/>
      <c r="UQN27" s="497"/>
      <c r="UQO27" s="497"/>
      <c r="UQP27" s="497"/>
      <c r="UQQ27" s="497"/>
      <c r="UQR27" s="497"/>
      <c r="UQS27" s="497"/>
      <c r="UQT27" s="497"/>
      <c r="UQU27" s="497"/>
      <c r="UQV27" s="497"/>
      <c r="UQW27" s="497"/>
      <c r="UQX27" s="497"/>
      <c r="UQY27" s="497"/>
      <c r="UQZ27" s="497"/>
      <c r="URA27" s="497"/>
      <c r="URB27" s="497"/>
      <c r="URC27" s="497"/>
      <c r="URD27" s="497"/>
      <c r="URE27" s="497"/>
      <c r="URF27" s="497"/>
      <c r="URG27" s="497"/>
      <c r="URH27" s="497"/>
      <c r="URI27" s="497"/>
      <c r="URJ27" s="497"/>
      <c r="URK27" s="497"/>
      <c r="URL27" s="497"/>
      <c r="URM27" s="497"/>
      <c r="URN27" s="497"/>
      <c r="URO27" s="497"/>
      <c r="URP27" s="497"/>
      <c r="URQ27" s="497"/>
      <c r="URR27" s="497"/>
      <c r="URS27" s="497"/>
      <c r="URT27" s="497"/>
      <c r="URU27" s="497"/>
      <c r="URV27" s="497"/>
      <c r="URW27" s="497"/>
      <c r="URX27" s="497"/>
      <c r="URY27" s="497"/>
      <c r="URZ27" s="497"/>
      <c r="USA27" s="497"/>
      <c r="USB27" s="497"/>
      <c r="USC27" s="497"/>
      <c r="USD27" s="497"/>
      <c r="USE27" s="497"/>
      <c r="USF27" s="497"/>
      <c r="USG27" s="497"/>
      <c r="USH27" s="497"/>
      <c r="USI27" s="497"/>
      <c r="USJ27" s="497"/>
      <c r="USK27" s="497"/>
      <c r="USL27" s="497"/>
      <c r="USM27" s="497"/>
      <c r="USN27" s="497"/>
      <c r="USO27" s="497"/>
      <c r="USP27" s="497"/>
      <c r="USQ27" s="497"/>
      <c r="USR27" s="497"/>
      <c r="USS27" s="497"/>
      <c r="UST27" s="497"/>
      <c r="USU27" s="497"/>
      <c r="USV27" s="497"/>
      <c r="USW27" s="497"/>
      <c r="USX27" s="497"/>
      <c r="USY27" s="497"/>
      <c r="USZ27" s="497"/>
      <c r="UTA27" s="497"/>
      <c r="UTB27" s="497"/>
      <c r="UTC27" s="497"/>
      <c r="UTD27" s="497"/>
      <c r="UTE27" s="497"/>
      <c r="UTF27" s="497"/>
      <c r="UTG27" s="497"/>
      <c r="UTH27" s="497"/>
      <c r="UTI27" s="497"/>
      <c r="UTJ27" s="497"/>
      <c r="UTK27" s="497"/>
      <c r="UTL27" s="497"/>
      <c r="UTM27" s="497"/>
      <c r="UTN27" s="497"/>
      <c r="UTO27" s="497"/>
      <c r="UTP27" s="497"/>
      <c r="UTQ27" s="497"/>
      <c r="UTR27" s="497"/>
      <c r="UTS27" s="497"/>
      <c r="UTT27" s="497"/>
      <c r="UTU27" s="497"/>
      <c r="UTV27" s="497"/>
      <c r="UTW27" s="497"/>
      <c r="UTX27" s="497"/>
      <c r="UTY27" s="497"/>
      <c r="UTZ27" s="497"/>
      <c r="UUA27" s="497"/>
      <c r="UUB27" s="497"/>
      <c r="UUC27" s="497"/>
      <c r="UUD27" s="497"/>
      <c r="UUE27" s="497"/>
      <c r="UUF27" s="497"/>
      <c r="UUG27" s="497"/>
      <c r="UUH27" s="497"/>
      <c r="UUI27" s="497"/>
      <c r="UUJ27" s="497"/>
      <c r="UUK27" s="497"/>
      <c r="UUL27" s="497"/>
      <c r="UUM27" s="497"/>
      <c r="UUN27" s="497"/>
      <c r="UUO27" s="497"/>
      <c r="UUP27" s="497"/>
      <c r="UUQ27" s="497"/>
      <c r="UUR27" s="497"/>
      <c r="UUS27" s="497"/>
      <c r="UUT27" s="497"/>
      <c r="UUU27" s="497"/>
      <c r="UUV27" s="497"/>
      <c r="UUW27" s="497"/>
      <c r="UUX27" s="497"/>
      <c r="UUY27" s="497"/>
      <c r="UUZ27" s="497"/>
      <c r="UVA27" s="497"/>
      <c r="UVB27" s="497"/>
      <c r="UVC27" s="497"/>
      <c r="UVD27" s="497"/>
      <c r="UVE27" s="497"/>
      <c r="UVF27" s="497"/>
      <c r="UVG27" s="497"/>
      <c r="UVH27" s="497"/>
      <c r="UVI27" s="497"/>
      <c r="UVJ27" s="497"/>
      <c r="UVK27" s="497"/>
      <c r="UVL27" s="497"/>
      <c r="UVM27" s="497"/>
      <c r="UVN27" s="497"/>
      <c r="UVO27" s="497"/>
      <c r="UVP27" s="497"/>
      <c r="UVQ27" s="497"/>
      <c r="UVR27" s="497"/>
      <c r="UVS27" s="497"/>
      <c r="UVT27" s="497"/>
      <c r="UVU27" s="497"/>
      <c r="UVV27" s="497"/>
      <c r="UVW27" s="497"/>
      <c r="UVX27" s="497"/>
      <c r="UVY27" s="497"/>
      <c r="UVZ27" s="497"/>
      <c r="UWA27" s="497"/>
      <c r="UWB27" s="497"/>
      <c r="UWC27" s="497"/>
      <c r="UWD27" s="497"/>
      <c r="UWE27" s="497"/>
      <c r="UWF27" s="497"/>
      <c r="UWG27" s="497"/>
      <c r="UWH27" s="497"/>
      <c r="UWI27" s="497"/>
      <c r="UWJ27" s="497"/>
      <c r="UWK27" s="497"/>
      <c r="UWL27" s="497"/>
      <c r="UWM27" s="497"/>
      <c r="UWN27" s="497"/>
      <c r="UWO27" s="497"/>
      <c r="UWP27" s="497"/>
      <c r="UWQ27" s="497"/>
      <c r="UWR27" s="497"/>
      <c r="UWS27" s="497"/>
      <c r="UWT27" s="497"/>
      <c r="UWU27" s="497"/>
      <c r="UWV27" s="497"/>
      <c r="UWW27" s="497"/>
      <c r="UWX27" s="497"/>
      <c r="UWY27" s="497"/>
      <c r="UWZ27" s="497"/>
      <c r="UXA27" s="497"/>
      <c r="UXB27" s="497"/>
      <c r="UXC27" s="497"/>
      <c r="UXD27" s="497"/>
      <c r="UXE27" s="497"/>
      <c r="UXF27" s="497"/>
      <c r="UXG27" s="497"/>
      <c r="UXH27" s="497"/>
      <c r="UXI27" s="497"/>
      <c r="UXJ27" s="497"/>
      <c r="UXK27" s="497"/>
      <c r="UXL27" s="497"/>
      <c r="UXM27" s="497"/>
      <c r="UXN27" s="497"/>
      <c r="UXO27" s="497"/>
      <c r="UXP27" s="497"/>
      <c r="UXQ27" s="497"/>
      <c r="UXR27" s="497"/>
      <c r="UXS27" s="497"/>
      <c r="UXT27" s="497"/>
      <c r="UXU27" s="497"/>
      <c r="UXV27" s="497"/>
      <c r="UXW27" s="497"/>
      <c r="UXX27" s="497"/>
      <c r="UXY27" s="497"/>
      <c r="UXZ27" s="497"/>
      <c r="UYA27" s="497"/>
      <c r="UYB27" s="497"/>
      <c r="UYC27" s="497"/>
      <c r="UYD27" s="497"/>
      <c r="UYE27" s="497"/>
      <c r="UYF27" s="497"/>
      <c r="UYG27" s="497"/>
      <c r="UYH27" s="497"/>
      <c r="UYI27" s="497"/>
      <c r="UYJ27" s="497"/>
      <c r="UYK27" s="497"/>
      <c r="UYL27" s="497"/>
      <c r="UYM27" s="497"/>
      <c r="UYN27" s="497"/>
      <c r="UYO27" s="497"/>
      <c r="UYP27" s="497"/>
      <c r="UYQ27" s="497"/>
      <c r="UYR27" s="497"/>
      <c r="UYS27" s="497"/>
      <c r="UYT27" s="497"/>
      <c r="UYU27" s="497"/>
      <c r="UYV27" s="497"/>
      <c r="UYW27" s="497"/>
      <c r="UYX27" s="497"/>
      <c r="UYY27" s="497"/>
      <c r="UYZ27" s="497"/>
      <c r="UZA27" s="497"/>
      <c r="UZB27" s="497"/>
      <c r="UZC27" s="497"/>
      <c r="UZD27" s="497"/>
      <c r="UZE27" s="497"/>
      <c r="UZF27" s="497"/>
      <c r="UZG27" s="497"/>
      <c r="UZH27" s="497"/>
      <c r="UZI27" s="497"/>
      <c r="UZJ27" s="497"/>
      <c r="UZK27" s="497"/>
      <c r="UZL27" s="497"/>
      <c r="UZM27" s="497"/>
      <c r="UZN27" s="497"/>
      <c r="UZO27" s="497"/>
      <c r="UZP27" s="497"/>
      <c r="UZQ27" s="497"/>
      <c r="UZR27" s="497"/>
      <c r="UZS27" s="497"/>
      <c r="UZT27" s="497"/>
      <c r="UZU27" s="497"/>
      <c r="UZV27" s="497"/>
      <c r="UZW27" s="497"/>
      <c r="UZX27" s="497"/>
      <c r="UZY27" s="497"/>
      <c r="UZZ27" s="497"/>
      <c r="VAA27" s="497"/>
      <c r="VAB27" s="497"/>
      <c r="VAC27" s="497"/>
      <c r="VAD27" s="497"/>
      <c r="VAE27" s="497"/>
      <c r="VAF27" s="497"/>
      <c r="VAG27" s="497"/>
      <c r="VAH27" s="497"/>
      <c r="VAI27" s="497"/>
      <c r="VAJ27" s="497"/>
      <c r="VAK27" s="497"/>
      <c r="VAL27" s="497"/>
      <c r="VAM27" s="497"/>
      <c r="VAN27" s="497"/>
      <c r="VAO27" s="497"/>
      <c r="VAP27" s="497"/>
      <c r="VAQ27" s="497"/>
      <c r="VAR27" s="497"/>
      <c r="VAS27" s="497"/>
      <c r="VAT27" s="497"/>
      <c r="VAU27" s="497"/>
      <c r="VAV27" s="497"/>
      <c r="VAW27" s="497"/>
      <c r="VAX27" s="497"/>
      <c r="VAY27" s="497"/>
      <c r="VAZ27" s="497"/>
      <c r="VBA27" s="497"/>
      <c r="VBB27" s="497"/>
      <c r="VBC27" s="497"/>
      <c r="VBD27" s="497"/>
      <c r="VBE27" s="497"/>
      <c r="VBF27" s="497"/>
      <c r="VBG27" s="497"/>
      <c r="VBH27" s="497"/>
      <c r="VBI27" s="497"/>
      <c r="VBJ27" s="497"/>
      <c r="VBK27" s="497"/>
      <c r="VBL27" s="497"/>
      <c r="VBM27" s="497"/>
      <c r="VBN27" s="497"/>
      <c r="VBO27" s="497"/>
      <c r="VBP27" s="497"/>
      <c r="VBQ27" s="497"/>
      <c r="VBR27" s="497"/>
      <c r="VBS27" s="497"/>
      <c r="VBT27" s="497"/>
      <c r="VBU27" s="497"/>
      <c r="VBV27" s="497"/>
      <c r="VBW27" s="497"/>
      <c r="VBX27" s="497"/>
      <c r="VBY27" s="497"/>
      <c r="VBZ27" s="497"/>
      <c r="VCA27" s="497"/>
      <c r="VCB27" s="497"/>
      <c r="VCC27" s="497"/>
      <c r="VCD27" s="497"/>
      <c r="VCE27" s="497"/>
      <c r="VCF27" s="497"/>
      <c r="VCG27" s="497"/>
      <c r="VCH27" s="497"/>
      <c r="VCI27" s="497"/>
      <c r="VCJ27" s="497"/>
      <c r="VCK27" s="497"/>
      <c r="VCL27" s="497"/>
      <c r="VCM27" s="497"/>
      <c r="VCN27" s="497"/>
      <c r="VCO27" s="497"/>
      <c r="VCP27" s="497"/>
      <c r="VCQ27" s="497"/>
      <c r="VCR27" s="497"/>
      <c r="VCS27" s="497"/>
      <c r="VCT27" s="497"/>
      <c r="VCU27" s="497"/>
      <c r="VCV27" s="497"/>
      <c r="VCW27" s="497"/>
      <c r="VCX27" s="497"/>
      <c r="VCY27" s="497"/>
      <c r="VCZ27" s="497"/>
      <c r="VDA27" s="497"/>
      <c r="VDB27" s="497"/>
      <c r="VDC27" s="497"/>
      <c r="VDD27" s="497"/>
      <c r="VDE27" s="497"/>
      <c r="VDF27" s="497"/>
      <c r="VDG27" s="497"/>
      <c r="VDH27" s="497"/>
      <c r="VDI27" s="497"/>
      <c r="VDJ27" s="497"/>
      <c r="VDK27" s="497"/>
      <c r="VDL27" s="497"/>
      <c r="VDM27" s="497"/>
      <c r="VDN27" s="497"/>
      <c r="VDO27" s="497"/>
      <c r="VDP27" s="497"/>
      <c r="VDQ27" s="497"/>
      <c r="VDR27" s="497"/>
      <c r="VDS27" s="497"/>
      <c r="VDT27" s="497"/>
      <c r="VDU27" s="497"/>
      <c r="VDV27" s="497"/>
      <c r="VDW27" s="497"/>
      <c r="VDX27" s="497"/>
      <c r="VDY27" s="497"/>
      <c r="VDZ27" s="497"/>
      <c r="VEA27" s="497"/>
      <c r="VEB27" s="497"/>
      <c r="VEC27" s="497"/>
      <c r="VED27" s="497"/>
      <c r="VEE27" s="497"/>
      <c r="VEF27" s="497"/>
      <c r="VEG27" s="497"/>
      <c r="VEH27" s="497"/>
      <c r="VEI27" s="497"/>
      <c r="VEJ27" s="497"/>
      <c r="VEK27" s="497"/>
      <c r="VEL27" s="497"/>
      <c r="VEM27" s="497"/>
      <c r="VEN27" s="497"/>
      <c r="VEO27" s="497"/>
      <c r="VEP27" s="497"/>
      <c r="VEQ27" s="497"/>
      <c r="VER27" s="497"/>
      <c r="VES27" s="497"/>
      <c r="VET27" s="497"/>
      <c r="VEU27" s="497"/>
      <c r="VEV27" s="497"/>
      <c r="VEW27" s="497"/>
      <c r="VEX27" s="497"/>
      <c r="VEY27" s="497"/>
      <c r="VEZ27" s="497"/>
      <c r="VFA27" s="497"/>
      <c r="VFB27" s="497"/>
      <c r="VFC27" s="497"/>
      <c r="VFD27" s="497"/>
      <c r="VFE27" s="497"/>
      <c r="VFF27" s="497"/>
      <c r="VFG27" s="497"/>
      <c r="VFH27" s="497"/>
      <c r="VFI27" s="497"/>
      <c r="VFJ27" s="497"/>
      <c r="VFK27" s="497"/>
      <c r="VFL27" s="497"/>
      <c r="VFM27" s="497"/>
      <c r="VFN27" s="497"/>
      <c r="VFO27" s="497"/>
      <c r="VFP27" s="497"/>
      <c r="VFQ27" s="497"/>
      <c r="VFR27" s="497"/>
      <c r="VFS27" s="497"/>
      <c r="VFT27" s="497"/>
      <c r="VFU27" s="497"/>
      <c r="VFV27" s="497"/>
      <c r="VFW27" s="497"/>
      <c r="VFX27" s="497"/>
      <c r="VFY27" s="497"/>
      <c r="VFZ27" s="497"/>
      <c r="VGA27" s="497"/>
      <c r="VGB27" s="497"/>
      <c r="VGC27" s="497"/>
      <c r="VGD27" s="497"/>
      <c r="VGE27" s="497"/>
      <c r="VGF27" s="497"/>
      <c r="VGG27" s="497"/>
      <c r="VGH27" s="497"/>
      <c r="VGI27" s="497"/>
      <c r="VGJ27" s="497"/>
      <c r="VGK27" s="497"/>
      <c r="VGL27" s="497"/>
      <c r="VGM27" s="497"/>
      <c r="VGN27" s="497"/>
      <c r="VGO27" s="497"/>
      <c r="VGP27" s="497"/>
      <c r="VGQ27" s="497"/>
      <c r="VGR27" s="497"/>
      <c r="VGS27" s="497"/>
      <c r="VGT27" s="497"/>
      <c r="VGU27" s="497"/>
      <c r="VGV27" s="497"/>
      <c r="VGW27" s="497"/>
      <c r="VGX27" s="497"/>
      <c r="VGY27" s="497"/>
      <c r="VGZ27" s="497"/>
      <c r="VHA27" s="497"/>
      <c r="VHB27" s="497"/>
      <c r="VHC27" s="497"/>
      <c r="VHD27" s="497"/>
      <c r="VHE27" s="497"/>
      <c r="VHF27" s="497"/>
      <c r="VHG27" s="497"/>
      <c r="VHH27" s="497"/>
      <c r="VHI27" s="497"/>
      <c r="VHJ27" s="497"/>
      <c r="VHK27" s="497"/>
      <c r="VHL27" s="497"/>
      <c r="VHM27" s="497"/>
      <c r="VHN27" s="497"/>
      <c r="VHO27" s="497"/>
      <c r="VHP27" s="497"/>
      <c r="VHQ27" s="497"/>
      <c r="VHR27" s="497"/>
      <c r="VHS27" s="497"/>
      <c r="VHT27" s="497"/>
      <c r="VHU27" s="497"/>
      <c r="VHV27" s="497"/>
      <c r="VHW27" s="497"/>
      <c r="VHX27" s="497"/>
      <c r="VHY27" s="497"/>
      <c r="VHZ27" s="497"/>
      <c r="VIA27" s="497"/>
      <c r="VIB27" s="497"/>
      <c r="VIC27" s="497"/>
      <c r="VID27" s="497"/>
      <c r="VIE27" s="497"/>
      <c r="VIF27" s="497"/>
      <c r="VIG27" s="497"/>
      <c r="VIH27" s="497"/>
      <c r="VII27" s="497"/>
      <c r="VIJ27" s="497"/>
      <c r="VIK27" s="497"/>
      <c r="VIL27" s="497"/>
      <c r="VIM27" s="497"/>
      <c r="VIN27" s="497"/>
      <c r="VIO27" s="497"/>
      <c r="VIP27" s="497"/>
      <c r="VIQ27" s="497"/>
      <c r="VIR27" s="497"/>
      <c r="VIS27" s="497"/>
      <c r="VIT27" s="497"/>
      <c r="VIU27" s="497"/>
      <c r="VIV27" s="497"/>
      <c r="VIW27" s="497"/>
      <c r="VIX27" s="497"/>
      <c r="VIY27" s="497"/>
      <c r="VIZ27" s="497"/>
      <c r="VJA27" s="497"/>
      <c r="VJB27" s="497"/>
      <c r="VJC27" s="497"/>
      <c r="VJD27" s="497"/>
      <c r="VJE27" s="497"/>
      <c r="VJF27" s="497"/>
      <c r="VJG27" s="497"/>
      <c r="VJH27" s="497"/>
      <c r="VJI27" s="497"/>
      <c r="VJJ27" s="497"/>
      <c r="VJK27" s="497"/>
      <c r="VJL27" s="497"/>
      <c r="VJM27" s="497"/>
      <c r="VJN27" s="497"/>
      <c r="VJO27" s="497"/>
      <c r="VJP27" s="497"/>
      <c r="VJQ27" s="497"/>
      <c r="VJR27" s="497"/>
      <c r="VJS27" s="497"/>
      <c r="VJT27" s="497"/>
      <c r="VJU27" s="497"/>
      <c r="VJV27" s="497"/>
      <c r="VJW27" s="497"/>
      <c r="VJX27" s="497"/>
      <c r="VJY27" s="497"/>
      <c r="VJZ27" s="497"/>
      <c r="VKA27" s="497"/>
      <c r="VKB27" s="497"/>
      <c r="VKC27" s="497"/>
      <c r="VKD27" s="497"/>
      <c r="VKE27" s="497"/>
      <c r="VKF27" s="497"/>
      <c r="VKG27" s="497"/>
      <c r="VKH27" s="497"/>
      <c r="VKI27" s="497"/>
      <c r="VKJ27" s="497"/>
      <c r="VKK27" s="497"/>
      <c r="VKL27" s="497"/>
      <c r="VKM27" s="497"/>
      <c r="VKN27" s="497"/>
      <c r="VKO27" s="497"/>
      <c r="VKP27" s="497"/>
      <c r="VKQ27" s="497"/>
      <c r="VKR27" s="497"/>
      <c r="VKS27" s="497"/>
      <c r="VKT27" s="497"/>
      <c r="VKU27" s="497"/>
      <c r="VKV27" s="497"/>
      <c r="VKW27" s="497"/>
      <c r="VKX27" s="497"/>
      <c r="VKY27" s="497"/>
      <c r="VKZ27" s="497"/>
      <c r="VLA27" s="497"/>
      <c r="VLB27" s="497"/>
      <c r="VLC27" s="497"/>
      <c r="VLD27" s="497"/>
      <c r="VLE27" s="497"/>
      <c r="VLF27" s="497"/>
      <c r="VLG27" s="497"/>
      <c r="VLH27" s="497"/>
      <c r="VLI27" s="497"/>
      <c r="VLJ27" s="497"/>
      <c r="VLK27" s="497"/>
      <c r="VLL27" s="497"/>
      <c r="VLM27" s="497"/>
      <c r="VLN27" s="497"/>
      <c r="VLO27" s="497"/>
      <c r="VLP27" s="497"/>
      <c r="VLQ27" s="497"/>
      <c r="VLR27" s="497"/>
      <c r="VLS27" s="497"/>
      <c r="VLT27" s="497"/>
      <c r="VLU27" s="497"/>
      <c r="VLV27" s="497"/>
      <c r="VLW27" s="497"/>
      <c r="VLX27" s="497"/>
      <c r="VLY27" s="497"/>
      <c r="VLZ27" s="497"/>
      <c r="VMA27" s="497"/>
      <c r="VMB27" s="497"/>
      <c r="VMC27" s="497"/>
      <c r="VMD27" s="497"/>
      <c r="VME27" s="497"/>
      <c r="VMF27" s="497"/>
      <c r="VMG27" s="497"/>
      <c r="VMH27" s="497"/>
      <c r="VMI27" s="497"/>
      <c r="VMJ27" s="497"/>
      <c r="VMK27" s="497"/>
      <c r="VML27" s="497"/>
      <c r="VMM27" s="497"/>
      <c r="VMN27" s="497"/>
      <c r="VMO27" s="497"/>
      <c r="VMP27" s="497"/>
      <c r="VMQ27" s="497"/>
      <c r="VMR27" s="497"/>
      <c r="VMS27" s="497"/>
      <c r="VMT27" s="497"/>
      <c r="VMU27" s="497"/>
      <c r="VMV27" s="497"/>
      <c r="VMW27" s="497"/>
      <c r="VMX27" s="497"/>
      <c r="VMY27" s="497"/>
      <c r="VMZ27" s="497"/>
      <c r="VNA27" s="497"/>
      <c r="VNB27" s="497"/>
      <c r="VNC27" s="497"/>
      <c r="VND27" s="497"/>
      <c r="VNE27" s="497"/>
      <c r="VNF27" s="497"/>
      <c r="VNG27" s="497"/>
      <c r="VNH27" s="497"/>
      <c r="VNI27" s="497"/>
      <c r="VNJ27" s="497"/>
      <c r="VNK27" s="497"/>
      <c r="VNL27" s="497"/>
      <c r="VNM27" s="497"/>
      <c r="VNN27" s="497"/>
      <c r="VNO27" s="497"/>
      <c r="VNP27" s="497"/>
      <c r="VNQ27" s="497"/>
      <c r="VNR27" s="497"/>
      <c r="VNS27" s="497"/>
      <c r="VNT27" s="497"/>
      <c r="VNU27" s="497"/>
      <c r="VNV27" s="497"/>
      <c r="VNW27" s="497"/>
      <c r="VNX27" s="497"/>
      <c r="VNY27" s="497"/>
      <c r="VNZ27" s="497"/>
      <c r="VOA27" s="497"/>
      <c r="VOB27" s="497"/>
      <c r="VOC27" s="497"/>
      <c r="VOD27" s="497"/>
      <c r="VOE27" s="497"/>
      <c r="VOF27" s="497"/>
      <c r="VOG27" s="497"/>
      <c r="VOH27" s="497"/>
      <c r="VOI27" s="497"/>
      <c r="VOJ27" s="497"/>
      <c r="VOK27" s="497"/>
      <c r="VOL27" s="497"/>
      <c r="VOM27" s="497"/>
      <c r="VON27" s="497"/>
      <c r="VOO27" s="497"/>
      <c r="VOP27" s="497"/>
      <c r="VOQ27" s="497"/>
      <c r="VOR27" s="497"/>
      <c r="VOS27" s="497"/>
      <c r="VOT27" s="497"/>
      <c r="VOU27" s="497"/>
      <c r="VOV27" s="497"/>
      <c r="VOW27" s="497"/>
      <c r="VOX27" s="497"/>
      <c r="VOY27" s="497"/>
      <c r="VOZ27" s="497"/>
      <c r="VPA27" s="497"/>
      <c r="VPB27" s="497"/>
      <c r="VPC27" s="497"/>
      <c r="VPD27" s="497"/>
      <c r="VPE27" s="497"/>
      <c r="VPF27" s="497"/>
      <c r="VPG27" s="497"/>
      <c r="VPH27" s="497"/>
      <c r="VPI27" s="497"/>
      <c r="VPJ27" s="497"/>
      <c r="VPK27" s="497"/>
      <c r="VPL27" s="497"/>
      <c r="VPM27" s="497"/>
      <c r="VPN27" s="497"/>
      <c r="VPO27" s="497"/>
      <c r="VPP27" s="497"/>
      <c r="VPQ27" s="497"/>
      <c r="VPR27" s="497"/>
      <c r="VPS27" s="497"/>
      <c r="VPT27" s="497"/>
      <c r="VPU27" s="497"/>
      <c r="VPV27" s="497"/>
      <c r="VPW27" s="497"/>
      <c r="VPX27" s="497"/>
      <c r="VPY27" s="497"/>
      <c r="VPZ27" s="497"/>
      <c r="VQA27" s="497"/>
      <c r="VQB27" s="497"/>
      <c r="VQC27" s="497"/>
      <c r="VQD27" s="497"/>
      <c r="VQE27" s="497"/>
      <c r="VQF27" s="497"/>
      <c r="VQG27" s="497"/>
      <c r="VQH27" s="497"/>
      <c r="VQI27" s="497"/>
      <c r="VQJ27" s="497"/>
      <c r="VQK27" s="497"/>
      <c r="VQL27" s="497"/>
      <c r="VQM27" s="497"/>
      <c r="VQN27" s="497"/>
      <c r="VQO27" s="497"/>
      <c r="VQP27" s="497"/>
      <c r="VQQ27" s="497"/>
      <c r="VQR27" s="497"/>
      <c r="VQS27" s="497"/>
      <c r="VQT27" s="497"/>
      <c r="VQU27" s="497"/>
      <c r="VQV27" s="497"/>
      <c r="VQW27" s="497"/>
      <c r="VQX27" s="497"/>
      <c r="VQY27" s="497"/>
      <c r="VQZ27" s="497"/>
      <c r="VRA27" s="497"/>
      <c r="VRB27" s="497"/>
      <c r="VRC27" s="497"/>
      <c r="VRD27" s="497"/>
      <c r="VRE27" s="497"/>
      <c r="VRF27" s="497"/>
      <c r="VRG27" s="497"/>
      <c r="VRH27" s="497"/>
      <c r="VRI27" s="497"/>
      <c r="VRJ27" s="497"/>
      <c r="VRK27" s="497"/>
      <c r="VRL27" s="497"/>
      <c r="VRM27" s="497"/>
      <c r="VRN27" s="497"/>
      <c r="VRO27" s="497"/>
      <c r="VRP27" s="497"/>
      <c r="VRQ27" s="497"/>
      <c r="VRR27" s="497"/>
      <c r="VRS27" s="497"/>
      <c r="VRT27" s="497"/>
      <c r="VRU27" s="497"/>
      <c r="VRV27" s="497"/>
      <c r="VRW27" s="497"/>
      <c r="VRX27" s="497"/>
      <c r="VRY27" s="497"/>
      <c r="VRZ27" s="497"/>
      <c r="VSA27" s="497"/>
      <c r="VSB27" s="497"/>
      <c r="VSC27" s="497"/>
      <c r="VSD27" s="497"/>
      <c r="VSE27" s="497"/>
      <c r="VSF27" s="497"/>
      <c r="VSG27" s="497"/>
      <c r="VSH27" s="497"/>
      <c r="VSI27" s="497"/>
      <c r="VSJ27" s="497"/>
      <c r="VSK27" s="497"/>
      <c r="VSL27" s="497"/>
      <c r="VSM27" s="497"/>
      <c r="VSN27" s="497"/>
      <c r="VSO27" s="497"/>
      <c r="VSP27" s="497"/>
      <c r="VSQ27" s="497"/>
      <c r="VSR27" s="497"/>
      <c r="VSS27" s="497"/>
      <c r="VST27" s="497"/>
      <c r="VSU27" s="497"/>
      <c r="VSV27" s="497"/>
      <c r="VSW27" s="497"/>
      <c r="VSX27" s="497"/>
      <c r="VSY27" s="497"/>
      <c r="VSZ27" s="497"/>
      <c r="VTA27" s="497"/>
      <c r="VTB27" s="497"/>
      <c r="VTC27" s="497"/>
      <c r="VTD27" s="497"/>
      <c r="VTE27" s="497"/>
      <c r="VTF27" s="497"/>
      <c r="VTG27" s="497"/>
      <c r="VTH27" s="497"/>
      <c r="VTI27" s="497"/>
      <c r="VTJ27" s="497"/>
      <c r="VTK27" s="497"/>
      <c r="VTL27" s="497"/>
      <c r="VTM27" s="497"/>
      <c r="VTN27" s="497"/>
      <c r="VTO27" s="497"/>
      <c r="VTP27" s="497"/>
      <c r="VTQ27" s="497"/>
      <c r="VTR27" s="497"/>
      <c r="VTS27" s="497"/>
      <c r="VTT27" s="497"/>
      <c r="VTU27" s="497"/>
      <c r="VTV27" s="497"/>
      <c r="VTW27" s="497"/>
      <c r="VTX27" s="497"/>
      <c r="VTY27" s="497"/>
      <c r="VTZ27" s="497"/>
      <c r="VUA27" s="497"/>
      <c r="VUB27" s="497"/>
      <c r="VUC27" s="497"/>
      <c r="VUD27" s="497"/>
      <c r="VUE27" s="497"/>
      <c r="VUF27" s="497"/>
      <c r="VUG27" s="497"/>
      <c r="VUH27" s="497"/>
      <c r="VUI27" s="497"/>
      <c r="VUJ27" s="497"/>
      <c r="VUK27" s="497"/>
      <c r="VUL27" s="497"/>
      <c r="VUM27" s="497"/>
      <c r="VUN27" s="497"/>
      <c r="VUO27" s="497"/>
      <c r="VUP27" s="497"/>
      <c r="VUQ27" s="497"/>
      <c r="VUR27" s="497"/>
      <c r="VUS27" s="497"/>
      <c r="VUT27" s="497"/>
      <c r="VUU27" s="497"/>
      <c r="VUV27" s="497"/>
      <c r="VUW27" s="497"/>
      <c r="VUX27" s="497"/>
      <c r="VUY27" s="497"/>
      <c r="VUZ27" s="497"/>
      <c r="VVA27" s="497"/>
      <c r="VVB27" s="497"/>
      <c r="VVC27" s="497"/>
      <c r="VVD27" s="497"/>
      <c r="VVE27" s="497"/>
      <c r="VVF27" s="497"/>
      <c r="VVG27" s="497"/>
      <c r="VVH27" s="497"/>
      <c r="VVI27" s="497"/>
      <c r="VVJ27" s="497"/>
      <c r="VVK27" s="497"/>
      <c r="VVL27" s="497"/>
      <c r="VVM27" s="497"/>
      <c r="VVN27" s="497"/>
      <c r="VVO27" s="497"/>
      <c r="VVP27" s="497"/>
      <c r="VVQ27" s="497"/>
      <c r="VVR27" s="497"/>
      <c r="VVS27" s="497"/>
      <c r="VVT27" s="497"/>
      <c r="VVU27" s="497"/>
      <c r="VVV27" s="497"/>
      <c r="VVW27" s="497"/>
      <c r="VVX27" s="497"/>
      <c r="VVY27" s="497"/>
      <c r="VVZ27" s="497"/>
      <c r="VWA27" s="497"/>
      <c r="VWB27" s="497"/>
      <c r="VWC27" s="497"/>
      <c r="VWD27" s="497"/>
      <c r="VWE27" s="497"/>
      <c r="VWF27" s="497"/>
      <c r="VWG27" s="497"/>
      <c r="VWH27" s="497"/>
      <c r="VWI27" s="497"/>
      <c r="VWJ27" s="497"/>
      <c r="VWK27" s="497"/>
      <c r="VWL27" s="497"/>
      <c r="VWM27" s="497"/>
      <c r="VWN27" s="497"/>
      <c r="VWO27" s="497"/>
      <c r="VWP27" s="497"/>
      <c r="VWQ27" s="497"/>
      <c r="VWR27" s="497"/>
      <c r="VWS27" s="497"/>
      <c r="VWT27" s="497"/>
      <c r="VWU27" s="497"/>
      <c r="VWV27" s="497"/>
      <c r="VWW27" s="497"/>
      <c r="VWX27" s="497"/>
      <c r="VWY27" s="497"/>
      <c r="VWZ27" s="497"/>
      <c r="VXA27" s="497"/>
      <c r="VXB27" s="497"/>
      <c r="VXC27" s="497"/>
      <c r="VXD27" s="497"/>
      <c r="VXE27" s="497"/>
      <c r="VXF27" s="497"/>
      <c r="VXG27" s="497"/>
      <c r="VXH27" s="497"/>
      <c r="VXI27" s="497"/>
      <c r="VXJ27" s="497"/>
      <c r="VXK27" s="497"/>
      <c r="VXL27" s="497"/>
      <c r="VXM27" s="497"/>
      <c r="VXN27" s="497"/>
      <c r="VXO27" s="497"/>
      <c r="VXP27" s="497"/>
      <c r="VXQ27" s="497"/>
      <c r="VXR27" s="497"/>
      <c r="VXS27" s="497"/>
      <c r="VXT27" s="497"/>
      <c r="VXU27" s="497"/>
      <c r="VXV27" s="497"/>
      <c r="VXW27" s="497"/>
      <c r="VXX27" s="497"/>
      <c r="VXY27" s="497"/>
      <c r="VXZ27" s="497"/>
      <c r="VYA27" s="497"/>
      <c r="VYB27" s="497"/>
      <c r="VYC27" s="497"/>
      <c r="VYD27" s="497"/>
      <c r="VYE27" s="497"/>
      <c r="VYF27" s="497"/>
      <c r="VYG27" s="497"/>
      <c r="VYH27" s="497"/>
      <c r="VYI27" s="497"/>
      <c r="VYJ27" s="497"/>
      <c r="VYK27" s="497"/>
      <c r="VYL27" s="497"/>
      <c r="VYM27" s="497"/>
      <c r="VYN27" s="497"/>
      <c r="VYO27" s="497"/>
      <c r="VYP27" s="497"/>
      <c r="VYQ27" s="497"/>
      <c r="VYR27" s="497"/>
      <c r="VYS27" s="497"/>
      <c r="VYT27" s="497"/>
      <c r="VYU27" s="497"/>
      <c r="VYV27" s="497"/>
      <c r="VYW27" s="497"/>
      <c r="VYX27" s="497"/>
      <c r="VYY27" s="497"/>
      <c r="VYZ27" s="497"/>
      <c r="VZA27" s="497"/>
      <c r="VZB27" s="497"/>
      <c r="VZC27" s="497"/>
      <c r="VZD27" s="497"/>
      <c r="VZE27" s="497"/>
      <c r="VZF27" s="497"/>
      <c r="VZG27" s="497"/>
      <c r="VZH27" s="497"/>
      <c r="VZI27" s="497"/>
      <c r="VZJ27" s="497"/>
      <c r="VZK27" s="497"/>
      <c r="VZL27" s="497"/>
      <c r="VZM27" s="497"/>
      <c r="VZN27" s="497"/>
      <c r="VZO27" s="497"/>
      <c r="VZP27" s="497"/>
      <c r="VZQ27" s="497"/>
      <c r="VZR27" s="497"/>
      <c r="VZS27" s="497"/>
      <c r="VZT27" s="497"/>
      <c r="VZU27" s="497"/>
      <c r="VZV27" s="497"/>
      <c r="VZW27" s="497"/>
      <c r="VZX27" s="497"/>
      <c r="VZY27" s="497"/>
      <c r="VZZ27" s="497"/>
      <c r="WAA27" s="497"/>
      <c r="WAB27" s="497"/>
      <c r="WAC27" s="497"/>
      <c r="WAD27" s="497"/>
      <c r="WAE27" s="497"/>
      <c r="WAF27" s="497"/>
      <c r="WAG27" s="497"/>
      <c r="WAH27" s="497"/>
      <c r="WAI27" s="497"/>
      <c r="WAJ27" s="497"/>
      <c r="WAK27" s="497"/>
      <c r="WAL27" s="497"/>
      <c r="WAM27" s="497"/>
      <c r="WAN27" s="497"/>
      <c r="WAO27" s="497"/>
      <c r="WAP27" s="497"/>
      <c r="WAQ27" s="497"/>
      <c r="WAR27" s="497"/>
      <c r="WAS27" s="497"/>
      <c r="WAT27" s="497"/>
      <c r="WAU27" s="497"/>
      <c r="WAV27" s="497"/>
      <c r="WAW27" s="497"/>
      <c r="WAX27" s="497"/>
      <c r="WAY27" s="497"/>
      <c r="WAZ27" s="497"/>
      <c r="WBA27" s="497"/>
      <c r="WBB27" s="497"/>
      <c r="WBC27" s="497"/>
      <c r="WBD27" s="497"/>
      <c r="WBE27" s="497"/>
      <c r="WBF27" s="497"/>
      <c r="WBG27" s="497"/>
      <c r="WBH27" s="497"/>
      <c r="WBI27" s="497"/>
      <c r="WBJ27" s="497"/>
      <c r="WBK27" s="497"/>
      <c r="WBL27" s="497"/>
      <c r="WBM27" s="497"/>
      <c r="WBN27" s="497"/>
      <c r="WBO27" s="497"/>
      <c r="WBP27" s="497"/>
      <c r="WBQ27" s="497"/>
      <c r="WBR27" s="497"/>
      <c r="WBS27" s="497"/>
      <c r="WBT27" s="497"/>
      <c r="WBU27" s="497"/>
      <c r="WBV27" s="497"/>
      <c r="WBW27" s="497"/>
      <c r="WBX27" s="497"/>
      <c r="WBY27" s="497"/>
      <c r="WBZ27" s="497"/>
      <c r="WCA27" s="497"/>
      <c r="WCB27" s="497"/>
      <c r="WCC27" s="497"/>
      <c r="WCD27" s="497"/>
      <c r="WCE27" s="497"/>
      <c r="WCF27" s="497"/>
      <c r="WCG27" s="497"/>
      <c r="WCH27" s="497"/>
      <c r="WCI27" s="497"/>
      <c r="WCJ27" s="497"/>
      <c r="WCK27" s="497"/>
      <c r="WCL27" s="497"/>
      <c r="WCM27" s="497"/>
      <c r="WCN27" s="497"/>
      <c r="WCO27" s="497"/>
      <c r="WCP27" s="497"/>
      <c r="WCQ27" s="497"/>
      <c r="WCR27" s="497"/>
      <c r="WCS27" s="497"/>
      <c r="WCT27" s="497"/>
      <c r="WCU27" s="497"/>
      <c r="WCV27" s="497"/>
      <c r="WCW27" s="497"/>
      <c r="WCX27" s="497"/>
      <c r="WCY27" s="497"/>
      <c r="WCZ27" s="497"/>
      <c r="WDA27" s="497"/>
      <c r="WDB27" s="497"/>
      <c r="WDC27" s="497"/>
      <c r="WDD27" s="497"/>
      <c r="WDE27" s="497"/>
      <c r="WDF27" s="497"/>
      <c r="WDG27" s="497"/>
      <c r="WDH27" s="497"/>
      <c r="WDI27" s="497"/>
      <c r="WDJ27" s="497"/>
      <c r="WDK27" s="497"/>
      <c r="WDL27" s="497"/>
      <c r="WDM27" s="497"/>
      <c r="WDN27" s="497"/>
      <c r="WDO27" s="497"/>
      <c r="WDP27" s="497"/>
      <c r="WDQ27" s="497"/>
      <c r="WDR27" s="497"/>
      <c r="WDS27" s="497"/>
      <c r="WDT27" s="497"/>
      <c r="WDU27" s="497"/>
      <c r="WDV27" s="497"/>
      <c r="WDW27" s="497"/>
      <c r="WDX27" s="497"/>
      <c r="WDY27" s="497"/>
      <c r="WDZ27" s="497"/>
      <c r="WEA27" s="497"/>
      <c r="WEB27" s="497"/>
      <c r="WEC27" s="497"/>
      <c r="WED27" s="497"/>
      <c r="WEE27" s="497"/>
      <c r="WEF27" s="497"/>
      <c r="WEG27" s="497"/>
      <c r="WEH27" s="497"/>
      <c r="WEI27" s="497"/>
      <c r="WEJ27" s="497"/>
      <c r="WEK27" s="497"/>
      <c r="WEL27" s="497"/>
      <c r="WEM27" s="497"/>
      <c r="WEN27" s="497"/>
      <c r="WEO27" s="497"/>
      <c r="WEP27" s="497"/>
      <c r="WEQ27" s="497"/>
      <c r="WER27" s="497"/>
      <c r="WES27" s="497"/>
      <c r="WET27" s="497"/>
      <c r="WEU27" s="497"/>
      <c r="WEV27" s="497"/>
      <c r="WEW27" s="497"/>
      <c r="WEX27" s="497"/>
      <c r="WEY27" s="497"/>
      <c r="WEZ27" s="497"/>
      <c r="WFA27" s="497"/>
      <c r="WFB27" s="497"/>
      <c r="WFC27" s="497"/>
      <c r="WFD27" s="497"/>
      <c r="WFE27" s="497"/>
      <c r="WFF27" s="497"/>
      <c r="WFG27" s="497"/>
      <c r="WFH27" s="497"/>
      <c r="WFI27" s="497"/>
      <c r="WFJ27" s="497"/>
      <c r="WFK27" s="497"/>
      <c r="WFL27" s="497"/>
      <c r="WFM27" s="497"/>
      <c r="WFN27" s="497"/>
      <c r="WFO27" s="497"/>
      <c r="WFP27" s="497"/>
      <c r="WFQ27" s="497"/>
      <c r="WFR27" s="497"/>
      <c r="WFS27" s="497"/>
      <c r="WFT27" s="497"/>
      <c r="WFU27" s="497"/>
      <c r="WFV27" s="497"/>
      <c r="WFW27" s="497"/>
      <c r="WFX27" s="497"/>
      <c r="WFY27" s="497"/>
      <c r="WFZ27" s="497"/>
      <c r="WGA27" s="497"/>
      <c r="WGB27" s="497"/>
      <c r="WGC27" s="497"/>
      <c r="WGD27" s="497"/>
      <c r="WGE27" s="497"/>
      <c r="WGF27" s="497"/>
      <c r="WGG27" s="497"/>
      <c r="WGH27" s="497"/>
      <c r="WGI27" s="497"/>
      <c r="WGJ27" s="497"/>
      <c r="WGK27" s="497"/>
      <c r="WGL27" s="497"/>
      <c r="WGM27" s="497"/>
      <c r="WGN27" s="497"/>
      <c r="WGO27" s="497"/>
      <c r="WGP27" s="497"/>
      <c r="WGQ27" s="497"/>
      <c r="WGR27" s="497"/>
      <c r="WGS27" s="497"/>
      <c r="WGT27" s="497"/>
      <c r="WGU27" s="497"/>
      <c r="WGV27" s="497"/>
      <c r="WGW27" s="497"/>
      <c r="WGX27" s="497"/>
      <c r="WGY27" s="497"/>
      <c r="WGZ27" s="497"/>
      <c r="WHA27" s="497"/>
      <c r="WHB27" s="497"/>
      <c r="WHC27" s="497"/>
      <c r="WHD27" s="497"/>
      <c r="WHE27" s="497"/>
      <c r="WHF27" s="497"/>
      <c r="WHG27" s="497"/>
      <c r="WHH27" s="497"/>
      <c r="WHI27" s="497"/>
      <c r="WHJ27" s="497"/>
      <c r="WHK27" s="497"/>
      <c r="WHL27" s="497"/>
      <c r="WHM27" s="497"/>
      <c r="WHN27" s="497"/>
      <c r="WHO27" s="497"/>
      <c r="WHP27" s="497"/>
      <c r="WHQ27" s="497"/>
      <c r="WHR27" s="497"/>
      <c r="WHS27" s="497"/>
      <c r="WHT27" s="497"/>
      <c r="WHU27" s="497"/>
      <c r="WHV27" s="497"/>
      <c r="WHW27" s="497"/>
      <c r="WHX27" s="497"/>
      <c r="WHY27" s="497"/>
      <c r="WHZ27" s="497"/>
      <c r="WIA27" s="497"/>
      <c r="WIB27" s="497"/>
      <c r="WIC27" s="497"/>
      <c r="WID27" s="497"/>
      <c r="WIE27" s="497"/>
      <c r="WIF27" s="497"/>
      <c r="WIG27" s="497"/>
      <c r="WIH27" s="497"/>
      <c r="WII27" s="497"/>
      <c r="WIJ27" s="497"/>
      <c r="WIK27" s="497"/>
      <c r="WIL27" s="497"/>
      <c r="WIM27" s="497"/>
      <c r="WIN27" s="497"/>
      <c r="WIO27" s="497"/>
      <c r="WIP27" s="497"/>
      <c r="WIQ27" s="497"/>
      <c r="WIR27" s="497"/>
      <c r="WIS27" s="497"/>
      <c r="WIT27" s="497"/>
      <c r="WIU27" s="497"/>
      <c r="WIV27" s="497"/>
      <c r="WIW27" s="497"/>
      <c r="WIX27" s="497"/>
      <c r="WIY27" s="497"/>
      <c r="WIZ27" s="497"/>
      <c r="WJA27" s="497"/>
      <c r="WJB27" s="497"/>
      <c r="WJC27" s="497"/>
      <c r="WJD27" s="497"/>
      <c r="WJE27" s="497"/>
      <c r="WJF27" s="497"/>
      <c r="WJG27" s="497"/>
      <c r="WJH27" s="497"/>
      <c r="WJI27" s="497"/>
      <c r="WJJ27" s="497"/>
      <c r="WJK27" s="497"/>
      <c r="WJL27" s="497"/>
      <c r="WJM27" s="497"/>
      <c r="WJN27" s="497"/>
      <c r="WJO27" s="497"/>
      <c r="WJP27" s="497"/>
      <c r="WJQ27" s="497"/>
      <c r="WJR27" s="497"/>
      <c r="WJS27" s="497"/>
      <c r="WJT27" s="497"/>
      <c r="WJU27" s="497"/>
      <c r="WJV27" s="497"/>
      <c r="WJW27" s="497"/>
      <c r="WJX27" s="497"/>
      <c r="WJY27" s="497"/>
      <c r="WJZ27" s="497"/>
      <c r="WKA27" s="497"/>
      <c r="WKB27" s="497"/>
      <c r="WKC27" s="497"/>
      <c r="WKD27" s="497"/>
      <c r="WKE27" s="497"/>
      <c r="WKF27" s="497"/>
      <c r="WKG27" s="497"/>
      <c r="WKH27" s="497"/>
      <c r="WKI27" s="497"/>
      <c r="WKJ27" s="497"/>
      <c r="WKK27" s="497"/>
      <c r="WKL27" s="497"/>
      <c r="WKM27" s="497"/>
      <c r="WKN27" s="497"/>
      <c r="WKO27" s="497"/>
      <c r="WKP27" s="497"/>
      <c r="WKQ27" s="497"/>
      <c r="WKR27" s="497"/>
      <c r="WKS27" s="497"/>
      <c r="WKT27" s="497"/>
      <c r="WKU27" s="497"/>
      <c r="WKV27" s="497"/>
      <c r="WKW27" s="497"/>
      <c r="WKX27" s="497"/>
      <c r="WKY27" s="497"/>
      <c r="WKZ27" s="497"/>
      <c r="WLA27" s="497"/>
      <c r="WLB27" s="497"/>
      <c r="WLC27" s="497"/>
      <c r="WLD27" s="497"/>
      <c r="WLE27" s="497"/>
      <c r="WLF27" s="497"/>
      <c r="WLG27" s="497"/>
      <c r="WLH27" s="497"/>
      <c r="WLI27" s="497"/>
      <c r="WLJ27" s="497"/>
      <c r="WLK27" s="497"/>
      <c r="WLL27" s="497"/>
      <c r="WLM27" s="497"/>
      <c r="WLN27" s="497"/>
      <c r="WLO27" s="497"/>
      <c r="WLP27" s="497"/>
      <c r="WLQ27" s="497"/>
      <c r="WLR27" s="497"/>
      <c r="WLS27" s="497"/>
      <c r="WLT27" s="497"/>
      <c r="WLU27" s="497"/>
      <c r="WLV27" s="497"/>
      <c r="WLW27" s="497"/>
      <c r="WLX27" s="497"/>
      <c r="WLY27" s="497"/>
      <c r="WLZ27" s="497"/>
      <c r="WMA27" s="497"/>
      <c r="WMB27" s="497"/>
      <c r="WMC27" s="497"/>
      <c r="WMD27" s="497"/>
      <c r="WME27" s="497"/>
      <c r="WMF27" s="497"/>
      <c r="WMG27" s="497"/>
      <c r="WMH27" s="497"/>
      <c r="WMI27" s="497"/>
      <c r="WMJ27" s="497"/>
      <c r="WMK27" s="497"/>
      <c r="WML27" s="497"/>
      <c r="WMM27" s="497"/>
      <c r="WMN27" s="497"/>
      <c r="WMO27" s="497"/>
      <c r="WMP27" s="497"/>
      <c r="WMQ27" s="497"/>
      <c r="WMR27" s="497"/>
      <c r="WMS27" s="497"/>
      <c r="WMT27" s="497"/>
      <c r="WMU27" s="497"/>
      <c r="WMV27" s="497"/>
      <c r="WMW27" s="497"/>
      <c r="WMX27" s="497"/>
      <c r="WMY27" s="497"/>
      <c r="WMZ27" s="497"/>
      <c r="WNA27" s="497"/>
      <c r="WNB27" s="497"/>
      <c r="WNC27" s="497"/>
      <c r="WND27" s="497"/>
      <c r="WNE27" s="497"/>
      <c r="WNF27" s="497"/>
      <c r="WNG27" s="497"/>
      <c r="WNH27" s="497"/>
      <c r="WNI27" s="497"/>
      <c r="WNJ27" s="497"/>
      <c r="WNK27" s="497"/>
      <c r="WNL27" s="497"/>
      <c r="WNM27" s="497"/>
      <c r="WNN27" s="497"/>
      <c r="WNO27" s="497"/>
      <c r="WNP27" s="497"/>
      <c r="WNQ27" s="497"/>
      <c r="WNR27" s="497"/>
      <c r="WNS27" s="497"/>
      <c r="WNT27" s="497"/>
      <c r="WNU27" s="497"/>
      <c r="WNV27" s="497"/>
      <c r="WNW27" s="497"/>
      <c r="WNX27" s="497"/>
      <c r="WNY27" s="497"/>
      <c r="WNZ27" s="497"/>
      <c r="WOA27" s="497"/>
      <c r="WOB27" s="497"/>
      <c r="WOC27" s="497"/>
      <c r="WOD27" s="497"/>
      <c r="WOE27" s="497"/>
      <c r="WOF27" s="497"/>
      <c r="WOG27" s="497"/>
      <c r="WOH27" s="497"/>
      <c r="WOI27" s="497"/>
      <c r="WOJ27" s="497"/>
      <c r="WOK27" s="497"/>
      <c r="WOL27" s="497"/>
      <c r="WOM27" s="497"/>
      <c r="WON27" s="497"/>
      <c r="WOO27" s="497"/>
      <c r="WOP27" s="497"/>
      <c r="WOQ27" s="497"/>
      <c r="WOR27" s="497"/>
      <c r="WOS27" s="497"/>
      <c r="WOT27" s="497"/>
      <c r="WOU27" s="497"/>
      <c r="WOV27" s="497"/>
      <c r="WOW27" s="497"/>
      <c r="WOX27" s="497"/>
      <c r="WOY27" s="497"/>
      <c r="WOZ27" s="497"/>
      <c r="WPA27" s="497"/>
      <c r="WPB27" s="497"/>
      <c r="WPC27" s="497"/>
      <c r="WPD27" s="497"/>
      <c r="WPE27" s="497"/>
      <c r="WPF27" s="497"/>
      <c r="WPG27" s="497"/>
      <c r="WPH27" s="497"/>
      <c r="WPI27" s="497"/>
      <c r="WPJ27" s="497"/>
      <c r="WPK27" s="497"/>
      <c r="WPL27" s="497"/>
      <c r="WPM27" s="497"/>
      <c r="WPN27" s="497"/>
      <c r="WPO27" s="497"/>
      <c r="WPP27" s="497"/>
      <c r="WPQ27" s="497"/>
      <c r="WPR27" s="497"/>
      <c r="WPS27" s="497"/>
      <c r="WPT27" s="497"/>
      <c r="WPU27" s="497"/>
      <c r="WPV27" s="497"/>
      <c r="WPW27" s="497"/>
      <c r="WPX27" s="497"/>
      <c r="WPY27" s="497"/>
      <c r="WPZ27" s="497"/>
      <c r="WQA27" s="497"/>
      <c r="WQB27" s="497"/>
      <c r="WQC27" s="497"/>
      <c r="WQD27" s="497"/>
      <c r="WQE27" s="497"/>
      <c r="WQF27" s="497"/>
      <c r="WQG27" s="497"/>
      <c r="WQH27" s="497"/>
      <c r="WQI27" s="497"/>
      <c r="WQJ27" s="497"/>
      <c r="WQK27" s="497"/>
      <c r="WQL27" s="497"/>
      <c r="WQM27" s="497"/>
      <c r="WQN27" s="497"/>
      <c r="WQO27" s="497"/>
      <c r="WQP27" s="497"/>
      <c r="WQQ27" s="497"/>
      <c r="WQR27" s="497"/>
      <c r="WQS27" s="497"/>
      <c r="WQT27" s="497"/>
      <c r="WQU27" s="497"/>
      <c r="WQV27" s="497"/>
      <c r="WQW27" s="497"/>
      <c r="WQX27" s="497"/>
      <c r="WQY27" s="497"/>
      <c r="WQZ27" s="497"/>
      <c r="WRA27" s="497"/>
      <c r="WRB27" s="497"/>
      <c r="WRC27" s="497"/>
      <c r="WRD27" s="497"/>
      <c r="WRE27" s="497"/>
      <c r="WRF27" s="497"/>
      <c r="WRG27" s="497"/>
      <c r="WRH27" s="497"/>
      <c r="WRI27" s="497"/>
      <c r="WRJ27" s="497"/>
      <c r="WRK27" s="497"/>
      <c r="WRL27" s="497"/>
      <c r="WRM27" s="497"/>
      <c r="WRN27" s="497"/>
      <c r="WRO27" s="497"/>
      <c r="WRP27" s="497"/>
      <c r="WRQ27" s="497"/>
      <c r="WRR27" s="497"/>
      <c r="WRS27" s="497"/>
      <c r="WRT27" s="497"/>
      <c r="WRU27" s="497"/>
      <c r="WRV27" s="497"/>
      <c r="WRW27" s="497"/>
      <c r="WRX27" s="497"/>
      <c r="WRY27" s="497"/>
      <c r="WRZ27" s="497"/>
      <c r="WSA27" s="497"/>
      <c r="WSB27" s="497"/>
      <c r="WSC27" s="497"/>
      <c r="WSD27" s="497"/>
      <c r="WSE27" s="497"/>
      <c r="WSF27" s="497"/>
      <c r="WSG27" s="497"/>
      <c r="WSH27" s="497"/>
      <c r="WSI27" s="497"/>
      <c r="WSJ27" s="497"/>
      <c r="WSK27" s="497"/>
      <c r="WSL27" s="497"/>
      <c r="WSM27" s="497"/>
      <c r="WSN27" s="497"/>
      <c r="WSO27" s="497"/>
      <c r="WSP27" s="497"/>
      <c r="WSQ27" s="497"/>
      <c r="WSR27" s="497"/>
      <c r="WSS27" s="497"/>
      <c r="WST27" s="497"/>
      <c r="WSU27" s="497"/>
      <c r="WSV27" s="497"/>
      <c r="WSW27" s="497"/>
      <c r="WSX27" s="497"/>
      <c r="WSY27" s="497"/>
      <c r="WSZ27" s="497"/>
      <c r="WTA27" s="497"/>
      <c r="WTB27" s="497"/>
      <c r="WTC27" s="497"/>
      <c r="WTD27" s="497"/>
      <c r="WTE27" s="497"/>
      <c r="WTF27" s="497"/>
      <c r="WTG27" s="497"/>
      <c r="WTH27" s="497"/>
      <c r="WTI27" s="497"/>
      <c r="WTJ27" s="497"/>
      <c r="WTK27" s="497"/>
      <c r="WTL27" s="497"/>
      <c r="WTM27" s="497"/>
      <c r="WTN27" s="497"/>
      <c r="WTO27" s="497"/>
      <c r="WTP27" s="497"/>
      <c r="WTQ27" s="497"/>
      <c r="WTR27" s="497"/>
      <c r="WTS27" s="497"/>
      <c r="WTT27" s="497"/>
      <c r="WTU27" s="497"/>
      <c r="WTV27" s="497"/>
      <c r="WTW27" s="497"/>
      <c r="WTX27" s="497"/>
      <c r="WTY27" s="497"/>
      <c r="WTZ27" s="497"/>
      <c r="WUA27" s="497"/>
      <c r="WUB27" s="497"/>
      <c r="WUC27" s="497"/>
      <c r="WUD27" s="497"/>
      <c r="WUE27" s="497"/>
      <c r="WUF27" s="497"/>
      <c r="WUG27" s="497"/>
      <c r="WUH27" s="497"/>
      <c r="WUI27" s="497"/>
      <c r="WUJ27" s="497"/>
      <c r="WUK27" s="497"/>
      <c r="WUL27" s="497"/>
      <c r="WUM27" s="497"/>
      <c r="WUN27" s="497"/>
      <c r="WUO27" s="497"/>
      <c r="WUP27" s="497"/>
      <c r="WUQ27" s="497"/>
      <c r="WUR27" s="497"/>
      <c r="WUS27" s="497"/>
      <c r="WUT27" s="497"/>
      <c r="WUU27" s="497"/>
      <c r="WUV27" s="497"/>
      <c r="WUW27" s="497"/>
      <c r="WUX27" s="497"/>
      <c r="WUY27" s="497"/>
      <c r="WUZ27" s="497"/>
      <c r="WVA27" s="497"/>
      <c r="WVB27" s="497"/>
      <c r="WVC27" s="497"/>
      <c r="WVD27" s="497"/>
      <c r="WVE27" s="497"/>
      <c r="WVF27" s="497"/>
      <c r="WVG27" s="497"/>
      <c r="WVH27" s="497"/>
      <c r="WVI27" s="497"/>
      <c r="WVJ27" s="497"/>
      <c r="WVK27" s="497"/>
      <c r="WVL27" s="497"/>
      <c r="WVM27" s="497"/>
      <c r="WVN27" s="497"/>
      <c r="WVO27" s="497"/>
      <c r="WVP27" s="497"/>
      <c r="WVQ27" s="497"/>
      <c r="WVR27" s="497"/>
      <c r="WVS27" s="497"/>
      <c r="WVT27" s="497"/>
      <c r="WVU27" s="497"/>
      <c r="WVV27" s="497"/>
      <c r="WVW27" s="497"/>
      <c r="WVX27" s="497"/>
      <c r="WVY27" s="497"/>
      <c r="WVZ27" s="497"/>
      <c r="WWA27" s="497"/>
      <c r="WWB27" s="497"/>
      <c r="WWC27" s="497"/>
      <c r="WWD27" s="497"/>
      <c r="WWE27" s="497"/>
      <c r="WWF27" s="497"/>
      <c r="WWG27" s="497"/>
      <c r="WWH27" s="497"/>
      <c r="WWI27" s="497"/>
      <c r="WWJ27" s="497"/>
      <c r="WWK27" s="497"/>
      <c r="WWL27" s="497"/>
      <c r="WWM27" s="497"/>
      <c r="WWN27" s="497"/>
      <c r="WWO27" s="497"/>
      <c r="WWP27" s="497"/>
      <c r="WWQ27" s="497"/>
      <c r="WWR27" s="497"/>
      <c r="WWS27" s="497"/>
      <c r="WWT27" s="497"/>
      <c r="WWU27" s="497"/>
      <c r="WWV27" s="497"/>
      <c r="WWW27" s="497"/>
      <c r="WWX27" s="497"/>
      <c r="WWY27" s="497"/>
      <c r="WWZ27" s="497"/>
      <c r="WXA27" s="497"/>
      <c r="WXB27" s="497"/>
      <c r="WXC27" s="497"/>
      <c r="WXD27" s="497"/>
      <c r="WXE27" s="497"/>
      <c r="WXF27" s="497"/>
      <c r="WXG27" s="497"/>
      <c r="WXH27" s="497"/>
      <c r="WXI27" s="497"/>
      <c r="WXJ27" s="497"/>
      <c r="WXK27" s="497"/>
      <c r="WXL27" s="497"/>
      <c r="WXM27" s="497"/>
      <c r="WXN27" s="497"/>
      <c r="WXO27" s="497"/>
      <c r="WXP27" s="497"/>
      <c r="WXQ27" s="497"/>
      <c r="WXR27" s="497"/>
      <c r="WXS27" s="497"/>
      <c r="WXT27" s="497"/>
      <c r="WXU27" s="497"/>
      <c r="WXV27" s="497"/>
      <c r="WXW27" s="497"/>
      <c r="WXX27" s="497"/>
      <c r="WXY27" s="497"/>
      <c r="WXZ27" s="497"/>
      <c r="WYA27" s="497"/>
      <c r="WYB27" s="497"/>
      <c r="WYC27" s="497"/>
      <c r="WYD27" s="497"/>
      <c r="WYE27" s="497"/>
      <c r="WYF27" s="497"/>
      <c r="WYG27" s="497"/>
      <c r="WYH27" s="497"/>
      <c r="WYI27" s="497"/>
      <c r="WYJ27" s="497"/>
      <c r="WYK27" s="497"/>
      <c r="WYL27" s="497"/>
      <c r="WYM27" s="497"/>
      <c r="WYN27" s="497"/>
      <c r="WYO27" s="497"/>
      <c r="WYP27" s="497"/>
      <c r="WYQ27" s="497"/>
      <c r="WYR27" s="497"/>
      <c r="WYS27" s="497"/>
      <c r="WYT27" s="497"/>
      <c r="WYU27" s="497"/>
      <c r="WYV27" s="497"/>
      <c r="WYW27" s="497"/>
      <c r="WYX27" s="497"/>
      <c r="WYY27" s="497"/>
      <c r="WYZ27" s="497"/>
      <c r="WZA27" s="497"/>
      <c r="WZB27" s="497"/>
      <c r="WZC27" s="497"/>
      <c r="WZD27" s="497"/>
      <c r="WZE27" s="497"/>
      <c r="WZF27" s="497"/>
      <c r="WZG27" s="497"/>
      <c r="WZH27" s="497"/>
      <c r="WZI27" s="497"/>
      <c r="WZJ27" s="497"/>
      <c r="WZK27" s="497"/>
      <c r="WZL27" s="497"/>
      <c r="WZM27" s="497"/>
      <c r="WZN27" s="497"/>
      <c r="WZO27" s="497"/>
      <c r="WZP27" s="497"/>
      <c r="WZQ27" s="497"/>
      <c r="WZR27" s="497"/>
      <c r="WZS27" s="497"/>
      <c r="WZT27" s="497"/>
      <c r="WZU27" s="497"/>
      <c r="WZV27" s="497"/>
      <c r="WZW27" s="497"/>
      <c r="WZX27" s="497"/>
      <c r="WZY27" s="497"/>
      <c r="WZZ27" s="497"/>
      <c r="XAA27" s="497"/>
      <c r="XAB27" s="497"/>
      <c r="XAC27" s="497"/>
      <c r="XAD27" s="497"/>
      <c r="XAE27" s="497"/>
      <c r="XAF27" s="497"/>
      <c r="XAG27" s="497"/>
      <c r="XAH27" s="497"/>
      <c r="XAI27" s="497"/>
      <c r="XAJ27" s="497"/>
      <c r="XAK27" s="497"/>
      <c r="XAL27" s="497"/>
      <c r="XAM27" s="497"/>
      <c r="XAN27" s="497"/>
      <c r="XAO27" s="497"/>
      <c r="XAP27" s="497"/>
      <c r="XAQ27" s="497"/>
      <c r="XAR27" s="497"/>
      <c r="XAS27" s="497"/>
      <c r="XAT27" s="497"/>
      <c r="XAU27" s="497"/>
      <c r="XAV27" s="497"/>
      <c r="XAW27" s="497"/>
      <c r="XAX27" s="497"/>
      <c r="XAY27" s="497"/>
      <c r="XAZ27" s="497"/>
      <c r="XBA27" s="497"/>
      <c r="XBB27" s="497"/>
      <c r="XBC27" s="497"/>
      <c r="XBD27" s="497"/>
      <c r="XBE27" s="497"/>
      <c r="XBF27" s="497"/>
      <c r="XBG27" s="497"/>
      <c r="XBH27" s="497"/>
      <c r="XBI27" s="497"/>
      <c r="XBJ27" s="497"/>
      <c r="XBK27" s="497"/>
      <c r="XBL27" s="497"/>
      <c r="XBM27" s="497"/>
      <c r="XBN27" s="497"/>
      <c r="XBO27" s="497"/>
      <c r="XBP27" s="497"/>
      <c r="XBQ27" s="497"/>
      <c r="XBR27" s="497"/>
      <c r="XBS27" s="497"/>
      <c r="XBT27" s="497"/>
      <c r="XBU27" s="497"/>
      <c r="XBV27" s="497"/>
      <c r="XBW27" s="497"/>
      <c r="XBX27" s="497"/>
      <c r="XBY27" s="497"/>
      <c r="XBZ27" s="497"/>
      <c r="XCA27" s="497"/>
      <c r="XCB27" s="497"/>
      <c r="XCC27" s="497"/>
      <c r="XCD27" s="497"/>
      <c r="XCE27" s="497"/>
      <c r="XCF27" s="497"/>
      <c r="XCG27" s="497"/>
      <c r="XCH27" s="497"/>
      <c r="XCI27" s="497"/>
      <c r="XCJ27" s="497"/>
      <c r="XCK27" s="497"/>
      <c r="XCL27" s="497"/>
      <c r="XCM27" s="497"/>
      <c r="XCN27" s="497"/>
      <c r="XCO27" s="497"/>
      <c r="XCP27" s="497"/>
      <c r="XCQ27" s="497"/>
      <c r="XCR27" s="497"/>
      <c r="XCS27" s="497"/>
      <c r="XCT27" s="497"/>
      <c r="XCU27" s="497"/>
      <c r="XCV27" s="497"/>
      <c r="XCW27" s="497"/>
      <c r="XCX27" s="497"/>
      <c r="XCY27" s="497"/>
      <c r="XCZ27" s="497"/>
      <c r="XDA27" s="497"/>
      <c r="XDB27" s="497"/>
      <c r="XDC27" s="497"/>
      <c r="XDD27" s="497"/>
      <c r="XDE27" s="497"/>
      <c r="XDF27" s="497"/>
      <c r="XDG27" s="497"/>
      <c r="XDH27" s="497"/>
      <c r="XDI27" s="497"/>
      <c r="XDJ27" s="497"/>
      <c r="XDK27" s="497"/>
      <c r="XDL27" s="497"/>
      <c r="XDM27" s="497"/>
      <c r="XDN27" s="497"/>
      <c r="XDO27" s="497"/>
      <c r="XDP27" s="497"/>
      <c r="XDQ27" s="497"/>
      <c r="XDR27" s="497"/>
      <c r="XDS27" s="497"/>
      <c r="XDT27" s="497"/>
      <c r="XDU27" s="497"/>
      <c r="XDV27" s="497"/>
      <c r="XDW27" s="497"/>
      <c r="XDX27" s="497"/>
      <c r="XDY27" s="497"/>
      <c r="XDZ27" s="497"/>
      <c r="XEA27" s="497"/>
      <c r="XEB27" s="497"/>
      <c r="XEC27" s="497"/>
      <c r="XED27" s="497"/>
      <c r="XEE27" s="497"/>
      <c r="XEF27" s="497"/>
      <c r="XEG27" s="497"/>
      <c r="XEH27" s="497"/>
      <c r="XEI27" s="497"/>
      <c r="XEJ27" s="497"/>
      <c r="XEK27" s="497"/>
      <c r="XEL27" s="497"/>
      <c r="XEM27" s="497"/>
      <c r="XEN27" s="497"/>
      <c r="XEO27" s="497"/>
      <c r="XEP27" s="497"/>
      <c r="XEQ27" s="497"/>
      <c r="XER27" s="497"/>
      <c r="XES27" s="497"/>
      <c r="XET27" s="497"/>
      <c r="XEU27" s="497"/>
      <c r="XEV27" s="497"/>
      <c r="XEW27" s="497"/>
      <c r="XEX27" s="497"/>
      <c r="XEY27" s="497"/>
      <c r="XEZ27" s="497"/>
      <c r="XFA27" s="497"/>
      <c r="XFB27" s="497"/>
      <c r="XFC27" s="497"/>
    </row>
    <row r="28" s="385" customFormat="1" hidden="1" customHeight="1" spans="1:16383">
      <c r="A28" s="413">
        <v>24</v>
      </c>
      <c r="B28" s="414" t="s">
        <v>39</v>
      </c>
      <c r="C28" s="415">
        <v>211.8091</v>
      </c>
      <c r="D28" s="415">
        <v>231.8091</v>
      </c>
      <c r="E28" s="415">
        <f t="shared" si="4"/>
        <v>20</v>
      </c>
      <c r="F28" s="415">
        <f t="shared" si="5"/>
        <v>20</v>
      </c>
      <c r="G28" s="415">
        <v>3.348</v>
      </c>
      <c r="H28" s="415">
        <v>3.348</v>
      </c>
      <c r="I28" s="415">
        <v>-1.19999</v>
      </c>
      <c r="J28" s="415">
        <v>-1.98997</v>
      </c>
      <c r="K28" s="415">
        <v>0.94936</v>
      </c>
      <c r="L28" s="415">
        <v>0.44936</v>
      </c>
      <c r="M28" s="443">
        <v>1.75</v>
      </c>
      <c r="N28" s="443">
        <v>1.75</v>
      </c>
      <c r="O28" s="444">
        <v>0</v>
      </c>
      <c r="P28" s="415">
        <v>-0.09997</v>
      </c>
      <c r="Q28" s="415">
        <v>-0.88997</v>
      </c>
      <c r="R28" s="469">
        <v>0.45</v>
      </c>
      <c r="S28" s="469">
        <v>0.45</v>
      </c>
      <c r="T28" s="444">
        <v>0</v>
      </c>
      <c r="U28" s="470">
        <v>3.1</v>
      </c>
      <c r="V28" s="471">
        <v>12.5</v>
      </c>
      <c r="W28" s="472">
        <v>12.5</v>
      </c>
      <c r="X28" s="473">
        <f t="shared" si="2"/>
        <v>0</v>
      </c>
      <c r="Y28" s="473">
        <f t="shared" si="3"/>
        <v>0</v>
      </c>
      <c r="Z28" s="501"/>
      <c r="AC28" s="497"/>
      <c r="AG28" s="500"/>
      <c r="AI28" s="497"/>
      <c r="AJ28" s="497"/>
      <c r="AK28" s="497"/>
      <c r="AL28" s="497"/>
      <c r="AM28" s="497"/>
      <c r="AN28" s="497"/>
      <c r="AO28" s="497"/>
      <c r="AP28" s="497"/>
      <c r="AQ28" s="497"/>
      <c r="AR28" s="497"/>
      <c r="AS28" s="497"/>
      <c r="AT28" s="497"/>
      <c r="AU28" s="497"/>
      <c r="AV28" s="497"/>
      <c r="AW28" s="497"/>
      <c r="AX28" s="497"/>
      <c r="AY28" s="497"/>
      <c r="AZ28" s="497"/>
      <c r="BA28" s="497"/>
      <c r="BB28" s="497"/>
      <c r="BC28" s="497"/>
      <c r="BD28" s="497"/>
      <c r="BE28" s="497"/>
      <c r="BF28" s="497"/>
      <c r="BG28" s="497"/>
      <c r="BH28" s="497"/>
      <c r="BI28" s="497"/>
      <c r="BJ28" s="497"/>
      <c r="BK28" s="497"/>
      <c r="BL28" s="497"/>
      <c r="BM28" s="497"/>
      <c r="BN28" s="497"/>
      <c r="BO28" s="497"/>
      <c r="BP28" s="497"/>
      <c r="BQ28" s="497"/>
      <c r="BR28" s="497"/>
      <c r="BS28" s="497"/>
      <c r="BT28" s="497"/>
      <c r="BU28" s="497"/>
      <c r="BV28" s="497"/>
      <c r="BW28" s="497"/>
      <c r="BX28" s="497"/>
      <c r="BY28" s="497"/>
      <c r="BZ28" s="497"/>
      <c r="CA28" s="497"/>
      <c r="CB28" s="497"/>
      <c r="CC28" s="497"/>
      <c r="CD28" s="497"/>
      <c r="CE28" s="497"/>
      <c r="CF28" s="497"/>
      <c r="CG28" s="497"/>
      <c r="CH28" s="497"/>
      <c r="CI28" s="497"/>
      <c r="CJ28" s="497"/>
      <c r="CK28" s="497"/>
      <c r="CL28" s="497"/>
      <c r="CM28" s="497"/>
      <c r="CN28" s="497"/>
      <c r="CO28" s="497"/>
      <c r="CP28" s="497"/>
      <c r="CQ28" s="497"/>
      <c r="CR28" s="497"/>
      <c r="CS28" s="497"/>
      <c r="CT28" s="497"/>
      <c r="CU28" s="497"/>
      <c r="CV28" s="497"/>
      <c r="CW28" s="497"/>
      <c r="CX28" s="497"/>
      <c r="CY28" s="497"/>
      <c r="CZ28" s="497"/>
      <c r="DA28" s="497"/>
      <c r="DB28" s="497"/>
      <c r="DC28" s="497"/>
      <c r="DD28" s="497"/>
      <c r="DE28" s="497"/>
      <c r="DF28" s="497"/>
      <c r="DG28" s="497"/>
      <c r="DH28" s="497"/>
      <c r="DI28" s="497"/>
      <c r="DJ28" s="497"/>
      <c r="DK28" s="497"/>
      <c r="DL28" s="497"/>
      <c r="DM28" s="497"/>
      <c r="DN28" s="497"/>
      <c r="DO28" s="497"/>
      <c r="DP28" s="497"/>
      <c r="DQ28" s="497"/>
      <c r="DR28" s="497"/>
      <c r="DS28" s="497"/>
      <c r="DT28" s="497"/>
      <c r="DU28" s="497"/>
      <c r="DV28" s="497"/>
      <c r="DW28" s="497"/>
      <c r="DX28" s="497"/>
      <c r="DY28" s="497"/>
      <c r="DZ28" s="497"/>
      <c r="EA28" s="497"/>
      <c r="EB28" s="497"/>
      <c r="EC28" s="497"/>
      <c r="ED28" s="497"/>
      <c r="EE28" s="497"/>
      <c r="EF28" s="497"/>
      <c r="EG28" s="497"/>
      <c r="EH28" s="497"/>
      <c r="EI28" s="497"/>
      <c r="EJ28" s="497"/>
      <c r="EK28" s="497"/>
      <c r="EL28" s="497"/>
      <c r="EM28" s="497"/>
      <c r="EN28" s="497"/>
      <c r="EO28" s="497"/>
      <c r="EP28" s="497"/>
      <c r="EQ28" s="497"/>
      <c r="ER28" s="497"/>
      <c r="ES28" s="497"/>
      <c r="ET28" s="497"/>
      <c r="EU28" s="497"/>
      <c r="EV28" s="497"/>
      <c r="EW28" s="497"/>
      <c r="EX28" s="497"/>
      <c r="EY28" s="497"/>
      <c r="EZ28" s="497"/>
      <c r="FA28" s="497"/>
      <c r="FB28" s="497"/>
      <c r="FC28" s="497"/>
      <c r="FD28" s="497"/>
      <c r="FE28" s="497"/>
      <c r="FF28" s="497"/>
      <c r="FG28" s="497"/>
      <c r="FH28" s="497"/>
      <c r="FI28" s="497"/>
      <c r="FJ28" s="497"/>
      <c r="FK28" s="497"/>
      <c r="FL28" s="497"/>
      <c r="FM28" s="497"/>
      <c r="FN28" s="497"/>
      <c r="FO28" s="497"/>
      <c r="FP28" s="497"/>
      <c r="FQ28" s="497"/>
      <c r="FR28" s="497"/>
      <c r="FS28" s="497"/>
      <c r="FT28" s="497"/>
      <c r="FU28" s="497"/>
      <c r="FV28" s="497"/>
      <c r="FW28" s="497"/>
      <c r="FX28" s="497"/>
      <c r="FY28" s="497"/>
      <c r="FZ28" s="497"/>
      <c r="GA28" s="497"/>
      <c r="GB28" s="497"/>
      <c r="GC28" s="497"/>
      <c r="GD28" s="497"/>
      <c r="GE28" s="497"/>
      <c r="GF28" s="497"/>
      <c r="GG28" s="497"/>
      <c r="GH28" s="497"/>
      <c r="GI28" s="497"/>
      <c r="GJ28" s="497"/>
      <c r="GK28" s="497"/>
      <c r="GL28" s="497"/>
      <c r="GM28" s="497"/>
      <c r="GN28" s="497"/>
      <c r="GO28" s="497"/>
      <c r="GP28" s="497"/>
      <c r="GQ28" s="497"/>
      <c r="GR28" s="497"/>
      <c r="GS28" s="497"/>
      <c r="GT28" s="497"/>
      <c r="GU28" s="497"/>
      <c r="GV28" s="497"/>
      <c r="GW28" s="497"/>
      <c r="GX28" s="497"/>
      <c r="GY28" s="497"/>
      <c r="GZ28" s="497"/>
      <c r="HA28" s="497"/>
      <c r="HB28" s="497"/>
      <c r="HC28" s="497"/>
      <c r="HD28" s="497"/>
      <c r="HE28" s="497"/>
      <c r="HF28" s="497"/>
      <c r="HG28" s="497"/>
      <c r="HH28" s="497"/>
      <c r="HI28" s="497"/>
      <c r="HJ28" s="497"/>
      <c r="HK28" s="497"/>
      <c r="HL28" s="497"/>
      <c r="HM28" s="497"/>
      <c r="HN28" s="497"/>
      <c r="HO28" s="497"/>
      <c r="HP28" s="497"/>
      <c r="HQ28" s="497"/>
      <c r="HR28" s="497"/>
      <c r="HS28" s="497"/>
      <c r="HT28" s="497"/>
      <c r="HU28" s="497"/>
      <c r="HV28" s="497"/>
      <c r="HW28" s="497"/>
      <c r="HX28" s="497"/>
      <c r="HY28" s="497"/>
      <c r="HZ28" s="497"/>
      <c r="IA28" s="497"/>
      <c r="IB28" s="497"/>
      <c r="IC28" s="497"/>
      <c r="ID28" s="497"/>
      <c r="IE28" s="497"/>
      <c r="IF28" s="497"/>
      <c r="IG28" s="497"/>
      <c r="IH28" s="497"/>
      <c r="II28" s="497"/>
      <c r="IJ28" s="497"/>
      <c r="IK28" s="497"/>
      <c r="IL28" s="497"/>
      <c r="IM28" s="497"/>
      <c r="IN28" s="497"/>
      <c r="IO28" s="497"/>
      <c r="IP28" s="497"/>
      <c r="IQ28" s="497"/>
      <c r="IR28" s="497"/>
      <c r="IS28" s="497"/>
      <c r="IT28" s="497"/>
      <c r="IU28" s="497"/>
      <c r="IV28" s="497"/>
      <c r="IW28" s="497"/>
      <c r="IX28" s="497"/>
      <c r="IY28" s="497"/>
      <c r="IZ28" s="497"/>
      <c r="JA28" s="497"/>
      <c r="JB28" s="497"/>
      <c r="JC28" s="497"/>
      <c r="JD28" s="497"/>
      <c r="JE28" s="497"/>
      <c r="JF28" s="497"/>
      <c r="JG28" s="497"/>
      <c r="JH28" s="497"/>
      <c r="JI28" s="497"/>
      <c r="JJ28" s="497"/>
      <c r="JK28" s="497"/>
      <c r="JL28" s="497"/>
      <c r="JM28" s="497"/>
      <c r="JN28" s="497"/>
      <c r="JO28" s="497"/>
      <c r="JP28" s="497"/>
      <c r="JQ28" s="497"/>
      <c r="JR28" s="497"/>
      <c r="JS28" s="497"/>
      <c r="JT28" s="497"/>
      <c r="JU28" s="497"/>
      <c r="JV28" s="497"/>
      <c r="JW28" s="497"/>
      <c r="JX28" s="497"/>
      <c r="JY28" s="497"/>
      <c r="JZ28" s="497"/>
      <c r="KA28" s="497"/>
      <c r="KB28" s="497"/>
      <c r="KC28" s="497"/>
      <c r="KD28" s="497"/>
      <c r="KE28" s="497"/>
      <c r="KF28" s="497"/>
      <c r="KG28" s="497"/>
      <c r="KH28" s="497"/>
      <c r="KI28" s="497"/>
      <c r="KJ28" s="497"/>
      <c r="KK28" s="497"/>
      <c r="KL28" s="497"/>
      <c r="KM28" s="497"/>
      <c r="KN28" s="497"/>
      <c r="KO28" s="497"/>
      <c r="KP28" s="497"/>
      <c r="KQ28" s="497"/>
      <c r="KR28" s="497"/>
      <c r="KS28" s="497"/>
      <c r="KT28" s="497"/>
      <c r="KU28" s="497"/>
      <c r="KV28" s="497"/>
      <c r="KW28" s="497"/>
      <c r="KX28" s="497"/>
      <c r="KY28" s="497"/>
      <c r="KZ28" s="497"/>
      <c r="LA28" s="497"/>
      <c r="LB28" s="497"/>
      <c r="LC28" s="497"/>
      <c r="LD28" s="497"/>
      <c r="LE28" s="497"/>
      <c r="LF28" s="497"/>
      <c r="LG28" s="497"/>
      <c r="LH28" s="497"/>
      <c r="LI28" s="497"/>
      <c r="LJ28" s="497"/>
      <c r="LK28" s="497"/>
      <c r="LL28" s="497"/>
      <c r="LM28" s="497"/>
      <c r="LN28" s="497"/>
      <c r="LO28" s="497"/>
      <c r="LP28" s="497"/>
      <c r="LQ28" s="497"/>
      <c r="LR28" s="497"/>
      <c r="LS28" s="497"/>
      <c r="LT28" s="497"/>
      <c r="LU28" s="497"/>
      <c r="LV28" s="497"/>
      <c r="LW28" s="497"/>
      <c r="LX28" s="497"/>
      <c r="LY28" s="497"/>
      <c r="LZ28" s="497"/>
      <c r="MA28" s="497"/>
      <c r="MB28" s="497"/>
      <c r="MC28" s="497"/>
      <c r="MD28" s="497"/>
      <c r="ME28" s="497"/>
      <c r="MF28" s="497"/>
      <c r="MG28" s="497"/>
      <c r="MH28" s="497"/>
      <c r="MI28" s="497"/>
      <c r="MJ28" s="497"/>
      <c r="MK28" s="497"/>
      <c r="ML28" s="497"/>
      <c r="MM28" s="497"/>
      <c r="MN28" s="497"/>
      <c r="MO28" s="497"/>
      <c r="MP28" s="497"/>
      <c r="MQ28" s="497"/>
      <c r="MR28" s="497"/>
      <c r="MS28" s="497"/>
      <c r="MT28" s="497"/>
      <c r="MU28" s="497"/>
      <c r="MV28" s="497"/>
      <c r="MW28" s="497"/>
      <c r="MX28" s="497"/>
      <c r="MY28" s="497"/>
      <c r="MZ28" s="497"/>
      <c r="NA28" s="497"/>
      <c r="NB28" s="497"/>
      <c r="NC28" s="497"/>
      <c r="ND28" s="497"/>
      <c r="NE28" s="497"/>
      <c r="NF28" s="497"/>
      <c r="NG28" s="497"/>
      <c r="NH28" s="497"/>
      <c r="NI28" s="497"/>
      <c r="NJ28" s="497"/>
      <c r="NK28" s="497"/>
      <c r="NL28" s="497"/>
      <c r="NM28" s="497"/>
      <c r="NN28" s="497"/>
      <c r="NO28" s="497"/>
      <c r="NP28" s="497"/>
      <c r="NQ28" s="497"/>
      <c r="NR28" s="497"/>
      <c r="NS28" s="497"/>
      <c r="NT28" s="497"/>
      <c r="NU28" s="497"/>
      <c r="NV28" s="497"/>
      <c r="NW28" s="497"/>
      <c r="NX28" s="497"/>
      <c r="NY28" s="497"/>
      <c r="NZ28" s="497"/>
      <c r="OA28" s="497"/>
      <c r="OB28" s="497"/>
      <c r="OC28" s="497"/>
      <c r="OD28" s="497"/>
      <c r="OE28" s="497"/>
      <c r="OF28" s="497"/>
      <c r="OG28" s="497"/>
      <c r="OH28" s="497"/>
      <c r="OI28" s="497"/>
      <c r="OJ28" s="497"/>
      <c r="OK28" s="497"/>
      <c r="OL28" s="497"/>
      <c r="OM28" s="497"/>
      <c r="ON28" s="497"/>
      <c r="OO28" s="497"/>
      <c r="OP28" s="497"/>
      <c r="OQ28" s="497"/>
      <c r="OR28" s="497"/>
      <c r="OS28" s="497"/>
      <c r="OT28" s="497"/>
      <c r="OU28" s="497"/>
      <c r="OV28" s="497"/>
      <c r="OW28" s="497"/>
      <c r="OX28" s="497"/>
      <c r="OY28" s="497"/>
      <c r="OZ28" s="497"/>
      <c r="PA28" s="497"/>
      <c r="PB28" s="497"/>
      <c r="PC28" s="497"/>
      <c r="PD28" s="497"/>
      <c r="PE28" s="497"/>
      <c r="PF28" s="497"/>
      <c r="PG28" s="497"/>
      <c r="PH28" s="497"/>
      <c r="PI28" s="497"/>
      <c r="PJ28" s="497"/>
      <c r="PK28" s="497"/>
      <c r="PL28" s="497"/>
      <c r="PM28" s="497"/>
      <c r="PN28" s="497"/>
      <c r="PO28" s="497"/>
      <c r="PP28" s="497"/>
      <c r="PQ28" s="497"/>
      <c r="PR28" s="497"/>
      <c r="PS28" s="497"/>
      <c r="PT28" s="497"/>
      <c r="PU28" s="497"/>
      <c r="PV28" s="497"/>
      <c r="PW28" s="497"/>
      <c r="PX28" s="497"/>
      <c r="PY28" s="497"/>
      <c r="PZ28" s="497"/>
      <c r="QA28" s="497"/>
      <c r="QB28" s="497"/>
      <c r="QC28" s="497"/>
      <c r="QD28" s="497"/>
      <c r="QE28" s="497"/>
      <c r="QF28" s="497"/>
      <c r="QG28" s="497"/>
      <c r="QH28" s="497"/>
      <c r="QI28" s="497"/>
      <c r="QJ28" s="497"/>
      <c r="QK28" s="497"/>
      <c r="QL28" s="497"/>
      <c r="QM28" s="497"/>
      <c r="QN28" s="497"/>
      <c r="QO28" s="497"/>
      <c r="QP28" s="497"/>
      <c r="QQ28" s="497"/>
      <c r="QR28" s="497"/>
      <c r="QS28" s="497"/>
      <c r="QT28" s="497"/>
      <c r="QU28" s="497"/>
      <c r="QV28" s="497"/>
      <c r="QW28" s="497"/>
      <c r="QX28" s="497"/>
      <c r="QY28" s="497"/>
      <c r="QZ28" s="497"/>
      <c r="RA28" s="497"/>
      <c r="RB28" s="497"/>
      <c r="RC28" s="497"/>
      <c r="RD28" s="497"/>
      <c r="RE28" s="497"/>
      <c r="RF28" s="497"/>
      <c r="RG28" s="497"/>
      <c r="RH28" s="497"/>
      <c r="RI28" s="497"/>
      <c r="RJ28" s="497"/>
      <c r="RK28" s="497"/>
      <c r="RL28" s="497"/>
      <c r="RM28" s="497"/>
      <c r="RN28" s="497"/>
      <c r="RO28" s="497"/>
      <c r="RP28" s="497"/>
      <c r="RQ28" s="497"/>
      <c r="RR28" s="497"/>
      <c r="RS28" s="497"/>
      <c r="RT28" s="497"/>
      <c r="RU28" s="497"/>
      <c r="RV28" s="497"/>
      <c r="RW28" s="497"/>
      <c r="RX28" s="497"/>
      <c r="RY28" s="497"/>
      <c r="RZ28" s="497"/>
      <c r="SA28" s="497"/>
      <c r="SB28" s="497"/>
      <c r="SC28" s="497"/>
      <c r="SD28" s="497"/>
      <c r="SE28" s="497"/>
      <c r="SF28" s="497"/>
      <c r="SG28" s="497"/>
      <c r="SH28" s="497"/>
      <c r="SI28" s="497"/>
      <c r="SJ28" s="497"/>
      <c r="SK28" s="497"/>
      <c r="SL28" s="497"/>
      <c r="SM28" s="497"/>
      <c r="SN28" s="497"/>
      <c r="SO28" s="497"/>
      <c r="SP28" s="497"/>
      <c r="SQ28" s="497"/>
      <c r="SR28" s="497"/>
      <c r="SS28" s="497"/>
      <c r="ST28" s="497"/>
      <c r="SU28" s="497"/>
      <c r="SV28" s="497"/>
      <c r="SW28" s="497"/>
      <c r="SX28" s="497"/>
      <c r="SY28" s="497"/>
      <c r="SZ28" s="497"/>
      <c r="TA28" s="497"/>
      <c r="TB28" s="497"/>
      <c r="TC28" s="497"/>
      <c r="TD28" s="497"/>
      <c r="TE28" s="497"/>
      <c r="TF28" s="497"/>
      <c r="TG28" s="497"/>
      <c r="TH28" s="497"/>
      <c r="TI28" s="497"/>
      <c r="TJ28" s="497"/>
      <c r="TK28" s="497"/>
      <c r="TL28" s="497"/>
      <c r="TM28" s="497"/>
      <c r="TN28" s="497"/>
      <c r="TO28" s="497"/>
      <c r="TP28" s="497"/>
      <c r="TQ28" s="497"/>
      <c r="TR28" s="497"/>
      <c r="TS28" s="497"/>
      <c r="TT28" s="497"/>
      <c r="TU28" s="497"/>
      <c r="TV28" s="497"/>
      <c r="TW28" s="497"/>
      <c r="TX28" s="497"/>
      <c r="TY28" s="497"/>
      <c r="TZ28" s="497"/>
      <c r="UA28" s="497"/>
      <c r="UB28" s="497"/>
      <c r="UC28" s="497"/>
      <c r="UD28" s="497"/>
      <c r="UE28" s="497"/>
      <c r="UF28" s="497"/>
      <c r="UG28" s="497"/>
      <c r="UH28" s="497"/>
      <c r="UI28" s="497"/>
      <c r="UJ28" s="497"/>
      <c r="UK28" s="497"/>
      <c r="UL28" s="497"/>
      <c r="UM28" s="497"/>
      <c r="UN28" s="497"/>
      <c r="UO28" s="497"/>
      <c r="UP28" s="497"/>
      <c r="UQ28" s="497"/>
      <c r="UR28" s="497"/>
      <c r="US28" s="497"/>
      <c r="UT28" s="497"/>
      <c r="UU28" s="497"/>
      <c r="UV28" s="497"/>
      <c r="UW28" s="497"/>
      <c r="UX28" s="497"/>
      <c r="UY28" s="497"/>
      <c r="UZ28" s="497"/>
      <c r="VA28" s="497"/>
      <c r="VB28" s="497"/>
      <c r="VC28" s="497"/>
      <c r="VD28" s="497"/>
      <c r="VE28" s="497"/>
      <c r="VF28" s="497"/>
      <c r="VG28" s="497"/>
      <c r="VH28" s="497"/>
      <c r="VI28" s="497"/>
      <c r="VJ28" s="497"/>
      <c r="VK28" s="497"/>
      <c r="VL28" s="497"/>
      <c r="VM28" s="497"/>
      <c r="VN28" s="497"/>
      <c r="VO28" s="497"/>
      <c r="VP28" s="497"/>
      <c r="VQ28" s="497"/>
      <c r="VR28" s="497"/>
      <c r="VS28" s="497"/>
      <c r="VT28" s="497"/>
      <c r="VU28" s="497"/>
      <c r="VV28" s="497"/>
      <c r="VW28" s="497"/>
      <c r="VX28" s="497"/>
      <c r="VY28" s="497"/>
      <c r="VZ28" s="497"/>
      <c r="WA28" s="497"/>
      <c r="WB28" s="497"/>
      <c r="WC28" s="497"/>
      <c r="WD28" s="497"/>
      <c r="WE28" s="497"/>
      <c r="WF28" s="497"/>
      <c r="WG28" s="497"/>
      <c r="WH28" s="497"/>
      <c r="WI28" s="497"/>
      <c r="WJ28" s="497"/>
      <c r="WK28" s="497"/>
      <c r="WL28" s="497"/>
      <c r="WM28" s="497"/>
      <c r="WN28" s="497"/>
      <c r="WO28" s="497"/>
      <c r="WP28" s="497"/>
      <c r="WQ28" s="497"/>
      <c r="WR28" s="497"/>
      <c r="WS28" s="497"/>
      <c r="WT28" s="497"/>
      <c r="WU28" s="497"/>
      <c r="WV28" s="497"/>
      <c r="WW28" s="497"/>
      <c r="WX28" s="497"/>
      <c r="WY28" s="497"/>
      <c r="WZ28" s="497"/>
      <c r="XA28" s="497"/>
      <c r="XB28" s="497"/>
      <c r="XC28" s="497"/>
      <c r="XD28" s="497"/>
      <c r="XE28" s="497"/>
      <c r="XF28" s="497"/>
      <c r="XG28" s="497"/>
      <c r="XH28" s="497"/>
      <c r="XI28" s="497"/>
      <c r="XJ28" s="497"/>
      <c r="XK28" s="497"/>
      <c r="XL28" s="497"/>
      <c r="XM28" s="497"/>
      <c r="XN28" s="497"/>
      <c r="XO28" s="497"/>
      <c r="XP28" s="497"/>
      <c r="XQ28" s="497"/>
      <c r="XR28" s="497"/>
      <c r="XS28" s="497"/>
      <c r="XT28" s="497"/>
      <c r="XU28" s="497"/>
      <c r="XV28" s="497"/>
      <c r="XW28" s="497"/>
      <c r="XX28" s="497"/>
      <c r="XY28" s="497"/>
      <c r="XZ28" s="497"/>
      <c r="YA28" s="497"/>
      <c r="YB28" s="497"/>
      <c r="YC28" s="497"/>
      <c r="YD28" s="497"/>
      <c r="YE28" s="497"/>
      <c r="YF28" s="497"/>
      <c r="YG28" s="497"/>
      <c r="YH28" s="497"/>
      <c r="YI28" s="497"/>
      <c r="YJ28" s="497"/>
      <c r="YK28" s="497"/>
      <c r="YL28" s="497"/>
      <c r="YM28" s="497"/>
      <c r="YN28" s="497"/>
      <c r="YO28" s="497"/>
      <c r="YP28" s="497"/>
      <c r="YQ28" s="497"/>
      <c r="YR28" s="497"/>
      <c r="YS28" s="497"/>
      <c r="YT28" s="497"/>
      <c r="YU28" s="497"/>
      <c r="YV28" s="497"/>
      <c r="YW28" s="497"/>
      <c r="YX28" s="497"/>
      <c r="YY28" s="497"/>
      <c r="YZ28" s="497"/>
      <c r="ZA28" s="497"/>
      <c r="ZB28" s="497"/>
      <c r="ZC28" s="497"/>
      <c r="ZD28" s="497"/>
      <c r="ZE28" s="497"/>
      <c r="ZF28" s="497"/>
      <c r="ZG28" s="497"/>
      <c r="ZH28" s="497"/>
      <c r="ZI28" s="497"/>
      <c r="ZJ28" s="497"/>
      <c r="ZK28" s="497"/>
      <c r="ZL28" s="497"/>
      <c r="ZM28" s="497"/>
      <c r="ZN28" s="497"/>
      <c r="ZO28" s="497"/>
      <c r="ZP28" s="497"/>
      <c r="ZQ28" s="497"/>
      <c r="ZR28" s="497"/>
      <c r="ZS28" s="497"/>
      <c r="ZT28" s="497"/>
      <c r="ZU28" s="497"/>
      <c r="ZV28" s="497"/>
      <c r="ZW28" s="497"/>
      <c r="ZX28" s="497"/>
      <c r="ZY28" s="497"/>
      <c r="ZZ28" s="497"/>
      <c r="AAA28" s="497"/>
      <c r="AAB28" s="497"/>
      <c r="AAC28" s="497"/>
      <c r="AAD28" s="497"/>
      <c r="AAE28" s="497"/>
      <c r="AAF28" s="497"/>
      <c r="AAG28" s="497"/>
      <c r="AAH28" s="497"/>
      <c r="AAI28" s="497"/>
      <c r="AAJ28" s="497"/>
      <c r="AAK28" s="497"/>
      <c r="AAL28" s="497"/>
      <c r="AAM28" s="497"/>
      <c r="AAN28" s="497"/>
      <c r="AAO28" s="497"/>
      <c r="AAP28" s="497"/>
      <c r="AAQ28" s="497"/>
      <c r="AAR28" s="497"/>
      <c r="AAS28" s="497"/>
      <c r="AAT28" s="497"/>
      <c r="AAU28" s="497"/>
      <c r="AAV28" s="497"/>
      <c r="AAW28" s="497"/>
      <c r="AAX28" s="497"/>
      <c r="AAY28" s="497"/>
      <c r="AAZ28" s="497"/>
      <c r="ABA28" s="497"/>
      <c r="ABB28" s="497"/>
      <c r="ABC28" s="497"/>
      <c r="ABD28" s="497"/>
      <c r="ABE28" s="497"/>
      <c r="ABF28" s="497"/>
      <c r="ABG28" s="497"/>
      <c r="ABH28" s="497"/>
      <c r="ABI28" s="497"/>
      <c r="ABJ28" s="497"/>
      <c r="ABK28" s="497"/>
      <c r="ABL28" s="497"/>
      <c r="ABM28" s="497"/>
      <c r="ABN28" s="497"/>
      <c r="ABO28" s="497"/>
      <c r="ABP28" s="497"/>
      <c r="ABQ28" s="497"/>
      <c r="ABR28" s="497"/>
      <c r="ABS28" s="497"/>
      <c r="ABT28" s="497"/>
      <c r="ABU28" s="497"/>
      <c r="ABV28" s="497"/>
      <c r="ABW28" s="497"/>
      <c r="ABX28" s="497"/>
      <c r="ABY28" s="497"/>
      <c r="ABZ28" s="497"/>
      <c r="ACA28" s="497"/>
      <c r="ACB28" s="497"/>
      <c r="ACC28" s="497"/>
      <c r="ACD28" s="497"/>
      <c r="ACE28" s="497"/>
      <c r="ACF28" s="497"/>
      <c r="ACG28" s="497"/>
      <c r="ACH28" s="497"/>
      <c r="ACI28" s="497"/>
      <c r="ACJ28" s="497"/>
      <c r="ACK28" s="497"/>
      <c r="ACL28" s="497"/>
      <c r="ACM28" s="497"/>
      <c r="ACN28" s="497"/>
      <c r="ACO28" s="497"/>
      <c r="ACP28" s="497"/>
      <c r="ACQ28" s="497"/>
      <c r="ACR28" s="497"/>
      <c r="ACS28" s="497"/>
      <c r="ACT28" s="497"/>
      <c r="ACU28" s="497"/>
      <c r="ACV28" s="497"/>
      <c r="ACW28" s="497"/>
      <c r="ACX28" s="497"/>
      <c r="ACY28" s="497"/>
      <c r="ACZ28" s="497"/>
      <c r="ADA28" s="497"/>
      <c r="ADB28" s="497"/>
      <c r="ADC28" s="497"/>
      <c r="ADD28" s="497"/>
      <c r="ADE28" s="497"/>
      <c r="ADF28" s="497"/>
      <c r="ADG28" s="497"/>
      <c r="ADH28" s="497"/>
      <c r="ADI28" s="497"/>
      <c r="ADJ28" s="497"/>
      <c r="ADK28" s="497"/>
      <c r="ADL28" s="497"/>
      <c r="ADM28" s="497"/>
      <c r="ADN28" s="497"/>
      <c r="ADO28" s="497"/>
      <c r="ADP28" s="497"/>
      <c r="ADQ28" s="497"/>
      <c r="ADR28" s="497"/>
      <c r="ADS28" s="497"/>
      <c r="ADT28" s="497"/>
      <c r="ADU28" s="497"/>
      <c r="ADV28" s="497"/>
      <c r="ADW28" s="497"/>
      <c r="ADX28" s="497"/>
      <c r="ADY28" s="497"/>
      <c r="ADZ28" s="497"/>
      <c r="AEA28" s="497"/>
      <c r="AEB28" s="497"/>
      <c r="AEC28" s="497"/>
      <c r="AED28" s="497"/>
      <c r="AEE28" s="497"/>
      <c r="AEF28" s="497"/>
      <c r="AEG28" s="497"/>
      <c r="AEH28" s="497"/>
      <c r="AEI28" s="497"/>
      <c r="AEJ28" s="497"/>
      <c r="AEK28" s="497"/>
      <c r="AEL28" s="497"/>
      <c r="AEM28" s="497"/>
      <c r="AEN28" s="497"/>
      <c r="AEO28" s="497"/>
      <c r="AEP28" s="497"/>
      <c r="AEQ28" s="497"/>
      <c r="AER28" s="497"/>
      <c r="AES28" s="497"/>
      <c r="AET28" s="497"/>
      <c r="AEU28" s="497"/>
      <c r="AEV28" s="497"/>
      <c r="AEW28" s="497"/>
      <c r="AEX28" s="497"/>
      <c r="AEY28" s="497"/>
      <c r="AEZ28" s="497"/>
      <c r="AFA28" s="497"/>
      <c r="AFB28" s="497"/>
      <c r="AFC28" s="497"/>
      <c r="AFD28" s="497"/>
      <c r="AFE28" s="497"/>
      <c r="AFF28" s="497"/>
      <c r="AFG28" s="497"/>
      <c r="AFH28" s="497"/>
      <c r="AFI28" s="497"/>
      <c r="AFJ28" s="497"/>
      <c r="AFK28" s="497"/>
      <c r="AFL28" s="497"/>
      <c r="AFM28" s="497"/>
      <c r="AFN28" s="497"/>
      <c r="AFO28" s="497"/>
      <c r="AFP28" s="497"/>
      <c r="AFQ28" s="497"/>
      <c r="AFR28" s="497"/>
      <c r="AFS28" s="497"/>
      <c r="AFT28" s="497"/>
      <c r="AFU28" s="497"/>
      <c r="AFV28" s="497"/>
      <c r="AFW28" s="497"/>
      <c r="AFX28" s="497"/>
      <c r="AFY28" s="497"/>
      <c r="AFZ28" s="497"/>
      <c r="AGA28" s="497"/>
      <c r="AGB28" s="497"/>
      <c r="AGC28" s="497"/>
      <c r="AGD28" s="497"/>
      <c r="AGE28" s="497"/>
      <c r="AGF28" s="497"/>
      <c r="AGG28" s="497"/>
      <c r="AGH28" s="497"/>
      <c r="AGI28" s="497"/>
      <c r="AGJ28" s="497"/>
      <c r="AGK28" s="497"/>
      <c r="AGL28" s="497"/>
      <c r="AGM28" s="497"/>
      <c r="AGN28" s="497"/>
      <c r="AGO28" s="497"/>
      <c r="AGP28" s="497"/>
      <c r="AGQ28" s="497"/>
      <c r="AGR28" s="497"/>
      <c r="AGS28" s="497"/>
      <c r="AGT28" s="497"/>
      <c r="AGU28" s="497"/>
      <c r="AGV28" s="497"/>
      <c r="AGW28" s="497"/>
      <c r="AGX28" s="497"/>
      <c r="AGY28" s="497"/>
      <c r="AGZ28" s="497"/>
      <c r="AHA28" s="497"/>
      <c r="AHB28" s="497"/>
      <c r="AHC28" s="497"/>
      <c r="AHD28" s="497"/>
      <c r="AHE28" s="497"/>
      <c r="AHF28" s="497"/>
      <c r="AHG28" s="497"/>
      <c r="AHH28" s="497"/>
      <c r="AHI28" s="497"/>
      <c r="AHJ28" s="497"/>
      <c r="AHK28" s="497"/>
      <c r="AHL28" s="497"/>
      <c r="AHM28" s="497"/>
      <c r="AHN28" s="497"/>
      <c r="AHO28" s="497"/>
      <c r="AHP28" s="497"/>
      <c r="AHQ28" s="497"/>
      <c r="AHR28" s="497"/>
      <c r="AHS28" s="497"/>
      <c r="AHT28" s="497"/>
      <c r="AHU28" s="497"/>
      <c r="AHV28" s="497"/>
      <c r="AHW28" s="497"/>
      <c r="AHX28" s="497"/>
      <c r="AHY28" s="497"/>
      <c r="AHZ28" s="497"/>
      <c r="AIA28" s="497"/>
      <c r="AIB28" s="497"/>
      <c r="AIC28" s="497"/>
      <c r="AID28" s="497"/>
      <c r="AIE28" s="497"/>
      <c r="AIF28" s="497"/>
      <c r="AIG28" s="497"/>
      <c r="AIH28" s="497"/>
      <c r="AII28" s="497"/>
      <c r="AIJ28" s="497"/>
      <c r="AIK28" s="497"/>
      <c r="AIL28" s="497"/>
      <c r="AIM28" s="497"/>
      <c r="AIN28" s="497"/>
      <c r="AIO28" s="497"/>
      <c r="AIP28" s="497"/>
      <c r="AIQ28" s="497"/>
      <c r="AIR28" s="497"/>
      <c r="AIS28" s="497"/>
      <c r="AIT28" s="497"/>
      <c r="AIU28" s="497"/>
      <c r="AIV28" s="497"/>
      <c r="AIW28" s="497"/>
      <c r="AIX28" s="497"/>
      <c r="AIY28" s="497"/>
      <c r="AIZ28" s="497"/>
      <c r="AJA28" s="497"/>
      <c r="AJB28" s="497"/>
      <c r="AJC28" s="497"/>
      <c r="AJD28" s="497"/>
      <c r="AJE28" s="497"/>
      <c r="AJF28" s="497"/>
      <c r="AJG28" s="497"/>
      <c r="AJH28" s="497"/>
      <c r="AJI28" s="497"/>
      <c r="AJJ28" s="497"/>
      <c r="AJK28" s="497"/>
      <c r="AJL28" s="497"/>
      <c r="AJM28" s="497"/>
      <c r="AJN28" s="497"/>
      <c r="AJO28" s="497"/>
      <c r="AJP28" s="497"/>
      <c r="AJQ28" s="497"/>
      <c r="AJR28" s="497"/>
      <c r="AJS28" s="497"/>
      <c r="AJT28" s="497"/>
      <c r="AJU28" s="497"/>
      <c r="AJV28" s="497"/>
      <c r="AJW28" s="497"/>
      <c r="AJX28" s="497"/>
      <c r="AJY28" s="497"/>
      <c r="AJZ28" s="497"/>
      <c r="AKA28" s="497"/>
      <c r="AKB28" s="497"/>
      <c r="AKC28" s="497"/>
      <c r="AKD28" s="497"/>
      <c r="AKE28" s="497"/>
      <c r="AKF28" s="497"/>
      <c r="AKG28" s="497"/>
      <c r="AKH28" s="497"/>
      <c r="AKI28" s="497"/>
      <c r="AKJ28" s="497"/>
      <c r="AKK28" s="497"/>
      <c r="AKL28" s="497"/>
      <c r="AKM28" s="497"/>
      <c r="AKN28" s="497"/>
      <c r="AKO28" s="497"/>
      <c r="AKP28" s="497"/>
      <c r="AKQ28" s="497"/>
      <c r="AKR28" s="497"/>
      <c r="AKS28" s="497"/>
      <c r="AKT28" s="497"/>
      <c r="AKU28" s="497"/>
      <c r="AKV28" s="497"/>
      <c r="AKW28" s="497"/>
      <c r="AKX28" s="497"/>
      <c r="AKY28" s="497"/>
      <c r="AKZ28" s="497"/>
      <c r="ALA28" s="497"/>
      <c r="ALB28" s="497"/>
      <c r="ALC28" s="497"/>
      <c r="ALD28" s="497"/>
      <c r="ALE28" s="497"/>
      <c r="ALF28" s="497"/>
      <c r="ALG28" s="497"/>
      <c r="ALH28" s="497"/>
      <c r="ALI28" s="497"/>
      <c r="ALJ28" s="497"/>
      <c r="ALK28" s="497"/>
      <c r="ALL28" s="497"/>
      <c r="ALM28" s="497"/>
      <c r="ALN28" s="497"/>
      <c r="ALO28" s="497"/>
      <c r="ALP28" s="497"/>
      <c r="ALQ28" s="497"/>
      <c r="ALR28" s="497"/>
      <c r="ALS28" s="497"/>
      <c r="ALT28" s="497"/>
      <c r="ALU28" s="497"/>
      <c r="ALV28" s="497"/>
      <c r="ALW28" s="497"/>
      <c r="ALX28" s="497"/>
      <c r="ALY28" s="497"/>
      <c r="ALZ28" s="497"/>
      <c r="AMA28" s="497"/>
      <c r="AMB28" s="497"/>
      <c r="AMC28" s="497"/>
      <c r="AMD28" s="497"/>
      <c r="AME28" s="497"/>
      <c r="AMF28" s="497"/>
      <c r="AMG28" s="497"/>
      <c r="AMH28" s="497"/>
      <c r="AMI28" s="497"/>
      <c r="AMJ28" s="497"/>
      <c r="AMK28" s="497"/>
      <c r="AML28" s="497"/>
      <c r="AMM28" s="497"/>
      <c r="AMN28" s="497"/>
      <c r="AMO28" s="497"/>
      <c r="AMP28" s="497"/>
      <c r="AMQ28" s="497"/>
      <c r="AMR28" s="497"/>
      <c r="AMS28" s="497"/>
      <c r="AMT28" s="497"/>
      <c r="AMU28" s="497"/>
      <c r="AMV28" s="497"/>
      <c r="AMW28" s="497"/>
      <c r="AMX28" s="497"/>
      <c r="AMY28" s="497"/>
      <c r="AMZ28" s="497"/>
      <c r="ANA28" s="497"/>
      <c r="ANB28" s="497"/>
      <c r="ANC28" s="497"/>
      <c r="AND28" s="497"/>
      <c r="ANE28" s="497"/>
      <c r="ANF28" s="497"/>
      <c r="ANG28" s="497"/>
      <c r="ANH28" s="497"/>
      <c r="ANI28" s="497"/>
      <c r="ANJ28" s="497"/>
      <c r="ANK28" s="497"/>
      <c r="ANL28" s="497"/>
      <c r="ANM28" s="497"/>
      <c r="ANN28" s="497"/>
      <c r="ANO28" s="497"/>
      <c r="ANP28" s="497"/>
      <c r="ANQ28" s="497"/>
      <c r="ANR28" s="497"/>
      <c r="ANS28" s="497"/>
      <c r="ANT28" s="497"/>
      <c r="ANU28" s="497"/>
      <c r="ANV28" s="497"/>
      <c r="ANW28" s="497"/>
      <c r="ANX28" s="497"/>
      <c r="ANY28" s="497"/>
      <c r="ANZ28" s="497"/>
      <c r="AOA28" s="497"/>
      <c r="AOB28" s="497"/>
      <c r="AOC28" s="497"/>
      <c r="AOD28" s="497"/>
      <c r="AOE28" s="497"/>
      <c r="AOF28" s="497"/>
      <c r="AOG28" s="497"/>
      <c r="AOH28" s="497"/>
      <c r="AOI28" s="497"/>
      <c r="AOJ28" s="497"/>
      <c r="AOK28" s="497"/>
      <c r="AOL28" s="497"/>
      <c r="AOM28" s="497"/>
      <c r="AON28" s="497"/>
      <c r="AOO28" s="497"/>
      <c r="AOP28" s="497"/>
      <c r="AOQ28" s="497"/>
      <c r="AOR28" s="497"/>
      <c r="AOS28" s="497"/>
      <c r="AOT28" s="497"/>
      <c r="AOU28" s="497"/>
      <c r="AOV28" s="497"/>
      <c r="AOW28" s="497"/>
      <c r="AOX28" s="497"/>
      <c r="AOY28" s="497"/>
      <c r="AOZ28" s="497"/>
      <c r="APA28" s="497"/>
      <c r="APB28" s="497"/>
      <c r="APC28" s="497"/>
      <c r="APD28" s="497"/>
      <c r="APE28" s="497"/>
      <c r="APF28" s="497"/>
      <c r="APG28" s="497"/>
      <c r="APH28" s="497"/>
      <c r="API28" s="497"/>
      <c r="APJ28" s="497"/>
      <c r="APK28" s="497"/>
      <c r="APL28" s="497"/>
      <c r="APM28" s="497"/>
      <c r="APN28" s="497"/>
      <c r="APO28" s="497"/>
      <c r="APP28" s="497"/>
      <c r="APQ28" s="497"/>
      <c r="APR28" s="497"/>
      <c r="APS28" s="497"/>
      <c r="APT28" s="497"/>
      <c r="APU28" s="497"/>
      <c r="APV28" s="497"/>
      <c r="APW28" s="497"/>
      <c r="APX28" s="497"/>
      <c r="APY28" s="497"/>
      <c r="APZ28" s="497"/>
      <c r="AQA28" s="497"/>
      <c r="AQB28" s="497"/>
      <c r="AQC28" s="497"/>
      <c r="AQD28" s="497"/>
      <c r="AQE28" s="497"/>
      <c r="AQF28" s="497"/>
      <c r="AQG28" s="497"/>
      <c r="AQH28" s="497"/>
      <c r="AQI28" s="497"/>
      <c r="AQJ28" s="497"/>
      <c r="AQK28" s="497"/>
      <c r="AQL28" s="497"/>
      <c r="AQM28" s="497"/>
      <c r="AQN28" s="497"/>
      <c r="AQO28" s="497"/>
      <c r="AQP28" s="497"/>
      <c r="AQQ28" s="497"/>
      <c r="AQR28" s="497"/>
      <c r="AQS28" s="497"/>
      <c r="AQT28" s="497"/>
      <c r="AQU28" s="497"/>
      <c r="AQV28" s="497"/>
      <c r="AQW28" s="497"/>
      <c r="AQX28" s="497"/>
      <c r="AQY28" s="497"/>
      <c r="AQZ28" s="497"/>
      <c r="ARA28" s="497"/>
      <c r="ARB28" s="497"/>
      <c r="ARC28" s="497"/>
      <c r="ARD28" s="497"/>
      <c r="ARE28" s="497"/>
      <c r="ARF28" s="497"/>
      <c r="ARG28" s="497"/>
      <c r="ARH28" s="497"/>
      <c r="ARI28" s="497"/>
      <c r="ARJ28" s="497"/>
      <c r="ARK28" s="497"/>
      <c r="ARL28" s="497"/>
      <c r="ARM28" s="497"/>
      <c r="ARN28" s="497"/>
      <c r="ARO28" s="497"/>
      <c r="ARP28" s="497"/>
      <c r="ARQ28" s="497"/>
      <c r="ARR28" s="497"/>
      <c r="ARS28" s="497"/>
      <c r="ART28" s="497"/>
      <c r="ARU28" s="497"/>
      <c r="ARV28" s="497"/>
      <c r="ARW28" s="497"/>
      <c r="ARX28" s="497"/>
      <c r="ARY28" s="497"/>
      <c r="ARZ28" s="497"/>
      <c r="ASA28" s="497"/>
      <c r="ASB28" s="497"/>
      <c r="ASC28" s="497"/>
      <c r="ASD28" s="497"/>
      <c r="ASE28" s="497"/>
      <c r="ASF28" s="497"/>
      <c r="ASG28" s="497"/>
      <c r="ASH28" s="497"/>
      <c r="ASI28" s="497"/>
      <c r="ASJ28" s="497"/>
      <c r="ASK28" s="497"/>
      <c r="ASL28" s="497"/>
      <c r="ASM28" s="497"/>
      <c r="ASN28" s="497"/>
      <c r="ASO28" s="497"/>
      <c r="ASP28" s="497"/>
      <c r="ASQ28" s="497"/>
      <c r="ASR28" s="497"/>
      <c r="ASS28" s="497"/>
      <c r="AST28" s="497"/>
      <c r="ASU28" s="497"/>
      <c r="ASV28" s="497"/>
      <c r="ASW28" s="497"/>
      <c r="ASX28" s="497"/>
      <c r="ASY28" s="497"/>
      <c r="ASZ28" s="497"/>
      <c r="ATA28" s="497"/>
      <c r="ATB28" s="497"/>
      <c r="ATC28" s="497"/>
      <c r="ATD28" s="497"/>
      <c r="ATE28" s="497"/>
      <c r="ATF28" s="497"/>
      <c r="ATG28" s="497"/>
      <c r="ATH28" s="497"/>
      <c r="ATI28" s="497"/>
      <c r="ATJ28" s="497"/>
      <c r="ATK28" s="497"/>
      <c r="ATL28" s="497"/>
      <c r="ATM28" s="497"/>
      <c r="ATN28" s="497"/>
      <c r="ATO28" s="497"/>
      <c r="ATP28" s="497"/>
      <c r="ATQ28" s="497"/>
      <c r="ATR28" s="497"/>
      <c r="ATS28" s="497"/>
      <c r="ATT28" s="497"/>
      <c r="ATU28" s="497"/>
      <c r="ATV28" s="497"/>
      <c r="ATW28" s="497"/>
      <c r="ATX28" s="497"/>
      <c r="ATY28" s="497"/>
      <c r="ATZ28" s="497"/>
      <c r="AUA28" s="497"/>
      <c r="AUB28" s="497"/>
      <c r="AUC28" s="497"/>
      <c r="AUD28" s="497"/>
      <c r="AUE28" s="497"/>
      <c r="AUF28" s="497"/>
      <c r="AUG28" s="497"/>
      <c r="AUH28" s="497"/>
      <c r="AUI28" s="497"/>
      <c r="AUJ28" s="497"/>
      <c r="AUK28" s="497"/>
      <c r="AUL28" s="497"/>
      <c r="AUM28" s="497"/>
      <c r="AUN28" s="497"/>
      <c r="AUO28" s="497"/>
      <c r="AUP28" s="497"/>
      <c r="AUQ28" s="497"/>
      <c r="AUR28" s="497"/>
      <c r="AUS28" s="497"/>
      <c r="AUT28" s="497"/>
      <c r="AUU28" s="497"/>
      <c r="AUV28" s="497"/>
      <c r="AUW28" s="497"/>
      <c r="AUX28" s="497"/>
      <c r="AUY28" s="497"/>
      <c r="AUZ28" s="497"/>
      <c r="AVA28" s="497"/>
      <c r="AVB28" s="497"/>
      <c r="AVC28" s="497"/>
      <c r="AVD28" s="497"/>
      <c r="AVE28" s="497"/>
      <c r="AVF28" s="497"/>
      <c r="AVG28" s="497"/>
      <c r="AVH28" s="497"/>
      <c r="AVI28" s="497"/>
      <c r="AVJ28" s="497"/>
      <c r="AVK28" s="497"/>
      <c r="AVL28" s="497"/>
      <c r="AVM28" s="497"/>
      <c r="AVN28" s="497"/>
      <c r="AVO28" s="497"/>
      <c r="AVP28" s="497"/>
      <c r="AVQ28" s="497"/>
      <c r="AVR28" s="497"/>
      <c r="AVS28" s="497"/>
      <c r="AVT28" s="497"/>
      <c r="AVU28" s="497"/>
      <c r="AVV28" s="497"/>
      <c r="AVW28" s="497"/>
      <c r="AVX28" s="497"/>
      <c r="AVY28" s="497"/>
      <c r="AVZ28" s="497"/>
      <c r="AWA28" s="497"/>
      <c r="AWB28" s="497"/>
      <c r="AWC28" s="497"/>
      <c r="AWD28" s="497"/>
      <c r="AWE28" s="497"/>
      <c r="AWF28" s="497"/>
      <c r="AWG28" s="497"/>
      <c r="AWH28" s="497"/>
      <c r="AWI28" s="497"/>
      <c r="AWJ28" s="497"/>
      <c r="AWK28" s="497"/>
      <c r="AWL28" s="497"/>
      <c r="AWM28" s="497"/>
      <c r="AWN28" s="497"/>
      <c r="AWO28" s="497"/>
      <c r="AWP28" s="497"/>
      <c r="AWQ28" s="497"/>
      <c r="AWR28" s="497"/>
      <c r="AWS28" s="497"/>
      <c r="AWT28" s="497"/>
      <c r="AWU28" s="497"/>
      <c r="AWV28" s="497"/>
      <c r="AWW28" s="497"/>
      <c r="AWX28" s="497"/>
      <c r="AWY28" s="497"/>
      <c r="AWZ28" s="497"/>
      <c r="AXA28" s="497"/>
      <c r="AXB28" s="497"/>
      <c r="AXC28" s="497"/>
      <c r="AXD28" s="497"/>
      <c r="AXE28" s="497"/>
      <c r="AXF28" s="497"/>
      <c r="AXG28" s="497"/>
      <c r="AXH28" s="497"/>
      <c r="AXI28" s="497"/>
      <c r="AXJ28" s="497"/>
      <c r="AXK28" s="497"/>
      <c r="AXL28" s="497"/>
      <c r="AXM28" s="497"/>
      <c r="AXN28" s="497"/>
      <c r="AXO28" s="497"/>
      <c r="AXP28" s="497"/>
      <c r="AXQ28" s="497"/>
      <c r="AXR28" s="497"/>
      <c r="AXS28" s="497"/>
      <c r="AXT28" s="497"/>
      <c r="AXU28" s="497"/>
      <c r="AXV28" s="497"/>
      <c r="AXW28" s="497"/>
      <c r="AXX28" s="497"/>
      <c r="AXY28" s="497"/>
      <c r="AXZ28" s="497"/>
      <c r="AYA28" s="497"/>
      <c r="AYB28" s="497"/>
      <c r="AYC28" s="497"/>
      <c r="AYD28" s="497"/>
      <c r="AYE28" s="497"/>
      <c r="AYF28" s="497"/>
      <c r="AYG28" s="497"/>
      <c r="AYH28" s="497"/>
      <c r="AYI28" s="497"/>
      <c r="AYJ28" s="497"/>
      <c r="AYK28" s="497"/>
      <c r="AYL28" s="497"/>
      <c r="AYM28" s="497"/>
      <c r="AYN28" s="497"/>
      <c r="AYO28" s="497"/>
      <c r="AYP28" s="497"/>
      <c r="AYQ28" s="497"/>
      <c r="AYR28" s="497"/>
      <c r="AYS28" s="497"/>
      <c r="AYT28" s="497"/>
      <c r="AYU28" s="497"/>
      <c r="AYV28" s="497"/>
      <c r="AYW28" s="497"/>
      <c r="AYX28" s="497"/>
      <c r="AYY28" s="497"/>
      <c r="AYZ28" s="497"/>
      <c r="AZA28" s="497"/>
      <c r="AZB28" s="497"/>
      <c r="AZC28" s="497"/>
      <c r="AZD28" s="497"/>
      <c r="AZE28" s="497"/>
      <c r="AZF28" s="497"/>
      <c r="AZG28" s="497"/>
      <c r="AZH28" s="497"/>
      <c r="AZI28" s="497"/>
      <c r="AZJ28" s="497"/>
      <c r="AZK28" s="497"/>
      <c r="AZL28" s="497"/>
      <c r="AZM28" s="497"/>
      <c r="AZN28" s="497"/>
      <c r="AZO28" s="497"/>
      <c r="AZP28" s="497"/>
      <c r="AZQ28" s="497"/>
      <c r="AZR28" s="497"/>
      <c r="AZS28" s="497"/>
      <c r="AZT28" s="497"/>
      <c r="AZU28" s="497"/>
      <c r="AZV28" s="497"/>
      <c r="AZW28" s="497"/>
      <c r="AZX28" s="497"/>
      <c r="AZY28" s="497"/>
      <c r="AZZ28" s="497"/>
      <c r="BAA28" s="497"/>
      <c r="BAB28" s="497"/>
      <c r="BAC28" s="497"/>
      <c r="BAD28" s="497"/>
      <c r="BAE28" s="497"/>
      <c r="BAF28" s="497"/>
      <c r="BAG28" s="497"/>
      <c r="BAH28" s="497"/>
      <c r="BAI28" s="497"/>
      <c r="BAJ28" s="497"/>
      <c r="BAK28" s="497"/>
      <c r="BAL28" s="497"/>
      <c r="BAM28" s="497"/>
      <c r="BAN28" s="497"/>
      <c r="BAO28" s="497"/>
      <c r="BAP28" s="497"/>
      <c r="BAQ28" s="497"/>
      <c r="BAR28" s="497"/>
      <c r="BAS28" s="497"/>
      <c r="BAT28" s="497"/>
      <c r="BAU28" s="497"/>
      <c r="BAV28" s="497"/>
      <c r="BAW28" s="497"/>
      <c r="BAX28" s="497"/>
      <c r="BAY28" s="497"/>
      <c r="BAZ28" s="497"/>
      <c r="BBA28" s="497"/>
      <c r="BBB28" s="497"/>
      <c r="BBC28" s="497"/>
      <c r="BBD28" s="497"/>
      <c r="BBE28" s="497"/>
      <c r="BBF28" s="497"/>
      <c r="BBG28" s="497"/>
      <c r="BBH28" s="497"/>
      <c r="BBI28" s="497"/>
      <c r="BBJ28" s="497"/>
      <c r="BBK28" s="497"/>
      <c r="BBL28" s="497"/>
      <c r="BBM28" s="497"/>
      <c r="BBN28" s="497"/>
      <c r="BBO28" s="497"/>
      <c r="BBP28" s="497"/>
      <c r="BBQ28" s="497"/>
      <c r="BBR28" s="497"/>
      <c r="BBS28" s="497"/>
      <c r="BBT28" s="497"/>
      <c r="BBU28" s="497"/>
      <c r="BBV28" s="497"/>
      <c r="BBW28" s="497"/>
      <c r="BBX28" s="497"/>
      <c r="BBY28" s="497"/>
      <c r="BBZ28" s="497"/>
      <c r="BCA28" s="497"/>
      <c r="BCB28" s="497"/>
      <c r="BCC28" s="497"/>
      <c r="BCD28" s="497"/>
      <c r="BCE28" s="497"/>
      <c r="BCF28" s="497"/>
      <c r="BCG28" s="497"/>
      <c r="BCH28" s="497"/>
      <c r="BCI28" s="497"/>
      <c r="BCJ28" s="497"/>
      <c r="BCK28" s="497"/>
      <c r="BCL28" s="497"/>
      <c r="BCM28" s="497"/>
      <c r="BCN28" s="497"/>
      <c r="BCO28" s="497"/>
      <c r="BCP28" s="497"/>
      <c r="BCQ28" s="497"/>
      <c r="BCR28" s="497"/>
      <c r="BCS28" s="497"/>
      <c r="BCT28" s="497"/>
      <c r="BCU28" s="497"/>
      <c r="BCV28" s="497"/>
      <c r="BCW28" s="497"/>
      <c r="BCX28" s="497"/>
      <c r="BCY28" s="497"/>
      <c r="BCZ28" s="497"/>
      <c r="BDA28" s="497"/>
      <c r="BDB28" s="497"/>
      <c r="BDC28" s="497"/>
      <c r="BDD28" s="497"/>
      <c r="BDE28" s="497"/>
      <c r="BDF28" s="497"/>
      <c r="BDG28" s="497"/>
      <c r="BDH28" s="497"/>
      <c r="BDI28" s="497"/>
      <c r="BDJ28" s="497"/>
      <c r="BDK28" s="497"/>
      <c r="BDL28" s="497"/>
      <c r="BDM28" s="497"/>
      <c r="BDN28" s="497"/>
      <c r="BDO28" s="497"/>
      <c r="BDP28" s="497"/>
      <c r="BDQ28" s="497"/>
      <c r="BDR28" s="497"/>
      <c r="BDS28" s="497"/>
      <c r="BDT28" s="497"/>
      <c r="BDU28" s="497"/>
      <c r="BDV28" s="497"/>
      <c r="BDW28" s="497"/>
      <c r="BDX28" s="497"/>
      <c r="BDY28" s="497"/>
      <c r="BDZ28" s="497"/>
      <c r="BEA28" s="497"/>
      <c r="BEB28" s="497"/>
      <c r="BEC28" s="497"/>
      <c r="BED28" s="497"/>
      <c r="BEE28" s="497"/>
      <c r="BEF28" s="497"/>
      <c r="BEG28" s="497"/>
      <c r="BEH28" s="497"/>
      <c r="BEI28" s="497"/>
      <c r="BEJ28" s="497"/>
      <c r="BEK28" s="497"/>
      <c r="BEL28" s="497"/>
      <c r="BEM28" s="497"/>
      <c r="BEN28" s="497"/>
      <c r="BEO28" s="497"/>
      <c r="BEP28" s="497"/>
      <c r="BEQ28" s="497"/>
      <c r="BER28" s="497"/>
      <c r="BES28" s="497"/>
      <c r="BET28" s="497"/>
      <c r="BEU28" s="497"/>
      <c r="BEV28" s="497"/>
      <c r="BEW28" s="497"/>
      <c r="BEX28" s="497"/>
      <c r="BEY28" s="497"/>
      <c r="BEZ28" s="497"/>
      <c r="BFA28" s="497"/>
      <c r="BFB28" s="497"/>
      <c r="BFC28" s="497"/>
      <c r="BFD28" s="497"/>
      <c r="BFE28" s="497"/>
      <c r="BFF28" s="497"/>
      <c r="BFG28" s="497"/>
      <c r="BFH28" s="497"/>
      <c r="BFI28" s="497"/>
      <c r="BFJ28" s="497"/>
      <c r="BFK28" s="497"/>
      <c r="BFL28" s="497"/>
      <c r="BFM28" s="497"/>
      <c r="BFN28" s="497"/>
      <c r="BFO28" s="497"/>
      <c r="BFP28" s="497"/>
      <c r="BFQ28" s="497"/>
      <c r="BFR28" s="497"/>
      <c r="BFS28" s="497"/>
      <c r="BFT28" s="497"/>
      <c r="BFU28" s="497"/>
      <c r="BFV28" s="497"/>
      <c r="BFW28" s="497"/>
      <c r="BFX28" s="497"/>
      <c r="BFY28" s="497"/>
      <c r="BFZ28" s="497"/>
      <c r="BGA28" s="497"/>
      <c r="BGB28" s="497"/>
      <c r="BGC28" s="497"/>
      <c r="BGD28" s="497"/>
      <c r="BGE28" s="497"/>
      <c r="BGF28" s="497"/>
      <c r="BGG28" s="497"/>
      <c r="BGH28" s="497"/>
      <c r="BGI28" s="497"/>
      <c r="BGJ28" s="497"/>
      <c r="BGK28" s="497"/>
      <c r="BGL28" s="497"/>
      <c r="BGM28" s="497"/>
      <c r="BGN28" s="497"/>
      <c r="BGO28" s="497"/>
      <c r="BGP28" s="497"/>
      <c r="BGQ28" s="497"/>
      <c r="BGR28" s="497"/>
      <c r="BGS28" s="497"/>
      <c r="BGT28" s="497"/>
      <c r="BGU28" s="497"/>
      <c r="BGV28" s="497"/>
      <c r="BGW28" s="497"/>
      <c r="BGX28" s="497"/>
      <c r="BGY28" s="497"/>
      <c r="BGZ28" s="497"/>
      <c r="BHA28" s="497"/>
      <c r="BHB28" s="497"/>
      <c r="BHC28" s="497"/>
      <c r="BHD28" s="497"/>
      <c r="BHE28" s="497"/>
      <c r="BHF28" s="497"/>
      <c r="BHG28" s="497"/>
      <c r="BHH28" s="497"/>
      <c r="BHI28" s="497"/>
      <c r="BHJ28" s="497"/>
      <c r="BHK28" s="497"/>
      <c r="BHL28" s="497"/>
      <c r="BHM28" s="497"/>
      <c r="BHN28" s="497"/>
      <c r="BHO28" s="497"/>
      <c r="BHP28" s="497"/>
      <c r="BHQ28" s="497"/>
      <c r="BHR28" s="497"/>
      <c r="BHS28" s="497"/>
      <c r="BHT28" s="497"/>
      <c r="BHU28" s="497"/>
      <c r="BHV28" s="497"/>
      <c r="BHW28" s="497"/>
      <c r="BHX28" s="497"/>
      <c r="BHY28" s="497"/>
      <c r="BHZ28" s="497"/>
      <c r="BIA28" s="497"/>
      <c r="BIB28" s="497"/>
      <c r="BIC28" s="497"/>
      <c r="BID28" s="497"/>
      <c r="BIE28" s="497"/>
      <c r="BIF28" s="497"/>
      <c r="BIG28" s="497"/>
      <c r="BIH28" s="497"/>
      <c r="BII28" s="497"/>
      <c r="BIJ28" s="497"/>
      <c r="BIK28" s="497"/>
      <c r="BIL28" s="497"/>
      <c r="BIM28" s="497"/>
      <c r="BIN28" s="497"/>
      <c r="BIO28" s="497"/>
      <c r="BIP28" s="497"/>
      <c r="BIQ28" s="497"/>
      <c r="BIR28" s="497"/>
      <c r="BIS28" s="497"/>
      <c r="BIT28" s="497"/>
      <c r="BIU28" s="497"/>
      <c r="BIV28" s="497"/>
      <c r="BIW28" s="497"/>
      <c r="BIX28" s="497"/>
      <c r="BIY28" s="497"/>
      <c r="BIZ28" s="497"/>
      <c r="BJA28" s="497"/>
      <c r="BJB28" s="497"/>
      <c r="BJC28" s="497"/>
      <c r="BJD28" s="497"/>
      <c r="BJE28" s="497"/>
      <c r="BJF28" s="497"/>
      <c r="BJG28" s="497"/>
      <c r="BJH28" s="497"/>
      <c r="BJI28" s="497"/>
      <c r="BJJ28" s="497"/>
      <c r="BJK28" s="497"/>
      <c r="BJL28" s="497"/>
      <c r="BJM28" s="497"/>
      <c r="BJN28" s="497"/>
      <c r="BJO28" s="497"/>
      <c r="BJP28" s="497"/>
      <c r="BJQ28" s="497"/>
      <c r="BJR28" s="497"/>
      <c r="BJS28" s="497"/>
      <c r="BJT28" s="497"/>
      <c r="BJU28" s="497"/>
      <c r="BJV28" s="497"/>
      <c r="BJW28" s="497"/>
      <c r="BJX28" s="497"/>
      <c r="BJY28" s="497"/>
      <c r="BJZ28" s="497"/>
      <c r="BKA28" s="497"/>
      <c r="BKB28" s="497"/>
      <c r="BKC28" s="497"/>
      <c r="BKD28" s="497"/>
      <c r="BKE28" s="497"/>
      <c r="BKF28" s="497"/>
      <c r="BKG28" s="497"/>
      <c r="BKH28" s="497"/>
      <c r="BKI28" s="497"/>
      <c r="BKJ28" s="497"/>
      <c r="BKK28" s="497"/>
      <c r="BKL28" s="497"/>
      <c r="BKM28" s="497"/>
      <c r="BKN28" s="497"/>
      <c r="BKO28" s="497"/>
      <c r="BKP28" s="497"/>
      <c r="BKQ28" s="497"/>
      <c r="BKR28" s="497"/>
      <c r="BKS28" s="497"/>
      <c r="BKT28" s="497"/>
      <c r="BKU28" s="497"/>
      <c r="BKV28" s="497"/>
      <c r="BKW28" s="497"/>
      <c r="BKX28" s="497"/>
      <c r="BKY28" s="497"/>
      <c r="BKZ28" s="497"/>
      <c r="BLA28" s="497"/>
      <c r="BLB28" s="497"/>
      <c r="BLC28" s="497"/>
      <c r="BLD28" s="497"/>
      <c r="BLE28" s="497"/>
      <c r="BLF28" s="497"/>
      <c r="BLG28" s="497"/>
      <c r="BLH28" s="497"/>
      <c r="BLI28" s="497"/>
      <c r="BLJ28" s="497"/>
      <c r="BLK28" s="497"/>
      <c r="BLL28" s="497"/>
      <c r="BLM28" s="497"/>
      <c r="BLN28" s="497"/>
      <c r="BLO28" s="497"/>
      <c r="BLP28" s="497"/>
      <c r="BLQ28" s="497"/>
      <c r="BLR28" s="497"/>
      <c r="BLS28" s="497"/>
      <c r="BLT28" s="497"/>
      <c r="BLU28" s="497"/>
      <c r="BLV28" s="497"/>
      <c r="BLW28" s="497"/>
      <c r="BLX28" s="497"/>
      <c r="BLY28" s="497"/>
      <c r="BLZ28" s="497"/>
      <c r="BMA28" s="497"/>
      <c r="BMB28" s="497"/>
      <c r="BMC28" s="497"/>
      <c r="BMD28" s="497"/>
      <c r="BME28" s="497"/>
      <c r="BMF28" s="497"/>
      <c r="BMG28" s="497"/>
      <c r="BMH28" s="497"/>
      <c r="BMI28" s="497"/>
      <c r="BMJ28" s="497"/>
      <c r="BMK28" s="497"/>
      <c r="BML28" s="497"/>
      <c r="BMM28" s="497"/>
      <c r="BMN28" s="497"/>
      <c r="BMO28" s="497"/>
      <c r="BMP28" s="497"/>
      <c r="BMQ28" s="497"/>
      <c r="BMR28" s="497"/>
      <c r="BMS28" s="497"/>
      <c r="BMT28" s="497"/>
      <c r="BMU28" s="497"/>
      <c r="BMV28" s="497"/>
      <c r="BMW28" s="497"/>
      <c r="BMX28" s="497"/>
      <c r="BMY28" s="497"/>
      <c r="BMZ28" s="497"/>
      <c r="BNA28" s="497"/>
      <c r="BNB28" s="497"/>
      <c r="BNC28" s="497"/>
      <c r="BND28" s="497"/>
      <c r="BNE28" s="497"/>
      <c r="BNF28" s="497"/>
      <c r="BNG28" s="497"/>
      <c r="BNH28" s="497"/>
      <c r="BNI28" s="497"/>
      <c r="BNJ28" s="497"/>
      <c r="BNK28" s="497"/>
      <c r="BNL28" s="497"/>
      <c r="BNM28" s="497"/>
      <c r="BNN28" s="497"/>
      <c r="BNO28" s="497"/>
      <c r="BNP28" s="497"/>
      <c r="BNQ28" s="497"/>
      <c r="BNR28" s="497"/>
      <c r="BNS28" s="497"/>
      <c r="BNT28" s="497"/>
      <c r="BNU28" s="497"/>
      <c r="BNV28" s="497"/>
      <c r="BNW28" s="497"/>
      <c r="BNX28" s="497"/>
      <c r="BNY28" s="497"/>
      <c r="BNZ28" s="497"/>
      <c r="BOA28" s="497"/>
      <c r="BOB28" s="497"/>
      <c r="BOC28" s="497"/>
      <c r="BOD28" s="497"/>
      <c r="BOE28" s="497"/>
      <c r="BOF28" s="497"/>
      <c r="BOG28" s="497"/>
      <c r="BOH28" s="497"/>
      <c r="BOI28" s="497"/>
      <c r="BOJ28" s="497"/>
      <c r="BOK28" s="497"/>
      <c r="BOL28" s="497"/>
      <c r="BOM28" s="497"/>
      <c r="BON28" s="497"/>
      <c r="BOO28" s="497"/>
      <c r="BOP28" s="497"/>
      <c r="BOQ28" s="497"/>
      <c r="BOR28" s="497"/>
      <c r="BOS28" s="497"/>
      <c r="BOT28" s="497"/>
      <c r="BOU28" s="497"/>
      <c r="BOV28" s="497"/>
      <c r="BOW28" s="497"/>
      <c r="BOX28" s="497"/>
      <c r="BOY28" s="497"/>
      <c r="BOZ28" s="497"/>
      <c r="BPA28" s="497"/>
      <c r="BPB28" s="497"/>
      <c r="BPC28" s="497"/>
      <c r="BPD28" s="497"/>
      <c r="BPE28" s="497"/>
      <c r="BPF28" s="497"/>
      <c r="BPG28" s="497"/>
      <c r="BPH28" s="497"/>
      <c r="BPI28" s="497"/>
      <c r="BPJ28" s="497"/>
      <c r="BPK28" s="497"/>
      <c r="BPL28" s="497"/>
      <c r="BPM28" s="497"/>
      <c r="BPN28" s="497"/>
      <c r="BPO28" s="497"/>
      <c r="BPP28" s="497"/>
      <c r="BPQ28" s="497"/>
      <c r="BPR28" s="497"/>
      <c r="BPS28" s="497"/>
      <c r="BPT28" s="497"/>
      <c r="BPU28" s="497"/>
      <c r="BPV28" s="497"/>
      <c r="BPW28" s="497"/>
      <c r="BPX28" s="497"/>
      <c r="BPY28" s="497"/>
      <c r="BPZ28" s="497"/>
      <c r="BQA28" s="497"/>
      <c r="BQB28" s="497"/>
      <c r="BQC28" s="497"/>
      <c r="BQD28" s="497"/>
      <c r="BQE28" s="497"/>
      <c r="BQF28" s="497"/>
      <c r="BQG28" s="497"/>
      <c r="BQH28" s="497"/>
      <c r="BQI28" s="497"/>
      <c r="BQJ28" s="497"/>
      <c r="BQK28" s="497"/>
      <c r="BQL28" s="497"/>
      <c r="BQM28" s="497"/>
      <c r="BQN28" s="497"/>
      <c r="BQO28" s="497"/>
      <c r="BQP28" s="497"/>
      <c r="BQQ28" s="497"/>
      <c r="BQR28" s="497"/>
      <c r="BQS28" s="497"/>
      <c r="BQT28" s="497"/>
      <c r="BQU28" s="497"/>
      <c r="BQV28" s="497"/>
      <c r="BQW28" s="497"/>
      <c r="BQX28" s="497"/>
      <c r="BQY28" s="497"/>
      <c r="BQZ28" s="497"/>
      <c r="BRA28" s="497"/>
      <c r="BRB28" s="497"/>
      <c r="BRC28" s="497"/>
      <c r="BRD28" s="497"/>
      <c r="BRE28" s="497"/>
      <c r="BRF28" s="497"/>
      <c r="BRG28" s="497"/>
      <c r="BRH28" s="497"/>
      <c r="BRI28" s="497"/>
      <c r="BRJ28" s="497"/>
      <c r="BRK28" s="497"/>
      <c r="BRL28" s="497"/>
      <c r="BRM28" s="497"/>
      <c r="BRN28" s="497"/>
      <c r="BRO28" s="497"/>
      <c r="BRP28" s="497"/>
      <c r="BRQ28" s="497"/>
      <c r="BRR28" s="497"/>
      <c r="BRS28" s="497"/>
      <c r="BRT28" s="497"/>
      <c r="BRU28" s="497"/>
      <c r="BRV28" s="497"/>
      <c r="BRW28" s="497"/>
      <c r="BRX28" s="497"/>
      <c r="BRY28" s="497"/>
      <c r="BRZ28" s="497"/>
      <c r="BSA28" s="497"/>
      <c r="BSB28" s="497"/>
      <c r="BSC28" s="497"/>
      <c r="BSD28" s="497"/>
      <c r="BSE28" s="497"/>
      <c r="BSF28" s="497"/>
      <c r="BSG28" s="497"/>
      <c r="BSH28" s="497"/>
      <c r="BSI28" s="497"/>
      <c r="BSJ28" s="497"/>
      <c r="BSK28" s="497"/>
      <c r="BSL28" s="497"/>
      <c r="BSM28" s="497"/>
      <c r="BSN28" s="497"/>
      <c r="BSO28" s="497"/>
      <c r="BSP28" s="497"/>
      <c r="BSQ28" s="497"/>
      <c r="BSR28" s="497"/>
      <c r="BSS28" s="497"/>
      <c r="BST28" s="497"/>
      <c r="BSU28" s="497"/>
      <c r="BSV28" s="497"/>
      <c r="BSW28" s="497"/>
      <c r="BSX28" s="497"/>
      <c r="BSY28" s="497"/>
      <c r="BSZ28" s="497"/>
      <c r="BTA28" s="497"/>
      <c r="BTB28" s="497"/>
      <c r="BTC28" s="497"/>
      <c r="BTD28" s="497"/>
      <c r="BTE28" s="497"/>
      <c r="BTF28" s="497"/>
      <c r="BTG28" s="497"/>
      <c r="BTH28" s="497"/>
      <c r="BTI28" s="497"/>
      <c r="BTJ28" s="497"/>
      <c r="BTK28" s="497"/>
      <c r="BTL28" s="497"/>
      <c r="BTM28" s="497"/>
      <c r="BTN28" s="497"/>
      <c r="BTO28" s="497"/>
      <c r="BTP28" s="497"/>
      <c r="BTQ28" s="497"/>
      <c r="BTR28" s="497"/>
      <c r="BTS28" s="497"/>
      <c r="BTT28" s="497"/>
      <c r="BTU28" s="497"/>
      <c r="BTV28" s="497"/>
      <c r="BTW28" s="497"/>
      <c r="BTX28" s="497"/>
      <c r="BTY28" s="497"/>
      <c r="BTZ28" s="497"/>
      <c r="BUA28" s="497"/>
      <c r="BUB28" s="497"/>
      <c r="BUC28" s="497"/>
      <c r="BUD28" s="497"/>
      <c r="BUE28" s="497"/>
      <c r="BUF28" s="497"/>
      <c r="BUG28" s="497"/>
      <c r="BUH28" s="497"/>
      <c r="BUI28" s="497"/>
      <c r="BUJ28" s="497"/>
      <c r="BUK28" s="497"/>
      <c r="BUL28" s="497"/>
      <c r="BUM28" s="497"/>
      <c r="BUN28" s="497"/>
      <c r="BUO28" s="497"/>
      <c r="BUP28" s="497"/>
      <c r="BUQ28" s="497"/>
      <c r="BUR28" s="497"/>
      <c r="BUS28" s="497"/>
      <c r="BUT28" s="497"/>
      <c r="BUU28" s="497"/>
      <c r="BUV28" s="497"/>
      <c r="BUW28" s="497"/>
      <c r="BUX28" s="497"/>
      <c r="BUY28" s="497"/>
      <c r="BUZ28" s="497"/>
      <c r="BVA28" s="497"/>
      <c r="BVB28" s="497"/>
      <c r="BVC28" s="497"/>
      <c r="BVD28" s="497"/>
      <c r="BVE28" s="497"/>
      <c r="BVF28" s="497"/>
      <c r="BVG28" s="497"/>
      <c r="BVH28" s="497"/>
      <c r="BVI28" s="497"/>
      <c r="BVJ28" s="497"/>
      <c r="BVK28" s="497"/>
      <c r="BVL28" s="497"/>
      <c r="BVM28" s="497"/>
      <c r="BVN28" s="497"/>
      <c r="BVO28" s="497"/>
      <c r="BVP28" s="497"/>
      <c r="BVQ28" s="497"/>
      <c r="BVR28" s="497"/>
      <c r="BVS28" s="497"/>
      <c r="BVT28" s="497"/>
      <c r="BVU28" s="497"/>
      <c r="BVV28" s="497"/>
      <c r="BVW28" s="497"/>
      <c r="BVX28" s="497"/>
      <c r="BVY28" s="497"/>
      <c r="BVZ28" s="497"/>
      <c r="BWA28" s="497"/>
      <c r="BWB28" s="497"/>
      <c r="BWC28" s="497"/>
      <c r="BWD28" s="497"/>
      <c r="BWE28" s="497"/>
      <c r="BWF28" s="497"/>
      <c r="BWG28" s="497"/>
      <c r="BWH28" s="497"/>
      <c r="BWI28" s="497"/>
      <c r="BWJ28" s="497"/>
      <c r="BWK28" s="497"/>
      <c r="BWL28" s="497"/>
      <c r="BWM28" s="497"/>
      <c r="BWN28" s="497"/>
      <c r="BWO28" s="497"/>
      <c r="BWP28" s="497"/>
      <c r="BWQ28" s="497"/>
      <c r="BWR28" s="497"/>
      <c r="BWS28" s="497"/>
      <c r="BWT28" s="497"/>
      <c r="BWU28" s="497"/>
      <c r="BWV28" s="497"/>
      <c r="BWW28" s="497"/>
      <c r="BWX28" s="497"/>
      <c r="BWY28" s="497"/>
      <c r="BWZ28" s="497"/>
      <c r="BXA28" s="497"/>
      <c r="BXB28" s="497"/>
      <c r="BXC28" s="497"/>
      <c r="BXD28" s="497"/>
      <c r="BXE28" s="497"/>
      <c r="BXF28" s="497"/>
      <c r="BXG28" s="497"/>
      <c r="BXH28" s="497"/>
      <c r="BXI28" s="497"/>
      <c r="BXJ28" s="497"/>
      <c r="BXK28" s="497"/>
      <c r="BXL28" s="497"/>
      <c r="BXM28" s="497"/>
      <c r="BXN28" s="497"/>
      <c r="BXO28" s="497"/>
      <c r="BXP28" s="497"/>
      <c r="BXQ28" s="497"/>
      <c r="BXR28" s="497"/>
      <c r="BXS28" s="497"/>
      <c r="BXT28" s="497"/>
      <c r="BXU28" s="497"/>
      <c r="BXV28" s="497"/>
      <c r="BXW28" s="497"/>
      <c r="BXX28" s="497"/>
      <c r="BXY28" s="497"/>
      <c r="BXZ28" s="497"/>
      <c r="BYA28" s="497"/>
      <c r="BYB28" s="497"/>
      <c r="BYC28" s="497"/>
      <c r="BYD28" s="497"/>
      <c r="BYE28" s="497"/>
      <c r="BYF28" s="497"/>
      <c r="BYG28" s="497"/>
      <c r="BYH28" s="497"/>
      <c r="BYI28" s="497"/>
      <c r="BYJ28" s="497"/>
      <c r="BYK28" s="497"/>
      <c r="BYL28" s="497"/>
      <c r="BYM28" s="497"/>
      <c r="BYN28" s="497"/>
      <c r="BYO28" s="497"/>
      <c r="BYP28" s="497"/>
      <c r="BYQ28" s="497"/>
      <c r="BYR28" s="497"/>
      <c r="BYS28" s="497"/>
      <c r="BYT28" s="497"/>
      <c r="BYU28" s="497"/>
      <c r="BYV28" s="497"/>
      <c r="BYW28" s="497"/>
      <c r="BYX28" s="497"/>
      <c r="BYY28" s="497"/>
      <c r="BYZ28" s="497"/>
      <c r="BZA28" s="497"/>
      <c r="BZB28" s="497"/>
      <c r="BZC28" s="497"/>
      <c r="BZD28" s="497"/>
      <c r="BZE28" s="497"/>
      <c r="BZF28" s="497"/>
      <c r="BZG28" s="497"/>
      <c r="BZH28" s="497"/>
      <c r="BZI28" s="497"/>
      <c r="BZJ28" s="497"/>
      <c r="BZK28" s="497"/>
      <c r="BZL28" s="497"/>
      <c r="BZM28" s="497"/>
      <c r="BZN28" s="497"/>
      <c r="BZO28" s="497"/>
      <c r="BZP28" s="497"/>
      <c r="BZQ28" s="497"/>
      <c r="BZR28" s="497"/>
      <c r="BZS28" s="497"/>
      <c r="BZT28" s="497"/>
      <c r="BZU28" s="497"/>
      <c r="BZV28" s="497"/>
      <c r="BZW28" s="497"/>
      <c r="BZX28" s="497"/>
      <c r="BZY28" s="497"/>
      <c r="BZZ28" s="497"/>
      <c r="CAA28" s="497"/>
      <c r="CAB28" s="497"/>
      <c r="CAC28" s="497"/>
      <c r="CAD28" s="497"/>
      <c r="CAE28" s="497"/>
      <c r="CAF28" s="497"/>
      <c r="CAG28" s="497"/>
      <c r="CAH28" s="497"/>
      <c r="CAI28" s="497"/>
      <c r="CAJ28" s="497"/>
      <c r="CAK28" s="497"/>
      <c r="CAL28" s="497"/>
      <c r="CAM28" s="497"/>
      <c r="CAN28" s="497"/>
      <c r="CAO28" s="497"/>
      <c r="CAP28" s="497"/>
      <c r="CAQ28" s="497"/>
      <c r="CAR28" s="497"/>
      <c r="CAS28" s="497"/>
      <c r="CAT28" s="497"/>
      <c r="CAU28" s="497"/>
      <c r="CAV28" s="497"/>
      <c r="CAW28" s="497"/>
      <c r="CAX28" s="497"/>
      <c r="CAY28" s="497"/>
      <c r="CAZ28" s="497"/>
      <c r="CBA28" s="497"/>
      <c r="CBB28" s="497"/>
      <c r="CBC28" s="497"/>
      <c r="CBD28" s="497"/>
      <c r="CBE28" s="497"/>
      <c r="CBF28" s="497"/>
      <c r="CBG28" s="497"/>
      <c r="CBH28" s="497"/>
      <c r="CBI28" s="497"/>
      <c r="CBJ28" s="497"/>
      <c r="CBK28" s="497"/>
      <c r="CBL28" s="497"/>
      <c r="CBM28" s="497"/>
      <c r="CBN28" s="497"/>
      <c r="CBO28" s="497"/>
      <c r="CBP28" s="497"/>
      <c r="CBQ28" s="497"/>
      <c r="CBR28" s="497"/>
      <c r="CBS28" s="497"/>
      <c r="CBT28" s="497"/>
      <c r="CBU28" s="497"/>
      <c r="CBV28" s="497"/>
      <c r="CBW28" s="497"/>
      <c r="CBX28" s="497"/>
      <c r="CBY28" s="497"/>
      <c r="CBZ28" s="497"/>
      <c r="CCA28" s="497"/>
      <c r="CCB28" s="497"/>
      <c r="CCC28" s="497"/>
      <c r="CCD28" s="497"/>
      <c r="CCE28" s="497"/>
      <c r="CCF28" s="497"/>
      <c r="CCG28" s="497"/>
      <c r="CCH28" s="497"/>
      <c r="CCI28" s="497"/>
      <c r="CCJ28" s="497"/>
      <c r="CCK28" s="497"/>
      <c r="CCL28" s="497"/>
      <c r="CCM28" s="497"/>
      <c r="CCN28" s="497"/>
      <c r="CCO28" s="497"/>
      <c r="CCP28" s="497"/>
      <c r="CCQ28" s="497"/>
      <c r="CCR28" s="497"/>
      <c r="CCS28" s="497"/>
      <c r="CCT28" s="497"/>
      <c r="CCU28" s="497"/>
      <c r="CCV28" s="497"/>
      <c r="CCW28" s="497"/>
      <c r="CCX28" s="497"/>
      <c r="CCY28" s="497"/>
      <c r="CCZ28" s="497"/>
      <c r="CDA28" s="497"/>
      <c r="CDB28" s="497"/>
      <c r="CDC28" s="497"/>
      <c r="CDD28" s="497"/>
      <c r="CDE28" s="497"/>
      <c r="CDF28" s="497"/>
      <c r="CDG28" s="497"/>
      <c r="CDH28" s="497"/>
      <c r="CDI28" s="497"/>
      <c r="CDJ28" s="497"/>
      <c r="CDK28" s="497"/>
      <c r="CDL28" s="497"/>
      <c r="CDM28" s="497"/>
      <c r="CDN28" s="497"/>
      <c r="CDO28" s="497"/>
      <c r="CDP28" s="497"/>
      <c r="CDQ28" s="497"/>
      <c r="CDR28" s="497"/>
      <c r="CDS28" s="497"/>
      <c r="CDT28" s="497"/>
      <c r="CDU28" s="497"/>
      <c r="CDV28" s="497"/>
      <c r="CDW28" s="497"/>
      <c r="CDX28" s="497"/>
      <c r="CDY28" s="497"/>
      <c r="CDZ28" s="497"/>
      <c r="CEA28" s="497"/>
      <c r="CEB28" s="497"/>
      <c r="CEC28" s="497"/>
      <c r="CED28" s="497"/>
      <c r="CEE28" s="497"/>
      <c r="CEF28" s="497"/>
      <c r="CEG28" s="497"/>
      <c r="CEH28" s="497"/>
      <c r="CEI28" s="497"/>
      <c r="CEJ28" s="497"/>
      <c r="CEK28" s="497"/>
      <c r="CEL28" s="497"/>
      <c r="CEM28" s="497"/>
      <c r="CEN28" s="497"/>
      <c r="CEO28" s="497"/>
      <c r="CEP28" s="497"/>
      <c r="CEQ28" s="497"/>
      <c r="CER28" s="497"/>
      <c r="CES28" s="497"/>
      <c r="CET28" s="497"/>
      <c r="CEU28" s="497"/>
      <c r="CEV28" s="497"/>
      <c r="CEW28" s="497"/>
      <c r="CEX28" s="497"/>
      <c r="CEY28" s="497"/>
      <c r="CEZ28" s="497"/>
      <c r="CFA28" s="497"/>
      <c r="CFB28" s="497"/>
      <c r="CFC28" s="497"/>
      <c r="CFD28" s="497"/>
      <c r="CFE28" s="497"/>
      <c r="CFF28" s="497"/>
      <c r="CFG28" s="497"/>
      <c r="CFH28" s="497"/>
      <c r="CFI28" s="497"/>
      <c r="CFJ28" s="497"/>
      <c r="CFK28" s="497"/>
      <c r="CFL28" s="497"/>
      <c r="CFM28" s="497"/>
      <c r="CFN28" s="497"/>
      <c r="CFO28" s="497"/>
      <c r="CFP28" s="497"/>
      <c r="CFQ28" s="497"/>
      <c r="CFR28" s="497"/>
      <c r="CFS28" s="497"/>
      <c r="CFT28" s="497"/>
      <c r="CFU28" s="497"/>
      <c r="CFV28" s="497"/>
      <c r="CFW28" s="497"/>
      <c r="CFX28" s="497"/>
      <c r="CFY28" s="497"/>
      <c r="CFZ28" s="497"/>
      <c r="CGA28" s="497"/>
      <c r="CGB28" s="497"/>
      <c r="CGC28" s="497"/>
      <c r="CGD28" s="497"/>
      <c r="CGE28" s="497"/>
      <c r="CGF28" s="497"/>
      <c r="CGG28" s="497"/>
      <c r="CGH28" s="497"/>
      <c r="CGI28" s="497"/>
      <c r="CGJ28" s="497"/>
      <c r="CGK28" s="497"/>
      <c r="CGL28" s="497"/>
      <c r="CGM28" s="497"/>
      <c r="CGN28" s="497"/>
      <c r="CGO28" s="497"/>
      <c r="CGP28" s="497"/>
      <c r="CGQ28" s="497"/>
      <c r="CGR28" s="497"/>
      <c r="CGS28" s="497"/>
      <c r="CGT28" s="497"/>
      <c r="CGU28" s="497"/>
      <c r="CGV28" s="497"/>
      <c r="CGW28" s="497"/>
      <c r="CGX28" s="497"/>
      <c r="CGY28" s="497"/>
      <c r="CGZ28" s="497"/>
      <c r="CHA28" s="497"/>
      <c r="CHB28" s="497"/>
      <c r="CHC28" s="497"/>
      <c r="CHD28" s="497"/>
      <c r="CHE28" s="497"/>
      <c r="CHF28" s="497"/>
      <c r="CHG28" s="497"/>
      <c r="CHH28" s="497"/>
      <c r="CHI28" s="497"/>
      <c r="CHJ28" s="497"/>
      <c r="CHK28" s="497"/>
      <c r="CHL28" s="497"/>
      <c r="CHM28" s="497"/>
      <c r="CHN28" s="497"/>
      <c r="CHO28" s="497"/>
      <c r="CHP28" s="497"/>
      <c r="CHQ28" s="497"/>
      <c r="CHR28" s="497"/>
      <c r="CHS28" s="497"/>
      <c r="CHT28" s="497"/>
      <c r="CHU28" s="497"/>
      <c r="CHV28" s="497"/>
      <c r="CHW28" s="497"/>
      <c r="CHX28" s="497"/>
      <c r="CHY28" s="497"/>
      <c r="CHZ28" s="497"/>
      <c r="CIA28" s="497"/>
      <c r="CIB28" s="497"/>
      <c r="CIC28" s="497"/>
      <c r="CID28" s="497"/>
      <c r="CIE28" s="497"/>
      <c r="CIF28" s="497"/>
      <c r="CIG28" s="497"/>
      <c r="CIH28" s="497"/>
      <c r="CII28" s="497"/>
      <c r="CIJ28" s="497"/>
      <c r="CIK28" s="497"/>
      <c r="CIL28" s="497"/>
      <c r="CIM28" s="497"/>
      <c r="CIN28" s="497"/>
      <c r="CIO28" s="497"/>
      <c r="CIP28" s="497"/>
      <c r="CIQ28" s="497"/>
      <c r="CIR28" s="497"/>
      <c r="CIS28" s="497"/>
      <c r="CIT28" s="497"/>
      <c r="CIU28" s="497"/>
      <c r="CIV28" s="497"/>
      <c r="CIW28" s="497"/>
      <c r="CIX28" s="497"/>
      <c r="CIY28" s="497"/>
      <c r="CIZ28" s="497"/>
      <c r="CJA28" s="497"/>
      <c r="CJB28" s="497"/>
      <c r="CJC28" s="497"/>
      <c r="CJD28" s="497"/>
      <c r="CJE28" s="497"/>
      <c r="CJF28" s="497"/>
      <c r="CJG28" s="497"/>
      <c r="CJH28" s="497"/>
      <c r="CJI28" s="497"/>
      <c r="CJJ28" s="497"/>
      <c r="CJK28" s="497"/>
      <c r="CJL28" s="497"/>
      <c r="CJM28" s="497"/>
      <c r="CJN28" s="497"/>
      <c r="CJO28" s="497"/>
      <c r="CJP28" s="497"/>
      <c r="CJQ28" s="497"/>
      <c r="CJR28" s="497"/>
      <c r="CJS28" s="497"/>
      <c r="CJT28" s="497"/>
      <c r="CJU28" s="497"/>
      <c r="CJV28" s="497"/>
      <c r="CJW28" s="497"/>
      <c r="CJX28" s="497"/>
      <c r="CJY28" s="497"/>
      <c r="CJZ28" s="497"/>
      <c r="CKA28" s="497"/>
      <c r="CKB28" s="497"/>
      <c r="CKC28" s="497"/>
      <c r="CKD28" s="497"/>
      <c r="CKE28" s="497"/>
      <c r="CKF28" s="497"/>
      <c r="CKG28" s="497"/>
      <c r="CKH28" s="497"/>
      <c r="CKI28" s="497"/>
      <c r="CKJ28" s="497"/>
      <c r="CKK28" s="497"/>
      <c r="CKL28" s="497"/>
      <c r="CKM28" s="497"/>
      <c r="CKN28" s="497"/>
      <c r="CKO28" s="497"/>
      <c r="CKP28" s="497"/>
      <c r="CKQ28" s="497"/>
      <c r="CKR28" s="497"/>
      <c r="CKS28" s="497"/>
      <c r="CKT28" s="497"/>
      <c r="CKU28" s="497"/>
      <c r="CKV28" s="497"/>
      <c r="CKW28" s="497"/>
      <c r="CKX28" s="497"/>
      <c r="CKY28" s="497"/>
      <c r="CKZ28" s="497"/>
      <c r="CLA28" s="497"/>
      <c r="CLB28" s="497"/>
      <c r="CLC28" s="497"/>
      <c r="CLD28" s="497"/>
      <c r="CLE28" s="497"/>
      <c r="CLF28" s="497"/>
      <c r="CLG28" s="497"/>
      <c r="CLH28" s="497"/>
      <c r="CLI28" s="497"/>
      <c r="CLJ28" s="497"/>
      <c r="CLK28" s="497"/>
      <c r="CLL28" s="497"/>
      <c r="CLM28" s="497"/>
      <c r="CLN28" s="497"/>
      <c r="CLO28" s="497"/>
      <c r="CLP28" s="497"/>
      <c r="CLQ28" s="497"/>
      <c r="CLR28" s="497"/>
      <c r="CLS28" s="497"/>
      <c r="CLT28" s="497"/>
      <c r="CLU28" s="497"/>
      <c r="CLV28" s="497"/>
      <c r="CLW28" s="497"/>
      <c r="CLX28" s="497"/>
      <c r="CLY28" s="497"/>
      <c r="CLZ28" s="497"/>
      <c r="CMA28" s="497"/>
      <c r="CMB28" s="497"/>
      <c r="CMC28" s="497"/>
      <c r="CMD28" s="497"/>
      <c r="CME28" s="497"/>
      <c r="CMF28" s="497"/>
      <c r="CMG28" s="497"/>
      <c r="CMH28" s="497"/>
      <c r="CMI28" s="497"/>
      <c r="CMJ28" s="497"/>
      <c r="CMK28" s="497"/>
      <c r="CML28" s="497"/>
      <c r="CMM28" s="497"/>
      <c r="CMN28" s="497"/>
      <c r="CMO28" s="497"/>
      <c r="CMP28" s="497"/>
      <c r="CMQ28" s="497"/>
      <c r="CMR28" s="497"/>
      <c r="CMS28" s="497"/>
      <c r="CMT28" s="497"/>
      <c r="CMU28" s="497"/>
      <c r="CMV28" s="497"/>
      <c r="CMW28" s="497"/>
      <c r="CMX28" s="497"/>
      <c r="CMY28" s="497"/>
      <c r="CMZ28" s="497"/>
      <c r="CNA28" s="497"/>
      <c r="CNB28" s="497"/>
      <c r="CNC28" s="497"/>
      <c r="CND28" s="497"/>
      <c r="CNE28" s="497"/>
      <c r="CNF28" s="497"/>
      <c r="CNG28" s="497"/>
      <c r="CNH28" s="497"/>
      <c r="CNI28" s="497"/>
      <c r="CNJ28" s="497"/>
      <c r="CNK28" s="497"/>
      <c r="CNL28" s="497"/>
      <c r="CNM28" s="497"/>
      <c r="CNN28" s="497"/>
      <c r="CNO28" s="497"/>
      <c r="CNP28" s="497"/>
      <c r="CNQ28" s="497"/>
      <c r="CNR28" s="497"/>
      <c r="CNS28" s="497"/>
      <c r="CNT28" s="497"/>
      <c r="CNU28" s="497"/>
      <c r="CNV28" s="497"/>
      <c r="CNW28" s="497"/>
      <c r="CNX28" s="497"/>
      <c r="CNY28" s="497"/>
      <c r="CNZ28" s="497"/>
      <c r="COA28" s="497"/>
      <c r="COB28" s="497"/>
      <c r="COC28" s="497"/>
      <c r="COD28" s="497"/>
      <c r="COE28" s="497"/>
      <c r="COF28" s="497"/>
      <c r="COG28" s="497"/>
      <c r="COH28" s="497"/>
      <c r="COI28" s="497"/>
      <c r="COJ28" s="497"/>
      <c r="COK28" s="497"/>
      <c r="COL28" s="497"/>
      <c r="COM28" s="497"/>
      <c r="CON28" s="497"/>
      <c r="COO28" s="497"/>
      <c r="COP28" s="497"/>
      <c r="COQ28" s="497"/>
      <c r="COR28" s="497"/>
      <c r="COS28" s="497"/>
      <c r="COT28" s="497"/>
      <c r="COU28" s="497"/>
      <c r="COV28" s="497"/>
      <c r="COW28" s="497"/>
      <c r="COX28" s="497"/>
      <c r="COY28" s="497"/>
      <c r="COZ28" s="497"/>
      <c r="CPA28" s="497"/>
      <c r="CPB28" s="497"/>
      <c r="CPC28" s="497"/>
      <c r="CPD28" s="497"/>
      <c r="CPE28" s="497"/>
      <c r="CPF28" s="497"/>
      <c r="CPG28" s="497"/>
      <c r="CPH28" s="497"/>
      <c r="CPI28" s="497"/>
      <c r="CPJ28" s="497"/>
      <c r="CPK28" s="497"/>
      <c r="CPL28" s="497"/>
      <c r="CPM28" s="497"/>
      <c r="CPN28" s="497"/>
      <c r="CPO28" s="497"/>
      <c r="CPP28" s="497"/>
      <c r="CPQ28" s="497"/>
      <c r="CPR28" s="497"/>
      <c r="CPS28" s="497"/>
      <c r="CPT28" s="497"/>
      <c r="CPU28" s="497"/>
      <c r="CPV28" s="497"/>
      <c r="CPW28" s="497"/>
      <c r="CPX28" s="497"/>
      <c r="CPY28" s="497"/>
      <c r="CPZ28" s="497"/>
      <c r="CQA28" s="497"/>
      <c r="CQB28" s="497"/>
      <c r="CQC28" s="497"/>
      <c r="CQD28" s="497"/>
      <c r="CQE28" s="497"/>
      <c r="CQF28" s="497"/>
      <c r="CQG28" s="497"/>
      <c r="CQH28" s="497"/>
      <c r="CQI28" s="497"/>
      <c r="CQJ28" s="497"/>
      <c r="CQK28" s="497"/>
      <c r="CQL28" s="497"/>
      <c r="CQM28" s="497"/>
      <c r="CQN28" s="497"/>
      <c r="CQO28" s="497"/>
      <c r="CQP28" s="497"/>
      <c r="CQQ28" s="497"/>
      <c r="CQR28" s="497"/>
      <c r="CQS28" s="497"/>
      <c r="CQT28" s="497"/>
      <c r="CQU28" s="497"/>
      <c r="CQV28" s="497"/>
      <c r="CQW28" s="497"/>
      <c r="CQX28" s="497"/>
      <c r="CQY28" s="497"/>
      <c r="CQZ28" s="497"/>
      <c r="CRA28" s="497"/>
      <c r="CRB28" s="497"/>
      <c r="CRC28" s="497"/>
      <c r="CRD28" s="497"/>
      <c r="CRE28" s="497"/>
      <c r="CRF28" s="497"/>
      <c r="CRG28" s="497"/>
      <c r="CRH28" s="497"/>
      <c r="CRI28" s="497"/>
      <c r="CRJ28" s="497"/>
      <c r="CRK28" s="497"/>
      <c r="CRL28" s="497"/>
      <c r="CRM28" s="497"/>
      <c r="CRN28" s="497"/>
      <c r="CRO28" s="497"/>
      <c r="CRP28" s="497"/>
      <c r="CRQ28" s="497"/>
      <c r="CRR28" s="497"/>
      <c r="CRS28" s="497"/>
      <c r="CRT28" s="497"/>
      <c r="CRU28" s="497"/>
      <c r="CRV28" s="497"/>
      <c r="CRW28" s="497"/>
      <c r="CRX28" s="497"/>
      <c r="CRY28" s="497"/>
      <c r="CRZ28" s="497"/>
      <c r="CSA28" s="497"/>
      <c r="CSB28" s="497"/>
      <c r="CSC28" s="497"/>
      <c r="CSD28" s="497"/>
      <c r="CSE28" s="497"/>
      <c r="CSF28" s="497"/>
      <c r="CSG28" s="497"/>
      <c r="CSH28" s="497"/>
      <c r="CSI28" s="497"/>
      <c r="CSJ28" s="497"/>
      <c r="CSK28" s="497"/>
      <c r="CSL28" s="497"/>
      <c r="CSM28" s="497"/>
      <c r="CSN28" s="497"/>
      <c r="CSO28" s="497"/>
      <c r="CSP28" s="497"/>
      <c r="CSQ28" s="497"/>
      <c r="CSR28" s="497"/>
      <c r="CSS28" s="497"/>
      <c r="CST28" s="497"/>
      <c r="CSU28" s="497"/>
      <c r="CSV28" s="497"/>
      <c r="CSW28" s="497"/>
      <c r="CSX28" s="497"/>
      <c r="CSY28" s="497"/>
      <c r="CSZ28" s="497"/>
      <c r="CTA28" s="497"/>
      <c r="CTB28" s="497"/>
      <c r="CTC28" s="497"/>
      <c r="CTD28" s="497"/>
      <c r="CTE28" s="497"/>
      <c r="CTF28" s="497"/>
      <c r="CTG28" s="497"/>
      <c r="CTH28" s="497"/>
      <c r="CTI28" s="497"/>
      <c r="CTJ28" s="497"/>
      <c r="CTK28" s="497"/>
      <c r="CTL28" s="497"/>
      <c r="CTM28" s="497"/>
      <c r="CTN28" s="497"/>
      <c r="CTO28" s="497"/>
      <c r="CTP28" s="497"/>
      <c r="CTQ28" s="497"/>
      <c r="CTR28" s="497"/>
      <c r="CTS28" s="497"/>
      <c r="CTT28" s="497"/>
      <c r="CTU28" s="497"/>
      <c r="CTV28" s="497"/>
      <c r="CTW28" s="497"/>
      <c r="CTX28" s="497"/>
      <c r="CTY28" s="497"/>
      <c r="CTZ28" s="497"/>
      <c r="CUA28" s="497"/>
      <c r="CUB28" s="497"/>
      <c r="CUC28" s="497"/>
      <c r="CUD28" s="497"/>
      <c r="CUE28" s="497"/>
      <c r="CUF28" s="497"/>
      <c r="CUG28" s="497"/>
      <c r="CUH28" s="497"/>
      <c r="CUI28" s="497"/>
      <c r="CUJ28" s="497"/>
      <c r="CUK28" s="497"/>
      <c r="CUL28" s="497"/>
      <c r="CUM28" s="497"/>
      <c r="CUN28" s="497"/>
      <c r="CUO28" s="497"/>
      <c r="CUP28" s="497"/>
      <c r="CUQ28" s="497"/>
      <c r="CUR28" s="497"/>
      <c r="CUS28" s="497"/>
      <c r="CUT28" s="497"/>
      <c r="CUU28" s="497"/>
      <c r="CUV28" s="497"/>
      <c r="CUW28" s="497"/>
      <c r="CUX28" s="497"/>
      <c r="CUY28" s="497"/>
      <c r="CUZ28" s="497"/>
      <c r="CVA28" s="497"/>
      <c r="CVB28" s="497"/>
      <c r="CVC28" s="497"/>
      <c r="CVD28" s="497"/>
      <c r="CVE28" s="497"/>
      <c r="CVF28" s="497"/>
      <c r="CVG28" s="497"/>
      <c r="CVH28" s="497"/>
      <c r="CVI28" s="497"/>
      <c r="CVJ28" s="497"/>
      <c r="CVK28" s="497"/>
      <c r="CVL28" s="497"/>
      <c r="CVM28" s="497"/>
      <c r="CVN28" s="497"/>
      <c r="CVO28" s="497"/>
      <c r="CVP28" s="497"/>
      <c r="CVQ28" s="497"/>
      <c r="CVR28" s="497"/>
      <c r="CVS28" s="497"/>
      <c r="CVT28" s="497"/>
      <c r="CVU28" s="497"/>
      <c r="CVV28" s="497"/>
      <c r="CVW28" s="497"/>
      <c r="CVX28" s="497"/>
      <c r="CVY28" s="497"/>
      <c r="CVZ28" s="497"/>
      <c r="CWA28" s="497"/>
      <c r="CWB28" s="497"/>
      <c r="CWC28" s="497"/>
      <c r="CWD28" s="497"/>
      <c r="CWE28" s="497"/>
      <c r="CWF28" s="497"/>
      <c r="CWG28" s="497"/>
      <c r="CWH28" s="497"/>
      <c r="CWI28" s="497"/>
      <c r="CWJ28" s="497"/>
      <c r="CWK28" s="497"/>
      <c r="CWL28" s="497"/>
      <c r="CWM28" s="497"/>
      <c r="CWN28" s="497"/>
      <c r="CWO28" s="497"/>
      <c r="CWP28" s="497"/>
      <c r="CWQ28" s="497"/>
      <c r="CWR28" s="497"/>
      <c r="CWS28" s="497"/>
      <c r="CWT28" s="497"/>
      <c r="CWU28" s="497"/>
      <c r="CWV28" s="497"/>
      <c r="CWW28" s="497"/>
      <c r="CWX28" s="497"/>
      <c r="CWY28" s="497"/>
      <c r="CWZ28" s="497"/>
      <c r="CXA28" s="497"/>
      <c r="CXB28" s="497"/>
      <c r="CXC28" s="497"/>
      <c r="CXD28" s="497"/>
      <c r="CXE28" s="497"/>
      <c r="CXF28" s="497"/>
      <c r="CXG28" s="497"/>
      <c r="CXH28" s="497"/>
      <c r="CXI28" s="497"/>
      <c r="CXJ28" s="497"/>
      <c r="CXK28" s="497"/>
      <c r="CXL28" s="497"/>
      <c r="CXM28" s="497"/>
      <c r="CXN28" s="497"/>
      <c r="CXO28" s="497"/>
      <c r="CXP28" s="497"/>
      <c r="CXQ28" s="497"/>
      <c r="CXR28" s="497"/>
      <c r="CXS28" s="497"/>
      <c r="CXT28" s="497"/>
      <c r="CXU28" s="497"/>
      <c r="CXV28" s="497"/>
      <c r="CXW28" s="497"/>
      <c r="CXX28" s="497"/>
      <c r="CXY28" s="497"/>
      <c r="CXZ28" s="497"/>
      <c r="CYA28" s="497"/>
      <c r="CYB28" s="497"/>
      <c r="CYC28" s="497"/>
      <c r="CYD28" s="497"/>
      <c r="CYE28" s="497"/>
      <c r="CYF28" s="497"/>
      <c r="CYG28" s="497"/>
      <c r="CYH28" s="497"/>
      <c r="CYI28" s="497"/>
      <c r="CYJ28" s="497"/>
      <c r="CYK28" s="497"/>
      <c r="CYL28" s="497"/>
      <c r="CYM28" s="497"/>
      <c r="CYN28" s="497"/>
      <c r="CYO28" s="497"/>
      <c r="CYP28" s="497"/>
      <c r="CYQ28" s="497"/>
      <c r="CYR28" s="497"/>
      <c r="CYS28" s="497"/>
      <c r="CYT28" s="497"/>
      <c r="CYU28" s="497"/>
      <c r="CYV28" s="497"/>
      <c r="CYW28" s="497"/>
      <c r="CYX28" s="497"/>
      <c r="CYY28" s="497"/>
      <c r="CYZ28" s="497"/>
      <c r="CZA28" s="497"/>
      <c r="CZB28" s="497"/>
      <c r="CZC28" s="497"/>
      <c r="CZD28" s="497"/>
      <c r="CZE28" s="497"/>
      <c r="CZF28" s="497"/>
      <c r="CZG28" s="497"/>
      <c r="CZH28" s="497"/>
      <c r="CZI28" s="497"/>
      <c r="CZJ28" s="497"/>
      <c r="CZK28" s="497"/>
      <c r="CZL28" s="497"/>
      <c r="CZM28" s="497"/>
      <c r="CZN28" s="497"/>
      <c r="CZO28" s="497"/>
      <c r="CZP28" s="497"/>
      <c r="CZQ28" s="497"/>
      <c r="CZR28" s="497"/>
      <c r="CZS28" s="497"/>
      <c r="CZT28" s="497"/>
      <c r="CZU28" s="497"/>
      <c r="CZV28" s="497"/>
      <c r="CZW28" s="497"/>
      <c r="CZX28" s="497"/>
      <c r="CZY28" s="497"/>
      <c r="CZZ28" s="497"/>
      <c r="DAA28" s="497"/>
      <c r="DAB28" s="497"/>
      <c r="DAC28" s="497"/>
      <c r="DAD28" s="497"/>
      <c r="DAE28" s="497"/>
      <c r="DAF28" s="497"/>
      <c r="DAG28" s="497"/>
      <c r="DAH28" s="497"/>
      <c r="DAI28" s="497"/>
      <c r="DAJ28" s="497"/>
      <c r="DAK28" s="497"/>
      <c r="DAL28" s="497"/>
      <c r="DAM28" s="497"/>
      <c r="DAN28" s="497"/>
      <c r="DAO28" s="497"/>
      <c r="DAP28" s="497"/>
      <c r="DAQ28" s="497"/>
      <c r="DAR28" s="497"/>
      <c r="DAS28" s="497"/>
      <c r="DAT28" s="497"/>
      <c r="DAU28" s="497"/>
      <c r="DAV28" s="497"/>
      <c r="DAW28" s="497"/>
      <c r="DAX28" s="497"/>
      <c r="DAY28" s="497"/>
      <c r="DAZ28" s="497"/>
      <c r="DBA28" s="497"/>
      <c r="DBB28" s="497"/>
      <c r="DBC28" s="497"/>
      <c r="DBD28" s="497"/>
      <c r="DBE28" s="497"/>
      <c r="DBF28" s="497"/>
      <c r="DBG28" s="497"/>
      <c r="DBH28" s="497"/>
      <c r="DBI28" s="497"/>
      <c r="DBJ28" s="497"/>
      <c r="DBK28" s="497"/>
      <c r="DBL28" s="497"/>
      <c r="DBM28" s="497"/>
      <c r="DBN28" s="497"/>
      <c r="DBO28" s="497"/>
      <c r="DBP28" s="497"/>
      <c r="DBQ28" s="497"/>
      <c r="DBR28" s="497"/>
      <c r="DBS28" s="497"/>
      <c r="DBT28" s="497"/>
      <c r="DBU28" s="497"/>
      <c r="DBV28" s="497"/>
      <c r="DBW28" s="497"/>
      <c r="DBX28" s="497"/>
      <c r="DBY28" s="497"/>
      <c r="DBZ28" s="497"/>
      <c r="DCA28" s="497"/>
      <c r="DCB28" s="497"/>
      <c r="DCC28" s="497"/>
      <c r="DCD28" s="497"/>
      <c r="DCE28" s="497"/>
      <c r="DCF28" s="497"/>
      <c r="DCG28" s="497"/>
      <c r="DCH28" s="497"/>
      <c r="DCI28" s="497"/>
      <c r="DCJ28" s="497"/>
      <c r="DCK28" s="497"/>
      <c r="DCL28" s="497"/>
      <c r="DCM28" s="497"/>
      <c r="DCN28" s="497"/>
      <c r="DCO28" s="497"/>
      <c r="DCP28" s="497"/>
      <c r="DCQ28" s="497"/>
      <c r="DCR28" s="497"/>
      <c r="DCS28" s="497"/>
      <c r="DCT28" s="497"/>
      <c r="DCU28" s="497"/>
      <c r="DCV28" s="497"/>
      <c r="DCW28" s="497"/>
      <c r="DCX28" s="497"/>
      <c r="DCY28" s="497"/>
      <c r="DCZ28" s="497"/>
      <c r="DDA28" s="497"/>
      <c r="DDB28" s="497"/>
      <c r="DDC28" s="497"/>
      <c r="DDD28" s="497"/>
      <c r="DDE28" s="497"/>
      <c r="DDF28" s="497"/>
      <c r="DDG28" s="497"/>
      <c r="DDH28" s="497"/>
      <c r="DDI28" s="497"/>
      <c r="DDJ28" s="497"/>
      <c r="DDK28" s="497"/>
      <c r="DDL28" s="497"/>
      <c r="DDM28" s="497"/>
      <c r="DDN28" s="497"/>
      <c r="DDO28" s="497"/>
      <c r="DDP28" s="497"/>
      <c r="DDQ28" s="497"/>
      <c r="DDR28" s="497"/>
      <c r="DDS28" s="497"/>
      <c r="DDT28" s="497"/>
      <c r="DDU28" s="497"/>
      <c r="DDV28" s="497"/>
      <c r="DDW28" s="497"/>
      <c r="DDX28" s="497"/>
      <c r="DDY28" s="497"/>
      <c r="DDZ28" s="497"/>
      <c r="DEA28" s="497"/>
      <c r="DEB28" s="497"/>
      <c r="DEC28" s="497"/>
      <c r="DED28" s="497"/>
      <c r="DEE28" s="497"/>
      <c r="DEF28" s="497"/>
      <c r="DEG28" s="497"/>
      <c r="DEH28" s="497"/>
      <c r="DEI28" s="497"/>
      <c r="DEJ28" s="497"/>
      <c r="DEK28" s="497"/>
      <c r="DEL28" s="497"/>
      <c r="DEM28" s="497"/>
      <c r="DEN28" s="497"/>
      <c r="DEO28" s="497"/>
      <c r="DEP28" s="497"/>
      <c r="DEQ28" s="497"/>
      <c r="DER28" s="497"/>
      <c r="DES28" s="497"/>
      <c r="DET28" s="497"/>
      <c r="DEU28" s="497"/>
      <c r="DEV28" s="497"/>
      <c r="DEW28" s="497"/>
      <c r="DEX28" s="497"/>
      <c r="DEY28" s="497"/>
      <c r="DEZ28" s="497"/>
      <c r="DFA28" s="497"/>
      <c r="DFB28" s="497"/>
      <c r="DFC28" s="497"/>
      <c r="DFD28" s="497"/>
      <c r="DFE28" s="497"/>
      <c r="DFF28" s="497"/>
      <c r="DFG28" s="497"/>
      <c r="DFH28" s="497"/>
      <c r="DFI28" s="497"/>
      <c r="DFJ28" s="497"/>
      <c r="DFK28" s="497"/>
      <c r="DFL28" s="497"/>
      <c r="DFM28" s="497"/>
      <c r="DFN28" s="497"/>
      <c r="DFO28" s="497"/>
      <c r="DFP28" s="497"/>
      <c r="DFQ28" s="497"/>
      <c r="DFR28" s="497"/>
      <c r="DFS28" s="497"/>
      <c r="DFT28" s="497"/>
      <c r="DFU28" s="497"/>
      <c r="DFV28" s="497"/>
      <c r="DFW28" s="497"/>
      <c r="DFX28" s="497"/>
      <c r="DFY28" s="497"/>
      <c r="DFZ28" s="497"/>
      <c r="DGA28" s="497"/>
      <c r="DGB28" s="497"/>
      <c r="DGC28" s="497"/>
      <c r="DGD28" s="497"/>
      <c r="DGE28" s="497"/>
      <c r="DGF28" s="497"/>
      <c r="DGG28" s="497"/>
      <c r="DGH28" s="497"/>
      <c r="DGI28" s="497"/>
      <c r="DGJ28" s="497"/>
      <c r="DGK28" s="497"/>
      <c r="DGL28" s="497"/>
      <c r="DGM28" s="497"/>
      <c r="DGN28" s="497"/>
      <c r="DGO28" s="497"/>
      <c r="DGP28" s="497"/>
      <c r="DGQ28" s="497"/>
      <c r="DGR28" s="497"/>
      <c r="DGS28" s="497"/>
      <c r="DGT28" s="497"/>
      <c r="DGU28" s="497"/>
      <c r="DGV28" s="497"/>
      <c r="DGW28" s="497"/>
      <c r="DGX28" s="497"/>
      <c r="DGY28" s="497"/>
      <c r="DGZ28" s="497"/>
      <c r="DHA28" s="497"/>
      <c r="DHB28" s="497"/>
      <c r="DHC28" s="497"/>
      <c r="DHD28" s="497"/>
      <c r="DHE28" s="497"/>
      <c r="DHF28" s="497"/>
      <c r="DHG28" s="497"/>
      <c r="DHH28" s="497"/>
      <c r="DHI28" s="497"/>
      <c r="DHJ28" s="497"/>
      <c r="DHK28" s="497"/>
      <c r="DHL28" s="497"/>
      <c r="DHM28" s="497"/>
      <c r="DHN28" s="497"/>
      <c r="DHO28" s="497"/>
      <c r="DHP28" s="497"/>
      <c r="DHQ28" s="497"/>
      <c r="DHR28" s="497"/>
      <c r="DHS28" s="497"/>
      <c r="DHT28" s="497"/>
      <c r="DHU28" s="497"/>
      <c r="DHV28" s="497"/>
      <c r="DHW28" s="497"/>
      <c r="DHX28" s="497"/>
      <c r="DHY28" s="497"/>
      <c r="DHZ28" s="497"/>
      <c r="DIA28" s="497"/>
      <c r="DIB28" s="497"/>
      <c r="DIC28" s="497"/>
      <c r="DID28" s="497"/>
      <c r="DIE28" s="497"/>
      <c r="DIF28" s="497"/>
      <c r="DIG28" s="497"/>
      <c r="DIH28" s="497"/>
      <c r="DII28" s="497"/>
      <c r="DIJ28" s="497"/>
      <c r="DIK28" s="497"/>
      <c r="DIL28" s="497"/>
      <c r="DIM28" s="497"/>
      <c r="DIN28" s="497"/>
      <c r="DIO28" s="497"/>
      <c r="DIP28" s="497"/>
      <c r="DIQ28" s="497"/>
      <c r="DIR28" s="497"/>
      <c r="DIS28" s="497"/>
      <c r="DIT28" s="497"/>
      <c r="DIU28" s="497"/>
      <c r="DIV28" s="497"/>
      <c r="DIW28" s="497"/>
      <c r="DIX28" s="497"/>
      <c r="DIY28" s="497"/>
      <c r="DIZ28" s="497"/>
      <c r="DJA28" s="497"/>
      <c r="DJB28" s="497"/>
      <c r="DJC28" s="497"/>
      <c r="DJD28" s="497"/>
      <c r="DJE28" s="497"/>
      <c r="DJF28" s="497"/>
      <c r="DJG28" s="497"/>
      <c r="DJH28" s="497"/>
      <c r="DJI28" s="497"/>
      <c r="DJJ28" s="497"/>
      <c r="DJK28" s="497"/>
      <c r="DJL28" s="497"/>
      <c r="DJM28" s="497"/>
      <c r="DJN28" s="497"/>
      <c r="DJO28" s="497"/>
      <c r="DJP28" s="497"/>
      <c r="DJQ28" s="497"/>
      <c r="DJR28" s="497"/>
      <c r="DJS28" s="497"/>
      <c r="DJT28" s="497"/>
      <c r="DJU28" s="497"/>
      <c r="DJV28" s="497"/>
      <c r="DJW28" s="497"/>
      <c r="DJX28" s="497"/>
      <c r="DJY28" s="497"/>
      <c r="DJZ28" s="497"/>
      <c r="DKA28" s="497"/>
      <c r="DKB28" s="497"/>
      <c r="DKC28" s="497"/>
      <c r="DKD28" s="497"/>
      <c r="DKE28" s="497"/>
      <c r="DKF28" s="497"/>
      <c r="DKG28" s="497"/>
      <c r="DKH28" s="497"/>
      <c r="DKI28" s="497"/>
      <c r="DKJ28" s="497"/>
      <c r="DKK28" s="497"/>
      <c r="DKL28" s="497"/>
      <c r="DKM28" s="497"/>
      <c r="DKN28" s="497"/>
      <c r="DKO28" s="497"/>
      <c r="DKP28" s="497"/>
      <c r="DKQ28" s="497"/>
      <c r="DKR28" s="497"/>
      <c r="DKS28" s="497"/>
      <c r="DKT28" s="497"/>
      <c r="DKU28" s="497"/>
      <c r="DKV28" s="497"/>
      <c r="DKW28" s="497"/>
      <c r="DKX28" s="497"/>
      <c r="DKY28" s="497"/>
      <c r="DKZ28" s="497"/>
      <c r="DLA28" s="497"/>
      <c r="DLB28" s="497"/>
      <c r="DLC28" s="497"/>
      <c r="DLD28" s="497"/>
      <c r="DLE28" s="497"/>
      <c r="DLF28" s="497"/>
      <c r="DLG28" s="497"/>
      <c r="DLH28" s="497"/>
      <c r="DLI28" s="497"/>
      <c r="DLJ28" s="497"/>
      <c r="DLK28" s="497"/>
      <c r="DLL28" s="497"/>
      <c r="DLM28" s="497"/>
      <c r="DLN28" s="497"/>
      <c r="DLO28" s="497"/>
      <c r="DLP28" s="497"/>
      <c r="DLQ28" s="497"/>
      <c r="DLR28" s="497"/>
      <c r="DLS28" s="497"/>
      <c r="DLT28" s="497"/>
      <c r="DLU28" s="497"/>
      <c r="DLV28" s="497"/>
      <c r="DLW28" s="497"/>
      <c r="DLX28" s="497"/>
      <c r="DLY28" s="497"/>
      <c r="DLZ28" s="497"/>
      <c r="DMA28" s="497"/>
      <c r="DMB28" s="497"/>
      <c r="DMC28" s="497"/>
      <c r="DMD28" s="497"/>
      <c r="DME28" s="497"/>
      <c r="DMF28" s="497"/>
      <c r="DMG28" s="497"/>
      <c r="DMH28" s="497"/>
      <c r="DMI28" s="497"/>
      <c r="DMJ28" s="497"/>
      <c r="DMK28" s="497"/>
      <c r="DML28" s="497"/>
      <c r="DMM28" s="497"/>
      <c r="DMN28" s="497"/>
      <c r="DMO28" s="497"/>
      <c r="DMP28" s="497"/>
      <c r="DMQ28" s="497"/>
      <c r="DMR28" s="497"/>
      <c r="DMS28" s="497"/>
      <c r="DMT28" s="497"/>
      <c r="DMU28" s="497"/>
      <c r="DMV28" s="497"/>
      <c r="DMW28" s="497"/>
      <c r="DMX28" s="497"/>
      <c r="DMY28" s="497"/>
      <c r="DMZ28" s="497"/>
      <c r="DNA28" s="497"/>
      <c r="DNB28" s="497"/>
      <c r="DNC28" s="497"/>
      <c r="DND28" s="497"/>
      <c r="DNE28" s="497"/>
      <c r="DNF28" s="497"/>
      <c r="DNG28" s="497"/>
      <c r="DNH28" s="497"/>
      <c r="DNI28" s="497"/>
      <c r="DNJ28" s="497"/>
      <c r="DNK28" s="497"/>
      <c r="DNL28" s="497"/>
      <c r="DNM28" s="497"/>
      <c r="DNN28" s="497"/>
      <c r="DNO28" s="497"/>
      <c r="DNP28" s="497"/>
      <c r="DNQ28" s="497"/>
      <c r="DNR28" s="497"/>
      <c r="DNS28" s="497"/>
      <c r="DNT28" s="497"/>
      <c r="DNU28" s="497"/>
      <c r="DNV28" s="497"/>
      <c r="DNW28" s="497"/>
      <c r="DNX28" s="497"/>
      <c r="DNY28" s="497"/>
      <c r="DNZ28" s="497"/>
      <c r="DOA28" s="497"/>
      <c r="DOB28" s="497"/>
      <c r="DOC28" s="497"/>
      <c r="DOD28" s="497"/>
      <c r="DOE28" s="497"/>
      <c r="DOF28" s="497"/>
      <c r="DOG28" s="497"/>
      <c r="DOH28" s="497"/>
      <c r="DOI28" s="497"/>
      <c r="DOJ28" s="497"/>
      <c r="DOK28" s="497"/>
      <c r="DOL28" s="497"/>
      <c r="DOM28" s="497"/>
      <c r="DON28" s="497"/>
      <c r="DOO28" s="497"/>
      <c r="DOP28" s="497"/>
      <c r="DOQ28" s="497"/>
      <c r="DOR28" s="497"/>
      <c r="DOS28" s="497"/>
      <c r="DOT28" s="497"/>
      <c r="DOU28" s="497"/>
      <c r="DOV28" s="497"/>
      <c r="DOW28" s="497"/>
      <c r="DOX28" s="497"/>
      <c r="DOY28" s="497"/>
      <c r="DOZ28" s="497"/>
      <c r="DPA28" s="497"/>
      <c r="DPB28" s="497"/>
      <c r="DPC28" s="497"/>
      <c r="DPD28" s="497"/>
      <c r="DPE28" s="497"/>
      <c r="DPF28" s="497"/>
      <c r="DPG28" s="497"/>
      <c r="DPH28" s="497"/>
      <c r="DPI28" s="497"/>
      <c r="DPJ28" s="497"/>
      <c r="DPK28" s="497"/>
      <c r="DPL28" s="497"/>
      <c r="DPM28" s="497"/>
      <c r="DPN28" s="497"/>
      <c r="DPO28" s="497"/>
      <c r="DPP28" s="497"/>
      <c r="DPQ28" s="497"/>
      <c r="DPR28" s="497"/>
      <c r="DPS28" s="497"/>
      <c r="DPT28" s="497"/>
      <c r="DPU28" s="497"/>
      <c r="DPV28" s="497"/>
      <c r="DPW28" s="497"/>
      <c r="DPX28" s="497"/>
      <c r="DPY28" s="497"/>
      <c r="DPZ28" s="497"/>
      <c r="DQA28" s="497"/>
      <c r="DQB28" s="497"/>
      <c r="DQC28" s="497"/>
      <c r="DQD28" s="497"/>
      <c r="DQE28" s="497"/>
      <c r="DQF28" s="497"/>
      <c r="DQG28" s="497"/>
      <c r="DQH28" s="497"/>
      <c r="DQI28" s="497"/>
      <c r="DQJ28" s="497"/>
      <c r="DQK28" s="497"/>
      <c r="DQL28" s="497"/>
      <c r="DQM28" s="497"/>
      <c r="DQN28" s="497"/>
      <c r="DQO28" s="497"/>
      <c r="DQP28" s="497"/>
      <c r="DQQ28" s="497"/>
      <c r="DQR28" s="497"/>
      <c r="DQS28" s="497"/>
      <c r="DQT28" s="497"/>
      <c r="DQU28" s="497"/>
      <c r="DQV28" s="497"/>
      <c r="DQW28" s="497"/>
      <c r="DQX28" s="497"/>
      <c r="DQY28" s="497"/>
      <c r="DQZ28" s="497"/>
      <c r="DRA28" s="497"/>
      <c r="DRB28" s="497"/>
      <c r="DRC28" s="497"/>
      <c r="DRD28" s="497"/>
      <c r="DRE28" s="497"/>
      <c r="DRF28" s="497"/>
      <c r="DRG28" s="497"/>
      <c r="DRH28" s="497"/>
      <c r="DRI28" s="497"/>
      <c r="DRJ28" s="497"/>
      <c r="DRK28" s="497"/>
      <c r="DRL28" s="497"/>
      <c r="DRM28" s="497"/>
      <c r="DRN28" s="497"/>
      <c r="DRO28" s="497"/>
      <c r="DRP28" s="497"/>
      <c r="DRQ28" s="497"/>
      <c r="DRR28" s="497"/>
      <c r="DRS28" s="497"/>
      <c r="DRT28" s="497"/>
      <c r="DRU28" s="497"/>
      <c r="DRV28" s="497"/>
      <c r="DRW28" s="497"/>
      <c r="DRX28" s="497"/>
      <c r="DRY28" s="497"/>
      <c r="DRZ28" s="497"/>
      <c r="DSA28" s="497"/>
      <c r="DSB28" s="497"/>
      <c r="DSC28" s="497"/>
      <c r="DSD28" s="497"/>
      <c r="DSE28" s="497"/>
      <c r="DSF28" s="497"/>
      <c r="DSG28" s="497"/>
      <c r="DSH28" s="497"/>
      <c r="DSI28" s="497"/>
      <c r="DSJ28" s="497"/>
      <c r="DSK28" s="497"/>
      <c r="DSL28" s="497"/>
      <c r="DSM28" s="497"/>
      <c r="DSN28" s="497"/>
      <c r="DSO28" s="497"/>
      <c r="DSP28" s="497"/>
      <c r="DSQ28" s="497"/>
      <c r="DSR28" s="497"/>
      <c r="DSS28" s="497"/>
      <c r="DST28" s="497"/>
      <c r="DSU28" s="497"/>
      <c r="DSV28" s="497"/>
      <c r="DSW28" s="497"/>
      <c r="DSX28" s="497"/>
      <c r="DSY28" s="497"/>
      <c r="DSZ28" s="497"/>
      <c r="DTA28" s="497"/>
      <c r="DTB28" s="497"/>
      <c r="DTC28" s="497"/>
      <c r="DTD28" s="497"/>
      <c r="DTE28" s="497"/>
      <c r="DTF28" s="497"/>
      <c r="DTG28" s="497"/>
      <c r="DTH28" s="497"/>
      <c r="DTI28" s="497"/>
      <c r="DTJ28" s="497"/>
      <c r="DTK28" s="497"/>
      <c r="DTL28" s="497"/>
      <c r="DTM28" s="497"/>
      <c r="DTN28" s="497"/>
      <c r="DTO28" s="497"/>
      <c r="DTP28" s="497"/>
      <c r="DTQ28" s="497"/>
      <c r="DTR28" s="497"/>
      <c r="DTS28" s="497"/>
      <c r="DTT28" s="497"/>
      <c r="DTU28" s="497"/>
      <c r="DTV28" s="497"/>
      <c r="DTW28" s="497"/>
      <c r="DTX28" s="497"/>
      <c r="DTY28" s="497"/>
      <c r="DTZ28" s="497"/>
      <c r="DUA28" s="497"/>
      <c r="DUB28" s="497"/>
      <c r="DUC28" s="497"/>
      <c r="DUD28" s="497"/>
      <c r="DUE28" s="497"/>
      <c r="DUF28" s="497"/>
      <c r="DUG28" s="497"/>
      <c r="DUH28" s="497"/>
      <c r="DUI28" s="497"/>
      <c r="DUJ28" s="497"/>
      <c r="DUK28" s="497"/>
      <c r="DUL28" s="497"/>
      <c r="DUM28" s="497"/>
      <c r="DUN28" s="497"/>
      <c r="DUO28" s="497"/>
      <c r="DUP28" s="497"/>
      <c r="DUQ28" s="497"/>
      <c r="DUR28" s="497"/>
      <c r="DUS28" s="497"/>
      <c r="DUT28" s="497"/>
      <c r="DUU28" s="497"/>
      <c r="DUV28" s="497"/>
      <c r="DUW28" s="497"/>
      <c r="DUX28" s="497"/>
      <c r="DUY28" s="497"/>
      <c r="DUZ28" s="497"/>
      <c r="DVA28" s="497"/>
      <c r="DVB28" s="497"/>
      <c r="DVC28" s="497"/>
      <c r="DVD28" s="497"/>
      <c r="DVE28" s="497"/>
      <c r="DVF28" s="497"/>
      <c r="DVG28" s="497"/>
      <c r="DVH28" s="497"/>
      <c r="DVI28" s="497"/>
      <c r="DVJ28" s="497"/>
      <c r="DVK28" s="497"/>
      <c r="DVL28" s="497"/>
      <c r="DVM28" s="497"/>
      <c r="DVN28" s="497"/>
      <c r="DVO28" s="497"/>
      <c r="DVP28" s="497"/>
      <c r="DVQ28" s="497"/>
      <c r="DVR28" s="497"/>
      <c r="DVS28" s="497"/>
      <c r="DVT28" s="497"/>
      <c r="DVU28" s="497"/>
      <c r="DVV28" s="497"/>
      <c r="DVW28" s="497"/>
      <c r="DVX28" s="497"/>
      <c r="DVY28" s="497"/>
      <c r="DVZ28" s="497"/>
      <c r="DWA28" s="497"/>
      <c r="DWB28" s="497"/>
      <c r="DWC28" s="497"/>
      <c r="DWD28" s="497"/>
      <c r="DWE28" s="497"/>
      <c r="DWF28" s="497"/>
      <c r="DWG28" s="497"/>
      <c r="DWH28" s="497"/>
      <c r="DWI28" s="497"/>
      <c r="DWJ28" s="497"/>
      <c r="DWK28" s="497"/>
      <c r="DWL28" s="497"/>
      <c r="DWM28" s="497"/>
      <c r="DWN28" s="497"/>
      <c r="DWO28" s="497"/>
      <c r="DWP28" s="497"/>
      <c r="DWQ28" s="497"/>
      <c r="DWR28" s="497"/>
      <c r="DWS28" s="497"/>
      <c r="DWT28" s="497"/>
      <c r="DWU28" s="497"/>
      <c r="DWV28" s="497"/>
      <c r="DWW28" s="497"/>
      <c r="DWX28" s="497"/>
      <c r="DWY28" s="497"/>
      <c r="DWZ28" s="497"/>
      <c r="DXA28" s="497"/>
      <c r="DXB28" s="497"/>
      <c r="DXC28" s="497"/>
      <c r="DXD28" s="497"/>
      <c r="DXE28" s="497"/>
      <c r="DXF28" s="497"/>
      <c r="DXG28" s="497"/>
      <c r="DXH28" s="497"/>
      <c r="DXI28" s="497"/>
      <c r="DXJ28" s="497"/>
      <c r="DXK28" s="497"/>
      <c r="DXL28" s="497"/>
      <c r="DXM28" s="497"/>
      <c r="DXN28" s="497"/>
      <c r="DXO28" s="497"/>
      <c r="DXP28" s="497"/>
      <c r="DXQ28" s="497"/>
      <c r="DXR28" s="497"/>
      <c r="DXS28" s="497"/>
      <c r="DXT28" s="497"/>
      <c r="DXU28" s="497"/>
      <c r="DXV28" s="497"/>
      <c r="DXW28" s="497"/>
      <c r="DXX28" s="497"/>
      <c r="DXY28" s="497"/>
      <c r="DXZ28" s="497"/>
      <c r="DYA28" s="497"/>
      <c r="DYB28" s="497"/>
      <c r="DYC28" s="497"/>
      <c r="DYD28" s="497"/>
      <c r="DYE28" s="497"/>
      <c r="DYF28" s="497"/>
      <c r="DYG28" s="497"/>
      <c r="DYH28" s="497"/>
      <c r="DYI28" s="497"/>
      <c r="DYJ28" s="497"/>
      <c r="DYK28" s="497"/>
      <c r="DYL28" s="497"/>
      <c r="DYM28" s="497"/>
      <c r="DYN28" s="497"/>
      <c r="DYO28" s="497"/>
      <c r="DYP28" s="497"/>
      <c r="DYQ28" s="497"/>
      <c r="DYR28" s="497"/>
      <c r="DYS28" s="497"/>
      <c r="DYT28" s="497"/>
      <c r="DYU28" s="497"/>
      <c r="DYV28" s="497"/>
      <c r="DYW28" s="497"/>
      <c r="DYX28" s="497"/>
      <c r="DYY28" s="497"/>
      <c r="DYZ28" s="497"/>
      <c r="DZA28" s="497"/>
      <c r="DZB28" s="497"/>
      <c r="DZC28" s="497"/>
      <c r="DZD28" s="497"/>
      <c r="DZE28" s="497"/>
      <c r="DZF28" s="497"/>
      <c r="DZG28" s="497"/>
      <c r="DZH28" s="497"/>
      <c r="DZI28" s="497"/>
      <c r="DZJ28" s="497"/>
      <c r="DZK28" s="497"/>
      <c r="DZL28" s="497"/>
      <c r="DZM28" s="497"/>
      <c r="DZN28" s="497"/>
      <c r="DZO28" s="497"/>
      <c r="DZP28" s="497"/>
      <c r="DZQ28" s="497"/>
      <c r="DZR28" s="497"/>
      <c r="DZS28" s="497"/>
      <c r="DZT28" s="497"/>
      <c r="DZU28" s="497"/>
      <c r="DZV28" s="497"/>
      <c r="DZW28" s="497"/>
      <c r="DZX28" s="497"/>
      <c r="DZY28" s="497"/>
      <c r="DZZ28" s="497"/>
      <c r="EAA28" s="497"/>
      <c r="EAB28" s="497"/>
      <c r="EAC28" s="497"/>
      <c r="EAD28" s="497"/>
      <c r="EAE28" s="497"/>
      <c r="EAF28" s="497"/>
      <c r="EAG28" s="497"/>
      <c r="EAH28" s="497"/>
      <c r="EAI28" s="497"/>
      <c r="EAJ28" s="497"/>
      <c r="EAK28" s="497"/>
      <c r="EAL28" s="497"/>
      <c r="EAM28" s="497"/>
      <c r="EAN28" s="497"/>
      <c r="EAO28" s="497"/>
      <c r="EAP28" s="497"/>
      <c r="EAQ28" s="497"/>
      <c r="EAR28" s="497"/>
      <c r="EAS28" s="497"/>
      <c r="EAT28" s="497"/>
      <c r="EAU28" s="497"/>
      <c r="EAV28" s="497"/>
      <c r="EAW28" s="497"/>
      <c r="EAX28" s="497"/>
      <c r="EAY28" s="497"/>
      <c r="EAZ28" s="497"/>
      <c r="EBA28" s="497"/>
      <c r="EBB28" s="497"/>
      <c r="EBC28" s="497"/>
      <c r="EBD28" s="497"/>
      <c r="EBE28" s="497"/>
      <c r="EBF28" s="497"/>
      <c r="EBG28" s="497"/>
      <c r="EBH28" s="497"/>
      <c r="EBI28" s="497"/>
      <c r="EBJ28" s="497"/>
      <c r="EBK28" s="497"/>
      <c r="EBL28" s="497"/>
      <c r="EBM28" s="497"/>
      <c r="EBN28" s="497"/>
      <c r="EBO28" s="497"/>
      <c r="EBP28" s="497"/>
      <c r="EBQ28" s="497"/>
      <c r="EBR28" s="497"/>
      <c r="EBS28" s="497"/>
      <c r="EBT28" s="497"/>
      <c r="EBU28" s="497"/>
      <c r="EBV28" s="497"/>
      <c r="EBW28" s="497"/>
      <c r="EBX28" s="497"/>
      <c r="EBY28" s="497"/>
      <c r="EBZ28" s="497"/>
      <c r="ECA28" s="497"/>
      <c r="ECB28" s="497"/>
      <c r="ECC28" s="497"/>
      <c r="ECD28" s="497"/>
      <c r="ECE28" s="497"/>
      <c r="ECF28" s="497"/>
      <c r="ECG28" s="497"/>
      <c r="ECH28" s="497"/>
      <c r="ECI28" s="497"/>
      <c r="ECJ28" s="497"/>
      <c r="ECK28" s="497"/>
      <c r="ECL28" s="497"/>
      <c r="ECM28" s="497"/>
      <c r="ECN28" s="497"/>
      <c r="ECO28" s="497"/>
      <c r="ECP28" s="497"/>
      <c r="ECQ28" s="497"/>
      <c r="ECR28" s="497"/>
      <c r="ECS28" s="497"/>
      <c r="ECT28" s="497"/>
      <c r="ECU28" s="497"/>
      <c r="ECV28" s="497"/>
      <c r="ECW28" s="497"/>
      <c r="ECX28" s="497"/>
      <c r="ECY28" s="497"/>
      <c r="ECZ28" s="497"/>
      <c r="EDA28" s="497"/>
      <c r="EDB28" s="497"/>
      <c r="EDC28" s="497"/>
      <c r="EDD28" s="497"/>
      <c r="EDE28" s="497"/>
      <c r="EDF28" s="497"/>
      <c r="EDG28" s="497"/>
      <c r="EDH28" s="497"/>
      <c r="EDI28" s="497"/>
      <c r="EDJ28" s="497"/>
      <c r="EDK28" s="497"/>
      <c r="EDL28" s="497"/>
      <c r="EDM28" s="497"/>
      <c r="EDN28" s="497"/>
      <c r="EDO28" s="497"/>
      <c r="EDP28" s="497"/>
      <c r="EDQ28" s="497"/>
      <c r="EDR28" s="497"/>
      <c r="EDS28" s="497"/>
      <c r="EDT28" s="497"/>
      <c r="EDU28" s="497"/>
      <c r="EDV28" s="497"/>
      <c r="EDW28" s="497"/>
      <c r="EDX28" s="497"/>
      <c r="EDY28" s="497"/>
      <c r="EDZ28" s="497"/>
      <c r="EEA28" s="497"/>
      <c r="EEB28" s="497"/>
      <c r="EEC28" s="497"/>
      <c r="EED28" s="497"/>
      <c r="EEE28" s="497"/>
      <c r="EEF28" s="497"/>
      <c r="EEG28" s="497"/>
      <c r="EEH28" s="497"/>
      <c r="EEI28" s="497"/>
      <c r="EEJ28" s="497"/>
      <c r="EEK28" s="497"/>
      <c r="EEL28" s="497"/>
      <c r="EEM28" s="497"/>
      <c r="EEN28" s="497"/>
      <c r="EEO28" s="497"/>
      <c r="EEP28" s="497"/>
      <c r="EEQ28" s="497"/>
      <c r="EER28" s="497"/>
      <c r="EES28" s="497"/>
      <c r="EET28" s="497"/>
      <c r="EEU28" s="497"/>
      <c r="EEV28" s="497"/>
      <c r="EEW28" s="497"/>
      <c r="EEX28" s="497"/>
      <c r="EEY28" s="497"/>
      <c r="EEZ28" s="497"/>
      <c r="EFA28" s="497"/>
      <c r="EFB28" s="497"/>
      <c r="EFC28" s="497"/>
      <c r="EFD28" s="497"/>
      <c r="EFE28" s="497"/>
      <c r="EFF28" s="497"/>
      <c r="EFG28" s="497"/>
      <c r="EFH28" s="497"/>
      <c r="EFI28" s="497"/>
      <c r="EFJ28" s="497"/>
      <c r="EFK28" s="497"/>
      <c r="EFL28" s="497"/>
      <c r="EFM28" s="497"/>
      <c r="EFN28" s="497"/>
      <c r="EFO28" s="497"/>
      <c r="EFP28" s="497"/>
      <c r="EFQ28" s="497"/>
      <c r="EFR28" s="497"/>
      <c r="EFS28" s="497"/>
      <c r="EFT28" s="497"/>
      <c r="EFU28" s="497"/>
      <c r="EFV28" s="497"/>
      <c r="EFW28" s="497"/>
      <c r="EFX28" s="497"/>
      <c r="EFY28" s="497"/>
      <c r="EFZ28" s="497"/>
      <c r="EGA28" s="497"/>
      <c r="EGB28" s="497"/>
      <c r="EGC28" s="497"/>
      <c r="EGD28" s="497"/>
      <c r="EGE28" s="497"/>
      <c r="EGF28" s="497"/>
      <c r="EGG28" s="497"/>
      <c r="EGH28" s="497"/>
      <c r="EGI28" s="497"/>
      <c r="EGJ28" s="497"/>
      <c r="EGK28" s="497"/>
      <c r="EGL28" s="497"/>
      <c r="EGM28" s="497"/>
      <c r="EGN28" s="497"/>
      <c r="EGO28" s="497"/>
      <c r="EGP28" s="497"/>
      <c r="EGQ28" s="497"/>
      <c r="EGR28" s="497"/>
      <c r="EGS28" s="497"/>
      <c r="EGT28" s="497"/>
      <c r="EGU28" s="497"/>
      <c r="EGV28" s="497"/>
      <c r="EGW28" s="497"/>
      <c r="EGX28" s="497"/>
      <c r="EGY28" s="497"/>
      <c r="EGZ28" s="497"/>
      <c r="EHA28" s="497"/>
      <c r="EHB28" s="497"/>
      <c r="EHC28" s="497"/>
      <c r="EHD28" s="497"/>
      <c r="EHE28" s="497"/>
      <c r="EHF28" s="497"/>
      <c r="EHG28" s="497"/>
      <c r="EHH28" s="497"/>
      <c r="EHI28" s="497"/>
      <c r="EHJ28" s="497"/>
      <c r="EHK28" s="497"/>
      <c r="EHL28" s="497"/>
      <c r="EHM28" s="497"/>
      <c r="EHN28" s="497"/>
      <c r="EHO28" s="497"/>
      <c r="EHP28" s="497"/>
      <c r="EHQ28" s="497"/>
      <c r="EHR28" s="497"/>
      <c r="EHS28" s="497"/>
      <c r="EHT28" s="497"/>
      <c r="EHU28" s="497"/>
      <c r="EHV28" s="497"/>
      <c r="EHW28" s="497"/>
      <c r="EHX28" s="497"/>
      <c r="EHY28" s="497"/>
      <c r="EHZ28" s="497"/>
      <c r="EIA28" s="497"/>
      <c r="EIB28" s="497"/>
      <c r="EIC28" s="497"/>
      <c r="EID28" s="497"/>
      <c r="EIE28" s="497"/>
      <c r="EIF28" s="497"/>
      <c r="EIG28" s="497"/>
      <c r="EIH28" s="497"/>
      <c r="EII28" s="497"/>
      <c r="EIJ28" s="497"/>
      <c r="EIK28" s="497"/>
      <c r="EIL28" s="497"/>
      <c r="EIM28" s="497"/>
      <c r="EIN28" s="497"/>
      <c r="EIO28" s="497"/>
      <c r="EIP28" s="497"/>
      <c r="EIQ28" s="497"/>
      <c r="EIR28" s="497"/>
      <c r="EIS28" s="497"/>
      <c r="EIT28" s="497"/>
      <c r="EIU28" s="497"/>
      <c r="EIV28" s="497"/>
      <c r="EIW28" s="497"/>
      <c r="EIX28" s="497"/>
      <c r="EIY28" s="497"/>
      <c r="EIZ28" s="497"/>
      <c r="EJA28" s="497"/>
      <c r="EJB28" s="497"/>
      <c r="EJC28" s="497"/>
      <c r="EJD28" s="497"/>
      <c r="EJE28" s="497"/>
      <c r="EJF28" s="497"/>
      <c r="EJG28" s="497"/>
      <c r="EJH28" s="497"/>
      <c r="EJI28" s="497"/>
      <c r="EJJ28" s="497"/>
      <c r="EJK28" s="497"/>
      <c r="EJL28" s="497"/>
      <c r="EJM28" s="497"/>
      <c r="EJN28" s="497"/>
      <c r="EJO28" s="497"/>
      <c r="EJP28" s="497"/>
      <c r="EJQ28" s="497"/>
      <c r="EJR28" s="497"/>
      <c r="EJS28" s="497"/>
      <c r="EJT28" s="497"/>
      <c r="EJU28" s="497"/>
      <c r="EJV28" s="497"/>
      <c r="EJW28" s="497"/>
      <c r="EJX28" s="497"/>
      <c r="EJY28" s="497"/>
      <c r="EJZ28" s="497"/>
      <c r="EKA28" s="497"/>
      <c r="EKB28" s="497"/>
      <c r="EKC28" s="497"/>
      <c r="EKD28" s="497"/>
      <c r="EKE28" s="497"/>
      <c r="EKF28" s="497"/>
      <c r="EKG28" s="497"/>
      <c r="EKH28" s="497"/>
      <c r="EKI28" s="497"/>
      <c r="EKJ28" s="497"/>
      <c r="EKK28" s="497"/>
      <c r="EKL28" s="497"/>
      <c r="EKM28" s="497"/>
      <c r="EKN28" s="497"/>
      <c r="EKO28" s="497"/>
      <c r="EKP28" s="497"/>
      <c r="EKQ28" s="497"/>
      <c r="EKR28" s="497"/>
      <c r="EKS28" s="497"/>
      <c r="EKT28" s="497"/>
      <c r="EKU28" s="497"/>
      <c r="EKV28" s="497"/>
      <c r="EKW28" s="497"/>
      <c r="EKX28" s="497"/>
      <c r="EKY28" s="497"/>
      <c r="EKZ28" s="497"/>
      <c r="ELA28" s="497"/>
      <c r="ELB28" s="497"/>
      <c r="ELC28" s="497"/>
      <c r="ELD28" s="497"/>
      <c r="ELE28" s="497"/>
      <c r="ELF28" s="497"/>
      <c r="ELG28" s="497"/>
      <c r="ELH28" s="497"/>
      <c r="ELI28" s="497"/>
      <c r="ELJ28" s="497"/>
      <c r="ELK28" s="497"/>
      <c r="ELL28" s="497"/>
      <c r="ELM28" s="497"/>
      <c r="ELN28" s="497"/>
      <c r="ELO28" s="497"/>
      <c r="ELP28" s="497"/>
      <c r="ELQ28" s="497"/>
      <c r="ELR28" s="497"/>
      <c r="ELS28" s="497"/>
      <c r="ELT28" s="497"/>
      <c r="ELU28" s="497"/>
      <c r="ELV28" s="497"/>
      <c r="ELW28" s="497"/>
      <c r="ELX28" s="497"/>
      <c r="ELY28" s="497"/>
      <c r="ELZ28" s="497"/>
      <c r="EMA28" s="497"/>
      <c r="EMB28" s="497"/>
      <c r="EMC28" s="497"/>
      <c r="EMD28" s="497"/>
      <c r="EME28" s="497"/>
      <c r="EMF28" s="497"/>
      <c r="EMG28" s="497"/>
      <c r="EMH28" s="497"/>
      <c r="EMI28" s="497"/>
      <c r="EMJ28" s="497"/>
      <c r="EMK28" s="497"/>
      <c r="EML28" s="497"/>
      <c r="EMM28" s="497"/>
      <c r="EMN28" s="497"/>
      <c r="EMO28" s="497"/>
      <c r="EMP28" s="497"/>
      <c r="EMQ28" s="497"/>
      <c r="EMR28" s="497"/>
      <c r="EMS28" s="497"/>
      <c r="EMT28" s="497"/>
      <c r="EMU28" s="497"/>
      <c r="EMV28" s="497"/>
      <c r="EMW28" s="497"/>
      <c r="EMX28" s="497"/>
      <c r="EMY28" s="497"/>
      <c r="EMZ28" s="497"/>
      <c r="ENA28" s="497"/>
      <c r="ENB28" s="497"/>
      <c r="ENC28" s="497"/>
      <c r="END28" s="497"/>
      <c r="ENE28" s="497"/>
      <c r="ENF28" s="497"/>
      <c r="ENG28" s="497"/>
      <c r="ENH28" s="497"/>
      <c r="ENI28" s="497"/>
      <c r="ENJ28" s="497"/>
      <c r="ENK28" s="497"/>
      <c r="ENL28" s="497"/>
      <c r="ENM28" s="497"/>
      <c r="ENN28" s="497"/>
      <c r="ENO28" s="497"/>
      <c r="ENP28" s="497"/>
      <c r="ENQ28" s="497"/>
      <c r="ENR28" s="497"/>
      <c r="ENS28" s="497"/>
      <c r="ENT28" s="497"/>
      <c r="ENU28" s="497"/>
      <c r="ENV28" s="497"/>
      <c r="ENW28" s="497"/>
      <c r="ENX28" s="497"/>
      <c r="ENY28" s="497"/>
      <c r="ENZ28" s="497"/>
      <c r="EOA28" s="497"/>
      <c r="EOB28" s="497"/>
      <c r="EOC28" s="497"/>
      <c r="EOD28" s="497"/>
      <c r="EOE28" s="497"/>
      <c r="EOF28" s="497"/>
      <c r="EOG28" s="497"/>
      <c r="EOH28" s="497"/>
      <c r="EOI28" s="497"/>
      <c r="EOJ28" s="497"/>
      <c r="EOK28" s="497"/>
      <c r="EOL28" s="497"/>
      <c r="EOM28" s="497"/>
      <c r="EON28" s="497"/>
      <c r="EOO28" s="497"/>
      <c r="EOP28" s="497"/>
      <c r="EOQ28" s="497"/>
      <c r="EOR28" s="497"/>
      <c r="EOS28" s="497"/>
      <c r="EOT28" s="497"/>
      <c r="EOU28" s="497"/>
      <c r="EOV28" s="497"/>
      <c r="EOW28" s="497"/>
      <c r="EOX28" s="497"/>
      <c r="EOY28" s="497"/>
      <c r="EOZ28" s="497"/>
      <c r="EPA28" s="497"/>
      <c r="EPB28" s="497"/>
      <c r="EPC28" s="497"/>
      <c r="EPD28" s="497"/>
      <c r="EPE28" s="497"/>
      <c r="EPF28" s="497"/>
      <c r="EPG28" s="497"/>
      <c r="EPH28" s="497"/>
      <c r="EPI28" s="497"/>
      <c r="EPJ28" s="497"/>
      <c r="EPK28" s="497"/>
      <c r="EPL28" s="497"/>
      <c r="EPM28" s="497"/>
      <c r="EPN28" s="497"/>
      <c r="EPO28" s="497"/>
      <c r="EPP28" s="497"/>
      <c r="EPQ28" s="497"/>
      <c r="EPR28" s="497"/>
      <c r="EPS28" s="497"/>
      <c r="EPT28" s="497"/>
      <c r="EPU28" s="497"/>
      <c r="EPV28" s="497"/>
      <c r="EPW28" s="497"/>
      <c r="EPX28" s="497"/>
      <c r="EPY28" s="497"/>
      <c r="EPZ28" s="497"/>
      <c r="EQA28" s="497"/>
      <c r="EQB28" s="497"/>
      <c r="EQC28" s="497"/>
      <c r="EQD28" s="497"/>
      <c r="EQE28" s="497"/>
      <c r="EQF28" s="497"/>
      <c r="EQG28" s="497"/>
      <c r="EQH28" s="497"/>
      <c r="EQI28" s="497"/>
      <c r="EQJ28" s="497"/>
      <c r="EQK28" s="497"/>
      <c r="EQL28" s="497"/>
      <c r="EQM28" s="497"/>
      <c r="EQN28" s="497"/>
      <c r="EQO28" s="497"/>
      <c r="EQP28" s="497"/>
      <c r="EQQ28" s="497"/>
      <c r="EQR28" s="497"/>
      <c r="EQS28" s="497"/>
      <c r="EQT28" s="497"/>
      <c r="EQU28" s="497"/>
      <c r="EQV28" s="497"/>
      <c r="EQW28" s="497"/>
      <c r="EQX28" s="497"/>
      <c r="EQY28" s="497"/>
      <c r="EQZ28" s="497"/>
      <c r="ERA28" s="497"/>
      <c r="ERB28" s="497"/>
      <c r="ERC28" s="497"/>
      <c r="ERD28" s="497"/>
      <c r="ERE28" s="497"/>
      <c r="ERF28" s="497"/>
      <c r="ERG28" s="497"/>
      <c r="ERH28" s="497"/>
      <c r="ERI28" s="497"/>
      <c r="ERJ28" s="497"/>
      <c r="ERK28" s="497"/>
      <c r="ERL28" s="497"/>
      <c r="ERM28" s="497"/>
      <c r="ERN28" s="497"/>
      <c r="ERO28" s="497"/>
      <c r="ERP28" s="497"/>
      <c r="ERQ28" s="497"/>
      <c r="ERR28" s="497"/>
      <c r="ERS28" s="497"/>
      <c r="ERT28" s="497"/>
      <c r="ERU28" s="497"/>
      <c r="ERV28" s="497"/>
      <c r="ERW28" s="497"/>
      <c r="ERX28" s="497"/>
      <c r="ERY28" s="497"/>
      <c r="ERZ28" s="497"/>
      <c r="ESA28" s="497"/>
      <c r="ESB28" s="497"/>
      <c r="ESC28" s="497"/>
      <c r="ESD28" s="497"/>
      <c r="ESE28" s="497"/>
      <c r="ESF28" s="497"/>
      <c r="ESG28" s="497"/>
      <c r="ESH28" s="497"/>
      <c r="ESI28" s="497"/>
      <c r="ESJ28" s="497"/>
      <c r="ESK28" s="497"/>
      <c r="ESL28" s="497"/>
      <c r="ESM28" s="497"/>
      <c r="ESN28" s="497"/>
      <c r="ESO28" s="497"/>
      <c r="ESP28" s="497"/>
      <c r="ESQ28" s="497"/>
      <c r="ESR28" s="497"/>
      <c r="ESS28" s="497"/>
      <c r="EST28" s="497"/>
      <c r="ESU28" s="497"/>
      <c r="ESV28" s="497"/>
      <c r="ESW28" s="497"/>
      <c r="ESX28" s="497"/>
      <c r="ESY28" s="497"/>
      <c r="ESZ28" s="497"/>
      <c r="ETA28" s="497"/>
      <c r="ETB28" s="497"/>
      <c r="ETC28" s="497"/>
      <c r="ETD28" s="497"/>
      <c r="ETE28" s="497"/>
      <c r="ETF28" s="497"/>
      <c r="ETG28" s="497"/>
      <c r="ETH28" s="497"/>
      <c r="ETI28" s="497"/>
      <c r="ETJ28" s="497"/>
      <c r="ETK28" s="497"/>
      <c r="ETL28" s="497"/>
      <c r="ETM28" s="497"/>
      <c r="ETN28" s="497"/>
      <c r="ETO28" s="497"/>
      <c r="ETP28" s="497"/>
      <c r="ETQ28" s="497"/>
      <c r="ETR28" s="497"/>
      <c r="ETS28" s="497"/>
      <c r="ETT28" s="497"/>
      <c r="ETU28" s="497"/>
      <c r="ETV28" s="497"/>
      <c r="ETW28" s="497"/>
      <c r="ETX28" s="497"/>
      <c r="ETY28" s="497"/>
      <c r="ETZ28" s="497"/>
      <c r="EUA28" s="497"/>
      <c r="EUB28" s="497"/>
      <c r="EUC28" s="497"/>
      <c r="EUD28" s="497"/>
      <c r="EUE28" s="497"/>
      <c r="EUF28" s="497"/>
      <c r="EUG28" s="497"/>
      <c r="EUH28" s="497"/>
      <c r="EUI28" s="497"/>
      <c r="EUJ28" s="497"/>
      <c r="EUK28" s="497"/>
      <c r="EUL28" s="497"/>
      <c r="EUM28" s="497"/>
      <c r="EUN28" s="497"/>
      <c r="EUO28" s="497"/>
      <c r="EUP28" s="497"/>
      <c r="EUQ28" s="497"/>
      <c r="EUR28" s="497"/>
      <c r="EUS28" s="497"/>
      <c r="EUT28" s="497"/>
      <c r="EUU28" s="497"/>
      <c r="EUV28" s="497"/>
      <c r="EUW28" s="497"/>
      <c r="EUX28" s="497"/>
      <c r="EUY28" s="497"/>
      <c r="EUZ28" s="497"/>
      <c r="EVA28" s="497"/>
      <c r="EVB28" s="497"/>
      <c r="EVC28" s="497"/>
      <c r="EVD28" s="497"/>
      <c r="EVE28" s="497"/>
      <c r="EVF28" s="497"/>
      <c r="EVG28" s="497"/>
      <c r="EVH28" s="497"/>
      <c r="EVI28" s="497"/>
      <c r="EVJ28" s="497"/>
      <c r="EVK28" s="497"/>
      <c r="EVL28" s="497"/>
      <c r="EVM28" s="497"/>
      <c r="EVN28" s="497"/>
      <c r="EVO28" s="497"/>
      <c r="EVP28" s="497"/>
      <c r="EVQ28" s="497"/>
      <c r="EVR28" s="497"/>
      <c r="EVS28" s="497"/>
      <c r="EVT28" s="497"/>
      <c r="EVU28" s="497"/>
      <c r="EVV28" s="497"/>
      <c r="EVW28" s="497"/>
      <c r="EVX28" s="497"/>
      <c r="EVY28" s="497"/>
      <c r="EVZ28" s="497"/>
      <c r="EWA28" s="497"/>
      <c r="EWB28" s="497"/>
      <c r="EWC28" s="497"/>
      <c r="EWD28" s="497"/>
      <c r="EWE28" s="497"/>
      <c r="EWF28" s="497"/>
      <c r="EWG28" s="497"/>
      <c r="EWH28" s="497"/>
      <c r="EWI28" s="497"/>
      <c r="EWJ28" s="497"/>
      <c r="EWK28" s="497"/>
      <c r="EWL28" s="497"/>
      <c r="EWM28" s="497"/>
      <c r="EWN28" s="497"/>
      <c r="EWO28" s="497"/>
      <c r="EWP28" s="497"/>
      <c r="EWQ28" s="497"/>
      <c r="EWR28" s="497"/>
      <c r="EWS28" s="497"/>
      <c r="EWT28" s="497"/>
      <c r="EWU28" s="497"/>
      <c r="EWV28" s="497"/>
      <c r="EWW28" s="497"/>
      <c r="EWX28" s="497"/>
      <c r="EWY28" s="497"/>
      <c r="EWZ28" s="497"/>
      <c r="EXA28" s="497"/>
      <c r="EXB28" s="497"/>
      <c r="EXC28" s="497"/>
      <c r="EXD28" s="497"/>
      <c r="EXE28" s="497"/>
      <c r="EXF28" s="497"/>
      <c r="EXG28" s="497"/>
      <c r="EXH28" s="497"/>
      <c r="EXI28" s="497"/>
      <c r="EXJ28" s="497"/>
      <c r="EXK28" s="497"/>
      <c r="EXL28" s="497"/>
      <c r="EXM28" s="497"/>
      <c r="EXN28" s="497"/>
      <c r="EXO28" s="497"/>
      <c r="EXP28" s="497"/>
      <c r="EXQ28" s="497"/>
      <c r="EXR28" s="497"/>
      <c r="EXS28" s="497"/>
      <c r="EXT28" s="497"/>
      <c r="EXU28" s="497"/>
      <c r="EXV28" s="497"/>
      <c r="EXW28" s="497"/>
      <c r="EXX28" s="497"/>
      <c r="EXY28" s="497"/>
      <c r="EXZ28" s="497"/>
      <c r="EYA28" s="497"/>
      <c r="EYB28" s="497"/>
      <c r="EYC28" s="497"/>
      <c r="EYD28" s="497"/>
      <c r="EYE28" s="497"/>
      <c r="EYF28" s="497"/>
      <c r="EYG28" s="497"/>
      <c r="EYH28" s="497"/>
      <c r="EYI28" s="497"/>
      <c r="EYJ28" s="497"/>
      <c r="EYK28" s="497"/>
      <c r="EYL28" s="497"/>
      <c r="EYM28" s="497"/>
      <c r="EYN28" s="497"/>
      <c r="EYO28" s="497"/>
      <c r="EYP28" s="497"/>
      <c r="EYQ28" s="497"/>
      <c r="EYR28" s="497"/>
      <c r="EYS28" s="497"/>
      <c r="EYT28" s="497"/>
      <c r="EYU28" s="497"/>
      <c r="EYV28" s="497"/>
      <c r="EYW28" s="497"/>
      <c r="EYX28" s="497"/>
      <c r="EYY28" s="497"/>
      <c r="EYZ28" s="497"/>
      <c r="EZA28" s="497"/>
      <c r="EZB28" s="497"/>
      <c r="EZC28" s="497"/>
      <c r="EZD28" s="497"/>
      <c r="EZE28" s="497"/>
      <c r="EZF28" s="497"/>
      <c r="EZG28" s="497"/>
      <c r="EZH28" s="497"/>
      <c r="EZI28" s="497"/>
      <c r="EZJ28" s="497"/>
      <c r="EZK28" s="497"/>
      <c r="EZL28" s="497"/>
      <c r="EZM28" s="497"/>
      <c r="EZN28" s="497"/>
      <c r="EZO28" s="497"/>
      <c r="EZP28" s="497"/>
      <c r="EZQ28" s="497"/>
      <c r="EZR28" s="497"/>
      <c r="EZS28" s="497"/>
      <c r="EZT28" s="497"/>
      <c r="EZU28" s="497"/>
      <c r="EZV28" s="497"/>
      <c r="EZW28" s="497"/>
      <c r="EZX28" s="497"/>
      <c r="EZY28" s="497"/>
      <c r="EZZ28" s="497"/>
      <c r="FAA28" s="497"/>
      <c r="FAB28" s="497"/>
      <c r="FAC28" s="497"/>
      <c r="FAD28" s="497"/>
      <c r="FAE28" s="497"/>
      <c r="FAF28" s="497"/>
      <c r="FAG28" s="497"/>
      <c r="FAH28" s="497"/>
      <c r="FAI28" s="497"/>
      <c r="FAJ28" s="497"/>
      <c r="FAK28" s="497"/>
      <c r="FAL28" s="497"/>
      <c r="FAM28" s="497"/>
      <c r="FAN28" s="497"/>
      <c r="FAO28" s="497"/>
      <c r="FAP28" s="497"/>
      <c r="FAQ28" s="497"/>
      <c r="FAR28" s="497"/>
      <c r="FAS28" s="497"/>
      <c r="FAT28" s="497"/>
      <c r="FAU28" s="497"/>
      <c r="FAV28" s="497"/>
      <c r="FAW28" s="497"/>
      <c r="FAX28" s="497"/>
      <c r="FAY28" s="497"/>
      <c r="FAZ28" s="497"/>
      <c r="FBA28" s="497"/>
      <c r="FBB28" s="497"/>
      <c r="FBC28" s="497"/>
      <c r="FBD28" s="497"/>
      <c r="FBE28" s="497"/>
      <c r="FBF28" s="497"/>
      <c r="FBG28" s="497"/>
      <c r="FBH28" s="497"/>
      <c r="FBI28" s="497"/>
      <c r="FBJ28" s="497"/>
      <c r="FBK28" s="497"/>
      <c r="FBL28" s="497"/>
      <c r="FBM28" s="497"/>
      <c r="FBN28" s="497"/>
      <c r="FBO28" s="497"/>
      <c r="FBP28" s="497"/>
      <c r="FBQ28" s="497"/>
      <c r="FBR28" s="497"/>
      <c r="FBS28" s="497"/>
      <c r="FBT28" s="497"/>
      <c r="FBU28" s="497"/>
      <c r="FBV28" s="497"/>
      <c r="FBW28" s="497"/>
      <c r="FBX28" s="497"/>
      <c r="FBY28" s="497"/>
      <c r="FBZ28" s="497"/>
      <c r="FCA28" s="497"/>
      <c r="FCB28" s="497"/>
      <c r="FCC28" s="497"/>
      <c r="FCD28" s="497"/>
      <c r="FCE28" s="497"/>
      <c r="FCF28" s="497"/>
      <c r="FCG28" s="497"/>
      <c r="FCH28" s="497"/>
      <c r="FCI28" s="497"/>
      <c r="FCJ28" s="497"/>
      <c r="FCK28" s="497"/>
      <c r="FCL28" s="497"/>
      <c r="FCM28" s="497"/>
      <c r="FCN28" s="497"/>
      <c r="FCO28" s="497"/>
      <c r="FCP28" s="497"/>
      <c r="FCQ28" s="497"/>
      <c r="FCR28" s="497"/>
      <c r="FCS28" s="497"/>
      <c r="FCT28" s="497"/>
      <c r="FCU28" s="497"/>
      <c r="FCV28" s="497"/>
      <c r="FCW28" s="497"/>
      <c r="FCX28" s="497"/>
      <c r="FCY28" s="497"/>
      <c r="FCZ28" s="497"/>
      <c r="FDA28" s="497"/>
      <c r="FDB28" s="497"/>
      <c r="FDC28" s="497"/>
      <c r="FDD28" s="497"/>
      <c r="FDE28" s="497"/>
      <c r="FDF28" s="497"/>
      <c r="FDG28" s="497"/>
      <c r="FDH28" s="497"/>
      <c r="FDI28" s="497"/>
      <c r="FDJ28" s="497"/>
      <c r="FDK28" s="497"/>
      <c r="FDL28" s="497"/>
      <c r="FDM28" s="497"/>
      <c r="FDN28" s="497"/>
      <c r="FDO28" s="497"/>
      <c r="FDP28" s="497"/>
      <c r="FDQ28" s="497"/>
      <c r="FDR28" s="497"/>
      <c r="FDS28" s="497"/>
      <c r="FDT28" s="497"/>
      <c r="FDU28" s="497"/>
      <c r="FDV28" s="497"/>
      <c r="FDW28" s="497"/>
      <c r="FDX28" s="497"/>
      <c r="FDY28" s="497"/>
      <c r="FDZ28" s="497"/>
      <c r="FEA28" s="497"/>
      <c r="FEB28" s="497"/>
      <c r="FEC28" s="497"/>
      <c r="FED28" s="497"/>
      <c r="FEE28" s="497"/>
      <c r="FEF28" s="497"/>
      <c r="FEG28" s="497"/>
      <c r="FEH28" s="497"/>
      <c r="FEI28" s="497"/>
      <c r="FEJ28" s="497"/>
      <c r="FEK28" s="497"/>
      <c r="FEL28" s="497"/>
      <c r="FEM28" s="497"/>
      <c r="FEN28" s="497"/>
      <c r="FEO28" s="497"/>
      <c r="FEP28" s="497"/>
      <c r="FEQ28" s="497"/>
      <c r="FER28" s="497"/>
      <c r="FES28" s="497"/>
      <c r="FET28" s="497"/>
      <c r="FEU28" s="497"/>
      <c r="FEV28" s="497"/>
      <c r="FEW28" s="497"/>
      <c r="FEX28" s="497"/>
      <c r="FEY28" s="497"/>
      <c r="FEZ28" s="497"/>
      <c r="FFA28" s="497"/>
      <c r="FFB28" s="497"/>
      <c r="FFC28" s="497"/>
      <c r="FFD28" s="497"/>
      <c r="FFE28" s="497"/>
      <c r="FFF28" s="497"/>
      <c r="FFG28" s="497"/>
      <c r="FFH28" s="497"/>
      <c r="FFI28" s="497"/>
      <c r="FFJ28" s="497"/>
      <c r="FFK28" s="497"/>
      <c r="FFL28" s="497"/>
      <c r="FFM28" s="497"/>
      <c r="FFN28" s="497"/>
      <c r="FFO28" s="497"/>
      <c r="FFP28" s="497"/>
      <c r="FFQ28" s="497"/>
      <c r="FFR28" s="497"/>
      <c r="FFS28" s="497"/>
      <c r="FFT28" s="497"/>
      <c r="FFU28" s="497"/>
      <c r="FFV28" s="497"/>
      <c r="FFW28" s="497"/>
      <c r="FFX28" s="497"/>
      <c r="FFY28" s="497"/>
      <c r="FFZ28" s="497"/>
      <c r="FGA28" s="497"/>
      <c r="FGB28" s="497"/>
      <c r="FGC28" s="497"/>
      <c r="FGD28" s="497"/>
      <c r="FGE28" s="497"/>
      <c r="FGF28" s="497"/>
      <c r="FGG28" s="497"/>
      <c r="FGH28" s="497"/>
      <c r="FGI28" s="497"/>
      <c r="FGJ28" s="497"/>
      <c r="FGK28" s="497"/>
      <c r="FGL28" s="497"/>
      <c r="FGM28" s="497"/>
      <c r="FGN28" s="497"/>
      <c r="FGO28" s="497"/>
      <c r="FGP28" s="497"/>
      <c r="FGQ28" s="497"/>
      <c r="FGR28" s="497"/>
      <c r="FGS28" s="497"/>
      <c r="FGT28" s="497"/>
      <c r="FGU28" s="497"/>
      <c r="FGV28" s="497"/>
      <c r="FGW28" s="497"/>
      <c r="FGX28" s="497"/>
      <c r="FGY28" s="497"/>
      <c r="FGZ28" s="497"/>
      <c r="FHA28" s="497"/>
      <c r="FHB28" s="497"/>
      <c r="FHC28" s="497"/>
      <c r="FHD28" s="497"/>
      <c r="FHE28" s="497"/>
      <c r="FHF28" s="497"/>
      <c r="FHG28" s="497"/>
      <c r="FHH28" s="497"/>
      <c r="FHI28" s="497"/>
      <c r="FHJ28" s="497"/>
      <c r="FHK28" s="497"/>
      <c r="FHL28" s="497"/>
      <c r="FHM28" s="497"/>
      <c r="FHN28" s="497"/>
      <c r="FHO28" s="497"/>
      <c r="FHP28" s="497"/>
      <c r="FHQ28" s="497"/>
      <c r="FHR28" s="497"/>
      <c r="FHS28" s="497"/>
      <c r="FHT28" s="497"/>
      <c r="FHU28" s="497"/>
      <c r="FHV28" s="497"/>
      <c r="FHW28" s="497"/>
      <c r="FHX28" s="497"/>
      <c r="FHY28" s="497"/>
      <c r="FHZ28" s="497"/>
      <c r="FIA28" s="497"/>
      <c r="FIB28" s="497"/>
      <c r="FIC28" s="497"/>
      <c r="FID28" s="497"/>
      <c r="FIE28" s="497"/>
      <c r="FIF28" s="497"/>
      <c r="FIG28" s="497"/>
      <c r="FIH28" s="497"/>
      <c r="FII28" s="497"/>
      <c r="FIJ28" s="497"/>
      <c r="FIK28" s="497"/>
      <c r="FIL28" s="497"/>
      <c r="FIM28" s="497"/>
      <c r="FIN28" s="497"/>
      <c r="FIO28" s="497"/>
      <c r="FIP28" s="497"/>
      <c r="FIQ28" s="497"/>
      <c r="FIR28" s="497"/>
      <c r="FIS28" s="497"/>
      <c r="FIT28" s="497"/>
      <c r="FIU28" s="497"/>
      <c r="FIV28" s="497"/>
      <c r="FIW28" s="497"/>
      <c r="FIX28" s="497"/>
      <c r="FIY28" s="497"/>
      <c r="FIZ28" s="497"/>
      <c r="FJA28" s="497"/>
      <c r="FJB28" s="497"/>
      <c r="FJC28" s="497"/>
      <c r="FJD28" s="497"/>
      <c r="FJE28" s="497"/>
      <c r="FJF28" s="497"/>
      <c r="FJG28" s="497"/>
      <c r="FJH28" s="497"/>
      <c r="FJI28" s="497"/>
      <c r="FJJ28" s="497"/>
      <c r="FJK28" s="497"/>
      <c r="FJL28" s="497"/>
      <c r="FJM28" s="497"/>
      <c r="FJN28" s="497"/>
      <c r="FJO28" s="497"/>
      <c r="FJP28" s="497"/>
      <c r="FJQ28" s="497"/>
      <c r="FJR28" s="497"/>
      <c r="FJS28" s="497"/>
      <c r="FJT28" s="497"/>
      <c r="FJU28" s="497"/>
      <c r="FJV28" s="497"/>
      <c r="FJW28" s="497"/>
      <c r="FJX28" s="497"/>
      <c r="FJY28" s="497"/>
      <c r="FJZ28" s="497"/>
      <c r="FKA28" s="497"/>
      <c r="FKB28" s="497"/>
      <c r="FKC28" s="497"/>
      <c r="FKD28" s="497"/>
      <c r="FKE28" s="497"/>
      <c r="FKF28" s="497"/>
      <c r="FKG28" s="497"/>
      <c r="FKH28" s="497"/>
      <c r="FKI28" s="497"/>
      <c r="FKJ28" s="497"/>
      <c r="FKK28" s="497"/>
      <c r="FKL28" s="497"/>
      <c r="FKM28" s="497"/>
      <c r="FKN28" s="497"/>
      <c r="FKO28" s="497"/>
      <c r="FKP28" s="497"/>
      <c r="FKQ28" s="497"/>
      <c r="FKR28" s="497"/>
      <c r="FKS28" s="497"/>
      <c r="FKT28" s="497"/>
      <c r="FKU28" s="497"/>
      <c r="FKV28" s="497"/>
      <c r="FKW28" s="497"/>
      <c r="FKX28" s="497"/>
      <c r="FKY28" s="497"/>
      <c r="FKZ28" s="497"/>
      <c r="FLA28" s="497"/>
      <c r="FLB28" s="497"/>
      <c r="FLC28" s="497"/>
      <c r="FLD28" s="497"/>
      <c r="FLE28" s="497"/>
      <c r="FLF28" s="497"/>
      <c r="FLG28" s="497"/>
      <c r="FLH28" s="497"/>
      <c r="FLI28" s="497"/>
      <c r="FLJ28" s="497"/>
      <c r="FLK28" s="497"/>
      <c r="FLL28" s="497"/>
      <c r="FLM28" s="497"/>
      <c r="FLN28" s="497"/>
      <c r="FLO28" s="497"/>
      <c r="FLP28" s="497"/>
      <c r="FLQ28" s="497"/>
      <c r="FLR28" s="497"/>
      <c r="FLS28" s="497"/>
      <c r="FLT28" s="497"/>
      <c r="FLU28" s="497"/>
      <c r="FLV28" s="497"/>
      <c r="FLW28" s="497"/>
      <c r="FLX28" s="497"/>
      <c r="FLY28" s="497"/>
      <c r="FLZ28" s="497"/>
      <c r="FMA28" s="497"/>
      <c r="FMB28" s="497"/>
      <c r="FMC28" s="497"/>
      <c r="FMD28" s="497"/>
      <c r="FME28" s="497"/>
      <c r="FMF28" s="497"/>
      <c r="FMG28" s="497"/>
      <c r="FMH28" s="497"/>
      <c r="FMI28" s="497"/>
      <c r="FMJ28" s="497"/>
      <c r="FMK28" s="497"/>
      <c r="FML28" s="497"/>
      <c r="FMM28" s="497"/>
      <c r="FMN28" s="497"/>
      <c r="FMO28" s="497"/>
      <c r="FMP28" s="497"/>
      <c r="FMQ28" s="497"/>
      <c r="FMR28" s="497"/>
      <c r="FMS28" s="497"/>
      <c r="FMT28" s="497"/>
      <c r="FMU28" s="497"/>
      <c r="FMV28" s="497"/>
      <c r="FMW28" s="497"/>
      <c r="FMX28" s="497"/>
      <c r="FMY28" s="497"/>
      <c r="FMZ28" s="497"/>
      <c r="FNA28" s="497"/>
      <c r="FNB28" s="497"/>
      <c r="FNC28" s="497"/>
      <c r="FND28" s="497"/>
      <c r="FNE28" s="497"/>
      <c r="FNF28" s="497"/>
      <c r="FNG28" s="497"/>
      <c r="FNH28" s="497"/>
      <c r="FNI28" s="497"/>
      <c r="FNJ28" s="497"/>
      <c r="FNK28" s="497"/>
      <c r="FNL28" s="497"/>
      <c r="FNM28" s="497"/>
      <c r="FNN28" s="497"/>
      <c r="FNO28" s="497"/>
      <c r="FNP28" s="497"/>
      <c r="FNQ28" s="497"/>
      <c r="FNR28" s="497"/>
      <c r="FNS28" s="497"/>
      <c r="FNT28" s="497"/>
      <c r="FNU28" s="497"/>
      <c r="FNV28" s="497"/>
      <c r="FNW28" s="497"/>
      <c r="FNX28" s="497"/>
      <c r="FNY28" s="497"/>
      <c r="FNZ28" s="497"/>
      <c r="FOA28" s="497"/>
      <c r="FOB28" s="497"/>
      <c r="FOC28" s="497"/>
      <c r="FOD28" s="497"/>
      <c r="FOE28" s="497"/>
      <c r="FOF28" s="497"/>
      <c r="FOG28" s="497"/>
      <c r="FOH28" s="497"/>
      <c r="FOI28" s="497"/>
      <c r="FOJ28" s="497"/>
      <c r="FOK28" s="497"/>
      <c r="FOL28" s="497"/>
      <c r="FOM28" s="497"/>
      <c r="FON28" s="497"/>
      <c r="FOO28" s="497"/>
      <c r="FOP28" s="497"/>
      <c r="FOQ28" s="497"/>
      <c r="FOR28" s="497"/>
      <c r="FOS28" s="497"/>
      <c r="FOT28" s="497"/>
      <c r="FOU28" s="497"/>
      <c r="FOV28" s="497"/>
      <c r="FOW28" s="497"/>
      <c r="FOX28" s="497"/>
      <c r="FOY28" s="497"/>
      <c r="FOZ28" s="497"/>
      <c r="FPA28" s="497"/>
      <c r="FPB28" s="497"/>
      <c r="FPC28" s="497"/>
      <c r="FPD28" s="497"/>
      <c r="FPE28" s="497"/>
      <c r="FPF28" s="497"/>
      <c r="FPG28" s="497"/>
      <c r="FPH28" s="497"/>
      <c r="FPI28" s="497"/>
      <c r="FPJ28" s="497"/>
      <c r="FPK28" s="497"/>
      <c r="FPL28" s="497"/>
      <c r="FPM28" s="497"/>
      <c r="FPN28" s="497"/>
      <c r="FPO28" s="497"/>
      <c r="FPP28" s="497"/>
      <c r="FPQ28" s="497"/>
      <c r="FPR28" s="497"/>
      <c r="FPS28" s="497"/>
      <c r="FPT28" s="497"/>
      <c r="FPU28" s="497"/>
      <c r="FPV28" s="497"/>
      <c r="FPW28" s="497"/>
      <c r="FPX28" s="497"/>
      <c r="FPY28" s="497"/>
      <c r="FPZ28" s="497"/>
      <c r="FQA28" s="497"/>
      <c r="FQB28" s="497"/>
      <c r="FQC28" s="497"/>
      <c r="FQD28" s="497"/>
      <c r="FQE28" s="497"/>
      <c r="FQF28" s="497"/>
      <c r="FQG28" s="497"/>
      <c r="FQH28" s="497"/>
      <c r="FQI28" s="497"/>
      <c r="FQJ28" s="497"/>
      <c r="FQK28" s="497"/>
      <c r="FQL28" s="497"/>
      <c r="FQM28" s="497"/>
      <c r="FQN28" s="497"/>
      <c r="FQO28" s="497"/>
      <c r="FQP28" s="497"/>
      <c r="FQQ28" s="497"/>
      <c r="FQR28" s="497"/>
      <c r="FQS28" s="497"/>
      <c r="FQT28" s="497"/>
      <c r="FQU28" s="497"/>
      <c r="FQV28" s="497"/>
      <c r="FQW28" s="497"/>
      <c r="FQX28" s="497"/>
      <c r="FQY28" s="497"/>
      <c r="FQZ28" s="497"/>
      <c r="FRA28" s="497"/>
      <c r="FRB28" s="497"/>
      <c r="FRC28" s="497"/>
      <c r="FRD28" s="497"/>
      <c r="FRE28" s="497"/>
      <c r="FRF28" s="497"/>
      <c r="FRG28" s="497"/>
      <c r="FRH28" s="497"/>
      <c r="FRI28" s="497"/>
      <c r="FRJ28" s="497"/>
      <c r="FRK28" s="497"/>
      <c r="FRL28" s="497"/>
      <c r="FRM28" s="497"/>
      <c r="FRN28" s="497"/>
      <c r="FRO28" s="497"/>
      <c r="FRP28" s="497"/>
      <c r="FRQ28" s="497"/>
      <c r="FRR28" s="497"/>
      <c r="FRS28" s="497"/>
      <c r="FRT28" s="497"/>
      <c r="FRU28" s="497"/>
      <c r="FRV28" s="497"/>
      <c r="FRW28" s="497"/>
      <c r="FRX28" s="497"/>
      <c r="FRY28" s="497"/>
      <c r="FRZ28" s="497"/>
      <c r="FSA28" s="497"/>
      <c r="FSB28" s="497"/>
      <c r="FSC28" s="497"/>
      <c r="FSD28" s="497"/>
      <c r="FSE28" s="497"/>
      <c r="FSF28" s="497"/>
      <c r="FSG28" s="497"/>
      <c r="FSH28" s="497"/>
      <c r="FSI28" s="497"/>
      <c r="FSJ28" s="497"/>
      <c r="FSK28" s="497"/>
      <c r="FSL28" s="497"/>
      <c r="FSM28" s="497"/>
      <c r="FSN28" s="497"/>
      <c r="FSO28" s="497"/>
      <c r="FSP28" s="497"/>
      <c r="FSQ28" s="497"/>
      <c r="FSR28" s="497"/>
      <c r="FSS28" s="497"/>
      <c r="FST28" s="497"/>
      <c r="FSU28" s="497"/>
      <c r="FSV28" s="497"/>
      <c r="FSW28" s="497"/>
      <c r="FSX28" s="497"/>
      <c r="FSY28" s="497"/>
      <c r="FSZ28" s="497"/>
      <c r="FTA28" s="497"/>
      <c r="FTB28" s="497"/>
      <c r="FTC28" s="497"/>
      <c r="FTD28" s="497"/>
      <c r="FTE28" s="497"/>
      <c r="FTF28" s="497"/>
      <c r="FTG28" s="497"/>
      <c r="FTH28" s="497"/>
      <c r="FTI28" s="497"/>
      <c r="FTJ28" s="497"/>
      <c r="FTK28" s="497"/>
      <c r="FTL28" s="497"/>
      <c r="FTM28" s="497"/>
      <c r="FTN28" s="497"/>
      <c r="FTO28" s="497"/>
      <c r="FTP28" s="497"/>
      <c r="FTQ28" s="497"/>
      <c r="FTR28" s="497"/>
      <c r="FTS28" s="497"/>
      <c r="FTT28" s="497"/>
      <c r="FTU28" s="497"/>
      <c r="FTV28" s="497"/>
      <c r="FTW28" s="497"/>
      <c r="FTX28" s="497"/>
      <c r="FTY28" s="497"/>
      <c r="FTZ28" s="497"/>
      <c r="FUA28" s="497"/>
      <c r="FUB28" s="497"/>
      <c r="FUC28" s="497"/>
      <c r="FUD28" s="497"/>
      <c r="FUE28" s="497"/>
      <c r="FUF28" s="497"/>
      <c r="FUG28" s="497"/>
      <c r="FUH28" s="497"/>
      <c r="FUI28" s="497"/>
      <c r="FUJ28" s="497"/>
      <c r="FUK28" s="497"/>
      <c r="FUL28" s="497"/>
      <c r="FUM28" s="497"/>
      <c r="FUN28" s="497"/>
      <c r="FUO28" s="497"/>
      <c r="FUP28" s="497"/>
      <c r="FUQ28" s="497"/>
      <c r="FUR28" s="497"/>
      <c r="FUS28" s="497"/>
      <c r="FUT28" s="497"/>
      <c r="FUU28" s="497"/>
      <c r="FUV28" s="497"/>
      <c r="FUW28" s="497"/>
      <c r="FUX28" s="497"/>
      <c r="FUY28" s="497"/>
      <c r="FUZ28" s="497"/>
      <c r="FVA28" s="497"/>
      <c r="FVB28" s="497"/>
      <c r="FVC28" s="497"/>
      <c r="FVD28" s="497"/>
      <c r="FVE28" s="497"/>
      <c r="FVF28" s="497"/>
      <c r="FVG28" s="497"/>
      <c r="FVH28" s="497"/>
      <c r="FVI28" s="497"/>
      <c r="FVJ28" s="497"/>
      <c r="FVK28" s="497"/>
      <c r="FVL28" s="497"/>
      <c r="FVM28" s="497"/>
      <c r="FVN28" s="497"/>
      <c r="FVO28" s="497"/>
      <c r="FVP28" s="497"/>
      <c r="FVQ28" s="497"/>
      <c r="FVR28" s="497"/>
      <c r="FVS28" s="497"/>
      <c r="FVT28" s="497"/>
      <c r="FVU28" s="497"/>
      <c r="FVV28" s="497"/>
      <c r="FVW28" s="497"/>
      <c r="FVX28" s="497"/>
      <c r="FVY28" s="497"/>
      <c r="FVZ28" s="497"/>
      <c r="FWA28" s="497"/>
      <c r="FWB28" s="497"/>
      <c r="FWC28" s="497"/>
      <c r="FWD28" s="497"/>
      <c r="FWE28" s="497"/>
      <c r="FWF28" s="497"/>
      <c r="FWG28" s="497"/>
      <c r="FWH28" s="497"/>
      <c r="FWI28" s="497"/>
      <c r="FWJ28" s="497"/>
      <c r="FWK28" s="497"/>
      <c r="FWL28" s="497"/>
      <c r="FWM28" s="497"/>
      <c r="FWN28" s="497"/>
      <c r="FWO28" s="497"/>
      <c r="FWP28" s="497"/>
      <c r="FWQ28" s="497"/>
      <c r="FWR28" s="497"/>
      <c r="FWS28" s="497"/>
      <c r="FWT28" s="497"/>
      <c r="FWU28" s="497"/>
      <c r="FWV28" s="497"/>
      <c r="FWW28" s="497"/>
      <c r="FWX28" s="497"/>
      <c r="FWY28" s="497"/>
      <c r="FWZ28" s="497"/>
      <c r="FXA28" s="497"/>
      <c r="FXB28" s="497"/>
      <c r="FXC28" s="497"/>
      <c r="FXD28" s="497"/>
      <c r="FXE28" s="497"/>
      <c r="FXF28" s="497"/>
      <c r="FXG28" s="497"/>
      <c r="FXH28" s="497"/>
      <c r="FXI28" s="497"/>
      <c r="FXJ28" s="497"/>
      <c r="FXK28" s="497"/>
      <c r="FXL28" s="497"/>
      <c r="FXM28" s="497"/>
      <c r="FXN28" s="497"/>
      <c r="FXO28" s="497"/>
      <c r="FXP28" s="497"/>
      <c r="FXQ28" s="497"/>
      <c r="FXR28" s="497"/>
      <c r="FXS28" s="497"/>
      <c r="FXT28" s="497"/>
      <c r="FXU28" s="497"/>
      <c r="FXV28" s="497"/>
      <c r="FXW28" s="497"/>
      <c r="FXX28" s="497"/>
      <c r="FXY28" s="497"/>
      <c r="FXZ28" s="497"/>
      <c r="FYA28" s="497"/>
      <c r="FYB28" s="497"/>
      <c r="FYC28" s="497"/>
      <c r="FYD28" s="497"/>
      <c r="FYE28" s="497"/>
      <c r="FYF28" s="497"/>
      <c r="FYG28" s="497"/>
      <c r="FYH28" s="497"/>
      <c r="FYI28" s="497"/>
      <c r="FYJ28" s="497"/>
      <c r="FYK28" s="497"/>
      <c r="FYL28" s="497"/>
      <c r="FYM28" s="497"/>
      <c r="FYN28" s="497"/>
      <c r="FYO28" s="497"/>
      <c r="FYP28" s="497"/>
      <c r="FYQ28" s="497"/>
      <c r="FYR28" s="497"/>
      <c r="FYS28" s="497"/>
      <c r="FYT28" s="497"/>
      <c r="FYU28" s="497"/>
      <c r="FYV28" s="497"/>
      <c r="FYW28" s="497"/>
      <c r="FYX28" s="497"/>
      <c r="FYY28" s="497"/>
      <c r="FYZ28" s="497"/>
      <c r="FZA28" s="497"/>
      <c r="FZB28" s="497"/>
      <c r="FZC28" s="497"/>
      <c r="FZD28" s="497"/>
      <c r="FZE28" s="497"/>
      <c r="FZF28" s="497"/>
      <c r="FZG28" s="497"/>
      <c r="FZH28" s="497"/>
      <c r="FZI28" s="497"/>
      <c r="FZJ28" s="497"/>
      <c r="FZK28" s="497"/>
      <c r="FZL28" s="497"/>
      <c r="FZM28" s="497"/>
      <c r="FZN28" s="497"/>
      <c r="FZO28" s="497"/>
      <c r="FZP28" s="497"/>
      <c r="FZQ28" s="497"/>
      <c r="FZR28" s="497"/>
      <c r="FZS28" s="497"/>
      <c r="FZT28" s="497"/>
      <c r="FZU28" s="497"/>
      <c r="FZV28" s="497"/>
      <c r="FZW28" s="497"/>
      <c r="FZX28" s="497"/>
      <c r="FZY28" s="497"/>
      <c r="FZZ28" s="497"/>
      <c r="GAA28" s="497"/>
      <c r="GAB28" s="497"/>
      <c r="GAC28" s="497"/>
      <c r="GAD28" s="497"/>
      <c r="GAE28" s="497"/>
      <c r="GAF28" s="497"/>
      <c r="GAG28" s="497"/>
      <c r="GAH28" s="497"/>
      <c r="GAI28" s="497"/>
      <c r="GAJ28" s="497"/>
      <c r="GAK28" s="497"/>
      <c r="GAL28" s="497"/>
      <c r="GAM28" s="497"/>
      <c r="GAN28" s="497"/>
      <c r="GAO28" s="497"/>
      <c r="GAP28" s="497"/>
      <c r="GAQ28" s="497"/>
      <c r="GAR28" s="497"/>
      <c r="GAS28" s="497"/>
      <c r="GAT28" s="497"/>
      <c r="GAU28" s="497"/>
      <c r="GAV28" s="497"/>
      <c r="GAW28" s="497"/>
      <c r="GAX28" s="497"/>
      <c r="GAY28" s="497"/>
      <c r="GAZ28" s="497"/>
      <c r="GBA28" s="497"/>
      <c r="GBB28" s="497"/>
      <c r="GBC28" s="497"/>
      <c r="GBD28" s="497"/>
      <c r="GBE28" s="497"/>
      <c r="GBF28" s="497"/>
      <c r="GBG28" s="497"/>
      <c r="GBH28" s="497"/>
      <c r="GBI28" s="497"/>
      <c r="GBJ28" s="497"/>
      <c r="GBK28" s="497"/>
      <c r="GBL28" s="497"/>
      <c r="GBM28" s="497"/>
      <c r="GBN28" s="497"/>
      <c r="GBO28" s="497"/>
      <c r="GBP28" s="497"/>
      <c r="GBQ28" s="497"/>
      <c r="GBR28" s="497"/>
      <c r="GBS28" s="497"/>
      <c r="GBT28" s="497"/>
      <c r="GBU28" s="497"/>
      <c r="GBV28" s="497"/>
      <c r="GBW28" s="497"/>
      <c r="GBX28" s="497"/>
      <c r="GBY28" s="497"/>
      <c r="GBZ28" s="497"/>
      <c r="GCA28" s="497"/>
      <c r="GCB28" s="497"/>
      <c r="GCC28" s="497"/>
      <c r="GCD28" s="497"/>
      <c r="GCE28" s="497"/>
      <c r="GCF28" s="497"/>
      <c r="GCG28" s="497"/>
      <c r="GCH28" s="497"/>
      <c r="GCI28" s="497"/>
      <c r="GCJ28" s="497"/>
      <c r="GCK28" s="497"/>
      <c r="GCL28" s="497"/>
      <c r="GCM28" s="497"/>
      <c r="GCN28" s="497"/>
      <c r="GCO28" s="497"/>
      <c r="GCP28" s="497"/>
      <c r="GCQ28" s="497"/>
      <c r="GCR28" s="497"/>
      <c r="GCS28" s="497"/>
      <c r="GCT28" s="497"/>
      <c r="GCU28" s="497"/>
      <c r="GCV28" s="497"/>
      <c r="GCW28" s="497"/>
      <c r="GCX28" s="497"/>
      <c r="GCY28" s="497"/>
      <c r="GCZ28" s="497"/>
      <c r="GDA28" s="497"/>
      <c r="GDB28" s="497"/>
      <c r="GDC28" s="497"/>
      <c r="GDD28" s="497"/>
      <c r="GDE28" s="497"/>
      <c r="GDF28" s="497"/>
      <c r="GDG28" s="497"/>
      <c r="GDH28" s="497"/>
      <c r="GDI28" s="497"/>
      <c r="GDJ28" s="497"/>
      <c r="GDK28" s="497"/>
      <c r="GDL28" s="497"/>
      <c r="GDM28" s="497"/>
      <c r="GDN28" s="497"/>
      <c r="GDO28" s="497"/>
      <c r="GDP28" s="497"/>
      <c r="GDQ28" s="497"/>
      <c r="GDR28" s="497"/>
      <c r="GDS28" s="497"/>
      <c r="GDT28" s="497"/>
      <c r="GDU28" s="497"/>
      <c r="GDV28" s="497"/>
      <c r="GDW28" s="497"/>
      <c r="GDX28" s="497"/>
      <c r="GDY28" s="497"/>
      <c r="GDZ28" s="497"/>
      <c r="GEA28" s="497"/>
      <c r="GEB28" s="497"/>
      <c r="GEC28" s="497"/>
      <c r="GED28" s="497"/>
      <c r="GEE28" s="497"/>
      <c r="GEF28" s="497"/>
      <c r="GEG28" s="497"/>
      <c r="GEH28" s="497"/>
      <c r="GEI28" s="497"/>
      <c r="GEJ28" s="497"/>
      <c r="GEK28" s="497"/>
      <c r="GEL28" s="497"/>
      <c r="GEM28" s="497"/>
      <c r="GEN28" s="497"/>
      <c r="GEO28" s="497"/>
      <c r="GEP28" s="497"/>
      <c r="GEQ28" s="497"/>
      <c r="GER28" s="497"/>
      <c r="GES28" s="497"/>
      <c r="GET28" s="497"/>
      <c r="GEU28" s="497"/>
      <c r="GEV28" s="497"/>
      <c r="GEW28" s="497"/>
      <c r="GEX28" s="497"/>
      <c r="GEY28" s="497"/>
      <c r="GEZ28" s="497"/>
      <c r="GFA28" s="497"/>
      <c r="GFB28" s="497"/>
      <c r="GFC28" s="497"/>
      <c r="GFD28" s="497"/>
      <c r="GFE28" s="497"/>
      <c r="GFF28" s="497"/>
      <c r="GFG28" s="497"/>
      <c r="GFH28" s="497"/>
      <c r="GFI28" s="497"/>
      <c r="GFJ28" s="497"/>
      <c r="GFK28" s="497"/>
      <c r="GFL28" s="497"/>
      <c r="GFM28" s="497"/>
      <c r="GFN28" s="497"/>
      <c r="GFO28" s="497"/>
      <c r="GFP28" s="497"/>
      <c r="GFQ28" s="497"/>
      <c r="GFR28" s="497"/>
      <c r="GFS28" s="497"/>
      <c r="GFT28" s="497"/>
      <c r="GFU28" s="497"/>
      <c r="GFV28" s="497"/>
      <c r="GFW28" s="497"/>
      <c r="GFX28" s="497"/>
      <c r="GFY28" s="497"/>
      <c r="GFZ28" s="497"/>
      <c r="GGA28" s="497"/>
      <c r="GGB28" s="497"/>
      <c r="GGC28" s="497"/>
      <c r="GGD28" s="497"/>
      <c r="GGE28" s="497"/>
      <c r="GGF28" s="497"/>
      <c r="GGG28" s="497"/>
      <c r="GGH28" s="497"/>
      <c r="GGI28" s="497"/>
      <c r="GGJ28" s="497"/>
      <c r="GGK28" s="497"/>
      <c r="GGL28" s="497"/>
      <c r="GGM28" s="497"/>
      <c r="GGN28" s="497"/>
      <c r="GGO28" s="497"/>
      <c r="GGP28" s="497"/>
      <c r="GGQ28" s="497"/>
      <c r="GGR28" s="497"/>
      <c r="GGS28" s="497"/>
      <c r="GGT28" s="497"/>
      <c r="GGU28" s="497"/>
      <c r="GGV28" s="497"/>
      <c r="GGW28" s="497"/>
      <c r="GGX28" s="497"/>
      <c r="GGY28" s="497"/>
      <c r="GGZ28" s="497"/>
      <c r="GHA28" s="497"/>
      <c r="GHB28" s="497"/>
      <c r="GHC28" s="497"/>
      <c r="GHD28" s="497"/>
      <c r="GHE28" s="497"/>
      <c r="GHF28" s="497"/>
      <c r="GHG28" s="497"/>
      <c r="GHH28" s="497"/>
      <c r="GHI28" s="497"/>
      <c r="GHJ28" s="497"/>
      <c r="GHK28" s="497"/>
      <c r="GHL28" s="497"/>
      <c r="GHM28" s="497"/>
      <c r="GHN28" s="497"/>
      <c r="GHO28" s="497"/>
      <c r="GHP28" s="497"/>
      <c r="GHQ28" s="497"/>
      <c r="GHR28" s="497"/>
      <c r="GHS28" s="497"/>
      <c r="GHT28" s="497"/>
      <c r="GHU28" s="497"/>
      <c r="GHV28" s="497"/>
      <c r="GHW28" s="497"/>
      <c r="GHX28" s="497"/>
      <c r="GHY28" s="497"/>
      <c r="GHZ28" s="497"/>
      <c r="GIA28" s="497"/>
      <c r="GIB28" s="497"/>
      <c r="GIC28" s="497"/>
      <c r="GID28" s="497"/>
      <c r="GIE28" s="497"/>
      <c r="GIF28" s="497"/>
      <c r="GIG28" s="497"/>
      <c r="GIH28" s="497"/>
      <c r="GII28" s="497"/>
      <c r="GIJ28" s="497"/>
      <c r="GIK28" s="497"/>
      <c r="GIL28" s="497"/>
      <c r="GIM28" s="497"/>
      <c r="GIN28" s="497"/>
      <c r="GIO28" s="497"/>
      <c r="GIP28" s="497"/>
      <c r="GIQ28" s="497"/>
      <c r="GIR28" s="497"/>
      <c r="GIS28" s="497"/>
      <c r="GIT28" s="497"/>
      <c r="GIU28" s="497"/>
      <c r="GIV28" s="497"/>
      <c r="GIW28" s="497"/>
      <c r="GIX28" s="497"/>
      <c r="GIY28" s="497"/>
      <c r="GIZ28" s="497"/>
      <c r="GJA28" s="497"/>
      <c r="GJB28" s="497"/>
      <c r="GJC28" s="497"/>
      <c r="GJD28" s="497"/>
      <c r="GJE28" s="497"/>
      <c r="GJF28" s="497"/>
      <c r="GJG28" s="497"/>
      <c r="GJH28" s="497"/>
      <c r="GJI28" s="497"/>
      <c r="GJJ28" s="497"/>
      <c r="GJK28" s="497"/>
      <c r="GJL28" s="497"/>
      <c r="GJM28" s="497"/>
      <c r="GJN28" s="497"/>
      <c r="GJO28" s="497"/>
      <c r="GJP28" s="497"/>
      <c r="GJQ28" s="497"/>
      <c r="GJR28" s="497"/>
      <c r="GJS28" s="497"/>
      <c r="GJT28" s="497"/>
      <c r="GJU28" s="497"/>
      <c r="GJV28" s="497"/>
      <c r="GJW28" s="497"/>
      <c r="GJX28" s="497"/>
      <c r="GJY28" s="497"/>
      <c r="GJZ28" s="497"/>
      <c r="GKA28" s="497"/>
      <c r="GKB28" s="497"/>
      <c r="GKC28" s="497"/>
      <c r="GKD28" s="497"/>
      <c r="GKE28" s="497"/>
      <c r="GKF28" s="497"/>
      <c r="GKG28" s="497"/>
      <c r="GKH28" s="497"/>
      <c r="GKI28" s="497"/>
      <c r="GKJ28" s="497"/>
      <c r="GKK28" s="497"/>
      <c r="GKL28" s="497"/>
      <c r="GKM28" s="497"/>
      <c r="GKN28" s="497"/>
      <c r="GKO28" s="497"/>
      <c r="GKP28" s="497"/>
      <c r="GKQ28" s="497"/>
      <c r="GKR28" s="497"/>
      <c r="GKS28" s="497"/>
      <c r="GKT28" s="497"/>
      <c r="GKU28" s="497"/>
      <c r="GKV28" s="497"/>
      <c r="GKW28" s="497"/>
      <c r="GKX28" s="497"/>
      <c r="GKY28" s="497"/>
      <c r="GKZ28" s="497"/>
      <c r="GLA28" s="497"/>
      <c r="GLB28" s="497"/>
      <c r="GLC28" s="497"/>
      <c r="GLD28" s="497"/>
      <c r="GLE28" s="497"/>
      <c r="GLF28" s="497"/>
      <c r="GLG28" s="497"/>
      <c r="GLH28" s="497"/>
      <c r="GLI28" s="497"/>
      <c r="GLJ28" s="497"/>
      <c r="GLK28" s="497"/>
      <c r="GLL28" s="497"/>
      <c r="GLM28" s="497"/>
      <c r="GLN28" s="497"/>
      <c r="GLO28" s="497"/>
      <c r="GLP28" s="497"/>
      <c r="GLQ28" s="497"/>
      <c r="GLR28" s="497"/>
      <c r="GLS28" s="497"/>
      <c r="GLT28" s="497"/>
      <c r="GLU28" s="497"/>
      <c r="GLV28" s="497"/>
      <c r="GLW28" s="497"/>
      <c r="GLX28" s="497"/>
      <c r="GLY28" s="497"/>
      <c r="GLZ28" s="497"/>
      <c r="GMA28" s="497"/>
      <c r="GMB28" s="497"/>
      <c r="GMC28" s="497"/>
      <c r="GMD28" s="497"/>
      <c r="GME28" s="497"/>
      <c r="GMF28" s="497"/>
      <c r="GMG28" s="497"/>
      <c r="GMH28" s="497"/>
      <c r="GMI28" s="497"/>
      <c r="GMJ28" s="497"/>
      <c r="GMK28" s="497"/>
      <c r="GML28" s="497"/>
      <c r="GMM28" s="497"/>
      <c r="GMN28" s="497"/>
      <c r="GMO28" s="497"/>
      <c r="GMP28" s="497"/>
      <c r="GMQ28" s="497"/>
      <c r="GMR28" s="497"/>
      <c r="GMS28" s="497"/>
      <c r="GMT28" s="497"/>
      <c r="GMU28" s="497"/>
      <c r="GMV28" s="497"/>
      <c r="GMW28" s="497"/>
      <c r="GMX28" s="497"/>
      <c r="GMY28" s="497"/>
      <c r="GMZ28" s="497"/>
      <c r="GNA28" s="497"/>
      <c r="GNB28" s="497"/>
      <c r="GNC28" s="497"/>
      <c r="GND28" s="497"/>
      <c r="GNE28" s="497"/>
      <c r="GNF28" s="497"/>
      <c r="GNG28" s="497"/>
      <c r="GNH28" s="497"/>
      <c r="GNI28" s="497"/>
      <c r="GNJ28" s="497"/>
      <c r="GNK28" s="497"/>
      <c r="GNL28" s="497"/>
      <c r="GNM28" s="497"/>
      <c r="GNN28" s="497"/>
      <c r="GNO28" s="497"/>
      <c r="GNP28" s="497"/>
      <c r="GNQ28" s="497"/>
      <c r="GNR28" s="497"/>
      <c r="GNS28" s="497"/>
      <c r="GNT28" s="497"/>
      <c r="GNU28" s="497"/>
      <c r="GNV28" s="497"/>
      <c r="GNW28" s="497"/>
      <c r="GNX28" s="497"/>
      <c r="GNY28" s="497"/>
      <c r="GNZ28" s="497"/>
      <c r="GOA28" s="497"/>
      <c r="GOB28" s="497"/>
      <c r="GOC28" s="497"/>
      <c r="GOD28" s="497"/>
      <c r="GOE28" s="497"/>
      <c r="GOF28" s="497"/>
      <c r="GOG28" s="497"/>
      <c r="GOH28" s="497"/>
      <c r="GOI28" s="497"/>
      <c r="GOJ28" s="497"/>
      <c r="GOK28" s="497"/>
      <c r="GOL28" s="497"/>
      <c r="GOM28" s="497"/>
      <c r="GON28" s="497"/>
      <c r="GOO28" s="497"/>
      <c r="GOP28" s="497"/>
      <c r="GOQ28" s="497"/>
      <c r="GOR28" s="497"/>
      <c r="GOS28" s="497"/>
      <c r="GOT28" s="497"/>
      <c r="GOU28" s="497"/>
      <c r="GOV28" s="497"/>
      <c r="GOW28" s="497"/>
      <c r="GOX28" s="497"/>
      <c r="GOY28" s="497"/>
      <c r="GOZ28" s="497"/>
      <c r="GPA28" s="497"/>
      <c r="GPB28" s="497"/>
      <c r="GPC28" s="497"/>
      <c r="GPD28" s="497"/>
      <c r="GPE28" s="497"/>
      <c r="GPF28" s="497"/>
      <c r="GPG28" s="497"/>
      <c r="GPH28" s="497"/>
      <c r="GPI28" s="497"/>
      <c r="GPJ28" s="497"/>
      <c r="GPK28" s="497"/>
      <c r="GPL28" s="497"/>
      <c r="GPM28" s="497"/>
      <c r="GPN28" s="497"/>
      <c r="GPO28" s="497"/>
      <c r="GPP28" s="497"/>
      <c r="GPQ28" s="497"/>
      <c r="GPR28" s="497"/>
      <c r="GPS28" s="497"/>
      <c r="GPT28" s="497"/>
      <c r="GPU28" s="497"/>
      <c r="GPV28" s="497"/>
      <c r="GPW28" s="497"/>
      <c r="GPX28" s="497"/>
      <c r="GPY28" s="497"/>
      <c r="GPZ28" s="497"/>
      <c r="GQA28" s="497"/>
      <c r="GQB28" s="497"/>
      <c r="GQC28" s="497"/>
      <c r="GQD28" s="497"/>
      <c r="GQE28" s="497"/>
      <c r="GQF28" s="497"/>
      <c r="GQG28" s="497"/>
      <c r="GQH28" s="497"/>
      <c r="GQI28" s="497"/>
      <c r="GQJ28" s="497"/>
      <c r="GQK28" s="497"/>
      <c r="GQL28" s="497"/>
      <c r="GQM28" s="497"/>
      <c r="GQN28" s="497"/>
      <c r="GQO28" s="497"/>
      <c r="GQP28" s="497"/>
      <c r="GQQ28" s="497"/>
      <c r="GQR28" s="497"/>
      <c r="GQS28" s="497"/>
      <c r="GQT28" s="497"/>
      <c r="GQU28" s="497"/>
      <c r="GQV28" s="497"/>
      <c r="GQW28" s="497"/>
      <c r="GQX28" s="497"/>
      <c r="GQY28" s="497"/>
      <c r="GQZ28" s="497"/>
      <c r="GRA28" s="497"/>
      <c r="GRB28" s="497"/>
      <c r="GRC28" s="497"/>
      <c r="GRD28" s="497"/>
      <c r="GRE28" s="497"/>
      <c r="GRF28" s="497"/>
      <c r="GRG28" s="497"/>
      <c r="GRH28" s="497"/>
      <c r="GRI28" s="497"/>
      <c r="GRJ28" s="497"/>
      <c r="GRK28" s="497"/>
      <c r="GRL28" s="497"/>
      <c r="GRM28" s="497"/>
      <c r="GRN28" s="497"/>
      <c r="GRO28" s="497"/>
      <c r="GRP28" s="497"/>
      <c r="GRQ28" s="497"/>
      <c r="GRR28" s="497"/>
      <c r="GRS28" s="497"/>
      <c r="GRT28" s="497"/>
      <c r="GRU28" s="497"/>
      <c r="GRV28" s="497"/>
      <c r="GRW28" s="497"/>
      <c r="GRX28" s="497"/>
      <c r="GRY28" s="497"/>
      <c r="GRZ28" s="497"/>
      <c r="GSA28" s="497"/>
      <c r="GSB28" s="497"/>
      <c r="GSC28" s="497"/>
      <c r="GSD28" s="497"/>
      <c r="GSE28" s="497"/>
      <c r="GSF28" s="497"/>
      <c r="GSG28" s="497"/>
      <c r="GSH28" s="497"/>
      <c r="GSI28" s="497"/>
      <c r="GSJ28" s="497"/>
      <c r="GSK28" s="497"/>
      <c r="GSL28" s="497"/>
      <c r="GSM28" s="497"/>
      <c r="GSN28" s="497"/>
      <c r="GSO28" s="497"/>
      <c r="GSP28" s="497"/>
      <c r="GSQ28" s="497"/>
      <c r="GSR28" s="497"/>
      <c r="GSS28" s="497"/>
      <c r="GST28" s="497"/>
      <c r="GSU28" s="497"/>
      <c r="GSV28" s="497"/>
      <c r="GSW28" s="497"/>
      <c r="GSX28" s="497"/>
      <c r="GSY28" s="497"/>
      <c r="GSZ28" s="497"/>
      <c r="GTA28" s="497"/>
      <c r="GTB28" s="497"/>
      <c r="GTC28" s="497"/>
      <c r="GTD28" s="497"/>
      <c r="GTE28" s="497"/>
      <c r="GTF28" s="497"/>
      <c r="GTG28" s="497"/>
      <c r="GTH28" s="497"/>
      <c r="GTI28" s="497"/>
      <c r="GTJ28" s="497"/>
      <c r="GTK28" s="497"/>
      <c r="GTL28" s="497"/>
      <c r="GTM28" s="497"/>
      <c r="GTN28" s="497"/>
      <c r="GTO28" s="497"/>
      <c r="GTP28" s="497"/>
      <c r="GTQ28" s="497"/>
      <c r="GTR28" s="497"/>
      <c r="GTS28" s="497"/>
      <c r="GTT28" s="497"/>
      <c r="GTU28" s="497"/>
      <c r="GTV28" s="497"/>
      <c r="GTW28" s="497"/>
      <c r="GTX28" s="497"/>
      <c r="GTY28" s="497"/>
      <c r="GTZ28" s="497"/>
      <c r="GUA28" s="497"/>
      <c r="GUB28" s="497"/>
      <c r="GUC28" s="497"/>
      <c r="GUD28" s="497"/>
      <c r="GUE28" s="497"/>
      <c r="GUF28" s="497"/>
      <c r="GUG28" s="497"/>
      <c r="GUH28" s="497"/>
      <c r="GUI28" s="497"/>
      <c r="GUJ28" s="497"/>
      <c r="GUK28" s="497"/>
      <c r="GUL28" s="497"/>
      <c r="GUM28" s="497"/>
      <c r="GUN28" s="497"/>
      <c r="GUO28" s="497"/>
      <c r="GUP28" s="497"/>
      <c r="GUQ28" s="497"/>
      <c r="GUR28" s="497"/>
      <c r="GUS28" s="497"/>
      <c r="GUT28" s="497"/>
      <c r="GUU28" s="497"/>
      <c r="GUV28" s="497"/>
      <c r="GUW28" s="497"/>
      <c r="GUX28" s="497"/>
      <c r="GUY28" s="497"/>
      <c r="GUZ28" s="497"/>
      <c r="GVA28" s="497"/>
      <c r="GVB28" s="497"/>
      <c r="GVC28" s="497"/>
      <c r="GVD28" s="497"/>
      <c r="GVE28" s="497"/>
      <c r="GVF28" s="497"/>
      <c r="GVG28" s="497"/>
      <c r="GVH28" s="497"/>
      <c r="GVI28" s="497"/>
      <c r="GVJ28" s="497"/>
      <c r="GVK28" s="497"/>
      <c r="GVL28" s="497"/>
      <c r="GVM28" s="497"/>
      <c r="GVN28" s="497"/>
      <c r="GVO28" s="497"/>
      <c r="GVP28" s="497"/>
      <c r="GVQ28" s="497"/>
      <c r="GVR28" s="497"/>
      <c r="GVS28" s="497"/>
      <c r="GVT28" s="497"/>
      <c r="GVU28" s="497"/>
      <c r="GVV28" s="497"/>
      <c r="GVW28" s="497"/>
      <c r="GVX28" s="497"/>
      <c r="GVY28" s="497"/>
      <c r="GVZ28" s="497"/>
      <c r="GWA28" s="497"/>
      <c r="GWB28" s="497"/>
      <c r="GWC28" s="497"/>
      <c r="GWD28" s="497"/>
      <c r="GWE28" s="497"/>
      <c r="GWF28" s="497"/>
      <c r="GWG28" s="497"/>
      <c r="GWH28" s="497"/>
      <c r="GWI28" s="497"/>
      <c r="GWJ28" s="497"/>
      <c r="GWK28" s="497"/>
      <c r="GWL28" s="497"/>
      <c r="GWM28" s="497"/>
      <c r="GWN28" s="497"/>
      <c r="GWO28" s="497"/>
      <c r="GWP28" s="497"/>
      <c r="GWQ28" s="497"/>
      <c r="GWR28" s="497"/>
      <c r="GWS28" s="497"/>
      <c r="GWT28" s="497"/>
      <c r="GWU28" s="497"/>
      <c r="GWV28" s="497"/>
      <c r="GWW28" s="497"/>
      <c r="GWX28" s="497"/>
      <c r="GWY28" s="497"/>
      <c r="GWZ28" s="497"/>
      <c r="GXA28" s="497"/>
      <c r="GXB28" s="497"/>
      <c r="GXC28" s="497"/>
      <c r="GXD28" s="497"/>
      <c r="GXE28" s="497"/>
      <c r="GXF28" s="497"/>
      <c r="GXG28" s="497"/>
      <c r="GXH28" s="497"/>
      <c r="GXI28" s="497"/>
      <c r="GXJ28" s="497"/>
      <c r="GXK28" s="497"/>
      <c r="GXL28" s="497"/>
      <c r="GXM28" s="497"/>
      <c r="GXN28" s="497"/>
      <c r="GXO28" s="497"/>
      <c r="GXP28" s="497"/>
      <c r="GXQ28" s="497"/>
      <c r="GXR28" s="497"/>
      <c r="GXS28" s="497"/>
      <c r="GXT28" s="497"/>
      <c r="GXU28" s="497"/>
      <c r="GXV28" s="497"/>
      <c r="GXW28" s="497"/>
      <c r="GXX28" s="497"/>
      <c r="GXY28" s="497"/>
      <c r="GXZ28" s="497"/>
      <c r="GYA28" s="497"/>
      <c r="GYB28" s="497"/>
      <c r="GYC28" s="497"/>
      <c r="GYD28" s="497"/>
      <c r="GYE28" s="497"/>
      <c r="GYF28" s="497"/>
      <c r="GYG28" s="497"/>
      <c r="GYH28" s="497"/>
      <c r="GYI28" s="497"/>
      <c r="GYJ28" s="497"/>
      <c r="GYK28" s="497"/>
      <c r="GYL28" s="497"/>
      <c r="GYM28" s="497"/>
      <c r="GYN28" s="497"/>
      <c r="GYO28" s="497"/>
      <c r="GYP28" s="497"/>
      <c r="GYQ28" s="497"/>
      <c r="GYR28" s="497"/>
      <c r="GYS28" s="497"/>
      <c r="GYT28" s="497"/>
      <c r="GYU28" s="497"/>
      <c r="GYV28" s="497"/>
      <c r="GYW28" s="497"/>
      <c r="GYX28" s="497"/>
      <c r="GYY28" s="497"/>
      <c r="GYZ28" s="497"/>
      <c r="GZA28" s="497"/>
      <c r="GZB28" s="497"/>
      <c r="GZC28" s="497"/>
      <c r="GZD28" s="497"/>
      <c r="GZE28" s="497"/>
      <c r="GZF28" s="497"/>
      <c r="GZG28" s="497"/>
      <c r="GZH28" s="497"/>
      <c r="GZI28" s="497"/>
      <c r="GZJ28" s="497"/>
      <c r="GZK28" s="497"/>
      <c r="GZL28" s="497"/>
      <c r="GZM28" s="497"/>
      <c r="GZN28" s="497"/>
      <c r="GZO28" s="497"/>
      <c r="GZP28" s="497"/>
      <c r="GZQ28" s="497"/>
      <c r="GZR28" s="497"/>
      <c r="GZS28" s="497"/>
      <c r="GZT28" s="497"/>
      <c r="GZU28" s="497"/>
      <c r="GZV28" s="497"/>
      <c r="GZW28" s="497"/>
      <c r="GZX28" s="497"/>
      <c r="GZY28" s="497"/>
      <c r="GZZ28" s="497"/>
      <c r="HAA28" s="497"/>
      <c r="HAB28" s="497"/>
      <c r="HAC28" s="497"/>
      <c r="HAD28" s="497"/>
      <c r="HAE28" s="497"/>
      <c r="HAF28" s="497"/>
      <c r="HAG28" s="497"/>
      <c r="HAH28" s="497"/>
      <c r="HAI28" s="497"/>
      <c r="HAJ28" s="497"/>
      <c r="HAK28" s="497"/>
      <c r="HAL28" s="497"/>
      <c r="HAM28" s="497"/>
      <c r="HAN28" s="497"/>
      <c r="HAO28" s="497"/>
      <c r="HAP28" s="497"/>
      <c r="HAQ28" s="497"/>
      <c r="HAR28" s="497"/>
      <c r="HAS28" s="497"/>
      <c r="HAT28" s="497"/>
      <c r="HAU28" s="497"/>
      <c r="HAV28" s="497"/>
      <c r="HAW28" s="497"/>
      <c r="HAX28" s="497"/>
      <c r="HAY28" s="497"/>
      <c r="HAZ28" s="497"/>
      <c r="HBA28" s="497"/>
      <c r="HBB28" s="497"/>
      <c r="HBC28" s="497"/>
      <c r="HBD28" s="497"/>
      <c r="HBE28" s="497"/>
      <c r="HBF28" s="497"/>
      <c r="HBG28" s="497"/>
      <c r="HBH28" s="497"/>
      <c r="HBI28" s="497"/>
      <c r="HBJ28" s="497"/>
      <c r="HBK28" s="497"/>
      <c r="HBL28" s="497"/>
      <c r="HBM28" s="497"/>
      <c r="HBN28" s="497"/>
      <c r="HBO28" s="497"/>
      <c r="HBP28" s="497"/>
      <c r="HBQ28" s="497"/>
      <c r="HBR28" s="497"/>
      <c r="HBS28" s="497"/>
      <c r="HBT28" s="497"/>
      <c r="HBU28" s="497"/>
      <c r="HBV28" s="497"/>
      <c r="HBW28" s="497"/>
      <c r="HBX28" s="497"/>
      <c r="HBY28" s="497"/>
      <c r="HBZ28" s="497"/>
      <c r="HCA28" s="497"/>
      <c r="HCB28" s="497"/>
      <c r="HCC28" s="497"/>
      <c r="HCD28" s="497"/>
      <c r="HCE28" s="497"/>
      <c r="HCF28" s="497"/>
      <c r="HCG28" s="497"/>
      <c r="HCH28" s="497"/>
      <c r="HCI28" s="497"/>
      <c r="HCJ28" s="497"/>
      <c r="HCK28" s="497"/>
      <c r="HCL28" s="497"/>
      <c r="HCM28" s="497"/>
      <c r="HCN28" s="497"/>
      <c r="HCO28" s="497"/>
      <c r="HCP28" s="497"/>
      <c r="HCQ28" s="497"/>
      <c r="HCR28" s="497"/>
      <c r="HCS28" s="497"/>
      <c r="HCT28" s="497"/>
      <c r="HCU28" s="497"/>
      <c r="HCV28" s="497"/>
      <c r="HCW28" s="497"/>
      <c r="HCX28" s="497"/>
      <c r="HCY28" s="497"/>
      <c r="HCZ28" s="497"/>
      <c r="HDA28" s="497"/>
      <c r="HDB28" s="497"/>
      <c r="HDC28" s="497"/>
      <c r="HDD28" s="497"/>
      <c r="HDE28" s="497"/>
      <c r="HDF28" s="497"/>
      <c r="HDG28" s="497"/>
      <c r="HDH28" s="497"/>
      <c r="HDI28" s="497"/>
      <c r="HDJ28" s="497"/>
      <c r="HDK28" s="497"/>
      <c r="HDL28" s="497"/>
      <c r="HDM28" s="497"/>
      <c r="HDN28" s="497"/>
      <c r="HDO28" s="497"/>
      <c r="HDP28" s="497"/>
      <c r="HDQ28" s="497"/>
      <c r="HDR28" s="497"/>
      <c r="HDS28" s="497"/>
      <c r="HDT28" s="497"/>
      <c r="HDU28" s="497"/>
      <c r="HDV28" s="497"/>
      <c r="HDW28" s="497"/>
      <c r="HDX28" s="497"/>
      <c r="HDY28" s="497"/>
      <c r="HDZ28" s="497"/>
      <c r="HEA28" s="497"/>
      <c r="HEB28" s="497"/>
      <c r="HEC28" s="497"/>
      <c r="HED28" s="497"/>
      <c r="HEE28" s="497"/>
      <c r="HEF28" s="497"/>
      <c r="HEG28" s="497"/>
      <c r="HEH28" s="497"/>
      <c r="HEI28" s="497"/>
      <c r="HEJ28" s="497"/>
      <c r="HEK28" s="497"/>
      <c r="HEL28" s="497"/>
      <c r="HEM28" s="497"/>
      <c r="HEN28" s="497"/>
      <c r="HEO28" s="497"/>
      <c r="HEP28" s="497"/>
      <c r="HEQ28" s="497"/>
      <c r="HER28" s="497"/>
      <c r="HES28" s="497"/>
      <c r="HET28" s="497"/>
      <c r="HEU28" s="497"/>
      <c r="HEV28" s="497"/>
      <c r="HEW28" s="497"/>
      <c r="HEX28" s="497"/>
      <c r="HEY28" s="497"/>
      <c r="HEZ28" s="497"/>
      <c r="HFA28" s="497"/>
      <c r="HFB28" s="497"/>
      <c r="HFC28" s="497"/>
      <c r="HFD28" s="497"/>
      <c r="HFE28" s="497"/>
      <c r="HFF28" s="497"/>
      <c r="HFG28" s="497"/>
      <c r="HFH28" s="497"/>
      <c r="HFI28" s="497"/>
      <c r="HFJ28" s="497"/>
      <c r="HFK28" s="497"/>
      <c r="HFL28" s="497"/>
      <c r="HFM28" s="497"/>
      <c r="HFN28" s="497"/>
      <c r="HFO28" s="497"/>
      <c r="HFP28" s="497"/>
      <c r="HFQ28" s="497"/>
      <c r="HFR28" s="497"/>
      <c r="HFS28" s="497"/>
      <c r="HFT28" s="497"/>
      <c r="HFU28" s="497"/>
      <c r="HFV28" s="497"/>
      <c r="HFW28" s="497"/>
      <c r="HFX28" s="497"/>
      <c r="HFY28" s="497"/>
      <c r="HFZ28" s="497"/>
      <c r="HGA28" s="497"/>
      <c r="HGB28" s="497"/>
      <c r="HGC28" s="497"/>
      <c r="HGD28" s="497"/>
      <c r="HGE28" s="497"/>
      <c r="HGF28" s="497"/>
      <c r="HGG28" s="497"/>
      <c r="HGH28" s="497"/>
      <c r="HGI28" s="497"/>
      <c r="HGJ28" s="497"/>
      <c r="HGK28" s="497"/>
      <c r="HGL28" s="497"/>
      <c r="HGM28" s="497"/>
      <c r="HGN28" s="497"/>
      <c r="HGO28" s="497"/>
      <c r="HGP28" s="497"/>
      <c r="HGQ28" s="497"/>
      <c r="HGR28" s="497"/>
      <c r="HGS28" s="497"/>
      <c r="HGT28" s="497"/>
      <c r="HGU28" s="497"/>
      <c r="HGV28" s="497"/>
      <c r="HGW28" s="497"/>
      <c r="HGX28" s="497"/>
      <c r="HGY28" s="497"/>
      <c r="HGZ28" s="497"/>
      <c r="HHA28" s="497"/>
      <c r="HHB28" s="497"/>
      <c r="HHC28" s="497"/>
      <c r="HHD28" s="497"/>
      <c r="HHE28" s="497"/>
      <c r="HHF28" s="497"/>
      <c r="HHG28" s="497"/>
      <c r="HHH28" s="497"/>
      <c r="HHI28" s="497"/>
      <c r="HHJ28" s="497"/>
      <c r="HHK28" s="497"/>
      <c r="HHL28" s="497"/>
      <c r="HHM28" s="497"/>
      <c r="HHN28" s="497"/>
      <c r="HHO28" s="497"/>
      <c r="HHP28" s="497"/>
      <c r="HHQ28" s="497"/>
      <c r="HHR28" s="497"/>
      <c r="HHS28" s="497"/>
      <c r="HHT28" s="497"/>
      <c r="HHU28" s="497"/>
      <c r="HHV28" s="497"/>
      <c r="HHW28" s="497"/>
      <c r="HHX28" s="497"/>
      <c r="HHY28" s="497"/>
      <c r="HHZ28" s="497"/>
      <c r="HIA28" s="497"/>
      <c r="HIB28" s="497"/>
      <c r="HIC28" s="497"/>
      <c r="HID28" s="497"/>
      <c r="HIE28" s="497"/>
      <c r="HIF28" s="497"/>
      <c r="HIG28" s="497"/>
      <c r="HIH28" s="497"/>
      <c r="HII28" s="497"/>
      <c r="HIJ28" s="497"/>
      <c r="HIK28" s="497"/>
      <c r="HIL28" s="497"/>
      <c r="HIM28" s="497"/>
      <c r="HIN28" s="497"/>
      <c r="HIO28" s="497"/>
      <c r="HIP28" s="497"/>
      <c r="HIQ28" s="497"/>
      <c r="HIR28" s="497"/>
      <c r="HIS28" s="497"/>
      <c r="HIT28" s="497"/>
      <c r="HIU28" s="497"/>
      <c r="HIV28" s="497"/>
      <c r="HIW28" s="497"/>
      <c r="HIX28" s="497"/>
      <c r="HIY28" s="497"/>
      <c r="HIZ28" s="497"/>
      <c r="HJA28" s="497"/>
      <c r="HJB28" s="497"/>
      <c r="HJC28" s="497"/>
      <c r="HJD28" s="497"/>
      <c r="HJE28" s="497"/>
      <c r="HJF28" s="497"/>
      <c r="HJG28" s="497"/>
      <c r="HJH28" s="497"/>
      <c r="HJI28" s="497"/>
      <c r="HJJ28" s="497"/>
      <c r="HJK28" s="497"/>
      <c r="HJL28" s="497"/>
      <c r="HJM28" s="497"/>
      <c r="HJN28" s="497"/>
      <c r="HJO28" s="497"/>
      <c r="HJP28" s="497"/>
      <c r="HJQ28" s="497"/>
      <c r="HJR28" s="497"/>
      <c r="HJS28" s="497"/>
      <c r="HJT28" s="497"/>
      <c r="HJU28" s="497"/>
      <c r="HJV28" s="497"/>
      <c r="HJW28" s="497"/>
      <c r="HJX28" s="497"/>
      <c r="HJY28" s="497"/>
      <c r="HJZ28" s="497"/>
      <c r="HKA28" s="497"/>
      <c r="HKB28" s="497"/>
      <c r="HKC28" s="497"/>
      <c r="HKD28" s="497"/>
      <c r="HKE28" s="497"/>
      <c r="HKF28" s="497"/>
      <c r="HKG28" s="497"/>
      <c r="HKH28" s="497"/>
      <c r="HKI28" s="497"/>
      <c r="HKJ28" s="497"/>
      <c r="HKK28" s="497"/>
      <c r="HKL28" s="497"/>
      <c r="HKM28" s="497"/>
      <c r="HKN28" s="497"/>
      <c r="HKO28" s="497"/>
      <c r="HKP28" s="497"/>
      <c r="HKQ28" s="497"/>
      <c r="HKR28" s="497"/>
      <c r="HKS28" s="497"/>
      <c r="HKT28" s="497"/>
      <c r="HKU28" s="497"/>
      <c r="HKV28" s="497"/>
      <c r="HKW28" s="497"/>
      <c r="HKX28" s="497"/>
      <c r="HKY28" s="497"/>
      <c r="HKZ28" s="497"/>
      <c r="HLA28" s="497"/>
      <c r="HLB28" s="497"/>
      <c r="HLC28" s="497"/>
      <c r="HLD28" s="497"/>
      <c r="HLE28" s="497"/>
      <c r="HLF28" s="497"/>
      <c r="HLG28" s="497"/>
      <c r="HLH28" s="497"/>
      <c r="HLI28" s="497"/>
      <c r="HLJ28" s="497"/>
      <c r="HLK28" s="497"/>
      <c r="HLL28" s="497"/>
      <c r="HLM28" s="497"/>
      <c r="HLN28" s="497"/>
      <c r="HLO28" s="497"/>
      <c r="HLP28" s="497"/>
      <c r="HLQ28" s="497"/>
      <c r="HLR28" s="497"/>
      <c r="HLS28" s="497"/>
      <c r="HLT28" s="497"/>
      <c r="HLU28" s="497"/>
      <c r="HLV28" s="497"/>
      <c r="HLW28" s="497"/>
      <c r="HLX28" s="497"/>
      <c r="HLY28" s="497"/>
      <c r="HLZ28" s="497"/>
      <c r="HMA28" s="497"/>
      <c r="HMB28" s="497"/>
      <c r="HMC28" s="497"/>
      <c r="HMD28" s="497"/>
      <c r="HME28" s="497"/>
      <c r="HMF28" s="497"/>
      <c r="HMG28" s="497"/>
      <c r="HMH28" s="497"/>
      <c r="HMI28" s="497"/>
      <c r="HMJ28" s="497"/>
      <c r="HMK28" s="497"/>
      <c r="HML28" s="497"/>
      <c r="HMM28" s="497"/>
      <c r="HMN28" s="497"/>
      <c r="HMO28" s="497"/>
      <c r="HMP28" s="497"/>
      <c r="HMQ28" s="497"/>
      <c r="HMR28" s="497"/>
      <c r="HMS28" s="497"/>
      <c r="HMT28" s="497"/>
      <c r="HMU28" s="497"/>
      <c r="HMV28" s="497"/>
      <c r="HMW28" s="497"/>
      <c r="HMX28" s="497"/>
      <c r="HMY28" s="497"/>
      <c r="HMZ28" s="497"/>
      <c r="HNA28" s="497"/>
      <c r="HNB28" s="497"/>
      <c r="HNC28" s="497"/>
      <c r="HND28" s="497"/>
      <c r="HNE28" s="497"/>
      <c r="HNF28" s="497"/>
      <c r="HNG28" s="497"/>
      <c r="HNH28" s="497"/>
      <c r="HNI28" s="497"/>
      <c r="HNJ28" s="497"/>
      <c r="HNK28" s="497"/>
      <c r="HNL28" s="497"/>
      <c r="HNM28" s="497"/>
      <c r="HNN28" s="497"/>
      <c r="HNO28" s="497"/>
      <c r="HNP28" s="497"/>
      <c r="HNQ28" s="497"/>
      <c r="HNR28" s="497"/>
      <c r="HNS28" s="497"/>
      <c r="HNT28" s="497"/>
      <c r="HNU28" s="497"/>
      <c r="HNV28" s="497"/>
      <c r="HNW28" s="497"/>
      <c r="HNX28" s="497"/>
      <c r="HNY28" s="497"/>
      <c r="HNZ28" s="497"/>
      <c r="HOA28" s="497"/>
      <c r="HOB28" s="497"/>
      <c r="HOC28" s="497"/>
      <c r="HOD28" s="497"/>
      <c r="HOE28" s="497"/>
      <c r="HOF28" s="497"/>
      <c r="HOG28" s="497"/>
      <c r="HOH28" s="497"/>
      <c r="HOI28" s="497"/>
      <c r="HOJ28" s="497"/>
      <c r="HOK28" s="497"/>
      <c r="HOL28" s="497"/>
      <c r="HOM28" s="497"/>
      <c r="HON28" s="497"/>
      <c r="HOO28" s="497"/>
      <c r="HOP28" s="497"/>
      <c r="HOQ28" s="497"/>
      <c r="HOR28" s="497"/>
      <c r="HOS28" s="497"/>
      <c r="HOT28" s="497"/>
      <c r="HOU28" s="497"/>
      <c r="HOV28" s="497"/>
      <c r="HOW28" s="497"/>
      <c r="HOX28" s="497"/>
      <c r="HOY28" s="497"/>
      <c r="HOZ28" s="497"/>
      <c r="HPA28" s="497"/>
      <c r="HPB28" s="497"/>
      <c r="HPC28" s="497"/>
      <c r="HPD28" s="497"/>
      <c r="HPE28" s="497"/>
      <c r="HPF28" s="497"/>
      <c r="HPG28" s="497"/>
      <c r="HPH28" s="497"/>
      <c r="HPI28" s="497"/>
      <c r="HPJ28" s="497"/>
      <c r="HPK28" s="497"/>
      <c r="HPL28" s="497"/>
      <c r="HPM28" s="497"/>
      <c r="HPN28" s="497"/>
      <c r="HPO28" s="497"/>
      <c r="HPP28" s="497"/>
      <c r="HPQ28" s="497"/>
      <c r="HPR28" s="497"/>
      <c r="HPS28" s="497"/>
      <c r="HPT28" s="497"/>
      <c r="HPU28" s="497"/>
      <c r="HPV28" s="497"/>
      <c r="HPW28" s="497"/>
      <c r="HPX28" s="497"/>
      <c r="HPY28" s="497"/>
      <c r="HPZ28" s="497"/>
      <c r="HQA28" s="497"/>
      <c r="HQB28" s="497"/>
      <c r="HQC28" s="497"/>
      <c r="HQD28" s="497"/>
      <c r="HQE28" s="497"/>
      <c r="HQF28" s="497"/>
      <c r="HQG28" s="497"/>
      <c r="HQH28" s="497"/>
      <c r="HQI28" s="497"/>
      <c r="HQJ28" s="497"/>
      <c r="HQK28" s="497"/>
      <c r="HQL28" s="497"/>
      <c r="HQM28" s="497"/>
      <c r="HQN28" s="497"/>
      <c r="HQO28" s="497"/>
      <c r="HQP28" s="497"/>
      <c r="HQQ28" s="497"/>
      <c r="HQR28" s="497"/>
      <c r="HQS28" s="497"/>
      <c r="HQT28" s="497"/>
      <c r="HQU28" s="497"/>
      <c r="HQV28" s="497"/>
      <c r="HQW28" s="497"/>
      <c r="HQX28" s="497"/>
      <c r="HQY28" s="497"/>
      <c r="HQZ28" s="497"/>
      <c r="HRA28" s="497"/>
      <c r="HRB28" s="497"/>
      <c r="HRC28" s="497"/>
      <c r="HRD28" s="497"/>
      <c r="HRE28" s="497"/>
      <c r="HRF28" s="497"/>
      <c r="HRG28" s="497"/>
      <c r="HRH28" s="497"/>
      <c r="HRI28" s="497"/>
      <c r="HRJ28" s="497"/>
      <c r="HRK28" s="497"/>
      <c r="HRL28" s="497"/>
      <c r="HRM28" s="497"/>
      <c r="HRN28" s="497"/>
      <c r="HRO28" s="497"/>
      <c r="HRP28" s="497"/>
      <c r="HRQ28" s="497"/>
      <c r="HRR28" s="497"/>
      <c r="HRS28" s="497"/>
      <c r="HRT28" s="497"/>
      <c r="HRU28" s="497"/>
      <c r="HRV28" s="497"/>
      <c r="HRW28" s="497"/>
      <c r="HRX28" s="497"/>
      <c r="HRY28" s="497"/>
      <c r="HRZ28" s="497"/>
      <c r="HSA28" s="497"/>
      <c r="HSB28" s="497"/>
      <c r="HSC28" s="497"/>
      <c r="HSD28" s="497"/>
      <c r="HSE28" s="497"/>
      <c r="HSF28" s="497"/>
      <c r="HSG28" s="497"/>
      <c r="HSH28" s="497"/>
      <c r="HSI28" s="497"/>
      <c r="HSJ28" s="497"/>
      <c r="HSK28" s="497"/>
      <c r="HSL28" s="497"/>
      <c r="HSM28" s="497"/>
      <c r="HSN28" s="497"/>
      <c r="HSO28" s="497"/>
      <c r="HSP28" s="497"/>
      <c r="HSQ28" s="497"/>
      <c r="HSR28" s="497"/>
      <c r="HSS28" s="497"/>
      <c r="HST28" s="497"/>
      <c r="HSU28" s="497"/>
      <c r="HSV28" s="497"/>
      <c r="HSW28" s="497"/>
      <c r="HSX28" s="497"/>
      <c r="HSY28" s="497"/>
      <c r="HSZ28" s="497"/>
      <c r="HTA28" s="497"/>
      <c r="HTB28" s="497"/>
      <c r="HTC28" s="497"/>
      <c r="HTD28" s="497"/>
      <c r="HTE28" s="497"/>
      <c r="HTF28" s="497"/>
      <c r="HTG28" s="497"/>
      <c r="HTH28" s="497"/>
      <c r="HTI28" s="497"/>
      <c r="HTJ28" s="497"/>
      <c r="HTK28" s="497"/>
      <c r="HTL28" s="497"/>
      <c r="HTM28" s="497"/>
      <c r="HTN28" s="497"/>
      <c r="HTO28" s="497"/>
      <c r="HTP28" s="497"/>
      <c r="HTQ28" s="497"/>
      <c r="HTR28" s="497"/>
      <c r="HTS28" s="497"/>
      <c r="HTT28" s="497"/>
      <c r="HTU28" s="497"/>
      <c r="HTV28" s="497"/>
      <c r="HTW28" s="497"/>
      <c r="HTX28" s="497"/>
      <c r="HTY28" s="497"/>
      <c r="HTZ28" s="497"/>
      <c r="HUA28" s="497"/>
      <c r="HUB28" s="497"/>
      <c r="HUC28" s="497"/>
      <c r="HUD28" s="497"/>
      <c r="HUE28" s="497"/>
      <c r="HUF28" s="497"/>
      <c r="HUG28" s="497"/>
      <c r="HUH28" s="497"/>
      <c r="HUI28" s="497"/>
      <c r="HUJ28" s="497"/>
      <c r="HUK28" s="497"/>
      <c r="HUL28" s="497"/>
      <c r="HUM28" s="497"/>
      <c r="HUN28" s="497"/>
      <c r="HUO28" s="497"/>
      <c r="HUP28" s="497"/>
      <c r="HUQ28" s="497"/>
      <c r="HUR28" s="497"/>
      <c r="HUS28" s="497"/>
      <c r="HUT28" s="497"/>
      <c r="HUU28" s="497"/>
      <c r="HUV28" s="497"/>
      <c r="HUW28" s="497"/>
      <c r="HUX28" s="497"/>
      <c r="HUY28" s="497"/>
      <c r="HUZ28" s="497"/>
      <c r="HVA28" s="497"/>
      <c r="HVB28" s="497"/>
      <c r="HVC28" s="497"/>
      <c r="HVD28" s="497"/>
      <c r="HVE28" s="497"/>
      <c r="HVF28" s="497"/>
      <c r="HVG28" s="497"/>
      <c r="HVH28" s="497"/>
      <c r="HVI28" s="497"/>
      <c r="HVJ28" s="497"/>
      <c r="HVK28" s="497"/>
      <c r="HVL28" s="497"/>
      <c r="HVM28" s="497"/>
      <c r="HVN28" s="497"/>
      <c r="HVO28" s="497"/>
      <c r="HVP28" s="497"/>
      <c r="HVQ28" s="497"/>
      <c r="HVR28" s="497"/>
      <c r="HVS28" s="497"/>
      <c r="HVT28" s="497"/>
      <c r="HVU28" s="497"/>
      <c r="HVV28" s="497"/>
      <c r="HVW28" s="497"/>
      <c r="HVX28" s="497"/>
      <c r="HVY28" s="497"/>
      <c r="HVZ28" s="497"/>
      <c r="HWA28" s="497"/>
      <c r="HWB28" s="497"/>
      <c r="HWC28" s="497"/>
      <c r="HWD28" s="497"/>
      <c r="HWE28" s="497"/>
      <c r="HWF28" s="497"/>
      <c r="HWG28" s="497"/>
      <c r="HWH28" s="497"/>
      <c r="HWI28" s="497"/>
      <c r="HWJ28" s="497"/>
      <c r="HWK28" s="497"/>
      <c r="HWL28" s="497"/>
      <c r="HWM28" s="497"/>
      <c r="HWN28" s="497"/>
      <c r="HWO28" s="497"/>
      <c r="HWP28" s="497"/>
      <c r="HWQ28" s="497"/>
      <c r="HWR28" s="497"/>
      <c r="HWS28" s="497"/>
      <c r="HWT28" s="497"/>
      <c r="HWU28" s="497"/>
      <c r="HWV28" s="497"/>
      <c r="HWW28" s="497"/>
      <c r="HWX28" s="497"/>
      <c r="HWY28" s="497"/>
      <c r="HWZ28" s="497"/>
      <c r="HXA28" s="497"/>
      <c r="HXB28" s="497"/>
      <c r="HXC28" s="497"/>
      <c r="HXD28" s="497"/>
      <c r="HXE28" s="497"/>
      <c r="HXF28" s="497"/>
      <c r="HXG28" s="497"/>
      <c r="HXH28" s="497"/>
      <c r="HXI28" s="497"/>
      <c r="HXJ28" s="497"/>
      <c r="HXK28" s="497"/>
      <c r="HXL28" s="497"/>
      <c r="HXM28" s="497"/>
      <c r="HXN28" s="497"/>
      <c r="HXO28" s="497"/>
      <c r="HXP28" s="497"/>
      <c r="HXQ28" s="497"/>
      <c r="HXR28" s="497"/>
      <c r="HXS28" s="497"/>
      <c r="HXT28" s="497"/>
      <c r="HXU28" s="497"/>
      <c r="HXV28" s="497"/>
      <c r="HXW28" s="497"/>
      <c r="HXX28" s="497"/>
      <c r="HXY28" s="497"/>
      <c r="HXZ28" s="497"/>
      <c r="HYA28" s="497"/>
      <c r="HYB28" s="497"/>
      <c r="HYC28" s="497"/>
      <c r="HYD28" s="497"/>
      <c r="HYE28" s="497"/>
      <c r="HYF28" s="497"/>
      <c r="HYG28" s="497"/>
      <c r="HYH28" s="497"/>
      <c r="HYI28" s="497"/>
      <c r="HYJ28" s="497"/>
      <c r="HYK28" s="497"/>
      <c r="HYL28" s="497"/>
      <c r="HYM28" s="497"/>
      <c r="HYN28" s="497"/>
      <c r="HYO28" s="497"/>
      <c r="HYP28" s="497"/>
      <c r="HYQ28" s="497"/>
      <c r="HYR28" s="497"/>
      <c r="HYS28" s="497"/>
      <c r="HYT28" s="497"/>
      <c r="HYU28" s="497"/>
      <c r="HYV28" s="497"/>
      <c r="HYW28" s="497"/>
      <c r="HYX28" s="497"/>
      <c r="HYY28" s="497"/>
      <c r="HYZ28" s="497"/>
      <c r="HZA28" s="497"/>
      <c r="HZB28" s="497"/>
      <c r="HZC28" s="497"/>
      <c r="HZD28" s="497"/>
      <c r="HZE28" s="497"/>
      <c r="HZF28" s="497"/>
      <c r="HZG28" s="497"/>
      <c r="HZH28" s="497"/>
      <c r="HZI28" s="497"/>
      <c r="HZJ28" s="497"/>
      <c r="HZK28" s="497"/>
      <c r="HZL28" s="497"/>
      <c r="HZM28" s="497"/>
      <c r="HZN28" s="497"/>
      <c r="HZO28" s="497"/>
      <c r="HZP28" s="497"/>
      <c r="HZQ28" s="497"/>
      <c r="HZR28" s="497"/>
      <c r="HZS28" s="497"/>
      <c r="HZT28" s="497"/>
      <c r="HZU28" s="497"/>
      <c r="HZV28" s="497"/>
      <c r="HZW28" s="497"/>
      <c r="HZX28" s="497"/>
      <c r="HZY28" s="497"/>
      <c r="HZZ28" s="497"/>
      <c r="IAA28" s="497"/>
      <c r="IAB28" s="497"/>
      <c r="IAC28" s="497"/>
      <c r="IAD28" s="497"/>
      <c r="IAE28" s="497"/>
      <c r="IAF28" s="497"/>
      <c r="IAG28" s="497"/>
      <c r="IAH28" s="497"/>
      <c r="IAI28" s="497"/>
      <c r="IAJ28" s="497"/>
      <c r="IAK28" s="497"/>
      <c r="IAL28" s="497"/>
      <c r="IAM28" s="497"/>
      <c r="IAN28" s="497"/>
      <c r="IAO28" s="497"/>
      <c r="IAP28" s="497"/>
      <c r="IAQ28" s="497"/>
      <c r="IAR28" s="497"/>
      <c r="IAS28" s="497"/>
      <c r="IAT28" s="497"/>
      <c r="IAU28" s="497"/>
      <c r="IAV28" s="497"/>
      <c r="IAW28" s="497"/>
      <c r="IAX28" s="497"/>
      <c r="IAY28" s="497"/>
      <c r="IAZ28" s="497"/>
      <c r="IBA28" s="497"/>
      <c r="IBB28" s="497"/>
      <c r="IBC28" s="497"/>
      <c r="IBD28" s="497"/>
      <c r="IBE28" s="497"/>
      <c r="IBF28" s="497"/>
      <c r="IBG28" s="497"/>
      <c r="IBH28" s="497"/>
      <c r="IBI28" s="497"/>
      <c r="IBJ28" s="497"/>
      <c r="IBK28" s="497"/>
      <c r="IBL28" s="497"/>
      <c r="IBM28" s="497"/>
      <c r="IBN28" s="497"/>
      <c r="IBO28" s="497"/>
      <c r="IBP28" s="497"/>
      <c r="IBQ28" s="497"/>
      <c r="IBR28" s="497"/>
      <c r="IBS28" s="497"/>
      <c r="IBT28" s="497"/>
      <c r="IBU28" s="497"/>
      <c r="IBV28" s="497"/>
      <c r="IBW28" s="497"/>
      <c r="IBX28" s="497"/>
      <c r="IBY28" s="497"/>
      <c r="IBZ28" s="497"/>
      <c r="ICA28" s="497"/>
      <c r="ICB28" s="497"/>
      <c r="ICC28" s="497"/>
      <c r="ICD28" s="497"/>
      <c r="ICE28" s="497"/>
      <c r="ICF28" s="497"/>
      <c r="ICG28" s="497"/>
      <c r="ICH28" s="497"/>
      <c r="ICI28" s="497"/>
      <c r="ICJ28" s="497"/>
      <c r="ICK28" s="497"/>
      <c r="ICL28" s="497"/>
      <c r="ICM28" s="497"/>
      <c r="ICN28" s="497"/>
      <c r="ICO28" s="497"/>
      <c r="ICP28" s="497"/>
      <c r="ICQ28" s="497"/>
      <c r="ICR28" s="497"/>
      <c r="ICS28" s="497"/>
      <c r="ICT28" s="497"/>
      <c r="ICU28" s="497"/>
      <c r="ICV28" s="497"/>
      <c r="ICW28" s="497"/>
      <c r="ICX28" s="497"/>
      <c r="ICY28" s="497"/>
      <c r="ICZ28" s="497"/>
      <c r="IDA28" s="497"/>
      <c r="IDB28" s="497"/>
      <c r="IDC28" s="497"/>
      <c r="IDD28" s="497"/>
      <c r="IDE28" s="497"/>
      <c r="IDF28" s="497"/>
      <c r="IDG28" s="497"/>
      <c r="IDH28" s="497"/>
      <c r="IDI28" s="497"/>
      <c r="IDJ28" s="497"/>
      <c r="IDK28" s="497"/>
      <c r="IDL28" s="497"/>
      <c r="IDM28" s="497"/>
      <c r="IDN28" s="497"/>
      <c r="IDO28" s="497"/>
      <c r="IDP28" s="497"/>
      <c r="IDQ28" s="497"/>
      <c r="IDR28" s="497"/>
      <c r="IDS28" s="497"/>
      <c r="IDT28" s="497"/>
      <c r="IDU28" s="497"/>
      <c r="IDV28" s="497"/>
      <c r="IDW28" s="497"/>
      <c r="IDX28" s="497"/>
      <c r="IDY28" s="497"/>
      <c r="IDZ28" s="497"/>
      <c r="IEA28" s="497"/>
      <c r="IEB28" s="497"/>
      <c r="IEC28" s="497"/>
      <c r="IED28" s="497"/>
      <c r="IEE28" s="497"/>
      <c r="IEF28" s="497"/>
      <c r="IEG28" s="497"/>
      <c r="IEH28" s="497"/>
      <c r="IEI28" s="497"/>
      <c r="IEJ28" s="497"/>
      <c r="IEK28" s="497"/>
      <c r="IEL28" s="497"/>
      <c r="IEM28" s="497"/>
      <c r="IEN28" s="497"/>
      <c r="IEO28" s="497"/>
      <c r="IEP28" s="497"/>
      <c r="IEQ28" s="497"/>
      <c r="IER28" s="497"/>
      <c r="IES28" s="497"/>
      <c r="IET28" s="497"/>
      <c r="IEU28" s="497"/>
      <c r="IEV28" s="497"/>
      <c r="IEW28" s="497"/>
      <c r="IEX28" s="497"/>
      <c r="IEY28" s="497"/>
      <c r="IEZ28" s="497"/>
      <c r="IFA28" s="497"/>
      <c r="IFB28" s="497"/>
      <c r="IFC28" s="497"/>
      <c r="IFD28" s="497"/>
      <c r="IFE28" s="497"/>
      <c r="IFF28" s="497"/>
      <c r="IFG28" s="497"/>
      <c r="IFH28" s="497"/>
      <c r="IFI28" s="497"/>
      <c r="IFJ28" s="497"/>
      <c r="IFK28" s="497"/>
      <c r="IFL28" s="497"/>
      <c r="IFM28" s="497"/>
      <c r="IFN28" s="497"/>
      <c r="IFO28" s="497"/>
      <c r="IFP28" s="497"/>
      <c r="IFQ28" s="497"/>
      <c r="IFR28" s="497"/>
      <c r="IFS28" s="497"/>
      <c r="IFT28" s="497"/>
      <c r="IFU28" s="497"/>
      <c r="IFV28" s="497"/>
      <c r="IFW28" s="497"/>
      <c r="IFX28" s="497"/>
      <c r="IFY28" s="497"/>
      <c r="IFZ28" s="497"/>
      <c r="IGA28" s="497"/>
      <c r="IGB28" s="497"/>
      <c r="IGC28" s="497"/>
      <c r="IGD28" s="497"/>
      <c r="IGE28" s="497"/>
      <c r="IGF28" s="497"/>
      <c r="IGG28" s="497"/>
      <c r="IGH28" s="497"/>
      <c r="IGI28" s="497"/>
      <c r="IGJ28" s="497"/>
      <c r="IGK28" s="497"/>
      <c r="IGL28" s="497"/>
      <c r="IGM28" s="497"/>
      <c r="IGN28" s="497"/>
      <c r="IGO28" s="497"/>
      <c r="IGP28" s="497"/>
      <c r="IGQ28" s="497"/>
      <c r="IGR28" s="497"/>
      <c r="IGS28" s="497"/>
      <c r="IGT28" s="497"/>
      <c r="IGU28" s="497"/>
      <c r="IGV28" s="497"/>
      <c r="IGW28" s="497"/>
      <c r="IGX28" s="497"/>
      <c r="IGY28" s="497"/>
      <c r="IGZ28" s="497"/>
      <c r="IHA28" s="497"/>
      <c r="IHB28" s="497"/>
      <c r="IHC28" s="497"/>
      <c r="IHD28" s="497"/>
      <c r="IHE28" s="497"/>
      <c r="IHF28" s="497"/>
      <c r="IHG28" s="497"/>
      <c r="IHH28" s="497"/>
      <c r="IHI28" s="497"/>
      <c r="IHJ28" s="497"/>
      <c r="IHK28" s="497"/>
      <c r="IHL28" s="497"/>
      <c r="IHM28" s="497"/>
      <c r="IHN28" s="497"/>
      <c r="IHO28" s="497"/>
      <c r="IHP28" s="497"/>
      <c r="IHQ28" s="497"/>
      <c r="IHR28" s="497"/>
      <c r="IHS28" s="497"/>
      <c r="IHT28" s="497"/>
      <c r="IHU28" s="497"/>
      <c r="IHV28" s="497"/>
      <c r="IHW28" s="497"/>
      <c r="IHX28" s="497"/>
      <c r="IHY28" s="497"/>
      <c r="IHZ28" s="497"/>
      <c r="IIA28" s="497"/>
      <c r="IIB28" s="497"/>
      <c r="IIC28" s="497"/>
      <c r="IID28" s="497"/>
      <c r="IIE28" s="497"/>
      <c r="IIF28" s="497"/>
      <c r="IIG28" s="497"/>
      <c r="IIH28" s="497"/>
      <c r="III28" s="497"/>
      <c r="IIJ28" s="497"/>
      <c r="IIK28" s="497"/>
      <c r="IIL28" s="497"/>
      <c r="IIM28" s="497"/>
      <c r="IIN28" s="497"/>
      <c r="IIO28" s="497"/>
      <c r="IIP28" s="497"/>
      <c r="IIQ28" s="497"/>
      <c r="IIR28" s="497"/>
      <c r="IIS28" s="497"/>
      <c r="IIT28" s="497"/>
      <c r="IIU28" s="497"/>
      <c r="IIV28" s="497"/>
      <c r="IIW28" s="497"/>
      <c r="IIX28" s="497"/>
      <c r="IIY28" s="497"/>
      <c r="IIZ28" s="497"/>
      <c r="IJA28" s="497"/>
      <c r="IJB28" s="497"/>
      <c r="IJC28" s="497"/>
      <c r="IJD28" s="497"/>
      <c r="IJE28" s="497"/>
      <c r="IJF28" s="497"/>
      <c r="IJG28" s="497"/>
      <c r="IJH28" s="497"/>
      <c r="IJI28" s="497"/>
      <c r="IJJ28" s="497"/>
      <c r="IJK28" s="497"/>
      <c r="IJL28" s="497"/>
      <c r="IJM28" s="497"/>
      <c r="IJN28" s="497"/>
      <c r="IJO28" s="497"/>
      <c r="IJP28" s="497"/>
      <c r="IJQ28" s="497"/>
      <c r="IJR28" s="497"/>
      <c r="IJS28" s="497"/>
      <c r="IJT28" s="497"/>
      <c r="IJU28" s="497"/>
      <c r="IJV28" s="497"/>
      <c r="IJW28" s="497"/>
      <c r="IJX28" s="497"/>
      <c r="IJY28" s="497"/>
      <c r="IJZ28" s="497"/>
      <c r="IKA28" s="497"/>
      <c r="IKB28" s="497"/>
      <c r="IKC28" s="497"/>
      <c r="IKD28" s="497"/>
      <c r="IKE28" s="497"/>
      <c r="IKF28" s="497"/>
      <c r="IKG28" s="497"/>
      <c r="IKH28" s="497"/>
      <c r="IKI28" s="497"/>
      <c r="IKJ28" s="497"/>
      <c r="IKK28" s="497"/>
      <c r="IKL28" s="497"/>
      <c r="IKM28" s="497"/>
      <c r="IKN28" s="497"/>
      <c r="IKO28" s="497"/>
      <c r="IKP28" s="497"/>
      <c r="IKQ28" s="497"/>
      <c r="IKR28" s="497"/>
      <c r="IKS28" s="497"/>
      <c r="IKT28" s="497"/>
      <c r="IKU28" s="497"/>
      <c r="IKV28" s="497"/>
      <c r="IKW28" s="497"/>
      <c r="IKX28" s="497"/>
      <c r="IKY28" s="497"/>
      <c r="IKZ28" s="497"/>
      <c r="ILA28" s="497"/>
      <c r="ILB28" s="497"/>
      <c r="ILC28" s="497"/>
      <c r="ILD28" s="497"/>
      <c r="ILE28" s="497"/>
      <c r="ILF28" s="497"/>
      <c r="ILG28" s="497"/>
      <c r="ILH28" s="497"/>
      <c r="ILI28" s="497"/>
      <c r="ILJ28" s="497"/>
      <c r="ILK28" s="497"/>
      <c r="ILL28" s="497"/>
      <c r="ILM28" s="497"/>
      <c r="ILN28" s="497"/>
      <c r="ILO28" s="497"/>
      <c r="ILP28" s="497"/>
      <c r="ILQ28" s="497"/>
      <c r="ILR28" s="497"/>
      <c r="ILS28" s="497"/>
      <c r="ILT28" s="497"/>
      <c r="ILU28" s="497"/>
      <c r="ILV28" s="497"/>
      <c r="ILW28" s="497"/>
      <c r="ILX28" s="497"/>
      <c r="ILY28" s="497"/>
      <c r="ILZ28" s="497"/>
      <c r="IMA28" s="497"/>
      <c r="IMB28" s="497"/>
      <c r="IMC28" s="497"/>
      <c r="IMD28" s="497"/>
      <c r="IME28" s="497"/>
      <c r="IMF28" s="497"/>
      <c r="IMG28" s="497"/>
      <c r="IMH28" s="497"/>
      <c r="IMI28" s="497"/>
      <c r="IMJ28" s="497"/>
      <c r="IMK28" s="497"/>
      <c r="IML28" s="497"/>
      <c r="IMM28" s="497"/>
      <c r="IMN28" s="497"/>
      <c r="IMO28" s="497"/>
      <c r="IMP28" s="497"/>
      <c r="IMQ28" s="497"/>
      <c r="IMR28" s="497"/>
      <c r="IMS28" s="497"/>
      <c r="IMT28" s="497"/>
      <c r="IMU28" s="497"/>
      <c r="IMV28" s="497"/>
      <c r="IMW28" s="497"/>
      <c r="IMX28" s="497"/>
      <c r="IMY28" s="497"/>
      <c r="IMZ28" s="497"/>
      <c r="INA28" s="497"/>
      <c r="INB28" s="497"/>
      <c r="INC28" s="497"/>
      <c r="IND28" s="497"/>
      <c r="INE28" s="497"/>
      <c r="INF28" s="497"/>
      <c r="ING28" s="497"/>
      <c r="INH28" s="497"/>
      <c r="INI28" s="497"/>
      <c r="INJ28" s="497"/>
      <c r="INK28" s="497"/>
      <c r="INL28" s="497"/>
      <c r="INM28" s="497"/>
      <c r="INN28" s="497"/>
      <c r="INO28" s="497"/>
      <c r="INP28" s="497"/>
      <c r="INQ28" s="497"/>
      <c r="INR28" s="497"/>
      <c r="INS28" s="497"/>
      <c r="INT28" s="497"/>
      <c r="INU28" s="497"/>
      <c r="INV28" s="497"/>
      <c r="INW28" s="497"/>
      <c r="INX28" s="497"/>
      <c r="INY28" s="497"/>
      <c r="INZ28" s="497"/>
      <c r="IOA28" s="497"/>
      <c r="IOB28" s="497"/>
      <c r="IOC28" s="497"/>
      <c r="IOD28" s="497"/>
      <c r="IOE28" s="497"/>
      <c r="IOF28" s="497"/>
      <c r="IOG28" s="497"/>
      <c r="IOH28" s="497"/>
      <c r="IOI28" s="497"/>
      <c r="IOJ28" s="497"/>
      <c r="IOK28" s="497"/>
      <c r="IOL28" s="497"/>
      <c r="IOM28" s="497"/>
      <c r="ION28" s="497"/>
      <c r="IOO28" s="497"/>
      <c r="IOP28" s="497"/>
      <c r="IOQ28" s="497"/>
      <c r="IOR28" s="497"/>
      <c r="IOS28" s="497"/>
      <c r="IOT28" s="497"/>
      <c r="IOU28" s="497"/>
      <c r="IOV28" s="497"/>
      <c r="IOW28" s="497"/>
      <c r="IOX28" s="497"/>
      <c r="IOY28" s="497"/>
      <c r="IOZ28" s="497"/>
      <c r="IPA28" s="497"/>
      <c r="IPB28" s="497"/>
      <c r="IPC28" s="497"/>
      <c r="IPD28" s="497"/>
      <c r="IPE28" s="497"/>
      <c r="IPF28" s="497"/>
      <c r="IPG28" s="497"/>
      <c r="IPH28" s="497"/>
      <c r="IPI28" s="497"/>
      <c r="IPJ28" s="497"/>
      <c r="IPK28" s="497"/>
      <c r="IPL28" s="497"/>
      <c r="IPM28" s="497"/>
      <c r="IPN28" s="497"/>
      <c r="IPO28" s="497"/>
      <c r="IPP28" s="497"/>
      <c r="IPQ28" s="497"/>
      <c r="IPR28" s="497"/>
      <c r="IPS28" s="497"/>
      <c r="IPT28" s="497"/>
      <c r="IPU28" s="497"/>
      <c r="IPV28" s="497"/>
      <c r="IPW28" s="497"/>
      <c r="IPX28" s="497"/>
      <c r="IPY28" s="497"/>
      <c r="IPZ28" s="497"/>
      <c r="IQA28" s="497"/>
      <c r="IQB28" s="497"/>
      <c r="IQC28" s="497"/>
      <c r="IQD28" s="497"/>
      <c r="IQE28" s="497"/>
      <c r="IQF28" s="497"/>
      <c r="IQG28" s="497"/>
      <c r="IQH28" s="497"/>
      <c r="IQI28" s="497"/>
      <c r="IQJ28" s="497"/>
      <c r="IQK28" s="497"/>
      <c r="IQL28" s="497"/>
      <c r="IQM28" s="497"/>
      <c r="IQN28" s="497"/>
      <c r="IQO28" s="497"/>
      <c r="IQP28" s="497"/>
      <c r="IQQ28" s="497"/>
      <c r="IQR28" s="497"/>
      <c r="IQS28" s="497"/>
      <c r="IQT28" s="497"/>
      <c r="IQU28" s="497"/>
      <c r="IQV28" s="497"/>
      <c r="IQW28" s="497"/>
      <c r="IQX28" s="497"/>
      <c r="IQY28" s="497"/>
      <c r="IQZ28" s="497"/>
      <c r="IRA28" s="497"/>
      <c r="IRB28" s="497"/>
      <c r="IRC28" s="497"/>
      <c r="IRD28" s="497"/>
      <c r="IRE28" s="497"/>
      <c r="IRF28" s="497"/>
      <c r="IRG28" s="497"/>
      <c r="IRH28" s="497"/>
      <c r="IRI28" s="497"/>
      <c r="IRJ28" s="497"/>
      <c r="IRK28" s="497"/>
      <c r="IRL28" s="497"/>
      <c r="IRM28" s="497"/>
      <c r="IRN28" s="497"/>
      <c r="IRO28" s="497"/>
      <c r="IRP28" s="497"/>
      <c r="IRQ28" s="497"/>
      <c r="IRR28" s="497"/>
      <c r="IRS28" s="497"/>
      <c r="IRT28" s="497"/>
      <c r="IRU28" s="497"/>
      <c r="IRV28" s="497"/>
      <c r="IRW28" s="497"/>
      <c r="IRX28" s="497"/>
      <c r="IRY28" s="497"/>
      <c r="IRZ28" s="497"/>
      <c r="ISA28" s="497"/>
      <c r="ISB28" s="497"/>
      <c r="ISC28" s="497"/>
      <c r="ISD28" s="497"/>
      <c r="ISE28" s="497"/>
      <c r="ISF28" s="497"/>
      <c r="ISG28" s="497"/>
      <c r="ISH28" s="497"/>
      <c r="ISI28" s="497"/>
      <c r="ISJ28" s="497"/>
      <c r="ISK28" s="497"/>
      <c r="ISL28" s="497"/>
      <c r="ISM28" s="497"/>
      <c r="ISN28" s="497"/>
      <c r="ISO28" s="497"/>
      <c r="ISP28" s="497"/>
      <c r="ISQ28" s="497"/>
      <c r="ISR28" s="497"/>
      <c r="ISS28" s="497"/>
      <c r="IST28" s="497"/>
      <c r="ISU28" s="497"/>
      <c r="ISV28" s="497"/>
      <c r="ISW28" s="497"/>
      <c r="ISX28" s="497"/>
      <c r="ISY28" s="497"/>
      <c r="ISZ28" s="497"/>
      <c r="ITA28" s="497"/>
      <c r="ITB28" s="497"/>
      <c r="ITC28" s="497"/>
      <c r="ITD28" s="497"/>
      <c r="ITE28" s="497"/>
      <c r="ITF28" s="497"/>
      <c r="ITG28" s="497"/>
      <c r="ITH28" s="497"/>
      <c r="ITI28" s="497"/>
      <c r="ITJ28" s="497"/>
      <c r="ITK28" s="497"/>
      <c r="ITL28" s="497"/>
      <c r="ITM28" s="497"/>
      <c r="ITN28" s="497"/>
      <c r="ITO28" s="497"/>
      <c r="ITP28" s="497"/>
      <c r="ITQ28" s="497"/>
      <c r="ITR28" s="497"/>
      <c r="ITS28" s="497"/>
      <c r="ITT28" s="497"/>
      <c r="ITU28" s="497"/>
      <c r="ITV28" s="497"/>
      <c r="ITW28" s="497"/>
      <c r="ITX28" s="497"/>
      <c r="ITY28" s="497"/>
      <c r="ITZ28" s="497"/>
      <c r="IUA28" s="497"/>
      <c r="IUB28" s="497"/>
      <c r="IUC28" s="497"/>
      <c r="IUD28" s="497"/>
      <c r="IUE28" s="497"/>
      <c r="IUF28" s="497"/>
      <c r="IUG28" s="497"/>
      <c r="IUH28" s="497"/>
      <c r="IUI28" s="497"/>
      <c r="IUJ28" s="497"/>
      <c r="IUK28" s="497"/>
      <c r="IUL28" s="497"/>
      <c r="IUM28" s="497"/>
      <c r="IUN28" s="497"/>
      <c r="IUO28" s="497"/>
      <c r="IUP28" s="497"/>
      <c r="IUQ28" s="497"/>
      <c r="IUR28" s="497"/>
      <c r="IUS28" s="497"/>
      <c r="IUT28" s="497"/>
      <c r="IUU28" s="497"/>
      <c r="IUV28" s="497"/>
      <c r="IUW28" s="497"/>
      <c r="IUX28" s="497"/>
      <c r="IUY28" s="497"/>
      <c r="IUZ28" s="497"/>
      <c r="IVA28" s="497"/>
      <c r="IVB28" s="497"/>
      <c r="IVC28" s="497"/>
      <c r="IVD28" s="497"/>
      <c r="IVE28" s="497"/>
      <c r="IVF28" s="497"/>
      <c r="IVG28" s="497"/>
      <c r="IVH28" s="497"/>
      <c r="IVI28" s="497"/>
      <c r="IVJ28" s="497"/>
      <c r="IVK28" s="497"/>
      <c r="IVL28" s="497"/>
      <c r="IVM28" s="497"/>
      <c r="IVN28" s="497"/>
      <c r="IVO28" s="497"/>
      <c r="IVP28" s="497"/>
      <c r="IVQ28" s="497"/>
      <c r="IVR28" s="497"/>
      <c r="IVS28" s="497"/>
      <c r="IVT28" s="497"/>
      <c r="IVU28" s="497"/>
      <c r="IVV28" s="497"/>
      <c r="IVW28" s="497"/>
      <c r="IVX28" s="497"/>
      <c r="IVY28" s="497"/>
      <c r="IVZ28" s="497"/>
      <c r="IWA28" s="497"/>
      <c r="IWB28" s="497"/>
      <c r="IWC28" s="497"/>
      <c r="IWD28" s="497"/>
      <c r="IWE28" s="497"/>
      <c r="IWF28" s="497"/>
      <c r="IWG28" s="497"/>
      <c r="IWH28" s="497"/>
      <c r="IWI28" s="497"/>
      <c r="IWJ28" s="497"/>
      <c r="IWK28" s="497"/>
      <c r="IWL28" s="497"/>
      <c r="IWM28" s="497"/>
      <c r="IWN28" s="497"/>
      <c r="IWO28" s="497"/>
      <c r="IWP28" s="497"/>
      <c r="IWQ28" s="497"/>
      <c r="IWR28" s="497"/>
      <c r="IWS28" s="497"/>
      <c r="IWT28" s="497"/>
      <c r="IWU28" s="497"/>
      <c r="IWV28" s="497"/>
      <c r="IWW28" s="497"/>
      <c r="IWX28" s="497"/>
      <c r="IWY28" s="497"/>
      <c r="IWZ28" s="497"/>
      <c r="IXA28" s="497"/>
      <c r="IXB28" s="497"/>
      <c r="IXC28" s="497"/>
      <c r="IXD28" s="497"/>
      <c r="IXE28" s="497"/>
      <c r="IXF28" s="497"/>
      <c r="IXG28" s="497"/>
      <c r="IXH28" s="497"/>
      <c r="IXI28" s="497"/>
      <c r="IXJ28" s="497"/>
      <c r="IXK28" s="497"/>
      <c r="IXL28" s="497"/>
      <c r="IXM28" s="497"/>
      <c r="IXN28" s="497"/>
      <c r="IXO28" s="497"/>
      <c r="IXP28" s="497"/>
      <c r="IXQ28" s="497"/>
      <c r="IXR28" s="497"/>
      <c r="IXS28" s="497"/>
      <c r="IXT28" s="497"/>
      <c r="IXU28" s="497"/>
      <c r="IXV28" s="497"/>
      <c r="IXW28" s="497"/>
      <c r="IXX28" s="497"/>
      <c r="IXY28" s="497"/>
      <c r="IXZ28" s="497"/>
      <c r="IYA28" s="497"/>
      <c r="IYB28" s="497"/>
      <c r="IYC28" s="497"/>
      <c r="IYD28" s="497"/>
      <c r="IYE28" s="497"/>
      <c r="IYF28" s="497"/>
      <c r="IYG28" s="497"/>
      <c r="IYH28" s="497"/>
      <c r="IYI28" s="497"/>
      <c r="IYJ28" s="497"/>
      <c r="IYK28" s="497"/>
      <c r="IYL28" s="497"/>
      <c r="IYM28" s="497"/>
      <c r="IYN28" s="497"/>
      <c r="IYO28" s="497"/>
      <c r="IYP28" s="497"/>
      <c r="IYQ28" s="497"/>
      <c r="IYR28" s="497"/>
      <c r="IYS28" s="497"/>
      <c r="IYT28" s="497"/>
      <c r="IYU28" s="497"/>
      <c r="IYV28" s="497"/>
      <c r="IYW28" s="497"/>
      <c r="IYX28" s="497"/>
      <c r="IYY28" s="497"/>
      <c r="IYZ28" s="497"/>
      <c r="IZA28" s="497"/>
      <c r="IZB28" s="497"/>
      <c r="IZC28" s="497"/>
      <c r="IZD28" s="497"/>
      <c r="IZE28" s="497"/>
      <c r="IZF28" s="497"/>
      <c r="IZG28" s="497"/>
      <c r="IZH28" s="497"/>
      <c r="IZI28" s="497"/>
      <c r="IZJ28" s="497"/>
      <c r="IZK28" s="497"/>
      <c r="IZL28" s="497"/>
      <c r="IZM28" s="497"/>
      <c r="IZN28" s="497"/>
      <c r="IZO28" s="497"/>
      <c r="IZP28" s="497"/>
      <c r="IZQ28" s="497"/>
      <c r="IZR28" s="497"/>
      <c r="IZS28" s="497"/>
      <c r="IZT28" s="497"/>
      <c r="IZU28" s="497"/>
      <c r="IZV28" s="497"/>
      <c r="IZW28" s="497"/>
      <c r="IZX28" s="497"/>
      <c r="IZY28" s="497"/>
      <c r="IZZ28" s="497"/>
      <c r="JAA28" s="497"/>
      <c r="JAB28" s="497"/>
      <c r="JAC28" s="497"/>
      <c r="JAD28" s="497"/>
      <c r="JAE28" s="497"/>
      <c r="JAF28" s="497"/>
      <c r="JAG28" s="497"/>
      <c r="JAH28" s="497"/>
      <c r="JAI28" s="497"/>
      <c r="JAJ28" s="497"/>
      <c r="JAK28" s="497"/>
      <c r="JAL28" s="497"/>
      <c r="JAM28" s="497"/>
      <c r="JAN28" s="497"/>
      <c r="JAO28" s="497"/>
      <c r="JAP28" s="497"/>
      <c r="JAQ28" s="497"/>
      <c r="JAR28" s="497"/>
      <c r="JAS28" s="497"/>
      <c r="JAT28" s="497"/>
      <c r="JAU28" s="497"/>
      <c r="JAV28" s="497"/>
      <c r="JAW28" s="497"/>
      <c r="JAX28" s="497"/>
      <c r="JAY28" s="497"/>
      <c r="JAZ28" s="497"/>
      <c r="JBA28" s="497"/>
      <c r="JBB28" s="497"/>
      <c r="JBC28" s="497"/>
      <c r="JBD28" s="497"/>
      <c r="JBE28" s="497"/>
      <c r="JBF28" s="497"/>
      <c r="JBG28" s="497"/>
      <c r="JBH28" s="497"/>
      <c r="JBI28" s="497"/>
      <c r="JBJ28" s="497"/>
      <c r="JBK28" s="497"/>
      <c r="JBL28" s="497"/>
      <c r="JBM28" s="497"/>
      <c r="JBN28" s="497"/>
      <c r="JBO28" s="497"/>
      <c r="JBP28" s="497"/>
      <c r="JBQ28" s="497"/>
      <c r="JBR28" s="497"/>
      <c r="JBS28" s="497"/>
      <c r="JBT28" s="497"/>
      <c r="JBU28" s="497"/>
      <c r="JBV28" s="497"/>
      <c r="JBW28" s="497"/>
      <c r="JBX28" s="497"/>
      <c r="JBY28" s="497"/>
      <c r="JBZ28" s="497"/>
      <c r="JCA28" s="497"/>
      <c r="JCB28" s="497"/>
      <c r="JCC28" s="497"/>
      <c r="JCD28" s="497"/>
      <c r="JCE28" s="497"/>
      <c r="JCF28" s="497"/>
      <c r="JCG28" s="497"/>
      <c r="JCH28" s="497"/>
      <c r="JCI28" s="497"/>
      <c r="JCJ28" s="497"/>
      <c r="JCK28" s="497"/>
      <c r="JCL28" s="497"/>
      <c r="JCM28" s="497"/>
      <c r="JCN28" s="497"/>
      <c r="JCO28" s="497"/>
      <c r="JCP28" s="497"/>
      <c r="JCQ28" s="497"/>
      <c r="JCR28" s="497"/>
      <c r="JCS28" s="497"/>
      <c r="JCT28" s="497"/>
      <c r="JCU28" s="497"/>
      <c r="JCV28" s="497"/>
      <c r="JCW28" s="497"/>
      <c r="JCX28" s="497"/>
      <c r="JCY28" s="497"/>
      <c r="JCZ28" s="497"/>
      <c r="JDA28" s="497"/>
      <c r="JDB28" s="497"/>
      <c r="JDC28" s="497"/>
      <c r="JDD28" s="497"/>
      <c r="JDE28" s="497"/>
      <c r="JDF28" s="497"/>
      <c r="JDG28" s="497"/>
      <c r="JDH28" s="497"/>
      <c r="JDI28" s="497"/>
      <c r="JDJ28" s="497"/>
      <c r="JDK28" s="497"/>
      <c r="JDL28" s="497"/>
      <c r="JDM28" s="497"/>
      <c r="JDN28" s="497"/>
      <c r="JDO28" s="497"/>
      <c r="JDP28" s="497"/>
      <c r="JDQ28" s="497"/>
      <c r="JDR28" s="497"/>
      <c r="JDS28" s="497"/>
      <c r="JDT28" s="497"/>
      <c r="JDU28" s="497"/>
      <c r="JDV28" s="497"/>
      <c r="JDW28" s="497"/>
      <c r="JDX28" s="497"/>
      <c r="JDY28" s="497"/>
      <c r="JDZ28" s="497"/>
      <c r="JEA28" s="497"/>
      <c r="JEB28" s="497"/>
      <c r="JEC28" s="497"/>
      <c r="JED28" s="497"/>
      <c r="JEE28" s="497"/>
      <c r="JEF28" s="497"/>
      <c r="JEG28" s="497"/>
      <c r="JEH28" s="497"/>
      <c r="JEI28" s="497"/>
      <c r="JEJ28" s="497"/>
      <c r="JEK28" s="497"/>
      <c r="JEL28" s="497"/>
      <c r="JEM28" s="497"/>
      <c r="JEN28" s="497"/>
      <c r="JEO28" s="497"/>
      <c r="JEP28" s="497"/>
      <c r="JEQ28" s="497"/>
      <c r="JER28" s="497"/>
      <c r="JES28" s="497"/>
      <c r="JET28" s="497"/>
      <c r="JEU28" s="497"/>
      <c r="JEV28" s="497"/>
      <c r="JEW28" s="497"/>
      <c r="JEX28" s="497"/>
      <c r="JEY28" s="497"/>
      <c r="JEZ28" s="497"/>
      <c r="JFA28" s="497"/>
      <c r="JFB28" s="497"/>
      <c r="JFC28" s="497"/>
      <c r="JFD28" s="497"/>
      <c r="JFE28" s="497"/>
      <c r="JFF28" s="497"/>
      <c r="JFG28" s="497"/>
      <c r="JFH28" s="497"/>
      <c r="JFI28" s="497"/>
      <c r="JFJ28" s="497"/>
      <c r="JFK28" s="497"/>
      <c r="JFL28" s="497"/>
      <c r="JFM28" s="497"/>
      <c r="JFN28" s="497"/>
      <c r="JFO28" s="497"/>
      <c r="JFP28" s="497"/>
      <c r="JFQ28" s="497"/>
      <c r="JFR28" s="497"/>
      <c r="JFS28" s="497"/>
      <c r="JFT28" s="497"/>
      <c r="JFU28" s="497"/>
      <c r="JFV28" s="497"/>
      <c r="JFW28" s="497"/>
      <c r="JFX28" s="497"/>
      <c r="JFY28" s="497"/>
      <c r="JFZ28" s="497"/>
      <c r="JGA28" s="497"/>
      <c r="JGB28" s="497"/>
      <c r="JGC28" s="497"/>
      <c r="JGD28" s="497"/>
      <c r="JGE28" s="497"/>
      <c r="JGF28" s="497"/>
      <c r="JGG28" s="497"/>
      <c r="JGH28" s="497"/>
      <c r="JGI28" s="497"/>
      <c r="JGJ28" s="497"/>
      <c r="JGK28" s="497"/>
      <c r="JGL28" s="497"/>
      <c r="JGM28" s="497"/>
      <c r="JGN28" s="497"/>
      <c r="JGO28" s="497"/>
      <c r="JGP28" s="497"/>
      <c r="JGQ28" s="497"/>
      <c r="JGR28" s="497"/>
      <c r="JGS28" s="497"/>
      <c r="JGT28" s="497"/>
      <c r="JGU28" s="497"/>
      <c r="JGV28" s="497"/>
      <c r="JGW28" s="497"/>
      <c r="JGX28" s="497"/>
      <c r="JGY28" s="497"/>
      <c r="JGZ28" s="497"/>
      <c r="JHA28" s="497"/>
      <c r="JHB28" s="497"/>
      <c r="JHC28" s="497"/>
      <c r="JHD28" s="497"/>
      <c r="JHE28" s="497"/>
      <c r="JHF28" s="497"/>
      <c r="JHG28" s="497"/>
      <c r="JHH28" s="497"/>
      <c r="JHI28" s="497"/>
      <c r="JHJ28" s="497"/>
      <c r="JHK28" s="497"/>
      <c r="JHL28" s="497"/>
      <c r="JHM28" s="497"/>
      <c r="JHN28" s="497"/>
      <c r="JHO28" s="497"/>
      <c r="JHP28" s="497"/>
      <c r="JHQ28" s="497"/>
      <c r="JHR28" s="497"/>
      <c r="JHS28" s="497"/>
      <c r="JHT28" s="497"/>
      <c r="JHU28" s="497"/>
      <c r="JHV28" s="497"/>
      <c r="JHW28" s="497"/>
      <c r="JHX28" s="497"/>
      <c r="JHY28" s="497"/>
      <c r="JHZ28" s="497"/>
      <c r="JIA28" s="497"/>
      <c r="JIB28" s="497"/>
      <c r="JIC28" s="497"/>
      <c r="JID28" s="497"/>
      <c r="JIE28" s="497"/>
      <c r="JIF28" s="497"/>
      <c r="JIG28" s="497"/>
      <c r="JIH28" s="497"/>
      <c r="JII28" s="497"/>
      <c r="JIJ28" s="497"/>
      <c r="JIK28" s="497"/>
      <c r="JIL28" s="497"/>
      <c r="JIM28" s="497"/>
      <c r="JIN28" s="497"/>
      <c r="JIO28" s="497"/>
      <c r="JIP28" s="497"/>
      <c r="JIQ28" s="497"/>
      <c r="JIR28" s="497"/>
      <c r="JIS28" s="497"/>
      <c r="JIT28" s="497"/>
      <c r="JIU28" s="497"/>
      <c r="JIV28" s="497"/>
      <c r="JIW28" s="497"/>
      <c r="JIX28" s="497"/>
      <c r="JIY28" s="497"/>
      <c r="JIZ28" s="497"/>
      <c r="JJA28" s="497"/>
      <c r="JJB28" s="497"/>
      <c r="JJC28" s="497"/>
      <c r="JJD28" s="497"/>
      <c r="JJE28" s="497"/>
      <c r="JJF28" s="497"/>
      <c r="JJG28" s="497"/>
      <c r="JJH28" s="497"/>
      <c r="JJI28" s="497"/>
      <c r="JJJ28" s="497"/>
      <c r="JJK28" s="497"/>
      <c r="JJL28" s="497"/>
      <c r="JJM28" s="497"/>
      <c r="JJN28" s="497"/>
      <c r="JJO28" s="497"/>
      <c r="JJP28" s="497"/>
      <c r="JJQ28" s="497"/>
      <c r="JJR28" s="497"/>
      <c r="JJS28" s="497"/>
      <c r="JJT28" s="497"/>
      <c r="JJU28" s="497"/>
      <c r="JJV28" s="497"/>
      <c r="JJW28" s="497"/>
      <c r="JJX28" s="497"/>
      <c r="JJY28" s="497"/>
      <c r="JJZ28" s="497"/>
      <c r="JKA28" s="497"/>
      <c r="JKB28" s="497"/>
      <c r="JKC28" s="497"/>
      <c r="JKD28" s="497"/>
      <c r="JKE28" s="497"/>
      <c r="JKF28" s="497"/>
      <c r="JKG28" s="497"/>
      <c r="JKH28" s="497"/>
      <c r="JKI28" s="497"/>
      <c r="JKJ28" s="497"/>
      <c r="JKK28" s="497"/>
      <c r="JKL28" s="497"/>
      <c r="JKM28" s="497"/>
      <c r="JKN28" s="497"/>
      <c r="JKO28" s="497"/>
      <c r="JKP28" s="497"/>
      <c r="JKQ28" s="497"/>
      <c r="JKR28" s="497"/>
      <c r="JKS28" s="497"/>
      <c r="JKT28" s="497"/>
      <c r="JKU28" s="497"/>
      <c r="JKV28" s="497"/>
      <c r="JKW28" s="497"/>
      <c r="JKX28" s="497"/>
      <c r="JKY28" s="497"/>
      <c r="JKZ28" s="497"/>
      <c r="JLA28" s="497"/>
      <c r="JLB28" s="497"/>
      <c r="JLC28" s="497"/>
      <c r="JLD28" s="497"/>
      <c r="JLE28" s="497"/>
      <c r="JLF28" s="497"/>
      <c r="JLG28" s="497"/>
      <c r="JLH28" s="497"/>
      <c r="JLI28" s="497"/>
      <c r="JLJ28" s="497"/>
      <c r="JLK28" s="497"/>
      <c r="JLL28" s="497"/>
      <c r="JLM28" s="497"/>
      <c r="JLN28" s="497"/>
      <c r="JLO28" s="497"/>
      <c r="JLP28" s="497"/>
      <c r="JLQ28" s="497"/>
      <c r="JLR28" s="497"/>
      <c r="JLS28" s="497"/>
      <c r="JLT28" s="497"/>
      <c r="JLU28" s="497"/>
      <c r="JLV28" s="497"/>
      <c r="JLW28" s="497"/>
      <c r="JLX28" s="497"/>
      <c r="JLY28" s="497"/>
      <c r="JLZ28" s="497"/>
      <c r="JMA28" s="497"/>
      <c r="JMB28" s="497"/>
      <c r="JMC28" s="497"/>
      <c r="JMD28" s="497"/>
      <c r="JME28" s="497"/>
      <c r="JMF28" s="497"/>
      <c r="JMG28" s="497"/>
      <c r="JMH28" s="497"/>
      <c r="JMI28" s="497"/>
      <c r="JMJ28" s="497"/>
      <c r="JMK28" s="497"/>
      <c r="JML28" s="497"/>
      <c r="JMM28" s="497"/>
      <c r="JMN28" s="497"/>
      <c r="JMO28" s="497"/>
      <c r="JMP28" s="497"/>
      <c r="JMQ28" s="497"/>
      <c r="JMR28" s="497"/>
      <c r="JMS28" s="497"/>
      <c r="JMT28" s="497"/>
      <c r="JMU28" s="497"/>
      <c r="JMV28" s="497"/>
      <c r="JMW28" s="497"/>
      <c r="JMX28" s="497"/>
      <c r="JMY28" s="497"/>
      <c r="JMZ28" s="497"/>
      <c r="JNA28" s="497"/>
      <c r="JNB28" s="497"/>
      <c r="JNC28" s="497"/>
      <c r="JND28" s="497"/>
      <c r="JNE28" s="497"/>
      <c r="JNF28" s="497"/>
      <c r="JNG28" s="497"/>
      <c r="JNH28" s="497"/>
      <c r="JNI28" s="497"/>
      <c r="JNJ28" s="497"/>
      <c r="JNK28" s="497"/>
      <c r="JNL28" s="497"/>
      <c r="JNM28" s="497"/>
      <c r="JNN28" s="497"/>
      <c r="JNO28" s="497"/>
      <c r="JNP28" s="497"/>
      <c r="JNQ28" s="497"/>
      <c r="JNR28" s="497"/>
      <c r="JNS28" s="497"/>
      <c r="JNT28" s="497"/>
      <c r="JNU28" s="497"/>
      <c r="JNV28" s="497"/>
      <c r="JNW28" s="497"/>
      <c r="JNX28" s="497"/>
      <c r="JNY28" s="497"/>
      <c r="JNZ28" s="497"/>
      <c r="JOA28" s="497"/>
      <c r="JOB28" s="497"/>
      <c r="JOC28" s="497"/>
      <c r="JOD28" s="497"/>
      <c r="JOE28" s="497"/>
      <c r="JOF28" s="497"/>
      <c r="JOG28" s="497"/>
      <c r="JOH28" s="497"/>
      <c r="JOI28" s="497"/>
      <c r="JOJ28" s="497"/>
      <c r="JOK28" s="497"/>
      <c r="JOL28" s="497"/>
      <c r="JOM28" s="497"/>
      <c r="JON28" s="497"/>
      <c r="JOO28" s="497"/>
      <c r="JOP28" s="497"/>
      <c r="JOQ28" s="497"/>
      <c r="JOR28" s="497"/>
      <c r="JOS28" s="497"/>
      <c r="JOT28" s="497"/>
      <c r="JOU28" s="497"/>
      <c r="JOV28" s="497"/>
      <c r="JOW28" s="497"/>
      <c r="JOX28" s="497"/>
      <c r="JOY28" s="497"/>
      <c r="JOZ28" s="497"/>
      <c r="JPA28" s="497"/>
      <c r="JPB28" s="497"/>
      <c r="JPC28" s="497"/>
      <c r="JPD28" s="497"/>
      <c r="JPE28" s="497"/>
      <c r="JPF28" s="497"/>
      <c r="JPG28" s="497"/>
      <c r="JPH28" s="497"/>
      <c r="JPI28" s="497"/>
      <c r="JPJ28" s="497"/>
      <c r="JPK28" s="497"/>
      <c r="JPL28" s="497"/>
      <c r="JPM28" s="497"/>
      <c r="JPN28" s="497"/>
      <c r="JPO28" s="497"/>
      <c r="JPP28" s="497"/>
      <c r="JPQ28" s="497"/>
      <c r="JPR28" s="497"/>
      <c r="JPS28" s="497"/>
      <c r="JPT28" s="497"/>
      <c r="JPU28" s="497"/>
      <c r="JPV28" s="497"/>
      <c r="JPW28" s="497"/>
      <c r="JPX28" s="497"/>
      <c r="JPY28" s="497"/>
      <c r="JPZ28" s="497"/>
      <c r="JQA28" s="497"/>
      <c r="JQB28" s="497"/>
      <c r="JQC28" s="497"/>
      <c r="JQD28" s="497"/>
      <c r="JQE28" s="497"/>
      <c r="JQF28" s="497"/>
      <c r="JQG28" s="497"/>
      <c r="JQH28" s="497"/>
      <c r="JQI28" s="497"/>
      <c r="JQJ28" s="497"/>
      <c r="JQK28" s="497"/>
      <c r="JQL28" s="497"/>
      <c r="JQM28" s="497"/>
      <c r="JQN28" s="497"/>
      <c r="JQO28" s="497"/>
      <c r="JQP28" s="497"/>
      <c r="JQQ28" s="497"/>
      <c r="JQR28" s="497"/>
      <c r="JQS28" s="497"/>
      <c r="JQT28" s="497"/>
      <c r="JQU28" s="497"/>
      <c r="JQV28" s="497"/>
      <c r="JQW28" s="497"/>
      <c r="JQX28" s="497"/>
      <c r="JQY28" s="497"/>
      <c r="JQZ28" s="497"/>
      <c r="JRA28" s="497"/>
      <c r="JRB28" s="497"/>
      <c r="JRC28" s="497"/>
      <c r="JRD28" s="497"/>
      <c r="JRE28" s="497"/>
      <c r="JRF28" s="497"/>
      <c r="JRG28" s="497"/>
      <c r="JRH28" s="497"/>
      <c r="JRI28" s="497"/>
      <c r="JRJ28" s="497"/>
      <c r="JRK28" s="497"/>
      <c r="JRL28" s="497"/>
      <c r="JRM28" s="497"/>
      <c r="JRN28" s="497"/>
      <c r="JRO28" s="497"/>
      <c r="JRP28" s="497"/>
      <c r="JRQ28" s="497"/>
      <c r="JRR28" s="497"/>
      <c r="JRS28" s="497"/>
      <c r="JRT28" s="497"/>
      <c r="JRU28" s="497"/>
      <c r="JRV28" s="497"/>
      <c r="JRW28" s="497"/>
      <c r="JRX28" s="497"/>
      <c r="JRY28" s="497"/>
      <c r="JRZ28" s="497"/>
      <c r="JSA28" s="497"/>
      <c r="JSB28" s="497"/>
      <c r="JSC28" s="497"/>
      <c r="JSD28" s="497"/>
      <c r="JSE28" s="497"/>
      <c r="JSF28" s="497"/>
      <c r="JSG28" s="497"/>
      <c r="JSH28" s="497"/>
      <c r="JSI28" s="497"/>
      <c r="JSJ28" s="497"/>
      <c r="JSK28" s="497"/>
      <c r="JSL28" s="497"/>
      <c r="JSM28" s="497"/>
      <c r="JSN28" s="497"/>
      <c r="JSO28" s="497"/>
      <c r="JSP28" s="497"/>
      <c r="JSQ28" s="497"/>
      <c r="JSR28" s="497"/>
      <c r="JSS28" s="497"/>
      <c r="JST28" s="497"/>
      <c r="JSU28" s="497"/>
      <c r="JSV28" s="497"/>
      <c r="JSW28" s="497"/>
      <c r="JSX28" s="497"/>
      <c r="JSY28" s="497"/>
      <c r="JSZ28" s="497"/>
      <c r="JTA28" s="497"/>
      <c r="JTB28" s="497"/>
      <c r="JTC28" s="497"/>
      <c r="JTD28" s="497"/>
      <c r="JTE28" s="497"/>
      <c r="JTF28" s="497"/>
      <c r="JTG28" s="497"/>
      <c r="JTH28" s="497"/>
      <c r="JTI28" s="497"/>
      <c r="JTJ28" s="497"/>
      <c r="JTK28" s="497"/>
      <c r="JTL28" s="497"/>
      <c r="JTM28" s="497"/>
      <c r="JTN28" s="497"/>
      <c r="JTO28" s="497"/>
      <c r="JTP28" s="497"/>
      <c r="JTQ28" s="497"/>
      <c r="JTR28" s="497"/>
      <c r="JTS28" s="497"/>
      <c r="JTT28" s="497"/>
      <c r="JTU28" s="497"/>
      <c r="JTV28" s="497"/>
      <c r="JTW28" s="497"/>
      <c r="JTX28" s="497"/>
      <c r="JTY28" s="497"/>
      <c r="JTZ28" s="497"/>
      <c r="JUA28" s="497"/>
      <c r="JUB28" s="497"/>
      <c r="JUC28" s="497"/>
      <c r="JUD28" s="497"/>
      <c r="JUE28" s="497"/>
      <c r="JUF28" s="497"/>
      <c r="JUG28" s="497"/>
      <c r="JUH28" s="497"/>
      <c r="JUI28" s="497"/>
      <c r="JUJ28" s="497"/>
      <c r="JUK28" s="497"/>
      <c r="JUL28" s="497"/>
      <c r="JUM28" s="497"/>
      <c r="JUN28" s="497"/>
      <c r="JUO28" s="497"/>
      <c r="JUP28" s="497"/>
      <c r="JUQ28" s="497"/>
      <c r="JUR28" s="497"/>
      <c r="JUS28" s="497"/>
      <c r="JUT28" s="497"/>
      <c r="JUU28" s="497"/>
      <c r="JUV28" s="497"/>
      <c r="JUW28" s="497"/>
      <c r="JUX28" s="497"/>
      <c r="JUY28" s="497"/>
      <c r="JUZ28" s="497"/>
      <c r="JVA28" s="497"/>
      <c r="JVB28" s="497"/>
      <c r="JVC28" s="497"/>
      <c r="JVD28" s="497"/>
      <c r="JVE28" s="497"/>
      <c r="JVF28" s="497"/>
      <c r="JVG28" s="497"/>
      <c r="JVH28" s="497"/>
      <c r="JVI28" s="497"/>
      <c r="JVJ28" s="497"/>
      <c r="JVK28" s="497"/>
      <c r="JVL28" s="497"/>
      <c r="JVM28" s="497"/>
      <c r="JVN28" s="497"/>
      <c r="JVO28" s="497"/>
      <c r="JVP28" s="497"/>
      <c r="JVQ28" s="497"/>
      <c r="JVR28" s="497"/>
      <c r="JVS28" s="497"/>
      <c r="JVT28" s="497"/>
      <c r="JVU28" s="497"/>
      <c r="JVV28" s="497"/>
      <c r="JVW28" s="497"/>
      <c r="JVX28" s="497"/>
      <c r="JVY28" s="497"/>
      <c r="JVZ28" s="497"/>
      <c r="JWA28" s="497"/>
      <c r="JWB28" s="497"/>
      <c r="JWC28" s="497"/>
      <c r="JWD28" s="497"/>
      <c r="JWE28" s="497"/>
      <c r="JWF28" s="497"/>
      <c r="JWG28" s="497"/>
      <c r="JWH28" s="497"/>
      <c r="JWI28" s="497"/>
      <c r="JWJ28" s="497"/>
      <c r="JWK28" s="497"/>
      <c r="JWL28" s="497"/>
      <c r="JWM28" s="497"/>
      <c r="JWN28" s="497"/>
      <c r="JWO28" s="497"/>
      <c r="JWP28" s="497"/>
      <c r="JWQ28" s="497"/>
      <c r="JWR28" s="497"/>
      <c r="JWS28" s="497"/>
      <c r="JWT28" s="497"/>
      <c r="JWU28" s="497"/>
      <c r="JWV28" s="497"/>
      <c r="JWW28" s="497"/>
      <c r="JWX28" s="497"/>
      <c r="JWY28" s="497"/>
      <c r="JWZ28" s="497"/>
      <c r="JXA28" s="497"/>
      <c r="JXB28" s="497"/>
      <c r="JXC28" s="497"/>
      <c r="JXD28" s="497"/>
      <c r="JXE28" s="497"/>
      <c r="JXF28" s="497"/>
      <c r="JXG28" s="497"/>
      <c r="JXH28" s="497"/>
      <c r="JXI28" s="497"/>
      <c r="JXJ28" s="497"/>
      <c r="JXK28" s="497"/>
      <c r="JXL28" s="497"/>
      <c r="JXM28" s="497"/>
      <c r="JXN28" s="497"/>
      <c r="JXO28" s="497"/>
      <c r="JXP28" s="497"/>
      <c r="JXQ28" s="497"/>
      <c r="JXR28" s="497"/>
      <c r="JXS28" s="497"/>
      <c r="JXT28" s="497"/>
      <c r="JXU28" s="497"/>
      <c r="JXV28" s="497"/>
      <c r="JXW28" s="497"/>
      <c r="JXX28" s="497"/>
      <c r="JXY28" s="497"/>
      <c r="JXZ28" s="497"/>
      <c r="JYA28" s="497"/>
      <c r="JYB28" s="497"/>
      <c r="JYC28" s="497"/>
      <c r="JYD28" s="497"/>
      <c r="JYE28" s="497"/>
      <c r="JYF28" s="497"/>
      <c r="JYG28" s="497"/>
      <c r="JYH28" s="497"/>
      <c r="JYI28" s="497"/>
      <c r="JYJ28" s="497"/>
      <c r="JYK28" s="497"/>
      <c r="JYL28" s="497"/>
      <c r="JYM28" s="497"/>
      <c r="JYN28" s="497"/>
      <c r="JYO28" s="497"/>
      <c r="JYP28" s="497"/>
      <c r="JYQ28" s="497"/>
      <c r="JYR28" s="497"/>
      <c r="JYS28" s="497"/>
      <c r="JYT28" s="497"/>
      <c r="JYU28" s="497"/>
      <c r="JYV28" s="497"/>
      <c r="JYW28" s="497"/>
      <c r="JYX28" s="497"/>
      <c r="JYY28" s="497"/>
      <c r="JYZ28" s="497"/>
      <c r="JZA28" s="497"/>
      <c r="JZB28" s="497"/>
      <c r="JZC28" s="497"/>
      <c r="JZD28" s="497"/>
      <c r="JZE28" s="497"/>
      <c r="JZF28" s="497"/>
      <c r="JZG28" s="497"/>
      <c r="JZH28" s="497"/>
      <c r="JZI28" s="497"/>
      <c r="JZJ28" s="497"/>
      <c r="JZK28" s="497"/>
      <c r="JZL28" s="497"/>
      <c r="JZM28" s="497"/>
      <c r="JZN28" s="497"/>
      <c r="JZO28" s="497"/>
      <c r="JZP28" s="497"/>
      <c r="JZQ28" s="497"/>
      <c r="JZR28" s="497"/>
      <c r="JZS28" s="497"/>
      <c r="JZT28" s="497"/>
      <c r="JZU28" s="497"/>
      <c r="JZV28" s="497"/>
      <c r="JZW28" s="497"/>
      <c r="JZX28" s="497"/>
      <c r="JZY28" s="497"/>
      <c r="JZZ28" s="497"/>
      <c r="KAA28" s="497"/>
      <c r="KAB28" s="497"/>
      <c r="KAC28" s="497"/>
      <c r="KAD28" s="497"/>
      <c r="KAE28" s="497"/>
      <c r="KAF28" s="497"/>
      <c r="KAG28" s="497"/>
      <c r="KAH28" s="497"/>
      <c r="KAI28" s="497"/>
      <c r="KAJ28" s="497"/>
      <c r="KAK28" s="497"/>
      <c r="KAL28" s="497"/>
      <c r="KAM28" s="497"/>
      <c r="KAN28" s="497"/>
      <c r="KAO28" s="497"/>
      <c r="KAP28" s="497"/>
      <c r="KAQ28" s="497"/>
      <c r="KAR28" s="497"/>
      <c r="KAS28" s="497"/>
      <c r="KAT28" s="497"/>
      <c r="KAU28" s="497"/>
      <c r="KAV28" s="497"/>
      <c r="KAW28" s="497"/>
      <c r="KAX28" s="497"/>
      <c r="KAY28" s="497"/>
      <c r="KAZ28" s="497"/>
      <c r="KBA28" s="497"/>
      <c r="KBB28" s="497"/>
      <c r="KBC28" s="497"/>
      <c r="KBD28" s="497"/>
      <c r="KBE28" s="497"/>
      <c r="KBF28" s="497"/>
      <c r="KBG28" s="497"/>
      <c r="KBH28" s="497"/>
      <c r="KBI28" s="497"/>
      <c r="KBJ28" s="497"/>
      <c r="KBK28" s="497"/>
      <c r="KBL28" s="497"/>
      <c r="KBM28" s="497"/>
      <c r="KBN28" s="497"/>
      <c r="KBO28" s="497"/>
      <c r="KBP28" s="497"/>
      <c r="KBQ28" s="497"/>
      <c r="KBR28" s="497"/>
      <c r="KBS28" s="497"/>
      <c r="KBT28" s="497"/>
      <c r="KBU28" s="497"/>
      <c r="KBV28" s="497"/>
      <c r="KBW28" s="497"/>
      <c r="KBX28" s="497"/>
      <c r="KBY28" s="497"/>
      <c r="KBZ28" s="497"/>
      <c r="KCA28" s="497"/>
      <c r="KCB28" s="497"/>
      <c r="KCC28" s="497"/>
      <c r="KCD28" s="497"/>
      <c r="KCE28" s="497"/>
      <c r="KCF28" s="497"/>
      <c r="KCG28" s="497"/>
      <c r="KCH28" s="497"/>
      <c r="KCI28" s="497"/>
      <c r="KCJ28" s="497"/>
      <c r="KCK28" s="497"/>
      <c r="KCL28" s="497"/>
      <c r="KCM28" s="497"/>
      <c r="KCN28" s="497"/>
      <c r="KCO28" s="497"/>
      <c r="KCP28" s="497"/>
      <c r="KCQ28" s="497"/>
      <c r="KCR28" s="497"/>
      <c r="KCS28" s="497"/>
      <c r="KCT28" s="497"/>
      <c r="KCU28" s="497"/>
      <c r="KCV28" s="497"/>
      <c r="KCW28" s="497"/>
      <c r="KCX28" s="497"/>
      <c r="KCY28" s="497"/>
      <c r="KCZ28" s="497"/>
      <c r="KDA28" s="497"/>
      <c r="KDB28" s="497"/>
      <c r="KDC28" s="497"/>
      <c r="KDD28" s="497"/>
      <c r="KDE28" s="497"/>
      <c r="KDF28" s="497"/>
      <c r="KDG28" s="497"/>
      <c r="KDH28" s="497"/>
      <c r="KDI28" s="497"/>
      <c r="KDJ28" s="497"/>
      <c r="KDK28" s="497"/>
      <c r="KDL28" s="497"/>
      <c r="KDM28" s="497"/>
      <c r="KDN28" s="497"/>
      <c r="KDO28" s="497"/>
      <c r="KDP28" s="497"/>
      <c r="KDQ28" s="497"/>
      <c r="KDR28" s="497"/>
      <c r="KDS28" s="497"/>
      <c r="KDT28" s="497"/>
      <c r="KDU28" s="497"/>
      <c r="KDV28" s="497"/>
      <c r="KDW28" s="497"/>
      <c r="KDX28" s="497"/>
      <c r="KDY28" s="497"/>
      <c r="KDZ28" s="497"/>
      <c r="KEA28" s="497"/>
      <c r="KEB28" s="497"/>
      <c r="KEC28" s="497"/>
      <c r="KED28" s="497"/>
      <c r="KEE28" s="497"/>
      <c r="KEF28" s="497"/>
      <c r="KEG28" s="497"/>
      <c r="KEH28" s="497"/>
      <c r="KEI28" s="497"/>
      <c r="KEJ28" s="497"/>
      <c r="KEK28" s="497"/>
      <c r="KEL28" s="497"/>
      <c r="KEM28" s="497"/>
      <c r="KEN28" s="497"/>
      <c r="KEO28" s="497"/>
      <c r="KEP28" s="497"/>
      <c r="KEQ28" s="497"/>
      <c r="KER28" s="497"/>
      <c r="KES28" s="497"/>
      <c r="KET28" s="497"/>
      <c r="KEU28" s="497"/>
      <c r="KEV28" s="497"/>
      <c r="KEW28" s="497"/>
      <c r="KEX28" s="497"/>
      <c r="KEY28" s="497"/>
      <c r="KEZ28" s="497"/>
      <c r="KFA28" s="497"/>
      <c r="KFB28" s="497"/>
      <c r="KFC28" s="497"/>
      <c r="KFD28" s="497"/>
      <c r="KFE28" s="497"/>
      <c r="KFF28" s="497"/>
      <c r="KFG28" s="497"/>
      <c r="KFH28" s="497"/>
      <c r="KFI28" s="497"/>
      <c r="KFJ28" s="497"/>
      <c r="KFK28" s="497"/>
      <c r="KFL28" s="497"/>
      <c r="KFM28" s="497"/>
      <c r="KFN28" s="497"/>
      <c r="KFO28" s="497"/>
      <c r="KFP28" s="497"/>
      <c r="KFQ28" s="497"/>
      <c r="KFR28" s="497"/>
      <c r="KFS28" s="497"/>
      <c r="KFT28" s="497"/>
      <c r="KFU28" s="497"/>
      <c r="KFV28" s="497"/>
      <c r="KFW28" s="497"/>
      <c r="KFX28" s="497"/>
      <c r="KFY28" s="497"/>
      <c r="KFZ28" s="497"/>
      <c r="KGA28" s="497"/>
      <c r="KGB28" s="497"/>
      <c r="KGC28" s="497"/>
      <c r="KGD28" s="497"/>
      <c r="KGE28" s="497"/>
      <c r="KGF28" s="497"/>
      <c r="KGG28" s="497"/>
      <c r="KGH28" s="497"/>
      <c r="KGI28" s="497"/>
      <c r="KGJ28" s="497"/>
      <c r="KGK28" s="497"/>
      <c r="KGL28" s="497"/>
      <c r="KGM28" s="497"/>
      <c r="KGN28" s="497"/>
      <c r="KGO28" s="497"/>
      <c r="KGP28" s="497"/>
      <c r="KGQ28" s="497"/>
      <c r="KGR28" s="497"/>
      <c r="KGS28" s="497"/>
      <c r="KGT28" s="497"/>
      <c r="KGU28" s="497"/>
      <c r="KGV28" s="497"/>
      <c r="KGW28" s="497"/>
      <c r="KGX28" s="497"/>
      <c r="KGY28" s="497"/>
      <c r="KGZ28" s="497"/>
      <c r="KHA28" s="497"/>
      <c r="KHB28" s="497"/>
      <c r="KHC28" s="497"/>
      <c r="KHD28" s="497"/>
      <c r="KHE28" s="497"/>
      <c r="KHF28" s="497"/>
      <c r="KHG28" s="497"/>
      <c r="KHH28" s="497"/>
      <c r="KHI28" s="497"/>
      <c r="KHJ28" s="497"/>
      <c r="KHK28" s="497"/>
      <c r="KHL28" s="497"/>
      <c r="KHM28" s="497"/>
      <c r="KHN28" s="497"/>
      <c r="KHO28" s="497"/>
      <c r="KHP28" s="497"/>
      <c r="KHQ28" s="497"/>
      <c r="KHR28" s="497"/>
      <c r="KHS28" s="497"/>
      <c r="KHT28" s="497"/>
      <c r="KHU28" s="497"/>
      <c r="KHV28" s="497"/>
      <c r="KHW28" s="497"/>
      <c r="KHX28" s="497"/>
      <c r="KHY28" s="497"/>
      <c r="KHZ28" s="497"/>
      <c r="KIA28" s="497"/>
      <c r="KIB28" s="497"/>
      <c r="KIC28" s="497"/>
      <c r="KID28" s="497"/>
      <c r="KIE28" s="497"/>
      <c r="KIF28" s="497"/>
      <c r="KIG28" s="497"/>
      <c r="KIH28" s="497"/>
      <c r="KII28" s="497"/>
      <c r="KIJ28" s="497"/>
      <c r="KIK28" s="497"/>
      <c r="KIL28" s="497"/>
      <c r="KIM28" s="497"/>
      <c r="KIN28" s="497"/>
      <c r="KIO28" s="497"/>
      <c r="KIP28" s="497"/>
      <c r="KIQ28" s="497"/>
      <c r="KIR28" s="497"/>
      <c r="KIS28" s="497"/>
      <c r="KIT28" s="497"/>
      <c r="KIU28" s="497"/>
      <c r="KIV28" s="497"/>
      <c r="KIW28" s="497"/>
      <c r="KIX28" s="497"/>
      <c r="KIY28" s="497"/>
      <c r="KIZ28" s="497"/>
      <c r="KJA28" s="497"/>
      <c r="KJB28" s="497"/>
      <c r="KJC28" s="497"/>
      <c r="KJD28" s="497"/>
      <c r="KJE28" s="497"/>
      <c r="KJF28" s="497"/>
      <c r="KJG28" s="497"/>
      <c r="KJH28" s="497"/>
      <c r="KJI28" s="497"/>
      <c r="KJJ28" s="497"/>
      <c r="KJK28" s="497"/>
      <c r="KJL28" s="497"/>
      <c r="KJM28" s="497"/>
      <c r="KJN28" s="497"/>
      <c r="KJO28" s="497"/>
      <c r="KJP28" s="497"/>
      <c r="KJQ28" s="497"/>
      <c r="KJR28" s="497"/>
      <c r="KJS28" s="497"/>
      <c r="KJT28" s="497"/>
      <c r="KJU28" s="497"/>
      <c r="KJV28" s="497"/>
      <c r="KJW28" s="497"/>
      <c r="KJX28" s="497"/>
      <c r="KJY28" s="497"/>
      <c r="KJZ28" s="497"/>
      <c r="KKA28" s="497"/>
      <c r="KKB28" s="497"/>
      <c r="KKC28" s="497"/>
      <c r="KKD28" s="497"/>
      <c r="KKE28" s="497"/>
      <c r="KKF28" s="497"/>
      <c r="KKG28" s="497"/>
      <c r="KKH28" s="497"/>
      <c r="KKI28" s="497"/>
      <c r="KKJ28" s="497"/>
      <c r="KKK28" s="497"/>
      <c r="KKL28" s="497"/>
      <c r="KKM28" s="497"/>
      <c r="KKN28" s="497"/>
      <c r="KKO28" s="497"/>
      <c r="KKP28" s="497"/>
      <c r="KKQ28" s="497"/>
      <c r="KKR28" s="497"/>
      <c r="KKS28" s="497"/>
      <c r="KKT28" s="497"/>
      <c r="KKU28" s="497"/>
      <c r="KKV28" s="497"/>
      <c r="KKW28" s="497"/>
      <c r="KKX28" s="497"/>
      <c r="KKY28" s="497"/>
      <c r="KKZ28" s="497"/>
      <c r="KLA28" s="497"/>
      <c r="KLB28" s="497"/>
      <c r="KLC28" s="497"/>
      <c r="KLD28" s="497"/>
      <c r="KLE28" s="497"/>
      <c r="KLF28" s="497"/>
      <c r="KLG28" s="497"/>
      <c r="KLH28" s="497"/>
      <c r="KLI28" s="497"/>
      <c r="KLJ28" s="497"/>
      <c r="KLK28" s="497"/>
      <c r="KLL28" s="497"/>
      <c r="KLM28" s="497"/>
      <c r="KLN28" s="497"/>
      <c r="KLO28" s="497"/>
      <c r="KLP28" s="497"/>
      <c r="KLQ28" s="497"/>
      <c r="KLR28" s="497"/>
      <c r="KLS28" s="497"/>
      <c r="KLT28" s="497"/>
      <c r="KLU28" s="497"/>
      <c r="KLV28" s="497"/>
      <c r="KLW28" s="497"/>
      <c r="KLX28" s="497"/>
      <c r="KLY28" s="497"/>
      <c r="KLZ28" s="497"/>
      <c r="KMA28" s="497"/>
      <c r="KMB28" s="497"/>
      <c r="KMC28" s="497"/>
      <c r="KMD28" s="497"/>
      <c r="KME28" s="497"/>
      <c r="KMF28" s="497"/>
      <c r="KMG28" s="497"/>
      <c r="KMH28" s="497"/>
      <c r="KMI28" s="497"/>
      <c r="KMJ28" s="497"/>
      <c r="KMK28" s="497"/>
      <c r="KML28" s="497"/>
      <c r="KMM28" s="497"/>
      <c r="KMN28" s="497"/>
      <c r="KMO28" s="497"/>
      <c r="KMP28" s="497"/>
      <c r="KMQ28" s="497"/>
      <c r="KMR28" s="497"/>
      <c r="KMS28" s="497"/>
      <c r="KMT28" s="497"/>
      <c r="KMU28" s="497"/>
      <c r="KMV28" s="497"/>
      <c r="KMW28" s="497"/>
      <c r="KMX28" s="497"/>
      <c r="KMY28" s="497"/>
      <c r="KMZ28" s="497"/>
      <c r="KNA28" s="497"/>
      <c r="KNB28" s="497"/>
      <c r="KNC28" s="497"/>
      <c r="KND28" s="497"/>
      <c r="KNE28" s="497"/>
      <c r="KNF28" s="497"/>
      <c r="KNG28" s="497"/>
      <c r="KNH28" s="497"/>
      <c r="KNI28" s="497"/>
      <c r="KNJ28" s="497"/>
      <c r="KNK28" s="497"/>
      <c r="KNL28" s="497"/>
      <c r="KNM28" s="497"/>
      <c r="KNN28" s="497"/>
      <c r="KNO28" s="497"/>
      <c r="KNP28" s="497"/>
      <c r="KNQ28" s="497"/>
      <c r="KNR28" s="497"/>
      <c r="KNS28" s="497"/>
      <c r="KNT28" s="497"/>
      <c r="KNU28" s="497"/>
      <c r="KNV28" s="497"/>
      <c r="KNW28" s="497"/>
      <c r="KNX28" s="497"/>
      <c r="KNY28" s="497"/>
      <c r="KNZ28" s="497"/>
      <c r="KOA28" s="497"/>
      <c r="KOB28" s="497"/>
      <c r="KOC28" s="497"/>
      <c r="KOD28" s="497"/>
      <c r="KOE28" s="497"/>
      <c r="KOF28" s="497"/>
      <c r="KOG28" s="497"/>
      <c r="KOH28" s="497"/>
      <c r="KOI28" s="497"/>
      <c r="KOJ28" s="497"/>
      <c r="KOK28" s="497"/>
      <c r="KOL28" s="497"/>
      <c r="KOM28" s="497"/>
      <c r="KON28" s="497"/>
      <c r="KOO28" s="497"/>
      <c r="KOP28" s="497"/>
      <c r="KOQ28" s="497"/>
      <c r="KOR28" s="497"/>
      <c r="KOS28" s="497"/>
      <c r="KOT28" s="497"/>
      <c r="KOU28" s="497"/>
      <c r="KOV28" s="497"/>
      <c r="KOW28" s="497"/>
      <c r="KOX28" s="497"/>
      <c r="KOY28" s="497"/>
      <c r="KOZ28" s="497"/>
      <c r="KPA28" s="497"/>
      <c r="KPB28" s="497"/>
      <c r="KPC28" s="497"/>
      <c r="KPD28" s="497"/>
      <c r="KPE28" s="497"/>
      <c r="KPF28" s="497"/>
      <c r="KPG28" s="497"/>
      <c r="KPH28" s="497"/>
      <c r="KPI28" s="497"/>
      <c r="KPJ28" s="497"/>
      <c r="KPK28" s="497"/>
      <c r="KPL28" s="497"/>
      <c r="KPM28" s="497"/>
      <c r="KPN28" s="497"/>
      <c r="KPO28" s="497"/>
      <c r="KPP28" s="497"/>
      <c r="KPQ28" s="497"/>
      <c r="KPR28" s="497"/>
      <c r="KPS28" s="497"/>
      <c r="KPT28" s="497"/>
      <c r="KPU28" s="497"/>
      <c r="KPV28" s="497"/>
      <c r="KPW28" s="497"/>
      <c r="KPX28" s="497"/>
      <c r="KPY28" s="497"/>
      <c r="KPZ28" s="497"/>
      <c r="KQA28" s="497"/>
      <c r="KQB28" s="497"/>
      <c r="KQC28" s="497"/>
      <c r="KQD28" s="497"/>
      <c r="KQE28" s="497"/>
      <c r="KQF28" s="497"/>
      <c r="KQG28" s="497"/>
      <c r="KQH28" s="497"/>
      <c r="KQI28" s="497"/>
      <c r="KQJ28" s="497"/>
      <c r="KQK28" s="497"/>
      <c r="KQL28" s="497"/>
      <c r="KQM28" s="497"/>
      <c r="KQN28" s="497"/>
      <c r="KQO28" s="497"/>
      <c r="KQP28" s="497"/>
      <c r="KQQ28" s="497"/>
      <c r="KQR28" s="497"/>
      <c r="KQS28" s="497"/>
      <c r="KQT28" s="497"/>
      <c r="KQU28" s="497"/>
      <c r="KQV28" s="497"/>
      <c r="KQW28" s="497"/>
      <c r="KQX28" s="497"/>
      <c r="KQY28" s="497"/>
      <c r="KQZ28" s="497"/>
      <c r="KRA28" s="497"/>
      <c r="KRB28" s="497"/>
      <c r="KRC28" s="497"/>
      <c r="KRD28" s="497"/>
      <c r="KRE28" s="497"/>
      <c r="KRF28" s="497"/>
      <c r="KRG28" s="497"/>
      <c r="KRH28" s="497"/>
      <c r="KRI28" s="497"/>
      <c r="KRJ28" s="497"/>
      <c r="KRK28" s="497"/>
      <c r="KRL28" s="497"/>
      <c r="KRM28" s="497"/>
      <c r="KRN28" s="497"/>
      <c r="KRO28" s="497"/>
      <c r="KRP28" s="497"/>
      <c r="KRQ28" s="497"/>
      <c r="KRR28" s="497"/>
      <c r="KRS28" s="497"/>
      <c r="KRT28" s="497"/>
      <c r="KRU28" s="497"/>
      <c r="KRV28" s="497"/>
      <c r="KRW28" s="497"/>
      <c r="KRX28" s="497"/>
      <c r="KRY28" s="497"/>
      <c r="KRZ28" s="497"/>
      <c r="KSA28" s="497"/>
      <c r="KSB28" s="497"/>
      <c r="KSC28" s="497"/>
      <c r="KSD28" s="497"/>
      <c r="KSE28" s="497"/>
      <c r="KSF28" s="497"/>
      <c r="KSG28" s="497"/>
      <c r="KSH28" s="497"/>
      <c r="KSI28" s="497"/>
      <c r="KSJ28" s="497"/>
      <c r="KSK28" s="497"/>
      <c r="KSL28" s="497"/>
      <c r="KSM28" s="497"/>
      <c r="KSN28" s="497"/>
      <c r="KSO28" s="497"/>
      <c r="KSP28" s="497"/>
      <c r="KSQ28" s="497"/>
      <c r="KSR28" s="497"/>
      <c r="KSS28" s="497"/>
      <c r="KST28" s="497"/>
      <c r="KSU28" s="497"/>
      <c r="KSV28" s="497"/>
      <c r="KSW28" s="497"/>
      <c r="KSX28" s="497"/>
      <c r="KSY28" s="497"/>
      <c r="KSZ28" s="497"/>
      <c r="KTA28" s="497"/>
      <c r="KTB28" s="497"/>
      <c r="KTC28" s="497"/>
      <c r="KTD28" s="497"/>
      <c r="KTE28" s="497"/>
      <c r="KTF28" s="497"/>
      <c r="KTG28" s="497"/>
      <c r="KTH28" s="497"/>
      <c r="KTI28" s="497"/>
      <c r="KTJ28" s="497"/>
      <c r="KTK28" s="497"/>
      <c r="KTL28" s="497"/>
      <c r="KTM28" s="497"/>
      <c r="KTN28" s="497"/>
      <c r="KTO28" s="497"/>
      <c r="KTP28" s="497"/>
      <c r="KTQ28" s="497"/>
      <c r="KTR28" s="497"/>
      <c r="KTS28" s="497"/>
      <c r="KTT28" s="497"/>
      <c r="KTU28" s="497"/>
      <c r="KTV28" s="497"/>
      <c r="KTW28" s="497"/>
      <c r="KTX28" s="497"/>
      <c r="KTY28" s="497"/>
      <c r="KTZ28" s="497"/>
      <c r="KUA28" s="497"/>
      <c r="KUB28" s="497"/>
      <c r="KUC28" s="497"/>
      <c r="KUD28" s="497"/>
      <c r="KUE28" s="497"/>
      <c r="KUF28" s="497"/>
      <c r="KUG28" s="497"/>
      <c r="KUH28" s="497"/>
      <c r="KUI28" s="497"/>
      <c r="KUJ28" s="497"/>
      <c r="KUK28" s="497"/>
      <c r="KUL28" s="497"/>
      <c r="KUM28" s="497"/>
      <c r="KUN28" s="497"/>
      <c r="KUO28" s="497"/>
      <c r="KUP28" s="497"/>
      <c r="KUQ28" s="497"/>
      <c r="KUR28" s="497"/>
      <c r="KUS28" s="497"/>
      <c r="KUT28" s="497"/>
      <c r="KUU28" s="497"/>
      <c r="KUV28" s="497"/>
      <c r="KUW28" s="497"/>
      <c r="KUX28" s="497"/>
      <c r="KUY28" s="497"/>
      <c r="KUZ28" s="497"/>
      <c r="KVA28" s="497"/>
      <c r="KVB28" s="497"/>
      <c r="KVC28" s="497"/>
      <c r="KVD28" s="497"/>
      <c r="KVE28" s="497"/>
      <c r="KVF28" s="497"/>
      <c r="KVG28" s="497"/>
      <c r="KVH28" s="497"/>
      <c r="KVI28" s="497"/>
      <c r="KVJ28" s="497"/>
      <c r="KVK28" s="497"/>
      <c r="KVL28" s="497"/>
      <c r="KVM28" s="497"/>
      <c r="KVN28" s="497"/>
      <c r="KVO28" s="497"/>
      <c r="KVP28" s="497"/>
      <c r="KVQ28" s="497"/>
      <c r="KVR28" s="497"/>
      <c r="KVS28" s="497"/>
      <c r="KVT28" s="497"/>
      <c r="KVU28" s="497"/>
      <c r="KVV28" s="497"/>
      <c r="KVW28" s="497"/>
      <c r="KVX28" s="497"/>
      <c r="KVY28" s="497"/>
      <c r="KVZ28" s="497"/>
      <c r="KWA28" s="497"/>
      <c r="KWB28" s="497"/>
      <c r="KWC28" s="497"/>
      <c r="KWD28" s="497"/>
      <c r="KWE28" s="497"/>
      <c r="KWF28" s="497"/>
      <c r="KWG28" s="497"/>
      <c r="KWH28" s="497"/>
      <c r="KWI28" s="497"/>
      <c r="KWJ28" s="497"/>
      <c r="KWK28" s="497"/>
      <c r="KWL28" s="497"/>
      <c r="KWM28" s="497"/>
      <c r="KWN28" s="497"/>
      <c r="KWO28" s="497"/>
      <c r="KWP28" s="497"/>
      <c r="KWQ28" s="497"/>
      <c r="KWR28" s="497"/>
      <c r="KWS28" s="497"/>
      <c r="KWT28" s="497"/>
      <c r="KWU28" s="497"/>
      <c r="KWV28" s="497"/>
      <c r="KWW28" s="497"/>
      <c r="KWX28" s="497"/>
      <c r="KWY28" s="497"/>
      <c r="KWZ28" s="497"/>
      <c r="KXA28" s="497"/>
      <c r="KXB28" s="497"/>
      <c r="KXC28" s="497"/>
      <c r="KXD28" s="497"/>
      <c r="KXE28" s="497"/>
      <c r="KXF28" s="497"/>
      <c r="KXG28" s="497"/>
      <c r="KXH28" s="497"/>
      <c r="KXI28" s="497"/>
      <c r="KXJ28" s="497"/>
      <c r="KXK28" s="497"/>
      <c r="KXL28" s="497"/>
      <c r="KXM28" s="497"/>
      <c r="KXN28" s="497"/>
      <c r="KXO28" s="497"/>
      <c r="KXP28" s="497"/>
      <c r="KXQ28" s="497"/>
      <c r="KXR28" s="497"/>
      <c r="KXS28" s="497"/>
      <c r="KXT28" s="497"/>
      <c r="KXU28" s="497"/>
      <c r="KXV28" s="497"/>
      <c r="KXW28" s="497"/>
      <c r="KXX28" s="497"/>
      <c r="KXY28" s="497"/>
      <c r="KXZ28" s="497"/>
      <c r="KYA28" s="497"/>
      <c r="KYB28" s="497"/>
      <c r="KYC28" s="497"/>
      <c r="KYD28" s="497"/>
      <c r="KYE28" s="497"/>
      <c r="KYF28" s="497"/>
      <c r="KYG28" s="497"/>
      <c r="KYH28" s="497"/>
      <c r="KYI28" s="497"/>
      <c r="KYJ28" s="497"/>
      <c r="KYK28" s="497"/>
      <c r="KYL28" s="497"/>
      <c r="KYM28" s="497"/>
      <c r="KYN28" s="497"/>
      <c r="KYO28" s="497"/>
      <c r="KYP28" s="497"/>
      <c r="KYQ28" s="497"/>
      <c r="KYR28" s="497"/>
      <c r="KYS28" s="497"/>
      <c r="KYT28" s="497"/>
      <c r="KYU28" s="497"/>
      <c r="KYV28" s="497"/>
      <c r="KYW28" s="497"/>
      <c r="KYX28" s="497"/>
      <c r="KYY28" s="497"/>
      <c r="KYZ28" s="497"/>
      <c r="KZA28" s="497"/>
      <c r="KZB28" s="497"/>
      <c r="KZC28" s="497"/>
      <c r="KZD28" s="497"/>
      <c r="KZE28" s="497"/>
      <c r="KZF28" s="497"/>
      <c r="KZG28" s="497"/>
      <c r="KZH28" s="497"/>
      <c r="KZI28" s="497"/>
      <c r="KZJ28" s="497"/>
      <c r="KZK28" s="497"/>
      <c r="KZL28" s="497"/>
      <c r="KZM28" s="497"/>
      <c r="KZN28" s="497"/>
      <c r="KZO28" s="497"/>
      <c r="KZP28" s="497"/>
      <c r="KZQ28" s="497"/>
      <c r="KZR28" s="497"/>
      <c r="KZS28" s="497"/>
      <c r="KZT28" s="497"/>
      <c r="KZU28" s="497"/>
      <c r="KZV28" s="497"/>
      <c r="KZW28" s="497"/>
      <c r="KZX28" s="497"/>
      <c r="KZY28" s="497"/>
      <c r="KZZ28" s="497"/>
      <c r="LAA28" s="497"/>
      <c r="LAB28" s="497"/>
      <c r="LAC28" s="497"/>
      <c r="LAD28" s="497"/>
      <c r="LAE28" s="497"/>
      <c r="LAF28" s="497"/>
      <c r="LAG28" s="497"/>
      <c r="LAH28" s="497"/>
      <c r="LAI28" s="497"/>
      <c r="LAJ28" s="497"/>
      <c r="LAK28" s="497"/>
      <c r="LAL28" s="497"/>
      <c r="LAM28" s="497"/>
      <c r="LAN28" s="497"/>
      <c r="LAO28" s="497"/>
      <c r="LAP28" s="497"/>
      <c r="LAQ28" s="497"/>
      <c r="LAR28" s="497"/>
      <c r="LAS28" s="497"/>
      <c r="LAT28" s="497"/>
      <c r="LAU28" s="497"/>
      <c r="LAV28" s="497"/>
      <c r="LAW28" s="497"/>
      <c r="LAX28" s="497"/>
      <c r="LAY28" s="497"/>
      <c r="LAZ28" s="497"/>
      <c r="LBA28" s="497"/>
      <c r="LBB28" s="497"/>
      <c r="LBC28" s="497"/>
      <c r="LBD28" s="497"/>
      <c r="LBE28" s="497"/>
      <c r="LBF28" s="497"/>
      <c r="LBG28" s="497"/>
      <c r="LBH28" s="497"/>
      <c r="LBI28" s="497"/>
      <c r="LBJ28" s="497"/>
      <c r="LBK28" s="497"/>
      <c r="LBL28" s="497"/>
      <c r="LBM28" s="497"/>
      <c r="LBN28" s="497"/>
      <c r="LBO28" s="497"/>
      <c r="LBP28" s="497"/>
      <c r="LBQ28" s="497"/>
      <c r="LBR28" s="497"/>
      <c r="LBS28" s="497"/>
      <c r="LBT28" s="497"/>
      <c r="LBU28" s="497"/>
      <c r="LBV28" s="497"/>
      <c r="LBW28" s="497"/>
      <c r="LBX28" s="497"/>
      <c r="LBY28" s="497"/>
      <c r="LBZ28" s="497"/>
      <c r="LCA28" s="497"/>
      <c r="LCB28" s="497"/>
      <c r="LCC28" s="497"/>
      <c r="LCD28" s="497"/>
      <c r="LCE28" s="497"/>
      <c r="LCF28" s="497"/>
      <c r="LCG28" s="497"/>
      <c r="LCH28" s="497"/>
      <c r="LCI28" s="497"/>
      <c r="LCJ28" s="497"/>
      <c r="LCK28" s="497"/>
      <c r="LCL28" s="497"/>
      <c r="LCM28" s="497"/>
      <c r="LCN28" s="497"/>
      <c r="LCO28" s="497"/>
      <c r="LCP28" s="497"/>
      <c r="LCQ28" s="497"/>
      <c r="LCR28" s="497"/>
      <c r="LCS28" s="497"/>
      <c r="LCT28" s="497"/>
      <c r="LCU28" s="497"/>
      <c r="LCV28" s="497"/>
      <c r="LCW28" s="497"/>
      <c r="LCX28" s="497"/>
      <c r="LCY28" s="497"/>
      <c r="LCZ28" s="497"/>
      <c r="LDA28" s="497"/>
      <c r="LDB28" s="497"/>
      <c r="LDC28" s="497"/>
      <c r="LDD28" s="497"/>
      <c r="LDE28" s="497"/>
      <c r="LDF28" s="497"/>
      <c r="LDG28" s="497"/>
      <c r="LDH28" s="497"/>
      <c r="LDI28" s="497"/>
      <c r="LDJ28" s="497"/>
      <c r="LDK28" s="497"/>
      <c r="LDL28" s="497"/>
      <c r="LDM28" s="497"/>
      <c r="LDN28" s="497"/>
      <c r="LDO28" s="497"/>
      <c r="LDP28" s="497"/>
      <c r="LDQ28" s="497"/>
      <c r="LDR28" s="497"/>
      <c r="LDS28" s="497"/>
      <c r="LDT28" s="497"/>
      <c r="LDU28" s="497"/>
      <c r="LDV28" s="497"/>
      <c r="LDW28" s="497"/>
      <c r="LDX28" s="497"/>
      <c r="LDY28" s="497"/>
      <c r="LDZ28" s="497"/>
      <c r="LEA28" s="497"/>
      <c r="LEB28" s="497"/>
      <c r="LEC28" s="497"/>
      <c r="LED28" s="497"/>
      <c r="LEE28" s="497"/>
      <c r="LEF28" s="497"/>
      <c r="LEG28" s="497"/>
      <c r="LEH28" s="497"/>
      <c r="LEI28" s="497"/>
      <c r="LEJ28" s="497"/>
      <c r="LEK28" s="497"/>
      <c r="LEL28" s="497"/>
      <c r="LEM28" s="497"/>
      <c r="LEN28" s="497"/>
      <c r="LEO28" s="497"/>
      <c r="LEP28" s="497"/>
      <c r="LEQ28" s="497"/>
      <c r="LER28" s="497"/>
      <c r="LES28" s="497"/>
      <c r="LET28" s="497"/>
      <c r="LEU28" s="497"/>
      <c r="LEV28" s="497"/>
      <c r="LEW28" s="497"/>
      <c r="LEX28" s="497"/>
      <c r="LEY28" s="497"/>
      <c r="LEZ28" s="497"/>
      <c r="LFA28" s="497"/>
      <c r="LFB28" s="497"/>
      <c r="LFC28" s="497"/>
      <c r="LFD28" s="497"/>
      <c r="LFE28" s="497"/>
      <c r="LFF28" s="497"/>
      <c r="LFG28" s="497"/>
      <c r="LFH28" s="497"/>
      <c r="LFI28" s="497"/>
      <c r="LFJ28" s="497"/>
      <c r="LFK28" s="497"/>
      <c r="LFL28" s="497"/>
      <c r="LFM28" s="497"/>
      <c r="LFN28" s="497"/>
      <c r="LFO28" s="497"/>
      <c r="LFP28" s="497"/>
      <c r="LFQ28" s="497"/>
      <c r="LFR28" s="497"/>
      <c r="LFS28" s="497"/>
      <c r="LFT28" s="497"/>
      <c r="LFU28" s="497"/>
      <c r="LFV28" s="497"/>
      <c r="LFW28" s="497"/>
      <c r="LFX28" s="497"/>
      <c r="LFY28" s="497"/>
      <c r="LFZ28" s="497"/>
      <c r="LGA28" s="497"/>
      <c r="LGB28" s="497"/>
      <c r="LGC28" s="497"/>
      <c r="LGD28" s="497"/>
      <c r="LGE28" s="497"/>
      <c r="LGF28" s="497"/>
      <c r="LGG28" s="497"/>
      <c r="LGH28" s="497"/>
      <c r="LGI28" s="497"/>
      <c r="LGJ28" s="497"/>
      <c r="LGK28" s="497"/>
      <c r="LGL28" s="497"/>
      <c r="LGM28" s="497"/>
      <c r="LGN28" s="497"/>
      <c r="LGO28" s="497"/>
      <c r="LGP28" s="497"/>
      <c r="LGQ28" s="497"/>
      <c r="LGR28" s="497"/>
      <c r="LGS28" s="497"/>
      <c r="LGT28" s="497"/>
      <c r="LGU28" s="497"/>
      <c r="LGV28" s="497"/>
      <c r="LGW28" s="497"/>
      <c r="LGX28" s="497"/>
      <c r="LGY28" s="497"/>
      <c r="LGZ28" s="497"/>
      <c r="LHA28" s="497"/>
      <c r="LHB28" s="497"/>
      <c r="LHC28" s="497"/>
      <c r="LHD28" s="497"/>
      <c r="LHE28" s="497"/>
      <c r="LHF28" s="497"/>
      <c r="LHG28" s="497"/>
      <c r="LHH28" s="497"/>
      <c r="LHI28" s="497"/>
      <c r="LHJ28" s="497"/>
      <c r="LHK28" s="497"/>
      <c r="LHL28" s="497"/>
      <c r="LHM28" s="497"/>
      <c r="LHN28" s="497"/>
      <c r="LHO28" s="497"/>
      <c r="LHP28" s="497"/>
      <c r="LHQ28" s="497"/>
      <c r="LHR28" s="497"/>
      <c r="LHS28" s="497"/>
      <c r="LHT28" s="497"/>
      <c r="LHU28" s="497"/>
      <c r="LHV28" s="497"/>
      <c r="LHW28" s="497"/>
      <c r="LHX28" s="497"/>
      <c r="LHY28" s="497"/>
      <c r="LHZ28" s="497"/>
      <c r="LIA28" s="497"/>
      <c r="LIB28" s="497"/>
      <c r="LIC28" s="497"/>
      <c r="LID28" s="497"/>
      <c r="LIE28" s="497"/>
      <c r="LIF28" s="497"/>
      <c r="LIG28" s="497"/>
      <c r="LIH28" s="497"/>
      <c r="LII28" s="497"/>
      <c r="LIJ28" s="497"/>
      <c r="LIK28" s="497"/>
      <c r="LIL28" s="497"/>
      <c r="LIM28" s="497"/>
      <c r="LIN28" s="497"/>
      <c r="LIO28" s="497"/>
      <c r="LIP28" s="497"/>
      <c r="LIQ28" s="497"/>
      <c r="LIR28" s="497"/>
      <c r="LIS28" s="497"/>
      <c r="LIT28" s="497"/>
      <c r="LIU28" s="497"/>
      <c r="LIV28" s="497"/>
      <c r="LIW28" s="497"/>
      <c r="LIX28" s="497"/>
      <c r="LIY28" s="497"/>
      <c r="LIZ28" s="497"/>
      <c r="LJA28" s="497"/>
      <c r="LJB28" s="497"/>
      <c r="LJC28" s="497"/>
      <c r="LJD28" s="497"/>
      <c r="LJE28" s="497"/>
      <c r="LJF28" s="497"/>
      <c r="LJG28" s="497"/>
      <c r="LJH28" s="497"/>
      <c r="LJI28" s="497"/>
      <c r="LJJ28" s="497"/>
      <c r="LJK28" s="497"/>
      <c r="LJL28" s="497"/>
      <c r="LJM28" s="497"/>
      <c r="LJN28" s="497"/>
      <c r="LJO28" s="497"/>
      <c r="LJP28" s="497"/>
      <c r="LJQ28" s="497"/>
      <c r="LJR28" s="497"/>
      <c r="LJS28" s="497"/>
      <c r="LJT28" s="497"/>
      <c r="LJU28" s="497"/>
      <c r="LJV28" s="497"/>
      <c r="LJW28" s="497"/>
      <c r="LJX28" s="497"/>
      <c r="LJY28" s="497"/>
      <c r="LJZ28" s="497"/>
      <c r="LKA28" s="497"/>
      <c r="LKB28" s="497"/>
      <c r="LKC28" s="497"/>
      <c r="LKD28" s="497"/>
      <c r="LKE28" s="497"/>
      <c r="LKF28" s="497"/>
      <c r="LKG28" s="497"/>
      <c r="LKH28" s="497"/>
      <c r="LKI28" s="497"/>
      <c r="LKJ28" s="497"/>
      <c r="LKK28" s="497"/>
      <c r="LKL28" s="497"/>
      <c r="LKM28" s="497"/>
      <c r="LKN28" s="497"/>
      <c r="LKO28" s="497"/>
      <c r="LKP28" s="497"/>
      <c r="LKQ28" s="497"/>
      <c r="LKR28" s="497"/>
      <c r="LKS28" s="497"/>
      <c r="LKT28" s="497"/>
      <c r="LKU28" s="497"/>
      <c r="LKV28" s="497"/>
      <c r="LKW28" s="497"/>
      <c r="LKX28" s="497"/>
      <c r="LKY28" s="497"/>
      <c r="LKZ28" s="497"/>
      <c r="LLA28" s="497"/>
      <c r="LLB28" s="497"/>
      <c r="LLC28" s="497"/>
      <c r="LLD28" s="497"/>
      <c r="LLE28" s="497"/>
      <c r="LLF28" s="497"/>
      <c r="LLG28" s="497"/>
      <c r="LLH28" s="497"/>
      <c r="LLI28" s="497"/>
      <c r="LLJ28" s="497"/>
      <c r="LLK28" s="497"/>
      <c r="LLL28" s="497"/>
      <c r="LLM28" s="497"/>
      <c r="LLN28" s="497"/>
      <c r="LLO28" s="497"/>
      <c r="LLP28" s="497"/>
      <c r="LLQ28" s="497"/>
      <c r="LLR28" s="497"/>
      <c r="LLS28" s="497"/>
      <c r="LLT28" s="497"/>
      <c r="LLU28" s="497"/>
      <c r="LLV28" s="497"/>
      <c r="LLW28" s="497"/>
      <c r="LLX28" s="497"/>
      <c r="LLY28" s="497"/>
      <c r="LLZ28" s="497"/>
      <c r="LMA28" s="497"/>
      <c r="LMB28" s="497"/>
      <c r="LMC28" s="497"/>
      <c r="LMD28" s="497"/>
      <c r="LME28" s="497"/>
      <c r="LMF28" s="497"/>
      <c r="LMG28" s="497"/>
      <c r="LMH28" s="497"/>
      <c r="LMI28" s="497"/>
      <c r="LMJ28" s="497"/>
      <c r="LMK28" s="497"/>
      <c r="LML28" s="497"/>
      <c r="LMM28" s="497"/>
      <c r="LMN28" s="497"/>
      <c r="LMO28" s="497"/>
      <c r="LMP28" s="497"/>
      <c r="LMQ28" s="497"/>
      <c r="LMR28" s="497"/>
      <c r="LMS28" s="497"/>
      <c r="LMT28" s="497"/>
      <c r="LMU28" s="497"/>
      <c r="LMV28" s="497"/>
      <c r="LMW28" s="497"/>
      <c r="LMX28" s="497"/>
      <c r="LMY28" s="497"/>
      <c r="LMZ28" s="497"/>
      <c r="LNA28" s="497"/>
      <c r="LNB28" s="497"/>
      <c r="LNC28" s="497"/>
      <c r="LND28" s="497"/>
      <c r="LNE28" s="497"/>
      <c r="LNF28" s="497"/>
      <c r="LNG28" s="497"/>
      <c r="LNH28" s="497"/>
      <c r="LNI28" s="497"/>
      <c r="LNJ28" s="497"/>
      <c r="LNK28" s="497"/>
      <c r="LNL28" s="497"/>
      <c r="LNM28" s="497"/>
      <c r="LNN28" s="497"/>
      <c r="LNO28" s="497"/>
      <c r="LNP28" s="497"/>
      <c r="LNQ28" s="497"/>
      <c r="LNR28" s="497"/>
      <c r="LNS28" s="497"/>
      <c r="LNT28" s="497"/>
      <c r="LNU28" s="497"/>
      <c r="LNV28" s="497"/>
      <c r="LNW28" s="497"/>
      <c r="LNX28" s="497"/>
      <c r="LNY28" s="497"/>
      <c r="LNZ28" s="497"/>
      <c r="LOA28" s="497"/>
      <c r="LOB28" s="497"/>
      <c r="LOC28" s="497"/>
      <c r="LOD28" s="497"/>
      <c r="LOE28" s="497"/>
      <c r="LOF28" s="497"/>
      <c r="LOG28" s="497"/>
      <c r="LOH28" s="497"/>
      <c r="LOI28" s="497"/>
      <c r="LOJ28" s="497"/>
      <c r="LOK28" s="497"/>
      <c r="LOL28" s="497"/>
      <c r="LOM28" s="497"/>
      <c r="LON28" s="497"/>
      <c r="LOO28" s="497"/>
      <c r="LOP28" s="497"/>
      <c r="LOQ28" s="497"/>
      <c r="LOR28" s="497"/>
      <c r="LOS28" s="497"/>
      <c r="LOT28" s="497"/>
      <c r="LOU28" s="497"/>
      <c r="LOV28" s="497"/>
      <c r="LOW28" s="497"/>
      <c r="LOX28" s="497"/>
      <c r="LOY28" s="497"/>
      <c r="LOZ28" s="497"/>
      <c r="LPA28" s="497"/>
      <c r="LPB28" s="497"/>
      <c r="LPC28" s="497"/>
      <c r="LPD28" s="497"/>
      <c r="LPE28" s="497"/>
      <c r="LPF28" s="497"/>
      <c r="LPG28" s="497"/>
      <c r="LPH28" s="497"/>
      <c r="LPI28" s="497"/>
      <c r="LPJ28" s="497"/>
      <c r="LPK28" s="497"/>
      <c r="LPL28" s="497"/>
      <c r="LPM28" s="497"/>
      <c r="LPN28" s="497"/>
      <c r="LPO28" s="497"/>
      <c r="LPP28" s="497"/>
      <c r="LPQ28" s="497"/>
      <c r="LPR28" s="497"/>
      <c r="LPS28" s="497"/>
      <c r="LPT28" s="497"/>
      <c r="LPU28" s="497"/>
      <c r="LPV28" s="497"/>
      <c r="LPW28" s="497"/>
      <c r="LPX28" s="497"/>
      <c r="LPY28" s="497"/>
      <c r="LPZ28" s="497"/>
      <c r="LQA28" s="497"/>
      <c r="LQB28" s="497"/>
      <c r="LQC28" s="497"/>
      <c r="LQD28" s="497"/>
      <c r="LQE28" s="497"/>
      <c r="LQF28" s="497"/>
      <c r="LQG28" s="497"/>
      <c r="LQH28" s="497"/>
      <c r="LQI28" s="497"/>
      <c r="LQJ28" s="497"/>
      <c r="LQK28" s="497"/>
      <c r="LQL28" s="497"/>
      <c r="LQM28" s="497"/>
      <c r="LQN28" s="497"/>
      <c r="LQO28" s="497"/>
      <c r="LQP28" s="497"/>
      <c r="LQQ28" s="497"/>
      <c r="LQR28" s="497"/>
      <c r="LQS28" s="497"/>
      <c r="LQT28" s="497"/>
      <c r="LQU28" s="497"/>
      <c r="LQV28" s="497"/>
      <c r="LQW28" s="497"/>
      <c r="LQX28" s="497"/>
      <c r="LQY28" s="497"/>
      <c r="LQZ28" s="497"/>
      <c r="LRA28" s="497"/>
      <c r="LRB28" s="497"/>
      <c r="LRC28" s="497"/>
      <c r="LRD28" s="497"/>
      <c r="LRE28" s="497"/>
      <c r="LRF28" s="497"/>
      <c r="LRG28" s="497"/>
      <c r="LRH28" s="497"/>
      <c r="LRI28" s="497"/>
      <c r="LRJ28" s="497"/>
      <c r="LRK28" s="497"/>
      <c r="LRL28" s="497"/>
      <c r="LRM28" s="497"/>
      <c r="LRN28" s="497"/>
      <c r="LRO28" s="497"/>
      <c r="LRP28" s="497"/>
      <c r="LRQ28" s="497"/>
      <c r="LRR28" s="497"/>
      <c r="LRS28" s="497"/>
      <c r="LRT28" s="497"/>
      <c r="LRU28" s="497"/>
      <c r="LRV28" s="497"/>
      <c r="LRW28" s="497"/>
      <c r="LRX28" s="497"/>
      <c r="LRY28" s="497"/>
      <c r="LRZ28" s="497"/>
      <c r="LSA28" s="497"/>
      <c r="LSB28" s="497"/>
      <c r="LSC28" s="497"/>
      <c r="LSD28" s="497"/>
      <c r="LSE28" s="497"/>
      <c r="LSF28" s="497"/>
      <c r="LSG28" s="497"/>
      <c r="LSH28" s="497"/>
      <c r="LSI28" s="497"/>
      <c r="LSJ28" s="497"/>
      <c r="LSK28" s="497"/>
      <c r="LSL28" s="497"/>
      <c r="LSM28" s="497"/>
      <c r="LSN28" s="497"/>
      <c r="LSO28" s="497"/>
      <c r="LSP28" s="497"/>
      <c r="LSQ28" s="497"/>
      <c r="LSR28" s="497"/>
      <c r="LSS28" s="497"/>
      <c r="LST28" s="497"/>
      <c r="LSU28" s="497"/>
      <c r="LSV28" s="497"/>
      <c r="LSW28" s="497"/>
      <c r="LSX28" s="497"/>
      <c r="LSY28" s="497"/>
      <c r="LSZ28" s="497"/>
      <c r="LTA28" s="497"/>
      <c r="LTB28" s="497"/>
      <c r="LTC28" s="497"/>
      <c r="LTD28" s="497"/>
      <c r="LTE28" s="497"/>
      <c r="LTF28" s="497"/>
      <c r="LTG28" s="497"/>
      <c r="LTH28" s="497"/>
      <c r="LTI28" s="497"/>
      <c r="LTJ28" s="497"/>
      <c r="LTK28" s="497"/>
      <c r="LTL28" s="497"/>
      <c r="LTM28" s="497"/>
      <c r="LTN28" s="497"/>
      <c r="LTO28" s="497"/>
      <c r="LTP28" s="497"/>
      <c r="LTQ28" s="497"/>
      <c r="LTR28" s="497"/>
      <c r="LTS28" s="497"/>
      <c r="LTT28" s="497"/>
      <c r="LTU28" s="497"/>
      <c r="LTV28" s="497"/>
      <c r="LTW28" s="497"/>
      <c r="LTX28" s="497"/>
      <c r="LTY28" s="497"/>
      <c r="LTZ28" s="497"/>
      <c r="LUA28" s="497"/>
      <c r="LUB28" s="497"/>
      <c r="LUC28" s="497"/>
      <c r="LUD28" s="497"/>
      <c r="LUE28" s="497"/>
      <c r="LUF28" s="497"/>
      <c r="LUG28" s="497"/>
      <c r="LUH28" s="497"/>
      <c r="LUI28" s="497"/>
      <c r="LUJ28" s="497"/>
      <c r="LUK28" s="497"/>
      <c r="LUL28" s="497"/>
      <c r="LUM28" s="497"/>
      <c r="LUN28" s="497"/>
      <c r="LUO28" s="497"/>
      <c r="LUP28" s="497"/>
      <c r="LUQ28" s="497"/>
      <c r="LUR28" s="497"/>
      <c r="LUS28" s="497"/>
      <c r="LUT28" s="497"/>
      <c r="LUU28" s="497"/>
      <c r="LUV28" s="497"/>
      <c r="LUW28" s="497"/>
      <c r="LUX28" s="497"/>
      <c r="LUY28" s="497"/>
      <c r="LUZ28" s="497"/>
      <c r="LVA28" s="497"/>
      <c r="LVB28" s="497"/>
      <c r="LVC28" s="497"/>
      <c r="LVD28" s="497"/>
      <c r="LVE28" s="497"/>
      <c r="LVF28" s="497"/>
      <c r="LVG28" s="497"/>
      <c r="LVH28" s="497"/>
      <c r="LVI28" s="497"/>
      <c r="LVJ28" s="497"/>
      <c r="LVK28" s="497"/>
      <c r="LVL28" s="497"/>
      <c r="LVM28" s="497"/>
      <c r="LVN28" s="497"/>
      <c r="LVO28" s="497"/>
      <c r="LVP28" s="497"/>
      <c r="LVQ28" s="497"/>
      <c r="LVR28" s="497"/>
      <c r="LVS28" s="497"/>
      <c r="LVT28" s="497"/>
      <c r="LVU28" s="497"/>
      <c r="LVV28" s="497"/>
      <c r="LVW28" s="497"/>
      <c r="LVX28" s="497"/>
      <c r="LVY28" s="497"/>
      <c r="LVZ28" s="497"/>
      <c r="LWA28" s="497"/>
      <c r="LWB28" s="497"/>
      <c r="LWC28" s="497"/>
      <c r="LWD28" s="497"/>
      <c r="LWE28" s="497"/>
      <c r="LWF28" s="497"/>
      <c r="LWG28" s="497"/>
      <c r="LWH28" s="497"/>
      <c r="LWI28" s="497"/>
      <c r="LWJ28" s="497"/>
      <c r="LWK28" s="497"/>
      <c r="LWL28" s="497"/>
      <c r="LWM28" s="497"/>
      <c r="LWN28" s="497"/>
      <c r="LWO28" s="497"/>
      <c r="LWP28" s="497"/>
      <c r="LWQ28" s="497"/>
      <c r="LWR28" s="497"/>
      <c r="LWS28" s="497"/>
      <c r="LWT28" s="497"/>
      <c r="LWU28" s="497"/>
      <c r="LWV28" s="497"/>
      <c r="LWW28" s="497"/>
      <c r="LWX28" s="497"/>
      <c r="LWY28" s="497"/>
      <c r="LWZ28" s="497"/>
      <c r="LXA28" s="497"/>
      <c r="LXB28" s="497"/>
      <c r="LXC28" s="497"/>
      <c r="LXD28" s="497"/>
      <c r="LXE28" s="497"/>
      <c r="LXF28" s="497"/>
      <c r="LXG28" s="497"/>
      <c r="LXH28" s="497"/>
      <c r="LXI28" s="497"/>
      <c r="LXJ28" s="497"/>
      <c r="LXK28" s="497"/>
      <c r="LXL28" s="497"/>
      <c r="LXM28" s="497"/>
      <c r="LXN28" s="497"/>
      <c r="LXO28" s="497"/>
      <c r="LXP28" s="497"/>
      <c r="LXQ28" s="497"/>
      <c r="LXR28" s="497"/>
      <c r="LXS28" s="497"/>
      <c r="LXT28" s="497"/>
      <c r="LXU28" s="497"/>
      <c r="LXV28" s="497"/>
      <c r="LXW28" s="497"/>
      <c r="LXX28" s="497"/>
      <c r="LXY28" s="497"/>
      <c r="LXZ28" s="497"/>
      <c r="LYA28" s="497"/>
      <c r="LYB28" s="497"/>
      <c r="LYC28" s="497"/>
      <c r="LYD28" s="497"/>
      <c r="LYE28" s="497"/>
      <c r="LYF28" s="497"/>
      <c r="LYG28" s="497"/>
      <c r="LYH28" s="497"/>
      <c r="LYI28" s="497"/>
      <c r="LYJ28" s="497"/>
      <c r="LYK28" s="497"/>
      <c r="LYL28" s="497"/>
      <c r="LYM28" s="497"/>
      <c r="LYN28" s="497"/>
      <c r="LYO28" s="497"/>
      <c r="LYP28" s="497"/>
      <c r="LYQ28" s="497"/>
      <c r="LYR28" s="497"/>
      <c r="LYS28" s="497"/>
      <c r="LYT28" s="497"/>
      <c r="LYU28" s="497"/>
      <c r="LYV28" s="497"/>
      <c r="LYW28" s="497"/>
      <c r="LYX28" s="497"/>
      <c r="LYY28" s="497"/>
      <c r="LYZ28" s="497"/>
      <c r="LZA28" s="497"/>
      <c r="LZB28" s="497"/>
      <c r="LZC28" s="497"/>
      <c r="LZD28" s="497"/>
      <c r="LZE28" s="497"/>
      <c r="LZF28" s="497"/>
      <c r="LZG28" s="497"/>
      <c r="LZH28" s="497"/>
      <c r="LZI28" s="497"/>
      <c r="LZJ28" s="497"/>
      <c r="LZK28" s="497"/>
      <c r="LZL28" s="497"/>
      <c r="LZM28" s="497"/>
      <c r="LZN28" s="497"/>
      <c r="LZO28" s="497"/>
      <c r="LZP28" s="497"/>
      <c r="LZQ28" s="497"/>
      <c r="LZR28" s="497"/>
      <c r="LZS28" s="497"/>
      <c r="LZT28" s="497"/>
      <c r="LZU28" s="497"/>
      <c r="LZV28" s="497"/>
      <c r="LZW28" s="497"/>
      <c r="LZX28" s="497"/>
      <c r="LZY28" s="497"/>
      <c r="LZZ28" s="497"/>
      <c r="MAA28" s="497"/>
      <c r="MAB28" s="497"/>
      <c r="MAC28" s="497"/>
      <c r="MAD28" s="497"/>
      <c r="MAE28" s="497"/>
      <c r="MAF28" s="497"/>
      <c r="MAG28" s="497"/>
      <c r="MAH28" s="497"/>
      <c r="MAI28" s="497"/>
      <c r="MAJ28" s="497"/>
      <c r="MAK28" s="497"/>
      <c r="MAL28" s="497"/>
      <c r="MAM28" s="497"/>
      <c r="MAN28" s="497"/>
      <c r="MAO28" s="497"/>
      <c r="MAP28" s="497"/>
      <c r="MAQ28" s="497"/>
      <c r="MAR28" s="497"/>
      <c r="MAS28" s="497"/>
      <c r="MAT28" s="497"/>
      <c r="MAU28" s="497"/>
      <c r="MAV28" s="497"/>
      <c r="MAW28" s="497"/>
      <c r="MAX28" s="497"/>
      <c r="MAY28" s="497"/>
      <c r="MAZ28" s="497"/>
      <c r="MBA28" s="497"/>
      <c r="MBB28" s="497"/>
      <c r="MBC28" s="497"/>
      <c r="MBD28" s="497"/>
      <c r="MBE28" s="497"/>
      <c r="MBF28" s="497"/>
      <c r="MBG28" s="497"/>
      <c r="MBH28" s="497"/>
      <c r="MBI28" s="497"/>
      <c r="MBJ28" s="497"/>
      <c r="MBK28" s="497"/>
      <c r="MBL28" s="497"/>
      <c r="MBM28" s="497"/>
      <c r="MBN28" s="497"/>
      <c r="MBO28" s="497"/>
      <c r="MBP28" s="497"/>
      <c r="MBQ28" s="497"/>
      <c r="MBR28" s="497"/>
      <c r="MBS28" s="497"/>
      <c r="MBT28" s="497"/>
      <c r="MBU28" s="497"/>
      <c r="MBV28" s="497"/>
      <c r="MBW28" s="497"/>
      <c r="MBX28" s="497"/>
      <c r="MBY28" s="497"/>
      <c r="MBZ28" s="497"/>
      <c r="MCA28" s="497"/>
      <c r="MCB28" s="497"/>
      <c r="MCC28" s="497"/>
      <c r="MCD28" s="497"/>
      <c r="MCE28" s="497"/>
      <c r="MCF28" s="497"/>
      <c r="MCG28" s="497"/>
      <c r="MCH28" s="497"/>
      <c r="MCI28" s="497"/>
      <c r="MCJ28" s="497"/>
      <c r="MCK28" s="497"/>
      <c r="MCL28" s="497"/>
      <c r="MCM28" s="497"/>
      <c r="MCN28" s="497"/>
      <c r="MCO28" s="497"/>
      <c r="MCP28" s="497"/>
      <c r="MCQ28" s="497"/>
      <c r="MCR28" s="497"/>
      <c r="MCS28" s="497"/>
      <c r="MCT28" s="497"/>
      <c r="MCU28" s="497"/>
      <c r="MCV28" s="497"/>
      <c r="MCW28" s="497"/>
      <c r="MCX28" s="497"/>
      <c r="MCY28" s="497"/>
      <c r="MCZ28" s="497"/>
      <c r="MDA28" s="497"/>
      <c r="MDB28" s="497"/>
      <c r="MDC28" s="497"/>
      <c r="MDD28" s="497"/>
      <c r="MDE28" s="497"/>
      <c r="MDF28" s="497"/>
      <c r="MDG28" s="497"/>
      <c r="MDH28" s="497"/>
      <c r="MDI28" s="497"/>
      <c r="MDJ28" s="497"/>
      <c r="MDK28" s="497"/>
      <c r="MDL28" s="497"/>
      <c r="MDM28" s="497"/>
      <c r="MDN28" s="497"/>
      <c r="MDO28" s="497"/>
      <c r="MDP28" s="497"/>
      <c r="MDQ28" s="497"/>
      <c r="MDR28" s="497"/>
      <c r="MDS28" s="497"/>
      <c r="MDT28" s="497"/>
      <c r="MDU28" s="497"/>
      <c r="MDV28" s="497"/>
      <c r="MDW28" s="497"/>
      <c r="MDX28" s="497"/>
      <c r="MDY28" s="497"/>
      <c r="MDZ28" s="497"/>
      <c r="MEA28" s="497"/>
      <c r="MEB28" s="497"/>
      <c r="MEC28" s="497"/>
      <c r="MED28" s="497"/>
      <c r="MEE28" s="497"/>
      <c r="MEF28" s="497"/>
      <c r="MEG28" s="497"/>
      <c r="MEH28" s="497"/>
      <c r="MEI28" s="497"/>
      <c r="MEJ28" s="497"/>
      <c r="MEK28" s="497"/>
      <c r="MEL28" s="497"/>
      <c r="MEM28" s="497"/>
      <c r="MEN28" s="497"/>
      <c r="MEO28" s="497"/>
      <c r="MEP28" s="497"/>
      <c r="MEQ28" s="497"/>
      <c r="MER28" s="497"/>
      <c r="MES28" s="497"/>
      <c r="MET28" s="497"/>
      <c r="MEU28" s="497"/>
      <c r="MEV28" s="497"/>
      <c r="MEW28" s="497"/>
      <c r="MEX28" s="497"/>
      <c r="MEY28" s="497"/>
      <c r="MEZ28" s="497"/>
      <c r="MFA28" s="497"/>
      <c r="MFB28" s="497"/>
      <c r="MFC28" s="497"/>
      <c r="MFD28" s="497"/>
      <c r="MFE28" s="497"/>
      <c r="MFF28" s="497"/>
      <c r="MFG28" s="497"/>
      <c r="MFH28" s="497"/>
      <c r="MFI28" s="497"/>
      <c r="MFJ28" s="497"/>
      <c r="MFK28" s="497"/>
      <c r="MFL28" s="497"/>
      <c r="MFM28" s="497"/>
      <c r="MFN28" s="497"/>
      <c r="MFO28" s="497"/>
      <c r="MFP28" s="497"/>
      <c r="MFQ28" s="497"/>
      <c r="MFR28" s="497"/>
      <c r="MFS28" s="497"/>
      <c r="MFT28" s="497"/>
      <c r="MFU28" s="497"/>
      <c r="MFV28" s="497"/>
      <c r="MFW28" s="497"/>
      <c r="MFX28" s="497"/>
      <c r="MFY28" s="497"/>
      <c r="MFZ28" s="497"/>
      <c r="MGA28" s="497"/>
      <c r="MGB28" s="497"/>
      <c r="MGC28" s="497"/>
      <c r="MGD28" s="497"/>
      <c r="MGE28" s="497"/>
      <c r="MGF28" s="497"/>
      <c r="MGG28" s="497"/>
      <c r="MGH28" s="497"/>
      <c r="MGI28" s="497"/>
      <c r="MGJ28" s="497"/>
      <c r="MGK28" s="497"/>
      <c r="MGL28" s="497"/>
      <c r="MGM28" s="497"/>
      <c r="MGN28" s="497"/>
      <c r="MGO28" s="497"/>
      <c r="MGP28" s="497"/>
      <c r="MGQ28" s="497"/>
      <c r="MGR28" s="497"/>
      <c r="MGS28" s="497"/>
      <c r="MGT28" s="497"/>
      <c r="MGU28" s="497"/>
      <c r="MGV28" s="497"/>
      <c r="MGW28" s="497"/>
      <c r="MGX28" s="497"/>
      <c r="MGY28" s="497"/>
      <c r="MGZ28" s="497"/>
      <c r="MHA28" s="497"/>
      <c r="MHB28" s="497"/>
      <c r="MHC28" s="497"/>
      <c r="MHD28" s="497"/>
      <c r="MHE28" s="497"/>
      <c r="MHF28" s="497"/>
      <c r="MHG28" s="497"/>
      <c r="MHH28" s="497"/>
      <c r="MHI28" s="497"/>
      <c r="MHJ28" s="497"/>
      <c r="MHK28" s="497"/>
      <c r="MHL28" s="497"/>
      <c r="MHM28" s="497"/>
      <c r="MHN28" s="497"/>
      <c r="MHO28" s="497"/>
      <c r="MHP28" s="497"/>
      <c r="MHQ28" s="497"/>
      <c r="MHR28" s="497"/>
      <c r="MHS28" s="497"/>
      <c r="MHT28" s="497"/>
      <c r="MHU28" s="497"/>
      <c r="MHV28" s="497"/>
      <c r="MHW28" s="497"/>
      <c r="MHX28" s="497"/>
      <c r="MHY28" s="497"/>
      <c r="MHZ28" s="497"/>
      <c r="MIA28" s="497"/>
      <c r="MIB28" s="497"/>
      <c r="MIC28" s="497"/>
      <c r="MID28" s="497"/>
      <c r="MIE28" s="497"/>
      <c r="MIF28" s="497"/>
      <c r="MIG28" s="497"/>
      <c r="MIH28" s="497"/>
      <c r="MII28" s="497"/>
      <c r="MIJ28" s="497"/>
      <c r="MIK28" s="497"/>
      <c r="MIL28" s="497"/>
      <c r="MIM28" s="497"/>
      <c r="MIN28" s="497"/>
      <c r="MIO28" s="497"/>
      <c r="MIP28" s="497"/>
      <c r="MIQ28" s="497"/>
      <c r="MIR28" s="497"/>
      <c r="MIS28" s="497"/>
      <c r="MIT28" s="497"/>
      <c r="MIU28" s="497"/>
      <c r="MIV28" s="497"/>
      <c r="MIW28" s="497"/>
      <c r="MIX28" s="497"/>
      <c r="MIY28" s="497"/>
      <c r="MIZ28" s="497"/>
      <c r="MJA28" s="497"/>
      <c r="MJB28" s="497"/>
      <c r="MJC28" s="497"/>
      <c r="MJD28" s="497"/>
      <c r="MJE28" s="497"/>
      <c r="MJF28" s="497"/>
      <c r="MJG28" s="497"/>
      <c r="MJH28" s="497"/>
      <c r="MJI28" s="497"/>
      <c r="MJJ28" s="497"/>
      <c r="MJK28" s="497"/>
      <c r="MJL28" s="497"/>
      <c r="MJM28" s="497"/>
      <c r="MJN28" s="497"/>
      <c r="MJO28" s="497"/>
      <c r="MJP28" s="497"/>
      <c r="MJQ28" s="497"/>
      <c r="MJR28" s="497"/>
      <c r="MJS28" s="497"/>
      <c r="MJT28" s="497"/>
      <c r="MJU28" s="497"/>
      <c r="MJV28" s="497"/>
      <c r="MJW28" s="497"/>
      <c r="MJX28" s="497"/>
      <c r="MJY28" s="497"/>
      <c r="MJZ28" s="497"/>
      <c r="MKA28" s="497"/>
      <c r="MKB28" s="497"/>
      <c r="MKC28" s="497"/>
      <c r="MKD28" s="497"/>
      <c r="MKE28" s="497"/>
      <c r="MKF28" s="497"/>
      <c r="MKG28" s="497"/>
      <c r="MKH28" s="497"/>
      <c r="MKI28" s="497"/>
      <c r="MKJ28" s="497"/>
      <c r="MKK28" s="497"/>
      <c r="MKL28" s="497"/>
      <c r="MKM28" s="497"/>
      <c r="MKN28" s="497"/>
      <c r="MKO28" s="497"/>
      <c r="MKP28" s="497"/>
      <c r="MKQ28" s="497"/>
      <c r="MKR28" s="497"/>
      <c r="MKS28" s="497"/>
      <c r="MKT28" s="497"/>
      <c r="MKU28" s="497"/>
      <c r="MKV28" s="497"/>
      <c r="MKW28" s="497"/>
      <c r="MKX28" s="497"/>
      <c r="MKY28" s="497"/>
      <c r="MKZ28" s="497"/>
      <c r="MLA28" s="497"/>
      <c r="MLB28" s="497"/>
      <c r="MLC28" s="497"/>
      <c r="MLD28" s="497"/>
      <c r="MLE28" s="497"/>
      <c r="MLF28" s="497"/>
      <c r="MLG28" s="497"/>
      <c r="MLH28" s="497"/>
      <c r="MLI28" s="497"/>
      <c r="MLJ28" s="497"/>
      <c r="MLK28" s="497"/>
      <c r="MLL28" s="497"/>
      <c r="MLM28" s="497"/>
      <c r="MLN28" s="497"/>
      <c r="MLO28" s="497"/>
      <c r="MLP28" s="497"/>
      <c r="MLQ28" s="497"/>
      <c r="MLR28" s="497"/>
      <c r="MLS28" s="497"/>
      <c r="MLT28" s="497"/>
      <c r="MLU28" s="497"/>
      <c r="MLV28" s="497"/>
      <c r="MLW28" s="497"/>
      <c r="MLX28" s="497"/>
      <c r="MLY28" s="497"/>
      <c r="MLZ28" s="497"/>
      <c r="MMA28" s="497"/>
      <c r="MMB28" s="497"/>
      <c r="MMC28" s="497"/>
      <c r="MMD28" s="497"/>
      <c r="MME28" s="497"/>
      <c r="MMF28" s="497"/>
      <c r="MMG28" s="497"/>
      <c r="MMH28" s="497"/>
      <c r="MMI28" s="497"/>
      <c r="MMJ28" s="497"/>
      <c r="MMK28" s="497"/>
      <c r="MML28" s="497"/>
      <c r="MMM28" s="497"/>
      <c r="MMN28" s="497"/>
      <c r="MMO28" s="497"/>
      <c r="MMP28" s="497"/>
      <c r="MMQ28" s="497"/>
      <c r="MMR28" s="497"/>
      <c r="MMS28" s="497"/>
      <c r="MMT28" s="497"/>
      <c r="MMU28" s="497"/>
      <c r="MMV28" s="497"/>
      <c r="MMW28" s="497"/>
      <c r="MMX28" s="497"/>
      <c r="MMY28" s="497"/>
      <c r="MMZ28" s="497"/>
      <c r="MNA28" s="497"/>
      <c r="MNB28" s="497"/>
      <c r="MNC28" s="497"/>
      <c r="MND28" s="497"/>
      <c r="MNE28" s="497"/>
      <c r="MNF28" s="497"/>
      <c r="MNG28" s="497"/>
      <c r="MNH28" s="497"/>
      <c r="MNI28" s="497"/>
      <c r="MNJ28" s="497"/>
      <c r="MNK28" s="497"/>
      <c r="MNL28" s="497"/>
      <c r="MNM28" s="497"/>
      <c r="MNN28" s="497"/>
      <c r="MNO28" s="497"/>
      <c r="MNP28" s="497"/>
      <c r="MNQ28" s="497"/>
      <c r="MNR28" s="497"/>
      <c r="MNS28" s="497"/>
      <c r="MNT28" s="497"/>
      <c r="MNU28" s="497"/>
      <c r="MNV28" s="497"/>
      <c r="MNW28" s="497"/>
      <c r="MNX28" s="497"/>
      <c r="MNY28" s="497"/>
      <c r="MNZ28" s="497"/>
      <c r="MOA28" s="497"/>
      <c r="MOB28" s="497"/>
      <c r="MOC28" s="497"/>
      <c r="MOD28" s="497"/>
      <c r="MOE28" s="497"/>
      <c r="MOF28" s="497"/>
      <c r="MOG28" s="497"/>
      <c r="MOH28" s="497"/>
      <c r="MOI28" s="497"/>
      <c r="MOJ28" s="497"/>
      <c r="MOK28" s="497"/>
      <c r="MOL28" s="497"/>
      <c r="MOM28" s="497"/>
      <c r="MON28" s="497"/>
      <c r="MOO28" s="497"/>
      <c r="MOP28" s="497"/>
      <c r="MOQ28" s="497"/>
      <c r="MOR28" s="497"/>
      <c r="MOS28" s="497"/>
      <c r="MOT28" s="497"/>
      <c r="MOU28" s="497"/>
      <c r="MOV28" s="497"/>
      <c r="MOW28" s="497"/>
      <c r="MOX28" s="497"/>
      <c r="MOY28" s="497"/>
      <c r="MOZ28" s="497"/>
      <c r="MPA28" s="497"/>
      <c r="MPB28" s="497"/>
      <c r="MPC28" s="497"/>
      <c r="MPD28" s="497"/>
      <c r="MPE28" s="497"/>
      <c r="MPF28" s="497"/>
      <c r="MPG28" s="497"/>
      <c r="MPH28" s="497"/>
      <c r="MPI28" s="497"/>
      <c r="MPJ28" s="497"/>
      <c r="MPK28" s="497"/>
      <c r="MPL28" s="497"/>
      <c r="MPM28" s="497"/>
      <c r="MPN28" s="497"/>
      <c r="MPO28" s="497"/>
      <c r="MPP28" s="497"/>
      <c r="MPQ28" s="497"/>
      <c r="MPR28" s="497"/>
      <c r="MPS28" s="497"/>
      <c r="MPT28" s="497"/>
      <c r="MPU28" s="497"/>
      <c r="MPV28" s="497"/>
      <c r="MPW28" s="497"/>
      <c r="MPX28" s="497"/>
      <c r="MPY28" s="497"/>
      <c r="MPZ28" s="497"/>
      <c r="MQA28" s="497"/>
      <c r="MQB28" s="497"/>
      <c r="MQC28" s="497"/>
      <c r="MQD28" s="497"/>
      <c r="MQE28" s="497"/>
      <c r="MQF28" s="497"/>
      <c r="MQG28" s="497"/>
      <c r="MQH28" s="497"/>
      <c r="MQI28" s="497"/>
      <c r="MQJ28" s="497"/>
      <c r="MQK28" s="497"/>
      <c r="MQL28" s="497"/>
      <c r="MQM28" s="497"/>
      <c r="MQN28" s="497"/>
      <c r="MQO28" s="497"/>
      <c r="MQP28" s="497"/>
      <c r="MQQ28" s="497"/>
      <c r="MQR28" s="497"/>
      <c r="MQS28" s="497"/>
      <c r="MQT28" s="497"/>
      <c r="MQU28" s="497"/>
      <c r="MQV28" s="497"/>
      <c r="MQW28" s="497"/>
      <c r="MQX28" s="497"/>
      <c r="MQY28" s="497"/>
      <c r="MQZ28" s="497"/>
      <c r="MRA28" s="497"/>
      <c r="MRB28" s="497"/>
      <c r="MRC28" s="497"/>
      <c r="MRD28" s="497"/>
      <c r="MRE28" s="497"/>
      <c r="MRF28" s="497"/>
      <c r="MRG28" s="497"/>
      <c r="MRH28" s="497"/>
      <c r="MRI28" s="497"/>
      <c r="MRJ28" s="497"/>
      <c r="MRK28" s="497"/>
      <c r="MRL28" s="497"/>
      <c r="MRM28" s="497"/>
      <c r="MRN28" s="497"/>
      <c r="MRO28" s="497"/>
      <c r="MRP28" s="497"/>
      <c r="MRQ28" s="497"/>
      <c r="MRR28" s="497"/>
      <c r="MRS28" s="497"/>
      <c r="MRT28" s="497"/>
      <c r="MRU28" s="497"/>
      <c r="MRV28" s="497"/>
      <c r="MRW28" s="497"/>
      <c r="MRX28" s="497"/>
      <c r="MRY28" s="497"/>
      <c r="MRZ28" s="497"/>
      <c r="MSA28" s="497"/>
      <c r="MSB28" s="497"/>
      <c r="MSC28" s="497"/>
      <c r="MSD28" s="497"/>
      <c r="MSE28" s="497"/>
      <c r="MSF28" s="497"/>
      <c r="MSG28" s="497"/>
      <c r="MSH28" s="497"/>
      <c r="MSI28" s="497"/>
      <c r="MSJ28" s="497"/>
      <c r="MSK28" s="497"/>
      <c r="MSL28" s="497"/>
      <c r="MSM28" s="497"/>
      <c r="MSN28" s="497"/>
      <c r="MSO28" s="497"/>
      <c r="MSP28" s="497"/>
      <c r="MSQ28" s="497"/>
      <c r="MSR28" s="497"/>
      <c r="MSS28" s="497"/>
      <c r="MST28" s="497"/>
      <c r="MSU28" s="497"/>
      <c r="MSV28" s="497"/>
      <c r="MSW28" s="497"/>
      <c r="MSX28" s="497"/>
      <c r="MSY28" s="497"/>
      <c r="MSZ28" s="497"/>
      <c r="MTA28" s="497"/>
      <c r="MTB28" s="497"/>
      <c r="MTC28" s="497"/>
      <c r="MTD28" s="497"/>
      <c r="MTE28" s="497"/>
      <c r="MTF28" s="497"/>
      <c r="MTG28" s="497"/>
      <c r="MTH28" s="497"/>
      <c r="MTI28" s="497"/>
      <c r="MTJ28" s="497"/>
      <c r="MTK28" s="497"/>
      <c r="MTL28" s="497"/>
      <c r="MTM28" s="497"/>
      <c r="MTN28" s="497"/>
      <c r="MTO28" s="497"/>
      <c r="MTP28" s="497"/>
      <c r="MTQ28" s="497"/>
      <c r="MTR28" s="497"/>
      <c r="MTS28" s="497"/>
      <c r="MTT28" s="497"/>
      <c r="MTU28" s="497"/>
      <c r="MTV28" s="497"/>
      <c r="MTW28" s="497"/>
      <c r="MTX28" s="497"/>
      <c r="MTY28" s="497"/>
      <c r="MTZ28" s="497"/>
      <c r="MUA28" s="497"/>
      <c r="MUB28" s="497"/>
      <c r="MUC28" s="497"/>
      <c r="MUD28" s="497"/>
      <c r="MUE28" s="497"/>
      <c r="MUF28" s="497"/>
      <c r="MUG28" s="497"/>
      <c r="MUH28" s="497"/>
      <c r="MUI28" s="497"/>
      <c r="MUJ28" s="497"/>
      <c r="MUK28" s="497"/>
      <c r="MUL28" s="497"/>
      <c r="MUM28" s="497"/>
      <c r="MUN28" s="497"/>
      <c r="MUO28" s="497"/>
      <c r="MUP28" s="497"/>
      <c r="MUQ28" s="497"/>
      <c r="MUR28" s="497"/>
      <c r="MUS28" s="497"/>
      <c r="MUT28" s="497"/>
      <c r="MUU28" s="497"/>
      <c r="MUV28" s="497"/>
      <c r="MUW28" s="497"/>
      <c r="MUX28" s="497"/>
      <c r="MUY28" s="497"/>
      <c r="MUZ28" s="497"/>
      <c r="MVA28" s="497"/>
      <c r="MVB28" s="497"/>
      <c r="MVC28" s="497"/>
      <c r="MVD28" s="497"/>
      <c r="MVE28" s="497"/>
      <c r="MVF28" s="497"/>
      <c r="MVG28" s="497"/>
      <c r="MVH28" s="497"/>
      <c r="MVI28" s="497"/>
      <c r="MVJ28" s="497"/>
      <c r="MVK28" s="497"/>
      <c r="MVL28" s="497"/>
      <c r="MVM28" s="497"/>
      <c r="MVN28" s="497"/>
      <c r="MVO28" s="497"/>
      <c r="MVP28" s="497"/>
      <c r="MVQ28" s="497"/>
      <c r="MVR28" s="497"/>
      <c r="MVS28" s="497"/>
      <c r="MVT28" s="497"/>
      <c r="MVU28" s="497"/>
      <c r="MVV28" s="497"/>
      <c r="MVW28" s="497"/>
      <c r="MVX28" s="497"/>
      <c r="MVY28" s="497"/>
      <c r="MVZ28" s="497"/>
      <c r="MWA28" s="497"/>
      <c r="MWB28" s="497"/>
      <c r="MWC28" s="497"/>
      <c r="MWD28" s="497"/>
      <c r="MWE28" s="497"/>
      <c r="MWF28" s="497"/>
      <c r="MWG28" s="497"/>
      <c r="MWH28" s="497"/>
      <c r="MWI28" s="497"/>
      <c r="MWJ28" s="497"/>
      <c r="MWK28" s="497"/>
      <c r="MWL28" s="497"/>
      <c r="MWM28" s="497"/>
      <c r="MWN28" s="497"/>
      <c r="MWO28" s="497"/>
      <c r="MWP28" s="497"/>
      <c r="MWQ28" s="497"/>
      <c r="MWR28" s="497"/>
      <c r="MWS28" s="497"/>
      <c r="MWT28" s="497"/>
      <c r="MWU28" s="497"/>
      <c r="MWV28" s="497"/>
      <c r="MWW28" s="497"/>
      <c r="MWX28" s="497"/>
      <c r="MWY28" s="497"/>
      <c r="MWZ28" s="497"/>
      <c r="MXA28" s="497"/>
      <c r="MXB28" s="497"/>
      <c r="MXC28" s="497"/>
      <c r="MXD28" s="497"/>
      <c r="MXE28" s="497"/>
      <c r="MXF28" s="497"/>
      <c r="MXG28" s="497"/>
      <c r="MXH28" s="497"/>
      <c r="MXI28" s="497"/>
      <c r="MXJ28" s="497"/>
      <c r="MXK28" s="497"/>
      <c r="MXL28" s="497"/>
      <c r="MXM28" s="497"/>
      <c r="MXN28" s="497"/>
      <c r="MXO28" s="497"/>
      <c r="MXP28" s="497"/>
      <c r="MXQ28" s="497"/>
      <c r="MXR28" s="497"/>
      <c r="MXS28" s="497"/>
      <c r="MXT28" s="497"/>
      <c r="MXU28" s="497"/>
      <c r="MXV28" s="497"/>
      <c r="MXW28" s="497"/>
      <c r="MXX28" s="497"/>
      <c r="MXY28" s="497"/>
      <c r="MXZ28" s="497"/>
      <c r="MYA28" s="497"/>
      <c r="MYB28" s="497"/>
      <c r="MYC28" s="497"/>
      <c r="MYD28" s="497"/>
      <c r="MYE28" s="497"/>
      <c r="MYF28" s="497"/>
      <c r="MYG28" s="497"/>
      <c r="MYH28" s="497"/>
      <c r="MYI28" s="497"/>
      <c r="MYJ28" s="497"/>
      <c r="MYK28" s="497"/>
      <c r="MYL28" s="497"/>
      <c r="MYM28" s="497"/>
      <c r="MYN28" s="497"/>
      <c r="MYO28" s="497"/>
      <c r="MYP28" s="497"/>
      <c r="MYQ28" s="497"/>
      <c r="MYR28" s="497"/>
      <c r="MYS28" s="497"/>
      <c r="MYT28" s="497"/>
      <c r="MYU28" s="497"/>
      <c r="MYV28" s="497"/>
      <c r="MYW28" s="497"/>
      <c r="MYX28" s="497"/>
      <c r="MYY28" s="497"/>
      <c r="MYZ28" s="497"/>
      <c r="MZA28" s="497"/>
      <c r="MZB28" s="497"/>
      <c r="MZC28" s="497"/>
      <c r="MZD28" s="497"/>
      <c r="MZE28" s="497"/>
      <c r="MZF28" s="497"/>
      <c r="MZG28" s="497"/>
      <c r="MZH28" s="497"/>
      <c r="MZI28" s="497"/>
      <c r="MZJ28" s="497"/>
      <c r="MZK28" s="497"/>
      <c r="MZL28" s="497"/>
      <c r="MZM28" s="497"/>
      <c r="MZN28" s="497"/>
      <c r="MZO28" s="497"/>
      <c r="MZP28" s="497"/>
      <c r="MZQ28" s="497"/>
      <c r="MZR28" s="497"/>
      <c r="MZS28" s="497"/>
      <c r="MZT28" s="497"/>
      <c r="MZU28" s="497"/>
      <c r="MZV28" s="497"/>
      <c r="MZW28" s="497"/>
      <c r="MZX28" s="497"/>
      <c r="MZY28" s="497"/>
      <c r="MZZ28" s="497"/>
      <c r="NAA28" s="497"/>
      <c r="NAB28" s="497"/>
      <c r="NAC28" s="497"/>
      <c r="NAD28" s="497"/>
      <c r="NAE28" s="497"/>
      <c r="NAF28" s="497"/>
      <c r="NAG28" s="497"/>
      <c r="NAH28" s="497"/>
      <c r="NAI28" s="497"/>
      <c r="NAJ28" s="497"/>
      <c r="NAK28" s="497"/>
      <c r="NAL28" s="497"/>
      <c r="NAM28" s="497"/>
      <c r="NAN28" s="497"/>
      <c r="NAO28" s="497"/>
      <c r="NAP28" s="497"/>
      <c r="NAQ28" s="497"/>
      <c r="NAR28" s="497"/>
      <c r="NAS28" s="497"/>
      <c r="NAT28" s="497"/>
      <c r="NAU28" s="497"/>
      <c r="NAV28" s="497"/>
      <c r="NAW28" s="497"/>
      <c r="NAX28" s="497"/>
      <c r="NAY28" s="497"/>
      <c r="NAZ28" s="497"/>
      <c r="NBA28" s="497"/>
      <c r="NBB28" s="497"/>
      <c r="NBC28" s="497"/>
      <c r="NBD28" s="497"/>
      <c r="NBE28" s="497"/>
      <c r="NBF28" s="497"/>
      <c r="NBG28" s="497"/>
      <c r="NBH28" s="497"/>
      <c r="NBI28" s="497"/>
      <c r="NBJ28" s="497"/>
      <c r="NBK28" s="497"/>
      <c r="NBL28" s="497"/>
      <c r="NBM28" s="497"/>
      <c r="NBN28" s="497"/>
      <c r="NBO28" s="497"/>
      <c r="NBP28" s="497"/>
      <c r="NBQ28" s="497"/>
      <c r="NBR28" s="497"/>
      <c r="NBS28" s="497"/>
      <c r="NBT28" s="497"/>
      <c r="NBU28" s="497"/>
      <c r="NBV28" s="497"/>
      <c r="NBW28" s="497"/>
      <c r="NBX28" s="497"/>
      <c r="NBY28" s="497"/>
      <c r="NBZ28" s="497"/>
      <c r="NCA28" s="497"/>
      <c r="NCB28" s="497"/>
      <c r="NCC28" s="497"/>
      <c r="NCD28" s="497"/>
      <c r="NCE28" s="497"/>
      <c r="NCF28" s="497"/>
      <c r="NCG28" s="497"/>
      <c r="NCH28" s="497"/>
      <c r="NCI28" s="497"/>
      <c r="NCJ28" s="497"/>
      <c r="NCK28" s="497"/>
      <c r="NCL28" s="497"/>
      <c r="NCM28" s="497"/>
      <c r="NCN28" s="497"/>
      <c r="NCO28" s="497"/>
      <c r="NCP28" s="497"/>
      <c r="NCQ28" s="497"/>
      <c r="NCR28" s="497"/>
      <c r="NCS28" s="497"/>
      <c r="NCT28" s="497"/>
      <c r="NCU28" s="497"/>
      <c r="NCV28" s="497"/>
      <c r="NCW28" s="497"/>
      <c r="NCX28" s="497"/>
      <c r="NCY28" s="497"/>
      <c r="NCZ28" s="497"/>
      <c r="NDA28" s="497"/>
      <c r="NDB28" s="497"/>
      <c r="NDC28" s="497"/>
      <c r="NDD28" s="497"/>
      <c r="NDE28" s="497"/>
      <c r="NDF28" s="497"/>
      <c r="NDG28" s="497"/>
      <c r="NDH28" s="497"/>
      <c r="NDI28" s="497"/>
      <c r="NDJ28" s="497"/>
      <c r="NDK28" s="497"/>
      <c r="NDL28" s="497"/>
      <c r="NDM28" s="497"/>
      <c r="NDN28" s="497"/>
      <c r="NDO28" s="497"/>
      <c r="NDP28" s="497"/>
      <c r="NDQ28" s="497"/>
      <c r="NDR28" s="497"/>
      <c r="NDS28" s="497"/>
      <c r="NDT28" s="497"/>
      <c r="NDU28" s="497"/>
      <c r="NDV28" s="497"/>
      <c r="NDW28" s="497"/>
      <c r="NDX28" s="497"/>
      <c r="NDY28" s="497"/>
      <c r="NDZ28" s="497"/>
      <c r="NEA28" s="497"/>
      <c r="NEB28" s="497"/>
      <c r="NEC28" s="497"/>
      <c r="NED28" s="497"/>
      <c r="NEE28" s="497"/>
      <c r="NEF28" s="497"/>
      <c r="NEG28" s="497"/>
      <c r="NEH28" s="497"/>
      <c r="NEI28" s="497"/>
      <c r="NEJ28" s="497"/>
      <c r="NEK28" s="497"/>
      <c r="NEL28" s="497"/>
      <c r="NEM28" s="497"/>
      <c r="NEN28" s="497"/>
      <c r="NEO28" s="497"/>
      <c r="NEP28" s="497"/>
      <c r="NEQ28" s="497"/>
      <c r="NER28" s="497"/>
      <c r="NES28" s="497"/>
      <c r="NET28" s="497"/>
      <c r="NEU28" s="497"/>
      <c r="NEV28" s="497"/>
      <c r="NEW28" s="497"/>
      <c r="NEX28" s="497"/>
      <c r="NEY28" s="497"/>
      <c r="NEZ28" s="497"/>
      <c r="NFA28" s="497"/>
      <c r="NFB28" s="497"/>
      <c r="NFC28" s="497"/>
      <c r="NFD28" s="497"/>
      <c r="NFE28" s="497"/>
      <c r="NFF28" s="497"/>
      <c r="NFG28" s="497"/>
      <c r="NFH28" s="497"/>
      <c r="NFI28" s="497"/>
      <c r="NFJ28" s="497"/>
      <c r="NFK28" s="497"/>
      <c r="NFL28" s="497"/>
      <c r="NFM28" s="497"/>
      <c r="NFN28" s="497"/>
      <c r="NFO28" s="497"/>
      <c r="NFP28" s="497"/>
      <c r="NFQ28" s="497"/>
      <c r="NFR28" s="497"/>
      <c r="NFS28" s="497"/>
      <c r="NFT28" s="497"/>
      <c r="NFU28" s="497"/>
      <c r="NFV28" s="497"/>
      <c r="NFW28" s="497"/>
      <c r="NFX28" s="497"/>
      <c r="NFY28" s="497"/>
      <c r="NFZ28" s="497"/>
      <c r="NGA28" s="497"/>
      <c r="NGB28" s="497"/>
      <c r="NGC28" s="497"/>
      <c r="NGD28" s="497"/>
      <c r="NGE28" s="497"/>
      <c r="NGF28" s="497"/>
      <c r="NGG28" s="497"/>
      <c r="NGH28" s="497"/>
      <c r="NGI28" s="497"/>
      <c r="NGJ28" s="497"/>
      <c r="NGK28" s="497"/>
      <c r="NGL28" s="497"/>
      <c r="NGM28" s="497"/>
      <c r="NGN28" s="497"/>
      <c r="NGO28" s="497"/>
      <c r="NGP28" s="497"/>
      <c r="NGQ28" s="497"/>
      <c r="NGR28" s="497"/>
      <c r="NGS28" s="497"/>
      <c r="NGT28" s="497"/>
      <c r="NGU28" s="497"/>
      <c r="NGV28" s="497"/>
      <c r="NGW28" s="497"/>
      <c r="NGX28" s="497"/>
      <c r="NGY28" s="497"/>
      <c r="NGZ28" s="497"/>
      <c r="NHA28" s="497"/>
      <c r="NHB28" s="497"/>
      <c r="NHC28" s="497"/>
      <c r="NHD28" s="497"/>
      <c r="NHE28" s="497"/>
      <c r="NHF28" s="497"/>
      <c r="NHG28" s="497"/>
      <c r="NHH28" s="497"/>
      <c r="NHI28" s="497"/>
      <c r="NHJ28" s="497"/>
      <c r="NHK28" s="497"/>
      <c r="NHL28" s="497"/>
      <c r="NHM28" s="497"/>
      <c r="NHN28" s="497"/>
      <c r="NHO28" s="497"/>
      <c r="NHP28" s="497"/>
      <c r="NHQ28" s="497"/>
      <c r="NHR28" s="497"/>
      <c r="NHS28" s="497"/>
      <c r="NHT28" s="497"/>
      <c r="NHU28" s="497"/>
      <c r="NHV28" s="497"/>
      <c r="NHW28" s="497"/>
      <c r="NHX28" s="497"/>
      <c r="NHY28" s="497"/>
      <c r="NHZ28" s="497"/>
      <c r="NIA28" s="497"/>
      <c r="NIB28" s="497"/>
      <c r="NIC28" s="497"/>
      <c r="NID28" s="497"/>
      <c r="NIE28" s="497"/>
      <c r="NIF28" s="497"/>
      <c r="NIG28" s="497"/>
      <c r="NIH28" s="497"/>
      <c r="NII28" s="497"/>
      <c r="NIJ28" s="497"/>
      <c r="NIK28" s="497"/>
      <c r="NIL28" s="497"/>
      <c r="NIM28" s="497"/>
      <c r="NIN28" s="497"/>
      <c r="NIO28" s="497"/>
      <c r="NIP28" s="497"/>
      <c r="NIQ28" s="497"/>
      <c r="NIR28" s="497"/>
      <c r="NIS28" s="497"/>
      <c r="NIT28" s="497"/>
      <c r="NIU28" s="497"/>
      <c r="NIV28" s="497"/>
      <c r="NIW28" s="497"/>
      <c r="NIX28" s="497"/>
      <c r="NIY28" s="497"/>
      <c r="NIZ28" s="497"/>
      <c r="NJA28" s="497"/>
      <c r="NJB28" s="497"/>
      <c r="NJC28" s="497"/>
      <c r="NJD28" s="497"/>
      <c r="NJE28" s="497"/>
      <c r="NJF28" s="497"/>
      <c r="NJG28" s="497"/>
      <c r="NJH28" s="497"/>
      <c r="NJI28" s="497"/>
      <c r="NJJ28" s="497"/>
      <c r="NJK28" s="497"/>
      <c r="NJL28" s="497"/>
      <c r="NJM28" s="497"/>
      <c r="NJN28" s="497"/>
      <c r="NJO28" s="497"/>
      <c r="NJP28" s="497"/>
      <c r="NJQ28" s="497"/>
      <c r="NJR28" s="497"/>
      <c r="NJS28" s="497"/>
      <c r="NJT28" s="497"/>
      <c r="NJU28" s="497"/>
      <c r="NJV28" s="497"/>
      <c r="NJW28" s="497"/>
      <c r="NJX28" s="497"/>
      <c r="NJY28" s="497"/>
      <c r="NJZ28" s="497"/>
      <c r="NKA28" s="497"/>
      <c r="NKB28" s="497"/>
      <c r="NKC28" s="497"/>
      <c r="NKD28" s="497"/>
      <c r="NKE28" s="497"/>
      <c r="NKF28" s="497"/>
      <c r="NKG28" s="497"/>
      <c r="NKH28" s="497"/>
      <c r="NKI28" s="497"/>
      <c r="NKJ28" s="497"/>
      <c r="NKK28" s="497"/>
      <c r="NKL28" s="497"/>
      <c r="NKM28" s="497"/>
      <c r="NKN28" s="497"/>
      <c r="NKO28" s="497"/>
      <c r="NKP28" s="497"/>
      <c r="NKQ28" s="497"/>
      <c r="NKR28" s="497"/>
      <c r="NKS28" s="497"/>
      <c r="NKT28" s="497"/>
      <c r="NKU28" s="497"/>
      <c r="NKV28" s="497"/>
      <c r="NKW28" s="497"/>
      <c r="NKX28" s="497"/>
      <c r="NKY28" s="497"/>
      <c r="NKZ28" s="497"/>
      <c r="NLA28" s="497"/>
      <c r="NLB28" s="497"/>
      <c r="NLC28" s="497"/>
      <c r="NLD28" s="497"/>
      <c r="NLE28" s="497"/>
      <c r="NLF28" s="497"/>
      <c r="NLG28" s="497"/>
      <c r="NLH28" s="497"/>
      <c r="NLI28" s="497"/>
      <c r="NLJ28" s="497"/>
      <c r="NLK28" s="497"/>
      <c r="NLL28" s="497"/>
      <c r="NLM28" s="497"/>
      <c r="NLN28" s="497"/>
      <c r="NLO28" s="497"/>
      <c r="NLP28" s="497"/>
      <c r="NLQ28" s="497"/>
      <c r="NLR28" s="497"/>
      <c r="NLS28" s="497"/>
      <c r="NLT28" s="497"/>
      <c r="NLU28" s="497"/>
      <c r="NLV28" s="497"/>
      <c r="NLW28" s="497"/>
      <c r="NLX28" s="497"/>
      <c r="NLY28" s="497"/>
      <c r="NLZ28" s="497"/>
      <c r="NMA28" s="497"/>
      <c r="NMB28" s="497"/>
      <c r="NMC28" s="497"/>
      <c r="NMD28" s="497"/>
      <c r="NME28" s="497"/>
      <c r="NMF28" s="497"/>
      <c r="NMG28" s="497"/>
      <c r="NMH28" s="497"/>
      <c r="NMI28" s="497"/>
      <c r="NMJ28" s="497"/>
      <c r="NMK28" s="497"/>
      <c r="NML28" s="497"/>
      <c r="NMM28" s="497"/>
      <c r="NMN28" s="497"/>
      <c r="NMO28" s="497"/>
      <c r="NMP28" s="497"/>
      <c r="NMQ28" s="497"/>
      <c r="NMR28" s="497"/>
      <c r="NMS28" s="497"/>
      <c r="NMT28" s="497"/>
      <c r="NMU28" s="497"/>
      <c r="NMV28" s="497"/>
      <c r="NMW28" s="497"/>
      <c r="NMX28" s="497"/>
      <c r="NMY28" s="497"/>
      <c r="NMZ28" s="497"/>
      <c r="NNA28" s="497"/>
      <c r="NNB28" s="497"/>
      <c r="NNC28" s="497"/>
      <c r="NND28" s="497"/>
      <c r="NNE28" s="497"/>
      <c r="NNF28" s="497"/>
      <c r="NNG28" s="497"/>
      <c r="NNH28" s="497"/>
      <c r="NNI28" s="497"/>
      <c r="NNJ28" s="497"/>
      <c r="NNK28" s="497"/>
      <c r="NNL28" s="497"/>
      <c r="NNM28" s="497"/>
      <c r="NNN28" s="497"/>
      <c r="NNO28" s="497"/>
      <c r="NNP28" s="497"/>
      <c r="NNQ28" s="497"/>
      <c r="NNR28" s="497"/>
      <c r="NNS28" s="497"/>
      <c r="NNT28" s="497"/>
      <c r="NNU28" s="497"/>
      <c r="NNV28" s="497"/>
      <c r="NNW28" s="497"/>
      <c r="NNX28" s="497"/>
      <c r="NNY28" s="497"/>
      <c r="NNZ28" s="497"/>
      <c r="NOA28" s="497"/>
      <c r="NOB28" s="497"/>
      <c r="NOC28" s="497"/>
      <c r="NOD28" s="497"/>
      <c r="NOE28" s="497"/>
      <c r="NOF28" s="497"/>
      <c r="NOG28" s="497"/>
      <c r="NOH28" s="497"/>
      <c r="NOI28" s="497"/>
      <c r="NOJ28" s="497"/>
      <c r="NOK28" s="497"/>
      <c r="NOL28" s="497"/>
      <c r="NOM28" s="497"/>
      <c r="NON28" s="497"/>
      <c r="NOO28" s="497"/>
      <c r="NOP28" s="497"/>
      <c r="NOQ28" s="497"/>
      <c r="NOR28" s="497"/>
      <c r="NOS28" s="497"/>
      <c r="NOT28" s="497"/>
      <c r="NOU28" s="497"/>
      <c r="NOV28" s="497"/>
      <c r="NOW28" s="497"/>
      <c r="NOX28" s="497"/>
      <c r="NOY28" s="497"/>
      <c r="NOZ28" s="497"/>
      <c r="NPA28" s="497"/>
      <c r="NPB28" s="497"/>
      <c r="NPC28" s="497"/>
      <c r="NPD28" s="497"/>
      <c r="NPE28" s="497"/>
      <c r="NPF28" s="497"/>
      <c r="NPG28" s="497"/>
      <c r="NPH28" s="497"/>
      <c r="NPI28" s="497"/>
      <c r="NPJ28" s="497"/>
      <c r="NPK28" s="497"/>
      <c r="NPL28" s="497"/>
      <c r="NPM28" s="497"/>
      <c r="NPN28" s="497"/>
      <c r="NPO28" s="497"/>
      <c r="NPP28" s="497"/>
      <c r="NPQ28" s="497"/>
      <c r="NPR28" s="497"/>
      <c r="NPS28" s="497"/>
      <c r="NPT28" s="497"/>
      <c r="NPU28" s="497"/>
      <c r="NPV28" s="497"/>
      <c r="NPW28" s="497"/>
      <c r="NPX28" s="497"/>
      <c r="NPY28" s="497"/>
      <c r="NPZ28" s="497"/>
      <c r="NQA28" s="497"/>
      <c r="NQB28" s="497"/>
      <c r="NQC28" s="497"/>
      <c r="NQD28" s="497"/>
      <c r="NQE28" s="497"/>
      <c r="NQF28" s="497"/>
      <c r="NQG28" s="497"/>
      <c r="NQH28" s="497"/>
      <c r="NQI28" s="497"/>
      <c r="NQJ28" s="497"/>
      <c r="NQK28" s="497"/>
      <c r="NQL28" s="497"/>
      <c r="NQM28" s="497"/>
      <c r="NQN28" s="497"/>
      <c r="NQO28" s="497"/>
      <c r="NQP28" s="497"/>
      <c r="NQQ28" s="497"/>
      <c r="NQR28" s="497"/>
      <c r="NQS28" s="497"/>
      <c r="NQT28" s="497"/>
      <c r="NQU28" s="497"/>
      <c r="NQV28" s="497"/>
      <c r="NQW28" s="497"/>
      <c r="NQX28" s="497"/>
      <c r="NQY28" s="497"/>
      <c r="NQZ28" s="497"/>
      <c r="NRA28" s="497"/>
      <c r="NRB28" s="497"/>
      <c r="NRC28" s="497"/>
      <c r="NRD28" s="497"/>
      <c r="NRE28" s="497"/>
      <c r="NRF28" s="497"/>
      <c r="NRG28" s="497"/>
      <c r="NRH28" s="497"/>
      <c r="NRI28" s="497"/>
      <c r="NRJ28" s="497"/>
      <c r="NRK28" s="497"/>
      <c r="NRL28" s="497"/>
      <c r="NRM28" s="497"/>
      <c r="NRN28" s="497"/>
      <c r="NRO28" s="497"/>
      <c r="NRP28" s="497"/>
      <c r="NRQ28" s="497"/>
      <c r="NRR28" s="497"/>
      <c r="NRS28" s="497"/>
      <c r="NRT28" s="497"/>
      <c r="NRU28" s="497"/>
      <c r="NRV28" s="497"/>
      <c r="NRW28" s="497"/>
      <c r="NRX28" s="497"/>
      <c r="NRY28" s="497"/>
      <c r="NRZ28" s="497"/>
      <c r="NSA28" s="497"/>
      <c r="NSB28" s="497"/>
      <c r="NSC28" s="497"/>
      <c r="NSD28" s="497"/>
      <c r="NSE28" s="497"/>
      <c r="NSF28" s="497"/>
      <c r="NSG28" s="497"/>
      <c r="NSH28" s="497"/>
      <c r="NSI28" s="497"/>
      <c r="NSJ28" s="497"/>
      <c r="NSK28" s="497"/>
      <c r="NSL28" s="497"/>
      <c r="NSM28" s="497"/>
      <c r="NSN28" s="497"/>
      <c r="NSO28" s="497"/>
      <c r="NSP28" s="497"/>
      <c r="NSQ28" s="497"/>
      <c r="NSR28" s="497"/>
      <c r="NSS28" s="497"/>
      <c r="NST28" s="497"/>
      <c r="NSU28" s="497"/>
      <c r="NSV28" s="497"/>
      <c r="NSW28" s="497"/>
      <c r="NSX28" s="497"/>
      <c r="NSY28" s="497"/>
      <c r="NSZ28" s="497"/>
      <c r="NTA28" s="497"/>
      <c r="NTB28" s="497"/>
      <c r="NTC28" s="497"/>
      <c r="NTD28" s="497"/>
      <c r="NTE28" s="497"/>
      <c r="NTF28" s="497"/>
      <c r="NTG28" s="497"/>
      <c r="NTH28" s="497"/>
      <c r="NTI28" s="497"/>
      <c r="NTJ28" s="497"/>
      <c r="NTK28" s="497"/>
      <c r="NTL28" s="497"/>
      <c r="NTM28" s="497"/>
      <c r="NTN28" s="497"/>
      <c r="NTO28" s="497"/>
      <c r="NTP28" s="497"/>
      <c r="NTQ28" s="497"/>
      <c r="NTR28" s="497"/>
      <c r="NTS28" s="497"/>
      <c r="NTT28" s="497"/>
      <c r="NTU28" s="497"/>
      <c r="NTV28" s="497"/>
      <c r="NTW28" s="497"/>
      <c r="NTX28" s="497"/>
      <c r="NTY28" s="497"/>
      <c r="NTZ28" s="497"/>
      <c r="NUA28" s="497"/>
      <c r="NUB28" s="497"/>
      <c r="NUC28" s="497"/>
      <c r="NUD28" s="497"/>
      <c r="NUE28" s="497"/>
      <c r="NUF28" s="497"/>
      <c r="NUG28" s="497"/>
      <c r="NUH28" s="497"/>
      <c r="NUI28" s="497"/>
      <c r="NUJ28" s="497"/>
      <c r="NUK28" s="497"/>
      <c r="NUL28" s="497"/>
      <c r="NUM28" s="497"/>
      <c r="NUN28" s="497"/>
      <c r="NUO28" s="497"/>
      <c r="NUP28" s="497"/>
      <c r="NUQ28" s="497"/>
      <c r="NUR28" s="497"/>
      <c r="NUS28" s="497"/>
      <c r="NUT28" s="497"/>
      <c r="NUU28" s="497"/>
      <c r="NUV28" s="497"/>
      <c r="NUW28" s="497"/>
      <c r="NUX28" s="497"/>
      <c r="NUY28" s="497"/>
      <c r="NUZ28" s="497"/>
      <c r="NVA28" s="497"/>
      <c r="NVB28" s="497"/>
      <c r="NVC28" s="497"/>
      <c r="NVD28" s="497"/>
      <c r="NVE28" s="497"/>
      <c r="NVF28" s="497"/>
      <c r="NVG28" s="497"/>
      <c r="NVH28" s="497"/>
      <c r="NVI28" s="497"/>
      <c r="NVJ28" s="497"/>
      <c r="NVK28" s="497"/>
      <c r="NVL28" s="497"/>
      <c r="NVM28" s="497"/>
      <c r="NVN28" s="497"/>
      <c r="NVO28" s="497"/>
      <c r="NVP28" s="497"/>
      <c r="NVQ28" s="497"/>
      <c r="NVR28" s="497"/>
      <c r="NVS28" s="497"/>
      <c r="NVT28" s="497"/>
      <c r="NVU28" s="497"/>
      <c r="NVV28" s="497"/>
      <c r="NVW28" s="497"/>
      <c r="NVX28" s="497"/>
      <c r="NVY28" s="497"/>
      <c r="NVZ28" s="497"/>
      <c r="NWA28" s="497"/>
      <c r="NWB28" s="497"/>
      <c r="NWC28" s="497"/>
      <c r="NWD28" s="497"/>
      <c r="NWE28" s="497"/>
      <c r="NWF28" s="497"/>
      <c r="NWG28" s="497"/>
      <c r="NWH28" s="497"/>
      <c r="NWI28" s="497"/>
      <c r="NWJ28" s="497"/>
      <c r="NWK28" s="497"/>
      <c r="NWL28" s="497"/>
      <c r="NWM28" s="497"/>
      <c r="NWN28" s="497"/>
      <c r="NWO28" s="497"/>
      <c r="NWP28" s="497"/>
      <c r="NWQ28" s="497"/>
      <c r="NWR28" s="497"/>
      <c r="NWS28" s="497"/>
      <c r="NWT28" s="497"/>
      <c r="NWU28" s="497"/>
      <c r="NWV28" s="497"/>
      <c r="NWW28" s="497"/>
      <c r="NWX28" s="497"/>
      <c r="NWY28" s="497"/>
      <c r="NWZ28" s="497"/>
      <c r="NXA28" s="497"/>
      <c r="NXB28" s="497"/>
      <c r="NXC28" s="497"/>
      <c r="NXD28" s="497"/>
      <c r="NXE28" s="497"/>
      <c r="NXF28" s="497"/>
      <c r="NXG28" s="497"/>
      <c r="NXH28" s="497"/>
      <c r="NXI28" s="497"/>
      <c r="NXJ28" s="497"/>
      <c r="NXK28" s="497"/>
      <c r="NXL28" s="497"/>
      <c r="NXM28" s="497"/>
      <c r="NXN28" s="497"/>
      <c r="NXO28" s="497"/>
      <c r="NXP28" s="497"/>
      <c r="NXQ28" s="497"/>
      <c r="NXR28" s="497"/>
      <c r="NXS28" s="497"/>
      <c r="NXT28" s="497"/>
      <c r="NXU28" s="497"/>
      <c r="NXV28" s="497"/>
      <c r="NXW28" s="497"/>
      <c r="NXX28" s="497"/>
      <c r="NXY28" s="497"/>
      <c r="NXZ28" s="497"/>
      <c r="NYA28" s="497"/>
      <c r="NYB28" s="497"/>
      <c r="NYC28" s="497"/>
      <c r="NYD28" s="497"/>
      <c r="NYE28" s="497"/>
      <c r="NYF28" s="497"/>
      <c r="NYG28" s="497"/>
      <c r="NYH28" s="497"/>
      <c r="NYI28" s="497"/>
      <c r="NYJ28" s="497"/>
      <c r="NYK28" s="497"/>
      <c r="NYL28" s="497"/>
      <c r="NYM28" s="497"/>
      <c r="NYN28" s="497"/>
      <c r="NYO28" s="497"/>
      <c r="NYP28" s="497"/>
      <c r="NYQ28" s="497"/>
      <c r="NYR28" s="497"/>
      <c r="NYS28" s="497"/>
      <c r="NYT28" s="497"/>
      <c r="NYU28" s="497"/>
      <c r="NYV28" s="497"/>
      <c r="NYW28" s="497"/>
      <c r="NYX28" s="497"/>
      <c r="NYY28" s="497"/>
      <c r="NYZ28" s="497"/>
      <c r="NZA28" s="497"/>
      <c r="NZB28" s="497"/>
      <c r="NZC28" s="497"/>
      <c r="NZD28" s="497"/>
      <c r="NZE28" s="497"/>
      <c r="NZF28" s="497"/>
      <c r="NZG28" s="497"/>
      <c r="NZH28" s="497"/>
      <c r="NZI28" s="497"/>
      <c r="NZJ28" s="497"/>
      <c r="NZK28" s="497"/>
      <c r="NZL28" s="497"/>
      <c r="NZM28" s="497"/>
      <c r="NZN28" s="497"/>
      <c r="NZO28" s="497"/>
      <c r="NZP28" s="497"/>
      <c r="NZQ28" s="497"/>
      <c r="NZR28" s="497"/>
      <c r="NZS28" s="497"/>
      <c r="NZT28" s="497"/>
      <c r="NZU28" s="497"/>
      <c r="NZV28" s="497"/>
      <c r="NZW28" s="497"/>
      <c r="NZX28" s="497"/>
      <c r="NZY28" s="497"/>
      <c r="NZZ28" s="497"/>
      <c r="OAA28" s="497"/>
      <c r="OAB28" s="497"/>
      <c r="OAC28" s="497"/>
      <c r="OAD28" s="497"/>
      <c r="OAE28" s="497"/>
      <c r="OAF28" s="497"/>
      <c r="OAG28" s="497"/>
      <c r="OAH28" s="497"/>
      <c r="OAI28" s="497"/>
      <c r="OAJ28" s="497"/>
      <c r="OAK28" s="497"/>
      <c r="OAL28" s="497"/>
      <c r="OAM28" s="497"/>
      <c r="OAN28" s="497"/>
      <c r="OAO28" s="497"/>
      <c r="OAP28" s="497"/>
      <c r="OAQ28" s="497"/>
      <c r="OAR28" s="497"/>
      <c r="OAS28" s="497"/>
      <c r="OAT28" s="497"/>
      <c r="OAU28" s="497"/>
      <c r="OAV28" s="497"/>
      <c r="OAW28" s="497"/>
      <c r="OAX28" s="497"/>
      <c r="OAY28" s="497"/>
      <c r="OAZ28" s="497"/>
      <c r="OBA28" s="497"/>
      <c r="OBB28" s="497"/>
      <c r="OBC28" s="497"/>
      <c r="OBD28" s="497"/>
      <c r="OBE28" s="497"/>
      <c r="OBF28" s="497"/>
      <c r="OBG28" s="497"/>
      <c r="OBH28" s="497"/>
      <c r="OBI28" s="497"/>
      <c r="OBJ28" s="497"/>
      <c r="OBK28" s="497"/>
      <c r="OBL28" s="497"/>
      <c r="OBM28" s="497"/>
      <c r="OBN28" s="497"/>
      <c r="OBO28" s="497"/>
      <c r="OBP28" s="497"/>
      <c r="OBQ28" s="497"/>
      <c r="OBR28" s="497"/>
      <c r="OBS28" s="497"/>
      <c r="OBT28" s="497"/>
      <c r="OBU28" s="497"/>
      <c r="OBV28" s="497"/>
      <c r="OBW28" s="497"/>
      <c r="OBX28" s="497"/>
      <c r="OBY28" s="497"/>
      <c r="OBZ28" s="497"/>
      <c r="OCA28" s="497"/>
      <c r="OCB28" s="497"/>
      <c r="OCC28" s="497"/>
      <c r="OCD28" s="497"/>
      <c r="OCE28" s="497"/>
      <c r="OCF28" s="497"/>
      <c r="OCG28" s="497"/>
      <c r="OCH28" s="497"/>
      <c r="OCI28" s="497"/>
      <c r="OCJ28" s="497"/>
      <c r="OCK28" s="497"/>
      <c r="OCL28" s="497"/>
      <c r="OCM28" s="497"/>
      <c r="OCN28" s="497"/>
      <c r="OCO28" s="497"/>
      <c r="OCP28" s="497"/>
      <c r="OCQ28" s="497"/>
      <c r="OCR28" s="497"/>
      <c r="OCS28" s="497"/>
      <c r="OCT28" s="497"/>
      <c r="OCU28" s="497"/>
      <c r="OCV28" s="497"/>
      <c r="OCW28" s="497"/>
      <c r="OCX28" s="497"/>
      <c r="OCY28" s="497"/>
      <c r="OCZ28" s="497"/>
      <c r="ODA28" s="497"/>
      <c r="ODB28" s="497"/>
      <c r="ODC28" s="497"/>
      <c r="ODD28" s="497"/>
      <c r="ODE28" s="497"/>
      <c r="ODF28" s="497"/>
      <c r="ODG28" s="497"/>
      <c r="ODH28" s="497"/>
      <c r="ODI28" s="497"/>
      <c r="ODJ28" s="497"/>
      <c r="ODK28" s="497"/>
      <c r="ODL28" s="497"/>
      <c r="ODM28" s="497"/>
      <c r="ODN28" s="497"/>
      <c r="ODO28" s="497"/>
      <c r="ODP28" s="497"/>
      <c r="ODQ28" s="497"/>
      <c r="ODR28" s="497"/>
      <c r="ODS28" s="497"/>
      <c r="ODT28" s="497"/>
      <c r="ODU28" s="497"/>
      <c r="ODV28" s="497"/>
      <c r="ODW28" s="497"/>
      <c r="ODX28" s="497"/>
      <c r="ODY28" s="497"/>
      <c r="ODZ28" s="497"/>
      <c r="OEA28" s="497"/>
      <c r="OEB28" s="497"/>
      <c r="OEC28" s="497"/>
      <c r="OED28" s="497"/>
      <c r="OEE28" s="497"/>
      <c r="OEF28" s="497"/>
      <c r="OEG28" s="497"/>
      <c r="OEH28" s="497"/>
      <c r="OEI28" s="497"/>
      <c r="OEJ28" s="497"/>
      <c r="OEK28" s="497"/>
      <c r="OEL28" s="497"/>
      <c r="OEM28" s="497"/>
      <c r="OEN28" s="497"/>
      <c r="OEO28" s="497"/>
      <c r="OEP28" s="497"/>
      <c r="OEQ28" s="497"/>
      <c r="OER28" s="497"/>
      <c r="OES28" s="497"/>
      <c r="OET28" s="497"/>
      <c r="OEU28" s="497"/>
      <c r="OEV28" s="497"/>
      <c r="OEW28" s="497"/>
      <c r="OEX28" s="497"/>
      <c r="OEY28" s="497"/>
      <c r="OEZ28" s="497"/>
      <c r="OFA28" s="497"/>
      <c r="OFB28" s="497"/>
      <c r="OFC28" s="497"/>
      <c r="OFD28" s="497"/>
      <c r="OFE28" s="497"/>
      <c r="OFF28" s="497"/>
      <c r="OFG28" s="497"/>
      <c r="OFH28" s="497"/>
      <c r="OFI28" s="497"/>
      <c r="OFJ28" s="497"/>
      <c r="OFK28" s="497"/>
      <c r="OFL28" s="497"/>
      <c r="OFM28" s="497"/>
      <c r="OFN28" s="497"/>
      <c r="OFO28" s="497"/>
      <c r="OFP28" s="497"/>
      <c r="OFQ28" s="497"/>
      <c r="OFR28" s="497"/>
      <c r="OFS28" s="497"/>
      <c r="OFT28" s="497"/>
      <c r="OFU28" s="497"/>
      <c r="OFV28" s="497"/>
      <c r="OFW28" s="497"/>
      <c r="OFX28" s="497"/>
      <c r="OFY28" s="497"/>
      <c r="OFZ28" s="497"/>
      <c r="OGA28" s="497"/>
      <c r="OGB28" s="497"/>
      <c r="OGC28" s="497"/>
      <c r="OGD28" s="497"/>
      <c r="OGE28" s="497"/>
      <c r="OGF28" s="497"/>
      <c r="OGG28" s="497"/>
      <c r="OGH28" s="497"/>
      <c r="OGI28" s="497"/>
      <c r="OGJ28" s="497"/>
      <c r="OGK28" s="497"/>
      <c r="OGL28" s="497"/>
      <c r="OGM28" s="497"/>
      <c r="OGN28" s="497"/>
      <c r="OGO28" s="497"/>
      <c r="OGP28" s="497"/>
      <c r="OGQ28" s="497"/>
      <c r="OGR28" s="497"/>
      <c r="OGS28" s="497"/>
      <c r="OGT28" s="497"/>
      <c r="OGU28" s="497"/>
      <c r="OGV28" s="497"/>
      <c r="OGW28" s="497"/>
      <c r="OGX28" s="497"/>
      <c r="OGY28" s="497"/>
      <c r="OGZ28" s="497"/>
      <c r="OHA28" s="497"/>
      <c r="OHB28" s="497"/>
      <c r="OHC28" s="497"/>
      <c r="OHD28" s="497"/>
      <c r="OHE28" s="497"/>
      <c r="OHF28" s="497"/>
      <c r="OHG28" s="497"/>
      <c r="OHH28" s="497"/>
      <c r="OHI28" s="497"/>
      <c r="OHJ28" s="497"/>
      <c r="OHK28" s="497"/>
      <c r="OHL28" s="497"/>
      <c r="OHM28" s="497"/>
      <c r="OHN28" s="497"/>
      <c r="OHO28" s="497"/>
      <c r="OHP28" s="497"/>
      <c r="OHQ28" s="497"/>
      <c r="OHR28" s="497"/>
      <c r="OHS28" s="497"/>
      <c r="OHT28" s="497"/>
      <c r="OHU28" s="497"/>
      <c r="OHV28" s="497"/>
      <c r="OHW28" s="497"/>
      <c r="OHX28" s="497"/>
      <c r="OHY28" s="497"/>
      <c r="OHZ28" s="497"/>
      <c r="OIA28" s="497"/>
      <c r="OIB28" s="497"/>
      <c r="OIC28" s="497"/>
      <c r="OID28" s="497"/>
      <c r="OIE28" s="497"/>
      <c r="OIF28" s="497"/>
      <c r="OIG28" s="497"/>
      <c r="OIH28" s="497"/>
      <c r="OII28" s="497"/>
      <c r="OIJ28" s="497"/>
      <c r="OIK28" s="497"/>
      <c r="OIL28" s="497"/>
      <c r="OIM28" s="497"/>
      <c r="OIN28" s="497"/>
      <c r="OIO28" s="497"/>
      <c r="OIP28" s="497"/>
      <c r="OIQ28" s="497"/>
      <c r="OIR28" s="497"/>
      <c r="OIS28" s="497"/>
      <c r="OIT28" s="497"/>
      <c r="OIU28" s="497"/>
      <c r="OIV28" s="497"/>
      <c r="OIW28" s="497"/>
      <c r="OIX28" s="497"/>
      <c r="OIY28" s="497"/>
      <c r="OIZ28" s="497"/>
      <c r="OJA28" s="497"/>
      <c r="OJB28" s="497"/>
      <c r="OJC28" s="497"/>
      <c r="OJD28" s="497"/>
      <c r="OJE28" s="497"/>
      <c r="OJF28" s="497"/>
      <c r="OJG28" s="497"/>
      <c r="OJH28" s="497"/>
      <c r="OJI28" s="497"/>
      <c r="OJJ28" s="497"/>
      <c r="OJK28" s="497"/>
      <c r="OJL28" s="497"/>
      <c r="OJM28" s="497"/>
      <c r="OJN28" s="497"/>
      <c r="OJO28" s="497"/>
      <c r="OJP28" s="497"/>
      <c r="OJQ28" s="497"/>
      <c r="OJR28" s="497"/>
      <c r="OJS28" s="497"/>
      <c r="OJT28" s="497"/>
      <c r="OJU28" s="497"/>
      <c r="OJV28" s="497"/>
      <c r="OJW28" s="497"/>
      <c r="OJX28" s="497"/>
      <c r="OJY28" s="497"/>
      <c r="OJZ28" s="497"/>
      <c r="OKA28" s="497"/>
      <c r="OKB28" s="497"/>
      <c r="OKC28" s="497"/>
      <c r="OKD28" s="497"/>
      <c r="OKE28" s="497"/>
      <c r="OKF28" s="497"/>
      <c r="OKG28" s="497"/>
      <c r="OKH28" s="497"/>
      <c r="OKI28" s="497"/>
      <c r="OKJ28" s="497"/>
      <c r="OKK28" s="497"/>
      <c r="OKL28" s="497"/>
      <c r="OKM28" s="497"/>
      <c r="OKN28" s="497"/>
      <c r="OKO28" s="497"/>
      <c r="OKP28" s="497"/>
      <c r="OKQ28" s="497"/>
      <c r="OKR28" s="497"/>
      <c r="OKS28" s="497"/>
      <c r="OKT28" s="497"/>
      <c r="OKU28" s="497"/>
      <c r="OKV28" s="497"/>
      <c r="OKW28" s="497"/>
      <c r="OKX28" s="497"/>
      <c r="OKY28" s="497"/>
      <c r="OKZ28" s="497"/>
      <c r="OLA28" s="497"/>
      <c r="OLB28" s="497"/>
      <c r="OLC28" s="497"/>
      <c r="OLD28" s="497"/>
      <c r="OLE28" s="497"/>
      <c r="OLF28" s="497"/>
      <c r="OLG28" s="497"/>
      <c r="OLH28" s="497"/>
      <c r="OLI28" s="497"/>
      <c r="OLJ28" s="497"/>
      <c r="OLK28" s="497"/>
      <c r="OLL28" s="497"/>
      <c r="OLM28" s="497"/>
      <c r="OLN28" s="497"/>
      <c r="OLO28" s="497"/>
      <c r="OLP28" s="497"/>
      <c r="OLQ28" s="497"/>
      <c r="OLR28" s="497"/>
      <c r="OLS28" s="497"/>
      <c r="OLT28" s="497"/>
      <c r="OLU28" s="497"/>
      <c r="OLV28" s="497"/>
      <c r="OLW28" s="497"/>
      <c r="OLX28" s="497"/>
      <c r="OLY28" s="497"/>
      <c r="OLZ28" s="497"/>
      <c r="OMA28" s="497"/>
      <c r="OMB28" s="497"/>
      <c r="OMC28" s="497"/>
      <c r="OMD28" s="497"/>
      <c r="OME28" s="497"/>
      <c r="OMF28" s="497"/>
      <c r="OMG28" s="497"/>
      <c r="OMH28" s="497"/>
      <c r="OMI28" s="497"/>
      <c r="OMJ28" s="497"/>
      <c r="OMK28" s="497"/>
      <c r="OML28" s="497"/>
      <c r="OMM28" s="497"/>
      <c r="OMN28" s="497"/>
      <c r="OMO28" s="497"/>
      <c r="OMP28" s="497"/>
      <c r="OMQ28" s="497"/>
      <c r="OMR28" s="497"/>
      <c r="OMS28" s="497"/>
      <c r="OMT28" s="497"/>
      <c r="OMU28" s="497"/>
      <c r="OMV28" s="497"/>
      <c r="OMW28" s="497"/>
      <c r="OMX28" s="497"/>
      <c r="OMY28" s="497"/>
      <c r="OMZ28" s="497"/>
      <c r="ONA28" s="497"/>
      <c r="ONB28" s="497"/>
      <c r="ONC28" s="497"/>
      <c r="OND28" s="497"/>
      <c r="ONE28" s="497"/>
      <c r="ONF28" s="497"/>
      <c r="ONG28" s="497"/>
      <c r="ONH28" s="497"/>
      <c r="ONI28" s="497"/>
      <c r="ONJ28" s="497"/>
      <c r="ONK28" s="497"/>
      <c r="ONL28" s="497"/>
      <c r="ONM28" s="497"/>
      <c r="ONN28" s="497"/>
      <c r="ONO28" s="497"/>
      <c r="ONP28" s="497"/>
      <c r="ONQ28" s="497"/>
      <c r="ONR28" s="497"/>
      <c r="ONS28" s="497"/>
      <c r="ONT28" s="497"/>
      <c r="ONU28" s="497"/>
      <c r="ONV28" s="497"/>
      <c r="ONW28" s="497"/>
      <c r="ONX28" s="497"/>
      <c r="ONY28" s="497"/>
      <c r="ONZ28" s="497"/>
      <c r="OOA28" s="497"/>
      <c r="OOB28" s="497"/>
      <c r="OOC28" s="497"/>
      <c r="OOD28" s="497"/>
      <c r="OOE28" s="497"/>
      <c r="OOF28" s="497"/>
      <c r="OOG28" s="497"/>
      <c r="OOH28" s="497"/>
      <c r="OOI28" s="497"/>
      <c r="OOJ28" s="497"/>
      <c r="OOK28" s="497"/>
      <c r="OOL28" s="497"/>
      <c r="OOM28" s="497"/>
      <c r="OON28" s="497"/>
      <c r="OOO28" s="497"/>
      <c r="OOP28" s="497"/>
      <c r="OOQ28" s="497"/>
      <c r="OOR28" s="497"/>
      <c r="OOS28" s="497"/>
      <c r="OOT28" s="497"/>
      <c r="OOU28" s="497"/>
      <c r="OOV28" s="497"/>
      <c r="OOW28" s="497"/>
      <c r="OOX28" s="497"/>
      <c r="OOY28" s="497"/>
      <c r="OOZ28" s="497"/>
      <c r="OPA28" s="497"/>
      <c r="OPB28" s="497"/>
      <c r="OPC28" s="497"/>
      <c r="OPD28" s="497"/>
      <c r="OPE28" s="497"/>
      <c r="OPF28" s="497"/>
      <c r="OPG28" s="497"/>
      <c r="OPH28" s="497"/>
      <c r="OPI28" s="497"/>
      <c r="OPJ28" s="497"/>
      <c r="OPK28" s="497"/>
      <c r="OPL28" s="497"/>
      <c r="OPM28" s="497"/>
      <c r="OPN28" s="497"/>
      <c r="OPO28" s="497"/>
      <c r="OPP28" s="497"/>
      <c r="OPQ28" s="497"/>
      <c r="OPR28" s="497"/>
      <c r="OPS28" s="497"/>
      <c r="OPT28" s="497"/>
      <c r="OPU28" s="497"/>
      <c r="OPV28" s="497"/>
      <c r="OPW28" s="497"/>
      <c r="OPX28" s="497"/>
      <c r="OPY28" s="497"/>
      <c r="OPZ28" s="497"/>
      <c r="OQA28" s="497"/>
      <c r="OQB28" s="497"/>
      <c r="OQC28" s="497"/>
      <c r="OQD28" s="497"/>
      <c r="OQE28" s="497"/>
      <c r="OQF28" s="497"/>
      <c r="OQG28" s="497"/>
      <c r="OQH28" s="497"/>
      <c r="OQI28" s="497"/>
      <c r="OQJ28" s="497"/>
      <c r="OQK28" s="497"/>
      <c r="OQL28" s="497"/>
      <c r="OQM28" s="497"/>
      <c r="OQN28" s="497"/>
      <c r="OQO28" s="497"/>
      <c r="OQP28" s="497"/>
      <c r="OQQ28" s="497"/>
      <c r="OQR28" s="497"/>
      <c r="OQS28" s="497"/>
      <c r="OQT28" s="497"/>
      <c r="OQU28" s="497"/>
      <c r="OQV28" s="497"/>
      <c r="OQW28" s="497"/>
      <c r="OQX28" s="497"/>
      <c r="OQY28" s="497"/>
      <c r="OQZ28" s="497"/>
      <c r="ORA28" s="497"/>
      <c r="ORB28" s="497"/>
      <c r="ORC28" s="497"/>
      <c r="ORD28" s="497"/>
      <c r="ORE28" s="497"/>
      <c r="ORF28" s="497"/>
      <c r="ORG28" s="497"/>
      <c r="ORH28" s="497"/>
      <c r="ORI28" s="497"/>
      <c r="ORJ28" s="497"/>
      <c r="ORK28" s="497"/>
      <c r="ORL28" s="497"/>
      <c r="ORM28" s="497"/>
      <c r="ORN28" s="497"/>
      <c r="ORO28" s="497"/>
      <c r="ORP28" s="497"/>
      <c r="ORQ28" s="497"/>
      <c r="ORR28" s="497"/>
      <c r="ORS28" s="497"/>
      <c r="ORT28" s="497"/>
      <c r="ORU28" s="497"/>
      <c r="ORV28" s="497"/>
      <c r="ORW28" s="497"/>
      <c r="ORX28" s="497"/>
      <c r="ORY28" s="497"/>
      <c r="ORZ28" s="497"/>
      <c r="OSA28" s="497"/>
      <c r="OSB28" s="497"/>
      <c r="OSC28" s="497"/>
      <c r="OSD28" s="497"/>
      <c r="OSE28" s="497"/>
      <c r="OSF28" s="497"/>
      <c r="OSG28" s="497"/>
      <c r="OSH28" s="497"/>
      <c r="OSI28" s="497"/>
      <c r="OSJ28" s="497"/>
      <c r="OSK28" s="497"/>
      <c r="OSL28" s="497"/>
      <c r="OSM28" s="497"/>
      <c r="OSN28" s="497"/>
      <c r="OSO28" s="497"/>
      <c r="OSP28" s="497"/>
      <c r="OSQ28" s="497"/>
      <c r="OSR28" s="497"/>
      <c r="OSS28" s="497"/>
      <c r="OST28" s="497"/>
      <c r="OSU28" s="497"/>
      <c r="OSV28" s="497"/>
      <c r="OSW28" s="497"/>
      <c r="OSX28" s="497"/>
      <c r="OSY28" s="497"/>
      <c r="OSZ28" s="497"/>
      <c r="OTA28" s="497"/>
      <c r="OTB28" s="497"/>
      <c r="OTC28" s="497"/>
      <c r="OTD28" s="497"/>
      <c r="OTE28" s="497"/>
      <c r="OTF28" s="497"/>
      <c r="OTG28" s="497"/>
      <c r="OTH28" s="497"/>
      <c r="OTI28" s="497"/>
      <c r="OTJ28" s="497"/>
      <c r="OTK28" s="497"/>
      <c r="OTL28" s="497"/>
      <c r="OTM28" s="497"/>
      <c r="OTN28" s="497"/>
      <c r="OTO28" s="497"/>
      <c r="OTP28" s="497"/>
      <c r="OTQ28" s="497"/>
      <c r="OTR28" s="497"/>
      <c r="OTS28" s="497"/>
      <c r="OTT28" s="497"/>
      <c r="OTU28" s="497"/>
      <c r="OTV28" s="497"/>
      <c r="OTW28" s="497"/>
      <c r="OTX28" s="497"/>
      <c r="OTY28" s="497"/>
      <c r="OTZ28" s="497"/>
      <c r="OUA28" s="497"/>
      <c r="OUB28" s="497"/>
      <c r="OUC28" s="497"/>
      <c r="OUD28" s="497"/>
      <c r="OUE28" s="497"/>
      <c r="OUF28" s="497"/>
      <c r="OUG28" s="497"/>
      <c r="OUH28" s="497"/>
      <c r="OUI28" s="497"/>
      <c r="OUJ28" s="497"/>
      <c r="OUK28" s="497"/>
      <c r="OUL28" s="497"/>
      <c r="OUM28" s="497"/>
      <c r="OUN28" s="497"/>
      <c r="OUO28" s="497"/>
      <c r="OUP28" s="497"/>
      <c r="OUQ28" s="497"/>
      <c r="OUR28" s="497"/>
      <c r="OUS28" s="497"/>
      <c r="OUT28" s="497"/>
      <c r="OUU28" s="497"/>
      <c r="OUV28" s="497"/>
      <c r="OUW28" s="497"/>
      <c r="OUX28" s="497"/>
      <c r="OUY28" s="497"/>
      <c r="OUZ28" s="497"/>
      <c r="OVA28" s="497"/>
      <c r="OVB28" s="497"/>
      <c r="OVC28" s="497"/>
      <c r="OVD28" s="497"/>
      <c r="OVE28" s="497"/>
      <c r="OVF28" s="497"/>
      <c r="OVG28" s="497"/>
      <c r="OVH28" s="497"/>
      <c r="OVI28" s="497"/>
      <c r="OVJ28" s="497"/>
      <c r="OVK28" s="497"/>
      <c r="OVL28" s="497"/>
      <c r="OVM28" s="497"/>
      <c r="OVN28" s="497"/>
      <c r="OVO28" s="497"/>
      <c r="OVP28" s="497"/>
      <c r="OVQ28" s="497"/>
      <c r="OVR28" s="497"/>
      <c r="OVS28" s="497"/>
      <c r="OVT28" s="497"/>
      <c r="OVU28" s="497"/>
      <c r="OVV28" s="497"/>
      <c r="OVW28" s="497"/>
      <c r="OVX28" s="497"/>
      <c r="OVY28" s="497"/>
      <c r="OVZ28" s="497"/>
      <c r="OWA28" s="497"/>
      <c r="OWB28" s="497"/>
      <c r="OWC28" s="497"/>
      <c r="OWD28" s="497"/>
      <c r="OWE28" s="497"/>
      <c r="OWF28" s="497"/>
      <c r="OWG28" s="497"/>
      <c r="OWH28" s="497"/>
      <c r="OWI28" s="497"/>
      <c r="OWJ28" s="497"/>
      <c r="OWK28" s="497"/>
      <c r="OWL28" s="497"/>
      <c r="OWM28" s="497"/>
      <c r="OWN28" s="497"/>
      <c r="OWO28" s="497"/>
      <c r="OWP28" s="497"/>
      <c r="OWQ28" s="497"/>
      <c r="OWR28" s="497"/>
      <c r="OWS28" s="497"/>
      <c r="OWT28" s="497"/>
      <c r="OWU28" s="497"/>
      <c r="OWV28" s="497"/>
      <c r="OWW28" s="497"/>
      <c r="OWX28" s="497"/>
      <c r="OWY28" s="497"/>
      <c r="OWZ28" s="497"/>
      <c r="OXA28" s="497"/>
      <c r="OXB28" s="497"/>
      <c r="OXC28" s="497"/>
      <c r="OXD28" s="497"/>
      <c r="OXE28" s="497"/>
      <c r="OXF28" s="497"/>
      <c r="OXG28" s="497"/>
      <c r="OXH28" s="497"/>
      <c r="OXI28" s="497"/>
      <c r="OXJ28" s="497"/>
      <c r="OXK28" s="497"/>
      <c r="OXL28" s="497"/>
      <c r="OXM28" s="497"/>
      <c r="OXN28" s="497"/>
      <c r="OXO28" s="497"/>
      <c r="OXP28" s="497"/>
      <c r="OXQ28" s="497"/>
      <c r="OXR28" s="497"/>
      <c r="OXS28" s="497"/>
      <c r="OXT28" s="497"/>
      <c r="OXU28" s="497"/>
      <c r="OXV28" s="497"/>
      <c r="OXW28" s="497"/>
      <c r="OXX28" s="497"/>
      <c r="OXY28" s="497"/>
      <c r="OXZ28" s="497"/>
      <c r="OYA28" s="497"/>
      <c r="OYB28" s="497"/>
      <c r="OYC28" s="497"/>
      <c r="OYD28" s="497"/>
      <c r="OYE28" s="497"/>
      <c r="OYF28" s="497"/>
      <c r="OYG28" s="497"/>
      <c r="OYH28" s="497"/>
      <c r="OYI28" s="497"/>
      <c r="OYJ28" s="497"/>
      <c r="OYK28" s="497"/>
      <c r="OYL28" s="497"/>
      <c r="OYM28" s="497"/>
      <c r="OYN28" s="497"/>
      <c r="OYO28" s="497"/>
      <c r="OYP28" s="497"/>
      <c r="OYQ28" s="497"/>
      <c r="OYR28" s="497"/>
      <c r="OYS28" s="497"/>
      <c r="OYT28" s="497"/>
      <c r="OYU28" s="497"/>
      <c r="OYV28" s="497"/>
      <c r="OYW28" s="497"/>
      <c r="OYX28" s="497"/>
      <c r="OYY28" s="497"/>
      <c r="OYZ28" s="497"/>
      <c r="OZA28" s="497"/>
      <c r="OZB28" s="497"/>
      <c r="OZC28" s="497"/>
      <c r="OZD28" s="497"/>
      <c r="OZE28" s="497"/>
      <c r="OZF28" s="497"/>
      <c r="OZG28" s="497"/>
      <c r="OZH28" s="497"/>
      <c r="OZI28" s="497"/>
      <c r="OZJ28" s="497"/>
      <c r="OZK28" s="497"/>
      <c r="OZL28" s="497"/>
      <c r="OZM28" s="497"/>
      <c r="OZN28" s="497"/>
      <c r="OZO28" s="497"/>
      <c r="OZP28" s="497"/>
      <c r="OZQ28" s="497"/>
      <c r="OZR28" s="497"/>
      <c r="OZS28" s="497"/>
      <c r="OZT28" s="497"/>
      <c r="OZU28" s="497"/>
      <c r="OZV28" s="497"/>
      <c r="OZW28" s="497"/>
      <c r="OZX28" s="497"/>
      <c r="OZY28" s="497"/>
      <c r="OZZ28" s="497"/>
      <c r="PAA28" s="497"/>
      <c r="PAB28" s="497"/>
      <c r="PAC28" s="497"/>
      <c r="PAD28" s="497"/>
      <c r="PAE28" s="497"/>
      <c r="PAF28" s="497"/>
      <c r="PAG28" s="497"/>
      <c r="PAH28" s="497"/>
      <c r="PAI28" s="497"/>
      <c r="PAJ28" s="497"/>
      <c r="PAK28" s="497"/>
      <c r="PAL28" s="497"/>
      <c r="PAM28" s="497"/>
      <c r="PAN28" s="497"/>
      <c r="PAO28" s="497"/>
      <c r="PAP28" s="497"/>
      <c r="PAQ28" s="497"/>
      <c r="PAR28" s="497"/>
      <c r="PAS28" s="497"/>
      <c r="PAT28" s="497"/>
      <c r="PAU28" s="497"/>
      <c r="PAV28" s="497"/>
      <c r="PAW28" s="497"/>
      <c r="PAX28" s="497"/>
      <c r="PAY28" s="497"/>
      <c r="PAZ28" s="497"/>
      <c r="PBA28" s="497"/>
      <c r="PBB28" s="497"/>
      <c r="PBC28" s="497"/>
      <c r="PBD28" s="497"/>
      <c r="PBE28" s="497"/>
      <c r="PBF28" s="497"/>
      <c r="PBG28" s="497"/>
      <c r="PBH28" s="497"/>
      <c r="PBI28" s="497"/>
      <c r="PBJ28" s="497"/>
      <c r="PBK28" s="497"/>
      <c r="PBL28" s="497"/>
      <c r="PBM28" s="497"/>
      <c r="PBN28" s="497"/>
      <c r="PBO28" s="497"/>
      <c r="PBP28" s="497"/>
      <c r="PBQ28" s="497"/>
      <c r="PBR28" s="497"/>
      <c r="PBS28" s="497"/>
      <c r="PBT28" s="497"/>
      <c r="PBU28" s="497"/>
      <c r="PBV28" s="497"/>
      <c r="PBW28" s="497"/>
      <c r="PBX28" s="497"/>
      <c r="PBY28" s="497"/>
      <c r="PBZ28" s="497"/>
      <c r="PCA28" s="497"/>
      <c r="PCB28" s="497"/>
      <c r="PCC28" s="497"/>
      <c r="PCD28" s="497"/>
      <c r="PCE28" s="497"/>
      <c r="PCF28" s="497"/>
      <c r="PCG28" s="497"/>
      <c r="PCH28" s="497"/>
      <c r="PCI28" s="497"/>
      <c r="PCJ28" s="497"/>
      <c r="PCK28" s="497"/>
      <c r="PCL28" s="497"/>
      <c r="PCM28" s="497"/>
      <c r="PCN28" s="497"/>
      <c r="PCO28" s="497"/>
      <c r="PCP28" s="497"/>
      <c r="PCQ28" s="497"/>
      <c r="PCR28" s="497"/>
      <c r="PCS28" s="497"/>
      <c r="PCT28" s="497"/>
      <c r="PCU28" s="497"/>
      <c r="PCV28" s="497"/>
      <c r="PCW28" s="497"/>
      <c r="PCX28" s="497"/>
      <c r="PCY28" s="497"/>
      <c r="PCZ28" s="497"/>
      <c r="PDA28" s="497"/>
      <c r="PDB28" s="497"/>
      <c r="PDC28" s="497"/>
      <c r="PDD28" s="497"/>
      <c r="PDE28" s="497"/>
      <c r="PDF28" s="497"/>
      <c r="PDG28" s="497"/>
      <c r="PDH28" s="497"/>
      <c r="PDI28" s="497"/>
      <c r="PDJ28" s="497"/>
      <c r="PDK28" s="497"/>
      <c r="PDL28" s="497"/>
      <c r="PDM28" s="497"/>
      <c r="PDN28" s="497"/>
      <c r="PDO28" s="497"/>
      <c r="PDP28" s="497"/>
      <c r="PDQ28" s="497"/>
      <c r="PDR28" s="497"/>
      <c r="PDS28" s="497"/>
      <c r="PDT28" s="497"/>
      <c r="PDU28" s="497"/>
      <c r="PDV28" s="497"/>
      <c r="PDW28" s="497"/>
      <c r="PDX28" s="497"/>
      <c r="PDY28" s="497"/>
      <c r="PDZ28" s="497"/>
      <c r="PEA28" s="497"/>
      <c r="PEB28" s="497"/>
      <c r="PEC28" s="497"/>
      <c r="PED28" s="497"/>
      <c r="PEE28" s="497"/>
      <c r="PEF28" s="497"/>
      <c r="PEG28" s="497"/>
      <c r="PEH28" s="497"/>
      <c r="PEI28" s="497"/>
      <c r="PEJ28" s="497"/>
      <c r="PEK28" s="497"/>
      <c r="PEL28" s="497"/>
      <c r="PEM28" s="497"/>
      <c r="PEN28" s="497"/>
      <c r="PEO28" s="497"/>
      <c r="PEP28" s="497"/>
      <c r="PEQ28" s="497"/>
      <c r="PER28" s="497"/>
      <c r="PES28" s="497"/>
      <c r="PET28" s="497"/>
      <c r="PEU28" s="497"/>
      <c r="PEV28" s="497"/>
      <c r="PEW28" s="497"/>
      <c r="PEX28" s="497"/>
      <c r="PEY28" s="497"/>
      <c r="PEZ28" s="497"/>
      <c r="PFA28" s="497"/>
      <c r="PFB28" s="497"/>
      <c r="PFC28" s="497"/>
      <c r="PFD28" s="497"/>
      <c r="PFE28" s="497"/>
      <c r="PFF28" s="497"/>
      <c r="PFG28" s="497"/>
      <c r="PFH28" s="497"/>
      <c r="PFI28" s="497"/>
      <c r="PFJ28" s="497"/>
      <c r="PFK28" s="497"/>
      <c r="PFL28" s="497"/>
      <c r="PFM28" s="497"/>
      <c r="PFN28" s="497"/>
      <c r="PFO28" s="497"/>
      <c r="PFP28" s="497"/>
      <c r="PFQ28" s="497"/>
      <c r="PFR28" s="497"/>
      <c r="PFS28" s="497"/>
      <c r="PFT28" s="497"/>
      <c r="PFU28" s="497"/>
      <c r="PFV28" s="497"/>
      <c r="PFW28" s="497"/>
      <c r="PFX28" s="497"/>
      <c r="PFY28" s="497"/>
      <c r="PFZ28" s="497"/>
      <c r="PGA28" s="497"/>
      <c r="PGB28" s="497"/>
      <c r="PGC28" s="497"/>
      <c r="PGD28" s="497"/>
      <c r="PGE28" s="497"/>
      <c r="PGF28" s="497"/>
      <c r="PGG28" s="497"/>
      <c r="PGH28" s="497"/>
      <c r="PGI28" s="497"/>
      <c r="PGJ28" s="497"/>
      <c r="PGK28" s="497"/>
      <c r="PGL28" s="497"/>
      <c r="PGM28" s="497"/>
      <c r="PGN28" s="497"/>
      <c r="PGO28" s="497"/>
      <c r="PGP28" s="497"/>
      <c r="PGQ28" s="497"/>
      <c r="PGR28" s="497"/>
      <c r="PGS28" s="497"/>
      <c r="PGT28" s="497"/>
      <c r="PGU28" s="497"/>
      <c r="PGV28" s="497"/>
      <c r="PGW28" s="497"/>
      <c r="PGX28" s="497"/>
      <c r="PGY28" s="497"/>
      <c r="PGZ28" s="497"/>
      <c r="PHA28" s="497"/>
      <c r="PHB28" s="497"/>
      <c r="PHC28" s="497"/>
      <c r="PHD28" s="497"/>
      <c r="PHE28" s="497"/>
      <c r="PHF28" s="497"/>
      <c r="PHG28" s="497"/>
      <c r="PHH28" s="497"/>
      <c r="PHI28" s="497"/>
      <c r="PHJ28" s="497"/>
      <c r="PHK28" s="497"/>
      <c r="PHL28" s="497"/>
      <c r="PHM28" s="497"/>
      <c r="PHN28" s="497"/>
      <c r="PHO28" s="497"/>
      <c r="PHP28" s="497"/>
      <c r="PHQ28" s="497"/>
      <c r="PHR28" s="497"/>
      <c r="PHS28" s="497"/>
      <c r="PHT28" s="497"/>
      <c r="PHU28" s="497"/>
      <c r="PHV28" s="497"/>
      <c r="PHW28" s="497"/>
      <c r="PHX28" s="497"/>
      <c r="PHY28" s="497"/>
      <c r="PHZ28" s="497"/>
      <c r="PIA28" s="497"/>
      <c r="PIB28" s="497"/>
      <c r="PIC28" s="497"/>
      <c r="PID28" s="497"/>
      <c r="PIE28" s="497"/>
      <c r="PIF28" s="497"/>
      <c r="PIG28" s="497"/>
      <c r="PIH28" s="497"/>
      <c r="PII28" s="497"/>
      <c r="PIJ28" s="497"/>
      <c r="PIK28" s="497"/>
      <c r="PIL28" s="497"/>
      <c r="PIM28" s="497"/>
      <c r="PIN28" s="497"/>
      <c r="PIO28" s="497"/>
      <c r="PIP28" s="497"/>
      <c r="PIQ28" s="497"/>
      <c r="PIR28" s="497"/>
      <c r="PIS28" s="497"/>
      <c r="PIT28" s="497"/>
      <c r="PIU28" s="497"/>
      <c r="PIV28" s="497"/>
      <c r="PIW28" s="497"/>
      <c r="PIX28" s="497"/>
      <c r="PIY28" s="497"/>
      <c r="PIZ28" s="497"/>
      <c r="PJA28" s="497"/>
      <c r="PJB28" s="497"/>
      <c r="PJC28" s="497"/>
      <c r="PJD28" s="497"/>
      <c r="PJE28" s="497"/>
      <c r="PJF28" s="497"/>
      <c r="PJG28" s="497"/>
      <c r="PJH28" s="497"/>
      <c r="PJI28" s="497"/>
      <c r="PJJ28" s="497"/>
      <c r="PJK28" s="497"/>
      <c r="PJL28" s="497"/>
      <c r="PJM28" s="497"/>
      <c r="PJN28" s="497"/>
      <c r="PJO28" s="497"/>
      <c r="PJP28" s="497"/>
      <c r="PJQ28" s="497"/>
      <c r="PJR28" s="497"/>
      <c r="PJS28" s="497"/>
      <c r="PJT28" s="497"/>
      <c r="PJU28" s="497"/>
      <c r="PJV28" s="497"/>
      <c r="PJW28" s="497"/>
      <c r="PJX28" s="497"/>
      <c r="PJY28" s="497"/>
      <c r="PJZ28" s="497"/>
      <c r="PKA28" s="497"/>
      <c r="PKB28" s="497"/>
      <c r="PKC28" s="497"/>
      <c r="PKD28" s="497"/>
      <c r="PKE28" s="497"/>
      <c r="PKF28" s="497"/>
      <c r="PKG28" s="497"/>
      <c r="PKH28" s="497"/>
      <c r="PKI28" s="497"/>
      <c r="PKJ28" s="497"/>
      <c r="PKK28" s="497"/>
      <c r="PKL28" s="497"/>
      <c r="PKM28" s="497"/>
      <c r="PKN28" s="497"/>
      <c r="PKO28" s="497"/>
      <c r="PKP28" s="497"/>
      <c r="PKQ28" s="497"/>
      <c r="PKR28" s="497"/>
      <c r="PKS28" s="497"/>
      <c r="PKT28" s="497"/>
      <c r="PKU28" s="497"/>
      <c r="PKV28" s="497"/>
      <c r="PKW28" s="497"/>
      <c r="PKX28" s="497"/>
      <c r="PKY28" s="497"/>
      <c r="PKZ28" s="497"/>
      <c r="PLA28" s="497"/>
      <c r="PLB28" s="497"/>
      <c r="PLC28" s="497"/>
      <c r="PLD28" s="497"/>
      <c r="PLE28" s="497"/>
      <c r="PLF28" s="497"/>
      <c r="PLG28" s="497"/>
      <c r="PLH28" s="497"/>
      <c r="PLI28" s="497"/>
      <c r="PLJ28" s="497"/>
      <c r="PLK28" s="497"/>
      <c r="PLL28" s="497"/>
      <c r="PLM28" s="497"/>
      <c r="PLN28" s="497"/>
      <c r="PLO28" s="497"/>
      <c r="PLP28" s="497"/>
      <c r="PLQ28" s="497"/>
      <c r="PLR28" s="497"/>
      <c r="PLS28" s="497"/>
      <c r="PLT28" s="497"/>
      <c r="PLU28" s="497"/>
      <c r="PLV28" s="497"/>
      <c r="PLW28" s="497"/>
      <c r="PLX28" s="497"/>
      <c r="PLY28" s="497"/>
      <c r="PLZ28" s="497"/>
      <c r="PMA28" s="497"/>
      <c r="PMB28" s="497"/>
      <c r="PMC28" s="497"/>
      <c r="PMD28" s="497"/>
      <c r="PME28" s="497"/>
      <c r="PMF28" s="497"/>
      <c r="PMG28" s="497"/>
      <c r="PMH28" s="497"/>
      <c r="PMI28" s="497"/>
      <c r="PMJ28" s="497"/>
      <c r="PMK28" s="497"/>
      <c r="PML28" s="497"/>
      <c r="PMM28" s="497"/>
      <c r="PMN28" s="497"/>
      <c r="PMO28" s="497"/>
      <c r="PMP28" s="497"/>
      <c r="PMQ28" s="497"/>
      <c r="PMR28" s="497"/>
      <c r="PMS28" s="497"/>
      <c r="PMT28" s="497"/>
      <c r="PMU28" s="497"/>
      <c r="PMV28" s="497"/>
      <c r="PMW28" s="497"/>
      <c r="PMX28" s="497"/>
      <c r="PMY28" s="497"/>
      <c r="PMZ28" s="497"/>
      <c r="PNA28" s="497"/>
      <c r="PNB28" s="497"/>
      <c r="PNC28" s="497"/>
      <c r="PND28" s="497"/>
      <c r="PNE28" s="497"/>
      <c r="PNF28" s="497"/>
      <c r="PNG28" s="497"/>
      <c r="PNH28" s="497"/>
      <c r="PNI28" s="497"/>
      <c r="PNJ28" s="497"/>
      <c r="PNK28" s="497"/>
      <c r="PNL28" s="497"/>
      <c r="PNM28" s="497"/>
      <c r="PNN28" s="497"/>
      <c r="PNO28" s="497"/>
      <c r="PNP28" s="497"/>
      <c r="PNQ28" s="497"/>
      <c r="PNR28" s="497"/>
      <c r="PNS28" s="497"/>
      <c r="PNT28" s="497"/>
      <c r="PNU28" s="497"/>
      <c r="PNV28" s="497"/>
      <c r="PNW28" s="497"/>
      <c r="PNX28" s="497"/>
      <c r="PNY28" s="497"/>
      <c r="PNZ28" s="497"/>
      <c r="POA28" s="497"/>
      <c r="POB28" s="497"/>
      <c r="POC28" s="497"/>
      <c r="POD28" s="497"/>
      <c r="POE28" s="497"/>
      <c r="POF28" s="497"/>
      <c r="POG28" s="497"/>
      <c r="POH28" s="497"/>
      <c r="POI28" s="497"/>
      <c r="POJ28" s="497"/>
      <c r="POK28" s="497"/>
      <c r="POL28" s="497"/>
      <c r="POM28" s="497"/>
      <c r="PON28" s="497"/>
      <c r="POO28" s="497"/>
      <c r="POP28" s="497"/>
      <c r="POQ28" s="497"/>
      <c r="POR28" s="497"/>
      <c r="POS28" s="497"/>
      <c r="POT28" s="497"/>
      <c r="POU28" s="497"/>
      <c r="POV28" s="497"/>
      <c r="POW28" s="497"/>
      <c r="POX28" s="497"/>
      <c r="POY28" s="497"/>
      <c r="POZ28" s="497"/>
      <c r="PPA28" s="497"/>
      <c r="PPB28" s="497"/>
      <c r="PPC28" s="497"/>
      <c r="PPD28" s="497"/>
      <c r="PPE28" s="497"/>
      <c r="PPF28" s="497"/>
      <c r="PPG28" s="497"/>
      <c r="PPH28" s="497"/>
      <c r="PPI28" s="497"/>
      <c r="PPJ28" s="497"/>
      <c r="PPK28" s="497"/>
      <c r="PPL28" s="497"/>
      <c r="PPM28" s="497"/>
      <c r="PPN28" s="497"/>
      <c r="PPO28" s="497"/>
      <c r="PPP28" s="497"/>
      <c r="PPQ28" s="497"/>
      <c r="PPR28" s="497"/>
      <c r="PPS28" s="497"/>
      <c r="PPT28" s="497"/>
      <c r="PPU28" s="497"/>
      <c r="PPV28" s="497"/>
      <c r="PPW28" s="497"/>
      <c r="PPX28" s="497"/>
      <c r="PPY28" s="497"/>
      <c r="PPZ28" s="497"/>
      <c r="PQA28" s="497"/>
      <c r="PQB28" s="497"/>
      <c r="PQC28" s="497"/>
      <c r="PQD28" s="497"/>
      <c r="PQE28" s="497"/>
      <c r="PQF28" s="497"/>
      <c r="PQG28" s="497"/>
      <c r="PQH28" s="497"/>
      <c r="PQI28" s="497"/>
      <c r="PQJ28" s="497"/>
      <c r="PQK28" s="497"/>
      <c r="PQL28" s="497"/>
      <c r="PQM28" s="497"/>
      <c r="PQN28" s="497"/>
      <c r="PQO28" s="497"/>
      <c r="PQP28" s="497"/>
      <c r="PQQ28" s="497"/>
      <c r="PQR28" s="497"/>
      <c r="PQS28" s="497"/>
      <c r="PQT28" s="497"/>
      <c r="PQU28" s="497"/>
      <c r="PQV28" s="497"/>
      <c r="PQW28" s="497"/>
      <c r="PQX28" s="497"/>
      <c r="PQY28" s="497"/>
      <c r="PQZ28" s="497"/>
      <c r="PRA28" s="497"/>
      <c r="PRB28" s="497"/>
      <c r="PRC28" s="497"/>
      <c r="PRD28" s="497"/>
      <c r="PRE28" s="497"/>
      <c r="PRF28" s="497"/>
      <c r="PRG28" s="497"/>
      <c r="PRH28" s="497"/>
      <c r="PRI28" s="497"/>
      <c r="PRJ28" s="497"/>
      <c r="PRK28" s="497"/>
      <c r="PRL28" s="497"/>
      <c r="PRM28" s="497"/>
      <c r="PRN28" s="497"/>
      <c r="PRO28" s="497"/>
      <c r="PRP28" s="497"/>
      <c r="PRQ28" s="497"/>
      <c r="PRR28" s="497"/>
      <c r="PRS28" s="497"/>
      <c r="PRT28" s="497"/>
      <c r="PRU28" s="497"/>
      <c r="PRV28" s="497"/>
      <c r="PRW28" s="497"/>
      <c r="PRX28" s="497"/>
      <c r="PRY28" s="497"/>
      <c r="PRZ28" s="497"/>
      <c r="PSA28" s="497"/>
      <c r="PSB28" s="497"/>
      <c r="PSC28" s="497"/>
      <c r="PSD28" s="497"/>
      <c r="PSE28" s="497"/>
      <c r="PSF28" s="497"/>
      <c r="PSG28" s="497"/>
      <c r="PSH28" s="497"/>
      <c r="PSI28" s="497"/>
      <c r="PSJ28" s="497"/>
      <c r="PSK28" s="497"/>
      <c r="PSL28" s="497"/>
      <c r="PSM28" s="497"/>
      <c r="PSN28" s="497"/>
      <c r="PSO28" s="497"/>
      <c r="PSP28" s="497"/>
      <c r="PSQ28" s="497"/>
      <c r="PSR28" s="497"/>
      <c r="PSS28" s="497"/>
      <c r="PST28" s="497"/>
      <c r="PSU28" s="497"/>
      <c r="PSV28" s="497"/>
      <c r="PSW28" s="497"/>
      <c r="PSX28" s="497"/>
      <c r="PSY28" s="497"/>
      <c r="PSZ28" s="497"/>
      <c r="PTA28" s="497"/>
      <c r="PTB28" s="497"/>
      <c r="PTC28" s="497"/>
      <c r="PTD28" s="497"/>
      <c r="PTE28" s="497"/>
      <c r="PTF28" s="497"/>
      <c r="PTG28" s="497"/>
      <c r="PTH28" s="497"/>
      <c r="PTI28" s="497"/>
      <c r="PTJ28" s="497"/>
      <c r="PTK28" s="497"/>
      <c r="PTL28" s="497"/>
      <c r="PTM28" s="497"/>
      <c r="PTN28" s="497"/>
      <c r="PTO28" s="497"/>
      <c r="PTP28" s="497"/>
      <c r="PTQ28" s="497"/>
      <c r="PTR28" s="497"/>
      <c r="PTS28" s="497"/>
      <c r="PTT28" s="497"/>
      <c r="PTU28" s="497"/>
      <c r="PTV28" s="497"/>
      <c r="PTW28" s="497"/>
      <c r="PTX28" s="497"/>
      <c r="PTY28" s="497"/>
      <c r="PTZ28" s="497"/>
      <c r="PUA28" s="497"/>
      <c r="PUB28" s="497"/>
      <c r="PUC28" s="497"/>
      <c r="PUD28" s="497"/>
      <c r="PUE28" s="497"/>
      <c r="PUF28" s="497"/>
      <c r="PUG28" s="497"/>
      <c r="PUH28" s="497"/>
      <c r="PUI28" s="497"/>
      <c r="PUJ28" s="497"/>
      <c r="PUK28" s="497"/>
      <c r="PUL28" s="497"/>
      <c r="PUM28" s="497"/>
      <c r="PUN28" s="497"/>
      <c r="PUO28" s="497"/>
      <c r="PUP28" s="497"/>
      <c r="PUQ28" s="497"/>
      <c r="PUR28" s="497"/>
      <c r="PUS28" s="497"/>
      <c r="PUT28" s="497"/>
      <c r="PUU28" s="497"/>
      <c r="PUV28" s="497"/>
      <c r="PUW28" s="497"/>
      <c r="PUX28" s="497"/>
      <c r="PUY28" s="497"/>
      <c r="PUZ28" s="497"/>
      <c r="PVA28" s="497"/>
      <c r="PVB28" s="497"/>
      <c r="PVC28" s="497"/>
      <c r="PVD28" s="497"/>
      <c r="PVE28" s="497"/>
      <c r="PVF28" s="497"/>
      <c r="PVG28" s="497"/>
      <c r="PVH28" s="497"/>
      <c r="PVI28" s="497"/>
      <c r="PVJ28" s="497"/>
      <c r="PVK28" s="497"/>
      <c r="PVL28" s="497"/>
      <c r="PVM28" s="497"/>
      <c r="PVN28" s="497"/>
      <c r="PVO28" s="497"/>
      <c r="PVP28" s="497"/>
      <c r="PVQ28" s="497"/>
      <c r="PVR28" s="497"/>
      <c r="PVS28" s="497"/>
      <c r="PVT28" s="497"/>
      <c r="PVU28" s="497"/>
      <c r="PVV28" s="497"/>
      <c r="PVW28" s="497"/>
      <c r="PVX28" s="497"/>
      <c r="PVY28" s="497"/>
      <c r="PVZ28" s="497"/>
      <c r="PWA28" s="497"/>
      <c r="PWB28" s="497"/>
      <c r="PWC28" s="497"/>
      <c r="PWD28" s="497"/>
      <c r="PWE28" s="497"/>
      <c r="PWF28" s="497"/>
      <c r="PWG28" s="497"/>
      <c r="PWH28" s="497"/>
      <c r="PWI28" s="497"/>
      <c r="PWJ28" s="497"/>
      <c r="PWK28" s="497"/>
      <c r="PWL28" s="497"/>
      <c r="PWM28" s="497"/>
      <c r="PWN28" s="497"/>
      <c r="PWO28" s="497"/>
      <c r="PWP28" s="497"/>
      <c r="PWQ28" s="497"/>
      <c r="PWR28" s="497"/>
      <c r="PWS28" s="497"/>
      <c r="PWT28" s="497"/>
      <c r="PWU28" s="497"/>
      <c r="PWV28" s="497"/>
      <c r="PWW28" s="497"/>
      <c r="PWX28" s="497"/>
      <c r="PWY28" s="497"/>
      <c r="PWZ28" s="497"/>
      <c r="PXA28" s="497"/>
      <c r="PXB28" s="497"/>
      <c r="PXC28" s="497"/>
      <c r="PXD28" s="497"/>
      <c r="PXE28" s="497"/>
      <c r="PXF28" s="497"/>
      <c r="PXG28" s="497"/>
      <c r="PXH28" s="497"/>
      <c r="PXI28" s="497"/>
      <c r="PXJ28" s="497"/>
      <c r="PXK28" s="497"/>
      <c r="PXL28" s="497"/>
      <c r="PXM28" s="497"/>
      <c r="PXN28" s="497"/>
      <c r="PXO28" s="497"/>
      <c r="PXP28" s="497"/>
      <c r="PXQ28" s="497"/>
      <c r="PXR28" s="497"/>
      <c r="PXS28" s="497"/>
      <c r="PXT28" s="497"/>
      <c r="PXU28" s="497"/>
      <c r="PXV28" s="497"/>
      <c r="PXW28" s="497"/>
      <c r="PXX28" s="497"/>
      <c r="PXY28" s="497"/>
      <c r="PXZ28" s="497"/>
      <c r="PYA28" s="497"/>
      <c r="PYB28" s="497"/>
      <c r="PYC28" s="497"/>
      <c r="PYD28" s="497"/>
      <c r="PYE28" s="497"/>
      <c r="PYF28" s="497"/>
      <c r="PYG28" s="497"/>
      <c r="PYH28" s="497"/>
      <c r="PYI28" s="497"/>
      <c r="PYJ28" s="497"/>
      <c r="PYK28" s="497"/>
      <c r="PYL28" s="497"/>
      <c r="PYM28" s="497"/>
      <c r="PYN28" s="497"/>
      <c r="PYO28" s="497"/>
      <c r="PYP28" s="497"/>
      <c r="PYQ28" s="497"/>
      <c r="PYR28" s="497"/>
      <c r="PYS28" s="497"/>
      <c r="PYT28" s="497"/>
      <c r="PYU28" s="497"/>
      <c r="PYV28" s="497"/>
      <c r="PYW28" s="497"/>
      <c r="PYX28" s="497"/>
      <c r="PYY28" s="497"/>
      <c r="PYZ28" s="497"/>
      <c r="PZA28" s="497"/>
      <c r="PZB28" s="497"/>
      <c r="PZC28" s="497"/>
      <c r="PZD28" s="497"/>
      <c r="PZE28" s="497"/>
      <c r="PZF28" s="497"/>
      <c r="PZG28" s="497"/>
      <c r="PZH28" s="497"/>
      <c r="PZI28" s="497"/>
      <c r="PZJ28" s="497"/>
      <c r="PZK28" s="497"/>
      <c r="PZL28" s="497"/>
      <c r="PZM28" s="497"/>
      <c r="PZN28" s="497"/>
      <c r="PZO28" s="497"/>
      <c r="PZP28" s="497"/>
      <c r="PZQ28" s="497"/>
      <c r="PZR28" s="497"/>
      <c r="PZS28" s="497"/>
      <c r="PZT28" s="497"/>
      <c r="PZU28" s="497"/>
      <c r="PZV28" s="497"/>
      <c r="PZW28" s="497"/>
      <c r="PZX28" s="497"/>
      <c r="PZY28" s="497"/>
      <c r="PZZ28" s="497"/>
      <c r="QAA28" s="497"/>
      <c r="QAB28" s="497"/>
      <c r="QAC28" s="497"/>
      <c r="QAD28" s="497"/>
      <c r="QAE28" s="497"/>
      <c r="QAF28" s="497"/>
      <c r="QAG28" s="497"/>
      <c r="QAH28" s="497"/>
      <c r="QAI28" s="497"/>
      <c r="QAJ28" s="497"/>
      <c r="QAK28" s="497"/>
      <c r="QAL28" s="497"/>
      <c r="QAM28" s="497"/>
      <c r="QAN28" s="497"/>
      <c r="QAO28" s="497"/>
      <c r="QAP28" s="497"/>
      <c r="QAQ28" s="497"/>
      <c r="QAR28" s="497"/>
      <c r="QAS28" s="497"/>
      <c r="QAT28" s="497"/>
      <c r="QAU28" s="497"/>
      <c r="QAV28" s="497"/>
      <c r="QAW28" s="497"/>
      <c r="QAX28" s="497"/>
      <c r="QAY28" s="497"/>
      <c r="QAZ28" s="497"/>
      <c r="QBA28" s="497"/>
      <c r="QBB28" s="497"/>
      <c r="QBC28" s="497"/>
      <c r="QBD28" s="497"/>
      <c r="QBE28" s="497"/>
      <c r="QBF28" s="497"/>
      <c r="QBG28" s="497"/>
      <c r="QBH28" s="497"/>
      <c r="QBI28" s="497"/>
      <c r="QBJ28" s="497"/>
      <c r="QBK28" s="497"/>
      <c r="QBL28" s="497"/>
      <c r="QBM28" s="497"/>
      <c r="QBN28" s="497"/>
      <c r="QBO28" s="497"/>
      <c r="QBP28" s="497"/>
      <c r="QBQ28" s="497"/>
      <c r="QBR28" s="497"/>
      <c r="QBS28" s="497"/>
      <c r="QBT28" s="497"/>
      <c r="QBU28" s="497"/>
      <c r="QBV28" s="497"/>
      <c r="QBW28" s="497"/>
      <c r="QBX28" s="497"/>
      <c r="QBY28" s="497"/>
      <c r="QBZ28" s="497"/>
      <c r="QCA28" s="497"/>
      <c r="QCB28" s="497"/>
      <c r="QCC28" s="497"/>
      <c r="QCD28" s="497"/>
      <c r="QCE28" s="497"/>
      <c r="QCF28" s="497"/>
      <c r="QCG28" s="497"/>
      <c r="QCH28" s="497"/>
      <c r="QCI28" s="497"/>
      <c r="QCJ28" s="497"/>
      <c r="QCK28" s="497"/>
      <c r="QCL28" s="497"/>
      <c r="QCM28" s="497"/>
      <c r="QCN28" s="497"/>
      <c r="QCO28" s="497"/>
      <c r="QCP28" s="497"/>
      <c r="QCQ28" s="497"/>
      <c r="QCR28" s="497"/>
      <c r="QCS28" s="497"/>
      <c r="QCT28" s="497"/>
      <c r="QCU28" s="497"/>
      <c r="QCV28" s="497"/>
      <c r="QCW28" s="497"/>
      <c r="QCX28" s="497"/>
      <c r="QCY28" s="497"/>
      <c r="QCZ28" s="497"/>
      <c r="QDA28" s="497"/>
      <c r="QDB28" s="497"/>
      <c r="QDC28" s="497"/>
      <c r="QDD28" s="497"/>
      <c r="QDE28" s="497"/>
      <c r="QDF28" s="497"/>
      <c r="QDG28" s="497"/>
      <c r="QDH28" s="497"/>
      <c r="QDI28" s="497"/>
      <c r="QDJ28" s="497"/>
      <c r="QDK28" s="497"/>
      <c r="QDL28" s="497"/>
      <c r="QDM28" s="497"/>
      <c r="QDN28" s="497"/>
      <c r="QDO28" s="497"/>
      <c r="QDP28" s="497"/>
      <c r="QDQ28" s="497"/>
      <c r="QDR28" s="497"/>
      <c r="QDS28" s="497"/>
      <c r="QDT28" s="497"/>
      <c r="QDU28" s="497"/>
      <c r="QDV28" s="497"/>
      <c r="QDW28" s="497"/>
      <c r="QDX28" s="497"/>
      <c r="QDY28" s="497"/>
      <c r="QDZ28" s="497"/>
      <c r="QEA28" s="497"/>
      <c r="QEB28" s="497"/>
      <c r="QEC28" s="497"/>
      <c r="QED28" s="497"/>
      <c r="QEE28" s="497"/>
      <c r="QEF28" s="497"/>
      <c r="QEG28" s="497"/>
      <c r="QEH28" s="497"/>
      <c r="QEI28" s="497"/>
      <c r="QEJ28" s="497"/>
      <c r="QEK28" s="497"/>
      <c r="QEL28" s="497"/>
      <c r="QEM28" s="497"/>
      <c r="QEN28" s="497"/>
      <c r="QEO28" s="497"/>
      <c r="QEP28" s="497"/>
      <c r="QEQ28" s="497"/>
      <c r="QER28" s="497"/>
      <c r="QES28" s="497"/>
      <c r="QET28" s="497"/>
      <c r="QEU28" s="497"/>
      <c r="QEV28" s="497"/>
      <c r="QEW28" s="497"/>
      <c r="QEX28" s="497"/>
      <c r="QEY28" s="497"/>
      <c r="QEZ28" s="497"/>
      <c r="QFA28" s="497"/>
      <c r="QFB28" s="497"/>
      <c r="QFC28" s="497"/>
      <c r="QFD28" s="497"/>
      <c r="QFE28" s="497"/>
      <c r="QFF28" s="497"/>
      <c r="QFG28" s="497"/>
      <c r="QFH28" s="497"/>
      <c r="QFI28" s="497"/>
      <c r="QFJ28" s="497"/>
      <c r="QFK28" s="497"/>
      <c r="QFL28" s="497"/>
      <c r="QFM28" s="497"/>
      <c r="QFN28" s="497"/>
      <c r="QFO28" s="497"/>
      <c r="QFP28" s="497"/>
      <c r="QFQ28" s="497"/>
      <c r="QFR28" s="497"/>
      <c r="QFS28" s="497"/>
      <c r="QFT28" s="497"/>
      <c r="QFU28" s="497"/>
      <c r="QFV28" s="497"/>
      <c r="QFW28" s="497"/>
      <c r="QFX28" s="497"/>
      <c r="QFY28" s="497"/>
      <c r="QFZ28" s="497"/>
      <c r="QGA28" s="497"/>
      <c r="QGB28" s="497"/>
      <c r="QGC28" s="497"/>
      <c r="QGD28" s="497"/>
      <c r="QGE28" s="497"/>
      <c r="QGF28" s="497"/>
      <c r="QGG28" s="497"/>
      <c r="QGH28" s="497"/>
      <c r="QGI28" s="497"/>
      <c r="QGJ28" s="497"/>
      <c r="QGK28" s="497"/>
      <c r="QGL28" s="497"/>
      <c r="QGM28" s="497"/>
      <c r="QGN28" s="497"/>
      <c r="QGO28" s="497"/>
      <c r="QGP28" s="497"/>
      <c r="QGQ28" s="497"/>
      <c r="QGR28" s="497"/>
      <c r="QGS28" s="497"/>
      <c r="QGT28" s="497"/>
      <c r="QGU28" s="497"/>
      <c r="QGV28" s="497"/>
      <c r="QGW28" s="497"/>
      <c r="QGX28" s="497"/>
      <c r="QGY28" s="497"/>
      <c r="QGZ28" s="497"/>
      <c r="QHA28" s="497"/>
      <c r="QHB28" s="497"/>
      <c r="QHC28" s="497"/>
      <c r="QHD28" s="497"/>
      <c r="QHE28" s="497"/>
      <c r="QHF28" s="497"/>
      <c r="QHG28" s="497"/>
      <c r="QHH28" s="497"/>
      <c r="QHI28" s="497"/>
      <c r="QHJ28" s="497"/>
      <c r="QHK28" s="497"/>
      <c r="QHL28" s="497"/>
      <c r="QHM28" s="497"/>
      <c r="QHN28" s="497"/>
      <c r="QHO28" s="497"/>
      <c r="QHP28" s="497"/>
      <c r="QHQ28" s="497"/>
      <c r="QHR28" s="497"/>
      <c r="QHS28" s="497"/>
      <c r="QHT28" s="497"/>
      <c r="QHU28" s="497"/>
      <c r="QHV28" s="497"/>
      <c r="QHW28" s="497"/>
      <c r="QHX28" s="497"/>
      <c r="QHY28" s="497"/>
      <c r="QHZ28" s="497"/>
      <c r="QIA28" s="497"/>
      <c r="QIB28" s="497"/>
      <c r="QIC28" s="497"/>
      <c r="QID28" s="497"/>
      <c r="QIE28" s="497"/>
      <c r="QIF28" s="497"/>
      <c r="QIG28" s="497"/>
      <c r="QIH28" s="497"/>
      <c r="QII28" s="497"/>
      <c r="QIJ28" s="497"/>
      <c r="QIK28" s="497"/>
      <c r="QIL28" s="497"/>
      <c r="QIM28" s="497"/>
      <c r="QIN28" s="497"/>
      <c r="QIO28" s="497"/>
      <c r="QIP28" s="497"/>
      <c r="QIQ28" s="497"/>
      <c r="QIR28" s="497"/>
      <c r="QIS28" s="497"/>
      <c r="QIT28" s="497"/>
      <c r="QIU28" s="497"/>
      <c r="QIV28" s="497"/>
      <c r="QIW28" s="497"/>
      <c r="QIX28" s="497"/>
      <c r="QIY28" s="497"/>
      <c r="QIZ28" s="497"/>
      <c r="QJA28" s="497"/>
      <c r="QJB28" s="497"/>
      <c r="QJC28" s="497"/>
      <c r="QJD28" s="497"/>
      <c r="QJE28" s="497"/>
      <c r="QJF28" s="497"/>
      <c r="QJG28" s="497"/>
      <c r="QJH28" s="497"/>
      <c r="QJI28" s="497"/>
      <c r="QJJ28" s="497"/>
      <c r="QJK28" s="497"/>
      <c r="QJL28" s="497"/>
      <c r="QJM28" s="497"/>
      <c r="QJN28" s="497"/>
      <c r="QJO28" s="497"/>
      <c r="QJP28" s="497"/>
      <c r="QJQ28" s="497"/>
      <c r="QJR28" s="497"/>
      <c r="QJS28" s="497"/>
      <c r="QJT28" s="497"/>
      <c r="QJU28" s="497"/>
      <c r="QJV28" s="497"/>
      <c r="QJW28" s="497"/>
      <c r="QJX28" s="497"/>
      <c r="QJY28" s="497"/>
      <c r="QJZ28" s="497"/>
      <c r="QKA28" s="497"/>
      <c r="QKB28" s="497"/>
      <c r="QKC28" s="497"/>
      <c r="QKD28" s="497"/>
      <c r="QKE28" s="497"/>
      <c r="QKF28" s="497"/>
      <c r="QKG28" s="497"/>
      <c r="QKH28" s="497"/>
      <c r="QKI28" s="497"/>
      <c r="QKJ28" s="497"/>
      <c r="QKK28" s="497"/>
      <c r="QKL28" s="497"/>
      <c r="QKM28" s="497"/>
      <c r="QKN28" s="497"/>
      <c r="QKO28" s="497"/>
      <c r="QKP28" s="497"/>
      <c r="QKQ28" s="497"/>
      <c r="QKR28" s="497"/>
      <c r="QKS28" s="497"/>
      <c r="QKT28" s="497"/>
      <c r="QKU28" s="497"/>
      <c r="QKV28" s="497"/>
      <c r="QKW28" s="497"/>
      <c r="QKX28" s="497"/>
      <c r="QKY28" s="497"/>
      <c r="QKZ28" s="497"/>
      <c r="QLA28" s="497"/>
      <c r="QLB28" s="497"/>
      <c r="QLC28" s="497"/>
      <c r="QLD28" s="497"/>
      <c r="QLE28" s="497"/>
      <c r="QLF28" s="497"/>
      <c r="QLG28" s="497"/>
      <c r="QLH28" s="497"/>
      <c r="QLI28" s="497"/>
      <c r="QLJ28" s="497"/>
      <c r="QLK28" s="497"/>
      <c r="QLL28" s="497"/>
      <c r="QLM28" s="497"/>
      <c r="QLN28" s="497"/>
      <c r="QLO28" s="497"/>
      <c r="QLP28" s="497"/>
      <c r="QLQ28" s="497"/>
      <c r="QLR28" s="497"/>
      <c r="QLS28" s="497"/>
      <c r="QLT28" s="497"/>
      <c r="QLU28" s="497"/>
      <c r="QLV28" s="497"/>
      <c r="QLW28" s="497"/>
      <c r="QLX28" s="497"/>
      <c r="QLY28" s="497"/>
      <c r="QLZ28" s="497"/>
      <c r="QMA28" s="497"/>
      <c r="QMB28" s="497"/>
      <c r="QMC28" s="497"/>
      <c r="QMD28" s="497"/>
      <c r="QME28" s="497"/>
      <c r="QMF28" s="497"/>
      <c r="QMG28" s="497"/>
      <c r="QMH28" s="497"/>
      <c r="QMI28" s="497"/>
      <c r="QMJ28" s="497"/>
      <c r="QMK28" s="497"/>
      <c r="QML28" s="497"/>
      <c r="QMM28" s="497"/>
      <c r="QMN28" s="497"/>
      <c r="QMO28" s="497"/>
      <c r="QMP28" s="497"/>
      <c r="QMQ28" s="497"/>
      <c r="QMR28" s="497"/>
      <c r="QMS28" s="497"/>
      <c r="QMT28" s="497"/>
      <c r="QMU28" s="497"/>
      <c r="QMV28" s="497"/>
      <c r="QMW28" s="497"/>
      <c r="QMX28" s="497"/>
      <c r="QMY28" s="497"/>
      <c r="QMZ28" s="497"/>
      <c r="QNA28" s="497"/>
      <c r="QNB28" s="497"/>
      <c r="QNC28" s="497"/>
      <c r="QND28" s="497"/>
      <c r="QNE28" s="497"/>
      <c r="QNF28" s="497"/>
      <c r="QNG28" s="497"/>
      <c r="QNH28" s="497"/>
      <c r="QNI28" s="497"/>
      <c r="QNJ28" s="497"/>
      <c r="QNK28" s="497"/>
      <c r="QNL28" s="497"/>
      <c r="QNM28" s="497"/>
      <c r="QNN28" s="497"/>
      <c r="QNO28" s="497"/>
      <c r="QNP28" s="497"/>
      <c r="QNQ28" s="497"/>
      <c r="QNR28" s="497"/>
      <c r="QNS28" s="497"/>
      <c r="QNT28" s="497"/>
      <c r="QNU28" s="497"/>
      <c r="QNV28" s="497"/>
      <c r="QNW28" s="497"/>
      <c r="QNX28" s="497"/>
      <c r="QNY28" s="497"/>
      <c r="QNZ28" s="497"/>
      <c r="QOA28" s="497"/>
      <c r="QOB28" s="497"/>
      <c r="QOC28" s="497"/>
      <c r="QOD28" s="497"/>
      <c r="QOE28" s="497"/>
      <c r="QOF28" s="497"/>
      <c r="QOG28" s="497"/>
      <c r="QOH28" s="497"/>
      <c r="QOI28" s="497"/>
      <c r="QOJ28" s="497"/>
      <c r="QOK28" s="497"/>
      <c r="QOL28" s="497"/>
      <c r="QOM28" s="497"/>
      <c r="QON28" s="497"/>
      <c r="QOO28" s="497"/>
      <c r="QOP28" s="497"/>
      <c r="QOQ28" s="497"/>
      <c r="QOR28" s="497"/>
      <c r="QOS28" s="497"/>
      <c r="QOT28" s="497"/>
      <c r="QOU28" s="497"/>
      <c r="QOV28" s="497"/>
      <c r="QOW28" s="497"/>
      <c r="QOX28" s="497"/>
      <c r="QOY28" s="497"/>
      <c r="QOZ28" s="497"/>
      <c r="QPA28" s="497"/>
      <c r="QPB28" s="497"/>
      <c r="QPC28" s="497"/>
      <c r="QPD28" s="497"/>
      <c r="QPE28" s="497"/>
      <c r="QPF28" s="497"/>
      <c r="QPG28" s="497"/>
      <c r="QPH28" s="497"/>
      <c r="QPI28" s="497"/>
      <c r="QPJ28" s="497"/>
      <c r="QPK28" s="497"/>
      <c r="QPL28" s="497"/>
      <c r="QPM28" s="497"/>
      <c r="QPN28" s="497"/>
      <c r="QPO28" s="497"/>
      <c r="QPP28" s="497"/>
      <c r="QPQ28" s="497"/>
      <c r="QPR28" s="497"/>
      <c r="QPS28" s="497"/>
      <c r="QPT28" s="497"/>
      <c r="QPU28" s="497"/>
      <c r="QPV28" s="497"/>
      <c r="QPW28" s="497"/>
      <c r="QPX28" s="497"/>
      <c r="QPY28" s="497"/>
      <c r="QPZ28" s="497"/>
      <c r="QQA28" s="497"/>
      <c r="QQB28" s="497"/>
      <c r="QQC28" s="497"/>
      <c r="QQD28" s="497"/>
      <c r="QQE28" s="497"/>
      <c r="QQF28" s="497"/>
      <c r="QQG28" s="497"/>
      <c r="QQH28" s="497"/>
      <c r="QQI28" s="497"/>
      <c r="QQJ28" s="497"/>
      <c r="QQK28" s="497"/>
      <c r="QQL28" s="497"/>
      <c r="QQM28" s="497"/>
      <c r="QQN28" s="497"/>
      <c r="QQO28" s="497"/>
      <c r="QQP28" s="497"/>
      <c r="QQQ28" s="497"/>
      <c r="QQR28" s="497"/>
      <c r="QQS28" s="497"/>
      <c r="QQT28" s="497"/>
      <c r="QQU28" s="497"/>
      <c r="QQV28" s="497"/>
      <c r="QQW28" s="497"/>
      <c r="QQX28" s="497"/>
      <c r="QQY28" s="497"/>
      <c r="QQZ28" s="497"/>
      <c r="QRA28" s="497"/>
      <c r="QRB28" s="497"/>
      <c r="QRC28" s="497"/>
      <c r="QRD28" s="497"/>
      <c r="QRE28" s="497"/>
      <c r="QRF28" s="497"/>
      <c r="QRG28" s="497"/>
      <c r="QRH28" s="497"/>
      <c r="QRI28" s="497"/>
      <c r="QRJ28" s="497"/>
      <c r="QRK28" s="497"/>
      <c r="QRL28" s="497"/>
      <c r="QRM28" s="497"/>
      <c r="QRN28" s="497"/>
      <c r="QRO28" s="497"/>
      <c r="QRP28" s="497"/>
      <c r="QRQ28" s="497"/>
      <c r="QRR28" s="497"/>
      <c r="QRS28" s="497"/>
      <c r="QRT28" s="497"/>
      <c r="QRU28" s="497"/>
      <c r="QRV28" s="497"/>
      <c r="QRW28" s="497"/>
      <c r="QRX28" s="497"/>
      <c r="QRY28" s="497"/>
      <c r="QRZ28" s="497"/>
      <c r="QSA28" s="497"/>
      <c r="QSB28" s="497"/>
      <c r="QSC28" s="497"/>
      <c r="QSD28" s="497"/>
      <c r="QSE28" s="497"/>
      <c r="QSF28" s="497"/>
      <c r="QSG28" s="497"/>
      <c r="QSH28" s="497"/>
      <c r="QSI28" s="497"/>
      <c r="QSJ28" s="497"/>
      <c r="QSK28" s="497"/>
      <c r="QSL28" s="497"/>
      <c r="QSM28" s="497"/>
      <c r="QSN28" s="497"/>
      <c r="QSO28" s="497"/>
      <c r="QSP28" s="497"/>
      <c r="QSQ28" s="497"/>
      <c r="QSR28" s="497"/>
      <c r="QSS28" s="497"/>
      <c r="QST28" s="497"/>
      <c r="QSU28" s="497"/>
      <c r="QSV28" s="497"/>
      <c r="QSW28" s="497"/>
      <c r="QSX28" s="497"/>
      <c r="QSY28" s="497"/>
      <c r="QSZ28" s="497"/>
      <c r="QTA28" s="497"/>
      <c r="QTB28" s="497"/>
      <c r="QTC28" s="497"/>
      <c r="QTD28" s="497"/>
      <c r="QTE28" s="497"/>
      <c r="QTF28" s="497"/>
      <c r="QTG28" s="497"/>
      <c r="QTH28" s="497"/>
      <c r="QTI28" s="497"/>
      <c r="QTJ28" s="497"/>
      <c r="QTK28" s="497"/>
      <c r="QTL28" s="497"/>
      <c r="QTM28" s="497"/>
      <c r="QTN28" s="497"/>
      <c r="QTO28" s="497"/>
      <c r="QTP28" s="497"/>
      <c r="QTQ28" s="497"/>
      <c r="QTR28" s="497"/>
      <c r="QTS28" s="497"/>
      <c r="QTT28" s="497"/>
      <c r="QTU28" s="497"/>
      <c r="QTV28" s="497"/>
      <c r="QTW28" s="497"/>
      <c r="QTX28" s="497"/>
      <c r="QTY28" s="497"/>
      <c r="QTZ28" s="497"/>
      <c r="QUA28" s="497"/>
      <c r="QUB28" s="497"/>
      <c r="QUC28" s="497"/>
      <c r="QUD28" s="497"/>
      <c r="QUE28" s="497"/>
      <c r="QUF28" s="497"/>
      <c r="QUG28" s="497"/>
      <c r="QUH28" s="497"/>
      <c r="QUI28" s="497"/>
      <c r="QUJ28" s="497"/>
      <c r="QUK28" s="497"/>
      <c r="QUL28" s="497"/>
      <c r="QUM28" s="497"/>
      <c r="QUN28" s="497"/>
      <c r="QUO28" s="497"/>
      <c r="QUP28" s="497"/>
      <c r="QUQ28" s="497"/>
      <c r="QUR28" s="497"/>
      <c r="QUS28" s="497"/>
      <c r="QUT28" s="497"/>
      <c r="QUU28" s="497"/>
      <c r="QUV28" s="497"/>
      <c r="QUW28" s="497"/>
      <c r="QUX28" s="497"/>
      <c r="QUY28" s="497"/>
      <c r="QUZ28" s="497"/>
      <c r="QVA28" s="497"/>
      <c r="QVB28" s="497"/>
      <c r="QVC28" s="497"/>
      <c r="QVD28" s="497"/>
      <c r="QVE28" s="497"/>
      <c r="QVF28" s="497"/>
      <c r="QVG28" s="497"/>
      <c r="QVH28" s="497"/>
      <c r="QVI28" s="497"/>
      <c r="QVJ28" s="497"/>
      <c r="QVK28" s="497"/>
      <c r="QVL28" s="497"/>
      <c r="QVM28" s="497"/>
      <c r="QVN28" s="497"/>
      <c r="QVO28" s="497"/>
      <c r="QVP28" s="497"/>
      <c r="QVQ28" s="497"/>
      <c r="QVR28" s="497"/>
      <c r="QVS28" s="497"/>
      <c r="QVT28" s="497"/>
      <c r="QVU28" s="497"/>
      <c r="QVV28" s="497"/>
      <c r="QVW28" s="497"/>
      <c r="QVX28" s="497"/>
      <c r="QVY28" s="497"/>
      <c r="QVZ28" s="497"/>
      <c r="QWA28" s="497"/>
      <c r="QWB28" s="497"/>
      <c r="QWC28" s="497"/>
      <c r="QWD28" s="497"/>
      <c r="QWE28" s="497"/>
      <c r="QWF28" s="497"/>
      <c r="QWG28" s="497"/>
      <c r="QWH28" s="497"/>
      <c r="QWI28" s="497"/>
      <c r="QWJ28" s="497"/>
      <c r="QWK28" s="497"/>
      <c r="QWL28" s="497"/>
      <c r="QWM28" s="497"/>
      <c r="QWN28" s="497"/>
      <c r="QWO28" s="497"/>
      <c r="QWP28" s="497"/>
      <c r="QWQ28" s="497"/>
      <c r="QWR28" s="497"/>
      <c r="QWS28" s="497"/>
      <c r="QWT28" s="497"/>
      <c r="QWU28" s="497"/>
      <c r="QWV28" s="497"/>
      <c r="QWW28" s="497"/>
      <c r="QWX28" s="497"/>
      <c r="QWY28" s="497"/>
      <c r="QWZ28" s="497"/>
      <c r="QXA28" s="497"/>
      <c r="QXB28" s="497"/>
      <c r="QXC28" s="497"/>
      <c r="QXD28" s="497"/>
      <c r="QXE28" s="497"/>
      <c r="QXF28" s="497"/>
      <c r="QXG28" s="497"/>
      <c r="QXH28" s="497"/>
      <c r="QXI28" s="497"/>
      <c r="QXJ28" s="497"/>
      <c r="QXK28" s="497"/>
      <c r="QXL28" s="497"/>
      <c r="QXM28" s="497"/>
      <c r="QXN28" s="497"/>
      <c r="QXO28" s="497"/>
      <c r="QXP28" s="497"/>
      <c r="QXQ28" s="497"/>
      <c r="QXR28" s="497"/>
      <c r="QXS28" s="497"/>
      <c r="QXT28" s="497"/>
      <c r="QXU28" s="497"/>
      <c r="QXV28" s="497"/>
      <c r="QXW28" s="497"/>
      <c r="QXX28" s="497"/>
      <c r="QXY28" s="497"/>
      <c r="QXZ28" s="497"/>
      <c r="QYA28" s="497"/>
      <c r="QYB28" s="497"/>
      <c r="QYC28" s="497"/>
      <c r="QYD28" s="497"/>
      <c r="QYE28" s="497"/>
      <c r="QYF28" s="497"/>
      <c r="QYG28" s="497"/>
      <c r="QYH28" s="497"/>
      <c r="QYI28" s="497"/>
      <c r="QYJ28" s="497"/>
      <c r="QYK28" s="497"/>
      <c r="QYL28" s="497"/>
      <c r="QYM28" s="497"/>
      <c r="QYN28" s="497"/>
      <c r="QYO28" s="497"/>
      <c r="QYP28" s="497"/>
      <c r="QYQ28" s="497"/>
      <c r="QYR28" s="497"/>
      <c r="QYS28" s="497"/>
      <c r="QYT28" s="497"/>
      <c r="QYU28" s="497"/>
      <c r="QYV28" s="497"/>
      <c r="QYW28" s="497"/>
      <c r="QYX28" s="497"/>
      <c r="QYY28" s="497"/>
      <c r="QYZ28" s="497"/>
      <c r="QZA28" s="497"/>
      <c r="QZB28" s="497"/>
      <c r="QZC28" s="497"/>
      <c r="QZD28" s="497"/>
      <c r="QZE28" s="497"/>
      <c r="QZF28" s="497"/>
      <c r="QZG28" s="497"/>
      <c r="QZH28" s="497"/>
      <c r="QZI28" s="497"/>
      <c r="QZJ28" s="497"/>
      <c r="QZK28" s="497"/>
      <c r="QZL28" s="497"/>
      <c r="QZM28" s="497"/>
      <c r="QZN28" s="497"/>
      <c r="QZO28" s="497"/>
      <c r="QZP28" s="497"/>
      <c r="QZQ28" s="497"/>
      <c r="QZR28" s="497"/>
      <c r="QZS28" s="497"/>
      <c r="QZT28" s="497"/>
      <c r="QZU28" s="497"/>
      <c r="QZV28" s="497"/>
      <c r="QZW28" s="497"/>
      <c r="QZX28" s="497"/>
      <c r="QZY28" s="497"/>
      <c r="QZZ28" s="497"/>
      <c r="RAA28" s="497"/>
      <c r="RAB28" s="497"/>
      <c r="RAC28" s="497"/>
      <c r="RAD28" s="497"/>
      <c r="RAE28" s="497"/>
      <c r="RAF28" s="497"/>
      <c r="RAG28" s="497"/>
      <c r="RAH28" s="497"/>
      <c r="RAI28" s="497"/>
      <c r="RAJ28" s="497"/>
      <c r="RAK28" s="497"/>
      <c r="RAL28" s="497"/>
      <c r="RAM28" s="497"/>
      <c r="RAN28" s="497"/>
      <c r="RAO28" s="497"/>
      <c r="RAP28" s="497"/>
      <c r="RAQ28" s="497"/>
      <c r="RAR28" s="497"/>
      <c r="RAS28" s="497"/>
      <c r="RAT28" s="497"/>
      <c r="RAU28" s="497"/>
      <c r="RAV28" s="497"/>
      <c r="RAW28" s="497"/>
      <c r="RAX28" s="497"/>
      <c r="RAY28" s="497"/>
      <c r="RAZ28" s="497"/>
      <c r="RBA28" s="497"/>
      <c r="RBB28" s="497"/>
      <c r="RBC28" s="497"/>
      <c r="RBD28" s="497"/>
      <c r="RBE28" s="497"/>
      <c r="RBF28" s="497"/>
      <c r="RBG28" s="497"/>
      <c r="RBH28" s="497"/>
      <c r="RBI28" s="497"/>
      <c r="RBJ28" s="497"/>
      <c r="RBK28" s="497"/>
      <c r="RBL28" s="497"/>
      <c r="RBM28" s="497"/>
      <c r="RBN28" s="497"/>
      <c r="RBO28" s="497"/>
      <c r="RBP28" s="497"/>
      <c r="RBQ28" s="497"/>
      <c r="RBR28" s="497"/>
      <c r="RBS28" s="497"/>
      <c r="RBT28" s="497"/>
      <c r="RBU28" s="497"/>
      <c r="RBV28" s="497"/>
      <c r="RBW28" s="497"/>
      <c r="RBX28" s="497"/>
      <c r="RBY28" s="497"/>
      <c r="RBZ28" s="497"/>
      <c r="RCA28" s="497"/>
      <c r="RCB28" s="497"/>
      <c r="RCC28" s="497"/>
      <c r="RCD28" s="497"/>
      <c r="RCE28" s="497"/>
      <c r="RCF28" s="497"/>
      <c r="RCG28" s="497"/>
      <c r="RCH28" s="497"/>
      <c r="RCI28" s="497"/>
      <c r="RCJ28" s="497"/>
      <c r="RCK28" s="497"/>
      <c r="RCL28" s="497"/>
      <c r="RCM28" s="497"/>
      <c r="RCN28" s="497"/>
      <c r="RCO28" s="497"/>
      <c r="RCP28" s="497"/>
      <c r="RCQ28" s="497"/>
      <c r="RCR28" s="497"/>
      <c r="RCS28" s="497"/>
      <c r="RCT28" s="497"/>
      <c r="RCU28" s="497"/>
      <c r="RCV28" s="497"/>
      <c r="RCW28" s="497"/>
      <c r="RCX28" s="497"/>
      <c r="RCY28" s="497"/>
      <c r="RCZ28" s="497"/>
      <c r="RDA28" s="497"/>
      <c r="RDB28" s="497"/>
      <c r="RDC28" s="497"/>
      <c r="RDD28" s="497"/>
      <c r="RDE28" s="497"/>
      <c r="RDF28" s="497"/>
      <c r="RDG28" s="497"/>
      <c r="RDH28" s="497"/>
      <c r="RDI28" s="497"/>
      <c r="RDJ28" s="497"/>
      <c r="RDK28" s="497"/>
      <c r="RDL28" s="497"/>
      <c r="RDM28" s="497"/>
      <c r="RDN28" s="497"/>
      <c r="RDO28" s="497"/>
      <c r="RDP28" s="497"/>
      <c r="RDQ28" s="497"/>
      <c r="RDR28" s="497"/>
      <c r="RDS28" s="497"/>
      <c r="RDT28" s="497"/>
      <c r="RDU28" s="497"/>
      <c r="RDV28" s="497"/>
      <c r="RDW28" s="497"/>
      <c r="RDX28" s="497"/>
      <c r="RDY28" s="497"/>
      <c r="RDZ28" s="497"/>
      <c r="REA28" s="497"/>
      <c r="REB28" s="497"/>
      <c r="REC28" s="497"/>
      <c r="RED28" s="497"/>
      <c r="REE28" s="497"/>
      <c r="REF28" s="497"/>
      <c r="REG28" s="497"/>
      <c r="REH28" s="497"/>
      <c r="REI28" s="497"/>
      <c r="REJ28" s="497"/>
      <c r="REK28" s="497"/>
      <c r="REL28" s="497"/>
      <c r="REM28" s="497"/>
      <c r="REN28" s="497"/>
      <c r="REO28" s="497"/>
      <c r="REP28" s="497"/>
      <c r="REQ28" s="497"/>
      <c r="RER28" s="497"/>
      <c r="RES28" s="497"/>
      <c r="RET28" s="497"/>
      <c r="REU28" s="497"/>
      <c r="REV28" s="497"/>
      <c r="REW28" s="497"/>
      <c r="REX28" s="497"/>
      <c r="REY28" s="497"/>
      <c r="REZ28" s="497"/>
      <c r="RFA28" s="497"/>
      <c r="RFB28" s="497"/>
      <c r="RFC28" s="497"/>
      <c r="RFD28" s="497"/>
      <c r="RFE28" s="497"/>
      <c r="RFF28" s="497"/>
      <c r="RFG28" s="497"/>
      <c r="RFH28" s="497"/>
      <c r="RFI28" s="497"/>
      <c r="RFJ28" s="497"/>
      <c r="RFK28" s="497"/>
      <c r="RFL28" s="497"/>
      <c r="RFM28" s="497"/>
      <c r="RFN28" s="497"/>
      <c r="RFO28" s="497"/>
      <c r="RFP28" s="497"/>
      <c r="RFQ28" s="497"/>
      <c r="RFR28" s="497"/>
      <c r="RFS28" s="497"/>
      <c r="RFT28" s="497"/>
      <c r="RFU28" s="497"/>
      <c r="RFV28" s="497"/>
      <c r="RFW28" s="497"/>
      <c r="RFX28" s="497"/>
      <c r="RFY28" s="497"/>
      <c r="RFZ28" s="497"/>
      <c r="RGA28" s="497"/>
      <c r="RGB28" s="497"/>
      <c r="RGC28" s="497"/>
      <c r="RGD28" s="497"/>
      <c r="RGE28" s="497"/>
      <c r="RGF28" s="497"/>
      <c r="RGG28" s="497"/>
      <c r="RGH28" s="497"/>
      <c r="RGI28" s="497"/>
      <c r="RGJ28" s="497"/>
      <c r="RGK28" s="497"/>
      <c r="RGL28" s="497"/>
      <c r="RGM28" s="497"/>
      <c r="RGN28" s="497"/>
      <c r="RGO28" s="497"/>
      <c r="RGP28" s="497"/>
      <c r="RGQ28" s="497"/>
      <c r="RGR28" s="497"/>
      <c r="RGS28" s="497"/>
      <c r="RGT28" s="497"/>
      <c r="RGU28" s="497"/>
      <c r="RGV28" s="497"/>
      <c r="RGW28" s="497"/>
      <c r="RGX28" s="497"/>
      <c r="RGY28" s="497"/>
      <c r="RGZ28" s="497"/>
      <c r="RHA28" s="497"/>
      <c r="RHB28" s="497"/>
      <c r="RHC28" s="497"/>
      <c r="RHD28" s="497"/>
      <c r="RHE28" s="497"/>
      <c r="RHF28" s="497"/>
      <c r="RHG28" s="497"/>
      <c r="RHH28" s="497"/>
      <c r="RHI28" s="497"/>
      <c r="RHJ28" s="497"/>
      <c r="RHK28" s="497"/>
      <c r="RHL28" s="497"/>
      <c r="RHM28" s="497"/>
      <c r="RHN28" s="497"/>
      <c r="RHO28" s="497"/>
      <c r="RHP28" s="497"/>
      <c r="RHQ28" s="497"/>
      <c r="RHR28" s="497"/>
      <c r="RHS28" s="497"/>
      <c r="RHT28" s="497"/>
      <c r="RHU28" s="497"/>
      <c r="RHV28" s="497"/>
      <c r="RHW28" s="497"/>
      <c r="RHX28" s="497"/>
      <c r="RHY28" s="497"/>
      <c r="RHZ28" s="497"/>
      <c r="RIA28" s="497"/>
      <c r="RIB28" s="497"/>
      <c r="RIC28" s="497"/>
      <c r="RID28" s="497"/>
      <c r="RIE28" s="497"/>
      <c r="RIF28" s="497"/>
      <c r="RIG28" s="497"/>
      <c r="RIH28" s="497"/>
      <c r="RII28" s="497"/>
      <c r="RIJ28" s="497"/>
      <c r="RIK28" s="497"/>
      <c r="RIL28" s="497"/>
      <c r="RIM28" s="497"/>
      <c r="RIN28" s="497"/>
      <c r="RIO28" s="497"/>
      <c r="RIP28" s="497"/>
      <c r="RIQ28" s="497"/>
      <c r="RIR28" s="497"/>
      <c r="RIS28" s="497"/>
      <c r="RIT28" s="497"/>
      <c r="RIU28" s="497"/>
      <c r="RIV28" s="497"/>
      <c r="RIW28" s="497"/>
      <c r="RIX28" s="497"/>
      <c r="RIY28" s="497"/>
      <c r="RIZ28" s="497"/>
      <c r="RJA28" s="497"/>
      <c r="RJB28" s="497"/>
      <c r="RJC28" s="497"/>
      <c r="RJD28" s="497"/>
      <c r="RJE28" s="497"/>
      <c r="RJF28" s="497"/>
      <c r="RJG28" s="497"/>
      <c r="RJH28" s="497"/>
      <c r="RJI28" s="497"/>
      <c r="RJJ28" s="497"/>
      <c r="RJK28" s="497"/>
      <c r="RJL28" s="497"/>
      <c r="RJM28" s="497"/>
      <c r="RJN28" s="497"/>
      <c r="RJO28" s="497"/>
      <c r="RJP28" s="497"/>
      <c r="RJQ28" s="497"/>
      <c r="RJR28" s="497"/>
      <c r="RJS28" s="497"/>
      <c r="RJT28" s="497"/>
      <c r="RJU28" s="497"/>
      <c r="RJV28" s="497"/>
      <c r="RJW28" s="497"/>
      <c r="RJX28" s="497"/>
      <c r="RJY28" s="497"/>
      <c r="RJZ28" s="497"/>
      <c r="RKA28" s="497"/>
      <c r="RKB28" s="497"/>
      <c r="RKC28" s="497"/>
      <c r="RKD28" s="497"/>
      <c r="RKE28" s="497"/>
      <c r="RKF28" s="497"/>
      <c r="RKG28" s="497"/>
      <c r="RKH28" s="497"/>
      <c r="RKI28" s="497"/>
      <c r="RKJ28" s="497"/>
      <c r="RKK28" s="497"/>
      <c r="RKL28" s="497"/>
      <c r="RKM28" s="497"/>
      <c r="RKN28" s="497"/>
      <c r="RKO28" s="497"/>
      <c r="RKP28" s="497"/>
      <c r="RKQ28" s="497"/>
      <c r="RKR28" s="497"/>
      <c r="RKS28" s="497"/>
      <c r="RKT28" s="497"/>
      <c r="RKU28" s="497"/>
      <c r="RKV28" s="497"/>
      <c r="RKW28" s="497"/>
      <c r="RKX28" s="497"/>
      <c r="RKY28" s="497"/>
      <c r="RKZ28" s="497"/>
      <c r="RLA28" s="497"/>
      <c r="RLB28" s="497"/>
      <c r="RLC28" s="497"/>
      <c r="RLD28" s="497"/>
      <c r="RLE28" s="497"/>
      <c r="RLF28" s="497"/>
      <c r="RLG28" s="497"/>
      <c r="RLH28" s="497"/>
      <c r="RLI28" s="497"/>
      <c r="RLJ28" s="497"/>
      <c r="RLK28" s="497"/>
      <c r="RLL28" s="497"/>
      <c r="RLM28" s="497"/>
      <c r="RLN28" s="497"/>
      <c r="RLO28" s="497"/>
      <c r="RLP28" s="497"/>
      <c r="RLQ28" s="497"/>
      <c r="RLR28" s="497"/>
      <c r="RLS28" s="497"/>
      <c r="RLT28" s="497"/>
      <c r="RLU28" s="497"/>
      <c r="RLV28" s="497"/>
      <c r="RLW28" s="497"/>
      <c r="RLX28" s="497"/>
      <c r="RLY28" s="497"/>
      <c r="RLZ28" s="497"/>
      <c r="RMA28" s="497"/>
      <c r="RMB28" s="497"/>
      <c r="RMC28" s="497"/>
      <c r="RMD28" s="497"/>
      <c r="RME28" s="497"/>
      <c r="RMF28" s="497"/>
      <c r="RMG28" s="497"/>
      <c r="RMH28" s="497"/>
      <c r="RMI28" s="497"/>
      <c r="RMJ28" s="497"/>
      <c r="RMK28" s="497"/>
      <c r="RML28" s="497"/>
      <c r="RMM28" s="497"/>
      <c r="RMN28" s="497"/>
      <c r="RMO28" s="497"/>
      <c r="RMP28" s="497"/>
      <c r="RMQ28" s="497"/>
      <c r="RMR28" s="497"/>
      <c r="RMS28" s="497"/>
      <c r="RMT28" s="497"/>
      <c r="RMU28" s="497"/>
      <c r="RMV28" s="497"/>
      <c r="RMW28" s="497"/>
      <c r="RMX28" s="497"/>
      <c r="RMY28" s="497"/>
      <c r="RMZ28" s="497"/>
      <c r="RNA28" s="497"/>
      <c r="RNB28" s="497"/>
      <c r="RNC28" s="497"/>
      <c r="RND28" s="497"/>
      <c r="RNE28" s="497"/>
      <c r="RNF28" s="497"/>
      <c r="RNG28" s="497"/>
      <c r="RNH28" s="497"/>
      <c r="RNI28" s="497"/>
      <c r="RNJ28" s="497"/>
      <c r="RNK28" s="497"/>
      <c r="RNL28" s="497"/>
      <c r="RNM28" s="497"/>
      <c r="RNN28" s="497"/>
      <c r="RNO28" s="497"/>
      <c r="RNP28" s="497"/>
      <c r="RNQ28" s="497"/>
      <c r="RNR28" s="497"/>
      <c r="RNS28" s="497"/>
      <c r="RNT28" s="497"/>
      <c r="RNU28" s="497"/>
      <c r="RNV28" s="497"/>
      <c r="RNW28" s="497"/>
      <c r="RNX28" s="497"/>
      <c r="RNY28" s="497"/>
      <c r="RNZ28" s="497"/>
      <c r="ROA28" s="497"/>
      <c r="ROB28" s="497"/>
      <c r="ROC28" s="497"/>
      <c r="ROD28" s="497"/>
      <c r="ROE28" s="497"/>
      <c r="ROF28" s="497"/>
      <c r="ROG28" s="497"/>
      <c r="ROH28" s="497"/>
      <c r="ROI28" s="497"/>
      <c r="ROJ28" s="497"/>
      <c r="ROK28" s="497"/>
      <c r="ROL28" s="497"/>
      <c r="ROM28" s="497"/>
      <c r="RON28" s="497"/>
      <c r="ROO28" s="497"/>
      <c r="ROP28" s="497"/>
      <c r="ROQ28" s="497"/>
      <c r="ROR28" s="497"/>
      <c r="ROS28" s="497"/>
      <c r="ROT28" s="497"/>
      <c r="ROU28" s="497"/>
      <c r="ROV28" s="497"/>
      <c r="ROW28" s="497"/>
      <c r="ROX28" s="497"/>
      <c r="ROY28" s="497"/>
      <c r="ROZ28" s="497"/>
      <c r="RPA28" s="497"/>
      <c r="RPB28" s="497"/>
      <c r="RPC28" s="497"/>
      <c r="RPD28" s="497"/>
      <c r="RPE28" s="497"/>
      <c r="RPF28" s="497"/>
      <c r="RPG28" s="497"/>
      <c r="RPH28" s="497"/>
      <c r="RPI28" s="497"/>
      <c r="RPJ28" s="497"/>
      <c r="RPK28" s="497"/>
      <c r="RPL28" s="497"/>
      <c r="RPM28" s="497"/>
      <c r="RPN28" s="497"/>
      <c r="RPO28" s="497"/>
      <c r="RPP28" s="497"/>
      <c r="RPQ28" s="497"/>
      <c r="RPR28" s="497"/>
      <c r="RPS28" s="497"/>
      <c r="RPT28" s="497"/>
      <c r="RPU28" s="497"/>
      <c r="RPV28" s="497"/>
      <c r="RPW28" s="497"/>
      <c r="RPX28" s="497"/>
      <c r="RPY28" s="497"/>
      <c r="RPZ28" s="497"/>
      <c r="RQA28" s="497"/>
      <c r="RQB28" s="497"/>
      <c r="RQC28" s="497"/>
      <c r="RQD28" s="497"/>
      <c r="RQE28" s="497"/>
      <c r="RQF28" s="497"/>
      <c r="RQG28" s="497"/>
      <c r="RQH28" s="497"/>
      <c r="RQI28" s="497"/>
      <c r="RQJ28" s="497"/>
      <c r="RQK28" s="497"/>
      <c r="RQL28" s="497"/>
      <c r="RQM28" s="497"/>
      <c r="RQN28" s="497"/>
      <c r="RQO28" s="497"/>
      <c r="RQP28" s="497"/>
      <c r="RQQ28" s="497"/>
      <c r="RQR28" s="497"/>
      <c r="RQS28" s="497"/>
      <c r="RQT28" s="497"/>
      <c r="RQU28" s="497"/>
      <c r="RQV28" s="497"/>
      <c r="RQW28" s="497"/>
      <c r="RQX28" s="497"/>
      <c r="RQY28" s="497"/>
      <c r="RQZ28" s="497"/>
      <c r="RRA28" s="497"/>
      <c r="RRB28" s="497"/>
      <c r="RRC28" s="497"/>
      <c r="RRD28" s="497"/>
      <c r="RRE28" s="497"/>
      <c r="RRF28" s="497"/>
      <c r="RRG28" s="497"/>
      <c r="RRH28" s="497"/>
      <c r="RRI28" s="497"/>
      <c r="RRJ28" s="497"/>
      <c r="RRK28" s="497"/>
      <c r="RRL28" s="497"/>
      <c r="RRM28" s="497"/>
      <c r="RRN28" s="497"/>
      <c r="RRO28" s="497"/>
      <c r="RRP28" s="497"/>
      <c r="RRQ28" s="497"/>
      <c r="RRR28" s="497"/>
      <c r="RRS28" s="497"/>
      <c r="RRT28" s="497"/>
      <c r="RRU28" s="497"/>
      <c r="RRV28" s="497"/>
      <c r="RRW28" s="497"/>
      <c r="RRX28" s="497"/>
      <c r="RRY28" s="497"/>
      <c r="RRZ28" s="497"/>
      <c r="RSA28" s="497"/>
      <c r="RSB28" s="497"/>
      <c r="RSC28" s="497"/>
      <c r="RSD28" s="497"/>
      <c r="RSE28" s="497"/>
      <c r="RSF28" s="497"/>
      <c r="RSG28" s="497"/>
      <c r="RSH28" s="497"/>
      <c r="RSI28" s="497"/>
      <c r="RSJ28" s="497"/>
      <c r="RSK28" s="497"/>
      <c r="RSL28" s="497"/>
      <c r="RSM28" s="497"/>
      <c r="RSN28" s="497"/>
      <c r="RSO28" s="497"/>
      <c r="RSP28" s="497"/>
      <c r="RSQ28" s="497"/>
      <c r="RSR28" s="497"/>
      <c r="RSS28" s="497"/>
      <c r="RST28" s="497"/>
      <c r="RSU28" s="497"/>
      <c r="RSV28" s="497"/>
      <c r="RSW28" s="497"/>
      <c r="RSX28" s="497"/>
      <c r="RSY28" s="497"/>
      <c r="RSZ28" s="497"/>
      <c r="RTA28" s="497"/>
      <c r="RTB28" s="497"/>
      <c r="RTC28" s="497"/>
      <c r="RTD28" s="497"/>
      <c r="RTE28" s="497"/>
      <c r="RTF28" s="497"/>
      <c r="RTG28" s="497"/>
      <c r="RTH28" s="497"/>
      <c r="RTI28" s="497"/>
      <c r="RTJ28" s="497"/>
      <c r="RTK28" s="497"/>
      <c r="RTL28" s="497"/>
      <c r="RTM28" s="497"/>
      <c r="RTN28" s="497"/>
      <c r="RTO28" s="497"/>
      <c r="RTP28" s="497"/>
      <c r="RTQ28" s="497"/>
      <c r="RTR28" s="497"/>
      <c r="RTS28" s="497"/>
      <c r="RTT28" s="497"/>
      <c r="RTU28" s="497"/>
      <c r="RTV28" s="497"/>
      <c r="RTW28" s="497"/>
      <c r="RTX28" s="497"/>
      <c r="RTY28" s="497"/>
      <c r="RTZ28" s="497"/>
      <c r="RUA28" s="497"/>
      <c r="RUB28" s="497"/>
      <c r="RUC28" s="497"/>
      <c r="RUD28" s="497"/>
      <c r="RUE28" s="497"/>
      <c r="RUF28" s="497"/>
      <c r="RUG28" s="497"/>
      <c r="RUH28" s="497"/>
      <c r="RUI28" s="497"/>
      <c r="RUJ28" s="497"/>
      <c r="RUK28" s="497"/>
      <c r="RUL28" s="497"/>
      <c r="RUM28" s="497"/>
      <c r="RUN28" s="497"/>
      <c r="RUO28" s="497"/>
      <c r="RUP28" s="497"/>
      <c r="RUQ28" s="497"/>
      <c r="RUR28" s="497"/>
      <c r="RUS28" s="497"/>
      <c r="RUT28" s="497"/>
      <c r="RUU28" s="497"/>
      <c r="RUV28" s="497"/>
      <c r="RUW28" s="497"/>
      <c r="RUX28" s="497"/>
      <c r="RUY28" s="497"/>
      <c r="RUZ28" s="497"/>
      <c r="RVA28" s="497"/>
      <c r="RVB28" s="497"/>
      <c r="RVC28" s="497"/>
      <c r="RVD28" s="497"/>
      <c r="RVE28" s="497"/>
      <c r="RVF28" s="497"/>
      <c r="RVG28" s="497"/>
      <c r="RVH28" s="497"/>
      <c r="RVI28" s="497"/>
      <c r="RVJ28" s="497"/>
      <c r="RVK28" s="497"/>
      <c r="RVL28" s="497"/>
      <c r="RVM28" s="497"/>
      <c r="RVN28" s="497"/>
      <c r="RVO28" s="497"/>
      <c r="RVP28" s="497"/>
      <c r="RVQ28" s="497"/>
      <c r="RVR28" s="497"/>
      <c r="RVS28" s="497"/>
      <c r="RVT28" s="497"/>
      <c r="RVU28" s="497"/>
      <c r="RVV28" s="497"/>
      <c r="RVW28" s="497"/>
      <c r="RVX28" s="497"/>
      <c r="RVY28" s="497"/>
      <c r="RVZ28" s="497"/>
      <c r="RWA28" s="497"/>
      <c r="RWB28" s="497"/>
      <c r="RWC28" s="497"/>
      <c r="RWD28" s="497"/>
      <c r="RWE28" s="497"/>
      <c r="RWF28" s="497"/>
      <c r="RWG28" s="497"/>
      <c r="RWH28" s="497"/>
      <c r="RWI28" s="497"/>
      <c r="RWJ28" s="497"/>
      <c r="RWK28" s="497"/>
      <c r="RWL28" s="497"/>
      <c r="RWM28" s="497"/>
      <c r="RWN28" s="497"/>
      <c r="RWO28" s="497"/>
      <c r="RWP28" s="497"/>
      <c r="RWQ28" s="497"/>
      <c r="RWR28" s="497"/>
      <c r="RWS28" s="497"/>
      <c r="RWT28" s="497"/>
      <c r="RWU28" s="497"/>
      <c r="RWV28" s="497"/>
      <c r="RWW28" s="497"/>
      <c r="RWX28" s="497"/>
      <c r="RWY28" s="497"/>
      <c r="RWZ28" s="497"/>
      <c r="RXA28" s="497"/>
      <c r="RXB28" s="497"/>
      <c r="RXC28" s="497"/>
      <c r="RXD28" s="497"/>
      <c r="RXE28" s="497"/>
      <c r="RXF28" s="497"/>
      <c r="RXG28" s="497"/>
      <c r="RXH28" s="497"/>
      <c r="RXI28" s="497"/>
      <c r="RXJ28" s="497"/>
      <c r="RXK28" s="497"/>
      <c r="RXL28" s="497"/>
      <c r="RXM28" s="497"/>
      <c r="RXN28" s="497"/>
      <c r="RXO28" s="497"/>
      <c r="RXP28" s="497"/>
      <c r="RXQ28" s="497"/>
      <c r="RXR28" s="497"/>
      <c r="RXS28" s="497"/>
      <c r="RXT28" s="497"/>
      <c r="RXU28" s="497"/>
      <c r="RXV28" s="497"/>
      <c r="RXW28" s="497"/>
      <c r="RXX28" s="497"/>
      <c r="RXY28" s="497"/>
      <c r="RXZ28" s="497"/>
      <c r="RYA28" s="497"/>
      <c r="RYB28" s="497"/>
      <c r="RYC28" s="497"/>
      <c r="RYD28" s="497"/>
      <c r="RYE28" s="497"/>
      <c r="RYF28" s="497"/>
      <c r="RYG28" s="497"/>
      <c r="RYH28" s="497"/>
      <c r="RYI28" s="497"/>
      <c r="RYJ28" s="497"/>
      <c r="RYK28" s="497"/>
      <c r="RYL28" s="497"/>
      <c r="RYM28" s="497"/>
      <c r="RYN28" s="497"/>
      <c r="RYO28" s="497"/>
      <c r="RYP28" s="497"/>
      <c r="RYQ28" s="497"/>
      <c r="RYR28" s="497"/>
      <c r="RYS28" s="497"/>
      <c r="RYT28" s="497"/>
      <c r="RYU28" s="497"/>
      <c r="RYV28" s="497"/>
      <c r="RYW28" s="497"/>
      <c r="RYX28" s="497"/>
      <c r="RYY28" s="497"/>
      <c r="RYZ28" s="497"/>
      <c r="RZA28" s="497"/>
      <c r="RZB28" s="497"/>
      <c r="RZC28" s="497"/>
      <c r="RZD28" s="497"/>
      <c r="RZE28" s="497"/>
      <c r="RZF28" s="497"/>
      <c r="RZG28" s="497"/>
      <c r="RZH28" s="497"/>
      <c r="RZI28" s="497"/>
      <c r="RZJ28" s="497"/>
      <c r="RZK28" s="497"/>
      <c r="RZL28" s="497"/>
      <c r="RZM28" s="497"/>
      <c r="RZN28" s="497"/>
      <c r="RZO28" s="497"/>
      <c r="RZP28" s="497"/>
      <c r="RZQ28" s="497"/>
      <c r="RZR28" s="497"/>
      <c r="RZS28" s="497"/>
      <c r="RZT28" s="497"/>
      <c r="RZU28" s="497"/>
      <c r="RZV28" s="497"/>
      <c r="RZW28" s="497"/>
      <c r="RZX28" s="497"/>
      <c r="RZY28" s="497"/>
      <c r="RZZ28" s="497"/>
      <c r="SAA28" s="497"/>
      <c r="SAB28" s="497"/>
      <c r="SAC28" s="497"/>
      <c r="SAD28" s="497"/>
      <c r="SAE28" s="497"/>
      <c r="SAF28" s="497"/>
      <c r="SAG28" s="497"/>
      <c r="SAH28" s="497"/>
      <c r="SAI28" s="497"/>
      <c r="SAJ28" s="497"/>
      <c r="SAK28" s="497"/>
      <c r="SAL28" s="497"/>
      <c r="SAM28" s="497"/>
      <c r="SAN28" s="497"/>
      <c r="SAO28" s="497"/>
      <c r="SAP28" s="497"/>
      <c r="SAQ28" s="497"/>
      <c r="SAR28" s="497"/>
      <c r="SAS28" s="497"/>
      <c r="SAT28" s="497"/>
      <c r="SAU28" s="497"/>
      <c r="SAV28" s="497"/>
      <c r="SAW28" s="497"/>
      <c r="SAX28" s="497"/>
      <c r="SAY28" s="497"/>
      <c r="SAZ28" s="497"/>
      <c r="SBA28" s="497"/>
      <c r="SBB28" s="497"/>
      <c r="SBC28" s="497"/>
      <c r="SBD28" s="497"/>
      <c r="SBE28" s="497"/>
      <c r="SBF28" s="497"/>
      <c r="SBG28" s="497"/>
      <c r="SBH28" s="497"/>
      <c r="SBI28" s="497"/>
      <c r="SBJ28" s="497"/>
      <c r="SBK28" s="497"/>
      <c r="SBL28" s="497"/>
      <c r="SBM28" s="497"/>
      <c r="SBN28" s="497"/>
      <c r="SBO28" s="497"/>
      <c r="SBP28" s="497"/>
      <c r="SBQ28" s="497"/>
      <c r="SBR28" s="497"/>
      <c r="SBS28" s="497"/>
      <c r="SBT28" s="497"/>
      <c r="SBU28" s="497"/>
      <c r="SBV28" s="497"/>
      <c r="SBW28" s="497"/>
      <c r="SBX28" s="497"/>
      <c r="SBY28" s="497"/>
      <c r="SBZ28" s="497"/>
      <c r="SCA28" s="497"/>
      <c r="SCB28" s="497"/>
      <c r="SCC28" s="497"/>
      <c r="SCD28" s="497"/>
      <c r="SCE28" s="497"/>
      <c r="SCF28" s="497"/>
      <c r="SCG28" s="497"/>
      <c r="SCH28" s="497"/>
      <c r="SCI28" s="497"/>
      <c r="SCJ28" s="497"/>
      <c r="SCK28" s="497"/>
      <c r="SCL28" s="497"/>
      <c r="SCM28" s="497"/>
      <c r="SCN28" s="497"/>
      <c r="SCO28" s="497"/>
      <c r="SCP28" s="497"/>
      <c r="SCQ28" s="497"/>
      <c r="SCR28" s="497"/>
      <c r="SCS28" s="497"/>
      <c r="SCT28" s="497"/>
      <c r="SCU28" s="497"/>
      <c r="SCV28" s="497"/>
      <c r="SCW28" s="497"/>
      <c r="SCX28" s="497"/>
      <c r="SCY28" s="497"/>
      <c r="SCZ28" s="497"/>
      <c r="SDA28" s="497"/>
      <c r="SDB28" s="497"/>
      <c r="SDC28" s="497"/>
      <c r="SDD28" s="497"/>
      <c r="SDE28" s="497"/>
      <c r="SDF28" s="497"/>
      <c r="SDG28" s="497"/>
      <c r="SDH28" s="497"/>
      <c r="SDI28" s="497"/>
      <c r="SDJ28" s="497"/>
      <c r="SDK28" s="497"/>
      <c r="SDL28" s="497"/>
      <c r="SDM28" s="497"/>
      <c r="SDN28" s="497"/>
      <c r="SDO28" s="497"/>
      <c r="SDP28" s="497"/>
      <c r="SDQ28" s="497"/>
      <c r="SDR28" s="497"/>
      <c r="SDS28" s="497"/>
      <c r="SDT28" s="497"/>
      <c r="SDU28" s="497"/>
      <c r="SDV28" s="497"/>
      <c r="SDW28" s="497"/>
      <c r="SDX28" s="497"/>
      <c r="SDY28" s="497"/>
      <c r="SDZ28" s="497"/>
      <c r="SEA28" s="497"/>
      <c r="SEB28" s="497"/>
      <c r="SEC28" s="497"/>
      <c r="SED28" s="497"/>
      <c r="SEE28" s="497"/>
      <c r="SEF28" s="497"/>
      <c r="SEG28" s="497"/>
      <c r="SEH28" s="497"/>
      <c r="SEI28" s="497"/>
      <c r="SEJ28" s="497"/>
      <c r="SEK28" s="497"/>
      <c r="SEL28" s="497"/>
      <c r="SEM28" s="497"/>
      <c r="SEN28" s="497"/>
      <c r="SEO28" s="497"/>
      <c r="SEP28" s="497"/>
      <c r="SEQ28" s="497"/>
      <c r="SER28" s="497"/>
      <c r="SES28" s="497"/>
      <c r="SET28" s="497"/>
      <c r="SEU28" s="497"/>
      <c r="SEV28" s="497"/>
      <c r="SEW28" s="497"/>
      <c r="SEX28" s="497"/>
      <c r="SEY28" s="497"/>
      <c r="SEZ28" s="497"/>
      <c r="SFA28" s="497"/>
      <c r="SFB28" s="497"/>
      <c r="SFC28" s="497"/>
      <c r="SFD28" s="497"/>
      <c r="SFE28" s="497"/>
      <c r="SFF28" s="497"/>
      <c r="SFG28" s="497"/>
      <c r="SFH28" s="497"/>
      <c r="SFI28" s="497"/>
      <c r="SFJ28" s="497"/>
      <c r="SFK28" s="497"/>
      <c r="SFL28" s="497"/>
      <c r="SFM28" s="497"/>
      <c r="SFN28" s="497"/>
      <c r="SFO28" s="497"/>
      <c r="SFP28" s="497"/>
      <c r="SFQ28" s="497"/>
      <c r="SFR28" s="497"/>
      <c r="SFS28" s="497"/>
      <c r="SFT28" s="497"/>
      <c r="SFU28" s="497"/>
      <c r="SFV28" s="497"/>
      <c r="SFW28" s="497"/>
      <c r="SFX28" s="497"/>
      <c r="SFY28" s="497"/>
      <c r="SFZ28" s="497"/>
      <c r="SGA28" s="497"/>
      <c r="SGB28" s="497"/>
      <c r="SGC28" s="497"/>
      <c r="SGD28" s="497"/>
      <c r="SGE28" s="497"/>
      <c r="SGF28" s="497"/>
      <c r="SGG28" s="497"/>
      <c r="SGH28" s="497"/>
      <c r="SGI28" s="497"/>
      <c r="SGJ28" s="497"/>
      <c r="SGK28" s="497"/>
      <c r="SGL28" s="497"/>
      <c r="SGM28" s="497"/>
      <c r="SGN28" s="497"/>
      <c r="SGO28" s="497"/>
      <c r="SGP28" s="497"/>
      <c r="SGQ28" s="497"/>
      <c r="SGR28" s="497"/>
      <c r="SGS28" s="497"/>
      <c r="SGT28" s="497"/>
      <c r="SGU28" s="497"/>
      <c r="SGV28" s="497"/>
      <c r="SGW28" s="497"/>
      <c r="SGX28" s="497"/>
      <c r="SGY28" s="497"/>
      <c r="SGZ28" s="497"/>
      <c r="SHA28" s="497"/>
      <c r="SHB28" s="497"/>
      <c r="SHC28" s="497"/>
      <c r="SHD28" s="497"/>
      <c r="SHE28" s="497"/>
      <c r="SHF28" s="497"/>
      <c r="SHG28" s="497"/>
      <c r="SHH28" s="497"/>
      <c r="SHI28" s="497"/>
      <c r="SHJ28" s="497"/>
      <c r="SHK28" s="497"/>
      <c r="SHL28" s="497"/>
      <c r="SHM28" s="497"/>
      <c r="SHN28" s="497"/>
      <c r="SHO28" s="497"/>
      <c r="SHP28" s="497"/>
      <c r="SHQ28" s="497"/>
      <c r="SHR28" s="497"/>
      <c r="SHS28" s="497"/>
      <c r="SHT28" s="497"/>
      <c r="SHU28" s="497"/>
      <c r="SHV28" s="497"/>
      <c r="SHW28" s="497"/>
      <c r="SHX28" s="497"/>
      <c r="SHY28" s="497"/>
      <c r="SHZ28" s="497"/>
      <c r="SIA28" s="497"/>
      <c r="SIB28" s="497"/>
      <c r="SIC28" s="497"/>
      <c r="SID28" s="497"/>
      <c r="SIE28" s="497"/>
      <c r="SIF28" s="497"/>
      <c r="SIG28" s="497"/>
      <c r="SIH28" s="497"/>
      <c r="SII28" s="497"/>
      <c r="SIJ28" s="497"/>
      <c r="SIK28" s="497"/>
      <c r="SIL28" s="497"/>
      <c r="SIM28" s="497"/>
      <c r="SIN28" s="497"/>
      <c r="SIO28" s="497"/>
      <c r="SIP28" s="497"/>
      <c r="SIQ28" s="497"/>
      <c r="SIR28" s="497"/>
      <c r="SIS28" s="497"/>
      <c r="SIT28" s="497"/>
      <c r="SIU28" s="497"/>
      <c r="SIV28" s="497"/>
      <c r="SIW28" s="497"/>
      <c r="SIX28" s="497"/>
      <c r="SIY28" s="497"/>
      <c r="SIZ28" s="497"/>
      <c r="SJA28" s="497"/>
      <c r="SJB28" s="497"/>
      <c r="SJC28" s="497"/>
      <c r="SJD28" s="497"/>
      <c r="SJE28" s="497"/>
      <c r="SJF28" s="497"/>
      <c r="SJG28" s="497"/>
      <c r="SJH28" s="497"/>
      <c r="SJI28" s="497"/>
      <c r="SJJ28" s="497"/>
      <c r="SJK28" s="497"/>
      <c r="SJL28" s="497"/>
      <c r="SJM28" s="497"/>
      <c r="SJN28" s="497"/>
      <c r="SJO28" s="497"/>
      <c r="SJP28" s="497"/>
      <c r="SJQ28" s="497"/>
      <c r="SJR28" s="497"/>
      <c r="SJS28" s="497"/>
      <c r="SJT28" s="497"/>
      <c r="SJU28" s="497"/>
      <c r="SJV28" s="497"/>
      <c r="SJW28" s="497"/>
      <c r="SJX28" s="497"/>
      <c r="SJY28" s="497"/>
      <c r="SJZ28" s="497"/>
      <c r="SKA28" s="497"/>
      <c r="SKB28" s="497"/>
      <c r="SKC28" s="497"/>
      <c r="SKD28" s="497"/>
      <c r="SKE28" s="497"/>
      <c r="SKF28" s="497"/>
      <c r="SKG28" s="497"/>
      <c r="SKH28" s="497"/>
      <c r="SKI28" s="497"/>
      <c r="SKJ28" s="497"/>
      <c r="SKK28" s="497"/>
      <c r="SKL28" s="497"/>
      <c r="SKM28" s="497"/>
      <c r="SKN28" s="497"/>
      <c r="SKO28" s="497"/>
      <c r="SKP28" s="497"/>
      <c r="SKQ28" s="497"/>
      <c r="SKR28" s="497"/>
      <c r="SKS28" s="497"/>
      <c r="SKT28" s="497"/>
      <c r="SKU28" s="497"/>
      <c r="SKV28" s="497"/>
      <c r="SKW28" s="497"/>
      <c r="SKX28" s="497"/>
      <c r="SKY28" s="497"/>
      <c r="SKZ28" s="497"/>
      <c r="SLA28" s="497"/>
      <c r="SLB28" s="497"/>
      <c r="SLC28" s="497"/>
      <c r="SLD28" s="497"/>
      <c r="SLE28" s="497"/>
      <c r="SLF28" s="497"/>
      <c r="SLG28" s="497"/>
      <c r="SLH28" s="497"/>
      <c r="SLI28" s="497"/>
      <c r="SLJ28" s="497"/>
      <c r="SLK28" s="497"/>
      <c r="SLL28" s="497"/>
      <c r="SLM28" s="497"/>
      <c r="SLN28" s="497"/>
      <c r="SLO28" s="497"/>
      <c r="SLP28" s="497"/>
      <c r="SLQ28" s="497"/>
      <c r="SLR28" s="497"/>
      <c r="SLS28" s="497"/>
      <c r="SLT28" s="497"/>
      <c r="SLU28" s="497"/>
      <c r="SLV28" s="497"/>
      <c r="SLW28" s="497"/>
      <c r="SLX28" s="497"/>
      <c r="SLY28" s="497"/>
      <c r="SLZ28" s="497"/>
      <c r="SMA28" s="497"/>
      <c r="SMB28" s="497"/>
      <c r="SMC28" s="497"/>
      <c r="SMD28" s="497"/>
      <c r="SME28" s="497"/>
      <c r="SMF28" s="497"/>
      <c r="SMG28" s="497"/>
      <c r="SMH28" s="497"/>
      <c r="SMI28" s="497"/>
      <c r="SMJ28" s="497"/>
      <c r="SMK28" s="497"/>
      <c r="SML28" s="497"/>
      <c r="SMM28" s="497"/>
      <c r="SMN28" s="497"/>
      <c r="SMO28" s="497"/>
      <c r="SMP28" s="497"/>
      <c r="SMQ28" s="497"/>
      <c r="SMR28" s="497"/>
      <c r="SMS28" s="497"/>
      <c r="SMT28" s="497"/>
      <c r="SMU28" s="497"/>
      <c r="SMV28" s="497"/>
      <c r="SMW28" s="497"/>
      <c r="SMX28" s="497"/>
      <c r="SMY28" s="497"/>
      <c r="SMZ28" s="497"/>
      <c r="SNA28" s="497"/>
      <c r="SNB28" s="497"/>
      <c r="SNC28" s="497"/>
      <c r="SND28" s="497"/>
      <c r="SNE28" s="497"/>
      <c r="SNF28" s="497"/>
      <c r="SNG28" s="497"/>
      <c r="SNH28" s="497"/>
      <c r="SNI28" s="497"/>
      <c r="SNJ28" s="497"/>
      <c r="SNK28" s="497"/>
      <c r="SNL28" s="497"/>
      <c r="SNM28" s="497"/>
      <c r="SNN28" s="497"/>
      <c r="SNO28" s="497"/>
      <c r="SNP28" s="497"/>
      <c r="SNQ28" s="497"/>
      <c r="SNR28" s="497"/>
      <c r="SNS28" s="497"/>
      <c r="SNT28" s="497"/>
      <c r="SNU28" s="497"/>
      <c r="SNV28" s="497"/>
      <c r="SNW28" s="497"/>
      <c r="SNX28" s="497"/>
      <c r="SNY28" s="497"/>
      <c r="SNZ28" s="497"/>
      <c r="SOA28" s="497"/>
      <c r="SOB28" s="497"/>
      <c r="SOC28" s="497"/>
      <c r="SOD28" s="497"/>
      <c r="SOE28" s="497"/>
      <c r="SOF28" s="497"/>
      <c r="SOG28" s="497"/>
      <c r="SOH28" s="497"/>
      <c r="SOI28" s="497"/>
      <c r="SOJ28" s="497"/>
      <c r="SOK28" s="497"/>
      <c r="SOL28" s="497"/>
      <c r="SOM28" s="497"/>
      <c r="SON28" s="497"/>
      <c r="SOO28" s="497"/>
      <c r="SOP28" s="497"/>
      <c r="SOQ28" s="497"/>
      <c r="SOR28" s="497"/>
      <c r="SOS28" s="497"/>
      <c r="SOT28" s="497"/>
      <c r="SOU28" s="497"/>
      <c r="SOV28" s="497"/>
      <c r="SOW28" s="497"/>
      <c r="SOX28" s="497"/>
      <c r="SOY28" s="497"/>
      <c r="SOZ28" s="497"/>
      <c r="SPA28" s="497"/>
      <c r="SPB28" s="497"/>
      <c r="SPC28" s="497"/>
      <c r="SPD28" s="497"/>
      <c r="SPE28" s="497"/>
      <c r="SPF28" s="497"/>
      <c r="SPG28" s="497"/>
      <c r="SPH28" s="497"/>
      <c r="SPI28" s="497"/>
      <c r="SPJ28" s="497"/>
      <c r="SPK28" s="497"/>
      <c r="SPL28" s="497"/>
      <c r="SPM28" s="497"/>
      <c r="SPN28" s="497"/>
      <c r="SPO28" s="497"/>
      <c r="SPP28" s="497"/>
      <c r="SPQ28" s="497"/>
      <c r="SPR28" s="497"/>
      <c r="SPS28" s="497"/>
      <c r="SPT28" s="497"/>
      <c r="SPU28" s="497"/>
      <c r="SPV28" s="497"/>
      <c r="SPW28" s="497"/>
      <c r="SPX28" s="497"/>
      <c r="SPY28" s="497"/>
      <c r="SPZ28" s="497"/>
      <c r="SQA28" s="497"/>
      <c r="SQB28" s="497"/>
      <c r="SQC28" s="497"/>
      <c r="SQD28" s="497"/>
      <c r="SQE28" s="497"/>
      <c r="SQF28" s="497"/>
      <c r="SQG28" s="497"/>
      <c r="SQH28" s="497"/>
      <c r="SQI28" s="497"/>
      <c r="SQJ28" s="497"/>
      <c r="SQK28" s="497"/>
      <c r="SQL28" s="497"/>
      <c r="SQM28" s="497"/>
      <c r="SQN28" s="497"/>
      <c r="SQO28" s="497"/>
      <c r="SQP28" s="497"/>
      <c r="SQQ28" s="497"/>
      <c r="SQR28" s="497"/>
      <c r="SQS28" s="497"/>
      <c r="SQT28" s="497"/>
      <c r="SQU28" s="497"/>
      <c r="SQV28" s="497"/>
      <c r="SQW28" s="497"/>
      <c r="SQX28" s="497"/>
      <c r="SQY28" s="497"/>
      <c r="SQZ28" s="497"/>
      <c r="SRA28" s="497"/>
      <c r="SRB28" s="497"/>
      <c r="SRC28" s="497"/>
      <c r="SRD28" s="497"/>
      <c r="SRE28" s="497"/>
      <c r="SRF28" s="497"/>
      <c r="SRG28" s="497"/>
      <c r="SRH28" s="497"/>
      <c r="SRI28" s="497"/>
      <c r="SRJ28" s="497"/>
      <c r="SRK28" s="497"/>
      <c r="SRL28" s="497"/>
      <c r="SRM28" s="497"/>
      <c r="SRN28" s="497"/>
      <c r="SRO28" s="497"/>
      <c r="SRP28" s="497"/>
      <c r="SRQ28" s="497"/>
      <c r="SRR28" s="497"/>
      <c r="SRS28" s="497"/>
      <c r="SRT28" s="497"/>
      <c r="SRU28" s="497"/>
      <c r="SRV28" s="497"/>
      <c r="SRW28" s="497"/>
      <c r="SRX28" s="497"/>
      <c r="SRY28" s="497"/>
      <c r="SRZ28" s="497"/>
      <c r="SSA28" s="497"/>
      <c r="SSB28" s="497"/>
      <c r="SSC28" s="497"/>
      <c r="SSD28" s="497"/>
      <c r="SSE28" s="497"/>
      <c r="SSF28" s="497"/>
      <c r="SSG28" s="497"/>
      <c r="SSH28" s="497"/>
      <c r="SSI28" s="497"/>
      <c r="SSJ28" s="497"/>
      <c r="SSK28" s="497"/>
      <c r="SSL28" s="497"/>
      <c r="SSM28" s="497"/>
      <c r="SSN28" s="497"/>
      <c r="SSO28" s="497"/>
      <c r="SSP28" s="497"/>
      <c r="SSQ28" s="497"/>
      <c r="SSR28" s="497"/>
      <c r="SSS28" s="497"/>
      <c r="SST28" s="497"/>
      <c r="SSU28" s="497"/>
      <c r="SSV28" s="497"/>
      <c r="SSW28" s="497"/>
      <c r="SSX28" s="497"/>
      <c r="SSY28" s="497"/>
      <c r="SSZ28" s="497"/>
      <c r="STA28" s="497"/>
      <c r="STB28" s="497"/>
      <c r="STC28" s="497"/>
      <c r="STD28" s="497"/>
      <c r="STE28" s="497"/>
      <c r="STF28" s="497"/>
      <c r="STG28" s="497"/>
      <c r="STH28" s="497"/>
      <c r="STI28" s="497"/>
      <c r="STJ28" s="497"/>
      <c r="STK28" s="497"/>
      <c r="STL28" s="497"/>
      <c r="STM28" s="497"/>
      <c r="STN28" s="497"/>
      <c r="STO28" s="497"/>
      <c r="STP28" s="497"/>
      <c r="STQ28" s="497"/>
      <c r="STR28" s="497"/>
      <c r="STS28" s="497"/>
      <c r="STT28" s="497"/>
      <c r="STU28" s="497"/>
      <c r="STV28" s="497"/>
      <c r="STW28" s="497"/>
      <c r="STX28" s="497"/>
      <c r="STY28" s="497"/>
      <c r="STZ28" s="497"/>
      <c r="SUA28" s="497"/>
      <c r="SUB28" s="497"/>
      <c r="SUC28" s="497"/>
      <c r="SUD28" s="497"/>
      <c r="SUE28" s="497"/>
      <c r="SUF28" s="497"/>
      <c r="SUG28" s="497"/>
      <c r="SUH28" s="497"/>
      <c r="SUI28" s="497"/>
      <c r="SUJ28" s="497"/>
      <c r="SUK28" s="497"/>
      <c r="SUL28" s="497"/>
      <c r="SUM28" s="497"/>
      <c r="SUN28" s="497"/>
      <c r="SUO28" s="497"/>
      <c r="SUP28" s="497"/>
      <c r="SUQ28" s="497"/>
      <c r="SUR28" s="497"/>
      <c r="SUS28" s="497"/>
      <c r="SUT28" s="497"/>
      <c r="SUU28" s="497"/>
      <c r="SUV28" s="497"/>
      <c r="SUW28" s="497"/>
      <c r="SUX28" s="497"/>
      <c r="SUY28" s="497"/>
      <c r="SUZ28" s="497"/>
      <c r="SVA28" s="497"/>
      <c r="SVB28" s="497"/>
      <c r="SVC28" s="497"/>
      <c r="SVD28" s="497"/>
      <c r="SVE28" s="497"/>
      <c r="SVF28" s="497"/>
      <c r="SVG28" s="497"/>
      <c r="SVH28" s="497"/>
      <c r="SVI28" s="497"/>
      <c r="SVJ28" s="497"/>
      <c r="SVK28" s="497"/>
      <c r="SVL28" s="497"/>
      <c r="SVM28" s="497"/>
      <c r="SVN28" s="497"/>
      <c r="SVO28" s="497"/>
      <c r="SVP28" s="497"/>
      <c r="SVQ28" s="497"/>
      <c r="SVR28" s="497"/>
      <c r="SVS28" s="497"/>
      <c r="SVT28" s="497"/>
      <c r="SVU28" s="497"/>
      <c r="SVV28" s="497"/>
      <c r="SVW28" s="497"/>
      <c r="SVX28" s="497"/>
      <c r="SVY28" s="497"/>
      <c r="SVZ28" s="497"/>
      <c r="SWA28" s="497"/>
      <c r="SWB28" s="497"/>
      <c r="SWC28" s="497"/>
      <c r="SWD28" s="497"/>
      <c r="SWE28" s="497"/>
      <c r="SWF28" s="497"/>
      <c r="SWG28" s="497"/>
      <c r="SWH28" s="497"/>
      <c r="SWI28" s="497"/>
      <c r="SWJ28" s="497"/>
      <c r="SWK28" s="497"/>
      <c r="SWL28" s="497"/>
      <c r="SWM28" s="497"/>
      <c r="SWN28" s="497"/>
      <c r="SWO28" s="497"/>
      <c r="SWP28" s="497"/>
      <c r="SWQ28" s="497"/>
      <c r="SWR28" s="497"/>
      <c r="SWS28" s="497"/>
      <c r="SWT28" s="497"/>
      <c r="SWU28" s="497"/>
      <c r="SWV28" s="497"/>
      <c r="SWW28" s="497"/>
      <c r="SWX28" s="497"/>
      <c r="SWY28" s="497"/>
      <c r="SWZ28" s="497"/>
      <c r="SXA28" s="497"/>
      <c r="SXB28" s="497"/>
      <c r="SXC28" s="497"/>
      <c r="SXD28" s="497"/>
      <c r="SXE28" s="497"/>
      <c r="SXF28" s="497"/>
      <c r="SXG28" s="497"/>
      <c r="SXH28" s="497"/>
      <c r="SXI28" s="497"/>
      <c r="SXJ28" s="497"/>
      <c r="SXK28" s="497"/>
      <c r="SXL28" s="497"/>
      <c r="SXM28" s="497"/>
      <c r="SXN28" s="497"/>
      <c r="SXO28" s="497"/>
      <c r="SXP28" s="497"/>
      <c r="SXQ28" s="497"/>
      <c r="SXR28" s="497"/>
      <c r="SXS28" s="497"/>
      <c r="SXT28" s="497"/>
      <c r="SXU28" s="497"/>
      <c r="SXV28" s="497"/>
      <c r="SXW28" s="497"/>
      <c r="SXX28" s="497"/>
      <c r="SXY28" s="497"/>
      <c r="SXZ28" s="497"/>
      <c r="SYA28" s="497"/>
      <c r="SYB28" s="497"/>
      <c r="SYC28" s="497"/>
      <c r="SYD28" s="497"/>
      <c r="SYE28" s="497"/>
      <c r="SYF28" s="497"/>
      <c r="SYG28" s="497"/>
      <c r="SYH28" s="497"/>
      <c r="SYI28" s="497"/>
      <c r="SYJ28" s="497"/>
      <c r="SYK28" s="497"/>
      <c r="SYL28" s="497"/>
      <c r="SYM28" s="497"/>
      <c r="SYN28" s="497"/>
      <c r="SYO28" s="497"/>
      <c r="SYP28" s="497"/>
      <c r="SYQ28" s="497"/>
      <c r="SYR28" s="497"/>
      <c r="SYS28" s="497"/>
      <c r="SYT28" s="497"/>
      <c r="SYU28" s="497"/>
      <c r="SYV28" s="497"/>
      <c r="SYW28" s="497"/>
      <c r="SYX28" s="497"/>
      <c r="SYY28" s="497"/>
      <c r="SYZ28" s="497"/>
      <c r="SZA28" s="497"/>
      <c r="SZB28" s="497"/>
      <c r="SZC28" s="497"/>
      <c r="SZD28" s="497"/>
      <c r="SZE28" s="497"/>
      <c r="SZF28" s="497"/>
      <c r="SZG28" s="497"/>
      <c r="SZH28" s="497"/>
      <c r="SZI28" s="497"/>
      <c r="SZJ28" s="497"/>
      <c r="SZK28" s="497"/>
      <c r="SZL28" s="497"/>
      <c r="SZM28" s="497"/>
      <c r="SZN28" s="497"/>
      <c r="SZO28" s="497"/>
      <c r="SZP28" s="497"/>
      <c r="SZQ28" s="497"/>
      <c r="SZR28" s="497"/>
      <c r="SZS28" s="497"/>
      <c r="SZT28" s="497"/>
      <c r="SZU28" s="497"/>
      <c r="SZV28" s="497"/>
      <c r="SZW28" s="497"/>
      <c r="SZX28" s="497"/>
      <c r="SZY28" s="497"/>
      <c r="SZZ28" s="497"/>
      <c r="TAA28" s="497"/>
      <c r="TAB28" s="497"/>
      <c r="TAC28" s="497"/>
      <c r="TAD28" s="497"/>
      <c r="TAE28" s="497"/>
      <c r="TAF28" s="497"/>
      <c r="TAG28" s="497"/>
      <c r="TAH28" s="497"/>
      <c r="TAI28" s="497"/>
      <c r="TAJ28" s="497"/>
      <c r="TAK28" s="497"/>
      <c r="TAL28" s="497"/>
      <c r="TAM28" s="497"/>
      <c r="TAN28" s="497"/>
      <c r="TAO28" s="497"/>
      <c r="TAP28" s="497"/>
      <c r="TAQ28" s="497"/>
      <c r="TAR28" s="497"/>
      <c r="TAS28" s="497"/>
      <c r="TAT28" s="497"/>
      <c r="TAU28" s="497"/>
      <c r="TAV28" s="497"/>
      <c r="TAW28" s="497"/>
      <c r="TAX28" s="497"/>
      <c r="TAY28" s="497"/>
      <c r="TAZ28" s="497"/>
      <c r="TBA28" s="497"/>
      <c r="TBB28" s="497"/>
      <c r="TBC28" s="497"/>
      <c r="TBD28" s="497"/>
      <c r="TBE28" s="497"/>
      <c r="TBF28" s="497"/>
      <c r="TBG28" s="497"/>
      <c r="TBH28" s="497"/>
      <c r="TBI28" s="497"/>
      <c r="TBJ28" s="497"/>
      <c r="TBK28" s="497"/>
      <c r="TBL28" s="497"/>
      <c r="TBM28" s="497"/>
      <c r="TBN28" s="497"/>
      <c r="TBO28" s="497"/>
      <c r="TBP28" s="497"/>
      <c r="TBQ28" s="497"/>
      <c r="TBR28" s="497"/>
      <c r="TBS28" s="497"/>
      <c r="TBT28" s="497"/>
      <c r="TBU28" s="497"/>
      <c r="TBV28" s="497"/>
      <c r="TBW28" s="497"/>
      <c r="TBX28" s="497"/>
      <c r="TBY28" s="497"/>
      <c r="TBZ28" s="497"/>
      <c r="TCA28" s="497"/>
      <c r="TCB28" s="497"/>
      <c r="TCC28" s="497"/>
      <c r="TCD28" s="497"/>
      <c r="TCE28" s="497"/>
      <c r="TCF28" s="497"/>
      <c r="TCG28" s="497"/>
      <c r="TCH28" s="497"/>
      <c r="TCI28" s="497"/>
      <c r="TCJ28" s="497"/>
      <c r="TCK28" s="497"/>
      <c r="TCL28" s="497"/>
      <c r="TCM28" s="497"/>
      <c r="TCN28" s="497"/>
      <c r="TCO28" s="497"/>
      <c r="TCP28" s="497"/>
      <c r="TCQ28" s="497"/>
      <c r="TCR28" s="497"/>
      <c r="TCS28" s="497"/>
      <c r="TCT28" s="497"/>
      <c r="TCU28" s="497"/>
      <c r="TCV28" s="497"/>
      <c r="TCW28" s="497"/>
      <c r="TCX28" s="497"/>
      <c r="TCY28" s="497"/>
      <c r="TCZ28" s="497"/>
      <c r="TDA28" s="497"/>
      <c r="TDB28" s="497"/>
      <c r="TDC28" s="497"/>
      <c r="TDD28" s="497"/>
      <c r="TDE28" s="497"/>
      <c r="TDF28" s="497"/>
      <c r="TDG28" s="497"/>
      <c r="TDH28" s="497"/>
      <c r="TDI28" s="497"/>
      <c r="TDJ28" s="497"/>
      <c r="TDK28" s="497"/>
      <c r="TDL28" s="497"/>
      <c r="TDM28" s="497"/>
      <c r="TDN28" s="497"/>
      <c r="TDO28" s="497"/>
      <c r="TDP28" s="497"/>
      <c r="TDQ28" s="497"/>
      <c r="TDR28" s="497"/>
      <c r="TDS28" s="497"/>
      <c r="TDT28" s="497"/>
      <c r="TDU28" s="497"/>
      <c r="TDV28" s="497"/>
      <c r="TDW28" s="497"/>
      <c r="TDX28" s="497"/>
      <c r="TDY28" s="497"/>
      <c r="TDZ28" s="497"/>
      <c r="TEA28" s="497"/>
      <c r="TEB28" s="497"/>
      <c r="TEC28" s="497"/>
      <c r="TED28" s="497"/>
      <c r="TEE28" s="497"/>
      <c r="TEF28" s="497"/>
      <c r="TEG28" s="497"/>
      <c r="TEH28" s="497"/>
      <c r="TEI28" s="497"/>
      <c r="TEJ28" s="497"/>
      <c r="TEK28" s="497"/>
      <c r="TEL28" s="497"/>
      <c r="TEM28" s="497"/>
      <c r="TEN28" s="497"/>
      <c r="TEO28" s="497"/>
      <c r="TEP28" s="497"/>
      <c r="TEQ28" s="497"/>
      <c r="TER28" s="497"/>
      <c r="TES28" s="497"/>
      <c r="TET28" s="497"/>
      <c r="TEU28" s="497"/>
      <c r="TEV28" s="497"/>
      <c r="TEW28" s="497"/>
      <c r="TEX28" s="497"/>
      <c r="TEY28" s="497"/>
      <c r="TEZ28" s="497"/>
      <c r="TFA28" s="497"/>
      <c r="TFB28" s="497"/>
      <c r="TFC28" s="497"/>
      <c r="TFD28" s="497"/>
      <c r="TFE28" s="497"/>
      <c r="TFF28" s="497"/>
      <c r="TFG28" s="497"/>
      <c r="TFH28" s="497"/>
      <c r="TFI28" s="497"/>
      <c r="TFJ28" s="497"/>
      <c r="TFK28" s="497"/>
      <c r="TFL28" s="497"/>
      <c r="TFM28" s="497"/>
      <c r="TFN28" s="497"/>
      <c r="TFO28" s="497"/>
      <c r="TFP28" s="497"/>
      <c r="TFQ28" s="497"/>
      <c r="TFR28" s="497"/>
      <c r="TFS28" s="497"/>
      <c r="TFT28" s="497"/>
      <c r="TFU28" s="497"/>
      <c r="TFV28" s="497"/>
      <c r="TFW28" s="497"/>
      <c r="TFX28" s="497"/>
      <c r="TFY28" s="497"/>
      <c r="TFZ28" s="497"/>
      <c r="TGA28" s="497"/>
      <c r="TGB28" s="497"/>
      <c r="TGC28" s="497"/>
      <c r="TGD28" s="497"/>
      <c r="TGE28" s="497"/>
      <c r="TGF28" s="497"/>
      <c r="TGG28" s="497"/>
      <c r="TGH28" s="497"/>
      <c r="TGI28" s="497"/>
      <c r="TGJ28" s="497"/>
      <c r="TGK28" s="497"/>
      <c r="TGL28" s="497"/>
      <c r="TGM28" s="497"/>
      <c r="TGN28" s="497"/>
      <c r="TGO28" s="497"/>
      <c r="TGP28" s="497"/>
      <c r="TGQ28" s="497"/>
      <c r="TGR28" s="497"/>
      <c r="TGS28" s="497"/>
      <c r="TGT28" s="497"/>
      <c r="TGU28" s="497"/>
      <c r="TGV28" s="497"/>
      <c r="TGW28" s="497"/>
      <c r="TGX28" s="497"/>
      <c r="TGY28" s="497"/>
      <c r="TGZ28" s="497"/>
      <c r="THA28" s="497"/>
      <c r="THB28" s="497"/>
      <c r="THC28" s="497"/>
      <c r="THD28" s="497"/>
      <c r="THE28" s="497"/>
      <c r="THF28" s="497"/>
      <c r="THG28" s="497"/>
      <c r="THH28" s="497"/>
      <c r="THI28" s="497"/>
      <c r="THJ28" s="497"/>
      <c r="THK28" s="497"/>
      <c r="THL28" s="497"/>
      <c r="THM28" s="497"/>
      <c r="THN28" s="497"/>
      <c r="THO28" s="497"/>
      <c r="THP28" s="497"/>
      <c r="THQ28" s="497"/>
      <c r="THR28" s="497"/>
      <c r="THS28" s="497"/>
      <c r="THT28" s="497"/>
      <c r="THU28" s="497"/>
      <c r="THV28" s="497"/>
      <c r="THW28" s="497"/>
      <c r="THX28" s="497"/>
      <c r="THY28" s="497"/>
      <c r="THZ28" s="497"/>
      <c r="TIA28" s="497"/>
      <c r="TIB28" s="497"/>
      <c r="TIC28" s="497"/>
      <c r="TID28" s="497"/>
      <c r="TIE28" s="497"/>
      <c r="TIF28" s="497"/>
      <c r="TIG28" s="497"/>
      <c r="TIH28" s="497"/>
      <c r="TII28" s="497"/>
      <c r="TIJ28" s="497"/>
      <c r="TIK28" s="497"/>
      <c r="TIL28" s="497"/>
      <c r="TIM28" s="497"/>
      <c r="TIN28" s="497"/>
      <c r="TIO28" s="497"/>
      <c r="TIP28" s="497"/>
      <c r="TIQ28" s="497"/>
      <c r="TIR28" s="497"/>
      <c r="TIS28" s="497"/>
      <c r="TIT28" s="497"/>
      <c r="TIU28" s="497"/>
      <c r="TIV28" s="497"/>
      <c r="TIW28" s="497"/>
      <c r="TIX28" s="497"/>
      <c r="TIY28" s="497"/>
      <c r="TIZ28" s="497"/>
      <c r="TJA28" s="497"/>
      <c r="TJB28" s="497"/>
      <c r="TJC28" s="497"/>
      <c r="TJD28" s="497"/>
      <c r="TJE28" s="497"/>
      <c r="TJF28" s="497"/>
      <c r="TJG28" s="497"/>
      <c r="TJH28" s="497"/>
      <c r="TJI28" s="497"/>
      <c r="TJJ28" s="497"/>
      <c r="TJK28" s="497"/>
      <c r="TJL28" s="497"/>
      <c r="TJM28" s="497"/>
      <c r="TJN28" s="497"/>
      <c r="TJO28" s="497"/>
      <c r="TJP28" s="497"/>
      <c r="TJQ28" s="497"/>
      <c r="TJR28" s="497"/>
      <c r="TJS28" s="497"/>
      <c r="TJT28" s="497"/>
      <c r="TJU28" s="497"/>
      <c r="TJV28" s="497"/>
      <c r="TJW28" s="497"/>
      <c r="TJX28" s="497"/>
      <c r="TJY28" s="497"/>
      <c r="TJZ28" s="497"/>
      <c r="TKA28" s="497"/>
      <c r="TKB28" s="497"/>
      <c r="TKC28" s="497"/>
      <c r="TKD28" s="497"/>
      <c r="TKE28" s="497"/>
      <c r="TKF28" s="497"/>
      <c r="TKG28" s="497"/>
      <c r="TKH28" s="497"/>
      <c r="TKI28" s="497"/>
      <c r="TKJ28" s="497"/>
      <c r="TKK28" s="497"/>
      <c r="TKL28" s="497"/>
      <c r="TKM28" s="497"/>
      <c r="TKN28" s="497"/>
      <c r="TKO28" s="497"/>
      <c r="TKP28" s="497"/>
      <c r="TKQ28" s="497"/>
      <c r="TKR28" s="497"/>
      <c r="TKS28" s="497"/>
      <c r="TKT28" s="497"/>
      <c r="TKU28" s="497"/>
      <c r="TKV28" s="497"/>
      <c r="TKW28" s="497"/>
      <c r="TKX28" s="497"/>
      <c r="TKY28" s="497"/>
      <c r="TKZ28" s="497"/>
      <c r="TLA28" s="497"/>
      <c r="TLB28" s="497"/>
      <c r="TLC28" s="497"/>
      <c r="TLD28" s="497"/>
      <c r="TLE28" s="497"/>
      <c r="TLF28" s="497"/>
      <c r="TLG28" s="497"/>
      <c r="TLH28" s="497"/>
      <c r="TLI28" s="497"/>
      <c r="TLJ28" s="497"/>
      <c r="TLK28" s="497"/>
      <c r="TLL28" s="497"/>
      <c r="TLM28" s="497"/>
      <c r="TLN28" s="497"/>
      <c r="TLO28" s="497"/>
      <c r="TLP28" s="497"/>
      <c r="TLQ28" s="497"/>
      <c r="TLR28" s="497"/>
      <c r="TLS28" s="497"/>
      <c r="TLT28" s="497"/>
      <c r="TLU28" s="497"/>
      <c r="TLV28" s="497"/>
      <c r="TLW28" s="497"/>
      <c r="TLX28" s="497"/>
      <c r="TLY28" s="497"/>
      <c r="TLZ28" s="497"/>
      <c r="TMA28" s="497"/>
      <c r="TMB28" s="497"/>
      <c r="TMC28" s="497"/>
      <c r="TMD28" s="497"/>
      <c r="TME28" s="497"/>
      <c r="TMF28" s="497"/>
      <c r="TMG28" s="497"/>
      <c r="TMH28" s="497"/>
      <c r="TMI28" s="497"/>
      <c r="TMJ28" s="497"/>
      <c r="TMK28" s="497"/>
      <c r="TML28" s="497"/>
      <c r="TMM28" s="497"/>
      <c r="TMN28" s="497"/>
      <c r="TMO28" s="497"/>
      <c r="TMP28" s="497"/>
      <c r="TMQ28" s="497"/>
      <c r="TMR28" s="497"/>
      <c r="TMS28" s="497"/>
      <c r="TMT28" s="497"/>
      <c r="TMU28" s="497"/>
      <c r="TMV28" s="497"/>
      <c r="TMW28" s="497"/>
      <c r="TMX28" s="497"/>
      <c r="TMY28" s="497"/>
      <c r="TMZ28" s="497"/>
      <c r="TNA28" s="497"/>
      <c r="TNB28" s="497"/>
      <c r="TNC28" s="497"/>
      <c r="TND28" s="497"/>
      <c r="TNE28" s="497"/>
      <c r="TNF28" s="497"/>
      <c r="TNG28" s="497"/>
      <c r="TNH28" s="497"/>
      <c r="TNI28" s="497"/>
      <c r="TNJ28" s="497"/>
      <c r="TNK28" s="497"/>
      <c r="TNL28" s="497"/>
      <c r="TNM28" s="497"/>
      <c r="TNN28" s="497"/>
      <c r="TNO28" s="497"/>
      <c r="TNP28" s="497"/>
      <c r="TNQ28" s="497"/>
      <c r="TNR28" s="497"/>
      <c r="TNS28" s="497"/>
      <c r="TNT28" s="497"/>
      <c r="TNU28" s="497"/>
      <c r="TNV28" s="497"/>
      <c r="TNW28" s="497"/>
      <c r="TNX28" s="497"/>
      <c r="TNY28" s="497"/>
      <c r="TNZ28" s="497"/>
      <c r="TOA28" s="497"/>
      <c r="TOB28" s="497"/>
      <c r="TOC28" s="497"/>
      <c r="TOD28" s="497"/>
      <c r="TOE28" s="497"/>
      <c r="TOF28" s="497"/>
      <c r="TOG28" s="497"/>
      <c r="TOH28" s="497"/>
      <c r="TOI28" s="497"/>
      <c r="TOJ28" s="497"/>
      <c r="TOK28" s="497"/>
      <c r="TOL28" s="497"/>
      <c r="TOM28" s="497"/>
      <c r="TON28" s="497"/>
      <c r="TOO28" s="497"/>
      <c r="TOP28" s="497"/>
      <c r="TOQ28" s="497"/>
      <c r="TOR28" s="497"/>
      <c r="TOS28" s="497"/>
      <c r="TOT28" s="497"/>
      <c r="TOU28" s="497"/>
      <c r="TOV28" s="497"/>
      <c r="TOW28" s="497"/>
      <c r="TOX28" s="497"/>
      <c r="TOY28" s="497"/>
      <c r="TOZ28" s="497"/>
      <c r="TPA28" s="497"/>
      <c r="TPB28" s="497"/>
      <c r="TPC28" s="497"/>
      <c r="TPD28" s="497"/>
      <c r="TPE28" s="497"/>
      <c r="TPF28" s="497"/>
      <c r="TPG28" s="497"/>
      <c r="TPH28" s="497"/>
      <c r="TPI28" s="497"/>
      <c r="TPJ28" s="497"/>
      <c r="TPK28" s="497"/>
      <c r="TPL28" s="497"/>
      <c r="TPM28" s="497"/>
      <c r="TPN28" s="497"/>
      <c r="TPO28" s="497"/>
      <c r="TPP28" s="497"/>
      <c r="TPQ28" s="497"/>
      <c r="TPR28" s="497"/>
      <c r="TPS28" s="497"/>
      <c r="TPT28" s="497"/>
      <c r="TPU28" s="497"/>
      <c r="TPV28" s="497"/>
      <c r="TPW28" s="497"/>
      <c r="TPX28" s="497"/>
      <c r="TPY28" s="497"/>
      <c r="TPZ28" s="497"/>
      <c r="TQA28" s="497"/>
      <c r="TQB28" s="497"/>
      <c r="TQC28" s="497"/>
      <c r="TQD28" s="497"/>
      <c r="TQE28" s="497"/>
      <c r="TQF28" s="497"/>
      <c r="TQG28" s="497"/>
      <c r="TQH28" s="497"/>
      <c r="TQI28" s="497"/>
      <c r="TQJ28" s="497"/>
      <c r="TQK28" s="497"/>
      <c r="TQL28" s="497"/>
      <c r="TQM28" s="497"/>
      <c r="TQN28" s="497"/>
      <c r="TQO28" s="497"/>
      <c r="TQP28" s="497"/>
      <c r="TQQ28" s="497"/>
      <c r="TQR28" s="497"/>
      <c r="TQS28" s="497"/>
      <c r="TQT28" s="497"/>
      <c r="TQU28" s="497"/>
      <c r="TQV28" s="497"/>
      <c r="TQW28" s="497"/>
      <c r="TQX28" s="497"/>
      <c r="TQY28" s="497"/>
      <c r="TQZ28" s="497"/>
      <c r="TRA28" s="497"/>
      <c r="TRB28" s="497"/>
      <c r="TRC28" s="497"/>
      <c r="TRD28" s="497"/>
      <c r="TRE28" s="497"/>
      <c r="TRF28" s="497"/>
      <c r="TRG28" s="497"/>
      <c r="TRH28" s="497"/>
      <c r="TRI28" s="497"/>
      <c r="TRJ28" s="497"/>
      <c r="TRK28" s="497"/>
      <c r="TRL28" s="497"/>
      <c r="TRM28" s="497"/>
      <c r="TRN28" s="497"/>
      <c r="TRO28" s="497"/>
      <c r="TRP28" s="497"/>
      <c r="TRQ28" s="497"/>
      <c r="TRR28" s="497"/>
      <c r="TRS28" s="497"/>
      <c r="TRT28" s="497"/>
      <c r="TRU28" s="497"/>
      <c r="TRV28" s="497"/>
      <c r="TRW28" s="497"/>
      <c r="TRX28" s="497"/>
      <c r="TRY28" s="497"/>
      <c r="TRZ28" s="497"/>
      <c r="TSA28" s="497"/>
      <c r="TSB28" s="497"/>
      <c r="TSC28" s="497"/>
      <c r="TSD28" s="497"/>
      <c r="TSE28" s="497"/>
      <c r="TSF28" s="497"/>
      <c r="TSG28" s="497"/>
      <c r="TSH28" s="497"/>
      <c r="TSI28" s="497"/>
      <c r="TSJ28" s="497"/>
      <c r="TSK28" s="497"/>
      <c r="TSL28" s="497"/>
      <c r="TSM28" s="497"/>
      <c r="TSN28" s="497"/>
      <c r="TSO28" s="497"/>
      <c r="TSP28" s="497"/>
      <c r="TSQ28" s="497"/>
      <c r="TSR28" s="497"/>
      <c r="TSS28" s="497"/>
      <c r="TST28" s="497"/>
      <c r="TSU28" s="497"/>
      <c r="TSV28" s="497"/>
      <c r="TSW28" s="497"/>
      <c r="TSX28" s="497"/>
      <c r="TSY28" s="497"/>
      <c r="TSZ28" s="497"/>
      <c r="TTA28" s="497"/>
      <c r="TTB28" s="497"/>
      <c r="TTC28" s="497"/>
      <c r="TTD28" s="497"/>
      <c r="TTE28" s="497"/>
      <c r="TTF28" s="497"/>
      <c r="TTG28" s="497"/>
      <c r="TTH28" s="497"/>
      <c r="TTI28" s="497"/>
      <c r="TTJ28" s="497"/>
      <c r="TTK28" s="497"/>
      <c r="TTL28" s="497"/>
      <c r="TTM28" s="497"/>
      <c r="TTN28" s="497"/>
      <c r="TTO28" s="497"/>
      <c r="TTP28" s="497"/>
      <c r="TTQ28" s="497"/>
      <c r="TTR28" s="497"/>
      <c r="TTS28" s="497"/>
      <c r="TTT28" s="497"/>
      <c r="TTU28" s="497"/>
      <c r="TTV28" s="497"/>
      <c r="TTW28" s="497"/>
      <c r="TTX28" s="497"/>
      <c r="TTY28" s="497"/>
      <c r="TTZ28" s="497"/>
      <c r="TUA28" s="497"/>
      <c r="TUB28" s="497"/>
      <c r="TUC28" s="497"/>
      <c r="TUD28" s="497"/>
      <c r="TUE28" s="497"/>
      <c r="TUF28" s="497"/>
      <c r="TUG28" s="497"/>
      <c r="TUH28" s="497"/>
      <c r="TUI28" s="497"/>
      <c r="TUJ28" s="497"/>
      <c r="TUK28" s="497"/>
      <c r="TUL28" s="497"/>
      <c r="TUM28" s="497"/>
      <c r="TUN28" s="497"/>
      <c r="TUO28" s="497"/>
      <c r="TUP28" s="497"/>
      <c r="TUQ28" s="497"/>
      <c r="TUR28" s="497"/>
      <c r="TUS28" s="497"/>
      <c r="TUT28" s="497"/>
      <c r="TUU28" s="497"/>
      <c r="TUV28" s="497"/>
      <c r="TUW28" s="497"/>
      <c r="TUX28" s="497"/>
      <c r="TUY28" s="497"/>
      <c r="TUZ28" s="497"/>
      <c r="TVA28" s="497"/>
      <c r="TVB28" s="497"/>
      <c r="TVC28" s="497"/>
      <c r="TVD28" s="497"/>
      <c r="TVE28" s="497"/>
      <c r="TVF28" s="497"/>
      <c r="TVG28" s="497"/>
      <c r="TVH28" s="497"/>
      <c r="TVI28" s="497"/>
      <c r="TVJ28" s="497"/>
      <c r="TVK28" s="497"/>
      <c r="TVL28" s="497"/>
      <c r="TVM28" s="497"/>
      <c r="TVN28" s="497"/>
      <c r="TVO28" s="497"/>
      <c r="TVP28" s="497"/>
      <c r="TVQ28" s="497"/>
      <c r="TVR28" s="497"/>
      <c r="TVS28" s="497"/>
      <c r="TVT28" s="497"/>
      <c r="TVU28" s="497"/>
      <c r="TVV28" s="497"/>
      <c r="TVW28" s="497"/>
      <c r="TVX28" s="497"/>
      <c r="TVY28" s="497"/>
      <c r="TVZ28" s="497"/>
      <c r="TWA28" s="497"/>
      <c r="TWB28" s="497"/>
      <c r="TWC28" s="497"/>
      <c r="TWD28" s="497"/>
      <c r="TWE28" s="497"/>
      <c r="TWF28" s="497"/>
      <c r="TWG28" s="497"/>
      <c r="TWH28" s="497"/>
      <c r="TWI28" s="497"/>
      <c r="TWJ28" s="497"/>
      <c r="TWK28" s="497"/>
      <c r="TWL28" s="497"/>
      <c r="TWM28" s="497"/>
      <c r="TWN28" s="497"/>
      <c r="TWO28" s="497"/>
      <c r="TWP28" s="497"/>
      <c r="TWQ28" s="497"/>
      <c r="TWR28" s="497"/>
      <c r="TWS28" s="497"/>
      <c r="TWT28" s="497"/>
      <c r="TWU28" s="497"/>
      <c r="TWV28" s="497"/>
      <c r="TWW28" s="497"/>
      <c r="TWX28" s="497"/>
      <c r="TWY28" s="497"/>
      <c r="TWZ28" s="497"/>
      <c r="TXA28" s="497"/>
      <c r="TXB28" s="497"/>
      <c r="TXC28" s="497"/>
      <c r="TXD28" s="497"/>
      <c r="TXE28" s="497"/>
      <c r="TXF28" s="497"/>
      <c r="TXG28" s="497"/>
      <c r="TXH28" s="497"/>
      <c r="TXI28" s="497"/>
      <c r="TXJ28" s="497"/>
      <c r="TXK28" s="497"/>
      <c r="TXL28" s="497"/>
      <c r="TXM28" s="497"/>
      <c r="TXN28" s="497"/>
      <c r="TXO28" s="497"/>
      <c r="TXP28" s="497"/>
      <c r="TXQ28" s="497"/>
      <c r="TXR28" s="497"/>
      <c r="TXS28" s="497"/>
      <c r="TXT28" s="497"/>
      <c r="TXU28" s="497"/>
      <c r="TXV28" s="497"/>
      <c r="TXW28" s="497"/>
      <c r="TXX28" s="497"/>
      <c r="TXY28" s="497"/>
      <c r="TXZ28" s="497"/>
      <c r="TYA28" s="497"/>
      <c r="TYB28" s="497"/>
      <c r="TYC28" s="497"/>
      <c r="TYD28" s="497"/>
      <c r="TYE28" s="497"/>
      <c r="TYF28" s="497"/>
      <c r="TYG28" s="497"/>
      <c r="TYH28" s="497"/>
      <c r="TYI28" s="497"/>
      <c r="TYJ28" s="497"/>
      <c r="TYK28" s="497"/>
      <c r="TYL28" s="497"/>
      <c r="TYM28" s="497"/>
      <c r="TYN28" s="497"/>
      <c r="TYO28" s="497"/>
      <c r="TYP28" s="497"/>
      <c r="TYQ28" s="497"/>
      <c r="TYR28" s="497"/>
      <c r="TYS28" s="497"/>
      <c r="TYT28" s="497"/>
      <c r="TYU28" s="497"/>
      <c r="TYV28" s="497"/>
      <c r="TYW28" s="497"/>
      <c r="TYX28" s="497"/>
      <c r="TYY28" s="497"/>
      <c r="TYZ28" s="497"/>
      <c r="TZA28" s="497"/>
      <c r="TZB28" s="497"/>
      <c r="TZC28" s="497"/>
      <c r="TZD28" s="497"/>
      <c r="TZE28" s="497"/>
      <c r="TZF28" s="497"/>
      <c r="TZG28" s="497"/>
      <c r="TZH28" s="497"/>
      <c r="TZI28" s="497"/>
      <c r="TZJ28" s="497"/>
      <c r="TZK28" s="497"/>
      <c r="TZL28" s="497"/>
      <c r="TZM28" s="497"/>
      <c r="TZN28" s="497"/>
      <c r="TZO28" s="497"/>
      <c r="TZP28" s="497"/>
      <c r="TZQ28" s="497"/>
      <c r="TZR28" s="497"/>
      <c r="TZS28" s="497"/>
      <c r="TZT28" s="497"/>
      <c r="TZU28" s="497"/>
      <c r="TZV28" s="497"/>
      <c r="TZW28" s="497"/>
      <c r="TZX28" s="497"/>
      <c r="TZY28" s="497"/>
      <c r="TZZ28" s="497"/>
      <c r="UAA28" s="497"/>
      <c r="UAB28" s="497"/>
      <c r="UAC28" s="497"/>
      <c r="UAD28" s="497"/>
      <c r="UAE28" s="497"/>
      <c r="UAF28" s="497"/>
      <c r="UAG28" s="497"/>
      <c r="UAH28" s="497"/>
      <c r="UAI28" s="497"/>
      <c r="UAJ28" s="497"/>
      <c r="UAK28" s="497"/>
      <c r="UAL28" s="497"/>
      <c r="UAM28" s="497"/>
      <c r="UAN28" s="497"/>
      <c r="UAO28" s="497"/>
      <c r="UAP28" s="497"/>
      <c r="UAQ28" s="497"/>
      <c r="UAR28" s="497"/>
      <c r="UAS28" s="497"/>
      <c r="UAT28" s="497"/>
      <c r="UAU28" s="497"/>
      <c r="UAV28" s="497"/>
      <c r="UAW28" s="497"/>
      <c r="UAX28" s="497"/>
      <c r="UAY28" s="497"/>
      <c r="UAZ28" s="497"/>
      <c r="UBA28" s="497"/>
      <c r="UBB28" s="497"/>
      <c r="UBC28" s="497"/>
      <c r="UBD28" s="497"/>
      <c r="UBE28" s="497"/>
      <c r="UBF28" s="497"/>
      <c r="UBG28" s="497"/>
      <c r="UBH28" s="497"/>
      <c r="UBI28" s="497"/>
      <c r="UBJ28" s="497"/>
      <c r="UBK28" s="497"/>
      <c r="UBL28" s="497"/>
      <c r="UBM28" s="497"/>
      <c r="UBN28" s="497"/>
      <c r="UBO28" s="497"/>
      <c r="UBP28" s="497"/>
      <c r="UBQ28" s="497"/>
      <c r="UBR28" s="497"/>
      <c r="UBS28" s="497"/>
      <c r="UBT28" s="497"/>
      <c r="UBU28" s="497"/>
      <c r="UBV28" s="497"/>
      <c r="UBW28" s="497"/>
      <c r="UBX28" s="497"/>
      <c r="UBY28" s="497"/>
      <c r="UBZ28" s="497"/>
      <c r="UCA28" s="497"/>
      <c r="UCB28" s="497"/>
      <c r="UCC28" s="497"/>
      <c r="UCD28" s="497"/>
      <c r="UCE28" s="497"/>
      <c r="UCF28" s="497"/>
      <c r="UCG28" s="497"/>
      <c r="UCH28" s="497"/>
      <c r="UCI28" s="497"/>
      <c r="UCJ28" s="497"/>
      <c r="UCK28" s="497"/>
      <c r="UCL28" s="497"/>
      <c r="UCM28" s="497"/>
      <c r="UCN28" s="497"/>
      <c r="UCO28" s="497"/>
      <c r="UCP28" s="497"/>
      <c r="UCQ28" s="497"/>
      <c r="UCR28" s="497"/>
      <c r="UCS28" s="497"/>
      <c r="UCT28" s="497"/>
      <c r="UCU28" s="497"/>
      <c r="UCV28" s="497"/>
      <c r="UCW28" s="497"/>
      <c r="UCX28" s="497"/>
      <c r="UCY28" s="497"/>
      <c r="UCZ28" s="497"/>
      <c r="UDA28" s="497"/>
      <c r="UDB28" s="497"/>
      <c r="UDC28" s="497"/>
      <c r="UDD28" s="497"/>
      <c r="UDE28" s="497"/>
      <c r="UDF28" s="497"/>
      <c r="UDG28" s="497"/>
      <c r="UDH28" s="497"/>
      <c r="UDI28" s="497"/>
      <c r="UDJ28" s="497"/>
      <c r="UDK28" s="497"/>
      <c r="UDL28" s="497"/>
      <c r="UDM28" s="497"/>
      <c r="UDN28" s="497"/>
      <c r="UDO28" s="497"/>
      <c r="UDP28" s="497"/>
      <c r="UDQ28" s="497"/>
      <c r="UDR28" s="497"/>
      <c r="UDS28" s="497"/>
      <c r="UDT28" s="497"/>
      <c r="UDU28" s="497"/>
      <c r="UDV28" s="497"/>
      <c r="UDW28" s="497"/>
      <c r="UDX28" s="497"/>
      <c r="UDY28" s="497"/>
      <c r="UDZ28" s="497"/>
      <c r="UEA28" s="497"/>
      <c r="UEB28" s="497"/>
      <c r="UEC28" s="497"/>
      <c r="UED28" s="497"/>
      <c r="UEE28" s="497"/>
      <c r="UEF28" s="497"/>
      <c r="UEG28" s="497"/>
      <c r="UEH28" s="497"/>
      <c r="UEI28" s="497"/>
      <c r="UEJ28" s="497"/>
      <c r="UEK28" s="497"/>
      <c r="UEL28" s="497"/>
      <c r="UEM28" s="497"/>
      <c r="UEN28" s="497"/>
      <c r="UEO28" s="497"/>
      <c r="UEP28" s="497"/>
      <c r="UEQ28" s="497"/>
      <c r="UER28" s="497"/>
      <c r="UES28" s="497"/>
      <c r="UET28" s="497"/>
      <c r="UEU28" s="497"/>
      <c r="UEV28" s="497"/>
      <c r="UEW28" s="497"/>
      <c r="UEX28" s="497"/>
      <c r="UEY28" s="497"/>
      <c r="UEZ28" s="497"/>
      <c r="UFA28" s="497"/>
      <c r="UFB28" s="497"/>
      <c r="UFC28" s="497"/>
      <c r="UFD28" s="497"/>
      <c r="UFE28" s="497"/>
      <c r="UFF28" s="497"/>
      <c r="UFG28" s="497"/>
      <c r="UFH28" s="497"/>
      <c r="UFI28" s="497"/>
      <c r="UFJ28" s="497"/>
      <c r="UFK28" s="497"/>
      <c r="UFL28" s="497"/>
      <c r="UFM28" s="497"/>
      <c r="UFN28" s="497"/>
      <c r="UFO28" s="497"/>
      <c r="UFP28" s="497"/>
      <c r="UFQ28" s="497"/>
      <c r="UFR28" s="497"/>
      <c r="UFS28" s="497"/>
      <c r="UFT28" s="497"/>
      <c r="UFU28" s="497"/>
      <c r="UFV28" s="497"/>
      <c r="UFW28" s="497"/>
      <c r="UFX28" s="497"/>
      <c r="UFY28" s="497"/>
      <c r="UFZ28" s="497"/>
      <c r="UGA28" s="497"/>
      <c r="UGB28" s="497"/>
      <c r="UGC28" s="497"/>
      <c r="UGD28" s="497"/>
      <c r="UGE28" s="497"/>
      <c r="UGF28" s="497"/>
      <c r="UGG28" s="497"/>
      <c r="UGH28" s="497"/>
      <c r="UGI28" s="497"/>
      <c r="UGJ28" s="497"/>
      <c r="UGK28" s="497"/>
      <c r="UGL28" s="497"/>
      <c r="UGM28" s="497"/>
      <c r="UGN28" s="497"/>
      <c r="UGO28" s="497"/>
      <c r="UGP28" s="497"/>
      <c r="UGQ28" s="497"/>
      <c r="UGR28" s="497"/>
      <c r="UGS28" s="497"/>
      <c r="UGT28" s="497"/>
      <c r="UGU28" s="497"/>
      <c r="UGV28" s="497"/>
      <c r="UGW28" s="497"/>
      <c r="UGX28" s="497"/>
      <c r="UGY28" s="497"/>
      <c r="UGZ28" s="497"/>
      <c r="UHA28" s="497"/>
      <c r="UHB28" s="497"/>
      <c r="UHC28" s="497"/>
      <c r="UHD28" s="497"/>
      <c r="UHE28" s="497"/>
      <c r="UHF28" s="497"/>
      <c r="UHG28" s="497"/>
      <c r="UHH28" s="497"/>
      <c r="UHI28" s="497"/>
      <c r="UHJ28" s="497"/>
      <c r="UHK28" s="497"/>
      <c r="UHL28" s="497"/>
      <c r="UHM28" s="497"/>
      <c r="UHN28" s="497"/>
      <c r="UHO28" s="497"/>
      <c r="UHP28" s="497"/>
      <c r="UHQ28" s="497"/>
      <c r="UHR28" s="497"/>
      <c r="UHS28" s="497"/>
      <c r="UHT28" s="497"/>
      <c r="UHU28" s="497"/>
      <c r="UHV28" s="497"/>
      <c r="UHW28" s="497"/>
      <c r="UHX28" s="497"/>
      <c r="UHY28" s="497"/>
      <c r="UHZ28" s="497"/>
      <c r="UIA28" s="497"/>
      <c r="UIB28" s="497"/>
      <c r="UIC28" s="497"/>
      <c r="UID28" s="497"/>
      <c r="UIE28" s="497"/>
      <c r="UIF28" s="497"/>
      <c r="UIG28" s="497"/>
      <c r="UIH28" s="497"/>
      <c r="UII28" s="497"/>
      <c r="UIJ28" s="497"/>
      <c r="UIK28" s="497"/>
      <c r="UIL28" s="497"/>
      <c r="UIM28" s="497"/>
      <c r="UIN28" s="497"/>
      <c r="UIO28" s="497"/>
      <c r="UIP28" s="497"/>
      <c r="UIQ28" s="497"/>
      <c r="UIR28" s="497"/>
      <c r="UIS28" s="497"/>
      <c r="UIT28" s="497"/>
      <c r="UIU28" s="497"/>
      <c r="UIV28" s="497"/>
      <c r="UIW28" s="497"/>
      <c r="UIX28" s="497"/>
      <c r="UIY28" s="497"/>
      <c r="UIZ28" s="497"/>
      <c r="UJA28" s="497"/>
      <c r="UJB28" s="497"/>
      <c r="UJC28" s="497"/>
      <c r="UJD28" s="497"/>
      <c r="UJE28" s="497"/>
      <c r="UJF28" s="497"/>
      <c r="UJG28" s="497"/>
      <c r="UJH28" s="497"/>
      <c r="UJI28" s="497"/>
      <c r="UJJ28" s="497"/>
      <c r="UJK28" s="497"/>
      <c r="UJL28" s="497"/>
      <c r="UJM28" s="497"/>
      <c r="UJN28" s="497"/>
      <c r="UJO28" s="497"/>
      <c r="UJP28" s="497"/>
      <c r="UJQ28" s="497"/>
      <c r="UJR28" s="497"/>
      <c r="UJS28" s="497"/>
      <c r="UJT28" s="497"/>
      <c r="UJU28" s="497"/>
      <c r="UJV28" s="497"/>
      <c r="UJW28" s="497"/>
      <c r="UJX28" s="497"/>
      <c r="UJY28" s="497"/>
      <c r="UJZ28" s="497"/>
      <c r="UKA28" s="497"/>
      <c r="UKB28" s="497"/>
      <c r="UKC28" s="497"/>
      <c r="UKD28" s="497"/>
      <c r="UKE28" s="497"/>
      <c r="UKF28" s="497"/>
      <c r="UKG28" s="497"/>
      <c r="UKH28" s="497"/>
      <c r="UKI28" s="497"/>
      <c r="UKJ28" s="497"/>
      <c r="UKK28" s="497"/>
      <c r="UKL28" s="497"/>
      <c r="UKM28" s="497"/>
      <c r="UKN28" s="497"/>
      <c r="UKO28" s="497"/>
      <c r="UKP28" s="497"/>
      <c r="UKQ28" s="497"/>
      <c r="UKR28" s="497"/>
      <c r="UKS28" s="497"/>
      <c r="UKT28" s="497"/>
      <c r="UKU28" s="497"/>
      <c r="UKV28" s="497"/>
      <c r="UKW28" s="497"/>
      <c r="UKX28" s="497"/>
      <c r="UKY28" s="497"/>
      <c r="UKZ28" s="497"/>
      <c r="ULA28" s="497"/>
      <c r="ULB28" s="497"/>
      <c r="ULC28" s="497"/>
      <c r="ULD28" s="497"/>
      <c r="ULE28" s="497"/>
      <c r="ULF28" s="497"/>
      <c r="ULG28" s="497"/>
      <c r="ULH28" s="497"/>
      <c r="ULI28" s="497"/>
      <c r="ULJ28" s="497"/>
      <c r="ULK28" s="497"/>
      <c r="ULL28" s="497"/>
      <c r="ULM28" s="497"/>
      <c r="ULN28" s="497"/>
      <c r="ULO28" s="497"/>
      <c r="ULP28" s="497"/>
      <c r="ULQ28" s="497"/>
      <c r="ULR28" s="497"/>
      <c r="ULS28" s="497"/>
      <c r="ULT28" s="497"/>
      <c r="ULU28" s="497"/>
      <c r="ULV28" s="497"/>
      <c r="ULW28" s="497"/>
      <c r="ULX28" s="497"/>
      <c r="ULY28" s="497"/>
      <c r="ULZ28" s="497"/>
      <c r="UMA28" s="497"/>
      <c r="UMB28" s="497"/>
      <c r="UMC28" s="497"/>
      <c r="UMD28" s="497"/>
      <c r="UME28" s="497"/>
      <c r="UMF28" s="497"/>
      <c r="UMG28" s="497"/>
      <c r="UMH28" s="497"/>
      <c r="UMI28" s="497"/>
      <c r="UMJ28" s="497"/>
      <c r="UMK28" s="497"/>
      <c r="UML28" s="497"/>
      <c r="UMM28" s="497"/>
      <c r="UMN28" s="497"/>
      <c r="UMO28" s="497"/>
      <c r="UMP28" s="497"/>
      <c r="UMQ28" s="497"/>
      <c r="UMR28" s="497"/>
      <c r="UMS28" s="497"/>
      <c r="UMT28" s="497"/>
      <c r="UMU28" s="497"/>
      <c r="UMV28" s="497"/>
      <c r="UMW28" s="497"/>
      <c r="UMX28" s="497"/>
      <c r="UMY28" s="497"/>
      <c r="UMZ28" s="497"/>
      <c r="UNA28" s="497"/>
      <c r="UNB28" s="497"/>
      <c r="UNC28" s="497"/>
      <c r="UND28" s="497"/>
      <c r="UNE28" s="497"/>
      <c r="UNF28" s="497"/>
      <c r="UNG28" s="497"/>
      <c r="UNH28" s="497"/>
      <c r="UNI28" s="497"/>
      <c r="UNJ28" s="497"/>
      <c r="UNK28" s="497"/>
      <c r="UNL28" s="497"/>
      <c r="UNM28" s="497"/>
      <c r="UNN28" s="497"/>
      <c r="UNO28" s="497"/>
      <c r="UNP28" s="497"/>
      <c r="UNQ28" s="497"/>
      <c r="UNR28" s="497"/>
      <c r="UNS28" s="497"/>
      <c r="UNT28" s="497"/>
      <c r="UNU28" s="497"/>
      <c r="UNV28" s="497"/>
      <c r="UNW28" s="497"/>
      <c r="UNX28" s="497"/>
      <c r="UNY28" s="497"/>
      <c r="UNZ28" s="497"/>
      <c r="UOA28" s="497"/>
      <c r="UOB28" s="497"/>
      <c r="UOC28" s="497"/>
      <c r="UOD28" s="497"/>
      <c r="UOE28" s="497"/>
      <c r="UOF28" s="497"/>
      <c r="UOG28" s="497"/>
      <c r="UOH28" s="497"/>
      <c r="UOI28" s="497"/>
      <c r="UOJ28" s="497"/>
      <c r="UOK28" s="497"/>
      <c r="UOL28" s="497"/>
      <c r="UOM28" s="497"/>
      <c r="UON28" s="497"/>
      <c r="UOO28" s="497"/>
      <c r="UOP28" s="497"/>
      <c r="UOQ28" s="497"/>
      <c r="UOR28" s="497"/>
      <c r="UOS28" s="497"/>
      <c r="UOT28" s="497"/>
      <c r="UOU28" s="497"/>
      <c r="UOV28" s="497"/>
      <c r="UOW28" s="497"/>
      <c r="UOX28" s="497"/>
      <c r="UOY28" s="497"/>
      <c r="UOZ28" s="497"/>
      <c r="UPA28" s="497"/>
      <c r="UPB28" s="497"/>
      <c r="UPC28" s="497"/>
      <c r="UPD28" s="497"/>
      <c r="UPE28" s="497"/>
      <c r="UPF28" s="497"/>
      <c r="UPG28" s="497"/>
      <c r="UPH28" s="497"/>
      <c r="UPI28" s="497"/>
      <c r="UPJ28" s="497"/>
      <c r="UPK28" s="497"/>
      <c r="UPL28" s="497"/>
      <c r="UPM28" s="497"/>
      <c r="UPN28" s="497"/>
      <c r="UPO28" s="497"/>
      <c r="UPP28" s="497"/>
      <c r="UPQ28" s="497"/>
      <c r="UPR28" s="497"/>
      <c r="UPS28" s="497"/>
      <c r="UPT28" s="497"/>
      <c r="UPU28" s="497"/>
      <c r="UPV28" s="497"/>
      <c r="UPW28" s="497"/>
      <c r="UPX28" s="497"/>
      <c r="UPY28" s="497"/>
      <c r="UPZ28" s="497"/>
      <c r="UQA28" s="497"/>
      <c r="UQB28" s="497"/>
      <c r="UQC28" s="497"/>
      <c r="UQD28" s="497"/>
      <c r="UQE28" s="497"/>
      <c r="UQF28" s="497"/>
      <c r="UQG28" s="497"/>
      <c r="UQH28" s="497"/>
      <c r="UQI28" s="497"/>
      <c r="UQJ28" s="497"/>
      <c r="UQK28" s="497"/>
      <c r="UQL28" s="497"/>
      <c r="UQM28" s="497"/>
      <c r="UQN28" s="497"/>
      <c r="UQO28" s="497"/>
      <c r="UQP28" s="497"/>
      <c r="UQQ28" s="497"/>
      <c r="UQR28" s="497"/>
      <c r="UQS28" s="497"/>
      <c r="UQT28" s="497"/>
      <c r="UQU28" s="497"/>
      <c r="UQV28" s="497"/>
      <c r="UQW28" s="497"/>
      <c r="UQX28" s="497"/>
      <c r="UQY28" s="497"/>
      <c r="UQZ28" s="497"/>
      <c r="URA28" s="497"/>
      <c r="URB28" s="497"/>
      <c r="URC28" s="497"/>
      <c r="URD28" s="497"/>
      <c r="URE28" s="497"/>
      <c r="URF28" s="497"/>
      <c r="URG28" s="497"/>
      <c r="URH28" s="497"/>
      <c r="URI28" s="497"/>
      <c r="URJ28" s="497"/>
      <c r="URK28" s="497"/>
      <c r="URL28" s="497"/>
      <c r="URM28" s="497"/>
      <c r="URN28" s="497"/>
      <c r="URO28" s="497"/>
      <c r="URP28" s="497"/>
      <c r="URQ28" s="497"/>
      <c r="URR28" s="497"/>
      <c r="URS28" s="497"/>
      <c r="URT28" s="497"/>
      <c r="URU28" s="497"/>
      <c r="URV28" s="497"/>
      <c r="URW28" s="497"/>
      <c r="URX28" s="497"/>
      <c r="URY28" s="497"/>
      <c r="URZ28" s="497"/>
      <c r="USA28" s="497"/>
      <c r="USB28" s="497"/>
      <c r="USC28" s="497"/>
      <c r="USD28" s="497"/>
      <c r="USE28" s="497"/>
      <c r="USF28" s="497"/>
      <c r="USG28" s="497"/>
      <c r="USH28" s="497"/>
      <c r="USI28" s="497"/>
      <c r="USJ28" s="497"/>
      <c r="USK28" s="497"/>
      <c r="USL28" s="497"/>
      <c r="USM28" s="497"/>
      <c r="USN28" s="497"/>
      <c r="USO28" s="497"/>
      <c r="USP28" s="497"/>
      <c r="USQ28" s="497"/>
      <c r="USR28" s="497"/>
      <c r="USS28" s="497"/>
      <c r="UST28" s="497"/>
      <c r="USU28" s="497"/>
      <c r="USV28" s="497"/>
      <c r="USW28" s="497"/>
      <c r="USX28" s="497"/>
      <c r="USY28" s="497"/>
      <c r="USZ28" s="497"/>
      <c r="UTA28" s="497"/>
      <c r="UTB28" s="497"/>
      <c r="UTC28" s="497"/>
      <c r="UTD28" s="497"/>
      <c r="UTE28" s="497"/>
      <c r="UTF28" s="497"/>
      <c r="UTG28" s="497"/>
      <c r="UTH28" s="497"/>
      <c r="UTI28" s="497"/>
      <c r="UTJ28" s="497"/>
      <c r="UTK28" s="497"/>
      <c r="UTL28" s="497"/>
      <c r="UTM28" s="497"/>
      <c r="UTN28" s="497"/>
      <c r="UTO28" s="497"/>
      <c r="UTP28" s="497"/>
      <c r="UTQ28" s="497"/>
      <c r="UTR28" s="497"/>
      <c r="UTS28" s="497"/>
      <c r="UTT28" s="497"/>
      <c r="UTU28" s="497"/>
      <c r="UTV28" s="497"/>
      <c r="UTW28" s="497"/>
      <c r="UTX28" s="497"/>
      <c r="UTY28" s="497"/>
      <c r="UTZ28" s="497"/>
      <c r="UUA28" s="497"/>
      <c r="UUB28" s="497"/>
      <c r="UUC28" s="497"/>
      <c r="UUD28" s="497"/>
      <c r="UUE28" s="497"/>
      <c r="UUF28" s="497"/>
      <c r="UUG28" s="497"/>
      <c r="UUH28" s="497"/>
      <c r="UUI28" s="497"/>
      <c r="UUJ28" s="497"/>
      <c r="UUK28" s="497"/>
      <c r="UUL28" s="497"/>
      <c r="UUM28" s="497"/>
      <c r="UUN28" s="497"/>
      <c r="UUO28" s="497"/>
      <c r="UUP28" s="497"/>
      <c r="UUQ28" s="497"/>
      <c r="UUR28" s="497"/>
      <c r="UUS28" s="497"/>
      <c r="UUT28" s="497"/>
      <c r="UUU28" s="497"/>
      <c r="UUV28" s="497"/>
      <c r="UUW28" s="497"/>
      <c r="UUX28" s="497"/>
      <c r="UUY28" s="497"/>
      <c r="UUZ28" s="497"/>
      <c r="UVA28" s="497"/>
      <c r="UVB28" s="497"/>
      <c r="UVC28" s="497"/>
      <c r="UVD28" s="497"/>
      <c r="UVE28" s="497"/>
      <c r="UVF28" s="497"/>
      <c r="UVG28" s="497"/>
      <c r="UVH28" s="497"/>
      <c r="UVI28" s="497"/>
      <c r="UVJ28" s="497"/>
      <c r="UVK28" s="497"/>
      <c r="UVL28" s="497"/>
      <c r="UVM28" s="497"/>
      <c r="UVN28" s="497"/>
      <c r="UVO28" s="497"/>
      <c r="UVP28" s="497"/>
      <c r="UVQ28" s="497"/>
      <c r="UVR28" s="497"/>
      <c r="UVS28" s="497"/>
      <c r="UVT28" s="497"/>
      <c r="UVU28" s="497"/>
      <c r="UVV28" s="497"/>
      <c r="UVW28" s="497"/>
      <c r="UVX28" s="497"/>
      <c r="UVY28" s="497"/>
      <c r="UVZ28" s="497"/>
      <c r="UWA28" s="497"/>
      <c r="UWB28" s="497"/>
      <c r="UWC28" s="497"/>
      <c r="UWD28" s="497"/>
      <c r="UWE28" s="497"/>
      <c r="UWF28" s="497"/>
      <c r="UWG28" s="497"/>
      <c r="UWH28" s="497"/>
      <c r="UWI28" s="497"/>
      <c r="UWJ28" s="497"/>
      <c r="UWK28" s="497"/>
      <c r="UWL28" s="497"/>
      <c r="UWM28" s="497"/>
      <c r="UWN28" s="497"/>
      <c r="UWO28" s="497"/>
      <c r="UWP28" s="497"/>
      <c r="UWQ28" s="497"/>
      <c r="UWR28" s="497"/>
      <c r="UWS28" s="497"/>
      <c r="UWT28" s="497"/>
      <c r="UWU28" s="497"/>
      <c r="UWV28" s="497"/>
      <c r="UWW28" s="497"/>
      <c r="UWX28" s="497"/>
      <c r="UWY28" s="497"/>
      <c r="UWZ28" s="497"/>
      <c r="UXA28" s="497"/>
      <c r="UXB28" s="497"/>
      <c r="UXC28" s="497"/>
      <c r="UXD28" s="497"/>
      <c r="UXE28" s="497"/>
      <c r="UXF28" s="497"/>
      <c r="UXG28" s="497"/>
      <c r="UXH28" s="497"/>
      <c r="UXI28" s="497"/>
      <c r="UXJ28" s="497"/>
      <c r="UXK28" s="497"/>
      <c r="UXL28" s="497"/>
      <c r="UXM28" s="497"/>
      <c r="UXN28" s="497"/>
      <c r="UXO28" s="497"/>
      <c r="UXP28" s="497"/>
      <c r="UXQ28" s="497"/>
      <c r="UXR28" s="497"/>
      <c r="UXS28" s="497"/>
      <c r="UXT28" s="497"/>
      <c r="UXU28" s="497"/>
      <c r="UXV28" s="497"/>
      <c r="UXW28" s="497"/>
      <c r="UXX28" s="497"/>
      <c r="UXY28" s="497"/>
      <c r="UXZ28" s="497"/>
      <c r="UYA28" s="497"/>
      <c r="UYB28" s="497"/>
      <c r="UYC28" s="497"/>
      <c r="UYD28" s="497"/>
      <c r="UYE28" s="497"/>
      <c r="UYF28" s="497"/>
      <c r="UYG28" s="497"/>
      <c r="UYH28" s="497"/>
      <c r="UYI28" s="497"/>
      <c r="UYJ28" s="497"/>
      <c r="UYK28" s="497"/>
      <c r="UYL28" s="497"/>
      <c r="UYM28" s="497"/>
      <c r="UYN28" s="497"/>
      <c r="UYO28" s="497"/>
      <c r="UYP28" s="497"/>
      <c r="UYQ28" s="497"/>
      <c r="UYR28" s="497"/>
      <c r="UYS28" s="497"/>
      <c r="UYT28" s="497"/>
      <c r="UYU28" s="497"/>
      <c r="UYV28" s="497"/>
      <c r="UYW28" s="497"/>
      <c r="UYX28" s="497"/>
      <c r="UYY28" s="497"/>
      <c r="UYZ28" s="497"/>
      <c r="UZA28" s="497"/>
      <c r="UZB28" s="497"/>
      <c r="UZC28" s="497"/>
      <c r="UZD28" s="497"/>
      <c r="UZE28" s="497"/>
      <c r="UZF28" s="497"/>
      <c r="UZG28" s="497"/>
      <c r="UZH28" s="497"/>
      <c r="UZI28" s="497"/>
      <c r="UZJ28" s="497"/>
      <c r="UZK28" s="497"/>
      <c r="UZL28" s="497"/>
      <c r="UZM28" s="497"/>
      <c r="UZN28" s="497"/>
      <c r="UZO28" s="497"/>
      <c r="UZP28" s="497"/>
      <c r="UZQ28" s="497"/>
      <c r="UZR28" s="497"/>
      <c r="UZS28" s="497"/>
      <c r="UZT28" s="497"/>
      <c r="UZU28" s="497"/>
      <c r="UZV28" s="497"/>
      <c r="UZW28" s="497"/>
      <c r="UZX28" s="497"/>
      <c r="UZY28" s="497"/>
      <c r="UZZ28" s="497"/>
      <c r="VAA28" s="497"/>
      <c r="VAB28" s="497"/>
      <c r="VAC28" s="497"/>
      <c r="VAD28" s="497"/>
      <c r="VAE28" s="497"/>
      <c r="VAF28" s="497"/>
      <c r="VAG28" s="497"/>
      <c r="VAH28" s="497"/>
      <c r="VAI28" s="497"/>
      <c r="VAJ28" s="497"/>
      <c r="VAK28" s="497"/>
      <c r="VAL28" s="497"/>
      <c r="VAM28" s="497"/>
      <c r="VAN28" s="497"/>
      <c r="VAO28" s="497"/>
      <c r="VAP28" s="497"/>
      <c r="VAQ28" s="497"/>
      <c r="VAR28" s="497"/>
      <c r="VAS28" s="497"/>
      <c r="VAT28" s="497"/>
      <c r="VAU28" s="497"/>
      <c r="VAV28" s="497"/>
      <c r="VAW28" s="497"/>
      <c r="VAX28" s="497"/>
      <c r="VAY28" s="497"/>
      <c r="VAZ28" s="497"/>
      <c r="VBA28" s="497"/>
      <c r="VBB28" s="497"/>
      <c r="VBC28" s="497"/>
      <c r="VBD28" s="497"/>
      <c r="VBE28" s="497"/>
      <c r="VBF28" s="497"/>
      <c r="VBG28" s="497"/>
      <c r="VBH28" s="497"/>
      <c r="VBI28" s="497"/>
      <c r="VBJ28" s="497"/>
      <c r="VBK28" s="497"/>
      <c r="VBL28" s="497"/>
      <c r="VBM28" s="497"/>
      <c r="VBN28" s="497"/>
      <c r="VBO28" s="497"/>
      <c r="VBP28" s="497"/>
      <c r="VBQ28" s="497"/>
      <c r="VBR28" s="497"/>
      <c r="VBS28" s="497"/>
      <c r="VBT28" s="497"/>
      <c r="VBU28" s="497"/>
      <c r="VBV28" s="497"/>
      <c r="VBW28" s="497"/>
      <c r="VBX28" s="497"/>
      <c r="VBY28" s="497"/>
      <c r="VBZ28" s="497"/>
      <c r="VCA28" s="497"/>
      <c r="VCB28" s="497"/>
      <c r="VCC28" s="497"/>
      <c r="VCD28" s="497"/>
      <c r="VCE28" s="497"/>
      <c r="VCF28" s="497"/>
      <c r="VCG28" s="497"/>
      <c r="VCH28" s="497"/>
      <c r="VCI28" s="497"/>
      <c r="VCJ28" s="497"/>
      <c r="VCK28" s="497"/>
      <c r="VCL28" s="497"/>
      <c r="VCM28" s="497"/>
      <c r="VCN28" s="497"/>
      <c r="VCO28" s="497"/>
      <c r="VCP28" s="497"/>
      <c r="VCQ28" s="497"/>
      <c r="VCR28" s="497"/>
      <c r="VCS28" s="497"/>
      <c r="VCT28" s="497"/>
      <c r="VCU28" s="497"/>
      <c r="VCV28" s="497"/>
      <c r="VCW28" s="497"/>
      <c r="VCX28" s="497"/>
      <c r="VCY28" s="497"/>
      <c r="VCZ28" s="497"/>
      <c r="VDA28" s="497"/>
      <c r="VDB28" s="497"/>
      <c r="VDC28" s="497"/>
      <c r="VDD28" s="497"/>
      <c r="VDE28" s="497"/>
      <c r="VDF28" s="497"/>
      <c r="VDG28" s="497"/>
      <c r="VDH28" s="497"/>
      <c r="VDI28" s="497"/>
      <c r="VDJ28" s="497"/>
      <c r="VDK28" s="497"/>
      <c r="VDL28" s="497"/>
      <c r="VDM28" s="497"/>
      <c r="VDN28" s="497"/>
      <c r="VDO28" s="497"/>
      <c r="VDP28" s="497"/>
      <c r="VDQ28" s="497"/>
      <c r="VDR28" s="497"/>
      <c r="VDS28" s="497"/>
      <c r="VDT28" s="497"/>
      <c r="VDU28" s="497"/>
      <c r="VDV28" s="497"/>
      <c r="VDW28" s="497"/>
      <c r="VDX28" s="497"/>
      <c r="VDY28" s="497"/>
      <c r="VDZ28" s="497"/>
      <c r="VEA28" s="497"/>
      <c r="VEB28" s="497"/>
      <c r="VEC28" s="497"/>
      <c r="VED28" s="497"/>
      <c r="VEE28" s="497"/>
      <c r="VEF28" s="497"/>
      <c r="VEG28" s="497"/>
      <c r="VEH28" s="497"/>
      <c r="VEI28" s="497"/>
      <c r="VEJ28" s="497"/>
      <c r="VEK28" s="497"/>
      <c r="VEL28" s="497"/>
      <c r="VEM28" s="497"/>
      <c r="VEN28" s="497"/>
      <c r="VEO28" s="497"/>
      <c r="VEP28" s="497"/>
      <c r="VEQ28" s="497"/>
      <c r="VER28" s="497"/>
      <c r="VES28" s="497"/>
      <c r="VET28" s="497"/>
      <c r="VEU28" s="497"/>
      <c r="VEV28" s="497"/>
      <c r="VEW28" s="497"/>
      <c r="VEX28" s="497"/>
      <c r="VEY28" s="497"/>
      <c r="VEZ28" s="497"/>
      <c r="VFA28" s="497"/>
      <c r="VFB28" s="497"/>
      <c r="VFC28" s="497"/>
      <c r="VFD28" s="497"/>
      <c r="VFE28" s="497"/>
      <c r="VFF28" s="497"/>
      <c r="VFG28" s="497"/>
      <c r="VFH28" s="497"/>
      <c r="VFI28" s="497"/>
      <c r="VFJ28" s="497"/>
      <c r="VFK28" s="497"/>
      <c r="VFL28" s="497"/>
      <c r="VFM28" s="497"/>
      <c r="VFN28" s="497"/>
      <c r="VFO28" s="497"/>
      <c r="VFP28" s="497"/>
      <c r="VFQ28" s="497"/>
      <c r="VFR28" s="497"/>
      <c r="VFS28" s="497"/>
      <c r="VFT28" s="497"/>
      <c r="VFU28" s="497"/>
      <c r="VFV28" s="497"/>
      <c r="VFW28" s="497"/>
      <c r="VFX28" s="497"/>
      <c r="VFY28" s="497"/>
      <c r="VFZ28" s="497"/>
      <c r="VGA28" s="497"/>
      <c r="VGB28" s="497"/>
      <c r="VGC28" s="497"/>
      <c r="VGD28" s="497"/>
      <c r="VGE28" s="497"/>
      <c r="VGF28" s="497"/>
      <c r="VGG28" s="497"/>
      <c r="VGH28" s="497"/>
      <c r="VGI28" s="497"/>
      <c r="VGJ28" s="497"/>
      <c r="VGK28" s="497"/>
      <c r="VGL28" s="497"/>
      <c r="VGM28" s="497"/>
      <c r="VGN28" s="497"/>
      <c r="VGO28" s="497"/>
      <c r="VGP28" s="497"/>
      <c r="VGQ28" s="497"/>
      <c r="VGR28" s="497"/>
      <c r="VGS28" s="497"/>
      <c r="VGT28" s="497"/>
      <c r="VGU28" s="497"/>
      <c r="VGV28" s="497"/>
      <c r="VGW28" s="497"/>
      <c r="VGX28" s="497"/>
      <c r="VGY28" s="497"/>
      <c r="VGZ28" s="497"/>
      <c r="VHA28" s="497"/>
      <c r="VHB28" s="497"/>
      <c r="VHC28" s="497"/>
      <c r="VHD28" s="497"/>
      <c r="VHE28" s="497"/>
      <c r="VHF28" s="497"/>
      <c r="VHG28" s="497"/>
      <c r="VHH28" s="497"/>
      <c r="VHI28" s="497"/>
      <c r="VHJ28" s="497"/>
      <c r="VHK28" s="497"/>
      <c r="VHL28" s="497"/>
      <c r="VHM28" s="497"/>
      <c r="VHN28" s="497"/>
      <c r="VHO28" s="497"/>
      <c r="VHP28" s="497"/>
      <c r="VHQ28" s="497"/>
      <c r="VHR28" s="497"/>
      <c r="VHS28" s="497"/>
      <c r="VHT28" s="497"/>
      <c r="VHU28" s="497"/>
      <c r="VHV28" s="497"/>
      <c r="VHW28" s="497"/>
      <c r="VHX28" s="497"/>
      <c r="VHY28" s="497"/>
      <c r="VHZ28" s="497"/>
      <c r="VIA28" s="497"/>
      <c r="VIB28" s="497"/>
      <c r="VIC28" s="497"/>
      <c r="VID28" s="497"/>
      <c r="VIE28" s="497"/>
      <c r="VIF28" s="497"/>
      <c r="VIG28" s="497"/>
      <c r="VIH28" s="497"/>
      <c r="VII28" s="497"/>
      <c r="VIJ28" s="497"/>
      <c r="VIK28" s="497"/>
      <c r="VIL28" s="497"/>
      <c r="VIM28" s="497"/>
      <c r="VIN28" s="497"/>
      <c r="VIO28" s="497"/>
      <c r="VIP28" s="497"/>
      <c r="VIQ28" s="497"/>
      <c r="VIR28" s="497"/>
      <c r="VIS28" s="497"/>
      <c r="VIT28" s="497"/>
      <c r="VIU28" s="497"/>
      <c r="VIV28" s="497"/>
      <c r="VIW28" s="497"/>
      <c r="VIX28" s="497"/>
      <c r="VIY28" s="497"/>
      <c r="VIZ28" s="497"/>
      <c r="VJA28" s="497"/>
      <c r="VJB28" s="497"/>
      <c r="VJC28" s="497"/>
      <c r="VJD28" s="497"/>
      <c r="VJE28" s="497"/>
      <c r="VJF28" s="497"/>
      <c r="VJG28" s="497"/>
      <c r="VJH28" s="497"/>
      <c r="VJI28" s="497"/>
      <c r="VJJ28" s="497"/>
      <c r="VJK28" s="497"/>
      <c r="VJL28" s="497"/>
      <c r="VJM28" s="497"/>
      <c r="VJN28" s="497"/>
      <c r="VJO28" s="497"/>
      <c r="VJP28" s="497"/>
      <c r="VJQ28" s="497"/>
      <c r="VJR28" s="497"/>
      <c r="VJS28" s="497"/>
      <c r="VJT28" s="497"/>
      <c r="VJU28" s="497"/>
      <c r="VJV28" s="497"/>
      <c r="VJW28" s="497"/>
      <c r="VJX28" s="497"/>
      <c r="VJY28" s="497"/>
      <c r="VJZ28" s="497"/>
      <c r="VKA28" s="497"/>
      <c r="VKB28" s="497"/>
      <c r="VKC28" s="497"/>
      <c r="VKD28" s="497"/>
      <c r="VKE28" s="497"/>
      <c r="VKF28" s="497"/>
      <c r="VKG28" s="497"/>
      <c r="VKH28" s="497"/>
      <c r="VKI28" s="497"/>
      <c r="VKJ28" s="497"/>
      <c r="VKK28" s="497"/>
      <c r="VKL28" s="497"/>
      <c r="VKM28" s="497"/>
      <c r="VKN28" s="497"/>
      <c r="VKO28" s="497"/>
      <c r="VKP28" s="497"/>
      <c r="VKQ28" s="497"/>
      <c r="VKR28" s="497"/>
      <c r="VKS28" s="497"/>
      <c r="VKT28" s="497"/>
      <c r="VKU28" s="497"/>
      <c r="VKV28" s="497"/>
      <c r="VKW28" s="497"/>
      <c r="VKX28" s="497"/>
      <c r="VKY28" s="497"/>
      <c r="VKZ28" s="497"/>
      <c r="VLA28" s="497"/>
      <c r="VLB28" s="497"/>
      <c r="VLC28" s="497"/>
      <c r="VLD28" s="497"/>
      <c r="VLE28" s="497"/>
      <c r="VLF28" s="497"/>
      <c r="VLG28" s="497"/>
      <c r="VLH28" s="497"/>
      <c r="VLI28" s="497"/>
      <c r="VLJ28" s="497"/>
      <c r="VLK28" s="497"/>
      <c r="VLL28" s="497"/>
      <c r="VLM28" s="497"/>
      <c r="VLN28" s="497"/>
      <c r="VLO28" s="497"/>
      <c r="VLP28" s="497"/>
      <c r="VLQ28" s="497"/>
      <c r="VLR28" s="497"/>
      <c r="VLS28" s="497"/>
      <c r="VLT28" s="497"/>
      <c r="VLU28" s="497"/>
      <c r="VLV28" s="497"/>
      <c r="VLW28" s="497"/>
      <c r="VLX28" s="497"/>
      <c r="VLY28" s="497"/>
      <c r="VLZ28" s="497"/>
      <c r="VMA28" s="497"/>
      <c r="VMB28" s="497"/>
      <c r="VMC28" s="497"/>
      <c r="VMD28" s="497"/>
      <c r="VME28" s="497"/>
      <c r="VMF28" s="497"/>
      <c r="VMG28" s="497"/>
      <c r="VMH28" s="497"/>
      <c r="VMI28" s="497"/>
      <c r="VMJ28" s="497"/>
      <c r="VMK28" s="497"/>
      <c r="VML28" s="497"/>
      <c r="VMM28" s="497"/>
      <c r="VMN28" s="497"/>
      <c r="VMO28" s="497"/>
      <c r="VMP28" s="497"/>
      <c r="VMQ28" s="497"/>
      <c r="VMR28" s="497"/>
      <c r="VMS28" s="497"/>
      <c r="VMT28" s="497"/>
      <c r="VMU28" s="497"/>
      <c r="VMV28" s="497"/>
      <c r="VMW28" s="497"/>
      <c r="VMX28" s="497"/>
      <c r="VMY28" s="497"/>
      <c r="VMZ28" s="497"/>
      <c r="VNA28" s="497"/>
      <c r="VNB28" s="497"/>
      <c r="VNC28" s="497"/>
      <c r="VND28" s="497"/>
      <c r="VNE28" s="497"/>
      <c r="VNF28" s="497"/>
      <c r="VNG28" s="497"/>
      <c r="VNH28" s="497"/>
      <c r="VNI28" s="497"/>
      <c r="VNJ28" s="497"/>
      <c r="VNK28" s="497"/>
      <c r="VNL28" s="497"/>
      <c r="VNM28" s="497"/>
      <c r="VNN28" s="497"/>
      <c r="VNO28" s="497"/>
      <c r="VNP28" s="497"/>
      <c r="VNQ28" s="497"/>
      <c r="VNR28" s="497"/>
      <c r="VNS28" s="497"/>
      <c r="VNT28" s="497"/>
      <c r="VNU28" s="497"/>
      <c r="VNV28" s="497"/>
      <c r="VNW28" s="497"/>
      <c r="VNX28" s="497"/>
      <c r="VNY28" s="497"/>
      <c r="VNZ28" s="497"/>
      <c r="VOA28" s="497"/>
      <c r="VOB28" s="497"/>
      <c r="VOC28" s="497"/>
      <c r="VOD28" s="497"/>
      <c r="VOE28" s="497"/>
      <c r="VOF28" s="497"/>
      <c r="VOG28" s="497"/>
      <c r="VOH28" s="497"/>
      <c r="VOI28" s="497"/>
      <c r="VOJ28" s="497"/>
      <c r="VOK28" s="497"/>
      <c r="VOL28" s="497"/>
      <c r="VOM28" s="497"/>
      <c r="VON28" s="497"/>
      <c r="VOO28" s="497"/>
      <c r="VOP28" s="497"/>
      <c r="VOQ28" s="497"/>
      <c r="VOR28" s="497"/>
      <c r="VOS28" s="497"/>
      <c r="VOT28" s="497"/>
      <c r="VOU28" s="497"/>
      <c r="VOV28" s="497"/>
      <c r="VOW28" s="497"/>
      <c r="VOX28" s="497"/>
      <c r="VOY28" s="497"/>
      <c r="VOZ28" s="497"/>
      <c r="VPA28" s="497"/>
      <c r="VPB28" s="497"/>
      <c r="VPC28" s="497"/>
      <c r="VPD28" s="497"/>
      <c r="VPE28" s="497"/>
      <c r="VPF28" s="497"/>
      <c r="VPG28" s="497"/>
      <c r="VPH28" s="497"/>
      <c r="VPI28" s="497"/>
      <c r="VPJ28" s="497"/>
      <c r="VPK28" s="497"/>
      <c r="VPL28" s="497"/>
      <c r="VPM28" s="497"/>
      <c r="VPN28" s="497"/>
      <c r="VPO28" s="497"/>
      <c r="VPP28" s="497"/>
      <c r="VPQ28" s="497"/>
      <c r="VPR28" s="497"/>
      <c r="VPS28" s="497"/>
      <c r="VPT28" s="497"/>
      <c r="VPU28" s="497"/>
      <c r="VPV28" s="497"/>
      <c r="VPW28" s="497"/>
      <c r="VPX28" s="497"/>
      <c r="VPY28" s="497"/>
      <c r="VPZ28" s="497"/>
      <c r="VQA28" s="497"/>
      <c r="VQB28" s="497"/>
      <c r="VQC28" s="497"/>
      <c r="VQD28" s="497"/>
      <c r="VQE28" s="497"/>
      <c r="VQF28" s="497"/>
      <c r="VQG28" s="497"/>
      <c r="VQH28" s="497"/>
      <c r="VQI28" s="497"/>
      <c r="VQJ28" s="497"/>
      <c r="VQK28" s="497"/>
      <c r="VQL28" s="497"/>
      <c r="VQM28" s="497"/>
      <c r="VQN28" s="497"/>
      <c r="VQO28" s="497"/>
      <c r="VQP28" s="497"/>
      <c r="VQQ28" s="497"/>
      <c r="VQR28" s="497"/>
      <c r="VQS28" s="497"/>
      <c r="VQT28" s="497"/>
      <c r="VQU28" s="497"/>
      <c r="VQV28" s="497"/>
      <c r="VQW28" s="497"/>
      <c r="VQX28" s="497"/>
      <c r="VQY28" s="497"/>
      <c r="VQZ28" s="497"/>
      <c r="VRA28" s="497"/>
      <c r="VRB28" s="497"/>
      <c r="VRC28" s="497"/>
      <c r="VRD28" s="497"/>
      <c r="VRE28" s="497"/>
      <c r="VRF28" s="497"/>
      <c r="VRG28" s="497"/>
      <c r="VRH28" s="497"/>
      <c r="VRI28" s="497"/>
      <c r="VRJ28" s="497"/>
      <c r="VRK28" s="497"/>
      <c r="VRL28" s="497"/>
      <c r="VRM28" s="497"/>
      <c r="VRN28" s="497"/>
      <c r="VRO28" s="497"/>
      <c r="VRP28" s="497"/>
      <c r="VRQ28" s="497"/>
      <c r="VRR28" s="497"/>
      <c r="VRS28" s="497"/>
      <c r="VRT28" s="497"/>
      <c r="VRU28" s="497"/>
      <c r="VRV28" s="497"/>
      <c r="VRW28" s="497"/>
      <c r="VRX28" s="497"/>
      <c r="VRY28" s="497"/>
      <c r="VRZ28" s="497"/>
      <c r="VSA28" s="497"/>
      <c r="VSB28" s="497"/>
      <c r="VSC28" s="497"/>
      <c r="VSD28" s="497"/>
      <c r="VSE28" s="497"/>
      <c r="VSF28" s="497"/>
      <c r="VSG28" s="497"/>
      <c r="VSH28" s="497"/>
      <c r="VSI28" s="497"/>
      <c r="VSJ28" s="497"/>
      <c r="VSK28" s="497"/>
      <c r="VSL28" s="497"/>
      <c r="VSM28" s="497"/>
      <c r="VSN28" s="497"/>
      <c r="VSO28" s="497"/>
      <c r="VSP28" s="497"/>
      <c r="VSQ28" s="497"/>
      <c r="VSR28" s="497"/>
      <c r="VSS28" s="497"/>
      <c r="VST28" s="497"/>
      <c r="VSU28" s="497"/>
      <c r="VSV28" s="497"/>
      <c r="VSW28" s="497"/>
      <c r="VSX28" s="497"/>
      <c r="VSY28" s="497"/>
      <c r="VSZ28" s="497"/>
      <c r="VTA28" s="497"/>
      <c r="VTB28" s="497"/>
      <c r="VTC28" s="497"/>
      <c r="VTD28" s="497"/>
      <c r="VTE28" s="497"/>
      <c r="VTF28" s="497"/>
      <c r="VTG28" s="497"/>
      <c r="VTH28" s="497"/>
      <c r="VTI28" s="497"/>
      <c r="VTJ28" s="497"/>
      <c r="VTK28" s="497"/>
      <c r="VTL28" s="497"/>
      <c r="VTM28" s="497"/>
      <c r="VTN28" s="497"/>
      <c r="VTO28" s="497"/>
      <c r="VTP28" s="497"/>
      <c r="VTQ28" s="497"/>
      <c r="VTR28" s="497"/>
      <c r="VTS28" s="497"/>
      <c r="VTT28" s="497"/>
      <c r="VTU28" s="497"/>
      <c r="VTV28" s="497"/>
      <c r="VTW28" s="497"/>
      <c r="VTX28" s="497"/>
      <c r="VTY28" s="497"/>
      <c r="VTZ28" s="497"/>
      <c r="VUA28" s="497"/>
      <c r="VUB28" s="497"/>
      <c r="VUC28" s="497"/>
      <c r="VUD28" s="497"/>
      <c r="VUE28" s="497"/>
      <c r="VUF28" s="497"/>
      <c r="VUG28" s="497"/>
      <c r="VUH28" s="497"/>
      <c r="VUI28" s="497"/>
      <c r="VUJ28" s="497"/>
      <c r="VUK28" s="497"/>
      <c r="VUL28" s="497"/>
      <c r="VUM28" s="497"/>
      <c r="VUN28" s="497"/>
      <c r="VUO28" s="497"/>
      <c r="VUP28" s="497"/>
      <c r="VUQ28" s="497"/>
      <c r="VUR28" s="497"/>
      <c r="VUS28" s="497"/>
      <c r="VUT28" s="497"/>
      <c r="VUU28" s="497"/>
      <c r="VUV28" s="497"/>
      <c r="VUW28" s="497"/>
      <c r="VUX28" s="497"/>
      <c r="VUY28" s="497"/>
      <c r="VUZ28" s="497"/>
      <c r="VVA28" s="497"/>
      <c r="VVB28" s="497"/>
      <c r="VVC28" s="497"/>
      <c r="VVD28" s="497"/>
      <c r="VVE28" s="497"/>
      <c r="VVF28" s="497"/>
      <c r="VVG28" s="497"/>
      <c r="VVH28" s="497"/>
      <c r="VVI28" s="497"/>
      <c r="VVJ28" s="497"/>
      <c r="VVK28" s="497"/>
      <c r="VVL28" s="497"/>
      <c r="VVM28" s="497"/>
      <c r="VVN28" s="497"/>
      <c r="VVO28" s="497"/>
      <c r="VVP28" s="497"/>
      <c r="VVQ28" s="497"/>
      <c r="VVR28" s="497"/>
      <c r="VVS28" s="497"/>
      <c r="VVT28" s="497"/>
      <c r="VVU28" s="497"/>
      <c r="VVV28" s="497"/>
      <c r="VVW28" s="497"/>
      <c r="VVX28" s="497"/>
      <c r="VVY28" s="497"/>
      <c r="VVZ28" s="497"/>
      <c r="VWA28" s="497"/>
      <c r="VWB28" s="497"/>
      <c r="VWC28" s="497"/>
      <c r="VWD28" s="497"/>
      <c r="VWE28" s="497"/>
      <c r="VWF28" s="497"/>
      <c r="VWG28" s="497"/>
      <c r="VWH28" s="497"/>
      <c r="VWI28" s="497"/>
      <c r="VWJ28" s="497"/>
      <c r="VWK28" s="497"/>
      <c r="VWL28" s="497"/>
      <c r="VWM28" s="497"/>
      <c r="VWN28" s="497"/>
      <c r="VWO28" s="497"/>
      <c r="VWP28" s="497"/>
      <c r="VWQ28" s="497"/>
      <c r="VWR28" s="497"/>
      <c r="VWS28" s="497"/>
      <c r="VWT28" s="497"/>
      <c r="VWU28" s="497"/>
      <c r="VWV28" s="497"/>
      <c r="VWW28" s="497"/>
      <c r="VWX28" s="497"/>
      <c r="VWY28" s="497"/>
      <c r="VWZ28" s="497"/>
      <c r="VXA28" s="497"/>
      <c r="VXB28" s="497"/>
      <c r="VXC28" s="497"/>
      <c r="VXD28" s="497"/>
      <c r="VXE28" s="497"/>
      <c r="VXF28" s="497"/>
      <c r="VXG28" s="497"/>
      <c r="VXH28" s="497"/>
      <c r="VXI28" s="497"/>
      <c r="VXJ28" s="497"/>
      <c r="VXK28" s="497"/>
      <c r="VXL28" s="497"/>
      <c r="VXM28" s="497"/>
      <c r="VXN28" s="497"/>
      <c r="VXO28" s="497"/>
      <c r="VXP28" s="497"/>
      <c r="VXQ28" s="497"/>
      <c r="VXR28" s="497"/>
      <c r="VXS28" s="497"/>
      <c r="VXT28" s="497"/>
      <c r="VXU28" s="497"/>
      <c r="VXV28" s="497"/>
      <c r="VXW28" s="497"/>
      <c r="VXX28" s="497"/>
      <c r="VXY28" s="497"/>
      <c r="VXZ28" s="497"/>
      <c r="VYA28" s="497"/>
      <c r="VYB28" s="497"/>
      <c r="VYC28" s="497"/>
      <c r="VYD28" s="497"/>
      <c r="VYE28" s="497"/>
      <c r="VYF28" s="497"/>
      <c r="VYG28" s="497"/>
      <c r="VYH28" s="497"/>
      <c r="VYI28" s="497"/>
      <c r="VYJ28" s="497"/>
      <c r="VYK28" s="497"/>
      <c r="VYL28" s="497"/>
      <c r="VYM28" s="497"/>
      <c r="VYN28" s="497"/>
      <c r="VYO28" s="497"/>
      <c r="VYP28" s="497"/>
      <c r="VYQ28" s="497"/>
      <c r="VYR28" s="497"/>
      <c r="VYS28" s="497"/>
      <c r="VYT28" s="497"/>
      <c r="VYU28" s="497"/>
      <c r="VYV28" s="497"/>
      <c r="VYW28" s="497"/>
      <c r="VYX28" s="497"/>
      <c r="VYY28" s="497"/>
      <c r="VYZ28" s="497"/>
      <c r="VZA28" s="497"/>
      <c r="VZB28" s="497"/>
      <c r="VZC28" s="497"/>
      <c r="VZD28" s="497"/>
      <c r="VZE28" s="497"/>
      <c r="VZF28" s="497"/>
      <c r="VZG28" s="497"/>
      <c r="VZH28" s="497"/>
      <c r="VZI28" s="497"/>
      <c r="VZJ28" s="497"/>
      <c r="VZK28" s="497"/>
      <c r="VZL28" s="497"/>
      <c r="VZM28" s="497"/>
      <c r="VZN28" s="497"/>
      <c r="VZO28" s="497"/>
      <c r="VZP28" s="497"/>
      <c r="VZQ28" s="497"/>
      <c r="VZR28" s="497"/>
      <c r="VZS28" s="497"/>
      <c r="VZT28" s="497"/>
      <c r="VZU28" s="497"/>
      <c r="VZV28" s="497"/>
      <c r="VZW28" s="497"/>
      <c r="VZX28" s="497"/>
      <c r="VZY28" s="497"/>
      <c r="VZZ28" s="497"/>
      <c r="WAA28" s="497"/>
      <c r="WAB28" s="497"/>
      <c r="WAC28" s="497"/>
      <c r="WAD28" s="497"/>
      <c r="WAE28" s="497"/>
      <c r="WAF28" s="497"/>
      <c r="WAG28" s="497"/>
      <c r="WAH28" s="497"/>
      <c r="WAI28" s="497"/>
      <c r="WAJ28" s="497"/>
      <c r="WAK28" s="497"/>
      <c r="WAL28" s="497"/>
      <c r="WAM28" s="497"/>
      <c r="WAN28" s="497"/>
      <c r="WAO28" s="497"/>
      <c r="WAP28" s="497"/>
      <c r="WAQ28" s="497"/>
      <c r="WAR28" s="497"/>
      <c r="WAS28" s="497"/>
      <c r="WAT28" s="497"/>
      <c r="WAU28" s="497"/>
      <c r="WAV28" s="497"/>
      <c r="WAW28" s="497"/>
      <c r="WAX28" s="497"/>
      <c r="WAY28" s="497"/>
      <c r="WAZ28" s="497"/>
      <c r="WBA28" s="497"/>
      <c r="WBB28" s="497"/>
      <c r="WBC28" s="497"/>
      <c r="WBD28" s="497"/>
      <c r="WBE28" s="497"/>
      <c r="WBF28" s="497"/>
      <c r="WBG28" s="497"/>
      <c r="WBH28" s="497"/>
      <c r="WBI28" s="497"/>
      <c r="WBJ28" s="497"/>
      <c r="WBK28" s="497"/>
      <c r="WBL28" s="497"/>
      <c r="WBM28" s="497"/>
      <c r="WBN28" s="497"/>
      <c r="WBO28" s="497"/>
      <c r="WBP28" s="497"/>
      <c r="WBQ28" s="497"/>
      <c r="WBR28" s="497"/>
      <c r="WBS28" s="497"/>
      <c r="WBT28" s="497"/>
      <c r="WBU28" s="497"/>
      <c r="WBV28" s="497"/>
      <c r="WBW28" s="497"/>
      <c r="WBX28" s="497"/>
      <c r="WBY28" s="497"/>
      <c r="WBZ28" s="497"/>
      <c r="WCA28" s="497"/>
      <c r="WCB28" s="497"/>
      <c r="WCC28" s="497"/>
      <c r="WCD28" s="497"/>
      <c r="WCE28" s="497"/>
      <c r="WCF28" s="497"/>
      <c r="WCG28" s="497"/>
      <c r="WCH28" s="497"/>
      <c r="WCI28" s="497"/>
      <c r="WCJ28" s="497"/>
      <c r="WCK28" s="497"/>
      <c r="WCL28" s="497"/>
      <c r="WCM28" s="497"/>
      <c r="WCN28" s="497"/>
      <c r="WCO28" s="497"/>
      <c r="WCP28" s="497"/>
      <c r="WCQ28" s="497"/>
      <c r="WCR28" s="497"/>
      <c r="WCS28" s="497"/>
      <c r="WCT28" s="497"/>
      <c r="WCU28" s="497"/>
      <c r="WCV28" s="497"/>
      <c r="WCW28" s="497"/>
      <c r="WCX28" s="497"/>
      <c r="WCY28" s="497"/>
      <c r="WCZ28" s="497"/>
      <c r="WDA28" s="497"/>
      <c r="WDB28" s="497"/>
      <c r="WDC28" s="497"/>
      <c r="WDD28" s="497"/>
      <c r="WDE28" s="497"/>
      <c r="WDF28" s="497"/>
      <c r="WDG28" s="497"/>
      <c r="WDH28" s="497"/>
      <c r="WDI28" s="497"/>
      <c r="WDJ28" s="497"/>
      <c r="WDK28" s="497"/>
      <c r="WDL28" s="497"/>
      <c r="WDM28" s="497"/>
      <c r="WDN28" s="497"/>
      <c r="WDO28" s="497"/>
      <c r="WDP28" s="497"/>
      <c r="WDQ28" s="497"/>
      <c r="WDR28" s="497"/>
      <c r="WDS28" s="497"/>
      <c r="WDT28" s="497"/>
      <c r="WDU28" s="497"/>
      <c r="WDV28" s="497"/>
      <c r="WDW28" s="497"/>
      <c r="WDX28" s="497"/>
      <c r="WDY28" s="497"/>
      <c r="WDZ28" s="497"/>
      <c r="WEA28" s="497"/>
      <c r="WEB28" s="497"/>
      <c r="WEC28" s="497"/>
      <c r="WED28" s="497"/>
      <c r="WEE28" s="497"/>
      <c r="WEF28" s="497"/>
      <c r="WEG28" s="497"/>
      <c r="WEH28" s="497"/>
      <c r="WEI28" s="497"/>
      <c r="WEJ28" s="497"/>
      <c r="WEK28" s="497"/>
      <c r="WEL28" s="497"/>
      <c r="WEM28" s="497"/>
      <c r="WEN28" s="497"/>
      <c r="WEO28" s="497"/>
      <c r="WEP28" s="497"/>
      <c r="WEQ28" s="497"/>
      <c r="WER28" s="497"/>
      <c r="WES28" s="497"/>
      <c r="WET28" s="497"/>
      <c r="WEU28" s="497"/>
      <c r="WEV28" s="497"/>
      <c r="WEW28" s="497"/>
      <c r="WEX28" s="497"/>
      <c r="WEY28" s="497"/>
      <c r="WEZ28" s="497"/>
      <c r="WFA28" s="497"/>
      <c r="WFB28" s="497"/>
      <c r="WFC28" s="497"/>
      <c r="WFD28" s="497"/>
      <c r="WFE28" s="497"/>
      <c r="WFF28" s="497"/>
      <c r="WFG28" s="497"/>
      <c r="WFH28" s="497"/>
      <c r="WFI28" s="497"/>
      <c r="WFJ28" s="497"/>
      <c r="WFK28" s="497"/>
      <c r="WFL28" s="497"/>
      <c r="WFM28" s="497"/>
      <c r="WFN28" s="497"/>
      <c r="WFO28" s="497"/>
      <c r="WFP28" s="497"/>
      <c r="WFQ28" s="497"/>
      <c r="WFR28" s="497"/>
      <c r="WFS28" s="497"/>
      <c r="WFT28" s="497"/>
      <c r="WFU28" s="497"/>
      <c r="WFV28" s="497"/>
      <c r="WFW28" s="497"/>
      <c r="WFX28" s="497"/>
      <c r="WFY28" s="497"/>
      <c r="WFZ28" s="497"/>
      <c r="WGA28" s="497"/>
      <c r="WGB28" s="497"/>
      <c r="WGC28" s="497"/>
      <c r="WGD28" s="497"/>
      <c r="WGE28" s="497"/>
      <c r="WGF28" s="497"/>
      <c r="WGG28" s="497"/>
      <c r="WGH28" s="497"/>
      <c r="WGI28" s="497"/>
      <c r="WGJ28" s="497"/>
      <c r="WGK28" s="497"/>
      <c r="WGL28" s="497"/>
      <c r="WGM28" s="497"/>
      <c r="WGN28" s="497"/>
      <c r="WGO28" s="497"/>
      <c r="WGP28" s="497"/>
      <c r="WGQ28" s="497"/>
      <c r="WGR28" s="497"/>
      <c r="WGS28" s="497"/>
      <c r="WGT28" s="497"/>
      <c r="WGU28" s="497"/>
      <c r="WGV28" s="497"/>
      <c r="WGW28" s="497"/>
      <c r="WGX28" s="497"/>
      <c r="WGY28" s="497"/>
      <c r="WGZ28" s="497"/>
      <c r="WHA28" s="497"/>
      <c r="WHB28" s="497"/>
      <c r="WHC28" s="497"/>
      <c r="WHD28" s="497"/>
      <c r="WHE28" s="497"/>
      <c r="WHF28" s="497"/>
      <c r="WHG28" s="497"/>
      <c r="WHH28" s="497"/>
      <c r="WHI28" s="497"/>
      <c r="WHJ28" s="497"/>
      <c r="WHK28" s="497"/>
      <c r="WHL28" s="497"/>
      <c r="WHM28" s="497"/>
      <c r="WHN28" s="497"/>
      <c r="WHO28" s="497"/>
      <c r="WHP28" s="497"/>
      <c r="WHQ28" s="497"/>
      <c r="WHR28" s="497"/>
      <c r="WHS28" s="497"/>
      <c r="WHT28" s="497"/>
      <c r="WHU28" s="497"/>
      <c r="WHV28" s="497"/>
      <c r="WHW28" s="497"/>
      <c r="WHX28" s="497"/>
      <c r="WHY28" s="497"/>
      <c r="WHZ28" s="497"/>
      <c r="WIA28" s="497"/>
      <c r="WIB28" s="497"/>
      <c r="WIC28" s="497"/>
      <c r="WID28" s="497"/>
      <c r="WIE28" s="497"/>
      <c r="WIF28" s="497"/>
      <c r="WIG28" s="497"/>
      <c r="WIH28" s="497"/>
      <c r="WII28" s="497"/>
      <c r="WIJ28" s="497"/>
      <c r="WIK28" s="497"/>
      <c r="WIL28" s="497"/>
      <c r="WIM28" s="497"/>
      <c r="WIN28" s="497"/>
      <c r="WIO28" s="497"/>
      <c r="WIP28" s="497"/>
      <c r="WIQ28" s="497"/>
      <c r="WIR28" s="497"/>
      <c r="WIS28" s="497"/>
      <c r="WIT28" s="497"/>
      <c r="WIU28" s="497"/>
      <c r="WIV28" s="497"/>
      <c r="WIW28" s="497"/>
      <c r="WIX28" s="497"/>
      <c r="WIY28" s="497"/>
      <c r="WIZ28" s="497"/>
      <c r="WJA28" s="497"/>
      <c r="WJB28" s="497"/>
      <c r="WJC28" s="497"/>
      <c r="WJD28" s="497"/>
      <c r="WJE28" s="497"/>
      <c r="WJF28" s="497"/>
      <c r="WJG28" s="497"/>
      <c r="WJH28" s="497"/>
      <c r="WJI28" s="497"/>
      <c r="WJJ28" s="497"/>
      <c r="WJK28" s="497"/>
      <c r="WJL28" s="497"/>
      <c r="WJM28" s="497"/>
      <c r="WJN28" s="497"/>
      <c r="WJO28" s="497"/>
      <c r="WJP28" s="497"/>
      <c r="WJQ28" s="497"/>
      <c r="WJR28" s="497"/>
      <c r="WJS28" s="497"/>
      <c r="WJT28" s="497"/>
      <c r="WJU28" s="497"/>
      <c r="WJV28" s="497"/>
      <c r="WJW28" s="497"/>
      <c r="WJX28" s="497"/>
      <c r="WJY28" s="497"/>
      <c r="WJZ28" s="497"/>
      <c r="WKA28" s="497"/>
      <c r="WKB28" s="497"/>
      <c r="WKC28" s="497"/>
      <c r="WKD28" s="497"/>
      <c r="WKE28" s="497"/>
      <c r="WKF28" s="497"/>
      <c r="WKG28" s="497"/>
      <c r="WKH28" s="497"/>
      <c r="WKI28" s="497"/>
      <c r="WKJ28" s="497"/>
      <c r="WKK28" s="497"/>
      <c r="WKL28" s="497"/>
      <c r="WKM28" s="497"/>
      <c r="WKN28" s="497"/>
      <c r="WKO28" s="497"/>
      <c r="WKP28" s="497"/>
      <c r="WKQ28" s="497"/>
      <c r="WKR28" s="497"/>
      <c r="WKS28" s="497"/>
      <c r="WKT28" s="497"/>
      <c r="WKU28" s="497"/>
      <c r="WKV28" s="497"/>
      <c r="WKW28" s="497"/>
      <c r="WKX28" s="497"/>
      <c r="WKY28" s="497"/>
      <c r="WKZ28" s="497"/>
      <c r="WLA28" s="497"/>
      <c r="WLB28" s="497"/>
      <c r="WLC28" s="497"/>
      <c r="WLD28" s="497"/>
      <c r="WLE28" s="497"/>
      <c r="WLF28" s="497"/>
      <c r="WLG28" s="497"/>
      <c r="WLH28" s="497"/>
      <c r="WLI28" s="497"/>
      <c r="WLJ28" s="497"/>
      <c r="WLK28" s="497"/>
      <c r="WLL28" s="497"/>
      <c r="WLM28" s="497"/>
      <c r="WLN28" s="497"/>
      <c r="WLO28" s="497"/>
      <c r="WLP28" s="497"/>
      <c r="WLQ28" s="497"/>
      <c r="WLR28" s="497"/>
      <c r="WLS28" s="497"/>
      <c r="WLT28" s="497"/>
      <c r="WLU28" s="497"/>
      <c r="WLV28" s="497"/>
      <c r="WLW28" s="497"/>
      <c r="WLX28" s="497"/>
      <c r="WLY28" s="497"/>
      <c r="WLZ28" s="497"/>
      <c r="WMA28" s="497"/>
      <c r="WMB28" s="497"/>
      <c r="WMC28" s="497"/>
      <c r="WMD28" s="497"/>
      <c r="WME28" s="497"/>
      <c r="WMF28" s="497"/>
      <c r="WMG28" s="497"/>
      <c r="WMH28" s="497"/>
      <c r="WMI28" s="497"/>
      <c r="WMJ28" s="497"/>
      <c r="WMK28" s="497"/>
      <c r="WML28" s="497"/>
      <c r="WMM28" s="497"/>
      <c r="WMN28" s="497"/>
      <c r="WMO28" s="497"/>
      <c r="WMP28" s="497"/>
      <c r="WMQ28" s="497"/>
      <c r="WMR28" s="497"/>
      <c r="WMS28" s="497"/>
      <c r="WMT28" s="497"/>
      <c r="WMU28" s="497"/>
      <c r="WMV28" s="497"/>
      <c r="WMW28" s="497"/>
      <c r="WMX28" s="497"/>
      <c r="WMY28" s="497"/>
      <c r="WMZ28" s="497"/>
      <c r="WNA28" s="497"/>
      <c r="WNB28" s="497"/>
      <c r="WNC28" s="497"/>
      <c r="WND28" s="497"/>
      <c r="WNE28" s="497"/>
      <c r="WNF28" s="497"/>
      <c r="WNG28" s="497"/>
      <c r="WNH28" s="497"/>
      <c r="WNI28" s="497"/>
      <c r="WNJ28" s="497"/>
      <c r="WNK28" s="497"/>
      <c r="WNL28" s="497"/>
      <c r="WNM28" s="497"/>
      <c r="WNN28" s="497"/>
      <c r="WNO28" s="497"/>
      <c r="WNP28" s="497"/>
      <c r="WNQ28" s="497"/>
      <c r="WNR28" s="497"/>
      <c r="WNS28" s="497"/>
      <c r="WNT28" s="497"/>
      <c r="WNU28" s="497"/>
      <c r="WNV28" s="497"/>
      <c r="WNW28" s="497"/>
      <c r="WNX28" s="497"/>
      <c r="WNY28" s="497"/>
      <c r="WNZ28" s="497"/>
      <c r="WOA28" s="497"/>
      <c r="WOB28" s="497"/>
      <c r="WOC28" s="497"/>
      <c r="WOD28" s="497"/>
      <c r="WOE28" s="497"/>
      <c r="WOF28" s="497"/>
      <c r="WOG28" s="497"/>
      <c r="WOH28" s="497"/>
      <c r="WOI28" s="497"/>
      <c r="WOJ28" s="497"/>
      <c r="WOK28" s="497"/>
      <c r="WOL28" s="497"/>
      <c r="WOM28" s="497"/>
      <c r="WON28" s="497"/>
      <c r="WOO28" s="497"/>
      <c r="WOP28" s="497"/>
      <c r="WOQ28" s="497"/>
      <c r="WOR28" s="497"/>
      <c r="WOS28" s="497"/>
      <c r="WOT28" s="497"/>
      <c r="WOU28" s="497"/>
      <c r="WOV28" s="497"/>
      <c r="WOW28" s="497"/>
      <c r="WOX28" s="497"/>
      <c r="WOY28" s="497"/>
      <c r="WOZ28" s="497"/>
      <c r="WPA28" s="497"/>
      <c r="WPB28" s="497"/>
      <c r="WPC28" s="497"/>
      <c r="WPD28" s="497"/>
      <c r="WPE28" s="497"/>
      <c r="WPF28" s="497"/>
      <c r="WPG28" s="497"/>
      <c r="WPH28" s="497"/>
      <c r="WPI28" s="497"/>
      <c r="WPJ28" s="497"/>
      <c r="WPK28" s="497"/>
      <c r="WPL28" s="497"/>
      <c r="WPM28" s="497"/>
      <c r="WPN28" s="497"/>
      <c r="WPO28" s="497"/>
      <c r="WPP28" s="497"/>
      <c r="WPQ28" s="497"/>
      <c r="WPR28" s="497"/>
      <c r="WPS28" s="497"/>
      <c r="WPT28" s="497"/>
      <c r="WPU28" s="497"/>
      <c r="WPV28" s="497"/>
      <c r="WPW28" s="497"/>
      <c r="WPX28" s="497"/>
      <c r="WPY28" s="497"/>
      <c r="WPZ28" s="497"/>
      <c r="WQA28" s="497"/>
      <c r="WQB28" s="497"/>
      <c r="WQC28" s="497"/>
      <c r="WQD28" s="497"/>
      <c r="WQE28" s="497"/>
      <c r="WQF28" s="497"/>
      <c r="WQG28" s="497"/>
      <c r="WQH28" s="497"/>
      <c r="WQI28" s="497"/>
      <c r="WQJ28" s="497"/>
      <c r="WQK28" s="497"/>
      <c r="WQL28" s="497"/>
      <c r="WQM28" s="497"/>
      <c r="WQN28" s="497"/>
      <c r="WQO28" s="497"/>
      <c r="WQP28" s="497"/>
      <c r="WQQ28" s="497"/>
      <c r="WQR28" s="497"/>
      <c r="WQS28" s="497"/>
      <c r="WQT28" s="497"/>
      <c r="WQU28" s="497"/>
      <c r="WQV28" s="497"/>
      <c r="WQW28" s="497"/>
      <c r="WQX28" s="497"/>
      <c r="WQY28" s="497"/>
      <c r="WQZ28" s="497"/>
      <c r="WRA28" s="497"/>
      <c r="WRB28" s="497"/>
      <c r="WRC28" s="497"/>
      <c r="WRD28" s="497"/>
      <c r="WRE28" s="497"/>
      <c r="WRF28" s="497"/>
      <c r="WRG28" s="497"/>
      <c r="WRH28" s="497"/>
      <c r="WRI28" s="497"/>
      <c r="WRJ28" s="497"/>
      <c r="WRK28" s="497"/>
      <c r="WRL28" s="497"/>
      <c r="WRM28" s="497"/>
      <c r="WRN28" s="497"/>
      <c r="WRO28" s="497"/>
      <c r="WRP28" s="497"/>
      <c r="WRQ28" s="497"/>
      <c r="WRR28" s="497"/>
      <c r="WRS28" s="497"/>
      <c r="WRT28" s="497"/>
      <c r="WRU28" s="497"/>
      <c r="WRV28" s="497"/>
      <c r="WRW28" s="497"/>
      <c r="WRX28" s="497"/>
      <c r="WRY28" s="497"/>
      <c r="WRZ28" s="497"/>
      <c r="WSA28" s="497"/>
      <c r="WSB28" s="497"/>
      <c r="WSC28" s="497"/>
      <c r="WSD28" s="497"/>
      <c r="WSE28" s="497"/>
      <c r="WSF28" s="497"/>
      <c r="WSG28" s="497"/>
      <c r="WSH28" s="497"/>
      <c r="WSI28" s="497"/>
      <c r="WSJ28" s="497"/>
      <c r="WSK28" s="497"/>
      <c r="WSL28" s="497"/>
      <c r="WSM28" s="497"/>
      <c r="WSN28" s="497"/>
      <c r="WSO28" s="497"/>
      <c r="WSP28" s="497"/>
      <c r="WSQ28" s="497"/>
      <c r="WSR28" s="497"/>
      <c r="WSS28" s="497"/>
      <c r="WST28" s="497"/>
      <c r="WSU28" s="497"/>
      <c r="WSV28" s="497"/>
      <c r="WSW28" s="497"/>
      <c r="WSX28" s="497"/>
      <c r="WSY28" s="497"/>
      <c r="WSZ28" s="497"/>
      <c r="WTA28" s="497"/>
      <c r="WTB28" s="497"/>
      <c r="WTC28" s="497"/>
      <c r="WTD28" s="497"/>
      <c r="WTE28" s="497"/>
      <c r="WTF28" s="497"/>
      <c r="WTG28" s="497"/>
      <c r="WTH28" s="497"/>
      <c r="WTI28" s="497"/>
      <c r="WTJ28" s="497"/>
      <c r="WTK28" s="497"/>
      <c r="WTL28" s="497"/>
      <c r="WTM28" s="497"/>
      <c r="WTN28" s="497"/>
      <c r="WTO28" s="497"/>
      <c r="WTP28" s="497"/>
      <c r="WTQ28" s="497"/>
      <c r="WTR28" s="497"/>
      <c r="WTS28" s="497"/>
      <c r="WTT28" s="497"/>
      <c r="WTU28" s="497"/>
      <c r="WTV28" s="497"/>
      <c r="WTW28" s="497"/>
      <c r="WTX28" s="497"/>
      <c r="WTY28" s="497"/>
      <c r="WTZ28" s="497"/>
      <c r="WUA28" s="497"/>
      <c r="WUB28" s="497"/>
      <c r="WUC28" s="497"/>
      <c r="WUD28" s="497"/>
      <c r="WUE28" s="497"/>
      <c r="WUF28" s="497"/>
      <c r="WUG28" s="497"/>
      <c r="WUH28" s="497"/>
      <c r="WUI28" s="497"/>
      <c r="WUJ28" s="497"/>
      <c r="WUK28" s="497"/>
      <c r="WUL28" s="497"/>
      <c r="WUM28" s="497"/>
      <c r="WUN28" s="497"/>
      <c r="WUO28" s="497"/>
      <c r="WUP28" s="497"/>
      <c r="WUQ28" s="497"/>
      <c r="WUR28" s="497"/>
      <c r="WUS28" s="497"/>
      <c r="WUT28" s="497"/>
      <c r="WUU28" s="497"/>
      <c r="WUV28" s="497"/>
      <c r="WUW28" s="497"/>
      <c r="WUX28" s="497"/>
      <c r="WUY28" s="497"/>
      <c r="WUZ28" s="497"/>
      <c r="WVA28" s="497"/>
      <c r="WVB28" s="497"/>
      <c r="WVC28" s="497"/>
      <c r="WVD28" s="497"/>
      <c r="WVE28" s="497"/>
      <c r="WVF28" s="497"/>
      <c r="WVG28" s="497"/>
      <c r="WVH28" s="497"/>
      <c r="WVI28" s="497"/>
      <c r="WVJ28" s="497"/>
      <c r="WVK28" s="497"/>
      <c r="WVL28" s="497"/>
      <c r="WVM28" s="497"/>
      <c r="WVN28" s="497"/>
      <c r="WVO28" s="497"/>
      <c r="WVP28" s="497"/>
      <c r="WVQ28" s="497"/>
      <c r="WVR28" s="497"/>
      <c r="WVS28" s="497"/>
      <c r="WVT28" s="497"/>
      <c r="WVU28" s="497"/>
      <c r="WVV28" s="497"/>
      <c r="WVW28" s="497"/>
      <c r="WVX28" s="497"/>
      <c r="WVY28" s="497"/>
      <c r="WVZ28" s="497"/>
      <c r="WWA28" s="497"/>
      <c r="WWB28" s="497"/>
      <c r="WWC28" s="497"/>
      <c r="WWD28" s="497"/>
      <c r="WWE28" s="497"/>
      <c r="WWF28" s="497"/>
      <c r="WWG28" s="497"/>
      <c r="WWH28" s="497"/>
      <c r="WWI28" s="497"/>
      <c r="WWJ28" s="497"/>
      <c r="WWK28" s="497"/>
      <c r="WWL28" s="497"/>
      <c r="WWM28" s="497"/>
      <c r="WWN28" s="497"/>
      <c r="WWO28" s="497"/>
      <c r="WWP28" s="497"/>
      <c r="WWQ28" s="497"/>
      <c r="WWR28" s="497"/>
      <c r="WWS28" s="497"/>
      <c r="WWT28" s="497"/>
      <c r="WWU28" s="497"/>
      <c r="WWV28" s="497"/>
      <c r="WWW28" s="497"/>
      <c r="WWX28" s="497"/>
      <c r="WWY28" s="497"/>
      <c r="WWZ28" s="497"/>
      <c r="WXA28" s="497"/>
      <c r="WXB28" s="497"/>
      <c r="WXC28" s="497"/>
      <c r="WXD28" s="497"/>
      <c r="WXE28" s="497"/>
      <c r="WXF28" s="497"/>
      <c r="WXG28" s="497"/>
      <c r="WXH28" s="497"/>
      <c r="WXI28" s="497"/>
      <c r="WXJ28" s="497"/>
      <c r="WXK28" s="497"/>
      <c r="WXL28" s="497"/>
      <c r="WXM28" s="497"/>
      <c r="WXN28" s="497"/>
      <c r="WXO28" s="497"/>
      <c r="WXP28" s="497"/>
      <c r="WXQ28" s="497"/>
      <c r="WXR28" s="497"/>
      <c r="WXS28" s="497"/>
      <c r="WXT28" s="497"/>
      <c r="WXU28" s="497"/>
      <c r="WXV28" s="497"/>
      <c r="WXW28" s="497"/>
      <c r="WXX28" s="497"/>
      <c r="WXY28" s="497"/>
      <c r="WXZ28" s="497"/>
      <c r="WYA28" s="497"/>
      <c r="WYB28" s="497"/>
      <c r="WYC28" s="497"/>
      <c r="WYD28" s="497"/>
      <c r="WYE28" s="497"/>
      <c r="WYF28" s="497"/>
      <c r="WYG28" s="497"/>
      <c r="WYH28" s="497"/>
      <c r="WYI28" s="497"/>
      <c r="WYJ28" s="497"/>
      <c r="WYK28" s="497"/>
      <c r="WYL28" s="497"/>
      <c r="WYM28" s="497"/>
      <c r="WYN28" s="497"/>
      <c r="WYO28" s="497"/>
      <c r="WYP28" s="497"/>
      <c r="WYQ28" s="497"/>
      <c r="WYR28" s="497"/>
      <c r="WYS28" s="497"/>
      <c r="WYT28" s="497"/>
      <c r="WYU28" s="497"/>
      <c r="WYV28" s="497"/>
      <c r="WYW28" s="497"/>
      <c r="WYX28" s="497"/>
      <c r="WYY28" s="497"/>
      <c r="WYZ28" s="497"/>
      <c r="WZA28" s="497"/>
      <c r="WZB28" s="497"/>
      <c r="WZC28" s="497"/>
      <c r="WZD28" s="497"/>
      <c r="WZE28" s="497"/>
      <c r="WZF28" s="497"/>
      <c r="WZG28" s="497"/>
      <c r="WZH28" s="497"/>
      <c r="WZI28" s="497"/>
      <c r="WZJ28" s="497"/>
      <c r="WZK28" s="497"/>
      <c r="WZL28" s="497"/>
      <c r="WZM28" s="497"/>
      <c r="WZN28" s="497"/>
      <c r="WZO28" s="497"/>
      <c r="WZP28" s="497"/>
      <c r="WZQ28" s="497"/>
      <c r="WZR28" s="497"/>
      <c r="WZS28" s="497"/>
      <c r="WZT28" s="497"/>
      <c r="WZU28" s="497"/>
      <c r="WZV28" s="497"/>
      <c r="WZW28" s="497"/>
      <c r="WZX28" s="497"/>
      <c r="WZY28" s="497"/>
      <c r="WZZ28" s="497"/>
      <c r="XAA28" s="497"/>
      <c r="XAB28" s="497"/>
      <c r="XAC28" s="497"/>
      <c r="XAD28" s="497"/>
      <c r="XAE28" s="497"/>
      <c r="XAF28" s="497"/>
      <c r="XAG28" s="497"/>
      <c r="XAH28" s="497"/>
      <c r="XAI28" s="497"/>
      <c r="XAJ28" s="497"/>
      <c r="XAK28" s="497"/>
      <c r="XAL28" s="497"/>
      <c r="XAM28" s="497"/>
      <c r="XAN28" s="497"/>
      <c r="XAO28" s="497"/>
      <c r="XAP28" s="497"/>
      <c r="XAQ28" s="497"/>
      <c r="XAR28" s="497"/>
      <c r="XAS28" s="497"/>
      <c r="XAT28" s="497"/>
      <c r="XAU28" s="497"/>
      <c r="XAV28" s="497"/>
      <c r="XAW28" s="497"/>
      <c r="XAX28" s="497"/>
      <c r="XAY28" s="497"/>
      <c r="XAZ28" s="497"/>
      <c r="XBA28" s="497"/>
      <c r="XBB28" s="497"/>
      <c r="XBC28" s="497"/>
      <c r="XBD28" s="497"/>
      <c r="XBE28" s="497"/>
      <c r="XBF28" s="497"/>
      <c r="XBG28" s="497"/>
      <c r="XBH28" s="497"/>
      <c r="XBI28" s="497"/>
      <c r="XBJ28" s="497"/>
      <c r="XBK28" s="497"/>
      <c r="XBL28" s="497"/>
      <c r="XBM28" s="497"/>
      <c r="XBN28" s="497"/>
      <c r="XBO28" s="497"/>
      <c r="XBP28" s="497"/>
      <c r="XBQ28" s="497"/>
      <c r="XBR28" s="497"/>
      <c r="XBS28" s="497"/>
      <c r="XBT28" s="497"/>
      <c r="XBU28" s="497"/>
      <c r="XBV28" s="497"/>
      <c r="XBW28" s="497"/>
      <c r="XBX28" s="497"/>
      <c r="XBY28" s="497"/>
      <c r="XBZ28" s="497"/>
      <c r="XCA28" s="497"/>
      <c r="XCB28" s="497"/>
      <c r="XCC28" s="497"/>
      <c r="XCD28" s="497"/>
      <c r="XCE28" s="497"/>
      <c r="XCF28" s="497"/>
      <c r="XCG28" s="497"/>
      <c r="XCH28" s="497"/>
      <c r="XCI28" s="497"/>
      <c r="XCJ28" s="497"/>
      <c r="XCK28" s="497"/>
      <c r="XCL28" s="497"/>
      <c r="XCM28" s="497"/>
      <c r="XCN28" s="497"/>
      <c r="XCO28" s="497"/>
      <c r="XCP28" s="497"/>
      <c r="XCQ28" s="497"/>
      <c r="XCR28" s="497"/>
      <c r="XCS28" s="497"/>
      <c r="XCT28" s="497"/>
      <c r="XCU28" s="497"/>
      <c r="XCV28" s="497"/>
      <c r="XCW28" s="497"/>
      <c r="XCX28" s="497"/>
      <c r="XCY28" s="497"/>
      <c r="XCZ28" s="497"/>
      <c r="XDA28" s="497"/>
      <c r="XDB28" s="497"/>
      <c r="XDC28" s="497"/>
      <c r="XDD28" s="497"/>
      <c r="XDE28" s="497"/>
      <c r="XDF28" s="497"/>
      <c r="XDG28" s="497"/>
      <c r="XDH28" s="497"/>
      <c r="XDI28" s="497"/>
      <c r="XDJ28" s="497"/>
      <c r="XDK28" s="497"/>
      <c r="XDL28" s="497"/>
      <c r="XDM28" s="497"/>
      <c r="XDN28" s="497"/>
      <c r="XDO28" s="497"/>
      <c r="XDP28" s="497"/>
      <c r="XDQ28" s="497"/>
      <c r="XDR28" s="497"/>
      <c r="XDS28" s="497"/>
      <c r="XDT28" s="497"/>
      <c r="XDU28" s="497"/>
      <c r="XDV28" s="497"/>
      <c r="XDW28" s="497"/>
      <c r="XDX28" s="497"/>
      <c r="XDY28" s="497"/>
      <c r="XDZ28" s="497"/>
      <c r="XEA28" s="497"/>
      <c r="XEB28" s="497"/>
      <c r="XEC28" s="497"/>
      <c r="XED28" s="497"/>
      <c r="XEE28" s="497"/>
      <c r="XEF28" s="497"/>
      <c r="XEG28" s="497"/>
      <c r="XEH28" s="497"/>
      <c r="XEI28" s="497"/>
      <c r="XEJ28" s="497"/>
      <c r="XEK28" s="497"/>
      <c r="XEL28" s="497"/>
      <c r="XEM28" s="497"/>
      <c r="XEN28" s="497"/>
      <c r="XEO28" s="497"/>
      <c r="XEP28" s="497"/>
      <c r="XEQ28" s="497"/>
      <c r="XER28" s="497"/>
      <c r="XES28" s="497"/>
      <c r="XET28" s="497"/>
      <c r="XEU28" s="497"/>
      <c r="XEV28" s="497"/>
      <c r="XEW28" s="497"/>
      <c r="XEX28" s="497"/>
      <c r="XEY28" s="497"/>
      <c r="XEZ28" s="497"/>
      <c r="XFA28" s="497"/>
      <c r="XFB28" s="497"/>
      <c r="XFC28" s="497"/>
    </row>
    <row r="29" s="385" customFormat="1" hidden="1" customHeight="1" spans="1:16383">
      <c r="A29" s="413">
        <v>25</v>
      </c>
      <c r="B29" s="414" t="s">
        <v>40</v>
      </c>
      <c r="C29" s="415">
        <v>231.8391</v>
      </c>
      <c r="D29" s="415">
        <v>251.8391</v>
      </c>
      <c r="E29" s="415">
        <f t="shared" si="4"/>
        <v>20</v>
      </c>
      <c r="F29" s="415">
        <f t="shared" si="5"/>
        <v>20</v>
      </c>
      <c r="G29" s="415">
        <v>3.348</v>
      </c>
      <c r="H29" s="415">
        <v>3.348</v>
      </c>
      <c r="I29" s="415">
        <v>-1.99116</v>
      </c>
      <c r="J29" s="415">
        <v>-2.78114</v>
      </c>
      <c r="K29" s="415">
        <v>0.44861</v>
      </c>
      <c r="L29" s="415">
        <v>-0.05139</v>
      </c>
      <c r="M29" s="443">
        <v>1.75</v>
      </c>
      <c r="N29" s="443">
        <v>1.75</v>
      </c>
      <c r="O29" s="444">
        <v>0</v>
      </c>
      <c r="P29" s="415">
        <v>-0.89115</v>
      </c>
      <c r="Q29" s="415">
        <v>-1.61791</v>
      </c>
      <c r="R29" s="469">
        <v>0.45</v>
      </c>
      <c r="S29" s="469">
        <v>0.45</v>
      </c>
      <c r="T29" s="444">
        <v>0</v>
      </c>
      <c r="U29" s="470">
        <v>3.1</v>
      </c>
      <c r="V29" s="471">
        <v>12.5</v>
      </c>
      <c r="W29" s="472">
        <v>12.5</v>
      </c>
      <c r="X29" s="473">
        <f t="shared" si="2"/>
        <v>0</v>
      </c>
      <c r="Y29" s="473">
        <f t="shared" si="3"/>
        <v>0</v>
      </c>
      <c r="Z29" s="497"/>
      <c r="AC29" s="497"/>
      <c r="AG29" s="500"/>
      <c r="AI29" s="497"/>
      <c r="AJ29" s="497"/>
      <c r="AK29" s="497"/>
      <c r="AL29" s="497"/>
      <c r="AM29" s="497"/>
      <c r="AN29" s="497"/>
      <c r="AO29" s="497"/>
      <c r="AP29" s="497"/>
      <c r="AQ29" s="497"/>
      <c r="AR29" s="497"/>
      <c r="AS29" s="497"/>
      <c r="AT29" s="497"/>
      <c r="AU29" s="497"/>
      <c r="AV29" s="497"/>
      <c r="AW29" s="497"/>
      <c r="AX29" s="497"/>
      <c r="AY29" s="497"/>
      <c r="AZ29" s="497"/>
      <c r="BA29" s="497"/>
      <c r="BB29" s="497"/>
      <c r="BC29" s="497"/>
      <c r="BD29" s="497"/>
      <c r="BE29" s="497"/>
      <c r="BF29" s="497"/>
      <c r="BG29" s="497"/>
      <c r="BH29" s="497"/>
      <c r="BI29" s="497"/>
      <c r="BJ29" s="497"/>
      <c r="BK29" s="497"/>
      <c r="BL29" s="497"/>
      <c r="BM29" s="497"/>
      <c r="BN29" s="497"/>
      <c r="BO29" s="497"/>
      <c r="BP29" s="497"/>
      <c r="BQ29" s="497"/>
      <c r="BR29" s="497"/>
      <c r="BS29" s="497"/>
      <c r="BT29" s="497"/>
      <c r="BU29" s="497"/>
      <c r="BV29" s="497"/>
      <c r="BW29" s="497"/>
      <c r="BX29" s="497"/>
      <c r="BY29" s="497"/>
      <c r="BZ29" s="497"/>
      <c r="CA29" s="497"/>
      <c r="CB29" s="497"/>
      <c r="CC29" s="497"/>
      <c r="CD29" s="497"/>
      <c r="CE29" s="497"/>
      <c r="CF29" s="497"/>
      <c r="CG29" s="497"/>
      <c r="CH29" s="497"/>
      <c r="CI29" s="497"/>
      <c r="CJ29" s="497"/>
      <c r="CK29" s="497"/>
      <c r="CL29" s="497"/>
      <c r="CM29" s="497"/>
      <c r="CN29" s="497"/>
      <c r="CO29" s="497"/>
      <c r="CP29" s="497"/>
      <c r="CQ29" s="497"/>
      <c r="CR29" s="497"/>
      <c r="CS29" s="497"/>
      <c r="CT29" s="497"/>
      <c r="CU29" s="497"/>
      <c r="CV29" s="497"/>
      <c r="CW29" s="497"/>
      <c r="CX29" s="497"/>
      <c r="CY29" s="497"/>
      <c r="CZ29" s="497"/>
      <c r="DA29" s="497"/>
      <c r="DB29" s="497"/>
      <c r="DC29" s="497"/>
      <c r="DD29" s="497"/>
      <c r="DE29" s="497"/>
      <c r="DF29" s="497"/>
      <c r="DG29" s="497"/>
      <c r="DH29" s="497"/>
      <c r="DI29" s="497"/>
      <c r="DJ29" s="497"/>
      <c r="DK29" s="497"/>
      <c r="DL29" s="497"/>
      <c r="DM29" s="497"/>
      <c r="DN29" s="497"/>
      <c r="DO29" s="497"/>
      <c r="DP29" s="497"/>
      <c r="DQ29" s="497"/>
      <c r="DR29" s="497"/>
      <c r="DS29" s="497"/>
      <c r="DT29" s="497"/>
      <c r="DU29" s="497"/>
      <c r="DV29" s="497"/>
      <c r="DW29" s="497"/>
      <c r="DX29" s="497"/>
      <c r="DY29" s="497"/>
      <c r="DZ29" s="497"/>
      <c r="EA29" s="497"/>
      <c r="EB29" s="497"/>
      <c r="EC29" s="497"/>
      <c r="ED29" s="497"/>
      <c r="EE29" s="497"/>
      <c r="EF29" s="497"/>
      <c r="EG29" s="497"/>
      <c r="EH29" s="497"/>
      <c r="EI29" s="497"/>
      <c r="EJ29" s="497"/>
      <c r="EK29" s="497"/>
      <c r="EL29" s="497"/>
      <c r="EM29" s="497"/>
      <c r="EN29" s="497"/>
      <c r="EO29" s="497"/>
      <c r="EP29" s="497"/>
      <c r="EQ29" s="497"/>
      <c r="ER29" s="497"/>
      <c r="ES29" s="497"/>
      <c r="ET29" s="497"/>
      <c r="EU29" s="497"/>
      <c r="EV29" s="497"/>
      <c r="EW29" s="497"/>
      <c r="EX29" s="497"/>
      <c r="EY29" s="497"/>
      <c r="EZ29" s="497"/>
      <c r="FA29" s="497"/>
      <c r="FB29" s="497"/>
      <c r="FC29" s="497"/>
      <c r="FD29" s="497"/>
      <c r="FE29" s="497"/>
      <c r="FF29" s="497"/>
      <c r="FG29" s="497"/>
      <c r="FH29" s="497"/>
      <c r="FI29" s="497"/>
      <c r="FJ29" s="497"/>
      <c r="FK29" s="497"/>
      <c r="FL29" s="497"/>
      <c r="FM29" s="497"/>
      <c r="FN29" s="497"/>
      <c r="FO29" s="497"/>
      <c r="FP29" s="497"/>
      <c r="FQ29" s="497"/>
      <c r="FR29" s="497"/>
      <c r="FS29" s="497"/>
      <c r="FT29" s="497"/>
      <c r="FU29" s="497"/>
      <c r="FV29" s="497"/>
      <c r="FW29" s="497"/>
      <c r="FX29" s="497"/>
      <c r="FY29" s="497"/>
      <c r="FZ29" s="497"/>
      <c r="GA29" s="497"/>
      <c r="GB29" s="497"/>
      <c r="GC29" s="497"/>
      <c r="GD29" s="497"/>
      <c r="GE29" s="497"/>
      <c r="GF29" s="497"/>
      <c r="GG29" s="497"/>
      <c r="GH29" s="497"/>
      <c r="GI29" s="497"/>
      <c r="GJ29" s="497"/>
      <c r="GK29" s="497"/>
      <c r="GL29" s="497"/>
      <c r="GM29" s="497"/>
      <c r="GN29" s="497"/>
      <c r="GO29" s="497"/>
      <c r="GP29" s="497"/>
      <c r="GQ29" s="497"/>
      <c r="GR29" s="497"/>
      <c r="GS29" s="497"/>
      <c r="GT29" s="497"/>
      <c r="GU29" s="497"/>
      <c r="GV29" s="497"/>
      <c r="GW29" s="497"/>
      <c r="GX29" s="497"/>
      <c r="GY29" s="497"/>
      <c r="GZ29" s="497"/>
      <c r="HA29" s="497"/>
      <c r="HB29" s="497"/>
      <c r="HC29" s="497"/>
      <c r="HD29" s="497"/>
      <c r="HE29" s="497"/>
      <c r="HF29" s="497"/>
      <c r="HG29" s="497"/>
      <c r="HH29" s="497"/>
      <c r="HI29" s="497"/>
      <c r="HJ29" s="497"/>
      <c r="HK29" s="497"/>
      <c r="HL29" s="497"/>
      <c r="HM29" s="497"/>
      <c r="HN29" s="497"/>
      <c r="HO29" s="497"/>
      <c r="HP29" s="497"/>
      <c r="HQ29" s="497"/>
      <c r="HR29" s="497"/>
      <c r="HS29" s="497"/>
      <c r="HT29" s="497"/>
      <c r="HU29" s="497"/>
      <c r="HV29" s="497"/>
      <c r="HW29" s="497"/>
      <c r="HX29" s="497"/>
      <c r="HY29" s="497"/>
      <c r="HZ29" s="497"/>
      <c r="IA29" s="497"/>
      <c r="IB29" s="497"/>
      <c r="IC29" s="497"/>
      <c r="ID29" s="497"/>
      <c r="IE29" s="497"/>
      <c r="IF29" s="497"/>
      <c r="IG29" s="497"/>
      <c r="IH29" s="497"/>
      <c r="II29" s="497"/>
      <c r="IJ29" s="497"/>
      <c r="IK29" s="497"/>
      <c r="IL29" s="497"/>
      <c r="IM29" s="497"/>
      <c r="IN29" s="497"/>
      <c r="IO29" s="497"/>
      <c r="IP29" s="497"/>
      <c r="IQ29" s="497"/>
      <c r="IR29" s="497"/>
      <c r="IS29" s="497"/>
      <c r="IT29" s="497"/>
      <c r="IU29" s="497"/>
      <c r="IV29" s="497"/>
      <c r="IW29" s="497"/>
      <c r="IX29" s="497"/>
      <c r="IY29" s="497"/>
      <c r="IZ29" s="497"/>
      <c r="JA29" s="497"/>
      <c r="JB29" s="497"/>
      <c r="JC29" s="497"/>
      <c r="JD29" s="497"/>
      <c r="JE29" s="497"/>
      <c r="JF29" s="497"/>
      <c r="JG29" s="497"/>
      <c r="JH29" s="497"/>
      <c r="JI29" s="497"/>
      <c r="JJ29" s="497"/>
      <c r="JK29" s="497"/>
      <c r="JL29" s="497"/>
      <c r="JM29" s="497"/>
      <c r="JN29" s="497"/>
      <c r="JO29" s="497"/>
      <c r="JP29" s="497"/>
      <c r="JQ29" s="497"/>
      <c r="JR29" s="497"/>
      <c r="JS29" s="497"/>
      <c r="JT29" s="497"/>
      <c r="JU29" s="497"/>
      <c r="JV29" s="497"/>
      <c r="JW29" s="497"/>
      <c r="JX29" s="497"/>
      <c r="JY29" s="497"/>
      <c r="JZ29" s="497"/>
      <c r="KA29" s="497"/>
      <c r="KB29" s="497"/>
      <c r="KC29" s="497"/>
      <c r="KD29" s="497"/>
      <c r="KE29" s="497"/>
      <c r="KF29" s="497"/>
      <c r="KG29" s="497"/>
      <c r="KH29" s="497"/>
      <c r="KI29" s="497"/>
      <c r="KJ29" s="497"/>
      <c r="KK29" s="497"/>
      <c r="KL29" s="497"/>
      <c r="KM29" s="497"/>
      <c r="KN29" s="497"/>
      <c r="KO29" s="497"/>
      <c r="KP29" s="497"/>
      <c r="KQ29" s="497"/>
      <c r="KR29" s="497"/>
      <c r="KS29" s="497"/>
      <c r="KT29" s="497"/>
      <c r="KU29" s="497"/>
      <c r="KV29" s="497"/>
      <c r="KW29" s="497"/>
      <c r="KX29" s="497"/>
      <c r="KY29" s="497"/>
      <c r="KZ29" s="497"/>
      <c r="LA29" s="497"/>
      <c r="LB29" s="497"/>
      <c r="LC29" s="497"/>
      <c r="LD29" s="497"/>
      <c r="LE29" s="497"/>
      <c r="LF29" s="497"/>
      <c r="LG29" s="497"/>
      <c r="LH29" s="497"/>
      <c r="LI29" s="497"/>
      <c r="LJ29" s="497"/>
      <c r="LK29" s="497"/>
      <c r="LL29" s="497"/>
      <c r="LM29" s="497"/>
      <c r="LN29" s="497"/>
      <c r="LO29" s="497"/>
      <c r="LP29" s="497"/>
      <c r="LQ29" s="497"/>
      <c r="LR29" s="497"/>
      <c r="LS29" s="497"/>
      <c r="LT29" s="497"/>
      <c r="LU29" s="497"/>
      <c r="LV29" s="497"/>
      <c r="LW29" s="497"/>
      <c r="LX29" s="497"/>
      <c r="LY29" s="497"/>
      <c r="LZ29" s="497"/>
      <c r="MA29" s="497"/>
      <c r="MB29" s="497"/>
      <c r="MC29" s="497"/>
      <c r="MD29" s="497"/>
      <c r="ME29" s="497"/>
      <c r="MF29" s="497"/>
      <c r="MG29" s="497"/>
      <c r="MH29" s="497"/>
      <c r="MI29" s="497"/>
      <c r="MJ29" s="497"/>
      <c r="MK29" s="497"/>
      <c r="ML29" s="497"/>
      <c r="MM29" s="497"/>
      <c r="MN29" s="497"/>
      <c r="MO29" s="497"/>
      <c r="MP29" s="497"/>
      <c r="MQ29" s="497"/>
      <c r="MR29" s="497"/>
      <c r="MS29" s="497"/>
      <c r="MT29" s="497"/>
      <c r="MU29" s="497"/>
      <c r="MV29" s="497"/>
      <c r="MW29" s="497"/>
      <c r="MX29" s="497"/>
      <c r="MY29" s="497"/>
      <c r="MZ29" s="497"/>
      <c r="NA29" s="497"/>
      <c r="NB29" s="497"/>
      <c r="NC29" s="497"/>
      <c r="ND29" s="497"/>
      <c r="NE29" s="497"/>
      <c r="NF29" s="497"/>
      <c r="NG29" s="497"/>
      <c r="NH29" s="497"/>
      <c r="NI29" s="497"/>
      <c r="NJ29" s="497"/>
      <c r="NK29" s="497"/>
      <c r="NL29" s="497"/>
      <c r="NM29" s="497"/>
      <c r="NN29" s="497"/>
      <c r="NO29" s="497"/>
      <c r="NP29" s="497"/>
      <c r="NQ29" s="497"/>
      <c r="NR29" s="497"/>
      <c r="NS29" s="497"/>
      <c r="NT29" s="497"/>
      <c r="NU29" s="497"/>
      <c r="NV29" s="497"/>
      <c r="NW29" s="497"/>
      <c r="NX29" s="497"/>
      <c r="NY29" s="497"/>
      <c r="NZ29" s="497"/>
      <c r="OA29" s="497"/>
      <c r="OB29" s="497"/>
      <c r="OC29" s="497"/>
      <c r="OD29" s="497"/>
      <c r="OE29" s="497"/>
      <c r="OF29" s="497"/>
      <c r="OG29" s="497"/>
      <c r="OH29" s="497"/>
      <c r="OI29" s="497"/>
      <c r="OJ29" s="497"/>
      <c r="OK29" s="497"/>
      <c r="OL29" s="497"/>
      <c r="OM29" s="497"/>
      <c r="ON29" s="497"/>
      <c r="OO29" s="497"/>
      <c r="OP29" s="497"/>
      <c r="OQ29" s="497"/>
      <c r="OR29" s="497"/>
      <c r="OS29" s="497"/>
      <c r="OT29" s="497"/>
      <c r="OU29" s="497"/>
      <c r="OV29" s="497"/>
      <c r="OW29" s="497"/>
      <c r="OX29" s="497"/>
      <c r="OY29" s="497"/>
      <c r="OZ29" s="497"/>
      <c r="PA29" s="497"/>
      <c r="PB29" s="497"/>
      <c r="PC29" s="497"/>
      <c r="PD29" s="497"/>
      <c r="PE29" s="497"/>
      <c r="PF29" s="497"/>
      <c r="PG29" s="497"/>
      <c r="PH29" s="497"/>
      <c r="PI29" s="497"/>
      <c r="PJ29" s="497"/>
      <c r="PK29" s="497"/>
      <c r="PL29" s="497"/>
      <c r="PM29" s="497"/>
      <c r="PN29" s="497"/>
      <c r="PO29" s="497"/>
      <c r="PP29" s="497"/>
      <c r="PQ29" s="497"/>
      <c r="PR29" s="497"/>
      <c r="PS29" s="497"/>
      <c r="PT29" s="497"/>
      <c r="PU29" s="497"/>
      <c r="PV29" s="497"/>
      <c r="PW29" s="497"/>
      <c r="PX29" s="497"/>
      <c r="PY29" s="497"/>
      <c r="PZ29" s="497"/>
      <c r="QA29" s="497"/>
      <c r="QB29" s="497"/>
      <c r="QC29" s="497"/>
      <c r="QD29" s="497"/>
      <c r="QE29" s="497"/>
      <c r="QF29" s="497"/>
      <c r="QG29" s="497"/>
      <c r="QH29" s="497"/>
      <c r="QI29" s="497"/>
      <c r="QJ29" s="497"/>
      <c r="QK29" s="497"/>
      <c r="QL29" s="497"/>
      <c r="QM29" s="497"/>
      <c r="QN29" s="497"/>
      <c r="QO29" s="497"/>
      <c r="QP29" s="497"/>
      <c r="QQ29" s="497"/>
      <c r="QR29" s="497"/>
      <c r="QS29" s="497"/>
      <c r="QT29" s="497"/>
      <c r="QU29" s="497"/>
      <c r="QV29" s="497"/>
      <c r="QW29" s="497"/>
      <c r="QX29" s="497"/>
      <c r="QY29" s="497"/>
      <c r="QZ29" s="497"/>
      <c r="RA29" s="497"/>
      <c r="RB29" s="497"/>
      <c r="RC29" s="497"/>
      <c r="RD29" s="497"/>
      <c r="RE29" s="497"/>
      <c r="RF29" s="497"/>
      <c r="RG29" s="497"/>
      <c r="RH29" s="497"/>
      <c r="RI29" s="497"/>
      <c r="RJ29" s="497"/>
      <c r="RK29" s="497"/>
      <c r="RL29" s="497"/>
      <c r="RM29" s="497"/>
      <c r="RN29" s="497"/>
      <c r="RO29" s="497"/>
      <c r="RP29" s="497"/>
      <c r="RQ29" s="497"/>
      <c r="RR29" s="497"/>
      <c r="RS29" s="497"/>
      <c r="RT29" s="497"/>
      <c r="RU29" s="497"/>
      <c r="RV29" s="497"/>
      <c r="RW29" s="497"/>
      <c r="RX29" s="497"/>
      <c r="RY29" s="497"/>
      <c r="RZ29" s="497"/>
      <c r="SA29" s="497"/>
      <c r="SB29" s="497"/>
      <c r="SC29" s="497"/>
      <c r="SD29" s="497"/>
      <c r="SE29" s="497"/>
      <c r="SF29" s="497"/>
      <c r="SG29" s="497"/>
      <c r="SH29" s="497"/>
      <c r="SI29" s="497"/>
      <c r="SJ29" s="497"/>
      <c r="SK29" s="497"/>
      <c r="SL29" s="497"/>
      <c r="SM29" s="497"/>
      <c r="SN29" s="497"/>
      <c r="SO29" s="497"/>
      <c r="SP29" s="497"/>
      <c r="SQ29" s="497"/>
      <c r="SR29" s="497"/>
      <c r="SS29" s="497"/>
      <c r="ST29" s="497"/>
      <c r="SU29" s="497"/>
      <c r="SV29" s="497"/>
      <c r="SW29" s="497"/>
      <c r="SX29" s="497"/>
      <c r="SY29" s="497"/>
      <c r="SZ29" s="497"/>
      <c r="TA29" s="497"/>
      <c r="TB29" s="497"/>
      <c r="TC29" s="497"/>
      <c r="TD29" s="497"/>
      <c r="TE29" s="497"/>
      <c r="TF29" s="497"/>
      <c r="TG29" s="497"/>
      <c r="TH29" s="497"/>
      <c r="TI29" s="497"/>
      <c r="TJ29" s="497"/>
      <c r="TK29" s="497"/>
      <c r="TL29" s="497"/>
      <c r="TM29" s="497"/>
      <c r="TN29" s="497"/>
      <c r="TO29" s="497"/>
      <c r="TP29" s="497"/>
      <c r="TQ29" s="497"/>
      <c r="TR29" s="497"/>
      <c r="TS29" s="497"/>
      <c r="TT29" s="497"/>
      <c r="TU29" s="497"/>
      <c r="TV29" s="497"/>
      <c r="TW29" s="497"/>
      <c r="TX29" s="497"/>
      <c r="TY29" s="497"/>
      <c r="TZ29" s="497"/>
      <c r="UA29" s="497"/>
      <c r="UB29" s="497"/>
      <c r="UC29" s="497"/>
      <c r="UD29" s="497"/>
      <c r="UE29" s="497"/>
      <c r="UF29" s="497"/>
      <c r="UG29" s="497"/>
      <c r="UH29" s="497"/>
      <c r="UI29" s="497"/>
      <c r="UJ29" s="497"/>
      <c r="UK29" s="497"/>
      <c r="UL29" s="497"/>
      <c r="UM29" s="497"/>
      <c r="UN29" s="497"/>
      <c r="UO29" s="497"/>
      <c r="UP29" s="497"/>
      <c r="UQ29" s="497"/>
      <c r="UR29" s="497"/>
      <c r="US29" s="497"/>
      <c r="UT29" s="497"/>
      <c r="UU29" s="497"/>
      <c r="UV29" s="497"/>
      <c r="UW29" s="497"/>
      <c r="UX29" s="497"/>
      <c r="UY29" s="497"/>
      <c r="UZ29" s="497"/>
      <c r="VA29" s="497"/>
      <c r="VB29" s="497"/>
      <c r="VC29" s="497"/>
      <c r="VD29" s="497"/>
      <c r="VE29" s="497"/>
      <c r="VF29" s="497"/>
      <c r="VG29" s="497"/>
      <c r="VH29" s="497"/>
      <c r="VI29" s="497"/>
      <c r="VJ29" s="497"/>
      <c r="VK29" s="497"/>
      <c r="VL29" s="497"/>
      <c r="VM29" s="497"/>
      <c r="VN29" s="497"/>
      <c r="VO29" s="497"/>
      <c r="VP29" s="497"/>
      <c r="VQ29" s="497"/>
      <c r="VR29" s="497"/>
      <c r="VS29" s="497"/>
      <c r="VT29" s="497"/>
      <c r="VU29" s="497"/>
      <c r="VV29" s="497"/>
      <c r="VW29" s="497"/>
      <c r="VX29" s="497"/>
      <c r="VY29" s="497"/>
      <c r="VZ29" s="497"/>
      <c r="WA29" s="497"/>
      <c r="WB29" s="497"/>
      <c r="WC29" s="497"/>
      <c r="WD29" s="497"/>
      <c r="WE29" s="497"/>
      <c r="WF29" s="497"/>
      <c r="WG29" s="497"/>
      <c r="WH29" s="497"/>
      <c r="WI29" s="497"/>
      <c r="WJ29" s="497"/>
      <c r="WK29" s="497"/>
      <c r="WL29" s="497"/>
      <c r="WM29" s="497"/>
      <c r="WN29" s="497"/>
      <c r="WO29" s="497"/>
      <c r="WP29" s="497"/>
      <c r="WQ29" s="497"/>
      <c r="WR29" s="497"/>
      <c r="WS29" s="497"/>
      <c r="WT29" s="497"/>
      <c r="WU29" s="497"/>
      <c r="WV29" s="497"/>
      <c r="WW29" s="497"/>
      <c r="WX29" s="497"/>
      <c r="WY29" s="497"/>
      <c r="WZ29" s="497"/>
      <c r="XA29" s="497"/>
      <c r="XB29" s="497"/>
      <c r="XC29" s="497"/>
      <c r="XD29" s="497"/>
      <c r="XE29" s="497"/>
      <c r="XF29" s="497"/>
      <c r="XG29" s="497"/>
      <c r="XH29" s="497"/>
      <c r="XI29" s="497"/>
      <c r="XJ29" s="497"/>
      <c r="XK29" s="497"/>
      <c r="XL29" s="497"/>
      <c r="XM29" s="497"/>
      <c r="XN29" s="497"/>
      <c r="XO29" s="497"/>
      <c r="XP29" s="497"/>
      <c r="XQ29" s="497"/>
      <c r="XR29" s="497"/>
      <c r="XS29" s="497"/>
      <c r="XT29" s="497"/>
      <c r="XU29" s="497"/>
      <c r="XV29" s="497"/>
      <c r="XW29" s="497"/>
      <c r="XX29" s="497"/>
      <c r="XY29" s="497"/>
      <c r="XZ29" s="497"/>
      <c r="YA29" s="497"/>
      <c r="YB29" s="497"/>
      <c r="YC29" s="497"/>
      <c r="YD29" s="497"/>
      <c r="YE29" s="497"/>
      <c r="YF29" s="497"/>
      <c r="YG29" s="497"/>
      <c r="YH29" s="497"/>
      <c r="YI29" s="497"/>
      <c r="YJ29" s="497"/>
      <c r="YK29" s="497"/>
      <c r="YL29" s="497"/>
      <c r="YM29" s="497"/>
      <c r="YN29" s="497"/>
      <c r="YO29" s="497"/>
      <c r="YP29" s="497"/>
      <c r="YQ29" s="497"/>
      <c r="YR29" s="497"/>
      <c r="YS29" s="497"/>
      <c r="YT29" s="497"/>
      <c r="YU29" s="497"/>
      <c r="YV29" s="497"/>
      <c r="YW29" s="497"/>
      <c r="YX29" s="497"/>
      <c r="YY29" s="497"/>
      <c r="YZ29" s="497"/>
      <c r="ZA29" s="497"/>
      <c r="ZB29" s="497"/>
      <c r="ZC29" s="497"/>
      <c r="ZD29" s="497"/>
      <c r="ZE29" s="497"/>
      <c r="ZF29" s="497"/>
      <c r="ZG29" s="497"/>
      <c r="ZH29" s="497"/>
      <c r="ZI29" s="497"/>
      <c r="ZJ29" s="497"/>
      <c r="ZK29" s="497"/>
      <c r="ZL29" s="497"/>
      <c r="ZM29" s="497"/>
      <c r="ZN29" s="497"/>
      <c r="ZO29" s="497"/>
      <c r="ZP29" s="497"/>
      <c r="ZQ29" s="497"/>
      <c r="ZR29" s="497"/>
      <c r="ZS29" s="497"/>
      <c r="ZT29" s="497"/>
      <c r="ZU29" s="497"/>
      <c r="ZV29" s="497"/>
      <c r="ZW29" s="497"/>
      <c r="ZX29" s="497"/>
      <c r="ZY29" s="497"/>
      <c r="ZZ29" s="497"/>
      <c r="AAA29" s="497"/>
      <c r="AAB29" s="497"/>
      <c r="AAC29" s="497"/>
      <c r="AAD29" s="497"/>
      <c r="AAE29" s="497"/>
      <c r="AAF29" s="497"/>
      <c r="AAG29" s="497"/>
      <c r="AAH29" s="497"/>
      <c r="AAI29" s="497"/>
      <c r="AAJ29" s="497"/>
      <c r="AAK29" s="497"/>
      <c r="AAL29" s="497"/>
      <c r="AAM29" s="497"/>
      <c r="AAN29" s="497"/>
      <c r="AAO29" s="497"/>
      <c r="AAP29" s="497"/>
      <c r="AAQ29" s="497"/>
      <c r="AAR29" s="497"/>
      <c r="AAS29" s="497"/>
      <c r="AAT29" s="497"/>
      <c r="AAU29" s="497"/>
      <c r="AAV29" s="497"/>
      <c r="AAW29" s="497"/>
      <c r="AAX29" s="497"/>
      <c r="AAY29" s="497"/>
      <c r="AAZ29" s="497"/>
      <c r="ABA29" s="497"/>
      <c r="ABB29" s="497"/>
      <c r="ABC29" s="497"/>
      <c r="ABD29" s="497"/>
      <c r="ABE29" s="497"/>
      <c r="ABF29" s="497"/>
      <c r="ABG29" s="497"/>
      <c r="ABH29" s="497"/>
      <c r="ABI29" s="497"/>
      <c r="ABJ29" s="497"/>
      <c r="ABK29" s="497"/>
      <c r="ABL29" s="497"/>
      <c r="ABM29" s="497"/>
      <c r="ABN29" s="497"/>
      <c r="ABO29" s="497"/>
      <c r="ABP29" s="497"/>
      <c r="ABQ29" s="497"/>
      <c r="ABR29" s="497"/>
      <c r="ABS29" s="497"/>
      <c r="ABT29" s="497"/>
      <c r="ABU29" s="497"/>
      <c r="ABV29" s="497"/>
      <c r="ABW29" s="497"/>
      <c r="ABX29" s="497"/>
      <c r="ABY29" s="497"/>
      <c r="ABZ29" s="497"/>
      <c r="ACA29" s="497"/>
      <c r="ACB29" s="497"/>
      <c r="ACC29" s="497"/>
      <c r="ACD29" s="497"/>
      <c r="ACE29" s="497"/>
      <c r="ACF29" s="497"/>
      <c r="ACG29" s="497"/>
      <c r="ACH29" s="497"/>
      <c r="ACI29" s="497"/>
      <c r="ACJ29" s="497"/>
      <c r="ACK29" s="497"/>
      <c r="ACL29" s="497"/>
      <c r="ACM29" s="497"/>
      <c r="ACN29" s="497"/>
      <c r="ACO29" s="497"/>
      <c r="ACP29" s="497"/>
      <c r="ACQ29" s="497"/>
      <c r="ACR29" s="497"/>
      <c r="ACS29" s="497"/>
      <c r="ACT29" s="497"/>
      <c r="ACU29" s="497"/>
      <c r="ACV29" s="497"/>
      <c r="ACW29" s="497"/>
      <c r="ACX29" s="497"/>
      <c r="ACY29" s="497"/>
      <c r="ACZ29" s="497"/>
      <c r="ADA29" s="497"/>
      <c r="ADB29" s="497"/>
      <c r="ADC29" s="497"/>
      <c r="ADD29" s="497"/>
      <c r="ADE29" s="497"/>
      <c r="ADF29" s="497"/>
      <c r="ADG29" s="497"/>
      <c r="ADH29" s="497"/>
      <c r="ADI29" s="497"/>
      <c r="ADJ29" s="497"/>
      <c r="ADK29" s="497"/>
      <c r="ADL29" s="497"/>
      <c r="ADM29" s="497"/>
      <c r="ADN29" s="497"/>
      <c r="ADO29" s="497"/>
      <c r="ADP29" s="497"/>
      <c r="ADQ29" s="497"/>
      <c r="ADR29" s="497"/>
      <c r="ADS29" s="497"/>
      <c r="ADT29" s="497"/>
      <c r="ADU29" s="497"/>
      <c r="ADV29" s="497"/>
      <c r="ADW29" s="497"/>
      <c r="ADX29" s="497"/>
      <c r="ADY29" s="497"/>
      <c r="ADZ29" s="497"/>
      <c r="AEA29" s="497"/>
      <c r="AEB29" s="497"/>
      <c r="AEC29" s="497"/>
      <c r="AED29" s="497"/>
      <c r="AEE29" s="497"/>
      <c r="AEF29" s="497"/>
      <c r="AEG29" s="497"/>
      <c r="AEH29" s="497"/>
      <c r="AEI29" s="497"/>
      <c r="AEJ29" s="497"/>
      <c r="AEK29" s="497"/>
      <c r="AEL29" s="497"/>
      <c r="AEM29" s="497"/>
      <c r="AEN29" s="497"/>
      <c r="AEO29" s="497"/>
      <c r="AEP29" s="497"/>
      <c r="AEQ29" s="497"/>
      <c r="AER29" s="497"/>
      <c r="AES29" s="497"/>
      <c r="AET29" s="497"/>
      <c r="AEU29" s="497"/>
      <c r="AEV29" s="497"/>
      <c r="AEW29" s="497"/>
      <c r="AEX29" s="497"/>
      <c r="AEY29" s="497"/>
      <c r="AEZ29" s="497"/>
      <c r="AFA29" s="497"/>
      <c r="AFB29" s="497"/>
      <c r="AFC29" s="497"/>
      <c r="AFD29" s="497"/>
      <c r="AFE29" s="497"/>
      <c r="AFF29" s="497"/>
      <c r="AFG29" s="497"/>
      <c r="AFH29" s="497"/>
      <c r="AFI29" s="497"/>
      <c r="AFJ29" s="497"/>
      <c r="AFK29" s="497"/>
      <c r="AFL29" s="497"/>
      <c r="AFM29" s="497"/>
      <c r="AFN29" s="497"/>
      <c r="AFO29" s="497"/>
      <c r="AFP29" s="497"/>
      <c r="AFQ29" s="497"/>
      <c r="AFR29" s="497"/>
      <c r="AFS29" s="497"/>
      <c r="AFT29" s="497"/>
      <c r="AFU29" s="497"/>
      <c r="AFV29" s="497"/>
      <c r="AFW29" s="497"/>
      <c r="AFX29" s="497"/>
      <c r="AFY29" s="497"/>
      <c r="AFZ29" s="497"/>
      <c r="AGA29" s="497"/>
      <c r="AGB29" s="497"/>
      <c r="AGC29" s="497"/>
      <c r="AGD29" s="497"/>
      <c r="AGE29" s="497"/>
      <c r="AGF29" s="497"/>
      <c r="AGG29" s="497"/>
      <c r="AGH29" s="497"/>
      <c r="AGI29" s="497"/>
      <c r="AGJ29" s="497"/>
      <c r="AGK29" s="497"/>
      <c r="AGL29" s="497"/>
      <c r="AGM29" s="497"/>
      <c r="AGN29" s="497"/>
      <c r="AGO29" s="497"/>
      <c r="AGP29" s="497"/>
      <c r="AGQ29" s="497"/>
      <c r="AGR29" s="497"/>
      <c r="AGS29" s="497"/>
      <c r="AGT29" s="497"/>
      <c r="AGU29" s="497"/>
      <c r="AGV29" s="497"/>
      <c r="AGW29" s="497"/>
      <c r="AGX29" s="497"/>
      <c r="AGY29" s="497"/>
      <c r="AGZ29" s="497"/>
      <c r="AHA29" s="497"/>
      <c r="AHB29" s="497"/>
      <c r="AHC29" s="497"/>
      <c r="AHD29" s="497"/>
      <c r="AHE29" s="497"/>
      <c r="AHF29" s="497"/>
      <c r="AHG29" s="497"/>
      <c r="AHH29" s="497"/>
      <c r="AHI29" s="497"/>
      <c r="AHJ29" s="497"/>
      <c r="AHK29" s="497"/>
      <c r="AHL29" s="497"/>
      <c r="AHM29" s="497"/>
      <c r="AHN29" s="497"/>
      <c r="AHO29" s="497"/>
      <c r="AHP29" s="497"/>
      <c r="AHQ29" s="497"/>
      <c r="AHR29" s="497"/>
      <c r="AHS29" s="497"/>
      <c r="AHT29" s="497"/>
      <c r="AHU29" s="497"/>
      <c r="AHV29" s="497"/>
      <c r="AHW29" s="497"/>
      <c r="AHX29" s="497"/>
      <c r="AHY29" s="497"/>
      <c r="AHZ29" s="497"/>
      <c r="AIA29" s="497"/>
      <c r="AIB29" s="497"/>
      <c r="AIC29" s="497"/>
      <c r="AID29" s="497"/>
      <c r="AIE29" s="497"/>
      <c r="AIF29" s="497"/>
      <c r="AIG29" s="497"/>
      <c r="AIH29" s="497"/>
      <c r="AII29" s="497"/>
      <c r="AIJ29" s="497"/>
      <c r="AIK29" s="497"/>
      <c r="AIL29" s="497"/>
      <c r="AIM29" s="497"/>
      <c r="AIN29" s="497"/>
      <c r="AIO29" s="497"/>
      <c r="AIP29" s="497"/>
      <c r="AIQ29" s="497"/>
      <c r="AIR29" s="497"/>
      <c r="AIS29" s="497"/>
      <c r="AIT29" s="497"/>
      <c r="AIU29" s="497"/>
      <c r="AIV29" s="497"/>
      <c r="AIW29" s="497"/>
      <c r="AIX29" s="497"/>
      <c r="AIY29" s="497"/>
      <c r="AIZ29" s="497"/>
      <c r="AJA29" s="497"/>
      <c r="AJB29" s="497"/>
      <c r="AJC29" s="497"/>
      <c r="AJD29" s="497"/>
      <c r="AJE29" s="497"/>
      <c r="AJF29" s="497"/>
      <c r="AJG29" s="497"/>
      <c r="AJH29" s="497"/>
      <c r="AJI29" s="497"/>
      <c r="AJJ29" s="497"/>
      <c r="AJK29" s="497"/>
      <c r="AJL29" s="497"/>
      <c r="AJM29" s="497"/>
      <c r="AJN29" s="497"/>
      <c r="AJO29" s="497"/>
      <c r="AJP29" s="497"/>
      <c r="AJQ29" s="497"/>
      <c r="AJR29" s="497"/>
      <c r="AJS29" s="497"/>
      <c r="AJT29" s="497"/>
      <c r="AJU29" s="497"/>
      <c r="AJV29" s="497"/>
      <c r="AJW29" s="497"/>
      <c r="AJX29" s="497"/>
      <c r="AJY29" s="497"/>
      <c r="AJZ29" s="497"/>
      <c r="AKA29" s="497"/>
      <c r="AKB29" s="497"/>
      <c r="AKC29" s="497"/>
      <c r="AKD29" s="497"/>
      <c r="AKE29" s="497"/>
      <c r="AKF29" s="497"/>
      <c r="AKG29" s="497"/>
      <c r="AKH29" s="497"/>
      <c r="AKI29" s="497"/>
      <c r="AKJ29" s="497"/>
      <c r="AKK29" s="497"/>
      <c r="AKL29" s="497"/>
      <c r="AKM29" s="497"/>
      <c r="AKN29" s="497"/>
      <c r="AKO29" s="497"/>
      <c r="AKP29" s="497"/>
      <c r="AKQ29" s="497"/>
      <c r="AKR29" s="497"/>
      <c r="AKS29" s="497"/>
      <c r="AKT29" s="497"/>
      <c r="AKU29" s="497"/>
      <c r="AKV29" s="497"/>
      <c r="AKW29" s="497"/>
      <c r="AKX29" s="497"/>
      <c r="AKY29" s="497"/>
      <c r="AKZ29" s="497"/>
      <c r="ALA29" s="497"/>
      <c r="ALB29" s="497"/>
      <c r="ALC29" s="497"/>
      <c r="ALD29" s="497"/>
      <c r="ALE29" s="497"/>
      <c r="ALF29" s="497"/>
      <c r="ALG29" s="497"/>
      <c r="ALH29" s="497"/>
      <c r="ALI29" s="497"/>
      <c r="ALJ29" s="497"/>
      <c r="ALK29" s="497"/>
      <c r="ALL29" s="497"/>
      <c r="ALM29" s="497"/>
      <c r="ALN29" s="497"/>
      <c r="ALO29" s="497"/>
      <c r="ALP29" s="497"/>
      <c r="ALQ29" s="497"/>
      <c r="ALR29" s="497"/>
      <c r="ALS29" s="497"/>
      <c r="ALT29" s="497"/>
      <c r="ALU29" s="497"/>
      <c r="ALV29" s="497"/>
      <c r="ALW29" s="497"/>
      <c r="ALX29" s="497"/>
      <c r="ALY29" s="497"/>
      <c r="ALZ29" s="497"/>
      <c r="AMA29" s="497"/>
      <c r="AMB29" s="497"/>
      <c r="AMC29" s="497"/>
      <c r="AMD29" s="497"/>
      <c r="AME29" s="497"/>
      <c r="AMF29" s="497"/>
      <c r="AMG29" s="497"/>
      <c r="AMH29" s="497"/>
      <c r="AMI29" s="497"/>
      <c r="AMJ29" s="497"/>
      <c r="AMK29" s="497"/>
      <c r="AML29" s="497"/>
      <c r="AMM29" s="497"/>
      <c r="AMN29" s="497"/>
      <c r="AMO29" s="497"/>
      <c r="AMP29" s="497"/>
      <c r="AMQ29" s="497"/>
      <c r="AMR29" s="497"/>
      <c r="AMS29" s="497"/>
      <c r="AMT29" s="497"/>
      <c r="AMU29" s="497"/>
      <c r="AMV29" s="497"/>
      <c r="AMW29" s="497"/>
      <c r="AMX29" s="497"/>
      <c r="AMY29" s="497"/>
      <c r="AMZ29" s="497"/>
      <c r="ANA29" s="497"/>
      <c r="ANB29" s="497"/>
      <c r="ANC29" s="497"/>
      <c r="AND29" s="497"/>
      <c r="ANE29" s="497"/>
      <c r="ANF29" s="497"/>
      <c r="ANG29" s="497"/>
      <c r="ANH29" s="497"/>
      <c r="ANI29" s="497"/>
      <c r="ANJ29" s="497"/>
      <c r="ANK29" s="497"/>
      <c r="ANL29" s="497"/>
      <c r="ANM29" s="497"/>
      <c r="ANN29" s="497"/>
      <c r="ANO29" s="497"/>
      <c r="ANP29" s="497"/>
      <c r="ANQ29" s="497"/>
      <c r="ANR29" s="497"/>
      <c r="ANS29" s="497"/>
      <c r="ANT29" s="497"/>
      <c r="ANU29" s="497"/>
      <c r="ANV29" s="497"/>
      <c r="ANW29" s="497"/>
      <c r="ANX29" s="497"/>
      <c r="ANY29" s="497"/>
      <c r="ANZ29" s="497"/>
      <c r="AOA29" s="497"/>
      <c r="AOB29" s="497"/>
      <c r="AOC29" s="497"/>
      <c r="AOD29" s="497"/>
      <c r="AOE29" s="497"/>
      <c r="AOF29" s="497"/>
      <c r="AOG29" s="497"/>
      <c r="AOH29" s="497"/>
      <c r="AOI29" s="497"/>
      <c r="AOJ29" s="497"/>
      <c r="AOK29" s="497"/>
      <c r="AOL29" s="497"/>
      <c r="AOM29" s="497"/>
      <c r="AON29" s="497"/>
      <c r="AOO29" s="497"/>
      <c r="AOP29" s="497"/>
      <c r="AOQ29" s="497"/>
      <c r="AOR29" s="497"/>
      <c r="AOS29" s="497"/>
      <c r="AOT29" s="497"/>
      <c r="AOU29" s="497"/>
      <c r="AOV29" s="497"/>
      <c r="AOW29" s="497"/>
      <c r="AOX29" s="497"/>
      <c r="AOY29" s="497"/>
      <c r="AOZ29" s="497"/>
      <c r="APA29" s="497"/>
      <c r="APB29" s="497"/>
      <c r="APC29" s="497"/>
      <c r="APD29" s="497"/>
      <c r="APE29" s="497"/>
      <c r="APF29" s="497"/>
      <c r="APG29" s="497"/>
      <c r="APH29" s="497"/>
      <c r="API29" s="497"/>
      <c r="APJ29" s="497"/>
      <c r="APK29" s="497"/>
      <c r="APL29" s="497"/>
      <c r="APM29" s="497"/>
      <c r="APN29" s="497"/>
      <c r="APO29" s="497"/>
      <c r="APP29" s="497"/>
      <c r="APQ29" s="497"/>
      <c r="APR29" s="497"/>
      <c r="APS29" s="497"/>
      <c r="APT29" s="497"/>
      <c r="APU29" s="497"/>
      <c r="APV29" s="497"/>
      <c r="APW29" s="497"/>
      <c r="APX29" s="497"/>
      <c r="APY29" s="497"/>
      <c r="APZ29" s="497"/>
      <c r="AQA29" s="497"/>
      <c r="AQB29" s="497"/>
      <c r="AQC29" s="497"/>
      <c r="AQD29" s="497"/>
      <c r="AQE29" s="497"/>
      <c r="AQF29" s="497"/>
      <c r="AQG29" s="497"/>
      <c r="AQH29" s="497"/>
      <c r="AQI29" s="497"/>
      <c r="AQJ29" s="497"/>
      <c r="AQK29" s="497"/>
      <c r="AQL29" s="497"/>
      <c r="AQM29" s="497"/>
      <c r="AQN29" s="497"/>
      <c r="AQO29" s="497"/>
      <c r="AQP29" s="497"/>
      <c r="AQQ29" s="497"/>
      <c r="AQR29" s="497"/>
      <c r="AQS29" s="497"/>
      <c r="AQT29" s="497"/>
      <c r="AQU29" s="497"/>
      <c r="AQV29" s="497"/>
      <c r="AQW29" s="497"/>
      <c r="AQX29" s="497"/>
      <c r="AQY29" s="497"/>
      <c r="AQZ29" s="497"/>
      <c r="ARA29" s="497"/>
      <c r="ARB29" s="497"/>
      <c r="ARC29" s="497"/>
      <c r="ARD29" s="497"/>
      <c r="ARE29" s="497"/>
      <c r="ARF29" s="497"/>
      <c r="ARG29" s="497"/>
      <c r="ARH29" s="497"/>
      <c r="ARI29" s="497"/>
      <c r="ARJ29" s="497"/>
      <c r="ARK29" s="497"/>
      <c r="ARL29" s="497"/>
      <c r="ARM29" s="497"/>
      <c r="ARN29" s="497"/>
      <c r="ARO29" s="497"/>
      <c r="ARP29" s="497"/>
      <c r="ARQ29" s="497"/>
      <c r="ARR29" s="497"/>
      <c r="ARS29" s="497"/>
      <c r="ART29" s="497"/>
      <c r="ARU29" s="497"/>
      <c r="ARV29" s="497"/>
      <c r="ARW29" s="497"/>
      <c r="ARX29" s="497"/>
      <c r="ARY29" s="497"/>
      <c r="ARZ29" s="497"/>
      <c r="ASA29" s="497"/>
      <c r="ASB29" s="497"/>
      <c r="ASC29" s="497"/>
      <c r="ASD29" s="497"/>
      <c r="ASE29" s="497"/>
      <c r="ASF29" s="497"/>
      <c r="ASG29" s="497"/>
      <c r="ASH29" s="497"/>
      <c r="ASI29" s="497"/>
      <c r="ASJ29" s="497"/>
      <c r="ASK29" s="497"/>
      <c r="ASL29" s="497"/>
      <c r="ASM29" s="497"/>
      <c r="ASN29" s="497"/>
      <c r="ASO29" s="497"/>
      <c r="ASP29" s="497"/>
      <c r="ASQ29" s="497"/>
      <c r="ASR29" s="497"/>
      <c r="ASS29" s="497"/>
      <c r="AST29" s="497"/>
      <c r="ASU29" s="497"/>
      <c r="ASV29" s="497"/>
      <c r="ASW29" s="497"/>
      <c r="ASX29" s="497"/>
      <c r="ASY29" s="497"/>
      <c r="ASZ29" s="497"/>
      <c r="ATA29" s="497"/>
      <c r="ATB29" s="497"/>
      <c r="ATC29" s="497"/>
      <c r="ATD29" s="497"/>
      <c r="ATE29" s="497"/>
      <c r="ATF29" s="497"/>
      <c r="ATG29" s="497"/>
      <c r="ATH29" s="497"/>
      <c r="ATI29" s="497"/>
      <c r="ATJ29" s="497"/>
      <c r="ATK29" s="497"/>
      <c r="ATL29" s="497"/>
      <c r="ATM29" s="497"/>
      <c r="ATN29" s="497"/>
      <c r="ATO29" s="497"/>
      <c r="ATP29" s="497"/>
      <c r="ATQ29" s="497"/>
      <c r="ATR29" s="497"/>
      <c r="ATS29" s="497"/>
      <c r="ATT29" s="497"/>
      <c r="ATU29" s="497"/>
      <c r="ATV29" s="497"/>
      <c r="ATW29" s="497"/>
      <c r="ATX29" s="497"/>
      <c r="ATY29" s="497"/>
      <c r="ATZ29" s="497"/>
      <c r="AUA29" s="497"/>
      <c r="AUB29" s="497"/>
      <c r="AUC29" s="497"/>
      <c r="AUD29" s="497"/>
      <c r="AUE29" s="497"/>
      <c r="AUF29" s="497"/>
      <c r="AUG29" s="497"/>
      <c r="AUH29" s="497"/>
      <c r="AUI29" s="497"/>
      <c r="AUJ29" s="497"/>
      <c r="AUK29" s="497"/>
      <c r="AUL29" s="497"/>
      <c r="AUM29" s="497"/>
      <c r="AUN29" s="497"/>
      <c r="AUO29" s="497"/>
      <c r="AUP29" s="497"/>
      <c r="AUQ29" s="497"/>
      <c r="AUR29" s="497"/>
      <c r="AUS29" s="497"/>
      <c r="AUT29" s="497"/>
      <c r="AUU29" s="497"/>
      <c r="AUV29" s="497"/>
      <c r="AUW29" s="497"/>
      <c r="AUX29" s="497"/>
      <c r="AUY29" s="497"/>
      <c r="AUZ29" s="497"/>
      <c r="AVA29" s="497"/>
      <c r="AVB29" s="497"/>
      <c r="AVC29" s="497"/>
      <c r="AVD29" s="497"/>
      <c r="AVE29" s="497"/>
      <c r="AVF29" s="497"/>
      <c r="AVG29" s="497"/>
      <c r="AVH29" s="497"/>
      <c r="AVI29" s="497"/>
      <c r="AVJ29" s="497"/>
      <c r="AVK29" s="497"/>
      <c r="AVL29" s="497"/>
      <c r="AVM29" s="497"/>
      <c r="AVN29" s="497"/>
      <c r="AVO29" s="497"/>
      <c r="AVP29" s="497"/>
      <c r="AVQ29" s="497"/>
      <c r="AVR29" s="497"/>
      <c r="AVS29" s="497"/>
      <c r="AVT29" s="497"/>
      <c r="AVU29" s="497"/>
      <c r="AVV29" s="497"/>
      <c r="AVW29" s="497"/>
      <c r="AVX29" s="497"/>
      <c r="AVY29" s="497"/>
      <c r="AVZ29" s="497"/>
      <c r="AWA29" s="497"/>
      <c r="AWB29" s="497"/>
      <c r="AWC29" s="497"/>
      <c r="AWD29" s="497"/>
      <c r="AWE29" s="497"/>
      <c r="AWF29" s="497"/>
      <c r="AWG29" s="497"/>
      <c r="AWH29" s="497"/>
      <c r="AWI29" s="497"/>
      <c r="AWJ29" s="497"/>
      <c r="AWK29" s="497"/>
      <c r="AWL29" s="497"/>
      <c r="AWM29" s="497"/>
      <c r="AWN29" s="497"/>
      <c r="AWO29" s="497"/>
      <c r="AWP29" s="497"/>
      <c r="AWQ29" s="497"/>
      <c r="AWR29" s="497"/>
      <c r="AWS29" s="497"/>
      <c r="AWT29" s="497"/>
      <c r="AWU29" s="497"/>
      <c r="AWV29" s="497"/>
      <c r="AWW29" s="497"/>
      <c r="AWX29" s="497"/>
      <c r="AWY29" s="497"/>
      <c r="AWZ29" s="497"/>
      <c r="AXA29" s="497"/>
      <c r="AXB29" s="497"/>
      <c r="AXC29" s="497"/>
      <c r="AXD29" s="497"/>
      <c r="AXE29" s="497"/>
      <c r="AXF29" s="497"/>
      <c r="AXG29" s="497"/>
      <c r="AXH29" s="497"/>
      <c r="AXI29" s="497"/>
      <c r="AXJ29" s="497"/>
      <c r="AXK29" s="497"/>
      <c r="AXL29" s="497"/>
      <c r="AXM29" s="497"/>
      <c r="AXN29" s="497"/>
      <c r="AXO29" s="497"/>
      <c r="AXP29" s="497"/>
      <c r="AXQ29" s="497"/>
      <c r="AXR29" s="497"/>
      <c r="AXS29" s="497"/>
      <c r="AXT29" s="497"/>
      <c r="AXU29" s="497"/>
      <c r="AXV29" s="497"/>
      <c r="AXW29" s="497"/>
      <c r="AXX29" s="497"/>
      <c r="AXY29" s="497"/>
      <c r="AXZ29" s="497"/>
      <c r="AYA29" s="497"/>
      <c r="AYB29" s="497"/>
      <c r="AYC29" s="497"/>
      <c r="AYD29" s="497"/>
      <c r="AYE29" s="497"/>
      <c r="AYF29" s="497"/>
      <c r="AYG29" s="497"/>
      <c r="AYH29" s="497"/>
      <c r="AYI29" s="497"/>
      <c r="AYJ29" s="497"/>
      <c r="AYK29" s="497"/>
      <c r="AYL29" s="497"/>
      <c r="AYM29" s="497"/>
      <c r="AYN29" s="497"/>
      <c r="AYO29" s="497"/>
      <c r="AYP29" s="497"/>
      <c r="AYQ29" s="497"/>
      <c r="AYR29" s="497"/>
      <c r="AYS29" s="497"/>
      <c r="AYT29" s="497"/>
      <c r="AYU29" s="497"/>
      <c r="AYV29" s="497"/>
      <c r="AYW29" s="497"/>
      <c r="AYX29" s="497"/>
      <c r="AYY29" s="497"/>
      <c r="AYZ29" s="497"/>
      <c r="AZA29" s="497"/>
      <c r="AZB29" s="497"/>
      <c r="AZC29" s="497"/>
      <c r="AZD29" s="497"/>
      <c r="AZE29" s="497"/>
      <c r="AZF29" s="497"/>
      <c r="AZG29" s="497"/>
      <c r="AZH29" s="497"/>
      <c r="AZI29" s="497"/>
      <c r="AZJ29" s="497"/>
      <c r="AZK29" s="497"/>
      <c r="AZL29" s="497"/>
      <c r="AZM29" s="497"/>
      <c r="AZN29" s="497"/>
      <c r="AZO29" s="497"/>
      <c r="AZP29" s="497"/>
      <c r="AZQ29" s="497"/>
      <c r="AZR29" s="497"/>
      <c r="AZS29" s="497"/>
      <c r="AZT29" s="497"/>
      <c r="AZU29" s="497"/>
      <c r="AZV29" s="497"/>
      <c r="AZW29" s="497"/>
      <c r="AZX29" s="497"/>
      <c r="AZY29" s="497"/>
      <c r="AZZ29" s="497"/>
      <c r="BAA29" s="497"/>
      <c r="BAB29" s="497"/>
      <c r="BAC29" s="497"/>
      <c r="BAD29" s="497"/>
      <c r="BAE29" s="497"/>
      <c r="BAF29" s="497"/>
      <c r="BAG29" s="497"/>
      <c r="BAH29" s="497"/>
      <c r="BAI29" s="497"/>
      <c r="BAJ29" s="497"/>
      <c r="BAK29" s="497"/>
      <c r="BAL29" s="497"/>
      <c r="BAM29" s="497"/>
      <c r="BAN29" s="497"/>
      <c r="BAO29" s="497"/>
      <c r="BAP29" s="497"/>
      <c r="BAQ29" s="497"/>
      <c r="BAR29" s="497"/>
      <c r="BAS29" s="497"/>
      <c r="BAT29" s="497"/>
      <c r="BAU29" s="497"/>
      <c r="BAV29" s="497"/>
      <c r="BAW29" s="497"/>
      <c r="BAX29" s="497"/>
      <c r="BAY29" s="497"/>
      <c r="BAZ29" s="497"/>
      <c r="BBA29" s="497"/>
      <c r="BBB29" s="497"/>
      <c r="BBC29" s="497"/>
      <c r="BBD29" s="497"/>
      <c r="BBE29" s="497"/>
      <c r="BBF29" s="497"/>
      <c r="BBG29" s="497"/>
      <c r="BBH29" s="497"/>
      <c r="BBI29" s="497"/>
      <c r="BBJ29" s="497"/>
      <c r="BBK29" s="497"/>
      <c r="BBL29" s="497"/>
      <c r="BBM29" s="497"/>
      <c r="BBN29" s="497"/>
      <c r="BBO29" s="497"/>
      <c r="BBP29" s="497"/>
      <c r="BBQ29" s="497"/>
      <c r="BBR29" s="497"/>
      <c r="BBS29" s="497"/>
      <c r="BBT29" s="497"/>
      <c r="BBU29" s="497"/>
      <c r="BBV29" s="497"/>
      <c r="BBW29" s="497"/>
      <c r="BBX29" s="497"/>
      <c r="BBY29" s="497"/>
      <c r="BBZ29" s="497"/>
      <c r="BCA29" s="497"/>
      <c r="BCB29" s="497"/>
      <c r="BCC29" s="497"/>
      <c r="BCD29" s="497"/>
      <c r="BCE29" s="497"/>
      <c r="BCF29" s="497"/>
      <c r="BCG29" s="497"/>
      <c r="BCH29" s="497"/>
      <c r="BCI29" s="497"/>
      <c r="BCJ29" s="497"/>
      <c r="BCK29" s="497"/>
      <c r="BCL29" s="497"/>
      <c r="BCM29" s="497"/>
      <c r="BCN29" s="497"/>
      <c r="BCO29" s="497"/>
      <c r="BCP29" s="497"/>
      <c r="BCQ29" s="497"/>
      <c r="BCR29" s="497"/>
      <c r="BCS29" s="497"/>
      <c r="BCT29" s="497"/>
      <c r="BCU29" s="497"/>
      <c r="BCV29" s="497"/>
      <c r="BCW29" s="497"/>
      <c r="BCX29" s="497"/>
      <c r="BCY29" s="497"/>
      <c r="BCZ29" s="497"/>
      <c r="BDA29" s="497"/>
      <c r="BDB29" s="497"/>
      <c r="BDC29" s="497"/>
      <c r="BDD29" s="497"/>
      <c r="BDE29" s="497"/>
      <c r="BDF29" s="497"/>
      <c r="BDG29" s="497"/>
      <c r="BDH29" s="497"/>
      <c r="BDI29" s="497"/>
      <c r="BDJ29" s="497"/>
      <c r="BDK29" s="497"/>
      <c r="BDL29" s="497"/>
      <c r="BDM29" s="497"/>
      <c r="BDN29" s="497"/>
      <c r="BDO29" s="497"/>
      <c r="BDP29" s="497"/>
      <c r="BDQ29" s="497"/>
      <c r="BDR29" s="497"/>
      <c r="BDS29" s="497"/>
      <c r="BDT29" s="497"/>
      <c r="BDU29" s="497"/>
      <c r="BDV29" s="497"/>
      <c r="BDW29" s="497"/>
      <c r="BDX29" s="497"/>
      <c r="BDY29" s="497"/>
      <c r="BDZ29" s="497"/>
      <c r="BEA29" s="497"/>
      <c r="BEB29" s="497"/>
      <c r="BEC29" s="497"/>
      <c r="BED29" s="497"/>
      <c r="BEE29" s="497"/>
      <c r="BEF29" s="497"/>
      <c r="BEG29" s="497"/>
      <c r="BEH29" s="497"/>
      <c r="BEI29" s="497"/>
      <c r="BEJ29" s="497"/>
      <c r="BEK29" s="497"/>
      <c r="BEL29" s="497"/>
      <c r="BEM29" s="497"/>
      <c r="BEN29" s="497"/>
      <c r="BEO29" s="497"/>
      <c r="BEP29" s="497"/>
      <c r="BEQ29" s="497"/>
      <c r="BER29" s="497"/>
      <c r="BES29" s="497"/>
      <c r="BET29" s="497"/>
      <c r="BEU29" s="497"/>
      <c r="BEV29" s="497"/>
      <c r="BEW29" s="497"/>
      <c r="BEX29" s="497"/>
      <c r="BEY29" s="497"/>
      <c r="BEZ29" s="497"/>
      <c r="BFA29" s="497"/>
      <c r="BFB29" s="497"/>
      <c r="BFC29" s="497"/>
      <c r="BFD29" s="497"/>
      <c r="BFE29" s="497"/>
      <c r="BFF29" s="497"/>
      <c r="BFG29" s="497"/>
      <c r="BFH29" s="497"/>
      <c r="BFI29" s="497"/>
      <c r="BFJ29" s="497"/>
      <c r="BFK29" s="497"/>
      <c r="BFL29" s="497"/>
      <c r="BFM29" s="497"/>
      <c r="BFN29" s="497"/>
      <c r="BFO29" s="497"/>
      <c r="BFP29" s="497"/>
      <c r="BFQ29" s="497"/>
      <c r="BFR29" s="497"/>
      <c r="BFS29" s="497"/>
      <c r="BFT29" s="497"/>
      <c r="BFU29" s="497"/>
      <c r="BFV29" s="497"/>
      <c r="BFW29" s="497"/>
      <c r="BFX29" s="497"/>
      <c r="BFY29" s="497"/>
      <c r="BFZ29" s="497"/>
      <c r="BGA29" s="497"/>
      <c r="BGB29" s="497"/>
      <c r="BGC29" s="497"/>
      <c r="BGD29" s="497"/>
      <c r="BGE29" s="497"/>
      <c r="BGF29" s="497"/>
      <c r="BGG29" s="497"/>
      <c r="BGH29" s="497"/>
      <c r="BGI29" s="497"/>
      <c r="BGJ29" s="497"/>
      <c r="BGK29" s="497"/>
      <c r="BGL29" s="497"/>
      <c r="BGM29" s="497"/>
      <c r="BGN29" s="497"/>
      <c r="BGO29" s="497"/>
      <c r="BGP29" s="497"/>
      <c r="BGQ29" s="497"/>
      <c r="BGR29" s="497"/>
      <c r="BGS29" s="497"/>
      <c r="BGT29" s="497"/>
      <c r="BGU29" s="497"/>
      <c r="BGV29" s="497"/>
      <c r="BGW29" s="497"/>
      <c r="BGX29" s="497"/>
      <c r="BGY29" s="497"/>
      <c r="BGZ29" s="497"/>
      <c r="BHA29" s="497"/>
      <c r="BHB29" s="497"/>
      <c r="BHC29" s="497"/>
      <c r="BHD29" s="497"/>
      <c r="BHE29" s="497"/>
      <c r="BHF29" s="497"/>
      <c r="BHG29" s="497"/>
      <c r="BHH29" s="497"/>
      <c r="BHI29" s="497"/>
      <c r="BHJ29" s="497"/>
      <c r="BHK29" s="497"/>
      <c r="BHL29" s="497"/>
      <c r="BHM29" s="497"/>
      <c r="BHN29" s="497"/>
      <c r="BHO29" s="497"/>
      <c r="BHP29" s="497"/>
      <c r="BHQ29" s="497"/>
      <c r="BHR29" s="497"/>
      <c r="BHS29" s="497"/>
      <c r="BHT29" s="497"/>
      <c r="BHU29" s="497"/>
      <c r="BHV29" s="497"/>
      <c r="BHW29" s="497"/>
      <c r="BHX29" s="497"/>
      <c r="BHY29" s="497"/>
      <c r="BHZ29" s="497"/>
      <c r="BIA29" s="497"/>
      <c r="BIB29" s="497"/>
      <c r="BIC29" s="497"/>
      <c r="BID29" s="497"/>
      <c r="BIE29" s="497"/>
      <c r="BIF29" s="497"/>
      <c r="BIG29" s="497"/>
      <c r="BIH29" s="497"/>
      <c r="BII29" s="497"/>
      <c r="BIJ29" s="497"/>
      <c r="BIK29" s="497"/>
      <c r="BIL29" s="497"/>
      <c r="BIM29" s="497"/>
      <c r="BIN29" s="497"/>
      <c r="BIO29" s="497"/>
      <c r="BIP29" s="497"/>
      <c r="BIQ29" s="497"/>
      <c r="BIR29" s="497"/>
      <c r="BIS29" s="497"/>
      <c r="BIT29" s="497"/>
      <c r="BIU29" s="497"/>
      <c r="BIV29" s="497"/>
      <c r="BIW29" s="497"/>
      <c r="BIX29" s="497"/>
      <c r="BIY29" s="497"/>
      <c r="BIZ29" s="497"/>
      <c r="BJA29" s="497"/>
      <c r="BJB29" s="497"/>
      <c r="BJC29" s="497"/>
      <c r="BJD29" s="497"/>
      <c r="BJE29" s="497"/>
      <c r="BJF29" s="497"/>
      <c r="BJG29" s="497"/>
      <c r="BJH29" s="497"/>
      <c r="BJI29" s="497"/>
      <c r="BJJ29" s="497"/>
      <c r="BJK29" s="497"/>
      <c r="BJL29" s="497"/>
      <c r="BJM29" s="497"/>
      <c r="BJN29" s="497"/>
      <c r="BJO29" s="497"/>
      <c r="BJP29" s="497"/>
      <c r="BJQ29" s="497"/>
      <c r="BJR29" s="497"/>
      <c r="BJS29" s="497"/>
      <c r="BJT29" s="497"/>
      <c r="BJU29" s="497"/>
      <c r="BJV29" s="497"/>
      <c r="BJW29" s="497"/>
      <c r="BJX29" s="497"/>
      <c r="BJY29" s="497"/>
      <c r="BJZ29" s="497"/>
      <c r="BKA29" s="497"/>
      <c r="BKB29" s="497"/>
      <c r="BKC29" s="497"/>
      <c r="BKD29" s="497"/>
      <c r="BKE29" s="497"/>
      <c r="BKF29" s="497"/>
      <c r="BKG29" s="497"/>
      <c r="BKH29" s="497"/>
      <c r="BKI29" s="497"/>
      <c r="BKJ29" s="497"/>
      <c r="BKK29" s="497"/>
      <c r="BKL29" s="497"/>
      <c r="BKM29" s="497"/>
      <c r="BKN29" s="497"/>
      <c r="BKO29" s="497"/>
      <c r="BKP29" s="497"/>
      <c r="BKQ29" s="497"/>
      <c r="BKR29" s="497"/>
      <c r="BKS29" s="497"/>
      <c r="BKT29" s="497"/>
      <c r="BKU29" s="497"/>
      <c r="BKV29" s="497"/>
      <c r="BKW29" s="497"/>
      <c r="BKX29" s="497"/>
      <c r="BKY29" s="497"/>
      <c r="BKZ29" s="497"/>
      <c r="BLA29" s="497"/>
      <c r="BLB29" s="497"/>
      <c r="BLC29" s="497"/>
      <c r="BLD29" s="497"/>
      <c r="BLE29" s="497"/>
      <c r="BLF29" s="497"/>
      <c r="BLG29" s="497"/>
      <c r="BLH29" s="497"/>
      <c r="BLI29" s="497"/>
      <c r="BLJ29" s="497"/>
      <c r="BLK29" s="497"/>
      <c r="BLL29" s="497"/>
      <c r="BLM29" s="497"/>
      <c r="BLN29" s="497"/>
      <c r="BLO29" s="497"/>
      <c r="BLP29" s="497"/>
      <c r="BLQ29" s="497"/>
      <c r="BLR29" s="497"/>
      <c r="BLS29" s="497"/>
      <c r="BLT29" s="497"/>
      <c r="BLU29" s="497"/>
      <c r="BLV29" s="497"/>
      <c r="BLW29" s="497"/>
      <c r="BLX29" s="497"/>
      <c r="BLY29" s="497"/>
      <c r="BLZ29" s="497"/>
      <c r="BMA29" s="497"/>
      <c r="BMB29" s="497"/>
      <c r="BMC29" s="497"/>
      <c r="BMD29" s="497"/>
      <c r="BME29" s="497"/>
      <c r="BMF29" s="497"/>
      <c r="BMG29" s="497"/>
      <c r="BMH29" s="497"/>
      <c r="BMI29" s="497"/>
      <c r="BMJ29" s="497"/>
      <c r="BMK29" s="497"/>
      <c r="BML29" s="497"/>
      <c r="BMM29" s="497"/>
      <c r="BMN29" s="497"/>
      <c r="BMO29" s="497"/>
      <c r="BMP29" s="497"/>
      <c r="BMQ29" s="497"/>
      <c r="BMR29" s="497"/>
      <c r="BMS29" s="497"/>
      <c r="BMT29" s="497"/>
      <c r="BMU29" s="497"/>
      <c r="BMV29" s="497"/>
      <c r="BMW29" s="497"/>
      <c r="BMX29" s="497"/>
      <c r="BMY29" s="497"/>
      <c r="BMZ29" s="497"/>
      <c r="BNA29" s="497"/>
      <c r="BNB29" s="497"/>
      <c r="BNC29" s="497"/>
      <c r="BND29" s="497"/>
      <c r="BNE29" s="497"/>
      <c r="BNF29" s="497"/>
      <c r="BNG29" s="497"/>
      <c r="BNH29" s="497"/>
      <c r="BNI29" s="497"/>
      <c r="BNJ29" s="497"/>
      <c r="BNK29" s="497"/>
      <c r="BNL29" s="497"/>
      <c r="BNM29" s="497"/>
      <c r="BNN29" s="497"/>
      <c r="BNO29" s="497"/>
      <c r="BNP29" s="497"/>
      <c r="BNQ29" s="497"/>
      <c r="BNR29" s="497"/>
      <c r="BNS29" s="497"/>
      <c r="BNT29" s="497"/>
      <c r="BNU29" s="497"/>
      <c r="BNV29" s="497"/>
      <c r="BNW29" s="497"/>
      <c r="BNX29" s="497"/>
      <c r="BNY29" s="497"/>
      <c r="BNZ29" s="497"/>
      <c r="BOA29" s="497"/>
      <c r="BOB29" s="497"/>
      <c r="BOC29" s="497"/>
      <c r="BOD29" s="497"/>
      <c r="BOE29" s="497"/>
      <c r="BOF29" s="497"/>
      <c r="BOG29" s="497"/>
      <c r="BOH29" s="497"/>
      <c r="BOI29" s="497"/>
      <c r="BOJ29" s="497"/>
      <c r="BOK29" s="497"/>
      <c r="BOL29" s="497"/>
      <c r="BOM29" s="497"/>
      <c r="BON29" s="497"/>
      <c r="BOO29" s="497"/>
      <c r="BOP29" s="497"/>
      <c r="BOQ29" s="497"/>
      <c r="BOR29" s="497"/>
      <c r="BOS29" s="497"/>
      <c r="BOT29" s="497"/>
      <c r="BOU29" s="497"/>
      <c r="BOV29" s="497"/>
      <c r="BOW29" s="497"/>
      <c r="BOX29" s="497"/>
      <c r="BOY29" s="497"/>
      <c r="BOZ29" s="497"/>
      <c r="BPA29" s="497"/>
      <c r="BPB29" s="497"/>
      <c r="BPC29" s="497"/>
      <c r="BPD29" s="497"/>
      <c r="BPE29" s="497"/>
      <c r="BPF29" s="497"/>
      <c r="BPG29" s="497"/>
      <c r="BPH29" s="497"/>
      <c r="BPI29" s="497"/>
      <c r="BPJ29" s="497"/>
      <c r="BPK29" s="497"/>
      <c r="BPL29" s="497"/>
      <c r="BPM29" s="497"/>
      <c r="BPN29" s="497"/>
      <c r="BPO29" s="497"/>
      <c r="BPP29" s="497"/>
      <c r="BPQ29" s="497"/>
      <c r="BPR29" s="497"/>
      <c r="BPS29" s="497"/>
      <c r="BPT29" s="497"/>
      <c r="BPU29" s="497"/>
      <c r="BPV29" s="497"/>
      <c r="BPW29" s="497"/>
      <c r="BPX29" s="497"/>
      <c r="BPY29" s="497"/>
      <c r="BPZ29" s="497"/>
      <c r="BQA29" s="497"/>
      <c r="BQB29" s="497"/>
      <c r="BQC29" s="497"/>
      <c r="BQD29" s="497"/>
      <c r="BQE29" s="497"/>
      <c r="BQF29" s="497"/>
      <c r="BQG29" s="497"/>
      <c r="BQH29" s="497"/>
      <c r="BQI29" s="497"/>
      <c r="BQJ29" s="497"/>
      <c r="BQK29" s="497"/>
      <c r="BQL29" s="497"/>
      <c r="BQM29" s="497"/>
      <c r="BQN29" s="497"/>
      <c r="BQO29" s="497"/>
      <c r="BQP29" s="497"/>
      <c r="BQQ29" s="497"/>
      <c r="BQR29" s="497"/>
      <c r="BQS29" s="497"/>
      <c r="BQT29" s="497"/>
      <c r="BQU29" s="497"/>
      <c r="BQV29" s="497"/>
      <c r="BQW29" s="497"/>
      <c r="BQX29" s="497"/>
      <c r="BQY29" s="497"/>
      <c r="BQZ29" s="497"/>
      <c r="BRA29" s="497"/>
      <c r="BRB29" s="497"/>
      <c r="BRC29" s="497"/>
      <c r="BRD29" s="497"/>
      <c r="BRE29" s="497"/>
      <c r="BRF29" s="497"/>
      <c r="BRG29" s="497"/>
      <c r="BRH29" s="497"/>
      <c r="BRI29" s="497"/>
      <c r="BRJ29" s="497"/>
      <c r="BRK29" s="497"/>
      <c r="BRL29" s="497"/>
      <c r="BRM29" s="497"/>
      <c r="BRN29" s="497"/>
      <c r="BRO29" s="497"/>
      <c r="BRP29" s="497"/>
      <c r="BRQ29" s="497"/>
      <c r="BRR29" s="497"/>
      <c r="BRS29" s="497"/>
      <c r="BRT29" s="497"/>
      <c r="BRU29" s="497"/>
      <c r="BRV29" s="497"/>
      <c r="BRW29" s="497"/>
      <c r="BRX29" s="497"/>
      <c r="BRY29" s="497"/>
      <c r="BRZ29" s="497"/>
      <c r="BSA29" s="497"/>
      <c r="BSB29" s="497"/>
      <c r="BSC29" s="497"/>
      <c r="BSD29" s="497"/>
      <c r="BSE29" s="497"/>
      <c r="BSF29" s="497"/>
      <c r="BSG29" s="497"/>
      <c r="BSH29" s="497"/>
      <c r="BSI29" s="497"/>
      <c r="BSJ29" s="497"/>
      <c r="BSK29" s="497"/>
      <c r="BSL29" s="497"/>
      <c r="BSM29" s="497"/>
      <c r="BSN29" s="497"/>
      <c r="BSO29" s="497"/>
      <c r="BSP29" s="497"/>
      <c r="BSQ29" s="497"/>
      <c r="BSR29" s="497"/>
      <c r="BSS29" s="497"/>
      <c r="BST29" s="497"/>
      <c r="BSU29" s="497"/>
      <c r="BSV29" s="497"/>
      <c r="BSW29" s="497"/>
      <c r="BSX29" s="497"/>
      <c r="BSY29" s="497"/>
      <c r="BSZ29" s="497"/>
      <c r="BTA29" s="497"/>
      <c r="BTB29" s="497"/>
      <c r="BTC29" s="497"/>
      <c r="BTD29" s="497"/>
      <c r="BTE29" s="497"/>
      <c r="BTF29" s="497"/>
      <c r="BTG29" s="497"/>
      <c r="BTH29" s="497"/>
      <c r="BTI29" s="497"/>
      <c r="BTJ29" s="497"/>
      <c r="BTK29" s="497"/>
      <c r="BTL29" s="497"/>
      <c r="BTM29" s="497"/>
      <c r="BTN29" s="497"/>
      <c r="BTO29" s="497"/>
      <c r="BTP29" s="497"/>
      <c r="BTQ29" s="497"/>
      <c r="BTR29" s="497"/>
      <c r="BTS29" s="497"/>
      <c r="BTT29" s="497"/>
      <c r="BTU29" s="497"/>
      <c r="BTV29" s="497"/>
      <c r="BTW29" s="497"/>
      <c r="BTX29" s="497"/>
      <c r="BTY29" s="497"/>
      <c r="BTZ29" s="497"/>
      <c r="BUA29" s="497"/>
      <c r="BUB29" s="497"/>
      <c r="BUC29" s="497"/>
      <c r="BUD29" s="497"/>
      <c r="BUE29" s="497"/>
      <c r="BUF29" s="497"/>
      <c r="BUG29" s="497"/>
      <c r="BUH29" s="497"/>
      <c r="BUI29" s="497"/>
      <c r="BUJ29" s="497"/>
      <c r="BUK29" s="497"/>
      <c r="BUL29" s="497"/>
      <c r="BUM29" s="497"/>
      <c r="BUN29" s="497"/>
      <c r="BUO29" s="497"/>
      <c r="BUP29" s="497"/>
      <c r="BUQ29" s="497"/>
      <c r="BUR29" s="497"/>
      <c r="BUS29" s="497"/>
      <c r="BUT29" s="497"/>
      <c r="BUU29" s="497"/>
      <c r="BUV29" s="497"/>
      <c r="BUW29" s="497"/>
      <c r="BUX29" s="497"/>
      <c r="BUY29" s="497"/>
      <c r="BUZ29" s="497"/>
      <c r="BVA29" s="497"/>
      <c r="BVB29" s="497"/>
      <c r="BVC29" s="497"/>
      <c r="BVD29" s="497"/>
      <c r="BVE29" s="497"/>
      <c r="BVF29" s="497"/>
      <c r="BVG29" s="497"/>
      <c r="BVH29" s="497"/>
      <c r="BVI29" s="497"/>
      <c r="BVJ29" s="497"/>
      <c r="BVK29" s="497"/>
      <c r="BVL29" s="497"/>
      <c r="BVM29" s="497"/>
      <c r="BVN29" s="497"/>
      <c r="BVO29" s="497"/>
      <c r="BVP29" s="497"/>
      <c r="BVQ29" s="497"/>
      <c r="BVR29" s="497"/>
      <c r="BVS29" s="497"/>
      <c r="BVT29" s="497"/>
      <c r="BVU29" s="497"/>
      <c r="BVV29" s="497"/>
      <c r="BVW29" s="497"/>
      <c r="BVX29" s="497"/>
      <c r="BVY29" s="497"/>
      <c r="BVZ29" s="497"/>
      <c r="BWA29" s="497"/>
      <c r="BWB29" s="497"/>
      <c r="BWC29" s="497"/>
      <c r="BWD29" s="497"/>
      <c r="BWE29" s="497"/>
      <c r="BWF29" s="497"/>
      <c r="BWG29" s="497"/>
      <c r="BWH29" s="497"/>
      <c r="BWI29" s="497"/>
      <c r="BWJ29" s="497"/>
      <c r="BWK29" s="497"/>
      <c r="BWL29" s="497"/>
      <c r="BWM29" s="497"/>
      <c r="BWN29" s="497"/>
      <c r="BWO29" s="497"/>
      <c r="BWP29" s="497"/>
      <c r="BWQ29" s="497"/>
      <c r="BWR29" s="497"/>
      <c r="BWS29" s="497"/>
      <c r="BWT29" s="497"/>
      <c r="BWU29" s="497"/>
      <c r="BWV29" s="497"/>
      <c r="BWW29" s="497"/>
      <c r="BWX29" s="497"/>
      <c r="BWY29" s="497"/>
      <c r="BWZ29" s="497"/>
      <c r="BXA29" s="497"/>
      <c r="BXB29" s="497"/>
      <c r="BXC29" s="497"/>
      <c r="BXD29" s="497"/>
      <c r="BXE29" s="497"/>
      <c r="BXF29" s="497"/>
      <c r="BXG29" s="497"/>
      <c r="BXH29" s="497"/>
      <c r="BXI29" s="497"/>
      <c r="BXJ29" s="497"/>
      <c r="BXK29" s="497"/>
      <c r="BXL29" s="497"/>
      <c r="BXM29" s="497"/>
      <c r="BXN29" s="497"/>
      <c r="BXO29" s="497"/>
      <c r="BXP29" s="497"/>
      <c r="BXQ29" s="497"/>
      <c r="BXR29" s="497"/>
      <c r="BXS29" s="497"/>
      <c r="BXT29" s="497"/>
      <c r="BXU29" s="497"/>
      <c r="BXV29" s="497"/>
      <c r="BXW29" s="497"/>
      <c r="BXX29" s="497"/>
      <c r="BXY29" s="497"/>
      <c r="BXZ29" s="497"/>
      <c r="BYA29" s="497"/>
      <c r="BYB29" s="497"/>
      <c r="BYC29" s="497"/>
      <c r="BYD29" s="497"/>
      <c r="BYE29" s="497"/>
      <c r="BYF29" s="497"/>
      <c r="BYG29" s="497"/>
      <c r="BYH29" s="497"/>
      <c r="BYI29" s="497"/>
      <c r="BYJ29" s="497"/>
      <c r="BYK29" s="497"/>
      <c r="BYL29" s="497"/>
      <c r="BYM29" s="497"/>
      <c r="BYN29" s="497"/>
      <c r="BYO29" s="497"/>
      <c r="BYP29" s="497"/>
      <c r="BYQ29" s="497"/>
      <c r="BYR29" s="497"/>
      <c r="BYS29" s="497"/>
      <c r="BYT29" s="497"/>
      <c r="BYU29" s="497"/>
      <c r="BYV29" s="497"/>
      <c r="BYW29" s="497"/>
      <c r="BYX29" s="497"/>
      <c r="BYY29" s="497"/>
      <c r="BYZ29" s="497"/>
      <c r="BZA29" s="497"/>
      <c r="BZB29" s="497"/>
      <c r="BZC29" s="497"/>
      <c r="BZD29" s="497"/>
      <c r="BZE29" s="497"/>
      <c r="BZF29" s="497"/>
      <c r="BZG29" s="497"/>
      <c r="BZH29" s="497"/>
      <c r="BZI29" s="497"/>
      <c r="BZJ29" s="497"/>
      <c r="BZK29" s="497"/>
      <c r="BZL29" s="497"/>
      <c r="BZM29" s="497"/>
      <c r="BZN29" s="497"/>
      <c r="BZO29" s="497"/>
      <c r="BZP29" s="497"/>
      <c r="BZQ29" s="497"/>
      <c r="BZR29" s="497"/>
      <c r="BZS29" s="497"/>
      <c r="BZT29" s="497"/>
      <c r="BZU29" s="497"/>
      <c r="BZV29" s="497"/>
      <c r="BZW29" s="497"/>
      <c r="BZX29" s="497"/>
      <c r="BZY29" s="497"/>
      <c r="BZZ29" s="497"/>
      <c r="CAA29" s="497"/>
      <c r="CAB29" s="497"/>
      <c r="CAC29" s="497"/>
      <c r="CAD29" s="497"/>
      <c r="CAE29" s="497"/>
      <c r="CAF29" s="497"/>
      <c r="CAG29" s="497"/>
      <c r="CAH29" s="497"/>
      <c r="CAI29" s="497"/>
      <c r="CAJ29" s="497"/>
      <c r="CAK29" s="497"/>
      <c r="CAL29" s="497"/>
      <c r="CAM29" s="497"/>
      <c r="CAN29" s="497"/>
      <c r="CAO29" s="497"/>
      <c r="CAP29" s="497"/>
      <c r="CAQ29" s="497"/>
      <c r="CAR29" s="497"/>
      <c r="CAS29" s="497"/>
      <c r="CAT29" s="497"/>
      <c r="CAU29" s="497"/>
      <c r="CAV29" s="497"/>
      <c r="CAW29" s="497"/>
      <c r="CAX29" s="497"/>
      <c r="CAY29" s="497"/>
      <c r="CAZ29" s="497"/>
      <c r="CBA29" s="497"/>
      <c r="CBB29" s="497"/>
      <c r="CBC29" s="497"/>
      <c r="CBD29" s="497"/>
      <c r="CBE29" s="497"/>
      <c r="CBF29" s="497"/>
      <c r="CBG29" s="497"/>
      <c r="CBH29" s="497"/>
      <c r="CBI29" s="497"/>
      <c r="CBJ29" s="497"/>
      <c r="CBK29" s="497"/>
      <c r="CBL29" s="497"/>
      <c r="CBM29" s="497"/>
      <c r="CBN29" s="497"/>
      <c r="CBO29" s="497"/>
      <c r="CBP29" s="497"/>
      <c r="CBQ29" s="497"/>
      <c r="CBR29" s="497"/>
      <c r="CBS29" s="497"/>
      <c r="CBT29" s="497"/>
      <c r="CBU29" s="497"/>
      <c r="CBV29" s="497"/>
      <c r="CBW29" s="497"/>
      <c r="CBX29" s="497"/>
      <c r="CBY29" s="497"/>
      <c r="CBZ29" s="497"/>
      <c r="CCA29" s="497"/>
      <c r="CCB29" s="497"/>
      <c r="CCC29" s="497"/>
      <c r="CCD29" s="497"/>
      <c r="CCE29" s="497"/>
      <c r="CCF29" s="497"/>
      <c r="CCG29" s="497"/>
      <c r="CCH29" s="497"/>
      <c r="CCI29" s="497"/>
      <c r="CCJ29" s="497"/>
      <c r="CCK29" s="497"/>
      <c r="CCL29" s="497"/>
      <c r="CCM29" s="497"/>
      <c r="CCN29" s="497"/>
      <c r="CCO29" s="497"/>
      <c r="CCP29" s="497"/>
      <c r="CCQ29" s="497"/>
      <c r="CCR29" s="497"/>
      <c r="CCS29" s="497"/>
      <c r="CCT29" s="497"/>
      <c r="CCU29" s="497"/>
      <c r="CCV29" s="497"/>
      <c r="CCW29" s="497"/>
      <c r="CCX29" s="497"/>
      <c r="CCY29" s="497"/>
      <c r="CCZ29" s="497"/>
      <c r="CDA29" s="497"/>
      <c r="CDB29" s="497"/>
      <c r="CDC29" s="497"/>
      <c r="CDD29" s="497"/>
      <c r="CDE29" s="497"/>
      <c r="CDF29" s="497"/>
      <c r="CDG29" s="497"/>
      <c r="CDH29" s="497"/>
      <c r="CDI29" s="497"/>
      <c r="CDJ29" s="497"/>
      <c r="CDK29" s="497"/>
      <c r="CDL29" s="497"/>
      <c r="CDM29" s="497"/>
      <c r="CDN29" s="497"/>
      <c r="CDO29" s="497"/>
      <c r="CDP29" s="497"/>
      <c r="CDQ29" s="497"/>
      <c r="CDR29" s="497"/>
      <c r="CDS29" s="497"/>
      <c r="CDT29" s="497"/>
      <c r="CDU29" s="497"/>
      <c r="CDV29" s="497"/>
      <c r="CDW29" s="497"/>
      <c r="CDX29" s="497"/>
      <c r="CDY29" s="497"/>
      <c r="CDZ29" s="497"/>
      <c r="CEA29" s="497"/>
      <c r="CEB29" s="497"/>
      <c r="CEC29" s="497"/>
      <c r="CED29" s="497"/>
      <c r="CEE29" s="497"/>
      <c r="CEF29" s="497"/>
      <c r="CEG29" s="497"/>
      <c r="CEH29" s="497"/>
      <c r="CEI29" s="497"/>
      <c r="CEJ29" s="497"/>
      <c r="CEK29" s="497"/>
      <c r="CEL29" s="497"/>
      <c r="CEM29" s="497"/>
      <c r="CEN29" s="497"/>
      <c r="CEO29" s="497"/>
      <c r="CEP29" s="497"/>
      <c r="CEQ29" s="497"/>
      <c r="CER29" s="497"/>
      <c r="CES29" s="497"/>
      <c r="CET29" s="497"/>
      <c r="CEU29" s="497"/>
      <c r="CEV29" s="497"/>
      <c r="CEW29" s="497"/>
      <c r="CEX29" s="497"/>
      <c r="CEY29" s="497"/>
      <c r="CEZ29" s="497"/>
      <c r="CFA29" s="497"/>
      <c r="CFB29" s="497"/>
      <c r="CFC29" s="497"/>
      <c r="CFD29" s="497"/>
      <c r="CFE29" s="497"/>
      <c r="CFF29" s="497"/>
      <c r="CFG29" s="497"/>
      <c r="CFH29" s="497"/>
      <c r="CFI29" s="497"/>
      <c r="CFJ29" s="497"/>
      <c r="CFK29" s="497"/>
      <c r="CFL29" s="497"/>
      <c r="CFM29" s="497"/>
      <c r="CFN29" s="497"/>
      <c r="CFO29" s="497"/>
      <c r="CFP29" s="497"/>
      <c r="CFQ29" s="497"/>
      <c r="CFR29" s="497"/>
      <c r="CFS29" s="497"/>
      <c r="CFT29" s="497"/>
      <c r="CFU29" s="497"/>
      <c r="CFV29" s="497"/>
      <c r="CFW29" s="497"/>
      <c r="CFX29" s="497"/>
      <c r="CFY29" s="497"/>
      <c r="CFZ29" s="497"/>
      <c r="CGA29" s="497"/>
      <c r="CGB29" s="497"/>
      <c r="CGC29" s="497"/>
      <c r="CGD29" s="497"/>
      <c r="CGE29" s="497"/>
      <c r="CGF29" s="497"/>
      <c r="CGG29" s="497"/>
      <c r="CGH29" s="497"/>
      <c r="CGI29" s="497"/>
      <c r="CGJ29" s="497"/>
      <c r="CGK29" s="497"/>
      <c r="CGL29" s="497"/>
      <c r="CGM29" s="497"/>
      <c r="CGN29" s="497"/>
      <c r="CGO29" s="497"/>
      <c r="CGP29" s="497"/>
      <c r="CGQ29" s="497"/>
      <c r="CGR29" s="497"/>
      <c r="CGS29" s="497"/>
      <c r="CGT29" s="497"/>
      <c r="CGU29" s="497"/>
      <c r="CGV29" s="497"/>
      <c r="CGW29" s="497"/>
      <c r="CGX29" s="497"/>
      <c r="CGY29" s="497"/>
      <c r="CGZ29" s="497"/>
      <c r="CHA29" s="497"/>
      <c r="CHB29" s="497"/>
      <c r="CHC29" s="497"/>
      <c r="CHD29" s="497"/>
      <c r="CHE29" s="497"/>
      <c r="CHF29" s="497"/>
      <c r="CHG29" s="497"/>
      <c r="CHH29" s="497"/>
      <c r="CHI29" s="497"/>
      <c r="CHJ29" s="497"/>
      <c r="CHK29" s="497"/>
      <c r="CHL29" s="497"/>
      <c r="CHM29" s="497"/>
      <c r="CHN29" s="497"/>
      <c r="CHO29" s="497"/>
      <c r="CHP29" s="497"/>
      <c r="CHQ29" s="497"/>
      <c r="CHR29" s="497"/>
      <c r="CHS29" s="497"/>
      <c r="CHT29" s="497"/>
      <c r="CHU29" s="497"/>
      <c r="CHV29" s="497"/>
      <c r="CHW29" s="497"/>
      <c r="CHX29" s="497"/>
      <c r="CHY29" s="497"/>
      <c r="CHZ29" s="497"/>
      <c r="CIA29" s="497"/>
      <c r="CIB29" s="497"/>
      <c r="CIC29" s="497"/>
      <c r="CID29" s="497"/>
      <c r="CIE29" s="497"/>
      <c r="CIF29" s="497"/>
      <c r="CIG29" s="497"/>
      <c r="CIH29" s="497"/>
      <c r="CII29" s="497"/>
      <c r="CIJ29" s="497"/>
      <c r="CIK29" s="497"/>
      <c r="CIL29" s="497"/>
      <c r="CIM29" s="497"/>
      <c r="CIN29" s="497"/>
      <c r="CIO29" s="497"/>
      <c r="CIP29" s="497"/>
      <c r="CIQ29" s="497"/>
      <c r="CIR29" s="497"/>
      <c r="CIS29" s="497"/>
      <c r="CIT29" s="497"/>
      <c r="CIU29" s="497"/>
      <c r="CIV29" s="497"/>
      <c r="CIW29" s="497"/>
      <c r="CIX29" s="497"/>
      <c r="CIY29" s="497"/>
      <c r="CIZ29" s="497"/>
      <c r="CJA29" s="497"/>
      <c r="CJB29" s="497"/>
      <c r="CJC29" s="497"/>
      <c r="CJD29" s="497"/>
      <c r="CJE29" s="497"/>
      <c r="CJF29" s="497"/>
      <c r="CJG29" s="497"/>
      <c r="CJH29" s="497"/>
      <c r="CJI29" s="497"/>
      <c r="CJJ29" s="497"/>
      <c r="CJK29" s="497"/>
      <c r="CJL29" s="497"/>
      <c r="CJM29" s="497"/>
      <c r="CJN29" s="497"/>
      <c r="CJO29" s="497"/>
      <c r="CJP29" s="497"/>
      <c r="CJQ29" s="497"/>
      <c r="CJR29" s="497"/>
      <c r="CJS29" s="497"/>
      <c r="CJT29" s="497"/>
      <c r="CJU29" s="497"/>
      <c r="CJV29" s="497"/>
      <c r="CJW29" s="497"/>
      <c r="CJX29" s="497"/>
      <c r="CJY29" s="497"/>
      <c r="CJZ29" s="497"/>
      <c r="CKA29" s="497"/>
      <c r="CKB29" s="497"/>
      <c r="CKC29" s="497"/>
      <c r="CKD29" s="497"/>
      <c r="CKE29" s="497"/>
      <c r="CKF29" s="497"/>
      <c r="CKG29" s="497"/>
      <c r="CKH29" s="497"/>
      <c r="CKI29" s="497"/>
      <c r="CKJ29" s="497"/>
      <c r="CKK29" s="497"/>
      <c r="CKL29" s="497"/>
      <c r="CKM29" s="497"/>
      <c r="CKN29" s="497"/>
      <c r="CKO29" s="497"/>
      <c r="CKP29" s="497"/>
      <c r="CKQ29" s="497"/>
      <c r="CKR29" s="497"/>
      <c r="CKS29" s="497"/>
      <c r="CKT29" s="497"/>
      <c r="CKU29" s="497"/>
      <c r="CKV29" s="497"/>
      <c r="CKW29" s="497"/>
      <c r="CKX29" s="497"/>
      <c r="CKY29" s="497"/>
      <c r="CKZ29" s="497"/>
      <c r="CLA29" s="497"/>
      <c r="CLB29" s="497"/>
      <c r="CLC29" s="497"/>
      <c r="CLD29" s="497"/>
      <c r="CLE29" s="497"/>
      <c r="CLF29" s="497"/>
      <c r="CLG29" s="497"/>
      <c r="CLH29" s="497"/>
      <c r="CLI29" s="497"/>
      <c r="CLJ29" s="497"/>
      <c r="CLK29" s="497"/>
      <c r="CLL29" s="497"/>
      <c r="CLM29" s="497"/>
      <c r="CLN29" s="497"/>
      <c r="CLO29" s="497"/>
      <c r="CLP29" s="497"/>
      <c r="CLQ29" s="497"/>
      <c r="CLR29" s="497"/>
      <c r="CLS29" s="497"/>
      <c r="CLT29" s="497"/>
      <c r="CLU29" s="497"/>
      <c r="CLV29" s="497"/>
      <c r="CLW29" s="497"/>
      <c r="CLX29" s="497"/>
      <c r="CLY29" s="497"/>
      <c r="CLZ29" s="497"/>
      <c r="CMA29" s="497"/>
      <c r="CMB29" s="497"/>
      <c r="CMC29" s="497"/>
      <c r="CMD29" s="497"/>
      <c r="CME29" s="497"/>
      <c r="CMF29" s="497"/>
      <c r="CMG29" s="497"/>
      <c r="CMH29" s="497"/>
      <c r="CMI29" s="497"/>
      <c r="CMJ29" s="497"/>
      <c r="CMK29" s="497"/>
      <c r="CML29" s="497"/>
      <c r="CMM29" s="497"/>
      <c r="CMN29" s="497"/>
      <c r="CMO29" s="497"/>
      <c r="CMP29" s="497"/>
      <c r="CMQ29" s="497"/>
      <c r="CMR29" s="497"/>
      <c r="CMS29" s="497"/>
      <c r="CMT29" s="497"/>
      <c r="CMU29" s="497"/>
      <c r="CMV29" s="497"/>
      <c r="CMW29" s="497"/>
      <c r="CMX29" s="497"/>
      <c r="CMY29" s="497"/>
      <c r="CMZ29" s="497"/>
      <c r="CNA29" s="497"/>
      <c r="CNB29" s="497"/>
      <c r="CNC29" s="497"/>
      <c r="CND29" s="497"/>
      <c r="CNE29" s="497"/>
      <c r="CNF29" s="497"/>
      <c r="CNG29" s="497"/>
      <c r="CNH29" s="497"/>
      <c r="CNI29" s="497"/>
      <c r="CNJ29" s="497"/>
      <c r="CNK29" s="497"/>
      <c r="CNL29" s="497"/>
      <c r="CNM29" s="497"/>
      <c r="CNN29" s="497"/>
      <c r="CNO29" s="497"/>
      <c r="CNP29" s="497"/>
      <c r="CNQ29" s="497"/>
      <c r="CNR29" s="497"/>
      <c r="CNS29" s="497"/>
      <c r="CNT29" s="497"/>
      <c r="CNU29" s="497"/>
      <c r="CNV29" s="497"/>
      <c r="CNW29" s="497"/>
      <c r="CNX29" s="497"/>
      <c r="CNY29" s="497"/>
      <c r="CNZ29" s="497"/>
      <c r="COA29" s="497"/>
      <c r="COB29" s="497"/>
      <c r="COC29" s="497"/>
      <c r="COD29" s="497"/>
      <c r="COE29" s="497"/>
      <c r="COF29" s="497"/>
      <c r="COG29" s="497"/>
      <c r="COH29" s="497"/>
      <c r="COI29" s="497"/>
      <c r="COJ29" s="497"/>
      <c r="COK29" s="497"/>
      <c r="COL29" s="497"/>
      <c r="COM29" s="497"/>
      <c r="CON29" s="497"/>
      <c r="COO29" s="497"/>
      <c r="COP29" s="497"/>
      <c r="COQ29" s="497"/>
      <c r="COR29" s="497"/>
      <c r="COS29" s="497"/>
      <c r="COT29" s="497"/>
      <c r="COU29" s="497"/>
      <c r="COV29" s="497"/>
      <c r="COW29" s="497"/>
      <c r="COX29" s="497"/>
      <c r="COY29" s="497"/>
      <c r="COZ29" s="497"/>
      <c r="CPA29" s="497"/>
      <c r="CPB29" s="497"/>
      <c r="CPC29" s="497"/>
      <c r="CPD29" s="497"/>
      <c r="CPE29" s="497"/>
      <c r="CPF29" s="497"/>
      <c r="CPG29" s="497"/>
      <c r="CPH29" s="497"/>
      <c r="CPI29" s="497"/>
      <c r="CPJ29" s="497"/>
      <c r="CPK29" s="497"/>
      <c r="CPL29" s="497"/>
      <c r="CPM29" s="497"/>
      <c r="CPN29" s="497"/>
      <c r="CPO29" s="497"/>
      <c r="CPP29" s="497"/>
      <c r="CPQ29" s="497"/>
      <c r="CPR29" s="497"/>
      <c r="CPS29" s="497"/>
      <c r="CPT29" s="497"/>
      <c r="CPU29" s="497"/>
      <c r="CPV29" s="497"/>
      <c r="CPW29" s="497"/>
      <c r="CPX29" s="497"/>
      <c r="CPY29" s="497"/>
      <c r="CPZ29" s="497"/>
      <c r="CQA29" s="497"/>
      <c r="CQB29" s="497"/>
      <c r="CQC29" s="497"/>
      <c r="CQD29" s="497"/>
      <c r="CQE29" s="497"/>
      <c r="CQF29" s="497"/>
      <c r="CQG29" s="497"/>
      <c r="CQH29" s="497"/>
      <c r="CQI29" s="497"/>
      <c r="CQJ29" s="497"/>
      <c r="CQK29" s="497"/>
      <c r="CQL29" s="497"/>
      <c r="CQM29" s="497"/>
      <c r="CQN29" s="497"/>
      <c r="CQO29" s="497"/>
      <c r="CQP29" s="497"/>
      <c r="CQQ29" s="497"/>
      <c r="CQR29" s="497"/>
      <c r="CQS29" s="497"/>
      <c r="CQT29" s="497"/>
      <c r="CQU29" s="497"/>
      <c r="CQV29" s="497"/>
      <c r="CQW29" s="497"/>
      <c r="CQX29" s="497"/>
      <c r="CQY29" s="497"/>
      <c r="CQZ29" s="497"/>
      <c r="CRA29" s="497"/>
      <c r="CRB29" s="497"/>
      <c r="CRC29" s="497"/>
      <c r="CRD29" s="497"/>
      <c r="CRE29" s="497"/>
      <c r="CRF29" s="497"/>
      <c r="CRG29" s="497"/>
      <c r="CRH29" s="497"/>
      <c r="CRI29" s="497"/>
      <c r="CRJ29" s="497"/>
      <c r="CRK29" s="497"/>
      <c r="CRL29" s="497"/>
      <c r="CRM29" s="497"/>
      <c r="CRN29" s="497"/>
      <c r="CRO29" s="497"/>
      <c r="CRP29" s="497"/>
      <c r="CRQ29" s="497"/>
      <c r="CRR29" s="497"/>
      <c r="CRS29" s="497"/>
      <c r="CRT29" s="497"/>
      <c r="CRU29" s="497"/>
      <c r="CRV29" s="497"/>
      <c r="CRW29" s="497"/>
      <c r="CRX29" s="497"/>
      <c r="CRY29" s="497"/>
      <c r="CRZ29" s="497"/>
      <c r="CSA29" s="497"/>
      <c r="CSB29" s="497"/>
      <c r="CSC29" s="497"/>
      <c r="CSD29" s="497"/>
      <c r="CSE29" s="497"/>
      <c r="CSF29" s="497"/>
      <c r="CSG29" s="497"/>
      <c r="CSH29" s="497"/>
      <c r="CSI29" s="497"/>
      <c r="CSJ29" s="497"/>
      <c r="CSK29" s="497"/>
      <c r="CSL29" s="497"/>
      <c r="CSM29" s="497"/>
      <c r="CSN29" s="497"/>
      <c r="CSO29" s="497"/>
      <c r="CSP29" s="497"/>
      <c r="CSQ29" s="497"/>
      <c r="CSR29" s="497"/>
      <c r="CSS29" s="497"/>
      <c r="CST29" s="497"/>
      <c r="CSU29" s="497"/>
      <c r="CSV29" s="497"/>
      <c r="CSW29" s="497"/>
      <c r="CSX29" s="497"/>
      <c r="CSY29" s="497"/>
      <c r="CSZ29" s="497"/>
      <c r="CTA29" s="497"/>
      <c r="CTB29" s="497"/>
      <c r="CTC29" s="497"/>
      <c r="CTD29" s="497"/>
      <c r="CTE29" s="497"/>
      <c r="CTF29" s="497"/>
      <c r="CTG29" s="497"/>
      <c r="CTH29" s="497"/>
      <c r="CTI29" s="497"/>
      <c r="CTJ29" s="497"/>
      <c r="CTK29" s="497"/>
      <c r="CTL29" s="497"/>
      <c r="CTM29" s="497"/>
      <c r="CTN29" s="497"/>
      <c r="CTO29" s="497"/>
      <c r="CTP29" s="497"/>
      <c r="CTQ29" s="497"/>
      <c r="CTR29" s="497"/>
      <c r="CTS29" s="497"/>
      <c r="CTT29" s="497"/>
      <c r="CTU29" s="497"/>
      <c r="CTV29" s="497"/>
      <c r="CTW29" s="497"/>
      <c r="CTX29" s="497"/>
      <c r="CTY29" s="497"/>
      <c r="CTZ29" s="497"/>
      <c r="CUA29" s="497"/>
      <c r="CUB29" s="497"/>
      <c r="CUC29" s="497"/>
      <c r="CUD29" s="497"/>
      <c r="CUE29" s="497"/>
      <c r="CUF29" s="497"/>
      <c r="CUG29" s="497"/>
      <c r="CUH29" s="497"/>
      <c r="CUI29" s="497"/>
      <c r="CUJ29" s="497"/>
      <c r="CUK29" s="497"/>
      <c r="CUL29" s="497"/>
      <c r="CUM29" s="497"/>
      <c r="CUN29" s="497"/>
      <c r="CUO29" s="497"/>
      <c r="CUP29" s="497"/>
      <c r="CUQ29" s="497"/>
      <c r="CUR29" s="497"/>
      <c r="CUS29" s="497"/>
      <c r="CUT29" s="497"/>
      <c r="CUU29" s="497"/>
      <c r="CUV29" s="497"/>
      <c r="CUW29" s="497"/>
      <c r="CUX29" s="497"/>
      <c r="CUY29" s="497"/>
      <c r="CUZ29" s="497"/>
      <c r="CVA29" s="497"/>
      <c r="CVB29" s="497"/>
      <c r="CVC29" s="497"/>
      <c r="CVD29" s="497"/>
      <c r="CVE29" s="497"/>
      <c r="CVF29" s="497"/>
      <c r="CVG29" s="497"/>
      <c r="CVH29" s="497"/>
      <c r="CVI29" s="497"/>
      <c r="CVJ29" s="497"/>
      <c r="CVK29" s="497"/>
      <c r="CVL29" s="497"/>
      <c r="CVM29" s="497"/>
      <c r="CVN29" s="497"/>
      <c r="CVO29" s="497"/>
      <c r="CVP29" s="497"/>
      <c r="CVQ29" s="497"/>
      <c r="CVR29" s="497"/>
      <c r="CVS29" s="497"/>
      <c r="CVT29" s="497"/>
      <c r="CVU29" s="497"/>
      <c r="CVV29" s="497"/>
      <c r="CVW29" s="497"/>
      <c r="CVX29" s="497"/>
      <c r="CVY29" s="497"/>
      <c r="CVZ29" s="497"/>
      <c r="CWA29" s="497"/>
      <c r="CWB29" s="497"/>
      <c r="CWC29" s="497"/>
      <c r="CWD29" s="497"/>
      <c r="CWE29" s="497"/>
      <c r="CWF29" s="497"/>
      <c r="CWG29" s="497"/>
      <c r="CWH29" s="497"/>
      <c r="CWI29" s="497"/>
      <c r="CWJ29" s="497"/>
      <c r="CWK29" s="497"/>
      <c r="CWL29" s="497"/>
      <c r="CWM29" s="497"/>
      <c r="CWN29" s="497"/>
      <c r="CWO29" s="497"/>
      <c r="CWP29" s="497"/>
      <c r="CWQ29" s="497"/>
      <c r="CWR29" s="497"/>
      <c r="CWS29" s="497"/>
      <c r="CWT29" s="497"/>
      <c r="CWU29" s="497"/>
      <c r="CWV29" s="497"/>
      <c r="CWW29" s="497"/>
      <c r="CWX29" s="497"/>
      <c r="CWY29" s="497"/>
      <c r="CWZ29" s="497"/>
      <c r="CXA29" s="497"/>
      <c r="CXB29" s="497"/>
      <c r="CXC29" s="497"/>
      <c r="CXD29" s="497"/>
      <c r="CXE29" s="497"/>
      <c r="CXF29" s="497"/>
      <c r="CXG29" s="497"/>
      <c r="CXH29" s="497"/>
      <c r="CXI29" s="497"/>
      <c r="CXJ29" s="497"/>
      <c r="CXK29" s="497"/>
      <c r="CXL29" s="497"/>
      <c r="CXM29" s="497"/>
      <c r="CXN29" s="497"/>
      <c r="CXO29" s="497"/>
      <c r="CXP29" s="497"/>
      <c r="CXQ29" s="497"/>
      <c r="CXR29" s="497"/>
      <c r="CXS29" s="497"/>
      <c r="CXT29" s="497"/>
      <c r="CXU29" s="497"/>
      <c r="CXV29" s="497"/>
      <c r="CXW29" s="497"/>
      <c r="CXX29" s="497"/>
      <c r="CXY29" s="497"/>
      <c r="CXZ29" s="497"/>
      <c r="CYA29" s="497"/>
      <c r="CYB29" s="497"/>
      <c r="CYC29" s="497"/>
      <c r="CYD29" s="497"/>
      <c r="CYE29" s="497"/>
      <c r="CYF29" s="497"/>
      <c r="CYG29" s="497"/>
      <c r="CYH29" s="497"/>
      <c r="CYI29" s="497"/>
      <c r="CYJ29" s="497"/>
      <c r="CYK29" s="497"/>
      <c r="CYL29" s="497"/>
      <c r="CYM29" s="497"/>
      <c r="CYN29" s="497"/>
      <c r="CYO29" s="497"/>
      <c r="CYP29" s="497"/>
      <c r="CYQ29" s="497"/>
      <c r="CYR29" s="497"/>
      <c r="CYS29" s="497"/>
      <c r="CYT29" s="497"/>
      <c r="CYU29" s="497"/>
      <c r="CYV29" s="497"/>
      <c r="CYW29" s="497"/>
      <c r="CYX29" s="497"/>
      <c r="CYY29" s="497"/>
      <c r="CYZ29" s="497"/>
      <c r="CZA29" s="497"/>
      <c r="CZB29" s="497"/>
      <c r="CZC29" s="497"/>
      <c r="CZD29" s="497"/>
      <c r="CZE29" s="497"/>
      <c r="CZF29" s="497"/>
      <c r="CZG29" s="497"/>
      <c r="CZH29" s="497"/>
      <c r="CZI29" s="497"/>
      <c r="CZJ29" s="497"/>
      <c r="CZK29" s="497"/>
      <c r="CZL29" s="497"/>
      <c r="CZM29" s="497"/>
      <c r="CZN29" s="497"/>
      <c r="CZO29" s="497"/>
      <c r="CZP29" s="497"/>
      <c r="CZQ29" s="497"/>
      <c r="CZR29" s="497"/>
      <c r="CZS29" s="497"/>
      <c r="CZT29" s="497"/>
      <c r="CZU29" s="497"/>
      <c r="CZV29" s="497"/>
      <c r="CZW29" s="497"/>
      <c r="CZX29" s="497"/>
      <c r="CZY29" s="497"/>
      <c r="CZZ29" s="497"/>
      <c r="DAA29" s="497"/>
      <c r="DAB29" s="497"/>
      <c r="DAC29" s="497"/>
      <c r="DAD29" s="497"/>
      <c r="DAE29" s="497"/>
      <c r="DAF29" s="497"/>
      <c r="DAG29" s="497"/>
      <c r="DAH29" s="497"/>
      <c r="DAI29" s="497"/>
      <c r="DAJ29" s="497"/>
      <c r="DAK29" s="497"/>
      <c r="DAL29" s="497"/>
      <c r="DAM29" s="497"/>
      <c r="DAN29" s="497"/>
      <c r="DAO29" s="497"/>
      <c r="DAP29" s="497"/>
      <c r="DAQ29" s="497"/>
      <c r="DAR29" s="497"/>
      <c r="DAS29" s="497"/>
      <c r="DAT29" s="497"/>
      <c r="DAU29" s="497"/>
      <c r="DAV29" s="497"/>
      <c r="DAW29" s="497"/>
      <c r="DAX29" s="497"/>
      <c r="DAY29" s="497"/>
      <c r="DAZ29" s="497"/>
      <c r="DBA29" s="497"/>
      <c r="DBB29" s="497"/>
      <c r="DBC29" s="497"/>
      <c r="DBD29" s="497"/>
      <c r="DBE29" s="497"/>
      <c r="DBF29" s="497"/>
      <c r="DBG29" s="497"/>
      <c r="DBH29" s="497"/>
      <c r="DBI29" s="497"/>
      <c r="DBJ29" s="497"/>
      <c r="DBK29" s="497"/>
      <c r="DBL29" s="497"/>
      <c r="DBM29" s="497"/>
      <c r="DBN29" s="497"/>
      <c r="DBO29" s="497"/>
      <c r="DBP29" s="497"/>
      <c r="DBQ29" s="497"/>
      <c r="DBR29" s="497"/>
      <c r="DBS29" s="497"/>
      <c r="DBT29" s="497"/>
      <c r="DBU29" s="497"/>
      <c r="DBV29" s="497"/>
      <c r="DBW29" s="497"/>
      <c r="DBX29" s="497"/>
      <c r="DBY29" s="497"/>
      <c r="DBZ29" s="497"/>
      <c r="DCA29" s="497"/>
      <c r="DCB29" s="497"/>
      <c r="DCC29" s="497"/>
      <c r="DCD29" s="497"/>
      <c r="DCE29" s="497"/>
      <c r="DCF29" s="497"/>
      <c r="DCG29" s="497"/>
      <c r="DCH29" s="497"/>
      <c r="DCI29" s="497"/>
      <c r="DCJ29" s="497"/>
      <c r="DCK29" s="497"/>
      <c r="DCL29" s="497"/>
      <c r="DCM29" s="497"/>
      <c r="DCN29" s="497"/>
      <c r="DCO29" s="497"/>
      <c r="DCP29" s="497"/>
      <c r="DCQ29" s="497"/>
      <c r="DCR29" s="497"/>
      <c r="DCS29" s="497"/>
      <c r="DCT29" s="497"/>
      <c r="DCU29" s="497"/>
      <c r="DCV29" s="497"/>
      <c r="DCW29" s="497"/>
      <c r="DCX29" s="497"/>
      <c r="DCY29" s="497"/>
      <c r="DCZ29" s="497"/>
      <c r="DDA29" s="497"/>
      <c r="DDB29" s="497"/>
      <c r="DDC29" s="497"/>
      <c r="DDD29" s="497"/>
      <c r="DDE29" s="497"/>
      <c r="DDF29" s="497"/>
      <c r="DDG29" s="497"/>
      <c r="DDH29" s="497"/>
      <c r="DDI29" s="497"/>
      <c r="DDJ29" s="497"/>
      <c r="DDK29" s="497"/>
      <c r="DDL29" s="497"/>
      <c r="DDM29" s="497"/>
      <c r="DDN29" s="497"/>
      <c r="DDO29" s="497"/>
      <c r="DDP29" s="497"/>
      <c r="DDQ29" s="497"/>
      <c r="DDR29" s="497"/>
      <c r="DDS29" s="497"/>
      <c r="DDT29" s="497"/>
      <c r="DDU29" s="497"/>
      <c r="DDV29" s="497"/>
      <c r="DDW29" s="497"/>
      <c r="DDX29" s="497"/>
      <c r="DDY29" s="497"/>
      <c r="DDZ29" s="497"/>
      <c r="DEA29" s="497"/>
      <c r="DEB29" s="497"/>
      <c r="DEC29" s="497"/>
      <c r="DED29" s="497"/>
      <c r="DEE29" s="497"/>
      <c r="DEF29" s="497"/>
      <c r="DEG29" s="497"/>
      <c r="DEH29" s="497"/>
      <c r="DEI29" s="497"/>
      <c r="DEJ29" s="497"/>
      <c r="DEK29" s="497"/>
      <c r="DEL29" s="497"/>
      <c r="DEM29" s="497"/>
      <c r="DEN29" s="497"/>
      <c r="DEO29" s="497"/>
      <c r="DEP29" s="497"/>
      <c r="DEQ29" s="497"/>
      <c r="DER29" s="497"/>
      <c r="DES29" s="497"/>
      <c r="DET29" s="497"/>
      <c r="DEU29" s="497"/>
      <c r="DEV29" s="497"/>
      <c r="DEW29" s="497"/>
      <c r="DEX29" s="497"/>
      <c r="DEY29" s="497"/>
      <c r="DEZ29" s="497"/>
      <c r="DFA29" s="497"/>
      <c r="DFB29" s="497"/>
      <c r="DFC29" s="497"/>
      <c r="DFD29" s="497"/>
      <c r="DFE29" s="497"/>
      <c r="DFF29" s="497"/>
      <c r="DFG29" s="497"/>
      <c r="DFH29" s="497"/>
      <c r="DFI29" s="497"/>
      <c r="DFJ29" s="497"/>
      <c r="DFK29" s="497"/>
      <c r="DFL29" s="497"/>
      <c r="DFM29" s="497"/>
      <c r="DFN29" s="497"/>
      <c r="DFO29" s="497"/>
      <c r="DFP29" s="497"/>
      <c r="DFQ29" s="497"/>
      <c r="DFR29" s="497"/>
      <c r="DFS29" s="497"/>
      <c r="DFT29" s="497"/>
      <c r="DFU29" s="497"/>
      <c r="DFV29" s="497"/>
      <c r="DFW29" s="497"/>
      <c r="DFX29" s="497"/>
      <c r="DFY29" s="497"/>
      <c r="DFZ29" s="497"/>
      <c r="DGA29" s="497"/>
      <c r="DGB29" s="497"/>
      <c r="DGC29" s="497"/>
      <c r="DGD29" s="497"/>
      <c r="DGE29" s="497"/>
      <c r="DGF29" s="497"/>
      <c r="DGG29" s="497"/>
      <c r="DGH29" s="497"/>
      <c r="DGI29" s="497"/>
      <c r="DGJ29" s="497"/>
      <c r="DGK29" s="497"/>
      <c r="DGL29" s="497"/>
      <c r="DGM29" s="497"/>
      <c r="DGN29" s="497"/>
      <c r="DGO29" s="497"/>
      <c r="DGP29" s="497"/>
      <c r="DGQ29" s="497"/>
      <c r="DGR29" s="497"/>
      <c r="DGS29" s="497"/>
      <c r="DGT29" s="497"/>
      <c r="DGU29" s="497"/>
      <c r="DGV29" s="497"/>
      <c r="DGW29" s="497"/>
      <c r="DGX29" s="497"/>
      <c r="DGY29" s="497"/>
      <c r="DGZ29" s="497"/>
      <c r="DHA29" s="497"/>
      <c r="DHB29" s="497"/>
      <c r="DHC29" s="497"/>
      <c r="DHD29" s="497"/>
      <c r="DHE29" s="497"/>
      <c r="DHF29" s="497"/>
      <c r="DHG29" s="497"/>
      <c r="DHH29" s="497"/>
      <c r="DHI29" s="497"/>
      <c r="DHJ29" s="497"/>
      <c r="DHK29" s="497"/>
      <c r="DHL29" s="497"/>
      <c r="DHM29" s="497"/>
      <c r="DHN29" s="497"/>
      <c r="DHO29" s="497"/>
      <c r="DHP29" s="497"/>
      <c r="DHQ29" s="497"/>
      <c r="DHR29" s="497"/>
      <c r="DHS29" s="497"/>
      <c r="DHT29" s="497"/>
      <c r="DHU29" s="497"/>
      <c r="DHV29" s="497"/>
      <c r="DHW29" s="497"/>
      <c r="DHX29" s="497"/>
      <c r="DHY29" s="497"/>
      <c r="DHZ29" s="497"/>
      <c r="DIA29" s="497"/>
      <c r="DIB29" s="497"/>
      <c r="DIC29" s="497"/>
      <c r="DID29" s="497"/>
      <c r="DIE29" s="497"/>
      <c r="DIF29" s="497"/>
      <c r="DIG29" s="497"/>
      <c r="DIH29" s="497"/>
      <c r="DII29" s="497"/>
      <c r="DIJ29" s="497"/>
      <c r="DIK29" s="497"/>
      <c r="DIL29" s="497"/>
      <c r="DIM29" s="497"/>
      <c r="DIN29" s="497"/>
      <c r="DIO29" s="497"/>
      <c r="DIP29" s="497"/>
      <c r="DIQ29" s="497"/>
      <c r="DIR29" s="497"/>
      <c r="DIS29" s="497"/>
      <c r="DIT29" s="497"/>
      <c r="DIU29" s="497"/>
      <c r="DIV29" s="497"/>
      <c r="DIW29" s="497"/>
      <c r="DIX29" s="497"/>
      <c r="DIY29" s="497"/>
      <c r="DIZ29" s="497"/>
      <c r="DJA29" s="497"/>
      <c r="DJB29" s="497"/>
      <c r="DJC29" s="497"/>
      <c r="DJD29" s="497"/>
      <c r="DJE29" s="497"/>
      <c r="DJF29" s="497"/>
      <c r="DJG29" s="497"/>
      <c r="DJH29" s="497"/>
      <c r="DJI29" s="497"/>
      <c r="DJJ29" s="497"/>
      <c r="DJK29" s="497"/>
      <c r="DJL29" s="497"/>
      <c r="DJM29" s="497"/>
      <c r="DJN29" s="497"/>
      <c r="DJO29" s="497"/>
      <c r="DJP29" s="497"/>
      <c r="DJQ29" s="497"/>
      <c r="DJR29" s="497"/>
      <c r="DJS29" s="497"/>
      <c r="DJT29" s="497"/>
      <c r="DJU29" s="497"/>
      <c r="DJV29" s="497"/>
      <c r="DJW29" s="497"/>
      <c r="DJX29" s="497"/>
      <c r="DJY29" s="497"/>
      <c r="DJZ29" s="497"/>
      <c r="DKA29" s="497"/>
      <c r="DKB29" s="497"/>
      <c r="DKC29" s="497"/>
      <c r="DKD29" s="497"/>
      <c r="DKE29" s="497"/>
      <c r="DKF29" s="497"/>
      <c r="DKG29" s="497"/>
      <c r="DKH29" s="497"/>
      <c r="DKI29" s="497"/>
      <c r="DKJ29" s="497"/>
      <c r="DKK29" s="497"/>
      <c r="DKL29" s="497"/>
      <c r="DKM29" s="497"/>
      <c r="DKN29" s="497"/>
      <c r="DKO29" s="497"/>
      <c r="DKP29" s="497"/>
      <c r="DKQ29" s="497"/>
      <c r="DKR29" s="497"/>
      <c r="DKS29" s="497"/>
      <c r="DKT29" s="497"/>
      <c r="DKU29" s="497"/>
      <c r="DKV29" s="497"/>
      <c r="DKW29" s="497"/>
      <c r="DKX29" s="497"/>
      <c r="DKY29" s="497"/>
      <c r="DKZ29" s="497"/>
      <c r="DLA29" s="497"/>
      <c r="DLB29" s="497"/>
      <c r="DLC29" s="497"/>
      <c r="DLD29" s="497"/>
      <c r="DLE29" s="497"/>
      <c r="DLF29" s="497"/>
      <c r="DLG29" s="497"/>
      <c r="DLH29" s="497"/>
      <c r="DLI29" s="497"/>
      <c r="DLJ29" s="497"/>
      <c r="DLK29" s="497"/>
      <c r="DLL29" s="497"/>
      <c r="DLM29" s="497"/>
      <c r="DLN29" s="497"/>
      <c r="DLO29" s="497"/>
      <c r="DLP29" s="497"/>
      <c r="DLQ29" s="497"/>
      <c r="DLR29" s="497"/>
      <c r="DLS29" s="497"/>
      <c r="DLT29" s="497"/>
      <c r="DLU29" s="497"/>
      <c r="DLV29" s="497"/>
      <c r="DLW29" s="497"/>
      <c r="DLX29" s="497"/>
      <c r="DLY29" s="497"/>
      <c r="DLZ29" s="497"/>
      <c r="DMA29" s="497"/>
      <c r="DMB29" s="497"/>
      <c r="DMC29" s="497"/>
      <c r="DMD29" s="497"/>
      <c r="DME29" s="497"/>
      <c r="DMF29" s="497"/>
      <c r="DMG29" s="497"/>
      <c r="DMH29" s="497"/>
      <c r="DMI29" s="497"/>
      <c r="DMJ29" s="497"/>
      <c r="DMK29" s="497"/>
      <c r="DML29" s="497"/>
      <c r="DMM29" s="497"/>
      <c r="DMN29" s="497"/>
      <c r="DMO29" s="497"/>
      <c r="DMP29" s="497"/>
      <c r="DMQ29" s="497"/>
      <c r="DMR29" s="497"/>
      <c r="DMS29" s="497"/>
      <c r="DMT29" s="497"/>
      <c r="DMU29" s="497"/>
      <c r="DMV29" s="497"/>
      <c r="DMW29" s="497"/>
      <c r="DMX29" s="497"/>
      <c r="DMY29" s="497"/>
      <c r="DMZ29" s="497"/>
      <c r="DNA29" s="497"/>
      <c r="DNB29" s="497"/>
      <c r="DNC29" s="497"/>
      <c r="DND29" s="497"/>
      <c r="DNE29" s="497"/>
      <c r="DNF29" s="497"/>
      <c r="DNG29" s="497"/>
      <c r="DNH29" s="497"/>
      <c r="DNI29" s="497"/>
      <c r="DNJ29" s="497"/>
      <c r="DNK29" s="497"/>
      <c r="DNL29" s="497"/>
      <c r="DNM29" s="497"/>
      <c r="DNN29" s="497"/>
      <c r="DNO29" s="497"/>
      <c r="DNP29" s="497"/>
      <c r="DNQ29" s="497"/>
      <c r="DNR29" s="497"/>
      <c r="DNS29" s="497"/>
      <c r="DNT29" s="497"/>
      <c r="DNU29" s="497"/>
      <c r="DNV29" s="497"/>
      <c r="DNW29" s="497"/>
      <c r="DNX29" s="497"/>
      <c r="DNY29" s="497"/>
      <c r="DNZ29" s="497"/>
      <c r="DOA29" s="497"/>
      <c r="DOB29" s="497"/>
      <c r="DOC29" s="497"/>
      <c r="DOD29" s="497"/>
      <c r="DOE29" s="497"/>
      <c r="DOF29" s="497"/>
      <c r="DOG29" s="497"/>
      <c r="DOH29" s="497"/>
      <c r="DOI29" s="497"/>
      <c r="DOJ29" s="497"/>
      <c r="DOK29" s="497"/>
      <c r="DOL29" s="497"/>
      <c r="DOM29" s="497"/>
      <c r="DON29" s="497"/>
      <c r="DOO29" s="497"/>
      <c r="DOP29" s="497"/>
      <c r="DOQ29" s="497"/>
      <c r="DOR29" s="497"/>
      <c r="DOS29" s="497"/>
      <c r="DOT29" s="497"/>
      <c r="DOU29" s="497"/>
      <c r="DOV29" s="497"/>
      <c r="DOW29" s="497"/>
      <c r="DOX29" s="497"/>
      <c r="DOY29" s="497"/>
      <c r="DOZ29" s="497"/>
      <c r="DPA29" s="497"/>
      <c r="DPB29" s="497"/>
      <c r="DPC29" s="497"/>
      <c r="DPD29" s="497"/>
      <c r="DPE29" s="497"/>
      <c r="DPF29" s="497"/>
      <c r="DPG29" s="497"/>
      <c r="DPH29" s="497"/>
      <c r="DPI29" s="497"/>
      <c r="DPJ29" s="497"/>
      <c r="DPK29" s="497"/>
      <c r="DPL29" s="497"/>
      <c r="DPM29" s="497"/>
      <c r="DPN29" s="497"/>
      <c r="DPO29" s="497"/>
      <c r="DPP29" s="497"/>
      <c r="DPQ29" s="497"/>
      <c r="DPR29" s="497"/>
      <c r="DPS29" s="497"/>
      <c r="DPT29" s="497"/>
      <c r="DPU29" s="497"/>
      <c r="DPV29" s="497"/>
      <c r="DPW29" s="497"/>
      <c r="DPX29" s="497"/>
      <c r="DPY29" s="497"/>
      <c r="DPZ29" s="497"/>
      <c r="DQA29" s="497"/>
      <c r="DQB29" s="497"/>
      <c r="DQC29" s="497"/>
      <c r="DQD29" s="497"/>
      <c r="DQE29" s="497"/>
      <c r="DQF29" s="497"/>
      <c r="DQG29" s="497"/>
      <c r="DQH29" s="497"/>
      <c r="DQI29" s="497"/>
      <c r="DQJ29" s="497"/>
      <c r="DQK29" s="497"/>
      <c r="DQL29" s="497"/>
      <c r="DQM29" s="497"/>
      <c r="DQN29" s="497"/>
      <c r="DQO29" s="497"/>
      <c r="DQP29" s="497"/>
      <c r="DQQ29" s="497"/>
      <c r="DQR29" s="497"/>
      <c r="DQS29" s="497"/>
      <c r="DQT29" s="497"/>
      <c r="DQU29" s="497"/>
      <c r="DQV29" s="497"/>
      <c r="DQW29" s="497"/>
      <c r="DQX29" s="497"/>
      <c r="DQY29" s="497"/>
      <c r="DQZ29" s="497"/>
      <c r="DRA29" s="497"/>
      <c r="DRB29" s="497"/>
      <c r="DRC29" s="497"/>
      <c r="DRD29" s="497"/>
      <c r="DRE29" s="497"/>
      <c r="DRF29" s="497"/>
      <c r="DRG29" s="497"/>
      <c r="DRH29" s="497"/>
      <c r="DRI29" s="497"/>
      <c r="DRJ29" s="497"/>
      <c r="DRK29" s="497"/>
      <c r="DRL29" s="497"/>
      <c r="DRM29" s="497"/>
      <c r="DRN29" s="497"/>
      <c r="DRO29" s="497"/>
      <c r="DRP29" s="497"/>
      <c r="DRQ29" s="497"/>
      <c r="DRR29" s="497"/>
      <c r="DRS29" s="497"/>
      <c r="DRT29" s="497"/>
      <c r="DRU29" s="497"/>
      <c r="DRV29" s="497"/>
      <c r="DRW29" s="497"/>
      <c r="DRX29" s="497"/>
      <c r="DRY29" s="497"/>
      <c r="DRZ29" s="497"/>
      <c r="DSA29" s="497"/>
      <c r="DSB29" s="497"/>
      <c r="DSC29" s="497"/>
      <c r="DSD29" s="497"/>
      <c r="DSE29" s="497"/>
      <c r="DSF29" s="497"/>
      <c r="DSG29" s="497"/>
      <c r="DSH29" s="497"/>
      <c r="DSI29" s="497"/>
      <c r="DSJ29" s="497"/>
      <c r="DSK29" s="497"/>
      <c r="DSL29" s="497"/>
      <c r="DSM29" s="497"/>
      <c r="DSN29" s="497"/>
      <c r="DSO29" s="497"/>
      <c r="DSP29" s="497"/>
      <c r="DSQ29" s="497"/>
      <c r="DSR29" s="497"/>
      <c r="DSS29" s="497"/>
      <c r="DST29" s="497"/>
      <c r="DSU29" s="497"/>
      <c r="DSV29" s="497"/>
      <c r="DSW29" s="497"/>
      <c r="DSX29" s="497"/>
      <c r="DSY29" s="497"/>
      <c r="DSZ29" s="497"/>
      <c r="DTA29" s="497"/>
      <c r="DTB29" s="497"/>
      <c r="DTC29" s="497"/>
      <c r="DTD29" s="497"/>
      <c r="DTE29" s="497"/>
      <c r="DTF29" s="497"/>
      <c r="DTG29" s="497"/>
      <c r="DTH29" s="497"/>
      <c r="DTI29" s="497"/>
      <c r="DTJ29" s="497"/>
      <c r="DTK29" s="497"/>
      <c r="DTL29" s="497"/>
      <c r="DTM29" s="497"/>
      <c r="DTN29" s="497"/>
      <c r="DTO29" s="497"/>
      <c r="DTP29" s="497"/>
      <c r="DTQ29" s="497"/>
      <c r="DTR29" s="497"/>
      <c r="DTS29" s="497"/>
      <c r="DTT29" s="497"/>
      <c r="DTU29" s="497"/>
      <c r="DTV29" s="497"/>
      <c r="DTW29" s="497"/>
      <c r="DTX29" s="497"/>
      <c r="DTY29" s="497"/>
      <c r="DTZ29" s="497"/>
      <c r="DUA29" s="497"/>
      <c r="DUB29" s="497"/>
      <c r="DUC29" s="497"/>
      <c r="DUD29" s="497"/>
      <c r="DUE29" s="497"/>
      <c r="DUF29" s="497"/>
      <c r="DUG29" s="497"/>
      <c r="DUH29" s="497"/>
      <c r="DUI29" s="497"/>
      <c r="DUJ29" s="497"/>
      <c r="DUK29" s="497"/>
      <c r="DUL29" s="497"/>
      <c r="DUM29" s="497"/>
      <c r="DUN29" s="497"/>
      <c r="DUO29" s="497"/>
      <c r="DUP29" s="497"/>
      <c r="DUQ29" s="497"/>
      <c r="DUR29" s="497"/>
      <c r="DUS29" s="497"/>
      <c r="DUT29" s="497"/>
      <c r="DUU29" s="497"/>
      <c r="DUV29" s="497"/>
      <c r="DUW29" s="497"/>
      <c r="DUX29" s="497"/>
      <c r="DUY29" s="497"/>
      <c r="DUZ29" s="497"/>
      <c r="DVA29" s="497"/>
      <c r="DVB29" s="497"/>
      <c r="DVC29" s="497"/>
      <c r="DVD29" s="497"/>
      <c r="DVE29" s="497"/>
      <c r="DVF29" s="497"/>
      <c r="DVG29" s="497"/>
      <c r="DVH29" s="497"/>
      <c r="DVI29" s="497"/>
      <c r="DVJ29" s="497"/>
      <c r="DVK29" s="497"/>
      <c r="DVL29" s="497"/>
      <c r="DVM29" s="497"/>
      <c r="DVN29" s="497"/>
      <c r="DVO29" s="497"/>
      <c r="DVP29" s="497"/>
      <c r="DVQ29" s="497"/>
      <c r="DVR29" s="497"/>
      <c r="DVS29" s="497"/>
      <c r="DVT29" s="497"/>
      <c r="DVU29" s="497"/>
      <c r="DVV29" s="497"/>
      <c r="DVW29" s="497"/>
      <c r="DVX29" s="497"/>
      <c r="DVY29" s="497"/>
      <c r="DVZ29" s="497"/>
      <c r="DWA29" s="497"/>
      <c r="DWB29" s="497"/>
      <c r="DWC29" s="497"/>
      <c r="DWD29" s="497"/>
      <c r="DWE29" s="497"/>
      <c r="DWF29" s="497"/>
      <c r="DWG29" s="497"/>
      <c r="DWH29" s="497"/>
      <c r="DWI29" s="497"/>
      <c r="DWJ29" s="497"/>
      <c r="DWK29" s="497"/>
      <c r="DWL29" s="497"/>
      <c r="DWM29" s="497"/>
      <c r="DWN29" s="497"/>
      <c r="DWO29" s="497"/>
      <c r="DWP29" s="497"/>
      <c r="DWQ29" s="497"/>
      <c r="DWR29" s="497"/>
      <c r="DWS29" s="497"/>
      <c r="DWT29" s="497"/>
      <c r="DWU29" s="497"/>
      <c r="DWV29" s="497"/>
      <c r="DWW29" s="497"/>
      <c r="DWX29" s="497"/>
      <c r="DWY29" s="497"/>
      <c r="DWZ29" s="497"/>
      <c r="DXA29" s="497"/>
      <c r="DXB29" s="497"/>
      <c r="DXC29" s="497"/>
      <c r="DXD29" s="497"/>
      <c r="DXE29" s="497"/>
      <c r="DXF29" s="497"/>
      <c r="DXG29" s="497"/>
      <c r="DXH29" s="497"/>
      <c r="DXI29" s="497"/>
      <c r="DXJ29" s="497"/>
      <c r="DXK29" s="497"/>
      <c r="DXL29" s="497"/>
      <c r="DXM29" s="497"/>
      <c r="DXN29" s="497"/>
      <c r="DXO29" s="497"/>
      <c r="DXP29" s="497"/>
      <c r="DXQ29" s="497"/>
      <c r="DXR29" s="497"/>
      <c r="DXS29" s="497"/>
      <c r="DXT29" s="497"/>
      <c r="DXU29" s="497"/>
      <c r="DXV29" s="497"/>
      <c r="DXW29" s="497"/>
      <c r="DXX29" s="497"/>
      <c r="DXY29" s="497"/>
      <c r="DXZ29" s="497"/>
      <c r="DYA29" s="497"/>
      <c r="DYB29" s="497"/>
      <c r="DYC29" s="497"/>
      <c r="DYD29" s="497"/>
      <c r="DYE29" s="497"/>
      <c r="DYF29" s="497"/>
      <c r="DYG29" s="497"/>
      <c r="DYH29" s="497"/>
      <c r="DYI29" s="497"/>
      <c r="DYJ29" s="497"/>
      <c r="DYK29" s="497"/>
      <c r="DYL29" s="497"/>
      <c r="DYM29" s="497"/>
      <c r="DYN29" s="497"/>
      <c r="DYO29" s="497"/>
      <c r="DYP29" s="497"/>
      <c r="DYQ29" s="497"/>
      <c r="DYR29" s="497"/>
      <c r="DYS29" s="497"/>
      <c r="DYT29" s="497"/>
      <c r="DYU29" s="497"/>
      <c r="DYV29" s="497"/>
      <c r="DYW29" s="497"/>
      <c r="DYX29" s="497"/>
      <c r="DYY29" s="497"/>
      <c r="DYZ29" s="497"/>
      <c r="DZA29" s="497"/>
      <c r="DZB29" s="497"/>
      <c r="DZC29" s="497"/>
      <c r="DZD29" s="497"/>
      <c r="DZE29" s="497"/>
      <c r="DZF29" s="497"/>
      <c r="DZG29" s="497"/>
      <c r="DZH29" s="497"/>
      <c r="DZI29" s="497"/>
      <c r="DZJ29" s="497"/>
      <c r="DZK29" s="497"/>
      <c r="DZL29" s="497"/>
      <c r="DZM29" s="497"/>
      <c r="DZN29" s="497"/>
      <c r="DZO29" s="497"/>
      <c r="DZP29" s="497"/>
      <c r="DZQ29" s="497"/>
      <c r="DZR29" s="497"/>
      <c r="DZS29" s="497"/>
      <c r="DZT29" s="497"/>
      <c r="DZU29" s="497"/>
      <c r="DZV29" s="497"/>
      <c r="DZW29" s="497"/>
      <c r="DZX29" s="497"/>
      <c r="DZY29" s="497"/>
      <c r="DZZ29" s="497"/>
      <c r="EAA29" s="497"/>
      <c r="EAB29" s="497"/>
      <c r="EAC29" s="497"/>
      <c r="EAD29" s="497"/>
      <c r="EAE29" s="497"/>
      <c r="EAF29" s="497"/>
      <c r="EAG29" s="497"/>
      <c r="EAH29" s="497"/>
      <c r="EAI29" s="497"/>
      <c r="EAJ29" s="497"/>
      <c r="EAK29" s="497"/>
      <c r="EAL29" s="497"/>
      <c r="EAM29" s="497"/>
      <c r="EAN29" s="497"/>
      <c r="EAO29" s="497"/>
      <c r="EAP29" s="497"/>
      <c r="EAQ29" s="497"/>
      <c r="EAR29" s="497"/>
      <c r="EAS29" s="497"/>
      <c r="EAT29" s="497"/>
      <c r="EAU29" s="497"/>
      <c r="EAV29" s="497"/>
      <c r="EAW29" s="497"/>
      <c r="EAX29" s="497"/>
      <c r="EAY29" s="497"/>
      <c r="EAZ29" s="497"/>
      <c r="EBA29" s="497"/>
      <c r="EBB29" s="497"/>
      <c r="EBC29" s="497"/>
      <c r="EBD29" s="497"/>
      <c r="EBE29" s="497"/>
      <c r="EBF29" s="497"/>
      <c r="EBG29" s="497"/>
      <c r="EBH29" s="497"/>
      <c r="EBI29" s="497"/>
      <c r="EBJ29" s="497"/>
      <c r="EBK29" s="497"/>
      <c r="EBL29" s="497"/>
      <c r="EBM29" s="497"/>
      <c r="EBN29" s="497"/>
      <c r="EBO29" s="497"/>
      <c r="EBP29" s="497"/>
      <c r="EBQ29" s="497"/>
      <c r="EBR29" s="497"/>
      <c r="EBS29" s="497"/>
      <c r="EBT29" s="497"/>
      <c r="EBU29" s="497"/>
      <c r="EBV29" s="497"/>
      <c r="EBW29" s="497"/>
      <c r="EBX29" s="497"/>
      <c r="EBY29" s="497"/>
      <c r="EBZ29" s="497"/>
      <c r="ECA29" s="497"/>
      <c r="ECB29" s="497"/>
      <c r="ECC29" s="497"/>
      <c r="ECD29" s="497"/>
      <c r="ECE29" s="497"/>
      <c r="ECF29" s="497"/>
      <c r="ECG29" s="497"/>
      <c r="ECH29" s="497"/>
      <c r="ECI29" s="497"/>
      <c r="ECJ29" s="497"/>
      <c r="ECK29" s="497"/>
      <c r="ECL29" s="497"/>
      <c r="ECM29" s="497"/>
      <c r="ECN29" s="497"/>
      <c r="ECO29" s="497"/>
      <c r="ECP29" s="497"/>
      <c r="ECQ29" s="497"/>
      <c r="ECR29" s="497"/>
      <c r="ECS29" s="497"/>
      <c r="ECT29" s="497"/>
      <c r="ECU29" s="497"/>
      <c r="ECV29" s="497"/>
      <c r="ECW29" s="497"/>
      <c r="ECX29" s="497"/>
      <c r="ECY29" s="497"/>
      <c r="ECZ29" s="497"/>
      <c r="EDA29" s="497"/>
      <c r="EDB29" s="497"/>
      <c r="EDC29" s="497"/>
      <c r="EDD29" s="497"/>
      <c r="EDE29" s="497"/>
      <c r="EDF29" s="497"/>
      <c r="EDG29" s="497"/>
      <c r="EDH29" s="497"/>
      <c r="EDI29" s="497"/>
      <c r="EDJ29" s="497"/>
      <c r="EDK29" s="497"/>
      <c r="EDL29" s="497"/>
      <c r="EDM29" s="497"/>
      <c r="EDN29" s="497"/>
      <c r="EDO29" s="497"/>
      <c r="EDP29" s="497"/>
      <c r="EDQ29" s="497"/>
      <c r="EDR29" s="497"/>
      <c r="EDS29" s="497"/>
      <c r="EDT29" s="497"/>
      <c r="EDU29" s="497"/>
      <c r="EDV29" s="497"/>
      <c r="EDW29" s="497"/>
      <c r="EDX29" s="497"/>
      <c r="EDY29" s="497"/>
      <c r="EDZ29" s="497"/>
      <c r="EEA29" s="497"/>
      <c r="EEB29" s="497"/>
      <c r="EEC29" s="497"/>
      <c r="EED29" s="497"/>
      <c r="EEE29" s="497"/>
      <c r="EEF29" s="497"/>
      <c r="EEG29" s="497"/>
      <c r="EEH29" s="497"/>
      <c r="EEI29" s="497"/>
      <c r="EEJ29" s="497"/>
      <c r="EEK29" s="497"/>
      <c r="EEL29" s="497"/>
      <c r="EEM29" s="497"/>
      <c r="EEN29" s="497"/>
      <c r="EEO29" s="497"/>
      <c r="EEP29" s="497"/>
      <c r="EEQ29" s="497"/>
      <c r="EER29" s="497"/>
      <c r="EES29" s="497"/>
      <c r="EET29" s="497"/>
      <c r="EEU29" s="497"/>
      <c r="EEV29" s="497"/>
      <c r="EEW29" s="497"/>
      <c r="EEX29" s="497"/>
      <c r="EEY29" s="497"/>
      <c r="EEZ29" s="497"/>
      <c r="EFA29" s="497"/>
      <c r="EFB29" s="497"/>
      <c r="EFC29" s="497"/>
      <c r="EFD29" s="497"/>
      <c r="EFE29" s="497"/>
      <c r="EFF29" s="497"/>
      <c r="EFG29" s="497"/>
      <c r="EFH29" s="497"/>
      <c r="EFI29" s="497"/>
      <c r="EFJ29" s="497"/>
      <c r="EFK29" s="497"/>
      <c r="EFL29" s="497"/>
      <c r="EFM29" s="497"/>
      <c r="EFN29" s="497"/>
      <c r="EFO29" s="497"/>
      <c r="EFP29" s="497"/>
      <c r="EFQ29" s="497"/>
      <c r="EFR29" s="497"/>
      <c r="EFS29" s="497"/>
      <c r="EFT29" s="497"/>
      <c r="EFU29" s="497"/>
      <c r="EFV29" s="497"/>
      <c r="EFW29" s="497"/>
      <c r="EFX29" s="497"/>
      <c r="EFY29" s="497"/>
      <c r="EFZ29" s="497"/>
      <c r="EGA29" s="497"/>
      <c r="EGB29" s="497"/>
      <c r="EGC29" s="497"/>
      <c r="EGD29" s="497"/>
      <c r="EGE29" s="497"/>
      <c r="EGF29" s="497"/>
      <c r="EGG29" s="497"/>
      <c r="EGH29" s="497"/>
      <c r="EGI29" s="497"/>
      <c r="EGJ29" s="497"/>
      <c r="EGK29" s="497"/>
      <c r="EGL29" s="497"/>
      <c r="EGM29" s="497"/>
      <c r="EGN29" s="497"/>
      <c r="EGO29" s="497"/>
      <c r="EGP29" s="497"/>
      <c r="EGQ29" s="497"/>
      <c r="EGR29" s="497"/>
      <c r="EGS29" s="497"/>
      <c r="EGT29" s="497"/>
      <c r="EGU29" s="497"/>
      <c r="EGV29" s="497"/>
      <c r="EGW29" s="497"/>
      <c r="EGX29" s="497"/>
      <c r="EGY29" s="497"/>
      <c r="EGZ29" s="497"/>
      <c r="EHA29" s="497"/>
      <c r="EHB29" s="497"/>
      <c r="EHC29" s="497"/>
      <c r="EHD29" s="497"/>
      <c r="EHE29" s="497"/>
      <c r="EHF29" s="497"/>
      <c r="EHG29" s="497"/>
      <c r="EHH29" s="497"/>
      <c r="EHI29" s="497"/>
      <c r="EHJ29" s="497"/>
      <c r="EHK29" s="497"/>
      <c r="EHL29" s="497"/>
      <c r="EHM29" s="497"/>
      <c r="EHN29" s="497"/>
      <c r="EHO29" s="497"/>
      <c r="EHP29" s="497"/>
      <c r="EHQ29" s="497"/>
      <c r="EHR29" s="497"/>
      <c r="EHS29" s="497"/>
      <c r="EHT29" s="497"/>
      <c r="EHU29" s="497"/>
      <c r="EHV29" s="497"/>
      <c r="EHW29" s="497"/>
      <c r="EHX29" s="497"/>
      <c r="EHY29" s="497"/>
      <c r="EHZ29" s="497"/>
      <c r="EIA29" s="497"/>
      <c r="EIB29" s="497"/>
      <c r="EIC29" s="497"/>
      <c r="EID29" s="497"/>
      <c r="EIE29" s="497"/>
      <c r="EIF29" s="497"/>
      <c r="EIG29" s="497"/>
      <c r="EIH29" s="497"/>
      <c r="EII29" s="497"/>
      <c r="EIJ29" s="497"/>
      <c r="EIK29" s="497"/>
      <c r="EIL29" s="497"/>
      <c r="EIM29" s="497"/>
      <c r="EIN29" s="497"/>
      <c r="EIO29" s="497"/>
      <c r="EIP29" s="497"/>
      <c r="EIQ29" s="497"/>
      <c r="EIR29" s="497"/>
      <c r="EIS29" s="497"/>
      <c r="EIT29" s="497"/>
      <c r="EIU29" s="497"/>
      <c r="EIV29" s="497"/>
      <c r="EIW29" s="497"/>
      <c r="EIX29" s="497"/>
      <c r="EIY29" s="497"/>
      <c r="EIZ29" s="497"/>
      <c r="EJA29" s="497"/>
      <c r="EJB29" s="497"/>
      <c r="EJC29" s="497"/>
      <c r="EJD29" s="497"/>
      <c r="EJE29" s="497"/>
      <c r="EJF29" s="497"/>
      <c r="EJG29" s="497"/>
      <c r="EJH29" s="497"/>
      <c r="EJI29" s="497"/>
      <c r="EJJ29" s="497"/>
      <c r="EJK29" s="497"/>
      <c r="EJL29" s="497"/>
      <c r="EJM29" s="497"/>
      <c r="EJN29" s="497"/>
      <c r="EJO29" s="497"/>
      <c r="EJP29" s="497"/>
      <c r="EJQ29" s="497"/>
      <c r="EJR29" s="497"/>
      <c r="EJS29" s="497"/>
      <c r="EJT29" s="497"/>
      <c r="EJU29" s="497"/>
      <c r="EJV29" s="497"/>
      <c r="EJW29" s="497"/>
      <c r="EJX29" s="497"/>
      <c r="EJY29" s="497"/>
      <c r="EJZ29" s="497"/>
      <c r="EKA29" s="497"/>
      <c r="EKB29" s="497"/>
      <c r="EKC29" s="497"/>
      <c r="EKD29" s="497"/>
      <c r="EKE29" s="497"/>
      <c r="EKF29" s="497"/>
      <c r="EKG29" s="497"/>
      <c r="EKH29" s="497"/>
      <c r="EKI29" s="497"/>
      <c r="EKJ29" s="497"/>
      <c r="EKK29" s="497"/>
      <c r="EKL29" s="497"/>
      <c r="EKM29" s="497"/>
      <c r="EKN29" s="497"/>
      <c r="EKO29" s="497"/>
      <c r="EKP29" s="497"/>
      <c r="EKQ29" s="497"/>
      <c r="EKR29" s="497"/>
      <c r="EKS29" s="497"/>
      <c r="EKT29" s="497"/>
      <c r="EKU29" s="497"/>
      <c r="EKV29" s="497"/>
      <c r="EKW29" s="497"/>
      <c r="EKX29" s="497"/>
      <c r="EKY29" s="497"/>
      <c r="EKZ29" s="497"/>
      <c r="ELA29" s="497"/>
      <c r="ELB29" s="497"/>
      <c r="ELC29" s="497"/>
      <c r="ELD29" s="497"/>
      <c r="ELE29" s="497"/>
      <c r="ELF29" s="497"/>
      <c r="ELG29" s="497"/>
      <c r="ELH29" s="497"/>
      <c r="ELI29" s="497"/>
      <c r="ELJ29" s="497"/>
      <c r="ELK29" s="497"/>
      <c r="ELL29" s="497"/>
      <c r="ELM29" s="497"/>
      <c r="ELN29" s="497"/>
      <c r="ELO29" s="497"/>
      <c r="ELP29" s="497"/>
      <c r="ELQ29" s="497"/>
      <c r="ELR29" s="497"/>
      <c r="ELS29" s="497"/>
      <c r="ELT29" s="497"/>
      <c r="ELU29" s="497"/>
      <c r="ELV29" s="497"/>
      <c r="ELW29" s="497"/>
      <c r="ELX29" s="497"/>
      <c r="ELY29" s="497"/>
      <c r="ELZ29" s="497"/>
      <c r="EMA29" s="497"/>
      <c r="EMB29" s="497"/>
      <c r="EMC29" s="497"/>
      <c r="EMD29" s="497"/>
      <c r="EME29" s="497"/>
      <c r="EMF29" s="497"/>
      <c r="EMG29" s="497"/>
      <c r="EMH29" s="497"/>
      <c r="EMI29" s="497"/>
      <c r="EMJ29" s="497"/>
      <c r="EMK29" s="497"/>
      <c r="EML29" s="497"/>
      <c r="EMM29" s="497"/>
      <c r="EMN29" s="497"/>
      <c r="EMO29" s="497"/>
      <c r="EMP29" s="497"/>
      <c r="EMQ29" s="497"/>
      <c r="EMR29" s="497"/>
      <c r="EMS29" s="497"/>
      <c r="EMT29" s="497"/>
      <c r="EMU29" s="497"/>
      <c r="EMV29" s="497"/>
      <c r="EMW29" s="497"/>
      <c r="EMX29" s="497"/>
      <c r="EMY29" s="497"/>
      <c r="EMZ29" s="497"/>
      <c r="ENA29" s="497"/>
      <c r="ENB29" s="497"/>
      <c r="ENC29" s="497"/>
      <c r="END29" s="497"/>
      <c r="ENE29" s="497"/>
      <c r="ENF29" s="497"/>
      <c r="ENG29" s="497"/>
      <c r="ENH29" s="497"/>
      <c r="ENI29" s="497"/>
      <c r="ENJ29" s="497"/>
      <c r="ENK29" s="497"/>
      <c r="ENL29" s="497"/>
      <c r="ENM29" s="497"/>
      <c r="ENN29" s="497"/>
      <c r="ENO29" s="497"/>
      <c r="ENP29" s="497"/>
      <c r="ENQ29" s="497"/>
      <c r="ENR29" s="497"/>
      <c r="ENS29" s="497"/>
      <c r="ENT29" s="497"/>
      <c r="ENU29" s="497"/>
      <c r="ENV29" s="497"/>
      <c r="ENW29" s="497"/>
      <c r="ENX29" s="497"/>
      <c r="ENY29" s="497"/>
      <c r="ENZ29" s="497"/>
      <c r="EOA29" s="497"/>
      <c r="EOB29" s="497"/>
      <c r="EOC29" s="497"/>
      <c r="EOD29" s="497"/>
      <c r="EOE29" s="497"/>
      <c r="EOF29" s="497"/>
      <c r="EOG29" s="497"/>
      <c r="EOH29" s="497"/>
      <c r="EOI29" s="497"/>
      <c r="EOJ29" s="497"/>
      <c r="EOK29" s="497"/>
      <c r="EOL29" s="497"/>
      <c r="EOM29" s="497"/>
      <c r="EON29" s="497"/>
      <c r="EOO29" s="497"/>
      <c r="EOP29" s="497"/>
      <c r="EOQ29" s="497"/>
      <c r="EOR29" s="497"/>
      <c r="EOS29" s="497"/>
      <c r="EOT29" s="497"/>
      <c r="EOU29" s="497"/>
      <c r="EOV29" s="497"/>
      <c r="EOW29" s="497"/>
      <c r="EOX29" s="497"/>
      <c r="EOY29" s="497"/>
      <c r="EOZ29" s="497"/>
      <c r="EPA29" s="497"/>
      <c r="EPB29" s="497"/>
      <c r="EPC29" s="497"/>
      <c r="EPD29" s="497"/>
      <c r="EPE29" s="497"/>
      <c r="EPF29" s="497"/>
      <c r="EPG29" s="497"/>
      <c r="EPH29" s="497"/>
      <c r="EPI29" s="497"/>
      <c r="EPJ29" s="497"/>
      <c r="EPK29" s="497"/>
      <c r="EPL29" s="497"/>
      <c r="EPM29" s="497"/>
      <c r="EPN29" s="497"/>
      <c r="EPO29" s="497"/>
      <c r="EPP29" s="497"/>
      <c r="EPQ29" s="497"/>
      <c r="EPR29" s="497"/>
      <c r="EPS29" s="497"/>
      <c r="EPT29" s="497"/>
      <c r="EPU29" s="497"/>
      <c r="EPV29" s="497"/>
      <c r="EPW29" s="497"/>
      <c r="EPX29" s="497"/>
      <c r="EPY29" s="497"/>
      <c r="EPZ29" s="497"/>
      <c r="EQA29" s="497"/>
      <c r="EQB29" s="497"/>
      <c r="EQC29" s="497"/>
      <c r="EQD29" s="497"/>
      <c r="EQE29" s="497"/>
      <c r="EQF29" s="497"/>
      <c r="EQG29" s="497"/>
      <c r="EQH29" s="497"/>
      <c r="EQI29" s="497"/>
      <c r="EQJ29" s="497"/>
      <c r="EQK29" s="497"/>
      <c r="EQL29" s="497"/>
      <c r="EQM29" s="497"/>
      <c r="EQN29" s="497"/>
      <c r="EQO29" s="497"/>
      <c r="EQP29" s="497"/>
      <c r="EQQ29" s="497"/>
      <c r="EQR29" s="497"/>
      <c r="EQS29" s="497"/>
      <c r="EQT29" s="497"/>
      <c r="EQU29" s="497"/>
      <c r="EQV29" s="497"/>
      <c r="EQW29" s="497"/>
      <c r="EQX29" s="497"/>
      <c r="EQY29" s="497"/>
      <c r="EQZ29" s="497"/>
      <c r="ERA29" s="497"/>
      <c r="ERB29" s="497"/>
      <c r="ERC29" s="497"/>
      <c r="ERD29" s="497"/>
      <c r="ERE29" s="497"/>
      <c r="ERF29" s="497"/>
      <c r="ERG29" s="497"/>
      <c r="ERH29" s="497"/>
      <c r="ERI29" s="497"/>
      <c r="ERJ29" s="497"/>
      <c r="ERK29" s="497"/>
      <c r="ERL29" s="497"/>
      <c r="ERM29" s="497"/>
      <c r="ERN29" s="497"/>
      <c r="ERO29" s="497"/>
      <c r="ERP29" s="497"/>
      <c r="ERQ29" s="497"/>
      <c r="ERR29" s="497"/>
      <c r="ERS29" s="497"/>
      <c r="ERT29" s="497"/>
      <c r="ERU29" s="497"/>
      <c r="ERV29" s="497"/>
      <c r="ERW29" s="497"/>
      <c r="ERX29" s="497"/>
      <c r="ERY29" s="497"/>
      <c r="ERZ29" s="497"/>
      <c r="ESA29" s="497"/>
      <c r="ESB29" s="497"/>
      <c r="ESC29" s="497"/>
      <c r="ESD29" s="497"/>
      <c r="ESE29" s="497"/>
      <c r="ESF29" s="497"/>
      <c r="ESG29" s="497"/>
      <c r="ESH29" s="497"/>
      <c r="ESI29" s="497"/>
      <c r="ESJ29" s="497"/>
      <c r="ESK29" s="497"/>
      <c r="ESL29" s="497"/>
      <c r="ESM29" s="497"/>
      <c r="ESN29" s="497"/>
      <c r="ESO29" s="497"/>
      <c r="ESP29" s="497"/>
      <c r="ESQ29" s="497"/>
      <c r="ESR29" s="497"/>
      <c r="ESS29" s="497"/>
      <c r="EST29" s="497"/>
      <c r="ESU29" s="497"/>
      <c r="ESV29" s="497"/>
      <c r="ESW29" s="497"/>
      <c r="ESX29" s="497"/>
      <c r="ESY29" s="497"/>
      <c r="ESZ29" s="497"/>
      <c r="ETA29" s="497"/>
      <c r="ETB29" s="497"/>
      <c r="ETC29" s="497"/>
      <c r="ETD29" s="497"/>
      <c r="ETE29" s="497"/>
      <c r="ETF29" s="497"/>
      <c r="ETG29" s="497"/>
      <c r="ETH29" s="497"/>
      <c r="ETI29" s="497"/>
      <c r="ETJ29" s="497"/>
      <c r="ETK29" s="497"/>
      <c r="ETL29" s="497"/>
      <c r="ETM29" s="497"/>
      <c r="ETN29" s="497"/>
      <c r="ETO29" s="497"/>
      <c r="ETP29" s="497"/>
      <c r="ETQ29" s="497"/>
      <c r="ETR29" s="497"/>
      <c r="ETS29" s="497"/>
      <c r="ETT29" s="497"/>
      <c r="ETU29" s="497"/>
      <c r="ETV29" s="497"/>
      <c r="ETW29" s="497"/>
      <c r="ETX29" s="497"/>
      <c r="ETY29" s="497"/>
      <c r="ETZ29" s="497"/>
      <c r="EUA29" s="497"/>
      <c r="EUB29" s="497"/>
      <c r="EUC29" s="497"/>
      <c r="EUD29" s="497"/>
      <c r="EUE29" s="497"/>
      <c r="EUF29" s="497"/>
      <c r="EUG29" s="497"/>
      <c r="EUH29" s="497"/>
      <c r="EUI29" s="497"/>
      <c r="EUJ29" s="497"/>
      <c r="EUK29" s="497"/>
      <c r="EUL29" s="497"/>
      <c r="EUM29" s="497"/>
      <c r="EUN29" s="497"/>
      <c r="EUO29" s="497"/>
      <c r="EUP29" s="497"/>
      <c r="EUQ29" s="497"/>
      <c r="EUR29" s="497"/>
      <c r="EUS29" s="497"/>
      <c r="EUT29" s="497"/>
      <c r="EUU29" s="497"/>
      <c r="EUV29" s="497"/>
      <c r="EUW29" s="497"/>
      <c r="EUX29" s="497"/>
      <c r="EUY29" s="497"/>
      <c r="EUZ29" s="497"/>
      <c r="EVA29" s="497"/>
      <c r="EVB29" s="497"/>
      <c r="EVC29" s="497"/>
      <c r="EVD29" s="497"/>
      <c r="EVE29" s="497"/>
      <c r="EVF29" s="497"/>
      <c r="EVG29" s="497"/>
      <c r="EVH29" s="497"/>
      <c r="EVI29" s="497"/>
      <c r="EVJ29" s="497"/>
      <c r="EVK29" s="497"/>
      <c r="EVL29" s="497"/>
      <c r="EVM29" s="497"/>
      <c r="EVN29" s="497"/>
      <c r="EVO29" s="497"/>
      <c r="EVP29" s="497"/>
      <c r="EVQ29" s="497"/>
      <c r="EVR29" s="497"/>
      <c r="EVS29" s="497"/>
      <c r="EVT29" s="497"/>
      <c r="EVU29" s="497"/>
      <c r="EVV29" s="497"/>
      <c r="EVW29" s="497"/>
      <c r="EVX29" s="497"/>
      <c r="EVY29" s="497"/>
      <c r="EVZ29" s="497"/>
      <c r="EWA29" s="497"/>
      <c r="EWB29" s="497"/>
      <c r="EWC29" s="497"/>
      <c r="EWD29" s="497"/>
      <c r="EWE29" s="497"/>
      <c r="EWF29" s="497"/>
      <c r="EWG29" s="497"/>
      <c r="EWH29" s="497"/>
      <c r="EWI29" s="497"/>
      <c r="EWJ29" s="497"/>
      <c r="EWK29" s="497"/>
      <c r="EWL29" s="497"/>
      <c r="EWM29" s="497"/>
      <c r="EWN29" s="497"/>
      <c r="EWO29" s="497"/>
      <c r="EWP29" s="497"/>
      <c r="EWQ29" s="497"/>
      <c r="EWR29" s="497"/>
      <c r="EWS29" s="497"/>
      <c r="EWT29" s="497"/>
      <c r="EWU29" s="497"/>
      <c r="EWV29" s="497"/>
      <c r="EWW29" s="497"/>
      <c r="EWX29" s="497"/>
      <c r="EWY29" s="497"/>
      <c r="EWZ29" s="497"/>
      <c r="EXA29" s="497"/>
      <c r="EXB29" s="497"/>
      <c r="EXC29" s="497"/>
      <c r="EXD29" s="497"/>
      <c r="EXE29" s="497"/>
      <c r="EXF29" s="497"/>
      <c r="EXG29" s="497"/>
      <c r="EXH29" s="497"/>
      <c r="EXI29" s="497"/>
      <c r="EXJ29" s="497"/>
      <c r="EXK29" s="497"/>
      <c r="EXL29" s="497"/>
      <c r="EXM29" s="497"/>
      <c r="EXN29" s="497"/>
      <c r="EXO29" s="497"/>
      <c r="EXP29" s="497"/>
      <c r="EXQ29" s="497"/>
      <c r="EXR29" s="497"/>
      <c r="EXS29" s="497"/>
      <c r="EXT29" s="497"/>
      <c r="EXU29" s="497"/>
      <c r="EXV29" s="497"/>
      <c r="EXW29" s="497"/>
      <c r="EXX29" s="497"/>
      <c r="EXY29" s="497"/>
      <c r="EXZ29" s="497"/>
      <c r="EYA29" s="497"/>
      <c r="EYB29" s="497"/>
      <c r="EYC29" s="497"/>
      <c r="EYD29" s="497"/>
      <c r="EYE29" s="497"/>
      <c r="EYF29" s="497"/>
      <c r="EYG29" s="497"/>
      <c r="EYH29" s="497"/>
      <c r="EYI29" s="497"/>
      <c r="EYJ29" s="497"/>
      <c r="EYK29" s="497"/>
      <c r="EYL29" s="497"/>
      <c r="EYM29" s="497"/>
      <c r="EYN29" s="497"/>
      <c r="EYO29" s="497"/>
      <c r="EYP29" s="497"/>
      <c r="EYQ29" s="497"/>
      <c r="EYR29" s="497"/>
      <c r="EYS29" s="497"/>
      <c r="EYT29" s="497"/>
      <c r="EYU29" s="497"/>
      <c r="EYV29" s="497"/>
      <c r="EYW29" s="497"/>
      <c r="EYX29" s="497"/>
      <c r="EYY29" s="497"/>
      <c r="EYZ29" s="497"/>
      <c r="EZA29" s="497"/>
      <c r="EZB29" s="497"/>
      <c r="EZC29" s="497"/>
      <c r="EZD29" s="497"/>
      <c r="EZE29" s="497"/>
      <c r="EZF29" s="497"/>
      <c r="EZG29" s="497"/>
      <c r="EZH29" s="497"/>
      <c r="EZI29" s="497"/>
      <c r="EZJ29" s="497"/>
      <c r="EZK29" s="497"/>
      <c r="EZL29" s="497"/>
      <c r="EZM29" s="497"/>
      <c r="EZN29" s="497"/>
      <c r="EZO29" s="497"/>
      <c r="EZP29" s="497"/>
      <c r="EZQ29" s="497"/>
      <c r="EZR29" s="497"/>
      <c r="EZS29" s="497"/>
      <c r="EZT29" s="497"/>
      <c r="EZU29" s="497"/>
      <c r="EZV29" s="497"/>
      <c r="EZW29" s="497"/>
      <c r="EZX29" s="497"/>
      <c r="EZY29" s="497"/>
      <c r="EZZ29" s="497"/>
      <c r="FAA29" s="497"/>
      <c r="FAB29" s="497"/>
      <c r="FAC29" s="497"/>
      <c r="FAD29" s="497"/>
      <c r="FAE29" s="497"/>
      <c r="FAF29" s="497"/>
      <c r="FAG29" s="497"/>
      <c r="FAH29" s="497"/>
      <c r="FAI29" s="497"/>
      <c r="FAJ29" s="497"/>
      <c r="FAK29" s="497"/>
      <c r="FAL29" s="497"/>
      <c r="FAM29" s="497"/>
      <c r="FAN29" s="497"/>
      <c r="FAO29" s="497"/>
      <c r="FAP29" s="497"/>
      <c r="FAQ29" s="497"/>
      <c r="FAR29" s="497"/>
      <c r="FAS29" s="497"/>
      <c r="FAT29" s="497"/>
      <c r="FAU29" s="497"/>
      <c r="FAV29" s="497"/>
      <c r="FAW29" s="497"/>
      <c r="FAX29" s="497"/>
      <c r="FAY29" s="497"/>
      <c r="FAZ29" s="497"/>
      <c r="FBA29" s="497"/>
      <c r="FBB29" s="497"/>
      <c r="FBC29" s="497"/>
      <c r="FBD29" s="497"/>
      <c r="FBE29" s="497"/>
      <c r="FBF29" s="497"/>
      <c r="FBG29" s="497"/>
      <c r="FBH29" s="497"/>
      <c r="FBI29" s="497"/>
      <c r="FBJ29" s="497"/>
      <c r="FBK29" s="497"/>
      <c r="FBL29" s="497"/>
      <c r="FBM29" s="497"/>
      <c r="FBN29" s="497"/>
      <c r="FBO29" s="497"/>
      <c r="FBP29" s="497"/>
      <c r="FBQ29" s="497"/>
      <c r="FBR29" s="497"/>
      <c r="FBS29" s="497"/>
      <c r="FBT29" s="497"/>
      <c r="FBU29" s="497"/>
      <c r="FBV29" s="497"/>
      <c r="FBW29" s="497"/>
      <c r="FBX29" s="497"/>
      <c r="FBY29" s="497"/>
      <c r="FBZ29" s="497"/>
      <c r="FCA29" s="497"/>
      <c r="FCB29" s="497"/>
      <c r="FCC29" s="497"/>
      <c r="FCD29" s="497"/>
      <c r="FCE29" s="497"/>
      <c r="FCF29" s="497"/>
      <c r="FCG29" s="497"/>
      <c r="FCH29" s="497"/>
      <c r="FCI29" s="497"/>
      <c r="FCJ29" s="497"/>
      <c r="FCK29" s="497"/>
      <c r="FCL29" s="497"/>
      <c r="FCM29" s="497"/>
      <c r="FCN29" s="497"/>
      <c r="FCO29" s="497"/>
      <c r="FCP29" s="497"/>
      <c r="FCQ29" s="497"/>
      <c r="FCR29" s="497"/>
      <c r="FCS29" s="497"/>
      <c r="FCT29" s="497"/>
      <c r="FCU29" s="497"/>
      <c r="FCV29" s="497"/>
      <c r="FCW29" s="497"/>
      <c r="FCX29" s="497"/>
      <c r="FCY29" s="497"/>
      <c r="FCZ29" s="497"/>
      <c r="FDA29" s="497"/>
      <c r="FDB29" s="497"/>
      <c r="FDC29" s="497"/>
      <c r="FDD29" s="497"/>
      <c r="FDE29" s="497"/>
      <c r="FDF29" s="497"/>
      <c r="FDG29" s="497"/>
      <c r="FDH29" s="497"/>
      <c r="FDI29" s="497"/>
      <c r="FDJ29" s="497"/>
      <c r="FDK29" s="497"/>
      <c r="FDL29" s="497"/>
      <c r="FDM29" s="497"/>
      <c r="FDN29" s="497"/>
      <c r="FDO29" s="497"/>
      <c r="FDP29" s="497"/>
      <c r="FDQ29" s="497"/>
      <c r="FDR29" s="497"/>
      <c r="FDS29" s="497"/>
      <c r="FDT29" s="497"/>
      <c r="FDU29" s="497"/>
      <c r="FDV29" s="497"/>
      <c r="FDW29" s="497"/>
      <c r="FDX29" s="497"/>
      <c r="FDY29" s="497"/>
      <c r="FDZ29" s="497"/>
      <c r="FEA29" s="497"/>
      <c r="FEB29" s="497"/>
      <c r="FEC29" s="497"/>
      <c r="FED29" s="497"/>
      <c r="FEE29" s="497"/>
      <c r="FEF29" s="497"/>
      <c r="FEG29" s="497"/>
      <c r="FEH29" s="497"/>
      <c r="FEI29" s="497"/>
      <c r="FEJ29" s="497"/>
      <c r="FEK29" s="497"/>
      <c r="FEL29" s="497"/>
      <c r="FEM29" s="497"/>
      <c r="FEN29" s="497"/>
      <c r="FEO29" s="497"/>
      <c r="FEP29" s="497"/>
      <c r="FEQ29" s="497"/>
      <c r="FER29" s="497"/>
      <c r="FES29" s="497"/>
      <c r="FET29" s="497"/>
      <c r="FEU29" s="497"/>
      <c r="FEV29" s="497"/>
      <c r="FEW29" s="497"/>
      <c r="FEX29" s="497"/>
      <c r="FEY29" s="497"/>
      <c r="FEZ29" s="497"/>
      <c r="FFA29" s="497"/>
      <c r="FFB29" s="497"/>
      <c r="FFC29" s="497"/>
      <c r="FFD29" s="497"/>
      <c r="FFE29" s="497"/>
      <c r="FFF29" s="497"/>
      <c r="FFG29" s="497"/>
      <c r="FFH29" s="497"/>
      <c r="FFI29" s="497"/>
      <c r="FFJ29" s="497"/>
      <c r="FFK29" s="497"/>
      <c r="FFL29" s="497"/>
      <c r="FFM29" s="497"/>
      <c r="FFN29" s="497"/>
      <c r="FFO29" s="497"/>
      <c r="FFP29" s="497"/>
      <c r="FFQ29" s="497"/>
      <c r="FFR29" s="497"/>
      <c r="FFS29" s="497"/>
      <c r="FFT29" s="497"/>
      <c r="FFU29" s="497"/>
      <c r="FFV29" s="497"/>
      <c r="FFW29" s="497"/>
      <c r="FFX29" s="497"/>
      <c r="FFY29" s="497"/>
      <c r="FFZ29" s="497"/>
      <c r="FGA29" s="497"/>
      <c r="FGB29" s="497"/>
      <c r="FGC29" s="497"/>
      <c r="FGD29" s="497"/>
      <c r="FGE29" s="497"/>
      <c r="FGF29" s="497"/>
      <c r="FGG29" s="497"/>
      <c r="FGH29" s="497"/>
      <c r="FGI29" s="497"/>
      <c r="FGJ29" s="497"/>
      <c r="FGK29" s="497"/>
      <c r="FGL29" s="497"/>
      <c r="FGM29" s="497"/>
      <c r="FGN29" s="497"/>
      <c r="FGO29" s="497"/>
      <c r="FGP29" s="497"/>
      <c r="FGQ29" s="497"/>
      <c r="FGR29" s="497"/>
      <c r="FGS29" s="497"/>
      <c r="FGT29" s="497"/>
      <c r="FGU29" s="497"/>
      <c r="FGV29" s="497"/>
      <c r="FGW29" s="497"/>
      <c r="FGX29" s="497"/>
      <c r="FGY29" s="497"/>
      <c r="FGZ29" s="497"/>
      <c r="FHA29" s="497"/>
      <c r="FHB29" s="497"/>
      <c r="FHC29" s="497"/>
      <c r="FHD29" s="497"/>
      <c r="FHE29" s="497"/>
      <c r="FHF29" s="497"/>
      <c r="FHG29" s="497"/>
      <c r="FHH29" s="497"/>
      <c r="FHI29" s="497"/>
      <c r="FHJ29" s="497"/>
      <c r="FHK29" s="497"/>
      <c r="FHL29" s="497"/>
      <c r="FHM29" s="497"/>
      <c r="FHN29" s="497"/>
      <c r="FHO29" s="497"/>
      <c r="FHP29" s="497"/>
      <c r="FHQ29" s="497"/>
      <c r="FHR29" s="497"/>
      <c r="FHS29" s="497"/>
      <c r="FHT29" s="497"/>
      <c r="FHU29" s="497"/>
      <c r="FHV29" s="497"/>
      <c r="FHW29" s="497"/>
      <c r="FHX29" s="497"/>
      <c r="FHY29" s="497"/>
      <c r="FHZ29" s="497"/>
      <c r="FIA29" s="497"/>
      <c r="FIB29" s="497"/>
      <c r="FIC29" s="497"/>
      <c r="FID29" s="497"/>
      <c r="FIE29" s="497"/>
      <c r="FIF29" s="497"/>
      <c r="FIG29" s="497"/>
      <c r="FIH29" s="497"/>
      <c r="FII29" s="497"/>
      <c r="FIJ29" s="497"/>
      <c r="FIK29" s="497"/>
      <c r="FIL29" s="497"/>
      <c r="FIM29" s="497"/>
      <c r="FIN29" s="497"/>
      <c r="FIO29" s="497"/>
      <c r="FIP29" s="497"/>
      <c r="FIQ29" s="497"/>
      <c r="FIR29" s="497"/>
      <c r="FIS29" s="497"/>
      <c r="FIT29" s="497"/>
      <c r="FIU29" s="497"/>
      <c r="FIV29" s="497"/>
      <c r="FIW29" s="497"/>
      <c r="FIX29" s="497"/>
      <c r="FIY29" s="497"/>
      <c r="FIZ29" s="497"/>
      <c r="FJA29" s="497"/>
      <c r="FJB29" s="497"/>
      <c r="FJC29" s="497"/>
      <c r="FJD29" s="497"/>
      <c r="FJE29" s="497"/>
      <c r="FJF29" s="497"/>
      <c r="FJG29" s="497"/>
      <c r="FJH29" s="497"/>
      <c r="FJI29" s="497"/>
      <c r="FJJ29" s="497"/>
      <c r="FJK29" s="497"/>
      <c r="FJL29" s="497"/>
      <c r="FJM29" s="497"/>
      <c r="FJN29" s="497"/>
      <c r="FJO29" s="497"/>
      <c r="FJP29" s="497"/>
      <c r="FJQ29" s="497"/>
      <c r="FJR29" s="497"/>
      <c r="FJS29" s="497"/>
      <c r="FJT29" s="497"/>
      <c r="FJU29" s="497"/>
      <c r="FJV29" s="497"/>
      <c r="FJW29" s="497"/>
      <c r="FJX29" s="497"/>
      <c r="FJY29" s="497"/>
      <c r="FJZ29" s="497"/>
      <c r="FKA29" s="497"/>
      <c r="FKB29" s="497"/>
      <c r="FKC29" s="497"/>
      <c r="FKD29" s="497"/>
      <c r="FKE29" s="497"/>
      <c r="FKF29" s="497"/>
      <c r="FKG29" s="497"/>
      <c r="FKH29" s="497"/>
      <c r="FKI29" s="497"/>
      <c r="FKJ29" s="497"/>
      <c r="FKK29" s="497"/>
      <c r="FKL29" s="497"/>
      <c r="FKM29" s="497"/>
      <c r="FKN29" s="497"/>
      <c r="FKO29" s="497"/>
      <c r="FKP29" s="497"/>
      <c r="FKQ29" s="497"/>
      <c r="FKR29" s="497"/>
      <c r="FKS29" s="497"/>
      <c r="FKT29" s="497"/>
      <c r="FKU29" s="497"/>
      <c r="FKV29" s="497"/>
      <c r="FKW29" s="497"/>
      <c r="FKX29" s="497"/>
      <c r="FKY29" s="497"/>
      <c r="FKZ29" s="497"/>
      <c r="FLA29" s="497"/>
      <c r="FLB29" s="497"/>
      <c r="FLC29" s="497"/>
      <c r="FLD29" s="497"/>
      <c r="FLE29" s="497"/>
      <c r="FLF29" s="497"/>
      <c r="FLG29" s="497"/>
      <c r="FLH29" s="497"/>
      <c r="FLI29" s="497"/>
      <c r="FLJ29" s="497"/>
      <c r="FLK29" s="497"/>
      <c r="FLL29" s="497"/>
      <c r="FLM29" s="497"/>
      <c r="FLN29" s="497"/>
      <c r="FLO29" s="497"/>
      <c r="FLP29" s="497"/>
      <c r="FLQ29" s="497"/>
      <c r="FLR29" s="497"/>
      <c r="FLS29" s="497"/>
      <c r="FLT29" s="497"/>
      <c r="FLU29" s="497"/>
      <c r="FLV29" s="497"/>
      <c r="FLW29" s="497"/>
      <c r="FLX29" s="497"/>
      <c r="FLY29" s="497"/>
      <c r="FLZ29" s="497"/>
      <c r="FMA29" s="497"/>
      <c r="FMB29" s="497"/>
      <c r="FMC29" s="497"/>
      <c r="FMD29" s="497"/>
      <c r="FME29" s="497"/>
      <c r="FMF29" s="497"/>
      <c r="FMG29" s="497"/>
      <c r="FMH29" s="497"/>
      <c r="FMI29" s="497"/>
      <c r="FMJ29" s="497"/>
      <c r="FMK29" s="497"/>
      <c r="FML29" s="497"/>
      <c r="FMM29" s="497"/>
      <c r="FMN29" s="497"/>
      <c r="FMO29" s="497"/>
      <c r="FMP29" s="497"/>
      <c r="FMQ29" s="497"/>
      <c r="FMR29" s="497"/>
      <c r="FMS29" s="497"/>
      <c r="FMT29" s="497"/>
      <c r="FMU29" s="497"/>
      <c r="FMV29" s="497"/>
      <c r="FMW29" s="497"/>
      <c r="FMX29" s="497"/>
      <c r="FMY29" s="497"/>
      <c r="FMZ29" s="497"/>
      <c r="FNA29" s="497"/>
      <c r="FNB29" s="497"/>
      <c r="FNC29" s="497"/>
      <c r="FND29" s="497"/>
      <c r="FNE29" s="497"/>
      <c r="FNF29" s="497"/>
      <c r="FNG29" s="497"/>
      <c r="FNH29" s="497"/>
      <c r="FNI29" s="497"/>
      <c r="FNJ29" s="497"/>
      <c r="FNK29" s="497"/>
      <c r="FNL29" s="497"/>
      <c r="FNM29" s="497"/>
      <c r="FNN29" s="497"/>
      <c r="FNO29" s="497"/>
      <c r="FNP29" s="497"/>
      <c r="FNQ29" s="497"/>
      <c r="FNR29" s="497"/>
      <c r="FNS29" s="497"/>
      <c r="FNT29" s="497"/>
      <c r="FNU29" s="497"/>
      <c r="FNV29" s="497"/>
      <c r="FNW29" s="497"/>
      <c r="FNX29" s="497"/>
      <c r="FNY29" s="497"/>
      <c r="FNZ29" s="497"/>
      <c r="FOA29" s="497"/>
      <c r="FOB29" s="497"/>
      <c r="FOC29" s="497"/>
      <c r="FOD29" s="497"/>
      <c r="FOE29" s="497"/>
      <c r="FOF29" s="497"/>
      <c r="FOG29" s="497"/>
      <c r="FOH29" s="497"/>
      <c r="FOI29" s="497"/>
      <c r="FOJ29" s="497"/>
      <c r="FOK29" s="497"/>
      <c r="FOL29" s="497"/>
      <c r="FOM29" s="497"/>
      <c r="FON29" s="497"/>
      <c r="FOO29" s="497"/>
      <c r="FOP29" s="497"/>
      <c r="FOQ29" s="497"/>
      <c r="FOR29" s="497"/>
      <c r="FOS29" s="497"/>
      <c r="FOT29" s="497"/>
      <c r="FOU29" s="497"/>
      <c r="FOV29" s="497"/>
      <c r="FOW29" s="497"/>
      <c r="FOX29" s="497"/>
      <c r="FOY29" s="497"/>
      <c r="FOZ29" s="497"/>
      <c r="FPA29" s="497"/>
      <c r="FPB29" s="497"/>
      <c r="FPC29" s="497"/>
      <c r="FPD29" s="497"/>
      <c r="FPE29" s="497"/>
      <c r="FPF29" s="497"/>
      <c r="FPG29" s="497"/>
      <c r="FPH29" s="497"/>
      <c r="FPI29" s="497"/>
      <c r="FPJ29" s="497"/>
      <c r="FPK29" s="497"/>
      <c r="FPL29" s="497"/>
      <c r="FPM29" s="497"/>
      <c r="FPN29" s="497"/>
      <c r="FPO29" s="497"/>
      <c r="FPP29" s="497"/>
      <c r="FPQ29" s="497"/>
      <c r="FPR29" s="497"/>
      <c r="FPS29" s="497"/>
      <c r="FPT29" s="497"/>
      <c r="FPU29" s="497"/>
      <c r="FPV29" s="497"/>
      <c r="FPW29" s="497"/>
      <c r="FPX29" s="497"/>
      <c r="FPY29" s="497"/>
      <c r="FPZ29" s="497"/>
      <c r="FQA29" s="497"/>
      <c r="FQB29" s="497"/>
      <c r="FQC29" s="497"/>
      <c r="FQD29" s="497"/>
      <c r="FQE29" s="497"/>
      <c r="FQF29" s="497"/>
      <c r="FQG29" s="497"/>
      <c r="FQH29" s="497"/>
      <c r="FQI29" s="497"/>
      <c r="FQJ29" s="497"/>
      <c r="FQK29" s="497"/>
      <c r="FQL29" s="497"/>
      <c r="FQM29" s="497"/>
      <c r="FQN29" s="497"/>
      <c r="FQO29" s="497"/>
      <c r="FQP29" s="497"/>
      <c r="FQQ29" s="497"/>
      <c r="FQR29" s="497"/>
      <c r="FQS29" s="497"/>
      <c r="FQT29" s="497"/>
      <c r="FQU29" s="497"/>
      <c r="FQV29" s="497"/>
      <c r="FQW29" s="497"/>
      <c r="FQX29" s="497"/>
      <c r="FQY29" s="497"/>
      <c r="FQZ29" s="497"/>
      <c r="FRA29" s="497"/>
      <c r="FRB29" s="497"/>
      <c r="FRC29" s="497"/>
      <c r="FRD29" s="497"/>
      <c r="FRE29" s="497"/>
      <c r="FRF29" s="497"/>
      <c r="FRG29" s="497"/>
      <c r="FRH29" s="497"/>
      <c r="FRI29" s="497"/>
      <c r="FRJ29" s="497"/>
      <c r="FRK29" s="497"/>
      <c r="FRL29" s="497"/>
      <c r="FRM29" s="497"/>
      <c r="FRN29" s="497"/>
      <c r="FRO29" s="497"/>
      <c r="FRP29" s="497"/>
      <c r="FRQ29" s="497"/>
      <c r="FRR29" s="497"/>
      <c r="FRS29" s="497"/>
      <c r="FRT29" s="497"/>
      <c r="FRU29" s="497"/>
      <c r="FRV29" s="497"/>
      <c r="FRW29" s="497"/>
      <c r="FRX29" s="497"/>
      <c r="FRY29" s="497"/>
      <c r="FRZ29" s="497"/>
      <c r="FSA29" s="497"/>
      <c r="FSB29" s="497"/>
      <c r="FSC29" s="497"/>
      <c r="FSD29" s="497"/>
      <c r="FSE29" s="497"/>
      <c r="FSF29" s="497"/>
      <c r="FSG29" s="497"/>
      <c r="FSH29" s="497"/>
      <c r="FSI29" s="497"/>
      <c r="FSJ29" s="497"/>
      <c r="FSK29" s="497"/>
      <c r="FSL29" s="497"/>
      <c r="FSM29" s="497"/>
      <c r="FSN29" s="497"/>
      <c r="FSO29" s="497"/>
      <c r="FSP29" s="497"/>
      <c r="FSQ29" s="497"/>
      <c r="FSR29" s="497"/>
      <c r="FSS29" s="497"/>
      <c r="FST29" s="497"/>
      <c r="FSU29" s="497"/>
      <c r="FSV29" s="497"/>
      <c r="FSW29" s="497"/>
      <c r="FSX29" s="497"/>
      <c r="FSY29" s="497"/>
      <c r="FSZ29" s="497"/>
      <c r="FTA29" s="497"/>
      <c r="FTB29" s="497"/>
      <c r="FTC29" s="497"/>
      <c r="FTD29" s="497"/>
      <c r="FTE29" s="497"/>
      <c r="FTF29" s="497"/>
      <c r="FTG29" s="497"/>
      <c r="FTH29" s="497"/>
      <c r="FTI29" s="497"/>
      <c r="FTJ29" s="497"/>
      <c r="FTK29" s="497"/>
      <c r="FTL29" s="497"/>
      <c r="FTM29" s="497"/>
      <c r="FTN29" s="497"/>
      <c r="FTO29" s="497"/>
      <c r="FTP29" s="497"/>
      <c r="FTQ29" s="497"/>
      <c r="FTR29" s="497"/>
      <c r="FTS29" s="497"/>
      <c r="FTT29" s="497"/>
      <c r="FTU29" s="497"/>
      <c r="FTV29" s="497"/>
      <c r="FTW29" s="497"/>
      <c r="FTX29" s="497"/>
      <c r="FTY29" s="497"/>
      <c r="FTZ29" s="497"/>
      <c r="FUA29" s="497"/>
      <c r="FUB29" s="497"/>
      <c r="FUC29" s="497"/>
      <c r="FUD29" s="497"/>
      <c r="FUE29" s="497"/>
      <c r="FUF29" s="497"/>
      <c r="FUG29" s="497"/>
      <c r="FUH29" s="497"/>
      <c r="FUI29" s="497"/>
      <c r="FUJ29" s="497"/>
      <c r="FUK29" s="497"/>
      <c r="FUL29" s="497"/>
      <c r="FUM29" s="497"/>
      <c r="FUN29" s="497"/>
      <c r="FUO29" s="497"/>
      <c r="FUP29" s="497"/>
      <c r="FUQ29" s="497"/>
      <c r="FUR29" s="497"/>
      <c r="FUS29" s="497"/>
      <c r="FUT29" s="497"/>
      <c r="FUU29" s="497"/>
      <c r="FUV29" s="497"/>
      <c r="FUW29" s="497"/>
      <c r="FUX29" s="497"/>
      <c r="FUY29" s="497"/>
      <c r="FUZ29" s="497"/>
      <c r="FVA29" s="497"/>
      <c r="FVB29" s="497"/>
      <c r="FVC29" s="497"/>
      <c r="FVD29" s="497"/>
      <c r="FVE29" s="497"/>
      <c r="FVF29" s="497"/>
      <c r="FVG29" s="497"/>
      <c r="FVH29" s="497"/>
      <c r="FVI29" s="497"/>
      <c r="FVJ29" s="497"/>
      <c r="FVK29" s="497"/>
      <c r="FVL29" s="497"/>
      <c r="FVM29" s="497"/>
      <c r="FVN29" s="497"/>
      <c r="FVO29" s="497"/>
      <c r="FVP29" s="497"/>
      <c r="FVQ29" s="497"/>
      <c r="FVR29" s="497"/>
      <c r="FVS29" s="497"/>
      <c r="FVT29" s="497"/>
      <c r="FVU29" s="497"/>
      <c r="FVV29" s="497"/>
      <c r="FVW29" s="497"/>
      <c r="FVX29" s="497"/>
      <c r="FVY29" s="497"/>
      <c r="FVZ29" s="497"/>
      <c r="FWA29" s="497"/>
      <c r="FWB29" s="497"/>
      <c r="FWC29" s="497"/>
      <c r="FWD29" s="497"/>
      <c r="FWE29" s="497"/>
      <c r="FWF29" s="497"/>
      <c r="FWG29" s="497"/>
      <c r="FWH29" s="497"/>
      <c r="FWI29" s="497"/>
      <c r="FWJ29" s="497"/>
      <c r="FWK29" s="497"/>
      <c r="FWL29" s="497"/>
      <c r="FWM29" s="497"/>
      <c r="FWN29" s="497"/>
      <c r="FWO29" s="497"/>
      <c r="FWP29" s="497"/>
      <c r="FWQ29" s="497"/>
      <c r="FWR29" s="497"/>
      <c r="FWS29" s="497"/>
      <c r="FWT29" s="497"/>
      <c r="FWU29" s="497"/>
      <c r="FWV29" s="497"/>
      <c r="FWW29" s="497"/>
      <c r="FWX29" s="497"/>
      <c r="FWY29" s="497"/>
      <c r="FWZ29" s="497"/>
      <c r="FXA29" s="497"/>
      <c r="FXB29" s="497"/>
      <c r="FXC29" s="497"/>
      <c r="FXD29" s="497"/>
      <c r="FXE29" s="497"/>
      <c r="FXF29" s="497"/>
      <c r="FXG29" s="497"/>
      <c r="FXH29" s="497"/>
      <c r="FXI29" s="497"/>
      <c r="FXJ29" s="497"/>
      <c r="FXK29" s="497"/>
      <c r="FXL29" s="497"/>
      <c r="FXM29" s="497"/>
      <c r="FXN29" s="497"/>
      <c r="FXO29" s="497"/>
      <c r="FXP29" s="497"/>
      <c r="FXQ29" s="497"/>
      <c r="FXR29" s="497"/>
      <c r="FXS29" s="497"/>
      <c r="FXT29" s="497"/>
      <c r="FXU29" s="497"/>
      <c r="FXV29" s="497"/>
      <c r="FXW29" s="497"/>
      <c r="FXX29" s="497"/>
      <c r="FXY29" s="497"/>
      <c r="FXZ29" s="497"/>
      <c r="FYA29" s="497"/>
      <c r="FYB29" s="497"/>
      <c r="FYC29" s="497"/>
      <c r="FYD29" s="497"/>
      <c r="FYE29" s="497"/>
      <c r="FYF29" s="497"/>
      <c r="FYG29" s="497"/>
      <c r="FYH29" s="497"/>
      <c r="FYI29" s="497"/>
      <c r="FYJ29" s="497"/>
      <c r="FYK29" s="497"/>
      <c r="FYL29" s="497"/>
      <c r="FYM29" s="497"/>
      <c r="FYN29" s="497"/>
      <c r="FYO29" s="497"/>
      <c r="FYP29" s="497"/>
      <c r="FYQ29" s="497"/>
      <c r="FYR29" s="497"/>
      <c r="FYS29" s="497"/>
      <c r="FYT29" s="497"/>
      <c r="FYU29" s="497"/>
      <c r="FYV29" s="497"/>
      <c r="FYW29" s="497"/>
      <c r="FYX29" s="497"/>
      <c r="FYY29" s="497"/>
      <c r="FYZ29" s="497"/>
      <c r="FZA29" s="497"/>
      <c r="FZB29" s="497"/>
      <c r="FZC29" s="497"/>
      <c r="FZD29" s="497"/>
      <c r="FZE29" s="497"/>
      <c r="FZF29" s="497"/>
      <c r="FZG29" s="497"/>
      <c r="FZH29" s="497"/>
      <c r="FZI29" s="497"/>
      <c r="FZJ29" s="497"/>
      <c r="FZK29" s="497"/>
      <c r="FZL29" s="497"/>
      <c r="FZM29" s="497"/>
      <c r="FZN29" s="497"/>
      <c r="FZO29" s="497"/>
      <c r="FZP29" s="497"/>
      <c r="FZQ29" s="497"/>
      <c r="FZR29" s="497"/>
      <c r="FZS29" s="497"/>
      <c r="FZT29" s="497"/>
      <c r="FZU29" s="497"/>
      <c r="FZV29" s="497"/>
      <c r="FZW29" s="497"/>
      <c r="FZX29" s="497"/>
      <c r="FZY29" s="497"/>
      <c r="FZZ29" s="497"/>
      <c r="GAA29" s="497"/>
      <c r="GAB29" s="497"/>
      <c r="GAC29" s="497"/>
      <c r="GAD29" s="497"/>
      <c r="GAE29" s="497"/>
      <c r="GAF29" s="497"/>
      <c r="GAG29" s="497"/>
      <c r="GAH29" s="497"/>
      <c r="GAI29" s="497"/>
      <c r="GAJ29" s="497"/>
      <c r="GAK29" s="497"/>
      <c r="GAL29" s="497"/>
      <c r="GAM29" s="497"/>
      <c r="GAN29" s="497"/>
      <c r="GAO29" s="497"/>
      <c r="GAP29" s="497"/>
      <c r="GAQ29" s="497"/>
      <c r="GAR29" s="497"/>
      <c r="GAS29" s="497"/>
      <c r="GAT29" s="497"/>
      <c r="GAU29" s="497"/>
      <c r="GAV29" s="497"/>
      <c r="GAW29" s="497"/>
      <c r="GAX29" s="497"/>
      <c r="GAY29" s="497"/>
      <c r="GAZ29" s="497"/>
      <c r="GBA29" s="497"/>
      <c r="GBB29" s="497"/>
      <c r="GBC29" s="497"/>
      <c r="GBD29" s="497"/>
      <c r="GBE29" s="497"/>
      <c r="GBF29" s="497"/>
      <c r="GBG29" s="497"/>
      <c r="GBH29" s="497"/>
      <c r="GBI29" s="497"/>
      <c r="GBJ29" s="497"/>
      <c r="GBK29" s="497"/>
      <c r="GBL29" s="497"/>
      <c r="GBM29" s="497"/>
      <c r="GBN29" s="497"/>
      <c r="GBO29" s="497"/>
      <c r="GBP29" s="497"/>
      <c r="GBQ29" s="497"/>
      <c r="GBR29" s="497"/>
      <c r="GBS29" s="497"/>
      <c r="GBT29" s="497"/>
      <c r="GBU29" s="497"/>
      <c r="GBV29" s="497"/>
      <c r="GBW29" s="497"/>
      <c r="GBX29" s="497"/>
      <c r="GBY29" s="497"/>
      <c r="GBZ29" s="497"/>
      <c r="GCA29" s="497"/>
      <c r="GCB29" s="497"/>
      <c r="GCC29" s="497"/>
      <c r="GCD29" s="497"/>
      <c r="GCE29" s="497"/>
      <c r="GCF29" s="497"/>
      <c r="GCG29" s="497"/>
      <c r="GCH29" s="497"/>
      <c r="GCI29" s="497"/>
      <c r="GCJ29" s="497"/>
      <c r="GCK29" s="497"/>
      <c r="GCL29" s="497"/>
      <c r="GCM29" s="497"/>
      <c r="GCN29" s="497"/>
      <c r="GCO29" s="497"/>
      <c r="GCP29" s="497"/>
      <c r="GCQ29" s="497"/>
      <c r="GCR29" s="497"/>
      <c r="GCS29" s="497"/>
      <c r="GCT29" s="497"/>
      <c r="GCU29" s="497"/>
      <c r="GCV29" s="497"/>
      <c r="GCW29" s="497"/>
      <c r="GCX29" s="497"/>
      <c r="GCY29" s="497"/>
      <c r="GCZ29" s="497"/>
      <c r="GDA29" s="497"/>
      <c r="GDB29" s="497"/>
      <c r="GDC29" s="497"/>
      <c r="GDD29" s="497"/>
      <c r="GDE29" s="497"/>
      <c r="GDF29" s="497"/>
      <c r="GDG29" s="497"/>
      <c r="GDH29" s="497"/>
      <c r="GDI29" s="497"/>
      <c r="GDJ29" s="497"/>
      <c r="GDK29" s="497"/>
      <c r="GDL29" s="497"/>
      <c r="GDM29" s="497"/>
      <c r="GDN29" s="497"/>
      <c r="GDO29" s="497"/>
      <c r="GDP29" s="497"/>
      <c r="GDQ29" s="497"/>
      <c r="GDR29" s="497"/>
      <c r="GDS29" s="497"/>
      <c r="GDT29" s="497"/>
      <c r="GDU29" s="497"/>
      <c r="GDV29" s="497"/>
      <c r="GDW29" s="497"/>
      <c r="GDX29" s="497"/>
      <c r="GDY29" s="497"/>
      <c r="GDZ29" s="497"/>
      <c r="GEA29" s="497"/>
      <c r="GEB29" s="497"/>
      <c r="GEC29" s="497"/>
      <c r="GED29" s="497"/>
      <c r="GEE29" s="497"/>
      <c r="GEF29" s="497"/>
      <c r="GEG29" s="497"/>
      <c r="GEH29" s="497"/>
      <c r="GEI29" s="497"/>
      <c r="GEJ29" s="497"/>
      <c r="GEK29" s="497"/>
      <c r="GEL29" s="497"/>
      <c r="GEM29" s="497"/>
      <c r="GEN29" s="497"/>
      <c r="GEO29" s="497"/>
      <c r="GEP29" s="497"/>
      <c r="GEQ29" s="497"/>
      <c r="GER29" s="497"/>
      <c r="GES29" s="497"/>
      <c r="GET29" s="497"/>
      <c r="GEU29" s="497"/>
      <c r="GEV29" s="497"/>
      <c r="GEW29" s="497"/>
      <c r="GEX29" s="497"/>
      <c r="GEY29" s="497"/>
      <c r="GEZ29" s="497"/>
      <c r="GFA29" s="497"/>
      <c r="GFB29" s="497"/>
      <c r="GFC29" s="497"/>
      <c r="GFD29" s="497"/>
      <c r="GFE29" s="497"/>
      <c r="GFF29" s="497"/>
      <c r="GFG29" s="497"/>
      <c r="GFH29" s="497"/>
      <c r="GFI29" s="497"/>
      <c r="GFJ29" s="497"/>
      <c r="GFK29" s="497"/>
      <c r="GFL29" s="497"/>
      <c r="GFM29" s="497"/>
      <c r="GFN29" s="497"/>
      <c r="GFO29" s="497"/>
      <c r="GFP29" s="497"/>
      <c r="GFQ29" s="497"/>
      <c r="GFR29" s="497"/>
      <c r="GFS29" s="497"/>
      <c r="GFT29" s="497"/>
      <c r="GFU29" s="497"/>
      <c r="GFV29" s="497"/>
      <c r="GFW29" s="497"/>
      <c r="GFX29" s="497"/>
      <c r="GFY29" s="497"/>
      <c r="GFZ29" s="497"/>
      <c r="GGA29" s="497"/>
      <c r="GGB29" s="497"/>
      <c r="GGC29" s="497"/>
      <c r="GGD29" s="497"/>
      <c r="GGE29" s="497"/>
      <c r="GGF29" s="497"/>
      <c r="GGG29" s="497"/>
      <c r="GGH29" s="497"/>
      <c r="GGI29" s="497"/>
      <c r="GGJ29" s="497"/>
      <c r="GGK29" s="497"/>
      <c r="GGL29" s="497"/>
      <c r="GGM29" s="497"/>
      <c r="GGN29" s="497"/>
      <c r="GGO29" s="497"/>
      <c r="GGP29" s="497"/>
      <c r="GGQ29" s="497"/>
      <c r="GGR29" s="497"/>
      <c r="GGS29" s="497"/>
      <c r="GGT29" s="497"/>
      <c r="GGU29" s="497"/>
      <c r="GGV29" s="497"/>
      <c r="GGW29" s="497"/>
      <c r="GGX29" s="497"/>
      <c r="GGY29" s="497"/>
      <c r="GGZ29" s="497"/>
      <c r="GHA29" s="497"/>
      <c r="GHB29" s="497"/>
      <c r="GHC29" s="497"/>
      <c r="GHD29" s="497"/>
      <c r="GHE29" s="497"/>
      <c r="GHF29" s="497"/>
      <c r="GHG29" s="497"/>
      <c r="GHH29" s="497"/>
      <c r="GHI29" s="497"/>
      <c r="GHJ29" s="497"/>
      <c r="GHK29" s="497"/>
      <c r="GHL29" s="497"/>
      <c r="GHM29" s="497"/>
      <c r="GHN29" s="497"/>
      <c r="GHO29" s="497"/>
      <c r="GHP29" s="497"/>
      <c r="GHQ29" s="497"/>
      <c r="GHR29" s="497"/>
      <c r="GHS29" s="497"/>
      <c r="GHT29" s="497"/>
      <c r="GHU29" s="497"/>
      <c r="GHV29" s="497"/>
      <c r="GHW29" s="497"/>
      <c r="GHX29" s="497"/>
      <c r="GHY29" s="497"/>
      <c r="GHZ29" s="497"/>
      <c r="GIA29" s="497"/>
      <c r="GIB29" s="497"/>
      <c r="GIC29" s="497"/>
      <c r="GID29" s="497"/>
      <c r="GIE29" s="497"/>
      <c r="GIF29" s="497"/>
      <c r="GIG29" s="497"/>
      <c r="GIH29" s="497"/>
      <c r="GII29" s="497"/>
      <c r="GIJ29" s="497"/>
      <c r="GIK29" s="497"/>
      <c r="GIL29" s="497"/>
      <c r="GIM29" s="497"/>
      <c r="GIN29" s="497"/>
      <c r="GIO29" s="497"/>
      <c r="GIP29" s="497"/>
      <c r="GIQ29" s="497"/>
      <c r="GIR29" s="497"/>
      <c r="GIS29" s="497"/>
      <c r="GIT29" s="497"/>
      <c r="GIU29" s="497"/>
      <c r="GIV29" s="497"/>
      <c r="GIW29" s="497"/>
      <c r="GIX29" s="497"/>
      <c r="GIY29" s="497"/>
      <c r="GIZ29" s="497"/>
      <c r="GJA29" s="497"/>
      <c r="GJB29" s="497"/>
      <c r="GJC29" s="497"/>
      <c r="GJD29" s="497"/>
      <c r="GJE29" s="497"/>
      <c r="GJF29" s="497"/>
      <c r="GJG29" s="497"/>
      <c r="GJH29" s="497"/>
      <c r="GJI29" s="497"/>
      <c r="GJJ29" s="497"/>
      <c r="GJK29" s="497"/>
      <c r="GJL29" s="497"/>
      <c r="GJM29" s="497"/>
      <c r="GJN29" s="497"/>
      <c r="GJO29" s="497"/>
      <c r="GJP29" s="497"/>
      <c r="GJQ29" s="497"/>
      <c r="GJR29" s="497"/>
      <c r="GJS29" s="497"/>
      <c r="GJT29" s="497"/>
      <c r="GJU29" s="497"/>
      <c r="GJV29" s="497"/>
      <c r="GJW29" s="497"/>
      <c r="GJX29" s="497"/>
      <c r="GJY29" s="497"/>
      <c r="GJZ29" s="497"/>
      <c r="GKA29" s="497"/>
      <c r="GKB29" s="497"/>
      <c r="GKC29" s="497"/>
      <c r="GKD29" s="497"/>
      <c r="GKE29" s="497"/>
      <c r="GKF29" s="497"/>
      <c r="GKG29" s="497"/>
      <c r="GKH29" s="497"/>
      <c r="GKI29" s="497"/>
      <c r="GKJ29" s="497"/>
      <c r="GKK29" s="497"/>
      <c r="GKL29" s="497"/>
      <c r="GKM29" s="497"/>
      <c r="GKN29" s="497"/>
      <c r="GKO29" s="497"/>
      <c r="GKP29" s="497"/>
      <c r="GKQ29" s="497"/>
      <c r="GKR29" s="497"/>
      <c r="GKS29" s="497"/>
      <c r="GKT29" s="497"/>
      <c r="GKU29" s="497"/>
      <c r="GKV29" s="497"/>
      <c r="GKW29" s="497"/>
      <c r="GKX29" s="497"/>
      <c r="GKY29" s="497"/>
      <c r="GKZ29" s="497"/>
      <c r="GLA29" s="497"/>
      <c r="GLB29" s="497"/>
      <c r="GLC29" s="497"/>
      <c r="GLD29" s="497"/>
      <c r="GLE29" s="497"/>
      <c r="GLF29" s="497"/>
      <c r="GLG29" s="497"/>
      <c r="GLH29" s="497"/>
      <c r="GLI29" s="497"/>
      <c r="GLJ29" s="497"/>
      <c r="GLK29" s="497"/>
      <c r="GLL29" s="497"/>
      <c r="GLM29" s="497"/>
      <c r="GLN29" s="497"/>
      <c r="GLO29" s="497"/>
      <c r="GLP29" s="497"/>
      <c r="GLQ29" s="497"/>
      <c r="GLR29" s="497"/>
      <c r="GLS29" s="497"/>
      <c r="GLT29" s="497"/>
      <c r="GLU29" s="497"/>
      <c r="GLV29" s="497"/>
      <c r="GLW29" s="497"/>
      <c r="GLX29" s="497"/>
      <c r="GLY29" s="497"/>
      <c r="GLZ29" s="497"/>
      <c r="GMA29" s="497"/>
      <c r="GMB29" s="497"/>
      <c r="GMC29" s="497"/>
      <c r="GMD29" s="497"/>
      <c r="GME29" s="497"/>
      <c r="GMF29" s="497"/>
      <c r="GMG29" s="497"/>
      <c r="GMH29" s="497"/>
      <c r="GMI29" s="497"/>
      <c r="GMJ29" s="497"/>
      <c r="GMK29" s="497"/>
      <c r="GML29" s="497"/>
      <c r="GMM29" s="497"/>
      <c r="GMN29" s="497"/>
      <c r="GMO29" s="497"/>
      <c r="GMP29" s="497"/>
      <c r="GMQ29" s="497"/>
      <c r="GMR29" s="497"/>
      <c r="GMS29" s="497"/>
      <c r="GMT29" s="497"/>
      <c r="GMU29" s="497"/>
      <c r="GMV29" s="497"/>
      <c r="GMW29" s="497"/>
      <c r="GMX29" s="497"/>
      <c r="GMY29" s="497"/>
      <c r="GMZ29" s="497"/>
      <c r="GNA29" s="497"/>
      <c r="GNB29" s="497"/>
      <c r="GNC29" s="497"/>
      <c r="GND29" s="497"/>
      <c r="GNE29" s="497"/>
      <c r="GNF29" s="497"/>
      <c r="GNG29" s="497"/>
      <c r="GNH29" s="497"/>
      <c r="GNI29" s="497"/>
      <c r="GNJ29" s="497"/>
      <c r="GNK29" s="497"/>
      <c r="GNL29" s="497"/>
      <c r="GNM29" s="497"/>
      <c r="GNN29" s="497"/>
      <c r="GNO29" s="497"/>
      <c r="GNP29" s="497"/>
      <c r="GNQ29" s="497"/>
      <c r="GNR29" s="497"/>
      <c r="GNS29" s="497"/>
      <c r="GNT29" s="497"/>
      <c r="GNU29" s="497"/>
      <c r="GNV29" s="497"/>
      <c r="GNW29" s="497"/>
      <c r="GNX29" s="497"/>
      <c r="GNY29" s="497"/>
      <c r="GNZ29" s="497"/>
      <c r="GOA29" s="497"/>
      <c r="GOB29" s="497"/>
      <c r="GOC29" s="497"/>
      <c r="GOD29" s="497"/>
      <c r="GOE29" s="497"/>
      <c r="GOF29" s="497"/>
      <c r="GOG29" s="497"/>
      <c r="GOH29" s="497"/>
      <c r="GOI29" s="497"/>
      <c r="GOJ29" s="497"/>
      <c r="GOK29" s="497"/>
      <c r="GOL29" s="497"/>
      <c r="GOM29" s="497"/>
      <c r="GON29" s="497"/>
      <c r="GOO29" s="497"/>
      <c r="GOP29" s="497"/>
      <c r="GOQ29" s="497"/>
      <c r="GOR29" s="497"/>
      <c r="GOS29" s="497"/>
      <c r="GOT29" s="497"/>
      <c r="GOU29" s="497"/>
      <c r="GOV29" s="497"/>
      <c r="GOW29" s="497"/>
      <c r="GOX29" s="497"/>
      <c r="GOY29" s="497"/>
      <c r="GOZ29" s="497"/>
      <c r="GPA29" s="497"/>
      <c r="GPB29" s="497"/>
      <c r="GPC29" s="497"/>
      <c r="GPD29" s="497"/>
      <c r="GPE29" s="497"/>
      <c r="GPF29" s="497"/>
      <c r="GPG29" s="497"/>
      <c r="GPH29" s="497"/>
      <c r="GPI29" s="497"/>
      <c r="GPJ29" s="497"/>
      <c r="GPK29" s="497"/>
      <c r="GPL29" s="497"/>
      <c r="GPM29" s="497"/>
      <c r="GPN29" s="497"/>
      <c r="GPO29" s="497"/>
      <c r="GPP29" s="497"/>
      <c r="GPQ29" s="497"/>
      <c r="GPR29" s="497"/>
      <c r="GPS29" s="497"/>
      <c r="GPT29" s="497"/>
      <c r="GPU29" s="497"/>
      <c r="GPV29" s="497"/>
      <c r="GPW29" s="497"/>
      <c r="GPX29" s="497"/>
      <c r="GPY29" s="497"/>
      <c r="GPZ29" s="497"/>
      <c r="GQA29" s="497"/>
      <c r="GQB29" s="497"/>
      <c r="GQC29" s="497"/>
      <c r="GQD29" s="497"/>
      <c r="GQE29" s="497"/>
      <c r="GQF29" s="497"/>
      <c r="GQG29" s="497"/>
      <c r="GQH29" s="497"/>
      <c r="GQI29" s="497"/>
      <c r="GQJ29" s="497"/>
      <c r="GQK29" s="497"/>
      <c r="GQL29" s="497"/>
      <c r="GQM29" s="497"/>
      <c r="GQN29" s="497"/>
      <c r="GQO29" s="497"/>
      <c r="GQP29" s="497"/>
      <c r="GQQ29" s="497"/>
      <c r="GQR29" s="497"/>
      <c r="GQS29" s="497"/>
      <c r="GQT29" s="497"/>
      <c r="GQU29" s="497"/>
      <c r="GQV29" s="497"/>
      <c r="GQW29" s="497"/>
      <c r="GQX29" s="497"/>
      <c r="GQY29" s="497"/>
      <c r="GQZ29" s="497"/>
      <c r="GRA29" s="497"/>
      <c r="GRB29" s="497"/>
      <c r="GRC29" s="497"/>
      <c r="GRD29" s="497"/>
      <c r="GRE29" s="497"/>
      <c r="GRF29" s="497"/>
      <c r="GRG29" s="497"/>
      <c r="GRH29" s="497"/>
      <c r="GRI29" s="497"/>
      <c r="GRJ29" s="497"/>
      <c r="GRK29" s="497"/>
      <c r="GRL29" s="497"/>
      <c r="GRM29" s="497"/>
      <c r="GRN29" s="497"/>
      <c r="GRO29" s="497"/>
      <c r="GRP29" s="497"/>
      <c r="GRQ29" s="497"/>
      <c r="GRR29" s="497"/>
      <c r="GRS29" s="497"/>
      <c r="GRT29" s="497"/>
      <c r="GRU29" s="497"/>
      <c r="GRV29" s="497"/>
      <c r="GRW29" s="497"/>
      <c r="GRX29" s="497"/>
      <c r="GRY29" s="497"/>
      <c r="GRZ29" s="497"/>
      <c r="GSA29" s="497"/>
      <c r="GSB29" s="497"/>
      <c r="GSC29" s="497"/>
      <c r="GSD29" s="497"/>
      <c r="GSE29" s="497"/>
      <c r="GSF29" s="497"/>
      <c r="GSG29" s="497"/>
      <c r="GSH29" s="497"/>
      <c r="GSI29" s="497"/>
      <c r="GSJ29" s="497"/>
      <c r="GSK29" s="497"/>
      <c r="GSL29" s="497"/>
      <c r="GSM29" s="497"/>
      <c r="GSN29" s="497"/>
      <c r="GSO29" s="497"/>
      <c r="GSP29" s="497"/>
      <c r="GSQ29" s="497"/>
      <c r="GSR29" s="497"/>
      <c r="GSS29" s="497"/>
      <c r="GST29" s="497"/>
      <c r="GSU29" s="497"/>
      <c r="GSV29" s="497"/>
      <c r="GSW29" s="497"/>
      <c r="GSX29" s="497"/>
      <c r="GSY29" s="497"/>
      <c r="GSZ29" s="497"/>
      <c r="GTA29" s="497"/>
      <c r="GTB29" s="497"/>
      <c r="GTC29" s="497"/>
      <c r="GTD29" s="497"/>
      <c r="GTE29" s="497"/>
      <c r="GTF29" s="497"/>
      <c r="GTG29" s="497"/>
      <c r="GTH29" s="497"/>
      <c r="GTI29" s="497"/>
      <c r="GTJ29" s="497"/>
      <c r="GTK29" s="497"/>
      <c r="GTL29" s="497"/>
      <c r="GTM29" s="497"/>
      <c r="GTN29" s="497"/>
      <c r="GTO29" s="497"/>
      <c r="GTP29" s="497"/>
      <c r="GTQ29" s="497"/>
      <c r="GTR29" s="497"/>
      <c r="GTS29" s="497"/>
      <c r="GTT29" s="497"/>
      <c r="GTU29" s="497"/>
      <c r="GTV29" s="497"/>
      <c r="GTW29" s="497"/>
      <c r="GTX29" s="497"/>
      <c r="GTY29" s="497"/>
      <c r="GTZ29" s="497"/>
      <c r="GUA29" s="497"/>
      <c r="GUB29" s="497"/>
      <c r="GUC29" s="497"/>
      <c r="GUD29" s="497"/>
      <c r="GUE29" s="497"/>
      <c r="GUF29" s="497"/>
      <c r="GUG29" s="497"/>
      <c r="GUH29" s="497"/>
      <c r="GUI29" s="497"/>
      <c r="GUJ29" s="497"/>
      <c r="GUK29" s="497"/>
      <c r="GUL29" s="497"/>
      <c r="GUM29" s="497"/>
      <c r="GUN29" s="497"/>
      <c r="GUO29" s="497"/>
      <c r="GUP29" s="497"/>
      <c r="GUQ29" s="497"/>
      <c r="GUR29" s="497"/>
      <c r="GUS29" s="497"/>
      <c r="GUT29" s="497"/>
      <c r="GUU29" s="497"/>
      <c r="GUV29" s="497"/>
      <c r="GUW29" s="497"/>
      <c r="GUX29" s="497"/>
      <c r="GUY29" s="497"/>
      <c r="GUZ29" s="497"/>
      <c r="GVA29" s="497"/>
      <c r="GVB29" s="497"/>
      <c r="GVC29" s="497"/>
      <c r="GVD29" s="497"/>
      <c r="GVE29" s="497"/>
      <c r="GVF29" s="497"/>
      <c r="GVG29" s="497"/>
      <c r="GVH29" s="497"/>
      <c r="GVI29" s="497"/>
      <c r="GVJ29" s="497"/>
      <c r="GVK29" s="497"/>
      <c r="GVL29" s="497"/>
      <c r="GVM29" s="497"/>
      <c r="GVN29" s="497"/>
      <c r="GVO29" s="497"/>
      <c r="GVP29" s="497"/>
      <c r="GVQ29" s="497"/>
      <c r="GVR29" s="497"/>
      <c r="GVS29" s="497"/>
      <c r="GVT29" s="497"/>
      <c r="GVU29" s="497"/>
      <c r="GVV29" s="497"/>
      <c r="GVW29" s="497"/>
      <c r="GVX29" s="497"/>
      <c r="GVY29" s="497"/>
      <c r="GVZ29" s="497"/>
      <c r="GWA29" s="497"/>
      <c r="GWB29" s="497"/>
      <c r="GWC29" s="497"/>
      <c r="GWD29" s="497"/>
      <c r="GWE29" s="497"/>
      <c r="GWF29" s="497"/>
      <c r="GWG29" s="497"/>
      <c r="GWH29" s="497"/>
      <c r="GWI29" s="497"/>
      <c r="GWJ29" s="497"/>
      <c r="GWK29" s="497"/>
      <c r="GWL29" s="497"/>
      <c r="GWM29" s="497"/>
      <c r="GWN29" s="497"/>
      <c r="GWO29" s="497"/>
      <c r="GWP29" s="497"/>
      <c r="GWQ29" s="497"/>
      <c r="GWR29" s="497"/>
      <c r="GWS29" s="497"/>
      <c r="GWT29" s="497"/>
      <c r="GWU29" s="497"/>
      <c r="GWV29" s="497"/>
      <c r="GWW29" s="497"/>
      <c r="GWX29" s="497"/>
      <c r="GWY29" s="497"/>
      <c r="GWZ29" s="497"/>
      <c r="GXA29" s="497"/>
      <c r="GXB29" s="497"/>
      <c r="GXC29" s="497"/>
      <c r="GXD29" s="497"/>
      <c r="GXE29" s="497"/>
      <c r="GXF29" s="497"/>
      <c r="GXG29" s="497"/>
      <c r="GXH29" s="497"/>
      <c r="GXI29" s="497"/>
      <c r="GXJ29" s="497"/>
      <c r="GXK29" s="497"/>
      <c r="GXL29" s="497"/>
      <c r="GXM29" s="497"/>
      <c r="GXN29" s="497"/>
      <c r="GXO29" s="497"/>
      <c r="GXP29" s="497"/>
      <c r="GXQ29" s="497"/>
      <c r="GXR29" s="497"/>
      <c r="GXS29" s="497"/>
      <c r="GXT29" s="497"/>
      <c r="GXU29" s="497"/>
      <c r="GXV29" s="497"/>
      <c r="GXW29" s="497"/>
      <c r="GXX29" s="497"/>
      <c r="GXY29" s="497"/>
      <c r="GXZ29" s="497"/>
      <c r="GYA29" s="497"/>
      <c r="GYB29" s="497"/>
      <c r="GYC29" s="497"/>
      <c r="GYD29" s="497"/>
      <c r="GYE29" s="497"/>
      <c r="GYF29" s="497"/>
      <c r="GYG29" s="497"/>
      <c r="GYH29" s="497"/>
      <c r="GYI29" s="497"/>
      <c r="GYJ29" s="497"/>
      <c r="GYK29" s="497"/>
      <c r="GYL29" s="497"/>
      <c r="GYM29" s="497"/>
      <c r="GYN29" s="497"/>
      <c r="GYO29" s="497"/>
      <c r="GYP29" s="497"/>
      <c r="GYQ29" s="497"/>
      <c r="GYR29" s="497"/>
      <c r="GYS29" s="497"/>
      <c r="GYT29" s="497"/>
      <c r="GYU29" s="497"/>
      <c r="GYV29" s="497"/>
      <c r="GYW29" s="497"/>
      <c r="GYX29" s="497"/>
      <c r="GYY29" s="497"/>
      <c r="GYZ29" s="497"/>
      <c r="GZA29" s="497"/>
      <c r="GZB29" s="497"/>
      <c r="GZC29" s="497"/>
      <c r="GZD29" s="497"/>
      <c r="GZE29" s="497"/>
      <c r="GZF29" s="497"/>
      <c r="GZG29" s="497"/>
      <c r="GZH29" s="497"/>
      <c r="GZI29" s="497"/>
      <c r="GZJ29" s="497"/>
      <c r="GZK29" s="497"/>
      <c r="GZL29" s="497"/>
      <c r="GZM29" s="497"/>
      <c r="GZN29" s="497"/>
      <c r="GZO29" s="497"/>
      <c r="GZP29" s="497"/>
      <c r="GZQ29" s="497"/>
      <c r="GZR29" s="497"/>
      <c r="GZS29" s="497"/>
      <c r="GZT29" s="497"/>
      <c r="GZU29" s="497"/>
      <c r="GZV29" s="497"/>
      <c r="GZW29" s="497"/>
      <c r="GZX29" s="497"/>
      <c r="GZY29" s="497"/>
      <c r="GZZ29" s="497"/>
      <c r="HAA29" s="497"/>
      <c r="HAB29" s="497"/>
      <c r="HAC29" s="497"/>
      <c r="HAD29" s="497"/>
      <c r="HAE29" s="497"/>
      <c r="HAF29" s="497"/>
      <c r="HAG29" s="497"/>
      <c r="HAH29" s="497"/>
      <c r="HAI29" s="497"/>
      <c r="HAJ29" s="497"/>
      <c r="HAK29" s="497"/>
      <c r="HAL29" s="497"/>
      <c r="HAM29" s="497"/>
      <c r="HAN29" s="497"/>
      <c r="HAO29" s="497"/>
      <c r="HAP29" s="497"/>
      <c r="HAQ29" s="497"/>
      <c r="HAR29" s="497"/>
      <c r="HAS29" s="497"/>
      <c r="HAT29" s="497"/>
      <c r="HAU29" s="497"/>
      <c r="HAV29" s="497"/>
      <c r="HAW29" s="497"/>
      <c r="HAX29" s="497"/>
      <c r="HAY29" s="497"/>
      <c r="HAZ29" s="497"/>
      <c r="HBA29" s="497"/>
      <c r="HBB29" s="497"/>
      <c r="HBC29" s="497"/>
      <c r="HBD29" s="497"/>
      <c r="HBE29" s="497"/>
      <c r="HBF29" s="497"/>
      <c r="HBG29" s="497"/>
      <c r="HBH29" s="497"/>
      <c r="HBI29" s="497"/>
      <c r="HBJ29" s="497"/>
      <c r="HBK29" s="497"/>
      <c r="HBL29" s="497"/>
      <c r="HBM29" s="497"/>
      <c r="HBN29" s="497"/>
      <c r="HBO29" s="497"/>
      <c r="HBP29" s="497"/>
      <c r="HBQ29" s="497"/>
      <c r="HBR29" s="497"/>
      <c r="HBS29" s="497"/>
      <c r="HBT29" s="497"/>
      <c r="HBU29" s="497"/>
      <c r="HBV29" s="497"/>
      <c r="HBW29" s="497"/>
      <c r="HBX29" s="497"/>
      <c r="HBY29" s="497"/>
      <c r="HBZ29" s="497"/>
      <c r="HCA29" s="497"/>
      <c r="HCB29" s="497"/>
      <c r="HCC29" s="497"/>
      <c r="HCD29" s="497"/>
      <c r="HCE29" s="497"/>
      <c r="HCF29" s="497"/>
      <c r="HCG29" s="497"/>
      <c r="HCH29" s="497"/>
      <c r="HCI29" s="497"/>
      <c r="HCJ29" s="497"/>
      <c r="HCK29" s="497"/>
      <c r="HCL29" s="497"/>
      <c r="HCM29" s="497"/>
      <c r="HCN29" s="497"/>
      <c r="HCO29" s="497"/>
      <c r="HCP29" s="497"/>
      <c r="HCQ29" s="497"/>
      <c r="HCR29" s="497"/>
      <c r="HCS29" s="497"/>
      <c r="HCT29" s="497"/>
      <c r="HCU29" s="497"/>
      <c r="HCV29" s="497"/>
      <c r="HCW29" s="497"/>
      <c r="HCX29" s="497"/>
      <c r="HCY29" s="497"/>
      <c r="HCZ29" s="497"/>
      <c r="HDA29" s="497"/>
      <c r="HDB29" s="497"/>
      <c r="HDC29" s="497"/>
      <c r="HDD29" s="497"/>
      <c r="HDE29" s="497"/>
      <c r="HDF29" s="497"/>
      <c r="HDG29" s="497"/>
      <c r="HDH29" s="497"/>
      <c r="HDI29" s="497"/>
      <c r="HDJ29" s="497"/>
      <c r="HDK29" s="497"/>
      <c r="HDL29" s="497"/>
      <c r="HDM29" s="497"/>
      <c r="HDN29" s="497"/>
      <c r="HDO29" s="497"/>
      <c r="HDP29" s="497"/>
      <c r="HDQ29" s="497"/>
      <c r="HDR29" s="497"/>
      <c r="HDS29" s="497"/>
      <c r="HDT29" s="497"/>
      <c r="HDU29" s="497"/>
      <c r="HDV29" s="497"/>
      <c r="HDW29" s="497"/>
      <c r="HDX29" s="497"/>
      <c r="HDY29" s="497"/>
      <c r="HDZ29" s="497"/>
      <c r="HEA29" s="497"/>
      <c r="HEB29" s="497"/>
      <c r="HEC29" s="497"/>
      <c r="HED29" s="497"/>
      <c r="HEE29" s="497"/>
      <c r="HEF29" s="497"/>
      <c r="HEG29" s="497"/>
      <c r="HEH29" s="497"/>
      <c r="HEI29" s="497"/>
      <c r="HEJ29" s="497"/>
      <c r="HEK29" s="497"/>
      <c r="HEL29" s="497"/>
      <c r="HEM29" s="497"/>
      <c r="HEN29" s="497"/>
      <c r="HEO29" s="497"/>
      <c r="HEP29" s="497"/>
      <c r="HEQ29" s="497"/>
      <c r="HER29" s="497"/>
      <c r="HES29" s="497"/>
      <c r="HET29" s="497"/>
      <c r="HEU29" s="497"/>
      <c r="HEV29" s="497"/>
      <c r="HEW29" s="497"/>
      <c r="HEX29" s="497"/>
      <c r="HEY29" s="497"/>
      <c r="HEZ29" s="497"/>
      <c r="HFA29" s="497"/>
      <c r="HFB29" s="497"/>
      <c r="HFC29" s="497"/>
      <c r="HFD29" s="497"/>
      <c r="HFE29" s="497"/>
      <c r="HFF29" s="497"/>
      <c r="HFG29" s="497"/>
      <c r="HFH29" s="497"/>
      <c r="HFI29" s="497"/>
      <c r="HFJ29" s="497"/>
      <c r="HFK29" s="497"/>
      <c r="HFL29" s="497"/>
      <c r="HFM29" s="497"/>
      <c r="HFN29" s="497"/>
      <c r="HFO29" s="497"/>
      <c r="HFP29" s="497"/>
      <c r="HFQ29" s="497"/>
      <c r="HFR29" s="497"/>
      <c r="HFS29" s="497"/>
      <c r="HFT29" s="497"/>
      <c r="HFU29" s="497"/>
      <c r="HFV29" s="497"/>
      <c r="HFW29" s="497"/>
      <c r="HFX29" s="497"/>
      <c r="HFY29" s="497"/>
      <c r="HFZ29" s="497"/>
      <c r="HGA29" s="497"/>
      <c r="HGB29" s="497"/>
      <c r="HGC29" s="497"/>
      <c r="HGD29" s="497"/>
      <c r="HGE29" s="497"/>
      <c r="HGF29" s="497"/>
      <c r="HGG29" s="497"/>
      <c r="HGH29" s="497"/>
      <c r="HGI29" s="497"/>
      <c r="HGJ29" s="497"/>
      <c r="HGK29" s="497"/>
      <c r="HGL29" s="497"/>
      <c r="HGM29" s="497"/>
      <c r="HGN29" s="497"/>
      <c r="HGO29" s="497"/>
      <c r="HGP29" s="497"/>
      <c r="HGQ29" s="497"/>
      <c r="HGR29" s="497"/>
      <c r="HGS29" s="497"/>
      <c r="HGT29" s="497"/>
      <c r="HGU29" s="497"/>
      <c r="HGV29" s="497"/>
      <c r="HGW29" s="497"/>
      <c r="HGX29" s="497"/>
      <c r="HGY29" s="497"/>
      <c r="HGZ29" s="497"/>
      <c r="HHA29" s="497"/>
      <c r="HHB29" s="497"/>
      <c r="HHC29" s="497"/>
      <c r="HHD29" s="497"/>
      <c r="HHE29" s="497"/>
      <c r="HHF29" s="497"/>
      <c r="HHG29" s="497"/>
      <c r="HHH29" s="497"/>
      <c r="HHI29" s="497"/>
      <c r="HHJ29" s="497"/>
      <c r="HHK29" s="497"/>
      <c r="HHL29" s="497"/>
      <c r="HHM29" s="497"/>
      <c r="HHN29" s="497"/>
      <c r="HHO29" s="497"/>
      <c r="HHP29" s="497"/>
      <c r="HHQ29" s="497"/>
      <c r="HHR29" s="497"/>
      <c r="HHS29" s="497"/>
      <c r="HHT29" s="497"/>
      <c r="HHU29" s="497"/>
      <c r="HHV29" s="497"/>
      <c r="HHW29" s="497"/>
      <c r="HHX29" s="497"/>
      <c r="HHY29" s="497"/>
      <c r="HHZ29" s="497"/>
      <c r="HIA29" s="497"/>
      <c r="HIB29" s="497"/>
      <c r="HIC29" s="497"/>
      <c r="HID29" s="497"/>
      <c r="HIE29" s="497"/>
      <c r="HIF29" s="497"/>
      <c r="HIG29" s="497"/>
      <c r="HIH29" s="497"/>
      <c r="HII29" s="497"/>
      <c r="HIJ29" s="497"/>
      <c r="HIK29" s="497"/>
      <c r="HIL29" s="497"/>
      <c r="HIM29" s="497"/>
      <c r="HIN29" s="497"/>
      <c r="HIO29" s="497"/>
      <c r="HIP29" s="497"/>
      <c r="HIQ29" s="497"/>
      <c r="HIR29" s="497"/>
      <c r="HIS29" s="497"/>
      <c r="HIT29" s="497"/>
      <c r="HIU29" s="497"/>
      <c r="HIV29" s="497"/>
      <c r="HIW29" s="497"/>
      <c r="HIX29" s="497"/>
      <c r="HIY29" s="497"/>
      <c r="HIZ29" s="497"/>
      <c r="HJA29" s="497"/>
      <c r="HJB29" s="497"/>
      <c r="HJC29" s="497"/>
      <c r="HJD29" s="497"/>
      <c r="HJE29" s="497"/>
      <c r="HJF29" s="497"/>
      <c r="HJG29" s="497"/>
      <c r="HJH29" s="497"/>
      <c r="HJI29" s="497"/>
      <c r="HJJ29" s="497"/>
      <c r="HJK29" s="497"/>
      <c r="HJL29" s="497"/>
      <c r="HJM29" s="497"/>
      <c r="HJN29" s="497"/>
      <c r="HJO29" s="497"/>
      <c r="HJP29" s="497"/>
      <c r="HJQ29" s="497"/>
      <c r="HJR29" s="497"/>
      <c r="HJS29" s="497"/>
      <c r="HJT29" s="497"/>
      <c r="HJU29" s="497"/>
      <c r="HJV29" s="497"/>
      <c r="HJW29" s="497"/>
      <c r="HJX29" s="497"/>
      <c r="HJY29" s="497"/>
      <c r="HJZ29" s="497"/>
      <c r="HKA29" s="497"/>
      <c r="HKB29" s="497"/>
      <c r="HKC29" s="497"/>
      <c r="HKD29" s="497"/>
      <c r="HKE29" s="497"/>
      <c r="HKF29" s="497"/>
      <c r="HKG29" s="497"/>
      <c r="HKH29" s="497"/>
      <c r="HKI29" s="497"/>
      <c r="HKJ29" s="497"/>
      <c r="HKK29" s="497"/>
      <c r="HKL29" s="497"/>
      <c r="HKM29" s="497"/>
      <c r="HKN29" s="497"/>
      <c r="HKO29" s="497"/>
      <c r="HKP29" s="497"/>
      <c r="HKQ29" s="497"/>
      <c r="HKR29" s="497"/>
      <c r="HKS29" s="497"/>
      <c r="HKT29" s="497"/>
      <c r="HKU29" s="497"/>
      <c r="HKV29" s="497"/>
      <c r="HKW29" s="497"/>
      <c r="HKX29" s="497"/>
      <c r="HKY29" s="497"/>
      <c r="HKZ29" s="497"/>
      <c r="HLA29" s="497"/>
      <c r="HLB29" s="497"/>
      <c r="HLC29" s="497"/>
      <c r="HLD29" s="497"/>
      <c r="HLE29" s="497"/>
      <c r="HLF29" s="497"/>
      <c r="HLG29" s="497"/>
      <c r="HLH29" s="497"/>
      <c r="HLI29" s="497"/>
      <c r="HLJ29" s="497"/>
      <c r="HLK29" s="497"/>
      <c r="HLL29" s="497"/>
      <c r="HLM29" s="497"/>
      <c r="HLN29" s="497"/>
      <c r="HLO29" s="497"/>
      <c r="HLP29" s="497"/>
      <c r="HLQ29" s="497"/>
      <c r="HLR29" s="497"/>
      <c r="HLS29" s="497"/>
      <c r="HLT29" s="497"/>
      <c r="HLU29" s="497"/>
      <c r="HLV29" s="497"/>
      <c r="HLW29" s="497"/>
      <c r="HLX29" s="497"/>
      <c r="HLY29" s="497"/>
      <c r="HLZ29" s="497"/>
      <c r="HMA29" s="497"/>
      <c r="HMB29" s="497"/>
      <c r="HMC29" s="497"/>
      <c r="HMD29" s="497"/>
      <c r="HME29" s="497"/>
      <c r="HMF29" s="497"/>
      <c r="HMG29" s="497"/>
      <c r="HMH29" s="497"/>
      <c r="HMI29" s="497"/>
      <c r="HMJ29" s="497"/>
      <c r="HMK29" s="497"/>
      <c r="HML29" s="497"/>
      <c r="HMM29" s="497"/>
      <c r="HMN29" s="497"/>
      <c r="HMO29" s="497"/>
      <c r="HMP29" s="497"/>
      <c r="HMQ29" s="497"/>
      <c r="HMR29" s="497"/>
      <c r="HMS29" s="497"/>
      <c r="HMT29" s="497"/>
      <c r="HMU29" s="497"/>
      <c r="HMV29" s="497"/>
      <c r="HMW29" s="497"/>
      <c r="HMX29" s="497"/>
      <c r="HMY29" s="497"/>
      <c r="HMZ29" s="497"/>
      <c r="HNA29" s="497"/>
      <c r="HNB29" s="497"/>
      <c r="HNC29" s="497"/>
      <c r="HND29" s="497"/>
      <c r="HNE29" s="497"/>
      <c r="HNF29" s="497"/>
      <c r="HNG29" s="497"/>
      <c r="HNH29" s="497"/>
      <c r="HNI29" s="497"/>
      <c r="HNJ29" s="497"/>
      <c r="HNK29" s="497"/>
      <c r="HNL29" s="497"/>
      <c r="HNM29" s="497"/>
      <c r="HNN29" s="497"/>
      <c r="HNO29" s="497"/>
      <c r="HNP29" s="497"/>
      <c r="HNQ29" s="497"/>
      <c r="HNR29" s="497"/>
      <c r="HNS29" s="497"/>
      <c r="HNT29" s="497"/>
      <c r="HNU29" s="497"/>
      <c r="HNV29" s="497"/>
      <c r="HNW29" s="497"/>
      <c r="HNX29" s="497"/>
      <c r="HNY29" s="497"/>
      <c r="HNZ29" s="497"/>
      <c r="HOA29" s="497"/>
      <c r="HOB29" s="497"/>
      <c r="HOC29" s="497"/>
      <c r="HOD29" s="497"/>
      <c r="HOE29" s="497"/>
      <c r="HOF29" s="497"/>
      <c r="HOG29" s="497"/>
      <c r="HOH29" s="497"/>
      <c r="HOI29" s="497"/>
      <c r="HOJ29" s="497"/>
      <c r="HOK29" s="497"/>
      <c r="HOL29" s="497"/>
      <c r="HOM29" s="497"/>
      <c r="HON29" s="497"/>
      <c r="HOO29" s="497"/>
      <c r="HOP29" s="497"/>
      <c r="HOQ29" s="497"/>
      <c r="HOR29" s="497"/>
      <c r="HOS29" s="497"/>
      <c r="HOT29" s="497"/>
      <c r="HOU29" s="497"/>
      <c r="HOV29" s="497"/>
      <c r="HOW29" s="497"/>
      <c r="HOX29" s="497"/>
      <c r="HOY29" s="497"/>
      <c r="HOZ29" s="497"/>
      <c r="HPA29" s="497"/>
      <c r="HPB29" s="497"/>
      <c r="HPC29" s="497"/>
      <c r="HPD29" s="497"/>
      <c r="HPE29" s="497"/>
      <c r="HPF29" s="497"/>
      <c r="HPG29" s="497"/>
      <c r="HPH29" s="497"/>
      <c r="HPI29" s="497"/>
      <c r="HPJ29" s="497"/>
      <c r="HPK29" s="497"/>
      <c r="HPL29" s="497"/>
      <c r="HPM29" s="497"/>
      <c r="HPN29" s="497"/>
      <c r="HPO29" s="497"/>
      <c r="HPP29" s="497"/>
      <c r="HPQ29" s="497"/>
      <c r="HPR29" s="497"/>
      <c r="HPS29" s="497"/>
      <c r="HPT29" s="497"/>
      <c r="HPU29" s="497"/>
      <c r="HPV29" s="497"/>
      <c r="HPW29" s="497"/>
      <c r="HPX29" s="497"/>
      <c r="HPY29" s="497"/>
      <c r="HPZ29" s="497"/>
      <c r="HQA29" s="497"/>
      <c r="HQB29" s="497"/>
      <c r="HQC29" s="497"/>
      <c r="HQD29" s="497"/>
      <c r="HQE29" s="497"/>
      <c r="HQF29" s="497"/>
      <c r="HQG29" s="497"/>
      <c r="HQH29" s="497"/>
      <c r="HQI29" s="497"/>
      <c r="HQJ29" s="497"/>
      <c r="HQK29" s="497"/>
      <c r="HQL29" s="497"/>
      <c r="HQM29" s="497"/>
      <c r="HQN29" s="497"/>
      <c r="HQO29" s="497"/>
      <c r="HQP29" s="497"/>
      <c r="HQQ29" s="497"/>
      <c r="HQR29" s="497"/>
      <c r="HQS29" s="497"/>
      <c r="HQT29" s="497"/>
      <c r="HQU29" s="497"/>
      <c r="HQV29" s="497"/>
      <c r="HQW29" s="497"/>
      <c r="HQX29" s="497"/>
      <c r="HQY29" s="497"/>
      <c r="HQZ29" s="497"/>
      <c r="HRA29" s="497"/>
      <c r="HRB29" s="497"/>
      <c r="HRC29" s="497"/>
      <c r="HRD29" s="497"/>
      <c r="HRE29" s="497"/>
      <c r="HRF29" s="497"/>
      <c r="HRG29" s="497"/>
      <c r="HRH29" s="497"/>
      <c r="HRI29" s="497"/>
      <c r="HRJ29" s="497"/>
      <c r="HRK29" s="497"/>
      <c r="HRL29" s="497"/>
      <c r="HRM29" s="497"/>
      <c r="HRN29" s="497"/>
      <c r="HRO29" s="497"/>
      <c r="HRP29" s="497"/>
      <c r="HRQ29" s="497"/>
      <c r="HRR29" s="497"/>
      <c r="HRS29" s="497"/>
      <c r="HRT29" s="497"/>
      <c r="HRU29" s="497"/>
      <c r="HRV29" s="497"/>
      <c r="HRW29" s="497"/>
      <c r="HRX29" s="497"/>
      <c r="HRY29" s="497"/>
      <c r="HRZ29" s="497"/>
      <c r="HSA29" s="497"/>
      <c r="HSB29" s="497"/>
      <c r="HSC29" s="497"/>
      <c r="HSD29" s="497"/>
      <c r="HSE29" s="497"/>
      <c r="HSF29" s="497"/>
      <c r="HSG29" s="497"/>
      <c r="HSH29" s="497"/>
      <c r="HSI29" s="497"/>
      <c r="HSJ29" s="497"/>
      <c r="HSK29" s="497"/>
      <c r="HSL29" s="497"/>
      <c r="HSM29" s="497"/>
      <c r="HSN29" s="497"/>
      <c r="HSO29" s="497"/>
      <c r="HSP29" s="497"/>
      <c r="HSQ29" s="497"/>
      <c r="HSR29" s="497"/>
      <c r="HSS29" s="497"/>
      <c r="HST29" s="497"/>
      <c r="HSU29" s="497"/>
      <c r="HSV29" s="497"/>
      <c r="HSW29" s="497"/>
      <c r="HSX29" s="497"/>
      <c r="HSY29" s="497"/>
      <c r="HSZ29" s="497"/>
      <c r="HTA29" s="497"/>
      <c r="HTB29" s="497"/>
      <c r="HTC29" s="497"/>
      <c r="HTD29" s="497"/>
      <c r="HTE29" s="497"/>
      <c r="HTF29" s="497"/>
      <c r="HTG29" s="497"/>
      <c r="HTH29" s="497"/>
      <c r="HTI29" s="497"/>
      <c r="HTJ29" s="497"/>
      <c r="HTK29" s="497"/>
      <c r="HTL29" s="497"/>
      <c r="HTM29" s="497"/>
      <c r="HTN29" s="497"/>
      <c r="HTO29" s="497"/>
      <c r="HTP29" s="497"/>
      <c r="HTQ29" s="497"/>
      <c r="HTR29" s="497"/>
      <c r="HTS29" s="497"/>
      <c r="HTT29" s="497"/>
      <c r="HTU29" s="497"/>
      <c r="HTV29" s="497"/>
      <c r="HTW29" s="497"/>
      <c r="HTX29" s="497"/>
      <c r="HTY29" s="497"/>
      <c r="HTZ29" s="497"/>
      <c r="HUA29" s="497"/>
      <c r="HUB29" s="497"/>
      <c r="HUC29" s="497"/>
      <c r="HUD29" s="497"/>
      <c r="HUE29" s="497"/>
      <c r="HUF29" s="497"/>
      <c r="HUG29" s="497"/>
      <c r="HUH29" s="497"/>
      <c r="HUI29" s="497"/>
      <c r="HUJ29" s="497"/>
      <c r="HUK29" s="497"/>
      <c r="HUL29" s="497"/>
      <c r="HUM29" s="497"/>
      <c r="HUN29" s="497"/>
      <c r="HUO29" s="497"/>
      <c r="HUP29" s="497"/>
      <c r="HUQ29" s="497"/>
      <c r="HUR29" s="497"/>
      <c r="HUS29" s="497"/>
      <c r="HUT29" s="497"/>
      <c r="HUU29" s="497"/>
      <c r="HUV29" s="497"/>
      <c r="HUW29" s="497"/>
      <c r="HUX29" s="497"/>
      <c r="HUY29" s="497"/>
      <c r="HUZ29" s="497"/>
      <c r="HVA29" s="497"/>
      <c r="HVB29" s="497"/>
      <c r="HVC29" s="497"/>
      <c r="HVD29" s="497"/>
      <c r="HVE29" s="497"/>
      <c r="HVF29" s="497"/>
      <c r="HVG29" s="497"/>
      <c r="HVH29" s="497"/>
      <c r="HVI29" s="497"/>
      <c r="HVJ29" s="497"/>
      <c r="HVK29" s="497"/>
      <c r="HVL29" s="497"/>
      <c r="HVM29" s="497"/>
      <c r="HVN29" s="497"/>
      <c r="HVO29" s="497"/>
      <c r="HVP29" s="497"/>
      <c r="HVQ29" s="497"/>
      <c r="HVR29" s="497"/>
      <c r="HVS29" s="497"/>
      <c r="HVT29" s="497"/>
      <c r="HVU29" s="497"/>
      <c r="HVV29" s="497"/>
      <c r="HVW29" s="497"/>
      <c r="HVX29" s="497"/>
      <c r="HVY29" s="497"/>
      <c r="HVZ29" s="497"/>
      <c r="HWA29" s="497"/>
      <c r="HWB29" s="497"/>
      <c r="HWC29" s="497"/>
      <c r="HWD29" s="497"/>
      <c r="HWE29" s="497"/>
      <c r="HWF29" s="497"/>
      <c r="HWG29" s="497"/>
      <c r="HWH29" s="497"/>
      <c r="HWI29" s="497"/>
      <c r="HWJ29" s="497"/>
      <c r="HWK29" s="497"/>
      <c r="HWL29" s="497"/>
      <c r="HWM29" s="497"/>
      <c r="HWN29" s="497"/>
      <c r="HWO29" s="497"/>
      <c r="HWP29" s="497"/>
      <c r="HWQ29" s="497"/>
      <c r="HWR29" s="497"/>
      <c r="HWS29" s="497"/>
      <c r="HWT29" s="497"/>
      <c r="HWU29" s="497"/>
      <c r="HWV29" s="497"/>
      <c r="HWW29" s="497"/>
      <c r="HWX29" s="497"/>
      <c r="HWY29" s="497"/>
      <c r="HWZ29" s="497"/>
      <c r="HXA29" s="497"/>
      <c r="HXB29" s="497"/>
      <c r="HXC29" s="497"/>
      <c r="HXD29" s="497"/>
      <c r="HXE29" s="497"/>
      <c r="HXF29" s="497"/>
      <c r="HXG29" s="497"/>
      <c r="HXH29" s="497"/>
      <c r="HXI29" s="497"/>
      <c r="HXJ29" s="497"/>
      <c r="HXK29" s="497"/>
      <c r="HXL29" s="497"/>
      <c r="HXM29" s="497"/>
      <c r="HXN29" s="497"/>
      <c r="HXO29" s="497"/>
      <c r="HXP29" s="497"/>
      <c r="HXQ29" s="497"/>
      <c r="HXR29" s="497"/>
      <c r="HXS29" s="497"/>
      <c r="HXT29" s="497"/>
      <c r="HXU29" s="497"/>
      <c r="HXV29" s="497"/>
      <c r="HXW29" s="497"/>
      <c r="HXX29" s="497"/>
      <c r="HXY29" s="497"/>
      <c r="HXZ29" s="497"/>
      <c r="HYA29" s="497"/>
      <c r="HYB29" s="497"/>
      <c r="HYC29" s="497"/>
      <c r="HYD29" s="497"/>
      <c r="HYE29" s="497"/>
      <c r="HYF29" s="497"/>
      <c r="HYG29" s="497"/>
      <c r="HYH29" s="497"/>
      <c r="HYI29" s="497"/>
      <c r="HYJ29" s="497"/>
      <c r="HYK29" s="497"/>
      <c r="HYL29" s="497"/>
      <c r="HYM29" s="497"/>
      <c r="HYN29" s="497"/>
      <c r="HYO29" s="497"/>
      <c r="HYP29" s="497"/>
      <c r="HYQ29" s="497"/>
      <c r="HYR29" s="497"/>
      <c r="HYS29" s="497"/>
      <c r="HYT29" s="497"/>
      <c r="HYU29" s="497"/>
      <c r="HYV29" s="497"/>
      <c r="HYW29" s="497"/>
      <c r="HYX29" s="497"/>
      <c r="HYY29" s="497"/>
      <c r="HYZ29" s="497"/>
      <c r="HZA29" s="497"/>
      <c r="HZB29" s="497"/>
      <c r="HZC29" s="497"/>
      <c r="HZD29" s="497"/>
      <c r="HZE29" s="497"/>
      <c r="HZF29" s="497"/>
      <c r="HZG29" s="497"/>
      <c r="HZH29" s="497"/>
      <c r="HZI29" s="497"/>
      <c r="HZJ29" s="497"/>
      <c r="HZK29" s="497"/>
      <c r="HZL29" s="497"/>
      <c r="HZM29" s="497"/>
      <c r="HZN29" s="497"/>
      <c r="HZO29" s="497"/>
      <c r="HZP29" s="497"/>
      <c r="HZQ29" s="497"/>
      <c r="HZR29" s="497"/>
      <c r="HZS29" s="497"/>
      <c r="HZT29" s="497"/>
      <c r="HZU29" s="497"/>
      <c r="HZV29" s="497"/>
      <c r="HZW29" s="497"/>
      <c r="HZX29" s="497"/>
      <c r="HZY29" s="497"/>
      <c r="HZZ29" s="497"/>
      <c r="IAA29" s="497"/>
      <c r="IAB29" s="497"/>
      <c r="IAC29" s="497"/>
      <c r="IAD29" s="497"/>
      <c r="IAE29" s="497"/>
      <c r="IAF29" s="497"/>
      <c r="IAG29" s="497"/>
      <c r="IAH29" s="497"/>
      <c r="IAI29" s="497"/>
      <c r="IAJ29" s="497"/>
      <c r="IAK29" s="497"/>
      <c r="IAL29" s="497"/>
      <c r="IAM29" s="497"/>
      <c r="IAN29" s="497"/>
      <c r="IAO29" s="497"/>
      <c r="IAP29" s="497"/>
      <c r="IAQ29" s="497"/>
      <c r="IAR29" s="497"/>
      <c r="IAS29" s="497"/>
      <c r="IAT29" s="497"/>
      <c r="IAU29" s="497"/>
      <c r="IAV29" s="497"/>
      <c r="IAW29" s="497"/>
      <c r="IAX29" s="497"/>
      <c r="IAY29" s="497"/>
      <c r="IAZ29" s="497"/>
      <c r="IBA29" s="497"/>
      <c r="IBB29" s="497"/>
      <c r="IBC29" s="497"/>
      <c r="IBD29" s="497"/>
      <c r="IBE29" s="497"/>
      <c r="IBF29" s="497"/>
      <c r="IBG29" s="497"/>
      <c r="IBH29" s="497"/>
      <c r="IBI29" s="497"/>
      <c r="IBJ29" s="497"/>
      <c r="IBK29" s="497"/>
      <c r="IBL29" s="497"/>
      <c r="IBM29" s="497"/>
      <c r="IBN29" s="497"/>
      <c r="IBO29" s="497"/>
      <c r="IBP29" s="497"/>
      <c r="IBQ29" s="497"/>
      <c r="IBR29" s="497"/>
      <c r="IBS29" s="497"/>
      <c r="IBT29" s="497"/>
      <c r="IBU29" s="497"/>
      <c r="IBV29" s="497"/>
      <c r="IBW29" s="497"/>
      <c r="IBX29" s="497"/>
      <c r="IBY29" s="497"/>
      <c r="IBZ29" s="497"/>
      <c r="ICA29" s="497"/>
      <c r="ICB29" s="497"/>
      <c r="ICC29" s="497"/>
      <c r="ICD29" s="497"/>
      <c r="ICE29" s="497"/>
      <c r="ICF29" s="497"/>
      <c r="ICG29" s="497"/>
      <c r="ICH29" s="497"/>
      <c r="ICI29" s="497"/>
      <c r="ICJ29" s="497"/>
      <c r="ICK29" s="497"/>
      <c r="ICL29" s="497"/>
      <c r="ICM29" s="497"/>
      <c r="ICN29" s="497"/>
      <c r="ICO29" s="497"/>
      <c r="ICP29" s="497"/>
      <c r="ICQ29" s="497"/>
      <c r="ICR29" s="497"/>
      <c r="ICS29" s="497"/>
      <c r="ICT29" s="497"/>
      <c r="ICU29" s="497"/>
      <c r="ICV29" s="497"/>
      <c r="ICW29" s="497"/>
      <c r="ICX29" s="497"/>
      <c r="ICY29" s="497"/>
      <c r="ICZ29" s="497"/>
      <c r="IDA29" s="497"/>
      <c r="IDB29" s="497"/>
      <c r="IDC29" s="497"/>
      <c r="IDD29" s="497"/>
      <c r="IDE29" s="497"/>
      <c r="IDF29" s="497"/>
      <c r="IDG29" s="497"/>
      <c r="IDH29" s="497"/>
      <c r="IDI29" s="497"/>
      <c r="IDJ29" s="497"/>
      <c r="IDK29" s="497"/>
      <c r="IDL29" s="497"/>
      <c r="IDM29" s="497"/>
      <c r="IDN29" s="497"/>
      <c r="IDO29" s="497"/>
      <c r="IDP29" s="497"/>
      <c r="IDQ29" s="497"/>
      <c r="IDR29" s="497"/>
      <c r="IDS29" s="497"/>
      <c r="IDT29" s="497"/>
      <c r="IDU29" s="497"/>
      <c r="IDV29" s="497"/>
      <c r="IDW29" s="497"/>
      <c r="IDX29" s="497"/>
      <c r="IDY29" s="497"/>
      <c r="IDZ29" s="497"/>
      <c r="IEA29" s="497"/>
      <c r="IEB29" s="497"/>
      <c r="IEC29" s="497"/>
      <c r="IED29" s="497"/>
      <c r="IEE29" s="497"/>
      <c r="IEF29" s="497"/>
      <c r="IEG29" s="497"/>
      <c r="IEH29" s="497"/>
      <c r="IEI29" s="497"/>
      <c r="IEJ29" s="497"/>
      <c r="IEK29" s="497"/>
      <c r="IEL29" s="497"/>
      <c r="IEM29" s="497"/>
      <c r="IEN29" s="497"/>
      <c r="IEO29" s="497"/>
      <c r="IEP29" s="497"/>
      <c r="IEQ29" s="497"/>
      <c r="IER29" s="497"/>
      <c r="IES29" s="497"/>
      <c r="IET29" s="497"/>
      <c r="IEU29" s="497"/>
      <c r="IEV29" s="497"/>
      <c r="IEW29" s="497"/>
      <c r="IEX29" s="497"/>
      <c r="IEY29" s="497"/>
      <c r="IEZ29" s="497"/>
      <c r="IFA29" s="497"/>
      <c r="IFB29" s="497"/>
      <c r="IFC29" s="497"/>
      <c r="IFD29" s="497"/>
      <c r="IFE29" s="497"/>
      <c r="IFF29" s="497"/>
      <c r="IFG29" s="497"/>
      <c r="IFH29" s="497"/>
      <c r="IFI29" s="497"/>
      <c r="IFJ29" s="497"/>
      <c r="IFK29" s="497"/>
      <c r="IFL29" s="497"/>
      <c r="IFM29" s="497"/>
      <c r="IFN29" s="497"/>
      <c r="IFO29" s="497"/>
      <c r="IFP29" s="497"/>
      <c r="IFQ29" s="497"/>
      <c r="IFR29" s="497"/>
      <c r="IFS29" s="497"/>
      <c r="IFT29" s="497"/>
      <c r="IFU29" s="497"/>
      <c r="IFV29" s="497"/>
      <c r="IFW29" s="497"/>
      <c r="IFX29" s="497"/>
      <c r="IFY29" s="497"/>
      <c r="IFZ29" s="497"/>
      <c r="IGA29" s="497"/>
      <c r="IGB29" s="497"/>
      <c r="IGC29" s="497"/>
      <c r="IGD29" s="497"/>
      <c r="IGE29" s="497"/>
      <c r="IGF29" s="497"/>
      <c r="IGG29" s="497"/>
      <c r="IGH29" s="497"/>
      <c r="IGI29" s="497"/>
      <c r="IGJ29" s="497"/>
      <c r="IGK29" s="497"/>
      <c r="IGL29" s="497"/>
      <c r="IGM29" s="497"/>
      <c r="IGN29" s="497"/>
      <c r="IGO29" s="497"/>
      <c r="IGP29" s="497"/>
      <c r="IGQ29" s="497"/>
      <c r="IGR29" s="497"/>
      <c r="IGS29" s="497"/>
      <c r="IGT29" s="497"/>
      <c r="IGU29" s="497"/>
      <c r="IGV29" s="497"/>
      <c r="IGW29" s="497"/>
      <c r="IGX29" s="497"/>
      <c r="IGY29" s="497"/>
      <c r="IGZ29" s="497"/>
      <c r="IHA29" s="497"/>
      <c r="IHB29" s="497"/>
      <c r="IHC29" s="497"/>
      <c r="IHD29" s="497"/>
      <c r="IHE29" s="497"/>
      <c r="IHF29" s="497"/>
      <c r="IHG29" s="497"/>
      <c r="IHH29" s="497"/>
      <c r="IHI29" s="497"/>
      <c r="IHJ29" s="497"/>
      <c r="IHK29" s="497"/>
      <c r="IHL29" s="497"/>
      <c r="IHM29" s="497"/>
      <c r="IHN29" s="497"/>
      <c r="IHO29" s="497"/>
      <c r="IHP29" s="497"/>
      <c r="IHQ29" s="497"/>
      <c r="IHR29" s="497"/>
      <c r="IHS29" s="497"/>
      <c r="IHT29" s="497"/>
      <c r="IHU29" s="497"/>
      <c r="IHV29" s="497"/>
      <c r="IHW29" s="497"/>
      <c r="IHX29" s="497"/>
      <c r="IHY29" s="497"/>
      <c r="IHZ29" s="497"/>
      <c r="IIA29" s="497"/>
      <c r="IIB29" s="497"/>
      <c r="IIC29" s="497"/>
      <c r="IID29" s="497"/>
      <c r="IIE29" s="497"/>
      <c r="IIF29" s="497"/>
      <c r="IIG29" s="497"/>
      <c r="IIH29" s="497"/>
      <c r="III29" s="497"/>
      <c r="IIJ29" s="497"/>
      <c r="IIK29" s="497"/>
      <c r="IIL29" s="497"/>
      <c r="IIM29" s="497"/>
      <c r="IIN29" s="497"/>
      <c r="IIO29" s="497"/>
      <c r="IIP29" s="497"/>
      <c r="IIQ29" s="497"/>
      <c r="IIR29" s="497"/>
      <c r="IIS29" s="497"/>
      <c r="IIT29" s="497"/>
      <c r="IIU29" s="497"/>
      <c r="IIV29" s="497"/>
      <c r="IIW29" s="497"/>
      <c r="IIX29" s="497"/>
      <c r="IIY29" s="497"/>
      <c r="IIZ29" s="497"/>
      <c r="IJA29" s="497"/>
      <c r="IJB29" s="497"/>
      <c r="IJC29" s="497"/>
      <c r="IJD29" s="497"/>
      <c r="IJE29" s="497"/>
      <c r="IJF29" s="497"/>
      <c r="IJG29" s="497"/>
      <c r="IJH29" s="497"/>
      <c r="IJI29" s="497"/>
      <c r="IJJ29" s="497"/>
      <c r="IJK29" s="497"/>
      <c r="IJL29" s="497"/>
      <c r="IJM29" s="497"/>
      <c r="IJN29" s="497"/>
      <c r="IJO29" s="497"/>
      <c r="IJP29" s="497"/>
      <c r="IJQ29" s="497"/>
      <c r="IJR29" s="497"/>
      <c r="IJS29" s="497"/>
      <c r="IJT29" s="497"/>
      <c r="IJU29" s="497"/>
      <c r="IJV29" s="497"/>
      <c r="IJW29" s="497"/>
      <c r="IJX29" s="497"/>
      <c r="IJY29" s="497"/>
      <c r="IJZ29" s="497"/>
      <c r="IKA29" s="497"/>
      <c r="IKB29" s="497"/>
      <c r="IKC29" s="497"/>
      <c r="IKD29" s="497"/>
      <c r="IKE29" s="497"/>
      <c r="IKF29" s="497"/>
      <c r="IKG29" s="497"/>
      <c r="IKH29" s="497"/>
      <c r="IKI29" s="497"/>
      <c r="IKJ29" s="497"/>
      <c r="IKK29" s="497"/>
      <c r="IKL29" s="497"/>
      <c r="IKM29" s="497"/>
      <c r="IKN29" s="497"/>
      <c r="IKO29" s="497"/>
      <c r="IKP29" s="497"/>
      <c r="IKQ29" s="497"/>
      <c r="IKR29" s="497"/>
      <c r="IKS29" s="497"/>
      <c r="IKT29" s="497"/>
      <c r="IKU29" s="497"/>
      <c r="IKV29" s="497"/>
      <c r="IKW29" s="497"/>
      <c r="IKX29" s="497"/>
      <c r="IKY29" s="497"/>
      <c r="IKZ29" s="497"/>
      <c r="ILA29" s="497"/>
      <c r="ILB29" s="497"/>
      <c r="ILC29" s="497"/>
      <c r="ILD29" s="497"/>
      <c r="ILE29" s="497"/>
      <c r="ILF29" s="497"/>
      <c r="ILG29" s="497"/>
      <c r="ILH29" s="497"/>
      <c r="ILI29" s="497"/>
      <c r="ILJ29" s="497"/>
      <c r="ILK29" s="497"/>
      <c r="ILL29" s="497"/>
      <c r="ILM29" s="497"/>
      <c r="ILN29" s="497"/>
      <c r="ILO29" s="497"/>
      <c r="ILP29" s="497"/>
      <c r="ILQ29" s="497"/>
      <c r="ILR29" s="497"/>
      <c r="ILS29" s="497"/>
      <c r="ILT29" s="497"/>
      <c r="ILU29" s="497"/>
      <c r="ILV29" s="497"/>
      <c r="ILW29" s="497"/>
      <c r="ILX29" s="497"/>
      <c r="ILY29" s="497"/>
      <c r="ILZ29" s="497"/>
      <c r="IMA29" s="497"/>
      <c r="IMB29" s="497"/>
      <c r="IMC29" s="497"/>
      <c r="IMD29" s="497"/>
      <c r="IME29" s="497"/>
      <c r="IMF29" s="497"/>
      <c r="IMG29" s="497"/>
      <c r="IMH29" s="497"/>
      <c r="IMI29" s="497"/>
      <c r="IMJ29" s="497"/>
      <c r="IMK29" s="497"/>
      <c r="IML29" s="497"/>
      <c r="IMM29" s="497"/>
      <c r="IMN29" s="497"/>
      <c r="IMO29" s="497"/>
      <c r="IMP29" s="497"/>
      <c r="IMQ29" s="497"/>
      <c r="IMR29" s="497"/>
      <c r="IMS29" s="497"/>
      <c r="IMT29" s="497"/>
      <c r="IMU29" s="497"/>
      <c r="IMV29" s="497"/>
      <c r="IMW29" s="497"/>
      <c r="IMX29" s="497"/>
      <c r="IMY29" s="497"/>
      <c r="IMZ29" s="497"/>
      <c r="INA29" s="497"/>
      <c r="INB29" s="497"/>
      <c r="INC29" s="497"/>
      <c r="IND29" s="497"/>
      <c r="INE29" s="497"/>
      <c r="INF29" s="497"/>
      <c r="ING29" s="497"/>
      <c r="INH29" s="497"/>
      <c r="INI29" s="497"/>
      <c r="INJ29" s="497"/>
      <c r="INK29" s="497"/>
      <c r="INL29" s="497"/>
      <c r="INM29" s="497"/>
      <c r="INN29" s="497"/>
      <c r="INO29" s="497"/>
      <c r="INP29" s="497"/>
      <c r="INQ29" s="497"/>
      <c r="INR29" s="497"/>
      <c r="INS29" s="497"/>
      <c r="INT29" s="497"/>
      <c r="INU29" s="497"/>
      <c r="INV29" s="497"/>
      <c r="INW29" s="497"/>
      <c r="INX29" s="497"/>
      <c r="INY29" s="497"/>
      <c r="INZ29" s="497"/>
      <c r="IOA29" s="497"/>
      <c r="IOB29" s="497"/>
      <c r="IOC29" s="497"/>
      <c r="IOD29" s="497"/>
      <c r="IOE29" s="497"/>
      <c r="IOF29" s="497"/>
      <c r="IOG29" s="497"/>
      <c r="IOH29" s="497"/>
      <c r="IOI29" s="497"/>
      <c r="IOJ29" s="497"/>
      <c r="IOK29" s="497"/>
      <c r="IOL29" s="497"/>
      <c r="IOM29" s="497"/>
      <c r="ION29" s="497"/>
      <c r="IOO29" s="497"/>
      <c r="IOP29" s="497"/>
      <c r="IOQ29" s="497"/>
      <c r="IOR29" s="497"/>
      <c r="IOS29" s="497"/>
      <c r="IOT29" s="497"/>
      <c r="IOU29" s="497"/>
      <c r="IOV29" s="497"/>
      <c r="IOW29" s="497"/>
      <c r="IOX29" s="497"/>
      <c r="IOY29" s="497"/>
      <c r="IOZ29" s="497"/>
      <c r="IPA29" s="497"/>
      <c r="IPB29" s="497"/>
      <c r="IPC29" s="497"/>
      <c r="IPD29" s="497"/>
      <c r="IPE29" s="497"/>
      <c r="IPF29" s="497"/>
      <c r="IPG29" s="497"/>
      <c r="IPH29" s="497"/>
      <c r="IPI29" s="497"/>
      <c r="IPJ29" s="497"/>
      <c r="IPK29" s="497"/>
      <c r="IPL29" s="497"/>
      <c r="IPM29" s="497"/>
      <c r="IPN29" s="497"/>
      <c r="IPO29" s="497"/>
      <c r="IPP29" s="497"/>
      <c r="IPQ29" s="497"/>
      <c r="IPR29" s="497"/>
      <c r="IPS29" s="497"/>
      <c r="IPT29" s="497"/>
      <c r="IPU29" s="497"/>
      <c r="IPV29" s="497"/>
      <c r="IPW29" s="497"/>
      <c r="IPX29" s="497"/>
      <c r="IPY29" s="497"/>
      <c r="IPZ29" s="497"/>
      <c r="IQA29" s="497"/>
      <c r="IQB29" s="497"/>
      <c r="IQC29" s="497"/>
      <c r="IQD29" s="497"/>
      <c r="IQE29" s="497"/>
      <c r="IQF29" s="497"/>
      <c r="IQG29" s="497"/>
      <c r="IQH29" s="497"/>
      <c r="IQI29" s="497"/>
      <c r="IQJ29" s="497"/>
      <c r="IQK29" s="497"/>
      <c r="IQL29" s="497"/>
      <c r="IQM29" s="497"/>
      <c r="IQN29" s="497"/>
      <c r="IQO29" s="497"/>
      <c r="IQP29" s="497"/>
      <c r="IQQ29" s="497"/>
      <c r="IQR29" s="497"/>
      <c r="IQS29" s="497"/>
      <c r="IQT29" s="497"/>
      <c r="IQU29" s="497"/>
      <c r="IQV29" s="497"/>
      <c r="IQW29" s="497"/>
      <c r="IQX29" s="497"/>
      <c r="IQY29" s="497"/>
      <c r="IQZ29" s="497"/>
      <c r="IRA29" s="497"/>
      <c r="IRB29" s="497"/>
      <c r="IRC29" s="497"/>
      <c r="IRD29" s="497"/>
      <c r="IRE29" s="497"/>
      <c r="IRF29" s="497"/>
      <c r="IRG29" s="497"/>
      <c r="IRH29" s="497"/>
      <c r="IRI29" s="497"/>
      <c r="IRJ29" s="497"/>
      <c r="IRK29" s="497"/>
      <c r="IRL29" s="497"/>
      <c r="IRM29" s="497"/>
      <c r="IRN29" s="497"/>
      <c r="IRO29" s="497"/>
      <c r="IRP29" s="497"/>
      <c r="IRQ29" s="497"/>
      <c r="IRR29" s="497"/>
      <c r="IRS29" s="497"/>
      <c r="IRT29" s="497"/>
      <c r="IRU29" s="497"/>
      <c r="IRV29" s="497"/>
      <c r="IRW29" s="497"/>
      <c r="IRX29" s="497"/>
      <c r="IRY29" s="497"/>
      <c r="IRZ29" s="497"/>
      <c r="ISA29" s="497"/>
      <c r="ISB29" s="497"/>
      <c r="ISC29" s="497"/>
      <c r="ISD29" s="497"/>
      <c r="ISE29" s="497"/>
      <c r="ISF29" s="497"/>
      <c r="ISG29" s="497"/>
      <c r="ISH29" s="497"/>
      <c r="ISI29" s="497"/>
      <c r="ISJ29" s="497"/>
      <c r="ISK29" s="497"/>
      <c r="ISL29" s="497"/>
      <c r="ISM29" s="497"/>
      <c r="ISN29" s="497"/>
      <c r="ISO29" s="497"/>
      <c r="ISP29" s="497"/>
      <c r="ISQ29" s="497"/>
      <c r="ISR29" s="497"/>
      <c r="ISS29" s="497"/>
      <c r="IST29" s="497"/>
      <c r="ISU29" s="497"/>
      <c r="ISV29" s="497"/>
      <c r="ISW29" s="497"/>
      <c r="ISX29" s="497"/>
      <c r="ISY29" s="497"/>
      <c r="ISZ29" s="497"/>
      <c r="ITA29" s="497"/>
      <c r="ITB29" s="497"/>
      <c r="ITC29" s="497"/>
      <c r="ITD29" s="497"/>
      <c r="ITE29" s="497"/>
      <c r="ITF29" s="497"/>
      <c r="ITG29" s="497"/>
      <c r="ITH29" s="497"/>
      <c r="ITI29" s="497"/>
      <c r="ITJ29" s="497"/>
      <c r="ITK29" s="497"/>
      <c r="ITL29" s="497"/>
      <c r="ITM29" s="497"/>
      <c r="ITN29" s="497"/>
      <c r="ITO29" s="497"/>
      <c r="ITP29" s="497"/>
      <c r="ITQ29" s="497"/>
      <c r="ITR29" s="497"/>
      <c r="ITS29" s="497"/>
      <c r="ITT29" s="497"/>
      <c r="ITU29" s="497"/>
      <c r="ITV29" s="497"/>
      <c r="ITW29" s="497"/>
      <c r="ITX29" s="497"/>
      <c r="ITY29" s="497"/>
      <c r="ITZ29" s="497"/>
      <c r="IUA29" s="497"/>
      <c r="IUB29" s="497"/>
      <c r="IUC29" s="497"/>
      <c r="IUD29" s="497"/>
      <c r="IUE29" s="497"/>
      <c r="IUF29" s="497"/>
      <c r="IUG29" s="497"/>
      <c r="IUH29" s="497"/>
      <c r="IUI29" s="497"/>
      <c r="IUJ29" s="497"/>
      <c r="IUK29" s="497"/>
      <c r="IUL29" s="497"/>
      <c r="IUM29" s="497"/>
      <c r="IUN29" s="497"/>
      <c r="IUO29" s="497"/>
      <c r="IUP29" s="497"/>
      <c r="IUQ29" s="497"/>
      <c r="IUR29" s="497"/>
      <c r="IUS29" s="497"/>
      <c r="IUT29" s="497"/>
      <c r="IUU29" s="497"/>
      <c r="IUV29" s="497"/>
      <c r="IUW29" s="497"/>
      <c r="IUX29" s="497"/>
      <c r="IUY29" s="497"/>
      <c r="IUZ29" s="497"/>
      <c r="IVA29" s="497"/>
      <c r="IVB29" s="497"/>
      <c r="IVC29" s="497"/>
      <c r="IVD29" s="497"/>
      <c r="IVE29" s="497"/>
      <c r="IVF29" s="497"/>
      <c r="IVG29" s="497"/>
      <c r="IVH29" s="497"/>
      <c r="IVI29" s="497"/>
      <c r="IVJ29" s="497"/>
      <c r="IVK29" s="497"/>
      <c r="IVL29" s="497"/>
      <c r="IVM29" s="497"/>
      <c r="IVN29" s="497"/>
      <c r="IVO29" s="497"/>
      <c r="IVP29" s="497"/>
      <c r="IVQ29" s="497"/>
      <c r="IVR29" s="497"/>
      <c r="IVS29" s="497"/>
      <c r="IVT29" s="497"/>
      <c r="IVU29" s="497"/>
      <c r="IVV29" s="497"/>
      <c r="IVW29" s="497"/>
      <c r="IVX29" s="497"/>
      <c r="IVY29" s="497"/>
      <c r="IVZ29" s="497"/>
      <c r="IWA29" s="497"/>
      <c r="IWB29" s="497"/>
      <c r="IWC29" s="497"/>
      <c r="IWD29" s="497"/>
      <c r="IWE29" s="497"/>
      <c r="IWF29" s="497"/>
      <c r="IWG29" s="497"/>
      <c r="IWH29" s="497"/>
      <c r="IWI29" s="497"/>
      <c r="IWJ29" s="497"/>
      <c r="IWK29" s="497"/>
      <c r="IWL29" s="497"/>
      <c r="IWM29" s="497"/>
      <c r="IWN29" s="497"/>
      <c r="IWO29" s="497"/>
      <c r="IWP29" s="497"/>
      <c r="IWQ29" s="497"/>
      <c r="IWR29" s="497"/>
      <c r="IWS29" s="497"/>
      <c r="IWT29" s="497"/>
      <c r="IWU29" s="497"/>
      <c r="IWV29" s="497"/>
      <c r="IWW29" s="497"/>
      <c r="IWX29" s="497"/>
      <c r="IWY29" s="497"/>
      <c r="IWZ29" s="497"/>
      <c r="IXA29" s="497"/>
      <c r="IXB29" s="497"/>
      <c r="IXC29" s="497"/>
      <c r="IXD29" s="497"/>
      <c r="IXE29" s="497"/>
      <c r="IXF29" s="497"/>
      <c r="IXG29" s="497"/>
      <c r="IXH29" s="497"/>
      <c r="IXI29" s="497"/>
      <c r="IXJ29" s="497"/>
      <c r="IXK29" s="497"/>
      <c r="IXL29" s="497"/>
      <c r="IXM29" s="497"/>
      <c r="IXN29" s="497"/>
      <c r="IXO29" s="497"/>
      <c r="IXP29" s="497"/>
      <c r="IXQ29" s="497"/>
      <c r="IXR29" s="497"/>
      <c r="IXS29" s="497"/>
      <c r="IXT29" s="497"/>
      <c r="IXU29" s="497"/>
      <c r="IXV29" s="497"/>
      <c r="IXW29" s="497"/>
      <c r="IXX29" s="497"/>
      <c r="IXY29" s="497"/>
      <c r="IXZ29" s="497"/>
      <c r="IYA29" s="497"/>
      <c r="IYB29" s="497"/>
      <c r="IYC29" s="497"/>
      <c r="IYD29" s="497"/>
      <c r="IYE29" s="497"/>
      <c r="IYF29" s="497"/>
      <c r="IYG29" s="497"/>
      <c r="IYH29" s="497"/>
      <c r="IYI29" s="497"/>
      <c r="IYJ29" s="497"/>
      <c r="IYK29" s="497"/>
      <c r="IYL29" s="497"/>
      <c r="IYM29" s="497"/>
      <c r="IYN29" s="497"/>
      <c r="IYO29" s="497"/>
      <c r="IYP29" s="497"/>
      <c r="IYQ29" s="497"/>
      <c r="IYR29" s="497"/>
      <c r="IYS29" s="497"/>
      <c r="IYT29" s="497"/>
      <c r="IYU29" s="497"/>
      <c r="IYV29" s="497"/>
      <c r="IYW29" s="497"/>
      <c r="IYX29" s="497"/>
      <c r="IYY29" s="497"/>
      <c r="IYZ29" s="497"/>
      <c r="IZA29" s="497"/>
      <c r="IZB29" s="497"/>
      <c r="IZC29" s="497"/>
      <c r="IZD29" s="497"/>
      <c r="IZE29" s="497"/>
      <c r="IZF29" s="497"/>
      <c r="IZG29" s="497"/>
      <c r="IZH29" s="497"/>
      <c r="IZI29" s="497"/>
      <c r="IZJ29" s="497"/>
      <c r="IZK29" s="497"/>
      <c r="IZL29" s="497"/>
      <c r="IZM29" s="497"/>
      <c r="IZN29" s="497"/>
      <c r="IZO29" s="497"/>
      <c r="IZP29" s="497"/>
      <c r="IZQ29" s="497"/>
      <c r="IZR29" s="497"/>
      <c r="IZS29" s="497"/>
      <c r="IZT29" s="497"/>
      <c r="IZU29" s="497"/>
      <c r="IZV29" s="497"/>
      <c r="IZW29" s="497"/>
      <c r="IZX29" s="497"/>
      <c r="IZY29" s="497"/>
      <c r="IZZ29" s="497"/>
      <c r="JAA29" s="497"/>
      <c r="JAB29" s="497"/>
      <c r="JAC29" s="497"/>
      <c r="JAD29" s="497"/>
      <c r="JAE29" s="497"/>
      <c r="JAF29" s="497"/>
      <c r="JAG29" s="497"/>
      <c r="JAH29" s="497"/>
      <c r="JAI29" s="497"/>
      <c r="JAJ29" s="497"/>
      <c r="JAK29" s="497"/>
      <c r="JAL29" s="497"/>
      <c r="JAM29" s="497"/>
      <c r="JAN29" s="497"/>
      <c r="JAO29" s="497"/>
      <c r="JAP29" s="497"/>
      <c r="JAQ29" s="497"/>
      <c r="JAR29" s="497"/>
      <c r="JAS29" s="497"/>
      <c r="JAT29" s="497"/>
      <c r="JAU29" s="497"/>
      <c r="JAV29" s="497"/>
      <c r="JAW29" s="497"/>
      <c r="JAX29" s="497"/>
      <c r="JAY29" s="497"/>
      <c r="JAZ29" s="497"/>
      <c r="JBA29" s="497"/>
      <c r="JBB29" s="497"/>
      <c r="JBC29" s="497"/>
      <c r="JBD29" s="497"/>
      <c r="JBE29" s="497"/>
      <c r="JBF29" s="497"/>
      <c r="JBG29" s="497"/>
      <c r="JBH29" s="497"/>
      <c r="JBI29" s="497"/>
      <c r="JBJ29" s="497"/>
      <c r="JBK29" s="497"/>
      <c r="JBL29" s="497"/>
      <c r="JBM29" s="497"/>
      <c r="JBN29" s="497"/>
      <c r="JBO29" s="497"/>
      <c r="JBP29" s="497"/>
      <c r="JBQ29" s="497"/>
      <c r="JBR29" s="497"/>
      <c r="JBS29" s="497"/>
      <c r="JBT29" s="497"/>
      <c r="JBU29" s="497"/>
      <c r="JBV29" s="497"/>
      <c r="JBW29" s="497"/>
      <c r="JBX29" s="497"/>
      <c r="JBY29" s="497"/>
      <c r="JBZ29" s="497"/>
      <c r="JCA29" s="497"/>
      <c r="JCB29" s="497"/>
      <c r="JCC29" s="497"/>
      <c r="JCD29" s="497"/>
      <c r="JCE29" s="497"/>
      <c r="JCF29" s="497"/>
      <c r="JCG29" s="497"/>
      <c r="JCH29" s="497"/>
      <c r="JCI29" s="497"/>
      <c r="JCJ29" s="497"/>
      <c r="JCK29" s="497"/>
      <c r="JCL29" s="497"/>
      <c r="JCM29" s="497"/>
      <c r="JCN29" s="497"/>
      <c r="JCO29" s="497"/>
      <c r="JCP29" s="497"/>
      <c r="JCQ29" s="497"/>
      <c r="JCR29" s="497"/>
      <c r="JCS29" s="497"/>
      <c r="JCT29" s="497"/>
      <c r="JCU29" s="497"/>
      <c r="JCV29" s="497"/>
      <c r="JCW29" s="497"/>
      <c r="JCX29" s="497"/>
      <c r="JCY29" s="497"/>
      <c r="JCZ29" s="497"/>
      <c r="JDA29" s="497"/>
      <c r="JDB29" s="497"/>
      <c r="JDC29" s="497"/>
      <c r="JDD29" s="497"/>
      <c r="JDE29" s="497"/>
      <c r="JDF29" s="497"/>
      <c r="JDG29" s="497"/>
      <c r="JDH29" s="497"/>
      <c r="JDI29" s="497"/>
      <c r="JDJ29" s="497"/>
      <c r="JDK29" s="497"/>
      <c r="JDL29" s="497"/>
      <c r="JDM29" s="497"/>
      <c r="JDN29" s="497"/>
      <c r="JDO29" s="497"/>
      <c r="JDP29" s="497"/>
      <c r="JDQ29" s="497"/>
      <c r="JDR29" s="497"/>
      <c r="JDS29" s="497"/>
      <c r="JDT29" s="497"/>
      <c r="JDU29" s="497"/>
      <c r="JDV29" s="497"/>
      <c r="JDW29" s="497"/>
      <c r="JDX29" s="497"/>
      <c r="JDY29" s="497"/>
      <c r="JDZ29" s="497"/>
      <c r="JEA29" s="497"/>
      <c r="JEB29" s="497"/>
      <c r="JEC29" s="497"/>
      <c r="JED29" s="497"/>
      <c r="JEE29" s="497"/>
      <c r="JEF29" s="497"/>
      <c r="JEG29" s="497"/>
      <c r="JEH29" s="497"/>
      <c r="JEI29" s="497"/>
      <c r="JEJ29" s="497"/>
      <c r="JEK29" s="497"/>
      <c r="JEL29" s="497"/>
      <c r="JEM29" s="497"/>
      <c r="JEN29" s="497"/>
      <c r="JEO29" s="497"/>
      <c r="JEP29" s="497"/>
      <c r="JEQ29" s="497"/>
      <c r="JER29" s="497"/>
      <c r="JES29" s="497"/>
      <c r="JET29" s="497"/>
      <c r="JEU29" s="497"/>
      <c r="JEV29" s="497"/>
      <c r="JEW29" s="497"/>
      <c r="JEX29" s="497"/>
      <c r="JEY29" s="497"/>
      <c r="JEZ29" s="497"/>
      <c r="JFA29" s="497"/>
      <c r="JFB29" s="497"/>
      <c r="JFC29" s="497"/>
      <c r="JFD29" s="497"/>
      <c r="JFE29" s="497"/>
      <c r="JFF29" s="497"/>
      <c r="JFG29" s="497"/>
      <c r="JFH29" s="497"/>
      <c r="JFI29" s="497"/>
      <c r="JFJ29" s="497"/>
      <c r="JFK29" s="497"/>
      <c r="JFL29" s="497"/>
      <c r="JFM29" s="497"/>
      <c r="JFN29" s="497"/>
      <c r="JFO29" s="497"/>
      <c r="JFP29" s="497"/>
      <c r="JFQ29" s="497"/>
      <c r="JFR29" s="497"/>
      <c r="JFS29" s="497"/>
      <c r="JFT29" s="497"/>
      <c r="JFU29" s="497"/>
      <c r="JFV29" s="497"/>
      <c r="JFW29" s="497"/>
      <c r="JFX29" s="497"/>
      <c r="JFY29" s="497"/>
      <c r="JFZ29" s="497"/>
      <c r="JGA29" s="497"/>
      <c r="JGB29" s="497"/>
      <c r="JGC29" s="497"/>
      <c r="JGD29" s="497"/>
      <c r="JGE29" s="497"/>
      <c r="JGF29" s="497"/>
      <c r="JGG29" s="497"/>
      <c r="JGH29" s="497"/>
      <c r="JGI29" s="497"/>
      <c r="JGJ29" s="497"/>
      <c r="JGK29" s="497"/>
      <c r="JGL29" s="497"/>
      <c r="JGM29" s="497"/>
      <c r="JGN29" s="497"/>
      <c r="JGO29" s="497"/>
      <c r="JGP29" s="497"/>
      <c r="JGQ29" s="497"/>
      <c r="JGR29" s="497"/>
      <c r="JGS29" s="497"/>
      <c r="JGT29" s="497"/>
      <c r="JGU29" s="497"/>
      <c r="JGV29" s="497"/>
      <c r="JGW29" s="497"/>
      <c r="JGX29" s="497"/>
      <c r="JGY29" s="497"/>
      <c r="JGZ29" s="497"/>
      <c r="JHA29" s="497"/>
      <c r="JHB29" s="497"/>
      <c r="JHC29" s="497"/>
      <c r="JHD29" s="497"/>
      <c r="JHE29" s="497"/>
      <c r="JHF29" s="497"/>
      <c r="JHG29" s="497"/>
      <c r="JHH29" s="497"/>
      <c r="JHI29" s="497"/>
      <c r="JHJ29" s="497"/>
      <c r="JHK29" s="497"/>
      <c r="JHL29" s="497"/>
      <c r="JHM29" s="497"/>
      <c r="JHN29" s="497"/>
      <c r="JHO29" s="497"/>
      <c r="JHP29" s="497"/>
      <c r="JHQ29" s="497"/>
      <c r="JHR29" s="497"/>
      <c r="JHS29" s="497"/>
      <c r="JHT29" s="497"/>
      <c r="JHU29" s="497"/>
      <c r="JHV29" s="497"/>
      <c r="JHW29" s="497"/>
      <c r="JHX29" s="497"/>
      <c r="JHY29" s="497"/>
      <c r="JHZ29" s="497"/>
      <c r="JIA29" s="497"/>
      <c r="JIB29" s="497"/>
      <c r="JIC29" s="497"/>
      <c r="JID29" s="497"/>
      <c r="JIE29" s="497"/>
      <c r="JIF29" s="497"/>
      <c r="JIG29" s="497"/>
      <c r="JIH29" s="497"/>
      <c r="JII29" s="497"/>
      <c r="JIJ29" s="497"/>
      <c r="JIK29" s="497"/>
      <c r="JIL29" s="497"/>
      <c r="JIM29" s="497"/>
      <c r="JIN29" s="497"/>
      <c r="JIO29" s="497"/>
      <c r="JIP29" s="497"/>
      <c r="JIQ29" s="497"/>
      <c r="JIR29" s="497"/>
      <c r="JIS29" s="497"/>
      <c r="JIT29" s="497"/>
      <c r="JIU29" s="497"/>
      <c r="JIV29" s="497"/>
      <c r="JIW29" s="497"/>
      <c r="JIX29" s="497"/>
      <c r="JIY29" s="497"/>
      <c r="JIZ29" s="497"/>
      <c r="JJA29" s="497"/>
      <c r="JJB29" s="497"/>
      <c r="JJC29" s="497"/>
      <c r="JJD29" s="497"/>
      <c r="JJE29" s="497"/>
      <c r="JJF29" s="497"/>
      <c r="JJG29" s="497"/>
      <c r="JJH29" s="497"/>
      <c r="JJI29" s="497"/>
      <c r="JJJ29" s="497"/>
      <c r="JJK29" s="497"/>
      <c r="JJL29" s="497"/>
      <c r="JJM29" s="497"/>
      <c r="JJN29" s="497"/>
      <c r="JJO29" s="497"/>
      <c r="JJP29" s="497"/>
      <c r="JJQ29" s="497"/>
      <c r="JJR29" s="497"/>
      <c r="JJS29" s="497"/>
      <c r="JJT29" s="497"/>
      <c r="JJU29" s="497"/>
      <c r="JJV29" s="497"/>
      <c r="JJW29" s="497"/>
      <c r="JJX29" s="497"/>
      <c r="JJY29" s="497"/>
      <c r="JJZ29" s="497"/>
      <c r="JKA29" s="497"/>
      <c r="JKB29" s="497"/>
      <c r="JKC29" s="497"/>
      <c r="JKD29" s="497"/>
      <c r="JKE29" s="497"/>
      <c r="JKF29" s="497"/>
      <c r="JKG29" s="497"/>
      <c r="JKH29" s="497"/>
      <c r="JKI29" s="497"/>
      <c r="JKJ29" s="497"/>
      <c r="JKK29" s="497"/>
      <c r="JKL29" s="497"/>
      <c r="JKM29" s="497"/>
      <c r="JKN29" s="497"/>
      <c r="JKO29" s="497"/>
      <c r="JKP29" s="497"/>
      <c r="JKQ29" s="497"/>
      <c r="JKR29" s="497"/>
      <c r="JKS29" s="497"/>
      <c r="JKT29" s="497"/>
      <c r="JKU29" s="497"/>
      <c r="JKV29" s="497"/>
      <c r="JKW29" s="497"/>
      <c r="JKX29" s="497"/>
      <c r="JKY29" s="497"/>
      <c r="JKZ29" s="497"/>
      <c r="JLA29" s="497"/>
      <c r="JLB29" s="497"/>
      <c r="JLC29" s="497"/>
      <c r="JLD29" s="497"/>
      <c r="JLE29" s="497"/>
      <c r="JLF29" s="497"/>
      <c r="JLG29" s="497"/>
      <c r="JLH29" s="497"/>
      <c r="JLI29" s="497"/>
      <c r="JLJ29" s="497"/>
      <c r="JLK29" s="497"/>
      <c r="JLL29" s="497"/>
      <c r="JLM29" s="497"/>
      <c r="JLN29" s="497"/>
      <c r="JLO29" s="497"/>
      <c r="JLP29" s="497"/>
      <c r="JLQ29" s="497"/>
      <c r="JLR29" s="497"/>
      <c r="JLS29" s="497"/>
      <c r="JLT29" s="497"/>
      <c r="JLU29" s="497"/>
      <c r="JLV29" s="497"/>
      <c r="JLW29" s="497"/>
      <c r="JLX29" s="497"/>
      <c r="JLY29" s="497"/>
      <c r="JLZ29" s="497"/>
      <c r="JMA29" s="497"/>
      <c r="JMB29" s="497"/>
      <c r="JMC29" s="497"/>
      <c r="JMD29" s="497"/>
      <c r="JME29" s="497"/>
      <c r="JMF29" s="497"/>
      <c r="JMG29" s="497"/>
      <c r="JMH29" s="497"/>
      <c r="JMI29" s="497"/>
      <c r="JMJ29" s="497"/>
      <c r="JMK29" s="497"/>
      <c r="JML29" s="497"/>
      <c r="JMM29" s="497"/>
      <c r="JMN29" s="497"/>
      <c r="JMO29" s="497"/>
      <c r="JMP29" s="497"/>
      <c r="JMQ29" s="497"/>
      <c r="JMR29" s="497"/>
      <c r="JMS29" s="497"/>
      <c r="JMT29" s="497"/>
      <c r="JMU29" s="497"/>
      <c r="JMV29" s="497"/>
      <c r="JMW29" s="497"/>
      <c r="JMX29" s="497"/>
      <c r="JMY29" s="497"/>
      <c r="JMZ29" s="497"/>
      <c r="JNA29" s="497"/>
      <c r="JNB29" s="497"/>
      <c r="JNC29" s="497"/>
      <c r="JND29" s="497"/>
      <c r="JNE29" s="497"/>
      <c r="JNF29" s="497"/>
      <c r="JNG29" s="497"/>
      <c r="JNH29" s="497"/>
      <c r="JNI29" s="497"/>
      <c r="JNJ29" s="497"/>
      <c r="JNK29" s="497"/>
      <c r="JNL29" s="497"/>
      <c r="JNM29" s="497"/>
      <c r="JNN29" s="497"/>
      <c r="JNO29" s="497"/>
      <c r="JNP29" s="497"/>
      <c r="JNQ29" s="497"/>
      <c r="JNR29" s="497"/>
      <c r="JNS29" s="497"/>
      <c r="JNT29" s="497"/>
      <c r="JNU29" s="497"/>
      <c r="JNV29" s="497"/>
      <c r="JNW29" s="497"/>
      <c r="JNX29" s="497"/>
      <c r="JNY29" s="497"/>
      <c r="JNZ29" s="497"/>
      <c r="JOA29" s="497"/>
      <c r="JOB29" s="497"/>
      <c r="JOC29" s="497"/>
      <c r="JOD29" s="497"/>
      <c r="JOE29" s="497"/>
      <c r="JOF29" s="497"/>
      <c r="JOG29" s="497"/>
      <c r="JOH29" s="497"/>
      <c r="JOI29" s="497"/>
      <c r="JOJ29" s="497"/>
      <c r="JOK29" s="497"/>
      <c r="JOL29" s="497"/>
      <c r="JOM29" s="497"/>
      <c r="JON29" s="497"/>
      <c r="JOO29" s="497"/>
      <c r="JOP29" s="497"/>
      <c r="JOQ29" s="497"/>
      <c r="JOR29" s="497"/>
      <c r="JOS29" s="497"/>
      <c r="JOT29" s="497"/>
      <c r="JOU29" s="497"/>
      <c r="JOV29" s="497"/>
      <c r="JOW29" s="497"/>
      <c r="JOX29" s="497"/>
      <c r="JOY29" s="497"/>
      <c r="JOZ29" s="497"/>
      <c r="JPA29" s="497"/>
      <c r="JPB29" s="497"/>
      <c r="JPC29" s="497"/>
      <c r="JPD29" s="497"/>
      <c r="JPE29" s="497"/>
      <c r="JPF29" s="497"/>
      <c r="JPG29" s="497"/>
      <c r="JPH29" s="497"/>
      <c r="JPI29" s="497"/>
      <c r="JPJ29" s="497"/>
      <c r="JPK29" s="497"/>
      <c r="JPL29" s="497"/>
      <c r="JPM29" s="497"/>
      <c r="JPN29" s="497"/>
      <c r="JPO29" s="497"/>
      <c r="JPP29" s="497"/>
      <c r="JPQ29" s="497"/>
      <c r="JPR29" s="497"/>
      <c r="JPS29" s="497"/>
      <c r="JPT29" s="497"/>
      <c r="JPU29" s="497"/>
      <c r="JPV29" s="497"/>
      <c r="JPW29" s="497"/>
      <c r="JPX29" s="497"/>
      <c r="JPY29" s="497"/>
      <c r="JPZ29" s="497"/>
      <c r="JQA29" s="497"/>
      <c r="JQB29" s="497"/>
      <c r="JQC29" s="497"/>
      <c r="JQD29" s="497"/>
      <c r="JQE29" s="497"/>
      <c r="JQF29" s="497"/>
      <c r="JQG29" s="497"/>
      <c r="JQH29" s="497"/>
      <c r="JQI29" s="497"/>
      <c r="JQJ29" s="497"/>
      <c r="JQK29" s="497"/>
      <c r="JQL29" s="497"/>
      <c r="JQM29" s="497"/>
      <c r="JQN29" s="497"/>
      <c r="JQO29" s="497"/>
      <c r="JQP29" s="497"/>
      <c r="JQQ29" s="497"/>
      <c r="JQR29" s="497"/>
      <c r="JQS29" s="497"/>
      <c r="JQT29" s="497"/>
      <c r="JQU29" s="497"/>
      <c r="JQV29" s="497"/>
      <c r="JQW29" s="497"/>
      <c r="JQX29" s="497"/>
      <c r="JQY29" s="497"/>
      <c r="JQZ29" s="497"/>
      <c r="JRA29" s="497"/>
      <c r="JRB29" s="497"/>
      <c r="JRC29" s="497"/>
      <c r="JRD29" s="497"/>
      <c r="JRE29" s="497"/>
      <c r="JRF29" s="497"/>
      <c r="JRG29" s="497"/>
      <c r="JRH29" s="497"/>
      <c r="JRI29" s="497"/>
      <c r="JRJ29" s="497"/>
      <c r="JRK29" s="497"/>
      <c r="JRL29" s="497"/>
      <c r="JRM29" s="497"/>
      <c r="JRN29" s="497"/>
      <c r="JRO29" s="497"/>
      <c r="JRP29" s="497"/>
      <c r="JRQ29" s="497"/>
      <c r="JRR29" s="497"/>
      <c r="JRS29" s="497"/>
      <c r="JRT29" s="497"/>
      <c r="JRU29" s="497"/>
      <c r="JRV29" s="497"/>
      <c r="JRW29" s="497"/>
      <c r="JRX29" s="497"/>
      <c r="JRY29" s="497"/>
      <c r="JRZ29" s="497"/>
      <c r="JSA29" s="497"/>
      <c r="JSB29" s="497"/>
      <c r="JSC29" s="497"/>
      <c r="JSD29" s="497"/>
      <c r="JSE29" s="497"/>
      <c r="JSF29" s="497"/>
      <c r="JSG29" s="497"/>
      <c r="JSH29" s="497"/>
      <c r="JSI29" s="497"/>
      <c r="JSJ29" s="497"/>
      <c r="JSK29" s="497"/>
      <c r="JSL29" s="497"/>
      <c r="JSM29" s="497"/>
      <c r="JSN29" s="497"/>
      <c r="JSO29" s="497"/>
      <c r="JSP29" s="497"/>
      <c r="JSQ29" s="497"/>
      <c r="JSR29" s="497"/>
      <c r="JSS29" s="497"/>
      <c r="JST29" s="497"/>
      <c r="JSU29" s="497"/>
      <c r="JSV29" s="497"/>
      <c r="JSW29" s="497"/>
      <c r="JSX29" s="497"/>
      <c r="JSY29" s="497"/>
      <c r="JSZ29" s="497"/>
      <c r="JTA29" s="497"/>
      <c r="JTB29" s="497"/>
      <c r="JTC29" s="497"/>
      <c r="JTD29" s="497"/>
      <c r="JTE29" s="497"/>
      <c r="JTF29" s="497"/>
      <c r="JTG29" s="497"/>
      <c r="JTH29" s="497"/>
      <c r="JTI29" s="497"/>
      <c r="JTJ29" s="497"/>
      <c r="JTK29" s="497"/>
      <c r="JTL29" s="497"/>
      <c r="JTM29" s="497"/>
      <c r="JTN29" s="497"/>
      <c r="JTO29" s="497"/>
      <c r="JTP29" s="497"/>
      <c r="JTQ29" s="497"/>
      <c r="JTR29" s="497"/>
      <c r="JTS29" s="497"/>
      <c r="JTT29" s="497"/>
      <c r="JTU29" s="497"/>
      <c r="JTV29" s="497"/>
      <c r="JTW29" s="497"/>
      <c r="JTX29" s="497"/>
      <c r="JTY29" s="497"/>
      <c r="JTZ29" s="497"/>
      <c r="JUA29" s="497"/>
      <c r="JUB29" s="497"/>
      <c r="JUC29" s="497"/>
      <c r="JUD29" s="497"/>
      <c r="JUE29" s="497"/>
      <c r="JUF29" s="497"/>
      <c r="JUG29" s="497"/>
      <c r="JUH29" s="497"/>
      <c r="JUI29" s="497"/>
      <c r="JUJ29" s="497"/>
      <c r="JUK29" s="497"/>
      <c r="JUL29" s="497"/>
      <c r="JUM29" s="497"/>
      <c r="JUN29" s="497"/>
      <c r="JUO29" s="497"/>
      <c r="JUP29" s="497"/>
      <c r="JUQ29" s="497"/>
      <c r="JUR29" s="497"/>
      <c r="JUS29" s="497"/>
      <c r="JUT29" s="497"/>
      <c r="JUU29" s="497"/>
      <c r="JUV29" s="497"/>
      <c r="JUW29" s="497"/>
      <c r="JUX29" s="497"/>
      <c r="JUY29" s="497"/>
      <c r="JUZ29" s="497"/>
      <c r="JVA29" s="497"/>
      <c r="JVB29" s="497"/>
      <c r="JVC29" s="497"/>
      <c r="JVD29" s="497"/>
      <c r="JVE29" s="497"/>
      <c r="JVF29" s="497"/>
      <c r="JVG29" s="497"/>
      <c r="JVH29" s="497"/>
      <c r="JVI29" s="497"/>
      <c r="JVJ29" s="497"/>
      <c r="JVK29" s="497"/>
      <c r="JVL29" s="497"/>
      <c r="JVM29" s="497"/>
      <c r="JVN29" s="497"/>
      <c r="JVO29" s="497"/>
      <c r="JVP29" s="497"/>
      <c r="JVQ29" s="497"/>
      <c r="JVR29" s="497"/>
      <c r="JVS29" s="497"/>
      <c r="JVT29" s="497"/>
      <c r="JVU29" s="497"/>
      <c r="JVV29" s="497"/>
      <c r="JVW29" s="497"/>
      <c r="JVX29" s="497"/>
      <c r="JVY29" s="497"/>
      <c r="JVZ29" s="497"/>
      <c r="JWA29" s="497"/>
      <c r="JWB29" s="497"/>
      <c r="JWC29" s="497"/>
      <c r="JWD29" s="497"/>
      <c r="JWE29" s="497"/>
      <c r="JWF29" s="497"/>
      <c r="JWG29" s="497"/>
      <c r="JWH29" s="497"/>
      <c r="JWI29" s="497"/>
      <c r="JWJ29" s="497"/>
      <c r="JWK29" s="497"/>
      <c r="JWL29" s="497"/>
      <c r="JWM29" s="497"/>
      <c r="JWN29" s="497"/>
      <c r="JWO29" s="497"/>
      <c r="JWP29" s="497"/>
      <c r="JWQ29" s="497"/>
      <c r="JWR29" s="497"/>
      <c r="JWS29" s="497"/>
      <c r="JWT29" s="497"/>
      <c r="JWU29" s="497"/>
      <c r="JWV29" s="497"/>
      <c r="JWW29" s="497"/>
      <c r="JWX29" s="497"/>
      <c r="JWY29" s="497"/>
      <c r="JWZ29" s="497"/>
      <c r="JXA29" s="497"/>
      <c r="JXB29" s="497"/>
      <c r="JXC29" s="497"/>
      <c r="JXD29" s="497"/>
      <c r="JXE29" s="497"/>
      <c r="JXF29" s="497"/>
      <c r="JXG29" s="497"/>
      <c r="JXH29" s="497"/>
      <c r="JXI29" s="497"/>
      <c r="JXJ29" s="497"/>
      <c r="JXK29" s="497"/>
      <c r="JXL29" s="497"/>
      <c r="JXM29" s="497"/>
      <c r="JXN29" s="497"/>
      <c r="JXO29" s="497"/>
      <c r="JXP29" s="497"/>
      <c r="JXQ29" s="497"/>
      <c r="JXR29" s="497"/>
      <c r="JXS29" s="497"/>
      <c r="JXT29" s="497"/>
      <c r="JXU29" s="497"/>
      <c r="JXV29" s="497"/>
      <c r="JXW29" s="497"/>
      <c r="JXX29" s="497"/>
      <c r="JXY29" s="497"/>
      <c r="JXZ29" s="497"/>
      <c r="JYA29" s="497"/>
      <c r="JYB29" s="497"/>
      <c r="JYC29" s="497"/>
      <c r="JYD29" s="497"/>
      <c r="JYE29" s="497"/>
      <c r="JYF29" s="497"/>
      <c r="JYG29" s="497"/>
      <c r="JYH29" s="497"/>
      <c r="JYI29" s="497"/>
      <c r="JYJ29" s="497"/>
      <c r="JYK29" s="497"/>
      <c r="JYL29" s="497"/>
      <c r="JYM29" s="497"/>
      <c r="JYN29" s="497"/>
      <c r="JYO29" s="497"/>
      <c r="JYP29" s="497"/>
      <c r="JYQ29" s="497"/>
      <c r="JYR29" s="497"/>
      <c r="JYS29" s="497"/>
      <c r="JYT29" s="497"/>
      <c r="JYU29" s="497"/>
      <c r="JYV29" s="497"/>
      <c r="JYW29" s="497"/>
      <c r="JYX29" s="497"/>
      <c r="JYY29" s="497"/>
      <c r="JYZ29" s="497"/>
      <c r="JZA29" s="497"/>
      <c r="JZB29" s="497"/>
      <c r="JZC29" s="497"/>
      <c r="JZD29" s="497"/>
      <c r="JZE29" s="497"/>
      <c r="JZF29" s="497"/>
      <c r="JZG29" s="497"/>
      <c r="JZH29" s="497"/>
      <c r="JZI29" s="497"/>
      <c r="JZJ29" s="497"/>
      <c r="JZK29" s="497"/>
      <c r="JZL29" s="497"/>
      <c r="JZM29" s="497"/>
      <c r="JZN29" s="497"/>
      <c r="JZO29" s="497"/>
      <c r="JZP29" s="497"/>
      <c r="JZQ29" s="497"/>
      <c r="JZR29" s="497"/>
      <c r="JZS29" s="497"/>
      <c r="JZT29" s="497"/>
      <c r="JZU29" s="497"/>
      <c r="JZV29" s="497"/>
      <c r="JZW29" s="497"/>
      <c r="JZX29" s="497"/>
      <c r="JZY29" s="497"/>
      <c r="JZZ29" s="497"/>
      <c r="KAA29" s="497"/>
      <c r="KAB29" s="497"/>
      <c r="KAC29" s="497"/>
      <c r="KAD29" s="497"/>
      <c r="KAE29" s="497"/>
      <c r="KAF29" s="497"/>
      <c r="KAG29" s="497"/>
      <c r="KAH29" s="497"/>
      <c r="KAI29" s="497"/>
      <c r="KAJ29" s="497"/>
      <c r="KAK29" s="497"/>
      <c r="KAL29" s="497"/>
      <c r="KAM29" s="497"/>
      <c r="KAN29" s="497"/>
      <c r="KAO29" s="497"/>
      <c r="KAP29" s="497"/>
      <c r="KAQ29" s="497"/>
      <c r="KAR29" s="497"/>
      <c r="KAS29" s="497"/>
      <c r="KAT29" s="497"/>
      <c r="KAU29" s="497"/>
      <c r="KAV29" s="497"/>
      <c r="KAW29" s="497"/>
      <c r="KAX29" s="497"/>
      <c r="KAY29" s="497"/>
      <c r="KAZ29" s="497"/>
      <c r="KBA29" s="497"/>
      <c r="KBB29" s="497"/>
      <c r="KBC29" s="497"/>
      <c r="KBD29" s="497"/>
      <c r="KBE29" s="497"/>
      <c r="KBF29" s="497"/>
      <c r="KBG29" s="497"/>
      <c r="KBH29" s="497"/>
      <c r="KBI29" s="497"/>
      <c r="KBJ29" s="497"/>
      <c r="KBK29" s="497"/>
      <c r="KBL29" s="497"/>
      <c r="KBM29" s="497"/>
      <c r="KBN29" s="497"/>
      <c r="KBO29" s="497"/>
      <c r="KBP29" s="497"/>
      <c r="KBQ29" s="497"/>
      <c r="KBR29" s="497"/>
      <c r="KBS29" s="497"/>
      <c r="KBT29" s="497"/>
      <c r="KBU29" s="497"/>
      <c r="KBV29" s="497"/>
      <c r="KBW29" s="497"/>
      <c r="KBX29" s="497"/>
      <c r="KBY29" s="497"/>
      <c r="KBZ29" s="497"/>
      <c r="KCA29" s="497"/>
      <c r="KCB29" s="497"/>
      <c r="KCC29" s="497"/>
      <c r="KCD29" s="497"/>
      <c r="KCE29" s="497"/>
      <c r="KCF29" s="497"/>
      <c r="KCG29" s="497"/>
      <c r="KCH29" s="497"/>
      <c r="KCI29" s="497"/>
      <c r="KCJ29" s="497"/>
      <c r="KCK29" s="497"/>
      <c r="KCL29" s="497"/>
      <c r="KCM29" s="497"/>
      <c r="KCN29" s="497"/>
      <c r="KCO29" s="497"/>
      <c r="KCP29" s="497"/>
      <c r="KCQ29" s="497"/>
      <c r="KCR29" s="497"/>
      <c r="KCS29" s="497"/>
      <c r="KCT29" s="497"/>
      <c r="KCU29" s="497"/>
      <c r="KCV29" s="497"/>
      <c r="KCW29" s="497"/>
      <c r="KCX29" s="497"/>
      <c r="KCY29" s="497"/>
      <c r="KCZ29" s="497"/>
      <c r="KDA29" s="497"/>
      <c r="KDB29" s="497"/>
      <c r="KDC29" s="497"/>
      <c r="KDD29" s="497"/>
      <c r="KDE29" s="497"/>
      <c r="KDF29" s="497"/>
      <c r="KDG29" s="497"/>
      <c r="KDH29" s="497"/>
      <c r="KDI29" s="497"/>
      <c r="KDJ29" s="497"/>
      <c r="KDK29" s="497"/>
      <c r="KDL29" s="497"/>
      <c r="KDM29" s="497"/>
      <c r="KDN29" s="497"/>
      <c r="KDO29" s="497"/>
      <c r="KDP29" s="497"/>
      <c r="KDQ29" s="497"/>
      <c r="KDR29" s="497"/>
      <c r="KDS29" s="497"/>
      <c r="KDT29" s="497"/>
      <c r="KDU29" s="497"/>
      <c r="KDV29" s="497"/>
      <c r="KDW29" s="497"/>
      <c r="KDX29" s="497"/>
      <c r="KDY29" s="497"/>
      <c r="KDZ29" s="497"/>
      <c r="KEA29" s="497"/>
      <c r="KEB29" s="497"/>
      <c r="KEC29" s="497"/>
      <c r="KED29" s="497"/>
      <c r="KEE29" s="497"/>
      <c r="KEF29" s="497"/>
      <c r="KEG29" s="497"/>
      <c r="KEH29" s="497"/>
      <c r="KEI29" s="497"/>
      <c r="KEJ29" s="497"/>
      <c r="KEK29" s="497"/>
      <c r="KEL29" s="497"/>
      <c r="KEM29" s="497"/>
      <c r="KEN29" s="497"/>
      <c r="KEO29" s="497"/>
      <c r="KEP29" s="497"/>
      <c r="KEQ29" s="497"/>
      <c r="KER29" s="497"/>
      <c r="KES29" s="497"/>
      <c r="KET29" s="497"/>
      <c r="KEU29" s="497"/>
      <c r="KEV29" s="497"/>
      <c r="KEW29" s="497"/>
      <c r="KEX29" s="497"/>
      <c r="KEY29" s="497"/>
      <c r="KEZ29" s="497"/>
      <c r="KFA29" s="497"/>
      <c r="KFB29" s="497"/>
      <c r="KFC29" s="497"/>
      <c r="KFD29" s="497"/>
      <c r="KFE29" s="497"/>
      <c r="KFF29" s="497"/>
      <c r="KFG29" s="497"/>
      <c r="KFH29" s="497"/>
      <c r="KFI29" s="497"/>
      <c r="KFJ29" s="497"/>
      <c r="KFK29" s="497"/>
      <c r="KFL29" s="497"/>
      <c r="KFM29" s="497"/>
      <c r="KFN29" s="497"/>
      <c r="KFO29" s="497"/>
      <c r="KFP29" s="497"/>
      <c r="KFQ29" s="497"/>
      <c r="KFR29" s="497"/>
      <c r="KFS29" s="497"/>
      <c r="KFT29" s="497"/>
      <c r="KFU29" s="497"/>
      <c r="KFV29" s="497"/>
      <c r="KFW29" s="497"/>
      <c r="KFX29" s="497"/>
      <c r="KFY29" s="497"/>
      <c r="KFZ29" s="497"/>
      <c r="KGA29" s="497"/>
      <c r="KGB29" s="497"/>
      <c r="KGC29" s="497"/>
      <c r="KGD29" s="497"/>
      <c r="KGE29" s="497"/>
      <c r="KGF29" s="497"/>
      <c r="KGG29" s="497"/>
      <c r="KGH29" s="497"/>
      <c r="KGI29" s="497"/>
      <c r="KGJ29" s="497"/>
      <c r="KGK29" s="497"/>
      <c r="KGL29" s="497"/>
      <c r="KGM29" s="497"/>
      <c r="KGN29" s="497"/>
      <c r="KGO29" s="497"/>
      <c r="KGP29" s="497"/>
      <c r="KGQ29" s="497"/>
      <c r="KGR29" s="497"/>
      <c r="KGS29" s="497"/>
      <c r="KGT29" s="497"/>
      <c r="KGU29" s="497"/>
      <c r="KGV29" s="497"/>
      <c r="KGW29" s="497"/>
      <c r="KGX29" s="497"/>
      <c r="KGY29" s="497"/>
      <c r="KGZ29" s="497"/>
      <c r="KHA29" s="497"/>
      <c r="KHB29" s="497"/>
      <c r="KHC29" s="497"/>
      <c r="KHD29" s="497"/>
      <c r="KHE29" s="497"/>
      <c r="KHF29" s="497"/>
      <c r="KHG29" s="497"/>
      <c r="KHH29" s="497"/>
      <c r="KHI29" s="497"/>
      <c r="KHJ29" s="497"/>
      <c r="KHK29" s="497"/>
      <c r="KHL29" s="497"/>
      <c r="KHM29" s="497"/>
      <c r="KHN29" s="497"/>
      <c r="KHO29" s="497"/>
      <c r="KHP29" s="497"/>
      <c r="KHQ29" s="497"/>
      <c r="KHR29" s="497"/>
      <c r="KHS29" s="497"/>
      <c r="KHT29" s="497"/>
      <c r="KHU29" s="497"/>
      <c r="KHV29" s="497"/>
      <c r="KHW29" s="497"/>
      <c r="KHX29" s="497"/>
      <c r="KHY29" s="497"/>
      <c r="KHZ29" s="497"/>
      <c r="KIA29" s="497"/>
      <c r="KIB29" s="497"/>
      <c r="KIC29" s="497"/>
      <c r="KID29" s="497"/>
      <c r="KIE29" s="497"/>
      <c r="KIF29" s="497"/>
      <c r="KIG29" s="497"/>
      <c r="KIH29" s="497"/>
      <c r="KII29" s="497"/>
      <c r="KIJ29" s="497"/>
      <c r="KIK29" s="497"/>
      <c r="KIL29" s="497"/>
      <c r="KIM29" s="497"/>
      <c r="KIN29" s="497"/>
      <c r="KIO29" s="497"/>
      <c r="KIP29" s="497"/>
      <c r="KIQ29" s="497"/>
      <c r="KIR29" s="497"/>
      <c r="KIS29" s="497"/>
      <c r="KIT29" s="497"/>
      <c r="KIU29" s="497"/>
      <c r="KIV29" s="497"/>
      <c r="KIW29" s="497"/>
      <c r="KIX29" s="497"/>
      <c r="KIY29" s="497"/>
      <c r="KIZ29" s="497"/>
      <c r="KJA29" s="497"/>
      <c r="KJB29" s="497"/>
      <c r="KJC29" s="497"/>
      <c r="KJD29" s="497"/>
      <c r="KJE29" s="497"/>
      <c r="KJF29" s="497"/>
      <c r="KJG29" s="497"/>
      <c r="KJH29" s="497"/>
      <c r="KJI29" s="497"/>
      <c r="KJJ29" s="497"/>
      <c r="KJK29" s="497"/>
      <c r="KJL29" s="497"/>
      <c r="KJM29" s="497"/>
      <c r="KJN29" s="497"/>
      <c r="KJO29" s="497"/>
      <c r="KJP29" s="497"/>
      <c r="KJQ29" s="497"/>
      <c r="KJR29" s="497"/>
      <c r="KJS29" s="497"/>
      <c r="KJT29" s="497"/>
      <c r="KJU29" s="497"/>
      <c r="KJV29" s="497"/>
      <c r="KJW29" s="497"/>
      <c r="KJX29" s="497"/>
      <c r="KJY29" s="497"/>
      <c r="KJZ29" s="497"/>
      <c r="KKA29" s="497"/>
      <c r="KKB29" s="497"/>
      <c r="KKC29" s="497"/>
      <c r="KKD29" s="497"/>
      <c r="KKE29" s="497"/>
      <c r="KKF29" s="497"/>
      <c r="KKG29" s="497"/>
      <c r="KKH29" s="497"/>
      <c r="KKI29" s="497"/>
      <c r="KKJ29" s="497"/>
      <c r="KKK29" s="497"/>
      <c r="KKL29" s="497"/>
      <c r="KKM29" s="497"/>
      <c r="KKN29" s="497"/>
      <c r="KKO29" s="497"/>
      <c r="KKP29" s="497"/>
      <c r="KKQ29" s="497"/>
      <c r="KKR29" s="497"/>
      <c r="KKS29" s="497"/>
      <c r="KKT29" s="497"/>
      <c r="KKU29" s="497"/>
      <c r="KKV29" s="497"/>
      <c r="KKW29" s="497"/>
      <c r="KKX29" s="497"/>
      <c r="KKY29" s="497"/>
      <c r="KKZ29" s="497"/>
      <c r="KLA29" s="497"/>
      <c r="KLB29" s="497"/>
      <c r="KLC29" s="497"/>
      <c r="KLD29" s="497"/>
      <c r="KLE29" s="497"/>
      <c r="KLF29" s="497"/>
      <c r="KLG29" s="497"/>
      <c r="KLH29" s="497"/>
      <c r="KLI29" s="497"/>
      <c r="KLJ29" s="497"/>
      <c r="KLK29" s="497"/>
      <c r="KLL29" s="497"/>
      <c r="KLM29" s="497"/>
      <c r="KLN29" s="497"/>
      <c r="KLO29" s="497"/>
      <c r="KLP29" s="497"/>
      <c r="KLQ29" s="497"/>
      <c r="KLR29" s="497"/>
      <c r="KLS29" s="497"/>
      <c r="KLT29" s="497"/>
      <c r="KLU29" s="497"/>
      <c r="KLV29" s="497"/>
      <c r="KLW29" s="497"/>
      <c r="KLX29" s="497"/>
      <c r="KLY29" s="497"/>
      <c r="KLZ29" s="497"/>
      <c r="KMA29" s="497"/>
      <c r="KMB29" s="497"/>
      <c r="KMC29" s="497"/>
      <c r="KMD29" s="497"/>
      <c r="KME29" s="497"/>
      <c r="KMF29" s="497"/>
      <c r="KMG29" s="497"/>
      <c r="KMH29" s="497"/>
      <c r="KMI29" s="497"/>
      <c r="KMJ29" s="497"/>
      <c r="KMK29" s="497"/>
      <c r="KML29" s="497"/>
      <c r="KMM29" s="497"/>
      <c r="KMN29" s="497"/>
      <c r="KMO29" s="497"/>
      <c r="KMP29" s="497"/>
      <c r="KMQ29" s="497"/>
      <c r="KMR29" s="497"/>
      <c r="KMS29" s="497"/>
      <c r="KMT29" s="497"/>
      <c r="KMU29" s="497"/>
      <c r="KMV29" s="497"/>
      <c r="KMW29" s="497"/>
      <c r="KMX29" s="497"/>
      <c r="KMY29" s="497"/>
      <c r="KMZ29" s="497"/>
      <c r="KNA29" s="497"/>
      <c r="KNB29" s="497"/>
      <c r="KNC29" s="497"/>
      <c r="KND29" s="497"/>
      <c r="KNE29" s="497"/>
      <c r="KNF29" s="497"/>
      <c r="KNG29" s="497"/>
      <c r="KNH29" s="497"/>
      <c r="KNI29" s="497"/>
      <c r="KNJ29" s="497"/>
      <c r="KNK29" s="497"/>
      <c r="KNL29" s="497"/>
      <c r="KNM29" s="497"/>
      <c r="KNN29" s="497"/>
      <c r="KNO29" s="497"/>
      <c r="KNP29" s="497"/>
      <c r="KNQ29" s="497"/>
      <c r="KNR29" s="497"/>
      <c r="KNS29" s="497"/>
      <c r="KNT29" s="497"/>
      <c r="KNU29" s="497"/>
      <c r="KNV29" s="497"/>
      <c r="KNW29" s="497"/>
      <c r="KNX29" s="497"/>
      <c r="KNY29" s="497"/>
      <c r="KNZ29" s="497"/>
      <c r="KOA29" s="497"/>
      <c r="KOB29" s="497"/>
      <c r="KOC29" s="497"/>
      <c r="KOD29" s="497"/>
      <c r="KOE29" s="497"/>
      <c r="KOF29" s="497"/>
      <c r="KOG29" s="497"/>
      <c r="KOH29" s="497"/>
      <c r="KOI29" s="497"/>
      <c r="KOJ29" s="497"/>
      <c r="KOK29" s="497"/>
      <c r="KOL29" s="497"/>
      <c r="KOM29" s="497"/>
      <c r="KON29" s="497"/>
      <c r="KOO29" s="497"/>
      <c r="KOP29" s="497"/>
      <c r="KOQ29" s="497"/>
      <c r="KOR29" s="497"/>
      <c r="KOS29" s="497"/>
      <c r="KOT29" s="497"/>
      <c r="KOU29" s="497"/>
      <c r="KOV29" s="497"/>
      <c r="KOW29" s="497"/>
      <c r="KOX29" s="497"/>
      <c r="KOY29" s="497"/>
      <c r="KOZ29" s="497"/>
      <c r="KPA29" s="497"/>
      <c r="KPB29" s="497"/>
      <c r="KPC29" s="497"/>
      <c r="KPD29" s="497"/>
      <c r="KPE29" s="497"/>
      <c r="KPF29" s="497"/>
      <c r="KPG29" s="497"/>
      <c r="KPH29" s="497"/>
      <c r="KPI29" s="497"/>
      <c r="KPJ29" s="497"/>
      <c r="KPK29" s="497"/>
      <c r="KPL29" s="497"/>
      <c r="KPM29" s="497"/>
      <c r="KPN29" s="497"/>
      <c r="KPO29" s="497"/>
      <c r="KPP29" s="497"/>
      <c r="KPQ29" s="497"/>
      <c r="KPR29" s="497"/>
      <c r="KPS29" s="497"/>
      <c r="KPT29" s="497"/>
      <c r="KPU29" s="497"/>
      <c r="KPV29" s="497"/>
      <c r="KPW29" s="497"/>
      <c r="KPX29" s="497"/>
      <c r="KPY29" s="497"/>
      <c r="KPZ29" s="497"/>
      <c r="KQA29" s="497"/>
      <c r="KQB29" s="497"/>
      <c r="KQC29" s="497"/>
      <c r="KQD29" s="497"/>
      <c r="KQE29" s="497"/>
      <c r="KQF29" s="497"/>
      <c r="KQG29" s="497"/>
      <c r="KQH29" s="497"/>
      <c r="KQI29" s="497"/>
      <c r="KQJ29" s="497"/>
      <c r="KQK29" s="497"/>
      <c r="KQL29" s="497"/>
      <c r="KQM29" s="497"/>
      <c r="KQN29" s="497"/>
      <c r="KQO29" s="497"/>
      <c r="KQP29" s="497"/>
      <c r="KQQ29" s="497"/>
      <c r="KQR29" s="497"/>
      <c r="KQS29" s="497"/>
      <c r="KQT29" s="497"/>
      <c r="KQU29" s="497"/>
      <c r="KQV29" s="497"/>
      <c r="KQW29" s="497"/>
      <c r="KQX29" s="497"/>
      <c r="KQY29" s="497"/>
      <c r="KQZ29" s="497"/>
      <c r="KRA29" s="497"/>
      <c r="KRB29" s="497"/>
      <c r="KRC29" s="497"/>
      <c r="KRD29" s="497"/>
      <c r="KRE29" s="497"/>
      <c r="KRF29" s="497"/>
      <c r="KRG29" s="497"/>
      <c r="KRH29" s="497"/>
      <c r="KRI29" s="497"/>
      <c r="KRJ29" s="497"/>
      <c r="KRK29" s="497"/>
      <c r="KRL29" s="497"/>
      <c r="KRM29" s="497"/>
      <c r="KRN29" s="497"/>
      <c r="KRO29" s="497"/>
      <c r="KRP29" s="497"/>
      <c r="KRQ29" s="497"/>
      <c r="KRR29" s="497"/>
      <c r="KRS29" s="497"/>
      <c r="KRT29" s="497"/>
      <c r="KRU29" s="497"/>
      <c r="KRV29" s="497"/>
      <c r="KRW29" s="497"/>
      <c r="KRX29" s="497"/>
      <c r="KRY29" s="497"/>
      <c r="KRZ29" s="497"/>
      <c r="KSA29" s="497"/>
      <c r="KSB29" s="497"/>
      <c r="KSC29" s="497"/>
      <c r="KSD29" s="497"/>
      <c r="KSE29" s="497"/>
      <c r="KSF29" s="497"/>
      <c r="KSG29" s="497"/>
      <c r="KSH29" s="497"/>
      <c r="KSI29" s="497"/>
      <c r="KSJ29" s="497"/>
      <c r="KSK29" s="497"/>
      <c r="KSL29" s="497"/>
      <c r="KSM29" s="497"/>
      <c r="KSN29" s="497"/>
      <c r="KSO29" s="497"/>
      <c r="KSP29" s="497"/>
      <c r="KSQ29" s="497"/>
      <c r="KSR29" s="497"/>
      <c r="KSS29" s="497"/>
      <c r="KST29" s="497"/>
      <c r="KSU29" s="497"/>
      <c r="KSV29" s="497"/>
      <c r="KSW29" s="497"/>
      <c r="KSX29" s="497"/>
      <c r="KSY29" s="497"/>
      <c r="KSZ29" s="497"/>
      <c r="KTA29" s="497"/>
      <c r="KTB29" s="497"/>
      <c r="KTC29" s="497"/>
      <c r="KTD29" s="497"/>
      <c r="KTE29" s="497"/>
      <c r="KTF29" s="497"/>
      <c r="KTG29" s="497"/>
      <c r="KTH29" s="497"/>
      <c r="KTI29" s="497"/>
      <c r="KTJ29" s="497"/>
      <c r="KTK29" s="497"/>
      <c r="KTL29" s="497"/>
      <c r="KTM29" s="497"/>
      <c r="KTN29" s="497"/>
      <c r="KTO29" s="497"/>
      <c r="KTP29" s="497"/>
      <c r="KTQ29" s="497"/>
      <c r="KTR29" s="497"/>
      <c r="KTS29" s="497"/>
      <c r="KTT29" s="497"/>
      <c r="KTU29" s="497"/>
      <c r="KTV29" s="497"/>
      <c r="KTW29" s="497"/>
      <c r="KTX29" s="497"/>
      <c r="KTY29" s="497"/>
      <c r="KTZ29" s="497"/>
      <c r="KUA29" s="497"/>
      <c r="KUB29" s="497"/>
      <c r="KUC29" s="497"/>
      <c r="KUD29" s="497"/>
      <c r="KUE29" s="497"/>
      <c r="KUF29" s="497"/>
      <c r="KUG29" s="497"/>
      <c r="KUH29" s="497"/>
      <c r="KUI29" s="497"/>
      <c r="KUJ29" s="497"/>
      <c r="KUK29" s="497"/>
      <c r="KUL29" s="497"/>
      <c r="KUM29" s="497"/>
      <c r="KUN29" s="497"/>
      <c r="KUO29" s="497"/>
      <c r="KUP29" s="497"/>
      <c r="KUQ29" s="497"/>
      <c r="KUR29" s="497"/>
      <c r="KUS29" s="497"/>
      <c r="KUT29" s="497"/>
      <c r="KUU29" s="497"/>
      <c r="KUV29" s="497"/>
      <c r="KUW29" s="497"/>
      <c r="KUX29" s="497"/>
      <c r="KUY29" s="497"/>
      <c r="KUZ29" s="497"/>
      <c r="KVA29" s="497"/>
      <c r="KVB29" s="497"/>
      <c r="KVC29" s="497"/>
      <c r="KVD29" s="497"/>
      <c r="KVE29" s="497"/>
      <c r="KVF29" s="497"/>
      <c r="KVG29" s="497"/>
      <c r="KVH29" s="497"/>
      <c r="KVI29" s="497"/>
      <c r="KVJ29" s="497"/>
      <c r="KVK29" s="497"/>
      <c r="KVL29" s="497"/>
      <c r="KVM29" s="497"/>
      <c r="KVN29" s="497"/>
      <c r="KVO29" s="497"/>
      <c r="KVP29" s="497"/>
      <c r="KVQ29" s="497"/>
      <c r="KVR29" s="497"/>
      <c r="KVS29" s="497"/>
      <c r="KVT29" s="497"/>
      <c r="KVU29" s="497"/>
      <c r="KVV29" s="497"/>
      <c r="KVW29" s="497"/>
      <c r="KVX29" s="497"/>
      <c r="KVY29" s="497"/>
      <c r="KVZ29" s="497"/>
      <c r="KWA29" s="497"/>
      <c r="KWB29" s="497"/>
      <c r="KWC29" s="497"/>
      <c r="KWD29" s="497"/>
      <c r="KWE29" s="497"/>
      <c r="KWF29" s="497"/>
      <c r="KWG29" s="497"/>
      <c r="KWH29" s="497"/>
      <c r="KWI29" s="497"/>
      <c r="KWJ29" s="497"/>
      <c r="KWK29" s="497"/>
      <c r="KWL29" s="497"/>
      <c r="KWM29" s="497"/>
      <c r="KWN29" s="497"/>
      <c r="KWO29" s="497"/>
      <c r="KWP29" s="497"/>
      <c r="KWQ29" s="497"/>
      <c r="KWR29" s="497"/>
      <c r="KWS29" s="497"/>
      <c r="KWT29" s="497"/>
      <c r="KWU29" s="497"/>
      <c r="KWV29" s="497"/>
      <c r="KWW29" s="497"/>
      <c r="KWX29" s="497"/>
      <c r="KWY29" s="497"/>
      <c r="KWZ29" s="497"/>
      <c r="KXA29" s="497"/>
      <c r="KXB29" s="497"/>
      <c r="KXC29" s="497"/>
      <c r="KXD29" s="497"/>
      <c r="KXE29" s="497"/>
      <c r="KXF29" s="497"/>
      <c r="KXG29" s="497"/>
      <c r="KXH29" s="497"/>
      <c r="KXI29" s="497"/>
      <c r="KXJ29" s="497"/>
      <c r="KXK29" s="497"/>
      <c r="KXL29" s="497"/>
      <c r="KXM29" s="497"/>
      <c r="KXN29" s="497"/>
      <c r="KXO29" s="497"/>
      <c r="KXP29" s="497"/>
      <c r="KXQ29" s="497"/>
      <c r="KXR29" s="497"/>
      <c r="KXS29" s="497"/>
      <c r="KXT29" s="497"/>
      <c r="KXU29" s="497"/>
      <c r="KXV29" s="497"/>
      <c r="KXW29" s="497"/>
      <c r="KXX29" s="497"/>
      <c r="KXY29" s="497"/>
      <c r="KXZ29" s="497"/>
      <c r="KYA29" s="497"/>
      <c r="KYB29" s="497"/>
      <c r="KYC29" s="497"/>
      <c r="KYD29" s="497"/>
      <c r="KYE29" s="497"/>
      <c r="KYF29" s="497"/>
      <c r="KYG29" s="497"/>
      <c r="KYH29" s="497"/>
      <c r="KYI29" s="497"/>
      <c r="KYJ29" s="497"/>
      <c r="KYK29" s="497"/>
      <c r="KYL29" s="497"/>
      <c r="KYM29" s="497"/>
      <c r="KYN29" s="497"/>
      <c r="KYO29" s="497"/>
      <c r="KYP29" s="497"/>
      <c r="KYQ29" s="497"/>
      <c r="KYR29" s="497"/>
      <c r="KYS29" s="497"/>
      <c r="KYT29" s="497"/>
      <c r="KYU29" s="497"/>
      <c r="KYV29" s="497"/>
      <c r="KYW29" s="497"/>
      <c r="KYX29" s="497"/>
      <c r="KYY29" s="497"/>
      <c r="KYZ29" s="497"/>
      <c r="KZA29" s="497"/>
      <c r="KZB29" s="497"/>
      <c r="KZC29" s="497"/>
      <c r="KZD29" s="497"/>
      <c r="KZE29" s="497"/>
      <c r="KZF29" s="497"/>
      <c r="KZG29" s="497"/>
      <c r="KZH29" s="497"/>
      <c r="KZI29" s="497"/>
      <c r="KZJ29" s="497"/>
      <c r="KZK29" s="497"/>
      <c r="KZL29" s="497"/>
      <c r="KZM29" s="497"/>
      <c r="KZN29" s="497"/>
      <c r="KZO29" s="497"/>
      <c r="KZP29" s="497"/>
      <c r="KZQ29" s="497"/>
      <c r="KZR29" s="497"/>
      <c r="KZS29" s="497"/>
      <c r="KZT29" s="497"/>
      <c r="KZU29" s="497"/>
      <c r="KZV29" s="497"/>
      <c r="KZW29" s="497"/>
      <c r="KZX29" s="497"/>
      <c r="KZY29" s="497"/>
      <c r="KZZ29" s="497"/>
      <c r="LAA29" s="497"/>
      <c r="LAB29" s="497"/>
      <c r="LAC29" s="497"/>
      <c r="LAD29" s="497"/>
      <c r="LAE29" s="497"/>
      <c r="LAF29" s="497"/>
      <c r="LAG29" s="497"/>
      <c r="LAH29" s="497"/>
      <c r="LAI29" s="497"/>
      <c r="LAJ29" s="497"/>
      <c r="LAK29" s="497"/>
      <c r="LAL29" s="497"/>
      <c r="LAM29" s="497"/>
      <c r="LAN29" s="497"/>
      <c r="LAO29" s="497"/>
      <c r="LAP29" s="497"/>
      <c r="LAQ29" s="497"/>
      <c r="LAR29" s="497"/>
      <c r="LAS29" s="497"/>
      <c r="LAT29" s="497"/>
      <c r="LAU29" s="497"/>
      <c r="LAV29" s="497"/>
      <c r="LAW29" s="497"/>
      <c r="LAX29" s="497"/>
      <c r="LAY29" s="497"/>
      <c r="LAZ29" s="497"/>
      <c r="LBA29" s="497"/>
      <c r="LBB29" s="497"/>
      <c r="LBC29" s="497"/>
      <c r="LBD29" s="497"/>
      <c r="LBE29" s="497"/>
      <c r="LBF29" s="497"/>
      <c r="LBG29" s="497"/>
      <c r="LBH29" s="497"/>
      <c r="LBI29" s="497"/>
      <c r="LBJ29" s="497"/>
      <c r="LBK29" s="497"/>
      <c r="LBL29" s="497"/>
      <c r="LBM29" s="497"/>
      <c r="LBN29" s="497"/>
      <c r="LBO29" s="497"/>
      <c r="LBP29" s="497"/>
      <c r="LBQ29" s="497"/>
      <c r="LBR29" s="497"/>
      <c r="LBS29" s="497"/>
      <c r="LBT29" s="497"/>
      <c r="LBU29" s="497"/>
      <c r="LBV29" s="497"/>
      <c r="LBW29" s="497"/>
      <c r="LBX29" s="497"/>
      <c r="LBY29" s="497"/>
      <c r="LBZ29" s="497"/>
      <c r="LCA29" s="497"/>
      <c r="LCB29" s="497"/>
      <c r="LCC29" s="497"/>
      <c r="LCD29" s="497"/>
      <c r="LCE29" s="497"/>
      <c r="LCF29" s="497"/>
      <c r="LCG29" s="497"/>
      <c r="LCH29" s="497"/>
      <c r="LCI29" s="497"/>
      <c r="LCJ29" s="497"/>
      <c r="LCK29" s="497"/>
      <c r="LCL29" s="497"/>
      <c r="LCM29" s="497"/>
      <c r="LCN29" s="497"/>
      <c r="LCO29" s="497"/>
      <c r="LCP29" s="497"/>
      <c r="LCQ29" s="497"/>
      <c r="LCR29" s="497"/>
      <c r="LCS29" s="497"/>
      <c r="LCT29" s="497"/>
      <c r="LCU29" s="497"/>
      <c r="LCV29" s="497"/>
      <c r="LCW29" s="497"/>
      <c r="LCX29" s="497"/>
      <c r="LCY29" s="497"/>
      <c r="LCZ29" s="497"/>
      <c r="LDA29" s="497"/>
      <c r="LDB29" s="497"/>
      <c r="LDC29" s="497"/>
      <c r="LDD29" s="497"/>
      <c r="LDE29" s="497"/>
      <c r="LDF29" s="497"/>
      <c r="LDG29" s="497"/>
      <c r="LDH29" s="497"/>
      <c r="LDI29" s="497"/>
      <c r="LDJ29" s="497"/>
      <c r="LDK29" s="497"/>
      <c r="LDL29" s="497"/>
      <c r="LDM29" s="497"/>
      <c r="LDN29" s="497"/>
      <c r="LDO29" s="497"/>
      <c r="LDP29" s="497"/>
      <c r="LDQ29" s="497"/>
      <c r="LDR29" s="497"/>
      <c r="LDS29" s="497"/>
      <c r="LDT29" s="497"/>
      <c r="LDU29" s="497"/>
      <c r="LDV29" s="497"/>
      <c r="LDW29" s="497"/>
      <c r="LDX29" s="497"/>
      <c r="LDY29" s="497"/>
      <c r="LDZ29" s="497"/>
      <c r="LEA29" s="497"/>
      <c r="LEB29" s="497"/>
      <c r="LEC29" s="497"/>
      <c r="LED29" s="497"/>
      <c r="LEE29" s="497"/>
      <c r="LEF29" s="497"/>
      <c r="LEG29" s="497"/>
      <c r="LEH29" s="497"/>
      <c r="LEI29" s="497"/>
      <c r="LEJ29" s="497"/>
      <c r="LEK29" s="497"/>
      <c r="LEL29" s="497"/>
      <c r="LEM29" s="497"/>
      <c r="LEN29" s="497"/>
      <c r="LEO29" s="497"/>
      <c r="LEP29" s="497"/>
      <c r="LEQ29" s="497"/>
      <c r="LER29" s="497"/>
      <c r="LES29" s="497"/>
      <c r="LET29" s="497"/>
      <c r="LEU29" s="497"/>
      <c r="LEV29" s="497"/>
      <c r="LEW29" s="497"/>
      <c r="LEX29" s="497"/>
      <c r="LEY29" s="497"/>
      <c r="LEZ29" s="497"/>
      <c r="LFA29" s="497"/>
      <c r="LFB29" s="497"/>
      <c r="LFC29" s="497"/>
      <c r="LFD29" s="497"/>
      <c r="LFE29" s="497"/>
      <c r="LFF29" s="497"/>
      <c r="LFG29" s="497"/>
      <c r="LFH29" s="497"/>
      <c r="LFI29" s="497"/>
      <c r="LFJ29" s="497"/>
      <c r="LFK29" s="497"/>
      <c r="LFL29" s="497"/>
      <c r="LFM29" s="497"/>
      <c r="LFN29" s="497"/>
      <c r="LFO29" s="497"/>
      <c r="LFP29" s="497"/>
      <c r="LFQ29" s="497"/>
      <c r="LFR29" s="497"/>
      <c r="LFS29" s="497"/>
      <c r="LFT29" s="497"/>
      <c r="LFU29" s="497"/>
      <c r="LFV29" s="497"/>
      <c r="LFW29" s="497"/>
      <c r="LFX29" s="497"/>
      <c r="LFY29" s="497"/>
      <c r="LFZ29" s="497"/>
      <c r="LGA29" s="497"/>
      <c r="LGB29" s="497"/>
      <c r="LGC29" s="497"/>
      <c r="LGD29" s="497"/>
      <c r="LGE29" s="497"/>
      <c r="LGF29" s="497"/>
      <c r="LGG29" s="497"/>
      <c r="LGH29" s="497"/>
      <c r="LGI29" s="497"/>
      <c r="LGJ29" s="497"/>
      <c r="LGK29" s="497"/>
      <c r="LGL29" s="497"/>
      <c r="LGM29" s="497"/>
      <c r="LGN29" s="497"/>
      <c r="LGO29" s="497"/>
      <c r="LGP29" s="497"/>
      <c r="LGQ29" s="497"/>
      <c r="LGR29" s="497"/>
      <c r="LGS29" s="497"/>
      <c r="LGT29" s="497"/>
      <c r="LGU29" s="497"/>
      <c r="LGV29" s="497"/>
      <c r="LGW29" s="497"/>
      <c r="LGX29" s="497"/>
      <c r="LGY29" s="497"/>
      <c r="LGZ29" s="497"/>
      <c r="LHA29" s="497"/>
      <c r="LHB29" s="497"/>
      <c r="LHC29" s="497"/>
      <c r="LHD29" s="497"/>
      <c r="LHE29" s="497"/>
      <c r="LHF29" s="497"/>
      <c r="LHG29" s="497"/>
      <c r="LHH29" s="497"/>
      <c r="LHI29" s="497"/>
      <c r="LHJ29" s="497"/>
      <c r="LHK29" s="497"/>
      <c r="LHL29" s="497"/>
      <c r="LHM29" s="497"/>
      <c r="LHN29" s="497"/>
      <c r="LHO29" s="497"/>
      <c r="LHP29" s="497"/>
      <c r="LHQ29" s="497"/>
      <c r="LHR29" s="497"/>
      <c r="LHS29" s="497"/>
      <c r="LHT29" s="497"/>
      <c r="LHU29" s="497"/>
      <c r="LHV29" s="497"/>
      <c r="LHW29" s="497"/>
      <c r="LHX29" s="497"/>
      <c r="LHY29" s="497"/>
      <c r="LHZ29" s="497"/>
      <c r="LIA29" s="497"/>
      <c r="LIB29" s="497"/>
      <c r="LIC29" s="497"/>
      <c r="LID29" s="497"/>
      <c r="LIE29" s="497"/>
      <c r="LIF29" s="497"/>
      <c r="LIG29" s="497"/>
      <c r="LIH29" s="497"/>
      <c r="LII29" s="497"/>
      <c r="LIJ29" s="497"/>
      <c r="LIK29" s="497"/>
      <c r="LIL29" s="497"/>
      <c r="LIM29" s="497"/>
      <c r="LIN29" s="497"/>
      <c r="LIO29" s="497"/>
      <c r="LIP29" s="497"/>
      <c r="LIQ29" s="497"/>
      <c r="LIR29" s="497"/>
      <c r="LIS29" s="497"/>
      <c r="LIT29" s="497"/>
      <c r="LIU29" s="497"/>
      <c r="LIV29" s="497"/>
      <c r="LIW29" s="497"/>
      <c r="LIX29" s="497"/>
      <c r="LIY29" s="497"/>
      <c r="LIZ29" s="497"/>
      <c r="LJA29" s="497"/>
      <c r="LJB29" s="497"/>
      <c r="LJC29" s="497"/>
      <c r="LJD29" s="497"/>
      <c r="LJE29" s="497"/>
      <c r="LJF29" s="497"/>
      <c r="LJG29" s="497"/>
      <c r="LJH29" s="497"/>
      <c r="LJI29" s="497"/>
      <c r="LJJ29" s="497"/>
      <c r="LJK29" s="497"/>
      <c r="LJL29" s="497"/>
      <c r="LJM29" s="497"/>
      <c r="LJN29" s="497"/>
      <c r="LJO29" s="497"/>
      <c r="LJP29" s="497"/>
      <c r="LJQ29" s="497"/>
      <c r="LJR29" s="497"/>
      <c r="LJS29" s="497"/>
      <c r="LJT29" s="497"/>
      <c r="LJU29" s="497"/>
      <c r="LJV29" s="497"/>
      <c r="LJW29" s="497"/>
      <c r="LJX29" s="497"/>
      <c r="LJY29" s="497"/>
      <c r="LJZ29" s="497"/>
      <c r="LKA29" s="497"/>
      <c r="LKB29" s="497"/>
      <c r="LKC29" s="497"/>
      <c r="LKD29" s="497"/>
      <c r="LKE29" s="497"/>
      <c r="LKF29" s="497"/>
      <c r="LKG29" s="497"/>
      <c r="LKH29" s="497"/>
      <c r="LKI29" s="497"/>
      <c r="LKJ29" s="497"/>
      <c r="LKK29" s="497"/>
      <c r="LKL29" s="497"/>
      <c r="LKM29" s="497"/>
      <c r="LKN29" s="497"/>
      <c r="LKO29" s="497"/>
      <c r="LKP29" s="497"/>
      <c r="LKQ29" s="497"/>
      <c r="LKR29" s="497"/>
      <c r="LKS29" s="497"/>
      <c r="LKT29" s="497"/>
      <c r="LKU29" s="497"/>
      <c r="LKV29" s="497"/>
      <c r="LKW29" s="497"/>
      <c r="LKX29" s="497"/>
      <c r="LKY29" s="497"/>
      <c r="LKZ29" s="497"/>
      <c r="LLA29" s="497"/>
      <c r="LLB29" s="497"/>
      <c r="LLC29" s="497"/>
      <c r="LLD29" s="497"/>
      <c r="LLE29" s="497"/>
      <c r="LLF29" s="497"/>
      <c r="LLG29" s="497"/>
      <c r="LLH29" s="497"/>
      <c r="LLI29" s="497"/>
      <c r="LLJ29" s="497"/>
      <c r="LLK29" s="497"/>
      <c r="LLL29" s="497"/>
      <c r="LLM29" s="497"/>
      <c r="LLN29" s="497"/>
      <c r="LLO29" s="497"/>
      <c r="LLP29" s="497"/>
      <c r="LLQ29" s="497"/>
      <c r="LLR29" s="497"/>
      <c r="LLS29" s="497"/>
      <c r="LLT29" s="497"/>
      <c r="LLU29" s="497"/>
      <c r="LLV29" s="497"/>
      <c r="LLW29" s="497"/>
      <c r="LLX29" s="497"/>
      <c r="LLY29" s="497"/>
      <c r="LLZ29" s="497"/>
      <c r="LMA29" s="497"/>
      <c r="LMB29" s="497"/>
      <c r="LMC29" s="497"/>
      <c r="LMD29" s="497"/>
      <c r="LME29" s="497"/>
      <c r="LMF29" s="497"/>
      <c r="LMG29" s="497"/>
      <c r="LMH29" s="497"/>
      <c r="LMI29" s="497"/>
      <c r="LMJ29" s="497"/>
      <c r="LMK29" s="497"/>
      <c r="LML29" s="497"/>
      <c r="LMM29" s="497"/>
      <c r="LMN29" s="497"/>
      <c r="LMO29" s="497"/>
      <c r="LMP29" s="497"/>
      <c r="LMQ29" s="497"/>
      <c r="LMR29" s="497"/>
      <c r="LMS29" s="497"/>
      <c r="LMT29" s="497"/>
      <c r="LMU29" s="497"/>
      <c r="LMV29" s="497"/>
      <c r="LMW29" s="497"/>
      <c r="LMX29" s="497"/>
      <c r="LMY29" s="497"/>
      <c r="LMZ29" s="497"/>
      <c r="LNA29" s="497"/>
      <c r="LNB29" s="497"/>
      <c r="LNC29" s="497"/>
      <c r="LND29" s="497"/>
      <c r="LNE29" s="497"/>
      <c r="LNF29" s="497"/>
      <c r="LNG29" s="497"/>
      <c r="LNH29" s="497"/>
      <c r="LNI29" s="497"/>
      <c r="LNJ29" s="497"/>
      <c r="LNK29" s="497"/>
      <c r="LNL29" s="497"/>
      <c r="LNM29" s="497"/>
      <c r="LNN29" s="497"/>
      <c r="LNO29" s="497"/>
      <c r="LNP29" s="497"/>
      <c r="LNQ29" s="497"/>
      <c r="LNR29" s="497"/>
      <c r="LNS29" s="497"/>
      <c r="LNT29" s="497"/>
      <c r="LNU29" s="497"/>
      <c r="LNV29" s="497"/>
      <c r="LNW29" s="497"/>
      <c r="LNX29" s="497"/>
      <c r="LNY29" s="497"/>
      <c r="LNZ29" s="497"/>
      <c r="LOA29" s="497"/>
      <c r="LOB29" s="497"/>
      <c r="LOC29" s="497"/>
      <c r="LOD29" s="497"/>
      <c r="LOE29" s="497"/>
      <c r="LOF29" s="497"/>
      <c r="LOG29" s="497"/>
      <c r="LOH29" s="497"/>
      <c r="LOI29" s="497"/>
      <c r="LOJ29" s="497"/>
      <c r="LOK29" s="497"/>
      <c r="LOL29" s="497"/>
      <c r="LOM29" s="497"/>
      <c r="LON29" s="497"/>
      <c r="LOO29" s="497"/>
      <c r="LOP29" s="497"/>
      <c r="LOQ29" s="497"/>
      <c r="LOR29" s="497"/>
      <c r="LOS29" s="497"/>
      <c r="LOT29" s="497"/>
      <c r="LOU29" s="497"/>
      <c r="LOV29" s="497"/>
      <c r="LOW29" s="497"/>
      <c r="LOX29" s="497"/>
      <c r="LOY29" s="497"/>
      <c r="LOZ29" s="497"/>
      <c r="LPA29" s="497"/>
      <c r="LPB29" s="497"/>
      <c r="LPC29" s="497"/>
      <c r="LPD29" s="497"/>
      <c r="LPE29" s="497"/>
      <c r="LPF29" s="497"/>
      <c r="LPG29" s="497"/>
      <c r="LPH29" s="497"/>
      <c r="LPI29" s="497"/>
      <c r="LPJ29" s="497"/>
      <c r="LPK29" s="497"/>
      <c r="LPL29" s="497"/>
      <c r="LPM29" s="497"/>
      <c r="LPN29" s="497"/>
      <c r="LPO29" s="497"/>
      <c r="LPP29" s="497"/>
      <c r="LPQ29" s="497"/>
      <c r="LPR29" s="497"/>
      <c r="LPS29" s="497"/>
      <c r="LPT29" s="497"/>
      <c r="LPU29" s="497"/>
      <c r="LPV29" s="497"/>
      <c r="LPW29" s="497"/>
      <c r="LPX29" s="497"/>
      <c r="LPY29" s="497"/>
      <c r="LPZ29" s="497"/>
      <c r="LQA29" s="497"/>
      <c r="LQB29" s="497"/>
      <c r="LQC29" s="497"/>
      <c r="LQD29" s="497"/>
      <c r="LQE29" s="497"/>
      <c r="LQF29" s="497"/>
      <c r="LQG29" s="497"/>
      <c r="LQH29" s="497"/>
      <c r="LQI29" s="497"/>
      <c r="LQJ29" s="497"/>
      <c r="LQK29" s="497"/>
      <c r="LQL29" s="497"/>
      <c r="LQM29" s="497"/>
      <c r="LQN29" s="497"/>
      <c r="LQO29" s="497"/>
      <c r="LQP29" s="497"/>
      <c r="LQQ29" s="497"/>
      <c r="LQR29" s="497"/>
      <c r="LQS29" s="497"/>
      <c r="LQT29" s="497"/>
      <c r="LQU29" s="497"/>
      <c r="LQV29" s="497"/>
      <c r="LQW29" s="497"/>
      <c r="LQX29" s="497"/>
      <c r="LQY29" s="497"/>
      <c r="LQZ29" s="497"/>
      <c r="LRA29" s="497"/>
      <c r="LRB29" s="497"/>
      <c r="LRC29" s="497"/>
      <c r="LRD29" s="497"/>
      <c r="LRE29" s="497"/>
      <c r="LRF29" s="497"/>
      <c r="LRG29" s="497"/>
      <c r="LRH29" s="497"/>
      <c r="LRI29" s="497"/>
      <c r="LRJ29" s="497"/>
      <c r="LRK29" s="497"/>
      <c r="LRL29" s="497"/>
      <c r="LRM29" s="497"/>
      <c r="LRN29" s="497"/>
      <c r="LRO29" s="497"/>
      <c r="LRP29" s="497"/>
      <c r="LRQ29" s="497"/>
      <c r="LRR29" s="497"/>
      <c r="LRS29" s="497"/>
      <c r="LRT29" s="497"/>
      <c r="LRU29" s="497"/>
      <c r="LRV29" s="497"/>
      <c r="LRW29" s="497"/>
      <c r="LRX29" s="497"/>
      <c r="LRY29" s="497"/>
      <c r="LRZ29" s="497"/>
      <c r="LSA29" s="497"/>
      <c r="LSB29" s="497"/>
      <c r="LSC29" s="497"/>
      <c r="LSD29" s="497"/>
      <c r="LSE29" s="497"/>
      <c r="LSF29" s="497"/>
      <c r="LSG29" s="497"/>
      <c r="LSH29" s="497"/>
      <c r="LSI29" s="497"/>
      <c r="LSJ29" s="497"/>
      <c r="LSK29" s="497"/>
      <c r="LSL29" s="497"/>
      <c r="LSM29" s="497"/>
      <c r="LSN29" s="497"/>
      <c r="LSO29" s="497"/>
      <c r="LSP29" s="497"/>
      <c r="LSQ29" s="497"/>
      <c r="LSR29" s="497"/>
      <c r="LSS29" s="497"/>
      <c r="LST29" s="497"/>
      <c r="LSU29" s="497"/>
      <c r="LSV29" s="497"/>
      <c r="LSW29" s="497"/>
      <c r="LSX29" s="497"/>
      <c r="LSY29" s="497"/>
      <c r="LSZ29" s="497"/>
      <c r="LTA29" s="497"/>
      <c r="LTB29" s="497"/>
      <c r="LTC29" s="497"/>
      <c r="LTD29" s="497"/>
      <c r="LTE29" s="497"/>
      <c r="LTF29" s="497"/>
      <c r="LTG29" s="497"/>
      <c r="LTH29" s="497"/>
      <c r="LTI29" s="497"/>
      <c r="LTJ29" s="497"/>
      <c r="LTK29" s="497"/>
      <c r="LTL29" s="497"/>
      <c r="LTM29" s="497"/>
      <c r="LTN29" s="497"/>
      <c r="LTO29" s="497"/>
      <c r="LTP29" s="497"/>
      <c r="LTQ29" s="497"/>
      <c r="LTR29" s="497"/>
      <c r="LTS29" s="497"/>
      <c r="LTT29" s="497"/>
      <c r="LTU29" s="497"/>
      <c r="LTV29" s="497"/>
      <c r="LTW29" s="497"/>
      <c r="LTX29" s="497"/>
      <c r="LTY29" s="497"/>
      <c r="LTZ29" s="497"/>
      <c r="LUA29" s="497"/>
      <c r="LUB29" s="497"/>
      <c r="LUC29" s="497"/>
      <c r="LUD29" s="497"/>
      <c r="LUE29" s="497"/>
      <c r="LUF29" s="497"/>
      <c r="LUG29" s="497"/>
      <c r="LUH29" s="497"/>
      <c r="LUI29" s="497"/>
      <c r="LUJ29" s="497"/>
      <c r="LUK29" s="497"/>
      <c r="LUL29" s="497"/>
      <c r="LUM29" s="497"/>
      <c r="LUN29" s="497"/>
      <c r="LUO29" s="497"/>
      <c r="LUP29" s="497"/>
      <c r="LUQ29" s="497"/>
      <c r="LUR29" s="497"/>
      <c r="LUS29" s="497"/>
      <c r="LUT29" s="497"/>
      <c r="LUU29" s="497"/>
      <c r="LUV29" s="497"/>
      <c r="LUW29" s="497"/>
      <c r="LUX29" s="497"/>
      <c r="LUY29" s="497"/>
      <c r="LUZ29" s="497"/>
      <c r="LVA29" s="497"/>
      <c r="LVB29" s="497"/>
      <c r="LVC29" s="497"/>
      <c r="LVD29" s="497"/>
      <c r="LVE29" s="497"/>
      <c r="LVF29" s="497"/>
      <c r="LVG29" s="497"/>
      <c r="LVH29" s="497"/>
      <c r="LVI29" s="497"/>
      <c r="LVJ29" s="497"/>
      <c r="LVK29" s="497"/>
      <c r="LVL29" s="497"/>
      <c r="LVM29" s="497"/>
      <c r="LVN29" s="497"/>
      <c r="LVO29" s="497"/>
      <c r="LVP29" s="497"/>
      <c r="LVQ29" s="497"/>
      <c r="LVR29" s="497"/>
      <c r="LVS29" s="497"/>
      <c r="LVT29" s="497"/>
      <c r="LVU29" s="497"/>
      <c r="LVV29" s="497"/>
      <c r="LVW29" s="497"/>
      <c r="LVX29" s="497"/>
      <c r="LVY29" s="497"/>
      <c r="LVZ29" s="497"/>
      <c r="LWA29" s="497"/>
      <c r="LWB29" s="497"/>
      <c r="LWC29" s="497"/>
      <c r="LWD29" s="497"/>
      <c r="LWE29" s="497"/>
      <c r="LWF29" s="497"/>
      <c r="LWG29" s="497"/>
      <c r="LWH29" s="497"/>
      <c r="LWI29" s="497"/>
      <c r="LWJ29" s="497"/>
      <c r="LWK29" s="497"/>
      <c r="LWL29" s="497"/>
      <c r="LWM29" s="497"/>
      <c r="LWN29" s="497"/>
      <c r="LWO29" s="497"/>
      <c r="LWP29" s="497"/>
      <c r="LWQ29" s="497"/>
      <c r="LWR29" s="497"/>
      <c r="LWS29" s="497"/>
      <c r="LWT29" s="497"/>
      <c r="LWU29" s="497"/>
      <c r="LWV29" s="497"/>
      <c r="LWW29" s="497"/>
      <c r="LWX29" s="497"/>
      <c r="LWY29" s="497"/>
      <c r="LWZ29" s="497"/>
      <c r="LXA29" s="497"/>
      <c r="LXB29" s="497"/>
      <c r="LXC29" s="497"/>
      <c r="LXD29" s="497"/>
      <c r="LXE29" s="497"/>
      <c r="LXF29" s="497"/>
      <c r="LXG29" s="497"/>
      <c r="LXH29" s="497"/>
      <c r="LXI29" s="497"/>
      <c r="LXJ29" s="497"/>
      <c r="LXK29" s="497"/>
      <c r="LXL29" s="497"/>
      <c r="LXM29" s="497"/>
      <c r="LXN29" s="497"/>
      <c r="LXO29" s="497"/>
      <c r="LXP29" s="497"/>
      <c r="LXQ29" s="497"/>
      <c r="LXR29" s="497"/>
      <c r="LXS29" s="497"/>
      <c r="LXT29" s="497"/>
      <c r="LXU29" s="497"/>
      <c r="LXV29" s="497"/>
      <c r="LXW29" s="497"/>
      <c r="LXX29" s="497"/>
      <c r="LXY29" s="497"/>
      <c r="LXZ29" s="497"/>
      <c r="LYA29" s="497"/>
      <c r="LYB29" s="497"/>
      <c r="LYC29" s="497"/>
      <c r="LYD29" s="497"/>
      <c r="LYE29" s="497"/>
      <c r="LYF29" s="497"/>
      <c r="LYG29" s="497"/>
      <c r="LYH29" s="497"/>
      <c r="LYI29" s="497"/>
      <c r="LYJ29" s="497"/>
      <c r="LYK29" s="497"/>
      <c r="LYL29" s="497"/>
      <c r="LYM29" s="497"/>
      <c r="LYN29" s="497"/>
      <c r="LYO29" s="497"/>
      <c r="LYP29" s="497"/>
      <c r="LYQ29" s="497"/>
      <c r="LYR29" s="497"/>
      <c r="LYS29" s="497"/>
      <c r="LYT29" s="497"/>
      <c r="LYU29" s="497"/>
      <c r="LYV29" s="497"/>
      <c r="LYW29" s="497"/>
      <c r="LYX29" s="497"/>
      <c r="LYY29" s="497"/>
      <c r="LYZ29" s="497"/>
      <c r="LZA29" s="497"/>
      <c r="LZB29" s="497"/>
      <c r="LZC29" s="497"/>
      <c r="LZD29" s="497"/>
      <c r="LZE29" s="497"/>
      <c r="LZF29" s="497"/>
      <c r="LZG29" s="497"/>
      <c r="LZH29" s="497"/>
      <c r="LZI29" s="497"/>
      <c r="LZJ29" s="497"/>
      <c r="LZK29" s="497"/>
      <c r="LZL29" s="497"/>
      <c r="LZM29" s="497"/>
      <c r="LZN29" s="497"/>
      <c r="LZO29" s="497"/>
      <c r="LZP29" s="497"/>
      <c r="LZQ29" s="497"/>
      <c r="LZR29" s="497"/>
      <c r="LZS29" s="497"/>
      <c r="LZT29" s="497"/>
      <c r="LZU29" s="497"/>
      <c r="LZV29" s="497"/>
      <c r="LZW29" s="497"/>
      <c r="LZX29" s="497"/>
      <c r="LZY29" s="497"/>
      <c r="LZZ29" s="497"/>
      <c r="MAA29" s="497"/>
      <c r="MAB29" s="497"/>
      <c r="MAC29" s="497"/>
      <c r="MAD29" s="497"/>
      <c r="MAE29" s="497"/>
      <c r="MAF29" s="497"/>
      <c r="MAG29" s="497"/>
      <c r="MAH29" s="497"/>
      <c r="MAI29" s="497"/>
      <c r="MAJ29" s="497"/>
      <c r="MAK29" s="497"/>
      <c r="MAL29" s="497"/>
      <c r="MAM29" s="497"/>
      <c r="MAN29" s="497"/>
      <c r="MAO29" s="497"/>
      <c r="MAP29" s="497"/>
      <c r="MAQ29" s="497"/>
      <c r="MAR29" s="497"/>
      <c r="MAS29" s="497"/>
      <c r="MAT29" s="497"/>
      <c r="MAU29" s="497"/>
      <c r="MAV29" s="497"/>
      <c r="MAW29" s="497"/>
      <c r="MAX29" s="497"/>
      <c r="MAY29" s="497"/>
      <c r="MAZ29" s="497"/>
      <c r="MBA29" s="497"/>
      <c r="MBB29" s="497"/>
      <c r="MBC29" s="497"/>
      <c r="MBD29" s="497"/>
      <c r="MBE29" s="497"/>
      <c r="MBF29" s="497"/>
      <c r="MBG29" s="497"/>
      <c r="MBH29" s="497"/>
      <c r="MBI29" s="497"/>
      <c r="MBJ29" s="497"/>
      <c r="MBK29" s="497"/>
      <c r="MBL29" s="497"/>
      <c r="MBM29" s="497"/>
      <c r="MBN29" s="497"/>
      <c r="MBO29" s="497"/>
      <c r="MBP29" s="497"/>
      <c r="MBQ29" s="497"/>
      <c r="MBR29" s="497"/>
      <c r="MBS29" s="497"/>
      <c r="MBT29" s="497"/>
      <c r="MBU29" s="497"/>
      <c r="MBV29" s="497"/>
      <c r="MBW29" s="497"/>
      <c r="MBX29" s="497"/>
      <c r="MBY29" s="497"/>
      <c r="MBZ29" s="497"/>
      <c r="MCA29" s="497"/>
      <c r="MCB29" s="497"/>
      <c r="MCC29" s="497"/>
      <c r="MCD29" s="497"/>
      <c r="MCE29" s="497"/>
      <c r="MCF29" s="497"/>
      <c r="MCG29" s="497"/>
      <c r="MCH29" s="497"/>
      <c r="MCI29" s="497"/>
      <c r="MCJ29" s="497"/>
      <c r="MCK29" s="497"/>
      <c r="MCL29" s="497"/>
      <c r="MCM29" s="497"/>
      <c r="MCN29" s="497"/>
      <c r="MCO29" s="497"/>
      <c r="MCP29" s="497"/>
      <c r="MCQ29" s="497"/>
      <c r="MCR29" s="497"/>
      <c r="MCS29" s="497"/>
      <c r="MCT29" s="497"/>
      <c r="MCU29" s="497"/>
      <c r="MCV29" s="497"/>
      <c r="MCW29" s="497"/>
      <c r="MCX29" s="497"/>
      <c r="MCY29" s="497"/>
      <c r="MCZ29" s="497"/>
      <c r="MDA29" s="497"/>
      <c r="MDB29" s="497"/>
      <c r="MDC29" s="497"/>
      <c r="MDD29" s="497"/>
      <c r="MDE29" s="497"/>
      <c r="MDF29" s="497"/>
      <c r="MDG29" s="497"/>
      <c r="MDH29" s="497"/>
      <c r="MDI29" s="497"/>
      <c r="MDJ29" s="497"/>
      <c r="MDK29" s="497"/>
      <c r="MDL29" s="497"/>
      <c r="MDM29" s="497"/>
      <c r="MDN29" s="497"/>
      <c r="MDO29" s="497"/>
      <c r="MDP29" s="497"/>
      <c r="MDQ29" s="497"/>
      <c r="MDR29" s="497"/>
      <c r="MDS29" s="497"/>
      <c r="MDT29" s="497"/>
      <c r="MDU29" s="497"/>
      <c r="MDV29" s="497"/>
      <c r="MDW29" s="497"/>
      <c r="MDX29" s="497"/>
      <c r="MDY29" s="497"/>
      <c r="MDZ29" s="497"/>
      <c r="MEA29" s="497"/>
      <c r="MEB29" s="497"/>
      <c r="MEC29" s="497"/>
      <c r="MED29" s="497"/>
      <c r="MEE29" s="497"/>
      <c r="MEF29" s="497"/>
      <c r="MEG29" s="497"/>
      <c r="MEH29" s="497"/>
      <c r="MEI29" s="497"/>
      <c r="MEJ29" s="497"/>
      <c r="MEK29" s="497"/>
      <c r="MEL29" s="497"/>
      <c r="MEM29" s="497"/>
      <c r="MEN29" s="497"/>
      <c r="MEO29" s="497"/>
      <c r="MEP29" s="497"/>
      <c r="MEQ29" s="497"/>
      <c r="MER29" s="497"/>
      <c r="MES29" s="497"/>
      <c r="MET29" s="497"/>
      <c r="MEU29" s="497"/>
      <c r="MEV29" s="497"/>
      <c r="MEW29" s="497"/>
      <c r="MEX29" s="497"/>
      <c r="MEY29" s="497"/>
      <c r="MEZ29" s="497"/>
      <c r="MFA29" s="497"/>
      <c r="MFB29" s="497"/>
      <c r="MFC29" s="497"/>
      <c r="MFD29" s="497"/>
      <c r="MFE29" s="497"/>
      <c r="MFF29" s="497"/>
      <c r="MFG29" s="497"/>
      <c r="MFH29" s="497"/>
      <c r="MFI29" s="497"/>
      <c r="MFJ29" s="497"/>
      <c r="MFK29" s="497"/>
      <c r="MFL29" s="497"/>
      <c r="MFM29" s="497"/>
      <c r="MFN29" s="497"/>
      <c r="MFO29" s="497"/>
      <c r="MFP29" s="497"/>
      <c r="MFQ29" s="497"/>
      <c r="MFR29" s="497"/>
      <c r="MFS29" s="497"/>
      <c r="MFT29" s="497"/>
      <c r="MFU29" s="497"/>
      <c r="MFV29" s="497"/>
      <c r="MFW29" s="497"/>
      <c r="MFX29" s="497"/>
      <c r="MFY29" s="497"/>
      <c r="MFZ29" s="497"/>
      <c r="MGA29" s="497"/>
      <c r="MGB29" s="497"/>
      <c r="MGC29" s="497"/>
      <c r="MGD29" s="497"/>
      <c r="MGE29" s="497"/>
      <c r="MGF29" s="497"/>
      <c r="MGG29" s="497"/>
      <c r="MGH29" s="497"/>
      <c r="MGI29" s="497"/>
      <c r="MGJ29" s="497"/>
      <c r="MGK29" s="497"/>
      <c r="MGL29" s="497"/>
      <c r="MGM29" s="497"/>
      <c r="MGN29" s="497"/>
      <c r="MGO29" s="497"/>
      <c r="MGP29" s="497"/>
      <c r="MGQ29" s="497"/>
      <c r="MGR29" s="497"/>
      <c r="MGS29" s="497"/>
      <c r="MGT29" s="497"/>
      <c r="MGU29" s="497"/>
      <c r="MGV29" s="497"/>
      <c r="MGW29" s="497"/>
      <c r="MGX29" s="497"/>
      <c r="MGY29" s="497"/>
      <c r="MGZ29" s="497"/>
      <c r="MHA29" s="497"/>
      <c r="MHB29" s="497"/>
      <c r="MHC29" s="497"/>
      <c r="MHD29" s="497"/>
      <c r="MHE29" s="497"/>
      <c r="MHF29" s="497"/>
      <c r="MHG29" s="497"/>
      <c r="MHH29" s="497"/>
      <c r="MHI29" s="497"/>
      <c r="MHJ29" s="497"/>
      <c r="MHK29" s="497"/>
      <c r="MHL29" s="497"/>
      <c r="MHM29" s="497"/>
      <c r="MHN29" s="497"/>
      <c r="MHO29" s="497"/>
      <c r="MHP29" s="497"/>
      <c r="MHQ29" s="497"/>
      <c r="MHR29" s="497"/>
      <c r="MHS29" s="497"/>
      <c r="MHT29" s="497"/>
      <c r="MHU29" s="497"/>
      <c r="MHV29" s="497"/>
      <c r="MHW29" s="497"/>
      <c r="MHX29" s="497"/>
      <c r="MHY29" s="497"/>
      <c r="MHZ29" s="497"/>
      <c r="MIA29" s="497"/>
      <c r="MIB29" s="497"/>
      <c r="MIC29" s="497"/>
      <c r="MID29" s="497"/>
      <c r="MIE29" s="497"/>
      <c r="MIF29" s="497"/>
      <c r="MIG29" s="497"/>
      <c r="MIH29" s="497"/>
      <c r="MII29" s="497"/>
      <c r="MIJ29" s="497"/>
      <c r="MIK29" s="497"/>
      <c r="MIL29" s="497"/>
      <c r="MIM29" s="497"/>
      <c r="MIN29" s="497"/>
      <c r="MIO29" s="497"/>
      <c r="MIP29" s="497"/>
      <c r="MIQ29" s="497"/>
      <c r="MIR29" s="497"/>
      <c r="MIS29" s="497"/>
      <c r="MIT29" s="497"/>
      <c r="MIU29" s="497"/>
      <c r="MIV29" s="497"/>
      <c r="MIW29" s="497"/>
      <c r="MIX29" s="497"/>
      <c r="MIY29" s="497"/>
      <c r="MIZ29" s="497"/>
      <c r="MJA29" s="497"/>
      <c r="MJB29" s="497"/>
      <c r="MJC29" s="497"/>
      <c r="MJD29" s="497"/>
      <c r="MJE29" s="497"/>
      <c r="MJF29" s="497"/>
      <c r="MJG29" s="497"/>
      <c r="MJH29" s="497"/>
      <c r="MJI29" s="497"/>
      <c r="MJJ29" s="497"/>
      <c r="MJK29" s="497"/>
      <c r="MJL29" s="497"/>
      <c r="MJM29" s="497"/>
      <c r="MJN29" s="497"/>
      <c r="MJO29" s="497"/>
      <c r="MJP29" s="497"/>
      <c r="MJQ29" s="497"/>
      <c r="MJR29" s="497"/>
      <c r="MJS29" s="497"/>
      <c r="MJT29" s="497"/>
      <c r="MJU29" s="497"/>
      <c r="MJV29" s="497"/>
      <c r="MJW29" s="497"/>
      <c r="MJX29" s="497"/>
      <c r="MJY29" s="497"/>
      <c r="MJZ29" s="497"/>
      <c r="MKA29" s="497"/>
      <c r="MKB29" s="497"/>
      <c r="MKC29" s="497"/>
      <c r="MKD29" s="497"/>
      <c r="MKE29" s="497"/>
      <c r="MKF29" s="497"/>
      <c r="MKG29" s="497"/>
      <c r="MKH29" s="497"/>
      <c r="MKI29" s="497"/>
      <c r="MKJ29" s="497"/>
      <c r="MKK29" s="497"/>
      <c r="MKL29" s="497"/>
      <c r="MKM29" s="497"/>
      <c r="MKN29" s="497"/>
      <c r="MKO29" s="497"/>
      <c r="MKP29" s="497"/>
      <c r="MKQ29" s="497"/>
      <c r="MKR29" s="497"/>
      <c r="MKS29" s="497"/>
      <c r="MKT29" s="497"/>
      <c r="MKU29" s="497"/>
      <c r="MKV29" s="497"/>
      <c r="MKW29" s="497"/>
      <c r="MKX29" s="497"/>
      <c r="MKY29" s="497"/>
      <c r="MKZ29" s="497"/>
      <c r="MLA29" s="497"/>
      <c r="MLB29" s="497"/>
      <c r="MLC29" s="497"/>
      <c r="MLD29" s="497"/>
      <c r="MLE29" s="497"/>
      <c r="MLF29" s="497"/>
      <c r="MLG29" s="497"/>
      <c r="MLH29" s="497"/>
      <c r="MLI29" s="497"/>
      <c r="MLJ29" s="497"/>
      <c r="MLK29" s="497"/>
      <c r="MLL29" s="497"/>
      <c r="MLM29" s="497"/>
      <c r="MLN29" s="497"/>
      <c r="MLO29" s="497"/>
      <c r="MLP29" s="497"/>
      <c r="MLQ29" s="497"/>
      <c r="MLR29" s="497"/>
      <c r="MLS29" s="497"/>
      <c r="MLT29" s="497"/>
      <c r="MLU29" s="497"/>
      <c r="MLV29" s="497"/>
      <c r="MLW29" s="497"/>
      <c r="MLX29" s="497"/>
      <c r="MLY29" s="497"/>
      <c r="MLZ29" s="497"/>
      <c r="MMA29" s="497"/>
      <c r="MMB29" s="497"/>
      <c r="MMC29" s="497"/>
      <c r="MMD29" s="497"/>
      <c r="MME29" s="497"/>
      <c r="MMF29" s="497"/>
      <c r="MMG29" s="497"/>
      <c r="MMH29" s="497"/>
      <c r="MMI29" s="497"/>
      <c r="MMJ29" s="497"/>
      <c r="MMK29" s="497"/>
      <c r="MML29" s="497"/>
      <c r="MMM29" s="497"/>
      <c r="MMN29" s="497"/>
      <c r="MMO29" s="497"/>
      <c r="MMP29" s="497"/>
      <c r="MMQ29" s="497"/>
      <c r="MMR29" s="497"/>
      <c r="MMS29" s="497"/>
      <c r="MMT29" s="497"/>
      <c r="MMU29" s="497"/>
      <c r="MMV29" s="497"/>
      <c r="MMW29" s="497"/>
      <c r="MMX29" s="497"/>
      <c r="MMY29" s="497"/>
      <c r="MMZ29" s="497"/>
      <c r="MNA29" s="497"/>
      <c r="MNB29" s="497"/>
      <c r="MNC29" s="497"/>
      <c r="MND29" s="497"/>
      <c r="MNE29" s="497"/>
      <c r="MNF29" s="497"/>
      <c r="MNG29" s="497"/>
      <c r="MNH29" s="497"/>
      <c r="MNI29" s="497"/>
      <c r="MNJ29" s="497"/>
      <c r="MNK29" s="497"/>
      <c r="MNL29" s="497"/>
      <c r="MNM29" s="497"/>
      <c r="MNN29" s="497"/>
      <c r="MNO29" s="497"/>
      <c r="MNP29" s="497"/>
      <c r="MNQ29" s="497"/>
      <c r="MNR29" s="497"/>
      <c r="MNS29" s="497"/>
      <c r="MNT29" s="497"/>
      <c r="MNU29" s="497"/>
      <c r="MNV29" s="497"/>
      <c r="MNW29" s="497"/>
      <c r="MNX29" s="497"/>
      <c r="MNY29" s="497"/>
      <c r="MNZ29" s="497"/>
      <c r="MOA29" s="497"/>
      <c r="MOB29" s="497"/>
      <c r="MOC29" s="497"/>
      <c r="MOD29" s="497"/>
      <c r="MOE29" s="497"/>
      <c r="MOF29" s="497"/>
      <c r="MOG29" s="497"/>
      <c r="MOH29" s="497"/>
      <c r="MOI29" s="497"/>
      <c r="MOJ29" s="497"/>
      <c r="MOK29" s="497"/>
      <c r="MOL29" s="497"/>
      <c r="MOM29" s="497"/>
      <c r="MON29" s="497"/>
      <c r="MOO29" s="497"/>
      <c r="MOP29" s="497"/>
      <c r="MOQ29" s="497"/>
      <c r="MOR29" s="497"/>
      <c r="MOS29" s="497"/>
      <c r="MOT29" s="497"/>
      <c r="MOU29" s="497"/>
      <c r="MOV29" s="497"/>
      <c r="MOW29" s="497"/>
      <c r="MOX29" s="497"/>
      <c r="MOY29" s="497"/>
      <c r="MOZ29" s="497"/>
      <c r="MPA29" s="497"/>
      <c r="MPB29" s="497"/>
      <c r="MPC29" s="497"/>
      <c r="MPD29" s="497"/>
      <c r="MPE29" s="497"/>
      <c r="MPF29" s="497"/>
      <c r="MPG29" s="497"/>
      <c r="MPH29" s="497"/>
      <c r="MPI29" s="497"/>
      <c r="MPJ29" s="497"/>
      <c r="MPK29" s="497"/>
      <c r="MPL29" s="497"/>
      <c r="MPM29" s="497"/>
      <c r="MPN29" s="497"/>
      <c r="MPO29" s="497"/>
      <c r="MPP29" s="497"/>
      <c r="MPQ29" s="497"/>
      <c r="MPR29" s="497"/>
      <c r="MPS29" s="497"/>
      <c r="MPT29" s="497"/>
      <c r="MPU29" s="497"/>
      <c r="MPV29" s="497"/>
      <c r="MPW29" s="497"/>
      <c r="MPX29" s="497"/>
      <c r="MPY29" s="497"/>
      <c r="MPZ29" s="497"/>
      <c r="MQA29" s="497"/>
      <c r="MQB29" s="497"/>
      <c r="MQC29" s="497"/>
      <c r="MQD29" s="497"/>
      <c r="MQE29" s="497"/>
      <c r="MQF29" s="497"/>
      <c r="MQG29" s="497"/>
      <c r="MQH29" s="497"/>
      <c r="MQI29" s="497"/>
      <c r="MQJ29" s="497"/>
      <c r="MQK29" s="497"/>
      <c r="MQL29" s="497"/>
      <c r="MQM29" s="497"/>
      <c r="MQN29" s="497"/>
      <c r="MQO29" s="497"/>
      <c r="MQP29" s="497"/>
      <c r="MQQ29" s="497"/>
      <c r="MQR29" s="497"/>
      <c r="MQS29" s="497"/>
      <c r="MQT29" s="497"/>
      <c r="MQU29" s="497"/>
      <c r="MQV29" s="497"/>
      <c r="MQW29" s="497"/>
      <c r="MQX29" s="497"/>
      <c r="MQY29" s="497"/>
      <c r="MQZ29" s="497"/>
      <c r="MRA29" s="497"/>
      <c r="MRB29" s="497"/>
      <c r="MRC29" s="497"/>
      <c r="MRD29" s="497"/>
      <c r="MRE29" s="497"/>
      <c r="MRF29" s="497"/>
      <c r="MRG29" s="497"/>
      <c r="MRH29" s="497"/>
      <c r="MRI29" s="497"/>
      <c r="MRJ29" s="497"/>
      <c r="MRK29" s="497"/>
      <c r="MRL29" s="497"/>
      <c r="MRM29" s="497"/>
      <c r="MRN29" s="497"/>
      <c r="MRO29" s="497"/>
      <c r="MRP29" s="497"/>
      <c r="MRQ29" s="497"/>
      <c r="MRR29" s="497"/>
      <c r="MRS29" s="497"/>
      <c r="MRT29" s="497"/>
      <c r="MRU29" s="497"/>
      <c r="MRV29" s="497"/>
      <c r="MRW29" s="497"/>
      <c r="MRX29" s="497"/>
      <c r="MRY29" s="497"/>
      <c r="MRZ29" s="497"/>
      <c r="MSA29" s="497"/>
      <c r="MSB29" s="497"/>
      <c r="MSC29" s="497"/>
      <c r="MSD29" s="497"/>
      <c r="MSE29" s="497"/>
      <c r="MSF29" s="497"/>
      <c r="MSG29" s="497"/>
      <c r="MSH29" s="497"/>
      <c r="MSI29" s="497"/>
      <c r="MSJ29" s="497"/>
      <c r="MSK29" s="497"/>
      <c r="MSL29" s="497"/>
      <c r="MSM29" s="497"/>
      <c r="MSN29" s="497"/>
      <c r="MSO29" s="497"/>
      <c r="MSP29" s="497"/>
      <c r="MSQ29" s="497"/>
      <c r="MSR29" s="497"/>
      <c r="MSS29" s="497"/>
      <c r="MST29" s="497"/>
      <c r="MSU29" s="497"/>
      <c r="MSV29" s="497"/>
      <c r="MSW29" s="497"/>
      <c r="MSX29" s="497"/>
      <c r="MSY29" s="497"/>
      <c r="MSZ29" s="497"/>
      <c r="MTA29" s="497"/>
      <c r="MTB29" s="497"/>
      <c r="MTC29" s="497"/>
      <c r="MTD29" s="497"/>
      <c r="MTE29" s="497"/>
      <c r="MTF29" s="497"/>
      <c r="MTG29" s="497"/>
      <c r="MTH29" s="497"/>
      <c r="MTI29" s="497"/>
      <c r="MTJ29" s="497"/>
      <c r="MTK29" s="497"/>
      <c r="MTL29" s="497"/>
      <c r="MTM29" s="497"/>
      <c r="MTN29" s="497"/>
      <c r="MTO29" s="497"/>
      <c r="MTP29" s="497"/>
      <c r="MTQ29" s="497"/>
      <c r="MTR29" s="497"/>
      <c r="MTS29" s="497"/>
      <c r="MTT29" s="497"/>
      <c r="MTU29" s="497"/>
      <c r="MTV29" s="497"/>
      <c r="MTW29" s="497"/>
      <c r="MTX29" s="497"/>
      <c r="MTY29" s="497"/>
      <c r="MTZ29" s="497"/>
      <c r="MUA29" s="497"/>
      <c r="MUB29" s="497"/>
      <c r="MUC29" s="497"/>
      <c r="MUD29" s="497"/>
      <c r="MUE29" s="497"/>
      <c r="MUF29" s="497"/>
      <c r="MUG29" s="497"/>
      <c r="MUH29" s="497"/>
      <c r="MUI29" s="497"/>
      <c r="MUJ29" s="497"/>
      <c r="MUK29" s="497"/>
      <c r="MUL29" s="497"/>
      <c r="MUM29" s="497"/>
      <c r="MUN29" s="497"/>
      <c r="MUO29" s="497"/>
      <c r="MUP29" s="497"/>
      <c r="MUQ29" s="497"/>
      <c r="MUR29" s="497"/>
      <c r="MUS29" s="497"/>
      <c r="MUT29" s="497"/>
      <c r="MUU29" s="497"/>
      <c r="MUV29" s="497"/>
      <c r="MUW29" s="497"/>
      <c r="MUX29" s="497"/>
      <c r="MUY29" s="497"/>
      <c r="MUZ29" s="497"/>
      <c r="MVA29" s="497"/>
      <c r="MVB29" s="497"/>
      <c r="MVC29" s="497"/>
      <c r="MVD29" s="497"/>
      <c r="MVE29" s="497"/>
      <c r="MVF29" s="497"/>
      <c r="MVG29" s="497"/>
      <c r="MVH29" s="497"/>
      <c r="MVI29" s="497"/>
      <c r="MVJ29" s="497"/>
      <c r="MVK29" s="497"/>
      <c r="MVL29" s="497"/>
      <c r="MVM29" s="497"/>
      <c r="MVN29" s="497"/>
      <c r="MVO29" s="497"/>
      <c r="MVP29" s="497"/>
      <c r="MVQ29" s="497"/>
      <c r="MVR29" s="497"/>
      <c r="MVS29" s="497"/>
      <c r="MVT29" s="497"/>
      <c r="MVU29" s="497"/>
      <c r="MVV29" s="497"/>
      <c r="MVW29" s="497"/>
      <c r="MVX29" s="497"/>
      <c r="MVY29" s="497"/>
      <c r="MVZ29" s="497"/>
      <c r="MWA29" s="497"/>
      <c r="MWB29" s="497"/>
      <c r="MWC29" s="497"/>
      <c r="MWD29" s="497"/>
      <c r="MWE29" s="497"/>
      <c r="MWF29" s="497"/>
      <c r="MWG29" s="497"/>
      <c r="MWH29" s="497"/>
      <c r="MWI29" s="497"/>
      <c r="MWJ29" s="497"/>
      <c r="MWK29" s="497"/>
      <c r="MWL29" s="497"/>
      <c r="MWM29" s="497"/>
      <c r="MWN29" s="497"/>
      <c r="MWO29" s="497"/>
      <c r="MWP29" s="497"/>
      <c r="MWQ29" s="497"/>
      <c r="MWR29" s="497"/>
      <c r="MWS29" s="497"/>
      <c r="MWT29" s="497"/>
      <c r="MWU29" s="497"/>
      <c r="MWV29" s="497"/>
      <c r="MWW29" s="497"/>
      <c r="MWX29" s="497"/>
      <c r="MWY29" s="497"/>
      <c r="MWZ29" s="497"/>
      <c r="MXA29" s="497"/>
      <c r="MXB29" s="497"/>
      <c r="MXC29" s="497"/>
      <c r="MXD29" s="497"/>
      <c r="MXE29" s="497"/>
      <c r="MXF29" s="497"/>
      <c r="MXG29" s="497"/>
      <c r="MXH29" s="497"/>
      <c r="MXI29" s="497"/>
      <c r="MXJ29" s="497"/>
      <c r="MXK29" s="497"/>
      <c r="MXL29" s="497"/>
      <c r="MXM29" s="497"/>
      <c r="MXN29" s="497"/>
      <c r="MXO29" s="497"/>
      <c r="MXP29" s="497"/>
      <c r="MXQ29" s="497"/>
      <c r="MXR29" s="497"/>
      <c r="MXS29" s="497"/>
      <c r="MXT29" s="497"/>
      <c r="MXU29" s="497"/>
      <c r="MXV29" s="497"/>
      <c r="MXW29" s="497"/>
      <c r="MXX29" s="497"/>
      <c r="MXY29" s="497"/>
      <c r="MXZ29" s="497"/>
      <c r="MYA29" s="497"/>
      <c r="MYB29" s="497"/>
      <c r="MYC29" s="497"/>
      <c r="MYD29" s="497"/>
      <c r="MYE29" s="497"/>
      <c r="MYF29" s="497"/>
      <c r="MYG29" s="497"/>
      <c r="MYH29" s="497"/>
      <c r="MYI29" s="497"/>
      <c r="MYJ29" s="497"/>
      <c r="MYK29" s="497"/>
      <c r="MYL29" s="497"/>
      <c r="MYM29" s="497"/>
      <c r="MYN29" s="497"/>
      <c r="MYO29" s="497"/>
      <c r="MYP29" s="497"/>
      <c r="MYQ29" s="497"/>
      <c r="MYR29" s="497"/>
      <c r="MYS29" s="497"/>
      <c r="MYT29" s="497"/>
      <c r="MYU29" s="497"/>
      <c r="MYV29" s="497"/>
      <c r="MYW29" s="497"/>
      <c r="MYX29" s="497"/>
      <c r="MYY29" s="497"/>
      <c r="MYZ29" s="497"/>
      <c r="MZA29" s="497"/>
      <c r="MZB29" s="497"/>
      <c r="MZC29" s="497"/>
      <c r="MZD29" s="497"/>
      <c r="MZE29" s="497"/>
      <c r="MZF29" s="497"/>
      <c r="MZG29" s="497"/>
      <c r="MZH29" s="497"/>
      <c r="MZI29" s="497"/>
      <c r="MZJ29" s="497"/>
      <c r="MZK29" s="497"/>
      <c r="MZL29" s="497"/>
      <c r="MZM29" s="497"/>
      <c r="MZN29" s="497"/>
      <c r="MZO29" s="497"/>
      <c r="MZP29" s="497"/>
      <c r="MZQ29" s="497"/>
      <c r="MZR29" s="497"/>
      <c r="MZS29" s="497"/>
      <c r="MZT29" s="497"/>
      <c r="MZU29" s="497"/>
      <c r="MZV29" s="497"/>
      <c r="MZW29" s="497"/>
      <c r="MZX29" s="497"/>
      <c r="MZY29" s="497"/>
      <c r="MZZ29" s="497"/>
      <c r="NAA29" s="497"/>
      <c r="NAB29" s="497"/>
      <c r="NAC29" s="497"/>
      <c r="NAD29" s="497"/>
      <c r="NAE29" s="497"/>
      <c r="NAF29" s="497"/>
      <c r="NAG29" s="497"/>
      <c r="NAH29" s="497"/>
      <c r="NAI29" s="497"/>
      <c r="NAJ29" s="497"/>
      <c r="NAK29" s="497"/>
      <c r="NAL29" s="497"/>
      <c r="NAM29" s="497"/>
      <c r="NAN29" s="497"/>
      <c r="NAO29" s="497"/>
      <c r="NAP29" s="497"/>
      <c r="NAQ29" s="497"/>
      <c r="NAR29" s="497"/>
      <c r="NAS29" s="497"/>
      <c r="NAT29" s="497"/>
      <c r="NAU29" s="497"/>
      <c r="NAV29" s="497"/>
      <c r="NAW29" s="497"/>
      <c r="NAX29" s="497"/>
      <c r="NAY29" s="497"/>
      <c r="NAZ29" s="497"/>
      <c r="NBA29" s="497"/>
      <c r="NBB29" s="497"/>
      <c r="NBC29" s="497"/>
      <c r="NBD29" s="497"/>
      <c r="NBE29" s="497"/>
      <c r="NBF29" s="497"/>
      <c r="NBG29" s="497"/>
      <c r="NBH29" s="497"/>
      <c r="NBI29" s="497"/>
      <c r="NBJ29" s="497"/>
      <c r="NBK29" s="497"/>
      <c r="NBL29" s="497"/>
      <c r="NBM29" s="497"/>
      <c r="NBN29" s="497"/>
      <c r="NBO29" s="497"/>
      <c r="NBP29" s="497"/>
      <c r="NBQ29" s="497"/>
      <c r="NBR29" s="497"/>
      <c r="NBS29" s="497"/>
      <c r="NBT29" s="497"/>
      <c r="NBU29" s="497"/>
      <c r="NBV29" s="497"/>
      <c r="NBW29" s="497"/>
      <c r="NBX29" s="497"/>
      <c r="NBY29" s="497"/>
      <c r="NBZ29" s="497"/>
      <c r="NCA29" s="497"/>
      <c r="NCB29" s="497"/>
      <c r="NCC29" s="497"/>
      <c r="NCD29" s="497"/>
      <c r="NCE29" s="497"/>
      <c r="NCF29" s="497"/>
      <c r="NCG29" s="497"/>
      <c r="NCH29" s="497"/>
      <c r="NCI29" s="497"/>
      <c r="NCJ29" s="497"/>
      <c r="NCK29" s="497"/>
      <c r="NCL29" s="497"/>
      <c r="NCM29" s="497"/>
      <c r="NCN29" s="497"/>
      <c r="NCO29" s="497"/>
      <c r="NCP29" s="497"/>
      <c r="NCQ29" s="497"/>
      <c r="NCR29" s="497"/>
      <c r="NCS29" s="497"/>
      <c r="NCT29" s="497"/>
      <c r="NCU29" s="497"/>
      <c r="NCV29" s="497"/>
      <c r="NCW29" s="497"/>
      <c r="NCX29" s="497"/>
      <c r="NCY29" s="497"/>
      <c r="NCZ29" s="497"/>
      <c r="NDA29" s="497"/>
      <c r="NDB29" s="497"/>
      <c r="NDC29" s="497"/>
      <c r="NDD29" s="497"/>
      <c r="NDE29" s="497"/>
      <c r="NDF29" s="497"/>
      <c r="NDG29" s="497"/>
      <c r="NDH29" s="497"/>
      <c r="NDI29" s="497"/>
      <c r="NDJ29" s="497"/>
      <c r="NDK29" s="497"/>
      <c r="NDL29" s="497"/>
      <c r="NDM29" s="497"/>
      <c r="NDN29" s="497"/>
      <c r="NDO29" s="497"/>
      <c r="NDP29" s="497"/>
      <c r="NDQ29" s="497"/>
      <c r="NDR29" s="497"/>
      <c r="NDS29" s="497"/>
      <c r="NDT29" s="497"/>
      <c r="NDU29" s="497"/>
      <c r="NDV29" s="497"/>
      <c r="NDW29" s="497"/>
      <c r="NDX29" s="497"/>
      <c r="NDY29" s="497"/>
      <c r="NDZ29" s="497"/>
      <c r="NEA29" s="497"/>
      <c r="NEB29" s="497"/>
      <c r="NEC29" s="497"/>
      <c r="NED29" s="497"/>
      <c r="NEE29" s="497"/>
      <c r="NEF29" s="497"/>
      <c r="NEG29" s="497"/>
      <c r="NEH29" s="497"/>
      <c r="NEI29" s="497"/>
      <c r="NEJ29" s="497"/>
      <c r="NEK29" s="497"/>
      <c r="NEL29" s="497"/>
      <c r="NEM29" s="497"/>
      <c r="NEN29" s="497"/>
      <c r="NEO29" s="497"/>
      <c r="NEP29" s="497"/>
      <c r="NEQ29" s="497"/>
      <c r="NER29" s="497"/>
      <c r="NES29" s="497"/>
      <c r="NET29" s="497"/>
      <c r="NEU29" s="497"/>
      <c r="NEV29" s="497"/>
      <c r="NEW29" s="497"/>
      <c r="NEX29" s="497"/>
      <c r="NEY29" s="497"/>
      <c r="NEZ29" s="497"/>
      <c r="NFA29" s="497"/>
      <c r="NFB29" s="497"/>
      <c r="NFC29" s="497"/>
      <c r="NFD29" s="497"/>
      <c r="NFE29" s="497"/>
      <c r="NFF29" s="497"/>
      <c r="NFG29" s="497"/>
      <c r="NFH29" s="497"/>
      <c r="NFI29" s="497"/>
      <c r="NFJ29" s="497"/>
      <c r="NFK29" s="497"/>
      <c r="NFL29" s="497"/>
      <c r="NFM29" s="497"/>
      <c r="NFN29" s="497"/>
      <c r="NFO29" s="497"/>
      <c r="NFP29" s="497"/>
      <c r="NFQ29" s="497"/>
      <c r="NFR29" s="497"/>
      <c r="NFS29" s="497"/>
      <c r="NFT29" s="497"/>
      <c r="NFU29" s="497"/>
      <c r="NFV29" s="497"/>
      <c r="NFW29" s="497"/>
      <c r="NFX29" s="497"/>
      <c r="NFY29" s="497"/>
      <c r="NFZ29" s="497"/>
      <c r="NGA29" s="497"/>
      <c r="NGB29" s="497"/>
      <c r="NGC29" s="497"/>
      <c r="NGD29" s="497"/>
      <c r="NGE29" s="497"/>
      <c r="NGF29" s="497"/>
      <c r="NGG29" s="497"/>
      <c r="NGH29" s="497"/>
      <c r="NGI29" s="497"/>
      <c r="NGJ29" s="497"/>
      <c r="NGK29" s="497"/>
      <c r="NGL29" s="497"/>
      <c r="NGM29" s="497"/>
      <c r="NGN29" s="497"/>
      <c r="NGO29" s="497"/>
      <c r="NGP29" s="497"/>
      <c r="NGQ29" s="497"/>
      <c r="NGR29" s="497"/>
      <c r="NGS29" s="497"/>
      <c r="NGT29" s="497"/>
      <c r="NGU29" s="497"/>
      <c r="NGV29" s="497"/>
      <c r="NGW29" s="497"/>
      <c r="NGX29" s="497"/>
      <c r="NGY29" s="497"/>
      <c r="NGZ29" s="497"/>
      <c r="NHA29" s="497"/>
      <c r="NHB29" s="497"/>
      <c r="NHC29" s="497"/>
      <c r="NHD29" s="497"/>
      <c r="NHE29" s="497"/>
      <c r="NHF29" s="497"/>
      <c r="NHG29" s="497"/>
      <c r="NHH29" s="497"/>
      <c r="NHI29" s="497"/>
      <c r="NHJ29" s="497"/>
      <c r="NHK29" s="497"/>
      <c r="NHL29" s="497"/>
      <c r="NHM29" s="497"/>
      <c r="NHN29" s="497"/>
      <c r="NHO29" s="497"/>
      <c r="NHP29" s="497"/>
      <c r="NHQ29" s="497"/>
      <c r="NHR29" s="497"/>
      <c r="NHS29" s="497"/>
      <c r="NHT29" s="497"/>
      <c r="NHU29" s="497"/>
      <c r="NHV29" s="497"/>
      <c r="NHW29" s="497"/>
      <c r="NHX29" s="497"/>
      <c r="NHY29" s="497"/>
      <c r="NHZ29" s="497"/>
      <c r="NIA29" s="497"/>
      <c r="NIB29" s="497"/>
      <c r="NIC29" s="497"/>
      <c r="NID29" s="497"/>
      <c r="NIE29" s="497"/>
      <c r="NIF29" s="497"/>
      <c r="NIG29" s="497"/>
      <c r="NIH29" s="497"/>
      <c r="NII29" s="497"/>
      <c r="NIJ29" s="497"/>
      <c r="NIK29" s="497"/>
      <c r="NIL29" s="497"/>
      <c r="NIM29" s="497"/>
      <c r="NIN29" s="497"/>
      <c r="NIO29" s="497"/>
      <c r="NIP29" s="497"/>
      <c r="NIQ29" s="497"/>
      <c r="NIR29" s="497"/>
      <c r="NIS29" s="497"/>
      <c r="NIT29" s="497"/>
      <c r="NIU29" s="497"/>
      <c r="NIV29" s="497"/>
      <c r="NIW29" s="497"/>
      <c r="NIX29" s="497"/>
      <c r="NIY29" s="497"/>
      <c r="NIZ29" s="497"/>
      <c r="NJA29" s="497"/>
      <c r="NJB29" s="497"/>
      <c r="NJC29" s="497"/>
      <c r="NJD29" s="497"/>
      <c r="NJE29" s="497"/>
      <c r="NJF29" s="497"/>
      <c r="NJG29" s="497"/>
      <c r="NJH29" s="497"/>
      <c r="NJI29" s="497"/>
      <c r="NJJ29" s="497"/>
      <c r="NJK29" s="497"/>
      <c r="NJL29" s="497"/>
      <c r="NJM29" s="497"/>
      <c r="NJN29" s="497"/>
      <c r="NJO29" s="497"/>
      <c r="NJP29" s="497"/>
      <c r="NJQ29" s="497"/>
      <c r="NJR29" s="497"/>
      <c r="NJS29" s="497"/>
      <c r="NJT29" s="497"/>
      <c r="NJU29" s="497"/>
      <c r="NJV29" s="497"/>
      <c r="NJW29" s="497"/>
      <c r="NJX29" s="497"/>
      <c r="NJY29" s="497"/>
      <c r="NJZ29" s="497"/>
      <c r="NKA29" s="497"/>
      <c r="NKB29" s="497"/>
      <c r="NKC29" s="497"/>
      <c r="NKD29" s="497"/>
      <c r="NKE29" s="497"/>
      <c r="NKF29" s="497"/>
      <c r="NKG29" s="497"/>
      <c r="NKH29" s="497"/>
      <c r="NKI29" s="497"/>
      <c r="NKJ29" s="497"/>
      <c r="NKK29" s="497"/>
      <c r="NKL29" s="497"/>
      <c r="NKM29" s="497"/>
      <c r="NKN29" s="497"/>
      <c r="NKO29" s="497"/>
      <c r="NKP29" s="497"/>
      <c r="NKQ29" s="497"/>
      <c r="NKR29" s="497"/>
      <c r="NKS29" s="497"/>
      <c r="NKT29" s="497"/>
      <c r="NKU29" s="497"/>
      <c r="NKV29" s="497"/>
      <c r="NKW29" s="497"/>
      <c r="NKX29" s="497"/>
      <c r="NKY29" s="497"/>
      <c r="NKZ29" s="497"/>
      <c r="NLA29" s="497"/>
      <c r="NLB29" s="497"/>
      <c r="NLC29" s="497"/>
      <c r="NLD29" s="497"/>
      <c r="NLE29" s="497"/>
      <c r="NLF29" s="497"/>
      <c r="NLG29" s="497"/>
      <c r="NLH29" s="497"/>
      <c r="NLI29" s="497"/>
      <c r="NLJ29" s="497"/>
      <c r="NLK29" s="497"/>
      <c r="NLL29" s="497"/>
      <c r="NLM29" s="497"/>
      <c r="NLN29" s="497"/>
      <c r="NLO29" s="497"/>
      <c r="NLP29" s="497"/>
      <c r="NLQ29" s="497"/>
      <c r="NLR29" s="497"/>
      <c r="NLS29" s="497"/>
      <c r="NLT29" s="497"/>
      <c r="NLU29" s="497"/>
      <c r="NLV29" s="497"/>
      <c r="NLW29" s="497"/>
      <c r="NLX29" s="497"/>
      <c r="NLY29" s="497"/>
      <c r="NLZ29" s="497"/>
      <c r="NMA29" s="497"/>
      <c r="NMB29" s="497"/>
      <c r="NMC29" s="497"/>
      <c r="NMD29" s="497"/>
      <c r="NME29" s="497"/>
      <c r="NMF29" s="497"/>
      <c r="NMG29" s="497"/>
      <c r="NMH29" s="497"/>
      <c r="NMI29" s="497"/>
      <c r="NMJ29" s="497"/>
      <c r="NMK29" s="497"/>
      <c r="NML29" s="497"/>
      <c r="NMM29" s="497"/>
      <c r="NMN29" s="497"/>
      <c r="NMO29" s="497"/>
      <c r="NMP29" s="497"/>
      <c r="NMQ29" s="497"/>
      <c r="NMR29" s="497"/>
      <c r="NMS29" s="497"/>
      <c r="NMT29" s="497"/>
      <c r="NMU29" s="497"/>
      <c r="NMV29" s="497"/>
      <c r="NMW29" s="497"/>
      <c r="NMX29" s="497"/>
      <c r="NMY29" s="497"/>
      <c r="NMZ29" s="497"/>
      <c r="NNA29" s="497"/>
      <c r="NNB29" s="497"/>
      <c r="NNC29" s="497"/>
      <c r="NND29" s="497"/>
      <c r="NNE29" s="497"/>
      <c r="NNF29" s="497"/>
      <c r="NNG29" s="497"/>
      <c r="NNH29" s="497"/>
      <c r="NNI29" s="497"/>
      <c r="NNJ29" s="497"/>
      <c r="NNK29" s="497"/>
      <c r="NNL29" s="497"/>
      <c r="NNM29" s="497"/>
      <c r="NNN29" s="497"/>
      <c r="NNO29" s="497"/>
      <c r="NNP29" s="497"/>
      <c r="NNQ29" s="497"/>
      <c r="NNR29" s="497"/>
      <c r="NNS29" s="497"/>
      <c r="NNT29" s="497"/>
      <c r="NNU29" s="497"/>
      <c r="NNV29" s="497"/>
      <c r="NNW29" s="497"/>
      <c r="NNX29" s="497"/>
      <c r="NNY29" s="497"/>
      <c r="NNZ29" s="497"/>
      <c r="NOA29" s="497"/>
      <c r="NOB29" s="497"/>
      <c r="NOC29" s="497"/>
      <c r="NOD29" s="497"/>
      <c r="NOE29" s="497"/>
      <c r="NOF29" s="497"/>
      <c r="NOG29" s="497"/>
      <c r="NOH29" s="497"/>
      <c r="NOI29" s="497"/>
      <c r="NOJ29" s="497"/>
      <c r="NOK29" s="497"/>
      <c r="NOL29" s="497"/>
      <c r="NOM29" s="497"/>
      <c r="NON29" s="497"/>
      <c r="NOO29" s="497"/>
      <c r="NOP29" s="497"/>
      <c r="NOQ29" s="497"/>
      <c r="NOR29" s="497"/>
      <c r="NOS29" s="497"/>
      <c r="NOT29" s="497"/>
      <c r="NOU29" s="497"/>
      <c r="NOV29" s="497"/>
      <c r="NOW29" s="497"/>
      <c r="NOX29" s="497"/>
      <c r="NOY29" s="497"/>
      <c r="NOZ29" s="497"/>
      <c r="NPA29" s="497"/>
      <c r="NPB29" s="497"/>
      <c r="NPC29" s="497"/>
      <c r="NPD29" s="497"/>
      <c r="NPE29" s="497"/>
      <c r="NPF29" s="497"/>
      <c r="NPG29" s="497"/>
      <c r="NPH29" s="497"/>
      <c r="NPI29" s="497"/>
      <c r="NPJ29" s="497"/>
      <c r="NPK29" s="497"/>
      <c r="NPL29" s="497"/>
      <c r="NPM29" s="497"/>
      <c r="NPN29" s="497"/>
      <c r="NPO29" s="497"/>
      <c r="NPP29" s="497"/>
      <c r="NPQ29" s="497"/>
      <c r="NPR29" s="497"/>
      <c r="NPS29" s="497"/>
      <c r="NPT29" s="497"/>
      <c r="NPU29" s="497"/>
      <c r="NPV29" s="497"/>
      <c r="NPW29" s="497"/>
      <c r="NPX29" s="497"/>
      <c r="NPY29" s="497"/>
      <c r="NPZ29" s="497"/>
      <c r="NQA29" s="497"/>
      <c r="NQB29" s="497"/>
      <c r="NQC29" s="497"/>
      <c r="NQD29" s="497"/>
      <c r="NQE29" s="497"/>
      <c r="NQF29" s="497"/>
      <c r="NQG29" s="497"/>
      <c r="NQH29" s="497"/>
      <c r="NQI29" s="497"/>
      <c r="NQJ29" s="497"/>
      <c r="NQK29" s="497"/>
      <c r="NQL29" s="497"/>
      <c r="NQM29" s="497"/>
      <c r="NQN29" s="497"/>
      <c r="NQO29" s="497"/>
      <c r="NQP29" s="497"/>
      <c r="NQQ29" s="497"/>
      <c r="NQR29" s="497"/>
      <c r="NQS29" s="497"/>
      <c r="NQT29" s="497"/>
      <c r="NQU29" s="497"/>
      <c r="NQV29" s="497"/>
      <c r="NQW29" s="497"/>
      <c r="NQX29" s="497"/>
      <c r="NQY29" s="497"/>
      <c r="NQZ29" s="497"/>
      <c r="NRA29" s="497"/>
      <c r="NRB29" s="497"/>
      <c r="NRC29" s="497"/>
      <c r="NRD29" s="497"/>
      <c r="NRE29" s="497"/>
      <c r="NRF29" s="497"/>
      <c r="NRG29" s="497"/>
      <c r="NRH29" s="497"/>
      <c r="NRI29" s="497"/>
      <c r="NRJ29" s="497"/>
      <c r="NRK29" s="497"/>
      <c r="NRL29" s="497"/>
      <c r="NRM29" s="497"/>
      <c r="NRN29" s="497"/>
      <c r="NRO29" s="497"/>
      <c r="NRP29" s="497"/>
      <c r="NRQ29" s="497"/>
      <c r="NRR29" s="497"/>
      <c r="NRS29" s="497"/>
      <c r="NRT29" s="497"/>
      <c r="NRU29" s="497"/>
      <c r="NRV29" s="497"/>
      <c r="NRW29" s="497"/>
      <c r="NRX29" s="497"/>
      <c r="NRY29" s="497"/>
      <c r="NRZ29" s="497"/>
      <c r="NSA29" s="497"/>
      <c r="NSB29" s="497"/>
      <c r="NSC29" s="497"/>
      <c r="NSD29" s="497"/>
      <c r="NSE29" s="497"/>
      <c r="NSF29" s="497"/>
      <c r="NSG29" s="497"/>
      <c r="NSH29" s="497"/>
      <c r="NSI29" s="497"/>
      <c r="NSJ29" s="497"/>
      <c r="NSK29" s="497"/>
      <c r="NSL29" s="497"/>
      <c r="NSM29" s="497"/>
      <c r="NSN29" s="497"/>
      <c r="NSO29" s="497"/>
      <c r="NSP29" s="497"/>
      <c r="NSQ29" s="497"/>
      <c r="NSR29" s="497"/>
      <c r="NSS29" s="497"/>
      <c r="NST29" s="497"/>
      <c r="NSU29" s="497"/>
      <c r="NSV29" s="497"/>
      <c r="NSW29" s="497"/>
      <c r="NSX29" s="497"/>
      <c r="NSY29" s="497"/>
      <c r="NSZ29" s="497"/>
      <c r="NTA29" s="497"/>
      <c r="NTB29" s="497"/>
      <c r="NTC29" s="497"/>
      <c r="NTD29" s="497"/>
      <c r="NTE29" s="497"/>
      <c r="NTF29" s="497"/>
      <c r="NTG29" s="497"/>
      <c r="NTH29" s="497"/>
      <c r="NTI29" s="497"/>
      <c r="NTJ29" s="497"/>
      <c r="NTK29" s="497"/>
      <c r="NTL29" s="497"/>
      <c r="NTM29" s="497"/>
      <c r="NTN29" s="497"/>
      <c r="NTO29" s="497"/>
      <c r="NTP29" s="497"/>
      <c r="NTQ29" s="497"/>
      <c r="NTR29" s="497"/>
      <c r="NTS29" s="497"/>
      <c r="NTT29" s="497"/>
      <c r="NTU29" s="497"/>
      <c r="NTV29" s="497"/>
      <c r="NTW29" s="497"/>
      <c r="NTX29" s="497"/>
      <c r="NTY29" s="497"/>
      <c r="NTZ29" s="497"/>
      <c r="NUA29" s="497"/>
      <c r="NUB29" s="497"/>
      <c r="NUC29" s="497"/>
      <c r="NUD29" s="497"/>
      <c r="NUE29" s="497"/>
      <c r="NUF29" s="497"/>
      <c r="NUG29" s="497"/>
      <c r="NUH29" s="497"/>
      <c r="NUI29" s="497"/>
      <c r="NUJ29" s="497"/>
      <c r="NUK29" s="497"/>
      <c r="NUL29" s="497"/>
      <c r="NUM29" s="497"/>
      <c r="NUN29" s="497"/>
      <c r="NUO29" s="497"/>
      <c r="NUP29" s="497"/>
      <c r="NUQ29" s="497"/>
      <c r="NUR29" s="497"/>
      <c r="NUS29" s="497"/>
      <c r="NUT29" s="497"/>
      <c r="NUU29" s="497"/>
      <c r="NUV29" s="497"/>
      <c r="NUW29" s="497"/>
      <c r="NUX29" s="497"/>
      <c r="NUY29" s="497"/>
      <c r="NUZ29" s="497"/>
      <c r="NVA29" s="497"/>
      <c r="NVB29" s="497"/>
      <c r="NVC29" s="497"/>
      <c r="NVD29" s="497"/>
      <c r="NVE29" s="497"/>
      <c r="NVF29" s="497"/>
      <c r="NVG29" s="497"/>
      <c r="NVH29" s="497"/>
      <c r="NVI29" s="497"/>
      <c r="NVJ29" s="497"/>
      <c r="NVK29" s="497"/>
      <c r="NVL29" s="497"/>
      <c r="NVM29" s="497"/>
      <c r="NVN29" s="497"/>
      <c r="NVO29" s="497"/>
      <c r="NVP29" s="497"/>
      <c r="NVQ29" s="497"/>
      <c r="NVR29" s="497"/>
      <c r="NVS29" s="497"/>
      <c r="NVT29" s="497"/>
      <c r="NVU29" s="497"/>
      <c r="NVV29" s="497"/>
      <c r="NVW29" s="497"/>
      <c r="NVX29" s="497"/>
      <c r="NVY29" s="497"/>
      <c r="NVZ29" s="497"/>
      <c r="NWA29" s="497"/>
      <c r="NWB29" s="497"/>
      <c r="NWC29" s="497"/>
      <c r="NWD29" s="497"/>
      <c r="NWE29" s="497"/>
      <c r="NWF29" s="497"/>
      <c r="NWG29" s="497"/>
      <c r="NWH29" s="497"/>
      <c r="NWI29" s="497"/>
      <c r="NWJ29" s="497"/>
      <c r="NWK29" s="497"/>
      <c r="NWL29" s="497"/>
      <c r="NWM29" s="497"/>
      <c r="NWN29" s="497"/>
      <c r="NWO29" s="497"/>
      <c r="NWP29" s="497"/>
      <c r="NWQ29" s="497"/>
      <c r="NWR29" s="497"/>
      <c r="NWS29" s="497"/>
      <c r="NWT29" s="497"/>
      <c r="NWU29" s="497"/>
      <c r="NWV29" s="497"/>
      <c r="NWW29" s="497"/>
      <c r="NWX29" s="497"/>
      <c r="NWY29" s="497"/>
      <c r="NWZ29" s="497"/>
      <c r="NXA29" s="497"/>
      <c r="NXB29" s="497"/>
      <c r="NXC29" s="497"/>
      <c r="NXD29" s="497"/>
      <c r="NXE29" s="497"/>
      <c r="NXF29" s="497"/>
      <c r="NXG29" s="497"/>
      <c r="NXH29" s="497"/>
      <c r="NXI29" s="497"/>
      <c r="NXJ29" s="497"/>
      <c r="NXK29" s="497"/>
      <c r="NXL29" s="497"/>
      <c r="NXM29" s="497"/>
      <c r="NXN29" s="497"/>
      <c r="NXO29" s="497"/>
      <c r="NXP29" s="497"/>
      <c r="NXQ29" s="497"/>
      <c r="NXR29" s="497"/>
      <c r="NXS29" s="497"/>
      <c r="NXT29" s="497"/>
      <c r="NXU29" s="497"/>
      <c r="NXV29" s="497"/>
      <c r="NXW29" s="497"/>
      <c r="NXX29" s="497"/>
      <c r="NXY29" s="497"/>
      <c r="NXZ29" s="497"/>
      <c r="NYA29" s="497"/>
      <c r="NYB29" s="497"/>
      <c r="NYC29" s="497"/>
      <c r="NYD29" s="497"/>
      <c r="NYE29" s="497"/>
      <c r="NYF29" s="497"/>
      <c r="NYG29" s="497"/>
      <c r="NYH29" s="497"/>
      <c r="NYI29" s="497"/>
      <c r="NYJ29" s="497"/>
      <c r="NYK29" s="497"/>
      <c r="NYL29" s="497"/>
      <c r="NYM29" s="497"/>
      <c r="NYN29" s="497"/>
      <c r="NYO29" s="497"/>
      <c r="NYP29" s="497"/>
      <c r="NYQ29" s="497"/>
      <c r="NYR29" s="497"/>
      <c r="NYS29" s="497"/>
      <c r="NYT29" s="497"/>
      <c r="NYU29" s="497"/>
      <c r="NYV29" s="497"/>
      <c r="NYW29" s="497"/>
      <c r="NYX29" s="497"/>
      <c r="NYY29" s="497"/>
      <c r="NYZ29" s="497"/>
      <c r="NZA29" s="497"/>
      <c r="NZB29" s="497"/>
      <c r="NZC29" s="497"/>
      <c r="NZD29" s="497"/>
      <c r="NZE29" s="497"/>
      <c r="NZF29" s="497"/>
      <c r="NZG29" s="497"/>
      <c r="NZH29" s="497"/>
      <c r="NZI29" s="497"/>
      <c r="NZJ29" s="497"/>
      <c r="NZK29" s="497"/>
      <c r="NZL29" s="497"/>
      <c r="NZM29" s="497"/>
      <c r="NZN29" s="497"/>
      <c r="NZO29" s="497"/>
      <c r="NZP29" s="497"/>
      <c r="NZQ29" s="497"/>
      <c r="NZR29" s="497"/>
      <c r="NZS29" s="497"/>
      <c r="NZT29" s="497"/>
      <c r="NZU29" s="497"/>
      <c r="NZV29" s="497"/>
      <c r="NZW29" s="497"/>
      <c r="NZX29" s="497"/>
      <c r="NZY29" s="497"/>
      <c r="NZZ29" s="497"/>
      <c r="OAA29" s="497"/>
      <c r="OAB29" s="497"/>
      <c r="OAC29" s="497"/>
      <c r="OAD29" s="497"/>
      <c r="OAE29" s="497"/>
      <c r="OAF29" s="497"/>
      <c r="OAG29" s="497"/>
      <c r="OAH29" s="497"/>
      <c r="OAI29" s="497"/>
      <c r="OAJ29" s="497"/>
      <c r="OAK29" s="497"/>
      <c r="OAL29" s="497"/>
      <c r="OAM29" s="497"/>
      <c r="OAN29" s="497"/>
      <c r="OAO29" s="497"/>
      <c r="OAP29" s="497"/>
      <c r="OAQ29" s="497"/>
      <c r="OAR29" s="497"/>
      <c r="OAS29" s="497"/>
      <c r="OAT29" s="497"/>
      <c r="OAU29" s="497"/>
      <c r="OAV29" s="497"/>
      <c r="OAW29" s="497"/>
      <c r="OAX29" s="497"/>
      <c r="OAY29" s="497"/>
      <c r="OAZ29" s="497"/>
      <c r="OBA29" s="497"/>
      <c r="OBB29" s="497"/>
      <c r="OBC29" s="497"/>
      <c r="OBD29" s="497"/>
      <c r="OBE29" s="497"/>
      <c r="OBF29" s="497"/>
      <c r="OBG29" s="497"/>
      <c r="OBH29" s="497"/>
      <c r="OBI29" s="497"/>
      <c r="OBJ29" s="497"/>
      <c r="OBK29" s="497"/>
      <c r="OBL29" s="497"/>
      <c r="OBM29" s="497"/>
      <c r="OBN29" s="497"/>
      <c r="OBO29" s="497"/>
      <c r="OBP29" s="497"/>
      <c r="OBQ29" s="497"/>
      <c r="OBR29" s="497"/>
      <c r="OBS29" s="497"/>
      <c r="OBT29" s="497"/>
      <c r="OBU29" s="497"/>
      <c r="OBV29" s="497"/>
      <c r="OBW29" s="497"/>
      <c r="OBX29" s="497"/>
      <c r="OBY29" s="497"/>
      <c r="OBZ29" s="497"/>
      <c r="OCA29" s="497"/>
      <c r="OCB29" s="497"/>
      <c r="OCC29" s="497"/>
      <c r="OCD29" s="497"/>
      <c r="OCE29" s="497"/>
      <c r="OCF29" s="497"/>
      <c r="OCG29" s="497"/>
      <c r="OCH29" s="497"/>
      <c r="OCI29" s="497"/>
      <c r="OCJ29" s="497"/>
      <c r="OCK29" s="497"/>
      <c r="OCL29" s="497"/>
      <c r="OCM29" s="497"/>
      <c r="OCN29" s="497"/>
      <c r="OCO29" s="497"/>
      <c r="OCP29" s="497"/>
      <c r="OCQ29" s="497"/>
      <c r="OCR29" s="497"/>
      <c r="OCS29" s="497"/>
      <c r="OCT29" s="497"/>
      <c r="OCU29" s="497"/>
      <c r="OCV29" s="497"/>
      <c r="OCW29" s="497"/>
      <c r="OCX29" s="497"/>
      <c r="OCY29" s="497"/>
      <c r="OCZ29" s="497"/>
      <c r="ODA29" s="497"/>
      <c r="ODB29" s="497"/>
      <c r="ODC29" s="497"/>
      <c r="ODD29" s="497"/>
      <c r="ODE29" s="497"/>
      <c r="ODF29" s="497"/>
      <c r="ODG29" s="497"/>
      <c r="ODH29" s="497"/>
      <c r="ODI29" s="497"/>
      <c r="ODJ29" s="497"/>
      <c r="ODK29" s="497"/>
      <c r="ODL29" s="497"/>
      <c r="ODM29" s="497"/>
      <c r="ODN29" s="497"/>
      <c r="ODO29" s="497"/>
      <c r="ODP29" s="497"/>
      <c r="ODQ29" s="497"/>
      <c r="ODR29" s="497"/>
      <c r="ODS29" s="497"/>
      <c r="ODT29" s="497"/>
      <c r="ODU29" s="497"/>
      <c r="ODV29" s="497"/>
      <c r="ODW29" s="497"/>
      <c r="ODX29" s="497"/>
      <c r="ODY29" s="497"/>
      <c r="ODZ29" s="497"/>
      <c r="OEA29" s="497"/>
      <c r="OEB29" s="497"/>
      <c r="OEC29" s="497"/>
      <c r="OED29" s="497"/>
      <c r="OEE29" s="497"/>
      <c r="OEF29" s="497"/>
      <c r="OEG29" s="497"/>
      <c r="OEH29" s="497"/>
      <c r="OEI29" s="497"/>
      <c r="OEJ29" s="497"/>
      <c r="OEK29" s="497"/>
      <c r="OEL29" s="497"/>
      <c r="OEM29" s="497"/>
      <c r="OEN29" s="497"/>
      <c r="OEO29" s="497"/>
      <c r="OEP29" s="497"/>
      <c r="OEQ29" s="497"/>
      <c r="OER29" s="497"/>
      <c r="OES29" s="497"/>
      <c r="OET29" s="497"/>
      <c r="OEU29" s="497"/>
      <c r="OEV29" s="497"/>
      <c r="OEW29" s="497"/>
      <c r="OEX29" s="497"/>
      <c r="OEY29" s="497"/>
      <c r="OEZ29" s="497"/>
      <c r="OFA29" s="497"/>
      <c r="OFB29" s="497"/>
      <c r="OFC29" s="497"/>
      <c r="OFD29" s="497"/>
      <c r="OFE29" s="497"/>
      <c r="OFF29" s="497"/>
      <c r="OFG29" s="497"/>
      <c r="OFH29" s="497"/>
      <c r="OFI29" s="497"/>
      <c r="OFJ29" s="497"/>
      <c r="OFK29" s="497"/>
      <c r="OFL29" s="497"/>
      <c r="OFM29" s="497"/>
      <c r="OFN29" s="497"/>
      <c r="OFO29" s="497"/>
      <c r="OFP29" s="497"/>
      <c r="OFQ29" s="497"/>
      <c r="OFR29" s="497"/>
      <c r="OFS29" s="497"/>
      <c r="OFT29" s="497"/>
      <c r="OFU29" s="497"/>
      <c r="OFV29" s="497"/>
      <c r="OFW29" s="497"/>
      <c r="OFX29" s="497"/>
      <c r="OFY29" s="497"/>
      <c r="OFZ29" s="497"/>
      <c r="OGA29" s="497"/>
      <c r="OGB29" s="497"/>
      <c r="OGC29" s="497"/>
      <c r="OGD29" s="497"/>
      <c r="OGE29" s="497"/>
      <c r="OGF29" s="497"/>
      <c r="OGG29" s="497"/>
      <c r="OGH29" s="497"/>
      <c r="OGI29" s="497"/>
      <c r="OGJ29" s="497"/>
      <c r="OGK29" s="497"/>
      <c r="OGL29" s="497"/>
      <c r="OGM29" s="497"/>
      <c r="OGN29" s="497"/>
      <c r="OGO29" s="497"/>
      <c r="OGP29" s="497"/>
      <c r="OGQ29" s="497"/>
      <c r="OGR29" s="497"/>
      <c r="OGS29" s="497"/>
      <c r="OGT29" s="497"/>
      <c r="OGU29" s="497"/>
      <c r="OGV29" s="497"/>
      <c r="OGW29" s="497"/>
      <c r="OGX29" s="497"/>
      <c r="OGY29" s="497"/>
      <c r="OGZ29" s="497"/>
      <c r="OHA29" s="497"/>
      <c r="OHB29" s="497"/>
      <c r="OHC29" s="497"/>
      <c r="OHD29" s="497"/>
      <c r="OHE29" s="497"/>
      <c r="OHF29" s="497"/>
      <c r="OHG29" s="497"/>
      <c r="OHH29" s="497"/>
      <c r="OHI29" s="497"/>
      <c r="OHJ29" s="497"/>
      <c r="OHK29" s="497"/>
      <c r="OHL29" s="497"/>
      <c r="OHM29" s="497"/>
      <c r="OHN29" s="497"/>
      <c r="OHO29" s="497"/>
      <c r="OHP29" s="497"/>
      <c r="OHQ29" s="497"/>
      <c r="OHR29" s="497"/>
      <c r="OHS29" s="497"/>
      <c r="OHT29" s="497"/>
      <c r="OHU29" s="497"/>
      <c r="OHV29" s="497"/>
      <c r="OHW29" s="497"/>
      <c r="OHX29" s="497"/>
      <c r="OHY29" s="497"/>
      <c r="OHZ29" s="497"/>
      <c r="OIA29" s="497"/>
      <c r="OIB29" s="497"/>
      <c r="OIC29" s="497"/>
      <c r="OID29" s="497"/>
      <c r="OIE29" s="497"/>
      <c r="OIF29" s="497"/>
      <c r="OIG29" s="497"/>
      <c r="OIH29" s="497"/>
      <c r="OII29" s="497"/>
      <c r="OIJ29" s="497"/>
      <c r="OIK29" s="497"/>
      <c r="OIL29" s="497"/>
      <c r="OIM29" s="497"/>
      <c r="OIN29" s="497"/>
      <c r="OIO29" s="497"/>
      <c r="OIP29" s="497"/>
      <c r="OIQ29" s="497"/>
      <c r="OIR29" s="497"/>
      <c r="OIS29" s="497"/>
      <c r="OIT29" s="497"/>
      <c r="OIU29" s="497"/>
      <c r="OIV29" s="497"/>
      <c r="OIW29" s="497"/>
      <c r="OIX29" s="497"/>
      <c r="OIY29" s="497"/>
      <c r="OIZ29" s="497"/>
      <c r="OJA29" s="497"/>
      <c r="OJB29" s="497"/>
      <c r="OJC29" s="497"/>
      <c r="OJD29" s="497"/>
      <c r="OJE29" s="497"/>
      <c r="OJF29" s="497"/>
      <c r="OJG29" s="497"/>
      <c r="OJH29" s="497"/>
      <c r="OJI29" s="497"/>
      <c r="OJJ29" s="497"/>
      <c r="OJK29" s="497"/>
      <c r="OJL29" s="497"/>
      <c r="OJM29" s="497"/>
      <c r="OJN29" s="497"/>
      <c r="OJO29" s="497"/>
      <c r="OJP29" s="497"/>
      <c r="OJQ29" s="497"/>
      <c r="OJR29" s="497"/>
      <c r="OJS29" s="497"/>
      <c r="OJT29" s="497"/>
      <c r="OJU29" s="497"/>
      <c r="OJV29" s="497"/>
      <c r="OJW29" s="497"/>
      <c r="OJX29" s="497"/>
      <c r="OJY29" s="497"/>
      <c r="OJZ29" s="497"/>
      <c r="OKA29" s="497"/>
      <c r="OKB29" s="497"/>
      <c r="OKC29" s="497"/>
      <c r="OKD29" s="497"/>
      <c r="OKE29" s="497"/>
      <c r="OKF29" s="497"/>
      <c r="OKG29" s="497"/>
      <c r="OKH29" s="497"/>
      <c r="OKI29" s="497"/>
      <c r="OKJ29" s="497"/>
      <c r="OKK29" s="497"/>
      <c r="OKL29" s="497"/>
      <c r="OKM29" s="497"/>
      <c r="OKN29" s="497"/>
      <c r="OKO29" s="497"/>
      <c r="OKP29" s="497"/>
      <c r="OKQ29" s="497"/>
      <c r="OKR29" s="497"/>
      <c r="OKS29" s="497"/>
      <c r="OKT29" s="497"/>
      <c r="OKU29" s="497"/>
      <c r="OKV29" s="497"/>
      <c r="OKW29" s="497"/>
      <c r="OKX29" s="497"/>
      <c r="OKY29" s="497"/>
      <c r="OKZ29" s="497"/>
      <c r="OLA29" s="497"/>
      <c r="OLB29" s="497"/>
      <c r="OLC29" s="497"/>
      <c r="OLD29" s="497"/>
      <c r="OLE29" s="497"/>
      <c r="OLF29" s="497"/>
      <c r="OLG29" s="497"/>
      <c r="OLH29" s="497"/>
      <c r="OLI29" s="497"/>
      <c r="OLJ29" s="497"/>
      <c r="OLK29" s="497"/>
      <c r="OLL29" s="497"/>
      <c r="OLM29" s="497"/>
      <c r="OLN29" s="497"/>
      <c r="OLO29" s="497"/>
      <c r="OLP29" s="497"/>
      <c r="OLQ29" s="497"/>
      <c r="OLR29" s="497"/>
      <c r="OLS29" s="497"/>
      <c r="OLT29" s="497"/>
      <c r="OLU29" s="497"/>
      <c r="OLV29" s="497"/>
      <c r="OLW29" s="497"/>
      <c r="OLX29" s="497"/>
      <c r="OLY29" s="497"/>
      <c r="OLZ29" s="497"/>
      <c r="OMA29" s="497"/>
      <c r="OMB29" s="497"/>
      <c r="OMC29" s="497"/>
      <c r="OMD29" s="497"/>
      <c r="OME29" s="497"/>
      <c r="OMF29" s="497"/>
      <c r="OMG29" s="497"/>
      <c r="OMH29" s="497"/>
      <c r="OMI29" s="497"/>
      <c r="OMJ29" s="497"/>
      <c r="OMK29" s="497"/>
      <c r="OML29" s="497"/>
      <c r="OMM29" s="497"/>
      <c r="OMN29" s="497"/>
      <c r="OMO29" s="497"/>
      <c r="OMP29" s="497"/>
      <c r="OMQ29" s="497"/>
      <c r="OMR29" s="497"/>
      <c r="OMS29" s="497"/>
      <c r="OMT29" s="497"/>
      <c r="OMU29" s="497"/>
      <c r="OMV29" s="497"/>
      <c r="OMW29" s="497"/>
      <c r="OMX29" s="497"/>
      <c r="OMY29" s="497"/>
      <c r="OMZ29" s="497"/>
      <c r="ONA29" s="497"/>
      <c r="ONB29" s="497"/>
      <c r="ONC29" s="497"/>
      <c r="OND29" s="497"/>
      <c r="ONE29" s="497"/>
      <c r="ONF29" s="497"/>
      <c r="ONG29" s="497"/>
      <c r="ONH29" s="497"/>
      <c r="ONI29" s="497"/>
      <c r="ONJ29" s="497"/>
      <c r="ONK29" s="497"/>
      <c r="ONL29" s="497"/>
      <c r="ONM29" s="497"/>
      <c r="ONN29" s="497"/>
      <c r="ONO29" s="497"/>
      <c r="ONP29" s="497"/>
      <c r="ONQ29" s="497"/>
      <c r="ONR29" s="497"/>
      <c r="ONS29" s="497"/>
      <c r="ONT29" s="497"/>
      <c r="ONU29" s="497"/>
      <c r="ONV29" s="497"/>
      <c r="ONW29" s="497"/>
      <c r="ONX29" s="497"/>
      <c r="ONY29" s="497"/>
      <c r="ONZ29" s="497"/>
      <c r="OOA29" s="497"/>
      <c r="OOB29" s="497"/>
      <c r="OOC29" s="497"/>
      <c r="OOD29" s="497"/>
      <c r="OOE29" s="497"/>
      <c r="OOF29" s="497"/>
      <c r="OOG29" s="497"/>
      <c r="OOH29" s="497"/>
      <c r="OOI29" s="497"/>
      <c r="OOJ29" s="497"/>
      <c r="OOK29" s="497"/>
      <c r="OOL29" s="497"/>
      <c r="OOM29" s="497"/>
      <c r="OON29" s="497"/>
      <c r="OOO29" s="497"/>
      <c r="OOP29" s="497"/>
      <c r="OOQ29" s="497"/>
      <c r="OOR29" s="497"/>
      <c r="OOS29" s="497"/>
      <c r="OOT29" s="497"/>
      <c r="OOU29" s="497"/>
      <c r="OOV29" s="497"/>
      <c r="OOW29" s="497"/>
      <c r="OOX29" s="497"/>
      <c r="OOY29" s="497"/>
      <c r="OOZ29" s="497"/>
      <c r="OPA29" s="497"/>
      <c r="OPB29" s="497"/>
      <c r="OPC29" s="497"/>
      <c r="OPD29" s="497"/>
      <c r="OPE29" s="497"/>
      <c r="OPF29" s="497"/>
      <c r="OPG29" s="497"/>
      <c r="OPH29" s="497"/>
      <c r="OPI29" s="497"/>
      <c r="OPJ29" s="497"/>
      <c r="OPK29" s="497"/>
      <c r="OPL29" s="497"/>
      <c r="OPM29" s="497"/>
      <c r="OPN29" s="497"/>
      <c r="OPO29" s="497"/>
      <c r="OPP29" s="497"/>
      <c r="OPQ29" s="497"/>
      <c r="OPR29" s="497"/>
      <c r="OPS29" s="497"/>
      <c r="OPT29" s="497"/>
      <c r="OPU29" s="497"/>
      <c r="OPV29" s="497"/>
      <c r="OPW29" s="497"/>
      <c r="OPX29" s="497"/>
      <c r="OPY29" s="497"/>
      <c r="OPZ29" s="497"/>
      <c r="OQA29" s="497"/>
      <c r="OQB29" s="497"/>
      <c r="OQC29" s="497"/>
      <c r="OQD29" s="497"/>
      <c r="OQE29" s="497"/>
      <c r="OQF29" s="497"/>
      <c r="OQG29" s="497"/>
      <c r="OQH29" s="497"/>
      <c r="OQI29" s="497"/>
      <c r="OQJ29" s="497"/>
      <c r="OQK29" s="497"/>
      <c r="OQL29" s="497"/>
      <c r="OQM29" s="497"/>
      <c r="OQN29" s="497"/>
      <c r="OQO29" s="497"/>
      <c r="OQP29" s="497"/>
      <c r="OQQ29" s="497"/>
      <c r="OQR29" s="497"/>
      <c r="OQS29" s="497"/>
      <c r="OQT29" s="497"/>
      <c r="OQU29" s="497"/>
      <c r="OQV29" s="497"/>
      <c r="OQW29" s="497"/>
      <c r="OQX29" s="497"/>
      <c r="OQY29" s="497"/>
      <c r="OQZ29" s="497"/>
      <c r="ORA29" s="497"/>
      <c r="ORB29" s="497"/>
      <c r="ORC29" s="497"/>
      <c r="ORD29" s="497"/>
      <c r="ORE29" s="497"/>
      <c r="ORF29" s="497"/>
      <c r="ORG29" s="497"/>
      <c r="ORH29" s="497"/>
      <c r="ORI29" s="497"/>
      <c r="ORJ29" s="497"/>
      <c r="ORK29" s="497"/>
      <c r="ORL29" s="497"/>
      <c r="ORM29" s="497"/>
      <c r="ORN29" s="497"/>
      <c r="ORO29" s="497"/>
      <c r="ORP29" s="497"/>
      <c r="ORQ29" s="497"/>
      <c r="ORR29" s="497"/>
      <c r="ORS29" s="497"/>
      <c r="ORT29" s="497"/>
      <c r="ORU29" s="497"/>
      <c r="ORV29" s="497"/>
      <c r="ORW29" s="497"/>
      <c r="ORX29" s="497"/>
      <c r="ORY29" s="497"/>
      <c r="ORZ29" s="497"/>
      <c r="OSA29" s="497"/>
      <c r="OSB29" s="497"/>
      <c r="OSC29" s="497"/>
      <c r="OSD29" s="497"/>
      <c r="OSE29" s="497"/>
      <c r="OSF29" s="497"/>
      <c r="OSG29" s="497"/>
      <c r="OSH29" s="497"/>
      <c r="OSI29" s="497"/>
      <c r="OSJ29" s="497"/>
      <c r="OSK29" s="497"/>
      <c r="OSL29" s="497"/>
      <c r="OSM29" s="497"/>
      <c r="OSN29" s="497"/>
      <c r="OSO29" s="497"/>
      <c r="OSP29" s="497"/>
      <c r="OSQ29" s="497"/>
      <c r="OSR29" s="497"/>
      <c r="OSS29" s="497"/>
      <c r="OST29" s="497"/>
      <c r="OSU29" s="497"/>
      <c r="OSV29" s="497"/>
      <c r="OSW29" s="497"/>
      <c r="OSX29" s="497"/>
      <c r="OSY29" s="497"/>
      <c r="OSZ29" s="497"/>
      <c r="OTA29" s="497"/>
      <c r="OTB29" s="497"/>
      <c r="OTC29" s="497"/>
      <c r="OTD29" s="497"/>
      <c r="OTE29" s="497"/>
      <c r="OTF29" s="497"/>
      <c r="OTG29" s="497"/>
      <c r="OTH29" s="497"/>
      <c r="OTI29" s="497"/>
      <c r="OTJ29" s="497"/>
      <c r="OTK29" s="497"/>
      <c r="OTL29" s="497"/>
      <c r="OTM29" s="497"/>
      <c r="OTN29" s="497"/>
      <c r="OTO29" s="497"/>
      <c r="OTP29" s="497"/>
      <c r="OTQ29" s="497"/>
      <c r="OTR29" s="497"/>
      <c r="OTS29" s="497"/>
      <c r="OTT29" s="497"/>
      <c r="OTU29" s="497"/>
      <c r="OTV29" s="497"/>
      <c r="OTW29" s="497"/>
      <c r="OTX29" s="497"/>
      <c r="OTY29" s="497"/>
      <c r="OTZ29" s="497"/>
      <c r="OUA29" s="497"/>
      <c r="OUB29" s="497"/>
      <c r="OUC29" s="497"/>
      <c r="OUD29" s="497"/>
      <c r="OUE29" s="497"/>
      <c r="OUF29" s="497"/>
      <c r="OUG29" s="497"/>
      <c r="OUH29" s="497"/>
      <c r="OUI29" s="497"/>
      <c r="OUJ29" s="497"/>
      <c r="OUK29" s="497"/>
      <c r="OUL29" s="497"/>
      <c r="OUM29" s="497"/>
      <c r="OUN29" s="497"/>
      <c r="OUO29" s="497"/>
      <c r="OUP29" s="497"/>
      <c r="OUQ29" s="497"/>
      <c r="OUR29" s="497"/>
      <c r="OUS29" s="497"/>
      <c r="OUT29" s="497"/>
      <c r="OUU29" s="497"/>
      <c r="OUV29" s="497"/>
      <c r="OUW29" s="497"/>
      <c r="OUX29" s="497"/>
      <c r="OUY29" s="497"/>
      <c r="OUZ29" s="497"/>
      <c r="OVA29" s="497"/>
      <c r="OVB29" s="497"/>
      <c r="OVC29" s="497"/>
      <c r="OVD29" s="497"/>
      <c r="OVE29" s="497"/>
      <c r="OVF29" s="497"/>
      <c r="OVG29" s="497"/>
      <c r="OVH29" s="497"/>
      <c r="OVI29" s="497"/>
      <c r="OVJ29" s="497"/>
      <c r="OVK29" s="497"/>
      <c r="OVL29" s="497"/>
      <c r="OVM29" s="497"/>
      <c r="OVN29" s="497"/>
      <c r="OVO29" s="497"/>
      <c r="OVP29" s="497"/>
      <c r="OVQ29" s="497"/>
      <c r="OVR29" s="497"/>
      <c r="OVS29" s="497"/>
      <c r="OVT29" s="497"/>
      <c r="OVU29" s="497"/>
      <c r="OVV29" s="497"/>
      <c r="OVW29" s="497"/>
      <c r="OVX29" s="497"/>
      <c r="OVY29" s="497"/>
      <c r="OVZ29" s="497"/>
      <c r="OWA29" s="497"/>
      <c r="OWB29" s="497"/>
      <c r="OWC29" s="497"/>
      <c r="OWD29" s="497"/>
      <c r="OWE29" s="497"/>
      <c r="OWF29" s="497"/>
      <c r="OWG29" s="497"/>
      <c r="OWH29" s="497"/>
      <c r="OWI29" s="497"/>
      <c r="OWJ29" s="497"/>
      <c r="OWK29" s="497"/>
      <c r="OWL29" s="497"/>
      <c r="OWM29" s="497"/>
      <c r="OWN29" s="497"/>
      <c r="OWO29" s="497"/>
      <c r="OWP29" s="497"/>
      <c r="OWQ29" s="497"/>
      <c r="OWR29" s="497"/>
      <c r="OWS29" s="497"/>
      <c r="OWT29" s="497"/>
      <c r="OWU29" s="497"/>
      <c r="OWV29" s="497"/>
      <c r="OWW29" s="497"/>
      <c r="OWX29" s="497"/>
      <c r="OWY29" s="497"/>
      <c r="OWZ29" s="497"/>
      <c r="OXA29" s="497"/>
      <c r="OXB29" s="497"/>
      <c r="OXC29" s="497"/>
      <c r="OXD29" s="497"/>
      <c r="OXE29" s="497"/>
      <c r="OXF29" s="497"/>
      <c r="OXG29" s="497"/>
      <c r="OXH29" s="497"/>
      <c r="OXI29" s="497"/>
      <c r="OXJ29" s="497"/>
      <c r="OXK29" s="497"/>
      <c r="OXL29" s="497"/>
      <c r="OXM29" s="497"/>
      <c r="OXN29" s="497"/>
      <c r="OXO29" s="497"/>
      <c r="OXP29" s="497"/>
      <c r="OXQ29" s="497"/>
      <c r="OXR29" s="497"/>
      <c r="OXS29" s="497"/>
      <c r="OXT29" s="497"/>
      <c r="OXU29" s="497"/>
      <c r="OXV29" s="497"/>
      <c r="OXW29" s="497"/>
      <c r="OXX29" s="497"/>
      <c r="OXY29" s="497"/>
      <c r="OXZ29" s="497"/>
      <c r="OYA29" s="497"/>
      <c r="OYB29" s="497"/>
      <c r="OYC29" s="497"/>
      <c r="OYD29" s="497"/>
      <c r="OYE29" s="497"/>
      <c r="OYF29" s="497"/>
      <c r="OYG29" s="497"/>
      <c r="OYH29" s="497"/>
      <c r="OYI29" s="497"/>
      <c r="OYJ29" s="497"/>
      <c r="OYK29" s="497"/>
      <c r="OYL29" s="497"/>
      <c r="OYM29" s="497"/>
      <c r="OYN29" s="497"/>
      <c r="OYO29" s="497"/>
      <c r="OYP29" s="497"/>
      <c r="OYQ29" s="497"/>
      <c r="OYR29" s="497"/>
      <c r="OYS29" s="497"/>
      <c r="OYT29" s="497"/>
      <c r="OYU29" s="497"/>
      <c r="OYV29" s="497"/>
      <c r="OYW29" s="497"/>
      <c r="OYX29" s="497"/>
      <c r="OYY29" s="497"/>
      <c r="OYZ29" s="497"/>
      <c r="OZA29" s="497"/>
      <c r="OZB29" s="497"/>
      <c r="OZC29" s="497"/>
      <c r="OZD29" s="497"/>
      <c r="OZE29" s="497"/>
      <c r="OZF29" s="497"/>
      <c r="OZG29" s="497"/>
      <c r="OZH29" s="497"/>
      <c r="OZI29" s="497"/>
      <c r="OZJ29" s="497"/>
      <c r="OZK29" s="497"/>
      <c r="OZL29" s="497"/>
      <c r="OZM29" s="497"/>
      <c r="OZN29" s="497"/>
      <c r="OZO29" s="497"/>
      <c r="OZP29" s="497"/>
      <c r="OZQ29" s="497"/>
      <c r="OZR29" s="497"/>
      <c r="OZS29" s="497"/>
      <c r="OZT29" s="497"/>
      <c r="OZU29" s="497"/>
      <c r="OZV29" s="497"/>
      <c r="OZW29" s="497"/>
      <c r="OZX29" s="497"/>
      <c r="OZY29" s="497"/>
      <c r="OZZ29" s="497"/>
      <c r="PAA29" s="497"/>
      <c r="PAB29" s="497"/>
      <c r="PAC29" s="497"/>
      <c r="PAD29" s="497"/>
      <c r="PAE29" s="497"/>
      <c r="PAF29" s="497"/>
      <c r="PAG29" s="497"/>
      <c r="PAH29" s="497"/>
      <c r="PAI29" s="497"/>
      <c r="PAJ29" s="497"/>
      <c r="PAK29" s="497"/>
      <c r="PAL29" s="497"/>
      <c r="PAM29" s="497"/>
      <c r="PAN29" s="497"/>
      <c r="PAO29" s="497"/>
      <c r="PAP29" s="497"/>
      <c r="PAQ29" s="497"/>
      <c r="PAR29" s="497"/>
      <c r="PAS29" s="497"/>
      <c r="PAT29" s="497"/>
      <c r="PAU29" s="497"/>
      <c r="PAV29" s="497"/>
      <c r="PAW29" s="497"/>
      <c r="PAX29" s="497"/>
      <c r="PAY29" s="497"/>
      <c r="PAZ29" s="497"/>
      <c r="PBA29" s="497"/>
      <c r="PBB29" s="497"/>
      <c r="PBC29" s="497"/>
      <c r="PBD29" s="497"/>
      <c r="PBE29" s="497"/>
      <c r="PBF29" s="497"/>
      <c r="PBG29" s="497"/>
      <c r="PBH29" s="497"/>
      <c r="PBI29" s="497"/>
      <c r="PBJ29" s="497"/>
      <c r="PBK29" s="497"/>
      <c r="PBL29" s="497"/>
      <c r="PBM29" s="497"/>
      <c r="PBN29" s="497"/>
      <c r="PBO29" s="497"/>
      <c r="PBP29" s="497"/>
      <c r="PBQ29" s="497"/>
      <c r="PBR29" s="497"/>
      <c r="PBS29" s="497"/>
      <c r="PBT29" s="497"/>
      <c r="PBU29" s="497"/>
      <c r="PBV29" s="497"/>
      <c r="PBW29" s="497"/>
      <c r="PBX29" s="497"/>
      <c r="PBY29" s="497"/>
      <c r="PBZ29" s="497"/>
      <c r="PCA29" s="497"/>
      <c r="PCB29" s="497"/>
      <c r="PCC29" s="497"/>
      <c r="PCD29" s="497"/>
      <c r="PCE29" s="497"/>
      <c r="PCF29" s="497"/>
      <c r="PCG29" s="497"/>
      <c r="PCH29" s="497"/>
      <c r="PCI29" s="497"/>
      <c r="PCJ29" s="497"/>
      <c r="PCK29" s="497"/>
      <c r="PCL29" s="497"/>
      <c r="PCM29" s="497"/>
      <c r="PCN29" s="497"/>
      <c r="PCO29" s="497"/>
      <c r="PCP29" s="497"/>
      <c r="PCQ29" s="497"/>
      <c r="PCR29" s="497"/>
      <c r="PCS29" s="497"/>
      <c r="PCT29" s="497"/>
      <c r="PCU29" s="497"/>
      <c r="PCV29" s="497"/>
      <c r="PCW29" s="497"/>
      <c r="PCX29" s="497"/>
      <c r="PCY29" s="497"/>
      <c r="PCZ29" s="497"/>
      <c r="PDA29" s="497"/>
      <c r="PDB29" s="497"/>
      <c r="PDC29" s="497"/>
      <c r="PDD29" s="497"/>
      <c r="PDE29" s="497"/>
      <c r="PDF29" s="497"/>
      <c r="PDG29" s="497"/>
      <c r="PDH29" s="497"/>
      <c r="PDI29" s="497"/>
      <c r="PDJ29" s="497"/>
      <c r="PDK29" s="497"/>
      <c r="PDL29" s="497"/>
      <c r="PDM29" s="497"/>
      <c r="PDN29" s="497"/>
      <c r="PDO29" s="497"/>
      <c r="PDP29" s="497"/>
      <c r="PDQ29" s="497"/>
      <c r="PDR29" s="497"/>
      <c r="PDS29" s="497"/>
      <c r="PDT29" s="497"/>
      <c r="PDU29" s="497"/>
      <c r="PDV29" s="497"/>
      <c r="PDW29" s="497"/>
      <c r="PDX29" s="497"/>
      <c r="PDY29" s="497"/>
      <c r="PDZ29" s="497"/>
      <c r="PEA29" s="497"/>
      <c r="PEB29" s="497"/>
      <c r="PEC29" s="497"/>
      <c r="PED29" s="497"/>
      <c r="PEE29" s="497"/>
      <c r="PEF29" s="497"/>
      <c r="PEG29" s="497"/>
      <c r="PEH29" s="497"/>
      <c r="PEI29" s="497"/>
      <c r="PEJ29" s="497"/>
      <c r="PEK29" s="497"/>
      <c r="PEL29" s="497"/>
      <c r="PEM29" s="497"/>
      <c r="PEN29" s="497"/>
      <c r="PEO29" s="497"/>
      <c r="PEP29" s="497"/>
      <c r="PEQ29" s="497"/>
      <c r="PER29" s="497"/>
      <c r="PES29" s="497"/>
      <c r="PET29" s="497"/>
      <c r="PEU29" s="497"/>
      <c r="PEV29" s="497"/>
      <c r="PEW29" s="497"/>
      <c r="PEX29" s="497"/>
      <c r="PEY29" s="497"/>
      <c r="PEZ29" s="497"/>
      <c r="PFA29" s="497"/>
      <c r="PFB29" s="497"/>
      <c r="PFC29" s="497"/>
      <c r="PFD29" s="497"/>
      <c r="PFE29" s="497"/>
      <c r="PFF29" s="497"/>
      <c r="PFG29" s="497"/>
      <c r="PFH29" s="497"/>
      <c r="PFI29" s="497"/>
      <c r="PFJ29" s="497"/>
      <c r="PFK29" s="497"/>
      <c r="PFL29" s="497"/>
      <c r="PFM29" s="497"/>
      <c r="PFN29" s="497"/>
      <c r="PFO29" s="497"/>
      <c r="PFP29" s="497"/>
      <c r="PFQ29" s="497"/>
      <c r="PFR29" s="497"/>
      <c r="PFS29" s="497"/>
      <c r="PFT29" s="497"/>
      <c r="PFU29" s="497"/>
      <c r="PFV29" s="497"/>
      <c r="PFW29" s="497"/>
      <c r="PFX29" s="497"/>
      <c r="PFY29" s="497"/>
      <c r="PFZ29" s="497"/>
      <c r="PGA29" s="497"/>
      <c r="PGB29" s="497"/>
      <c r="PGC29" s="497"/>
      <c r="PGD29" s="497"/>
      <c r="PGE29" s="497"/>
      <c r="PGF29" s="497"/>
      <c r="PGG29" s="497"/>
      <c r="PGH29" s="497"/>
      <c r="PGI29" s="497"/>
      <c r="PGJ29" s="497"/>
      <c r="PGK29" s="497"/>
      <c r="PGL29" s="497"/>
      <c r="PGM29" s="497"/>
      <c r="PGN29" s="497"/>
      <c r="PGO29" s="497"/>
      <c r="PGP29" s="497"/>
      <c r="PGQ29" s="497"/>
      <c r="PGR29" s="497"/>
      <c r="PGS29" s="497"/>
      <c r="PGT29" s="497"/>
      <c r="PGU29" s="497"/>
      <c r="PGV29" s="497"/>
      <c r="PGW29" s="497"/>
      <c r="PGX29" s="497"/>
      <c r="PGY29" s="497"/>
      <c r="PGZ29" s="497"/>
      <c r="PHA29" s="497"/>
      <c r="PHB29" s="497"/>
      <c r="PHC29" s="497"/>
      <c r="PHD29" s="497"/>
      <c r="PHE29" s="497"/>
      <c r="PHF29" s="497"/>
      <c r="PHG29" s="497"/>
      <c r="PHH29" s="497"/>
      <c r="PHI29" s="497"/>
      <c r="PHJ29" s="497"/>
      <c r="PHK29" s="497"/>
      <c r="PHL29" s="497"/>
      <c r="PHM29" s="497"/>
      <c r="PHN29" s="497"/>
      <c r="PHO29" s="497"/>
      <c r="PHP29" s="497"/>
      <c r="PHQ29" s="497"/>
      <c r="PHR29" s="497"/>
      <c r="PHS29" s="497"/>
      <c r="PHT29" s="497"/>
      <c r="PHU29" s="497"/>
      <c r="PHV29" s="497"/>
      <c r="PHW29" s="497"/>
      <c r="PHX29" s="497"/>
      <c r="PHY29" s="497"/>
      <c r="PHZ29" s="497"/>
      <c r="PIA29" s="497"/>
      <c r="PIB29" s="497"/>
      <c r="PIC29" s="497"/>
      <c r="PID29" s="497"/>
      <c r="PIE29" s="497"/>
      <c r="PIF29" s="497"/>
      <c r="PIG29" s="497"/>
      <c r="PIH29" s="497"/>
      <c r="PII29" s="497"/>
      <c r="PIJ29" s="497"/>
      <c r="PIK29" s="497"/>
      <c r="PIL29" s="497"/>
      <c r="PIM29" s="497"/>
      <c r="PIN29" s="497"/>
      <c r="PIO29" s="497"/>
      <c r="PIP29" s="497"/>
      <c r="PIQ29" s="497"/>
      <c r="PIR29" s="497"/>
      <c r="PIS29" s="497"/>
      <c r="PIT29" s="497"/>
      <c r="PIU29" s="497"/>
      <c r="PIV29" s="497"/>
      <c r="PIW29" s="497"/>
      <c r="PIX29" s="497"/>
      <c r="PIY29" s="497"/>
      <c r="PIZ29" s="497"/>
      <c r="PJA29" s="497"/>
      <c r="PJB29" s="497"/>
      <c r="PJC29" s="497"/>
      <c r="PJD29" s="497"/>
      <c r="PJE29" s="497"/>
      <c r="PJF29" s="497"/>
      <c r="PJG29" s="497"/>
      <c r="PJH29" s="497"/>
      <c r="PJI29" s="497"/>
      <c r="PJJ29" s="497"/>
      <c r="PJK29" s="497"/>
      <c r="PJL29" s="497"/>
      <c r="PJM29" s="497"/>
      <c r="PJN29" s="497"/>
      <c r="PJO29" s="497"/>
      <c r="PJP29" s="497"/>
      <c r="PJQ29" s="497"/>
      <c r="PJR29" s="497"/>
      <c r="PJS29" s="497"/>
      <c r="PJT29" s="497"/>
      <c r="PJU29" s="497"/>
      <c r="PJV29" s="497"/>
      <c r="PJW29" s="497"/>
      <c r="PJX29" s="497"/>
      <c r="PJY29" s="497"/>
      <c r="PJZ29" s="497"/>
      <c r="PKA29" s="497"/>
      <c r="PKB29" s="497"/>
      <c r="PKC29" s="497"/>
      <c r="PKD29" s="497"/>
      <c r="PKE29" s="497"/>
      <c r="PKF29" s="497"/>
      <c r="PKG29" s="497"/>
      <c r="PKH29" s="497"/>
      <c r="PKI29" s="497"/>
      <c r="PKJ29" s="497"/>
      <c r="PKK29" s="497"/>
      <c r="PKL29" s="497"/>
      <c r="PKM29" s="497"/>
      <c r="PKN29" s="497"/>
      <c r="PKO29" s="497"/>
      <c r="PKP29" s="497"/>
      <c r="PKQ29" s="497"/>
      <c r="PKR29" s="497"/>
      <c r="PKS29" s="497"/>
      <c r="PKT29" s="497"/>
      <c r="PKU29" s="497"/>
      <c r="PKV29" s="497"/>
      <c r="PKW29" s="497"/>
      <c r="PKX29" s="497"/>
      <c r="PKY29" s="497"/>
      <c r="PKZ29" s="497"/>
      <c r="PLA29" s="497"/>
      <c r="PLB29" s="497"/>
      <c r="PLC29" s="497"/>
      <c r="PLD29" s="497"/>
      <c r="PLE29" s="497"/>
      <c r="PLF29" s="497"/>
      <c r="PLG29" s="497"/>
      <c r="PLH29" s="497"/>
      <c r="PLI29" s="497"/>
      <c r="PLJ29" s="497"/>
      <c r="PLK29" s="497"/>
      <c r="PLL29" s="497"/>
      <c r="PLM29" s="497"/>
      <c r="PLN29" s="497"/>
      <c r="PLO29" s="497"/>
      <c r="PLP29" s="497"/>
      <c r="PLQ29" s="497"/>
      <c r="PLR29" s="497"/>
      <c r="PLS29" s="497"/>
      <c r="PLT29" s="497"/>
      <c r="PLU29" s="497"/>
      <c r="PLV29" s="497"/>
      <c r="PLW29" s="497"/>
      <c r="PLX29" s="497"/>
      <c r="PLY29" s="497"/>
      <c r="PLZ29" s="497"/>
      <c r="PMA29" s="497"/>
      <c r="PMB29" s="497"/>
      <c r="PMC29" s="497"/>
      <c r="PMD29" s="497"/>
      <c r="PME29" s="497"/>
      <c r="PMF29" s="497"/>
      <c r="PMG29" s="497"/>
      <c r="PMH29" s="497"/>
      <c r="PMI29" s="497"/>
      <c r="PMJ29" s="497"/>
      <c r="PMK29" s="497"/>
      <c r="PML29" s="497"/>
      <c r="PMM29" s="497"/>
      <c r="PMN29" s="497"/>
      <c r="PMO29" s="497"/>
      <c r="PMP29" s="497"/>
      <c r="PMQ29" s="497"/>
      <c r="PMR29" s="497"/>
      <c r="PMS29" s="497"/>
      <c r="PMT29" s="497"/>
      <c r="PMU29" s="497"/>
      <c r="PMV29" s="497"/>
      <c r="PMW29" s="497"/>
      <c r="PMX29" s="497"/>
      <c r="PMY29" s="497"/>
      <c r="PMZ29" s="497"/>
      <c r="PNA29" s="497"/>
      <c r="PNB29" s="497"/>
      <c r="PNC29" s="497"/>
      <c r="PND29" s="497"/>
      <c r="PNE29" s="497"/>
      <c r="PNF29" s="497"/>
      <c r="PNG29" s="497"/>
      <c r="PNH29" s="497"/>
      <c r="PNI29" s="497"/>
      <c r="PNJ29" s="497"/>
      <c r="PNK29" s="497"/>
      <c r="PNL29" s="497"/>
      <c r="PNM29" s="497"/>
      <c r="PNN29" s="497"/>
      <c r="PNO29" s="497"/>
      <c r="PNP29" s="497"/>
      <c r="PNQ29" s="497"/>
      <c r="PNR29" s="497"/>
      <c r="PNS29" s="497"/>
      <c r="PNT29" s="497"/>
      <c r="PNU29" s="497"/>
      <c r="PNV29" s="497"/>
      <c r="PNW29" s="497"/>
      <c r="PNX29" s="497"/>
      <c r="PNY29" s="497"/>
      <c r="PNZ29" s="497"/>
      <c r="POA29" s="497"/>
      <c r="POB29" s="497"/>
      <c r="POC29" s="497"/>
      <c r="POD29" s="497"/>
      <c r="POE29" s="497"/>
      <c r="POF29" s="497"/>
      <c r="POG29" s="497"/>
      <c r="POH29" s="497"/>
      <c r="POI29" s="497"/>
      <c r="POJ29" s="497"/>
      <c r="POK29" s="497"/>
      <c r="POL29" s="497"/>
      <c r="POM29" s="497"/>
      <c r="PON29" s="497"/>
      <c r="POO29" s="497"/>
      <c r="POP29" s="497"/>
      <c r="POQ29" s="497"/>
      <c r="POR29" s="497"/>
      <c r="POS29" s="497"/>
      <c r="POT29" s="497"/>
      <c r="POU29" s="497"/>
      <c r="POV29" s="497"/>
      <c r="POW29" s="497"/>
      <c r="POX29" s="497"/>
      <c r="POY29" s="497"/>
      <c r="POZ29" s="497"/>
      <c r="PPA29" s="497"/>
      <c r="PPB29" s="497"/>
      <c r="PPC29" s="497"/>
      <c r="PPD29" s="497"/>
      <c r="PPE29" s="497"/>
      <c r="PPF29" s="497"/>
      <c r="PPG29" s="497"/>
      <c r="PPH29" s="497"/>
      <c r="PPI29" s="497"/>
      <c r="PPJ29" s="497"/>
      <c r="PPK29" s="497"/>
      <c r="PPL29" s="497"/>
      <c r="PPM29" s="497"/>
      <c r="PPN29" s="497"/>
      <c r="PPO29" s="497"/>
      <c r="PPP29" s="497"/>
      <c r="PPQ29" s="497"/>
      <c r="PPR29" s="497"/>
      <c r="PPS29" s="497"/>
      <c r="PPT29" s="497"/>
      <c r="PPU29" s="497"/>
      <c r="PPV29" s="497"/>
      <c r="PPW29" s="497"/>
      <c r="PPX29" s="497"/>
      <c r="PPY29" s="497"/>
      <c r="PPZ29" s="497"/>
      <c r="PQA29" s="497"/>
      <c r="PQB29" s="497"/>
      <c r="PQC29" s="497"/>
      <c r="PQD29" s="497"/>
      <c r="PQE29" s="497"/>
      <c r="PQF29" s="497"/>
      <c r="PQG29" s="497"/>
      <c r="PQH29" s="497"/>
      <c r="PQI29" s="497"/>
      <c r="PQJ29" s="497"/>
      <c r="PQK29" s="497"/>
      <c r="PQL29" s="497"/>
      <c r="PQM29" s="497"/>
      <c r="PQN29" s="497"/>
      <c r="PQO29" s="497"/>
      <c r="PQP29" s="497"/>
      <c r="PQQ29" s="497"/>
      <c r="PQR29" s="497"/>
      <c r="PQS29" s="497"/>
      <c r="PQT29" s="497"/>
      <c r="PQU29" s="497"/>
      <c r="PQV29" s="497"/>
      <c r="PQW29" s="497"/>
      <c r="PQX29" s="497"/>
      <c r="PQY29" s="497"/>
      <c r="PQZ29" s="497"/>
      <c r="PRA29" s="497"/>
      <c r="PRB29" s="497"/>
      <c r="PRC29" s="497"/>
      <c r="PRD29" s="497"/>
      <c r="PRE29" s="497"/>
      <c r="PRF29" s="497"/>
      <c r="PRG29" s="497"/>
      <c r="PRH29" s="497"/>
      <c r="PRI29" s="497"/>
      <c r="PRJ29" s="497"/>
      <c r="PRK29" s="497"/>
      <c r="PRL29" s="497"/>
      <c r="PRM29" s="497"/>
      <c r="PRN29" s="497"/>
      <c r="PRO29" s="497"/>
      <c r="PRP29" s="497"/>
      <c r="PRQ29" s="497"/>
      <c r="PRR29" s="497"/>
      <c r="PRS29" s="497"/>
      <c r="PRT29" s="497"/>
      <c r="PRU29" s="497"/>
      <c r="PRV29" s="497"/>
      <c r="PRW29" s="497"/>
      <c r="PRX29" s="497"/>
      <c r="PRY29" s="497"/>
      <c r="PRZ29" s="497"/>
      <c r="PSA29" s="497"/>
      <c r="PSB29" s="497"/>
      <c r="PSC29" s="497"/>
      <c r="PSD29" s="497"/>
      <c r="PSE29" s="497"/>
      <c r="PSF29" s="497"/>
      <c r="PSG29" s="497"/>
      <c r="PSH29" s="497"/>
      <c r="PSI29" s="497"/>
      <c r="PSJ29" s="497"/>
      <c r="PSK29" s="497"/>
      <c r="PSL29" s="497"/>
      <c r="PSM29" s="497"/>
      <c r="PSN29" s="497"/>
      <c r="PSO29" s="497"/>
      <c r="PSP29" s="497"/>
      <c r="PSQ29" s="497"/>
      <c r="PSR29" s="497"/>
      <c r="PSS29" s="497"/>
      <c r="PST29" s="497"/>
      <c r="PSU29" s="497"/>
      <c r="PSV29" s="497"/>
      <c r="PSW29" s="497"/>
      <c r="PSX29" s="497"/>
      <c r="PSY29" s="497"/>
      <c r="PSZ29" s="497"/>
      <c r="PTA29" s="497"/>
      <c r="PTB29" s="497"/>
      <c r="PTC29" s="497"/>
      <c r="PTD29" s="497"/>
      <c r="PTE29" s="497"/>
      <c r="PTF29" s="497"/>
      <c r="PTG29" s="497"/>
      <c r="PTH29" s="497"/>
      <c r="PTI29" s="497"/>
      <c r="PTJ29" s="497"/>
      <c r="PTK29" s="497"/>
      <c r="PTL29" s="497"/>
      <c r="PTM29" s="497"/>
      <c r="PTN29" s="497"/>
      <c r="PTO29" s="497"/>
      <c r="PTP29" s="497"/>
      <c r="PTQ29" s="497"/>
      <c r="PTR29" s="497"/>
      <c r="PTS29" s="497"/>
      <c r="PTT29" s="497"/>
      <c r="PTU29" s="497"/>
      <c r="PTV29" s="497"/>
      <c r="PTW29" s="497"/>
      <c r="PTX29" s="497"/>
      <c r="PTY29" s="497"/>
      <c r="PTZ29" s="497"/>
      <c r="PUA29" s="497"/>
      <c r="PUB29" s="497"/>
      <c r="PUC29" s="497"/>
      <c r="PUD29" s="497"/>
      <c r="PUE29" s="497"/>
      <c r="PUF29" s="497"/>
      <c r="PUG29" s="497"/>
      <c r="PUH29" s="497"/>
      <c r="PUI29" s="497"/>
      <c r="PUJ29" s="497"/>
      <c r="PUK29" s="497"/>
      <c r="PUL29" s="497"/>
      <c r="PUM29" s="497"/>
      <c r="PUN29" s="497"/>
      <c r="PUO29" s="497"/>
      <c r="PUP29" s="497"/>
      <c r="PUQ29" s="497"/>
      <c r="PUR29" s="497"/>
      <c r="PUS29" s="497"/>
      <c r="PUT29" s="497"/>
      <c r="PUU29" s="497"/>
      <c r="PUV29" s="497"/>
      <c r="PUW29" s="497"/>
      <c r="PUX29" s="497"/>
      <c r="PUY29" s="497"/>
      <c r="PUZ29" s="497"/>
      <c r="PVA29" s="497"/>
      <c r="PVB29" s="497"/>
      <c r="PVC29" s="497"/>
      <c r="PVD29" s="497"/>
      <c r="PVE29" s="497"/>
      <c r="PVF29" s="497"/>
      <c r="PVG29" s="497"/>
      <c r="PVH29" s="497"/>
      <c r="PVI29" s="497"/>
      <c r="PVJ29" s="497"/>
      <c r="PVK29" s="497"/>
      <c r="PVL29" s="497"/>
      <c r="PVM29" s="497"/>
      <c r="PVN29" s="497"/>
      <c r="PVO29" s="497"/>
      <c r="PVP29" s="497"/>
      <c r="PVQ29" s="497"/>
      <c r="PVR29" s="497"/>
      <c r="PVS29" s="497"/>
      <c r="PVT29" s="497"/>
      <c r="PVU29" s="497"/>
      <c r="PVV29" s="497"/>
      <c r="PVW29" s="497"/>
      <c r="PVX29" s="497"/>
      <c r="PVY29" s="497"/>
      <c r="PVZ29" s="497"/>
      <c r="PWA29" s="497"/>
      <c r="PWB29" s="497"/>
      <c r="PWC29" s="497"/>
      <c r="PWD29" s="497"/>
      <c r="PWE29" s="497"/>
      <c r="PWF29" s="497"/>
      <c r="PWG29" s="497"/>
      <c r="PWH29" s="497"/>
      <c r="PWI29" s="497"/>
      <c r="PWJ29" s="497"/>
      <c r="PWK29" s="497"/>
      <c r="PWL29" s="497"/>
      <c r="PWM29" s="497"/>
      <c r="PWN29" s="497"/>
      <c r="PWO29" s="497"/>
      <c r="PWP29" s="497"/>
      <c r="PWQ29" s="497"/>
      <c r="PWR29" s="497"/>
      <c r="PWS29" s="497"/>
      <c r="PWT29" s="497"/>
      <c r="PWU29" s="497"/>
      <c r="PWV29" s="497"/>
      <c r="PWW29" s="497"/>
      <c r="PWX29" s="497"/>
      <c r="PWY29" s="497"/>
      <c r="PWZ29" s="497"/>
      <c r="PXA29" s="497"/>
      <c r="PXB29" s="497"/>
      <c r="PXC29" s="497"/>
      <c r="PXD29" s="497"/>
      <c r="PXE29" s="497"/>
      <c r="PXF29" s="497"/>
      <c r="PXG29" s="497"/>
      <c r="PXH29" s="497"/>
      <c r="PXI29" s="497"/>
      <c r="PXJ29" s="497"/>
      <c r="PXK29" s="497"/>
      <c r="PXL29" s="497"/>
      <c r="PXM29" s="497"/>
      <c r="PXN29" s="497"/>
      <c r="PXO29" s="497"/>
      <c r="PXP29" s="497"/>
      <c r="PXQ29" s="497"/>
      <c r="PXR29" s="497"/>
      <c r="PXS29" s="497"/>
      <c r="PXT29" s="497"/>
      <c r="PXU29" s="497"/>
      <c r="PXV29" s="497"/>
      <c r="PXW29" s="497"/>
      <c r="PXX29" s="497"/>
      <c r="PXY29" s="497"/>
      <c r="PXZ29" s="497"/>
      <c r="PYA29" s="497"/>
      <c r="PYB29" s="497"/>
      <c r="PYC29" s="497"/>
      <c r="PYD29" s="497"/>
      <c r="PYE29" s="497"/>
      <c r="PYF29" s="497"/>
      <c r="PYG29" s="497"/>
      <c r="PYH29" s="497"/>
      <c r="PYI29" s="497"/>
      <c r="PYJ29" s="497"/>
      <c r="PYK29" s="497"/>
      <c r="PYL29" s="497"/>
      <c r="PYM29" s="497"/>
      <c r="PYN29" s="497"/>
      <c r="PYO29" s="497"/>
      <c r="PYP29" s="497"/>
      <c r="PYQ29" s="497"/>
      <c r="PYR29" s="497"/>
      <c r="PYS29" s="497"/>
      <c r="PYT29" s="497"/>
      <c r="PYU29" s="497"/>
      <c r="PYV29" s="497"/>
      <c r="PYW29" s="497"/>
      <c r="PYX29" s="497"/>
      <c r="PYY29" s="497"/>
      <c r="PYZ29" s="497"/>
      <c r="PZA29" s="497"/>
      <c r="PZB29" s="497"/>
      <c r="PZC29" s="497"/>
      <c r="PZD29" s="497"/>
      <c r="PZE29" s="497"/>
      <c r="PZF29" s="497"/>
      <c r="PZG29" s="497"/>
      <c r="PZH29" s="497"/>
      <c r="PZI29" s="497"/>
      <c r="PZJ29" s="497"/>
      <c r="PZK29" s="497"/>
      <c r="PZL29" s="497"/>
      <c r="PZM29" s="497"/>
      <c r="PZN29" s="497"/>
      <c r="PZO29" s="497"/>
      <c r="PZP29" s="497"/>
      <c r="PZQ29" s="497"/>
      <c r="PZR29" s="497"/>
      <c r="PZS29" s="497"/>
      <c r="PZT29" s="497"/>
      <c r="PZU29" s="497"/>
      <c r="PZV29" s="497"/>
      <c r="PZW29" s="497"/>
      <c r="PZX29" s="497"/>
      <c r="PZY29" s="497"/>
      <c r="PZZ29" s="497"/>
      <c r="QAA29" s="497"/>
      <c r="QAB29" s="497"/>
      <c r="QAC29" s="497"/>
      <c r="QAD29" s="497"/>
      <c r="QAE29" s="497"/>
      <c r="QAF29" s="497"/>
      <c r="QAG29" s="497"/>
      <c r="QAH29" s="497"/>
      <c r="QAI29" s="497"/>
      <c r="QAJ29" s="497"/>
      <c r="QAK29" s="497"/>
      <c r="QAL29" s="497"/>
      <c r="QAM29" s="497"/>
      <c r="QAN29" s="497"/>
      <c r="QAO29" s="497"/>
      <c r="QAP29" s="497"/>
      <c r="QAQ29" s="497"/>
      <c r="QAR29" s="497"/>
      <c r="QAS29" s="497"/>
      <c r="QAT29" s="497"/>
      <c r="QAU29" s="497"/>
      <c r="QAV29" s="497"/>
      <c r="QAW29" s="497"/>
      <c r="QAX29" s="497"/>
      <c r="QAY29" s="497"/>
      <c r="QAZ29" s="497"/>
      <c r="QBA29" s="497"/>
      <c r="QBB29" s="497"/>
      <c r="QBC29" s="497"/>
      <c r="QBD29" s="497"/>
      <c r="QBE29" s="497"/>
      <c r="QBF29" s="497"/>
      <c r="QBG29" s="497"/>
      <c r="QBH29" s="497"/>
      <c r="QBI29" s="497"/>
      <c r="QBJ29" s="497"/>
      <c r="QBK29" s="497"/>
      <c r="QBL29" s="497"/>
      <c r="QBM29" s="497"/>
      <c r="QBN29" s="497"/>
      <c r="QBO29" s="497"/>
      <c r="QBP29" s="497"/>
      <c r="QBQ29" s="497"/>
      <c r="QBR29" s="497"/>
      <c r="QBS29" s="497"/>
      <c r="QBT29" s="497"/>
      <c r="QBU29" s="497"/>
      <c r="QBV29" s="497"/>
      <c r="QBW29" s="497"/>
      <c r="QBX29" s="497"/>
      <c r="QBY29" s="497"/>
      <c r="QBZ29" s="497"/>
      <c r="QCA29" s="497"/>
      <c r="QCB29" s="497"/>
      <c r="QCC29" s="497"/>
      <c r="QCD29" s="497"/>
      <c r="QCE29" s="497"/>
      <c r="QCF29" s="497"/>
      <c r="QCG29" s="497"/>
      <c r="QCH29" s="497"/>
      <c r="QCI29" s="497"/>
      <c r="QCJ29" s="497"/>
      <c r="QCK29" s="497"/>
      <c r="QCL29" s="497"/>
      <c r="QCM29" s="497"/>
      <c r="QCN29" s="497"/>
      <c r="QCO29" s="497"/>
      <c r="QCP29" s="497"/>
      <c r="QCQ29" s="497"/>
      <c r="QCR29" s="497"/>
      <c r="QCS29" s="497"/>
      <c r="QCT29" s="497"/>
      <c r="QCU29" s="497"/>
      <c r="QCV29" s="497"/>
      <c r="QCW29" s="497"/>
      <c r="QCX29" s="497"/>
      <c r="QCY29" s="497"/>
      <c r="QCZ29" s="497"/>
      <c r="QDA29" s="497"/>
      <c r="QDB29" s="497"/>
      <c r="QDC29" s="497"/>
      <c r="QDD29" s="497"/>
      <c r="QDE29" s="497"/>
      <c r="QDF29" s="497"/>
      <c r="QDG29" s="497"/>
      <c r="QDH29" s="497"/>
      <c r="QDI29" s="497"/>
      <c r="QDJ29" s="497"/>
      <c r="QDK29" s="497"/>
      <c r="QDL29" s="497"/>
      <c r="QDM29" s="497"/>
      <c r="QDN29" s="497"/>
      <c r="QDO29" s="497"/>
      <c r="QDP29" s="497"/>
      <c r="QDQ29" s="497"/>
      <c r="QDR29" s="497"/>
      <c r="QDS29" s="497"/>
      <c r="QDT29" s="497"/>
      <c r="QDU29" s="497"/>
      <c r="QDV29" s="497"/>
      <c r="QDW29" s="497"/>
      <c r="QDX29" s="497"/>
      <c r="QDY29" s="497"/>
      <c r="QDZ29" s="497"/>
      <c r="QEA29" s="497"/>
      <c r="QEB29" s="497"/>
      <c r="QEC29" s="497"/>
      <c r="QED29" s="497"/>
      <c r="QEE29" s="497"/>
      <c r="QEF29" s="497"/>
      <c r="QEG29" s="497"/>
      <c r="QEH29" s="497"/>
      <c r="QEI29" s="497"/>
      <c r="QEJ29" s="497"/>
      <c r="QEK29" s="497"/>
      <c r="QEL29" s="497"/>
      <c r="QEM29" s="497"/>
      <c r="QEN29" s="497"/>
      <c r="QEO29" s="497"/>
      <c r="QEP29" s="497"/>
      <c r="QEQ29" s="497"/>
      <c r="QER29" s="497"/>
      <c r="QES29" s="497"/>
      <c r="QET29" s="497"/>
      <c r="QEU29" s="497"/>
      <c r="QEV29" s="497"/>
      <c r="QEW29" s="497"/>
      <c r="QEX29" s="497"/>
      <c r="QEY29" s="497"/>
      <c r="QEZ29" s="497"/>
      <c r="QFA29" s="497"/>
      <c r="QFB29" s="497"/>
      <c r="QFC29" s="497"/>
      <c r="QFD29" s="497"/>
      <c r="QFE29" s="497"/>
      <c r="QFF29" s="497"/>
      <c r="QFG29" s="497"/>
      <c r="QFH29" s="497"/>
      <c r="QFI29" s="497"/>
      <c r="QFJ29" s="497"/>
      <c r="QFK29" s="497"/>
      <c r="QFL29" s="497"/>
      <c r="QFM29" s="497"/>
      <c r="QFN29" s="497"/>
      <c r="QFO29" s="497"/>
      <c r="QFP29" s="497"/>
      <c r="QFQ29" s="497"/>
      <c r="QFR29" s="497"/>
      <c r="QFS29" s="497"/>
      <c r="QFT29" s="497"/>
      <c r="QFU29" s="497"/>
      <c r="QFV29" s="497"/>
      <c r="QFW29" s="497"/>
      <c r="QFX29" s="497"/>
      <c r="QFY29" s="497"/>
      <c r="QFZ29" s="497"/>
      <c r="QGA29" s="497"/>
      <c r="QGB29" s="497"/>
      <c r="QGC29" s="497"/>
      <c r="QGD29" s="497"/>
      <c r="QGE29" s="497"/>
      <c r="QGF29" s="497"/>
      <c r="QGG29" s="497"/>
      <c r="QGH29" s="497"/>
      <c r="QGI29" s="497"/>
      <c r="QGJ29" s="497"/>
      <c r="QGK29" s="497"/>
      <c r="QGL29" s="497"/>
      <c r="QGM29" s="497"/>
      <c r="QGN29" s="497"/>
      <c r="QGO29" s="497"/>
      <c r="QGP29" s="497"/>
      <c r="QGQ29" s="497"/>
      <c r="QGR29" s="497"/>
      <c r="QGS29" s="497"/>
      <c r="QGT29" s="497"/>
      <c r="QGU29" s="497"/>
      <c r="QGV29" s="497"/>
      <c r="QGW29" s="497"/>
      <c r="QGX29" s="497"/>
      <c r="QGY29" s="497"/>
      <c r="QGZ29" s="497"/>
      <c r="QHA29" s="497"/>
      <c r="QHB29" s="497"/>
      <c r="QHC29" s="497"/>
      <c r="QHD29" s="497"/>
      <c r="QHE29" s="497"/>
      <c r="QHF29" s="497"/>
      <c r="QHG29" s="497"/>
      <c r="QHH29" s="497"/>
      <c r="QHI29" s="497"/>
      <c r="QHJ29" s="497"/>
      <c r="QHK29" s="497"/>
      <c r="QHL29" s="497"/>
      <c r="QHM29" s="497"/>
      <c r="QHN29" s="497"/>
      <c r="QHO29" s="497"/>
      <c r="QHP29" s="497"/>
      <c r="QHQ29" s="497"/>
      <c r="QHR29" s="497"/>
      <c r="QHS29" s="497"/>
      <c r="QHT29" s="497"/>
      <c r="QHU29" s="497"/>
      <c r="QHV29" s="497"/>
      <c r="QHW29" s="497"/>
      <c r="QHX29" s="497"/>
      <c r="QHY29" s="497"/>
      <c r="QHZ29" s="497"/>
      <c r="QIA29" s="497"/>
      <c r="QIB29" s="497"/>
      <c r="QIC29" s="497"/>
      <c r="QID29" s="497"/>
      <c r="QIE29" s="497"/>
      <c r="QIF29" s="497"/>
      <c r="QIG29" s="497"/>
      <c r="QIH29" s="497"/>
      <c r="QII29" s="497"/>
      <c r="QIJ29" s="497"/>
      <c r="QIK29" s="497"/>
      <c r="QIL29" s="497"/>
      <c r="QIM29" s="497"/>
      <c r="QIN29" s="497"/>
      <c r="QIO29" s="497"/>
      <c r="QIP29" s="497"/>
      <c r="QIQ29" s="497"/>
      <c r="QIR29" s="497"/>
      <c r="QIS29" s="497"/>
      <c r="QIT29" s="497"/>
      <c r="QIU29" s="497"/>
      <c r="QIV29" s="497"/>
      <c r="QIW29" s="497"/>
      <c r="QIX29" s="497"/>
      <c r="QIY29" s="497"/>
      <c r="QIZ29" s="497"/>
      <c r="QJA29" s="497"/>
      <c r="QJB29" s="497"/>
      <c r="QJC29" s="497"/>
      <c r="QJD29" s="497"/>
      <c r="QJE29" s="497"/>
      <c r="QJF29" s="497"/>
      <c r="QJG29" s="497"/>
      <c r="QJH29" s="497"/>
      <c r="QJI29" s="497"/>
      <c r="QJJ29" s="497"/>
      <c r="QJK29" s="497"/>
      <c r="QJL29" s="497"/>
      <c r="QJM29" s="497"/>
      <c r="QJN29" s="497"/>
      <c r="QJO29" s="497"/>
      <c r="QJP29" s="497"/>
      <c r="QJQ29" s="497"/>
      <c r="QJR29" s="497"/>
      <c r="QJS29" s="497"/>
      <c r="QJT29" s="497"/>
      <c r="QJU29" s="497"/>
      <c r="QJV29" s="497"/>
      <c r="QJW29" s="497"/>
      <c r="QJX29" s="497"/>
      <c r="QJY29" s="497"/>
      <c r="QJZ29" s="497"/>
      <c r="QKA29" s="497"/>
      <c r="QKB29" s="497"/>
      <c r="QKC29" s="497"/>
      <c r="QKD29" s="497"/>
      <c r="QKE29" s="497"/>
      <c r="QKF29" s="497"/>
      <c r="QKG29" s="497"/>
      <c r="QKH29" s="497"/>
      <c r="QKI29" s="497"/>
      <c r="QKJ29" s="497"/>
      <c r="QKK29" s="497"/>
      <c r="QKL29" s="497"/>
      <c r="QKM29" s="497"/>
      <c r="QKN29" s="497"/>
      <c r="QKO29" s="497"/>
      <c r="QKP29" s="497"/>
      <c r="QKQ29" s="497"/>
      <c r="QKR29" s="497"/>
      <c r="QKS29" s="497"/>
      <c r="QKT29" s="497"/>
      <c r="QKU29" s="497"/>
      <c r="QKV29" s="497"/>
      <c r="QKW29" s="497"/>
      <c r="QKX29" s="497"/>
      <c r="QKY29" s="497"/>
      <c r="QKZ29" s="497"/>
      <c r="QLA29" s="497"/>
      <c r="QLB29" s="497"/>
      <c r="QLC29" s="497"/>
      <c r="QLD29" s="497"/>
      <c r="QLE29" s="497"/>
      <c r="QLF29" s="497"/>
      <c r="QLG29" s="497"/>
      <c r="QLH29" s="497"/>
      <c r="QLI29" s="497"/>
      <c r="QLJ29" s="497"/>
      <c r="QLK29" s="497"/>
      <c r="QLL29" s="497"/>
      <c r="QLM29" s="497"/>
      <c r="QLN29" s="497"/>
      <c r="QLO29" s="497"/>
      <c r="QLP29" s="497"/>
      <c r="QLQ29" s="497"/>
      <c r="QLR29" s="497"/>
      <c r="QLS29" s="497"/>
      <c r="QLT29" s="497"/>
      <c r="QLU29" s="497"/>
      <c r="QLV29" s="497"/>
      <c r="QLW29" s="497"/>
      <c r="QLX29" s="497"/>
      <c r="QLY29" s="497"/>
      <c r="QLZ29" s="497"/>
      <c r="QMA29" s="497"/>
      <c r="QMB29" s="497"/>
      <c r="QMC29" s="497"/>
      <c r="QMD29" s="497"/>
      <c r="QME29" s="497"/>
      <c r="QMF29" s="497"/>
      <c r="QMG29" s="497"/>
      <c r="QMH29" s="497"/>
      <c r="QMI29" s="497"/>
      <c r="QMJ29" s="497"/>
      <c r="QMK29" s="497"/>
      <c r="QML29" s="497"/>
      <c r="QMM29" s="497"/>
      <c r="QMN29" s="497"/>
      <c r="QMO29" s="497"/>
      <c r="QMP29" s="497"/>
      <c r="QMQ29" s="497"/>
      <c r="QMR29" s="497"/>
      <c r="QMS29" s="497"/>
      <c r="QMT29" s="497"/>
      <c r="QMU29" s="497"/>
      <c r="QMV29" s="497"/>
      <c r="QMW29" s="497"/>
      <c r="QMX29" s="497"/>
      <c r="QMY29" s="497"/>
      <c r="QMZ29" s="497"/>
      <c r="QNA29" s="497"/>
      <c r="QNB29" s="497"/>
      <c r="QNC29" s="497"/>
      <c r="QND29" s="497"/>
      <c r="QNE29" s="497"/>
      <c r="QNF29" s="497"/>
      <c r="QNG29" s="497"/>
      <c r="QNH29" s="497"/>
      <c r="QNI29" s="497"/>
      <c r="QNJ29" s="497"/>
      <c r="QNK29" s="497"/>
      <c r="QNL29" s="497"/>
      <c r="QNM29" s="497"/>
      <c r="QNN29" s="497"/>
      <c r="QNO29" s="497"/>
      <c r="QNP29" s="497"/>
      <c r="QNQ29" s="497"/>
      <c r="QNR29" s="497"/>
      <c r="QNS29" s="497"/>
      <c r="QNT29" s="497"/>
      <c r="QNU29" s="497"/>
      <c r="QNV29" s="497"/>
      <c r="QNW29" s="497"/>
      <c r="QNX29" s="497"/>
      <c r="QNY29" s="497"/>
      <c r="QNZ29" s="497"/>
      <c r="QOA29" s="497"/>
      <c r="QOB29" s="497"/>
      <c r="QOC29" s="497"/>
      <c r="QOD29" s="497"/>
      <c r="QOE29" s="497"/>
      <c r="QOF29" s="497"/>
      <c r="QOG29" s="497"/>
      <c r="QOH29" s="497"/>
      <c r="QOI29" s="497"/>
      <c r="QOJ29" s="497"/>
      <c r="QOK29" s="497"/>
      <c r="QOL29" s="497"/>
      <c r="QOM29" s="497"/>
      <c r="QON29" s="497"/>
      <c r="QOO29" s="497"/>
      <c r="QOP29" s="497"/>
      <c r="QOQ29" s="497"/>
      <c r="QOR29" s="497"/>
      <c r="QOS29" s="497"/>
      <c r="QOT29" s="497"/>
      <c r="QOU29" s="497"/>
      <c r="QOV29" s="497"/>
      <c r="QOW29" s="497"/>
      <c r="QOX29" s="497"/>
      <c r="QOY29" s="497"/>
      <c r="QOZ29" s="497"/>
      <c r="QPA29" s="497"/>
      <c r="QPB29" s="497"/>
      <c r="QPC29" s="497"/>
      <c r="QPD29" s="497"/>
      <c r="QPE29" s="497"/>
      <c r="QPF29" s="497"/>
      <c r="QPG29" s="497"/>
      <c r="QPH29" s="497"/>
      <c r="QPI29" s="497"/>
      <c r="QPJ29" s="497"/>
      <c r="QPK29" s="497"/>
      <c r="QPL29" s="497"/>
      <c r="QPM29" s="497"/>
      <c r="QPN29" s="497"/>
      <c r="QPO29" s="497"/>
      <c r="QPP29" s="497"/>
      <c r="QPQ29" s="497"/>
      <c r="QPR29" s="497"/>
      <c r="QPS29" s="497"/>
      <c r="QPT29" s="497"/>
      <c r="QPU29" s="497"/>
      <c r="QPV29" s="497"/>
      <c r="QPW29" s="497"/>
      <c r="QPX29" s="497"/>
      <c r="QPY29" s="497"/>
      <c r="QPZ29" s="497"/>
      <c r="QQA29" s="497"/>
      <c r="QQB29" s="497"/>
      <c r="QQC29" s="497"/>
      <c r="QQD29" s="497"/>
      <c r="QQE29" s="497"/>
      <c r="QQF29" s="497"/>
      <c r="QQG29" s="497"/>
      <c r="QQH29" s="497"/>
      <c r="QQI29" s="497"/>
      <c r="QQJ29" s="497"/>
      <c r="QQK29" s="497"/>
      <c r="QQL29" s="497"/>
      <c r="QQM29" s="497"/>
      <c r="QQN29" s="497"/>
      <c r="QQO29" s="497"/>
      <c r="QQP29" s="497"/>
      <c r="QQQ29" s="497"/>
      <c r="QQR29" s="497"/>
      <c r="QQS29" s="497"/>
      <c r="QQT29" s="497"/>
      <c r="QQU29" s="497"/>
      <c r="QQV29" s="497"/>
      <c r="QQW29" s="497"/>
      <c r="QQX29" s="497"/>
      <c r="QQY29" s="497"/>
      <c r="QQZ29" s="497"/>
      <c r="QRA29" s="497"/>
      <c r="QRB29" s="497"/>
      <c r="QRC29" s="497"/>
      <c r="QRD29" s="497"/>
      <c r="QRE29" s="497"/>
      <c r="QRF29" s="497"/>
      <c r="QRG29" s="497"/>
      <c r="QRH29" s="497"/>
      <c r="QRI29" s="497"/>
      <c r="QRJ29" s="497"/>
      <c r="QRK29" s="497"/>
      <c r="QRL29" s="497"/>
      <c r="QRM29" s="497"/>
      <c r="QRN29" s="497"/>
      <c r="QRO29" s="497"/>
      <c r="QRP29" s="497"/>
      <c r="QRQ29" s="497"/>
      <c r="QRR29" s="497"/>
      <c r="QRS29" s="497"/>
      <c r="QRT29" s="497"/>
      <c r="QRU29" s="497"/>
      <c r="QRV29" s="497"/>
      <c r="QRW29" s="497"/>
      <c r="QRX29" s="497"/>
      <c r="QRY29" s="497"/>
      <c r="QRZ29" s="497"/>
      <c r="QSA29" s="497"/>
      <c r="QSB29" s="497"/>
      <c r="QSC29" s="497"/>
      <c r="QSD29" s="497"/>
      <c r="QSE29" s="497"/>
      <c r="QSF29" s="497"/>
      <c r="QSG29" s="497"/>
      <c r="QSH29" s="497"/>
      <c r="QSI29" s="497"/>
      <c r="QSJ29" s="497"/>
      <c r="QSK29" s="497"/>
      <c r="QSL29" s="497"/>
      <c r="QSM29" s="497"/>
      <c r="QSN29" s="497"/>
      <c r="QSO29" s="497"/>
      <c r="QSP29" s="497"/>
      <c r="QSQ29" s="497"/>
      <c r="QSR29" s="497"/>
      <c r="QSS29" s="497"/>
      <c r="QST29" s="497"/>
      <c r="QSU29" s="497"/>
      <c r="QSV29" s="497"/>
      <c r="QSW29" s="497"/>
      <c r="QSX29" s="497"/>
      <c r="QSY29" s="497"/>
      <c r="QSZ29" s="497"/>
      <c r="QTA29" s="497"/>
      <c r="QTB29" s="497"/>
      <c r="QTC29" s="497"/>
      <c r="QTD29" s="497"/>
      <c r="QTE29" s="497"/>
      <c r="QTF29" s="497"/>
      <c r="QTG29" s="497"/>
      <c r="QTH29" s="497"/>
      <c r="QTI29" s="497"/>
      <c r="QTJ29" s="497"/>
      <c r="QTK29" s="497"/>
      <c r="QTL29" s="497"/>
      <c r="QTM29" s="497"/>
      <c r="QTN29" s="497"/>
      <c r="QTO29" s="497"/>
      <c r="QTP29" s="497"/>
      <c r="QTQ29" s="497"/>
      <c r="QTR29" s="497"/>
      <c r="QTS29" s="497"/>
      <c r="QTT29" s="497"/>
      <c r="QTU29" s="497"/>
      <c r="QTV29" s="497"/>
      <c r="QTW29" s="497"/>
      <c r="QTX29" s="497"/>
      <c r="QTY29" s="497"/>
      <c r="QTZ29" s="497"/>
      <c r="QUA29" s="497"/>
      <c r="QUB29" s="497"/>
      <c r="QUC29" s="497"/>
      <c r="QUD29" s="497"/>
      <c r="QUE29" s="497"/>
      <c r="QUF29" s="497"/>
      <c r="QUG29" s="497"/>
      <c r="QUH29" s="497"/>
      <c r="QUI29" s="497"/>
      <c r="QUJ29" s="497"/>
      <c r="QUK29" s="497"/>
      <c r="QUL29" s="497"/>
      <c r="QUM29" s="497"/>
      <c r="QUN29" s="497"/>
      <c r="QUO29" s="497"/>
      <c r="QUP29" s="497"/>
      <c r="QUQ29" s="497"/>
      <c r="QUR29" s="497"/>
      <c r="QUS29" s="497"/>
      <c r="QUT29" s="497"/>
      <c r="QUU29" s="497"/>
      <c r="QUV29" s="497"/>
      <c r="QUW29" s="497"/>
      <c r="QUX29" s="497"/>
      <c r="QUY29" s="497"/>
      <c r="QUZ29" s="497"/>
      <c r="QVA29" s="497"/>
      <c r="QVB29" s="497"/>
      <c r="QVC29" s="497"/>
      <c r="QVD29" s="497"/>
      <c r="QVE29" s="497"/>
      <c r="QVF29" s="497"/>
      <c r="QVG29" s="497"/>
      <c r="QVH29" s="497"/>
      <c r="QVI29" s="497"/>
      <c r="QVJ29" s="497"/>
      <c r="QVK29" s="497"/>
      <c r="QVL29" s="497"/>
      <c r="QVM29" s="497"/>
      <c r="QVN29" s="497"/>
      <c r="QVO29" s="497"/>
      <c r="QVP29" s="497"/>
      <c r="QVQ29" s="497"/>
      <c r="QVR29" s="497"/>
      <c r="QVS29" s="497"/>
      <c r="QVT29" s="497"/>
      <c r="QVU29" s="497"/>
      <c r="QVV29" s="497"/>
      <c r="QVW29" s="497"/>
      <c r="QVX29" s="497"/>
      <c r="QVY29" s="497"/>
      <c r="QVZ29" s="497"/>
      <c r="QWA29" s="497"/>
      <c r="QWB29" s="497"/>
      <c r="QWC29" s="497"/>
      <c r="QWD29" s="497"/>
      <c r="QWE29" s="497"/>
      <c r="QWF29" s="497"/>
      <c r="QWG29" s="497"/>
      <c r="QWH29" s="497"/>
      <c r="QWI29" s="497"/>
      <c r="QWJ29" s="497"/>
      <c r="QWK29" s="497"/>
      <c r="QWL29" s="497"/>
      <c r="QWM29" s="497"/>
      <c r="QWN29" s="497"/>
      <c r="QWO29" s="497"/>
      <c r="QWP29" s="497"/>
      <c r="QWQ29" s="497"/>
      <c r="QWR29" s="497"/>
      <c r="QWS29" s="497"/>
      <c r="QWT29" s="497"/>
      <c r="QWU29" s="497"/>
      <c r="QWV29" s="497"/>
      <c r="QWW29" s="497"/>
      <c r="QWX29" s="497"/>
      <c r="QWY29" s="497"/>
      <c r="QWZ29" s="497"/>
      <c r="QXA29" s="497"/>
      <c r="QXB29" s="497"/>
      <c r="QXC29" s="497"/>
      <c r="QXD29" s="497"/>
      <c r="QXE29" s="497"/>
      <c r="QXF29" s="497"/>
      <c r="QXG29" s="497"/>
      <c r="QXH29" s="497"/>
      <c r="QXI29" s="497"/>
      <c r="QXJ29" s="497"/>
      <c r="QXK29" s="497"/>
      <c r="QXL29" s="497"/>
      <c r="QXM29" s="497"/>
      <c r="QXN29" s="497"/>
      <c r="QXO29" s="497"/>
      <c r="QXP29" s="497"/>
      <c r="QXQ29" s="497"/>
      <c r="QXR29" s="497"/>
      <c r="QXS29" s="497"/>
      <c r="QXT29" s="497"/>
      <c r="QXU29" s="497"/>
      <c r="QXV29" s="497"/>
      <c r="QXW29" s="497"/>
      <c r="QXX29" s="497"/>
      <c r="QXY29" s="497"/>
      <c r="QXZ29" s="497"/>
      <c r="QYA29" s="497"/>
      <c r="QYB29" s="497"/>
      <c r="QYC29" s="497"/>
      <c r="QYD29" s="497"/>
      <c r="QYE29" s="497"/>
      <c r="QYF29" s="497"/>
      <c r="QYG29" s="497"/>
      <c r="QYH29" s="497"/>
      <c r="QYI29" s="497"/>
      <c r="QYJ29" s="497"/>
      <c r="QYK29" s="497"/>
      <c r="QYL29" s="497"/>
      <c r="QYM29" s="497"/>
      <c r="QYN29" s="497"/>
      <c r="QYO29" s="497"/>
      <c r="QYP29" s="497"/>
      <c r="QYQ29" s="497"/>
      <c r="QYR29" s="497"/>
      <c r="QYS29" s="497"/>
      <c r="QYT29" s="497"/>
      <c r="QYU29" s="497"/>
      <c r="QYV29" s="497"/>
      <c r="QYW29" s="497"/>
      <c r="QYX29" s="497"/>
      <c r="QYY29" s="497"/>
      <c r="QYZ29" s="497"/>
      <c r="QZA29" s="497"/>
      <c r="QZB29" s="497"/>
      <c r="QZC29" s="497"/>
      <c r="QZD29" s="497"/>
      <c r="QZE29" s="497"/>
      <c r="QZF29" s="497"/>
      <c r="QZG29" s="497"/>
      <c r="QZH29" s="497"/>
      <c r="QZI29" s="497"/>
      <c r="QZJ29" s="497"/>
      <c r="QZK29" s="497"/>
      <c r="QZL29" s="497"/>
      <c r="QZM29" s="497"/>
      <c r="QZN29" s="497"/>
      <c r="QZO29" s="497"/>
      <c r="QZP29" s="497"/>
      <c r="QZQ29" s="497"/>
      <c r="QZR29" s="497"/>
      <c r="QZS29" s="497"/>
      <c r="QZT29" s="497"/>
      <c r="QZU29" s="497"/>
      <c r="QZV29" s="497"/>
      <c r="QZW29" s="497"/>
      <c r="QZX29" s="497"/>
      <c r="QZY29" s="497"/>
      <c r="QZZ29" s="497"/>
      <c r="RAA29" s="497"/>
      <c r="RAB29" s="497"/>
      <c r="RAC29" s="497"/>
      <c r="RAD29" s="497"/>
      <c r="RAE29" s="497"/>
      <c r="RAF29" s="497"/>
      <c r="RAG29" s="497"/>
      <c r="RAH29" s="497"/>
      <c r="RAI29" s="497"/>
      <c r="RAJ29" s="497"/>
      <c r="RAK29" s="497"/>
      <c r="RAL29" s="497"/>
      <c r="RAM29" s="497"/>
      <c r="RAN29" s="497"/>
      <c r="RAO29" s="497"/>
      <c r="RAP29" s="497"/>
      <c r="RAQ29" s="497"/>
      <c r="RAR29" s="497"/>
      <c r="RAS29" s="497"/>
      <c r="RAT29" s="497"/>
      <c r="RAU29" s="497"/>
      <c r="RAV29" s="497"/>
      <c r="RAW29" s="497"/>
      <c r="RAX29" s="497"/>
      <c r="RAY29" s="497"/>
      <c r="RAZ29" s="497"/>
      <c r="RBA29" s="497"/>
      <c r="RBB29" s="497"/>
      <c r="RBC29" s="497"/>
      <c r="RBD29" s="497"/>
      <c r="RBE29" s="497"/>
      <c r="RBF29" s="497"/>
      <c r="RBG29" s="497"/>
      <c r="RBH29" s="497"/>
      <c r="RBI29" s="497"/>
      <c r="RBJ29" s="497"/>
      <c r="RBK29" s="497"/>
      <c r="RBL29" s="497"/>
      <c r="RBM29" s="497"/>
      <c r="RBN29" s="497"/>
      <c r="RBO29" s="497"/>
      <c r="RBP29" s="497"/>
      <c r="RBQ29" s="497"/>
      <c r="RBR29" s="497"/>
      <c r="RBS29" s="497"/>
      <c r="RBT29" s="497"/>
      <c r="RBU29" s="497"/>
      <c r="RBV29" s="497"/>
      <c r="RBW29" s="497"/>
      <c r="RBX29" s="497"/>
      <c r="RBY29" s="497"/>
      <c r="RBZ29" s="497"/>
      <c r="RCA29" s="497"/>
      <c r="RCB29" s="497"/>
      <c r="RCC29" s="497"/>
      <c r="RCD29" s="497"/>
      <c r="RCE29" s="497"/>
      <c r="RCF29" s="497"/>
      <c r="RCG29" s="497"/>
      <c r="RCH29" s="497"/>
      <c r="RCI29" s="497"/>
      <c r="RCJ29" s="497"/>
      <c r="RCK29" s="497"/>
      <c r="RCL29" s="497"/>
      <c r="RCM29" s="497"/>
      <c r="RCN29" s="497"/>
      <c r="RCO29" s="497"/>
      <c r="RCP29" s="497"/>
      <c r="RCQ29" s="497"/>
      <c r="RCR29" s="497"/>
      <c r="RCS29" s="497"/>
      <c r="RCT29" s="497"/>
      <c r="RCU29" s="497"/>
      <c r="RCV29" s="497"/>
      <c r="RCW29" s="497"/>
      <c r="RCX29" s="497"/>
      <c r="RCY29" s="497"/>
      <c r="RCZ29" s="497"/>
      <c r="RDA29" s="497"/>
      <c r="RDB29" s="497"/>
      <c r="RDC29" s="497"/>
      <c r="RDD29" s="497"/>
      <c r="RDE29" s="497"/>
      <c r="RDF29" s="497"/>
      <c r="RDG29" s="497"/>
      <c r="RDH29" s="497"/>
      <c r="RDI29" s="497"/>
      <c r="RDJ29" s="497"/>
      <c r="RDK29" s="497"/>
      <c r="RDL29" s="497"/>
      <c r="RDM29" s="497"/>
      <c r="RDN29" s="497"/>
      <c r="RDO29" s="497"/>
      <c r="RDP29" s="497"/>
      <c r="RDQ29" s="497"/>
      <c r="RDR29" s="497"/>
      <c r="RDS29" s="497"/>
      <c r="RDT29" s="497"/>
      <c r="RDU29" s="497"/>
      <c r="RDV29" s="497"/>
      <c r="RDW29" s="497"/>
      <c r="RDX29" s="497"/>
      <c r="RDY29" s="497"/>
      <c r="RDZ29" s="497"/>
      <c r="REA29" s="497"/>
      <c r="REB29" s="497"/>
      <c r="REC29" s="497"/>
      <c r="RED29" s="497"/>
      <c r="REE29" s="497"/>
      <c r="REF29" s="497"/>
      <c r="REG29" s="497"/>
      <c r="REH29" s="497"/>
      <c r="REI29" s="497"/>
      <c r="REJ29" s="497"/>
      <c r="REK29" s="497"/>
      <c r="REL29" s="497"/>
      <c r="REM29" s="497"/>
      <c r="REN29" s="497"/>
      <c r="REO29" s="497"/>
      <c r="REP29" s="497"/>
      <c r="REQ29" s="497"/>
      <c r="RER29" s="497"/>
      <c r="RES29" s="497"/>
      <c r="RET29" s="497"/>
      <c r="REU29" s="497"/>
      <c r="REV29" s="497"/>
      <c r="REW29" s="497"/>
      <c r="REX29" s="497"/>
      <c r="REY29" s="497"/>
      <c r="REZ29" s="497"/>
      <c r="RFA29" s="497"/>
      <c r="RFB29" s="497"/>
      <c r="RFC29" s="497"/>
      <c r="RFD29" s="497"/>
      <c r="RFE29" s="497"/>
      <c r="RFF29" s="497"/>
      <c r="RFG29" s="497"/>
      <c r="RFH29" s="497"/>
      <c r="RFI29" s="497"/>
      <c r="RFJ29" s="497"/>
      <c r="RFK29" s="497"/>
      <c r="RFL29" s="497"/>
      <c r="RFM29" s="497"/>
      <c r="RFN29" s="497"/>
      <c r="RFO29" s="497"/>
      <c r="RFP29" s="497"/>
      <c r="RFQ29" s="497"/>
      <c r="RFR29" s="497"/>
      <c r="RFS29" s="497"/>
      <c r="RFT29" s="497"/>
      <c r="RFU29" s="497"/>
      <c r="RFV29" s="497"/>
      <c r="RFW29" s="497"/>
      <c r="RFX29" s="497"/>
      <c r="RFY29" s="497"/>
      <c r="RFZ29" s="497"/>
      <c r="RGA29" s="497"/>
      <c r="RGB29" s="497"/>
      <c r="RGC29" s="497"/>
      <c r="RGD29" s="497"/>
      <c r="RGE29" s="497"/>
      <c r="RGF29" s="497"/>
      <c r="RGG29" s="497"/>
      <c r="RGH29" s="497"/>
      <c r="RGI29" s="497"/>
      <c r="RGJ29" s="497"/>
      <c r="RGK29" s="497"/>
      <c r="RGL29" s="497"/>
      <c r="RGM29" s="497"/>
      <c r="RGN29" s="497"/>
      <c r="RGO29" s="497"/>
      <c r="RGP29" s="497"/>
      <c r="RGQ29" s="497"/>
      <c r="RGR29" s="497"/>
      <c r="RGS29" s="497"/>
      <c r="RGT29" s="497"/>
      <c r="RGU29" s="497"/>
      <c r="RGV29" s="497"/>
      <c r="RGW29" s="497"/>
      <c r="RGX29" s="497"/>
      <c r="RGY29" s="497"/>
      <c r="RGZ29" s="497"/>
      <c r="RHA29" s="497"/>
      <c r="RHB29" s="497"/>
      <c r="RHC29" s="497"/>
      <c r="RHD29" s="497"/>
      <c r="RHE29" s="497"/>
      <c r="RHF29" s="497"/>
      <c r="RHG29" s="497"/>
      <c r="RHH29" s="497"/>
      <c r="RHI29" s="497"/>
      <c r="RHJ29" s="497"/>
      <c r="RHK29" s="497"/>
      <c r="RHL29" s="497"/>
      <c r="RHM29" s="497"/>
      <c r="RHN29" s="497"/>
      <c r="RHO29" s="497"/>
      <c r="RHP29" s="497"/>
      <c r="RHQ29" s="497"/>
      <c r="RHR29" s="497"/>
      <c r="RHS29" s="497"/>
      <c r="RHT29" s="497"/>
      <c r="RHU29" s="497"/>
      <c r="RHV29" s="497"/>
      <c r="RHW29" s="497"/>
      <c r="RHX29" s="497"/>
      <c r="RHY29" s="497"/>
      <c r="RHZ29" s="497"/>
      <c r="RIA29" s="497"/>
      <c r="RIB29" s="497"/>
      <c r="RIC29" s="497"/>
      <c r="RID29" s="497"/>
      <c r="RIE29" s="497"/>
      <c r="RIF29" s="497"/>
      <c r="RIG29" s="497"/>
      <c r="RIH29" s="497"/>
      <c r="RII29" s="497"/>
      <c r="RIJ29" s="497"/>
      <c r="RIK29" s="497"/>
      <c r="RIL29" s="497"/>
      <c r="RIM29" s="497"/>
      <c r="RIN29" s="497"/>
      <c r="RIO29" s="497"/>
      <c r="RIP29" s="497"/>
      <c r="RIQ29" s="497"/>
      <c r="RIR29" s="497"/>
      <c r="RIS29" s="497"/>
      <c r="RIT29" s="497"/>
      <c r="RIU29" s="497"/>
      <c r="RIV29" s="497"/>
      <c r="RIW29" s="497"/>
      <c r="RIX29" s="497"/>
      <c r="RIY29" s="497"/>
      <c r="RIZ29" s="497"/>
      <c r="RJA29" s="497"/>
      <c r="RJB29" s="497"/>
      <c r="RJC29" s="497"/>
      <c r="RJD29" s="497"/>
      <c r="RJE29" s="497"/>
      <c r="RJF29" s="497"/>
      <c r="RJG29" s="497"/>
      <c r="RJH29" s="497"/>
      <c r="RJI29" s="497"/>
      <c r="RJJ29" s="497"/>
      <c r="RJK29" s="497"/>
      <c r="RJL29" s="497"/>
      <c r="RJM29" s="497"/>
      <c r="RJN29" s="497"/>
      <c r="RJO29" s="497"/>
      <c r="RJP29" s="497"/>
      <c r="RJQ29" s="497"/>
      <c r="RJR29" s="497"/>
      <c r="RJS29" s="497"/>
      <c r="RJT29" s="497"/>
      <c r="RJU29" s="497"/>
      <c r="RJV29" s="497"/>
      <c r="RJW29" s="497"/>
      <c r="RJX29" s="497"/>
      <c r="RJY29" s="497"/>
      <c r="RJZ29" s="497"/>
      <c r="RKA29" s="497"/>
      <c r="RKB29" s="497"/>
      <c r="RKC29" s="497"/>
      <c r="RKD29" s="497"/>
      <c r="RKE29" s="497"/>
      <c r="RKF29" s="497"/>
      <c r="RKG29" s="497"/>
      <c r="RKH29" s="497"/>
      <c r="RKI29" s="497"/>
      <c r="RKJ29" s="497"/>
      <c r="RKK29" s="497"/>
      <c r="RKL29" s="497"/>
      <c r="RKM29" s="497"/>
      <c r="RKN29" s="497"/>
      <c r="RKO29" s="497"/>
      <c r="RKP29" s="497"/>
      <c r="RKQ29" s="497"/>
      <c r="RKR29" s="497"/>
      <c r="RKS29" s="497"/>
      <c r="RKT29" s="497"/>
      <c r="RKU29" s="497"/>
      <c r="RKV29" s="497"/>
      <c r="RKW29" s="497"/>
      <c r="RKX29" s="497"/>
      <c r="RKY29" s="497"/>
      <c r="RKZ29" s="497"/>
      <c r="RLA29" s="497"/>
      <c r="RLB29" s="497"/>
      <c r="RLC29" s="497"/>
      <c r="RLD29" s="497"/>
      <c r="RLE29" s="497"/>
      <c r="RLF29" s="497"/>
      <c r="RLG29" s="497"/>
      <c r="RLH29" s="497"/>
      <c r="RLI29" s="497"/>
      <c r="RLJ29" s="497"/>
      <c r="RLK29" s="497"/>
      <c r="RLL29" s="497"/>
      <c r="RLM29" s="497"/>
      <c r="RLN29" s="497"/>
      <c r="RLO29" s="497"/>
      <c r="RLP29" s="497"/>
      <c r="RLQ29" s="497"/>
      <c r="RLR29" s="497"/>
      <c r="RLS29" s="497"/>
      <c r="RLT29" s="497"/>
      <c r="RLU29" s="497"/>
      <c r="RLV29" s="497"/>
      <c r="RLW29" s="497"/>
      <c r="RLX29" s="497"/>
      <c r="RLY29" s="497"/>
      <c r="RLZ29" s="497"/>
      <c r="RMA29" s="497"/>
      <c r="RMB29" s="497"/>
      <c r="RMC29" s="497"/>
      <c r="RMD29" s="497"/>
      <c r="RME29" s="497"/>
      <c r="RMF29" s="497"/>
      <c r="RMG29" s="497"/>
      <c r="RMH29" s="497"/>
      <c r="RMI29" s="497"/>
      <c r="RMJ29" s="497"/>
      <c r="RMK29" s="497"/>
      <c r="RML29" s="497"/>
      <c r="RMM29" s="497"/>
      <c r="RMN29" s="497"/>
      <c r="RMO29" s="497"/>
      <c r="RMP29" s="497"/>
      <c r="RMQ29" s="497"/>
      <c r="RMR29" s="497"/>
      <c r="RMS29" s="497"/>
      <c r="RMT29" s="497"/>
      <c r="RMU29" s="497"/>
      <c r="RMV29" s="497"/>
      <c r="RMW29" s="497"/>
      <c r="RMX29" s="497"/>
      <c r="RMY29" s="497"/>
      <c r="RMZ29" s="497"/>
      <c r="RNA29" s="497"/>
      <c r="RNB29" s="497"/>
      <c r="RNC29" s="497"/>
      <c r="RND29" s="497"/>
      <c r="RNE29" s="497"/>
      <c r="RNF29" s="497"/>
      <c r="RNG29" s="497"/>
      <c r="RNH29" s="497"/>
      <c r="RNI29" s="497"/>
      <c r="RNJ29" s="497"/>
      <c r="RNK29" s="497"/>
      <c r="RNL29" s="497"/>
      <c r="RNM29" s="497"/>
      <c r="RNN29" s="497"/>
      <c r="RNO29" s="497"/>
      <c r="RNP29" s="497"/>
      <c r="RNQ29" s="497"/>
      <c r="RNR29" s="497"/>
      <c r="RNS29" s="497"/>
      <c r="RNT29" s="497"/>
      <c r="RNU29" s="497"/>
      <c r="RNV29" s="497"/>
      <c r="RNW29" s="497"/>
      <c r="RNX29" s="497"/>
      <c r="RNY29" s="497"/>
      <c r="RNZ29" s="497"/>
      <c r="ROA29" s="497"/>
      <c r="ROB29" s="497"/>
      <c r="ROC29" s="497"/>
      <c r="ROD29" s="497"/>
      <c r="ROE29" s="497"/>
      <c r="ROF29" s="497"/>
      <c r="ROG29" s="497"/>
      <c r="ROH29" s="497"/>
      <c r="ROI29" s="497"/>
      <c r="ROJ29" s="497"/>
      <c r="ROK29" s="497"/>
      <c r="ROL29" s="497"/>
      <c r="ROM29" s="497"/>
      <c r="RON29" s="497"/>
      <c r="ROO29" s="497"/>
      <c r="ROP29" s="497"/>
      <c r="ROQ29" s="497"/>
      <c r="ROR29" s="497"/>
      <c r="ROS29" s="497"/>
      <c r="ROT29" s="497"/>
      <c r="ROU29" s="497"/>
      <c r="ROV29" s="497"/>
      <c r="ROW29" s="497"/>
      <c r="ROX29" s="497"/>
      <c r="ROY29" s="497"/>
      <c r="ROZ29" s="497"/>
      <c r="RPA29" s="497"/>
      <c r="RPB29" s="497"/>
      <c r="RPC29" s="497"/>
      <c r="RPD29" s="497"/>
      <c r="RPE29" s="497"/>
      <c r="RPF29" s="497"/>
      <c r="RPG29" s="497"/>
      <c r="RPH29" s="497"/>
      <c r="RPI29" s="497"/>
      <c r="RPJ29" s="497"/>
      <c r="RPK29" s="497"/>
      <c r="RPL29" s="497"/>
      <c r="RPM29" s="497"/>
      <c r="RPN29" s="497"/>
      <c r="RPO29" s="497"/>
      <c r="RPP29" s="497"/>
      <c r="RPQ29" s="497"/>
      <c r="RPR29" s="497"/>
      <c r="RPS29" s="497"/>
      <c r="RPT29" s="497"/>
      <c r="RPU29" s="497"/>
      <c r="RPV29" s="497"/>
      <c r="RPW29" s="497"/>
      <c r="RPX29" s="497"/>
      <c r="RPY29" s="497"/>
      <c r="RPZ29" s="497"/>
      <c r="RQA29" s="497"/>
      <c r="RQB29" s="497"/>
      <c r="RQC29" s="497"/>
      <c r="RQD29" s="497"/>
      <c r="RQE29" s="497"/>
      <c r="RQF29" s="497"/>
      <c r="RQG29" s="497"/>
      <c r="RQH29" s="497"/>
      <c r="RQI29" s="497"/>
      <c r="RQJ29" s="497"/>
      <c r="RQK29" s="497"/>
      <c r="RQL29" s="497"/>
      <c r="RQM29" s="497"/>
      <c r="RQN29" s="497"/>
      <c r="RQO29" s="497"/>
      <c r="RQP29" s="497"/>
      <c r="RQQ29" s="497"/>
      <c r="RQR29" s="497"/>
      <c r="RQS29" s="497"/>
      <c r="RQT29" s="497"/>
      <c r="RQU29" s="497"/>
      <c r="RQV29" s="497"/>
      <c r="RQW29" s="497"/>
      <c r="RQX29" s="497"/>
      <c r="RQY29" s="497"/>
      <c r="RQZ29" s="497"/>
      <c r="RRA29" s="497"/>
      <c r="RRB29" s="497"/>
      <c r="RRC29" s="497"/>
      <c r="RRD29" s="497"/>
      <c r="RRE29" s="497"/>
      <c r="RRF29" s="497"/>
      <c r="RRG29" s="497"/>
      <c r="RRH29" s="497"/>
      <c r="RRI29" s="497"/>
      <c r="RRJ29" s="497"/>
      <c r="RRK29" s="497"/>
      <c r="RRL29" s="497"/>
      <c r="RRM29" s="497"/>
      <c r="RRN29" s="497"/>
      <c r="RRO29" s="497"/>
      <c r="RRP29" s="497"/>
      <c r="RRQ29" s="497"/>
      <c r="RRR29" s="497"/>
      <c r="RRS29" s="497"/>
      <c r="RRT29" s="497"/>
      <c r="RRU29" s="497"/>
      <c r="RRV29" s="497"/>
      <c r="RRW29" s="497"/>
      <c r="RRX29" s="497"/>
      <c r="RRY29" s="497"/>
      <c r="RRZ29" s="497"/>
      <c r="RSA29" s="497"/>
      <c r="RSB29" s="497"/>
      <c r="RSC29" s="497"/>
      <c r="RSD29" s="497"/>
      <c r="RSE29" s="497"/>
      <c r="RSF29" s="497"/>
      <c r="RSG29" s="497"/>
      <c r="RSH29" s="497"/>
      <c r="RSI29" s="497"/>
      <c r="RSJ29" s="497"/>
      <c r="RSK29" s="497"/>
      <c r="RSL29" s="497"/>
      <c r="RSM29" s="497"/>
      <c r="RSN29" s="497"/>
      <c r="RSO29" s="497"/>
      <c r="RSP29" s="497"/>
      <c r="RSQ29" s="497"/>
      <c r="RSR29" s="497"/>
      <c r="RSS29" s="497"/>
      <c r="RST29" s="497"/>
      <c r="RSU29" s="497"/>
      <c r="RSV29" s="497"/>
      <c r="RSW29" s="497"/>
      <c r="RSX29" s="497"/>
      <c r="RSY29" s="497"/>
      <c r="RSZ29" s="497"/>
      <c r="RTA29" s="497"/>
      <c r="RTB29" s="497"/>
      <c r="RTC29" s="497"/>
      <c r="RTD29" s="497"/>
      <c r="RTE29" s="497"/>
      <c r="RTF29" s="497"/>
      <c r="RTG29" s="497"/>
      <c r="RTH29" s="497"/>
      <c r="RTI29" s="497"/>
      <c r="RTJ29" s="497"/>
      <c r="RTK29" s="497"/>
      <c r="RTL29" s="497"/>
      <c r="RTM29" s="497"/>
      <c r="RTN29" s="497"/>
      <c r="RTO29" s="497"/>
      <c r="RTP29" s="497"/>
      <c r="RTQ29" s="497"/>
      <c r="RTR29" s="497"/>
      <c r="RTS29" s="497"/>
      <c r="RTT29" s="497"/>
      <c r="RTU29" s="497"/>
      <c r="RTV29" s="497"/>
      <c r="RTW29" s="497"/>
      <c r="RTX29" s="497"/>
      <c r="RTY29" s="497"/>
      <c r="RTZ29" s="497"/>
      <c r="RUA29" s="497"/>
      <c r="RUB29" s="497"/>
      <c r="RUC29" s="497"/>
      <c r="RUD29" s="497"/>
      <c r="RUE29" s="497"/>
      <c r="RUF29" s="497"/>
      <c r="RUG29" s="497"/>
      <c r="RUH29" s="497"/>
      <c r="RUI29" s="497"/>
      <c r="RUJ29" s="497"/>
      <c r="RUK29" s="497"/>
      <c r="RUL29" s="497"/>
      <c r="RUM29" s="497"/>
      <c r="RUN29" s="497"/>
      <c r="RUO29" s="497"/>
      <c r="RUP29" s="497"/>
      <c r="RUQ29" s="497"/>
      <c r="RUR29" s="497"/>
      <c r="RUS29" s="497"/>
      <c r="RUT29" s="497"/>
      <c r="RUU29" s="497"/>
      <c r="RUV29" s="497"/>
      <c r="RUW29" s="497"/>
      <c r="RUX29" s="497"/>
      <c r="RUY29" s="497"/>
      <c r="RUZ29" s="497"/>
      <c r="RVA29" s="497"/>
      <c r="RVB29" s="497"/>
      <c r="RVC29" s="497"/>
      <c r="RVD29" s="497"/>
      <c r="RVE29" s="497"/>
      <c r="RVF29" s="497"/>
      <c r="RVG29" s="497"/>
      <c r="RVH29" s="497"/>
      <c r="RVI29" s="497"/>
      <c r="RVJ29" s="497"/>
      <c r="RVK29" s="497"/>
      <c r="RVL29" s="497"/>
      <c r="RVM29" s="497"/>
      <c r="RVN29" s="497"/>
      <c r="RVO29" s="497"/>
      <c r="RVP29" s="497"/>
      <c r="RVQ29" s="497"/>
      <c r="RVR29" s="497"/>
      <c r="RVS29" s="497"/>
      <c r="RVT29" s="497"/>
      <c r="RVU29" s="497"/>
      <c r="RVV29" s="497"/>
      <c r="RVW29" s="497"/>
      <c r="RVX29" s="497"/>
      <c r="RVY29" s="497"/>
      <c r="RVZ29" s="497"/>
      <c r="RWA29" s="497"/>
      <c r="RWB29" s="497"/>
      <c r="RWC29" s="497"/>
      <c r="RWD29" s="497"/>
      <c r="RWE29" s="497"/>
      <c r="RWF29" s="497"/>
      <c r="RWG29" s="497"/>
      <c r="RWH29" s="497"/>
      <c r="RWI29" s="497"/>
      <c r="RWJ29" s="497"/>
      <c r="RWK29" s="497"/>
      <c r="RWL29" s="497"/>
      <c r="RWM29" s="497"/>
      <c r="RWN29" s="497"/>
      <c r="RWO29" s="497"/>
      <c r="RWP29" s="497"/>
      <c r="RWQ29" s="497"/>
      <c r="RWR29" s="497"/>
      <c r="RWS29" s="497"/>
      <c r="RWT29" s="497"/>
      <c r="RWU29" s="497"/>
      <c r="RWV29" s="497"/>
      <c r="RWW29" s="497"/>
      <c r="RWX29" s="497"/>
      <c r="RWY29" s="497"/>
      <c r="RWZ29" s="497"/>
      <c r="RXA29" s="497"/>
      <c r="RXB29" s="497"/>
      <c r="RXC29" s="497"/>
      <c r="RXD29" s="497"/>
      <c r="RXE29" s="497"/>
      <c r="RXF29" s="497"/>
      <c r="RXG29" s="497"/>
      <c r="RXH29" s="497"/>
      <c r="RXI29" s="497"/>
      <c r="RXJ29" s="497"/>
      <c r="RXK29" s="497"/>
      <c r="RXL29" s="497"/>
      <c r="RXM29" s="497"/>
      <c r="RXN29" s="497"/>
      <c r="RXO29" s="497"/>
      <c r="RXP29" s="497"/>
      <c r="RXQ29" s="497"/>
      <c r="RXR29" s="497"/>
      <c r="RXS29" s="497"/>
      <c r="RXT29" s="497"/>
      <c r="RXU29" s="497"/>
      <c r="RXV29" s="497"/>
      <c r="RXW29" s="497"/>
      <c r="RXX29" s="497"/>
      <c r="RXY29" s="497"/>
      <c r="RXZ29" s="497"/>
      <c r="RYA29" s="497"/>
      <c r="RYB29" s="497"/>
      <c r="RYC29" s="497"/>
      <c r="RYD29" s="497"/>
      <c r="RYE29" s="497"/>
      <c r="RYF29" s="497"/>
      <c r="RYG29" s="497"/>
      <c r="RYH29" s="497"/>
      <c r="RYI29" s="497"/>
      <c r="RYJ29" s="497"/>
      <c r="RYK29" s="497"/>
      <c r="RYL29" s="497"/>
      <c r="RYM29" s="497"/>
      <c r="RYN29" s="497"/>
      <c r="RYO29" s="497"/>
      <c r="RYP29" s="497"/>
      <c r="RYQ29" s="497"/>
      <c r="RYR29" s="497"/>
      <c r="RYS29" s="497"/>
      <c r="RYT29" s="497"/>
      <c r="RYU29" s="497"/>
      <c r="RYV29" s="497"/>
      <c r="RYW29" s="497"/>
      <c r="RYX29" s="497"/>
      <c r="RYY29" s="497"/>
      <c r="RYZ29" s="497"/>
      <c r="RZA29" s="497"/>
      <c r="RZB29" s="497"/>
      <c r="RZC29" s="497"/>
      <c r="RZD29" s="497"/>
      <c r="RZE29" s="497"/>
      <c r="RZF29" s="497"/>
      <c r="RZG29" s="497"/>
      <c r="RZH29" s="497"/>
      <c r="RZI29" s="497"/>
      <c r="RZJ29" s="497"/>
      <c r="RZK29" s="497"/>
      <c r="RZL29" s="497"/>
      <c r="RZM29" s="497"/>
      <c r="RZN29" s="497"/>
      <c r="RZO29" s="497"/>
      <c r="RZP29" s="497"/>
      <c r="RZQ29" s="497"/>
      <c r="RZR29" s="497"/>
      <c r="RZS29" s="497"/>
      <c r="RZT29" s="497"/>
      <c r="RZU29" s="497"/>
      <c r="RZV29" s="497"/>
      <c r="RZW29" s="497"/>
      <c r="RZX29" s="497"/>
      <c r="RZY29" s="497"/>
      <c r="RZZ29" s="497"/>
      <c r="SAA29" s="497"/>
      <c r="SAB29" s="497"/>
      <c r="SAC29" s="497"/>
      <c r="SAD29" s="497"/>
      <c r="SAE29" s="497"/>
      <c r="SAF29" s="497"/>
      <c r="SAG29" s="497"/>
      <c r="SAH29" s="497"/>
      <c r="SAI29" s="497"/>
      <c r="SAJ29" s="497"/>
      <c r="SAK29" s="497"/>
      <c r="SAL29" s="497"/>
      <c r="SAM29" s="497"/>
      <c r="SAN29" s="497"/>
      <c r="SAO29" s="497"/>
      <c r="SAP29" s="497"/>
      <c r="SAQ29" s="497"/>
      <c r="SAR29" s="497"/>
      <c r="SAS29" s="497"/>
      <c r="SAT29" s="497"/>
      <c r="SAU29" s="497"/>
      <c r="SAV29" s="497"/>
      <c r="SAW29" s="497"/>
      <c r="SAX29" s="497"/>
      <c r="SAY29" s="497"/>
      <c r="SAZ29" s="497"/>
      <c r="SBA29" s="497"/>
      <c r="SBB29" s="497"/>
      <c r="SBC29" s="497"/>
      <c r="SBD29" s="497"/>
      <c r="SBE29" s="497"/>
      <c r="SBF29" s="497"/>
      <c r="SBG29" s="497"/>
      <c r="SBH29" s="497"/>
      <c r="SBI29" s="497"/>
      <c r="SBJ29" s="497"/>
      <c r="SBK29" s="497"/>
      <c r="SBL29" s="497"/>
      <c r="SBM29" s="497"/>
      <c r="SBN29" s="497"/>
      <c r="SBO29" s="497"/>
      <c r="SBP29" s="497"/>
      <c r="SBQ29" s="497"/>
      <c r="SBR29" s="497"/>
      <c r="SBS29" s="497"/>
      <c r="SBT29" s="497"/>
      <c r="SBU29" s="497"/>
      <c r="SBV29" s="497"/>
      <c r="SBW29" s="497"/>
      <c r="SBX29" s="497"/>
      <c r="SBY29" s="497"/>
      <c r="SBZ29" s="497"/>
      <c r="SCA29" s="497"/>
      <c r="SCB29" s="497"/>
      <c r="SCC29" s="497"/>
      <c r="SCD29" s="497"/>
      <c r="SCE29" s="497"/>
      <c r="SCF29" s="497"/>
      <c r="SCG29" s="497"/>
      <c r="SCH29" s="497"/>
      <c r="SCI29" s="497"/>
      <c r="SCJ29" s="497"/>
      <c r="SCK29" s="497"/>
      <c r="SCL29" s="497"/>
      <c r="SCM29" s="497"/>
      <c r="SCN29" s="497"/>
      <c r="SCO29" s="497"/>
      <c r="SCP29" s="497"/>
      <c r="SCQ29" s="497"/>
      <c r="SCR29" s="497"/>
      <c r="SCS29" s="497"/>
      <c r="SCT29" s="497"/>
      <c r="SCU29" s="497"/>
      <c r="SCV29" s="497"/>
      <c r="SCW29" s="497"/>
      <c r="SCX29" s="497"/>
      <c r="SCY29" s="497"/>
      <c r="SCZ29" s="497"/>
      <c r="SDA29" s="497"/>
      <c r="SDB29" s="497"/>
      <c r="SDC29" s="497"/>
      <c r="SDD29" s="497"/>
      <c r="SDE29" s="497"/>
      <c r="SDF29" s="497"/>
      <c r="SDG29" s="497"/>
      <c r="SDH29" s="497"/>
      <c r="SDI29" s="497"/>
      <c r="SDJ29" s="497"/>
      <c r="SDK29" s="497"/>
      <c r="SDL29" s="497"/>
      <c r="SDM29" s="497"/>
      <c r="SDN29" s="497"/>
      <c r="SDO29" s="497"/>
      <c r="SDP29" s="497"/>
      <c r="SDQ29" s="497"/>
      <c r="SDR29" s="497"/>
      <c r="SDS29" s="497"/>
      <c r="SDT29" s="497"/>
      <c r="SDU29" s="497"/>
      <c r="SDV29" s="497"/>
      <c r="SDW29" s="497"/>
      <c r="SDX29" s="497"/>
      <c r="SDY29" s="497"/>
      <c r="SDZ29" s="497"/>
      <c r="SEA29" s="497"/>
      <c r="SEB29" s="497"/>
      <c r="SEC29" s="497"/>
      <c r="SED29" s="497"/>
      <c r="SEE29" s="497"/>
      <c r="SEF29" s="497"/>
      <c r="SEG29" s="497"/>
      <c r="SEH29" s="497"/>
      <c r="SEI29" s="497"/>
      <c r="SEJ29" s="497"/>
      <c r="SEK29" s="497"/>
      <c r="SEL29" s="497"/>
      <c r="SEM29" s="497"/>
      <c r="SEN29" s="497"/>
      <c r="SEO29" s="497"/>
      <c r="SEP29" s="497"/>
      <c r="SEQ29" s="497"/>
      <c r="SER29" s="497"/>
      <c r="SES29" s="497"/>
      <c r="SET29" s="497"/>
      <c r="SEU29" s="497"/>
      <c r="SEV29" s="497"/>
      <c r="SEW29" s="497"/>
      <c r="SEX29" s="497"/>
      <c r="SEY29" s="497"/>
      <c r="SEZ29" s="497"/>
      <c r="SFA29" s="497"/>
      <c r="SFB29" s="497"/>
      <c r="SFC29" s="497"/>
      <c r="SFD29" s="497"/>
      <c r="SFE29" s="497"/>
      <c r="SFF29" s="497"/>
      <c r="SFG29" s="497"/>
      <c r="SFH29" s="497"/>
      <c r="SFI29" s="497"/>
      <c r="SFJ29" s="497"/>
      <c r="SFK29" s="497"/>
      <c r="SFL29" s="497"/>
      <c r="SFM29" s="497"/>
      <c r="SFN29" s="497"/>
      <c r="SFO29" s="497"/>
      <c r="SFP29" s="497"/>
      <c r="SFQ29" s="497"/>
      <c r="SFR29" s="497"/>
      <c r="SFS29" s="497"/>
      <c r="SFT29" s="497"/>
      <c r="SFU29" s="497"/>
      <c r="SFV29" s="497"/>
      <c r="SFW29" s="497"/>
      <c r="SFX29" s="497"/>
      <c r="SFY29" s="497"/>
      <c r="SFZ29" s="497"/>
      <c r="SGA29" s="497"/>
      <c r="SGB29" s="497"/>
      <c r="SGC29" s="497"/>
      <c r="SGD29" s="497"/>
      <c r="SGE29" s="497"/>
      <c r="SGF29" s="497"/>
      <c r="SGG29" s="497"/>
      <c r="SGH29" s="497"/>
      <c r="SGI29" s="497"/>
      <c r="SGJ29" s="497"/>
      <c r="SGK29" s="497"/>
      <c r="SGL29" s="497"/>
      <c r="SGM29" s="497"/>
      <c r="SGN29" s="497"/>
      <c r="SGO29" s="497"/>
      <c r="SGP29" s="497"/>
      <c r="SGQ29" s="497"/>
      <c r="SGR29" s="497"/>
      <c r="SGS29" s="497"/>
      <c r="SGT29" s="497"/>
      <c r="SGU29" s="497"/>
      <c r="SGV29" s="497"/>
      <c r="SGW29" s="497"/>
      <c r="SGX29" s="497"/>
      <c r="SGY29" s="497"/>
      <c r="SGZ29" s="497"/>
      <c r="SHA29" s="497"/>
      <c r="SHB29" s="497"/>
      <c r="SHC29" s="497"/>
      <c r="SHD29" s="497"/>
      <c r="SHE29" s="497"/>
      <c r="SHF29" s="497"/>
      <c r="SHG29" s="497"/>
      <c r="SHH29" s="497"/>
      <c r="SHI29" s="497"/>
      <c r="SHJ29" s="497"/>
      <c r="SHK29" s="497"/>
      <c r="SHL29" s="497"/>
      <c r="SHM29" s="497"/>
      <c r="SHN29" s="497"/>
      <c r="SHO29" s="497"/>
      <c r="SHP29" s="497"/>
      <c r="SHQ29" s="497"/>
      <c r="SHR29" s="497"/>
      <c r="SHS29" s="497"/>
      <c r="SHT29" s="497"/>
      <c r="SHU29" s="497"/>
      <c r="SHV29" s="497"/>
      <c r="SHW29" s="497"/>
      <c r="SHX29" s="497"/>
      <c r="SHY29" s="497"/>
      <c r="SHZ29" s="497"/>
      <c r="SIA29" s="497"/>
      <c r="SIB29" s="497"/>
      <c r="SIC29" s="497"/>
      <c r="SID29" s="497"/>
      <c r="SIE29" s="497"/>
      <c r="SIF29" s="497"/>
      <c r="SIG29" s="497"/>
      <c r="SIH29" s="497"/>
      <c r="SII29" s="497"/>
      <c r="SIJ29" s="497"/>
      <c r="SIK29" s="497"/>
      <c r="SIL29" s="497"/>
      <c r="SIM29" s="497"/>
      <c r="SIN29" s="497"/>
      <c r="SIO29" s="497"/>
      <c r="SIP29" s="497"/>
      <c r="SIQ29" s="497"/>
      <c r="SIR29" s="497"/>
      <c r="SIS29" s="497"/>
      <c r="SIT29" s="497"/>
      <c r="SIU29" s="497"/>
      <c r="SIV29" s="497"/>
      <c r="SIW29" s="497"/>
      <c r="SIX29" s="497"/>
      <c r="SIY29" s="497"/>
      <c r="SIZ29" s="497"/>
      <c r="SJA29" s="497"/>
      <c r="SJB29" s="497"/>
      <c r="SJC29" s="497"/>
      <c r="SJD29" s="497"/>
      <c r="SJE29" s="497"/>
      <c r="SJF29" s="497"/>
      <c r="SJG29" s="497"/>
      <c r="SJH29" s="497"/>
      <c r="SJI29" s="497"/>
      <c r="SJJ29" s="497"/>
      <c r="SJK29" s="497"/>
      <c r="SJL29" s="497"/>
      <c r="SJM29" s="497"/>
      <c r="SJN29" s="497"/>
      <c r="SJO29" s="497"/>
      <c r="SJP29" s="497"/>
      <c r="SJQ29" s="497"/>
      <c r="SJR29" s="497"/>
      <c r="SJS29" s="497"/>
      <c r="SJT29" s="497"/>
      <c r="SJU29" s="497"/>
      <c r="SJV29" s="497"/>
      <c r="SJW29" s="497"/>
      <c r="SJX29" s="497"/>
      <c r="SJY29" s="497"/>
      <c r="SJZ29" s="497"/>
      <c r="SKA29" s="497"/>
      <c r="SKB29" s="497"/>
      <c r="SKC29" s="497"/>
      <c r="SKD29" s="497"/>
      <c r="SKE29" s="497"/>
      <c r="SKF29" s="497"/>
      <c r="SKG29" s="497"/>
      <c r="SKH29" s="497"/>
      <c r="SKI29" s="497"/>
      <c r="SKJ29" s="497"/>
      <c r="SKK29" s="497"/>
      <c r="SKL29" s="497"/>
      <c r="SKM29" s="497"/>
      <c r="SKN29" s="497"/>
      <c r="SKO29" s="497"/>
      <c r="SKP29" s="497"/>
      <c r="SKQ29" s="497"/>
      <c r="SKR29" s="497"/>
      <c r="SKS29" s="497"/>
      <c r="SKT29" s="497"/>
      <c r="SKU29" s="497"/>
      <c r="SKV29" s="497"/>
      <c r="SKW29" s="497"/>
      <c r="SKX29" s="497"/>
      <c r="SKY29" s="497"/>
      <c r="SKZ29" s="497"/>
      <c r="SLA29" s="497"/>
      <c r="SLB29" s="497"/>
      <c r="SLC29" s="497"/>
      <c r="SLD29" s="497"/>
      <c r="SLE29" s="497"/>
      <c r="SLF29" s="497"/>
      <c r="SLG29" s="497"/>
      <c r="SLH29" s="497"/>
      <c r="SLI29" s="497"/>
      <c r="SLJ29" s="497"/>
      <c r="SLK29" s="497"/>
      <c r="SLL29" s="497"/>
      <c r="SLM29" s="497"/>
      <c r="SLN29" s="497"/>
      <c r="SLO29" s="497"/>
      <c r="SLP29" s="497"/>
      <c r="SLQ29" s="497"/>
      <c r="SLR29" s="497"/>
      <c r="SLS29" s="497"/>
      <c r="SLT29" s="497"/>
      <c r="SLU29" s="497"/>
      <c r="SLV29" s="497"/>
      <c r="SLW29" s="497"/>
      <c r="SLX29" s="497"/>
      <c r="SLY29" s="497"/>
      <c r="SLZ29" s="497"/>
      <c r="SMA29" s="497"/>
      <c r="SMB29" s="497"/>
      <c r="SMC29" s="497"/>
      <c r="SMD29" s="497"/>
      <c r="SME29" s="497"/>
      <c r="SMF29" s="497"/>
      <c r="SMG29" s="497"/>
      <c r="SMH29" s="497"/>
      <c r="SMI29" s="497"/>
      <c r="SMJ29" s="497"/>
      <c r="SMK29" s="497"/>
      <c r="SML29" s="497"/>
      <c r="SMM29" s="497"/>
      <c r="SMN29" s="497"/>
      <c r="SMO29" s="497"/>
      <c r="SMP29" s="497"/>
      <c r="SMQ29" s="497"/>
      <c r="SMR29" s="497"/>
      <c r="SMS29" s="497"/>
      <c r="SMT29" s="497"/>
      <c r="SMU29" s="497"/>
      <c r="SMV29" s="497"/>
      <c r="SMW29" s="497"/>
      <c r="SMX29" s="497"/>
      <c r="SMY29" s="497"/>
      <c r="SMZ29" s="497"/>
      <c r="SNA29" s="497"/>
      <c r="SNB29" s="497"/>
      <c r="SNC29" s="497"/>
      <c r="SND29" s="497"/>
      <c r="SNE29" s="497"/>
      <c r="SNF29" s="497"/>
      <c r="SNG29" s="497"/>
      <c r="SNH29" s="497"/>
      <c r="SNI29" s="497"/>
      <c r="SNJ29" s="497"/>
      <c r="SNK29" s="497"/>
      <c r="SNL29" s="497"/>
      <c r="SNM29" s="497"/>
      <c r="SNN29" s="497"/>
      <c r="SNO29" s="497"/>
      <c r="SNP29" s="497"/>
      <c r="SNQ29" s="497"/>
      <c r="SNR29" s="497"/>
      <c r="SNS29" s="497"/>
      <c r="SNT29" s="497"/>
      <c r="SNU29" s="497"/>
      <c r="SNV29" s="497"/>
      <c r="SNW29" s="497"/>
      <c r="SNX29" s="497"/>
      <c r="SNY29" s="497"/>
      <c r="SNZ29" s="497"/>
      <c r="SOA29" s="497"/>
      <c r="SOB29" s="497"/>
      <c r="SOC29" s="497"/>
      <c r="SOD29" s="497"/>
      <c r="SOE29" s="497"/>
      <c r="SOF29" s="497"/>
      <c r="SOG29" s="497"/>
      <c r="SOH29" s="497"/>
      <c r="SOI29" s="497"/>
      <c r="SOJ29" s="497"/>
      <c r="SOK29" s="497"/>
      <c r="SOL29" s="497"/>
      <c r="SOM29" s="497"/>
      <c r="SON29" s="497"/>
      <c r="SOO29" s="497"/>
      <c r="SOP29" s="497"/>
      <c r="SOQ29" s="497"/>
      <c r="SOR29" s="497"/>
      <c r="SOS29" s="497"/>
      <c r="SOT29" s="497"/>
      <c r="SOU29" s="497"/>
      <c r="SOV29" s="497"/>
      <c r="SOW29" s="497"/>
      <c r="SOX29" s="497"/>
      <c r="SOY29" s="497"/>
      <c r="SOZ29" s="497"/>
      <c r="SPA29" s="497"/>
      <c r="SPB29" s="497"/>
      <c r="SPC29" s="497"/>
      <c r="SPD29" s="497"/>
      <c r="SPE29" s="497"/>
      <c r="SPF29" s="497"/>
      <c r="SPG29" s="497"/>
      <c r="SPH29" s="497"/>
      <c r="SPI29" s="497"/>
      <c r="SPJ29" s="497"/>
      <c r="SPK29" s="497"/>
      <c r="SPL29" s="497"/>
      <c r="SPM29" s="497"/>
      <c r="SPN29" s="497"/>
      <c r="SPO29" s="497"/>
      <c r="SPP29" s="497"/>
      <c r="SPQ29" s="497"/>
      <c r="SPR29" s="497"/>
      <c r="SPS29" s="497"/>
      <c r="SPT29" s="497"/>
      <c r="SPU29" s="497"/>
      <c r="SPV29" s="497"/>
      <c r="SPW29" s="497"/>
      <c r="SPX29" s="497"/>
      <c r="SPY29" s="497"/>
      <c r="SPZ29" s="497"/>
      <c r="SQA29" s="497"/>
      <c r="SQB29" s="497"/>
      <c r="SQC29" s="497"/>
      <c r="SQD29" s="497"/>
      <c r="SQE29" s="497"/>
      <c r="SQF29" s="497"/>
      <c r="SQG29" s="497"/>
      <c r="SQH29" s="497"/>
      <c r="SQI29" s="497"/>
      <c r="SQJ29" s="497"/>
      <c r="SQK29" s="497"/>
      <c r="SQL29" s="497"/>
      <c r="SQM29" s="497"/>
      <c r="SQN29" s="497"/>
      <c r="SQO29" s="497"/>
      <c r="SQP29" s="497"/>
      <c r="SQQ29" s="497"/>
      <c r="SQR29" s="497"/>
      <c r="SQS29" s="497"/>
      <c r="SQT29" s="497"/>
      <c r="SQU29" s="497"/>
      <c r="SQV29" s="497"/>
      <c r="SQW29" s="497"/>
      <c r="SQX29" s="497"/>
      <c r="SQY29" s="497"/>
      <c r="SQZ29" s="497"/>
      <c r="SRA29" s="497"/>
      <c r="SRB29" s="497"/>
      <c r="SRC29" s="497"/>
      <c r="SRD29" s="497"/>
      <c r="SRE29" s="497"/>
      <c r="SRF29" s="497"/>
      <c r="SRG29" s="497"/>
      <c r="SRH29" s="497"/>
      <c r="SRI29" s="497"/>
      <c r="SRJ29" s="497"/>
      <c r="SRK29" s="497"/>
      <c r="SRL29" s="497"/>
      <c r="SRM29" s="497"/>
      <c r="SRN29" s="497"/>
      <c r="SRO29" s="497"/>
      <c r="SRP29" s="497"/>
      <c r="SRQ29" s="497"/>
      <c r="SRR29" s="497"/>
      <c r="SRS29" s="497"/>
      <c r="SRT29" s="497"/>
      <c r="SRU29" s="497"/>
      <c r="SRV29" s="497"/>
      <c r="SRW29" s="497"/>
      <c r="SRX29" s="497"/>
      <c r="SRY29" s="497"/>
      <c r="SRZ29" s="497"/>
      <c r="SSA29" s="497"/>
      <c r="SSB29" s="497"/>
      <c r="SSC29" s="497"/>
      <c r="SSD29" s="497"/>
      <c r="SSE29" s="497"/>
      <c r="SSF29" s="497"/>
      <c r="SSG29" s="497"/>
      <c r="SSH29" s="497"/>
      <c r="SSI29" s="497"/>
      <c r="SSJ29" s="497"/>
      <c r="SSK29" s="497"/>
      <c r="SSL29" s="497"/>
      <c r="SSM29" s="497"/>
      <c r="SSN29" s="497"/>
      <c r="SSO29" s="497"/>
      <c r="SSP29" s="497"/>
      <c r="SSQ29" s="497"/>
      <c r="SSR29" s="497"/>
      <c r="SSS29" s="497"/>
      <c r="SST29" s="497"/>
      <c r="SSU29" s="497"/>
      <c r="SSV29" s="497"/>
      <c r="SSW29" s="497"/>
      <c r="SSX29" s="497"/>
      <c r="SSY29" s="497"/>
      <c r="SSZ29" s="497"/>
      <c r="STA29" s="497"/>
      <c r="STB29" s="497"/>
      <c r="STC29" s="497"/>
      <c r="STD29" s="497"/>
      <c r="STE29" s="497"/>
      <c r="STF29" s="497"/>
      <c r="STG29" s="497"/>
      <c r="STH29" s="497"/>
      <c r="STI29" s="497"/>
      <c r="STJ29" s="497"/>
      <c r="STK29" s="497"/>
      <c r="STL29" s="497"/>
      <c r="STM29" s="497"/>
      <c r="STN29" s="497"/>
      <c r="STO29" s="497"/>
      <c r="STP29" s="497"/>
      <c r="STQ29" s="497"/>
      <c r="STR29" s="497"/>
      <c r="STS29" s="497"/>
      <c r="STT29" s="497"/>
      <c r="STU29" s="497"/>
      <c r="STV29" s="497"/>
      <c r="STW29" s="497"/>
      <c r="STX29" s="497"/>
      <c r="STY29" s="497"/>
      <c r="STZ29" s="497"/>
      <c r="SUA29" s="497"/>
      <c r="SUB29" s="497"/>
      <c r="SUC29" s="497"/>
      <c r="SUD29" s="497"/>
      <c r="SUE29" s="497"/>
      <c r="SUF29" s="497"/>
      <c r="SUG29" s="497"/>
      <c r="SUH29" s="497"/>
      <c r="SUI29" s="497"/>
      <c r="SUJ29" s="497"/>
      <c r="SUK29" s="497"/>
      <c r="SUL29" s="497"/>
      <c r="SUM29" s="497"/>
      <c r="SUN29" s="497"/>
      <c r="SUO29" s="497"/>
      <c r="SUP29" s="497"/>
      <c r="SUQ29" s="497"/>
      <c r="SUR29" s="497"/>
      <c r="SUS29" s="497"/>
      <c r="SUT29" s="497"/>
      <c r="SUU29" s="497"/>
      <c r="SUV29" s="497"/>
      <c r="SUW29" s="497"/>
      <c r="SUX29" s="497"/>
      <c r="SUY29" s="497"/>
      <c r="SUZ29" s="497"/>
      <c r="SVA29" s="497"/>
      <c r="SVB29" s="497"/>
      <c r="SVC29" s="497"/>
      <c r="SVD29" s="497"/>
      <c r="SVE29" s="497"/>
      <c r="SVF29" s="497"/>
      <c r="SVG29" s="497"/>
      <c r="SVH29" s="497"/>
      <c r="SVI29" s="497"/>
      <c r="SVJ29" s="497"/>
      <c r="SVK29" s="497"/>
      <c r="SVL29" s="497"/>
      <c r="SVM29" s="497"/>
      <c r="SVN29" s="497"/>
      <c r="SVO29" s="497"/>
      <c r="SVP29" s="497"/>
      <c r="SVQ29" s="497"/>
      <c r="SVR29" s="497"/>
      <c r="SVS29" s="497"/>
      <c r="SVT29" s="497"/>
      <c r="SVU29" s="497"/>
      <c r="SVV29" s="497"/>
      <c r="SVW29" s="497"/>
      <c r="SVX29" s="497"/>
      <c r="SVY29" s="497"/>
      <c r="SVZ29" s="497"/>
      <c r="SWA29" s="497"/>
      <c r="SWB29" s="497"/>
      <c r="SWC29" s="497"/>
      <c r="SWD29" s="497"/>
      <c r="SWE29" s="497"/>
      <c r="SWF29" s="497"/>
      <c r="SWG29" s="497"/>
      <c r="SWH29" s="497"/>
      <c r="SWI29" s="497"/>
      <c r="SWJ29" s="497"/>
      <c r="SWK29" s="497"/>
      <c r="SWL29" s="497"/>
      <c r="SWM29" s="497"/>
      <c r="SWN29" s="497"/>
      <c r="SWO29" s="497"/>
      <c r="SWP29" s="497"/>
      <c r="SWQ29" s="497"/>
      <c r="SWR29" s="497"/>
      <c r="SWS29" s="497"/>
      <c r="SWT29" s="497"/>
      <c r="SWU29" s="497"/>
      <c r="SWV29" s="497"/>
      <c r="SWW29" s="497"/>
      <c r="SWX29" s="497"/>
      <c r="SWY29" s="497"/>
      <c r="SWZ29" s="497"/>
      <c r="SXA29" s="497"/>
      <c r="SXB29" s="497"/>
      <c r="SXC29" s="497"/>
      <c r="SXD29" s="497"/>
      <c r="SXE29" s="497"/>
      <c r="SXF29" s="497"/>
      <c r="SXG29" s="497"/>
      <c r="SXH29" s="497"/>
      <c r="SXI29" s="497"/>
      <c r="SXJ29" s="497"/>
      <c r="SXK29" s="497"/>
      <c r="SXL29" s="497"/>
      <c r="SXM29" s="497"/>
      <c r="SXN29" s="497"/>
      <c r="SXO29" s="497"/>
      <c r="SXP29" s="497"/>
      <c r="SXQ29" s="497"/>
      <c r="SXR29" s="497"/>
      <c r="SXS29" s="497"/>
      <c r="SXT29" s="497"/>
      <c r="SXU29" s="497"/>
      <c r="SXV29" s="497"/>
      <c r="SXW29" s="497"/>
      <c r="SXX29" s="497"/>
      <c r="SXY29" s="497"/>
      <c r="SXZ29" s="497"/>
      <c r="SYA29" s="497"/>
      <c r="SYB29" s="497"/>
      <c r="SYC29" s="497"/>
      <c r="SYD29" s="497"/>
      <c r="SYE29" s="497"/>
      <c r="SYF29" s="497"/>
      <c r="SYG29" s="497"/>
      <c r="SYH29" s="497"/>
      <c r="SYI29" s="497"/>
      <c r="SYJ29" s="497"/>
      <c r="SYK29" s="497"/>
      <c r="SYL29" s="497"/>
      <c r="SYM29" s="497"/>
      <c r="SYN29" s="497"/>
      <c r="SYO29" s="497"/>
      <c r="SYP29" s="497"/>
      <c r="SYQ29" s="497"/>
      <c r="SYR29" s="497"/>
      <c r="SYS29" s="497"/>
      <c r="SYT29" s="497"/>
      <c r="SYU29" s="497"/>
      <c r="SYV29" s="497"/>
      <c r="SYW29" s="497"/>
      <c r="SYX29" s="497"/>
      <c r="SYY29" s="497"/>
      <c r="SYZ29" s="497"/>
      <c r="SZA29" s="497"/>
      <c r="SZB29" s="497"/>
      <c r="SZC29" s="497"/>
      <c r="SZD29" s="497"/>
      <c r="SZE29" s="497"/>
      <c r="SZF29" s="497"/>
      <c r="SZG29" s="497"/>
      <c r="SZH29" s="497"/>
      <c r="SZI29" s="497"/>
      <c r="SZJ29" s="497"/>
      <c r="SZK29" s="497"/>
      <c r="SZL29" s="497"/>
      <c r="SZM29" s="497"/>
      <c r="SZN29" s="497"/>
      <c r="SZO29" s="497"/>
      <c r="SZP29" s="497"/>
      <c r="SZQ29" s="497"/>
      <c r="SZR29" s="497"/>
      <c r="SZS29" s="497"/>
      <c r="SZT29" s="497"/>
      <c r="SZU29" s="497"/>
      <c r="SZV29" s="497"/>
      <c r="SZW29" s="497"/>
      <c r="SZX29" s="497"/>
      <c r="SZY29" s="497"/>
      <c r="SZZ29" s="497"/>
      <c r="TAA29" s="497"/>
      <c r="TAB29" s="497"/>
      <c r="TAC29" s="497"/>
      <c r="TAD29" s="497"/>
      <c r="TAE29" s="497"/>
      <c r="TAF29" s="497"/>
      <c r="TAG29" s="497"/>
      <c r="TAH29" s="497"/>
      <c r="TAI29" s="497"/>
      <c r="TAJ29" s="497"/>
      <c r="TAK29" s="497"/>
      <c r="TAL29" s="497"/>
      <c r="TAM29" s="497"/>
      <c r="TAN29" s="497"/>
      <c r="TAO29" s="497"/>
      <c r="TAP29" s="497"/>
      <c r="TAQ29" s="497"/>
      <c r="TAR29" s="497"/>
      <c r="TAS29" s="497"/>
      <c r="TAT29" s="497"/>
      <c r="TAU29" s="497"/>
      <c r="TAV29" s="497"/>
      <c r="TAW29" s="497"/>
      <c r="TAX29" s="497"/>
      <c r="TAY29" s="497"/>
      <c r="TAZ29" s="497"/>
      <c r="TBA29" s="497"/>
      <c r="TBB29" s="497"/>
      <c r="TBC29" s="497"/>
      <c r="TBD29" s="497"/>
      <c r="TBE29" s="497"/>
      <c r="TBF29" s="497"/>
      <c r="TBG29" s="497"/>
      <c r="TBH29" s="497"/>
      <c r="TBI29" s="497"/>
      <c r="TBJ29" s="497"/>
      <c r="TBK29" s="497"/>
      <c r="TBL29" s="497"/>
      <c r="TBM29" s="497"/>
      <c r="TBN29" s="497"/>
      <c r="TBO29" s="497"/>
      <c r="TBP29" s="497"/>
      <c r="TBQ29" s="497"/>
      <c r="TBR29" s="497"/>
      <c r="TBS29" s="497"/>
      <c r="TBT29" s="497"/>
      <c r="TBU29" s="497"/>
      <c r="TBV29" s="497"/>
      <c r="TBW29" s="497"/>
      <c r="TBX29" s="497"/>
      <c r="TBY29" s="497"/>
      <c r="TBZ29" s="497"/>
      <c r="TCA29" s="497"/>
      <c r="TCB29" s="497"/>
      <c r="TCC29" s="497"/>
      <c r="TCD29" s="497"/>
      <c r="TCE29" s="497"/>
      <c r="TCF29" s="497"/>
      <c r="TCG29" s="497"/>
      <c r="TCH29" s="497"/>
      <c r="TCI29" s="497"/>
      <c r="TCJ29" s="497"/>
      <c r="TCK29" s="497"/>
      <c r="TCL29" s="497"/>
      <c r="TCM29" s="497"/>
      <c r="TCN29" s="497"/>
      <c r="TCO29" s="497"/>
      <c r="TCP29" s="497"/>
      <c r="TCQ29" s="497"/>
      <c r="TCR29" s="497"/>
      <c r="TCS29" s="497"/>
      <c r="TCT29" s="497"/>
      <c r="TCU29" s="497"/>
      <c r="TCV29" s="497"/>
      <c r="TCW29" s="497"/>
      <c r="TCX29" s="497"/>
      <c r="TCY29" s="497"/>
      <c r="TCZ29" s="497"/>
      <c r="TDA29" s="497"/>
      <c r="TDB29" s="497"/>
      <c r="TDC29" s="497"/>
      <c r="TDD29" s="497"/>
      <c r="TDE29" s="497"/>
      <c r="TDF29" s="497"/>
      <c r="TDG29" s="497"/>
      <c r="TDH29" s="497"/>
      <c r="TDI29" s="497"/>
      <c r="TDJ29" s="497"/>
      <c r="TDK29" s="497"/>
      <c r="TDL29" s="497"/>
      <c r="TDM29" s="497"/>
      <c r="TDN29" s="497"/>
      <c r="TDO29" s="497"/>
      <c r="TDP29" s="497"/>
      <c r="TDQ29" s="497"/>
      <c r="TDR29" s="497"/>
      <c r="TDS29" s="497"/>
      <c r="TDT29" s="497"/>
      <c r="TDU29" s="497"/>
      <c r="TDV29" s="497"/>
      <c r="TDW29" s="497"/>
      <c r="TDX29" s="497"/>
      <c r="TDY29" s="497"/>
      <c r="TDZ29" s="497"/>
      <c r="TEA29" s="497"/>
      <c r="TEB29" s="497"/>
      <c r="TEC29" s="497"/>
      <c r="TED29" s="497"/>
      <c r="TEE29" s="497"/>
      <c r="TEF29" s="497"/>
      <c r="TEG29" s="497"/>
      <c r="TEH29" s="497"/>
      <c r="TEI29" s="497"/>
      <c r="TEJ29" s="497"/>
      <c r="TEK29" s="497"/>
      <c r="TEL29" s="497"/>
      <c r="TEM29" s="497"/>
      <c r="TEN29" s="497"/>
      <c r="TEO29" s="497"/>
      <c r="TEP29" s="497"/>
      <c r="TEQ29" s="497"/>
      <c r="TER29" s="497"/>
      <c r="TES29" s="497"/>
      <c r="TET29" s="497"/>
      <c r="TEU29" s="497"/>
      <c r="TEV29" s="497"/>
      <c r="TEW29" s="497"/>
      <c r="TEX29" s="497"/>
      <c r="TEY29" s="497"/>
      <c r="TEZ29" s="497"/>
      <c r="TFA29" s="497"/>
      <c r="TFB29" s="497"/>
      <c r="TFC29" s="497"/>
      <c r="TFD29" s="497"/>
      <c r="TFE29" s="497"/>
      <c r="TFF29" s="497"/>
      <c r="TFG29" s="497"/>
      <c r="TFH29" s="497"/>
      <c r="TFI29" s="497"/>
      <c r="TFJ29" s="497"/>
      <c r="TFK29" s="497"/>
      <c r="TFL29" s="497"/>
      <c r="TFM29" s="497"/>
      <c r="TFN29" s="497"/>
      <c r="TFO29" s="497"/>
      <c r="TFP29" s="497"/>
      <c r="TFQ29" s="497"/>
      <c r="TFR29" s="497"/>
      <c r="TFS29" s="497"/>
      <c r="TFT29" s="497"/>
      <c r="TFU29" s="497"/>
      <c r="TFV29" s="497"/>
      <c r="TFW29" s="497"/>
      <c r="TFX29" s="497"/>
      <c r="TFY29" s="497"/>
      <c r="TFZ29" s="497"/>
      <c r="TGA29" s="497"/>
      <c r="TGB29" s="497"/>
      <c r="TGC29" s="497"/>
      <c r="TGD29" s="497"/>
      <c r="TGE29" s="497"/>
      <c r="TGF29" s="497"/>
      <c r="TGG29" s="497"/>
      <c r="TGH29" s="497"/>
      <c r="TGI29" s="497"/>
      <c r="TGJ29" s="497"/>
      <c r="TGK29" s="497"/>
      <c r="TGL29" s="497"/>
      <c r="TGM29" s="497"/>
      <c r="TGN29" s="497"/>
      <c r="TGO29" s="497"/>
      <c r="TGP29" s="497"/>
      <c r="TGQ29" s="497"/>
      <c r="TGR29" s="497"/>
      <c r="TGS29" s="497"/>
      <c r="TGT29" s="497"/>
      <c r="TGU29" s="497"/>
      <c r="TGV29" s="497"/>
      <c r="TGW29" s="497"/>
      <c r="TGX29" s="497"/>
      <c r="TGY29" s="497"/>
      <c r="TGZ29" s="497"/>
      <c r="THA29" s="497"/>
      <c r="THB29" s="497"/>
      <c r="THC29" s="497"/>
      <c r="THD29" s="497"/>
      <c r="THE29" s="497"/>
      <c r="THF29" s="497"/>
      <c r="THG29" s="497"/>
      <c r="THH29" s="497"/>
      <c r="THI29" s="497"/>
      <c r="THJ29" s="497"/>
      <c r="THK29" s="497"/>
      <c r="THL29" s="497"/>
      <c r="THM29" s="497"/>
      <c r="THN29" s="497"/>
      <c r="THO29" s="497"/>
      <c r="THP29" s="497"/>
      <c r="THQ29" s="497"/>
      <c r="THR29" s="497"/>
      <c r="THS29" s="497"/>
      <c r="THT29" s="497"/>
      <c r="THU29" s="497"/>
      <c r="THV29" s="497"/>
      <c r="THW29" s="497"/>
      <c r="THX29" s="497"/>
      <c r="THY29" s="497"/>
      <c r="THZ29" s="497"/>
      <c r="TIA29" s="497"/>
      <c r="TIB29" s="497"/>
      <c r="TIC29" s="497"/>
      <c r="TID29" s="497"/>
      <c r="TIE29" s="497"/>
      <c r="TIF29" s="497"/>
      <c r="TIG29" s="497"/>
      <c r="TIH29" s="497"/>
      <c r="TII29" s="497"/>
      <c r="TIJ29" s="497"/>
      <c r="TIK29" s="497"/>
      <c r="TIL29" s="497"/>
      <c r="TIM29" s="497"/>
      <c r="TIN29" s="497"/>
      <c r="TIO29" s="497"/>
      <c r="TIP29" s="497"/>
      <c r="TIQ29" s="497"/>
      <c r="TIR29" s="497"/>
      <c r="TIS29" s="497"/>
      <c r="TIT29" s="497"/>
      <c r="TIU29" s="497"/>
      <c r="TIV29" s="497"/>
      <c r="TIW29" s="497"/>
      <c r="TIX29" s="497"/>
      <c r="TIY29" s="497"/>
      <c r="TIZ29" s="497"/>
      <c r="TJA29" s="497"/>
      <c r="TJB29" s="497"/>
      <c r="TJC29" s="497"/>
      <c r="TJD29" s="497"/>
      <c r="TJE29" s="497"/>
      <c r="TJF29" s="497"/>
      <c r="TJG29" s="497"/>
      <c r="TJH29" s="497"/>
      <c r="TJI29" s="497"/>
      <c r="TJJ29" s="497"/>
      <c r="TJK29" s="497"/>
      <c r="TJL29" s="497"/>
      <c r="TJM29" s="497"/>
      <c r="TJN29" s="497"/>
      <c r="TJO29" s="497"/>
      <c r="TJP29" s="497"/>
      <c r="TJQ29" s="497"/>
      <c r="TJR29" s="497"/>
      <c r="TJS29" s="497"/>
      <c r="TJT29" s="497"/>
      <c r="TJU29" s="497"/>
      <c r="TJV29" s="497"/>
      <c r="TJW29" s="497"/>
      <c r="TJX29" s="497"/>
      <c r="TJY29" s="497"/>
      <c r="TJZ29" s="497"/>
      <c r="TKA29" s="497"/>
      <c r="TKB29" s="497"/>
      <c r="TKC29" s="497"/>
      <c r="TKD29" s="497"/>
      <c r="TKE29" s="497"/>
      <c r="TKF29" s="497"/>
      <c r="TKG29" s="497"/>
      <c r="TKH29" s="497"/>
      <c r="TKI29" s="497"/>
      <c r="TKJ29" s="497"/>
      <c r="TKK29" s="497"/>
      <c r="TKL29" s="497"/>
      <c r="TKM29" s="497"/>
      <c r="TKN29" s="497"/>
      <c r="TKO29" s="497"/>
      <c r="TKP29" s="497"/>
      <c r="TKQ29" s="497"/>
      <c r="TKR29" s="497"/>
      <c r="TKS29" s="497"/>
      <c r="TKT29" s="497"/>
      <c r="TKU29" s="497"/>
      <c r="TKV29" s="497"/>
      <c r="TKW29" s="497"/>
      <c r="TKX29" s="497"/>
      <c r="TKY29" s="497"/>
      <c r="TKZ29" s="497"/>
      <c r="TLA29" s="497"/>
      <c r="TLB29" s="497"/>
      <c r="TLC29" s="497"/>
      <c r="TLD29" s="497"/>
      <c r="TLE29" s="497"/>
      <c r="TLF29" s="497"/>
      <c r="TLG29" s="497"/>
      <c r="TLH29" s="497"/>
      <c r="TLI29" s="497"/>
      <c r="TLJ29" s="497"/>
      <c r="TLK29" s="497"/>
      <c r="TLL29" s="497"/>
      <c r="TLM29" s="497"/>
      <c r="TLN29" s="497"/>
      <c r="TLO29" s="497"/>
      <c r="TLP29" s="497"/>
      <c r="TLQ29" s="497"/>
      <c r="TLR29" s="497"/>
      <c r="TLS29" s="497"/>
      <c r="TLT29" s="497"/>
      <c r="TLU29" s="497"/>
      <c r="TLV29" s="497"/>
      <c r="TLW29" s="497"/>
      <c r="TLX29" s="497"/>
      <c r="TLY29" s="497"/>
      <c r="TLZ29" s="497"/>
      <c r="TMA29" s="497"/>
      <c r="TMB29" s="497"/>
      <c r="TMC29" s="497"/>
      <c r="TMD29" s="497"/>
      <c r="TME29" s="497"/>
      <c r="TMF29" s="497"/>
      <c r="TMG29" s="497"/>
      <c r="TMH29" s="497"/>
      <c r="TMI29" s="497"/>
      <c r="TMJ29" s="497"/>
      <c r="TMK29" s="497"/>
      <c r="TML29" s="497"/>
      <c r="TMM29" s="497"/>
      <c r="TMN29" s="497"/>
      <c r="TMO29" s="497"/>
      <c r="TMP29" s="497"/>
      <c r="TMQ29" s="497"/>
      <c r="TMR29" s="497"/>
      <c r="TMS29" s="497"/>
      <c r="TMT29" s="497"/>
      <c r="TMU29" s="497"/>
      <c r="TMV29" s="497"/>
      <c r="TMW29" s="497"/>
      <c r="TMX29" s="497"/>
      <c r="TMY29" s="497"/>
      <c r="TMZ29" s="497"/>
      <c r="TNA29" s="497"/>
      <c r="TNB29" s="497"/>
      <c r="TNC29" s="497"/>
      <c r="TND29" s="497"/>
      <c r="TNE29" s="497"/>
      <c r="TNF29" s="497"/>
      <c r="TNG29" s="497"/>
      <c r="TNH29" s="497"/>
      <c r="TNI29" s="497"/>
      <c r="TNJ29" s="497"/>
      <c r="TNK29" s="497"/>
      <c r="TNL29" s="497"/>
      <c r="TNM29" s="497"/>
      <c r="TNN29" s="497"/>
      <c r="TNO29" s="497"/>
      <c r="TNP29" s="497"/>
      <c r="TNQ29" s="497"/>
      <c r="TNR29" s="497"/>
      <c r="TNS29" s="497"/>
      <c r="TNT29" s="497"/>
      <c r="TNU29" s="497"/>
      <c r="TNV29" s="497"/>
      <c r="TNW29" s="497"/>
      <c r="TNX29" s="497"/>
      <c r="TNY29" s="497"/>
      <c r="TNZ29" s="497"/>
      <c r="TOA29" s="497"/>
      <c r="TOB29" s="497"/>
      <c r="TOC29" s="497"/>
      <c r="TOD29" s="497"/>
      <c r="TOE29" s="497"/>
      <c r="TOF29" s="497"/>
      <c r="TOG29" s="497"/>
      <c r="TOH29" s="497"/>
      <c r="TOI29" s="497"/>
      <c r="TOJ29" s="497"/>
      <c r="TOK29" s="497"/>
      <c r="TOL29" s="497"/>
      <c r="TOM29" s="497"/>
      <c r="TON29" s="497"/>
      <c r="TOO29" s="497"/>
      <c r="TOP29" s="497"/>
      <c r="TOQ29" s="497"/>
      <c r="TOR29" s="497"/>
      <c r="TOS29" s="497"/>
      <c r="TOT29" s="497"/>
      <c r="TOU29" s="497"/>
      <c r="TOV29" s="497"/>
      <c r="TOW29" s="497"/>
      <c r="TOX29" s="497"/>
      <c r="TOY29" s="497"/>
      <c r="TOZ29" s="497"/>
      <c r="TPA29" s="497"/>
      <c r="TPB29" s="497"/>
      <c r="TPC29" s="497"/>
      <c r="TPD29" s="497"/>
      <c r="TPE29" s="497"/>
      <c r="TPF29" s="497"/>
      <c r="TPG29" s="497"/>
      <c r="TPH29" s="497"/>
      <c r="TPI29" s="497"/>
      <c r="TPJ29" s="497"/>
      <c r="TPK29" s="497"/>
      <c r="TPL29" s="497"/>
      <c r="TPM29" s="497"/>
      <c r="TPN29" s="497"/>
      <c r="TPO29" s="497"/>
      <c r="TPP29" s="497"/>
      <c r="TPQ29" s="497"/>
      <c r="TPR29" s="497"/>
      <c r="TPS29" s="497"/>
      <c r="TPT29" s="497"/>
      <c r="TPU29" s="497"/>
      <c r="TPV29" s="497"/>
      <c r="TPW29" s="497"/>
      <c r="TPX29" s="497"/>
      <c r="TPY29" s="497"/>
      <c r="TPZ29" s="497"/>
      <c r="TQA29" s="497"/>
      <c r="TQB29" s="497"/>
      <c r="TQC29" s="497"/>
      <c r="TQD29" s="497"/>
      <c r="TQE29" s="497"/>
      <c r="TQF29" s="497"/>
      <c r="TQG29" s="497"/>
      <c r="TQH29" s="497"/>
      <c r="TQI29" s="497"/>
      <c r="TQJ29" s="497"/>
      <c r="TQK29" s="497"/>
      <c r="TQL29" s="497"/>
      <c r="TQM29" s="497"/>
      <c r="TQN29" s="497"/>
      <c r="TQO29" s="497"/>
      <c r="TQP29" s="497"/>
      <c r="TQQ29" s="497"/>
      <c r="TQR29" s="497"/>
      <c r="TQS29" s="497"/>
      <c r="TQT29" s="497"/>
      <c r="TQU29" s="497"/>
      <c r="TQV29" s="497"/>
      <c r="TQW29" s="497"/>
      <c r="TQX29" s="497"/>
      <c r="TQY29" s="497"/>
      <c r="TQZ29" s="497"/>
      <c r="TRA29" s="497"/>
      <c r="TRB29" s="497"/>
      <c r="TRC29" s="497"/>
      <c r="TRD29" s="497"/>
      <c r="TRE29" s="497"/>
      <c r="TRF29" s="497"/>
      <c r="TRG29" s="497"/>
      <c r="TRH29" s="497"/>
      <c r="TRI29" s="497"/>
      <c r="TRJ29" s="497"/>
      <c r="TRK29" s="497"/>
      <c r="TRL29" s="497"/>
      <c r="TRM29" s="497"/>
      <c r="TRN29" s="497"/>
      <c r="TRO29" s="497"/>
      <c r="TRP29" s="497"/>
      <c r="TRQ29" s="497"/>
      <c r="TRR29" s="497"/>
      <c r="TRS29" s="497"/>
      <c r="TRT29" s="497"/>
      <c r="TRU29" s="497"/>
      <c r="TRV29" s="497"/>
      <c r="TRW29" s="497"/>
      <c r="TRX29" s="497"/>
      <c r="TRY29" s="497"/>
      <c r="TRZ29" s="497"/>
      <c r="TSA29" s="497"/>
      <c r="TSB29" s="497"/>
      <c r="TSC29" s="497"/>
      <c r="TSD29" s="497"/>
      <c r="TSE29" s="497"/>
      <c r="TSF29" s="497"/>
      <c r="TSG29" s="497"/>
      <c r="TSH29" s="497"/>
      <c r="TSI29" s="497"/>
      <c r="TSJ29" s="497"/>
      <c r="TSK29" s="497"/>
      <c r="TSL29" s="497"/>
      <c r="TSM29" s="497"/>
      <c r="TSN29" s="497"/>
      <c r="TSO29" s="497"/>
      <c r="TSP29" s="497"/>
      <c r="TSQ29" s="497"/>
      <c r="TSR29" s="497"/>
      <c r="TSS29" s="497"/>
      <c r="TST29" s="497"/>
      <c r="TSU29" s="497"/>
      <c r="TSV29" s="497"/>
      <c r="TSW29" s="497"/>
      <c r="TSX29" s="497"/>
      <c r="TSY29" s="497"/>
      <c r="TSZ29" s="497"/>
      <c r="TTA29" s="497"/>
      <c r="TTB29" s="497"/>
      <c r="TTC29" s="497"/>
      <c r="TTD29" s="497"/>
      <c r="TTE29" s="497"/>
      <c r="TTF29" s="497"/>
      <c r="TTG29" s="497"/>
      <c r="TTH29" s="497"/>
      <c r="TTI29" s="497"/>
      <c r="TTJ29" s="497"/>
      <c r="TTK29" s="497"/>
      <c r="TTL29" s="497"/>
      <c r="TTM29" s="497"/>
      <c r="TTN29" s="497"/>
      <c r="TTO29" s="497"/>
      <c r="TTP29" s="497"/>
      <c r="TTQ29" s="497"/>
      <c r="TTR29" s="497"/>
      <c r="TTS29" s="497"/>
      <c r="TTT29" s="497"/>
      <c r="TTU29" s="497"/>
      <c r="TTV29" s="497"/>
      <c r="TTW29" s="497"/>
      <c r="TTX29" s="497"/>
      <c r="TTY29" s="497"/>
      <c r="TTZ29" s="497"/>
      <c r="TUA29" s="497"/>
      <c r="TUB29" s="497"/>
      <c r="TUC29" s="497"/>
      <c r="TUD29" s="497"/>
      <c r="TUE29" s="497"/>
      <c r="TUF29" s="497"/>
      <c r="TUG29" s="497"/>
      <c r="TUH29" s="497"/>
      <c r="TUI29" s="497"/>
      <c r="TUJ29" s="497"/>
      <c r="TUK29" s="497"/>
      <c r="TUL29" s="497"/>
      <c r="TUM29" s="497"/>
      <c r="TUN29" s="497"/>
      <c r="TUO29" s="497"/>
      <c r="TUP29" s="497"/>
      <c r="TUQ29" s="497"/>
      <c r="TUR29" s="497"/>
      <c r="TUS29" s="497"/>
      <c r="TUT29" s="497"/>
      <c r="TUU29" s="497"/>
      <c r="TUV29" s="497"/>
      <c r="TUW29" s="497"/>
      <c r="TUX29" s="497"/>
      <c r="TUY29" s="497"/>
      <c r="TUZ29" s="497"/>
      <c r="TVA29" s="497"/>
      <c r="TVB29" s="497"/>
      <c r="TVC29" s="497"/>
      <c r="TVD29" s="497"/>
      <c r="TVE29" s="497"/>
      <c r="TVF29" s="497"/>
      <c r="TVG29" s="497"/>
      <c r="TVH29" s="497"/>
      <c r="TVI29" s="497"/>
      <c r="TVJ29" s="497"/>
      <c r="TVK29" s="497"/>
      <c r="TVL29" s="497"/>
      <c r="TVM29" s="497"/>
      <c r="TVN29" s="497"/>
      <c r="TVO29" s="497"/>
      <c r="TVP29" s="497"/>
      <c r="TVQ29" s="497"/>
      <c r="TVR29" s="497"/>
      <c r="TVS29" s="497"/>
      <c r="TVT29" s="497"/>
      <c r="TVU29" s="497"/>
      <c r="TVV29" s="497"/>
      <c r="TVW29" s="497"/>
      <c r="TVX29" s="497"/>
      <c r="TVY29" s="497"/>
      <c r="TVZ29" s="497"/>
      <c r="TWA29" s="497"/>
      <c r="TWB29" s="497"/>
      <c r="TWC29" s="497"/>
      <c r="TWD29" s="497"/>
      <c r="TWE29" s="497"/>
      <c r="TWF29" s="497"/>
      <c r="TWG29" s="497"/>
      <c r="TWH29" s="497"/>
      <c r="TWI29" s="497"/>
      <c r="TWJ29" s="497"/>
      <c r="TWK29" s="497"/>
      <c r="TWL29" s="497"/>
      <c r="TWM29" s="497"/>
      <c r="TWN29" s="497"/>
      <c r="TWO29" s="497"/>
      <c r="TWP29" s="497"/>
      <c r="TWQ29" s="497"/>
      <c r="TWR29" s="497"/>
      <c r="TWS29" s="497"/>
      <c r="TWT29" s="497"/>
      <c r="TWU29" s="497"/>
      <c r="TWV29" s="497"/>
      <c r="TWW29" s="497"/>
      <c r="TWX29" s="497"/>
      <c r="TWY29" s="497"/>
      <c r="TWZ29" s="497"/>
      <c r="TXA29" s="497"/>
      <c r="TXB29" s="497"/>
      <c r="TXC29" s="497"/>
      <c r="TXD29" s="497"/>
      <c r="TXE29" s="497"/>
      <c r="TXF29" s="497"/>
      <c r="TXG29" s="497"/>
      <c r="TXH29" s="497"/>
      <c r="TXI29" s="497"/>
      <c r="TXJ29" s="497"/>
      <c r="TXK29" s="497"/>
      <c r="TXL29" s="497"/>
      <c r="TXM29" s="497"/>
      <c r="TXN29" s="497"/>
      <c r="TXO29" s="497"/>
      <c r="TXP29" s="497"/>
      <c r="TXQ29" s="497"/>
      <c r="TXR29" s="497"/>
      <c r="TXS29" s="497"/>
      <c r="TXT29" s="497"/>
      <c r="TXU29" s="497"/>
      <c r="TXV29" s="497"/>
      <c r="TXW29" s="497"/>
      <c r="TXX29" s="497"/>
      <c r="TXY29" s="497"/>
      <c r="TXZ29" s="497"/>
      <c r="TYA29" s="497"/>
      <c r="TYB29" s="497"/>
      <c r="TYC29" s="497"/>
      <c r="TYD29" s="497"/>
      <c r="TYE29" s="497"/>
      <c r="TYF29" s="497"/>
      <c r="TYG29" s="497"/>
      <c r="TYH29" s="497"/>
      <c r="TYI29" s="497"/>
      <c r="TYJ29" s="497"/>
      <c r="TYK29" s="497"/>
      <c r="TYL29" s="497"/>
      <c r="TYM29" s="497"/>
      <c r="TYN29" s="497"/>
      <c r="TYO29" s="497"/>
      <c r="TYP29" s="497"/>
      <c r="TYQ29" s="497"/>
      <c r="TYR29" s="497"/>
      <c r="TYS29" s="497"/>
      <c r="TYT29" s="497"/>
      <c r="TYU29" s="497"/>
      <c r="TYV29" s="497"/>
      <c r="TYW29" s="497"/>
      <c r="TYX29" s="497"/>
      <c r="TYY29" s="497"/>
      <c r="TYZ29" s="497"/>
      <c r="TZA29" s="497"/>
      <c r="TZB29" s="497"/>
      <c r="TZC29" s="497"/>
      <c r="TZD29" s="497"/>
      <c r="TZE29" s="497"/>
      <c r="TZF29" s="497"/>
      <c r="TZG29" s="497"/>
      <c r="TZH29" s="497"/>
      <c r="TZI29" s="497"/>
      <c r="TZJ29" s="497"/>
      <c r="TZK29" s="497"/>
      <c r="TZL29" s="497"/>
      <c r="TZM29" s="497"/>
      <c r="TZN29" s="497"/>
      <c r="TZO29" s="497"/>
      <c r="TZP29" s="497"/>
      <c r="TZQ29" s="497"/>
      <c r="TZR29" s="497"/>
      <c r="TZS29" s="497"/>
      <c r="TZT29" s="497"/>
      <c r="TZU29" s="497"/>
      <c r="TZV29" s="497"/>
      <c r="TZW29" s="497"/>
      <c r="TZX29" s="497"/>
      <c r="TZY29" s="497"/>
      <c r="TZZ29" s="497"/>
      <c r="UAA29" s="497"/>
      <c r="UAB29" s="497"/>
      <c r="UAC29" s="497"/>
      <c r="UAD29" s="497"/>
      <c r="UAE29" s="497"/>
      <c r="UAF29" s="497"/>
      <c r="UAG29" s="497"/>
      <c r="UAH29" s="497"/>
      <c r="UAI29" s="497"/>
      <c r="UAJ29" s="497"/>
      <c r="UAK29" s="497"/>
      <c r="UAL29" s="497"/>
      <c r="UAM29" s="497"/>
      <c r="UAN29" s="497"/>
      <c r="UAO29" s="497"/>
      <c r="UAP29" s="497"/>
      <c r="UAQ29" s="497"/>
      <c r="UAR29" s="497"/>
      <c r="UAS29" s="497"/>
      <c r="UAT29" s="497"/>
      <c r="UAU29" s="497"/>
      <c r="UAV29" s="497"/>
      <c r="UAW29" s="497"/>
      <c r="UAX29" s="497"/>
      <c r="UAY29" s="497"/>
      <c r="UAZ29" s="497"/>
      <c r="UBA29" s="497"/>
      <c r="UBB29" s="497"/>
      <c r="UBC29" s="497"/>
      <c r="UBD29" s="497"/>
      <c r="UBE29" s="497"/>
      <c r="UBF29" s="497"/>
      <c r="UBG29" s="497"/>
      <c r="UBH29" s="497"/>
      <c r="UBI29" s="497"/>
      <c r="UBJ29" s="497"/>
      <c r="UBK29" s="497"/>
      <c r="UBL29" s="497"/>
      <c r="UBM29" s="497"/>
      <c r="UBN29" s="497"/>
      <c r="UBO29" s="497"/>
      <c r="UBP29" s="497"/>
      <c r="UBQ29" s="497"/>
      <c r="UBR29" s="497"/>
      <c r="UBS29" s="497"/>
      <c r="UBT29" s="497"/>
      <c r="UBU29" s="497"/>
      <c r="UBV29" s="497"/>
      <c r="UBW29" s="497"/>
      <c r="UBX29" s="497"/>
      <c r="UBY29" s="497"/>
      <c r="UBZ29" s="497"/>
      <c r="UCA29" s="497"/>
      <c r="UCB29" s="497"/>
      <c r="UCC29" s="497"/>
      <c r="UCD29" s="497"/>
      <c r="UCE29" s="497"/>
      <c r="UCF29" s="497"/>
      <c r="UCG29" s="497"/>
      <c r="UCH29" s="497"/>
      <c r="UCI29" s="497"/>
      <c r="UCJ29" s="497"/>
      <c r="UCK29" s="497"/>
      <c r="UCL29" s="497"/>
      <c r="UCM29" s="497"/>
      <c r="UCN29" s="497"/>
      <c r="UCO29" s="497"/>
      <c r="UCP29" s="497"/>
      <c r="UCQ29" s="497"/>
      <c r="UCR29" s="497"/>
      <c r="UCS29" s="497"/>
      <c r="UCT29" s="497"/>
      <c r="UCU29" s="497"/>
      <c r="UCV29" s="497"/>
      <c r="UCW29" s="497"/>
      <c r="UCX29" s="497"/>
      <c r="UCY29" s="497"/>
      <c r="UCZ29" s="497"/>
      <c r="UDA29" s="497"/>
      <c r="UDB29" s="497"/>
      <c r="UDC29" s="497"/>
      <c r="UDD29" s="497"/>
      <c r="UDE29" s="497"/>
      <c r="UDF29" s="497"/>
      <c r="UDG29" s="497"/>
      <c r="UDH29" s="497"/>
      <c r="UDI29" s="497"/>
      <c r="UDJ29" s="497"/>
      <c r="UDK29" s="497"/>
      <c r="UDL29" s="497"/>
      <c r="UDM29" s="497"/>
      <c r="UDN29" s="497"/>
      <c r="UDO29" s="497"/>
      <c r="UDP29" s="497"/>
      <c r="UDQ29" s="497"/>
      <c r="UDR29" s="497"/>
      <c r="UDS29" s="497"/>
      <c r="UDT29" s="497"/>
      <c r="UDU29" s="497"/>
      <c r="UDV29" s="497"/>
      <c r="UDW29" s="497"/>
      <c r="UDX29" s="497"/>
      <c r="UDY29" s="497"/>
      <c r="UDZ29" s="497"/>
      <c r="UEA29" s="497"/>
      <c r="UEB29" s="497"/>
      <c r="UEC29" s="497"/>
      <c r="UED29" s="497"/>
      <c r="UEE29" s="497"/>
      <c r="UEF29" s="497"/>
      <c r="UEG29" s="497"/>
      <c r="UEH29" s="497"/>
      <c r="UEI29" s="497"/>
      <c r="UEJ29" s="497"/>
      <c r="UEK29" s="497"/>
      <c r="UEL29" s="497"/>
      <c r="UEM29" s="497"/>
      <c r="UEN29" s="497"/>
      <c r="UEO29" s="497"/>
      <c r="UEP29" s="497"/>
      <c r="UEQ29" s="497"/>
      <c r="UER29" s="497"/>
      <c r="UES29" s="497"/>
      <c r="UET29" s="497"/>
      <c r="UEU29" s="497"/>
      <c r="UEV29" s="497"/>
      <c r="UEW29" s="497"/>
      <c r="UEX29" s="497"/>
      <c r="UEY29" s="497"/>
      <c r="UEZ29" s="497"/>
      <c r="UFA29" s="497"/>
      <c r="UFB29" s="497"/>
      <c r="UFC29" s="497"/>
      <c r="UFD29" s="497"/>
      <c r="UFE29" s="497"/>
      <c r="UFF29" s="497"/>
      <c r="UFG29" s="497"/>
      <c r="UFH29" s="497"/>
      <c r="UFI29" s="497"/>
      <c r="UFJ29" s="497"/>
      <c r="UFK29" s="497"/>
      <c r="UFL29" s="497"/>
      <c r="UFM29" s="497"/>
      <c r="UFN29" s="497"/>
      <c r="UFO29" s="497"/>
      <c r="UFP29" s="497"/>
      <c r="UFQ29" s="497"/>
      <c r="UFR29" s="497"/>
      <c r="UFS29" s="497"/>
      <c r="UFT29" s="497"/>
      <c r="UFU29" s="497"/>
      <c r="UFV29" s="497"/>
      <c r="UFW29" s="497"/>
      <c r="UFX29" s="497"/>
      <c r="UFY29" s="497"/>
      <c r="UFZ29" s="497"/>
      <c r="UGA29" s="497"/>
      <c r="UGB29" s="497"/>
      <c r="UGC29" s="497"/>
      <c r="UGD29" s="497"/>
      <c r="UGE29" s="497"/>
      <c r="UGF29" s="497"/>
      <c r="UGG29" s="497"/>
      <c r="UGH29" s="497"/>
      <c r="UGI29" s="497"/>
      <c r="UGJ29" s="497"/>
      <c r="UGK29" s="497"/>
      <c r="UGL29" s="497"/>
      <c r="UGM29" s="497"/>
      <c r="UGN29" s="497"/>
      <c r="UGO29" s="497"/>
      <c r="UGP29" s="497"/>
      <c r="UGQ29" s="497"/>
      <c r="UGR29" s="497"/>
      <c r="UGS29" s="497"/>
      <c r="UGT29" s="497"/>
      <c r="UGU29" s="497"/>
      <c r="UGV29" s="497"/>
      <c r="UGW29" s="497"/>
      <c r="UGX29" s="497"/>
      <c r="UGY29" s="497"/>
      <c r="UGZ29" s="497"/>
      <c r="UHA29" s="497"/>
      <c r="UHB29" s="497"/>
      <c r="UHC29" s="497"/>
      <c r="UHD29" s="497"/>
      <c r="UHE29" s="497"/>
      <c r="UHF29" s="497"/>
      <c r="UHG29" s="497"/>
      <c r="UHH29" s="497"/>
      <c r="UHI29" s="497"/>
      <c r="UHJ29" s="497"/>
      <c r="UHK29" s="497"/>
      <c r="UHL29" s="497"/>
      <c r="UHM29" s="497"/>
      <c r="UHN29" s="497"/>
      <c r="UHO29" s="497"/>
      <c r="UHP29" s="497"/>
      <c r="UHQ29" s="497"/>
      <c r="UHR29" s="497"/>
      <c r="UHS29" s="497"/>
      <c r="UHT29" s="497"/>
      <c r="UHU29" s="497"/>
      <c r="UHV29" s="497"/>
      <c r="UHW29" s="497"/>
      <c r="UHX29" s="497"/>
      <c r="UHY29" s="497"/>
      <c r="UHZ29" s="497"/>
      <c r="UIA29" s="497"/>
      <c r="UIB29" s="497"/>
      <c r="UIC29" s="497"/>
      <c r="UID29" s="497"/>
      <c r="UIE29" s="497"/>
      <c r="UIF29" s="497"/>
      <c r="UIG29" s="497"/>
      <c r="UIH29" s="497"/>
      <c r="UII29" s="497"/>
      <c r="UIJ29" s="497"/>
      <c r="UIK29" s="497"/>
      <c r="UIL29" s="497"/>
      <c r="UIM29" s="497"/>
      <c r="UIN29" s="497"/>
      <c r="UIO29" s="497"/>
      <c r="UIP29" s="497"/>
      <c r="UIQ29" s="497"/>
      <c r="UIR29" s="497"/>
      <c r="UIS29" s="497"/>
      <c r="UIT29" s="497"/>
      <c r="UIU29" s="497"/>
      <c r="UIV29" s="497"/>
      <c r="UIW29" s="497"/>
      <c r="UIX29" s="497"/>
      <c r="UIY29" s="497"/>
      <c r="UIZ29" s="497"/>
      <c r="UJA29" s="497"/>
      <c r="UJB29" s="497"/>
      <c r="UJC29" s="497"/>
      <c r="UJD29" s="497"/>
      <c r="UJE29" s="497"/>
      <c r="UJF29" s="497"/>
      <c r="UJG29" s="497"/>
      <c r="UJH29" s="497"/>
      <c r="UJI29" s="497"/>
      <c r="UJJ29" s="497"/>
      <c r="UJK29" s="497"/>
      <c r="UJL29" s="497"/>
      <c r="UJM29" s="497"/>
      <c r="UJN29" s="497"/>
      <c r="UJO29" s="497"/>
      <c r="UJP29" s="497"/>
      <c r="UJQ29" s="497"/>
      <c r="UJR29" s="497"/>
      <c r="UJS29" s="497"/>
      <c r="UJT29" s="497"/>
      <c r="UJU29" s="497"/>
      <c r="UJV29" s="497"/>
      <c r="UJW29" s="497"/>
      <c r="UJX29" s="497"/>
      <c r="UJY29" s="497"/>
      <c r="UJZ29" s="497"/>
      <c r="UKA29" s="497"/>
      <c r="UKB29" s="497"/>
      <c r="UKC29" s="497"/>
      <c r="UKD29" s="497"/>
      <c r="UKE29" s="497"/>
      <c r="UKF29" s="497"/>
      <c r="UKG29" s="497"/>
      <c r="UKH29" s="497"/>
      <c r="UKI29" s="497"/>
      <c r="UKJ29" s="497"/>
      <c r="UKK29" s="497"/>
      <c r="UKL29" s="497"/>
      <c r="UKM29" s="497"/>
      <c r="UKN29" s="497"/>
      <c r="UKO29" s="497"/>
      <c r="UKP29" s="497"/>
      <c r="UKQ29" s="497"/>
      <c r="UKR29" s="497"/>
      <c r="UKS29" s="497"/>
      <c r="UKT29" s="497"/>
      <c r="UKU29" s="497"/>
      <c r="UKV29" s="497"/>
      <c r="UKW29" s="497"/>
      <c r="UKX29" s="497"/>
      <c r="UKY29" s="497"/>
      <c r="UKZ29" s="497"/>
      <c r="ULA29" s="497"/>
      <c r="ULB29" s="497"/>
      <c r="ULC29" s="497"/>
      <c r="ULD29" s="497"/>
      <c r="ULE29" s="497"/>
      <c r="ULF29" s="497"/>
      <c r="ULG29" s="497"/>
      <c r="ULH29" s="497"/>
      <c r="ULI29" s="497"/>
      <c r="ULJ29" s="497"/>
      <c r="ULK29" s="497"/>
      <c r="ULL29" s="497"/>
      <c r="ULM29" s="497"/>
      <c r="ULN29" s="497"/>
      <c r="ULO29" s="497"/>
      <c r="ULP29" s="497"/>
      <c r="ULQ29" s="497"/>
      <c r="ULR29" s="497"/>
      <c r="ULS29" s="497"/>
      <c r="ULT29" s="497"/>
      <c r="ULU29" s="497"/>
      <c r="ULV29" s="497"/>
      <c r="ULW29" s="497"/>
      <c r="ULX29" s="497"/>
      <c r="ULY29" s="497"/>
      <c r="ULZ29" s="497"/>
      <c r="UMA29" s="497"/>
      <c r="UMB29" s="497"/>
      <c r="UMC29" s="497"/>
      <c r="UMD29" s="497"/>
      <c r="UME29" s="497"/>
      <c r="UMF29" s="497"/>
      <c r="UMG29" s="497"/>
      <c r="UMH29" s="497"/>
      <c r="UMI29" s="497"/>
      <c r="UMJ29" s="497"/>
      <c r="UMK29" s="497"/>
      <c r="UML29" s="497"/>
      <c r="UMM29" s="497"/>
      <c r="UMN29" s="497"/>
      <c r="UMO29" s="497"/>
      <c r="UMP29" s="497"/>
      <c r="UMQ29" s="497"/>
      <c r="UMR29" s="497"/>
      <c r="UMS29" s="497"/>
      <c r="UMT29" s="497"/>
      <c r="UMU29" s="497"/>
      <c r="UMV29" s="497"/>
      <c r="UMW29" s="497"/>
      <c r="UMX29" s="497"/>
      <c r="UMY29" s="497"/>
      <c r="UMZ29" s="497"/>
      <c r="UNA29" s="497"/>
      <c r="UNB29" s="497"/>
      <c r="UNC29" s="497"/>
      <c r="UND29" s="497"/>
      <c r="UNE29" s="497"/>
      <c r="UNF29" s="497"/>
      <c r="UNG29" s="497"/>
      <c r="UNH29" s="497"/>
      <c r="UNI29" s="497"/>
      <c r="UNJ29" s="497"/>
      <c r="UNK29" s="497"/>
      <c r="UNL29" s="497"/>
      <c r="UNM29" s="497"/>
      <c r="UNN29" s="497"/>
      <c r="UNO29" s="497"/>
      <c r="UNP29" s="497"/>
      <c r="UNQ29" s="497"/>
      <c r="UNR29" s="497"/>
      <c r="UNS29" s="497"/>
      <c r="UNT29" s="497"/>
      <c r="UNU29" s="497"/>
      <c r="UNV29" s="497"/>
      <c r="UNW29" s="497"/>
      <c r="UNX29" s="497"/>
      <c r="UNY29" s="497"/>
      <c r="UNZ29" s="497"/>
      <c r="UOA29" s="497"/>
      <c r="UOB29" s="497"/>
      <c r="UOC29" s="497"/>
      <c r="UOD29" s="497"/>
      <c r="UOE29" s="497"/>
      <c r="UOF29" s="497"/>
      <c r="UOG29" s="497"/>
      <c r="UOH29" s="497"/>
      <c r="UOI29" s="497"/>
      <c r="UOJ29" s="497"/>
      <c r="UOK29" s="497"/>
      <c r="UOL29" s="497"/>
      <c r="UOM29" s="497"/>
      <c r="UON29" s="497"/>
      <c r="UOO29" s="497"/>
      <c r="UOP29" s="497"/>
      <c r="UOQ29" s="497"/>
      <c r="UOR29" s="497"/>
      <c r="UOS29" s="497"/>
      <c r="UOT29" s="497"/>
      <c r="UOU29" s="497"/>
      <c r="UOV29" s="497"/>
      <c r="UOW29" s="497"/>
      <c r="UOX29" s="497"/>
      <c r="UOY29" s="497"/>
      <c r="UOZ29" s="497"/>
      <c r="UPA29" s="497"/>
      <c r="UPB29" s="497"/>
      <c r="UPC29" s="497"/>
      <c r="UPD29" s="497"/>
      <c r="UPE29" s="497"/>
      <c r="UPF29" s="497"/>
      <c r="UPG29" s="497"/>
      <c r="UPH29" s="497"/>
      <c r="UPI29" s="497"/>
      <c r="UPJ29" s="497"/>
      <c r="UPK29" s="497"/>
      <c r="UPL29" s="497"/>
      <c r="UPM29" s="497"/>
      <c r="UPN29" s="497"/>
      <c r="UPO29" s="497"/>
      <c r="UPP29" s="497"/>
      <c r="UPQ29" s="497"/>
      <c r="UPR29" s="497"/>
      <c r="UPS29" s="497"/>
      <c r="UPT29" s="497"/>
      <c r="UPU29" s="497"/>
      <c r="UPV29" s="497"/>
      <c r="UPW29" s="497"/>
      <c r="UPX29" s="497"/>
      <c r="UPY29" s="497"/>
      <c r="UPZ29" s="497"/>
      <c r="UQA29" s="497"/>
      <c r="UQB29" s="497"/>
      <c r="UQC29" s="497"/>
      <c r="UQD29" s="497"/>
      <c r="UQE29" s="497"/>
      <c r="UQF29" s="497"/>
      <c r="UQG29" s="497"/>
      <c r="UQH29" s="497"/>
      <c r="UQI29" s="497"/>
      <c r="UQJ29" s="497"/>
      <c r="UQK29" s="497"/>
      <c r="UQL29" s="497"/>
      <c r="UQM29" s="497"/>
      <c r="UQN29" s="497"/>
      <c r="UQO29" s="497"/>
      <c r="UQP29" s="497"/>
      <c r="UQQ29" s="497"/>
      <c r="UQR29" s="497"/>
      <c r="UQS29" s="497"/>
      <c r="UQT29" s="497"/>
      <c r="UQU29" s="497"/>
      <c r="UQV29" s="497"/>
      <c r="UQW29" s="497"/>
      <c r="UQX29" s="497"/>
      <c r="UQY29" s="497"/>
      <c r="UQZ29" s="497"/>
      <c r="URA29" s="497"/>
      <c r="URB29" s="497"/>
      <c r="URC29" s="497"/>
      <c r="URD29" s="497"/>
      <c r="URE29" s="497"/>
      <c r="URF29" s="497"/>
      <c r="URG29" s="497"/>
      <c r="URH29" s="497"/>
      <c r="URI29" s="497"/>
      <c r="URJ29" s="497"/>
      <c r="URK29" s="497"/>
      <c r="URL29" s="497"/>
      <c r="URM29" s="497"/>
      <c r="URN29" s="497"/>
      <c r="URO29" s="497"/>
      <c r="URP29" s="497"/>
      <c r="URQ29" s="497"/>
      <c r="URR29" s="497"/>
      <c r="URS29" s="497"/>
      <c r="URT29" s="497"/>
      <c r="URU29" s="497"/>
      <c r="URV29" s="497"/>
      <c r="URW29" s="497"/>
      <c r="URX29" s="497"/>
      <c r="URY29" s="497"/>
      <c r="URZ29" s="497"/>
      <c r="USA29" s="497"/>
      <c r="USB29" s="497"/>
      <c r="USC29" s="497"/>
      <c r="USD29" s="497"/>
      <c r="USE29" s="497"/>
      <c r="USF29" s="497"/>
      <c r="USG29" s="497"/>
      <c r="USH29" s="497"/>
      <c r="USI29" s="497"/>
      <c r="USJ29" s="497"/>
      <c r="USK29" s="497"/>
      <c r="USL29" s="497"/>
      <c r="USM29" s="497"/>
      <c r="USN29" s="497"/>
      <c r="USO29" s="497"/>
      <c r="USP29" s="497"/>
      <c r="USQ29" s="497"/>
      <c r="USR29" s="497"/>
      <c r="USS29" s="497"/>
      <c r="UST29" s="497"/>
      <c r="USU29" s="497"/>
      <c r="USV29" s="497"/>
      <c r="USW29" s="497"/>
      <c r="USX29" s="497"/>
      <c r="USY29" s="497"/>
      <c r="USZ29" s="497"/>
      <c r="UTA29" s="497"/>
      <c r="UTB29" s="497"/>
      <c r="UTC29" s="497"/>
      <c r="UTD29" s="497"/>
      <c r="UTE29" s="497"/>
      <c r="UTF29" s="497"/>
      <c r="UTG29" s="497"/>
      <c r="UTH29" s="497"/>
      <c r="UTI29" s="497"/>
      <c r="UTJ29" s="497"/>
      <c r="UTK29" s="497"/>
      <c r="UTL29" s="497"/>
      <c r="UTM29" s="497"/>
      <c r="UTN29" s="497"/>
      <c r="UTO29" s="497"/>
      <c r="UTP29" s="497"/>
      <c r="UTQ29" s="497"/>
      <c r="UTR29" s="497"/>
      <c r="UTS29" s="497"/>
      <c r="UTT29" s="497"/>
      <c r="UTU29" s="497"/>
      <c r="UTV29" s="497"/>
      <c r="UTW29" s="497"/>
      <c r="UTX29" s="497"/>
      <c r="UTY29" s="497"/>
      <c r="UTZ29" s="497"/>
      <c r="UUA29" s="497"/>
      <c r="UUB29" s="497"/>
      <c r="UUC29" s="497"/>
      <c r="UUD29" s="497"/>
      <c r="UUE29" s="497"/>
      <c r="UUF29" s="497"/>
      <c r="UUG29" s="497"/>
      <c r="UUH29" s="497"/>
      <c r="UUI29" s="497"/>
      <c r="UUJ29" s="497"/>
      <c r="UUK29" s="497"/>
      <c r="UUL29" s="497"/>
      <c r="UUM29" s="497"/>
      <c r="UUN29" s="497"/>
      <c r="UUO29" s="497"/>
      <c r="UUP29" s="497"/>
      <c r="UUQ29" s="497"/>
      <c r="UUR29" s="497"/>
      <c r="UUS29" s="497"/>
      <c r="UUT29" s="497"/>
      <c r="UUU29" s="497"/>
      <c r="UUV29" s="497"/>
      <c r="UUW29" s="497"/>
      <c r="UUX29" s="497"/>
      <c r="UUY29" s="497"/>
      <c r="UUZ29" s="497"/>
      <c r="UVA29" s="497"/>
      <c r="UVB29" s="497"/>
      <c r="UVC29" s="497"/>
      <c r="UVD29" s="497"/>
      <c r="UVE29" s="497"/>
      <c r="UVF29" s="497"/>
      <c r="UVG29" s="497"/>
      <c r="UVH29" s="497"/>
      <c r="UVI29" s="497"/>
      <c r="UVJ29" s="497"/>
      <c r="UVK29" s="497"/>
      <c r="UVL29" s="497"/>
      <c r="UVM29" s="497"/>
      <c r="UVN29" s="497"/>
      <c r="UVO29" s="497"/>
      <c r="UVP29" s="497"/>
      <c r="UVQ29" s="497"/>
      <c r="UVR29" s="497"/>
      <c r="UVS29" s="497"/>
      <c r="UVT29" s="497"/>
      <c r="UVU29" s="497"/>
      <c r="UVV29" s="497"/>
      <c r="UVW29" s="497"/>
      <c r="UVX29" s="497"/>
      <c r="UVY29" s="497"/>
      <c r="UVZ29" s="497"/>
      <c r="UWA29" s="497"/>
      <c r="UWB29" s="497"/>
      <c r="UWC29" s="497"/>
      <c r="UWD29" s="497"/>
      <c r="UWE29" s="497"/>
      <c r="UWF29" s="497"/>
      <c r="UWG29" s="497"/>
      <c r="UWH29" s="497"/>
      <c r="UWI29" s="497"/>
      <c r="UWJ29" s="497"/>
      <c r="UWK29" s="497"/>
      <c r="UWL29" s="497"/>
      <c r="UWM29" s="497"/>
      <c r="UWN29" s="497"/>
      <c r="UWO29" s="497"/>
      <c r="UWP29" s="497"/>
      <c r="UWQ29" s="497"/>
      <c r="UWR29" s="497"/>
      <c r="UWS29" s="497"/>
      <c r="UWT29" s="497"/>
      <c r="UWU29" s="497"/>
      <c r="UWV29" s="497"/>
      <c r="UWW29" s="497"/>
      <c r="UWX29" s="497"/>
      <c r="UWY29" s="497"/>
      <c r="UWZ29" s="497"/>
      <c r="UXA29" s="497"/>
      <c r="UXB29" s="497"/>
      <c r="UXC29" s="497"/>
      <c r="UXD29" s="497"/>
      <c r="UXE29" s="497"/>
      <c r="UXF29" s="497"/>
      <c r="UXG29" s="497"/>
      <c r="UXH29" s="497"/>
      <c r="UXI29" s="497"/>
      <c r="UXJ29" s="497"/>
      <c r="UXK29" s="497"/>
      <c r="UXL29" s="497"/>
      <c r="UXM29" s="497"/>
      <c r="UXN29" s="497"/>
      <c r="UXO29" s="497"/>
      <c r="UXP29" s="497"/>
      <c r="UXQ29" s="497"/>
      <c r="UXR29" s="497"/>
      <c r="UXS29" s="497"/>
      <c r="UXT29" s="497"/>
      <c r="UXU29" s="497"/>
      <c r="UXV29" s="497"/>
      <c r="UXW29" s="497"/>
      <c r="UXX29" s="497"/>
      <c r="UXY29" s="497"/>
      <c r="UXZ29" s="497"/>
      <c r="UYA29" s="497"/>
      <c r="UYB29" s="497"/>
      <c r="UYC29" s="497"/>
      <c r="UYD29" s="497"/>
      <c r="UYE29" s="497"/>
      <c r="UYF29" s="497"/>
      <c r="UYG29" s="497"/>
      <c r="UYH29" s="497"/>
      <c r="UYI29" s="497"/>
      <c r="UYJ29" s="497"/>
      <c r="UYK29" s="497"/>
      <c r="UYL29" s="497"/>
      <c r="UYM29" s="497"/>
      <c r="UYN29" s="497"/>
      <c r="UYO29" s="497"/>
      <c r="UYP29" s="497"/>
      <c r="UYQ29" s="497"/>
      <c r="UYR29" s="497"/>
      <c r="UYS29" s="497"/>
      <c r="UYT29" s="497"/>
      <c r="UYU29" s="497"/>
      <c r="UYV29" s="497"/>
      <c r="UYW29" s="497"/>
      <c r="UYX29" s="497"/>
      <c r="UYY29" s="497"/>
      <c r="UYZ29" s="497"/>
      <c r="UZA29" s="497"/>
      <c r="UZB29" s="497"/>
      <c r="UZC29" s="497"/>
      <c r="UZD29" s="497"/>
      <c r="UZE29" s="497"/>
      <c r="UZF29" s="497"/>
      <c r="UZG29" s="497"/>
      <c r="UZH29" s="497"/>
      <c r="UZI29" s="497"/>
      <c r="UZJ29" s="497"/>
      <c r="UZK29" s="497"/>
      <c r="UZL29" s="497"/>
      <c r="UZM29" s="497"/>
      <c r="UZN29" s="497"/>
      <c r="UZO29" s="497"/>
      <c r="UZP29" s="497"/>
      <c r="UZQ29" s="497"/>
      <c r="UZR29" s="497"/>
      <c r="UZS29" s="497"/>
      <c r="UZT29" s="497"/>
      <c r="UZU29" s="497"/>
      <c r="UZV29" s="497"/>
      <c r="UZW29" s="497"/>
      <c r="UZX29" s="497"/>
      <c r="UZY29" s="497"/>
      <c r="UZZ29" s="497"/>
      <c r="VAA29" s="497"/>
      <c r="VAB29" s="497"/>
      <c r="VAC29" s="497"/>
      <c r="VAD29" s="497"/>
      <c r="VAE29" s="497"/>
      <c r="VAF29" s="497"/>
      <c r="VAG29" s="497"/>
      <c r="VAH29" s="497"/>
      <c r="VAI29" s="497"/>
      <c r="VAJ29" s="497"/>
      <c r="VAK29" s="497"/>
      <c r="VAL29" s="497"/>
      <c r="VAM29" s="497"/>
      <c r="VAN29" s="497"/>
      <c r="VAO29" s="497"/>
      <c r="VAP29" s="497"/>
      <c r="VAQ29" s="497"/>
      <c r="VAR29" s="497"/>
      <c r="VAS29" s="497"/>
      <c r="VAT29" s="497"/>
      <c r="VAU29" s="497"/>
      <c r="VAV29" s="497"/>
      <c r="VAW29" s="497"/>
      <c r="VAX29" s="497"/>
      <c r="VAY29" s="497"/>
      <c r="VAZ29" s="497"/>
      <c r="VBA29" s="497"/>
      <c r="VBB29" s="497"/>
      <c r="VBC29" s="497"/>
      <c r="VBD29" s="497"/>
      <c r="VBE29" s="497"/>
      <c r="VBF29" s="497"/>
      <c r="VBG29" s="497"/>
      <c r="VBH29" s="497"/>
      <c r="VBI29" s="497"/>
      <c r="VBJ29" s="497"/>
      <c r="VBK29" s="497"/>
      <c r="VBL29" s="497"/>
      <c r="VBM29" s="497"/>
      <c r="VBN29" s="497"/>
      <c r="VBO29" s="497"/>
      <c r="VBP29" s="497"/>
      <c r="VBQ29" s="497"/>
      <c r="VBR29" s="497"/>
      <c r="VBS29" s="497"/>
      <c r="VBT29" s="497"/>
      <c r="VBU29" s="497"/>
      <c r="VBV29" s="497"/>
      <c r="VBW29" s="497"/>
      <c r="VBX29" s="497"/>
      <c r="VBY29" s="497"/>
      <c r="VBZ29" s="497"/>
      <c r="VCA29" s="497"/>
      <c r="VCB29" s="497"/>
      <c r="VCC29" s="497"/>
      <c r="VCD29" s="497"/>
      <c r="VCE29" s="497"/>
      <c r="VCF29" s="497"/>
      <c r="VCG29" s="497"/>
      <c r="VCH29" s="497"/>
      <c r="VCI29" s="497"/>
      <c r="VCJ29" s="497"/>
      <c r="VCK29" s="497"/>
      <c r="VCL29" s="497"/>
      <c r="VCM29" s="497"/>
      <c r="VCN29" s="497"/>
      <c r="VCO29" s="497"/>
      <c r="VCP29" s="497"/>
      <c r="VCQ29" s="497"/>
      <c r="VCR29" s="497"/>
      <c r="VCS29" s="497"/>
      <c r="VCT29" s="497"/>
      <c r="VCU29" s="497"/>
      <c r="VCV29" s="497"/>
      <c r="VCW29" s="497"/>
      <c r="VCX29" s="497"/>
      <c r="VCY29" s="497"/>
      <c r="VCZ29" s="497"/>
      <c r="VDA29" s="497"/>
      <c r="VDB29" s="497"/>
      <c r="VDC29" s="497"/>
      <c r="VDD29" s="497"/>
      <c r="VDE29" s="497"/>
      <c r="VDF29" s="497"/>
      <c r="VDG29" s="497"/>
      <c r="VDH29" s="497"/>
      <c r="VDI29" s="497"/>
      <c r="VDJ29" s="497"/>
      <c r="VDK29" s="497"/>
      <c r="VDL29" s="497"/>
      <c r="VDM29" s="497"/>
      <c r="VDN29" s="497"/>
      <c r="VDO29" s="497"/>
      <c r="VDP29" s="497"/>
      <c r="VDQ29" s="497"/>
      <c r="VDR29" s="497"/>
      <c r="VDS29" s="497"/>
      <c r="VDT29" s="497"/>
      <c r="VDU29" s="497"/>
      <c r="VDV29" s="497"/>
      <c r="VDW29" s="497"/>
      <c r="VDX29" s="497"/>
      <c r="VDY29" s="497"/>
      <c r="VDZ29" s="497"/>
      <c r="VEA29" s="497"/>
      <c r="VEB29" s="497"/>
      <c r="VEC29" s="497"/>
      <c r="VED29" s="497"/>
      <c r="VEE29" s="497"/>
      <c r="VEF29" s="497"/>
      <c r="VEG29" s="497"/>
      <c r="VEH29" s="497"/>
      <c r="VEI29" s="497"/>
      <c r="VEJ29" s="497"/>
      <c r="VEK29" s="497"/>
      <c r="VEL29" s="497"/>
      <c r="VEM29" s="497"/>
      <c r="VEN29" s="497"/>
      <c r="VEO29" s="497"/>
      <c r="VEP29" s="497"/>
      <c r="VEQ29" s="497"/>
      <c r="VER29" s="497"/>
      <c r="VES29" s="497"/>
      <c r="VET29" s="497"/>
      <c r="VEU29" s="497"/>
      <c r="VEV29" s="497"/>
      <c r="VEW29" s="497"/>
      <c r="VEX29" s="497"/>
      <c r="VEY29" s="497"/>
      <c r="VEZ29" s="497"/>
      <c r="VFA29" s="497"/>
      <c r="VFB29" s="497"/>
      <c r="VFC29" s="497"/>
      <c r="VFD29" s="497"/>
      <c r="VFE29" s="497"/>
      <c r="VFF29" s="497"/>
      <c r="VFG29" s="497"/>
      <c r="VFH29" s="497"/>
      <c r="VFI29" s="497"/>
      <c r="VFJ29" s="497"/>
      <c r="VFK29" s="497"/>
      <c r="VFL29" s="497"/>
      <c r="VFM29" s="497"/>
      <c r="VFN29" s="497"/>
      <c r="VFO29" s="497"/>
      <c r="VFP29" s="497"/>
      <c r="VFQ29" s="497"/>
      <c r="VFR29" s="497"/>
      <c r="VFS29" s="497"/>
      <c r="VFT29" s="497"/>
      <c r="VFU29" s="497"/>
      <c r="VFV29" s="497"/>
      <c r="VFW29" s="497"/>
      <c r="VFX29" s="497"/>
      <c r="VFY29" s="497"/>
      <c r="VFZ29" s="497"/>
      <c r="VGA29" s="497"/>
      <c r="VGB29" s="497"/>
      <c r="VGC29" s="497"/>
      <c r="VGD29" s="497"/>
      <c r="VGE29" s="497"/>
      <c r="VGF29" s="497"/>
      <c r="VGG29" s="497"/>
      <c r="VGH29" s="497"/>
      <c r="VGI29" s="497"/>
      <c r="VGJ29" s="497"/>
      <c r="VGK29" s="497"/>
      <c r="VGL29" s="497"/>
      <c r="VGM29" s="497"/>
      <c r="VGN29" s="497"/>
      <c r="VGO29" s="497"/>
      <c r="VGP29" s="497"/>
      <c r="VGQ29" s="497"/>
      <c r="VGR29" s="497"/>
      <c r="VGS29" s="497"/>
      <c r="VGT29" s="497"/>
      <c r="VGU29" s="497"/>
      <c r="VGV29" s="497"/>
      <c r="VGW29" s="497"/>
      <c r="VGX29" s="497"/>
      <c r="VGY29" s="497"/>
      <c r="VGZ29" s="497"/>
      <c r="VHA29" s="497"/>
      <c r="VHB29" s="497"/>
      <c r="VHC29" s="497"/>
      <c r="VHD29" s="497"/>
      <c r="VHE29" s="497"/>
      <c r="VHF29" s="497"/>
      <c r="VHG29" s="497"/>
      <c r="VHH29" s="497"/>
      <c r="VHI29" s="497"/>
      <c r="VHJ29" s="497"/>
      <c r="VHK29" s="497"/>
      <c r="VHL29" s="497"/>
      <c r="VHM29" s="497"/>
      <c r="VHN29" s="497"/>
      <c r="VHO29" s="497"/>
      <c r="VHP29" s="497"/>
      <c r="VHQ29" s="497"/>
      <c r="VHR29" s="497"/>
      <c r="VHS29" s="497"/>
      <c r="VHT29" s="497"/>
      <c r="VHU29" s="497"/>
      <c r="VHV29" s="497"/>
      <c r="VHW29" s="497"/>
      <c r="VHX29" s="497"/>
      <c r="VHY29" s="497"/>
      <c r="VHZ29" s="497"/>
      <c r="VIA29" s="497"/>
      <c r="VIB29" s="497"/>
      <c r="VIC29" s="497"/>
      <c r="VID29" s="497"/>
      <c r="VIE29" s="497"/>
      <c r="VIF29" s="497"/>
      <c r="VIG29" s="497"/>
      <c r="VIH29" s="497"/>
      <c r="VII29" s="497"/>
      <c r="VIJ29" s="497"/>
      <c r="VIK29" s="497"/>
      <c r="VIL29" s="497"/>
      <c r="VIM29" s="497"/>
      <c r="VIN29" s="497"/>
      <c r="VIO29" s="497"/>
      <c r="VIP29" s="497"/>
      <c r="VIQ29" s="497"/>
      <c r="VIR29" s="497"/>
      <c r="VIS29" s="497"/>
      <c r="VIT29" s="497"/>
      <c r="VIU29" s="497"/>
      <c r="VIV29" s="497"/>
      <c r="VIW29" s="497"/>
      <c r="VIX29" s="497"/>
      <c r="VIY29" s="497"/>
      <c r="VIZ29" s="497"/>
      <c r="VJA29" s="497"/>
      <c r="VJB29" s="497"/>
      <c r="VJC29" s="497"/>
      <c r="VJD29" s="497"/>
      <c r="VJE29" s="497"/>
      <c r="VJF29" s="497"/>
      <c r="VJG29" s="497"/>
      <c r="VJH29" s="497"/>
      <c r="VJI29" s="497"/>
      <c r="VJJ29" s="497"/>
      <c r="VJK29" s="497"/>
      <c r="VJL29" s="497"/>
      <c r="VJM29" s="497"/>
      <c r="VJN29" s="497"/>
      <c r="VJO29" s="497"/>
      <c r="VJP29" s="497"/>
      <c r="VJQ29" s="497"/>
      <c r="VJR29" s="497"/>
      <c r="VJS29" s="497"/>
      <c r="VJT29" s="497"/>
      <c r="VJU29" s="497"/>
      <c r="VJV29" s="497"/>
      <c r="VJW29" s="497"/>
      <c r="VJX29" s="497"/>
      <c r="VJY29" s="497"/>
      <c r="VJZ29" s="497"/>
      <c r="VKA29" s="497"/>
      <c r="VKB29" s="497"/>
      <c r="VKC29" s="497"/>
      <c r="VKD29" s="497"/>
      <c r="VKE29" s="497"/>
      <c r="VKF29" s="497"/>
      <c r="VKG29" s="497"/>
      <c r="VKH29" s="497"/>
      <c r="VKI29" s="497"/>
      <c r="VKJ29" s="497"/>
      <c r="VKK29" s="497"/>
      <c r="VKL29" s="497"/>
      <c r="VKM29" s="497"/>
      <c r="VKN29" s="497"/>
      <c r="VKO29" s="497"/>
      <c r="VKP29" s="497"/>
      <c r="VKQ29" s="497"/>
      <c r="VKR29" s="497"/>
      <c r="VKS29" s="497"/>
      <c r="VKT29" s="497"/>
      <c r="VKU29" s="497"/>
      <c r="VKV29" s="497"/>
      <c r="VKW29" s="497"/>
      <c r="VKX29" s="497"/>
      <c r="VKY29" s="497"/>
      <c r="VKZ29" s="497"/>
      <c r="VLA29" s="497"/>
      <c r="VLB29" s="497"/>
      <c r="VLC29" s="497"/>
      <c r="VLD29" s="497"/>
      <c r="VLE29" s="497"/>
      <c r="VLF29" s="497"/>
      <c r="VLG29" s="497"/>
      <c r="VLH29" s="497"/>
      <c r="VLI29" s="497"/>
      <c r="VLJ29" s="497"/>
      <c r="VLK29" s="497"/>
      <c r="VLL29" s="497"/>
      <c r="VLM29" s="497"/>
      <c r="VLN29" s="497"/>
      <c r="VLO29" s="497"/>
      <c r="VLP29" s="497"/>
      <c r="VLQ29" s="497"/>
      <c r="VLR29" s="497"/>
      <c r="VLS29" s="497"/>
      <c r="VLT29" s="497"/>
      <c r="VLU29" s="497"/>
      <c r="VLV29" s="497"/>
      <c r="VLW29" s="497"/>
      <c r="VLX29" s="497"/>
      <c r="VLY29" s="497"/>
      <c r="VLZ29" s="497"/>
      <c r="VMA29" s="497"/>
      <c r="VMB29" s="497"/>
      <c r="VMC29" s="497"/>
      <c r="VMD29" s="497"/>
      <c r="VME29" s="497"/>
      <c r="VMF29" s="497"/>
      <c r="VMG29" s="497"/>
      <c r="VMH29" s="497"/>
      <c r="VMI29" s="497"/>
      <c r="VMJ29" s="497"/>
      <c r="VMK29" s="497"/>
      <c r="VML29" s="497"/>
      <c r="VMM29" s="497"/>
      <c r="VMN29" s="497"/>
      <c r="VMO29" s="497"/>
      <c r="VMP29" s="497"/>
      <c r="VMQ29" s="497"/>
      <c r="VMR29" s="497"/>
      <c r="VMS29" s="497"/>
      <c r="VMT29" s="497"/>
      <c r="VMU29" s="497"/>
      <c r="VMV29" s="497"/>
      <c r="VMW29" s="497"/>
      <c r="VMX29" s="497"/>
      <c r="VMY29" s="497"/>
      <c r="VMZ29" s="497"/>
      <c r="VNA29" s="497"/>
      <c r="VNB29" s="497"/>
      <c r="VNC29" s="497"/>
      <c r="VND29" s="497"/>
      <c r="VNE29" s="497"/>
      <c r="VNF29" s="497"/>
      <c r="VNG29" s="497"/>
      <c r="VNH29" s="497"/>
      <c r="VNI29" s="497"/>
      <c r="VNJ29" s="497"/>
      <c r="VNK29" s="497"/>
      <c r="VNL29" s="497"/>
      <c r="VNM29" s="497"/>
      <c r="VNN29" s="497"/>
      <c r="VNO29" s="497"/>
      <c r="VNP29" s="497"/>
      <c r="VNQ29" s="497"/>
      <c r="VNR29" s="497"/>
      <c r="VNS29" s="497"/>
      <c r="VNT29" s="497"/>
      <c r="VNU29" s="497"/>
      <c r="VNV29" s="497"/>
      <c r="VNW29" s="497"/>
      <c r="VNX29" s="497"/>
      <c r="VNY29" s="497"/>
      <c r="VNZ29" s="497"/>
      <c r="VOA29" s="497"/>
      <c r="VOB29" s="497"/>
      <c r="VOC29" s="497"/>
      <c r="VOD29" s="497"/>
      <c r="VOE29" s="497"/>
      <c r="VOF29" s="497"/>
      <c r="VOG29" s="497"/>
      <c r="VOH29" s="497"/>
      <c r="VOI29" s="497"/>
      <c r="VOJ29" s="497"/>
      <c r="VOK29" s="497"/>
      <c r="VOL29" s="497"/>
      <c r="VOM29" s="497"/>
      <c r="VON29" s="497"/>
      <c r="VOO29" s="497"/>
      <c r="VOP29" s="497"/>
      <c r="VOQ29" s="497"/>
      <c r="VOR29" s="497"/>
      <c r="VOS29" s="497"/>
      <c r="VOT29" s="497"/>
      <c r="VOU29" s="497"/>
      <c r="VOV29" s="497"/>
      <c r="VOW29" s="497"/>
      <c r="VOX29" s="497"/>
      <c r="VOY29" s="497"/>
      <c r="VOZ29" s="497"/>
      <c r="VPA29" s="497"/>
      <c r="VPB29" s="497"/>
      <c r="VPC29" s="497"/>
      <c r="VPD29" s="497"/>
      <c r="VPE29" s="497"/>
      <c r="VPF29" s="497"/>
      <c r="VPG29" s="497"/>
      <c r="VPH29" s="497"/>
      <c r="VPI29" s="497"/>
      <c r="VPJ29" s="497"/>
      <c r="VPK29" s="497"/>
      <c r="VPL29" s="497"/>
      <c r="VPM29" s="497"/>
      <c r="VPN29" s="497"/>
      <c r="VPO29" s="497"/>
      <c r="VPP29" s="497"/>
      <c r="VPQ29" s="497"/>
      <c r="VPR29" s="497"/>
      <c r="VPS29" s="497"/>
      <c r="VPT29" s="497"/>
      <c r="VPU29" s="497"/>
      <c r="VPV29" s="497"/>
      <c r="VPW29" s="497"/>
      <c r="VPX29" s="497"/>
      <c r="VPY29" s="497"/>
      <c r="VPZ29" s="497"/>
      <c r="VQA29" s="497"/>
      <c r="VQB29" s="497"/>
      <c r="VQC29" s="497"/>
      <c r="VQD29" s="497"/>
      <c r="VQE29" s="497"/>
      <c r="VQF29" s="497"/>
      <c r="VQG29" s="497"/>
      <c r="VQH29" s="497"/>
      <c r="VQI29" s="497"/>
      <c r="VQJ29" s="497"/>
      <c r="VQK29" s="497"/>
      <c r="VQL29" s="497"/>
      <c r="VQM29" s="497"/>
      <c r="VQN29" s="497"/>
      <c r="VQO29" s="497"/>
      <c r="VQP29" s="497"/>
      <c r="VQQ29" s="497"/>
      <c r="VQR29" s="497"/>
      <c r="VQS29" s="497"/>
      <c r="VQT29" s="497"/>
      <c r="VQU29" s="497"/>
      <c r="VQV29" s="497"/>
      <c r="VQW29" s="497"/>
      <c r="VQX29" s="497"/>
      <c r="VQY29" s="497"/>
      <c r="VQZ29" s="497"/>
      <c r="VRA29" s="497"/>
      <c r="VRB29" s="497"/>
      <c r="VRC29" s="497"/>
      <c r="VRD29" s="497"/>
      <c r="VRE29" s="497"/>
      <c r="VRF29" s="497"/>
      <c r="VRG29" s="497"/>
      <c r="VRH29" s="497"/>
      <c r="VRI29" s="497"/>
      <c r="VRJ29" s="497"/>
      <c r="VRK29" s="497"/>
      <c r="VRL29" s="497"/>
      <c r="VRM29" s="497"/>
      <c r="VRN29" s="497"/>
      <c r="VRO29" s="497"/>
      <c r="VRP29" s="497"/>
      <c r="VRQ29" s="497"/>
      <c r="VRR29" s="497"/>
      <c r="VRS29" s="497"/>
      <c r="VRT29" s="497"/>
      <c r="VRU29" s="497"/>
      <c r="VRV29" s="497"/>
      <c r="VRW29" s="497"/>
      <c r="VRX29" s="497"/>
      <c r="VRY29" s="497"/>
      <c r="VRZ29" s="497"/>
      <c r="VSA29" s="497"/>
      <c r="VSB29" s="497"/>
      <c r="VSC29" s="497"/>
      <c r="VSD29" s="497"/>
      <c r="VSE29" s="497"/>
      <c r="VSF29" s="497"/>
      <c r="VSG29" s="497"/>
      <c r="VSH29" s="497"/>
      <c r="VSI29" s="497"/>
      <c r="VSJ29" s="497"/>
      <c r="VSK29" s="497"/>
      <c r="VSL29" s="497"/>
      <c r="VSM29" s="497"/>
      <c r="VSN29" s="497"/>
      <c r="VSO29" s="497"/>
      <c r="VSP29" s="497"/>
      <c r="VSQ29" s="497"/>
      <c r="VSR29" s="497"/>
      <c r="VSS29" s="497"/>
      <c r="VST29" s="497"/>
      <c r="VSU29" s="497"/>
      <c r="VSV29" s="497"/>
      <c r="VSW29" s="497"/>
      <c r="VSX29" s="497"/>
      <c r="VSY29" s="497"/>
      <c r="VSZ29" s="497"/>
      <c r="VTA29" s="497"/>
      <c r="VTB29" s="497"/>
      <c r="VTC29" s="497"/>
      <c r="VTD29" s="497"/>
      <c r="VTE29" s="497"/>
      <c r="VTF29" s="497"/>
      <c r="VTG29" s="497"/>
      <c r="VTH29" s="497"/>
      <c r="VTI29" s="497"/>
      <c r="VTJ29" s="497"/>
      <c r="VTK29" s="497"/>
      <c r="VTL29" s="497"/>
      <c r="VTM29" s="497"/>
      <c r="VTN29" s="497"/>
      <c r="VTO29" s="497"/>
      <c r="VTP29" s="497"/>
      <c r="VTQ29" s="497"/>
      <c r="VTR29" s="497"/>
      <c r="VTS29" s="497"/>
      <c r="VTT29" s="497"/>
      <c r="VTU29" s="497"/>
      <c r="VTV29" s="497"/>
      <c r="VTW29" s="497"/>
      <c r="VTX29" s="497"/>
      <c r="VTY29" s="497"/>
      <c r="VTZ29" s="497"/>
      <c r="VUA29" s="497"/>
      <c r="VUB29" s="497"/>
      <c r="VUC29" s="497"/>
      <c r="VUD29" s="497"/>
      <c r="VUE29" s="497"/>
      <c r="VUF29" s="497"/>
      <c r="VUG29" s="497"/>
      <c r="VUH29" s="497"/>
      <c r="VUI29" s="497"/>
      <c r="VUJ29" s="497"/>
      <c r="VUK29" s="497"/>
      <c r="VUL29" s="497"/>
      <c r="VUM29" s="497"/>
      <c r="VUN29" s="497"/>
      <c r="VUO29" s="497"/>
      <c r="VUP29" s="497"/>
      <c r="VUQ29" s="497"/>
      <c r="VUR29" s="497"/>
      <c r="VUS29" s="497"/>
      <c r="VUT29" s="497"/>
      <c r="VUU29" s="497"/>
      <c r="VUV29" s="497"/>
      <c r="VUW29" s="497"/>
      <c r="VUX29" s="497"/>
      <c r="VUY29" s="497"/>
      <c r="VUZ29" s="497"/>
      <c r="VVA29" s="497"/>
      <c r="VVB29" s="497"/>
      <c r="VVC29" s="497"/>
      <c r="VVD29" s="497"/>
      <c r="VVE29" s="497"/>
      <c r="VVF29" s="497"/>
      <c r="VVG29" s="497"/>
      <c r="VVH29" s="497"/>
      <c r="VVI29" s="497"/>
      <c r="VVJ29" s="497"/>
      <c r="VVK29" s="497"/>
      <c r="VVL29" s="497"/>
      <c r="VVM29" s="497"/>
      <c r="VVN29" s="497"/>
      <c r="VVO29" s="497"/>
      <c r="VVP29" s="497"/>
      <c r="VVQ29" s="497"/>
      <c r="VVR29" s="497"/>
      <c r="VVS29" s="497"/>
      <c r="VVT29" s="497"/>
      <c r="VVU29" s="497"/>
      <c r="VVV29" s="497"/>
      <c r="VVW29" s="497"/>
      <c r="VVX29" s="497"/>
      <c r="VVY29" s="497"/>
      <c r="VVZ29" s="497"/>
      <c r="VWA29" s="497"/>
      <c r="VWB29" s="497"/>
      <c r="VWC29" s="497"/>
      <c r="VWD29" s="497"/>
      <c r="VWE29" s="497"/>
      <c r="VWF29" s="497"/>
      <c r="VWG29" s="497"/>
      <c r="VWH29" s="497"/>
      <c r="VWI29" s="497"/>
      <c r="VWJ29" s="497"/>
      <c r="VWK29" s="497"/>
      <c r="VWL29" s="497"/>
      <c r="VWM29" s="497"/>
      <c r="VWN29" s="497"/>
      <c r="VWO29" s="497"/>
      <c r="VWP29" s="497"/>
      <c r="VWQ29" s="497"/>
      <c r="VWR29" s="497"/>
      <c r="VWS29" s="497"/>
      <c r="VWT29" s="497"/>
      <c r="VWU29" s="497"/>
      <c r="VWV29" s="497"/>
      <c r="VWW29" s="497"/>
      <c r="VWX29" s="497"/>
      <c r="VWY29" s="497"/>
      <c r="VWZ29" s="497"/>
      <c r="VXA29" s="497"/>
      <c r="VXB29" s="497"/>
      <c r="VXC29" s="497"/>
      <c r="VXD29" s="497"/>
      <c r="VXE29" s="497"/>
      <c r="VXF29" s="497"/>
      <c r="VXG29" s="497"/>
      <c r="VXH29" s="497"/>
      <c r="VXI29" s="497"/>
      <c r="VXJ29" s="497"/>
      <c r="VXK29" s="497"/>
      <c r="VXL29" s="497"/>
      <c r="VXM29" s="497"/>
      <c r="VXN29" s="497"/>
      <c r="VXO29" s="497"/>
      <c r="VXP29" s="497"/>
      <c r="VXQ29" s="497"/>
      <c r="VXR29" s="497"/>
      <c r="VXS29" s="497"/>
      <c r="VXT29" s="497"/>
      <c r="VXU29" s="497"/>
      <c r="VXV29" s="497"/>
      <c r="VXW29" s="497"/>
      <c r="VXX29" s="497"/>
      <c r="VXY29" s="497"/>
      <c r="VXZ29" s="497"/>
      <c r="VYA29" s="497"/>
      <c r="VYB29" s="497"/>
      <c r="VYC29" s="497"/>
      <c r="VYD29" s="497"/>
      <c r="VYE29" s="497"/>
      <c r="VYF29" s="497"/>
      <c r="VYG29" s="497"/>
      <c r="VYH29" s="497"/>
      <c r="VYI29" s="497"/>
      <c r="VYJ29" s="497"/>
      <c r="VYK29" s="497"/>
      <c r="VYL29" s="497"/>
      <c r="VYM29" s="497"/>
      <c r="VYN29" s="497"/>
      <c r="VYO29" s="497"/>
      <c r="VYP29" s="497"/>
      <c r="VYQ29" s="497"/>
      <c r="VYR29" s="497"/>
      <c r="VYS29" s="497"/>
      <c r="VYT29" s="497"/>
      <c r="VYU29" s="497"/>
      <c r="VYV29" s="497"/>
      <c r="VYW29" s="497"/>
      <c r="VYX29" s="497"/>
      <c r="VYY29" s="497"/>
      <c r="VYZ29" s="497"/>
      <c r="VZA29" s="497"/>
      <c r="VZB29" s="497"/>
      <c r="VZC29" s="497"/>
      <c r="VZD29" s="497"/>
      <c r="VZE29" s="497"/>
      <c r="VZF29" s="497"/>
      <c r="VZG29" s="497"/>
      <c r="VZH29" s="497"/>
      <c r="VZI29" s="497"/>
      <c r="VZJ29" s="497"/>
      <c r="VZK29" s="497"/>
      <c r="VZL29" s="497"/>
      <c r="VZM29" s="497"/>
      <c r="VZN29" s="497"/>
      <c r="VZO29" s="497"/>
      <c r="VZP29" s="497"/>
      <c r="VZQ29" s="497"/>
      <c r="VZR29" s="497"/>
      <c r="VZS29" s="497"/>
      <c r="VZT29" s="497"/>
      <c r="VZU29" s="497"/>
      <c r="VZV29" s="497"/>
      <c r="VZW29" s="497"/>
      <c r="VZX29" s="497"/>
      <c r="VZY29" s="497"/>
      <c r="VZZ29" s="497"/>
      <c r="WAA29" s="497"/>
      <c r="WAB29" s="497"/>
      <c r="WAC29" s="497"/>
      <c r="WAD29" s="497"/>
      <c r="WAE29" s="497"/>
      <c r="WAF29" s="497"/>
      <c r="WAG29" s="497"/>
      <c r="WAH29" s="497"/>
      <c r="WAI29" s="497"/>
      <c r="WAJ29" s="497"/>
      <c r="WAK29" s="497"/>
      <c r="WAL29" s="497"/>
      <c r="WAM29" s="497"/>
      <c r="WAN29" s="497"/>
      <c r="WAO29" s="497"/>
      <c r="WAP29" s="497"/>
      <c r="WAQ29" s="497"/>
      <c r="WAR29" s="497"/>
      <c r="WAS29" s="497"/>
      <c r="WAT29" s="497"/>
      <c r="WAU29" s="497"/>
      <c r="WAV29" s="497"/>
      <c r="WAW29" s="497"/>
      <c r="WAX29" s="497"/>
      <c r="WAY29" s="497"/>
      <c r="WAZ29" s="497"/>
      <c r="WBA29" s="497"/>
      <c r="WBB29" s="497"/>
      <c r="WBC29" s="497"/>
      <c r="WBD29" s="497"/>
      <c r="WBE29" s="497"/>
      <c r="WBF29" s="497"/>
      <c r="WBG29" s="497"/>
      <c r="WBH29" s="497"/>
      <c r="WBI29" s="497"/>
      <c r="WBJ29" s="497"/>
      <c r="WBK29" s="497"/>
      <c r="WBL29" s="497"/>
      <c r="WBM29" s="497"/>
      <c r="WBN29" s="497"/>
      <c r="WBO29" s="497"/>
      <c r="WBP29" s="497"/>
      <c r="WBQ29" s="497"/>
      <c r="WBR29" s="497"/>
      <c r="WBS29" s="497"/>
      <c r="WBT29" s="497"/>
      <c r="WBU29" s="497"/>
      <c r="WBV29" s="497"/>
      <c r="WBW29" s="497"/>
      <c r="WBX29" s="497"/>
      <c r="WBY29" s="497"/>
      <c r="WBZ29" s="497"/>
      <c r="WCA29" s="497"/>
      <c r="WCB29" s="497"/>
      <c r="WCC29" s="497"/>
      <c r="WCD29" s="497"/>
      <c r="WCE29" s="497"/>
      <c r="WCF29" s="497"/>
      <c r="WCG29" s="497"/>
      <c r="WCH29" s="497"/>
      <c r="WCI29" s="497"/>
      <c r="WCJ29" s="497"/>
      <c r="WCK29" s="497"/>
      <c r="WCL29" s="497"/>
      <c r="WCM29" s="497"/>
      <c r="WCN29" s="497"/>
      <c r="WCO29" s="497"/>
      <c r="WCP29" s="497"/>
      <c r="WCQ29" s="497"/>
      <c r="WCR29" s="497"/>
      <c r="WCS29" s="497"/>
      <c r="WCT29" s="497"/>
      <c r="WCU29" s="497"/>
      <c r="WCV29" s="497"/>
      <c r="WCW29" s="497"/>
      <c r="WCX29" s="497"/>
      <c r="WCY29" s="497"/>
      <c r="WCZ29" s="497"/>
      <c r="WDA29" s="497"/>
      <c r="WDB29" s="497"/>
      <c r="WDC29" s="497"/>
      <c r="WDD29" s="497"/>
      <c r="WDE29" s="497"/>
      <c r="WDF29" s="497"/>
      <c r="WDG29" s="497"/>
      <c r="WDH29" s="497"/>
      <c r="WDI29" s="497"/>
      <c r="WDJ29" s="497"/>
      <c r="WDK29" s="497"/>
      <c r="WDL29" s="497"/>
      <c r="WDM29" s="497"/>
      <c r="WDN29" s="497"/>
      <c r="WDO29" s="497"/>
      <c r="WDP29" s="497"/>
      <c r="WDQ29" s="497"/>
      <c r="WDR29" s="497"/>
      <c r="WDS29" s="497"/>
      <c r="WDT29" s="497"/>
      <c r="WDU29" s="497"/>
      <c r="WDV29" s="497"/>
      <c r="WDW29" s="497"/>
      <c r="WDX29" s="497"/>
      <c r="WDY29" s="497"/>
      <c r="WDZ29" s="497"/>
      <c r="WEA29" s="497"/>
      <c r="WEB29" s="497"/>
      <c r="WEC29" s="497"/>
      <c r="WED29" s="497"/>
      <c r="WEE29" s="497"/>
      <c r="WEF29" s="497"/>
      <c r="WEG29" s="497"/>
      <c r="WEH29" s="497"/>
      <c r="WEI29" s="497"/>
      <c r="WEJ29" s="497"/>
      <c r="WEK29" s="497"/>
      <c r="WEL29" s="497"/>
      <c r="WEM29" s="497"/>
      <c r="WEN29" s="497"/>
      <c r="WEO29" s="497"/>
      <c r="WEP29" s="497"/>
      <c r="WEQ29" s="497"/>
      <c r="WER29" s="497"/>
      <c r="WES29" s="497"/>
      <c r="WET29" s="497"/>
      <c r="WEU29" s="497"/>
      <c r="WEV29" s="497"/>
      <c r="WEW29" s="497"/>
      <c r="WEX29" s="497"/>
      <c r="WEY29" s="497"/>
      <c r="WEZ29" s="497"/>
      <c r="WFA29" s="497"/>
      <c r="WFB29" s="497"/>
      <c r="WFC29" s="497"/>
      <c r="WFD29" s="497"/>
      <c r="WFE29" s="497"/>
      <c r="WFF29" s="497"/>
      <c r="WFG29" s="497"/>
      <c r="WFH29" s="497"/>
      <c r="WFI29" s="497"/>
      <c r="WFJ29" s="497"/>
      <c r="WFK29" s="497"/>
      <c r="WFL29" s="497"/>
      <c r="WFM29" s="497"/>
      <c r="WFN29" s="497"/>
      <c r="WFO29" s="497"/>
      <c r="WFP29" s="497"/>
      <c r="WFQ29" s="497"/>
      <c r="WFR29" s="497"/>
      <c r="WFS29" s="497"/>
      <c r="WFT29" s="497"/>
      <c r="WFU29" s="497"/>
      <c r="WFV29" s="497"/>
      <c r="WFW29" s="497"/>
      <c r="WFX29" s="497"/>
      <c r="WFY29" s="497"/>
      <c r="WFZ29" s="497"/>
      <c r="WGA29" s="497"/>
      <c r="WGB29" s="497"/>
      <c r="WGC29" s="497"/>
      <c r="WGD29" s="497"/>
      <c r="WGE29" s="497"/>
      <c r="WGF29" s="497"/>
      <c r="WGG29" s="497"/>
      <c r="WGH29" s="497"/>
      <c r="WGI29" s="497"/>
      <c r="WGJ29" s="497"/>
      <c r="WGK29" s="497"/>
      <c r="WGL29" s="497"/>
      <c r="WGM29" s="497"/>
      <c r="WGN29" s="497"/>
      <c r="WGO29" s="497"/>
      <c r="WGP29" s="497"/>
      <c r="WGQ29" s="497"/>
      <c r="WGR29" s="497"/>
      <c r="WGS29" s="497"/>
      <c r="WGT29" s="497"/>
      <c r="WGU29" s="497"/>
      <c r="WGV29" s="497"/>
      <c r="WGW29" s="497"/>
      <c r="WGX29" s="497"/>
      <c r="WGY29" s="497"/>
      <c r="WGZ29" s="497"/>
      <c r="WHA29" s="497"/>
      <c r="WHB29" s="497"/>
      <c r="WHC29" s="497"/>
      <c r="WHD29" s="497"/>
      <c r="WHE29" s="497"/>
      <c r="WHF29" s="497"/>
      <c r="WHG29" s="497"/>
      <c r="WHH29" s="497"/>
      <c r="WHI29" s="497"/>
      <c r="WHJ29" s="497"/>
      <c r="WHK29" s="497"/>
      <c r="WHL29" s="497"/>
      <c r="WHM29" s="497"/>
      <c r="WHN29" s="497"/>
      <c r="WHO29" s="497"/>
      <c r="WHP29" s="497"/>
      <c r="WHQ29" s="497"/>
      <c r="WHR29" s="497"/>
      <c r="WHS29" s="497"/>
      <c r="WHT29" s="497"/>
      <c r="WHU29" s="497"/>
      <c r="WHV29" s="497"/>
      <c r="WHW29" s="497"/>
      <c r="WHX29" s="497"/>
      <c r="WHY29" s="497"/>
      <c r="WHZ29" s="497"/>
      <c r="WIA29" s="497"/>
      <c r="WIB29" s="497"/>
      <c r="WIC29" s="497"/>
      <c r="WID29" s="497"/>
      <c r="WIE29" s="497"/>
      <c r="WIF29" s="497"/>
      <c r="WIG29" s="497"/>
      <c r="WIH29" s="497"/>
      <c r="WII29" s="497"/>
      <c r="WIJ29" s="497"/>
      <c r="WIK29" s="497"/>
      <c r="WIL29" s="497"/>
      <c r="WIM29" s="497"/>
      <c r="WIN29" s="497"/>
      <c r="WIO29" s="497"/>
      <c r="WIP29" s="497"/>
      <c r="WIQ29" s="497"/>
      <c r="WIR29" s="497"/>
      <c r="WIS29" s="497"/>
      <c r="WIT29" s="497"/>
      <c r="WIU29" s="497"/>
      <c r="WIV29" s="497"/>
      <c r="WIW29" s="497"/>
      <c r="WIX29" s="497"/>
      <c r="WIY29" s="497"/>
      <c r="WIZ29" s="497"/>
      <c r="WJA29" s="497"/>
      <c r="WJB29" s="497"/>
      <c r="WJC29" s="497"/>
      <c r="WJD29" s="497"/>
      <c r="WJE29" s="497"/>
      <c r="WJF29" s="497"/>
      <c r="WJG29" s="497"/>
      <c r="WJH29" s="497"/>
      <c r="WJI29" s="497"/>
      <c r="WJJ29" s="497"/>
      <c r="WJK29" s="497"/>
      <c r="WJL29" s="497"/>
      <c r="WJM29" s="497"/>
      <c r="WJN29" s="497"/>
      <c r="WJO29" s="497"/>
      <c r="WJP29" s="497"/>
      <c r="WJQ29" s="497"/>
      <c r="WJR29" s="497"/>
      <c r="WJS29" s="497"/>
      <c r="WJT29" s="497"/>
      <c r="WJU29" s="497"/>
      <c r="WJV29" s="497"/>
      <c r="WJW29" s="497"/>
      <c r="WJX29" s="497"/>
      <c r="WJY29" s="497"/>
      <c r="WJZ29" s="497"/>
      <c r="WKA29" s="497"/>
      <c r="WKB29" s="497"/>
      <c r="WKC29" s="497"/>
      <c r="WKD29" s="497"/>
      <c r="WKE29" s="497"/>
      <c r="WKF29" s="497"/>
      <c r="WKG29" s="497"/>
      <c r="WKH29" s="497"/>
      <c r="WKI29" s="497"/>
      <c r="WKJ29" s="497"/>
      <c r="WKK29" s="497"/>
      <c r="WKL29" s="497"/>
      <c r="WKM29" s="497"/>
      <c r="WKN29" s="497"/>
      <c r="WKO29" s="497"/>
      <c r="WKP29" s="497"/>
      <c r="WKQ29" s="497"/>
      <c r="WKR29" s="497"/>
      <c r="WKS29" s="497"/>
      <c r="WKT29" s="497"/>
      <c r="WKU29" s="497"/>
      <c r="WKV29" s="497"/>
      <c r="WKW29" s="497"/>
      <c r="WKX29" s="497"/>
      <c r="WKY29" s="497"/>
      <c r="WKZ29" s="497"/>
      <c r="WLA29" s="497"/>
      <c r="WLB29" s="497"/>
      <c r="WLC29" s="497"/>
      <c r="WLD29" s="497"/>
      <c r="WLE29" s="497"/>
      <c r="WLF29" s="497"/>
      <c r="WLG29" s="497"/>
      <c r="WLH29" s="497"/>
      <c r="WLI29" s="497"/>
      <c r="WLJ29" s="497"/>
      <c r="WLK29" s="497"/>
      <c r="WLL29" s="497"/>
      <c r="WLM29" s="497"/>
      <c r="WLN29" s="497"/>
      <c r="WLO29" s="497"/>
      <c r="WLP29" s="497"/>
      <c r="WLQ29" s="497"/>
      <c r="WLR29" s="497"/>
      <c r="WLS29" s="497"/>
      <c r="WLT29" s="497"/>
      <c r="WLU29" s="497"/>
      <c r="WLV29" s="497"/>
      <c r="WLW29" s="497"/>
      <c r="WLX29" s="497"/>
      <c r="WLY29" s="497"/>
      <c r="WLZ29" s="497"/>
      <c r="WMA29" s="497"/>
      <c r="WMB29" s="497"/>
      <c r="WMC29" s="497"/>
      <c r="WMD29" s="497"/>
      <c r="WME29" s="497"/>
      <c r="WMF29" s="497"/>
      <c r="WMG29" s="497"/>
      <c r="WMH29" s="497"/>
      <c r="WMI29" s="497"/>
      <c r="WMJ29" s="497"/>
      <c r="WMK29" s="497"/>
      <c r="WML29" s="497"/>
      <c r="WMM29" s="497"/>
      <c r="WMN29" s="497"/>
      <c r="WMO29" s="497"/>
      <c r="WMP29" s="497"/>
      <c r="WMQ29" s="497"/>
      <c r="WMR29" s="497"/>
      <c r="WMS29" s="497"/>
      <c r="WMT29" s="497"/>
      <c r="WMU29" s="497"/>
      <c r="WMV29" s="497"/>
      <c r="WMW29" s="497"/>
      <c r="WMX29" s="497"/>
      <c r="WMY29" s="497"/>
      <c r="WMZ29" s="497"/>
      <c r="WNA29" s="497"/>
      <c r="WNB29" s="497"/>
      <c r="WNC29" s="497"/>
      <c r="WND29" s="497"/>
      <c r="WNE29" s="497"/>
      <c r="WNF29" s="497"/>
      <c r="WNG29" s="497"/>
      <c r="WNH29" s="497"/>
      <c r="WNI29" s="497"/>
      <c r="WNJ29" s="497"/>
      <c r="WNK29" s="497"/>
      <c r="WNL29" s="497"/>
      <c r="WNM29" s="497"/>
      <c r="WNN29" s="497"/>
      <c r="WNO29" s="497"/>
      <c r="WNP29" s="497"/>
      <c r="WNQ29" s="497"/>
      <c r="WNR29" s="497"/>
      <c r="WNS29" s="497"/>
      <c r="WNT29" s="497"/>
      <c r="WNU29" s="497"/>
      <c r="WNV29" s="497"/>
      <c r="WNW29" s="497"/>
      <c r="WNX29" s="497"/>
      <c r="WNY29" s="497"/>
      <c r="WNZ29" s="497"/>
      <c r="WOA29" s="497"/>
      <c r="WOB29" s="497"/>
      <c r="WOC29" s="497"/>
      <c r="WOD29" s="497"/>
      <c r="WOE29" s="497"/>
      <c r="WOF29" s="497"/>
      <c r="WOG29" s="497"/>
      <c r="WOH29" s="497"/>
      <c r="WOI29" s="497"/>
      <c r="WOJ29" s="497"/>
      <c r="WOK29" s="497"/>
      <c r="WOL29" s="497"/>
      <c r="WOM29" s="497"/>
      <c r="WON29" s="497"/>
      <c r="WOO29" s="497"/>
      <c r="WOP29" s="497"/>
      <c r="WOQ29" s="497"/>
      <c r="WOR29" s="497"/>
      <c r="WOS29" s="497"/>
      <c r="WOT29" s="497"/>
      <c r="WOU29" s="497"/>
      <c r="WOV29" s="497"/>
      <c r="WOW29" s="497"/>
      <c r="WOX29" s="497"/>
      <c r="WOY29" s="497"/>
      <c r="WOZ29" s="497"/>
      <c r="WPA29" s="497"/>
      <c r="WPB29" s="497"/>
      <c r="WPC29" s="497"/>
      <c r="WPD29" s="497"/>
      <c r="WPE29" s="497"/>
      <c r="WPF29" s="497"/>
      <c r="WPG29" s="497"/>
      <c r="WPH29" s="497"/>
      <c r="WPI29" s="497"/>
      <c r="WPJ29" s="497"/>
      <c r="WPK29" s="497"/>
      <c r="WPL29" s="497"/>
      <c r="WPM29" s="497"/>
      <c r="WPN29" s="497"/>
      <c r="WPO29" s="497"/>
      <c r="WPP29" s="497"/>
      <c r="WPQ29" s="497"/>
      <c r="WPR29" s="497"/>
      <c r="WPS29" s="497"/>
      <c r="WPT29" s="497"/>
      <c r="WPU29" s="497"/>
      <c r="WPV29" s="497"/>
      <c r="WPW29" s="497"/>
      <c r="WPX29" s="497"/>
      <c r="WPY29" s="497"/>
      <c r="WPZ29" s="497"/>
      <c r="WQA29" s="497"/>
      <c r="WQB29" s="497"/>
      <c r="WQC29" s="497"/>
      <c r="WQD29" s="497"/>
      <c r="WQE29" s="497"/>
      <c r="WQF29" s="497"/>
      <c r="WQG29" s="497"/>
      <c r="WQH29" s="497"/>
      <c r="WQI29" s="497"/>
      <c r="WQJ29" s="497"/>
      <c r="WQK29" s="497"/>
      <c r="WQL29" s="497"/>
      <c r="WQM29" s="497"/>
      <c r="WQN29" s="497"/>
      <c r="WQO29" s="497"/>
      <c r="WQP29" s="497"/>
      <c r="WQQ29" s="497"/>
      <c r="WQR29" s="497"/>
      <c r="WQS29" s="497"/>
      <c r="WQT29" s="497"/>
      <c r="WQU29" s="497"/>
      <c r="WQV29" s="497"/>
      <c r="WQW29" s="497"/>
      <c r="WQX29" s="497"/>
      <c r="WQY29" s="497"/>
      <c r="WQZ29" s="497"/>
      <c r="WRA29" s="497"/>
      <c r="WRB29" s="497"/>
      <c r="WRC29" s="497"/>
      <c r="WRD29" s="497"/>
      <c r="WRE29" s="497"/>
      <c r="WRF29" s="497"/>
      <c r="WRG29" s="497"/>
      <c r="WRH29" s="497"/>
      <c r="WRI29" s="497"/>
      <c r="WRJ29" s="497"/>
      <c r="WRK29" s="497"/>
      <c r="WRL29" s="497"/>
      <c r="WRM29" s="497"/>
      <c r="WRN29" s="497"/>
      <c r="WRO29" s="497"/>
      <c r="WRP29" s="497"/>
      <c r="WRQ29" s="497"/>
      <c r="WRR29" s="497"/>
      <c r="WRS29" s="497"/>
      <c r="WRT29" s="497"/>
      <c r="WRU29" s="497"/>
      <c r="WRV29" s="497"/>
      <c r="WRW29" s="497"/>
      <c r="WRX29" s="497"/>
      <c r="WRY29" s="497"/>
      <c r="WRZ29" s="497"/>
      <c r="WSA29" s="497"/>
      <c r="WSB29" s="497"/>
      <c r="WSC29" s="497"/>
      <c r="WSD29" s="497"/>
      <c r="WSE29" s="497"/>
      <c r="WSF29" s="497"/>
      <c r="WSG29" s="497"/>
      <c r="WSH29" s="497"/>
      <c r="WSI29" s="497"/>
      <c r="WSJ29" s="497"/>
      <c r="WSK29" s="497"/>
      <c r="WSL29" s="497"/>
      <c r="WSM29" s="497"/>
      <c r="WSN29" s="497"/>
      <c r="WSO29" s="497"/>
      <c r="WSP29" s="497"/>
      <c r="WSQ29" s="497"/>
      <c r="WSR29" s="497"/>
      <c r="WSS29" s="497"/>
      <c r="WST29" s="497"/>
      <c r="WSU29" s="497"/>
      <c r="WSV29" s="497"/>
      <c r="WSW29" s="497"/>
      <c r="WSX29" s="497"/>
      <c r="WSY29" s="497"/>
      <c r="WSZ29" s="497"/>
      <c r="WTA29" s="497"/>
      <c r="WTB29" s="497"/>
      <c r="WTC29" s="497"/>
      <c r="WTD29" s="497"/>
      <c r="WTE29" s="497"/>
      <c r="WTF29" s="497"/>
      <c r="WTG29" s="497"/>
      <c r="WTH29" s="497"/>
      <c r="WTI29" s="497"/>
      <c r="WTJ29" s="497"/>
      <c r="WTK29" s="497"/>
      <c r="WTL29" s="497"/>
      <c r="WTM29" s="497"/>
      <c r="WTN29" s="497"/>
      <c r="WTO29" s="497"/>
      <c r="WTP29" s="497"/>
      <c r="WTQ29" s="497"/>
      <c r="WTR29" s="497"/>
      <c r="WTS29" s="497"/>
      <c r="WTT29" s="497"/>
      <c r="WTU29" s="497"/>
      <c r="WTV29" s="497"/>
      <c r="WTW29" s="497"/>
      <c r="WTX29" s="497"/>
      <c r="WTY29" s="497"/>
      <c r="WTZ29" s="497"/>
      <c r="WUA29" s="497"/>
      <c r="WUB29" s="497"/>
      <c r="WUC29" s="497"/>
      <c r="WUD29" s="497"/>
      <c r="WUE29" s="497"/>
      <c r="WUF29" s="497"/>
      <c r="WUG29" s="497"/>
      <c r="WUH29" s="497"/>
      <c r="WUI29" s="497"/>
      <c r="WUJ29" s="497"/>
      <c r="WUK29" s="497"/>
      <c r="WUL29" s="497"/>
      <c r="WUM29" s="497"/>
      <c r="WUN29" s="497"/>
      <c r="WUO29" s="497"/>
      <c r="WUP29" s="497"/>
      <c r="WUQ29" s="497"/>
      <c r="WUR29" s="497"/>
      <c r="WUS29" s="497"/>
      <c r="WUT29" s="497"/>
      <c r="WUU29" s="497"/>
      <c r="WUV29" s="497"/>
      <c r="WUW29" s="497"/>
      <c r="WUX29" s="497"/>
      <c r="WUY29" s="497"/>
      <c r="WUZ29" s="497"/>
      <c r="WVA29" s="497"/>
      <c r="WVB29" s="497"/>
      <c r="WVC29" s="497"/>
      <c r="WVD29" s="497"/>
      <c r="WVE29" s="497"/>
      <c r="WVF29" s="497"/>
      <c r="WVG29" s="497"/>
      <c r="WVH29" s="497"/>
      <c r="WVI29" s="497"/>
      <c r="WVJ29" s="497"/>
      <c r="WVK29" s="497"/>
      <c r="WVL29" s="497"/>
      <c r="WVM29" s="497"/>
      <c r="WVN29" s="497"/>
      <c r="WVO29" s="497"/>
      <c r="WVP29" s="497"/>
      <c r="WVQ29" s="497"/>
      <c r="WVR29" s="497"/>
      <c r="WVS29" s="497"/>
      <c r="WVT29" s="497"/>
      <c r="WVU29" s="497"/>
      <c r="WVV29" s="497"/>
      <c r="WVW29" s="497"/>
      <c r="WVX29" s="497"/>
      <c r="WVY29" s="497"/>
      <c r="WVZ29" s="497"/>
      <c r="WWA29" s="497"/>
      <c r="WWB29" s="497"/>
      <c r="WWC29" s="497"/>
      <c r="WWD29" s="497"/>
      <c r="WWE29" s="497"/>
      <c r="WWF29" s="497"/>
      <c r="WWG29" s="497"/>
      <c r="WWH29" s="497"/>
      <c r="WWI29" s="497"/>
      <c r="WWJ29" s="497"/>
      <c r="WWK29" s="497"/>
      <c r="WWL29" s="497"/>
      <c r="WWM29" s="497"/>
      <c r="WWN29" s="497"/>
      <c r="WWO29" s="497"/>
      <c r="WWP29" s="497"/>
      <c r="WWQ29" s="497"/>
      <c r="WWR29" s="497"/>
      <c r="WWS29" s="497"/>
      <c r="WWT29" s="497"/>
      <c r="WWU29" s="497"/>
      <c r="WWV29" s="497"/>
      <c r="WWW29" s="497"/>
      <c r="WWX29" s="497"/>
      <c r="WWY29" s="497"/>
      <c r="WWZ29" s="497"/>
      <c r="WXA29" s="497"/>
      <c r="WXB29" s="497"/>
      <c r="WXC29" s="497"/>
      <c r="WXD29" s="497"/>
      <c r="WXE29" s="497"/>
      <c r="WXF29" s="497"/>
      <c r="WXG29" s="497"/>
      <c r="WXH29" s="497"/>
      <c r="WXI29" s="497"/>
      <c r="WXJ29" s="497"/>
      <c r="WXK29" s="497"/>
      <c r="WXL29" s="497"/>
      <c r="WXM29" s="497"/>
      <c r="WXN29" s="497"/>
      <c r="WXO29" s="497"/>
      <c r="WXP29" s="497"/>
      <c r="WXQ29" s="497"/>
      <c r="WXR29" s="497"/>
      <c r="WXS29" s="497"/>
      <c r="WXT29" s="497"/>
      <c r="WXU29" s="497"/>
      <c r="WXV29" s="497"/>
      <c r="WXW29" s="497"/>
      <c r="WXX29" s="497"/>
      <c r="WXY29" s="497"/>
      <c r="WXZ29" s="497"/>
      <c r="WYA29" s="497"/>
      <c r="WYB29" s="497"/>
      <c r="WYC29" s="497"/>
      <c r="WYD29" s="497"/>
      <c r="WYE29" s="497"/>
      <c r="WYF29" s="497"/>
      <c r="WYG29" s="497"/>
      <c r="WYH29" s="497"/>
      <c r="WYI29" s="497"/>
      <c r="WYJ29" s="497"/>
      <c r="WYK29" s="497"/>
      <c r="WYL29" s="497"/>
      <c r="WYM29" s="497"/>
      <c r="WYN29" s="497"/>
      <c r="WYO29" s="497"/>
      <c r="WYP29" s="497"/>
      <c r="WYQ29" s="497"/>
      <c r="WYR29" s="497"/>
      <c r="WYS29" s="497"/>
      <c r="WYT29" s="497"/>
      <c r="WYU29" s="497"/>
      <c r="WYV29" s="497"/>
      <c r="WYW29" s="497"/>
      <c r="WYX29" s="497"/>
      <c r="WYY29" s="497"/>
      <c r="WYZ29" s="497"/>
      <c r="WZA29" s="497"/>
      <c r="WZB29" s="497"/>
      <c r="WZC29" s="497"/>
      <c r="WZD29" s="497"/>
      <c r="WZE29" s="497"/>
      <c r="WZF29" s="497"/>
      <c r="WZG29" s="497"/>
      <c r="WZH29" s="497"/>
      <c r="WZI29" s="497"/>
      <c r="WZJ29" s="497"/>
      <c r="WZK29" s="497"/>
      <c r="WZL29" s="497"/>
      <c r="WZM29" s="497"/>
      <c r="WZN29" s="497"/>
      <c r="WZO29" s="497"/>
      <c r="WZP29" s="497"/>
      <c r="WZQ29" s="497"/>
      <c r="WZR29" s="497"/>
      <c r="WZS29" s="497"/>
      <c r="WZT29" s="497"/>
      <c r="WZU29" s="497"/>
      <c r="WZV29" s="497"/>
      <c r="WZW29" s="497"/>
      <c r="WZX29" s="497"/>
      <c r="WZY29" s="497"/>
      <c r="WZZ29" s="497"/>
      <c r="XAA29" s="497"/>
      <c r="XAB29" s="497"/>
      <c r="XAC29" s="497"/>
      <c r="XAD29" s="497"/>
      <c r="XAE29" s="497"/>
      <c r="XAF29" s="497"/>
      <c r="XAG29" s="497"/>
      <c r="XAH29" s="497"/>
      <c r="XAI29" s="497"/>
      <c r="XAJ29" s="497"/>
      <c r="XAK29" s="497"/>
      <c r="XAL29" s="497"/>
      <c r="XAM29" s="497"/>
      <c r="XAN29" s="497"/>
      <c r="XAO29" s="497"/>
      <c r="XAP29" s="497"/>
      <c r="XAQ29" s="497"/>
      <c r="XAR29" s="497"/>
      <c r="XAS29" s="497"/>
      <c r="XAT29" s="497"/>
      <c r="XAU29" s="497"/>
      <c r="XAV29" s="497"/>
      <c r="XAW29" s="497"/>
      <c r="XAX29" s="497"/>
      <c r="XAY29" s="497"/>
      <c r="XAZ29" s="497"/>
      <c r="XBA29" s="497"/>
      <c r="XBB29" s="497"/>
      <c r="XBC29" s="497"/>
      <c r="XBD29" s="497"/>
      <c r="XBE29" s="497"/>
      <c r="XBF29" s="497"/>
      <c r="XBG29" s="497"/>
      <c r="XBH29" s="497"/>
      <c r="XBI29" s="497"/>
      <c r="XBJ29" s="497"/>
      <c r="XBK29" s="497"/>
      <c r="XBL29" s="497"/>
      <c r="XBM29" s="497"/>
      <c r="XBN29" s="497"/>
      <c r="XBO29" s="497"/>
      <c r="XBP29" s="497"/>
      <c r="XBQ29" s="497"/>
      <c r="XBR29" s="497"/>
      <c r="XBS29" s="497"/>
      <c r="XBT29" s="497"/>
      <c r="XBU29" s="497"/>
      <c r="XBV29" s="497"/>
      <c r="XBW29" s="497"/>
      <c r="XBX29" s="497"/>
      <c r="XBY29" s="497"/>
      <c r="XBZ29" s="497"/>
      <c r="XCA29" s="497"/>
      <c r="XCB29" s="497"/>
      <c r="XCC29" s="497"/>
      <c r="XCD29" s="497"/>
      <c r="XCE29" s="497"/>
      <c r="XCF29" s="497"/>
      <c r="XCG29" s="497"/>
      <c r="XCH29" s="497"/>
      <c r="XCI29" s="497"/>
      <c r="XCJ29" s="497"/>
      <c r="XCK29" s="497"/>
      <c r="XCL29" s="497"/>
      <c r="XCM29" s="497"/>
      <c r="XCN29" s="497"/>
      <c r="XCO29" s="497"/>
      <c r="XCP29" s="497"/>
      <c r="XCQ29" s="497"/>
      <c r="XCR29" s="497"/>
      <c r="XCS29" s="497"/>
      <c r="XCT29" s="497"/>
      <c r="XCU29" s="497"/>
      <c r="XCV29" s="497"/>
      <c r="XCW29" s="497"/>
      <c r="XCX29" s="497"/>
      <c r="XCY29" s="497"/>
      <c r="XCZ29" s="497"/>
      <c r="XDA29" s="497"/>
      <c r="XDB29" s="497"/>
      <c r="XDC29" s="497"/>
      <c r="XDD29" s="497"/>
      <c r="XDE29" s="497"/>
      <c r="XDF29" s="497"/>
      <c r="XDG29" s="497"/>
      <c r="XDH29" s="497"/>
      <c r="XDI29" s="497"/>
      <c r="XDJ29" s="497"/>
      <c r="XDK29" s="497"/>
      <c r="XDL29" s="497"/>
      <c r="XDM29" s="497"/>
      <c r="XDN29" s="497"/>
      <c r="XDO29" s="497"/>
      <c r="XDP29" s="497"/>
      <c r="XDQ29" s="497"/>
      <c r="XDR29" s="497"/>
      <c r="XDS29" s="497"/>
      <c r="XDT29" s="497"/>
      <c r="XDU29" s="497"/>
      <c r="XDV29" s="497"/>
      <c r="XDW29" s="497"/>
      <c r="XDX29" s="497"/>
      <c r="XDY29" s="497"/>
      <c r="XDZ29" s="497"/>
      <c r="XEA29" s="497"/>
      <c r="XEB29" s="497"/>
      <c r="XEC29" s="497"/>
      <c r="XED29" s="497"/>
      <c r="XEE29" s="497"/>
      <c r="XEF29" s="497"/>
      <c r="XEG29" s="497"/>
      <c r="XEH29" s="497"/>
      <c r="XEI29" s="497"/>
      <c r="XEJ29" s="497"/>
      <c r="XEK29" s="497"/>
      <c r="XEL29" s="497"/>
      <c r="XEM29" s="497"/>
      <c r="XEN29" s="497"/>
      <c r="XEO29" s="497"/>
      <c r="XEP29" s="497"/>
      <c r="XEQ29" s="497"/>
      <c r="XER29" s="497"/>
      <c r="XES29" s="497"/>
      <c r="XET29" s="497"/>
      <c r="XEU29" s="497"/>
      <c r="XEV29" s="497"/>
      <c r="XEW29" s="497"/>
      <c r="XEX29" s="497"/>
      <c r="XEY29" s="497"/>
      <c r="XEZ29" s="497"/>
      <c r="XFA29" s="497"/>
      <c r="XFB29" s="497"/>
      <c r="XFC29" s="497"/>
    </row>
    <row r="30" s="385" customFormat="1" hidden="1" customHeight="1" spans="1:16383">
      <c r="A30" s="413">
        <v>26</v>
      </c>
      <c r="B30" s="414" t="s">
        <v>41</v>
      </c>
      <c r="C30" s="415">
        <v>251.8691</v>
      </c>
      <c r="D30" s="415">
        <v>271.8691</v>
      </c>
      <c r="E30" s="415">
        <f t="shared" si="4"/>
        <v>20</v>
      </c>
      <c r="F30" s="415">
        <f t="shared" si="5"/>
        <v>20</v>
      </c>
      <c r="G30" s="415">
        <v>3.348</v>
      </c>
      <c r="H30" s="415">
        <v>3.348</v>
      </c>
      <c r="I30" s="415">
        <v>-2.78233</v>
      </c>
      <c r="J30" s="415">
        <v>-3.34525</v>
      </c>
      <c r="K30" s="415">
        <v>-0.05214</v>
      </c>
      <c r="L30" s="415">
        <v>-0.55214</v>
      </c>
      <c r="M30" s="443">
        <v>1.75</v>
      </c>
      <c r="N30" s="443">
        <v>1.75</v>
      </c>
      <c r="O30" s="444">
        <v>0</v>
      </c>
      <c r="P30" s="415">
        <v>-1.61884</v>
      </c>
      <c r="Q30" s="415">
        <v>-2.12974</v>
      </c>
      <c r="R30" s="469">
        <v>0.45</v>
      </c>
      <c r="S30" s="469">
        <v>0.45</v>
      </c>
      <c r="T30" s="444">
        <v>0</v>
      </c>
      <c r="U30" s="470">
        <v>3.1</v>
      </c>
      <c r="V30" s="471">
        <v>12.5</v>
      </c>
      <c r="W30" s="472">
        <v>12.5</v>
      </c>
      <c r="X30" s="473">
        <f t="shared" si="2"/>
        <v>0</v>
      </c>
      <c r="Y30" s="473">
        <f t="shared" si="3"/>
        <v>0</v>
      </c>
      <c r="Z30" s="497"/>
      <c r="AC30" s="497"/>
      <c r="AG30" s="500"/>
      <c r="AI30" s="497"/>
      <c r="AJ30" s="497"/>
      <c r="AK30" s="497"/>
      <c r="AL30" s="497"/>
      <c r="AM30" s="497"/>
      <c r="AN30" s="497"/>
      <c r="AO30" s="497"/>
      <c r="AP30" s="497"/>
      <c r="AQ30" s="497"/>
      <c r="AR30" s="497"/>
      <c r="AS30" s="497"/>
      <c r="AT30" s="497"/>
      <c r="AU30" s="497"/>
      <c r="AV30" s="497"/>
      <c r="AW30" s="497"/>
      <c r="AX30" s="497"/>
      <c r="AY30" s="497"/>
      <c r="AZ30" s="497"/>
      <c r="BA30" s="497"/>
      <c r="BB30" s="497"/>
      <c r="BC30" s="497"/>
      <c r="BD30" s="497"/>
      <c r="BE30" s="497"/>
      <c r="BF30" s="497"/>
      <c r="BG30" s="497"/>
      <c r="BH30" s="497"/>
      <c r="BI30" s="497"/>
      <c r="BJ30" s="497"/>
      <c r="BK30" s="497"/>
      <c r="BL30" s="497"/>
      <c r="BM30" s="497"/>
      <c r="BN30" s="497"/>
      <c r="BO30" s="497"/>
      <c r="BP30" s="497"/>
      <c r="BQ30" s="497"/>
      <c r="BR30" s="497"/>
      <c r="BS30" s="497"/>
      <c r="BT30" s="497"/>
      <c r="BU30" s="497"/>
      <c r="BV30" s="497"/>
      <c r="BW30" s="497"/>
      <c r="BX30" s="497"/>
      <c r="BY30" s="497"/>
      <c r="BZ30" s="497"/>
      <c r="CA30" s="497"/>
      <c r="CB30" s="497"/>
      <c r="CC30" s="497"/>
      <c r="CD30" s="497"/>
      <c r="CE30" s="497"/>
      <c r="CF30" s="497"/>
      <c r="CG30" s="497"/>
      <c r="CH30" s="497"/>
      <c r="CI30" s="497"/>
      <c r="CJ30" s="497"/>
      <c r="CK30" s="497"/>
      <c r="CL30" s="497"/>
      <c r="CM30" s="497"/>
      <c r="CN30" s="497"/>
      <c r="CO30" s="497"/>
      <c r="CP30" s="497"/>
      <c r="CQ30" s="497"/>
      <c r="CR30" s="497"/>
      <c r="CS30" s="497"/>
      <c r="CT30" s="497"/>
      <c r="CU30" s="497"/>
      <c r="CV30" s="497"/>
      <c r="CW30" s="497"/>
      <c r="CX30" s="497"/>
      <c r="CY30" s="497"/>
      <c r="CZ30" s="497"/>
      <c r="DA30" s="497"/>
      <c r="DB30" s="497"/>
      <c r="DC30" s="497"/>
      <c r="DD30" s="497"/>
      <c r="DE30" s="497"/>
      <c r="DF30" s="497"/>
      <c r="DG30" s="497"/>
      <c r="DH30" s="497"/>
      <c r="DI30" s="497"/>
      <c r="DJ30" s="497"/>
      <c r="DK30" s="497"/>
      <c r="DL30" s="497"/>
      <c r="DM30" s="497"/>
      <c r="DN30" s="497"/>
      <c r="DO30" s="497"/>
      <c r="DP30" s="497"/>
      <c r="DQ30" s="497"/>
      <c r="DR30" s="497"/>
      <c r="DS30" s="497"/>
      <c r="DT30" s="497"/>
      <c r="DU30" s="497"/>
      <c r="DV30" s="497"/>
      <c r="DW30" s="497"/>
      <c r="DX30" s="497"/>
      <c r="DY30" s="497"/>
      <c r="DZ30" s="497"/>
      <c r="EA30" s="497"/>
      <c r="EB30" s="497"/>
      <c r="EC30" s="497"/>
      <c r="ED30" s="497"/>
      <c r="EE30" s="497"/>
      <c r="EF30" s="497"/>
      <c r="EG30" s="497"/>
      <c r="EH30" s="497"/>
      <c r="EI30" s="497"/>
      <c r="EJ30" s="497"/>
      <c r="EK30" s="497"/>
      <c r="EL30" s="497"/>
      <c r="EM30" s="497"/>
      <c r="EN30" s="497"/>
      <c r="EO30" s="497"/>
      <c r="EP30" s="497"/>
      <c r="EQ30" s="497"/>
      <c r="ER30" s="497"/>
      <c r="ES30" s="497"/>
      <c r="ET30" s="497"/>
      <c r="EU30" s="497"/>
      <c r="EV30" s="497"/>
      <c r="EW30" s="497"/>
      <c r="EX30" s="497"/>
      <c r="EY30" s="497"/>
      <c r="EZ30" s="497"/>
      <c r="FA30" s="497"/>
      <c r="FB30" s="497"/>
      <c r="FC30" s="497"/>
      <c r="FD30" s="497"/>
      <c r="FE30" s="497"/>
      <c r="FF30" s="497"/>
      <c r="FG30" s="497"/>
      <c r="FH30" s="497"/>
      <c r="FI30" s="497"/>
      <c r="FJ30" s="497"/>
      <c r="FK30" s="497"/>
      <c r="FL30" s="497"/>
      <c r="FM30" s="497"/>
      <c r="FN30" s="497"/>
      <c r="FO30" s="497"/>
      <c r="FP30" s="497"/>
      <c r="FQ30" s="497"/>
      <c r="FR30" s="497"/>
      <c r="FS30" s="497"/>
      <c r="FT30" s="497"/>
      <c r="FU30" s="497"/>
      <c r="FV30" s="497"/>
      <c r="FW30" s="497"/>
      <c r="FX30" s="497"/>
      <c r="FY30" s="497"/>
      <c r="FZ30" s="497"/>
      <c r="GA30" s="497"/>
      <c r="GB30" s="497"/>
      <c r="GC30" s="497"/>
      <c r="GD30" s="497"/>
      <c r="GE30" s="497"/>
      <c r="GF30" s="497"/>
      <c r="GG30" s="497"/>
      <c r="GH30" s="497"/>
      <c r="GI30" s="497"/>
      <c r="GJ30" s="497"/>
      <c r="GK30" s="497"/>
      <c r="GL30" s="497"/>
      <c r="GM30" s="497"/>
      <c r="GN30" s="497"/>
      <c r="GO30" s="497"/>
      <c r="GP30" s="497"/>
      <c r="GQ30" s="497"/>
      <c r="GR30" s="497"/>
      <c r="GS30" s="497"/>
      <c r="GT30" s="497"/>
      <c r="GU30" s="497"/>
      <c r="GV30" s="497"/>
      <c r="GW30" s="497"/>
      <c r="GX30" s="497"/>
      <c r="GY30" s="497"/>
      <c r="GZ30" s="497"/>
      <c r="HA30" s="497"/>
      <c r="HB30" s="497"/>
      <c r="HC30" s="497"/>
      <c r="HD30" s="497"/>
      <c r="HE30" s="497"/>
      <c r="HF30" s="497"/>
      <c r="HG30" s="497"/>
      <c r="HH30" s="497"/>
      <c r="HI30" s="497"/>
      <c r="HJ30" s="497"/>
      <c r="HK30" s="497"/>
      <c r="HL30" s="497"/>
      <c r="HM30" s="497"/>
      <c r="HN30" s="497"/>
      <c r="HO30" s="497"/>
      <c r="HP30" s="497"/>
      <c r="HQ30" s="497"/>
      <c r="HR30" s="497"/>
      <c r="HS30" s="497"/>
      <c r="HT30" s="497"/>
      <c r="HU30" s="497"/>
      <c r="HV30" s="497"/>
      <c r="HW30" s="497"/>
      <c r="HX30" s="497"/>
      <c r="HY30" s="497"/>
      <c r="HZ30" s="497"/>
      <c r="IA30" s="497"/>
      <c r="IB30" s="497"/>
      <c r="IC30" s="497"/>
      <c r="ID30" s="497"/>
      <c r="IE30" s="497"/>
      <c r="IF30" s="497"/>
      <c r="IG30" s="497"/>
      <c r="IH30" s="497"/>
      <c r="II30" s="497"/>
      <c r="IJ30" s="497"/>
      <c r="IK30" s="497"/>
      <c r="IL30" s="497"/>
      <c r="IM30" s="497"/>
      <c r="IN30" s="497"/>
      <c r="IO30" s="497"/>
      <c r="IP30" s="497"/>
      <c r="IQ30" s="497"/>
      <c r="IR30" s="497"/>
      <c r="IS30" s="497"/>
      <c r="IT30" s="497"/>
      <c r="IU30" s="497"/>
      <c r="IV30" s="497"/>
      <c r="IW30" s="497"/>
      <c r="IX30" s="497"/>
      <c r="IY30" s="497"/>
      <c r="IZ30" s="497"/>
      <c r="JA30" s="497"/>
      <c r="JB30" s="497"/>
      <c r="JC30" s="497"/>
      <c r="JD30" s="497"/>
      <c r="JE30" s="497"/>
      <c r="JF30" s="497"/>
      <c r="JG30" s="497"/>
      <c r="JH30" s="497"/>
      <c r="JI30" s="497"/>
      <c r="JJ30" s="497"/>
      <c r="JK30" s="497"/>
      <c r="JL30" s="497"/>
      <c r="JM30" s="497"/>
      <c r="JN30" s="497"/>
      <c r="JO30" s="497"/>
      <c r="JP30" s="497"/>
      <c r="JQ30" s="497"/>
      <c r="JR30" s="497"/>
      <c r="JS30" s="497"/>
      <c r="JT30" s="497"/>
      <c r="JU30" s="497"/>
      <c r="JV30" s="497"/>
      <c r="JW30" s="497"/>
      <c r="JX30" s="497"/>
      <c r="JY30" s="497"/>
      <c r="JZ30" s="497"/>
      <c r="KA30" s="497"/>
      <c r="KB30" s="497"/>
      <c r="KC30" s="497"/>
      <c r="KD30" s="497"/>
      <c r="KE30" s="497"/>
      <c r="KF30" s="497"/>
      <c r="KG30" s="497"/>
      <c r="KH30" s="497"/>
      <c r="KI30" s="497"/>
      <c r="KJ30" s="497"/>
      <c r="KK30" s="497"/>
      <c r="KL30" s="497"/>
      <c r="KM30" s="497"/>
      <c r="KN30" s="497"/>
      <c r="KO30" s="497"/>
      <c r="KP30" s="497"/>
      <c r="KQ30" s="497"/>
      <c r="KR30" s="497"/>
      <c r="KS30" s="497"/>
      <c r="KT30" s="497"/>
      <c r="KU30" s="497"/>
      <c r="KV30" s="497"/>
      <c r="KW30" s="497"/>
      <c r="KX30" s="497"/>
      <c r="KY30" s="497"/>
      <c r="KZ30" s="497"/>
      <c r="LA30" s="497"/>
      <c r="LB30" s="497"/>
      <c r="LC30" s="497"/>
      <c r="LD30" s="497"/>
      <c r="LE30" s="497"/>
      <c r="LF30" s="497"/>
      <c r="LG30" s="497"/>
      <c r="LH30" s="497"/>
      <c r="LI30" s="497"/>
      <c r="LJ30" s="497"/>
      <c r="LK30" s="497"/>
      <c r="LL30" s="497"/>
      <c r="LM30" s="497"/>
      <c r="LN30" s="497"/>
      <c r="LO30" s="497"/>
      <c r="LP30" s="497"/>
      <c r="LQ30" s="497"/>
      <c r="LR30" s="497"/>
      <c r="LS30" s="497"/>
      <c r="LT30" s="497"/>
      <c r="LU30" s="497"/>
      <c r="LV30" s="497"/>
      <c r="LW30" s="497"/>
      <c r="LX30" s="497"/>
      <c r="LY30" s="497"/>
      <c r="LZ30" s="497"/>
      <c r="MA30" s="497"/>
      <c r="MB30" s="497"/>
      <c r="MC30" s="497"/>
      <c r="MD30" s="497"/>
      <c r="ME30" s="497"/>
      <c r="MF30" s="497"/>
      <c r="MG30" s="497"/>
      <c r="MH30" s="497"/>
      <c r="MI30" s="497"/>
      <c r="MJ30" s="497"/>
      <c r="MK30" s="497"/>
      <c r="ML30" s="497"/>
      <c r="MM30" s="497"/>
      <c r="MN30" s="497"/>
      <c r="MO30" s="497"/>
      <c r="MP30" s="497"/>
      <c r="MQ30" s="497"/>
      <c r="MR30" s="497"/>
      <c r="MS30" s="497"/>
      <c r="MT30" s="497"/>
      <c r="MU30" s="497"/>
      <c r="MV30" s="497"/>
      <c r="MW30" s="497"/>
      <c r="MX30" s="497"/>
      <c r="MY30" s="497"/>
      <c r="MZ30" s="497"/>
      <c r="NA30" s="497"/>
      <c r="NB30" s="497"/>
      <c r="NC30" s="497"/>
      <c r="ND30" s="497"/>
      <c r="NE30" s="497"/>
      <c r="NF30" s="497"/>
      <c r="NG30" s="497"/>
      <c r="NH30" s="497"/>
      <c r="NI30" s="497"/>
      <c r="NJ30" s="497"/>
      <c r="NK30" s="497"/>
      <c r="NL30" s="497"/>
      <c r="NM30" s="497"/>
      <c r="NN30" s="497"/>
      <c r="NO30" s="497"/>
      <c r="NP30" s="497"/>
      <c r="NQ30" s="497"/>
      <c r="NR30" s="497"/>
      <c r="NS30" s="497"/>
      <c r="NT30" s="497"/>
      <c r="NU30" s="497"/>
      <c r="NV30" s="497"/>
      <c r="NW30" s="497"/>
      <c r="NX30" s="497"/>
      <c r="NY30" s="497"/>
      <c r="NZ30" s="497"/>
      <c r="OA30" s="497"/>
      <c r="OB30" s="497"/>
      <c r="OC30" s="497"/>
      <c r="OD30" s="497"/>
      <c r="OE30" s="497"/>
      <c r="OF30" s="497"/>
      <c r="OG30" s="497"/>
      <c r="OH30" s="497"/>
      <c r="OI30" s="497"/>
      <c r="OJ30" s="497"/>
      <c r="OK30" s="497"/>
      <c r="OL30" s="497"/>
      <c r="OM30" s="497"/>
      <c r="ON30" s="497"/>
      <c r="OO30" s="497"/>
      <c r="OP30" s="497"/>
      <c r="OQ30" s="497"/>
      <c r="OR30" s="497"/>
      <c r="OS30" s="497"/>
      <c r="OT30" s="497"/>
      <c r="OU30" s="497"/>
      <c r="OV30" s="497"/>
      <c r="OW30" s="497"/>
      <c r="OX30" s="497"/>
      <c r="OY30" s="497"/>
      <c r="OZ30" s="497"/>
      <c r="PA30" s="497"/>
      <c r="PB30" s="497"/>
      <c r="PC30" s="497"/>
      <c r="PD30" s="497"/>
      <c r="PE30" s="497"/>
      <c r="PF30" s="497"/>
      <c r="PG30" s="497"/>
      <c r="PH30" s="497"/>
      <c r="PI30" s="497"/>
      <c r="PJ30" s="497"/>
      <c r="PK30" s="497"/>
      <c r="PL30" s="497"/>
      <c r="PM30" s="497"/>
      <c r="PN30" s="497"/>
      <c r="PO30" s="497"/>
      <c r="PP30" s="497"/>
      <c r="PQ30" s="497"/>
      <c r="PR30" s="497"/>
      <c r="PS30" s="497"/>
      <c r="PT30" s="497"/>
      <c r="PU30" s="497"/>
      <c r="PV30" s="497"/>
      <c r="PW30" s="497"/>
      <c r="PX30" s="497"/>
      <c r="PY30" s="497"/>
      <c r="PZ30" s="497"/>
      <c r="QA30" s="497"/>
      <c r="QB30" s="497"/>
      <c r="QC30" s="497"/>
      <c r="QD30" s="497"/>
      <c r="QE30" s="497"/>
      <c r="QF30" s="497"/>
      <c r="QG30" s="497"/>
      <c r="QH30" s="497"/>
      <c r="QI30" s="497"/>
      <c r="QJ30" s="497"/>
      <c r="QK30" s="497"/>
      <c r="QL30" s="497"/>
      <c r="QM30" s="497"/>
      <c r="QN30" s="497"/>
      <c r="QO30" s="497"/>
      <c r="QP30" s="497"/>
      <c r="QQ30" s="497"/>
      <c r="QR30" s="497"/>
      <c r="QS30" s="497"/>
      <c r="QT30" s="497"/>
      <c r="QU30" s="497"/>
      <c r="QV30" s="497"/>
      <c r="QW30" s="497"/>
      <c r="QX30" s="497"/>
      <c r="QY30" s="497"/>
      <c r="QZ30" s="497"/>
      <c r="RA30" s="497"/>
      <c r="RB30" s="497"/>
      <c r="RC30" s="497"/>
      <c r="RD30" s="497"/>
      <c r="RE30" s="497"/>
      <c r="RF30" s="497"/>
      <c r="RG30" s="497"/>
      <c r="RH30" s="497"/>
      <c r="RI30" s="497"/>
      <c r="RJ30" s="497"/>
      <c r="RK30" s="497"/>
      <c r="RL30" s="497"/>
      <c r="RM30" s="497"/>
      <c r="RN30" s="497"/>
      <c r="RO30" s="497"/>
      <c r="RP30" s="497"/>
      <c r="RQ30" s="497"/>
      <c r="RR30" s="497"/>
      <c r="RS30" s="497"/>
      <c r="RT30" s="497"/>
      <c r="RU30" s="497"/>
      <c r="RV30" s="497"/>
      <c r="RW30" s="497"/>
      <c r="RX30" s="497"/>
      <c r="RY30" s="497"/>
      <c r="RZ30" s="497"/>
      <c r="SA30" s="497"/>
      <c r="SB30" s="497"/>
      <c r="SC30" s="497"/>
      <c r="SD30" s="497"/>
      <c r="SE30" s="497"/>
      <c r="SF30" s="497"/>
      <c r="SG30" s="497"/>
      <c r="SH30" s="497"/>
      <c r="SI30" s="497"/>
      <c r="SJ30" s="497"/>
      <c r="SK30" s="497"/>
      <c r="SL30" s="497"/>
      <c r="SM30" s="497"/>
      <c r="SN30" s="497"/>
      <c r="SO30" s="497"/>
      <c r="SP30" s="497"/>
      <c r="SQ30" s="497"/>
      <c r="SR30" s="497"/>
      <c r="SS30" s="497"/>
      <c r="ST30" s="497"/>
      <c r="SU30" s="497"/>
      <c r="SV30" s="497"/>
      <c r="SW30" s="497"/>
      <c r="SX30" s="497"/>
      <c r="SY30" s="497"/>
      <c r="SZ30" s="497"/>
      <c r="TA30" s="497"/>
      <c r="TB30" s="497"/>
      <c r="TC30" s="497"/>
      <c r="TD30" s="497"/>
      <c r="TE30" s="497"/>
      <c r="TF30" s="497"/>
      <c r="TG30" s="497"/>
      <c r="TH30" s="497"/>
      <c r="TI30" s="497"/>
      <c r="TJ30" s="497"/>
      <c r="TK30" s="497"/>
      <c r="TL30" s="497"/>
      <c r="TM30" s="497"/>
      <c r="TN30" s="497"/>
      <c r="TO30" s="497"/>
      <c r="TP30" s="497"/>
      <c r="TQ30" s="497"/>
      <c r="TR30" s="497"/>
      <c r="TS30" s="497"/>
      <c r="TT30" s="497"/>
      <c r="TU30" s="497"/>
      <c r="TV30" s="497"/>
      <c r="TW30" s="497"/>
      <c r="TX30" s="497"/>
      <c r="TY30" s="497"/>
      <c r="TZ30" s="497"/>
      <c r="UA30" s="497"/>
      <c r="UB30" s="497"/>
      <c r="UC30" s="497"/>
      <c r="UD30" s="497"/>
      <c r="UE30" s="497"/>
      <c r="UF30" s="497"/>
      <c r="UG30" s="497"/>
      <c r="UH30" s="497"/>
      <c r="UI30" s="497"/>
      <c r="UJ30" s="497"/>
      <c r="UK30" s="497"/>
      <c r="UL30" s="497"/>
      <c r="UM30" s="497"/>
      <c r="UN30" s="497"/>
      <c r="UO30" s="497"/>
      <c r="UP30" s="497"/>
      <c r="UQ30" s="497"/>
      <c r="UR30" s="497"/>
      <c r="US30" s="497"/>
      <c r="UT30" s="497"/>
      <c r="UU30" s="497"/>
      <c r="UV30" s="497"/>
      <c r="UW30" s="497"/>
      <c r="UX30" s="497"/>
      <c r="UY30" s="497"/>
      <c r="UZ30" s="497"/>
      <c r="VA30" s="497"/>
      <c r="VB30" s="497"/>
      <c r="VC30" s="497"/>
      <c r="VD30" s="497"/>
      <c r="VE30" s="497"/>
      <c r="VF30" s="497"/>
      <c r="VG30" s="497"/>
      <c r="VH30" s="497"/>
      <c r="VI30" s="497"/>
      <c r="VJ30" s="497"/>
      <c r="VK30" s="497"/>
      <c r="VL30" s="497"/>
      <c r="VM30" s="497"/>
      <c r="VN30" s="497"/>
      <c r="VO30" s="497"/>
      <c r="VP30" s="497"/>
      <c r="VQ30" s="497"/>
      <c r="VR30" s="497"/>
      <c r="VS30" s="497"/>
      <c r="VT30" s="497"/>
      <c r="VU30" s="497"/>
      <c r="VV30" s="497"/>
      <c r="VW30" s="497"/>
      <c r="VX30" s="497"/>
      <c r="VY30" s="497"/>
      <c r="VZ30" s="497"/>
      <c r="WA30" s="497"/>
      <c r="WB30" s="497"/>
      <c r="WC30" s="497"/>
      <c r="WD30" s="497"/>
      <c r="WE30" s="497"/>
      <c r="WF30" s="497"/>
      <c r="WG30" s="497"/>
      <c r="WH30" s="497"/>
      <c r="WI30" s="497"/>
      <c r="WJ30" s="497"/>
      <c r="WK30" s="497"/>
      <c r="WL30" s="497"/>
      <c r="WM30" s="497"/>
      <c r="WN30" s="497"/>
      <c r="WO30" s="497"/>
      <c r="WP30" s="497"/>
      <c r="WQ30" s="497"/>
      <c r="WR30" s="497"/>
      <c r="WS30" s="497"/>
      <c r="WT30" s="497"/>
      <c r="WU30" s="497"/>
      <c r="WV30" s="497"/>
      <c r="WW30" s="497"/>
      <c r="WX30" s="497"/>
      <c r="WY30" s="497"/>
      <c r="WZ30" s="497"/>
      <c r="XA30" s="497"/>
      <c r="XB30" s="497"/>
      <c r="XC30" s="497"/>
      <c r="XD30" s="497"/>
      <c r="XE30" s="497"/>
      <c r="XF30" s="497"/>
      <c r="XG30" s="497"/>
      <c r="XH30" s="497"/>
      <c r="XI30" s="497"/>
      <c r="XJ30" s="497"/>
      <c r="XK30" s="497"/>
      <c r="XL30" s="497"/>
      <c r="XM30" s="497"/>
      <c r="XN30" s="497"/>
      <c r="XO30" s="497"/>
      <c r="XP30" s="497"/>
      <c r="XQ30" s="497"/>
      <c r="XR30" s="497"/>
      <c r="XS30" s="497"/>
      <c r="XT30" s="497"/>
      <c r="XU30" s="497"/>
      <c r="XV30" s="497"/>
      <c r="XW30" s="497"/>
      <c r="XX30" s="497"/>
      <c r="XY30" s="497"/>
      <c r="XZ30" s="497"/>
      <c r="YA30" s="497"/>
      <c r="YB30" s="497"/>
      <c r="YC30" s="497"/>
      <c r="YD30" s="497"/>
      <c r="YE30" s="497"/>
      <c r="YF30" s="497"/>
      <c r="YG30" s="497"/>
      <c r="YH30" s="497"/>
      <c r="YI30" s="497"/>
      <c r="YJ30" s="497"/>
      <c r="YK30" s="497"/>
      <c r="YL30" s="497"/>
      <c r="YM30" s="497"/>
      <c r="YN30" s="497"/>
      <c r="YO30" s="497"/>
      <c r="YP30" s="497"/>
      <c r="YQ30" s="497"/>
      <c r="YR30" s="497"/>
      <c r="YS30" s="497"/>
      <c r="YT30" s="497"/>
      <c r="YU30" s="497"/>
      <c r="YV30" s="497"/>
      <c r="YW30" s="497"/>
      <c r="YX30" s="497"/>
      <c r="YY30" s="497"/>
      <c r="YZ30" s="497"/>
      <c r="ZA30" s="497"/>
      <c r="ZB30" s="497"/>
      <c r="ZC30" s="497"/>
      <c r="ZD30" s="497"/>
      <c r="ZE30" s="497"/>
      <c r="ZF30" s="497"/>
      <c r="ZG30" s="497"/>
      <c r="ZH30" s="497"/>
      <c r="ZI30" s="497"/>
      <c r="ZJ30" s="497"/>
      <c r="ZK30" s="497"/>
      <c r="ZL30" s="497"/>
      <c r="ZM30" s="497"/>
      <c r="ZN30" s="497"/>
      <c r="ZO30" s="497"/>
      <c r="ZP30" s="497"/>
      <c r="ZQ30" s="497"/>
      <c r="ZR30" s="497"/>
      <c r="ZS30" s="497"/>
      <c r="ZT30" s="497"/>
      <c r="ZU30" s="497"/>
      <c r="ZV30" s="497"/>
      <c r="ZW30" s="497"/>
      <c r="ZX30" s="497"/>
      <c r="ZY30" s="497"/>
      <c r="ZZ30" s="497"/>
      <c r="AAA30" s="497"/>
      <c r="AAB30" s="497"/>
      <c r="AAC30" s="497"/>
      <c r="AAD30" s="497"/>
      <c r="AAE30" s="497"/>
      <c r="AAF30" s="497"/>
      <c r="AAG30" s="497"/>
      <c r="AAH30" s="497"/>
      <c r="AAI30" s="497"/>
      <c r="AAJ30" s="497"/>
      <c r="AAK30" s="497"/>
      <c r="AAL30" s="497"/>
      <c r="AAM30" s="497"/>
      <c r="AAN30" s="497"/>
      <c r="AAO30" s="497"/>
      <c r="AAP30" s="497"/>
      <c r="AAQ30" s="497"/>
      <c r="AAR30" s="497"/>
      <c r="AAS30" s="497"/>
      <c r="AAT30" s="497"/>
      <c r="AAU30" s="497"/>
      <c r="AAV30" s="497"/>
      <c r="AAW30" s="497"/>
      <c r="AAX30" s="497"/>
      <c r="AAY30" s="497"/>
      <c r="AAZ30" s="497"/>
      <c r="ABA30" s="497"/>
      <c r="ABB30" s="497"/>
      <c r="ABC30" s="497"/>
      <c r="ABD30" s="497"/>
      <c r="ABE30" s="497"/>
      <c r="ABF30" s="497"/>
      <c r="ABG30" s="497"/>
      <c r="ABH30" s="497"/>
      <c r="ABI30" s="497"/>
      <c r="ABJ30" s="497"/>
      <c r="ABK30" s="497"/>
      <c r="ABL30" s="497"/>
      <c r="ABM30" s="497"/>
      <c r="ABN30" s="497"/>
      <c r="ABO30" s="497"/>
      <c r="ABP30" s="497"/>
      <c r="ABQ30" s="497"/>
      <c r="ABR30" s="497"/>
      <c r="ABS30" s="497"/>
      <c r="ABT30" s="497"/>
      <c r="ABU30" s="497"/>
      <c r="ABV30" s="497"/>
      <c r="ABW30" s="497"/>
      <c r="ABX30" s="497"/>
      <c r="ABY30" s="497"/>
      <c r="ABZ30" s="497"/>
      <c r="ACA30" s="497"/>
      <c r="ACB30" s="497"/>
      <c r="ACC30" s="497"/>
      <c r="ACD30" s="497"/>
      <c r="ACE30" s="497"/>
      <c r="ACF30" s="497"/>
      <c r="ACG30" s="497"/>
      <c r="ACH30" s="497"/>
      <c r="ACI30" s="497"/>
      <c r="ACJ30" s="497"/>
      <c r="ACK30" s="497"/>
      <c r="ACL30" s="497"/>
      <c r="ACM30" s="497"/>
      <c r="ACN30" s="497"/>
      <c r="ACO30" s="497"/>
      <c r="ACP30" s="497"/>
      <c r="ACQ30" s="497"/>
      <c r="ACR30" s="497"/>
      <c r="ACS30" s="497"/>
      <c r="ACT30" s="497"/>
      <c r="ACU30" s="497"/>
      <c r="ACV30" s="497"/>
      <c r="ACW30" s="497"/>
      <c r="ACX30" s="497"/>
      <c r="ACY30" s="497"/>
      <c r="ACZ30" s="497"/>
      <c r="ADA30" s="497"/>
      <c r="ADB30" s="497"/>
      <c r="ADC30" s="497"/>
      <c r="ADD30" s="497"/>
      <c r="ADE30" s="497"/>
      <c r="ADF30" s="497"/>
      <c r="ADG30" s="497"/>
      <c r="ADH30" s="497"/>
      <c r="ADI30" s="497"/>
      <c r="ADJ30" s="497"/>
      <c r="ADK30" s="497"/>
      <c r="ADL30" s="497"/>
      <c r="ADM30" s="497"/>
      <c r="ADN30" s="497"/>
      <c r="ADO30" s="497"/>
      <c r="ADP30" s="497"/>
      <c r="ADQ30" s="497"/>
      <c r="ADR30" s="497"/>
      <c r="ADS30" s="497"/>
      <c r="ADT30" s="497"/>
      <c r="ADU30" s="497"/>
      <c r="ADV30" s="497"/>
      <c r="ADW30" s="497"/>
      <c r="ADX30" s="497"/>
      <c r="ADY30" s="497"/>
      <c r="ADZ30" s="497"/>
      <c r="AEA30" s="497"/>
      <c r="AEB30" s="497"/>
      <c r="AEC30" s="497"/>
      <c r="AED30" s="497"/>
      <c r="AEE30" s="497"/>
      <c r="AEF30" s="497"/>
      <c r="AEG30" s="497"/>
      <c r="AEH30" s="497"/>
      <c r="AEI30" s="497"/>
      <c r="AEJ30" s="497"/>
      <c r="AEK30" s="497"/>
      <c r="AEL30" s="497"/>
      <c r="AEM30" s="497"/>
      <c r="AEN30" s="497"/>
      <c r="AEO30" s="497"/>
      <c r="AEP30" s="497"/>
      <c r="AEQ30" s="497"/>
      <c r="AER30" s="497"/>
      <c r="AES30" s="497"/>
      <c r="AET30" s="497"/>
      <c r="AEU30" s="497"/>
      <c r="AEV30" s="497"/>
      <c r="AEW30" s="497"/>
      <c r="AEX30" s="497"/>
      <c r="AEY30" s="497"/>
      <c r="AEZ30" s="497"/>
      <c r="AFA30" s="497"/>
      <c r="AFB30" s="497"/>
      <c r="AFC30" s="497"/>
      <c r="AFD30" s="497"/>
      <c r="AFE30" s="497"/>
      <c r="AFF30" s="497"/>
      <c r="AFG30" s="497"/>
      <c r="AFH30" s="497"/>
      <c r="AFI30" s="497"/>
      <c r="AFJ30" s="497"/>
      <c r="AFK30" s="497"/>
      <c r="AFL30" s="497"/>
      <c r="AFM30" s="497"/>
      <c r="AFN30" s="497"/>
      <c r="AFO30" s="497"/>
      <c r="AFP30" s="497"/>
      <c r="AFQ30" s="497"/>
      <c r="AFR30" s="497"/>
      <c r="AFS30" s="497"/>
      <c r="AFT30" s="497"/>
      <c r="AFU30" s="497"/>
      <c r="AFV30" s="497"/>
      <c r="AFW30" s="497"/>
      <c r="AFX30" s="497"/>
      <c r="AFY30" s="497"/>
      <c r="AFZ30" s="497"/>
      <c r="AGA30" s="497"/>
      <c r="AGB30" s="497"/>
      <c r="AGC30" s="497"/>
      <c r="AGD30" s="497"/>
      <c r="AGE30" s="497"/>
      <c r="AGF30" s="497"/>
      <c r="AGG30" s="497"/>
      <c r="AGH30" s="497"/>
      <c r="AGI30" s="497"/>
      <c r="AGJ30" s="497"/>
      <c r="AGK30" s="497"/>
      <c r="AGL30" s="497"/>
      <c r="AGM30" s="497"/>
      <c r="AGN30" s="497"/>
      <c r="AGO30" s="497"/>
      <c r="AGP30" s="497"/>
      <c r="AGQ30" s="497"/>
      <c r="AGR30" s="497"/>
      <c r="AGS30" s="497"/>
      <c r="AGT30" s="497"/>
      <c r="AGU30" s="497"/>
      <c r="AGV30" s="497"/>
      <c r="AGW30" s="497"/>
      <c r="AGX30" s="497"/>
      <c r="AGY30" s="497"/>
      <c r="AGZ30" s="497"/>
      <c r="AHA30" s="497"/>
      <c r="AHB30" s="497"/>
      <c r="AHC30" s="497"/>
      <c r="AHD30" s="497"/>
      <c r="AHE30" s="497"/>
      <c r="AHF30" s="497"/>
      <c r="AHG30" s="497"/>
      <c r="AHH30" s="497"/>
      <c r="AHI30" s="497"/>
      <c r="AHJ30" s="497"/>
      <c r="AHK30" s="497"/>
      <c r="AHL30" s="497"/>
      <c r="AHM30" s="497"/>
      <c r="AHN30" s="497"/>
      <c r="AHO30" s="497"/>
      <c r="AHP30" s="497"/>
      <c r="AHQ30" s="497"/>
      <c r="AHR30" s="497"/>
      <c r="AHS30" s="497"/>
      <c r="AHT30" s="497"/>
      <c r="AHU30" s="497"/>
      <c r="AHV30" s="497"/>
      <c r="AHW30" s="497"/>
      <c r="AHX30" s="497"/>
      <c r="AHY30" s="497"/>
      <c r="AHZ30" s="497"/>
      <c r="AIA30" s="497"/>
      <c r="AIB30" s="497"/>
      <c r="AIC30" s="497"/>
      <c r="AID30" s="497"/>
      <c r="AIE30" s="497"/>
      <c r="AIF30" s="497"/>
      <c r="AIG30" s="497"/>
      <c r="AIH30" s="497"/>
      <c r="AII30" s="497"/>
      <c r="AIJ30" s="497"/>
      <c r="AIK30" s="497"/>
      <c r="AIL30" s="497"/>
      <c r="AIM30" s="497"/>
      <c r="AIN30" s="497"/>
      <c r="AIO30" s="497"/>
      <c r="AIP30" s="497"/>
      <c r="AIQ30" s="497"/>
      <c r="AIR30" s="497"/>
      <c r="AIS30" s="497"/>
      <c r="AIT30" s="497"/>
      <c r="AIU30" s="497"/>
      <c r="AIV30" s="497"/>
      <c r="AIW30" s="497"/>
      <c r="AIX30" s="497"/>
      <c r="AIY30" s="497"/>
      <c r="AIZ30" s="497"/>
      <c r="AJA30" s="497"/>
      <c r="AJB30" s="497"/>
      <c r="AJC30" s="497"/>
      <c r="AJD30" s="497"/>
      <c r="AJE30" s="497"/>
      <c r="AJF30" s="497"/>
      <c r="AJG30" s="497"/>
      <c r="AJH30" s="497"/>
      <c r="AJI30" s="497"/>
      <c r="AJJ30" s="497"/>
      <c r="AJK30" s="497"/>
      <c r="AJL30" s="497"/>
      <c r="AJM30" s="497"/>
      <c r="AJN30" s="497"/>
      <c r="AJO30" s="497"/>
      <c r="AJP30" s="497"/>
      <c r="AJQ30" s="497"/>
      <c r="AJR30" s="497"/>
      <c r="AJS30" s="497"/>
      <c r="AJT30" s="497"/>
      <c r="AJU30" s="497"/>
      <c r="AJV30" s="497"/>
      <c r="AJW30" s="497"/>
      <c r="AJX30" s="497"/>
      <c r="AJY30" s="497"/>
      <c r="AJZ30" s="497"/>
      <c r="AKA30" s="497"/>
      <c r="AKB30" s="497"/>
      <c r="AKC30" s="497"/>
      <c r="AKD30" s="497"/>
      <c r="AKE30" s="497"/>
      <c r="AKF30" s="497"/>
      <c r="AKG30" s="497"/>
      <c r="AKH30" s="497"/>
      <c r="AKI30" s="497"/>
      <c r="AKJ30" s="497"/>
      <c r="AKK30" s="497"/>
      <c r="AKL30" s="497"/>
      <c r="AKM30" s="497"/>
      <c r="AKN30" s="497"/>
      <c r="AKO30" s="497"/>
      <c r="AKP30" s="497"/>
      <c r="AKQ30" s="497"/>
      <c r="AKR30" s="497"/>
      <c r="AKS30" s="497"/>
      <c r="AKT30" s="497"/>
      <c r="AKU30" s="497"/>
      <c r="AKV30" s="497"/>
      <c r="AKW30" s="497"/>
      <c r="AKX30" s="497"/>
      <c r="AKY30" s="497"/>
      <c r="AKZ30" s="497"/>
      <c r="ALA30" s="497"/>
      <c r="ALB30" s="497"/>
      <c r="ALC30" s="497"/>
      <c r="ALD30" s="497"/>
      <c r="ALE30" s="497"/>
      <c r="ALF30" s="497"/>
      <c r="ALG30" s="497"/>
      <c r="ALH30" s="497"/>
      <c r="ALI30" s="497"/>
      <c r="ALJ30" s="497"/>
      <c r="ALK30" s="497"/>
      <c r="ALL30" s="497"/>
      <c r="ALM30" s="497"/>
      <c r="ALN30" s="497"/>
      <c r="ALO30" s="497"/>
      <c r="ALP30" s="497"/>
      <c r="ALQ30" s="497"/>
      <c r="ALR30" s="497"/>
      <c r="ALS30" s="497"/>
      <c r="ALT30" s="497"/>
      <c r="ALU30" s="497"/>
      <c r="ALV30" s="497"/>
      <c r="ALW30" s="497"/>
      <c r="ALX30" s="497"/>
      <c r="ALY30" s="497"/>
      <c r="ALZ30" s="497"/>
      <c r="AMA30" s="497"/>
      <c r="AMB30" s="497"/>
      <c r="AMC30" s="497"/>
      <c r="AMD30" s="497"/>
      <c r="AME30" s="497"/>
      <c r="AMF30" s="497"/>
      <c r="AMG30" s="497"/>
      <c r="AMH30" s="497"/>
      <c r="AMI30" s="497"/>
      <c r="AMJ30" s="497"/>
      <c r="AMK30" s="497"/>
      <c r="AML30" s="497"/>
      <c r="AMM30" s="497"/>
      <c r="AMN30" s="497"/>
      <c r="AMO30" s="497"/>
      <c r="AMP30" s="497"/>
      <c r="AMQ30" s="497"/>
      <c r="AMR30" s="497"/>
      <c r="AMS30" s="497"/>
      <c r="AMT30" s="497"/>
      <c r="AMU30" s="497"/>
      <c r="AMV30" s="497"/>
      <c r="AMW30" s="497"/>
      <c r="AMX30" s="497"/>
      <c r="AMY30" s="497"/>
      <c r="AMZ30" s="497"/>
      <c r="ANA30" s="497"/>
      <c r="ANB30" s="497"/>
      <c r="ANC30" s="497"/>
      <c r="AND30" s="497"/>
      <c r="ANE30" s="497"/>
      <c r="ANF30" s="497"/>
      <c r="ANG30" s="497"/>
      <c r="ANH30" s="497"/>
      <c r="ANI30" s="497"/>
      <c r="ANJ30" s="497"/>
      <c r="ANK30" s="497"/>
      <c r="ANL30" s="497"/>
      <c r="ANM30" s="497"/>
      <c r="ANN30" s="497"/>
      <c r="ANO30" s="497"/>
      <c r="ANP30" s="497"/>
      <c r="ANQ30" s="497"/>
      <c r="ANR30" s="497"/>
      <c r="ANS30" s="497"/>
      <c r="ANT30" s="497"/>
      <c r="ANU30" s="497"/>
      <c r="ANV30" s="497"/>
      <c r="ANW30" s="497"/>
      <c r="ANX30" s="497"/>
      <c r="ANY30" s="497"/>
      <c r="ANZ30" s="497"/>
      <c r="AOA30" s="497"/>
      <c r="AOB30" s="497"/>
      <c r="AOC30" s="497"/>
      <c r="AOD30" s="497"/>
      <c r="AOE30" s="497"/>
      <c r="AOF30" s="497"/>
      <c r="AOG30" s="497"/>
      <c r="AOH30" s="497"/>
      <c r="AOI30" s="497"/>
      <c r="AOJ30" s="497"/>
      <c r="AOK30" s="497"/>
      <c r="AOL30" s="497"/>
      <c r="AOM30" s="497"/>
      <c r="AON30" s="497"/>
      <c r="AOO30" s="497"/>
      <c r="AOP30" s="497"/>
      <c r="AOQ30" s="497"/>
      <c r="AOR30" s="497"/>
      <c r="AOS30" s="497"/>
      <c r="AOT30" s="497"/>
      <c r="AOU30" s="497"/>
      <c r="AOV30" s="497"/>
      <c r="AOW30" s="497"/>
      <c r="AOX30" s="497"/>
      <c r="AOY30" s="497"/>
      <c r="AOZ30" s="497"/>
      <c r="APA30" s="497"/>
      <c r="APB30" s="497"/>
      <c r="APC30" s="497"/>
      <c r="APD30" s="497"/>
      <c r="APE30" s="497"/>
      <c r="APF30" s="497"/>
      <c r="APG30" s="497"/>
      <c r="APH30" s="497"/>
      <c r="API30" s="497"/>
      <c r="APJ30" s="497"/>
      <c r="APK30" s="497"/>
      <c r="APL30" s="497"/>
      <c r="APM30" s="497"/>
      <c r="APN30" s="497"/>
      <c r="APO30" s="497"/>
      <c r="APP30" s="497"/>
      <c r="APQ30" s="497"/>
      <c r="APR30" s="497"/>
      <c r="APS30" s="497"/>
      <c r="APT30" s="497"/>
      <c r="APU30" s="497"/>
      <c r="APV30" s="497"/>
      <c r="APW30" s="497"/>
      <c r="APX30" s="497"/>
      <c r="APY30" s="497"/>
      <c r="APZ30" s="497"/>
      <c r="AQA30" s="497"/>
      <c r="AQB30" s="497"/>
      <c r="AQC30" s="497"/>
      <c r="AQD30" s="497"/>
      <c r="AQE30" s="497"/>
      <c r="AQF30" s="497"/>
      <c r="AQG30" s="497"/>
      <c r="AQH30" s="497"/>
      <c r="AQI30" s="497"/>
      <c r="AQJ30" s="497"/>
      <c r="AQK30" s="497"/>
      <c r="AQL30" s="497"/>
      <c r="AQM30" s="497"/>
      <c r="AQN30" s="497"/>
      <c r="AQO30" s="497"/>
      <c r="AQP30" s="497"/>
      <c r="AQQ30" s="497"/>
      <c r="AQR30" s="497"/>
      <c r="AQS30" s="497"/>
      <c r="AQT30" s="497"/>
      <c r="AQU30" s="497"/>
      <c r="AQV30" s="497"/>
      <c r="AQW30" s="497"/>
      <c r="AQX30" s="497"/>
      <c r="AQY30" s="497"/>
      <c r="AQZ30" s="497"/>
      <c r="ARA30" s="497"/>
      <c r="ARB30" s="497"/>
      <c r="ARC30" s="497"/>
      <c r="ARD30" s="497"/>
      <c r="ARE30" s="497"/>
      <c r="ARF30" s="497"/>
      <c r="ARG30" s="497"/>
      <c r="ARH30" s="497"/>
      <c r="ARI30" s="497"/>
      <c r="ARJ30" s="497"/>
      <c r="ARK30" s="497"/>
      <c r="ARL30" s="497"/>
      <c r="ARM30" s="497"/>
      <c r="ARN30" s="497"/>
      <c r="ARO30" s="497"/>
      <c r="ARP30" s="497"/>
      <c r="ARQ30" s="497"/>
      <c r="ARR30" s="497"/>
      <c r="ARS30" s="497"/>
      <c r="ART30" s="497"/>
      <c r="ARU30" s="497"/>
      <c r="ARV30" s="497"/>
      <c r="ARW30" s="497"/>
      <c r="ARX30" s="497"/>
      <c r="ARY30" s="497"/>
      <c r="ARZ30" s="497"/>
      <c r="ASA30" s="497"/>
      <c r="ASB30" s="497"/>
      <c r="ASC30" s="497"/>
      <c r="ASD30" s="497"/>
      <c r="ASE30" s="497"/>
      <c r="ASF30" s="497"/>
      <c r="ASG30" s="497"/>
      <c r="ASH30" s="497"/>
      <c r="ASI30" s="497"/>
      <c r="ASJ30" s="497"/>
      <c r="ASK30" s="497"/>
      <c r="ASL30" s="497"/>
      <c r="ASM30" s="497"/>
      <c r="ASN30" s="497"/>
      <c r="ASO30" s="497"/>
      <c r="ASP30" s="497"/>
      <c r="ASQ30" s="497"/>
      <c r="ASR30" s="497"/>
      <c r="ASS30" s="497"/>
      <c r="AST30" s="497"/>
      <c r="ASU30" s="497"/>
      <c r="ASV30" s="497"/>
      <c r="ASW30" s="497"/>
      <c r="ASX30" s="497"/>
      <c r="ASY30" s="497"/>
      <c r="ASZ30" s="497"/>
      <c r="ATA30" s="497"/>
      <c r="ATB30" s="497"/>
      <c r="ATC30" s="497"/>
      <c r="ATD30" s="497"/>
      <c r="ATE30" s="497"/>
      <c r="ATF30" s="497"/>
      <c r="ATG30" s="497"/>
      <c r="ATH30" s="497"/>
      <c r="ATI30" s="497"/>
      <c r="ATJ30" s="497"/>
      <c r="ATK30" s="497"/>
      <c r="ATL30" s="497"/>
      <c r="ATM30" s="497"/>
      <c r="ATN30" s="497"/>
      <c r="ATO30" s="497"/>
      <c r="ATP30" s="497"/>
      <c r="ATQ30" s="497"/>
      <c r="ATR30" s="497"/>
      <c r="ATS30" s="497"/>
      <c r="ATT30" s="497"/>
      <c r="ATU30" s="497"/>
      <c r="ATV30" s="497"/>
      <c r="ATW30" s="497"/>
      <c r="ATX30" s="497"/>
      <c r="ATY30" s="497"/>
      <c r="ATZ30" s="497"/>
      <c r="AUA30" s="497"/>
      <c r="AUB30" s="497"/>
      <c r="AUC30" s="497"/>
      <c r="AUD30" s="497"/>
      <c r="AUE30" s="497"/>
      <c r="AUF30" s="497"/>
      <c r="AUG30" s="497"/>
      <c r="AUH30" s="497"/>
      <c r="AUI30" s="497"/>
      <c r="AUJ30" s="497"/>
      <c r="AUK30" s="497"/>
      <c r="AUL30" s="497"/>
      <c r="AUM30" s="497"/>
      <c r="AUN30" s="497"/>
      <c r="AUO30" s="497"/>
      <c r="AUP30" s="497"/>
      <c r="AUQ30" s="497"/>
      <c r="AUR30" s="497"/>
      <c r="AUS30" s="497"/>
      <c r="AUT30" s="497"/>
      <c r="AUU30" s="497"/>
      <c r="AUV30" s="497"/>
      <c r="AUW30" s="497"/>
      <c r="AUX30" s="497"/>
      <c r="AUY30" s="497"/>
      <c r="AUZ30" s="497"/>
      <c r="AVA30" s="497"/>
      <c r="AVB30" s="497"/>
      <c r="AVC30" s="497"/>
      <c r="AVD30" s="497"/>
      <c r="AVE30" s="497"/>
      <c r="AVF30" s="497"/>
      <c r="AVG30" s="497"/>
      <c r="AVH30" s="497"/>
      <c r="AVI30" s="497"/>
      <c r="AVJ30" s="497"/>
      <c r="AVK30" s="497"/>
      <c r="AVL30" s="497"/>
      <c r="AVM30" s="497"/>
      <c r="AVN30" s="497"/>
      <c r="AVO30" s="497"/>
      <c r="AVP30" s="497"/>
      <c r="AVQ30" s="497"/>
      <c r="AVR30" s="497"/>
      <c r="AVS30" s="497"/>
      <c r="AVT30" s="497"/>
      <c r="AVU30" s="497"/>
      <c r="AVV30" s="497"/>
      <c r="AVW30" s="497"/>
      <c r="AVX30" s="497"/>
      <c r="AVY30" s="497"/>
      <c r="AVZ30" s="497"/>
      <c r="AWA30" s="497"/>
      <c r="AWB30" s="497"/>
      <c r="AWC30" s="497"/>
      <c r="AWD30" s="497"/>
      <c r="AWE30" s="497"/>
      <c r="AWF30" s="497"/>
      <c r="AWG30" s="497"/>
      <c r="AWH30" s="497"/>
      <c r="AWI30" s="497"/>
      <c r="AWJ30" s="497"/>
      <c r="AWK30" s="497"/>
      <c r="AWL30" s="497"/>
      <c r="AWM30" s="497"/>
      <c r="AWN30" s="497"/>
      <c r="AWO30" s="497"/>
      <c r="AWP30" s="497"/>
      <c r="AWQ30" s="497"/>
      <c r="AWR30" s="497"/>
      <c r="AWS30" s="497"/>
      <c r="AWT30" s="497"/>
      <c r="AWU30" s="497"/>
      <c r="AWV30" s="497"/>
      <c r="AWW30" s="497"/>
      <c r="AWX30" s="497"/>
      <c r="AWY30" s="497"/>
      <c r="AWZ30" s="497"/>
      <c r="AXA30" s="497"/>
      <c r="AXB30" s="497"/>
      <c r="AXC30" s="497"/>
      <c r="AXD30" s="497"/>
      <c r="AXE30" s="497"/>
      <c r="AXF30" s="497"/>
      <c r="AXG30" s="497"/>
      <c r="AXH30" s="497"/>
      <c r="AXI30" s="497"/>
      <c r="AXJ30" s="497"/>
      <c r="AXK30" s="497"/>
      <c r="AXL30" s="497"/>
      <c r="AXM30" s="497"/>
      <c r="AXN30" s="497"/>
      <c r="AXO30" s="497"/>
      <c r="AXP30" s="497"/>
      <c r="AXQ30" s="497"/>
      <c r="AXR30" s="497"/>
      <c r="AXS30" s="497"/>
      <c r="AXT30" s="497"/>
      <c r="AXU30" s="497"/>
      <c r="AXV30" s="497"/>
      <c r="AXW30" s="497"/>
      <c r="AXX30" s="497"/>
      <c r="AXY30" s="497"/>
      <c r="AXZ30" s="497"/>
      <c r="AYA30" s="497"/>
      <c r="AYB30" s="497"/>
      <c r="AYC30" s="497"/>
      <c r="AYD30" s="497"/>
      <c r="AYE30" s="497"/>
      <c r="AYF30" s="497"/>
      <c r="AYG30" s="497"/>
      <c r="AYH30" s="497"/>
      <c r="AYI30" s="497"/>
      <c r="AYJ30" s="497"/>
      <c r="AYK30" s="497"/>
      <c r="AYL30" s="497"/>
      <c r="AYM30" s="497"/>
      <c r="AYN30" s="497"/>
      <c r="AYO30" s="497"/>
      <c r="AYP30" s="497"/>
      <c r="AYQ30" s="497"/>
      <c r="AYR30" s="497"/>
      <c r="AYS30" s="497"/>
      <c r="AYT30" s="497"/>
      <c r="AYU30" s="497"/>
      <c r="AYV30" s="497"/>
      <c r="AYW30" s="497"/>
      <c r="AYX30" s="497"/>
      <c r="AYY30" s="497"/>
      <c r="AYZ30" s="497"/>
      <c r="AZA30" s="497"/>
      <c r="AZB30" s="497"/>
      <c r="AZC30" s="497"/>
      <c r="AZD30" s="497"/>
      <c r="AZE30" s="497"/>
      <c r="AZF30" s="497"/>
      <c r="AZG30" s="497"/>
      <c r="AZH30" s="497"/>
      <c r="AZI30" s="497"/>
      <c r="AZJ30" s="497"/>
      <c r="AZK30" s="497"/>
      <c r="AZL30" s="497"/>
      <c r="AZM30" s="497"/>
      <c r="AZN30" s="497"/>
      <c r="AZO30" s="497"/>
      <c r="AZP30" s="497"/>
      <c r="AZQ30" s="497"/>
      <c r="AZR30" s="497"/>
      <c r="AZS30" s="497"/>
      <c r="AZT30" s="497"/>
      <c r="AZU30" s="497"/>
      <c r="AZV30" s="497"/>
      <c r="AZW30" s="497"/>
      <c r="AZX30" s="497"/>
      <c r="AZY30" s="497"/>
      <c r="AZZ30" s="497"/>
      <c r="BAA30" s="497"/>
      <c r="BAB30" s="497"/>
      <c r="BAC30" s="497"/>
      <c r="BAD30" s="497"/>
      <c r="BAE30" s="497"/>
      <c r="BAF30" s="497"/>
      <c r="BAG30" s="497"/>
      <c r="BAH30" s="497"/>
      <c r="BAI30" s="497"/>
      <c r="BAJ30" s="497"/>
      <c r="BAK30" s="497"/>
      <c r="BAL30" s="497"/>
      <c r="BAM30" s="497"/>
      <c r="BAN30" s="497"/>
      <c r="BAO30" s="497"/>
      <c r="BAP30" s="497"/>
      <c r="BAQ30" s="497"/>
      <c r="BAR30" s="497"/>
      <c r="BAS30" s="497"/>
      <c r="BAT30" s="497"/>
      <c r="BAU30" s="497"/>
      <c r="BAV30" s="497"/>
      <c r="BAW30" s="497"/>
      <c r="BAX30" s="497"/>
      <c r="BAY30" s="497"/>
      <c r="BAZ30" s="497"/>
      <c r="BBA30" s="497"/>
      <c r="BBB30" s="497"/>
      <c r="BBC30" s="497"/>
      <c r="BBD30" s="497"/>
      <c r="BBE30" s="497"/>
      <c r="BBF30" s="497"/>
      <c r="BBG30" s="497"/>
      <c r="BBH30" s="497"/>
      <c r="BBI30" s="497"/>
      <c r="BBJ30" s="497"/>
      <c r="BBK30" s="497"/>
      <c r="BBL30" s="497"/>
      <c r="BBM30" s="497"/>
      <c r="BBN30" s="497"/>
      <c r="BBO30" s="497"/>
      <c r="BBP30" s="497"/>
      <c r="BBQ30" s="497"/>
      <c r="BBR30" s="497"/>
      <c r="BBS30" s="497"/>
      <c r="BBT30" s="497"/>
      <c r="BBU30" s="497"/>
      <c r="BBV30" s="497"/>
      <c r="BBW30" s="497"/>
      <c r="BBX30" s="497"/>
      <c r="BBY30" s="497"/>
      <c r="BBZ30" s="497"/>
      <c r="BCA30" s="497"/>
      <c r="BCB30" s="497"/>
      <c r="BCC30" s="497"/>
      <c r="BCD30" s="497"/>
      <c r="BCE30" s="497"/>
      <c r="BCF30" s="497"/>
      <c r="BCG30" s="497"/>
      <c r="BCH30" s="497"/>
      <c r="BCI30" s="497"/>
      <c r="BCJ30" s="497"/>
      <c r="BCK30" s="497"/>
      <c r="BCL30" s="497"/>
      <c r="BCM30" s="497"/>
      <c r="BCN30" s="497"/>
      <c r="BCO30" s="497"/>
      <c r="BCP30" s="497"/>
      <c r="BCQ30" s="497"/>
      <c r="BCR30" s="497"/>
      <c r="BCS30" s="497"/>
      <c r="BCT30" s="497"/>
      <c r="BCU30" s="497"/>
      <c r="BCV30" s="497"/>
      <c r="BCW30" s="497"/>
      <c r="BCX30" s="497"/>
      <c r="BCY30" s="497"/>
      <c r="BCZ30" s="497"/>
      <c r="BDA30" s="497"/>
      <c r="BDB30" s="497"/>
      <c r="BDC30" s="497"/>
      <c r="BDD30" s="497"/>
      <c r="BDE30" s="497"/>
      <c r="BDF30" s="497"/>
      <c r="BDG30" s="497"/>
      <c r="BDH30" s="497"/>
      <c r="BDI30" s="497"/>
      <c r="BDJ30" s="497"/>
      <c r="BDK30" s="497"/>
      <c r="BDL30" s="497"/>
      <c r="BDM30" s="497"/>
      <c r="BDN30" s="497"/>
      <c r="BDO30" s="497"/>
      <c r="BDP30" s="497"/>
      <c r="BDQ30" s="497"/>
      <c r="BDR30" s="497"/>
      <c r="BDS30" s="497"/>
      <c r="BDT30" s="497"/>
      <c r="BDU30" s="497"/>
      <c r="BDV30" s="497"/>
      <c r="BDW30" s="497"/>
      <c r="BDX30" s="497"/>
      <c r="BDY30" s="497"/>
      <c r="BDZ30" s="497"/>
      <c r="BEA30" s="497"/>
      <c r="BEB30" s="497"/>
      <c r="BEC30" s="497"/>
      <c r="BED30" s="497"/>
      <c r="BEE30" s="497"/>
      <c r="BEF30" s="497"/>
      <c r="BEG30" s="497"/>
      <c r="BEH30" s="497"/>
      <c r="BEI30" s="497"/>
      <c r="BEJ30" s="497"/>
      <c r="BEK30" s="497"/>
      <c r="BEL30" s="497"/>
      <c r="BEM30" s="497"/>
      <c r="BEN30" s="497"/>
      <c r="BEO30" s="497"/>
      <c r="BEP30" s="497"/>
      <c r="BEQ30" s="497"/>
      <c r="BER30" s="497"/>
      <c r="BES30" s="497"/>
      <c r="BET30" s="497"/>
      <c r="BEU30" s="497"/>
      <c r="BEV30" s="497"/>
      <c r="BEW30" s="497"/>
      <c r="BEX30" s="497"/>
      <c r="BEY30" s="497"/>
      <c r="BEZ30" s="497"/>
      <c r="BFA30" s="497"/>
      <c r="BFB30" s="497"/>
      <c r="BFC30" s="497"/>
      <c r="BFD30" s="497"/>
      <c r="BFE30" s="497"/>
      <c r="BFF30" s="497"/>
      <c r="BFG30" s="497"/>
      <c r="BFH30" s="497"/>
      <c r="BFI30" s="497"/>
      <c r="BFJ30" s="497"/>
      <c r="BFK30" s="497"/>
      <c r="BFL30" s="497"/>
      <c r="BFM30" s="497"/>
      <c r="BFN30" s="497"/>
      <c r="BFO30" s="497"/>
      <c r="BFP30" s="497"/>
      <c r="BFQ30" s="497"/>
      <c r="BFR30" s="497"/>
      <c r="BFS30" s="497"/>
      <c r="BFT30" s="497"/>
      <c r="BFU30" s="497"/>
      <c r="BFV30" s="497"/>
      <c r="BFW30" s="497"/>
      <c r="BFX30" s="497"/>
      <c r="BFY30" s="497"/>
      <c r="BFZ30" s="497"/>
      <c r="BGA30" s="497"/>
      <c r="BGB30" s="497"/>
      <c r="BGC30" s="497"/>
      <c r="BGD30" s="497"/>
      <c r="BGE30" s="497"/>
      <c r="BGF30" s="497"/>
      <c r="BGG30" s="497"/>
      <c r="BGH30" s="497"/>
      <c r="BGI30" s="497"/>
      <c r="BGJ30" s="497"/>
      <c r="BGK30" s="497"/>
      <c r="BGL30" s="497"/>
      <c r="BGM30" s="497"/>
      <c r="BGN30" s="497"/>
      <c r="BGO30" s="497"/>
      <c r="BGP30" s="497"/>
      <c r="BGQ30" s="497"/>
      <c r="BGR30" s="497"/>
      <c r="BGS30" s="497"/>
      <c r="BGT30" s="497"/>
      <c r="BGU30" s="497"/>
      <c r="BGV30" s="497"/>
      <c r="BGW30" s="497"/>
      <c r="BGX30" s="497"/>
      <c r="BGY30" s="497"/>
      <c r="BGZ30" s="497"/>
      <c r="BHA30" s="497"/>
      <c r="BHB30" s="497"/>
      <c r="BHC30" s="497"/>
      <c r="BHD30" s="497"/>
      <c r="BHE30" s="497"/>
      <c r="BHF30" s="497"/>
      <c r="BHG30" s="497"/>
      <c r="BHH30" s="497"/>
      <c r="BHI30" s="497"/>
      <c r="BHJ30" s="497"/>
      <c r="BHK30" s="497"/>
      <c r="BHL30" s="497"/>
      <c r="BHM30" s="497"/>
      <c r="BHN30" s="497"/>
      <c r="BHO30" s="497"/>
      <c r="BHP30" s="497"/>
      <c r="BHQ30" s="497"/>
      <c r="BHR30" s="497"/>
      <c r="BHS30" s="497"/>
      <c r="BHT30" s="497"/>
      <c r="BHU30" s="497"/>
      <c r="BHV30" s="497"/>
      <c r="BHW30" s="497"/>
      <c r="BHX30" s="497"/>
      <c r="BHY30" s="497"/>
      <c r="BHZ30" s="497"/>
      <c r="BIA30" s="497"/>
      <c r="BIB30" s="497"/>
      <c r="BIC30" s="497"/>
      <c r="BID30" s="497"/>
      <c r="BIE30" s="497"/>
      <c r="BIF30" s="497"/>
      <c r="BIG30" s="497"/>
      <c r="BIH30" s="497"/>
      <c r="BII30" s="497"/>
      <c r="BIJ30" s="497"/>
      <c r="BIK30" s="497"/>
      <c r="BIL30" s="497"/>
      <c r="BIM30" s="497"/>
      <c r="BIN30" s="497"/>
      <c r="BIO30" s="497"/>
      <c r="BIP30" s="497"/>
      <c r="BIQ30" s="497"/>
      <c r="BIR30" s="497"/>
      <c r="BIS30" s="497"/>
      <c r="BIT30" s="497"/>
      <c r="BIU30" s="497"/>
      <c r="BIV30" s="497"/>
      <c r="BIW30" s="497"/>
      <c r="BIX30" s="497"/>
      <c r="BIY30" s="497"/>
      <c r="BIZ30" s="497"/>
      <c r="BJA30" s="497"/>
      <c r="BJB30" s="497"/>
      <c r="BJC30" s="497"/>
      <c r="BJD30" s="497"/>
      <c r="BJE30" s="497"/>
      <c r="BJF30" s="497"/>
      <c r="BJG30" s="497"/>
      <c r="BJH30" s="497"/>
      <c r="BJI30" s="497"/>
      <c r="BJJ30" s="497"/>
      <c r="BJK30" s="497"/>
      <c r="BJL30" s="497"/>
      <c r="BJM30" s="497"/>
      <c r="BJN30" s="497"/>
      <c r="BJO30" s="497"/>
      <c r="BJP30" s="497"/>
      <c r="BJQ30" s="497"/>
      <c r="BJR30" s="497"/>
      <c r="BJS30" s="497"/>
      <c r="BJT30" s="497"/>
      <c r="BJU30" s="497"/>
      <c r="BJV30" s="497"/>
      <c r="BJW30" s="497"/>
      <c r="BJX30" s="497"/>
      <c r="BJY30" s="497"/>
      <c r="BJZ30" s="497"/>
      <c r="BKA30" s="497"/>
      <c r="BKB30" s="497"/>
      <c r="BKC30" s="497"/>
      <c r="BKD30" s="497"/>
      <c r="BKE30" s="497"/>
      <c r="BKF30" s="497"/>
      <c r="BKG30" s="497"/>
      <c r="BKH30" s="497"/>
      <c r="BKI30" s="497"/>
      <c r="BKJ30" s="497"/>
      <c r="BKK30" s="497"/>
      <c r="BKL30" s="497"/>
      <c r="BKM30" s="497"/>
      <c r="BKN30" s="497"/>
      <c r="BKO30" s="497"/>
      <c r="BKP30" s="497"/>
      <c r="BKQ30" s="497"/>
      <c r="BKR30" s="497"/>
      <c r="BKS30" s="497"/>
      <c r="BKT30" s="497"/>
      <c r="BKU30" s="497"/>
      <c r="BKV30" s="497"/>
      <c r="BKW30" s="497"/>
      <c r="BKX30" s="497"/>
      <c r="BKY30" s="497"/>
      <c r="BKZ30" s="497"/>
      <c r="BLA30" s="497"/>
      <c r="BLB30" s="497"/>
      <c r="BLC30" s="497"/>
      <c r="BLD30" s="497"/>
      <c r="BLE30" s="497"/>
      <c r="BLF30" s="497"/>
      <c r="BLG30" s="497"/>
      <c r="BLH30" s="497"/>
      <c r="BLI30" s="497"/>
      <c r="BLJ30" s="497"/>
      <c r="BLK30" s="497"/>
      <c r="BLL30" s="497"/>
      <c r="BLM30" s="497"/>
      <c r="BLN30" s="497"/>
      <c r="BLO30" s="497"/>
      <c r="BLP30" s="497"/>
      <c r="BLQ30" s="497"/>
      <c r="BLR30" s="497"/>
      <c r="BLS30" s="497"/>
      <c r="BLT30" s="497"/>
      <c r="BLU30" s="497"/>
      <c r="BLV30" s="497"/>
      <c r="BLW30" s="497"/>
      <c r="BLX30" s="497"/>
      <c r="BLY30" s="497"/>
      <c r="BLZ30" s="497"/>
      <c r="BMA30" s="497"/>
      <c r="BMB30" s="497"/>
      <c r="BMC30" s="497"/>
      <c r="BMD30" s="497"/>
      <c r="BME30" s="497"/>
      <c r="BMF30" s="497"/>
      <c r="BMG30" s="497"/>
      <c r="BMH30" s="497"/>
      <c r="BMI30" s="497"/>
      <c r="BMJ30" s="497"/>
      <c r="BMK30" s="497"/>
      <c r="BML30" s="497"/>
      <c r="BMM30" s="497"/>
      <c r="BMN30" s="497"/>
      <c r="BMO30" s="497"/>
      <c r="BMP30" s="497"/>
      <c r="BMQ30" s="497"/>
      <c r="BMR30" s="497"/>
      <c r="BMS30" s="497"/>
      <c r="BMT30" s="497"/>
      <c r="BMU30" s="497"/>
      <c r="BMV30" s="497"/>
      <c r="BMW30" s="497"/>
      <c r="BMX30" s="497"/>
      <c r="BMY30" s="497"/>
      <c r="BMZ30" s="497"/>
      <c r="BNA30" s="497"/>
      <c r="BNB30" s="497"/>
      <c r="BNC30" s="497"/>
      <c r="BND30" s="497"/>
      <c r="BNE30" s="497"/>
      <c r="BNF30" s="497"/>
      <c r="BNG30" s="497"/>
      <c r="BNH30" s="497"/>
      <c r="BNI30" s="497"/>
      <c r="BNJ30" s="497"/>
      <c r="BNK30" s="497"/>
      <c r="BNL30" s="497"/>
      <c r="BNM30" s="497"/>
      <c r="BNN30" s="497"/>
      <c r="BNO30" s="497"/>
      <c r="BNP30" s="497"/>
      <c r="BNQ30" s="497"/>
      <c r="BNR30" s="497"/>
      <c r="BNS30" s="497"/>
      <c r="BNT30" s="497"/>
      <c r="BNU30" s="497"/>
      <c r="BNV30" s="497"/>
      <c r="BNW30" s="497"/>
      <c r="BNX30" s="497"/>
      <c r="BNY30" s="497"/>
      <c r="BNZ30" s="497"/>
      <c r="BOA30" s="497"/>
      <c r="BOB30" s="497"/>
      <c r="BOC30" s="497"/>
      <c r="BOD30" s="497"/>
      <c r="BOE30" s="497"/>
      <c r="BOF30" s="497"/>
      <c r="BOG30" s="497"/>
      <c r="BOH30" s="497"/>
      <c r="BOI30" s="497"/>
      <c r="BOJ30" s="497"/>
      <c r="BOK30" s="497"/>
      <c r="BOL30" s="497"/>
      <c r="BOM30" s="497"/>
      <c r="BON30" s="497"/>
      <c r="BOO30" s="497"/>
      <c r="BOP30" s="497"/>
      <c r="BOQ30" s="497"/>
      <c r="BOR30" s="497"/>
      <c r="BOS30" s="497"/>
      <c r="BOT30" s="497"/>
      <c r="BOU30" s="497"/>
      <c r="BOV30" s="497"/>
      <c r="BOW30" s="497"/>
      <c r="BOX30" s="497"/>
      <c r="BOY30" s="497"/>
      <c r="BOZ30" s="497"/>
      <c r="BPA30" s="497"/>
      <c r="BPB30" s="497"/>
      <c r="BPC30" s="497"/>
      <c r="BPD30" s="497"/>
      <c r="BPE30" s="497"/>
      <c r="BPF30" s="497"/>
      <c r="BPG30" s="497"/>
      <c r="BPH30" s="497"/>
      <c r="BPI30" s="497"/>
      <c r="BPJ30" s="497"/>
      <c r="BPK30" s="497"/>
      <c r="BPL30" s="497"/>
      <c r="BPM30" s="497"/>
      <c r="BPN30" s="497"/>
      <c r="BPO30" s="497"/>
      <c r="BPP30" s="497"/>
      <c r="BPQ30" s="497"/>
      <c r="BPR30" s="497"/>
      <c r="BPS30" s="497"/>
      <c r="BPT30" s="497"/>
      <c r="BPU30" s="497"/>
      <c r="BPV30" s="497"/>
      <c r="BPW30" s="497"/>
      <c r="BPX30" s="497"/>
      <c r="BPY30" s="497"/>
      <c r="BPZ30" s="497"/>
      <c r="BQA30" s="497"/>
      <c r="BQB30" s="497"/>
      <c r="BQC30" s="497"/>
      <c r="BQD30" s="497"/>
      <c r="BQE30" s="497"/>
      <c r="BQF30" s="497"/>
      <c r="BQG30" s="497"/>
      <c r="BQH30" s="497"/>
      <c r="BQI30" s="497"/>
      <c r="BQJ30" s="497"/>
      <c r="BQK30" s="497"/>
      <c r="BQL30" s="497"/>
      <c r="BQM30" s="497"/>
      <c r="BQN30" s="497"/>
      <c r="BQO30" s="497"/>
      <c r="BQP30" s="497"/>
      <c r="BQQ30" s="497"/>
      <c r="BQR30" s="497"/>
      <c r="BQS30" s="497"/>
      <c r="BQT30" s="497"/>
      <c r="BQU30" s="497"/>
      <c r="BQV30" s="497"/>
      <c r="BQW30" s="497"/>
      <c r="BQX30" s="497"/>
      <c r="BQY30" s="497"/>
      <c r="BQZ30" s="497"/>
      <c r="BRA30" s="497"/>
      <c r="BRB30" s="497"/>
      <c r="BRC30" s="497"/>
      <c r="BRD30" s="497"/>
      <c r="BRE30" s="497"/>
      <c r="BRF30" s="497"/>
      <c r="BRG30" s="497"/>
      <c r="BRH30" s="497"/>
      <c r="BRI30" s="497"/>
      <c r="BRJ30" s="497"/>
      <c r="BRK30" s="497"/>
      <c r="BRL30" s="497"/>
      <c r="BRM30" s="497"/>
      <c r="BRN30" s="497"/>
      <c r="BRO30" s="497"/>
      <c r="BRP30" s="497"/>
      <c r="BRQ30" s="497"/>
      <c r="BRR30" s="497"/>
      <c r="BRS30" s="497"/>
      <c r="BRT30" s="497"/>
      <c r="BRU30" s="497"/>
      <c r="BRV30" s="497"/>
      <c r="BRW30" s="497"/>
      <c r="BRX30" s="497"/>
      <c r="BRY30" s="497"/>
      <c r="BRZ30" s="497"/>
      <c r="BSA30" s="497"/>
      <c r="BSB30" s="497"/>
      <c r="BSC30" s="497"/>
      <c r="BSD30" s="497"/>
      <c r="BSE30" s="497"/>
      <c r="BSF30" s="497"/>
      <c r="BSG30" s="497"/>
      <c r="BSH30" s="497"/>
      <c r="BSI30" s="497"/>
      <c r="BSJ30" s="497"/>
      <c r="BSK30" s="497"/>
      <c r="BSL30" s="497"/>
      <c r="BSM30" s="497"/>
      <c r="BSN30" s="497"/>
      <c r="BSO30" s="497"/>
      <c r="BSP30" s="497"/>
      <c r="BSQ30" s="497"/>
      <c r="BSR30" s="497"/>
      <c r="BSS30" s="497"/>
      <c r="BST30" s="497"/>
      <c r="BSU30" s="497"/>
      <c r="BSV30" s="497"/>
      <c r="BSW30" s="497"/>
      <c r="BSX30" s="497"/>
      <c r="BSY30" s="497"/>
      <c r="BSZ30" s="497"/>
      <c r="BTA30" s="497"/>
      <c r="BTB30" s="497"/>
      <c r="BTC30" s="497"/>
      <c r="BTD30" s="497"/>
      <c r="BTE30" s="497"/>
      <c r="BTF30" s="497"/>
      <c r="BTG30" s="497"/>
      <c r="BTH30" s="497"/>
      <c r="BTI30" s="497"/>
      <c r="BTJ30" s="497"/>
      <c r="BTK30" s="497"/>
      <c r="BTL30" s="497"/>
      <c r="BTM30" s="497"/>
      <c r="BTN30" s="497"/>
      <c r="BTO30" s="497"/>
      <c r="BTP30" s="497"/>
      <c r="BTQ30" s="497"/>
      <c r="BTR30" s="497"/>
      <c r="BTS30" s="497"/>
      <c r="BTT30" s="497"/>
      <c r="BTU30" s="497"/>
      <c r="BTV30" s="497"/>
      <c r="BTW30" s="497"/>
      <c r="BTX30" s="497"/>
      <c r="BTY30" s="497"/>
      <c r="BTZ30" s="497"/>
      <c r="BUA30" s="497"/>
      <c r="BUB30" s="497"/>
      <c r="BUC30" s="497"/>
      <c r="BUD30" s="497"/>
      <c r="BUE30" s="497"/>
      <c r="BUF30" s="497"/>
      <c r="BUG30" s="497"/>
      <c r="BUH30" s="497"/>
      <c r="BUI30" s="497"/>
      <c r="BUJ30" s="497"/>
      <c r="BUK30" s="497"/>
      <c r="BUL30" s="497"/>
      <c r="BUM30" s="497"/>
      <c r="BUN30" s="497"/>
      <c r="BUO30" s="497"/>
      <c r="BUP30" s="497"/>
      <c r="BUQ30" s="497"/>
      <c r="BUR30" s="497"/>
      <c r="BUS30" s="497"/>
      <c r="BUT30" s="497"/>
      <c r="BUU30" s="497"/>
      <c r="BUV30" s="497"/>
      <c r="BUW30" s="497"/>
      <c r="BUX30" s="497"/>
      <c r="BUY30" s="497"/>
      <c r="BUZ30" s="497"/>
      <c r="BVA30" s="497"/>
      <c r="BVB30" s="497"/>
      <c r="BVC30" s="497"/>
      <c r="BVD30" s="497"/>
      <c r="BVE30" s="497"/>
      <c r="BVF30" s="497"/>
      <c r="BVG30" s="497"/>
      <c r="BVH30" s="497"/>
      <c r="BVI30" s="497"/>
      <c r="BVJ30" s="497"/>
      <c r="BVK30" s="497"/>
      <c r="BVL30" s="497"/>
      <c r="BVM30" s="497"/>
      <c r="BVN30" s="497"/>
      <c r="BVO30" s="497"/>
      <c r="BVP30" s="497"/>
      <c r="BVQ30" s="497"/>
      <c r="BVR30" s="497"/>
      <c r="BVS30" s="497"/>
      <c r="BVT30" s="497"/>
      <c r="BVU30" s="497"/>
      <c r="BVV30" s="497"/>
      <c r="BVW30" s="497"/>
      <c r="BVX30" s="497"/>
      <c r="BVY30" s="497"/>
      <c r="BVZ30" s="497"/>
      <c r="BWA30" s="497"/>
      <c r="BWB30" s="497"/>
      <c r="BWC30" s="497"/>
      <c r="BWD30" s="497"/>
      <c r="BWE30" s="497"/>
      <c r="BWF30" s="497"/>
      <c r="BWG30" s="497"/>
      <c r="BWH30" s="497"/>
      <c r="BWI30" s="497"/>
      <c r="BWJ30" s="497"/>
      <c r="BWK30" s="497"/>
      <c r="BWL30" s="497"/>
      <c r="BWM30" s="497"/>
      <c r="BWN30" s="497"/>
      <c r="BWO30" s="497"/>
      <c r="BWP30" s="497"/>
      <c r="BWQ30" s="497"/>
      <c r="BWR30" s="497"/>
      <c r="BWS30" s="497"/>
      <c r="BWT30" s="497"/>
      <c r="BWU30" s="497"/>
      <c r="BWV30" s="497"/>
      <c r="BWW30" s="497"/>
      <c r="BWX30" s="497"/>
      <c r="BWY30" s="497"/>
      <c r="BWZ30" s="497"/>
      <c r="BXA30" s="497"/>
      <c r="BXB30" s="497"/>
      <c r="BXC30" s="497"/>
      <c r="BXD30" s="497"/>
      <c r="BXE30" s="497"/>
      <c r="BXF30" s="497"/>
      <c r="BXG30" s="497"/>
      <c r="BXH30" s="497"/>
      <c r="BXI30" s="497"/>
      <c r="BXJ30" s="497"/>
      <c r="BXK30" s="497"/>
      <c r="BXL30" s="497"/>
      <c r="BXM30" s="497"/>
      <c r="BXN30" s="497"/>
      <c r="BXO30" s="497"/>
      <c r="BXP30" s="497"/>
      <c r="BXQ30" s="497"/>
      <c r="BXR30" s="497"/>
      <c r="BXS30" s="497"/>
      <c r="BXT30" s="497"/>
      <c r="BXU30" s="497"/>
      <c r="BXV30" s="497"/>
      <c r="BXW30" s="497"/>
      <c r="BXX30" s="497"/>
      <c r="BXY30" s="497"/>
      <c r="BXZ30" s="497"/>
      <c r="BYA30" s="497"/>
      <c r="BYB30" s="497"/>
      <c r="BYC30" s="497"/>
      <c r="BYD30" s="497"/>
      <c r="BYE30" s="497"/>
      <c r="BYF30" s="497"/>
      <c r="BYG30" s="497"/>
      <c r="BYH30" s="497"/>
      <c r="BYI30" s="497"/>
      <c r="BYJ30" s="497"/>
      <c r="BYK30" s="497"/>
      <c r="BYL30" s="497"/>
      <c r="BYM30" s="497"/>
      <c r="BYN30" s="497"/>
      <c r="BYO30" s="497"/>
      <c r="BYP30" s="497"/>
      <c r="BYQ30" s="497"/>
      <c r="BYR30" s="497"/>
      <c r="BYS30" s="497"/>
      <c r="BYT30" s="497"/>
      <c r="BYU30" s="497"/>
      <c r="BYV30" s="497"/>
      <c r="BYW30" s="497"/>
      <c r="BYX30" s="497"/>
      <c r="BYY30" s="497"/>
      <c r="BYZ30" s="497"/>
      <c r="BZA30" s="497"/>
      <c r="BZB30" s="497"/>
      <c r="BZC30" s="497"/>
      <c r="BZD30" s="497"/>
      <c r="BZE30" s="497"/>
      <c r="BZF30" s="497"/>
      <c r="BZG30" s="497"/>
      <c r="BZH30" s="497"/>
      <c r="BZI30" s="497"/>
      <c r="BZJ30" s="497"/>
      <c r="BZK30" s="497"/>
      <c r="BZL30" s="497"/>
      <c r="BZM30" s="497"/>
      <c r="BZN30" s="497"/>
      <c r="BZO30" s="497"/>
      <c r="BZP30" s="497"/>
      <c r="BZQ30" s="497"/>
      <c r="BZR30" s="497"/>
      <c r="BZS30" s="497"/>
      <c r="BZT30" s="497"/>
      <c r="BZU30" s="497"/>
      <c r="BZV30" s="497"/>
      <c r="BZW30" s="497"/>
      <c r="BZX30" s="497"/>
      <c r="BZY30" s="497"/>
      <c r="BZZ30" s="497"/>
      <c r="CAA30" s="497"/>
      <c r="CAB30" s="497"/>
      <c r="CAC30" s="497"/>
      <c r="CAD30" s="497"/>
      <c r="CAE30" s="497"/>
      <c r="CAF30" s="497"/>
      <c r="CAG30" s="497"/>
      <c r="CAH30" s="497"/>
      <c r="CAI30" s="497"/>
      <c r="CAJ30" s="497"/>
      <c r="CAK30" s="497"/>
      <c r="CAL30" s="497"/>
      <c r="CAM30" s="497"/>
      <c r="CAN30" s="497"/>
      <c r="CAO30" s="497"/>
      <c r="CAP30" s="497"/>
      <c r="CAQ30" s="497"/>
      <c r="CAR30" s="497"/>
      <c r="CAS30" s="497"/>
      <c r="CAT30" s="497"/>
      <c r="CAU30" s="497"/>
      <c r="CAV30" s="497"/>
      <c r="CAW30" s="497"/>
      <c r="CAX30" s="497"/>
      <c r="CAY30" s="497"/>
      <c r="CAZ30" s="497"/>
      <c r="CBA30" s="497"/>
      <c r="CBB30" s="497"/>
      <c r="CBC30" s="497"/>
      <c r="CBD30" s="497"/>
      <c r="CBE30" s="497"/>
      <c r="CBF30" s="497"/>
      <c r="CBG30" s="497"/>
      <c r="CBH30" s="497"/>
      <c r="CBI30" s="497"/>
      <c r="CBJ30" s="497"/>
      <c r="CBK30" s="497"/>
      <c r="CBL30" s="497"/>
      <c r="CBM30" s="497"/>
      <c r="CBN30" s="497"/>
      <c r="CBO30" s="497"/>
      <c r="CBP30" s="497"/>
      <c r="CBQ30" s="497"/>
      <c r="CBR30" s="497"/>
      <c r="CBS30" s="497"/>
      <c r="CBT30" s="497"/>
      <c r="CBU30" s="497"/>
      <c r="CBV30" s="497"/>
      <c r="CBW30" s="497"/>
      <c r="CBX30" s="497"/>
      <c r="CBY30" s="497"/>
      <c r="CBZ30" s="497"/>
      <c r="CCA30" s="497"/>
      <c r="CCB30" s="497"/>
      <c r="CCC30" s="497"/>
      <c r="CCD30" s="497"/>
      <c r="CCE30" s="497"/>
      <c r="CCF30" s="497"/>
      <c r="CCG30" s="497"/>
      <c r="CCH30" s="497"/>
      <c r="CCI30" s="497"/>
      <c r="CCJ30" s="497"/>
      <c r="CCK30" s="497"/>
      <c r="CCL30" s="497"/>
      <c r="CCM30" s="497"/>
      <c r="CCN30" s="497"/>
      <c r="CCO30" s="497"/>
      <c r="CCP30" s="497"/>
      <c r="CCQ30" s="497"/>
      <c r="CCR30" s="497"/>
      <c r="CCS30" s="497"/>
      <c r="CCT30" s="497"/>
      <c r="CCU30" s="497"/>
      <c r="CCV30" s="497"/>
      <c r="CCW30" s="497"/>
      <c r="CCX30" s="497"/>
      <c r="CCY30" s="497"/>
      <c r="CCZ30" s="497"/>
      <c r="CDA30" s="497"/>
      <c r="CDB30" s="497"/>
      <c r="CDC30" s="497"/>
      <c r="CDD30" s="497"/>
      <c r="CDE30" s="497"/>
      <c r="CDF30" s="497"/>
      <c r="CDG30" s="497"/>
      <c r="CDH30" s="497"/>
      <c r="CDI30" s="497"/>
      <c r="CDJ30" s="497"/>
      <c r="CDK30" s="497"/>
      <c r="CDL30" s="497"/>
      <c r="CDM30" s="497"/>
      <c r="CDN30" s="497"/>
      <c r="CDO30" s="497"/>
      <c r="CDP30" s="497"/>
      <c r="CDQ30" s="497"/>
      <c r="CDR30" s="497"/>
      <c r="CDS30" s="497"/>
      <c r="CDT30" s="497"/>
      <c r="CDU30" s="497"/>
      <c r="CDV30" s="497"/>
      <c r="CDW30" s="497"/>
      <c r="CDX30" s="497"/>
      <c r="CDY30" s="497"/>
      <c r="CDZ30" s="497"/>
      <c r="CEA30" s="497"/>
      <c r="CEB30" s="497"/>
      <c r="CEC30" s="497"/>
      <c r="CED30" s="497"/>
      <c r="CEE30" s="497"/>
      <c r="CEF30" s="497"/>
      <c r="CEG30" s="497"/>
      <c r="CEH30" s="497"/>
      <c r="CEI30" s="497"/>
      <c r="CEJ30" s="497"/>
      <c r="CEK30" s="497"/>
      <c r="CEL30" s="497"/>
      <c r="CEM30" s="497"/>
      <c r="CEN30" s="497"/>
      <c r="CEO30" s="497"/>
      <c r="CEP30" s="497"/>
      <c r="CEQ30" s="497"/>
      <c r="CER30" s="497"/>
      <c r="CES30" s="497"/>
      <c r="CET30" s="497"/>
      <c r="CEU30" s="497"/>
      <c r="CEV30" s="497"/>
      <c r="CEW30" s="497"/>
      <c r="CEX30" s="497"/>
      <c r="CEY30" s="497"/>
      <c r="CEZ30" s="497"/>
      <c r="CFA30" s="497"/>
      <c r="CFB30" s="497"/>
      <c r="CFC30" s="497"/>
      <c r="CFD30" s="497"/>
      <c r="CFE30" s="497"/>
      <c r="CFF30" s="497"/>
      <c r="CFG30" s="497"/>
      <c r="CFH30" s="497"/>
      <c r="CFI30" s="497"/>
      <c r="CFJ30" s="497"/>
      <c r="CFK30" s="497"/>
      <c r="CFL30" s="497"/>
      <c r="CFM30" s="497"/>
      <c r="CFN30" s="497"/>
      <c r="CFO30" s="497"/>
      <c r="CFP30" s="497"/>
      <c r="CFQ30" s="497"/>
      <c r="CFR30" s="497"/>
      <c r="CFS30" s="497"/>
      <c r="CFT30" s="497"/>
      <c r="CFU30" s="497"/>
      <c r="CFV30" s="497"/>
      <c r="CFW30" s="497"/>
      <c r="CFX30" s="497"/>
      <c r="CFY30" s="497"/>
      <c r="CFZ30" s="497"/>
      <c r="CGA30" s="497"/>
      <c r="CGB30" s="497"/>
      <c r="CGC30" s="497"/>
      <c r="CGD30" s="497"/>
      <c r="CGE30" s="497"/>
      <c r="CGF30" s="497"/>
      <c r="CGG30" s="497"/>
      <c r="CGH30" s="497"/>
      <c r="CGI30" s="497"/>
      <c r="CGJ30" s="497"/>
      <c r="CGK30" s="497"/>
      <c r="CGL30" s="497"/>
      <c r="CGM30" s="497"/>
      <c r="CGN30" s="497"/>
      <c r="CGO30" s="497"/>
      <c r="CGP30" s="497"/>
      <c r="CGQ30" s="497"/>
      <c r="CGR30" s="497"/>
      <c r="CGS30" s="497"/>
      <c r="CGT30" s="497"/>
      <c r="CGU30" s="497"/>
      <c r="CGV30" s="497"/>
      <c r="CGW30" s="497"/>
      <c r="CGX30" s="497"/>
      <c r="CGY30" s="497"/>
      <c r="CGZ30" s="497"/>
      <c r="CHA30" s="497"/>
      <c r="CHB30" s="497"/>
      <c r="CHC30" s="497"/>
      <c r="CHD30" s="497"/>
      <c r="CHE30" s="497"/>
      <c r="CHF30" s="497"/>
      <c r="CHG30" s="497"/>
      <c r="CHH30" s="497"/>
      <c r="CHI30" s="497"/>
      <c r="CHJ30" s="497"/>
      <c r="CHK30" s="497"/>
      <c r="CHL30" s="497"/>
      <c r="CHM30" s="497"/>
      <c r="CHN30" s="497"/>
      <c r="CHO30" s="497"/>
      <c r="CHP30" s="497"/>
      <c r="CHQ30" s="497"/>
      <c r="CHR30" s="497"/>
      <c r="CHS30" s="497"/>
      <c r="CHT30" s="497"/>
      <c r="CHU30" s="497"/>
      <c r="CHV30" s="497"/>
      <c r="CHW30" s="497"/>
      <c r="CHX30" s="497"/>
      <c r="CHY30" s="497"/>
      <c r="CHZ30" s="497"/>
      <c r="CIA30" s="497"/>
      <c r="CIB30" s="497"/>
      <c r="CIC30" s="497"/>
      <c r="CID30" s="497"/>
      <c r="CIE30" s="497"/>
      <c r="CIF30" s="497"/>
      <c r="CIG30" s="497"/>
      <c r="CIH30" s="497"/>
      <c r="CII30" s="497"/>
      <c r="CIJ30" s="497"/>
      <c r="CIK30" s="497"/>
      <c r="CIL30" s="497"/>
      <c r="CIM30" s="497"/>
      <c r="CIN30" s="497"/>
      <c r="CIO30" s="497"/>
      <c r="CIP30" s="497"/>
      <c r="CIQ30" s="497"/>
      <c r="CIR30" s="497"/>
      <c r="CIS30" s="497"/>
      <c r="CIT30" s="497"/>
      <c r="CIU30" s="497"/>
      <c r="CIV30" s="497"/>
      <c r="CIW30" s="497"/>
      <c r="CIX30" s="497"/>
      <c r="CIY30" s="497"/>
      <c r="CIZ30" s="497"/>
      <c r="CJA30" s="497"/>
      <c r="CJB30" s="497"/>
      <c r="CJC30" s="497"/>
      <c r="CJD30" s="497"/>
      <c r="CJE30" s="497"/>
      <c r="CJF30" s="497"/>
      <c r="CJG30" s="497"/>
      <c r="CJH30" s="497"/>
      <c r="CJI30" s="497"/>
      <c r="CJJ30" s="497"/>
      <c r="CJK30" s="497"/>
      <c r="CJL30" s="497"/>
      <c r="CJM30" s="497"/>
      <c r="CJN30" s="497"/>
      <c r="CJO30" s="497"/>
      <c r="CJP30" s="497"/>
      <c r="CJQ30" s="497"/>
      <c r="CJR30" s="497"/>
      <c r="CJS30" s="497"/>
      <c r="CJT30" s="497"/>
      <c r="CJU30" s="497"/>
      <c r="CJV30" s="497"/>
      <c r="CJW30" s="497"/>
      <c r="CJX30" s="497"/>
      <c r="CJY30" s="497"/>
      <c r="CJZ30" s="497"/>
      <c r="CKA30" s="497"/>
      <c r="CKB30" s="497"/>
      <c r="CKC30" s="497"/>
      <c r="CKD30" s="497"/>
      <c r="CKE30" s="497"/>
      <c r="CKF30" s="497"/>
      <c r="CKG30" s="497"/>
      <c r="CKH30" s="497"/>
      <c r="CKI30" s="497"/>
      <c r="CKJ30" s="497"/>
      <c r="CKK30" s="497"/>
      <c r="CKL30" s="497"/>
      <c r="CKM30" s="497"/>
      <c r="CKN30" s="497"/>
      <c r="CKO30" s="497"/>
      <c r="CKP30" s="497"/>
      <c r="CKQ30" s="497"/>
      <c r="CKR30" s="497"/>
      <c r="CKS30" s="497"/>
      <c r="CKT30" s="497"/>
      <c r="CKU30" s="497"/>
      <c r="CKV30" s="497"/>
      <c r="CKW30" s="497"/>
      <c r="CKX30" s="497"/>
      <c r="CKY30" s="497"/>
      <c r="CKZ30" s="497"/>
      <c r="CLA30" s="497"/>
      <c r="CLB30" s="497"/>
      <c r="CLC30" s="497"/>
      <c r="CLD30" s="497"/>
      <c r="CLE30" s="497"/>
      <c r="CLF30" s="497"/>
      <c r="CLG30" s="497"/>
      <c r="CLH30" s="497"/>
      <c r="CLI30" s="497"/>
      <c r="CLJ30" s="497"/>
      <c r="CLK30" s="497"/>
      <c r="CLL30" s="497"/>
      <c r="CLM30" s="497"/>
      <c r="CLN30" s="497"/>
      <c r="CLO30" s="497"/>
      <c r="CLP30" s="497"/>
      <c r="CLQ30" s="497"/>
      <c r="CLR30" s="497"/>
      <c r="CLS30" s="497"/>
      <c r="CLT30" s="497"/>
      <c r="CLU30" s="497"/>
      <c r="CLV30" s="497"/>
      <c r="CLW30" s="497"/>
      <c r="CLX30" s="497"/>
      <c r="CLY30" s="497"/>
      <c r="CLZ30" s="497"/>
      <c r="CMA30" s="497"/>
      <c r="CMB30" s="497"/>
      <c r="CMC30" s="497"/>
      <c r="CMD30" s="497"/>
      <c r="CME30" s="497"/>
      <c r="CMF30" s="497"/>
      <c r="CMG30" s="497"/>
      <c r="CMH30" s="497"/>
      <c r="CMI30" s="497"/>
      <c r="CMJ30" s="497"/>
      <c r="CMK30" s="497"/>
      <c r="CML30" s="497"/>
      <c r="CMM30" s="497"/>
      <c r="CMN30" s="497"/>
      <c r="CMO30" s="497"/>
      <c r="CMP30" s="497"/>
      <c r="CMQ30" s="497"/>
      <c r="CMR30" s="497"/>
      <c r="CMS30" s="497"/>
      <c r="CMT30" s="497"/>
      <c r="CMU30" s="497"/>
      <c r="CMV30" s="497"/>
      <c r="CMW30" s="497"/>
      <c r="CMX30" s="497"/>
      <c r="CMY30" s="497"/>
      <c r="CMZ30" s="497"/>
      <c r="CNA30" s="497"/>
      <c r="CNB30" s="497"/>
      <c r="CNC30" s="497"/>
      <c r="CND30" s="497"/>
      <c r="CNE30" s="497"/>
      <c r="CNF30" s="497"/>
      <c r="CNG30" s="497"/>
      <c r="CNH30" s="497"/>
      <c r="CNI30" s="497"/>
      <c r="CNJ30" s="497"/>
      <c r="CNK30" s="497"/>
      <c r="CNL30" s="497"/>
      <c r="CNM30" s="497"/>
      <c r="CNN30" s="497"/>
      <c r="CNO30" s="497"/>
      <c r="CNP30" s="497"/>
      <c r="CNQ30" s="497"/>
      <c r="CNR30" s="497"/>
      <c r="CNS30" s="497"/>
      <c r="CNT30" s="497"/>
      <c r="CNU30" s="497"/>
      <c r="CNV30" s="497"/>
      <c r="CNW30" s="497"/>
      <c r="CNX30" s="497"/>
      <c r="CNY30" s="497"/>
      <c r="CNZ30" s="497"/>
      <c r="COA30" s="497"/>
      <c r="COB30" s="497"/>
      <c r="COC30" s="497"/>
      <c r="COD30" s="497"/>
      <c r="COE30" s="497"/>
      <c r="COF30" s="497"/>
      <c r="COG30" s="497"/>
      <c r="COH30" s="497"/>
      <c r="COI30" s="497"/>
      <c r="COJ30" s="497"/>
      <c r="COK30" s="497"/>
      <c r="COL30" s="497"/>
      <c r="COM30" s="497"/>
      <c r="CON30" s="497"/>
      <c r="COO30" s="497"/>
      <c r="COP30" s="497"/>
      <c r="COQ30" s="497"/>
      <c r="COR30" s="497"/>
      <c r="COS30" s="497"/>
      <c r="COT30" s="497"/>
      <c r="COU30" s="497"/>
      <c r="COV30" s="497"/>
      <c r="COW30" s="497"/>
      <c r="COX30" s="497"/>
      <c r="COY30" s="497"/>
      <c r="COZ30" s="497"/>
      <c r="CPA30" s="497"/>
      <c r="CPB30" s="497"/>
      <c r="CPC30" s="497"/>
      <c r="CPD30" s="497"/>
      <c r="CPE30" s="497"/>
      <c r="CPF30" s="497"/>
      <c r="CPG30" s="497"/>
      <c r="CPH30" s="497"/>
      <c r="CPI30" s="497"/>
      <c r="CPJ30" s="497"/>
      <c r="CPK30" s="497"/>
      <c r="CPL30" s="497"/>
      <c r="CPM30" s="497"/>
      <c r="CPN30" s="497"/>
      <c r="CPO30" s="497"/>
      <c r="CPP30" s="497"/>
      <c r="CPQ30" s="497"/>
      <c r="CPR30" s="497"/>
      <c r="CPS30" s="497"/>
      <c r="CPT30" s="497"/>
      <c r="CPU30" s="497"/>
      <c r="CPV30" s="497"/>
      <c r="CPW30" s="497"/>
      <c r="CPX30" s="497"/>
      <c r="CPY30" s="497"/>
      <c r="CPZ30" s="497"/>
      <c r="CQA30" s="497"/>
      <c r="CQB30" s="497"/>
      <c r="CQC30" s="497"/>
      <c r="CQD30" s="497"/>
      <c r="CQE30" s="497"/>
      <c r="CQF30" s="497"/>
      <c r="CQG30" s="497"/>
      <c r="CQH30" s="497"/>
      <c r="CQI30" s="497"/>
      <c r="CQJ30" s="497"/>
      <c r="CQK30" s="497"/>
      <c r="CQL30" s="497"/>
      <c r="CQM30" s="497"/>
      <c r="CQN30" s="497"/>
      <c r="CQO30" s="497"/>
      <c r="CQP30" s="497"/>
      <c r="CQQ30" s="497"/>
      <c r="CQR30" s="497"/>
      <c r="CQS30" s="497"/>
      <c r="CQT30" s="497"/>
      <c r="CQU30" s="497"/>
      <c r="CQV30" s="497"/>
      <c r="CQW30" s="497"/>
      <c r="CQX30" s="497"/>
      <c r="CQY30" s="497"/>
      <c r="CQZ30" s="497"/>
      <c r="CRA30" s="497"/>
      <c r="CRB30" s="497"/>
      <c r="CRC30" s="497"/>
      <c r="CRD30" s="497"/>
      <c r="CRE30" s="497"/>
      <c r="CRF30" s="497"/>
      <c r="CRG30" s="497"/>
      <c r="CRH30" s="497"/>
      <c r="CRI30" s="497"/>
      <c r="CRJ30" s="497"/>
      <c r="CRK30" s="497"/>
      <c r="CRL30" s="497"/>
      <c r="CRM30" s="497"/>
      <c r="CRN30" s="497"/>
      <c r="CRO30" s="497"/>
      <c r="CRP30" s="497"/>
      <c r="CRQ30" s="497"/>
      <c r="CRR30" s="497"/>
      <c r="CRS30" s="497"/>
      <c r="CRT30" s="497"/>
      <c r="CRU30" s="497"/>
      <c r="CRV30" s="497"/>
      <c r="CRW30" s="497"/>
      <c r="CRX30" s="497"/>
      <c r="CRY30" s="497"/>
      <c r="CRZ30" s="497"/>
      <c r="CSA30" s="497"/>
      <c r="CSB30" s="497"/>
      <c r="CSC30" s="497"/>
      <c r="CSD30" s="497"/>
      <c r="CSE30" s="497"/>
      <c r="CSF30" s="497"/>
      <c r="CSG30" s="497"/>
      <c r="CSH30" s="497"/>
      <c r="CSI30" s="497"/>
      <c r="CSJ30" s="497"/>
      <c r="CSK30" s="497"/>
      <c r="CSL30" s="497"/>
      <c r="CSM30" s="497"/>
      <c r="CSN30" s="497"/>
      <c r="CSO30" s="497"/>
      <c r="CSP30" s="497"/>
      <c r="CSQ30" s="497"/>
      <c r="CSR30" s="497"/>
      <c r="CSS30" s="497"/>
      <c r="CST30" s="497"/>
      <c r="CSU30" s="497"/>
      <c r="CSV30" s="497"/>
      <c r="CSW30" s="497"/>
      <c r="CSX30" s="497"/>
      <c r="CSY30" s="497"/>
      <c r="CSZ30" s="497"/>
      <c r="CTA30" s="497"/>
      <c r="CTB30" s="497"/>
      <c r="CTC30" s="497"/>
      <c r="CTD30" s="497"/>
      <c r="CTE30" s="497"/>
      <c r="CTF30" s="497"/>
      <c r="CTG30" s="497"/>
      <c r="CTH30" s="497"/>
      <c r="CTI30" s="497"/>
      <c r="CTJ30" s="497"/>
      <c r="CTK30" s="497"/>
      <c r="CTL30" s="497"/>
      <c r="CTM30" s="497"/>
      <c r="CTN30" s="497"/>
      <c r="CTO30" s="497"/>
      <c r="CTP30" s="497"/>
      <c r="CTQ30" s="497"/>
      <c r="CTR30" s="497"/>
      <c r="CTS30" s="497"/>
      <c r="CTT30" s="497"/>
      <c r="CTU30" s="497"/>
      <c r="CTV30" s="497"/>
      <c r="CTW30" s="497"/>
      <c r="CTX30" s="497"/>
      <c r="CTY30" s="497"/>
      <c r="CTZ30" s="497"/>
      <c r="CUA30" s="497"/>
      <c r="CUB30" s="497"/>
      <c r="CUC30" s="497"/>
      <c r="CUD30" s="497"/>
      <c r="CUE30" s="497"/>
      <c r="CUF30" s="497"/>
      <c r="CUG30" s="497"/>
      <c r="CUH30" s="497"/>
      <c r="CUI30" s="497"/>
      <c r="CUJ30" s="497"/>
      <c r="CUK30" s="497"/>
      <c r="CUL30" s="497"/>
      <c r="CUM30" s="497"/>
      <c r="CUN30" s="497"/>
      <c r="CUO30" s="497"/>
      <c r="CUP30" s="497"/>
      <c r="CUQ30" s="497"/>
      <c r="CUR30" s="497"/>
      <c r="CUS30" s="497"/>
      <c r="CUT30" s="497"/>
      <c r="CUU30" s="497"/>
      <c r="CUV30" s="497"/>
      <c r="CUW30" s="497"/>
      <c r="CUX30" s="497"/>
      <c r="CUY30" s="497"/>
      <c r="CUZ30" s="497"/>
      <c r="CVA30" s="497"/>
      <c r="CVB30" s="497"/>
      <c r="CVC30" s="497"/>
      <c r="CVD30" s="497"/>
      <c r="CVE30" s="497"/>
      <c r="CVF30" s="497"/>
      <c r="CVG30" s="497"/>
      <c r="CVH30" s="497"/>
      <c r="CVI30" s="497"/>
      <c r="CVJ30" s="497"/>
      <c r="CVK30" s="497"/>
      <c r="CVL30" s="497"/>
      <c r="CVM30" s="497"/>
      <c r="CVN30" s="497"/>
      <c r="CVO30" s="497"/>
      <c r="CVP30" s="497"/>
      <c r="CVQ30" s="497"/>
      <c r="CVR30" s="497"/>
      <c r="CVS30" s="497"/>
      <c r="CVT30" s="497"/>
      <c r="CVU30" s="497"/>
      <c r="CVV30" s="497"/>
      <c r="CVW30" s="497"/>
      <c r="CVX30" s="497"/>
      <c r="CVY30" s="497"/>
      <c r="CVZ30" s="497"/>
      <c r="CWA30" s="497"/>
      <c r="CWB30" s="497"/>
      <c r="CWC30" s="497"/>
      <c r="CWD30" s="497"/>
      <c r="CWE30" s="497"/>
      <c r="CWF30" s="497"/>
      <c r="CWG30" s="497"/>
      <c r="CWH30" s="497"/>
      <c r="CWI30" s="497"/>
      <c r="CWJ30" s="497"/>
      <c r="CWK30" s="497"/>
      <c r="CWL30" s="497"/>
      <c r="CWM30" s="497"/>
      <c r="CWN30" s="497"/>
      <c r="CWO30" s="497"/>
      <c r="CWP30" s="497"/>
      <c r="CWQ30" s="497"/>
      <c r="CWR30" s="497"/>
      <c r="CWS30" s="497"/>
      <c r="CWT30" s="497"/>
      <c r="CWU30" s="497"/>
      <c r="CWV30" s="497"/>
      <c r="CWW30" s="497"/>
      <c r="CWX30" s="497"/>
      <c r="CWY30" s="497"/>
      <c r="CWZ30" s="497"/>
      <c r="CXA30" s="497"/>
      <c r="CXB30" s="497"/>
      <c r="CXC30" s="497"/>
      <c r="CXD30" s="497"/>
      <c r="CXE30" s="497"/>
      <c r="CXF30" s="497"/>
      <c r="CXG30" s="497"/>
      <c r="CXH30" s="497"/>
      <c r="CXI30" s="497"/>
      <c r="CXJ30" s="497"/>
      <c r="CXK30" s="497"/>
      <c r="CXL30" s="497"/>
      <c r="CXM30" s="497"/>
      <c r="CXN30" s="497"/>
      <c r="CXO30" s="497"/>
      <c r="CXP30" s="497"/>
      <c r="CXQ30" s="497"/>
      <c r="CXR30" s="497"/>
      <c r="CXS30" s="497"/>
      <c r="CXT30" s="497"/>
      <c r="CXU30" s="497"/>
      <c r="CXV30" s="497"/>
      <c r="CXW30" s="497"/>
      <c r="CXX30" s="497"/>
      <c r="CXY30" s="497"/>
      <c r="CXZ30" s="497"/>
      <c r="CYA30" s="497"/>
      <c r="CYB30" s="497"/>
      <c r="CYC30" s="497"/>
      <c r="CYD30" s="497"/>
      <c r="CYE30" s="497"/>
      <c r="CYF30" s="497"/>
      <c r="CYG30" s="497"/>
      <c r="CYH30" s="497"/>
      <c r="CYI30" s="497"/>
      <c r="CYJ30" s="497"/>
      <c r="CYK30" s="497"/>
      <c r="CYL30" s="497"/>
      <c r="CYM30" s="497"/>
      <c r="CYN30" s="497"/>
      <c r="CYO30" s="497"/>
      <c r="CYP30" s="497"/>
      <c r="CYQ30" s="497"/>
      <c r="CYR30" s="497"/>
      <c r="CYS30" s="497"/>
      <c r="CYT30" s="497"/>
      <c r="CYU30" s="497"/>
      <c r="CYV30" s="497"/>
      <c r="CYW30" s="497"/>
      <c r="CYX30" s="497"/>
      <c r="CYY30" s="497"/>
      <c r="CYZ30" s="497"/>
      <c r="CZA30" s="497"/>
      <c r="CZB30" s="497"/>
      <c r="CZC30" s="497"/>
      <c r="CZD30" s="497"/>
      <c r="CZE30" s="497"/>
      <c r="CZF30" s="497"/>
      <c r="CZG30" s="497"/>
      <c r="CZH30" s="497"/>
      <c r="CZI30" s="497"/>
      <c r="CZJ30" s="497"/>
      <c r="CZK30" s="497"/>
      <c r="CZL30" s="497"/>
      <c r="CZM30" s="497"/>
      <c r="CZN30" s="497"/>
      <c r="CZO30" s="497"/>
      <c r="CZP30" s="497"/>
      <c r="CZQ30" s="497"/>
      <c r="CZR30" s="497"/>
      <c r="CZS30" s="497"/>
      <c r="CZT30" s="497"/>
      <c r="CZU30" s="497"/>
      <c r="CZV30" s="497"/>
      <c r="CZW30" s="497"/>
      <c r="CZX30" s="497"/>
      <c r="CZY30" s="497"/>
      <c r="CZZ30" s="497"/>
      <c r="DAA30" s="497"/>
      <c r="DAB30" s="497"/>
      <c r="DAC30" s="497"/>
      <c r="DAD30" s="497"/>
      <c r="DAE30" s="497"/>
      <c r="DAF30" s="497"/>
      <c r="DAG30" s="497"/>
      <c r="DAH30" s="497"/>
      <c r="DAI30" s="497"/>
      <c r="DAJ30" s="497"/>
      <c r="DAK30" s="497"/>
      <c r="DAL30" s="497"/>
      <c r="DAM30" s="497"/>
      <c r="DAN30" s="497"/>
      <c r="DAO30" s="497"/>
      <c r="DAP30" s="497"/>
      <c r="DAQ30" s="497"/>
      <c r="DAR30" s="497"/>
      <c r="DAS30" s="497"/>
      <c r="DAT30" s="497"/>
      <c r="DAU30" s="497"/>
      <c r="DAV30" s="497"/>
      <c r="DAW30" s="497"/>
      <c r="DAX30" s="497"/>
      <c r="DAY30" s="497"/>
      <c r="DAZ30" s="497"/>
      <c r="DBA30" s="497"/>
      <c r="DBB30" s="497"/>
      <c r="DBC30" s="497"/>
      <c r="DBD30" s="497"/>
      <c r="DBE30" s="497"/>
      <c r="DBF30" s="497"/>
      <c r="DBG30" s="497"/>
      <c r="DBH30" s="497"/>
      <c r="DBI30" s="497"/>
      <c r="DBJ30" s="497"/>
      <c r="DBK30" s="497"/>
      <c r="DBL30" s="497"/>
      <c r="DBM30" s="497"/>
      <c r="DBN30" s="497"/>
      <c r="DBO30" s="497"/>
      <c r="DBP30" s="497"/>
      <c r="DBQ30" s="497"/>
      <c r="DBR30" s="497"/>
      <c r="DBS30" s="497"/>
      <c r="DBT30" s="497"/>
      <c r="DBU30" s="497"/>
      <c r="DBV30" s="497"/>
      <c r="DBW30" s="497"/>
      <c r="DBX30" s="497"/>
      <c r="DBY30" s="497"/>
      <c r="DBZ30" s="497"/>
      <c r="DCA30" s="497"/>
      <c r="DCB30" s="497"/>
      <c r="DCC30" s="497"/>
      <c r="DCD30" s="497"/>
      <c r="DCE30" s="497"/>
      <c r="DCF30" s="497"/>
      <c r="DCG30" s="497"/>
      <c r="DCH30" s="497"/>
      <c r="DCI30" s="497"/>
      <c r="DCJ30" s="497"/>
      <c r="DCK30" s="497"/>
      <c r="DCL30" s="497"/>
      <c r="DCM30" s="497"/>
      <c r="DCN30" s="497"/>
      <c r="DCO30" s="497"/>
      <c r="DCP30" s="497"/>
      <c r="DCQ30" s="497"/>
      <c r="DCR30" s="497"/>
      <c r="DCS30" s="497"/>
      <c r="DCT30" s="497"/>
      <c r="DCU30" s="497"/>
      <c r="DCV30" s="497"/>
      <c r="DCW30" s="497"/>
      <c r="DCX30" s="497"/>
      <c r="DCY30" s="497"/>
      <c r="DCZ30" s="497"/>
      <c r="DDA30" s="497"/>
      <c r="DDB30" s="497"/>
      <c r="DDC30" s="497"/>
      <c r="DDD30" s="497"/>
      <c r="DDE30" s="497"/>
      <c r="DDF30" s="497"/>
      <c r="DDG30" s="497"/>
      <c r="DDH30" s="497"/>
      <c r="DDI30" s="497"/>
      <c r="DDJ30" s="497"/>
      <c r="DDK30" s="497"/>
      <c r="DDL30" s="497"/>
      <c r="DDM30" s="497"/>
      <c r="DDN30" s="497"/>
      <c r="DDO30" s="497"/>
      <c r="DDP30" s="497"/>
      <c r="DDQ30" s="497"/>
      <c r="DDR30" s="497"/>
      <c r="DDS30" s="497"/>
      <c r="DDT30" s="497"/>
      <c r="DDU30" s="497"/>
      <c r="DDV30" s="497"/>
      <c r="DDW30" s="497"/>
      <c r="DDX30" s="497"/>
      <c r="DDY30" s="497"/>
      <c r="DDZ30" s="497"/>
      <c r="DEA30" s="497"/>
      <c r="DEB30" s="497"/>
      <c r="DEC30" s="497"/>
      <c r="DED30" s="497"/>
      <c r="DEE30" s="497"/>
      <c r="DEF30" s="497"/>
      <c r="DEG30" s="497"/>
      <c r="DEH30" s="497"/>
      <c r="DEI30" s="497"/>
      <c r="DEJ30" s="497"/>
      <c r="DEK30" s="497"/>
      <c r="DEL30" s="497"/>
      <c r="DEM30" s="497"/>
      <c r="DEN30" s="497"/>
      <c r="DEO30" s="497"/>
      <c r="DEP30" s="497"/>
      <c r="DEQ30" s="497"/>
      <c r="DER30" s="497"/>
      <c r="DES30" s="497"/>
      <c r="DET30" s="497"/>
      <c r="DEU30" s="497"/>
      <c r="DEV30" s="497"/>
      <c r="DEW30" s="497"/>
      <c r="DEX30" s="497"/>
      <c r="DEY30" s="497"/>
      <c r="DEZ30" s="497"/>
      <c r="DFA30" s="497"/>
      <c r="DFB30" s="497"/>
      <c r="DFC30" s="497"/>
      <c r="DFD30" s="497"/>
      <c r="DFE30" s="497"/>
      <c r="DFF30" s="497"/>
      <c r="DFG30" s="497"/>
      <c r="DFH30" s="497"/>
      <c r="DFI30" s="497"/>
      <c r="DFJ30" s="497"/>
      <c r="DFK30" s="497"/>
      <c r="DFL30" s="497"/>
      <c r="DFM30" s="497"/>
      <c r="DFN30" s="497"/>
      <c r="DFO30" s="497"/>
      <c r="DFP30" s="497"/>
      <c r="DFQ30" s="497"/>
      <c r="DFR30" s="497"/>
      <c r="DFS30" s="497"/>
      <c r="DFT30" s="497"/>
      <c r="DFU30" s="497"/>
      <c r="DFV30" s="497"/>
      <c r="DFW30" s="497"/>
      <c r="DFX30" s="497"/>
      <c r="DFY30" s="497"/>
      <c r="DFZ30" s="497"/>
      <c r="DGA30" s="497"/>
      <c r="DGB30" s="497"/>
      <c r="DGC30" s="497"/>
      <c r="DGD30" s="497"/>
      <c r="DGE30" s="497"/>
      <c r="DGF30" s="497"/>
      <c r="DGG30" s="497"/>
      <c r="DGH30" s="497"/>
      <c r="DGI30" s="497"/>
      <c r="DGJ30" s="497"/>
      <c r="DGK30" s="497"/>
      <c r="DGL30" s="497"/>
      <c r="DGM30" s="497"/>
      <c r="DGN30" s="497"/>
      <c r="DGO30" s="497"/>
      <c r="DGP30" s="497"/>
      <c r="DGQ30" s="497"/>
      <c r="DGR30" s="497"/>
      <c r="DGS30" s="497"/>
      <c r="DGT30" s="497"/>
      <c r="DGU30" s="497"/>
      <c r="DGV30" s="497"/>
      <c r="DGW30" s="497"/>
      <c r="DGX30" s="497"/>
      <c r="DGY30" s="497"/>
      <c r="DGZ30" s="497"/>
      <c r="DHA30" s="497"/>
      <c r="DHB30" s="497"/>
      <c r="DHC30" s="497"/>
      <c r="DHD30" s="497"/>
      <c r="DHE30" s="497"/>
      <c r="DHF30" s="497"/>
      <c r="DHG30" s="497"/>
      <c r="DHH30" s="497"/>
      <c r="DHI30" s="497"/>
      <c r="DHJ30" s="497"/>
      <c r="DHK30" s="497"/>
      <c r="DHL30" s="497"/>
      <c r="DHM30" s="497"/>
      <c r="DHN30" s="497"/>
      <c r="DHO30" s="497"/>
      <c r="DHP30" s="497"/>
      <c r="DHQ30" s="497"/>
      <c r="DHR30" s="497"/>
      <c r="DHS30" s="497"/>
      <c r="DHT30" s="497"/>
      <c r="DHU30" s="497"/>
      <c r="DHV30" s="497"/>
      <c r="DHW30" s="497"/>
      <c r="DHX30" s="497"/>
      <c r="DHY30" s="497"/>
      <c r="DHZ30" s="497"/>
      <c r="DIA30" s="497"/>
      <c r="DIB30" s="497"/>
      <c r="DIC30" s="497"/>
      <c r="DID30" s="497"/>
      <c r="DIE30" s="497"/>
      <c r="DIF30" s="497"/>
      <c r="DIG30" s="497"/>
      <c r="DIH30" s="497"/>
      <c r="DII30" s="497"/>
      <c r="DIJ30" s="497"/>
      <c r="DIK30" s="497"/>
      <c r="DIL30" s="497"/>
      <c r="DIM30" s="497"/>
      <c r="DIN30" s="497"/>
      <c r="DIO30" s="497"/>
      <c r="DIP30" s="497"/>
      <c r="DIQ30" s="497"/>
      <c r="DIR30" s="497"/>
      <c r="DIS30" s="497"/>
      <c r="DIT30" s="497"/>
      <c r="DIU30" s="497"/>
      <c r="DIV30" s="497"/>
      <c r="DIW30" s="497"/>
      <c r="DIX30" s="497"/>
      <c r="DIY30" s="497"/>
      <c r="DIZ30" s="497"/>
      <c r="DJA30" s="497"/>
      <c r="DJB30" s="497"/>
      <c r="DJC30" s="497"/>
      <c r="DJD30" s="497"/>
      <c r="DJE30" s="497"/>
      <c r="DJF30" s="497"/>
      <c r="DJG30" s="497"/>
      <c r="DJH30" s="497"/>
      <c r="DJI30" s="497"/>
      <c r="DJJ30" s="497"/>
      <c r="DJK30" s="497"/>
      <c r="DJL30" s="497"/>
      <c r="DJM30" s="497"/>
      <c r="DJN30" s="497"/>
      <c r="DJO30" s="497"/>
      <c r="DJP30" s="497"/>
      <c r="DJQ30" s="497"/>
      <c r="DJR30" s="497"/>
      <c r="DJS30" s="497"/>
      <c r="DJT30" s="497"/>
      <c r="DJU30" s="497"/>
      <c r="DJV30" s="497"/>
      <c r="DJW30" s="497"/>
      <c r="DJX30" s="497"/>
      <c r="DJY30" s="497"/>
      <c r="DJZ30" s="497"/>
      <c r="DKA30" s="497"/>
      <c r="DKB30" s="497"/>
      <c r="DKC30" s="497"/>
      <c r="DKD30" s="497"/>
      <c r="DKE30" s="497"/>
      <c r="DKF30" s="497"/>
      <c r="DKG30" s="497"/>
      <c r="DKH30" s="497"/>
      <c r="DKI30" s="497"/>
      <c r="DKJ30" s="497"/>
      <c r="DKK30" s="497"/>
      <c r="DKL30" s="497"/>
      <c r="DKM30" s="497"/>
      <c r="DKN30" s="497"/>
      <c r="DKO30" s="497"/>
      <c r="DKP30" s="497"/>
      <c r="DKQ30" s="497"/>
      <c r="DKR30" s="497"/>
      <c r="DKS30" s="497"/>
      <c r="DKT30" s="497"/>
      <c r="DKU30" s="497"/>
      <c r="DKV30" s="497"/>
      <c r="DKW30" s="497"/>
      <c r="DKX30" s="497"/>
      <c r="DKY30" s="497"/>
      <c r="DKZ30" s="497"/>
      <c r="DLA30" s="497"/>
      <c r="DLB30" s="497"/>
      <c r="DLC30" s="497"/>
      <c r="DLD30" s="497"/>
      <c r="DLE30" s="497"/>
      <c r="DLF30" s="497"/>
      <c r="DLG30" s="497"/>
      <c r="DLH30" s="497"/>
      <c r="DLI30" s="497"/>
      <c r="DLJ30" s="497"/>
      <c r="DLK30" s="497"/>
      <c r="DLL30" s="497"/>
      <c r="DLM30" s="497"/>
      <c r="DLN30" s="497"/>
      <c r="DLO30" s="497"/>
      <c r="DLP30" s="497"/>
      <c r="DLQ30" s="497"/>
      <c r="DLR30" s="497"/>
      <c r="DLS30" s="497"/>
      <c r="DLT30" s="497"/>
      <c r="DLU30" s="497"/>
      <c r="DLV30" s="497"/>
      <c r="DLW30" s="497"/>
      <c r="DLX30" s="497"/>
      <c r="DLY30" s="497"/>
      <c r="DLZ30" s="497"/>
      <c r="DMA30" s="497"/>
      <c r="DMB30" s="497"/>
      <c r="DMC30" s="497"/>
      <c r="DMD30" s="497"/>
      <c r="DME30" s="497"/>
      <c r="DMF30" s="497"/>
      <c r="DMG30" s="497"/>
      <c r="DMH30" s="497"/>
      <c r="DMI30" s="497"/>
      <c r="DMJ30" s="497"/>
      <c r="DMK30" s="497"/>
      <c r="DML30" s="497"/>
      <c r="DMM30" s="497"/>
      <c r="DMN30" s="497"/>
      <c r="DMO30" s="497"/>
      <c r="DMP30" s="497"/>
      <c r="DMQ30" s="497"/>
      <c r="DMR30" s="497"/>
      <c r="DMS30" s="497"/>
      <c r="DMT30" s="497"/>
      <c r="DMU30" s="497"/>
      <c r="DMV30" s="497"/>
      <c r="DMW30" s="497"/>
      <c r="DMX30" s="497"/>
      <c r="DMY30" s="497"/>
      <c r="DMZ30" s="497"/>
      <c r="DNA30" s="497"/>
      <c r="DNB30" s="497"/>
      <c r="DNC30" s="497"/>
      <c r="DND30" s="497"/>
      <c r="DNE30" s="497"/>
      <c r="DNF30" s="497"/>
      <c r="DNG30" s="497"/>
      <c r="DNH30" s="497"/>
      <c r="DNI30" s="497"/>
      <c r="DNJ30" s="497"/>
      <c r="DNK30" s="497"/>
      <c r="DNL30" s="497"/>
      <c r="DNM30" s="497"/>
      <c r="DNN30" s="497"/>
      <c r="DNO30" s="497"/>
      <c r="DNP30" s="497"/>
      <c r="DNQ30" s="497"/>
      <c r="DNR30" s="497"/>
      <c r="DNS30" s="497"/>
      <c r="DNT30" s="497"/>
      <c r="DNU30" s="497"/>
      <c r="DNV30" s="497"/>
      <c r="DNW30" s="497"/>
      <c r="DNX30" s="497"/>
      <c r="DNY30" s="497"/>
      <c r="DNZ30" s="497"/>
      <c r="DOA30" s="497"/>
      <c r="DOB30" s="497"/>
      <c r="DOC30" s="497"/>
      <c r="DOD30" s="497"/>
      <c r="DOE30" s="497"/>
      <c r="DOF30" s="497"/>
      <c r="DOG30" s="497"/>
      <c r="DOH30" s="497"/>
      <c r="DOI30" s="497"/>
      <c r="DOJ30" s="497"/>
      <c r="DOK30" s="497"/>
      <c r="DOL30" s="497"/>
      <c r="DOM30" s="497"/>
      <c r="DON30" s="497"/>
      <c r="DOO30" s="497"/>
      <c r="DOP30" s="497"/>
      <c r="DOQ30" s="497"/>
      <c r="DOR30" s="497"/>
      <c r="DOS30" s="497"/>
      <c r="DOT30" s="497"/>
      <c r="DOU30" s="497"/>
      <c r="DOV30" s="497"/>
      <c r="DOW30" s="497"/>
      <c r="DOX30" s="497"/>
      <c r="DOY30" s="497"/>
      <c r="DOZ30" s="497"/>
      <c r="DPA30" s="497"/>
      <c r="DPB30" s="497"/>
      <c r="DPC30" s="497"/>
      <c r="DPD30" s="497"/>
      <c r="DPE30" s="497"/>
      <c r="DPF30" s="497"/>
      <c r="DPG30" s="497"/>
      <c r="DPH30" s="497"/>
      <c r="DPI30" s="497"/>
      <c r="DPJ30" s="497"/>
      <c r="DPK30" s="497"/>
      <c r="DPL30" s="497"/>
      <c r="DPM30" s="497"/>
      <c r="DPN30" s="497"/>
      <c r="DPO30" s="497"/>
      <c r="DPP30" s="497"/>
      <c r="DPQ30" s="497"/>
      <c r="DPR30" s="497"/>
      <c r="DPS30" s="497"/>
      <c r="DPT30" s="497"/>
      <c r="DPU30" s="497"/>
      <c r="DPV30" s="497"/>
      <c r="DPW30" s="497"/>
      <c r="DPX30" s="497"/>
      <c r="DPY30" s="497"/>
      <c r="DPZ30" s="497"/>
      <c r="DQA30" s="497"/>
      <c r="DQB30" s="497"/>
      <c r="DQC30" s="497"/>
      <c r="DQD30" s="497"/>
      <c r="DQE30" s="497"/>
      <c r="DQF30" s="497"/>
      <c r="DQG30" s="497"/>
      <c r="DQH30" s="497"/>
      <c r="DQI30" s="497"/>
      <c r="DQJ30" s="497"/>
      <c r="DQK30" s="497"/>
      <c r="DQL30" s="497"/>
      <c r="DQM30" s="497"/>
      <c r="DQN30" s="497"/>
      <c r="DQO30" s="497"/>
      <c r="DQP30" s="497"/>
      <c r="DQQ30" s="497"/>
      <c r="DQR30" s="497"/>
      <c r="DQS30" s="497"/>
      <c r="DQT30" s="497"/>
      <c r="DQU30" s="497"/>
      <c r="DQV30" s="497"/>
      <c r="DQW30" s="497"/>
      <c r="DQX30" s="497"/>
      <c r="DQY30" s="497"/>
      <c r="DQZ30" s="497"/>
      <c r="DRA30" s="497"/>
      <c r="DRB30" s="497"/>
      <c r="DRC30" s="497"/>
      <c r="DRD30" s="497"/>
      <c r="DRE30" s="497"/>
      <c r="DRF30" s="497"/>
      <c r="DRG30" s="497"/>
      <c r="DRH30" s="497"/>
      <c r="DRI30" s="497"/>
      <c r="DRJ30" s="497"/>
      <c r="DRK30" s="497"/>
      <c r="DRL30" s="497"/>
      <c r="DRM30" s="497"/>
      <c r="DRN30" s="497"/>
      <c r="DRO30" s="497"/>
      <c r="DRP30" s="497"/>
      <c r="DRQ30" s="497"/>
      <c r="DRR30" s="497"/>
      <c r="DRS30" s="497"/>
      <c r="DRT30" s="497"/>
      <c r="DRU30" s="497"/>
      <c r="DRV30" s="497"/>
      <c r="DRW30" s="497"/>
      <c r="DRX30" s="497"/>
      <c r="DRY30" s="497"/>
      <c r="DRZ30" s="497"/>
      <c r="DSA30" s="497"/>
      <c r="DSB30" s="497"/>
      <c r="DSC30" s="497"/>
      <c r="DSD30" s="497"/>
      <c r="DSE30" s="497"/>
      <c r="DSF30" s="497"/>
      <c r="DSG30" s="497"/>
      <c r="DSH30" s="497"/>
      <c r="DSI30" s="497"/>
      <c r="DSJ30" s="497"/>
      <c r="DSK30" s="497"/>
      <c r="DSL30" s="497"/>
      <c r="DSM30" s="497"/>
      <c r="DSN30" s="497"/>
      <c r="DSO30" s="497"/>
      <c r="DSP30" s="497"/>
      <c r="DSQ30" s="497"/>
      <c r="DSR30" s="497"/>
      <c r="DSS30" s="497"/>
      <c r="DST30" s="497"/>
      <c r="DSU30" s="497"/>
      <c r="DSV30" s="497"/>
      <c r="DSW30" s="497"/>
      <c r="DSX30" s="497"/>
      <c r="DSY30" s="497"/>
      <c r="DSZ30" s="497"/>
      <c r="DTA30" s="497"/>
      <c r="DTB30" s="497"/>
      <c r="DTC30" s="497"/>
      <c r="DTD30" s="497"/>
      <c r="DTE30" s="497"/>
      <c r="DTF30" s="497"/>
      <c r="DTG30" s="497"/>
      <c r="DTH30" s="497"/>
      <c r="DTI30" s="497"/>
      <c r="DTJ30" s="497"/>
      <c r="DTK30" s="497"/>
      <c r="DTL30" s="497"/>
      <c r="DTM30" s="497"/>
      <c r="DTN30" s="497"/>
      <c r="DTO30" s="497"/>
      <c r="DTP30" s="497"/>
      <c r="DTQ30" s="497"/>
      <c r="DTR30" s="497"/>
      <c r="DTS30" s="497"/>
      <c r="DTT30" s="497"/>
      <c r="DTU30" s="497"/>
      <c r="DTV30" s="497"/>
      <c r="DTW30" s="497"/>
      <c r="DTX30" s="497"/>
      <c r="DTY30" s="497"/>
      <c r="DTZ30" s="497"/>
      <c r="DUA30" s="497"/>
      <c r="DUB30" s="497"/>
      <c r="DUC30" s="497"/>
      <c r="DUD30" s="497"/>
      <c r="DUE30" s="497"/>
      <c r="DUF30" s="497"/>
      <c r="DUG30" s="497"/>
      <c r="DUH30" s="497"/>
      <c r="DUI30" s="497"/>
      <c r="DUJ30" s="497"/>
      <c r="DUK30" s="497"/>
      <c r="DUL30" s="497"/>
      <c r="DUM30" s="497"/>
      <c r="DUN30" s="497"/>
      <c r="DUO30" s="497"/>
      <c r="DUP30" s="497"/>
      <c r="DUQ30" s="497"/>
      <c r="DUR30" s="497"/>
      <c r="DUS30" s="497"/>
      <c r="DUT30" s="497"/>
      <c r="DUU30" s="497"/>
      <c r="DUV30" s="497"/>
      <c r="DUW30" s="497"/>
      <c r="DUX30" s="497"/>
      <c r="DUY30" s="497"/>
      <c r="DUZ30" s="497"/>
      <c r="DVA30" s="497"/>
      <c r="DVB30" s="497"/>
      <c r="DVC30" s="497"/>
      <c r="DVD30" s="497"/>
      <c r="DVE30" s="497"/>
      <c r="DVF30" s="497"/>
      <c r="DVG30" s="497"/>
      <c r="DVH30" s="497"/>
      <c r="DVI30" s="497"/>
      <c r="DVJ30" s="497"/>
      <c r="DVK30" s="497"/>
      <c r="DVL30" s="497"/>
      <c r="DVM30" s="497"/>
      <c r="DVN30" s="497"/>
      <c r="DVO30" s="497"/>
      <c r="DVP30" s="497"/>
      <c r="DVQ30" s="497"/>
      <c r="DVR30" s="497"/>
      <c r="DVS30" s="497"/>
      <c r="DVT30" s="497"/>
      <c r="DVU30" s="497"/>
      <c r="DVV30" s="497"/>
      <c r="DVW30" s="497"/>
      <c r="DVX30" s="497"/>
      <c r="DVY30" s="497"/>
      <c r="DVZ30" s="497"/>
      <c r="DWA30" s="497"/>
      <c r="DWB30" s="497"/>
      <c r="DWC30" s="497"/>
      <c r="DWD30" s="497"/>
      <c r="DWE30" s="497"/>
      <c r="DWF30" s="497"/>
      <c r="DWG30" s="497"/>
      <c r="DWH30" s="497"/>
      <c r="DWI30" s="497"/>
      <c r="DWJ30" s="497"/>
      <c r="DWK30" s="497"/>
      <c r="DWL30" s="497"/>
      <c r="DWM30" s="497"/>
      <c r="DWN30" s="497"/>
      <c r="DWO30" s="497"/>
      <c r="DWP30" s="497"/>
      <c r="DWQ30" s="497"/>
      <c r="DWR30" s="497"/>
      <c r="DWS30" s="497"/>
      <c r="DWT30" s="497"/>
      <c r="DWU30" s="497"/>
      <c r="DWV30" s="497"/>
      <c r="DWW30" s="497"/>
      <c r="DWX30" s="497"/>
      <c r="DWY30" s="497"/>
      <c r="DWZ30" s="497"/>
      <c r="DXA30" s="497"/>
      <c r="DXB30" s="497"/>
      <c r="DXC30" s="497"/>
      <c r="DXD30" s="497"/>
      <c r="DXE30" s="497"/>
      <c r="DXF30" s="497"/>
      <c r="DXG30" s="497"/>
      <c r="DXH30" s="497"/>
      <c r="DXI30" s="497"/>
      <c r="DXJ30" s="497"/>
      <c r="DXK30" s="497"/>
      <c r="DXL30" s="497"/>
      <c r="DXM30" s="497"/>
      <c r="DXN30" s="497"/>
      <c r="DXO30" s="497"/>
      <c r="DXP30" s="497"/>
      <c r="DXQ30" s="497"/>
      <c r="DXR30" s="497"/>
      <c r="DXS30" s="497"/>
      <c r="DXT30" s="497"/>
      <c r="DXU30" s="497"/>
      <c r="DXV30" s="497"/>
      <c r="DXW30" s="497"/>
      <c r="DXX30" s="497"/>
      <c r="DXY30" s="497"/>
      <c r="DXZ30" s="497"/>
      <c r="DYA30" s="497"/>
      <c r="DYB30" s="497"/>
      <c r="DYC30" s="497"/>
      <c r="DYD30" s="497"/>
      <c r="DYE30" s="497"/>
      <c r="DYF30" s="497"/>
      <c r="DYG30" s="497"/>
      <c r="DYH30" s="497"/>
      <c r="DYI30" s="497"/>
      <c r="DYJ30" s="497"/>
      <c r="DYK30" s="497"/>
      <c r="DYL30" s="497"/>
      <c r="DYM30" s="497"/>
      <c r="DYN30" s="497"/>
      <c r="DYO30" s="497"/>
      <c r="DYP30" s="497"/>
      <c r="DYQ30" s="497"/>
      <c r="DYR30" s="497"/>
      <c r="DYS30" s="497"/>
      <c r="DYT30" s="497"/>
      <c r="DYU30" s="497"/>
      <c r="DYV30" s="497"/>
      <c r="DYW30" s="497"/>
      <c r="DYX30" s="497"/>
      <c r="DYY30" s="497"/>
      <c r="DYZ30" s="497"/>
      <c r="DZA30" s="497"/>
      <c r="DZB30" s="497"/>
      <c r="DZC30" s="497"/>
      <c r="DZD30" s="497"/>
      <c r="DZE30" s="497"/>
      <c r="DZF30" s="497"/>
      <c r="DZG30" s="497"/>
      <c r="DZH30" s="497"/>
      <c r="DZI30" s="497"/>
      <c r="DZJ30" s="497"/>
      <c r="DZK30" s="497"/>
      <c r="DZL30" s="497"/>
      <c r="DZM30" s="497"/>
      <c r="DZN30" s="497"/>
      <c r="DZO30" s="497"/>
      <c r="DZP30" s="497"/>
      <c r="DZQ30" s="497"/>
      <c r="DZR30" s="497"/>
      <c r="DZS30" s="497"/>
      <c r="DZT30" s="497"/>
      <c r="DZU30" s="497"/>
      <c r="DZV30" s="497"/>
      <c r="DZW30" s="497"/>
      <c r="DZX30" s="497"/>
      <c r="DZY30" s="497"/>
      <c r="DZZ30" s="497"/>
      <c r="EAA30" s="497"/>
      <c r="EAB30" s="497"/>
      <c r="EAC30" s="497"/>
      <c r="EAD30" s="497"/>
      <c r="EAE30" s="497"/>
      <c r="EAF30" s="497"/>
      <c r="EAG30" s="497"/>
      <c r="EAH30" s="497"/>
      <c r="EAI30" s="497"/>
      <c r="EAJ30" s="497"/>
      <c r="EAK30" s="497"/>
      <c r="EAL30" s="497"/>
      <c r="EAM30" s="497"/>
      <c r="EAN30" s="497"/>
      <c r="EAO30" s="497"/>
      <c r="EAP30" s="497"/>
      <c r="EAQ30" s="497"/>
      <c r="EAR30" s="497"/>
      <c r="EAS30" s="497"/>
      <c r="EAT30" s="497"/>
      <c r="EAU30" s="497"/>
      <c r="EAV30" s="497"/>
      <c r="EAW30" s="497"/>
      <c r="EAX30" s="497"/>
      <c r="EAY30" s="497"/>
      <c r="EAZ30" s="497"/>
      <c r="EBA30" s="497"/>
      <c r="EBB30" s="497"/>
      <c r="EBC30" s="497"/>
      <c r="EBD30" s="497"/>
      <c r="EBE30" s="497"/>
      <c r="EBF30" s="497"/>
      <c r="EBG30" s="497"/>
      <c r="EBH30" s="497"/>
      <c r="EBI30" s="497"/>
      <c r="EBJ30" s="497"/>
      <c r="EBK30" s="497"/>
      <c r="EBL30" s="497"/>
      <c r="EBM30" s="497"/>
      <c r="EBN30" s="497"/>
      <c r="EBO30" s="497"/>
      <c r="EBP30" s="497"/>
      <c r="EBQ30" s="497"/>
      <c r="EBR30" s="497"/>
      <c r="EBS30" s="497"/>
      <c r="EBT30" s="497"/>
      <c r="EBU30" s="497"/>
      <c r="EBV30" s="497"/>
      <c r="EBW30" s="497"/>
      <c r="EBX30" s="497"/>
      <c r="EBY30" s="497"/>
      <c r="EBZ30" s="497"/>
      <c r="ECA30" s="497"/>
      <c r="ECB30" s="497"/>
      <c r="ECC30" s="497"/>
      <c r="ECD30" s="497"/>
      <c r="ECE30" s="497"/>
      <c r="ECF30" s="497"/>
      <c r="ECG30" s="497"/>
      <c r="ECH30" s="497"/>
      <c r="ECI30" s="497"/>
      <c r="ECJ30" s="497"/>
      <c r="ECK30" s="497"/>
      <c r="ECL30" s="497"/>
      <c r="ECM30" s="497"/>
      <c r="ECN30" s="497"/>
      <c r="ECO30" s="497"/>
      <c r="ECP30" s="497"/>
      <c r="ECQ30" s="497"/>
      <c r="ECR30" s="497"/>
      <c r="ECS30" s="497"/>
      <c r="ECT30" s="497"/>
      <c r="ECU30" s="497"/>
      <c r="ECV30" s="497"/>
      <c r="ECW30" s="497"/>
      <c r="ECX30" s="497"/>
      <c r="ECY30" s="497"/>
      <c r="ECZ30" s="497"/>
      <c r="EDA30" s="497"/>
      <c r="EDB30" s="497"/>
      <c r="EDC30" s="497"/>
      <c r="EDD30" s="497"/>
      <c r="EDE30" s="497"/>
      <c r="EDF30" s="497"/>
      <c r="EDG30" s="497"/>
      <c r="EDH30" s="497"/>
      <c r="EDI30" s="497"/>
      <c r="EDJ30" s="497"/>
      <c r="EDK30" s="497"/>
      <c r="EDL30" s="497"/>
      <c r="EDM30" s="497"/>
      <c r="EDN30" s="497"/>
      <c r="EDO30" s="497"/>
      <c r="EDP30" s="497"/>
      <c r="EDQ30" s="497"/>
      <c r="EDR30" s="497"/>
      <c r="EDS30" s="497"/>
      <c r="EDT30" s="497"/>
      <c r="EDU30" s="497"/>
      <c r="EDV30" s="497"/>
      <c r="EDW30" s="497"/>
      <c r="EDX30" s="497"/>
      <c r="EDY30" s="497"/>
      <c r="EDZ30" s="497"/>
      <c r="EEA30" s="497"/>
      <c r="EEB30" s="497"/>
      <c r="EEC30" s="497"/>
      <c r="EED30" s="497"/>
      <c r="EEE30" s="497"/>
      <c r="EEF30" s="497"/>
      <c r="EEG30" s="497"/>
      <c r="EEH30" s="497"/>
      <c r="EEI30" s="497"/>
      <c r="EEJ30" s="497"/>
      <c r="EEK30" s="497"/>
      <c r="EEL30" s="497"/>
      <c r="EEM30" s="497"/>
      <c r="EEN30" s="497"/>
      <c r="EEO30" s="497"/>
      <c r="EEP30" s="497"/>
      <c r="EEQ30" s="497"/>
      <c r="EER30" s="497"/>
      <c r="EES30" s="497"/>
      <c r="EET30" s="497"/>
      <c r="EEU30" s="497"/>
      <c r="EEV30" s="497"/>
      <c r="EEW30" s="497"/>
      <c r="EEX30" s="497"/>
      <c r="EEY30" s="497"/>
      <c r="EEZ30" s="497"/>
      <c r="EFA30" s="497"/>
      <c r="EFB30" s="497"/>
      <c r="EFC30" s="497"/>
      <c r="EFD30" s="497"/>
      <c r="EFE30" s="497"/>
      <c r="EFF30" s="497"/>
      <c r="EFG30" s="497"/>
      <c r="EFH30" s="497"/>
      <c r="EFI30" s="497"/>
      <c r="EFJ30" s="497"/>
      <c r="EFK30" s="497"/>
      <c r="EFL30" s="497"/>
      <c r="EFM30" s="497"/>
      <c r="EFN30" s="497"/>
      <c r="EFO30" s="497"/>
      <c r="EFP30" s="497"/>
      <c r="EFQ30" s="497"/>
      <c r="EFR30" s="497"/>
      <c r="EFS30" s="497"/>
      <c r="EFT30" s="497"/>
      <c r="EFU30" s="497"/>
      <c r="EFV30" s="497"/>
      <c r="EFW30" s="497"/>
      <c r="EFX30" s="497"/>
      <c r="EFY30" s="497"/>
      <c r="EFZ30" s="497"/>
      <c r="EGA30" s="497"/>
      <c r="EGB30" s="497"/>
      <c r="EGC30" s="497"/>
      <c r="EGD30" s="497"/>
      <c r="EGE30" s="497"/>
      <c r="EGF30" s="497"/>
      <c r="EGG30" s="497"/>
      <c r="EGH30" s="497"/>
      <c r="EGI30" s="497"/>
      <c r="EGJ30" s="497"/>
      <c r="EGK30" s="497"/>
      <c r="EGL30" s="497"/>
      <c r="EGM30" s="497"/>
      <c r="EGN30" s="497"/>
      <c r="EGO30" s="497"/>
      <c r="EGP30" s="497"/>
      <c r="EGQ30" s="497"/>
      <c r="EGR30" s="497"/>
      <c r="EGS30" s="497"/>
      <c r="EGT30" s="497"/>
      <c r="EGU30" s="497"/>
      <c r="EGV30" s="497"/>
      <c r="EGW30" s="497"/>
      <c r="EGX30" s="497"/>
      <c r="EGY30" s="497"/>
      <c r="EGZ30" s="497"/>
      <c r="EHA30" s="497"/>
      <c r="EHB30" s="497"/>
      <c r="EHC30" s="497"/>
      <c r="EHD30" s="497"/>
      <c r="EHE30" s="497"/>
      <c r="EHF30" s="497"/>
      <c r="EHG30" s="497"/>
      <c r="EHH30" s="497"/>
      <c r="EHI30" s="497"/>
      <c r="EHJ30" s="497"/>
      <c r="EHK30" s="497"/>
      <c r="EHL30" s="497"/>
      <c r="EHM30" s="497"/>
      <c r="EHN30" s="497"/>
      <c r="EHO30" s="497"/>
      <c r="EHP30" s="497"/>
      <c r="EHQ30" s="497"/>
      <c r="EHR30" s="497"/>
      <c r="EHS30" s="497"/>
      <c r="EHT30" s="497"/>
      <c r="EHU30" s="497"/>
      <c r="EHV30" s="497"/>
      <c r="EHW30" s="497"/>
      <c r="EHX30" s="497"/>
      <c r="EHY30" s="497"/>
      <c r="EHZ30" s="497"/>
      <c r="EIA30" s="497"/>
      <c r="EIB30" s="497"/>
      <c r="EIC30" s="497"/>
      <c r="EID30" s="497"/>
      <c r="EIE30" s="497"/>
      <c r="EIF30" s="497"/>
      <c r="EIG30" s="497"/>
      <c r="EIH30" s="497"/>
      <c r="EII30" s="497"/>
      <c r="EIJ30" s="497"/>
      <c r="EIK30" s="497"/>
      <c r="EIL30" s="497"/>
      <c r="EIM30" s="497"/>
      <c r="EIN30" s="497"/>
      <c r="EIO30" s="497"/>
      <c r="EIP30" s="497"/>
      <c r="EIQ30" s="497"/>
      <c r="EIR30" s="497"/>
      <c r="EIS30" s="497"/>
      <c r="EIT30" s="497"/>
      <c r="EIU30" s="497"/>
      <c r="EIV30" s="497"/>
      <c r="EIW30" s="497"/>
      <c r="EIX30" s="497"/>
      <c r="EIY30" s="497"/>
      <c r="EIZ30" s="497"/>
      <c r="EJA30" s="497"/>
      <c r="EJB30" s="497"/>
      <c r="EJC30" s="497"/>
      <c r="EJD30" s="497"/>
      <c r="EJE30" s="497"/>
      <c r="EJF30" s="497"/>
      <c r="EJG30" s="497"/>
      <c r="EJH30" s="497"/>
      <c r="EJI30" s="497"/>
      <c r="EJJ30" s="497"/>
      <c r="EJK30" s="497"/>
      <c r="EJL30" s="497"/>
      <c r="EJM30" s="497"/>
      <c r="EJN30" s="497"/>
      <c r="EJO30" s="497"/>
      <c r="EJP30" s="497"/>
      <c r="EJQ30" s="497"/>
      <c r="EJR30" s="497"/>
      <c r="EJS30" s="497"/>
      <c r="EJT30" s="497"/>
      <c r="EJU30" s="497"/>
      <c r="EJV30" s="497"/>
      <c r="EJW30" s="497"/>
      <c r="EJX30" s="497"/>
      <c r="EJY30" s="497"/>
      <c r="EJZ30" s="497"/>
      <c r="EKA30" s="497"/>
      <c r="EKB30" s="497"/>
      <c r="EKC30" s="497"/>
      <c r="EKD30" s="497"/>
      <c r="EKE30" s="497"/>
      <c r="EKF30" s="497"/>
      <c r="EKG30" s="497"/>
      <c r="EKH30" s="497"/>
      <c r="EKI30" s="497"/>
      <c r="EKJ30" s="497"/>
      <c r="EKK30" s="497"/>
      <c r="EKL30" s="497"/>
      <c r="EKM30" s="497"/>
      <c r="EKN30" s="497"/>
      <c r="EKO30" s="497"/>
      <c r="EKP30" s="497"/>
      <c r="EKQ30" s="497"/>
      <c r="EKR30" s="497"/>
      <c r="EKS30" s="497"/>
      <c r="EKT30" s="497"/>
      <c r="EKU30" s="497"/>
      <c r="EKV30" s="497"/>
      <c r="EKW30" s="497"/>
      <c r="EKX30" s="497"/>
      <c r="EKY30" s="497"/>
      <c r="EKZ30" s="497"/>
      <c r="ELA30" s="497"/>
      <c r="ELB30" s="497"/>
      <c r="ELC30" s="497"/>
      <c r="ELD30" s="497"/>
      <c r="ELE30" s="497"/>
      <c r="ELF30" s="497"/>
      <c r="ELG30" s="497"/>
      <c r="ELH30" s="497"/>
      <c r="ELI30" s="497"/>
      <c r="ELJ30" s="497"/>
      <c r="ELK30" s="497"/>
      <c r="ELL30" s="497"/>
      <c r="ELM30" s="497"/>
      <c r="ELN30" s="497"/>
      <c r="ELO30" s="497"/>
      <c r="ELP30" s="497"/>
      <c r="ELQ30" s="497"/>
      <c r="ELR30" s="497"/>
      <c r="ELS30" s="497"/>
      <c r="ELT30" s="497"/>
      <c r="ELU30" s="497"/>
      <c r="ELV30" s="497"/>
      <c r="ELW30" s="497"/>
      <c r="ELX30" s="497"/>
      <c r="ELY30" s="497"/>
      <c r="ELZ30" s="497"/>
      <c r="EMA30" s="497"/>
      <c r="EMB30" s="497"/>
      <c r="EMC30" s="497"/>
      <c r="EMD30" s="497"/>
      <c r="EME30" s="497"/>
      <c r="EMF30" s="497"/>
      <c r="EMG30" s="497"/>
      <c r="EMH30" s="497"/>
      <c r="EMI30" s="497"/>
      <c r="EMJ30" s="497"/>
      <c r="EMK30" s="497"/>
      <c r="EML30" s="497"/>
      <c r="EMM30" s="497"/>
      <c r="EMN30" s="497"/>
      <c r="EMO30" s="497"/>
      <c r="EMP30" s="497"/>
      <c r="EMQ30" s="497"/>
      <c r="EMR30" s="497"/>
      <c r="EMS30" s="497"/>
      <c r="EMT30" s="497"/>
      <c r="EMU30" s="497"/>
      <c r="EMV30" s="497"/>
      <c r="EMW30" s="497"/>
      <c r="EMX30" s="497"/>
      <c r="EMY30" s="497"/>
      <c r="EMZ30" s="497"/>
      <c r="ENA30" s="497"/>
      <c r="ENB30" s="497"/>
      <c r="ENC30" s="497"/>
      <c r="END30" s="497"/>
      <c r="ENE30" s="497"/>
      <c r="ENF30" s="497"/>
      <c r="ENG30" s="497"/>
      <c r="ENH30" s="497"/>
      <c r="ENI30" s="497"/>
      <c r="ENJ30" s="497"/>
      <c r="ENK30" s="497"/>
      <c r="ENL30" s="497"/>
      <c r="ENM30" s="497"/>
      <c r="ENN30" s="497"/>
      <c r="ENO30" s="497"/>
      <c r="ENP30" s="497"/>
      <c r="ENQ30" s="497"/>
      <c r="ENR30" s="497"/>
      <c r="ENS30" s="497"/>
      <c r="ENT30" s="497"/>
      <c r="ENU30" s="497"/>
      <c r="ENV30" s="497"/>
      <c r="ENW30" s="497"/>
      <c r="ENX30" s="497"/>
      <c r="ENY30" s="497"/>
      <c r="ENZ30" s="497"/>
      <c r="EOA30" s="497"/>
      <c r="EOB30" s="497"/>
      <c r="EOC30" s="497"/>
      <c r="EOD30" s="497"/>
      <c r="EOE30" s="497"/>
      <c r="EOF30" s="497"/>
      <c r="EOG30" s="497"/>
      <c r="EOH30" s="497"/>
      <c r="EOI30" s="497"/>
      <c r="EOJ30" s="497"/>
      <c r="EOK30" s="497"/>
      <c r="EOL30" s="497"/>
      <c r="EOM30" s="497"/>
      <c r="EON30" s="497"/>
      <c r="EOO30" s="497"/>
      <c r="EOP30" s="497"/>
      <c r="EOQ30" s="497"/>
      <c r="EOR30" s="497"/>
      <c r="EOS30" s="497"/>
      <c r="EOT30" s="497"/>
      <c r="EOU30" s="497"/>
      <c r="EOV30" s="497"/>
      <c r="EOW30" s="497"/>
      <c r="EOX30" s="497"/>
      <c r="EOY30" s="497"/>
      <c r="EOZ30" s="497"/>
      <c r="EPA30" s="497"/>
      <c r="EPB30" s="497"/>
      <c r="EPC30" s="497"/>
      <c r="EPD30" s="497"/>
      <c r="EPE30" s="497"/>
      <c r="EPF30" s="497"/>
      <c r="EPG30" s="497"/>
      <c r="EPH30" s="497"/>
      <c r="EPI30" s="497"/>
      <c r="EPJ30" s="497"/>
      <c r="EPK30" s="497"/>
      <c r="EPL30" s="497"/>
      <c r="EPM30" s="497"/>
      <c r="EPN30" s="497"/>
      <c r="EPO30" s="497"/>
      <c r="EPP30" s="497"/>
      <c r="EPQ30" s="497"/>
      <c r="EPR30" s="497"/>
      <c r="EPS30" s="497"/>
      <c r="EPT30" s="497"/>
      <c r="EPU30" s="497"/>
      <c r="EPV30" s="497"/>
      <c r="EPW30" s="497"/>
      <c r="EPX30" s="497"/>
      <c r="EPY30" s="497"/>
      <c r="EPZ30" s="497"/>
      <c r="EQA30" s="497"/>
      <c r="EQB30" s="497"/>
      <c r="EQC30" s="497"/>
      <c r="EQD30" s="497"/>
      <c r="EQE30" s="497"/>
      <c r="EQF30" s="497"/>
      <c r="EQG30" s="497"/>
      <c r="EQH30" s="497"/>
      <c r="EQI30" s="497"/>
      <c r="EQJ30" s="497"/>
      <c r="EQK30" s="497"/>
      <c r="EQL30" s="497"/>
      <c r="EQM30" s="497"/>
      <c r="EQN30" s="497"/>
      <c r="EQO30" s="497"/>
      <c r="EQP30" s="497"/>
      <c r="EQQ30" s="497"/>
      <c r="EQR30" s="497"/>
      <c r="EQS30" s="497"/>
      <c r="EQT30" s="497"/>
      <c r="EQU30" s="497"/>
      <c r="EQV30" s="497"/>
      <c r="EQW30" s="497"/>
      <c r="EQX30" s="497"/>
      <c r="EQY30" s="497"/>
      <c r="EQZ30" s="497"/>
      <c r="ERA30" s="497"/>
      <c r="ERB30" s="497"/>
      <c r="ERC30" s="497"/>
      <c r="ERD30" s="497"/>
      <c r="ERE30" s="497"/>
      <c r="ERF30" s="497"/>
      <c r="ERG30" s="497"/>
      <c r="ERH30" s="497"/>
      <c r="ERI30" s="497"/>
      <c r="ERJ30" s="497"/>
      <c r="ERK30" s="497"/>
      <c r="ERL30" s="497"/>
      <c r="ERM30" s="497"/>
      <c r="ERN30" s="497"/>
      <c r="ERO30" s="497"/>
      <c r="ERP30" s="497"/>
      <c r="ERQ30" s="497"/>
      <c r="ERR30" s="497"/>
      <c r="ERS30" s="497"/>
      <c r="ERT30" s="497"/>
      <c r="ERU30" s="497"/>
      <c r="ERV30" s="497"/>
      <c r="ERW30" s="497"/>
      <c r="ERX30" s="497"/>
      <c r="ERY30" s="497"/>
      <c r="ERZ30" s="497"/>
      <c r="ESA30" s="497"/>
      <c r="ESB30" s="497"/>
      <c r="ESC30" s="497"/>
      <c r="ESD30" s="497"/>
      <c r="ESE30" s="497"/>
      <c r="ESF30" s="497"/>
      <c r="ESG30" s="497"/>
      <c r="ESH30" s="497"/>
      <c r="ESI30" s="497"/>
      <c r="ESJ30" s="497"/>
      <c r="ESK30" s="497"/>
      <c r="ESL30" s="497"/>
      <c r="ESM30" s="497"/>
      <c r="ESN30" s="497"/>
      <c r="ESO30" s="497"/>
      <c r="ESP30" s="497"/>
      <c r="ESQ30" s="497"/>
      <c r="ESR30" s="497"/>
      <c r="ESS30" s="497"/>
      <c r="EST30" s="497"/>
      <c r="ESU30" s="497"/>
      <c r="ESV30" s="497"/>
      <c r="ESW30" s="497"/>
      <c r="ESX30" s="497"/>
      <c r="ESY30" s="497"/>
      <c r="ESZ30" s="497"/>
      <c r="ETA30" s="497"/>
      <c r="ETB30" s="497"/>
      <c r="ETC30" s="497"/>
      <c r="ETD30" s="497"/>
      <c r="ETE30" s="497"/>
      <c r="ETF30" s="497"/>
      <c r="ETG30" s="497"/>
      <c r="ETH30" s="497"/>
      <c r="ETI30" s="497"/>
      <c r="ETJ30" s="497"/>
      <c r="ETK30" s="497"/>
      <c r="ETL30" s="497"/>
      <c r="ETM30" s="497"/>
      <c r="ETN30" s="497"/>
      <c r="ETO30" s="497"/>
      <c r="ETP30" s="497"/>
      <c r="ETQ30" s="497"/>
      <c r="ETR30" s="497"/>
      <c r="ETS30" s="497"/>
      <c r="ETT30" s="497"/>
      <c r="ETU30" s="497"/>
      <c r="ETV30" s="497"/>
      <c r="ETW30" s="497"/>
      <c r="ETX30" s="497"/>
      <c r="ETY30" s="497"/>
      <c r="ETZ30" s="497"/>
      <c r="EUA30" s="497"/>
      <c r="EUB30" s="497"/>
      <c r="EUC30" s="497"/>
      <c r="EUD30" s="497"/>
      <c r="EUE30" s="497"/>
      <c r="EUF30" s="497"/>
      <c r="EUG30" s="497"/>
      <c r="EUH30" s="497"/>
      <c r="EUI30" s="497"/>
      <c r="EUJ30" s="497"/>
      <c r="EUK30" s="497"/>
      <c r="EUL30" s="497"/>
      <c r="EUM30" s="497"/>
      <c r="EUN30" s="497"/>
      <c r="EUO30" s="497"/>
      <c r="EUP30" s="497"/>
      <c r="EUQ30" s="497"/>
      <c r="EUR30" s="497"/>
      <c r="EUS30" s="497"/>
      <c r="EUT30" s="497"/>
      <c r="EUU30" s="497"/>
      <c r="EUV30" s="497"/>
      <c r="EUW30" s="497"/>
      <c r="EUX30" s="497"/>
      <c r="EUY30" s="497"/>
      <c r="EUZ30" s="497"/>
      <c r="EVA30" s="497"/>
      <c r="EVB30" s="497"/>
      <c r="EVC30" s="497"/>
      <c r="EVD30" s="497"/>
      <c r="EVE30" s="497"/>
      <c r="EVF30" s="497"/>
      <c r="EVG30" s="497"/>
      <c r="EVH30" s="497"/>
      <c r="EVI30" s="497"/>
      <c r="EVJ30" s="497"/>
      <c r="EVK30" s="497"/>
      <c r="EVL30" s="497"/>
      <c r="EVM30" s="497"/>
      <c r="EVN30" s="497"/>
      <c r="EVO30" s="497"/>
      <c r="EVP30" s="497"/>
      <c r="EVQ30" s="497"/>
      <c r="EVR30" s="497"/>
      <c r="EVS30" s="497"/>
      <c r="EVT30" s="497"/>
      <c r="EVU30" s="497"/>
      <c r="EVV30" s="497"/>
      <c r="EVW30" s="497"/>
      <c r="EVX30" s="497"/>
      <c r="EVY30" s="497"/>
      <c r="EVZ30" s="497"/>
      <c r="EWA30" s="497"/>
      <c r="EWB30" s="497"/>
      <c r="EWC30" s="497"/>
      <c r="EWD30" s="497"/>
      <c r="EWE30" s="497"/>
      <c r="EWF30" s="497"/>
      <c r="EWG30" s="497"/>
      <c r="EWH30" s="497"/>
      <c r="EWI30" s="497"/>
      <c r="EWJ30" s="497"/>
      <c r="EWK30" s="497"/>
      <c r="EWL30" s="497"/>
      <c r="EWM30" s="497"/>
      <c r="EWN30" s="497"/>
      <c r="EWO30" s="497"/>
      <c r="EWP30" s="497"/>
      <c r="EWQ30" s="497"/>
      <c r="EWR30" s="497"/>
      <c r="EWS30" s="497"/>
      <c r="EWT30" s="497"/>
      <c r="EWU30" s="497"/>
      <c r="EWV30" s="497"/>
      <c r="EWW30" s="497"/>
      <c r="EWX30" s="497"/>
      <c r="EWY30" s="497"/>
      <c r="EWZ30" s="497"/>
      <c r="EXA30" s="497"/>
      <c r="EXB30" s="497"/>
      <c r="EXC30" s="497"/>
      <c r="EXD30" s="497"/>
      <c r="EXE30" s="497"/>
      <c r="EXF30" s="497"/>
      <c r="EXG30" s="497"/>
      <c r="EXH30" s="497"/>
      <c r="EXI30" s="497"/>
      <c r="EXJ30" s="497"/>
      <c r="EXK30" s="497"/>
      <c r="EXL30" s="497"/>
      <c r="EXM30" s="497"/>
      <c r="EXN30" s="497"/>
      <c r="EXO30" s="497"/>
      <c r="EXP30" s="497"/>
      <c r="EXQ30" s="497"/>
      <c r="EXR30" s="497"/>
      <c r="EXS30" s="497"/>
      <c r="EXT30" s="497"/>
      <c r="EXU30" s="497"/>
      <c r="EXV30" s="497"/>
      <c r="EXW30" s="497"/>
      <c r="EXX30" s="497"/>
      <c r="EXY30" s="497"/>
      <c r="EXZ30" s="497"/>
      <c r="EYA30" s="497"/>
      <c r="EYB30" s="497"/>
      <c r="EYC30" s="497"/>
      <c r="EYD30" s="497"/>
      <c r="EYE30" s="497"/>
      <c r="EYF30" s="497"/>
      <c r="EYG30" s="497"/>
      <c r="EYH30" s="497"/>
      <c r="EYI30" s="497"/>
      <c r="EYJ30" s="497"/>
      <c r="EYK30" s="497"/>
      <c r="EYL30" s="497"/>
      <c r="EYM30" s="497"/>
      <c r="EYN30" s="497"/>
      <c r="EYO30" s="497"/>
      <c r="EYP30" s="497"/>
      <c r="EYQ30" s="497"/>
      <c r="EYR30" s="497"/>
      <c r="EYS30" s="497"/>
      <c r="EYT30" s="497"/>
      <c r="EYU30" s="497"/>
      <c r="EYV30" s="497"/>
      <c r="EYW30" s="497"/>
      <c r="EYX30" s="497"/>
      <c r="EYY30" s="497"/>
      <c r="EYZ30" s="497"/>
      <c r="EZA30" s="497"/>
      <c r="EZB30" s="497"/>
      <c r="EZC30" s="497"/>
      <c r="EZD30" s="497"/>
      <c r="EZE30" s="497"/>
      <c r="EZF30" s="497"/>
      <c r="EZG30" s="497"/>
      <c r="EZH30" s="497"/>
      <c r="EZI30" s="497"/>
      <c r="EZJ30" s="497"/>
      <c r="EZK30" s="497"/>
      <c r="EZL30" s="497"/>
      <c r="EZM30" s="497"/>
      <c r="EZN30" s="497"/>
      <c r="EZO30" s="497"/>
      <c r="EZP30" s="497"/>
      <c r="EZQ30" s="497"/>
      <c r="EZR30" s="497"/>
      <c r="EZS30" s="497"/>
      <c r="EZT30" s="497"/>
      <c r="EZU30" s="497"/>
      <c r="EZV30" s="497"/>
      <c r="EZW30" s="497"/>
      <c r="EZX30" s="497"/>
      <c r="EZY30" s="497"/>
      <c r="EZZ30" s="497"/>
      <c r="FAA30" s="497"/>
      <c r="FAB30" s="497"/>
      <c r="FAC30" s="497"/>
      <c r="FAD30" s="497"/>
      <c r="FAE30" s="497"/>
      <c r="FAF30" s="497"/>
      <c r="FAG30" s="497"/>
      <c r="FAH30" s="497"/>
      <c r="FAI30" s="497"/>
      <c r="FAJ30" s="497"/>
      <c r="FAK30" s="497"/>
      <c r="FAL30" s="497"/>
      <c r="FAM30" s="497"/>
      <c r="FAN30" s="497"/>
      <c r="FAO30" s="497"/>
      <c r="FAP30" s="497"/>
      <c r="FAQ30" s="497"/>
      <c r="FAR30" s="497"/>
      <c r="FAS30" s="497"/>
      <c r="FAT30" s="497"/>
      <c r="FAU30" s="497"/>
      <c r="FAV30" s="497"/>
      <c r="FAW30" s="497"/>
      <c r="FAX30" s="497"/>
      <c r="FAY30" s="497"/>
      <c r="FAZ30" s="497"/>
      <c r="FBA30" s="497"/>
      <c r="FBB30" s="497"/>
      <c r="FBC30" s="497"/>
      <c r="FBD30" s="497"/>
      <c r="FBE30" s="497"/>
      <c r="FBF30" s="497"/>
      <c r="FBG30" s="497"/>
      <c r="FBH30" s="497"/>
      <c r="FBI30" s="497"/>
      <c r="FBJ30" s="497"/>
      <c r="FBK30" s="497"/>
      <c r="FBL30" s="497"/>
      <c r="FBM30" s="497"/>
      <c r="FBN30" s="497"/>
      <c r="FBO30" s="497"/>
      <c r="FBP30" s="497"/>
      <c r="FBQ30" s="497"/>
      <c r="FBR30" s="497"/>
      <c r="FBS30" s="497"/>
      <c r="FBT30" s="497"/>
      <c r="FBU30" s="497"/>
      <c r="FBV30" s="497"/>
      <c r="FBW30" s="497"/>
      <c r="FBX30" s="497"/>
      <c r="FBY30" s="497"/>
      <c r="FBZ30" s="497"/>
      <c r="FCA30" s="497"/>
      <c r="FCB30" s="497"/>
      <c r="FCC30" s="497"/>
      <c r="FCD30" s="497"/>
      <c r="FCE30" s="497"/>
      <c r="FCF30" s="497"/>
      <c r="FCG30" s="497"/>
      <c r="FCH30" s="497"/>
      <c r="FCI30" s="497"/>
      <c r="FCJ30" s="497"/>
      <c r="FCK30" s="497"/>
      <c r="FCL30" s="497"/>
      <c r="FCM30" s="497"/>
      <c r="FCN30" s="497"/>
      <c r="FCO30" s="497"/>
      <c r="FCP30" s="497"/>
      <c r="FCQ30" s="497"/>
      <c r="FCR30" s="497"/>
      <c r="FCS30" s="497"/>
      <c r="FCT30" s="497"/>
      <c r="FCU30" s="497"/>
      <c r="FCV30" s="497"/>
      <c r="FCW30" s="497"/>
      <c r="FCX30" s="497"/>
      <c r="FCY30" s="497"/>
      <c r="FCZ30" s="497"/>
      <c r="FDA30" s="497"/>
      <c r="FDB30" s="497"/>
      <c r="FDC30" s="497"/>
      <c r="FDD30" s="497"/>
      <c r="FDE30" s="497"/>
      <c r="FDF30" s="497"/>
      <c r="FDG30" s="497"/>
      <c r="FDH30" s="497"/>
      <c r="FDI30" s="497"/>
      <c r="FDJ30" s="497"/>
      <c r="FDK30" s="497"/>
      <c r="FDL30" s="497"/>
      <c r="FDM30" s="497"/>
      <c r="FDN30" s="497"/>
      <c r="FDO30" s="497"/>
      <c r="FDP30" s="497"/>
      <c r="FDQ30" s="497"/>
      <c r="FDR30" s="497"/>
      <c r="FDS30" s="497"/>
      <c r="FDT30" s="497"/>
      <c r="FDU30" s="497"/>
      <c r="FDV30" s="497"/>
      <c r="FDW30" s="497"/>
      <c r="FDX30" s="497"/>
      <c r="FDY30" s="497"/>
      <c r="FDZ30" s="497"/>
      <c r="FEA30" s="497"/>
      <c r="FEB30" s="497"/>
      <c r="FEC30" s="497"/>
      <c r="FED30" s="497"/>
      <c r="FEE30" s="497"/>
      <c r="FEF30" s="497"/>
      <c r="FEG30" s="497"/>
      <c r="FEH30" s="497"/>
      <c r="FEI30" s="497"/>
      <c r="FEJ30" s="497"/>
      <c r="FEK30" s="497"/>
      <c r="FEL30" s="497"/>
      <c r="FEM30" s="497"/>
      <c r="FEN30" s="497"/>
      <c r="FEO30" s="497"/>
      <c r="FEP30" s="497"/>
      <c r="FEQ30" s="497"/>
      <c r="FER30" s="497"/>
      <c r="FES30" s="497"/>
      <c r="FET30" s="497"/>
      <c r="FEU30" s="497"/>
      <c r="FEV30" s="497"/>
      <c r="FEW30" s="497"/>
      <c r="FEX30" s="497"/>
      <c r="FEY30" s="497"/>
      <c r="FEZ30" s="497"/>
      <c r="FFA30" s="497"/>
      <c r="FFB30" s="497"/>
      <c r="FFC30" s="497"/>
      <c r="FFD30" s="497"/>
      <c r="FFE30" s="497"/>
      <c r="FFF30" s="497"/>
      <c r="FFG30" s="497"/>
      <c r="FFH30" s="497"/>
      <c r="FFI30" s="497"/>
      <c r="FFJ30" s="497"/>
      <c r="FFK30" s="497"/>
      <c r="FFL30" s="497"/>
      <c r="FFM30" s="497"/>
      <c r="FFN30" s="497"/>
      <c r="FFO30" s="497"/>
      <c r="FFP30" s="497"/>
      <c r="FFQ30" s="497"/>
      <c r="FFR30" s="497"/>
      <c r="FFS30" s="497"/>
      <c r="FFT30" s="497"/>
      <c r="FFU30" s="497"/>
      <c r="FFV30" s="497"/>
      <c r="FFW30" s="497"/>
      <c r="FFX30" s="497"/>
      <c r="FFY30" s="497"/>
      <c r="FFZ30" s="497"/>
      <c r="FGA30" s="497"/>
      <c r="FGB30" s="497"/>
      <c r="FGC30" s="497"/>
      <c r="FGD30" s="497"/>
      <c r="FGE30" s="497"/>
      <c r="FGF30" s="497"/>
      <c r="FGG30" s="497"/>
      <c r="FGH30" s="497"/>
      <c r="FGI30" s="497"/>
      <c r="FGJ30" s="497"/>
      <c r="FGK30" s="497"/>
      <c r="FGL30" s="497"/>
      <c r="FGM30" s="497"/>
      <c r="FGN30" s="497"/>
      <c r="FGO30" s="497"/>
      <c r="FGP30" s="497"/>
      <c r="FGQ30" s="497"/>
      <c r="FGR30" s="497"/>
      <c r="FGS30" s="497"/>
      <c r="FGT30" s="497"/>
      <c r="FGU30" s="497"/>
      <c r="FGV30" s="497"/>
      <c r="FGW30" s="497"/>
      <c r="FGX30" s="497"/>
      <c r="FGY30" s="497"/>
      <c r="FGZ30" s="497"/>
      <c r="FHA30" s="497"/>
      <c r="FHB30" s="497"/>
      <c r="FHC30" s="497"/>
      <c r="FHD30" s="497"/>
      <c r="FHE30" s="497"/>
      <c r="FHF30" s="497"/>
      <c r="FHG30" s="497"/>
      <c r="FHH30" s="497"/>
      <c r="FHI30" s="497"/>
      <c r="FHJ30" s="497"/>
      <c r="FHK30" s="497"/>
      <c r="FHL30" s="497"/>
      <c r="FHM30" s="497"/>
      <c r="FHN30" s="497"/>
      <c r="FHO30" s="497"/>
      <c r="FHP30" s="497"/>
      <c r="FHQ30" s="497"/>
      <c r="FHR30" s="497"/>
      <c r="FHS30" s="497"/>
      <c r="FHT30" s="497"/>
      <c r="FHU30" s="497"/>
      <c r="FHV30" s="497"/>
      <c r="FHW30" s="497"/>
      <c r="FHX30" s="497"/>
      <c r="FHY30" s="497"/>
      <c r="FHZ30" s="497"/>
      <c r="FIA30" s="497"/>
      <c r="FIB30" s="497"/>
      <c r="FIC30" s="497"/>
      <c r="FID30" s="497"/>
      <c r="FIE30" s="497"/>
      <c r="FIF30" s="497"/>
      <c r="FIG30" s="497"/>
      <c r="FIH30" s="497"/>
      <c r="FII30" s="497"/>
      <c r="FIJ30" s="497"/>
      <c r="FIK30" s="497"/>
      <c r="FIL30" s="497"/>
      <c r="FIM30" s="497"/>
      <c r="FIN30" s="497"/>
      <c r="FIO30" s="497"/>
      <c r="FIP30" s="497"/>
      <c r="FIQ30" s="497"/>
      <c r="FIR30" s="497"/>
      <c r="FIS30" s="497"/>
      <c r="FIT30" s="497"/>
      <c r="FIU30" s="497"/>
      <c r="FIV30" s="497"/>
      <c r="FIW30" s="497"/>
      <c r="FIX30" s="497"/>
      <c r="FIY30" s="497"/>
      <c r="FIZ30" s="497"/>
      <c r="FJA30" s="497"/>
      <c r="FJB30" s="497"/>
      <c r="FJC30" s="497"/>
      <c r="FJD30" s="497"/>
      <c r="FJE30" s="497"/>
      <c r="FJF30" s="497"/>
      <c r="FJG30" s="497"/>
      <c r="FJH30" s="497"/>
      <c r="FJI30" s="497"/>
      <c r="FJJ30" s="497"/>
      <c r="FJK30" s="497"/>
      <c r="FJL30" s="497"/>
      <c r="FJM30" s="497"/>
      <c r="FJN30" s="497"/>
      <c r="FJO30" s="497"/>
      <c r="FJP30" s="497"/>
      <c r="FJQ30" s="497"/>
      <c r="FJR30" s="497"/>
      <c r="FJS30" s="497"/>
      <c r="FJT30" s="497"/>
      <c r="FJU30" s="497"/>
      <c r="FJV30" s="497"/>
      <c r="FJW30" s="497"/>
      <c r="FJX30" s="497"/>
      <c r="FJY30" s="497"/>
      <c r="FJZ30" s="497"/>
      <c r="FKA30" s="497"/>
      <c r="FKB30" s="497"/>
      <c r="FKC30" s="497"/>
      <c r="FKD30" s="497"/>
      <c r="FKE30" s="497"/>
      <c r="FKF30" s="497"/>
      <c r="FKG30" s="497"/>
      <c r="FKH30" s="497"/>
      <c r="FKI30" s="497"/>
      <c r="FKJ30" s="497"/>
      <c r="FKK30" s="497"/>
      <c r="FKL30" s="497"/>
      <c r="FKM30" s="497"/>
      <c r="FKN30" s="497"/>
      <c r="FKO30" s="497"/>
      <c r="FKP30" s="497"/>
      <c r="FKQ30" s="497"/>
      <c r="FKR30" s="497"/>
      <c r="FKS30" s="497"/>
      <c r="FKT30" s="497"/>
      <c r="FKU30" s="497"/>
      <c r="FKV30" s="497"/>
      <c r="FKW30" s="497"/>
      <c r="FKX30" s="497"/>
      <c r="FKY30" s="497"/>
      <c r="FKZ30" s="497"/>
      <c r="FLA30" s="497"/>
      <c r="FLB30" s="497"/>
      <c r="FLC30" s="497"/>
      <c r="FLD30" s="497"/>
      <c r="FLE30" s="497"/>
      <c r="FLF30" s="497"/>
      <c r="FLG30" s="497"/>
      <c r="FLH30" s="497"/>
      <c r="FLI30" s="497"/>
      <c r="FLJ30" s="497"/>
      <c r="FLK30" s="497"/>
      <c r="FLL30" s="497"/>
      <c r="FLM30" s="497"/>
      <c r="FLN30" s="497"/>
      <c r="FLO30" s="497"/>
      <c r="FLP30" s="497"/>
      <c r="FLQ30" s="497"/>
      <c r="FLR30" s="497"/>
      <c r="FLS30" s="497"/>
      <c r="FLT30" s="497"/>
      <c r="FLU30" s="497"/>
      <c r="FLV30" s="497"/>
      <c r="FLW30" s="497"/>
      <c r="FLX30" s="497"/>
      <c r="FLY30" s="497"/>
      <c r="FLZ30" s="497"/>
      <c r="FMA30" s="497"/>
      <c r="FMB30" s="497"/>
      <c r="FMC30" s="497"/>
      <c r="FMD30" s="497"/>
      <c r="FME30" s="497"/>
      <c r="FMF30" s="497"/>
      <c r="FMG30" s="497"/>
      <c r="FMH30" s="497"/>
      <c r="FMI30" s="497"/>
      <c r="FMJ30" s="497"/>
      <c r="FMK30" s="497"/>
      <c r="FML30" s="497"/>
      <c r="FMM30" s="497"/>
      <c r="FMN30" s="497"/>
      <c r="FMO30" s="497"/>
      <c r="FMP30" s="497"/>
      <c r="FMQ30" s="497"/>
      <c r="FMR30" s="497"/>
      <c r="FMS30" s="497"/>
      <c r="FMT30" s="497"/>
      <c r="FMU30" s="497"/>
      <c r="FMV30" s="497"/>
      <c r="FMW30" s="497"/>
      <c r="FMX30" s="497"/>
      <c r="FMY30" s="497"/>
      <c r="FMZ30" s="497"/>
      <c r="FNA30" s="497"/>
      <c r="FNB30" s="497"/>
      <c r="FNC30" s="497"/>
      <c r="FND30" s="497"/>
      <c r="FNE30" s="497"/>
      <c r="FNF30" s="497"/>
      <c r="FNG30" s="497"/>
      <c r="FNH30" s="497"/>
      <c r="FNI30" s="497"/>
      <c r="FNJ30" s="497"/>
      <c r="FNK30" s="497"/>
      <c r="FNL30" s="497"/>
      <c r="FNM30" s="497"/>
      <c r="FNN30" s="497"/>
      <c r="FNO30" s="497"/>
      <c r="FNP30" s="497"/>
      <c r="FNQ30" s="497"/>
      <c r="FNR30" s="497"/>
      <c r="FNS30" s="497"/>
      <c r="FNT30" s="497"/>
      <c r="FNU30" s="497"/>
      <c r="FNV30" s="497"/>
      <c r="FNW30" s="497"/>
      <c r="FNX30" s="497"/>
      <c r="FNY30" s="497"/>
      <c r="FNZ30" s="497"/>
      <c r="FOA30" s="497"/>
      <c r="FOB30" s="497"/>
      <c r="FOC30" s="497"/>
      <c r="FOD30" s="497"/>
      <c r="FOE30" s="497"/>
      <c r="FOF30" s="497"/>
      <c r="FOG30" s="497"/>
      <c r="FOH30" s="497"/>
      <c r="FOI30" s="497"/>
      <c r="FOJ30" s="497"/>
      <c r="FOK30" s="497"/>
      <c r="FOL30" s="497"/>
      <c r="FOM30" s="497"/>
      <c r="FON30" s="497"/>
      <c r="FOO30" s="497"/>
      <c r="FOP30" s="497"/>
      <c r="FOQ30" s="497"/>
      <c r="FOR30" s="497"/>
      <c r="FOS30" s="497"/>
      <c r="FOT30" s="497"/>
      <c r="FOU30" s="497"/>
      <c r="FOV30" s="497"/>
      <c r="FOW30" s="497"/>
      <c r="FOX30" s="497"/>
      <c r="FOY30" s="497"/>
      <c r="FOZ30" s="497"/>
      <c r="FPA30" s="497"/>
      <c r="FPB30" s="497"/>
      <c r="FPC30" s="497"/>
      <c r="FPD30" s="497"/>
      <c r="FPE30" s="497"/>
      <c r="FPF30" s="497"/>
      <c r="FPG30" s="497"/>
      <c r="FPH30" s="497"/>
      <c r="FPI30" s="497"/>
      <c r="FPJ30" s="497"/>
      <c r="FPK30" s="497"/>
      <c r="FPL30" s="497"/>
      <c r="FPM30" s="497"/>
      <c r="FPN30" s="497"/>
      <c r="FPO30" s="497"/>
      <c r="FPP30" s="497"/>
      <c r="FPQ30" s="497"/>
      <c r="FPR30" s="497"/>
      <c r="FPS30" s="497"/>
      <c r="FPT30" s="497"/>
      <c r="FPU30" s="497"/>
      <c r="FPV30" s="497"/>
      <c r="FPW30" s="497"/>
      <c r="FPX30" s="497"/>
      <c r="FPY30" s="497"/>
      <c r="FPZ30" s="497"/>
      <c r="FQA30" s="497"/>
      <c r="FQB30" s="497"/>
      <c r="FQC30" s="497"/>
      <c r="FQD30" s="497"/>
      <c r="FQE30" s="497"/>
      <c r="FQF30" s="497"/>
      <c r="FQG30" s="497"/>
      <c r="FQH30" s="497"/>
      <c r="FQI30" s="497"/>
      <c r="FQJ30" s="497"/>
      <c r="FQK30" s="497"/>
      <c r="FQL30" s="497"/>
      <c r="FQM30" s="497"/>
      <c r="FQN30" s="497"/>
      <c r="FQO30" s="497"/>
      <c r="FQP30" s="497"/>
      <c r="FQQ30" s="497"/>
      <c r="FQR30" s="497"/>
      <c r="FQS30" s="497"/>
      <c r="FQT30" s="497"/>
      <c r="FQU30" s="497"/>
      <c r="FQV30" s="497"/>
      <c r="FQW30" s="497"/>
      <c r="FQX30" s="497"/>
      <c r="FQY30" s="497"/>
      <c r="FQZ30" s="497"/>
      <c r="FRA30" s="497"/>
      <c r="FRB30" s="497"/>
      <c r="FRC30" s="497"/>
      <c r="FRD30" s="497"/>
      <c r="FRE30" s="497"/>
      <c r="FRF30" s="497"/>
      <c r="FRG30" s="497"/>
      <c r="FRH30" s="497"/>
      <c r="FRI30" s="497"/>
      <c r="FRJ30" s="497"/>
      <c r="FRK30" s="497"/>
      <c r="FRL30" s="497"/>
      <c r="FRM30" s="497"/>
      <c r="FRN30" s="497"/>
      <c r="FRO30" s="497"/>
      <c r="FRP30" s="497"/>
      <c r="FRQ30" s="497"/>
      <c r="FRR30" s="497"/>
      <c r="FRS30" s="497"/>
      <c r="FRT30" s="497"/>
      <c r="FRU30" s="497"/>
      <c r="FRV30" s="497"/>
      <c r="FRW30" s="497"/>
      <c r="FRX30" s="497"/>
      <c r="FRY30" s="497"/>
      <c r="FRZ30" s="497"/>
      <c r="FSA30" s="497"/>
      <c r="FSB30" s="497"/>
      <c r="FSC30" s="497"/>
      <c r="FSD30" s="497"/>
      <c r="FSE30" s="497"/>
      <c r="FSF30" s="497"/>
      <c r="FSG30" s="497"/>
      <c r="FSH30" s="497"/>
      <c r="FSI30" s="497"/>
      <c r="FSJ30" s="497"/>
      <c r="FSK30" s="497"/>
      <c r="FSL30" s="497"/>
      <c r="FSM30" s="497"/>
      <c r="FSN30" s="497"/>
      <c r="FSO30" s="497"/>
      <c r="FSP30" s="497"/>
      <c r="FSQ30" s="497"/>
      <c r="FSR30" s="497"/>
      <c r="FSS30" s="497"/>
      <c r="FST30" s="497"/>
      <c r="FSU30" s="497"/>
      <c r="FSV30" s="497"/>
      <c r="FSW30" s="497"/>
      <c r="FSX30" s="497"/>
      <c r="FSY30" s="497"/>
      <c r="FSZ30" s="497"/>
      <c r="FTA30" s="497"/>
      <c r="FTB30" s="497"/>
      <c r="FTC30" s="497"/>
      <c r="FTD30" s="497"/>
      <c r="FTE30" s="497"/>
      <c r="FTF30" s="497"/>
      <c r="FTG30" s="497"/>
      <c r="FTH30" s="497"/>
      <c r="FTI30" s="497"/>
      <c r="FTJ30" s="497"/>
      <c r="FTK30" s="497"/>
      <c r="FTL30" s="497"/>
      <c r="FTM30" s="497"/>
      <c r="FTN30" s="497"/>
      <c r="FTO30" s="497"/>
      <c r="FTP30" s="497"/>
      <c r="FTQ30" s="497"/>
      <c r="FTR30" s="497"/>
      <c r="FTS30" s="497"/>
      <c r="FTT30" s="497"/>
      <c r="FTU30" s="497"/>
      <c r="FTV30" s="497"/>
      <c r="FTW30" s="497"/>
      <c r="FTX30" s="497"/>
      <c r="FTY30" s="497"/>
      <c r="FTZ30" s="497"/>
      <c r="FUA30" s="497"/>
      <c r="FUB30" s="497"/>
      <c r="FUC30" s="497"/>
      <c r="FUD30" s="497"/>
      <c r="FUE30" s="497"/>
      <c r="FUF30" s="497"/>
      <c r="FUG30" s="497"/>
      <c r="FUH30" s="497"/>
      <c r="FUI30" s="497"/>
      <c r="FUJ30" s="497"/>
      <c r="FUK30" s="497"/>
      <c r="FUL30" s="497"/>
      <c r="FUM30" s="497"/>
      <c r="FUN30" s="497"/>
      <c r="FUO30" s="497"/>
      <c r="FUP30" s="497"/>
      <c r="FUQ30" s="497"/>
      <c r="FUR30" s="497"/>
      <c r="FUS30" s="497"/>
      <c r="FUT30" s="497"/>
      <c r="FUU30" s="497"/>
      <c r="FUV30" s="497"/>
      <c r="FUW30" s="497"/>
      <c r="FUX30" s="497"/>
      <c r="FUY30" s="497"/>
      <c r="FUZ30" s="497"/>
      <c r="FVA30" s="497"/>
      <c r="FVB30" s="497"/>
      <c r="FVC30" s="497"/>
      <c r="FVD30" s="497"/>
      <c r="FVE30" s="497"/>
      <c r="FVF30" s="497"/>
      <c r="FVG30" s="497"/>
      <c r="FVH30" s="497"/>
      <c r="FVI30" s="497"/>
      <c r="FVJ30" s="497"/>
      <c r="FVK30" s="497"/>
      <c r="FVL30" s="497"/>
      <c r="FVM30" s="497"/>
      <c r="FVN30" s="497"/>
      <c r="FVO30" s="497"/>
      <c r="FVP30" s="497"/>
      <c r="FVQ30" s="497"/>
      <c r="FVR30" s="497"/>
      <c r="FVS30" s="497"/>
      <c r="FVT30" s="497"/>
      <c r="FVU30" s="497"/>
      <c r="FVV30" s="497"/>
      <c r="FVW30" s="497"/>
      <c r="FVX30" s="497"/>
      <c r="FVY30" s="497"/>
      <c r="FVZ30" s="497"/>
      <c r="FWA30" s="497"/>
      <c r="FWB30" s="497"/>
      <c r="FWC30" s="497"/>
      <c r="FWD30" s="497"/>
      <c r="FWE30" s="497"/>
      <c r="FWF30" s="497"/>
      <c r="FWG30" s="497"/>
      <c r="FWH30" s="497"/>
      <c r="FWI30" s="497"/>
      <c r="FWJ30" s="497"/>
      <c r="FWK30" s="497"/>
      <c r="FWL30" s="497"/>
      <c r="FWM30" s="497"/>
      <c r="FWN30" s="497"/>
      <c r="FWO30" s="497"/>
      <c r="FWP30" s="497"/>
      <c r="FWQ30" s="497"/>
      <c r="FWR30" s="497"/>
      <c r="FWS30" s="497"/>
      <c r="FWT30" s="497"/>
      <c r="FWU30" s="497"/>
      <c r="FWV30" s="497"/>
      <c r="FWW30" s="497"/>
      <c r="FWX30" s="497"/>
      <c r="FWY30" s="497"/>
      <c r="FWZ30" s="497"/>
      <c r="FXA30" s="497"/>
      <c r="FXB30" s="497"/>
      <c r="FXC30" s="497"/>
      <c r="FXD30" s="497"/>
      <c r="FXE30" s="497"/>
      <c r="FXF30" s="497"/>
      <c r="FXG30" s="497"/>
      <c r="FXH30" s="497"/>
      <c r="FXI30" s="497"/>
      <c r="FXJ30" s="497"/>
      <c r="FXK30" s="497"/>
      <c r="FXL30" s="497"/>
      <c r="FXM30" s="497"/>
      <c r="FXN30" s="497"/>
      <c r="FXO30" s="497"/>
      <c r="FXP30" s="497"/>
      <c r="FXQ30" s="497"/>
      <c r="FXR30" s="497"/>
      <c r="FXS30" s="497"/>
      <c r="FXT30" s="497"/>
      <c r="FXU30" s="497"/>
      <c r="FXV30" s="497"/>
      <c r="FXW30" s="497"/>
      <c r="FXX30" s="497"/>
      <c r="FXY30" s="497"/>
      <c r="FXZ30" s="497"/>
      <c r="FYA30" s="497"/>
      <c r="FYB30" s="497"/>
      <c r="FYC30" s="497"/>
      <c r="FYD30" s="497"/>
      <c r="FYE30" s="497"/>
      <c r="FYF30" s="497"/>
      <c r="FYG30" s="497"/>
      <c r="FYH30" s="497"/>
      <c r="FYI30" s="497"/>
      <c r="FYJ30" s="497"/>
      <c r="FYK30" s="497"/>
      <c r="FYL30" s="497"/>
      <c r="FYM30" s="497"/>
      <c r="FYN30" s="497"/>
      <c r="FYO30" s="497"/>
      <c r="FYP30" s="497"/>
      <c r="FYQ30" s="497"/>
      <c r="FYR30" s="497"/>
      <c r="FYS30" s="497"/>
      <c r="FYT30" s="497"/>
      <c r="FYU30" s="497"/>
      <c r="FYV30" s="497"/>
      <c r="FYW30" s="497"/>
      <c r="FYX30" s="497"/>
      <c r="FYY30" s="497"/>
      <c r="FYZ30" s="497"/>
      <c r="FZA30" s="497"/>
      <c r="FZB30" s="497"/>
      <c r="FZC30" s="497"/>
      <c r="FZD30" s="497"/>
      <c r="FZE30" s="497"/>
      <c r="FZF30" s="497"/>
      <c r="FZG30" s="497"/>
      <c r="FZH30" s="497"/>
      <c r="FZI30" s="497"/>
      <c r="FZJ30" s="497"/>
      <c r="FZK30" s="497"/>
      <c r="FZL30" s="497"/>
      <c r="FZM30" s="497"/>
      <c r="FZN30" s="497"/>
      <c r="FZO30" s="497"/>
      <c r="FZP30" s="497"/>
      <c r="FZQ30" s="497"/>
      <c r="FZR30" s="497"/>
      <c r="FZS30" s="497"/>
      <c r="FZT30" s="497"/>
      <c r="FZU30" s="497"/>
      <c r="FZV30" s="497"/>
      <c r="FZW30" s="497"/>
      <c r="FZX30" s="497"/>
      <c r="FZY30" s="497"/>
      <c r="FZZ30" s="497"/>
      <c r="GAA30" s="497"/>
      <c r="GAB30" s="497"/>
      <c r="GAC30" s="497"/>
      <c r="GAD30" s="497"/>
      <c r="GAE30" s="497"/>
      <c r="GAF30" s="497"/>
      <c r="GAG30" s="497"/>
      <c r="GAH30" s="497"/>
      <c r="GAI30" s="497"/>
      <c r="GAJ30" s="497"/>
      <c r="GAK30" s="497"/>
      <c r="GAL30" s="497"/>
      <c r="GAM30" s="497"/>
      <c r="GAN30" s="497"/>
      <c r="GAO30" s="497"/>
      <c r="GAP30" s="497"/>
      <c r="GAQ30" s="497"/>
      <c r="GAR30" s="497"/>
      <c r="GAS30" s="497"/>
      <c r="GAT30" s="497"/>
      <c r="GAU30" s="497"/>
      <c r="GAV30" s="497"/>
      <c r="GAW30" s="497"/>
      <c r="GAX30" s="497"/>
      <c r="GAY30" s="497"/>
      <c r="GAZ30" s="497"/>
      <c r="GBA30" s="497"/>
      <c r="GBB30" s="497"/>
      <c r="GBC30" s="497"/>
      <c r="GBD30" s="497"/>
      <c r="GBE30" s="497"/>
      <c r="GBF30" s="497"/>
      <c r="GBG30" s="497"/>
      <c r="GBH30" s="497"/>
      <c r="GBI30" s="497"/>
      <c r="GBJ30" s="497"/>
      <c r="GBK30" s="497"/>
      <c r="GBL30" s="497"/>
      <c r="GBM30" s="497"/>
      <c r="GBN30" s="497"/>
      <c r="GBO30" s="497"/>
      <c r="GBP30" s="497"/>
      <c r="GBQ30" s="497"/>
      <c r="GBR30" s="497"/>
      <c r="GBS30" s="497"/>
      <c r="GBT30" s="497"/>
      <c r="GBU30" s="497"/>
      <c r="GBV30" s="497"/>
      <c r="GBW30" s="497"/>
      <c r="GBX30" s="497"/>
      <c r="GBY30" s="497"/>
      <c r="GBZ30" s="497"/>
      <c r="GCA30" s="497"/>
      <c r="GCB30" s="497"/>
      <c r="GCC30" s="497"/>
      <c r="GCD30" s="497"/>
      <c r="GCE30" s="497"/>
      <c r="GCF30" s="497"/>
      <c r="GCG30" s="497"/>
      <c r="GCH30" s="497"/>
      <c r="GCI30" s="497"/>
      <c r="GCJ30" s="497"/>
      <c r="GCK30" s="497"/>
      <c r="GCL30" s="497"/>
      <c r="GCM30" s="497"/>
      <c r="GCN30" s="497"/>
      <c r="GCO30" s="497"/>
      <c r="GCP30" s="497"/>
      <c r="GCQ30" s="497"/>
      <c r="GCR30" s="497"/>
      <c r="GCS30" s="497"/>
      <c r="GCT30" s="497"/>
      <c r="GCU30" s="497"/>
      <c r="GCV30" s="497"/>
      <c r="GCW30" s="497"/>
      <c r="GCX30" s="497"/>
      <c r="GCY30" s="497"/>
      <c r="GCZ30" s="497"/>
      <c r="GDA30" s="497"/>
      <c r="GDB30" s="497"/>
      <c r="GDC30" s="497"/>
      <c r="GDD30" s="497"/>
      <c r="GDE30" s="497"/>
      <c r="GDF30" s="497"/>
      <c r="GDG30" s="497"/>
      <c r="GDH30" s="497"/>
      <c r="GDI30" s="497"/>
      <c r="GDJ30" s="497"/>
      <c r="GDK30" s="497"/>
      <c r="GDL30" s="497"/>
      <c r="GDM30" s="497"/>
      <c r="GDN30" s="497"/>
      <c r="GDO30" s="497"/>
      <c r="GDP30" s="497"/>
      <c r="GDQ30" s="497"/>
      <c r="GDR30" s="497"/>
      <c r="GDS30" s="497"/>
      <c r="GDT30" s="497"/>
      <c r="GDU30" s="497"/>
      <c r="GDV30" s="497"/>
      <c r="GDW30" s="497"/>
      <c r="GDX30" s="497"/>
      <c r="GDY30" s="497"/>
      <c r="GDZ30" s="497"/>
      <c r="GEA30" s="497"/>
      <c r="GEB30" s="497"/>
      <c r="GEC30" s="497"/>
      <c r="GED30" s="497"/>
      <c r="GEE30" s="497"/>
      <c r="GEF30" s="497"/>
      <c r="GEG30" s="497"/>
      <c r="GEH30" s="497"/>
      <c r="GEI30" s="497"/>
      <c r="GEJ30" s="497"/>
      <c r="GEK30" s="497"/>
      <c r="GEL30" s="497"/>
      <c r="GEM30" s="497"/>
      <c r="GEN30" s="497"/>
      <c r="GEO30" s="497"/>
      <c r="GEP30" s="497"/>
      <c r="GEQ30" s="497"/>
      <c r="GER30" s="497"/>
      <c r="GES30" s="497"/>
      <c r="GET30" s="497"/>
      <c r="GEU30" s="497"/>
      <c r="GEV30" s="497"/>
      <c r="GEW30" s="497"/>
      <c r="GEX30" s="497"/>
      <c r="GEY30" s="497"/>
      <c r="GEZ30" s="497"/>
      <c r="GFA30" s="497"/>
      <c r="GFB30" s="497"/>
      <c r="GFC30" s="497"/>
      <c r="GFD30" s="497"/>
      <c r="GFE30" s="497"/>
      <c r="GFF30" s="497"/>
      <c r="GFG30" s="497"/>
      <c r="GFH30" s="497"/>
      <c r="GFI30" s="497"/>
      <c r="GFJ30" s="497"/>
      <c r="GFK30" s="497"/>
      <c r="GFL30" s="497"/>
      <c r="GFM30" s="497"/>
      <c r="GFN30" s="497"/>
      <c r="GFO30" s="497"/>
      <c r="GFP30" s="497"/>
      <c r="GFQ30" s="497"/>
      <c r="GFR30" s="497"/>
      <c r="GFS30" s="497"/>
      <c r="GFT30" s="497"/>
      <c r="GFU30" s="497"/>
      <c r="GFV30" s="497"/>
      <c r="GFW30" s="497"/>
      <c r="GFX30" s="497"/>
      <c r="GFY30" s="497"/>
      <c r="GFZ30" s="497"/>
      <c r="GGA30" s="497"/>
      <c r="GGB30" s="497"/>
      <c r="GGC30" s="497"/>
      <c r="GGD30" s="497"/>
      <c r="GGE30" s="497"/>
      <c r="GGF30" s="497"/>
      <c r="GGG30" s="497"/>
      <c r="GGH30" s="497"/>
      <c r="GGI30" s="497"/>
      <c r="GGJ30" s="497"/>
      <c r="GGK30" s="497"/>
      <c r="GGL30" s="497"/>
      <c r="GGM30" s="497"/>
      <c r="GGN30" s="497"/>
      <c r="GGO30" s="497"/>
      <c r="GGP30" s="497"/>
      <c r="GGQ30" s="497"/>
      <c r="GGR30" s="497"/>
      <c r="GGS30" s="497"/>
      <c r="GGT30" s="497"/>
      <c r="GGU30" s="497"/>
      <c r="GGV30" s="497"/>
      <c r="GGW30" s="497"/>
      <c r="GGX30" s="497"/>
      <c r="GGY30" s="497"/>
      <c r="GGZ30" s="497"/>
      <c r="GHA30" s="497"/>
      <c r="GHB30" s="497"/>
      <c r="GHC30" s="497"/>
      <c r="GHD30" s="497"/>
      <c r="GHE30" s="497"/>
      <c r="GHF30" s="497"/>
      <c r="GHG30" s="497"/>
      <c r="GHH30" s="497"/>
      <c r="GHI30" s="497"/>
      <c r="GHJ30" s="497"/>
      <c r="GHK30" s="497"/>
      <c r="GHL30" s="497"/>
      <c r="GHM30" s="497"/>
      <c r="GHN30" s="497"/>
      <c r="GHO30" s="497"/>
      <c r="GHP30" s="497"/>
      <c r="GHQ30" s="497"/>
      <c r="GHR30" s="497"/>
      <c r="GHS30" s="497"/>
      <c r="GHT30" s="497"/>
      <c r="GHU30" s="497"/>
      <c r="GHV30" s="497"/>
      <c r="GHW30" s="497"/>
      <c r="GHX30" s="497"/>
      <c r="GHY30" s="497"/>
      <c r="GHZ30" s="497"/>
      <c r="GIA30" s="497"/>
      <c r="GIB30" s="497"/>
      <c r="GIC30" s="497"/>
      <c r="GID30" s="497"/>
      <c r="GIE30" s="497"/>
      <c r="GIF30" s="497"/>
      <c r="GIG30" s="497"/>
      <c r="GIH30" s="497"/>
      <c r="GII30" s="497"/>
      <c r="GIJ30" s="497"/>
      <c r="GIK30" s="497"/>
      <c r="GIL30" s="497"/>
      <c r="GIM30" s="497"/>
      <c r="GIN30" s="497"/>
      <c r="GIO30" s="497"/>
      <c r="GIP30" s="497"/>
      <c r="GIQ30" s="497"/>
      <c r="GIR30" s="497"/>
      <c r="GIS30" s="497"/>
      <c r="GIT30" s="497"/>
      <c r="GIU30" s="497"/>
      <c r="GIV30" s="497"/>
      <c r="GIW30" s="497"/>
      <c r="GIX30" s="497"/>
      <c r="GIY30" s="497"/>
      <c r="GIZ30" s="497"/>
      <c r="GJA30" s="497"/>
      <c r="GJB30" s="497"/>
      <c r="GJC30" s="497"/>
      <c r="GJD30" s="497"/>
      <c r="GJE30" s="497"/>
      <c r="GJF30" s="497"/>
      <c r="GJG30" s="497"/>
      <c r="GJH30" s="497"/>
      <c r="GJI30" s="497"/>
      <c r="GJJ30" s="497"/>
      <c r="GJK30" s="497"/>
      <c r="GJL30" s="497"/>
      <c r="GJM30" s="497"/>
      <c r="GJN30" s="497"/>
      <c r="GJO30" s="497"/>
      <c r="GJP30" s="497"/>
      <c r="GJQ30" s="497"/>
      <c r="GJR30" s="497"/>
      <c r="GJS30" s="497"/>
      <c r="GJT30" s="497"/>
      <c r="GJU30" s="497"/>
      <c r="GJV30" s="497"/>
      <c r="GJW30" s="497"/>
      <c r="GJX30" s="497"/>
      <c r="GJY30" s="497"/>
      <c r="GJZ30" s="497"/>
      <c r="GKA30" s="497"/>
      <c r="GKB30" s="497"/>
      <c r="GKC30" s="497"/>
      <c r="GKD30" s="497"/>
      <c r="GKE30" s="497"/>
      <c r="GKF30" s="497"/>
      <c r="GKG30" s="497"/>
      <c r="GKH30" s="497"/>
      <c r="GKI30" s="497"/>
      <c r="GKJ30" s="497"/>
      <c r="GKK30" s="497"/>
      <c r="GKL30" s="497"/>
      <c r="GKM30" s="497"/>
      <c r="GKN30" s="497"/>
      <c r="GKO30" s="497"/>
      <c r="GKP30" s="497"/>
      <c r="GKQ30" s="497"/>
      <c r="GKR30" s="497"/>
      <c r="GKS30" s="497"/>
      <c r="GKT30" s="497"/>
      <c r="GKU30" s="497"/>
      <c r="GKV30" s="497"/>
      <c r="GKW30" s="497"/>
      <c r="GKX30" s="497"/>
      <c r="GKY30" s="497"/>
      <c r="GKZ30" s="497"/>
      <c r="GLA30" s="497"/>
      <c r="GLB30" s="497"/>
      <c r="GLC30" s="497"/>
      <c r="GLD30" s="497"/>
      <c r="GLE30" s="497"/>
      <c r="GLF30" s="497"/>
      <c r="GLG30" s="497"/>
      <c r="GLH30" s="497"/>
      <c r="GLI30" s="497"/>
      <c r="GLJ30" s="497"/>
      <c r="GLK30" s="497"/>
      <c r="GLL30" s="497"/>
      <c r="GLM30" s="497"/>
      <c r="GLN30" s="497"/>
      <c r="GLO30" s="497"/>
      <c r="GLP30" s="497"/>
      <c r="GLQ30" s="497"/>
      <c r="GLR30" s="497"/>
      <c r="GLS30" s="497"/>
      <c r="GLT30" s="497"/>
      <c r="GLU30" s="497"/>
      <c r="GLV30" s="497"/>
      <c r="GLW30" s="497"/>
      <c r="GLX30" s="497"/>
      <c r="GLY30" s="497"/>
      <c r="GLZ30" s="497"/>
      <c r="GMA30" s="497"/>
      <c r="GMB30" s="497"/>
      <c r="GMC30" s="497"/>
      <c r="GMD30" s="497"/>
      <c r="GME30" s="497"/>
      <c r="GMF30" s="497"/>
      <c r="GMG30" s="497"/>
      <c r="GMH30" s="497"/>
      <c r="GMI30" s="497"/>
      <c r="GMJ30" s="497"/>
      <c r="GMK30" s="497"/>
      <c r="GML30" s="497"/>
      <c r="GMM30" s="497"/>
      <c r="GMN30" s="497"/>
      <c r="GMO30" s="497"/>
      <c r="GMP30" s="497"/>
      <c r="GMQ30" s="497"/>
      <c r="GMR30" s="497"/>
      <c r="GMS30" s="497"/>
      <c r="GMT30" s="497"/>
      <c r="GMU30" s="497"/>
      <c r="GMV30" s="497"/>
      <c r="GMW30" s="497"/>
      <c r="GMX30" s="497"/>
      <c r="GMY30" s="497"/>
      <c r="GMZ30" s="497"/>
      <c r="GNA30" s="497"/>
      <c r="GNB30" s="497"/>
      <c r="GNC30" s="497"/>
      <c r="GND30" s="497"/>
      <c r="GNE30" s="497"/>
      <c r="GNF30" s="497"/>
      <c r="GNG30" s="497"/>
      <c r="GNH30" s="497"/>
      <c r="GNI30" s="497"/>
      <c r="GNJ30" s="497"/>
      <c r="GNK30" s="497"/>
      <c r="GNL30" s="497"/>
      <c r="GNM30" s="497"/>
      <c r="GNN30" s="497"/>
      <c r="GNO30" s="497"/>
      <c r="GNP30" s="497"/>
      <c r="GNQ30" s="497"/>
      <c r="GNR30" s="497"/>
      <c r="GNS30" s="497"/>
      <c r="GNT30" s="497"/>
      <c r="GNU30" s="497"/>
      <c r="GNV30" s="497"/>
      <c r="GNW30" s="497"/>
      <c r="GNX30" s="497"/>
      <c r="GNY30" s="497"/>
      <c r="GNZ30" s="497"/>
      <c r="GOA30" s="497"/>
      <c r="GOB30" s="497"/>
      <c r="GOC30" s="497"/>
      <c r="GOD30" s="497"/>
      <c r="GOE30" s="497"/>
      <c r="GOF30" s="497"/>
      <c r="GOG30" s="497"/>
      <c r="GOH30" s="497"/>
      <c r="GOI30" s="497"/>
      <c r="GOJ30" s="497"/>
      <c r="GOK30" s="497"/>
      <c r="GOL30" s="497"/>
      <c r="GOM30" s="497"/>
      <c r="GON30" s="497"/>
      <c r="GOO30" s="497"/>
      <c r="GOP30" s="497"/>
      <c r="GOQ30" s="497"/>
      <c r="GOR30" s="497"/>
      <c r="GOS30" s="497"/>
      <c r="GOT30" s="497"/>
      <c r="GOU30" s="497"/>
      <c r="GOV30" s="497"/>
      <c r="GOW30" s="497"/>
      <c r="GOX30" s="497"/>
      <c r="GOY30" s="497"/>
      <c r="GOZ30" s="497"/>
      <c r="GPA30" s="497"/>
      <c r="GPB30" s="497"/>
      <c r="GPC30" s="497"/>
      <c r="GPD30" s="497"/>
      <c r="GPE30" s="497"/>
      <c r="GPF30" s="497"/>
      <c r="GPG30" s="497"/>
      <c r="GPH30" s="497"/>
      <c r="GPI30" s="497"/>
      <c r="GPJ30" s="497"/>
      <c r="GPK30" s="497"/>
      <c r="GPL30" s="497"/>
      <c r="GPM30" s="497"/>
      <c r="GPN30" s="497"/>
      <c r="GPO30" s="497"/>
      <c r="GPP30" s="497"/>
      <c r="GPQ30" s="497"/>
      <c r="GPR30" s="497"/>
      <c r="GPS30" s="497"/>
      <c r="GPT30" s="497"/>
      <c r="GPU30" s="497"/>
      <c r="GPV30" s="497"/>
      <c r="GPW30" s="497"/>
      <c r="GPX30" s="497"/>
      <c r="GPY30" s="497"/>
      <c r="GPZ30" s="497"/>
      <c r="GQA30" s="497"/>
      <c r="GQB30" s="497"/>
      <c r="GQC30" s="497"/>
      <c r="GQD30" s="497"/>
      <c r="GQE30" s="497"/>
      <c r="GQF30" s="497"/>
      <c r="GQG30" s="497"/>
      <c r="GQH30" s="497"/>
      <c r="GQI30" s="497"/>
      <c r="GQJ30" s="497"/>
      <c r="GQK30" s="497"/>
      <c r="GQL30" s="497"/>
      <c r="GQM30" s="497"/>
      <c r="GQN30" s="497"/>
      <c r="GQO30" s="497"/>
      <c r="GQP30" s="497"/>
      <c r="GQQ30" s="497"/>
      <c r="GQR30" s="497"/>
      <c r="GQS30" s="497"/>
      <c r="GQT30" s="497"/>
      <c r="GQU30" s="497"/>
      <c r="GQV30" s="497"/>
      <c r="GQW30" s="497"/>
      <c r="GQX30" s="497"/>
      <c r="GQY30" s="497"/>
      <c r="GQZ30" s="497"/>
      <c r="GRA30" s="497"/>
      <c r="GRB30" s="497"/>
      <c r="GRC30" s="497"/>
      <c r="GRD30" s="497"/>
      <c r="GRE30" s="497"/>
      <c r="GRF30" s="497"/>
      <c r="GRG30" s="497"/>
      <c r="GRH30" s="497"/>
      <c r="GRI30" s="497"/>
      <c r="GRJ30" s="497"/>
      <c r="GRK30" s="497"/>
      <c r="GRL30" s="497"/>
      <c r="GRM30" s="497"/>
      <c r="GRN30" s="497"/>
      <c r="GRO30" s="497"/>
      <c r="GRP30" s="497"/>
      <c r="GRQ30" s="497"/>
      <c r="GRR30" s="497"/>
      <c r="GRS30" s="497"/>
      <c r="GRT30" s="497"/>
      <c r="GRU30" s="497"/>
      <c r="GRV30" s="497"/>
      <c r="GRW30" s="497"/>
      <c r="GRX30" s="497"/>
      <c r="GRY30" s="497"/>
      <c r="GRZ30" s="497"/>
      <c r="GSA30" s="497"/>
      <c r="GSB30" s="497"/>
      <c r="GSC30" s="497"/>
      <c r="GSD30" s="497"/>
      <c r="GSE30" s="497"/>
      <c r="GSF30" s="497"/>
      <c r="GSG30" s="497"/>
      <c r="GSH30" s="497"/>
      <c r="GSI30" s="497"/>
      <c r="GSJ30" s="497"/>
      <c r="GSK30" s="497"/>
      <c r="GSL30" s="497"/>
      <c r="GSM30" s="497"/>
      <c r="GSN30" s="497"/>
      <c r="GSO30" s="497"/>
      <c r="GSP30" s="497"/>
      <c r="GSQ30" s="497"/>
      <c r="GSR30" s="497"/>
      <c r="GSS30" s="497"/>
      <c r="GST30" s="497"/>
      <c r="GSU30" s="497"/>
      <c r="GSV30" s="497"/>
      <c r="GSW30" s="497"/>
      <c r="GSX30" s="497"/>
      <c r="GSY30" s="497"/>
      <c r="GSZ30" s="497"/>
      <c r="GTA30" s="497"/>
      <c r="GTB30" s="497"/>
      <c r="GTC30" s="497"/>
      <c r="GTD30" s="497"/>
      <c r="GTE30" s="497"/>
      <c r="GTF30" s="497"/>
      <c r="GTG30" s="497"/>
      <c r="GTH30" s="497"/>
      <c r="GTI30" s="497"/>
      <c r="GTJ30" s="497"/>
      <c r="GTK30" s="497"/>
      <c r="GTL30" s="497"/>
      <c r="GTM30" s="497"/>
      <c r="GTN30" s="497"/>
      <c r="GTO30" s="497"/>
      <c r="GTP30" s="497"/>
      <c r="GTQ30" s="497"/>
      <c r="GTR30" s="497"/>
      <c r="GTS30" s="497"/>
      <c r="GTT30" s="497"/>
      <c r="GTU30" s="497"/>
      <c r="GTV30" s="497"/>
      <c r="GTW30" s="497"/>
      <c r="GTX30" s="497"/>
      <c r="GTY30" s="497"/>
      <c r="GTZ30" s="497"/>
      <c r="GUA30" s="497"/>
      <c r="GUB30" s="497"/>
      <c r="GUC30" s="497"/>
      <c r="GUD30" s="497"/>
      <c r="GUE30" s="497"/>
      <c r="GUF30" s="497"/>
      <c r="GUG30" s="497"/>
      <c r="GUH30" s="497"/>
      <c r="GUI30" s="497"/>
      <c r="GUJ30" s="497"/>
      <c r="GUK30" s="497"/>
      <c r="GUL30" s="497"/>
      <c r="GUM30" s="497"/>
      <c r="GUN30" s="497"/>
      <c r="GUO30" s="497"/>
      <c r="GUP30" s="497"/>
      <c r="GUQ30" s="497"/>
      <c r="GUR30" s="497"/>
      <c r="GUS30" s="497"/>
      <c r="GUT30" s="497"/>
      <c r="GUU30" s="497"/>
      <c r="GUV30" s="497"/>
      <c r="GUW30" s="497"/>
      <c r="GUX30" s="497"/>
      <c r="GUY30" s="497"/>
      <c r="GUZ30" s="497"/>
      <c r="GVA30" s="497"/>
      <c r="GVB30" s="497"/>
      <c r="GVC30" s="497"/>
      <c r="GVD30" s="497"/>
      <c r="GVE30" s="497"/>
      <c r="GVF30" s="497"/>
      <c r="GVG30" s="497"/>
      <c r="GVH30" s="497"/>
      <c r="GVI30" s="497"/>
      <c r="GVJ30" s="497"/>
      <c r="GVK30" s="497"/>
      <c r="GVL30" s="497"/>
      <c r="GVM30" s="497"/>
      <c r="GVN30" s="497"/>
      <c r="GVO30" s="497"/>
      <c r="GVP30" s="497"/>
      <c r="GVQ30" s="497"/>
      <c r="GVR30" s="497"/>
      <c r="GVS30" s="497"/>
      <c r="GVT30" s="497"/>
      <c r="GVU30" s="497"/>
      <c r="GVV30" s="497"/>
      <c r="GVW30" s="497"/>
      <c r="GVX30" s="497"/>
      <c r="GVY30" s="497"/>
      <c r="GVZ30" s="497"/>
      <c r="GWA30" s="497"/>
      <c r="GWB30" s="497"/>
      <c r="GWC30" s="497"/>
      <c r="GWD30" s="497"/>
      <c r="GWE30" s="497"/>
      <c r="GWF30" s="497"/>
      <c r="GWG30" s="497"/>
      <c r="GWH30" s="497"/>
      <c r="GWI30" s="497"/>
      <c r="GWJ30" s="497"/>
      <c r="GWK30" s="497"/>
      <c r="GWL30" s="497"/>
      <c r="GWM30" s="497"/>
      <c r="GWN30" s="497"/>
      <c r="GWO30" s="497"/>
      <c r="GWP30" s="497"/>
      <c r="GWQ30" s="497"/>
      <c r="GWR30" s="497"/>
      <c r="GWS30" s="497"/>
      <c r="GWT30" s="497"/>
      <c r="GWU30" s="497"/>
      <c r="GWV30" s="497"/>
      <c r="GWW30" s="497"/>
      <c r="GWX30" s="497"/>
      <c r="GWY30" s="497"/>
      <c r="GWZ30" s="497"/>
      <c r="GXA30" s="497"/>
      <c r="GXB30" s="497"/>
      <c r="GXC30" s="497"/>
      <c r="GXD30" s="497"/>
      <c r="GXE30" s="497"/>
      <c r="GXF30" s="497"/>
      <c r="GXG30" s="497"/>
      <c r="GXH30" s="497"/>
      <c r="GXI30" s="497"/>
      <c r="GXJ30" s="497"/>
      <c r="GXK30" s="497"/>
      <c r="GXL30" s="497"/>
      <c r="GXM30" s="497"/>
      <c r="GXN30" s="497"/>
      <c r="GXO30" s="497"/>
      <c r="GXP30" s="497"/>
      <c r="GXQ30" s="497"/>
      <c r="GXR30" s="497"/>
      <c r="GXS30" s="497"/>
      <c r="GXT30" s="497"/>
      <c r="GXU30" s="497"/>
      <c r="GXV30" s="497"/>
      <c r="GXW30" s="497"/>
      <c r="GXX30" s="497"/>
      <c r="GXY30" s="497"/>
      <c r="GXZ30" s="497"/>
      <c r="GYA30" s="497"/>
      <c r="GYB30" s="497"/>
      <c r="GYC30" s="497"/>
      <c r="GYD30" s="497"/>
      <c r="GYE30" s="497"/>
      <c r="GYF30" s="497"/>
      <c r="GYG30" s="497"/>
      <c r="GYH30" s="497"/>
      <c r="GYI30" s="497"/>
      <c r="GYJ30" s="497"/>
      <c r="GYK30" s="497"/>
      <c r="GYL30" s="497"/>
      <c r="GYM30" s="497"/>
      <c r="GYN30" s="497"/>
      <c r="GYO30" s="497"/>
      <c r="GYP30" s="497"/>
      <c r="GYQ30" s="497"/>
      <c r="GYR30" s="497"/>
      <c r="GYS30" s="497"/>
      <c r="GYT30" s="497"/>
      <c r="GYU30" s="497"/>
      <c r="GYV30" s="497"/>
      <c r="GYW30" s="497"/>
      <c r="GYX30" s="497"/>
      <c r="GYY30" s="497"/>
      <c r="GYZ30" s="497"/>
      <c r="GZA30" s="497"/>
      <c r="GZB30" s="497"/>
      <c r="GZC30" s="497"/>
      <c r="GZD30" s="497"/>
      <c r="GZE30" s="497"/>
      <c r="GZF30" s="497"/>
      <c r="GZG30" s="497"/>
      <c r="GZH30" s="497"/>
      <c r="GZI30" s="497"/>
      <c r="GZJ30" s="497"/>
      <c r="GZK30" s="497"/>
      <c r="GZL30" s="497"/>
      <c r="GZM30" s="497"/>
      <c r="GZN30" s="497"/>
      <c r="GZO30" s="497"/>
      <c r="GZP30" s="497"/>
      <c r="GZQ30" s="497"/>
      <c r="GZR30" s="497"/>
      <c r="GZS30" s="497"/>
      <c r="GZT30" s="497"/>
      <c r="GZU30" s="497"/>
      <c r="GZV30" s="497"/>
      <c r="GZW30" s="497"/>
      <c r="GZX30" s="497"/>
      <c r="GZY30" s="497"/>
      <c r="GZZ30" s="497"/>
      <c r="HAA30" s="497"/>
      <c r="HAB30" s="497"/>
      <c r="HAC30" s="497"/>
      <c r="HAD30" s="497"/>
      <c r="HAE30" s="497"/>
      <c r="HAF30" s="497"/>
      <c r="HAG30" s="497"/>
      <c r="HAH30" s="497"/>
      <c r="HAI30" s="497"/>
      <c r="HAJ30" s="497"/>
      <c r="HAK30" s="497"/>
      <c r="HAL30" s="497"/>
      <c r="HAM30" s="497"/>
      <c r="HAN30" s="497"/>
      <c r="HAO30" s="497"/>
      <c r="HAP30" s="497"/>
      <c r="HAQ30" s="497"/>
      <c r="HAR30" s="497"/>
      <c r="HAS30" s="497"/>
      <c r="HAT30" s="497"/>
      <c r="HAU30" s="497"/>
      <c r="HAV30" s="497"/>
      <c r="HAW30" s="497"/>
      <c r="HAX30" s="497"/>
      <c r="HAY30" s="497"/>
      <c r="HAZ30" s="497"/>
      <c r="HBA30" s="497"/>
      <c r="HBB30" s="497"/>
      <c r="HBC30" s="497"/>
      <c r="HBD30" s="497"/>
      <c r="HBE30" s="497"/>
      <c r="HBF30" s="497"/>
      <c r="HBG30" s="497"/>
      <c r="HBH30" s="497"/>
      <c r="HBI30" s="497"/>
      <c r="HBJ30" s="497"/>
      <c r="HBK30" s="497"/>
      <c r="HBL30" s="497"/>
      <c r="HBM30" s="497"/>
      <c r="HBN30" s="497"/>
      <c r="HBO30" s="497"/>
      <c r="HBP30" s="497"/>
      <c r="HBQ30" s="497"/>
      <c r="HBR30" s="497"/>
      <c r="HBS30" s="497"/>
      <c r="HBT30" s="497"/>
      <c r="HBU30" s="497"/>
      <c r="HBV30" s="497"/>
      <c r="HBW30" s="497"/>
      <c r="HBX30" s="497"/>
      <c r="HBY30" s="497"/>
      <c r="HBZ30" s="497"/>
      <c r="HCA30" s="497"/>
      <c r="HCB30" s="497"/>
      <c r="HCC30" s="497"/>
      <c r="HCD30" s="497"/>
      <c r="HCE30" s="497"/>
      <c r="HCF30" s="497"/>
      <c r="HCG30" s="497"/>
      <c r="HCH30" s="497"/>
      <c r="HCI30" s="497"/>
      <c r="HCJ30" s="497"/>
      <c r="HCK30" s="497"/>
      <c r="HCL30" s="497"/>
      <c r="HCM30" s="497"/>
      <c r="HCN30" s="497"/>
      <c r="HCO30" s="497"/>
      <c r="HCP30" s="497"/>
      <c r="HCQ30" s="497"/>
      <c r="HCR30" s="497"/>
      <c r="HCS30" s="497"/>
      <c r="HCT30" s="497"/>
      <c r="HCU30" s="497"/>
      <c r="HCV30" s="497"/>
      <c r="HCW30" s="497"/>
      <c r="HCX30" s="497"/>
      <c r="HCY30" s="497"/>
      <c r="HCZ30" s="497"/>
      <c r="HDA30" s="497"/>
      <c r="HDB30" s="497"/>
      <c r="HDC30" s="497"/>
      <c r="HDD30" s="497"/>
      <c r="HDE30" s="497"/>
      <c r="HDF30" s="497"/>
      <c r="HDG30" s="497"/>
      <c r="HDH30" s="497"/>
      <c r="HDI30" s="497"/>
      <c r="HDJ30" s="497"/>
      <c r="HDK30" s="497"/>
      <c r="HDL30" s="497"/>
      <c r="HDM30" s="497"/>
      <c r="HDN30" s="497"/>
      <c r="HDO30" s="497"/>
      <c r="HDP30" s="497"/>
      <c r="HDQ30" s="497"/>
      <c r="HDR30" s="497"/>
      <c r="HDS30" s="497"/>
      <c r="HDT30" s="497"/>
      <c r="HDU30" s="497"/>
      <c r="HDV30" s="497"/>
      <c r="HDW30" s="497"/>
      <c r="HDX30" s="497"/>
      <c r="HDY30" s="497"/>
      <c r="HDZ30" s="497"/>
      <c r="HEA30" s="497"/>
      <c r="HEB30" s="497"/>
      <c r="HEC30" s="497"/>
      <c r="HED30" s="497"/>
      <c r="HEE30" s="497"/>
      <c r="HEF30" s="497"/>
      <c r="HEG30" s="497"/>
      <c r="HEH30" s="497"/>
      <c r="HEI30" s="497"/>
      <c r="HEJ30" s="497"/>
      <c r="HEK30" s="497"/>
      <c r="HEL30" s="497"/>
      <c r="HEM30" s="497"/>
      <c r="HEN30" s="497"/>
      <c r="HEO30" s="497"/>
      <c r="HEP30" s="497"/>
      <c r="HEQ30" s="497"/>
      <c r="HER30" s="497"/>
      <c r="HES30" s="497"/>
      <c r="HET30" s="497"/>
      <c r="HEU30" s="497"/>
      <c r="HEV30" s="497"/>
      <c r="HEW30" s="497"/>
      <c r="HEX30" s="497"/>
      <c r="HEY30" s="497"/>
      <c r="HEZ30" s="497"/>
      <c r="HFA30" s="497"/>
      <c r="HFB30" s="497"/>
      <c r="HFC30" s="497"/>
      <c r="HFD30" s="497"/>
      <c r="HFE30" s="497"/>
      <c r="HFF30" s="497"/>
      <c r="HFG30" s="497"/>
      <c r="HFH30" s="497"/>
      <c r="HFI30" s="497"/>
      <c r="HFJ30" s="497"/>
      <c r="HFK30" s="497"/>
      <c r="HFL30" s="497"/>
      <c r="HFM30" s="497"/>
      <c r="HFN30" s="497"/>
      <c r="HFO30" s="497"/>
      <c r="HFP30" s="497"/>
      <c r="HFQ30" s="497"/>
      <c r="HFR30" s="497"/>
      <c r="HFS30" s="497"/>
      <c r="HFT30" s="497"/>
      <c r="HFU30" s="497"/>
      <c r="HFV30" s="497"/>
      <c r="HFW30" s="497"/>
      <c r="HFX30" s="497"/>
      <c r="HFY30" s="497"/>
      <c r="HFZ30" s="497"/>
      <c r="HGA30" s="497"/>
      <c r="HGB30" s="497"/>
      <c r="HGC30" s="497"/>
      <c r="HGD30" s="497"/>
      <c r="HGE30" s="497"/>
      <c r="HGF30" s="497"/>
      <c r="HGG30" s="497"/>
      <c r="HGH30" s="497"/>
      <c r="HGI30" s="497"/>
      <c r="HGJ30" s="497"/>
      <c r="HGK30" s="497"/>
      <c r="HGL30" s="497"/>
      <c r="HGM30" s="497"/>
      <c r="HGN30" s="497"/>
      <c r="HGO30" s="497"/>
      <c r="HGP30" s="497"/>
      <c r="HGQ30" s="497"/>
      <c r="HGR30" s="497"/>
      <c r="HGS30" s="497"/>
      <c r="HGT30" s="497"/>
      <c r="HGU30" s="497"/>
      <c r="HGV30" s="497"/>
      <c r="HGW30" s="497"/>
      <c r="HGX30" s="497"/>
      <c r="HGY30" s="497"/>
      <c r="HGZ30" s="497"/>
      <c r="HHA30" s="497"/>
      <c r="HHB30" s="497"/>
      <c r="HHC30" s="497"/>
      <c r="HHD30" s="497"/>
      <c r="HHE30" s="497"/>
      <c r="HHF30" s="497"/>
      <c r="HHG30" s="497"/>
      <c r="HHH30" s="497"/>
      <c r="HHI30" s="497"/>
      <c r="HHJ30" s="497"/>
      <c r="HHK30" s="497"/>
      <c r="HHL30" s="497"/>
      <c r="HHM30" s="497"/>
      <c r="HHN30" s="497"/>
      <c r="HHO30" s="497"/>
      <c r="HHP30" s="497"/>
      <c r="HHQ30" s="497"/>
      <c r="HHR30" s="497"/>
      <c r="HHS30" s="497"/>
      <c r="HHT30" s="497"/>
      <c r="HHU30" s="497"/>
      <c r="HHV30" s="497"/>
      <c r="HHW30" s="497"/>
      <c r="HHX30" s="497"/>
      <c r="HHY30" s="497"/>
      <c r="HHZ30" s="497"/>
      <c r="HIA30" s="497"/>
      <c r="HIB30" s="497"/>
      <c r="HIC30" s="497"/>
      <c r="HID30" s="497"/>
      <c r="HIE30" s="497"/>
      <c r="HIF30" s="497"/>
      <c r="HIG30" s="497"/>
      <c r="HIH30" s="497"/>
      <c r="HII30" s="497"/>
      <c r="HIJ30" s="497"/>
      <c r="HIK30" s="497"/>
      <c r="HIL30" s="497"/>
      <c r="HIM30" s="497"/>
      <c r="HIN30" s="497"/>
      <c r="HIO30" s="497"/>
      <c r="HIP30" s="497"/>
      <c r="HIQ30" s="497"/>
      <c r="HIR30" s="497"/>
      <c r="HIS30" s="497"/>
      <c r="HIT30" s="497"/>
      <c r="HIU30" s="497"/>
      <c r="HIV30" s="497"/>
      <c r="HIW30" s="497"/>
      <c r="HIX30" s="497"/>
      <c r="HIY30" s="497"/>
      <c r="HIZ30" s="497"/>
      <c r="HJA30" s="497"/>
      <c r="HJB30" s="497"/>
      <c r="HJC30" s="497"/>
      <c r="HJD30" s="497"/>
      <c r="HJE30" s="497"/>
      <c r="HJF30" s="497"/>
      <c r="HJG30" s="497"/>
      <c r="HJH30" s="497"/>
      <c r="HJI30" s="497"/>
      <c r="HJJ30" s="497"/>
      <c r="HJK30" s="497"/>
      <c r="HJL30" s="497"/>
      <c r="HJM30" s="497"/>
      <c r="HJN30" s="497"/>
      <c r="HJO30" s="497"/>
      <c r="HJP30" s="497"/>
      <c r="HJQ30" s="497"/>
      <c r="HJR30" s="497"/>
      <c r="HJS30" s="497"/>
      <c r="HJT30" s="497"/>
      <c r="HJU30" s="497"/>
      <c r="HJV30" s="497"/>
      <c r="HJW30" s="497"/>
      <c r="HJX30" s="497"/>
      <c r="HJY30" s="497"/>
      <c r="HJZ30" s="497"/>
      <c r="HKA30" s="497"/>
      <c r="HKB30" s="497"/>
      <c r="HKC30" s="497"/>
      <c r="HKD30" s="497"/>
      <c r="HKE30" s="497"/>
      <c r="HKF30" s="497"/>
      <c r="HKG30" s="497"/>
      <c r="HKH30" s="497"/>
      <c r="HKI30" s="497"/>
      <c r="HKJ30" s="497"/>
      <c r="HKK30" s="497"/>
      <c r="HKL30" s="497"/>
      <c r="HKM30" s="497"/>
      <c r="HKN30" s="497"/>
      <c r="HKO30" s="497"/>
      <c r="HKP30" s="497"/>
      <c r="HKQ30" s="497"/>
      <c r="HKR30" s="497"/>
      <c r="HKS30" s="497"/>
      <c r="HKT30" s="497"/>
      <c r="HKU30" s="497"/>
      <c r="HKV30" s="497"/>
      <c r="HKW30" s="497"/>
      <c r="HKX30" s="497"/>
      <c r="HKY30" s="497"/>
      <c r="HKZ30" s="497"/>
      <c r="HLA30" s="497"/>
      <c r="HLB30" s="497"/>
      <c r="HLC30" s="497"/>
      <c r="HLD30" s="497"/>
      <c r="HLE30" s="497"/>
      <c r="HLF30" s="497"/>
      <c r="HLG30" s="497"/>
      <c r="HLH30" s="497"/>
      <c r="HLI30" s="497"/>
      <c r="HLJ30" s="497"/>
      <c r="HLK30" s="497"/>
      <c r="HLL30" s="497"/>
      <c r="HLM30" s="497"/>
      <c r="HLN30" s="497"/>
      <c r="HLO30" s="497"/>
      <c r="HLP30" s="497"/>
      <c r="HLQ30" s="497"/>
      <c r="HLR30" s="497"/>
      <c r="HLS30" s="497"/>
      <c r="HLT30" s="497"/>
      <c r="HLU30" s="497"/>
      <c r="HLV30" s="497"/>
      <c r="HLW30" s="497"/>
      <c r="HLX30" s="497"/>
      <c r="HLY30" s="497"/>
      <c r="HLZ30" s="497"/>
      <c r="HMA30" s="497"/>
      <c r="HMB30" s="497"/>
      <c r="HMC30" s="497"/>
      <c r="HMD30" s="497"/>
      <c r="HME30" s="497"/>
      <c r="HMF30" s="497"/>
      <c r="HMG30" s="497"/>
      <c r="HMH30" s="497"/>
      <c r="HMI30" s="497"/>
      <c r="HMJ30" s="497"/>
      <c r="HMK30" s="497"/>
      <c r="HML30" s="497"/>
      <c r="HMM30" s="497"/>
      <c r="HMN30" s="497"/>
      <c r="HMO30" s="497"/>
      <c r="HMP30" s="497"/>
      <c r="HMQ30" s="497"/>
      <c r="HMR30" s="497"/>
      <c r="HMS30" s="497"/>
      <c r="HMT30" s="497"/>
      <c r="HMU30" s="497"/>
      <c r="HMV30" s="497"/>
      <c r="HMW30" s="497"/>
      <c r="HMX30" s="497"/>
      <c r="HMY30" s="497"/>
      <c r="HMZ30" s="497"/>
      <c r="HNA30" s="497"/>
      <c r="HNB30" s="497"/>
      <c r="HNC30" s="497"/>
      <c r="HND30" s="497"/>
      <c r="HNE30" s="497"/>
      <c r="HNF30" s="497"/>
      <c r="HNG30" s="497"/>
      <c r="HNH30" s="497"/>
      <c r="HNI30" s="497"/>
      <c r="HNJ30" s="497"/>
      <c r="HNK30" s="497"/>
      <c r="HNL30" s="497"/>
      <c r="HNM30" s="497"/>
      <c r="HNN30" s="497"/>
      <c r="HNO30" s="497"/>
      <c r="HNP30" s="497"/>
      <c r="HNQ30" s="497"/>
      <c r="HNR30" s="497"/>
      <c r="HNS30" s="497"/>
      <c r="HNT30" s="497"/>
      <c r="HNU30" s="497"/>
      <c r="HNV30" s="497"/>
      <c r="HNW30" s="497"/>
      <c r="HNX30" s="497"/>
      <c r="HNY30" s="497"/>
      <c r="HNZ30" s="497"/>
      <c r="HOA30" s="497"/>
      <c r="HOB30" s="497"/>
      <c r="HOC30" s="497"/>
      <c r="HOD30" s="497"/>
      <c r="HOE30" s="497"/>
      <c r="HOF30" s="497"/>
      <c r="HOG30" s="497"/>
      <c r="HOH30" s="497"/>
      <c r="HOI30" s="497"/>
      <c r="HOJ30" s="497"/>
      <c r="HOK30" s="497"/>
      <c r="HOL30" s="497"/>
      <c r="HOM30" s="497"/>
      <c r="HON30" s="497"/>
      <c r="HOO30" s="497"/>
      <c r="HOP30" s="497"/>
      <c r="HOQ30" s="497"/>
      <c r="HOR30" s="497"/>
      <c r="HOS30" s="497"/>
      <c r="HOT30" s="497"/>
      <c r="HOU30" s="497"/>
      <c r="HOV30" s="497"/>
      <c r="HOW30" s="497"/>
      <c r="HOX30" s="497"/>
      <c r="HOY30" s="497"/>
      <c r="HOZ30" s="497"/>
      <c r="HPA30" s="497"/>
      <c r="HPB30" s="497"/>
      <c r="HPC30" s="497"/>
      <c r="HPD30" s="497"/>
      <c r="HPE30" s="497"/>
      <c r="HPF30" s="497"/>
      <c r="HPG30" s="497"/>
      <c r="HPH30" s="497"/>
      <c r="HPI30" s="497"/>
      <c r="HPJ30" s="497"/>
      <c r="HPK30" s="497"/>
      <c r="HPL30" s="497"/>
      <c r="HPM30" s="497"/>
      <c r="HPN30" s="497"/>
      <c r="HPO30" s="497"/>
      <c r="HPP30" s="497"/>
      <c r="HPQ30" s="497"/>
      <c r="HPR30" s="497"/>
      <c r="HPS30" s="497"/>
      <c r="HPT30" s="497"/>
      <c r="HPU30" s="497"/>
      <c r="HPV30" s="497"/>
      <c r="HPW30" s="497"/>
      <c r="HPX30" s="497"/>
      <c r="HPY30" s="497"/>
      <c r="HPZ30" s="497"/>
      <c r="HQA30" s="497"/>
      <c r="HQB30" s="497"/>
      <c r="HQC30" s="497"/>
      <c r="HQD30" s="497"/>
      <c r="HQE30" s="497"/>
      <c r="HQF30" s="497"/>
      <c r="HQG30" s="497"/>
      <c r="HQH30" s="497"/>
      <c r="HQI30" s="497"/>
      <c r="HQJ30" s="497"/>
      <c r="HQK30" s="497"/>
      <c r="HQL30" s="497"/>
      <c r="HQM30" s="497"/>
      <c r="HQN30" s="497"/>
      <c r="HQO30" s="497"/>
      <c r="HQP30" s="497"/>
      <c r="HQQ30" s="497"/>
      <c r="HQR30" s="497"/>
      <c r="HQS30" s="497"/>
      <c r="HQT30" s="497"/>
      <c r="HQU30" s="497"/>
      <c r="HQV30" s="497"/>
      <c r="HQW30" s="497"/>
      <c r="HQX30" s="497"/>
      <c r="HQY30" s="497"/>
      <c r="HQZ30" s="497"/>
      <c r="HRA30" s="497"/>
      <c r="HRB30" s="497"/>
      <c r="HRC30" s="497"/>
      <c r="HRD30" s="497"/>
      <c r="HRE30" s="497"/>
      <c r="HRF30" s="497"/>
      <c r="HRG30" s="497"/>
      <c r="HRH30" s="497"/>
      <c r="HRI30" s="497"/>
      <c r="HRJ30" s="497"/>
      <c r="HRK30" s="497"/>
      <c r="HRL30" s="497"/>
      <c r="HRM30" s="497"/>
      <c r="HRN30" s="497"/>
      <c r="HRO30" s="497"/>
      <c r="HRP30" s="497"/>
      <c r="HRQ30" s="497"/>
      <c r="HRR30" s="497"/>
      <c r="HRS30" s="497"/>
      <c r="HRT30" s="497"/>
      <c r="HRU30" s="497"/>
      <c r="HRV30" s="497"/>
      <c r="HRW30" s="497"/>
      <c r="HRX30" s="497"/>
      <c r="HRY30" s="497"/>
      <c r="HRZ30" s="497"/>
      <c r="HSA30" s="497"/>
      <c r="HSB30" s="497"/>
      <c r="HSC30" s="497"/>
      <c r="HSD30" s="497"/>
      <c r="HSE30" s="497"/>
      <c r="HSF30" s="497"/>
      <c r="HSG30" s="497"/>
      <c r="HSH30" s="497"/>
      <c r="HSI30" s="497"/>
      <c r="HSJ30" s="497"/>
      <c r="HSK30" s="497"/>
      <c r="HSL30" s="497"/>
      <c r="HSM30" s="497"/>
      <c r="HSN30" s="497"/>
      <c r="HSO30" s="497"/>
      <c r="HSP30" s="497"/>
      <c r="HSQ30" s="497"/>
      <c r="HSR30" s="497"/>
      <c r="HSS30" s="497"/>
      <c r="HST30" s="497"/>
      <c r="HSU30" s="497"/>
      <c r="HSV30" s="497"/>
      <c r="HSW30" s="497"/>
      <c r="HSX30" s="497"/>
      <c r="HSY30" s="497"/>
      <c r="HSZ30" s="497"/>
      <c r="HTA30" s="497"/>
      <c r="HTB30" s="497"/>
      <c r="HTC30" s="497"/>
      <c r="HTD30" s="497"/>
      <c r="HTE30" s="497"/>
      <c r="HTF30" s="497"/>
      <c r="HTG30" s="497"/>
      <c r="HTH30" s="497"/>
      <c r="HTI30" s="497"/>
      <c r="HTJ30" s="497"/>
      <c r="HTK30" s="497"/>
      <c r="HTL30" s="497"/>
      <c r="HTM30" s="497"/>
      <c r="HTN30" s="497"/>
      <c r="HTO30" s="497"/>
      <c r="HTP30" s="497"/>
      <c r="HTQ30" s="497"/>
      <c r="HTR30" s="497"/>
      <c r="HTS30" s="497"/>
      <c r="HTT30" s="497"/>
      <c r="HTU30" s="497"/>
      <c r="HTV30" s="497"/>
      <c r="HTW30" s="497"/>
      <c r="HTX30" s="497"/>
      <c r="HTY30" s="497"/>
      <c r="HTZ30" s="497"/>
      <c r="HUA30" s="497"/>
      <c r="HUB30" s="497"/>
      <c r="HUC30" s="497"/>
      <c r="HUD30" s="497"/>
      <c r="HUE30" s="497"/>
      <c r="HUF30" s="497"/>
      <c r="HUG30" s="497"/>
      <c r="HUH30" s="497"/>
      <c r="HUI30" s="497"/>
      <c r="HUJ30" s="497"/>
      <c r="HUK30" s="497"/>
      <c r="HUL30" s="497"/>
      <c r="HUM30" s="497"/>
      <c r="HUN30" s="497"/>
      <c r="HUO30" s="497"/>
      <c r="HUP30" s="497"/>
      <c r="HUQ30" s="497"/>
      <c r="HUR30" s="497"/>
      <c r="HUS30" s="497"/>
      <c r="HUT30" s="497"/>
      <c r="HUU30" s="497"/>
      <c r="HUV30" s="497"/>
      <c r="HUW30" s="497"/>
      <c r="HUX30" s="497"/>
      <c r="HUY30" s="497"/>
      <c r="HUZ30" s="497"/>
      <c r="HVA30" s="497"/>
      <c r="HVB30" s="497"/>
      <c r="HVC30" s="497"/>
      <c r="HVD30" s="497"/>
      <c r="HVE30" s="497"/>
      <c r="HVF30" s="497"/>
      <c r="HVG30" s="497"/>
      <c r="HVH30" s="497"/>
      <c r="HVI30" s="497"/>
      <c r="HVJ30" s="497"/>
      <c r="HVK30" s="497"/>
      <c r="HVL30" s="497"/>
      <c r="HVM30" s="497"/>
      <c r="HVN30" s="497"/>
      <c r="HVO30" s="497"/>
      <c r="HVP30" s="497"/>
      <c r="HVQ30" s="497"/>
      <c r="HVR30" s="497"/>
      <c r="HVS30" s="497"/>
      <c r="HVT30" s="497"/>
      <c r="HVU30" s="497"/>
      <c r="HVV30" s="497"/>
      <c r="HVW30" s="497"/>
      <c r="HVX30" s="497"/>
      <c r="HVY30" s="497"/>
      <c r="HVZ30" s="497"/>
      <c r="HWA30" s="497"/>
      <c r="HWB30" s="497"/>
      <c r="HWC30" s="497"/>
      <c r="HWD30" s="497"/>
      <c r="HWE30" s="497"/>
      <c r="HWF30" s="497"/>
      <c r="HWG30" s="497"/>
      <c r="HWH30" s="497"/>
      <c r="HWI30" s="497"/>
      <c r="HWJ30" s="497"/>
      <c r="HWK30" s="497"/>
      <c r="HWL30" s="497"/>
      <c r="HWM30" s="497"/>
      <c r="HWN30" s="497"/>
      <c r="HWO30" s="497"/>
      <c r="HWP30" s="497"/>
      <c r="HWQ30" s="497"/>
      <c r="HWR30" s="497"/>
      <c r="HWS30" s="497"/>
      <c r="HWT30" s="497"/>
      <c r="HWU30" s="497"/>
      <c r="HWV30" s="497"/>
      <c r="HWW30" s="497"/>
      <c r="HWX30" s="497"/>
      <c r="HWY30" s="497"/>
      <c r="HWZ30" s="497"/>
      <c r="HXA30" s="497"/>
      <c r="HXB30" s="497"/>
      <c r="HXC30" s="497"/>
      <c r="HXD30" s="497"/>
      <c r="HXE30" s="497"/>
      <c r="HXF30" s="497"/>
      <c r="HXG30" s="497"/>
      <c r="HXH30" s="497"/>
      <c r="HXI30" s="497"/>
      <c r="HXJ30" s="497"/>
      <c r="HXK30" s="497"/>
      <c r="HXL30" s="497"/>
      <c r="HXM30" s="497"/>
      <c r="HXN30" s="497"/>
      <c r="HXO30" s="497"/>
      <c r="HXP30" s="497"/>
      <c r="HXQ30" s="497"/>
      <c r="HXR30" s="497"/>
      <c r="HXS30" s="497"/>
      <c r="HXT30" s="497"/>
      <c r="HXU30" s="497"/>
      <c r="HXV30" s="497"/>
      <c r="HXW30" s="497"/>
      <c r="HXX30" s="497"/>
      <c r="HXY30" s="497"/>
      <c r="HXZ30" s="497"/>
      <c r="HYA30" s="497"/>
      <c r="HYB30" s="497"/>
      <c r="HYC30" s="497"/>
      <c r="HYD30" s="497"/>
      <c r="HYE30" s="497"/>
      <c r="HYF30" s="497"/>
      <c r="HYG30" s="497"/>
      <c r="HYH30" s="497"/>
      <c r="HYI30" s="497"/>
      <c r="HYJ30" s="497"/>
      <c r="HYK30" s="497"/>
      <c r="HYL30" s="497"/>
      <c r="HYM30" s="497"/>
      <c r="HYN30" s="497"/>
      <c r="HYO30" s="497"/>
      <c r="HYP30" s="497"/>
      <c r="HYQ30" s="497"/>
      <c r="HYR30" s="497"/>
      <c r="HYS30" s="497"/>
      <c r="HYT30" s="497"/>
      <c r="HYU30" s="497"/>
      <c r="HYV30" s="497"/>
      <c r="HYW30" s="497"/>
      <c r="HYX30" s="497"/>
      <c r="HYY30" s="497"/>
      <c r="HYZ30" s="497"/>
      <c r="HZA30" s="497"/>
      <c r="HZB30" s="497"/>
      <c r="HZC30" s="497"/>
      <c r="HZD30" s="497"/>
      <c r="HZE30" s="497"/>
      <c r="HZF30" s="497"/>
      <c r="HZG30" s="497"/>
      <c r="HZH30" s="497"/>
      <c r="HZI30" s="497"/>
      <c r="HZJ30" s="497"/>
      <c r="HZK30" s="497"/>
      <c r="HZL30" s="497"/>
      <c r="HZM30" s="497"/>
      <c r="HZN30" s="497"/>
      <c r="HZO30" s="497"/>
      <c r="HZP30" s="497"/>
      <c r="HZQ30" s="497"/>
      <c r="HZR30" s="497"/>
      <c r="HZS30" s="497"/>
      <c r="HZT30" s="497"/>
      <c r="HZU30" s="497"/>
      <c r="HZV30" s="497"/>
      <c r="HZW30" s="497"/>
      <c r="HZX30" s="497"/>
      <c r="HZY30" s="497"/>
      <c r="HZZ30" s="497"/>
      <c r="IAA30" s="497"/>
      <c r="IAB30" s="497"/>
      <c r="IAC30" s="497"/>
      <c r="IAD30" s="497"/>
      <c r="IAE30" s="497"/>
      <c r="IAF30" s="497"/>
      <c r="IAG30" s="497"/>
      <c r="IAH30" s="497"/>
      <c r="IAI30" s="497"/>
      <c r="IAJ30" s="497"/>
      <c r="IAK30" s="497"/>
      <c r="IAL30" s="497"/>
      <c r="IAM30" s="497"/>
      <c r="IAN30" s="497"/>
      <c r="IAO30" s="497"/>
      <c r="IAP30" s="497"/>
      <c r="IAQ30" s="497"/>
      <c r="IAR30" s="497"/>
      <c r="IAS30" s="497"/>
      <c r="IAT30" s="497"/>
      <c r="IAU30" s="497"/>
      <c r="IAV30" s="497"/>
      <c r="IAW30" s="497"/>
      <c r="IAX30" s="497"/>
      <c r="IAY30" s="497"/>
      <c r="IAZ30" s="497"/>
      <c r="IBA30" s="497"/>
      <c r="IBB30" s="497"/>
      <c r="IBC30" s="497"/>
      <c r="IBD30" s="497"/>
      <c r="IBE30" s="497"/>
      <c r="IBF30" s="497"/>
      <c r="IBG30" s="497"/>
      <c r="IBH30" s="497"/>
      <c r="IBI30" s="497"/>
      <c r="IBJ30" s="497"/>
      <c r="IBK30" s="497"/>
      <c r="IBL30" s="497"/>
      <c r="IBM30" s="497"/>
      <c r="IBN30" s="497"/>
      <c r="IBO30" s="497"/>
      <c r="IBP30" s="497"/>
      <c r="IBQ30" s="497"/>
      <c r="IBR30" s="497"/>
      <c r="IBS30" s="497"/>
      <c r="IBT30" s="497"/>
      <c r="IBU30" s="497"/>
      <c r="IBV30" s="497"/>
      <c r="IBW30" s="497"/>
      <c r="IBX30" s="497"/>
      <c r="IBY30" s="497"/>
      <c r="IBZ30" s="497"/>
      <c r="ICA30" s="497"/>
      <c r="ICB30" s="497"/>
      <c r="ICC30" s="497"/>
      <c r="ICD30" s="497"/>
      <c r="ICE30" s="497"/>
      <c r="ICF30" s="497"/>
      <c r="ICG30" s="497"/>
      <c r="ICH30" s="497"/>
      <c r="ICI30" s="497"/>
      <c r="ICJ30" s="497"/>
      <c r="ICK30" s="497"/>
      <c r="ICL30" s="497"/>
      <c r="ICM30" s="497"/>
      <c r="ICN30" s="497"/>
      <c r="ICO30" s="497"/>
      <c r="ICP30" s="497"/>
      <c r="ICQ30" s="497"/>
      <c r="ICR30" s="497"/>
      <c r="ICS30" s="497"/>
      <c r="ICT30" s="497"/>
      <c r="ICU30" s="497"/>
      <c r="ICV30" s="497"/>
      <c r="ICW30" s="497"/>
      <c r="ICX30" s="497"/>
      <c r="ICY30" s="497"/>
      <c r="ICZ30" s="497"/>
      <c r="IDA30" s="497"/>
      <c r="IDB30" s="497"/>
      <c r="IDC30" s="497"/>
      <c r="IDD30" s="497"/>
      <c r="IDE30" s="497"/>
      <c r="IDF30" s="497"/>
      <c r="IDG30" s="497"/>
      <c r="IDH30" s="497"/>
      <c r="IDI30" s="497"/>
      <c r="IDJ30" s="497"/>
      <c r="IDK30" s="497"/>
      <c r="IDL30" s="497"/>
      <c r="IDM30" s="497"/>
      <c r="IDN30" s="497"/>
      <c r="IDO30" s="497"/>
      <c r="IDP30" s="497"/>
      <c r="IDQ30" s="497"/>
      <c r="IDR30" s="497"/>
      <c r="IDS30" s="497"/>
      <c r="IDT30" s="497"/>
      <c r="IDU30" s="497"/>
      <c r="IDV30" s="497"/>
      <c r="IDW30" s="497"/>
      <c r="IDX30" s="497"/>
      <c r="IDY30" s="497"/>
      <c r="IDZ30" s="497"/>
      <c r="IEA30" s="497"/>
      <c r="IEB30" s="497"/>
      <c r="IEC30" s="497"/>
      <c r="IED30" s="497"/>
      <c r="IEE30" s="497"/>
      <c r="IEF30" s="497"/>
      <c r="IEG30" s="497"/>
      <c r="IEH30" s="497"/>
      <c r="IEI30" s="497"/>
      <c r="IEJ30" s="497"/>
      <c r="IEK30" s="497"/>
      <c r="IEL30" s="497"/>
      <c r="IEM30" s="497"/>
      <c r="IEN30" s="497"/>
      <c r="IEO30" s="497"/>
      <c r="IEP30" s="497"/>
      <c r="IEQ30" s="497"/>
      <c r="IER30" s="497"/>
      <c r="IES30" s="497"/>
      <c r="IET30" s="497"/>
      <c r="IEU30" s="497"/>
      <c r="IEV30" s="497"/>
      <c r="IEW30" s="497"/>
      <c r="IEX30" s="497"/>
      <c r="IEY30" s="497"/>
      <c r="IEZ30" s="497"/>
      <c r="IFA30" s="497"/>
      <c r="IFB30" s="497"/>
      <c r="IFC30" s="497"/>
      <c r="IFD30" s="497"/>
      <c r="IFE30" s="497"/>
      <c r="IFF30" s="497"/>
      <c r="IFG30" s="497"/>
      <c r="IFH30" s="497"/>
      <c r="IFI30" s="497"/>
      <c r="IFJ30" s="497"/>
      <c r="IFK30" s="497"/>
      <c r="IFL30" s="497"/>
      <c r="IFM30" s="497"/>
      <c r="IFN30" s="497"/>
      <c r="IFO30" s="497"/>
      <c r="IFP30" s="497"/>
      <c r="IFQ30" s="497"/>
      <c r="IFR30" s="497"/>
      <c r="IFS30" s="497"/>
      <c r="IFT30" s="497"/>
      <c r="IFU30" s="497"/>
      <c r="IFV30" s="497"/>
      <c r="IFW30" s="497"/>
      <c r="IFX30" s="497"/>
      <c r="IFY30" s="497"/>
      <c r="IFZ30" s="497"/>
      <c r="IGA30" s="497"/>
      <c r="IGB30" s="497"/>
      <c r="IGC30" s="497"/>
      <c r="IGD30" s="497"/>
      <c r="IGE30" s="497"/>
      <c r="IGF30" s="497"/>
      <c r="IGG30" s="497"/>
      <c r="IGH30" s="497"/>
      <c r="IGI30" s="497"/>
      <c r="IGJ30" s="497"/>
      <c r="IGK30" s="497"/>
      <c r="IGL30" s="497"/>
      <c r="IGM30" s="497"/>
      <c r="IGN30" s="497"/>
      <c r="IGO30" s="497"/>
      <c r="IGP30" s="497"/>
      <c r="IGQ30" s="497"/>
      <c r="IGR30" s="497"/>
      <c r="IGS30" s="497"/>
      <c r="IGT30" s="497"/>
      <c r="IGU30" s="497"/>
      <c r="IGV30" s="497"/>
      <c r="IGW30" s="497"/>
      <c r="IGX30" s="497"/>
      <c r="IGY30" s="497"/>
      <c r="IGZ30" s="497"/>
      <c r="IHA30" s="497"/>
      <c r="IHB30" s="497"/>
      <c r="IHC30" s="497"/>
      <c r="IHD30" s="497"/>
      <c r="IHE30" s="497"/>
      <c r="IHF30" s="497"/>
      <c r="IHG30" s="497"/>
      <c r="IHH30" s="497"/>
      <c r="IHI30" s="497"/>
      <c r="IHJ30" s="497"/>
      <c r="IHK30" s="497"/>
      <c r="IHL30" s="497"/>
      <c r="IHM30" s="497"/>
      <c r="IHN30" s="497"/>
      <c r="IHO30" s="497"/>
      <c r="IHP30" s="497"/>
      <c r="IHQ30" s="497"/>
      <c r="IHR30" s="497"/>
      <c r="IHS30" s="497"/>
      <c r="IHT30" s="497"/>
      <c r="IHU30" s="497"/>
      <c r="IHV30" s="497"/>
      <c r="IHW30" s="497"/>
      <c r="IHX30" s="497"/>
      <c r="IHY30" s="497"/>
      <c r="IHZ30" s="497"/>
      <c r="IIA30" s="497"/>
      <c r="IIB30" s="497"/>
      <c r="IIC30" s="497"/>
      <c r="IID30" s="497"/>
      <c r="IIE30" s="497"/>
      <c r="IIF30" s="497"/>
      <c r="IIG30" s="497"/>
      <c r="IIH30" s="497"/>
      <c r="III30" s="497"/>
      <c r="IIJ30" s="497"/>
      <c r="IIK30" s="497"/>
      <c r="IIL30" s="497"/>
      <c r="IIM30" s="497"/>
      <c r="IIN30" s="497"/>
      <c r="IIO30" s="497"/>
      <c r="IIP30" s="497"/>
      <c r="IIQ30" s="497"/>
      <c r="IIR30" s="497"/>
      <c r="IIS30" s="497"/>
      <c r="IIT30" s="497"/>
      <c r="IIU30" s="497"/>
      <c r="IIV30" s="497"/>
      <c r="IIW30" s="497"/>
      <c r="IIX30" s="497"/>
      <c r="IIY30" s="497"/>
      <c r="IIZ30" s="497"/>
      <c r="IJA30" s="497"/>
      <c r="IJB30" s="497"/>
      <c r="IJC30" s="497"/>
      <c r="IJD30" s="497"/>
      <c r="IJE30" s="497"/>
      <c r="IJF30" s="497"/>
      <c r="IJG30" s="497"/>
      <c r="IJH30" s="497"/>
      <c r="IJI30" s="497"/>
      <c r="IJJ30" s="497"/>
      <c r="IJK30" s="497"/>
      <c r="IJL30" s="497"/>
      <c r="IJM30" s="497"/>
      <c r="IJN30" s="497"/>
      <c r="IJO30" s="497"/>
      <c r="IJP30" s="497"/>
      <c r="IJQ30" s="497"/>
      <c r="IJR30" s="497"/>
      <c r="IJS30" s="497"/>
      <c r="IJT30" s="497"/>
      <c r="IJU30" s="497"/>
      <c r="IJV30" s="497"/>
      <c r="IJW30" s="497"/>
      <c r="IJX30" s="497"/>
      <c r="IJY30" s="497"/>
      <c r="IJZ30" s="497"/>
      <c r="IKA30" s="497"/>
      <c r="IKB30" s="497"/>
      <c r="IKC30" s="497"/>
      <c r="IKD30" s="497"/>
      <c r="IKE30" s="497"/>
      <c r="IKF30" s="497"/>
      <c r="IKG30" s="497"/>
      <c r="IKH30" s="497"/>
      <c r="IKI30" s="497"/>
      <c r="IKJ30" s="497"/>
      <c r="IKK30" s="497"/>
      <c r="IKL30" s="497"/>
      <c r="IKM30" s="497"/>
      <c r="IKN30" s="497"/>
      <c r="IKO30" s="497"/>
      <c r="IKP30" s="497"/>
      <c r="IKQ30" s="497"/>
      <c r="IKR30" s="497"/>
      <c r="IKS30" s="497"/>
      <c r="IKT30" s="497"/>
      <c r="IKU30" s="497"/>
      <c r="IKV30" s="497"/>
      <c r="IKW30" s="497"/>
      <c r="IKX30" s="497"/>
      <c r="IKY30" s="497"/>
      <c r="IKZ30" s="497"/>
      <c r="ILA30" s="497"/>
      <c r="ILB30" s="497"/>
      <c r="ILC30" s="497"/>
      <c r="ILD30" s="497"/>
      <c r="ILE30" s="497"/>
      <c r="ILF30" s="497"/>
      <c r="ILG30" s="497"/>
      <c r="ILH30" s="497"/>
      <c r="ILI30" s="497"/>
      <c r="ILJ30" s="497"/>
      <c r="ILK30" s="497"/>
      <c r="ILL30" s="497"/>
      <c r="ILM30" s="497"/>
      <c r="ILN30" s="497"/>
      <c r="ILO30" s="497"/>
      <c r="ILP30" s="497"/>
      <c r="ILQ30" s="497"/>
      <c r="ILR30" s="497"/>
      <c r="ILS30" s="497"/>
      <c r="ILT30" s="497"/>
      <c r="ILU30" s="497"/>
      <c r="ILV30" s="497"/>
      <c r="ILW30" s="497"/>
      <c r="ILX30" s="497"/>
      <c r="ILY30" s="497"/>
      <c r="ILZ30" s="497"/>
      <c r="IMA30" s="497"/>
      <c r="IMB30" s="497"/>
      <c r="IMC30" s="497"/>
      <c r="IMD30" s="497"/>
      <c r="IME30" s="497"/>
      <c r="IMF30" s="497"/>
      <c r="IMG30" s="497"/>
      <c r="IMH30" s="497"/>
      <c r="IMI30" s="497"/>
      <c r="IMJ30" s="497"/>
      <c r="IMK30" s="497"/>
      <c r="IML30" s="497"/>
      <c r="IMM30" s="497"/>
      <c r="IMN30" s="497"/>
      <c r="IMO30" s="497"/>
      <c r="IMP30" s="497"/>
      <c r="IMQ30" s="497"/>
      <c r="IMR30" s="497"/>
      <c r="IMS30" s="497"/>
      <c r="IMT30" s="497"/>
      <c r="IMU30" s="497"/>
      <c r="IMV30" s="497"/>
      <c r="IMW30" s="497"/>
      <c r="IMX30" s="497"/>
      <c r="IMY30" s="497"/>
      <c r="IMZ30" s="497"/>
      <c r="INA30" s="497"/>
      <c r="INB30" s="497"/>
      <c r="INC30" s="497"/>
      <c r="IND30" s="497"/>
      <c r="INE30" s="497"/>
      <c r="INF30" s="497"/>
      <c r="ING30" s="497"/>
      <c r="INH30" s="497"/>
      <c r="INI30" s="497"/>
      <c r="INJ30" s="497"/>
      <c r="INK30" s="497"/>
      <c r="INL30" s="497"/>
      <c r="INM30" s="497"/>
      <c r="INN30" s="497"/>
      <c r="INO30" s="497"/>
      <c r="INP30" s="497"/>
      <c r="INQ30" s="497"/>
      <c r="INR30" s="497"/>
      <c r="INS30" s="497"/>
      <c r="INT30" s="497"/>
      <c r="INU30" s="497"/>
      <c r="INV30" s="497"/>
      <c r="INW30" s="497"/>
      <c r="INX30" s="497"/>
      <c r="INY30" s="497"/>
      <c r="INZ30" s="497"/>
      <c r="IOA30" s="497"/>
      <c r="IOB30" s="497"/>
      <c r="IOC30" s="497"/>
      <c r="IOD30" s="497"/>
      <c r="IOE30" s="497"/>
      <c r="IOF30" s="497"/>
      <c r="IOG30" s="497"/>
      <c r="IOH30" s="497"/>
      <c r="IOI30" s="497"/>
      <c r="IOJ30" s="497"/>
      <c r="IOK30" s="497"/>
      <c r="IOL30" s="497"/>
      <c r="IOM30" s="497"/>
      <c r="ION30" s="497"/>
      <c r="IOO30" s="497"/>
      <c r="IOP30" s="497"/>
      <c r="IOQ30" s="497"/>
      <c r="IOR30" s="497"/>
      <c r="IOS30" s="497"/>
      <c r="IOT30" s="497"/>
      <c r="IOU30" s="497"/>
      <c r="IOV30" s="497"/>
      <c r="IOW30" s="497"/>
      <c r="IOX30" s="497"/>
      <c r="IOY30" s="497"/>
      <c r="IOZ30" s="497"/>
      <c r="IPA30" s="497"/>
      <c r="IPB30" s="497"/>
      <c r="IPC30" s="497"/>
      <c r="IPD30" s="497"/>
      <c r="IPE30" s="497"/>
      <c r="IPF30" s="497"/>
      <c r="IPG30" s="497"/>
      <c r="IPH30" s="497"/>
      <c r="IPI30" s="497"/>
      <c r="IPJ30" s="497"/>
      <c r="IPK30" s="497"/>
      <c r="IPL30" s="497"/>
      <c r="IPM30" s="497"/>
      <c r="IPN30" s="497"/>
      <c r="IPO30" s="497"/>
      <c r="IPP30" s="497"/>
      <c r="IPQ30" s="497"/>
      <c r="IPR30" s="497"/>
      <c r="IPS30" s="497"/>
      <c r="IPT30" s="497"/>
      <c r="IPU30" s="497"/>
      <c r="IPV30" s="497"/>
      <c r="IPW30" s="497"/>
      <c r="IPX30" s="497"/>
      <c r="IPY30" s="497"/>
      <c r="IPZ30" s="497"/>
      <c r="IQA30" s="497"/>
      <c r="IQB30" s="497"/>
      <c r="IQC30" s="497"/>
      <c r="IQD30" s="497"/>
      <c r="IQE30" s="497"/>
      <c r="IQF30" s="497"/>
      <c r="IQG30" s="497"/>
      <c r="IQH30" s="497"/>
      <c r="IQI30" s="497"/>
      <c r="IQJ30" s="497"/>
      <c r="IQK30" s="497"/>
      <c r="IQL30" s="497"/>
      <c r="IQM30" s="497"/>
      <c r="IQN30" s="497"/>
      <c r="IQO30" s="497"/>
      <c r="IQP30" s="497"/>
      <c r="IQQ30" s="497"/>
      <c r="IQR30" s="497"/>
      <c r="IQS30" s="497"/>
      <c r="IQT30" s="497"/>
      <c r="IQU30" s="497"/>
      <c r="IQV30" s="497"/>
      <c r="IQW30" s="497"/>
      <c r="IQX30" s="497"/>
      <c r="IQY30" s="497"/>
      <c r="IQZ30" s="497"/>
      <c r="IRA30" s="497"/>
      <c r="IRB30" s="497"/>
      <c r="IRC30" s="497"/>
      <c r="IRD30" s="497"/>
      <c r="IRE30" s="497"/>
      <c r="IRF30" s="497"/>
      <c r="IRG30" s="497"/>
      <c r="IRH30" s="497"/>
      <c r="IRI30" s="497"/>
      <c r="IRJ30" s="497"/>
      <c r="IRK30" s="497"/>
      <c r="IRL30" s="497"/>
      <c r="IRM30" s="497"/>
      <c r="IRN30" s="497"/>
      <c r="IRO30" s="497"/>
      <c r="IRP30" s="497"/>
      <c r="IRQ30" s="497"/>
      <c r="IRR30" s="497"/>
      <c r="IRS30" s="497"/>
      <c r="IRT30" s="497"/>
      <c r="IRU30" s="497"/>
      <c r="IRV30" s="497"/>
      <c r="IRW30" s="497"/>
      <c r="IRX30" s="497"/>
      <c r="IRY30" s="497"/>
      <c r="IRZ30" s="497"/>
      <c r="ISA30" s="497"/>
      <c r="ISB30" s="497"/>
      <c r="ISC30" s="497"/>
      <c r="ISD30" s="497"/>
      <c r="ISE30" s="497"/>
      <c r="ISF30" s="497"/>
      <c r="ISG30" s="497"/>
      <c r="ISH30" s="497"/>
      <c r="ISI30" s="497"/>
      <c r="ISJ30" s="497"/>
      <c r="ISK30" s="497"/>
      <c r="ISL30" s="497"/>
      <c r="ISM30" s="497"/>
      <c r="ISN30" s="497"/>
      <c r="ISO30" s="497"/>
      <c r="ISP30" s="497"/>
      <c r="ISQ30" s="497"/>
      <c r="ISR30" s="497"/>
      <c r="ISS30" s="497"/>
      <c r="IST30" s="497"/>
      <c r="ISU30" s="497"/>
      <c r="ISV30" s="497"/>
      <c r="ISW30" s="497"/>
      <c r="ISX30" s="497"/>
      <c r="ISY30" s="497"/>
      <c r="ISZ30" s="497"/>
      <c r="ITA30" s="497"/>
      <c r="ITB30" s="497"/>
      <c r="ITC30" s="497"/>
      <c r="ITD30" s="497"/>
      <c r="ITE30" s="497"/>
      <c r="ITF30" s="497"/>
      <c r="ITG30" s="497"/>
      <c r="ITH30" s="497"/>
      <c r="ITI30" s="497"/>
      <c r="ITJ30" s="497"/>
      <c r="ITK30" s="497"/>
      <c r="ITL30" s="497"/>
      <c r="ITM30" s="497"/>
      <c r="ITN30" s="497"/>
      <c r="ITO30" s="497"/>
      <c r="ITP30" s="497"/>
      <c r="ITQ30" s="497"/>
      <c r="ITR30" s="497"/>
      <c r="ITS30" s="497"/>
      <c r="ITT30" s="497"/>
      <c r="ITU30" s="497"/>
      <c r="ITV30" s="497"/>
      <c r="ITW30" s="497"/>
      <c r="ITX30" s="497"/>
      <c r="ITY30" s="497"/>
      <c r="ITZ30" s="497"/>
      <c r="IUA30" s="497"/>
      <c r="IUB30" s="497"/>
      <c r="IUC30" s="497"/>
      <c r="IUD30" s="497"/>
      <c r="IUE30" s="497"/>
      <c r="IUF30" s="497"/>
      <c r="IUG30" s="497"/>
      <c r="IUH30" s="497"/>
      <c r="IUI30" s="497"/>
      <c r="IUJ30" s="497"/>
      <c r="IUK30" s="497"/>
      <c r="IUL30" s="497"/>
      <c r="IUM30" s="497"/>
      <c r="IUN30" s="497"/>
      <c r="IUO30" s="497"/>
      <c r="IUP30" s="497"/>
      <c r="IUQ30" s="497"/>
      <c r="IUR30" s="497"/>
      <c r="IUS30" s="497"/>
      <c r="IUT30" s="497"/>
      <c r="IUU30" s="497"/>
      <c r="IUV30" s="497"/>
      <c r="IUW30" s="497"/>
      <c r="IUX30" s="497"/>
      <c r="IUY30" s="497"/>
      <c r="IUZ30" s="497"/>
      <c r="IVA30" s="497"/>
      <c r="IVB30" s="497"/>
      <c r="IVC30" s="497"/>
      <c r="IVD30" s="497"/>
      <c r="IVE30" s="497"/>
      <c r="IVF30" s="497"/>
      <c r="IVG30" s="497"/>
      <c r="IVH30" s="497"/>
      <c r="IVI30" s="497"/>
      <c r="IVJ30" s="497"/>
      <c r="IVK30" s="497"/>
      <c r="IVL30" s="497"/>
      <c r="IVM30" s="497"/>
      <c r="IVN30" s="497"/>
      <c r="IVO30" s="497"/>
      <c r="IVP30" s="497"/>
      <c r="IVQ30" s="497"/>
      <c r="IVR30" s="497"/>
      <c r="IVS30" s="497"/>
      <c r="IVT30" s="497"/>
      <c r="IVU30" s="497"/>
      <c r="IVV30" s="497"/>
      <c r="IVW30" s="497"/>
      <c r="IVX30" s="497"/>
      <c r="IVY30" s="497"/>
      <c r="IVZ30" s="497"/>
      <c r="IWA30" s="497"/>
      <c r="IWB30" s="497"/>
      <c r="IWC30" s="497"/>
      <c r="IWD30" s="497"/>
      <c r="IWE30" s="497"/>
      <c r="IWF30" s="497"/>
      <c r="IWG30" s="497"/>
      <c r="IWH30" s="497"/>
      <c r="IWI30" s="497"/>
      <c r="IWJ30" s="497"/>
      <c r="IWK30" s="497"/>
      <c r="IWL30" s="497"/>
      <c r="IWM30" s="497"/>
      <c r="IWN30" s="497"/>
      <c r="IWO30" s="497"/>
      <c r="IWP30" s="497"/>
      <c r="IWQ30" s="497"/>
      <c r="IWR30" s="497"/>
      <c r="IWS30" s="497"/>
      <c r="IWT30" s="497"/>
      <c r="IWU30" s="497"/>
      <c r="IWV30" s="497"/>
      <c r="IWW30" s="497"/>
      <c r="IWX30" s="497"/>
      <c r="IWY30" s="497"/>
      <c r="IWZ30" s="497"/>
      <c r="IXA30" s="497"/>
      <c r="IXB30" s="497"/>
      <c r="IXC30" s="497"/>
      <c r="IXD30" s="497"/>
      <c r="IXE30" s="497"/>
      <c r="IXF30" s="497"/>
      <c r="IXG30" s="497"/>
      <c r="IXH30" s="497"/>
      <c r="IXI30" s="497"/>
      <c r="IXJ30" s="497"/>
      <c r="IXK30" s="497"/>
      <c r="IXL30" s="497"/>
      <c r="IXM30" s="497"/>
      <c r="IXN30" s="497"/>
      <c r="IXO30" s="497"/>
      <c r="IXP30" s="497"/>
      <c r="IXQ30" s="497"/>
      <c r="IXR30" s="497"/>
      <c r="IXS30" s="497"/>
      <c r="IXT30" s="497"/>
      <c r="IXU30" s="497"/>
      <c r="IXV30" s="497"/>
      <c r="IXW30" s="497"/>
      <c r="IXX30" s="497"/>
      <c r="IXY30" s="497"/>
      <c r="IXZ30" s="497"/>
      <c r="IYA30" s="497"/>
      <c r="IYB30" s="497"/>
      <c r="IYC30" s="497"/>
      <c r="IYD30" s="497"/>
      <c r="IYE30" s="497"/>
      <c r="IYF30" s="497"/>
      <c r="IYG30" s="497"/>
      <c r="IYH30" s="497"/>
      <c r="IYI30" s="497"/>
      <c r="IYJ30" s="497"/>
      <c r="IYK30" s="497"/>
      <c r="IYL30" s="497"/>
      <c r="IYM30" s="497"/>
      <c r="IYN30" s="497"/>
      <c r="IYO30" s="497"/>
      <c r="IYP30" s="497"/>
      <c r="IYQ30" s="497"/>
      <c r="IYR30" s="497"/>
      <c r="IYS30" s="497"/>
      <c r="IYT30" s="497"/>
      <c r="IYU30" s="497"/>
      <c r="IYV30" s="497"/>
      <c r="IYW30" s="497"/>
      <c r="IYX30" s="497"/>
      <c r="IYY30" s="497"/>
      <c r="IYZ30" s="497"/>
      <c r="IZA30" s="497"/>
      <c r="IZB30" s="497"/>
      <c r="IZC30" s="497"/>
      <c r="IZD30" s="497"/>
      <c r="IZE30" s="497"/>
      <c r="IZF30" s="497"/>
      <c r="IZG30" s="497"/>
      <c r="IZH30" s="497"/>
      <c r="IZI30" s="497"/>
      <c r="IZJ30" s="497"/>
      <c r="IZK30" s="497"/>
      <c r="IZL30" s="497"/>
      <c r="IZM30" s="497"/>
      <c r="IZN30" s="497"/>
      <c r="IZO30" s="497"/>
      <c r="IZP30" s="497"/>
      <c r="IZQ30" s="497"/>
      <c r="IZR30" s="497"/>
      <c r="IZS30" s="497"/>
      <c r="IZT30" s="497"/>
      <c r="IZU30" s="497"/>
      <c r="IZV30" s="497"/>
      <c r="IZW30" s="497"/>
      <c r="IZX30" s="497"/>
      <c r="IZY30" s="497"/>
      <c r="IZZ30" s="497"/>
      <c r="JAA30" s="497"/>
      <c r="JAB30" s="497"/>
      <c r="JAC30" s="497"/>
      <c r="JAD30" s="497"/>
      <c r="JAE30" s="497"/>
      <c r="JAF30" s="497"/>
      <c r="JAG30" s="497"/>
      <c r="JAH30" s="497"/>
      <c r="JAI30" s="497"/>
      <c r="JAJ30" s="497"/>
      <c r="JAK30" s="497"/>
      <c r="JAL30" s="497"/>
      <c r="JAM30" s="497"/>
      <c r="JAN30" s="497"/>
      <c r="JAO30" s="497"/>
      <c r="JAP30" s="497"/>
      <c r="JAQ30" s="497"/>
      <c r="JAR30" s="497"/>
      <c r="JAS30" s="497"/>
      <c r="JAT30" s="497"/>
      <c r="JAU30" s="497"/>
      <c r="JAV30" s="497"/>
      <c r="JAW30" s="497"/>
      <c r="JAX30" s="497"/>
      <c r="JAY30" s="497"/>
      <c r="JAZ30" s="497"/>
      <c r="JBA30" s="497"/>
      <c r="JBB30" s="497"/>
      <c r="JBC30" s="497"/>
      <c r="JBD30" s="497"/>
      <c r="JBE30" s="497"/>
      <c r="JBF30" s="497"/>
      <c r="JBG30" s="497"/>
      <c r="JBH30" s="497"/>
      <c r="JBI30" s="497"/>
      <c r="JBJ30" s="497"/>
      <c r="JBK30" s="497"/>
      <c r="JBL30" s="497"/>
      <c r="JBM30" s="497"/>
      <c r="JBN30" s="497"/>
      <c r="JBO30" s="497"/>
      <c r="JBP30" s="497"/>
      <c r="JBQ30" s="497"/>
      <c r="JBR30" s="497"/>
      <c r="JBS30" s="497"/>
      <c r="JBT30" s="497"/>
      <c r="JBU30" s="497"/>
      <c r="JBV30" s="497"/>
      <c r="JBW30" s="497"/>
      <c r="JBX30" s="497"/>
      <c r="JBY30" s="497"/>
      <c r="JBZ30" s="497"/>
      <c r="JCA30" s="497"/>
      <c r="JCB30" s="497"/>
      <c r="JCC30" s="497"/>
      <c r="JCD30" s="497"/>
      <c r="JCE30" s="497"/>
      <c r="JCF30" s="497"/>
      <c r="JCG30" s="497"/>
      <c r="JCH30" s="497"/>
      <c r="JCI30" s="497"/>
      <c r="JCJ30" s="497"/>
      <c r="JCK30" s="497"/>
      <c r="JCL30" s="497"/>
      <c r="JCM30" s="497"/>
      <c r="JCN30" s="497"/>
      <c r="JCO30" s="497"/>
      <c r="JCP30" s="497"/>
      <c r="JCQ30" s="497"/>
      <c r="JCR30" s="497"/>
      <c r="JCS30" s="497"/>
      <c r="JCT30" s="497"/>
      <c r="JCU30" s="497"/>
      <c r="JCV30" s="497"/>
      <c r="JCW30" s="497"/>
      <c r="JCX30" s="497"/>
      <c r="JCY30" s="497"/>
      <c r="JCZ30" s="497"/>
      <c r="JDA30" s="497"/>
      <c r="JDB30" s="497"/>
      <c r="JDC30" s="497"/>
      <c r="JDD30" s="497"/>
      <c r="JDE30" s="497"/>
      <c r="JDF30" s="497"/>
      <c r="JDG30" s="497"/>
      <c r="JDH30" s="497"/>
      <c r="JDI30" s="497"/>
      <c r="JDJ30" s="497"/>
      <c r="JDK30" s="497"/>
      <c r="JDL30" s="497"/>
      <c r="JDM30" s="497"/>
      <c r="JDN30" s="497"/>
      <c r="JDO30" s="497"/>
      <c r="JDP30" s="497"/>
      <c r="JDQ30" s="497"/>
      <c r="JDR30" s="497"/>
      <c r="JDS30" s="497"/>
      <c r="JDT30" s="497"/>
      <c r="JDU30" s="497"/>
      <c r="JDV30" s="497"/>
      <c r="JDW30" s="497"/>
      <c r="JDX30" s="497"/>
      <c r="JDY30" s="497"/>
      <c r="JDZ30" s="497"/>
      <c r="JEA30" s="497"/>
      <c r="JEB30" s="497"/>
      <c r="JEC30" s="497"/>
      <c r="JED30" s="497"/>
      <c r="JEE30" s="497"/>
      <c r="JEF30" s="497"/>
      <c r="JEG30" s="497"/>
      <c r="JEH30" s="497"/>
      <c r="JEI30" s="497"/>
      <c r="JEJ30" s="497"/>
      <c r="JEK30" s="497"/>
      <c r="JEL30" s="497"/>
      <c r="JEM30" s="497"/>
      <c r="JEN30" s="497"/>
      <c r="JEO30" s="497"/>
      <c r="JEP30" s="497"/>
      <c r="JEQ30" s="497"/>
      <c r="JER30" s="497"/>
      <c r="JES30" s="497"/>
      <c r="JET30" s="497"/>
      <c r="JEU30" s="497"/>
      <c r="JEV30" s="497"/>
      <c r="JEW30" s="497"/>
      <c r="JEX30" s="497"/>
      <c r="JEY30" s="497"/>
      <c r="JEZ30" s="497"/>
      <c r="JFA30" s="497"/>
      <c r="JFB30" s="497"/>
      <c r="JFC30" s="497"/>
      <c r="JFD30" s="497"/>
      <c r="JFE30" s="497"/>
      <c r="JFF30" s="497"/>
      <c r="JFG30" s="497"/>
      <c r="JFH30" s="497"/>
      <c r="JFI30" s="497"/>
      <c r="JFJ30" s="497"/>
      <c r="JFK30" s="497"/>
      <c r="JFL30" s="497"/>
      <c r="JFM30" s="497"/>
      <c r="JFN30" s="497"/>
      <c r="JFO30" s="497"/>
      <c r="JFP30" s="497"/>
      <c r="JFQ30" s="497"/>
      <c r="JFR30" s="497"/>
      <c r="JFS30" s="497"/>
      <c r="JFT30" s="497"/>
      <c r="JFU30" s="497"/>
      <c r="JFV30" s="497"/>
      <c r="JFW30" s="497"/>
      <c r="JFX30" s="497"/>
      <c r="JFY30" s="497"/>
      <c r="JFZ30" s="497"/>
      <c r="JGA30" s="497"/>
      <c r="JGB30" s="497"/>
      <c r="JGC30" s="497"/>
      <c r="JGD30" s="497"/>
      <c r="JGE30" s="497"/>
      <c r="JGF30" s="497"/>
      <c r="JGG30" s="497"/>
      <c r="JGH30" s="497"/>
      <c r="JGI30" s="497"/>
      <c r="JGJ30" s="497"/>
      <c r="JGK30" s="497"/>
      <c r="JGL30" s="497"/>
      <c r="JGM30" s="497"/>
      <c r="JGN30" s="497"/>
      <c r="JGO30" s="497"/>
      <c r="JGP30" s="497"/>
      <c r="JGQ30" s="497"/>
      <c r="JGR30" s="497"/>
      <c r="JGS30" s="497"/>
      <c r="JGT30" s="497"/>
      <c r="JGU30" s="497"/>
      <c r="JGV30" s="497"/>
      <c r="JGW30" s="497"/>
      <c r="JGX30" s="497"/>
      <c r="JGY30" s="497"/>
      <c r="JGZ30" s="497"/>
      <c r="JHA30" s="497"/>
      <c r="JHB30" s="497"/>
      <c r="JHC30" s="497"/>
      <c r="JHD30" s="497"/>
      <c r="JHE30" s="497"/>
      <c r="JHF30" s="497"/>
      <c r="JHG30" s="497"/>
      <c r="JHH30" s="497"/>
      <c r="JHI30" s="497"/>
      <c r="JHJ30" s="497"/>
      <c r="JHK30" s="497"/>
      <c r="JHL30" s="497"/>
      <c r="JHM30" s="497"/>
      <c r="JHN30" s="497"/>
      <c r="JHO30" s="497"/>
      <c r="JHP30" s="497"/>
      <c r="JHQ30" s="497"/>
      <c r="JHR30" s="497"/>
      <c r="JHS30" s="497"/>
      <c r="JHT30" s="497"/>
      <c r="JHU30" s="497"/>
      <c r="JHV30" s="497"/>
      <c r="JHW30" s="497"/>
      <c r="JHX30" s="497"/>
      <c r="JHY30" s="497"/>
      <c r="JHZ30" s="497"/>
      <c r="JIA30" s="497"/>
      <c r="JIB30" s="497"/>
      <c r="JIC30" s="497"/>
      <c r="JID30" s="497"/>
      <c r="JIE30" s="497"/>
      <c r="JIF30" s="497"/>
      <c r="JIG30" s="497"/>
      <c r="JIH30" s="497"/>
      <c r="JII30" s="497"/>
      <c r="JIJ30" s="497"/>
      <c r="JIK30" s="497"/>
      <c r="JIL30" s="497"/>
      <c r="JIM30" s="497"/>
      <c r="JIN30" s="497"/>
      <c r="JIO30" s="497"/>
      <c r="JIP30" s="497"/>
      <c r="JIQ30" s="497"/>
      <c r="JIR30" s="497"/>
      <c r="JIS30" s="497"/>
      <c r="JIT30" s="497"/>
      <c r="JIU30" s="497"/>
      <c r="JIV30" s="497"/>
      <c r="JIW30" s="497"/>
      <c r="JIX30" s="497"/>
      <c r="JIY30" s="497"/>
      <c r="JIZ30" s="497"/>
      <c r="JJA30" s="497"/>
      <c r="JJB30" s="497"/>
      <c r="JJC30" s="497"/>
      <c r="JJD30" s="497"/>
      <c r="JJE30" s="497"/>
      <c r="JJF30" s="497"/>
      <c r="JJG30" s="497"/>
      <c r="JJH30" s="497"/>
      <c r="JJI30" s="497"/>
      <c r="JJJ30" s="497"/>
      <c r="JJK30" s="497"/>
      <c r="JJL30" s="497"/>
      <c r="JJM30" s="497"/>
      <c r="JJN30" s="497"/>
      <c r="JJO30" s="497"/>
      <c r="JJP30" s="497"/>
      <c r="JJQ30" s="497"/>
      <c r="JJR30" s="497"/>
      <c r="JJS30" s="497"/>
      <c r="JJT30" s="497"/>
      <c r="JJU30" s="497"/>
      <c r="JJV30" s="497"/>
      <c r="JJW30" s="497"/>
      <c r="JJX30" s="497"/>
      <c r="JJY30" s="497"/>
      <c r="JJZ30" s="497"/>
      <c r="JKA30" s="497"/>
      <c r="JKB30" s="497"/>
      <c r="JKC30" s="497"/>
      <c r="JKD30" s="497"/>
      <c r="JKE30" s="497"/>
      <c r="JKF30" s="497"/>
      <c r="JKG30" s="497"/>
      <c r="JKH30" s="497"/>
      <c r="JKI30" s="497"/>
      <c r="JKJ30" s="497"/>
      <c r="JKK30" s="497"/>
      <c r="JKL30" s="497"/>
      <c r="JKM30" s="497"/>
      <c r="JKN30" s="497"/>
      <c r="JKO30" s="497"/>
      <c r="JKP30" s="497"/>
      <c r="JKQ30" s="497"/>
      <c r="JKR30" s="497"/>
      <c r="JKS30" s="497"/>
      <c r="JKT30" s="497"/>
      <c r="JKU30" s="497"/>
      <c r="JKV30" s="497"/>
      <c r="JKW30" s="497"/>
      <c r="JKX30" s="497"/>
      <c r="JKY30" s="497"/>
      <c r="JKZ30" s="497"/>
      <c r="JLA30" s="497"/>
      <c r="JLB30" s="497"/>
      <c r="JLC30" s="497"/>
      <c r="JLD30" s="497"/>
      <c r="JLE30" s="497"/>
      <c r="JLF30" s="497"/>
      <c r="JLG30" s="497"/>
      <c r="JLH30" s="497"/>
      <c r="JLI30" s="497"/>
      <c r="JLJ30" s="497"/>
      <c r="JLK30" s="497"/>
      <c r="JLL30" s="497"/>
      <c r="JLM30" s="497"/>
      <c r="JLN30" s="497"/>
      <c r="JLO30" s="497"/>
      <c r="JLP30" s="497"/>
      <c r="JLQ30" s="497"/>
      <c r="JLR30" s="497"/>
      <c r="JLS30" s="497"/>
      <c r="JLT30" s="497"/>
      <c r="JLU30" s="497"/>
      <c r="JLV30" s="497"/>
      <c r="JLW30" s="497"/>
      <c r="JLX30" s="497"/>
      <c r="JLY30" s="497"/>
      <c r="JLZ30" s="497"/>
      <c r="JMA30" s="497"/>
      <c r="JMB30" s="497"/>
      <c r="JMC30" s="497"/>
      <c r="JMD30" s="497"/>
      <c r="JME30" s="497"/>
      <c r="JMF30" s="497"/>
      <c r="JMG30" s="497"/>
      <c r="JMH30" s="497"/>
      <c r="JMI30" s="497"/>
      <c r="JMJ30" s="497"/>
      <c r="JMK30" s="497"/>
      <c r="JML30" s="497"/>
      <c r="JMM30" s="497"/>
      <c r="JMN30" s="497"/>
      <c r="JMO30" s="497"/>
      <c r="JMP30" s="497"/>
      <c r="JMQ30" s="497"/>
      <c r="JMR30" s="497"/>
      <c r="JMS30" s="497"/>
      <c r="JMT30" s="497"/>
      <c r="JMU30" s="497"/>
      <c r="JMV30" s="497"/>
      <c r="JMW30" s="497"/>
      <c r="JMX30" s="497"/>
      <c r="JMY30" s="497"/>
      <c r="JMZ30" s="497"/>
      <c r="JNA30" s="497"/>
      <c r="JNB30" s="497"/>
      <c r="JNC30" s="497"/>
      <c r="JND30" s="497"/>
      <c r="JNE30" s="497"/>
      <c r="JNF30" s="497"/>
      <c r="JNG30" s="497"/>
      <c r="JNH30" s="497"/>
      <c r="JNI30" s="497"/>
      <c r="JNJ30" s="497"/>
      <c r="JNK30" s="497"/>
      <c r="JNL30" s="497"/>
      <c r="JNM30" s="497"/>
      <c r="JNN30" s="497"/>
      <c r="JNO30" s="497"/>
      <c r="JNP30" s="497"/>
      <c r="JNQ30" s="497"/>
      <c r="JNR30" s="497"/>
      <c r="JNS30" s="497"/>
      <c r="JNT30" s="497"/>
      <c r="JNU30" s="497"/>
      <c r="JNV30" s="497"/>
      <c r="JNW30" s="497"/>
      <c r="JNX30" s="497"/>
      <c r="JNY30" s="497"/>
      <c r="JNZ30" s="497"/>
      <c r="JOA30" s="497"/>
      <c r="JOB30" s="497"/>
      <c r="JOC30" s="497"/>
      <c r="JOD30" s="497"/>
      <c r="JOE30" s="497"/>
      <c r="JOF30" s="497"/>
      <c r="JOG30" s="497"/>
      <c r="JOH30" s="497"/>
      <c r="JOI30" s="497"/>
      <c r="JOJ30" s="497"/>
      <c r="JOK30" s="497"/>
      <c r="JOL30" s="497"/>
      <c r="JOM30" s="497"/>
      <c r="JON30" s="497"/>
      <c r="JOO30" s="497"/>
      <c r="JOP30" s="497"/>
      <c r="JOQ30" s="497"/>
      <c r="JOR30" s="497"/>
      <c r="JOS30" s="497"/>
      <c r="JOT30" s="497"/>
      <c r="JOU30" s="497"/>
      <c r="JOV30" s="497"/>
      <c r="JOW30" s="497"/>
      <c r="JOX30" s="497"/>
      <c r="JOY30" s="497"/>
      <c r="JOZ30" s="497"/>
      <c r="JPA30" s="497"/>
      <c r="JPB30" s="497"/>
      <c r="JPC30" s="497"/>
      <c r="JPD30" s="497"/>
      <c r="JPE30" s="497"/>
      <c r="JPF30" s="497"/>
      <c r="JPG30" s="497"/>
      <c r="JPH30" s="497"/>
      <c r="JPI30" s="497"/>
      <c r="JPJ30" s="497"/>
      <c r="JPK30" s="497"/>
      <c r="JPL30" s="497"/>
      <c r="JPM30" s="497"/>
      <c r="JPN30" s="497"/>
      <c r="JPO30" s="497"/>
      <c r="JPP30" s="497"/>
      <c r="JPQ30" s="497"/>
      <c r="JPR30" s="497"/>
      <c r="JPS30" s="497"/>
      <c r="JPT30" s="497"/>
      <c r="JPU30" s="497"/>
      <c r="JPV30" s="497"/>
      <c r="JPW30" s="497"/>
      <c r="JPX30" s="497"/>
      <c r="JPY30" s="497"/>
      <c r="JPZ30" s="497"/>
      <c r="JQA30" s="497"/>
      <c r="JQB30" s="497"/>
      <c r="JQC30" s="497"/>
      <c r="JQD30" s="497"/>
      <c r="JQE30" s="497"/>
      <c r="JQF30" s="497"/>
      <c r="JQG30" s="497"/>
      <c r="JQH30" s="497"/>
      <c r="JQI30" s="497"/>
      <c r="JQJ30" s="497"/>
      <c r="JQK30" s="497"/>
      <c r="JQL30" s="497"/>
      <c r="JQM30" s="497"/>
      <c r="JQN30" s="497"/>
      <c r="JQO30" s="497"/>
      <c r="JQP30" s="497"/>
      <c r="JQQ30" s="497"/>
      <c r="JQR30" s="497"/>
      <c r="JQS30" s="497"/>
      <c r="JQT30" s="497"/>
      <c r="JQU30" s="497"/>
      <c r="JQV30" s="497"/>
      <c r="JQW30" s="497"/>
      <c r="JQX30" s="497"/>
      <c r="JQY30" s="497"/>
      <c r="JQZ30" s="497"/>
      <c r="JRA30" s="497"/>
      <c r="JRB30" s="497"/>
      <c r="JRC30" s="497"/>
      <c r="JRD30" s="497"/>
      <c r="JRE30" s="497"/>
      <c r="JRF30" s="497"/>
      <c r="JRG30" s="497"/>
      <c r="JRH30" s="497"/>
      <c r="JRI30" s="497"/>
      <c r="JRJ30" s="497"/>
      <c r="JRK30" s="497"/>
      <c r="JRL30" s="497"/>
      <c r="JRM30" s="497"/>
      <c r="JRN30" s="497"/>
      <c r="JRO30" s="497"/>
      <c r="JRP30" s="497"/>
      <c r="JRQ30" s="497"/>
      <c r="JRR30" s="497"/>
      <c r="JRS30" s="497"/>
      <c r="JRT30" s="497"/>
      <c r="JRU30" s="497"/>
      <c r="JRV30" s="497"/>
      <c r="JRW30" s="497"/>
      <c r="JRX30" s="497"/>
      <c r="JRY30" s="497"/>
      <c r="JRZ30" s="497"/>
      <c r="JSA30" s="497"/>
      <c r="JSB30" s="497"/>
      <c r="JSC30" s="497"/>
      <c r="JSD30" s="497"/>
      <c r="JSE30" s="497"/>
      <c r="JSF30" s="497"/>
      <c r="JSG30" s="497"/>
      <c r="JSH30" s="497"/>
      <c r="JSI30" s="497"/>
      <c r="JSJ30" s="497"/>
      <c r="JSK30" s="497"/>
      <c r="JSL30" s="497"/>
      <c r="JSM30" s="497"/>
      <c r="JSN30" s="497"/>
      <c r="JSO30" s="497"/>
      <c r="JSP30" s="497"/>
      <c r="JSQ30" s="497"/>
      <c r="JSR30" s="497"/>
      <c r="JSS30" s="497"/>
      <c r="JST30" s="497"/>
      <c r="JSU30" s="497"/>
      <c r="JSV30" s="497"/>
      <c r="JSW30" s="497"/>
      <c r="JSX30" s="497"/>
      <c r="JSY30" s="497"/>
      <c r="JSZ30" s="497"/>
      <c r="JTA30" s="497"/>
      <c r="JTB30" s="497"/>
      <c r="JTC30" s="497"/>
      <c r="JTD30" s="497"/>
      <c r="JTE30" s="497"/>
      <c r="JTF30" s="497"/>
      <c r="JTG30" s="497"/>
      <c r="JTH30" s="497"/>
      <c r="JTI30" s="497"/>
      <c r="JTJ30" s="497"/>
      <c r="JTK30" s="497"/>
      <c r="JTL30" s="497"/>
      <c r="JTM30" s="497"/>
      <c r="JTN30" s="497"/>
      <c r="JTO30" s="497"/>
      <c r="JTP30" s="497"/>
      <c r="JTQ30" s="497"/>
      <c r="JTR30" s="497"/>
      <c r="JTS30" s="497"/>
      <c r="JTT30" s="497"/>
      <c r="JTU30" s="497"/>
      <c r="JTV30" s="497"/>
      <c r="JTW30" s="497"/>
      <c r="JTX30" s="497"/>
      <c r="JTY30" s="497"/>
      <c r="JTZ30" s="497"/>
      <c r="JUA30" s="497"/>
      <c r="JUB30" s="497"/>
      <c r="JUC30" s="497"/>
      <c r="JUD30" s="497"/>
      <c r="JUE30" s="497"/>
      <c r="JUF30" s="497"/>
      <c r="JUG30" s="497"/>
      <c r="JUH30" s="497"/>
      <c r="JUI30" s="497"/>
      <c r="JUJ30" s="497"/>
      <c r="JUK30" s="497"/>
      <c r="JUL30" s="497"/>
      <c r="JUM30" s="497"/>
      <c r="JUN30" s="497"/>
      <c r="JUO30" s="497"/>
      <c r="JUP30" s="497"/>
      <c r="JUQ30" s="497"/>
      <c r="JUR30" s="497"/>
      <c r="JUS30" s="497"/>
      <c r="JUT30" s="497"/>
      <c r="JUU30" s="497"/>
      <c r="JUV30" s="497"/>
      <c r="JUW30" s="497"/>
      <c r="JUX30" s="497"/>
      <c r="JUY30" s="497"/>
      <c r="JUZ30" s="497"/>
      <c r="JVA30" s="497"/>
      <c r="JVB30" s="497"/>
      <c r="JVC30" s="497"/>
      <c r="JVD30" s="497"/>
      <c r="JVE30" s="497"/>
      <c r="JVF30" s="497"/>
      <c r="JVG30" s="497"/>
      <c r="JVH30" s="497"/>
      <c r="JVI30" s="497"/>
      <c r="JVJ30" s="497"/>
      <c r="JVK30" s="497"/>
      <c r="JVL30" s="497"/>
      <c r="JVM30" s="497"/>
      <c r="JVN30" s="497"/>
      <c r="JVO30" s="497"/>
      <c r="JVP30" s="497"/>
      <c r="JVQ30" s="497"/>
      <c r="JVR30" s="497"/>
      <c r="JVS30" s="497"/>
      <c r="JVT30" s="497"/>
      <c r="JVU30" s="497"/>
      <c r="JVV30" s="497"/>
      <c r="JVW30" s="497"/>
      <c r="JVX30" s="497"/>
      <c r="JVY30" s="497"/>
      <c r="JVZ30" s="497"/>
      <c r="JWA30" s="497"/>
      <c r="JWB30" s="497"/>
      <c r="JWC30" s="497"/>
      <c r="JWD30" s="497"/>
      <c r="JWE30" s="497"/>
      <c r="JWF30" s="497"/>
      <c r="JWG30" s="497"/>
      <c r="JWH30" s="497"/>
      <c r="JWI30" s="497"/>
      <c r="JWJ30" s="497"/>
      <c r="JWK30" s="497"/>
      <c r="JWL30" s="497"/>
      <c r="JWM30" s="497"/>
      <c r="JWN30" s="497"/>
      <c r="JWO30" s="497"/>
      <c r="JWP30" s="497"/>
      <c r="JWQ30" s="497"/>
      <c r="JWR30" s="497"/>
      <c r="JWS30" s="497"/>
      <c r="JWT30" s="497"/>
      <c r="JWU30" s="497"/>
      <c r="JWV30" s="497"/>
      <c r="JWW30" s="497"/>
      <c r="JWX30" s="497"/>
      <c r="JWY30" s="497"/>
      <c r="JWZ30" s="497"/>
      <c r="JXA30" s="497"/>
      <c r="JXB30" s="497"/>
      <c r="JXC30" s="497"/>
      <c r="JXD30" s="497"/>
      <c r="JXE30" s="497"/>
      <c r="JXF30" s="497"/>
      <c r="JXG30" s="497"/>
      <c r="JXH30" s="497"/>
      <c r="JXI30" s="497"/>
      <c r="JXJ30" s="497"/>
      <c r="JXK30" s="497"/>
      <c r="JXL30" s="497"/>
      <c r="JXM30" s="497"/>
      <c r="JXN30" s="497"/>
      <c r="JXO30" s="497"/>
      <c r="JXP30" s="497"/>
      <c r="JXQ30" s="497"/>
      <c r="JXR30" s="497"/>
      <c r="JXS30" s="497"/>
      <c r="JXT30" s="497"/>
      <c r="JXU30" s="497"/>
      <c r="JXV30" s="497"/>
      <c r="JXW30" s="497"/>
      <c r="JXX30" s="497"/>
      <c r="JXY30" s="497"/>
      <c r="JXZ30" s="497"/>
      <c r="JYA30" s="497"/>
      <c r="JYB30" s="497"/>
      <c r="JYC30" s="497"/>
      <c r="JYD30" s="497"/>
      <c r="JYE30" s="497"/>
      <c r="JYF30" s="497"/>
      <c r="JYG30" s="497"/>
      <c r="JYH30" s="497"/>
      <c r="JYI30" s="497"/>
      <c r="JYJ30" s="497"/>
      <c r="JYK30" s="497"/>
      <c r="JYL30" s="497"/>
      <c r="JYM30" s="497"/>
      <c r="JYN30" s="497"/>
      <c r="JYO30" s="497"/>
      <c r="JYP30" s="497"/>
      <c r="JYQ30" s="497"/>
      <c r="JYR30" s="497"/>
      <c r="JYS30" s="497"/>
      <c r="JYT30" s="497"/>
      <c r="JYU30" s="497"/>
      <c r="JYV30" s="497"/>
      <c r="JYW30" s="497"/>
      <c r="JYX30" s="497"/>
      <c r="JYY30" s="497"/>
      <c r="JYZ30" s="497"/>
      <c r="JZA30" s="497"/>
      <c r="JZB30" s="497"/>
      <c r="JZC30" s="497"/>
      <c r="JZD30" s="497"/>
      <c r="JZE30" s="497"/>
      <c r="JZF30" s="497"/>
      <c r="JZG30" s="497"/>
      <c r="JZH30" s="497"/>
      <c r="JZI30" s="497"/>
      <c r="JZJ30" s="497"/>
      <c r="JZK30" s="497"/>
      <c r="JZL30" s="497"/>
      <c r="JZM30" s="497"/>
      <c r="JZN30" s="497"/>
      <c r="JZO30" s="497"/>
      <c r="JZP30" s="497"/>
      <c r="JZQ30" s="497"/>
      <c r="JZR30" s="497"/>
      <c r="JZS30" s="497"/>
      <c r="JZT30" s="497"/>
      <c r="JZU30" s="497"/>
      <c r="JZV30" s="497"/>
      <c r="JZW30" s="497"/>
      <c r="JZX30" s="497"/>
      <c r="JZY30" s="497"/>
      <c r="JZZ30" s="497"/>
      <c r="KAA30" s="497"/>
      <c r="KAB30" s="497"/>
      <c r="KAC30" s="497"/>
      <c r="KAD30" s="497"/>
      <c r="KAE30" s="497"/>
      <c r="KAF30" s="497"/>
      <c r="KAG30" s="497"/>
      <c r="KAH30" s="497"/>
      <c r="KAI30" s="497"/>
      <c r="KAJ30" s="497"/>
      <c r="KAK30" s="497"/>
      <c r="KAL30" s="497"/>
      <c r="KAM30" s="497"/>
      <c r="KAN30" s="497"/>
      <c r="KAO30" s="497"/>
      <c r="KAP30" s="497"/>
      <c r="KAQ30" s="497"/>
      <c r="KAR30" s="497"/>
      <c r="KAS30" s="497"/>
      <c r="KAT30" s="497"/>
      <c r="KAU30" s="497"/>
      <c r="KAV30" s="497"/>
      <c r="KAW30" s="497"/>
      <c r="KAX30" s="497"/>
      <c r="KAY30" s="497"/>
      <c r="KAZ30" s="497"/>
      <c r="KBA30" s="497"/>
      <c r="KBB30" s="497"/>
      <c r="KBC30" s="497"/>
      <c r="KBD30" s="497"/>
      <c r="KBE30" s="497"/>
      <c r="KBF30" s="497"/>
      <c r="KBG30" s="497"/>
      <c r="KBH30" s="497"/>
      <c r="KBI30" s="497"/>
      <c r="KBJ30" s="497"/>
      <c r="KBK30" s="497"/>
      <c r="KBL30" s="497"/>
      <c r="KBM30" s="497"/>
      <c r="KBN30" s="497"/>
      <c r="KBO30" s="497"/>
      <c r="KBP30" s="497"/>
      <c r="KBQ30" s="497"/>
      <c r="KBR30" s="497"/>
      <c r="KBS30" s="497"/>
      <c r="KBT30" s="497"/>
      <c r="KBU30" s="497"/>
      <c r="KBV30" s="497"/>
      <c r="KBW30" s="497"/>
      <c r="KBX30" s="497"/>
      <c r="KBY30" s="497"/>
      <c r="KBZ30" s="497"/>
      <c r="KCA30" s="497"/>
      <c r="KCB30" s="497"/>
      <c r="KCC30" s="497"/>
      <c r="KCD30" s="497"/>
      <c r="KCE30" s="497"/>
      <c r="KCF30" s="497"/>
      <c r="KCG30" s="497"/>
      <c r="KCH30" s="497"/>
      <c r="KCI30" s="497"/>
      <c r="KCJ30" s="497"/>
      <c r="KCK30" s="497"/>
      <c r="KCL30" s="497"/>
      <c r="KCM30" s="497"/>
      <c r="KCN30" s="497"/>
      <c r="KCO30" s="497"/>
      <c r="KCP30" s="497"/>
      <c r="KCQ30" s="497"/>
      <c r="KCR30" s="497"/>
      <c r="KCS30" s="497"/>
      <c r="KCT30" s="497"/>
      <c r="KCU30" s="497"/>
      <c r="KCV30" s="497"/>
      <c r="KCW30" s="497"/>
      <c r="KCX30" s="497"/>
      <c r="KCY30" s="497"/>
      <c r="KCZ30" s="497"/>
      <c r="KDA30" s="497"/>
      <c r="KDB30" s="497"/>
      <c r="KDC30" s="497"/>
      <c r="KDD30" s="497"/>
      <c r="KDE30" s="497"/>
      <c r="KDF30" s="497"/>
      <c r="KDG30" s="497"/>
      <c r="KDH30" s="497"/>
      <c r="KDI30" s="497"/>
      <c r="KDJ30" s="497"/>
      <c r="KDK30" s="497"/>
      <c r="KDL30" s="497"/>
      <c r="KDM30" s="497"/>
      <c r="KDN30" s="497"/>
      <c r="KDO30" s="497"/>
      <c r="KDP30" s="497"/>
      <c r="KDQ30" s="497"/>
      <c r="KDR30" s="497"/>
      <c r="KDS30" s="497"/>
      <c r="KDT30" s="497"/>
      <c r="KDU30" s="497"/>
      <c r="KDV30" s="497"/>
      <c r="KDW30" s="497"/>
      <c r="KDX30" s="497"/>
      <c r="KDY30" s="497"/>
      <c r="KDZ30" s="497"/>
      <c r="KEA30" s="497"/>
      <c r="KEB30" s="497"/>
      <c r="KEC30" s="497"/>
      <c r="KED30" s="497"/>
      <c r="KEE30" s="497"/>
      <c r="KEF30" s="497"/>
      <c r="KEG30" s="497"/>
      <c r="KEH30" s="497"/>
      <c r="KEI30" s="497"/>
      <c r="KEJ30" s="497"/>
      <c r="KEK30" s="497"/>
      <c r="KEL30" s="497"/>
      <c r="KEM30" s="497"/>
      <c r="KEN30" s="497"/>
      <c r="KEO30" s="497"/>
      <c r="KEP30" s="497"/>
      <c r="KEQ30" s="497"/>
      <c r="KER30" s="497"/>
      <c r="KES30" s="497"/>
      <c r="KET30" s="497"/>
      <c r="KEU30" s="497"/>
      <c r="KEV30" s="497"/>
      <c r="KEW30" s="497"/>
      <c r="KEX30" s="497"/>
      <c r="KEY30" s="497"/>
      <c r="KEZ30" s="497"/>
      <c r="KFA30" s="497"/>
      <c r="KFB30" s="497"/>
      <c r="KFC30" s="497"/>
      <c r="KFD30" s="497"/>
      <c r="KFE30" s="497"/>
      <c r="KFF30" s="497"/>
      <c r="KFG30" s="497"/>
      <c r="KFH30" s="497"/>
      <c r="KFI30" s="497"/>
      <c r="KFJ30" s="497"/>
      <c r="KFK30" s="497"/>
      <c r="KFL30" s="497"/>
      <c r="KFM30" s="497"/>
      <c r="KFN30" s="497"/>
      <c r="KFO30" s="497"/>
      <c r="KFP30" s="497"/>
      <c r="KFQ30" s="497"/>
      <c r="KFR30" s="497"/>
      <c r="KFS30" s="497"/>
      <c r="KFT30" s="497"/>
      <c r="KFU30" s="497"/>
      <c r="KFV30" s="497"/>
      <c r="KFW30" s="497"/>
      <c r="KFX30" s="497"/>
      <c r="KFY30" s="497"/>
      <c r="KFZ30" s="497"/>
      <c r="KGA30" s="497"/>
      <c r="KGB30" s="497"/>
      <c r="KGC30" s="497"/>
      <c r="KGD30" s="497"/>
      <c r="KGE30" s="497"/>
      <c r="KGF30" s="497"/>
      <c r="KGG30" s="497"/>
      <c r="KGH30" s="497"/>
      <c r="KGI30" s="497"/>
      <c r="KGJ30" s="497"/>
      <c r="KGK30" s="497"/>
      <c r="KGL30" s="497"/>
      <c r="KGM30" s="497"/>
      <c r="KGN30" s="497"/>
      <c r="KGO30" s="497"/>
      <c r="KGP30" s="497"/>
      <c r="KGQ30" s="497"/>
      <c r="KGR30" s="497"/>
      <c r="KGS30" s="497"/>
      <c r="KGT30" s="497"/>
      <c r="KGU30" s="497"/>
      <c r="KGV30" s="497"/>
      <c r="KGW30" s="497"/>
      <c r="KGX30" s="497"/>
      <c r="KGY30" s="497"/>
      <c r="KGZ30" s="497"/>
      <c r="KHA30" s="497"/>
      <c r="KHB30" s="497"/>
      <c r="KHC30" s="497"/>
      <c r="KHD30" s="497"/>
      <c r="KHE30" s="497"/>
      <c r="KHF30" s="497"/>
      <c r="KHG30" s="497"/>
      <c r="KHH30" s="497"/>
      <c r="KHI30" s="497"/>
      <c r="KHJ30" s="497"/>
      <c r="KHK30" s="497"/>
      <c r="KHL30" s="497"/>
      <c r="KHM30" s="497"/>
      <c r="KHN30" s="497"/>
      <c r="KHO30" s="497"/>
      <c r="KHP30" s="497"/>
      <c r="KHQ30" s="497"/>
      <c r="KHR30" s="497"/>
      <c r="KHS30" s="497"/>
      <c r="KHT30" s="497"/>
      <c r="KHU30" s="497"/>
      <c r="KHV30" s="497"/>
      <c r="KHW30" s="497"/>
      <c r="KHX30" s="497"/>
      <c r="KHY30" s="497"/>
      <c r="KHZ30" s="497"/>
      <c r="KIA30" s="497"/>
      <c r="KIB30" s="497"/>
      <c r="KIC30" s="497"/>
      <c r="KID30" s="497"/>
      <c r="KIE30" s="497"/>
      <c r="KIF30" s="497"/>
      <c r="KIG30" s="497"/>
      <c r="KIH30" s="497"/>
      <c r="KII30" s="497"/>
      <c r="KIJ30" s="497"/>
      <c r="KIK30" s="497"/>
      <c r="KIL30" s="497"/>
      <c r="KIM30" s="497"/>
      <c r="KIN30" s="497"/>
      <c r="KIO30" s="497"/>
      <c r="KIP30" s="497"/>
      <c r="KIQ30" s="497"/>
      <c r="KIR30" s="497"/>
      <c r="KIS30" s="497"/>
      <c r="KIT30" s="497"/>
      <c r="KIU30" s="497"/>
      <c r="KIV30" s="497"/>
      <c r="KIW30" s="497"/>
      <c r="KIX30" s="497"/>
      <c r="KIY30" s="497"/>
      <c r="KIZ30" s="497"/>
      <c r="KJA30" s="497"/>
      <c r="KJB30" s="497"/>
      <c r="KJC30" s="497"/>
      <c r="KJD30" s="497"/>
      <c r="KJE30" s="497"/>
      <c r="KJF30" s="497"/>
      <c r="KJG30" s="497"/>
      <c r="KJH30" s="497"/>
      <c r="KJI30" s="497"/>
      <c r="KJJ30" s="497"/>
      <c r="KJK30" s="497"/>
      <c r="KJL30" s="497"/>
      <c r="KJM30" s="497"/>
      <c r="KJN30" s="497"/>
      <c r="KJO30" s="497"/>
      <c r="KJP30" s="497"/>
      <c r="KJQ30" s="497"/>
      <c r="KJR30" s="497"/>
      <c r="KJS30" s="497"/>
      <c r="KJT30" s="497"/>
      <c r="KJU30" s="497"/>
      <c r="KJV30" s="497"/>
      <c r="KJW30" s="497"/>
      <c r="KJX30" s="497"/>
      <c r="KJY30" s="497"/>
      <c r="KJZ30" s="497"/>
      <c r="KKA30" s="497"/>
      <c r="KKB30" s="497"/>
      <c r="KKC30" s="497"/>
      <c r="KKD30" s="497"/>
      <c r="KKE30" s="497"/>
      <c r="KKF30" s="497"/>
      <c r="KKG30" s="497"/>
      <c r="KKH30" s="497"/>
      <c r="KKI30" s="497"/>
      <c r="KKJ30" s="497"/>
      <c r="KKK30" s="497"/>
      <c r="KKL30" s="497"/>
      <c r="KKM30" s="497"/>
      <c r="KKN30" s="497"/>
      <c r="KKO30" s="497"/>
      <c r="KKP30" s="497"/>
      <c r="KKQ30" s="497"/>
      <c r="KKR30" s="497"/>
      <c r="KKS30" s="497"/>
      <c r="KKT30" s="497"/>
      <c r="KKU30" s="497"/>
      <c r="KKV30" s="497"/>
      <c r="KKW30" s="497"/>
      <c r="KKX30" s="497"/>
      <c r="KKY30" s="497"/>
      <c r="KKZ30" s="497"/>
      <c r="KLA30" s="497"/>
      <c r="KLB30" s="497"/>
      <c r="KLC30" s="497"/>
      <c r="KLD30" s="497"/>
      <c r="KLE30" s="497"/>
      <c r="KLF30" s="497"/>
      <c r="KLG30" s="497"/>
      <c r="KLH30" s="497"/>
      <c r="KLI30" s="497"/>
      <c r="KLJ30" s="497"/>
      <c r="KLK30" s="497"/>
      <c r="KLL30" s="497"/>
      <c r="KLM30" s="497"/>
      <c r="KLN30" s="497"/>
      <c r="KLO30" s="497"/>
      <c r="KLP30" s="497"/>
      <c r="KLQ30" s="497"/>
      <c r="KLR30" s="497"/>
      <c r="KLS30" s="497"/>
      <c r="KLT30" s="497"/>
      <c r="KLU30" s="497"/>
      <c r="KLV30" s="497"/>
      <c r="KLW30" s="497"/>
      <c r="KLX30" s="497"/>
      <c r="KLY30" s="497"/>
      <c r="KLZ30" s="497"/>
      <c r="KMA30" s="497"/>
      <c r="KMB30" s="497"/>
      <c r="KMC30" s="497"/>
      <c r="KMD30" s="497"/>
      <c r="KME30" s="497"/>
      <c r="KMF30" s="497"/>
      <c r="KMG30" s="497"/>
      <c r="KMH30" s="497"/>
      <c r="KMI30" s="497"/>
      <c r="KMJ30" s="497"/>
      <c r="KMK30" s="497"/>
      <c r="KML30" s="497"/>
      <c r="KMM30" s="497"/>
      <c r="KMN30" s="497"/>
      <c r="KMO30" s="497"/>
      <c r="KMP30" s="497"/>
      <c r="KMQ30" s="497"/>
      <c r="KMR30" s="497"/>
      <c r="KMS30" s="497"/>
      <c r="KMT30" s="497"/>
      <c r="KMU30" s="497"/>
      <c r="KMV30" s="497"/>
      <c r="KMW30" s="497"/>
      <c r="KMX30" s="497"/>
      <c r="KMY30" s="497"/>
      <c r="KMZ30" s="497"/>
      <c r="KNA30" s="497"/>
      <c r="KNB30" s="497"/>
      <c r="KNC30" s="497"/>
      <c r="KND30" s="497"/>
      <c r="KNE30" s="497"/>
      <c r="KNF30" s="497"/>
      <c r="KNG30" s="497"/>
      <c r="KNH30" s="497"/>
      <c r="KNI30" s="497"/>
      <c r="KNJ30" s="497"/>
      <c r="KNK30" s="497"/>
      <c r="KNL30" s="497"/>
      <c r="KNM30" s="497"/>
      <c r="KNN30" s="497"/>
      <c r="KNO30" s="497"/>
      <c r="KNP30" s="497"/>
      <c r="KNQ30" s="497"/>
      <c r="KNR30" s="497"/>
      <c r="KNS30" s="497"/>
      <c r="KNT30" s="497"/>
      <c r="KNU30" s="497"/>
      <c r="KNV30" s="497"/>
      <c r="KNW30" s="497"/>
      <c r="KNX30" s="497"/>
      <c r="KNY30" s="497"/>
      <c r="KNZ30" s="497"/>
      <c r="KOA30" s="497"/>
      <c r="KOB30" s="497"/>
      <c r="KOC30" s="497"/>
      <c r="KOD30" s="497"/>
      <c r="KOE30" s="497"/>
      <c r="KOF30" s="497"/>
      <c r="KOG30" s="497"/>
      <c r="KOH30" s="497"/>
      <c r="KOI30" s="497"/>
      <c r="KOJ30" s="497"/>
      <c r="KOK30" s="497"/>
      <c r="KOL30" s="497"/>
      <c r="KOM30" s="497"/>
      <c r="KON30" s="497"/>
      <c r="KOO30" s="497"/>
      <c r="KOP30" s="497"/>
      <c r="KOQ30" s="497"/>
      <c r="KOR30" s="497"/>
      <c r="KOS30" s="497"/>
      <c r="KOT30" s="497"/>
      <c r="KOU30" s="497"/>
      <c r="KOV30" s="497"/>
      <c r="KOW30" s="497"/>
      <c r="KOX30" s="497"/>
      <c r="KOY30" s="497"/>
      <c r="KOZ30" s="497"/>
      <c r="KPA30" s="497"/>
      <c r="KPB30" s="497"/>
      <c r="KPC30" s="497"/>
      <c r="KPD30" s="497"/>
      <c r="KPE30" s="497"/>
      <c r="KPF30" s="497"/>
      <c r="KPG30" s="497"/>
      <c r="KPH30" s="497"/>
      <c r="KPI30" s="497"/>
      <c r="KPJ30" s="497"/>
      <c r="KPK30" s="497"/>
      <c r="KPL30" s="497"/>
      <c r="KPM30" s="497"/>
      <c r="KPN30" s="497"/>
      <c r="KPO30" s="497"/>
      <c r="KPP30" s="497"/>
      <c r="KPQ30" s="497"/>
      <c r="KPR30" s="497"/>
      <c r="KPS30" s="497"/>
      <c r="KPT30" s="497"/>
      <c r="KPU30" s="497"/>
      <c r="KPV30" s="497"/>
      <c r="KPW30" s="497"/>
      <c r="KPX30" s="497"/>
      <c r="KPY30" s="497"/>
      <c r="KPZ30" s="497"/>
      <c r="KQA30" s="497"/>
      <c r="KQB30" s="497"/>
      <c r="KQC30" s="497"/>
      <c r="KQD30" s="497"/>
      <c r="KQE30" s="497"/>
      <c r="KQF30" s="497"/>
      <c r="KQG30" s="497"/>
      <c r="KQH30" s="497"/>
      <c r="KQI30" s="497"/>
      <c r="KQJ30" s="497"/>
      <c r="KQK30" s="497"/>
      <c r="KQL30" s="497"/>
      <c r="KQM30" s="497"/>
      <c r="KQN30" s="497"/>
      <c r="KQO30" s="497"/>
      <c r="KQP30" s="497"/>
      <c r="KQQ30" s="497"/>
      <c r="KQR30" s="497"/>
      <c r="KQS30" s="497"/>
      <c r="KQT30" s="497"/>
      <c r="KQU30" s="497"/>
      <c r="KQV30" s="497"/>
      <c r="KQW30" s="497"/>
      <c r="KQX30" s="497"/>
      <c r="KQY30" s="497"/>
      <c r="KQZ30" s="497"/>
      <c r="KRA30" s="497"/>
      <c r="KRB30" s="497"/>
      <c r="KRC30" s="497"/>
      <c r="KRD30" s="497"/>
      <c r="KRE30" s="497"/>
      <c r="KRF30" s="497"/>
      <c r="KRG30" s="497"/>
      <c r="KRH30" s="497"/>
      <c r="KRI30" s="497"/>
      <c r="KRJ30" s="497"/>
      <c r="KRK30" s="497"/>
      <c r="KRL30" s="497"/>
      <c r="KRM30" s="497"/>
      <c r="KRN30" s="497"/>
      <c r="KRO30" s="497"/>
      <c r="KRP30" s="497"/>
      <c r="KRQ30" s="497"/>
      <c r="KRR30" s="497"/>
      <c r="KRS30" s="497"/>
      <c r="KRT30" s="497"/>
      <c r="KRU30" s="497"/>
      <c r="KRV30" s="497"/>
      <c r="KRW30" s="497"/>
      <c r="KRX30" s="497"/>
      <c r="KRY30" s="497"/>
      <c r="KRZ30" s="497"/>
      <c r="KSA30" s="497"/>
      <c r="KSB30" s="497"/>
      <c r="KSC30" s="497"/>
      <c r="KSD30" s="497"/>
      <c r="KSE30" s="497"/>
      <c r="KSF30" s="497"/>
      <c r="KSG30" s="497"/>
      <c r="KSH30" s="497"/>
      <c r="KSI30" s="497"/>
      <c r="KSJ30" s="497"/>
      <c r="KSK30" s="497"/>
      <c r="KSL30" s="497"/>
      <c r="KSM30" s="497"/>
      <c r="KSN30" s="497"/>
      <c r="KSO30" s="497"/>
      <c r="KSP30" s="497"/>
      <c r="KSQ30" s="497"/>
      <c r="KSR30" s="497"/>
      <c r="KSS30" s="497"/>
      <c r="KST30" s="497"/>
      <c r="KSU30" s="497"/>
      <c r="KSV30" s="497"/>
      <c r="KSW30" s="497"/>
      <c r="KSX30" s="497"/>
      <c r="KSY30" s="497"/>
      <c r="KSZ30" s="497"/>
      <c r="KTA30" s="497"/>
      <c r="KTB30" s="497"/>
      <c r="KTC30" s="497"/>
      <c r="KTD30" s="497"/>
      <c r="KTE30" s="497"/>
      <c r="KTF30" s="497"/>
      <c r="KTG30" s="497"/>
      <c r="KTH30" s="497"/>
      <c r="KTI30" s="497"/>
      <c r="KTJ30" s="497"/>
      <c r="KTK30" s="497"/>
      <c r="KTL30" s="497"/>
      <c r="KTM30" s="497"/>
      <c r="KTN30" s="497"/>
      <c r="KTO30" s="497"/>
      <c r="KTP30" s="497"/>
      <c r="KTQ30" s="497"/>
      <c r="KTR30" s="497"/>
      <c r="KTS30" s="497"/>
      <c r="KTT30" s="497"/>
      <c r="KTU30" s="497"/>
      <c r="KTV30" s="497"/>
      <c r="KTW30" s="497"/>
      <c r="KTX30" s="497"/>
      <c r="KTY30" s="497"/>
      <c r="KTZ30" s="497"/>
      <c r="KUA30" s="497"/>
      <c r="KUB30" s="497"/>
      <c r="KUC30" s="497"/>
      <c r="KUD30" s="497"/>
      <c r="KUE30" s="497"/>
      <c r="KUF30" s="497"/>
      <c r="KUG30" s="497"/>
      <c r="KUH30" s="497"/>
      <c r="KUI30" s="497"/>
      <c r="KUJ30" s="497"/>
      <c r="KUK30" s="497"/>
      <c r="KUL30" s="497"/>
      <c r="KUM30" s="497"/>
      <c r="KUN30" s="497"/>
      <c r="KUO30" s="497"/>
      <c r="KUP30" s="497"/>
      <c r="KUQ30" s="497"/>
      <c r="KUR30" s="497"/>
      <c r="KUS30" s="497"/>
      <c r="KUT30" s="497"/>
      <c r="KUU30" s="497"/>
      <c r="KUV30" s="497"/>
      <c r="KUW30" s="497"/>
      <c r="KUX30" s="497"/>
      <c r="KUY30" s="497"/>
      <c r="KUZ30" s="497"/>
      <c r="KVA30" s="497"/>
      <c r="KVB30" s="497"/>
      <c r="KVC30" s="497"/>
      <c r="KVD30" s="497"/>
      <c r="KVE30" s="497"/>
      <c r="KVF30" s="497"/>
      <c r="KVG30" s="497"/>
      <c r="KVH30" s="497"/>
      <c r="KVI30" s="497"/>
      <c r="KVJ30" s="497"/>
      <c r="KVK30" s="497"/>
      <c r="KVL30" s="497"/>
      <c r="KVM30" s="497"/>
      <c r="KVN30" s="497"/>
      <c r="KVO30" s="497"/>
      <c r="KVP30" s="497"/>
      <c r="KVQ30" s="497"/>
      <c r="KVR30" s="497"/>
      <c r="KVS30" s="497"/>
      <c r="KVT30" s="497"/>
      <c r="KVU30" s="497"/>
      <c r="KVV30" s="497"/>
      <c r="KVW30" s="497"/>
      <c r="KVX30" s="497"/>
      <c r="KVY30" s="497"/>
      <c r="KVZ30" s="497"/>
      <c r="KWA30" s="497"/>
      <c r="KWB30" s="497"/>
      <c r="KWC30" s="497"/>
      <c r="KWD30" s="497"/>
      <c r="KWE30" s="497"/>
      <c r="KWF30" s="497"/>
      <c r="KWG30" s="497"/>
      <c r="KWH30" s="497"/>
      <c r="KWI30" s="497"/>
      <c r="KWJ30" s="497"/>
      <c r="KWK30" s="497"/>
      <c r="KWL30" s="497"/>
      <c r="KWM30" s="497"/>
      <c r="KWN30" s="497"/>
      <c r="KWO30" s="497"/>
      <c r="KWP30" s="497"/>
      <c r="KWQ30" s="497"/>
      <c r="KWR30" s="497"/>
      <c r="KWS30" s="497"/>
      <c r="KWT30" s="497"/>
      <c r="KWU30" s="497"/>
      <c r="KWV30" s="497"/>
      <c r="KWW30" s="497"/>
      <c r="KWX30" s="497"/>
      <c r="KWY30" s="497"/>
      <c r="KWZ30" s="497"/>
      <c r="KXA30" s="497"/>
      <c r="KXB30" s="497"/>
      <c r="KXC30" s="497"/>
      <c r="KXD30" s="497"/>
      <c r="KXE30" s="497"/>
      <c r="KXF30" s="497"/>
      <c r="KXG30" s="497"/>
      <c r="KXH30" s="497"/>
      <c r="KXI30" s="497"/>
      <c r="KXJ30" s="497"/>
      <c r="KXK30" s="497"/>
      <c r="KXL30" s="497"/>
      <c r="KXM30" s="497"/>
      <c r="KXN30" s="497"/>
      <c r="KXO30" s="497"/>
      <c r="KXP30" s="497"/>
      <c r="KXQ30" s="497"/>
      <c r="KXR30" s="497"/>
      <c r="KXS30" s="497"/>
      <c r="KXT30" s="497"/>
      <c r="KXU30" s="497"/>
      <c r="KXV30" s="497"/>
      <c r="KXW30" s="497"/>
      <c r="KXX30" s="497"/>
      <c r="KXY30" s="497"/>
      <c r="KXZ30" s="497"/>
      <c r="KYA30" s="497"/>
      <c r="KYB30" s="497"/>
      <c r="KYC30" s="497"/>
      <c r="KYD30" s="497"/>
      <c r="KYE30" s="497"/>
      <c r="KYF30" s="497"/>
      <c r="KYG30" s="497"/>
      <c r="KYH30" s="497"/>
      <c r="KYI30" s="497"/>
      <c r="KYJ30" s="497"/>
      <c r="KYK30" s="497"/>
      <c r="KYL30" s="497"/>
      <c r="KYM30" s="497"/>
      <c r="KYN30" s="497"/>
      <c r="KYO30" s="497"/>
      <c r="KYP30" s="497"/>
      <c r="KYQ30" s="497"/>
      <c r="KYR30" s="497"/>
      <c r="KYS30" s="497"/>
      <c r="KYT30" s="497"/>
      <c r="KYU30" s="497"/>
      <c r="KYV30" s="497"/>
      <c r="KYW30" s="497"/>
      <c r="KYX30" s="497"/>
      <c r="KYY30" s="497"/>
      <c r="KYZ30" s="497"/>
      <c r="KZA30" s="497"/>
      <c r="KZB30" s="497"/>
      <c r="KZC30" s="497"/>
      <c r="KZD30" s="497"/>
      <c r="KZE30" s="497"/>
      <c r="KZF30" s="497"/>
      <c r="KZG30" s="497"/>
      <c r="KZH30" s="497"/>
      <c r="KZI30" s="497"/>
      <c r="KZJ30" s="497"/>
      <c r="KZK30" s="497"/>
      <c r="KZL30" s="497"/>
      <c r="KZM30" s="497"/>
      <c r="KZN30" s="497"/>
      <c r="KZO30" s="497"/>
      <c r="KZP30" s="497"/>
      <c r="KZQ30" s="497"/>
      <c r="KZR30" s="497"/>
      <c r="KZS30" s="497"/>
      <c r="KZT30" s="497"/>
      <c r="KZU30" s="497"/>
      <c r="KZV30" s="497"/>
      <c r="KZW30" s="497"/>
      <c r="KZX30" s="497"/>
      <c r="KZY30" s="497"/>
      <c r="KZZ30" s="497"/>
      <c r="LAA30" s="497"/>
      <c r="LAB30" s="497"/>
      <c r="LAC30" s="497"/>
      <c r="LAD30" s="497"/>
      <c r="LAE30" s="497"/>
      <c r="LAF30" s="497"/>
      <c r="LAG30" s="497"/>
      <c r="LAH30" s="497"/>
      <c r="LAI30" s="497"/>
      <c r="LAJ30" s="497"/>
      <c r="LAK30" s="497"/>
      <c r="LAL30" s="497"/>
      <c r="LAM30" s="497"/>
      <c r="LAN30" s="497"/>
      <c r="LAO30" s="497"/>
      <c r="LAP30" s="497"/>
      <c r="LAQ30" s="497"/>
      <c r="LAR30" s="497"/>
      <c r="LAS30" s="497"/>
      <c r="LAT30" s="497"/>
      <c r="LAU30" s="497"/>
      <c r="LAV30" s="497"/>
      <c r="LAW30" s="497"/>
      <c r="LAX30" s="497"/>
      <c r="LAY30" s="497"/>
      <c r="LAZ30" s="497"/>
      <c r="LBA30" s="497"/>
      <c r="LBB30" s="497"/>
      <c r="LBC30" s="497"/>
      <c r="LBD30" s="497"/>
      <c r="LBE30" s="497"/>
      <c r="LBF30" s="497"/>
      <c r="LBG30" s="497"/>
      <c r="LBH30" s="497"/>
      <c r="LBI30" s="497"/>
      <c r="LBJ30" s="497"/>
      <c r="LBK30" s="497"/>
      <c r="LBL30" s="497"/>
      <c r="LBM30" s="497"/>
      <c r="LBN30" s="497"/>
      <c r="LBO30" s="497"/>
      <c r="LBP30" s="497"/>
      <c r="LBQ30" s="497"/>
      <c r="LBR30" s="497"/>
      <c r="LBS30" s="497"/>
      <c r="LBT30" s="497"/>
      <c r="LBU30" s="497"/>
      <c r="LBV30" s="497"/>
      <c r="LBW30" s="497"/>
      <c r="LBX30" s="497"/>
      <c r="LBY30" s="497"/>
      <c r="LBZ30" s="497"/>
      <c r="LCA30" s="497"/>
      <c r="LCB30" s="497"/>
      <c r="LCC30" s="497"/>
      <c r="LCD30" s="497"/>
      <c r="LCE30" s="497"/>
      <c r="LCF30" s="497"/>
      <c r="LCG30" s="497"/>
      <c r="LCH30" s="497"/>
      <c r="LCI30" s="497"/>
      <c r="LCJ30" s="497"/>
      <c r="LCK30" s="497"/>
      <c r="LCL30" s="497"/>
      <c r="LCM30" s="497"/>
      <c r="LCN30" s="497"/>
      <c r="LCO30" s="497"/>
      <c r="LCP30" s="497"/>
      <c r="LCQ30" s="497"/>
      <c r="LCR30" s="497"/>
      <c r="LCS30" s="497"/>
      <c r="LCT30" s="497"/>
      <c r="LCU30" s="497"/>
      <c r="LCV30" s="497"/>
      <c r="LCW30" s="497"/>
      <c r="LCX30" s="497"/>
      <c r="LCY30" s="497"/>
      <c r="LCZ30" s="497"/>
      <c r="LDA30" s="497"/>
      <c r="LDB30" s="497"/>
      <c r="LDC30" s="497"/>
      <c r="LDD30" s="497"/>
      <c r="LDE30" s="497"/>
      <c r="LDF30" s="497"/>
      <c r="LDG30" s="497"/>
      <c r="LDH30" s="497"/>
      <c r="LDI30" s="497"/>
      <c r="LDJ30" s="497"/>
      <c r="LDK30" s="497"/>
      <c r="LDL30" s="497"/>
      <c r="LDM30" s="497"/>
      <c r="LDN30" s="497"/>
      <c r="LDO30" s="497"/>
      <c r="LDP30" s="497"/>
      <c r="LDQ30" s="497"/>
      <c r="LDR30" s="497"/>
      <c r="LDS30" s="497"/>
      <c r="LDT30" s="497"/>
      <c r="LDU30" s="497"/>
      <c r="LDV30" s="497"/>
      <c r="LDW30" s="497"/>
      <c r="LDX30" s="497"/>
      <c r="LDY30" s="497"/>
      <c r="LDZ30" s="497"/>
      <c r="LEA30" s="497"/>
      <c r="LEB30" s="497"/>
      <c r="LEC30" s="497"/>
      <c r="LED30" s="497"/>
      <c r="LEE30" s="497"/>
      <c r="LEF30" s="497"/>
      <c r="LEG30" s="497"/>
      <c r="LEH30" s="497"/>
      <c r="LEI30" s="497"/>
      <c r="LEJ30" s="497"/>
      <c r="LEK30" s="497"/>
      <c r="LEL30" s="497"/>
      <c r="LEM30" s="497"/>
      <c r="LEN30" s="497"/>
      <c r="LEO30" s="497"/>
      <c r="LEP30" s="497"/>
      <c r="LEQ30" s="497"/>
      <c r="LER30" s="497"/>
      <c r="LES30" s="497"/>
      <c r="LET30" s="497"/>
      <c r="LEU30" s="497"/>
      <c r="LEV30" s="497"/>
      <c r="LEW30" s="497"/>
      <c r="LEX30" s="497"/>
      <c r="LEY30" s="497"/>
      <c r="LEZ30" s="497"/>
      <c r="LFA30" s="497"/>
      <c r="LFB30" s="497"/>
      <c r="LFC30" s="497"/>
      <c r="LFD30" s="497"/>
      <c r="LFE30" s="497"/>
      <c r="LFF30" s="497"/>
      <c r="LFG30" s="497"/>
      <c r="LFH30" s="497"/>
      <c r="LFI30" s="497"/>
      <c r="LFJ30" s="497"/>
      <c r="LFK30" s="497"/>
      <c r="LFL30" s="497"/>
      <c r="LFM30" s="497"/>
      <c r="LFN30" s="497"/>
      <c r="LFO30" s="497"/>
      <c r="LFP30" s="497"/>
      <c r="LFQ30" s="497"/>
      <c r="LFR30" s="497"/>
      <c r="LFS30" s="497"/>
      <c r="LFT30" s="497"/>
      <c r="LFU30" s="497"/>
      <c r="LFV30" s="497"/>
      <c r="LFW30" s="497"/>
      <c r="LFX30" s="497"/>
      <c r="LFY30" s="497"/>
      <c r="LFZ30" s="497"/>
      <c r="LGA30" s="497"/>
      <c r="LGB30" s="497"/>
      <c r="LGC30" s="497"/>
      <c r="LGD30" s="497"/>
      <c r="LGE30" s="497"/>
      <c r="LGF30" s="497"/>
      <c r="LGG30" s="497"/>
      <c r="LGH30" s="497"/>
      <c r="LGI30" s="497"/>
      <c r="LGJ30" s="497"/>
      <c r="LGK30" s="497"/>
      <c r="LGL30" s="497"/>
      <c r="LGM30" s="497"/>
      <c r="LGN30" s="497"/>
      <c r="LGO30" s="497"/>
      <c r="LGP30" s="497"/>
      <c r="LGQ30" s="497"/>
      <c r="LGR30" s="497"/>
      <c r="LGS30" s="497"/>
      <c r="LGT30" s="497"/>
      <c r="LGU30" s="497"/>
      <c r="LGV30" s="497"/>
      <c r="LGW30" s="497"/>
      <c r="LGX30" s="497"/>
      <c r="LGY30" s="497"/>
      <c r="LGZ30" s="497"/>
      <c r="LHA30" s="497"/>
      <c r="LHB30" s="497"/>
      <c r="LHC30" s="497"/>
      <c r="LHD30" s="497"/>
      <c r="LHE30" s="497"/>
      <c r="LHF30" s="497"/>
      <c r="LHG30" s="497"/>
      <c r="LHH30" s="497"/>
      <c r="LHI30" s="497"/>
      <c r="LHJ30" s="497"/>
      <c r="LHK30" s="497"/>
      <c r="LHL30" s="497"/>
      <c r="LHM30" s="497"/>
      <c r="LHN30" s="497"/>
      <c r="LHO30" s="497"/>
      <c r="LHP30" s="497"/>
      <c r="LHQ30" s="497"/>
      <c r="LHR30" s="497"/>
      <c r="LHS30" s="497"/>
      <c r="LHT30" s="497"/>
      <c r="LHU30" s="497"/>
      <c r="LHV30" s="497"/>
      <c r="LHW30" s="497"/>
      <c r="LHX30" s="497"/>
      <c r="LHY30" s="497"/>
      <c r="LHZ30" s="497"/>
      <c r="LIA30" s="497"/>
      <c r="LIB30" s="497"/>
      <c r="LIC30" s="497"/>
      <c r="LID30" s="497"/>
      <c r="LIE30" s="497"/>
      <c r="LIF30" s="497"/>
      <c r="LIG30" s="497"/>
      <c r="LIH30" s="497"/>
      <c r="LII30" s="497"/>
      <c r="LIJ30" s="497"/>
      <c r="LIK30" s="497"/>
      <c r="LIL30" s="497"/>
      <c r="LIM30" s="497"/>
      <c r="LIN30" s="497"/>
      <c r="LIO30" s="497"/>
      <c r="LIP30" s="497"/>
      <c r="LIQ30" s="497"/>
      <c r="LIR30" s="497"/>
      <c r="LIS30" s="497"/>
      <c r="LIT30" s="497"/>
      <c r="LIU30" s="497"/>
      <c r="LIV30" s="497"/>
      <c r="LIW30" s="497"/>
      <c r="LIX30" s="497"/>
      <c r="LIY30" s="497"/>
      <c r="LIZ30" s="497"/>
      <c r="LJA30" s="497"/>
      <c r="LJB30" s="497"/>
      <c r="LJC30" s="497"/>
      <c r="LJD30" s="497"/>
      <c r="LJE30" s="497"/>
      <c r="LJF30" s="497"/>
      <c r="LJG30" s="497"/>
      <c r="LJH30" s="497"/>
      <c r="LJI30" s="497"/>
      <c r="LJJ30" s="497"/>
      <c r="LJK30" s="497"/>
      <c r="LJL30" s="497"/>
      <c r="LJM30" s="497"/>
      <c r="LJN30" s="497"/>
      <c r="LJO30" s="497"/>
      <c r="LJP30" s="497"/>
      <c r="LJQ30" s="497"/>
      <c r="LJR30" s="497"/>
      <c r="LJS30" s="497"/>
      <c r="LJT30" s="497"/>
      <c r="LJU30" s="497"/>
      <c r="LJV30" s="497"/>
      <c r="LJW30" s="497"/>
      <c r="LJX30" s="497"/>
      <c r="LJY30" s="497"/>
      <c r="LJZ30" s="497"/>
      <c r="LKA30" s="497"/>
      <c r="LKB30" s="497"/>
      <c r="LKC30" s="497"/>
      <c r="LKD30" s="497"/>
      <c r="LKE30" s="497"/>
      <c r="LKF30" s="497"/>
      <c r="LKG30" s="497"/>
      <c r="LKH30" s="497"/>
      <c r="LKI30" s="497"/>
      <c r="LKJ30" s="497"/>
      <c r="LKK30" s="497"/>
      <c r="LKL30" s="497"/>
      <c r="LKM30" s="497"/>
      <c r="LKN30" s="497"/>
      <c r="LKO30" s="497"/>
      <c r="LKP30" s="497"/>
      <c r="LKQ30" s="497"/>
      <c r="LKR30" s="497"/>
      <c r="LKS30" s="497"/>
      <c r="LKT30" s="497"/>
      <c r="LKU30" s="497"/>
      <c r="LKV30" s="497"/>
      <c r="LKW30" s="497"/>
      <c r="LKX30" s="497"/>
      <c r="LKY30" s="497"/>
      <c r="LKZ30" s="497"/>
      <c r="LLA30" s="497"/>
      <c r="LLB30" s="497"/>
      <c r="LLC30" s="497"/>
      <c r="LLD30" s="497"/>
      <c r="LLE30" s="497"/>
      <c r="LLF30" s="497"/>
      <c r="LLG30" s="497"/>
      <c r="LLH30" s="497"/>
      <c r="LLI30" s="497"/>
      <c r="LLJ30" s="497"/>
      <c r="LLK30" s="497"/>
      <c r="LLL30" s="497"/>
      <c r="LLM30" s="497"/>
      <c r="LLN30" s="497"/>
      <c r="LLO30" s="497"/>
      <c r="LLP30" s="497"/>
      <c r="LLQ30" s="497"/>
      <c r="LLR30" s="497"/>
      <c r="LLS30" s="497"/>
      <c r="LLT30" s="497"/>
      <c r="LLU30" s="497"/>
      <c r="LLV30" s="497"/>
      <c r="LLW30" s="497"/>
      <c r="LLX30" s="497"/>
      <c r="LLY30" s="497"/>
      <c r="LLZ30" s="497"/>
      <c r="LMA30" s="497"/>
      <c r="LMB30" s="497"/>
      <c r="LMC30" s="497"/>
      <c r="LMD30" s="497"/>
      <c r="LME30" s="497"/>
      <c r="LMF30" s="497"/>
      <c r="LMG30" s="497"/>
      <c r="LMH30" s="497"/>
      <c r="LMI30" s="497"/>
      <c r="LMJ30" s="497"/>
      <c r="LMK30" s="497"/>
      <c r="LML30" s="497"/>
      <c r="LMM30" s="497"/>
      <c r="LMN30" s="497"/>
      <c r="LMO30" s="497"/>
      <c r="LMP30" s="497"/>
      <c r="LMQ30" s="497"/>
      <c r="LMR30" s="497"/>
      <c r="LMS30" s="497"/>
      <c r="LMT30" s="497"/>
      <c r="LMU30" s="497"/>
      <c r="LMV30" s="497"/>
      <c r="LMW30" s="497"/>
      <c r="LMX30" s="497"/>
      <c r="LMY30" s="497"/>
      <c r="LMZ30" s="497"/>
      <c r="LNA30" s="497"/>
      <c r="LNB30" s="497"/>
      <c r="LNC30" s="497"/>
      <c r="LND30" s="497"/>
      <c r="LNE30" s="497"/>
      <c r="LNF30" s="497"/>
      <c r="LNG30" s="497"/>
      <c r="LNH30" s="497"/>
      <c r="LNI30" s="497"/>
      <c r="LNJ30" s="497"/>
      <c r="LNK30" s="497"/>
      <c r="LNL30" s="497"/>
      <c r="LNM30" s="497"/>
      <c r="LNN30" s="497"/>
      <c r="LNO30" s="497"/>
      <c r="LNP30" s="497"/>
      <c r="LNQ30" s="497"/>
      <c r="LNR30" s="497"/>
      <c r="LNS30" s="497"/>
      <c r="LNT30" s="497"/>
      <c r="LNU30" s="497"/>
      <c r="LNV30" s="497"/>
      <c r="LNW30" s="497"/>
      <c r="LNX30" s="497"/>
      <c r="LNY30" s="497"/>
      <c r="LNZ30" s="497"/>
      <c r="LOA30" s="497"/>
      <c r="LOB30" s="497"/>
      <c r="LOC30" s="497"/>
      <c r="LOD30" s="497"/>
      <c r="LOE30" s="497"/>
      <c r="LOF30" s="497"/>
      <c r="LOG30" s="497"/>
      <c r="LOH30" s="497"/>
      <c r="LOI30" s="497"/>
      <c r="LOJ30" s="497"/>
      <c r="LOK30" s="497"/>
      <c r="LOL30" s="497"/>
      <c r="LOM30" s="497"/>
      <c r="LON30" s="497"/>
      <c r="LOO30" s="497"/>
      <c r="LOP30" s="497"/>
      <c r="LOQ30" s="497"/>
      <c r="LOR30" s="497"/>
      <c r="LOS30" s="497"/>
      <c r="LOT30" s="497"/>
      <c r="LOU30" s="497"/>
      <c r="LOV30" s="497"/>
      <c r="LOW30" s="497"/>
      <c r="LOX30" s="497"/>
      <c r="LOY30" s="497"/>
      <c r="LOZ30" s="497"/>
      <c r="LPA30" s="497"/>
      <c r="LPB30" s="497"/>
      <c r="LPC30" s="497"/>
      <c r="LPD30" s="497"/>
      <c r="LPE30" s="497"/>
      <c r="LPF30" s="497"/>
      <c r="LPG30" s="497"/>
      <c r="LPH30" s="497"/>
      <c r="LPI30" s="497"/>
      <c r="LPJ30" s="497"/>
      <c r="LPK30" s="497"/>
      <c r="LPL30" s="497"/>
      <c r="LPM30" s="497"/>
      <c r="LPN30" s="497"/>
      <c r="LPO30" s="497"/>
      <c r="LPP30" s="497"/>
      <c r="LPQ30" s="497"/>
      <c r="LPR30" s="497"/>
      <c r="LPS30" s="497"/>
      <c r="LPT30" s="497"/>
      <c r="LPU30" s="497"/>
      <c r="LPV30" s="497"/>
      <c r="LPW30" s="497"/>
      <c r="LPX30" s="497"/>
      <c r="LPY30" s="497"/>
      <c r="LPZ30" s="497"/>
      <c r="LQA30" s="497"/>
      <c r="LQB30" s="497"/>
      <c r="LQC30" s="497"/>
      <c r="LQD30" s="497"/>
      <c r="LQE30" s="497"/>
      <c r="LQF30" s="497"/>
      <c r="LQG30" s="497"/>
      <c r="LQH30" s="497"/>
      <c r="LQI30" s="497"/>
      <c r="LQJ30" s="497"/>
      <c r="LQK30" s="497"/>
      <c r="LQL30" s="497"/>
      <c r="LQM30" s="497"/>
      <c r="LQN30" s="497"/>
      <c r="LQO30" s="497"/>
      <c r="LQP30" s="497"/>
      <c r="LQQ30" s="497"/>
      <c r="LQR30" s="497"/>
      <c r="LQS30" s="497"/>
      <c r="LQT30" s="497"/>
      <c r="LQU30" s="497"/>
      <c r="LQV30" s="497"/>
      <c r="LQW30" s="497"/>
      <c r="LQX30" s="497"/>
      <c r="LQY30" s="497"/>
      <c r="LQZ30" s="497"/>
      <c r="LRA30" s="497"/>
      <c r="LRB30" s="497"/>
      <c r="LRC30" s="497"/>
      <c r="LRD30" s="497"/>
      <c r="LRE30" s="497"/>
      <c r="LRF30" s="497"/>
      <c r="LRG30" s="497"/>
      <c r="LRH30" s="497"/>
      <c r="LRI30" s="497"/>
      <c r="LRJ30" s="497"/>
      <c r="LRK30" s="497"/>
      <c r="LRL30" s="497"/>
      <c r="LRM30" s="497"/>
      <c r="LRN30" s="497"/>
      <c r="LRO30" s="497"/>
      <c r="LRP30" s="497"/>
      <c r="LRQ30" s="497"/>
      <c r="LRR30" s="497"/>
      <c r="LRS30" s="497"/>
      <c r="LRT30" s="497"/>
      <c r="LRU30" s="497"/>
      <c r="LRV30" s="497"/>
      <c r="LRW30" s="497"/>
      <c r="LRX30" s="497"/>
      <c r="LRY30" s="497"/>
      <c r="LRZ30" s="497"/>
      <c r="LSA30" s="497"/>
      <c r="LSB30" s="497"/>
      <c r="LSC30" s="497"/>
      <c r="LSD30" s="497"/>
      <c r="LSE30" s="497"/>
      <c r="LSF30" s="497"/>
      <c r="LSG30" s="497"/>
      <c r="LSH30" s="497"/>
      <c r="LSI30" s="497"/>
      <c r="LSJ30" s="497"/>
      <c r="LSK30" s="497"/>
      <c r="LSL30" s="497"/>
      <c r="LSM30" s="497"/>
      <c r="LSN30" s="497"/>
      <c r="LSO30" s="497"/>
      <c r="LSP30" s="497"/>
      <c r="LSQ30" s="497"/>
      <c r="LSR30" s="497"/>
      <c r="LSS30" s="497"/>
      <c r="LST30" s="497"/>
      <c r="LSU30" s="497"/>
      <c r="LSV30" s="497"/>
      <c r="LSW30" s="497"/>
      <c r="LSX30" s="497"/>
      <c r="LSY30" s="497"/>
      <c r="LSZ30" s="497"/>
      <c r="LTA30" s="497"/>
      <c r="LTB30" s="497"/>
      <c r="LTC30" s="497"/>
      <c r="LTD30" s="497"/>
      <c r="LTE30" s="497"/>
      <c r="LTF30" s="497"/>
      <c r="LTG30" s="497"/>
      <c r="LTH30" s="497"/>
      <c r="LTI30" s="497"/>
      <c r="LTJ30" s="497"/>
      <c r="LTK30" s="497"/>
      <c r="LTL30" s="497"/>
      <c r="LTM30" s="497"/>
      <c r="LTN30" s="497"/>
      <c r="LTO30" s="497"/>
      <c r="LTP30" s="497"/>
      <c r="LTQ30" s="497"/>
      <c r="LTR30" s="497"/>
      <c r="LTS30" s="497"/>
      <c r="LTT30" s="497"/>
      <c r="LTU30" s="497"/>
      <c r="LTV30" s="497"/>
      <c r="LTW30" s="497"/>
      <c r="LTX30" s="497"/>
      <c r="LTY30" s="497"/>
      <c r="LTZ30" s="497"/>
      <c r="LUA30" s="497"/>
      <c r="LUB30" s="497"/>
      <c r="LUC30" s="497"/>
      <c r="LUD30" s="497"/>
      <c r="LUE30" s="497"/>
      <c r="LUF30" s="497"/>
      <c r="LUG30" s="497"/>
      <c r="LUH30" s="497"/>
      <c r="LUI30" s="497"/>
      <c r="LUJ30" s="497"/>
      <c r="LUK30" s="497"/>
      <c r="LUL30" s="497"/>
      <c r="LUM30" s="497"/>
      <c r="LUN30" s="497"/>
      <c r="LUO30" s="497"/>
      <c r="LUP30" s="497"/>
      <c r="LUQ30" s="497"/>
      <c r="LUR30" s="497"/>
      <c r="LUS30" s="497"/>
      <c r="LUT30" s="497"/>
      <c r="LUU30" s="497"/>
      <c r="LUV30" s="497"/>
      <c r="LUW30" s="497"/>
      <c r="LUX30" s="497"/>
      <c r="LUY30" s="497"/>
      <c r="LUZ30" s="497"/>
      <c r="LVA30" s="497"/>
      <c r="LVB30" s="497"/>
      <c r="LVC30" s="497"/>
      <c r="LVD30" s="497"/>
      <c r="LVE30" s="497"/>
      <c r="LVF30" s="497"/>
      <c r="LVG30" s="497"/>
      <c r="LVH30" s="497"/>
      <c r="LVI30" s="497"/>
      <c r="LVJ30" s="497"/>
      <c r="LVK30" s="497"/>
      <c r="LVL30" s="497"/>
      <c r="LVM30" s="497"/>
      <c r="LVN30" s="497"/>
      <c r="LVO30" s="497"/>
      <c r="LVP30" s="497"/>
      <c r="LVQ30" s="497"/>
      <c r="LVR30" s="497"/>
      <c r="LVS30" s="497"/>
      <c r="LVT30" s="497"/>
      <c r="LVU30" s="497"/>
      <c r="LVV30" s="497"/>
      <c r="LVW30" s="497"/>
      <c r="LVX30" s="497"/>
      <c r="LVY30" s="497"/>
      <c r="LVZ30" s="497"/>
      <c r="LWA30" s="497"/>
      <c r="LWB30" s="497"/>
      <c r="LWC30" s="497"/>
      <c r="LWD30" s="497"/>
      <c r="LWE30" s="497"/>
      <c r="LWF30" s="497"/>
      <c r="LWG30" s="497"/>
      <c r="LWH30" s="497"/>
      <c r="LWI30" s="497"/>
      <c r="LWJ30" s="497"/>
      <c r="LWK30" s="497"/>
      <c r="LWL30" s="497"/>
      <c r="LWM30" s="497"/>
      <c r="LWN30" s="497"/>
      <c r="LWO30" s="497"/>
      <c r="LWP30" s="497"/>
      <c r="LWQ30" s="497"/>
      <c r="LWR30" s="497"/>
      <c r="LWS30" s="497"/>
      <c r="LWT30" s="497"/>
      <c r="LWU30" s="497"/>
      <c r="LWV30" s="497"/>
      <c r="LWW30" s="497"/>
      <c r="LWX30" s="497"/>
      <c r="LWY30" s="497"/>
      <c r="LWZ30" s="497"/>
      <c r="LXA30" s="497"/>
      <c r="LXB30" s="497"/>
      <c r="LXC30" s="497"/>
      <c r="LXD30" s="497"/>
      <c r="LXE30" s="497"/>
      <c r="LXF30" s="497"/>
      <c r="LXG30" s="497"/>
      <c r="LXH30" s="497"/>
      <c r="LXI30" s="497"/>
      <c r="LXJ30" s="497"/>
      <c r="LXK30" s="497"/>
      <c r="LXL30" s="497"/>
      <c r="LXM30" s="497"/>
      <c r="LXN30" s="497"/>
      <c r="LXO30" s="497"/>
      <c r="LXP30" s="497"/>
      <c r="LXQ30" s="497"/>
      <c r="LXR30" s="497"/>
      <c r="LXS30" s="497"/>
      <c r="LXT30" s="497"/>
      <c r="LXU30" s="497"/>
      <c r="LXV30" s="497"/>
      <c r="LXW30" s="497"/>
      <c r="LXX30" s="497"/>
      <c r="LXY30" s="497"/>
      <c r="LXZ30" s="497"/>
      <c r="LYA30" s="497"/>
      <c r="LYB30" s="497"/>
      <c r="LYC30" s="497"/>
      <c r="LYD30" s="497"/>
      <c r="LYE30" s="497"/>
      <c r="LYF30" s="497"/>
      <c r="LYG30" s="497"/>
      <c r="LYH30" s="497"/>
      <c r="LYI30" s="497"/>
      <c r="LYJ30" s="497"/>
      <c r="LYK30" s="497"/>
      <c r="LYL30" s="497"/>
      <c r="LYM30" s="497"/>
      <c r="LYN30" s="497"/>
      <c r="LYO30" s="497"/>
      <c r="LYP30" s="497"/>
      <c r="LYQ30" s="497"/>
      <c r="LYR30" s="497"/>
      <c r="LYS30" s="497"/>
      <c r="LYT30" s="497"/>
      <c r="LYU30" s="497"/>
      <c r="LYV30" s="497"/>
      <c r="LYW30" s="497"/>
      <c r="LYX30" s="497"/>
      <c r="LYY30" s="497"/>
      <c r="LYZ30" s="497"/>
      <c r="LZA30" s="497"/>
      <c r="LZB30" s="497"/>
      <c r="LZC30" s="497"/>
      <c r="LZD30" s="497"/>
      <c r="LZE30" s="497"/>
      <c r="LZF30" s="497"/>
      <c r="LZG30" s="497"/>
      <c r="LZH30" s="497"/>
      <c r="LZI30" s="497"/>
      <c r="LZJ30" s="497"/>
      <c r="LZK30" s="497"/>
      <c r="LZL30" s="497"/>
      <c r="LZM30" s="497"/>
      <c r="LZN30" s="497"/>
      <c r="LZO30" s="497"/>
      <c r="LZP30" s="497"/>
      <c r="LZQ30" s="497"/>
      <c r="LZR30" s="497"/>
      <c r="LZS30" s="497"/>
      <c r="LZT30" s="497"/>
      <c r="LZU30" s="497"/>
      <c r="LZV30" s="497"/>
      <c r="LZW30" s="497"/>
      <c r="LZX30" s="497"/>
      <c r="LZY30" s="497"/>
      <c r="LZZ30" s="497"/>
      <c r="MAA30" s="497"/>
      <c r="MAB30" s="497"/>
      <c r="MAC30" s="497"/>
      <c r="MAD30" s="497"/>
      <c r="MAE30" s="497"/>
      <c r="MAF30" s="497"/>
      <c r="MAG30" s="497"/>
      <c r="MAH30" s="497"/>
      <c r="MAI30" s="497"/>
      <c r="MAJ30" s="497"/>
      <c r="MAK30" s="497"/>
      <c r="MAL30" s="497"/>
      <c r="MAM30" s="497"/>
      <c r="MAN30" s="497"/>
      <c r="MAO30" s="497"/>
      <c r="MAP30" s="497"/>
      <c r="MAQ30" s="497"/>
      <c r="MAR30" s="497"/>
      <c r="MAS30" s="497"/>
      <c r="MAT30" s="497"/>
      <c r="MAU30" s="497"/>
      <c r="MAV30" s="497"/>
      <c r="MAW30" s="497"/>
      <c r="MAX30" s="497"/>
      <c r="MAY30" s="497"/>
      <c r="MAZ30" s="497"/>
      <c r="MBA30" s="497"/>
      <c r="MBB30" s="497"/>
      <c r="MBC30" s="497"/>
      <c r="MBD30" s="497"/>
      <c r="MBE30" s="497"/>
      <c r="MBF30" s="497"/>
      <c r="MBG30" s="497"/>
      <c r="MBH30" s="497"/>
      <c r="MBI30" s="497"/>
      <c r="MBJ30" s="497"/>
      <c r="MBK30" s="497"/>
      <c r="MBL30" s="497"/>
      <c r="MBM30" s="497"/>
      <c r="MBN30" s="497"/>
      <c r="MBO30" s="497"/>
      <c r="MBP30" s="497"/>
      <c r="MBQ30" s="497"/>
      <c r="MBR30" s="497"/>
      <c r="MBS30" s="497"/>
      <c r="MBT30" s="497"/>
      <c r="MBU30" s="497"/>
      <c r="MBV30" s="497"/>
      <c r="MBW30" s="497"/>
      <c r="MBX30" s="497"/>
      <c r="MBY30" s="497"/>
      <c r="MBZ30" s="497"/>
      <c r="MCA30" s="497"/>
      <c r="MCB30" s="497"/>
      <c r="MCC30" s="497"/>
      <c r="MCD30" s="497"/>
      <c r="MCE30" s="497"/>
      <c r="MCF30" s="497"/>
      <c r="MCG30" s="497"/>
      <c r="MCH30" s="497"/>
      <c r="MCI30" s="497"/>
      <c r="MCJ30" s="497"/>
      <c r="MCK30" s="497"/>
      <c r="MCL30" s="497"/>
      <c r="MCM30" s="497"/>
      <c r="MCN30" s="497"/>
      <c r="MCO30" s="497"/>
      <c r="MCP30" s="497"/>
      <c r="MCQ30" s="497"/>
      <c r="MCR30" s="497"/>
      <c r="MCS30" s="497"/>
      <c r="MCT30" s="497"/>
      <c r="MCU30" s="497"/>
      <c r="MCV30" s="497"/>
      <c r="MCW30" s="497"/>
      <c r="MCX30" s="497"/>
      <c r="MCY30" s="497"/>
      <c r="MCZ30" s="497"/>
      <c r="MDA30" s="497"/>
      <c r="MDB30" s="497"/>
      <c r="MDC30" s="497"/>
      <c r="MDD30" s="497"/>
      <c r="MDE30" s="497"/>
      <c r="MDF30" s="497"/>
      <c r="MDG30" s="497"/>
      <c r="MDH30" s="497"/>
      <c r="MDI30" s="497"/>
      <c r="MDJ30" s="497"/>
      <c r="MDK30" s="497"/>
      <c r="MDL30" s="497"/>
      <c r="MDM30" s="497"/>
      <c r="MDN30" s="497"/>
      <c r="MDO30" s="497"/>
      <c r="MDP30" s="497"/>
      <c r="MDQ30" s="497"/>
      <c r="MDR30" s="497"/>
      <c r="MDS30" s="497"/>
      <c r="MDT30" s="497"/>
      <c r="MDU30" s="497"/>
      <c r="MDV30" s="497"/>
      <c r="MDW30" s="497"/>
      <c r="MDX30" s="497"/>
      <c r="MDY30" s="497"/>
      <c r="MDZ30" s="497"/>
      <c r="MEA30" s="497"/>
      <c r="MEB30" s="497"/>
      <c r="MEC30" s="497"/>
      <c r="MED30" s="497"/>
      <c r="MEE30" s="497"/>
      <c r="MEF30" s="497"/>
      <c r="MEG30" s="497"/>
      <c r="MEH30" s="497"/>
      <c r="MEI30" s="497"/>
      <c r="MEJ30" s="497"/>
      <c r="MEK30" s="497"/>
      <c r="MEL30" s="497"/>
      <c r="MEM30" s="497"/>
      <c r="MEN30" s="497"/>
      <c r="MEO30" s="497"/>
      <c r="MEP30" s="497"/>
      <c r="MEQ30" s="497"/>
      <c r="MER30" s="497"/>
      <c r="MES30" s="497"/>
      <c r="MET30" s="497"/>
      <c r="MEU30" s="497"/>
      <c r="MEV30" s="497"/>
      <c r="MEW30" s="497"/>
      <c r="MEX30" s="497"/>
      <c r="MEY30" s="497"/>
      <c r="MEZ30" s="497"/>
      <c r="MFA30" s="497"/>
      <c r="MFB30" s="497"/>
      <c r="MFC30" s="497"/>
      <c r="MFD30" s="497"/>
      <c r="MFE30" s="497"/>
      <c r="MFF30" s="497"/>
      <c r="MFG30" s="497"/>
      <c r="MFH30" s="497"/>
      <c r="MFI30" s="497"/>
      <c r="MFJ30" s="497"/>
      <c r="MFK30" s="497"/>
      <c r="MFL30" s="497"/>
      <c r="MFM30" s="497"/>
      <c r="MFN30" s="497"/>
      <c r="MFO30" s="497"/>
      <c r="MFP30" s="497"/>
      <c r="MFQ30" s="497"/>
      <c r="MFR30" s="497"/>
      <c r="MFS30" s="497"/>
      <c r="MFT30" s="497"/>
      <c r="MFU30" s="497"/>
      <c r="MFV30" s="497"/>
      <c r="MFW30" s="497"/>
      <c r="MFX30" s="497"/>
      <c r="MFY30" s="497"/>
      <c r="MFZ30" s="497"/>
      <c r="MGA30" s="497"/>
      <c r="MGB30" s="497"/>
      <c r="MGC30" s="497"/>
      <c r="MGD30" s="497"/>
      <c r="MGE30" s="497"/>
      <c r="MGF30" s="497"/>
      <c r="MGG30" s="497"/>
      <c r="MGH30" s="497"/>
      <c r="MGI30" s="497"/>
      <c r="MGJ30" s="497"/>
      <c r="MGK30" s="497"/>
      <c r="MGL30" s="497"/>
      <c r="MGM30" s="497"/>
      <c r="MGN30" s="497"/>
      <c r="MGO30" s="497"/>
      <c r="MGP30" s="497"/>
      <c r="MGQ30" s="497"/>
      <c r="MGR30" s="497"/>
      <c r="MGS30" s="497"/>
      <c r="MGT30" s="497"/>
      <c r="MGU30" s="497"/>
      <c r="MGV30" s="497"/>
      <c r="MGW30" s="497"/>
      <c r="MGX30" s="497"/>
      <c r="MGY30" s="497"/>
      <c r="MGZ30" s="497"/>
      <c r="MHA30" s="497"/>
      <c r="MHB30" s="497"/>
      <c r="MHC30" s="497"/>
      <c r="MHD30" s="497"/>
      <c r="MHE30" s="497"/>
      <c r="MHF30" s="497"/>
      <c r="MHG30" s="497"/>
      <c r="MHH30" s="497"/>
      <c r="MHI30" s="497"/>
      <c r="MHJ30" s="497"/>
      <c r="MHK30" s="497"/>
      <c r="MHL30" s="497"/>
      <c r="MHM30" s="497"/>
      <c r="MHN30" s="497"/>
      <c r="MHO30" s="497"/>
      <c r="MHP30" s="497"/>
      <c r="MHQ30" s="497"/>
      <c r="MHR30" s="497"/>
      <c r="MHS30" s="497"/>
      <c r="MHT30" s="497"/>
      <c r="MHU30" s="497"/>
      <c r="MHV30" s="497"/>
      <c r="MHW30" s="497"/>
      <c r="MHX30" s="497"/>
      <c r="MHY30" s="497"/>
      <c r="MHZ30" s="497"/>
      <c r="MIA30" s="497"/>
      <c r="MIB30" s="497"/>
      <c r="MIC30" s="497"/>
      <c r="MID30" s="497"/>
      <c r="MIE30" s="497"/>
      <c r="MIF30" s="497"/>
      <c r="MIG30" s="497"/>
      <c r="MIH30" s="497"/>
      <c r="MII30" s="497"/>
      <c r="MIJ30" s="497"/>
      <c r="MIK30" s="497"/>
      <c r="MIL30" s="497"/>
      <c r="MIM30" s="497"/>
      <c r="MIN30" s="497"/>
      <c r="MIO30" s="497"/>
      <c r="MIP30" s="497"/>
      <c r="MIQ30" s="497"/>
      <c r="MIR30" s="497"/>
      <c r="MIS30" s="497"/>
      <c r="MIT30" s="497"/>
      <c r="MIU30" s="497"/>
      <c r="MIV30" s="497"/>
      <c r="MIW30" s="497"/>
      <c r="MIX30" s="497"/>
      <c r="MIY30" s="497"/>
      <c r="MIZ30" s="497"/>
      <c r="MJA30" s="497"/>
      <c r="MJB30" s="497"/>
      <c r="MJC30" s="497"/>
      <c r="MJD30" s="497"/>
      <c r="MJE30" s="497"/>
      <c r="MJF30" s="497"/>
      <c r="MJG30" s="497"/>
      <c r="MJH30" s="497"/>
      <c r="MJI30" s="497"/>
      <c r="MJJ30" s="497"/>
      <c r="MJK30" s="497"/>
      <c r="MJL30" s="497"/>
      <c r="MJM30" s="497"/>
      <c r="MJN30" s="497"/>
      <c r="MJO30" s="497"/>
      <c r="MJP30" s="497"/>
      <c r="MJQ30" s="497"/>
      <c r="MJR30" s="497"/>
      <c r="MJS30" s="497"/>
      <c r="MJT30" s="497"/>
      <c r="MJU30" s="497"/>
      <c r="MJV30" s="497"/>
      <c r="MJW30" s="497"/>
      <c r="MJX30" s="497"/>
      <c r="MJY30" s="497"/>
      <c r="MJZ30" s="497"/>
      <c r="MKA30" s="497"/>
      <c r="MKB30" s="497"/>
      <c r="MKC30" s="497"/>
      <c r="MKD30" s="497"/>
      <c r="MKE30" s="497"/>
      <c r="MKF30" s="497"/>
      <c r="MKG30" s="497"/>
      <c r="MKH30" s="497"/>
      <c r="MKI30" s="497"/>
      <c r="MKJ30" s="497"/>
      <c r="MKK30" s="497"/>
      <c r="MKL30" s="497"/>
      <c r="MKM30" s="497"/>
      <c r="MKN30" s="497"/>
      <c r="MKO30" s="497"/>
      <c r="MKP30" s="497"/>
      <c r="MKQ30" s="497"/>
      <c r="MKR30" s="497"/>
      <c r="MKS30" s="497"/>
      <c r="MKT30" s="497"/>
      <c r="MKU30" s="497"/>
      <c r="MKV30" s="497"/>
      <c r="MKW30" s="497"/>
      <c r="MKX30" s="497"/>
      <c r="MKY30" s="497"/>
      <c r="MKZ30" s="497"/>
      <c r="MLA30" s="497"/>
      <c r="MLB30" s="497"/>
      <c r="MLC30" s="497"/>
      <c r="MLD30" s="497"/>
      <c r="MLE30" s="497"/>
      <c r="MLF30" s="497"/>
      <c r="MLG30" s="497"/>
      <c r="MLH30" s="497"/>
      <c r="MLI30" s="497"/>
      <c r="MLJ30" s="497"/>
      <c r="MLK30" s="497"/>
      <c r="MLL30" s="497"/>
      <c r="MLM30" s="497"/>
      <c r="MLN30" s="497"/>
      <c r="MLO30" s="497"/>
      <c r="MLP30" s="497"/>
      <c r="MLQ30" s="497"/>
      <c r="MLR30" s="497"/>
      <c r="MLS30" s="497"/>
      <c r="MLT30" s="497"/>
      <c r="MLU30" s="497"/>
      <c r="MLV30" s="497"/>
      <c r="MLW30" s="497"/>
      <c r="MLX30" s="497"/>
      <c r="MLY30" s="497"/>
      <c r="MLZ30" s="497"/>
      <c r="MMA30" s="497"/>
      <c r="MMB30" s="497"/>
      <c r="MMC30" s="497"/>
      <c r="MMD30" s="497"/>
      <c r="MME30" s="497"/>
      <c r="MMF30" s="497"/>
      <c r="MMG30" s="497"/>
      <c r="MMH30" s="497"/>
      <c r="MMI30" s="497"/>
      <c r="MMJ30" s="497"/>
      <c r="MMK30" s="497"/>
      <c r="MML30" s="497"/>
      <c r="MMM30" s="497"/>
      <c r="MMN30" s="497"/>
      <c r="MMO30" s="497"/>
      <c r="MMP30" s="497"/>
      <c r="MMQ30" s="497"/>
      <c r="MMR30" s="497"/>
      <c r="MMS30" s="497"/>
      <c r="MMT30" s="497"/>
      <c r="MMU30" s="497"/>
      <c r="MMV30" s="497"/>
      <c r="MMW30" s="497"/>
      <c r="MMX30" s="497"/>
      <c r="MMY30" s="497"/>
      <c r="MMZ30" s="497"/>
      <c r="MNA30" s="497"/>
      <c r="MNB30" s="497"/>
      <c r="MNC30" s="497"/>
      <c r="MND30" s="497"/>
      <c r="MNE30" s="497"/>
      <c r="MNF30" s="497"/>
      <c r="MNG30" s="497"/>
      <c r="MNH30" s="497"/>
      <c r="MNI30" s="497"/>
      <c r="MNJ30" s="497"/>
      <c r="MNK30" s="497"/>
      <c r="MNL30" s="497"/>
      <c r="MNM30" s="497"/>
      <c r="MNN30" s="497"/>
      <c r="MNO30" s="497"/>
      <c r="MNP30" s="497"/>
      <c r="MNQ30" s="497"/>
      <c r="MNR30" s="497"/>
      <c r="MNS30" s="497"/>
      <c r="MNT30" s="497"/>
      <c r="MNU30" s="497"/>
      <c r="MNV30" s="497"/>
      <c r="MNW30" s="497"/>
      <c r="MNX30" s="497"/>
      <c r="MNY30" s="497"/>
      <c r="MNZ30" s="497"/>
      <c r="MOA30" s="497"/>
      <c r="MOB30" s="497"/>
      <c r="MOC30" s="497"/>
      <c r="MOD30" s="497"/>
      <c r="MOE30" s="497"/>
      <c r="MOF30" s="497"/>
      <c r="MOG30" s="497"/>
      <c r="MOH30" s="497"/>
      <c r="MOI30" s="497"/>
      <c r="MOJ30" s="497"/>
      <c r="MOK30" s="497"/>
      <c r="MOL30" s="497"/>
      <c r="MOM30" s="497"/>
      <c r="MON30" s="497"/>
      <c r="MOO30" s="497"/>
      <c r="MOP30" s="497"/>
      <c r="MOQ30" s="497"/>
      <c r="MOR30" s="497"/>
      <c r="MOS30" s="497"/>
      <c r="MOT30" s="497"/>
      <c r="MOU30" s="497"/>
      <c r="MOV30" s="497"/>
      <c r="MOW30" s="497"/>
      <c r="MOX30" s="497"/>
      <c r="MOY30" s="497"/>
      <c r="MOZ30" s="497"/>
      <c r="MPA30" s="497"/>
      <c r="MPB30" s="497"/>
      <c r="MPC30" s="497"/>
      <c r="MPD30" s="497"/>
      <c r="MPE30" s="497"/>
      <c r="MPF30" s="497"/>
      <c r="MPG30" s="497"/>
      <c r="MPH30" s="497"/>
      <c r="MPI30" s="497"/>
      <c r="MPJ30" s="497"/>
      <c r="MPK30" s="497"/>
      <c r="MPL30" s="497"/>
      <c r="MPM30" s="497"/>
      <c r="MPN30" s="497"/>
      <c r="MPO30" s="497"/>
      <c r="MPP30" s="497"/>
      <c r="MPQ30" s="497"/>
      <c r="MPR30" s="497"/>
      <c r="MPS30" s="497"/>
      <c r="MPT30" s="497"/>
      <c r="MPU30" s="497"/>
      <c r="MPV30" s="497"/>
      <c r="MPW30" s="497"/>
      <c r="MPX30" s="497"/>
      <c r="MPY30" s="497"/>
      <c r="MPZ30" s="497"/>
      <c r="MQA30" s="497"/>
      <c r="MQB30" s="497"/>
      <c r="MQC30" s="497"/>
      <c r="MQD30" s="497"/>
      <c r="MQE30" s="497"/>
      <c r="MQF30" s="497"/>
      <c r="MQG30" s="497"/>
      <c r="MQH30" s="497"/>
      <c r="MQI30" s="497"/>
      <c r="MQJ30" s="497"/>
      <c r="MQK30" s="497"/>
      <c r="MQL30" s="497"/>
      <c r="MQM30" s="497"/>
      <c r="MQN30" s="497"/>
      <c r="MQO30" s="497"/>
      <c r="MQP30" s="497"/>
      <c r="MQQ30" s="497"/>
      <c r="MQR30" s="497"/>
      <c r="MQS30" s="497"/>
      <c r="MQT30" s="497"/>
      <c r="MQU30" s="497"/>
      <c r="MQV30" s="497"/>
      <c r="MQW30" s="497"/>
      <c r="MQX30" s="497"/>
      <c r="MQY30" s="497"/>
      <c r="MQZ30" s="497"/>
      <c r="MRA30" s="497"/>
      <c r="MRB30" s="497"/>
      <c r="MRC30" s="497"/>
      <c r="MRD30" s="497"/>
      <c r="MRE30" s="497"/>
      <c r="MRF30" s="497"/>
      <c r="MRG30" s="497"/>
      <c r="MRH30" s="497"/>
      <c r="MRI30" s="497"/>
      <c r="MRJ30" s="497"/>
      <c r="MRK30" s="497"/>
      <c r="MRL30" s="497"/>
      <c r="MRM30" s="497"/>
      <c r="MRN30" s="497"/>
      <c r="MRO30" s="497"/>
      <c r="MRP30" s="497"/>
      <c r="MRQ30" s="497"/>
      <c r="MRR30" s="497"/>
      <c r="MRS30" s="497"/>
      <c r="MRT30" s="497"/>
      <c r="MRU30" s="497"/>
      <c r="MRV30" s="497"/>
      <c r="MRW30" s="497"/>
      <c r="MRX30" s="497"/>
      <c r="MRY30" s="497"/>
      <c r="MRZ30" s="497"/>
      <c r="MSA30" s="497"/>
      <c r="MSB30" s="497"/>
      <c r="MSC30" s="497"/>
      <c r="MSD30" s="497"/>
      <c r="MSE30" s="497"/>
      <c r="MSF30" s="497"/>
      <c r="MSG30" s="497"/>
      <c r="MSH30" s="497"/>
      <c r="MSI30" s="497"/>
      <c r="MSJ30" s="497"/>
      <c r="MSK30" s="497"/>
      <c r="MSL30" s="497"/>
      <c r="MSM30" s="497"/>
      <c r="MSN30" s="497"/>
      <c r="MSO30" s="497"/>
      <c r="MSP30" s="497"/>
      <c r="MSQ30" s="497"/>
      <c r="MSR30" s="497"/>
      <c r="MSS30" s="497"/>
      <c r="MST30" s="497"/>
      <c r="MSU30" s="497"/>
      <c r="MSV30" s="497"/>
      <c r="MSW30" s="497"/>
      <c r="MSX30" s="497"/>
      <c r="MSY30" s="497"/>
      <c r="MSZ30" s="497"/>
      <c r="MTA30" s="497"/>
      <c r="MTB30" s="497"/>
      <c r="MTC30" s="497"/>
      <c r="MTD30" s="497"/>
      <c r="MTE30" s="497"/>
      <c r="MTF30" s="497"/>
      <c r="MTG30" s="497"/>
      <c r="MTH30" s="497"/>
      <c r="MTI30" s="497"/>
      <c r="MTJ30" s="497"/>
      <c r="MTK30" s="497"/>
      <c r="MTL30" s="497"/>
      <c r="MTM30" s="497"/>
      <c r="MTN30" s="497"/>
      <c r="MTO30" s="497"/>
      <c r="MTP30" s="497"/>
      <c r="MTQ30" s="497"/>
      <c r="MTR30" s="497"/>
      <c r="MTS30" s="497"/>
      <c r="MTT30" s="497"/>
      <c r="MTU30" s="497"/>
      <c r="MTV30" s="497"/>
      <c r="MTW30" s="497"/>
      <c r="MTX30" s="497"/>
      <c r="MTY30" s="497"/>
      <c r="MTZ30" s="497"/>
      <c r="MUA30" s="497"/>
      <c r="MUB30" s="497"/>
      <c r="MUC30" s="497"/>
      <c r="MUD30" s="497"/>
      <c r="MUE30" s="497"/>
      <c r="MUF30" s="497"/>
      <c r="MUG30" s="497"/>
      <c r="MUH30" s="497"/>
      <c r="MUI30" s="497"/>
      <c r="MUJ30" s="497"/>
      <c r="MUK30" s="497"/>
      <c r="MUL30" s="497"/>
      <c r="MUM30" s="497"/>
      <c r="MUN30" s="497"/>
      <c r="MUO30" s="497"/>
      <c r="MUP30" s="497"/>
      <c r="MUQ30" s="497"/>
      <c r="MUR30" s="497"/>
      <c r="MUS30" s="497"/>
      <c r="MUT30" s="497"/>
      <c r="MUU30" s="497"/>
      <c r="MUV30" s="497"/>
      <c r="MUW30" s="497"/>
      <c r="MUX30" s="497"/>
      <c r="MUY30" s="497"/>
      <c r="MUZ30" s="497"/>
      <c r="MVA30" s="497"/>
      <c r="MVB30" s="497"/>
      <c r="MVC30" s="497"/>
      <c r="MVD30" s="497"/>
      <c r="MVE30" s="497"/>
      <c r="MVF30" s="497"/>
      <c r="MVG30" s="497"/>
      <c r="MVH30" s="497"/>
      <c r="MVI30" s="497"/>
      <c r="MVJ30" s="497"/>
      <c r="MVK30" s="497"/>
      <c r="MVL30" s="497"/>
      <c r="MVM30" s="497"/>
      <c r="MVN30" s="497"/>
      <c r="MVO30" s="497"/>
      <c r="MVP30" s="497"/>
      <c r="MVQ30" s="497"/>
      <c r="MVR30" s="497"/>
      <c r="MVS30" s="497"/>
      <c r="MVT30" s="497"/>
      <c r="MVU30" s="497"/>
      <c r="MVV30" s="497"/>
      <c r="MVW30" s="497"/>
      <c r="MVX30" s="497"/>
      <c r="MVY30" s="497"/>
      <c r="MVZ30" s="497"/>
      <c r="MWA30" s="497"/>
      <c r="MWB30" s="497"/>
      <c r="MWC30" s="497"/>
      <c r="MWD30" s="497"/>
      <c r="MWE30" s="497"/>
      <c r="MWF30" s="497"/>
      <c r="MWG30" s="497"/>
      <c r="MWH30" s="497"/>
      <c r="MWI30" s="497"/>
      <c r="MWJ30" s="497"/>
      <c r="MWK30" s="497"/>
      <c r="MWL30" s="497"/>
      <c r="MWM30" s="497"/>
      <c r="MWN30" s="497"/>
      <c r="MWO30" s="497"/>
      <c r="MWP30" s="497"/>
      <c r="MWQ30" s="497"/>
      <c r="MWR30" s="497"/>
      <c r="MWS30" s="497"/>
      <c r="MWT30" s="497"/>
      <c r="MWU30" s="497"/>
      <c r="MWV30" s="497"/>
      <c r="MWW30" s="497"/>
      <c r="MWX30" s="497"/>
      <c r="MWY30" s="497"/>
      <c r="MWZ30" s="497"/>
      <c r="MXA30" s="497"/>
      <c r="MXB30" s="497"/>
      <c r="MXC30" s="497"/>
      <c r="MXD30" s="497"/>
      <c r="MXE30" s="497"/>
      <c r="MXF30" s="497"/>
      <c r="MXG30" s="497"/>
      <c r="MXH30" s="497"/>
      <c r="MXI30" s="497"/>
      <c r="MXJ30" s="497"/>
      <c r="MXK30" s="497"/>
      <c r="MXL30" s="497"/>
      <c r="MXM30" s="497"/>
      <c r="MXN30" s="497"/>
      <c r="MXO30" s="497"/>
      <c r="MXP30" s="497"/>
      <c r="MXQ30" s="497"/>
      <c r="MXR30" s="497"/>
      <c r="MXS30" s="497"/>
      <c r="MXT30" s="497"/>
      <c r="MXU30" s="497"/>
      <c r="MXV30" s="497"/>
      <c r="MXW30" s="497"/>
      <c r="MXX30" s="497"/>
      <c r="MXY30" s="497"/>
      <c r="MXZ30" s="497"/>
      <c r="MYA30" s="497"/>
      <c r="MYB30" s="497"/>
      <c r="MYC30" s="497"/>
      <c r="MYD30" s="497"/>
      <c r="MYE30" s="497"/>
      <c r="MYF30" s="497"/>
      <c r="MYG30" s="497"/>
      <c r="MYH30" s="497"/>
      <c r="MYI30" s="497"/>
      <c r="MYJ30" s="497"/>
      <c r="MYK30" s="497"/>
      <c r="MYL30" s="497"/>
      <c r="MYM30" s="497"/>
      <c r="MYN30" s="497"/>
      <c r="MYO30" s="497"/>
      <c r="MYP30" s="497"/>
      <c r="MYQ30" s="497"/>
      <c r="MYR30" s="497"/>
      <c r="MYS30" s="497"/>
      <c r="MYT30" s="497"/>
      <c r="MYU30" s="497"/>
      <c r="MYV30" s="497"/>
      <c r="MYW30" s="497"/>
      <c r="MYX30" s="497"/>
      <c r="MYY30" s="497"/>
      <c r="MYZ30" s="497"/>
      <c r="MZA30" s="497"/>
      <c r="MZB30" s="497"/>
      <c r="MZC30" s="497"/>
      <c r="MZD30" s="497"/>
      <c r="MZE30" s="497"/>
      <c r="MZF30" s="497"/>
      <c r="MZG30" s="497"/>
      <c r="MZH30" s="497"/>
      <c r="MZI30" s="497"/>
      <c r="MZJ30" s="497"/>
      <c r="MZK30" s="497"/>
      <c r="MZL30" s="497"/>
      <c r="MZM30" s="497"/>
      <c r="MZN30" s="497"/>
      <c r="MZO30" s="497"/>
      <c r="MZP30" s="497"/>
      <c r="MZQ30" s="497"/>
      <c r="MZR30" s="497"/>
      <c r="MZS30" s="497"/>
      <c r="MZT30" s="497"/>
      <c r="MZU30" s="497"/>
      <c r="MZV30" s="497"/>
      <c r="MZW30" s="497"/>
      <c r="MZX30" s="497"/>
      <c r="MZY30" s="497"/>
      <c r="MZZ30" s="497"/>
      <c r="NAA30" s="497"/>
      <c r="NAB30" s="497"/>
      <c r="NAC30" s="497"/>
      <c r="NAD30" s="497"/>
      <c r="NAE30" s="497"/>
      <c r="NAF30" s="497"/>
      <c r="NAG30" s="497"/>
      <c r="NAH30" s="497"/>
      <c r="NAI30" s="497"/>
      <c r="NAJ30" s="497"/>
      <c r="NAK30" s="497"/>
      <c r="NAL30" s="497"/>
      <c r="NAM30" s="497"/>
      <c r="NAN30" s="497"/>
      <c r="NAO30" s="497"/>
      <c r="NAP30" s="497"/>
      <c r="NAQ30" s="497"/>
      <c r="NAR30" s="497"/>
      <c r="NAS30" s="497"/>
      <c r="NAT30" s="497"/>
      <c r="NAU30" s="497"/>
      <c r="NAV30" s="497"/>
      <c r="NAW30" s="497"/>
      <c r="NAX30" s="497"/>
      <c r="NAY30" s="497"/>
      <c r="NAZ30" s="497"/>
      <c r="NBA30" s="497"/>
      <c r="NBB30" s="497"/>
      <c r="NBC30" s="497"/>
      <c r="NBD30" s="497"/>
      <c r="NBE30" s="497"/>
      <c r="NBF30" s="497"/>
      <c r="NBG30" s="497"/>
      <c r="NBH30" s="497"/>
      <c r="NBI30" s="497"/>
      <c r="NBJ30" s="497"/>
      <c r="NBK30" s="497"/>
      <c r="NBL30" s="497"/>
      <c r="NBM30" s="497"/>
      <c r="NBN30" s="497"/>
      <c r="NBO30" s="497"/>
      <c r="NBP30" s="497"/>
      <c r="NBQ30" s="497"/>
      <c r="NBR30" s="497"/>
      <c r="NBS30" s="497"/>
      <c r="NBT30" s="497"/>
      <c r="NBU30" s="497"/>
      <c r="NBV30" s="497"/>
      <c r="NBW30" s="497"/>
      <c r="NBX30" s="497"/>
      <c r="NBY30" s="497"/>
      <c r="NBZ30" s="497"/>
      <c r="NCA30" s="497"/>
      <c r="NCB30" s="497"/>
      <c r="NCC30" s="497"/>
      <c r="NCD30" s="497"/>
      <c r="NCE30" s="497"/>
      <c r="NCF30" s="497"/>
      <c r="NCG30" s="497"/>
      <c r="NCH30" s="497"/>
      <c r="NCI30" s="497"/>
      <c r="NCJ30" s="497"/>
      <c r="NCK30" s="497"/>
      <c r="NCL30" s="497"/>
      <c r="NCM30" s="497"/>
      <c r="NCN30" s="497"/>
      <c r="NCO30" s="497"/>
      <c r="NCP30" s="497"/>
      <c r="NCQ30" s="497"/>
      <c r="NCR30" s="497"/>
      <c r="NCS30" s="497"/>
      <c r="NCT30" s="497"/>
      <c r="NCU30" s="497"/>
      <c r="NCV30" s="497"/>
      <c r="NCW30" s="497"/>
      <c r="NCX30" s="497"/>
      <c r="NCY30" s="497"/>
      <c r="NCZ30" s="497"/>
      <c r="NDA30" s="497"/>
      <c r="NDB30" s="497"/>
      <c r="NDC30" s="497"/>
      <c r="NDD30" s="497"/>
      <c r="NDE30" s="497"/>
      <c r="NDF30" s="497"/>
      <c r="NDG30" s="497"/>
      <c r="NDH30" s="497"/>
      <c r="NDI30" s="497"/>
      <c r="NDJ30" s="497"/>
      <c r="NDK30" s="497"/>
      <c r="NDL30" s="497"/>
      <c r="NDM30" s="497"/>
      <c r="NDN30" s="497"/>
      <c r="NDO30" s="497"/>
      <c r="NDP30" s="497"/>
      <c r="NDQ30" s="497"/>
      <c r="NDR30" s="497"/>
      <c r="NDS30" s="497"/>
      <c r="NDT30" s="497"/>
      <c r="NDU30" s="497"/>
      <c r="NDV30" s="497"/>
      <c r="NDW30" s="497"/>
      <c r="NDX30" s="497"/>
      <c r="NDY30" s="497"/>
      <c r="NDZ30" s="497"/>
      <c r="NEA30" s="497"/>
      <c r="NEB30" s="497"/>
      <c r="NEC30" s="497"/>
      <c r="NED30" s="497"/>
      <c r="NEE30" s="497"/>
      <c r="NEF30" s="497"/>
      <c r="NEG30" s="497"/>
      <c r="NEH30" s="497"/>
      <c r="NEI30" s="497"/>
      <c r="NEJ30" s="497"/>
      <c r="NEK30" s="497"/>
      <c r="NEL30" s="497"/>
      <c r="NEM30" s="497"/>
      <c r="NEN30" s="497"/>
      <c r="NEO30" s="497"/>
      <c r="NEP30" s="497"/>
      <c r="NEQ30" s="497"/>
      <c r="NER30" s="497"/>
      <c r="NES30" s="497"/>
      <c r="NET30" s="497"/>
      <c r="NEU30" s="497"/>
      <c r="NEV30" s="497"/>
      <c r="NEW30" s="497"/>
      <c r="NEX30" s="497"/>
      <c r="NEY30" s="497"/>
      <c r="NEZ30" s="497"/>
      <c r="NFA30" s="497"/>
      <c r="NFB30" s="497"/>
      <c r="NFC30" s="497"/>
      <c r="NFD30" s="497"/>
      <c r="NFE30" s="497"/>
      <c r="NFF30" s="497"/>
      <c r="NFG30" s="497"/>
      <c r="NFH30" s="497"/>
      <c r="NFI30" s="497"/>
      <c r="NFJ30" s="497"/>
      <c r="NFK30" s="497"/>
      <c r="NFL30" s="497"/>
      <c r="NFM30" s="497"/>
      <c r="NFN30" s="497"/>
      <c r="NFO30" s="497"/>
      <c r="NFP30" s="497"/>
      <c r="NFQ30" s="497"/>
      <c r="NFR30" s="497"/>
      <c r="NFS30" s="497"/>
      <c r="NFT30" s="497"/>
      <c r="NFU30" s="497"/>
      <c r="NFV30" s="497"/>
      <c r="NFW30" s="497"/>
      <c r="NFX30" s="497"/>
      <c r="NFY30" s="497"/>
      <c r="NFZ30" s="497"/>
      <c r="NGA30" s="497"/>
      <c r="NGB30" s="497"/>
      <c r="NGC30" s="497"/>
      <c r="NGD30" s="497"/>
      <c r="NGE30" s="497"/>
      <c r="NGF30" s="497"/>
      <c r="NGG30" s="497"/>
      <c r="NGH30" s="497"/>
      <c r="NGI30" s="497"/>
      <c r="NGJ30" s="497"/>
      <c r="NGK30" s="497"/>
      <c r="NGL30" s="497"/>
      <c r="NGM30" s="497"/>
      <c r="NGN30" s="497"/>
      <c r="NGO30" s="497"/>
      <c r="NGP30" s="497"/>
      <c r="NGQ30" s="497"/>
      <c r="NGR30" s="497"/>
      <c r="NGS30" s="497"/>
      <c r="NGT30" s="497"/>
      <c r="NGU30" s="497"/>
      <c r="NGV30" s="497"/>
      <c r="NGW30" s="497"/>
      <c r="NGX30" s="497"/>
      <c r="NGY30" s="497"/>
      <c r="NGZ30" s="497"/>
      <c r="NHA30" s="497"/>
      <c r="NHB30" s="497"/>
      <c r="NHC30" s="497"/>
      <c r="NHD30" s="497"/>
      <c r="NHE30" s="497"/>
      <c r="NHF30" s="497"/>
      <c r="NHG30" s="497"/>
      <c r="NHH30" s="497"/>
      <c r="NHI30" s="497"/>
      <c r="NHJ30" s="497"/>
      <c r="NHK30" s="497"/>
      <c r="NHL30" s="497"/>
      <c r="NHM30" s="497"/>
      <c r="NHN30" s="497"/>
      <c r="NHO30" s="497"/>
      <c r="NHP30" s="497"/>
      <c r="NHQ30" s="497"/>
      <c r="NHR30" s="497"/>
      <c r="NHS30" s="497"/>
      <c r="NHT30" s="497"/>
      <c r="NHU30" s="497"/>
      <c r="NHV30" s="497"/>
      <c r="NHW30" s="497"/>
      <c r="NHX30" s="497"/>
      <c r="NHY30" s="497"/>
      <c r="NHZ30" s="497"/>
      <c r="NIA30" s="497"/>
      <c r="NIB30" s="497"/>
      <c r="NIC30" s="497"/>
      <c r="NID30" s="497"/>
      <c r="NIE30" s="497"/>
      <c r="NIF30" s="497"/>
      <c r="NIG30" s="497"/>
      <c r="NIH30" s="497"/>
      <c r="NII30" s="497"/>
      <c r="NIJ30" s="497"/>
      <c r="NIK30" s="497"/>
      <c r="NIL30" s="497"/>
      <c r="NIM30" s="497"/>
      <c r="NIN30" s="497"/>
      <c r="NIO30" s="497"/>
      <c r="NIP30" s="497"/>
      <c r="NIQ30" s="497"/>
      <c r="NIR30" s="497"/>
      <c r="NIS30" s="497"/>
      <c r="NIT30" s="497"/>
      <c r="NIU30" s="497"/>
      <c r="NIV30" s="497"/>
      <c r="NIW30" s="497"/>
      <c r="NIX30" s="497"/>
      <c r="NIY30" s="497"/>
      <c r="NIZ30" s="497"/>
      <c r="NJA30" s="497"/>
      <c r="NJB30" s="497"/>
      <c r="NJC30" s="497"/>
      <c r="NJD30" s="497"/>
      <c r="NJE30" s="497"/>
      <c r="NJF30" s="497"/>
      <c r="NJG30" s="497"/>
      <c r="NJH30" s="497"/>
      <c r="NJI30" s="497"/>
      <c r="NJJ30" s="497"/>
      <c r="NJK30" s="497"/>
      <c r="NJL30" s="497"/>
      <c r="NJM30" s="497"/>
      <c r="NJN30" s="497"/>
      <c r="NJO30" s="497"/>
      <c r="NJP30" s="497"/>
      <c r="NJQ30" s="497"/>
      <c r="NJR30" s="497"/>
      <c r="NJS30" s="497"/>
      <c r="NJT30" s="497"/>
      <c r="NJU30" s="497"/>
      <c r="NJV30" s="497"/>
      <c r="NJW30" s="497"/>
      <c r="NJX30" s="497"/>
      <c r="NJY30" s="497"/>
      <c r="NJZ30" s="497"/>
      <c r="NKA30" s="497"/>
      <c r="NKB30" s="497"/>
      <c r="NKC30" s="497"/>
      <c r="NKD30" s="497"/>
      <c r="NKE30" s="497"/>
      <c r="NKF30" s="497"/>
      <c r="NKG30" s="497"/>
      <c r="NKH30" s="497"/>
      <c r="NKI30" s="497"/>
      <c r="NKJ30" s="497"/>
      <c r="NKK30" s="497"/>
      <c r="NKL30" s="497"/>
      <c r="NKM30" s="497"/>
      <c r="NKN30" s="497"/>
      <c r="NKO30" s="497"/>
      <c r="NKP30" s="497"/>
      <c r="NKQ30" s="497"/>
      <c r="NKR30" s="497"/>
      <c r="NKS30" s="497"/>
      <c r="NKT30" s="497"/>
      <c r="NKU30" s="497"/>
      <c r="NKV30" s="497"/>
      <c r="NKW30" s="497"/>
      <c r="NKX30" s="497"/>
      <c r="NKY30" s="497"/>
      <c r="NKZ30" s="497"/>
      <c r="NLA30" s="497"/>
      <c r="NLB30" s="497"/>
      <c r="NLC30" s="497"/>
      <c r="NLD30" s="497"/>
      <c r="NLE30" s="497"/>
      <c r="NLF30" s="497"/>
      <c r="NLG30" s="497"/>
      <c r="NLH30" s="497"/>
      <c r="NLI30" s="497"/>
      <c r="NLJ30" s="497"/>
      <c r="NLK30" s="497"/>
      <c r="NLL30" s="497"/>
      <c r="NLM30" s="497"/>
      <c r="NLN30" s="497"/>
      <c r="NLO30" s="497"/>
      <c r="NLP30" s="497"/>
      <c r="NLQ30" s="497"/>
      <c r="NLR30" s="497"/>
      <c r="NLS30" s="497"/>
      <c r="NLT30" s="497"/>
      <c r="NLU30" s="497"/>
      <c r="NLV30" s="497"/>
      <c r="NLW30" s="497"/>
      <c r="NLX30" s="497"/>
      <c r="NLY30" s="497"/>
      <c r="NLZ30" s="497"/>
      <c r="NMA30" s="497"/>
      <c r="NMB30" s="497"/>
      <c r="NMC30" s="497"/>
      <c r="NMD30" s="497"/>
      <c r="NME30" s="497"/>
      <c r="NMF30" s="497"/>
      <c r="NMG30" s="497"/>
      <c r="NMH30" s="497"/>
      <c r="NMI30" s="497"/>
      <c r="NMJ30" s="497"/>
      <c r="NMK30" s="497"/>
      <c r="NML30" s="497"/>
      <c r="NMM30" s="497"/>
      <c r="NMN30" s="497"/>
      <c r="NMO30" s="497"/>
      <c r="NMP30" s="497"/>
      <c r="NMQ30" s="497"/>
      <c r="NMR30" s="497"/>
      <c r="NMS30" s="497"/>
      <c r="NMT30" s="497"/>
      <c r="NMU30" s="497"/>
      <c r="NMV30" s="497"/>
      <c r="NMW30" s="497"/>
      <c r="NMX30" s="497"/>
      <c r="NMY30" s="497"/>
      <c r="NMZ30" s="497"/>
      <c r="NNA30" s="497"/>
      <c r="NNB30" s="497"/>
      <c r="NNC30" s="497"/>
      <c r="NND30" s="497"/>
      <c r="NNE30" s="497"/>
      <c r="NNF30" s="497"/>
      <c r="NNG30" s="497"/>
      <c r="NNH30" s="497"/>
      <c r="NNI30" s="497"/>
      <c r="NNJ30" s="497"/>
      <c r="NNK30" s="497"/>
      <c r="NNL30" s="497"/>
      <c r="NNM30" s="497"/>
      <c r="NNN30" s="497"/>
      <c r="NNO30" s="497"/>
      <c r="NNP30" s="497"/>
      <c r="NNQ30" s="497"/>
      <c r="NNR30" s="497"/>
      <c r="NNS30" s="497"/>
      <c r="NNT30" s="497"/>
      <c r="NNU30" s="497"/>
      <c r="NNV30" s="497"/>
      <c r="NNW30" s="497"/>
      <c r="NNX30" s="497"/>
      <c r="NNY30" s="497"/>
      <c r="NNZ30" s="497"/>
      <c r="NOA30" s="497"/>
      <c r="NOB30" s="497"/>
      <c r="NOC30" s="497"/>
      <c r="NOD30" s="497"/>
      <c r="NOE30" s="497"/>
      <c r="NOF30" s="497"/>
      <c r="NOG30" s="497"/>
      <c r="NOH30" s="497"/>
      <c r="NOI30" s="497"/>
      <c r="NOJ30" s="497"/>
      <c r="NOK30" s="497"/>
      <c r="NOL30" s="497"/>
      <c r="NOM30" s="497"/>
      <c r="NON30" s="497"/>
      <c r="NOO30" s="497"/>
      <c r="NOP30" s="497"/>
      <c r="NOQ30" s="497"/>
      <c r="NOR30" s="497"/>
      <c r="NOS30" s="497"/>
      <c r="NOT30" s="497"/>
      <c r="NOU30" s="497"/>
      <c r="NOV30" s="497"/>
      <c r="NOW30" s="497"/>
      <c r="NOX30" s="497"/>
      <c r="NOY30" s="497"/>
      <c r="NOZ30" s="497"/>
      <c r="NPA30" s="497"/>
      <c r="NPB30" s="497"/>
      <c r="NPC30" s="497"/>
      <c r="NPD30" s="497"/>
      <c r="NPE30" s="497"/>
      <c r="NPF30" s="497"/>
      <c r="NPG30" s="497"/>
      <c r="NPH30" s="497"/>
      <c r="NPI30" s="497"/>
      <c r="NPJ30" s="497"/>
      <c r="NPK30" s="497"/>
      <c r="NPL30" s="497"/>
      <c r="NPM30" s="497"/>
      <c r="NPN30" s="497"/>
      <c r="NPO30" s="497"/>
      <c r="NPP30" s="497"/>
      <c r="NPQ30" s="497"/>
      <c r="NPR30" s="497"/>
      <c r="NPS30" s="497"/>
      <c r="NPT30" s="497"/>
      <c r="NPU30" s="497"/>
      <c r="NPV30" s="497"/>
      <c r="NPW30" s="497"/>
      <c r="NPX30" s="497"/>
      <c r="NPY30" s="497"/>
      <c r="NPZ30" s="497"/>
      <c r="NQA30" s="497"/>
      <c r="NQB30" s="497"/>
      <c r="NQC30" s="497"/>
      <c r="NQD30" s="497"/>
      <c r="NQE30" s="497"/>
      <c r="NQF30" s="497"/>
      <c r="NQG30" s="497"/>
      <c r="NQH30" s="497"/>
      <c r="NQI30" s="497"/>
      <c r="NQJ30" s="497"/>
      <c r="NQK30" s="497"/>
      <c r="NQL30" s="497"/>
      <c r="NQM30" s="497"/>
      <c r="NQN30" s="497"/>
      <c r="NQO30" s="497"/>
      <c r="NQP30" s="497"/>
      <c r="NQQ30" s="497"/>
      <c r="NQR30" s="497"/>
      <c r="NQS30" s="497"/>
      <c r="NQT30" s="497"/>
      <c r="NQU30" s="497"/>
      <c r="NQV30" s="497"/>
      <c r="NQW30" s="497"/>
      <c r="NQX30" s="497"/>
      <c r="NQY30" s="497"/>
      <c r="NQZ30" s="497"/>
      <c r="NRA30" s="497"/>
      <c r="NRB30" s="497"/>
      <c r="NRC30" s="497"/>
      <c r="NRD30" s="497"/>
      <c r="NRE30" s="497"/>
      <c r="NRF30" s="497"/>
      <c r="NRG30" s="497"/>
      <c r="NRH30" s="497"/>
      <c r="NRI30" s="497"/>
      <c r="NRJ30" s="497"/>
      <c r="NRK30" s="497"/>
      <c r="NRL30" s="497"/>
      <c r="NRM30" s="497"/>
      <c r="NRN30" s="497"/>
      <c r="NRO30" s="497"/>
      <c r="NRP30" s="497"/>
      <c r="NRQ30" s="497"/>
      <c r="NRR30" s="497"/>
      <c r="NRS30" s="497"/>
      <c r="NRT30" s="497"/>
      <c r="NRU30" s="497"/>
      <c r="NRV30" s="497"/>
      <c r="NRW30" s="497"/>
      <c r="NRX30" s="497"/>
      <c r="NRY30" s="497"/>
      <c r="NRZ30" s="497"/>
      <c r="NSA30" s="497"/>
      <c r="NSB30" s="497"/>
      <c r="NSC30" s="497"/>
      <c r="NSD30" s="497"/>
      <c r="NSE30" s="497"/>
      <c r="NSF30" s="497"/>
      <c r="NSG30" s="497"/>
      <c r="NSH30" s="497"/>
      <c r="NSI30" s="497"/>
      <c r="NSJ30" s="497"/>
      <c r="NSK30" s="497"/>
      <c r="NSL30" s="497"/>
      <c r="NSM30" s="497"/>
      <c r="NSN30" s="497"/>
      <c r="NSO30" s="497"/>
      <c r="NSP30" s="497"/>
      <c r="NSQ30" s="497"/>
      <c r="NSR30" s="497"/>
      <c r="NSS30" s="497"/>
      <c r="NST30" s="497"/>
      <c r="NSU30" s="497"/>
      <c r="NSV30" s="497"/>
      <c r="NSW30" s="497"/>
      <c r="NSX30" s="497"/>
      <c r="NSY30" s="497"/>
      <c r="NSZ30" s="497"/>
      <c r="NTA30" s="497"/>
      <c r="NTB30" s="497"/>
      <c r="NTC30" s="497"/>
      <c r="NTD30" s="497"/>
      <c r="NTE30" s="497"/>
      <c r="NTF30" s="497"/>
      <c r="NTG30" s="497"/>
      <c r="NTH30" s="497"/>
      <c r="NTI30" s="497"/>
      <c r="NTJ30" s="497"/>
      <c r="NTK30" s="497"/>
      <c r="NTL30" s="497"/>
      <c r="NTM30" s="497"/>
      <c r="NTN30" s="497"/>
      <c r="NTO30" s="497"/>
      <c r="NTP30" s="497"/>
      <c r="NTQ30" s="497"/>
      <c r="NTR30" s="497"/>
      <c r="NTS30" s="497"/>
      <c r="NTT30" s="497"/>
      <c r="NTU30" s="497"/>
      <c r="NTV30" s="497"/>
      <c r="NTW30" s="497"/>
      <c r="NTX30" s="497"/>
      <c r="NTY30" s="497"/>
      <c r="NTZ30" s="497"/>
      <c r="NUA30" s="497"/>
      <c r="NUB30" s="497"/>
      <c r="NUC30" s="497"/>
      <c r="NUD30" s="497"/>
      <c r="NUE30" s="497"/>
      <c r="NUF30" s="497"/>
      <c r="NUG30" s="497"/>
      <c r="NUH30" s="497"/>
      <c r="NUI30" s="497"/>
      <c r="NUJ30" s="497"/>
      <c r="NUK30" s="497"/>
      <c r="NUL30" s="497"/>
      <c r="NUM30" s="497"/>
      <c r="NUN30" s="497"/>
      <c r="NUO30" s="497"/>
      <c r="NUP30" s="497"/>
      <c r="NUQ30" s="497"/>
      <c r="NUR30" s="497"/>
      <c r="NUS30" s="497"/>
      <c r="NUT30" s="497"/>
      <c r="NUU30" s="497"/>
      <c r="NUV30" s="497"/>
      <c r="NUW30" s="497"/>
      <c r="NUX30" s="497"/>
      <c r="NUY30" s="497"/>
      <c r="NUZ30" s="497"/>
      <c r="NVA30" s="497"/>
      <c r="NVB30" s="497"/>
      <c r="NVC30" s="497"/>
      <c r="NVD30" s="497"/>
      <c r="NVE30" s="497"/>
      <c r="NVF30" s="497"/>
      <c r="NVG30" s="497"/>
      <c r="NVH30" s="497"/>
      <c r="NVI30" s="497"/>
      <c r="NVJ30" s="497"/>
      <c r="NVK30" s="497"/>
      <c r="NVL30" s="497"/>
      <c r="NVM30" s="497"/>
      <c r="NVN30" s="497"/>
      <c r="NVO30" s="497"/>
      <c r="NVP30" s="497"/>
      <c r="NVQ30" s="497"/>
      <c r="NVR30" s="497"/>
      <c r="NVS30" s="497"/>
      <c r="NVT30" s="497"/>
      <c r="NVU30" s="497"/>
      <c r="NVV30" s="497"/>
      <c r="NVW30" s="497"/>
      <c r="NVX30" s="497"/>
      <c r="NVY30" s="497"/>
      <c r="NVZ30" s="497"/>
      <c r="NWA30" s="497"/>
      <c r="NWB30" s="497"/>
      <c r="NWC30" s="497"/>
      <c r="NWD30" s="497"/>
      <c r="NWE30" s="497"/>
      <c r="NWF30" s="497"/>
      <c r="NWG30" s="497"/>
      <c r="NWH30" s="497"/>
      <c r="NWI30" s="497"/>
      <c r="NWJ30" s="497"/>
      <c r="NWK30" s="497"/>
      <c r="NWL30" s="497"/>
      <c r="NWM30" s="497"/>
      <c r="NWN30" s="497"/>
      <c r="NWO30" s="497"/>
      <c r="NWP30" s="497"/>
      <c r="NWQ30" s="497"/>
      <c r="NWR30" s="497"/>
      <c r="NWS30" s="497"/>
      <c r="NWT30" s="497"/>
      <c r="NWU30" s="497"/>
      <c r="NWV30" s="497"/>
      <c r="NWW30" s="497"/>
      <c r="NWX30" s="497"/>
      <c r="NWY30" s="497"/>
      <c r="NWZ30" s="497"/>
      <c r="NXA30" s="497"/>
      <c r="NXB30" s="497"/>
      <c r="NXC30" s="497"/>
      <c r="NXD30" s="497"/>
      <c r="NXE30" s="497"/>
      <c r="NXF30" s="497"/>
      <c r="NXG30" s="497"/>
      <c r="NXH30" s="497"/>
      <c r="NXI30" s="497"/>
      <c r="NXJ30" s="497"/>
      <c r="NXK30" s="497"/>
      <c r="NXL30" s="497"/>
      <c r="NXM30" s="497"/>
      <c r="NXN30" s="497"/>
      <c r="NXO30" s="497"/>
      <c r="NXP30" s="497"/>
      <c r="NXQ30" s="497"/>
      <c r="NXR30" s="497"/>
      <c r="NXS30" s="497"/>
      <c r="NXT30" s="497"/>
      <c r="NXU30" s="497"/>
      <c r="NXV30" s="497"/>
      <c r="NXW30" s="497"/>
      <c r="NXX30" s="497"/>
      <c r="NXY30" s="497"/>
      <c r="NXZ30" s="497"/>
      <c r="NYA30" s="497"/>
      <c r="NYB30" s="497"/>
      <c r="NYC30" s="497"/>
      <c r="NYD30" s="497"/>
      <c r="NYE30" s="497"/>
      <c r="NYF30" s="497"/>
      <c r="NYG30" s="497"/>
      <c r="NYH30" s="497"/>
      <c r="NYI30" s="497"/>
      <c r="NYJ30" s="497"/>
      <c r="NYK30" s="497"/>
      <c r="NYL30" s="497"/>
      <c r="NYM30" s="497"/>
      <c r="NYN30" s="497"/>
      <c r="NYO30" s="497"/>
      <c r="NYP30" s="497"/>
      <c r="NYQ30" s="497"/>
      <c r="NYR30" s="497"/>
      <c r="NYS30" s="497"/>
      <c r="NYT30" s="497"/>
      <c r="NYU30" s="497"/>
      <c r="NYV30" s="497"/>
      <c r="NYW30" s="497"/>
      <c r="NYX30" s="497"/>
      <c r="NYY30" s="497"/>
      <c r="NYZ30" s="497"/>
      <c r="NZA30" s="497"/>
      <c r="NZB30" s="497"/>
      <c r="NZC30" s="497"/>
      <c r="NZD30" s="497"/>
      <c r="NZE30" s="497"/>
      <c r="NZF30" s="497"/>
      <c r="NZG30" s="497"/>
      <c r="NZH30" s="497"/>
      <c r="NZI30" s="497"/>
      <c r="NZJ30" s="497"/>
      <c r="NZK30" s="497"/>
      <c r="NZL30" s="497"/>
      <c r="NZM30" s="497"/>
      <c r="NZN30" s="497"/>
      <c r="NZO30" s="497"/>
      <c r="NZP30" s="497"/>
      <c r="NZQ30" s="497"/>
      <c r="NZR30" s="497"/>
      <c r="NZS30" s="497"/>
      <c r="NZT30" s="497"/>
      <c r="NZU30" s="497"/>
      <c r="NZV30" s="497"/>
      <c r="NZW30" s="497"/>
      <c r="NZX30" s="497"/>
      <c r="NZY30" s="497"/>
      <c r="NZZ30" s="497"/>
      <c r="OAA30" s="497"/>
      <c r="OAB30" s="497"/>
      <c r="OAC30" s="497"/>
      <c r="OAD30" s="497"/>
      <c r="OAE30" s="497"/>
      <c r="OAF30" s="497"/>
      <c r="OAG30" s="497"/>
      <c r="OAH30" s="497"/>
      <c r="OAI30" s="497"/>
      <c r="OAJ30" s="497"/>
      <c r="OAK30" s="497"/>
      <c r="OAL30" s="497"/>
      <c r="OAM30" s="497"/>
      <c r="OAN30" s="497"/>
      <c r="OAO30" s="497"/>
      <c r="OAP30" s="497"/>
      <c r="OAQ30" s="497"/>
      <c r="OAR30" s="497"/>
      <c r="OAS30" s="497"/>
      <c r="OAT30" s="497"/>
      <c r="OAU30" s="497"/>
      <c r="OAV30" s="497"/>
      <c r="OAW30" s="497"/>
      <c r="OAX30" s="497"/>
      <c r="OAY30" s="497"/>
      <c r="OAZ30" s="497"/>
      <c r="OBA30" s="497"/>
      <c r="OBB30" s="497"/>
      <c r="OBC30" s="497"/>
      <c r="OBD30" s="497"/>
      <c r="OBE30" s="497"/>
      <c r="OBF30" s="497"/>
      <c r="OBG30" s="497"/>
      <c r="OBH30" s="497"/>
      <c r="OBI30" s="497"/>
      <c r="OBJ30" s="497"/>
      <c r="OBK30" s="497"/>
      <c r="OBL30" s="497"/>
      <c r="OBM30" s="497"/>
      <c r="OBN30" s="497"/>
      <c r="OBO30" s="497"/>
      <c r="OBP30" s="497"/>
      <c r="OBQ30" s="497"/>
      <c r="OBR30" s="497"/>
      <c r="OBS30" s="497"/>
      <c r="OBT30" s="497"/>
      <c r="OBU30" s="497"/>
      <c r="OBV30" s="497"/>
      <c r="OBW30" s="497"/>
      <c r="OBX30" s="497"/>
      <c r="OBY30" s="497"/>
      <c r="OBZ30" s="497"/>
      <c r="OCA30" s="497"/>
      <c r="OCB30" s="497"/>
      <c r="OCC30" s="497"/>
      <c r="OCD30" s="497"/>
      <c r="OCE30" s="497"/>
      <c r="OCF30" s="497"/>
      <c r="OCG30" s="497"/>
      <c r="OCH30" s="497"/>
      <c r="OCI30" s="497"/>
      <c r="OCJ30" s="497"/>
      <c r="OCK30" s="497"/>
      <c r="OCL30" s="497"/>
      <c r="OCM30" s="497"/>
      <c r="OCN30" s="497"/>
      <c r="OCO30" s="497"/>
      <c r="OCP30" s="497"/>
      <c r="OCQ30" s="497"/>
      <c r="OCR30" s="497"/>
      <c r="OCS30" s="497"/>
      <c r="OCT30" s="497"/>
      <c r="OCU30" s="497"/>
      <c r="OCV30" s="497"/>
      <c r="OCW30" s="497"/>
      <c r="OCX30" s="497"/>
      <c r="OCY30" s="497"/>
      <c r="OCZ30" s="497"/>
      <c r="ODA30" s="497"/>
      <c r="ODB30" s="497"/>
      <c r="ODC30" s="497"/>
      <c r="ODD30" s="497"/>
      <c r="ODE30" s="497"/>
      <c r="ODF30" s="497"/>
      <c r="ODG30" s="497"/>
      <c r="ODH30" s="497"/>
      <c r="ODI30" s="497"/>
      <c r="ODJ30" s="497"/>
      <c r="ODK30" s="497"/>
      <c r="ODL30" s="497"/>
      <c r="ODM30" s="497"/>
      <c r="ODN30" s="497"/>
      <c r="ODO30" s="497"/>
      <c r="ODP30" s="497"/>
      <c r="ODQ30" s="497"/>
      <c r="ODR30" s="497"/>
      <c r="ODS30" s="497"/>
      <c r="ODT30" s="497"/>
      <c r="ODU30" s="497"/>
      <c r="ODV30" s="497"/>
      <c r="ODW30" s="497"/>
      <c r="ODX30" s="497"/>
      <c r="ODY30" s="497"/>
      <c r="ODZ30" s="497"/>
      <c r="OEA30" s="497"/>
      <c r="OEB30" s="497"/>
      <c r="OEC30" s="497"/>
      <c r="OED30" s="497"/>
      <c r="OEE30" s="497"/>
      <c r="OEF30" s="497"/>
      <c r="OEG30" s="497"/>
      <c r="OEH30" s="497"/>
      <c r="OEI30" s="497"/>
      <c r="OEJ30" s="497"/>
      <c r="OEK30" s="497"/>
      <c r="OEL30" s="497"/>
      <c r="OEM30" s="497"/>
      <c r="OEN30" s="497"/>
      <c r="OEO30" s="497"/>
      <c r="OEP30" s="497"/>
      <c r="OEQ30" s="497"/>
      <c r="OER30" s="497"/>
      <c r="OES30" s="497"/>
      <c r="OET30" s="497"/>
      <c r="OEU30" s="497"/>
      <c r="OEV30" s="497"/>
      <c r="OEW30" s="497"/>
      <c r="OEX30" s="497"/>
      <c r="OEY30" s="497"/>
      <c r="OEZ30" s="497"/>
      <c r="OFA30" s="497"/>
      <c r="OFB30" s="497"/>
      <c r="OFC30" s="497"/>
      <c r="OFD30" s="497"/>
      <c r="OFE30" s="497"/>
      <c r="OFF30" s="497"/>
      <c r="OFG30" s="497"/>
      <c r="OFH30" s="497"/>
      <c r="OFI30" s="497"/>
      <c r="OFJ30" s="497"/>
      <c r="OFK30" s="497"/>
      <c r="OFL30" s="497"/>
      <c r="OFM30" s="497"/>
      <c r="OFN30" s="497"/>
      <c r="OFO30" s="497"/>
      <c r="OFP30" s="497"/>
      <c r="OFQ30" s="497"/>
      <c r="OFR30" s="497"/>
      <c r="OFS30" s="497"/>
      <c r="OFT30" s="497"/>
      <c r="OFU30" s="497"/>
      <c r="OFV30" s="497"/>
      <c r="OFW30" s="497"/>
      <c r="OFX30" s="497"/>
      <c r="OFY30" s="497"/>
      <c r="OFZ30" s="497"/>
      <c r="OGA30" s="497"/>
      <c r="OGB30" s="497"/>
      <c r="OGC30" s="497"/>
      <c r="OGD30" s="497"/>
      <c r="OGE30" s="497"/>
      <c r="OGF30" s="497"/>
      <c r="OGG30" s="497"/>
      <c r="OGH30" s="497"/>
      <c r="OGI30" s="497"/>
      <c r="OGJ30" s="497"/>
      <c r="OGK30" s="497"/>
      <c r="OGL30" s="497"/>
      <c r="OGM30" s="497"/>
      <c r="OGN30" s="497"/>
      <c r="OGO30" s="497"/>
      <c r="OGP30" s="497"/>
      <c r="OGQ30" s="497"/>
      <c r="OGR30" s="497"/>
      <c r="OGS30" s="497"/>
      <c r="OGT30" s="497"/>
      <c r="OGU30" s="497"/>
      <c r="OGV30" s="497"/>
      <c r="OGW30" s="497"/>
      <c r="OGX30" s="497"/>
      <c r="OGY30" s="497"/>
      <c r="OGZ30" s="497"/>
      <c r="OHA30" s="497"/>
      <c r="OHB30" s="497"/>
      <c r="OHC30" s="497"/>
      <c r="OHD30" s="497"/>
      <c r="OHE30" s="497"/>
      <c r="OHF30" s="497"/>
      <c r="OHG30" s="497"/>
      <c r="OHH30" s="497"/>
      <c r="OHI30" s="497"/>
      <c r="OHJ30" s="497"/>
      <c r="OHK30" s="497"/>
      <c r="OHL30" s="497"/>
      <c r="OHM30" s="497"/>
      <c r="OHN30" s="497"/>
      <c r="OHO30" s="497"/>
      <c r="OHP30" s="497"/>
      <c r="OHQ30" s="497"/>
      <c r="OHR30" s="497"/>
      <c r="OHS30" s="497"/>
      <c r="OHT30" s="497"/>
      <c r="OHU30" s="497"/>
      <c r="OHV30" s="497"/>
      <c r="OHW30" s="497"/>
      <c r="OHX30" s="497"/>
      <c r="OHY30" s="497"/>
      <c r="OHZ30" s="497"/>
      <c r="OIA30" s="497"/>
      <c r="OIB30" s="497"/>
      <c r="OIC30" s="497"/>
      <c r="OID30" s="497"/>
      <c r="OIE30" s="497"/>
      <c r="OIF30" s="497"/>
      <c r="OIG30" s="497"/>
      <c r="OIH30" s="497"/>
      <c r="OII30" s="497"/>
      <c r="OIJ30" s="497"/>
      <c r="OIK30" s="497"/>
      <c r="OIL30" s="497"/>
      <c r="OIM30" s="497"/>
      <c r="OIN30" s="497"/>
      <c r="OIO30" s="497"/>
      <c r="OIP30" s="497"/>
      <c r="OIQ30" s="497"/>
      <c r="OIR30" s="497"/>
      <c r="OIS30" s="497"/>
      <c r="OIT30" s="497"/>
      <c r="OIU30" s="497"/>
      <c r="OIV30" s="497"/>
      <c r="OIW30" s="497"/>
      <c r="OIX30" s="497"/>
      <c r="OIY30" s="497"/>
      <c r="OIZ30" s="497"/>
      <c r="OJA30" s="497"/>
      <c r="OJB30" s="497"/>
      <c r="OJC30" s="497"/>
      <c r="OJD30" s="497"/>
      <c r="OJE30" s="497"/>
      <c r="OJF30" s="497"/>
      <c r="OJG30" s="497"/>
      <c r="OJH30" s="497"/>
      <c r="OJI30" s="497"/>
      <c r="OJJ30" s="497"/>
      <c r="OJK30" s="497"/>
      <c r="OJL30" s="497"/>
      <c r="OJM30" s="497"/>
      <c r="OJN30" s="497"/>
      <c r="OJO30" s="497"/>
      <c r="OJP30" s="497"/>
      <c r="OJQ30" s="497"/>
      <c r="OJR30" s="497"/>
      <c r="OJS30" s="497"/>
      <c r="OJT30" s="497"/>
      <c r="OJU30" s="497"/>
      <c r="OJV30" s="497"/>
      <c r="OJW30" s="497"/>
      <c r="OJX30" s="497"/>
      <c r="OJY30" s="497"/>
      <c r="OJZ30" s="497"/>
      <c r="OKA30" s="497"/>
      <c r="OKB30" s="497"/>
      <c r="OKC30" s="497"/>
      <c r="OKD30" s="497"/>
      <c r="OKE30" s="497"/>
      <c r="OKF30" s="497"/>
      <c r="OKG30" s="497"/>
      <c r="OKH30" s="497"/>
      <c r="OKI30" s="497"/>
      <c r="OKJ30" s="497"/>
      <c r="OKK30" s="497"/>
      <c r="OKL30" s="497"/>
      <c r="OKM30" s="497"/>
      <c r="OKN30" s="497"/>
      <c r="OKO30" s="497"/>
      <c r="OKP30" s="497"/>
      <c r="OKQ30" s="497"/>
      <c r="OKR30" s="497"/>
      <c r="OKS30" s="497"/>
      <c r="OKT30" s="497"/>
      <c r="OKU30" s="497"/>
      <c r="OKV30" s="497"/>
      <c r="OKW30" s="497"/>
      <c r="OKX30" s="497"/>
      <c r="OKY30" s="497"/>
      <c r="OKZ30" s="497"/>
      <c r="OLA30" s="497"/>
      <c r="OLB30" s="497"/>
      <c r="OLC30" s="497"/>
      <c r="OLD30" s="497"/>
      <c r="OLE30" s="497"/>
      <c r="OLF30" s="497"/>
      <c r="OLG30" s="497"/>
      <c r="OLH30" s="497"/>
      <c r="OLI30" s="497"/>
      <c r="OLJ30" s="497"/>
      <c r="OLK30" s="497"/>
      <c r="OLL30" s="497"/>
      <c r="OLM30" s="497"/>
      <c r="OLN30" s="497"/>
      <c r="OLO30" s="497"/>
      <c r="OLP30" s="497"/>
      <c r="OLQ30" s="497"/>
      <c r="OLR30" s="497"/>
      <c r="OLS30" s="497"/>
      <c r="OLT30" s="497"/>
      <c r="OLU30" s="497"/>
      <c r="OLV30" s="497"/>
      <c r="OLW30" s="497"/>
      <c r="OLX30" s="497"/>
      <c r="OLY30" s="497"/>
      <c r="OLZ30" s="497"/>
      <c r="OMA30" s="497"/>
      <c r="OMB30" s="497"/>
      <c r="OMC30" s="497"/>
      <c r="OMD30" s="497"/>
      <c r="OME30" s="497"/>
      <c r="OMF30" s="497"/>
      <c r="OMG30" s="497"/>
      <c r="OMH30" s="497"/>
      <c r="OMI30" s="497"/>
      <c r="OMJ30" s="497"/>
      <c r="OMK30" s="497"/>
      <c r="OML30" s="497"/>
      <c r="OMM30" s="497"/>
      <c r="OMN30" s="497"/>
      <c r="OMO30" s="497"/>
      <c r="OMP30" s="497"/>
      <c r="OMQ30" s="497"/>
      <c r="OMR30" s="497"/>
      <c r="OMS30" s="497"/>
      <c r="OMT30" s="497"/>
      <c r="OMU30" s="497"/>
      <c r="OMV30" s="497"/>
      <c r="OMW30" s="497"/>
      <c r="OMX30" s="497"/>
      <c r="OMY30" s="497"/>
      <c r="OMZ30" s="497"/>
      <c r="ONA30" s="497"/>
      <c r="ONB30" s="497"/>
      <c r="ONC30" s="497"/>
      <c r="OND30" s="497"/>
      <c r="ONE30" s="497"/>
      <c r="ONF30" s="497"/>
      <c r="ONG30" s="497"/>
      <c r="ONH30" s="497"/>
      <c r="ONI30" s="497"/>
      <c r="ONJ30" s="497"/>
      <c r="ONK30" s="497"/>
      <c r="ONL30" s="497"/>
      <c r="ONM30" s="497"/>
      <c r="ONN30" s="497"/>
      <c r="ONO30" s="497"/>
      <c r="ONP30" s="497"/>
      <c r="ONQ30" s="497"/>
      <c r="ONR30" s="497"/>
      <c r="ONS30" s="497"/>
      <c r="ONT30" s="497"/>
      <c r="ONU30" s="497"/>
      <c r="ONV30" s="497"/>
      <c r="ONW30" s="497"/>
      <c r="ONX30" s="497"/>
      <c r="ONY30" s="497"/>
      <c r="ONZ30" s="497"/>
      <c r="OOA30" s="497"/>
      <c r="OOB30" s="497"/>
      <c r="OOC30" s="497"/>
      <c r="OOD30" s="497"/>
      <c r="OOE30" s="497"/>
      <c r="OOF30" s="497"/>
      <c r="OOG30" s="497"/>
      <c r="OOH30" s="497"/>
      <c r="OOI30" s="497"/>
      <c r="OOJ30" s="497"/>
      <c r="OOK30" s="497"/>
      <c r="OOL30" s="497"/>
      <c r="OOM30" s="497"/>
      <c r="OON30" s="497"/>
      <c r="OOO30" s="497"/>
      <c r="OOP30" s="497"/>
      <c r="OOQ30" s="497"/>
      <c r="OOR30" s="497"/>
      <c r="OOS30" s="497"/>
      <c r="OOT30" s="497"/>
      <c r="OOU30" s="497"/>
      <c r="OOV30" s="497"/>
      <c r="OOW30" s="497"/>
      <c r="OOX30" s="497"/>
      <c r="OOY30" s="497"/>
      <c r="OOZ30" s="497"/>
      <c r="OPA30" s="497"/>
      <c r="OPB30" s="497"/>
      <c r="OPC30" s="497"/>
      <c r="OPD30" s="497"/>
      <c r="OPE30" s="497"/>
      <c r="OPF30" s="497"/>
      <c r="OPG30" s="497"/>
      <c r="OPH30" s="497"/>
      <c r="OPI30" s="497"/>
      <c r="OPJ30" s="497"/>
      <c r="OPK30" s="497"/>
      <c r="OPL30" s="497"/>
      <c r="OPM30" s="497"/>
      <c r="OPN30" s="497"/>
      <c r="OPO30" s="497"/>
      <c r="OPP30" s="497"/>
      <c r="OPQ30" s="497"/>
      <c r="OPR30" s="497"/>
      <c r="OPS30" s="497"/>
      <c r="OPT30" s="497"/>
      <c r="OPU30" s="497"/>
      <c r="OPV30" s="497"/>
      <c r="OPW30" s="497"/>
      <c r="OPX30" s="497"/>
      <c r="OPY30" s="497"/>
      <c r="OPZ30" s="497"/>
      <c r="OQA30" s="497"/>
      <c r="OQB30" s="497"/>
      <c r="OQC30" s="497"/>
      <c r="OQD30" s="497"/>
      <c r="OQE30" s="497"/>
      <c r="OQF30" s="497"/>
      <c r="OQG30" s="497"/>
      <c r="OQH30" s="497"/>
      <c r="OQI30" s="497"/>
      <c r="OQJ30" s="497"/>
      <c r="OQK30" s="497"/>
      <c r="OQL30" s="497"/>
      <c r="OQM30" s="497"/>
      <c r="OQN30" s="497"/>
      <c r="OQO30" s="497"/>
      <c r="OQP30" s="497"/>
      <c r="OQQ30" s="497"/>
      <c r="OQR30" s="497"/>
      <c r="OQS30" s="497"/>
      <c r="OQT30" s="497"/>
      <c r="OQU30" s="497"/>
      <c r="OQV30" s="497"/>
      <c r="OQW30" s="497"/>
      <c r="OQX30" s="497"/>
      <c r="OQY30" s="497"/>
      <c r="OQZ30" s="497"/>
      <c r="ORA30" s="497"/>
      <c r="ORB30" s="497"/>
      <c r="ORC30" s="497"/>
      <c r="ORD30" s="497"/>
      <c r="ORE30" s="497"/>
      <c r="ORF30" s="497"/>
      <c r="ORG30" s="497"/>
      <c r="ORH30" s="497"/>
      <c r="ORI30" s="497"/>
      <c r="ORJ30" s="497"/>
      <c r="ORK30" s="497"/>
      <c r="ORL30" s="497"/>
      <c r="ORM30" s="497"/>
      <c r="ORN30" s="497"/>
      <c r="ORO30" s="497"/>
      <c r="ORP30" s="497"/>
      <c r="ORQ30" s="497"/>
      <c r="ORR30" s="497"/>
      <c r="ORS30" s="497"/>
      <c r="ORT30" s="497"/>
      <c r="ORU30" s="497"/>
      <c r="ORV30" s="497"/>
      <c r="ORW30" s="497"/>
      <c r="ORX30" s="497"/>
      <c r="ORY30" s="497"/>
      <c r="ORZ30" s="497"/>
      <c r="OSA30" s="497"/>
      <c r="OSB30" s="497"/>
      <c r="OSC30" s="497"/>
      <c r="OSD30" s="497"/>
      <c r="OSE30" s="497"/>
      <c r="OSF30" s="497"/>
      <c r="OSG30" s="497"/>
      <c r="OSH30" s="497"/>
      <c r="OSI30" s="497"/>
      <c r="OSJ30" s="497"/>
      <c r="OSK30" s="497"/>
      <c r="OSL30" s="497"/>
      <c r="OSM30" s="497"/>
      <c r="OSN30" s="497"/>
      <c r="OSO30" s="497"/>
      <c r="OSP30" s="497"/>
      <c r="OSQ30" s="497"/>
      <c r="OSR30" s="497"/>
      <c r="OSS30" s="497"/>
      <c r="OST30" s="497"/>
      <c r="OSU30" s="497"/>
      <c r="OSV30" s="497"/>
      <c r="OSW30" s="497"/>
      <c r="OSX30" s="497"/>
      <c r="OSY30" s="497"/>
      <c r="OSZ30" s="497"/>
      <c r="OTA30" s="497"/>
      <c r="OTB30" s="497"/>
      <c r="OTC30" s="497"/>
      <c r="OTD30" s="497"/>
      <c r="OTE30" s="497"/>
      <c r="OTF30" s="497"/>
      <c r="OTG30" s="497"/>
      <c r="OTH30" s="497"/>
      <c r="OTI30" s="497"/>
      <c r="OTJ30" s="497"/>
      <c r="OTK30" s="497"/>
      <c r="OTL30" s="497"/>
      <c r="OTM30" s="497"/>
      <c r="OTN30" s="497"/>
      <c r="OTO30" s="497"/>
      <c r="OTP30" s="497"/>
      <c r="OTQ30" s="497"/>
      <c r="OTR30" s="497"/>
      <c r="OTS30" s="497"/>
      <c r="OTT30" s="497"/>
      <c r="OTU30" s="497"/>
      <c r="OTV30" s="497"/>
      <c r="OTW30" s="497"/>
      <c r="OTX30" s="497"/>
      <c r="OTY30" s="497"/>
      <c r="OTZ30" s="497"/>
      <c r="OUA30" s="497"/>
      <c r="OUB30" s="497"/>
      <c r="OUC30" s="497"/>
      <c r="OUD30" s="497"/>
      <c r="OUE30" s="497"/>
      <c r="OUF30" s="497"/>
      <c r="OUG30" s="497"/>
      <c r="OUH30" s="497"/>
      <c r="OUI30" s="497"/>
      <c r="OUJ30" s="497"/>
      <c r="OUK30" s="497"/>
      <c r="OUL30" s="497"/>
      <c r="OUM30" s="497"/>
      <c r="OUN30" s="497"/>
      <c r="OUO30" s="497"/>
      <c r="OUP30" s="497"/>
      <c r="OUQ30" s="497"/>
      <c r="OUR30" s="497"/>
      <c r="OUS30" s="497"/>
      <c r="OUT30" s="497"/>
      <c r="OUU30" s="497"/>
      <c r="OUV30" s="497"/>
      <c r="OUW30" s="497"/>
      <c r="OUX30" s="497"/>
      <c r="OUY30" s="497"/>
      <c r="OUZ30" s="497"/>
      <c r="OVA30" s="497"/>
      <c r="OVB30" s="497"/>
      <c r="OVC30" s="497"/>
      <c r="OVD30" s="497"/>
      <c r="OVE30" s="497"/>
      <c r="OVF30" s="497"/>
      <c r="OVG30" s="497"/>
      <c r="OVH30" s="497"/>
      <c r="OVI30" s="497"/>
      <c r="OVJ30" s="497"/>
      <c r="OVK30" s="497"/>
      <c r="OVL30" s="497"/>
      <c r="OVM30" s="497"/>
      <c r="OVN30" s="497"/>
      <c r="OVO30" s="497"/>
      <c r="OVP30" s="497"/>
      <c r="OVQ30" s="497"/>
      <c r="OVR30" s="497"/>
      <c r="OVS30" s="497"/>
      <c r="OVT30" s="497"/>
      <c r="OVU30" s="497"/>
      <c r="OVV30" s="497"/>
      <c r="OVW30" s="497"/>
      <c r="OVX30" s="497"/>
      <c r="OVY30" s="497"/>
      <c r="OVZ30" s="497"/>
      <c r="OWA30" s="497"/>
      <c r="OWB30" s="497"/>
      <c r="OWC30" s="497"/>
      <c r="OWD30" s="497"/>
      <c r="OWE30" s="497"/>
      <c r="OWF30" s="497"/>
      <c r="OWG30" s="497"/>
      <c r="OWH30" s="497"/>
      <c r="OWI30" s="497"/>
      <c r="OWJ30" s="497"/>
      <c r="OWK30" s="497"/>
      <c r="OWL30" s="497"/>
      <c r="OWM30" s="497"/>
      <c r="OWN30" s="497"/>
      <c r="OWO30" s="497"/>
      <c r="OWP30" s="497"/>
      <c r="OWQ30" s="497"/>
      <c r="OWR30" s="497"/>
      <c r="OWS30" s="497"/>
      <c r="OWT30" s="497"/>
      <c r="OWU30" s="497"/>
      <c r="OWV30" s="497"/>
      <c r="OWW30" s="497"/>
      <c r="OWX30" s="497"/>
      <c r="OWY30" s="497"/>
      <c r="OWZ30" s="497"/>
      <c r="OXA30" s="497"/>
      <c r="OXB30" s="497"/>
      <c r="OXC30" s="497"/>
      <c r="OXD30" s="497"/>
      <c r="OXE30" s="497"/>
      <c r="OXF30" s="497"/>
      <c r="OXG30" s="497"/>
      <c r="OXH30" s="497"/>
      <c r="OXI30" s="497"/>
      <c r="OXJ30" s="497"/>
      <c r="OXK30" s="497"/>
      <c r="OXL30" s="497"/>
      <c r="OXM30" s="497"/>
      <c r="OXN30" s="497"/>
      <c r="OXO30" s="497"/>
      <c r="OXP30" s="497"/>
      <c r="OXQ30" s="497"/>
      <c r="OXR30" s="497"/>
      <c r="OXS30" s="497"/>
      <c r="OXT30" s="497"/>
      <c r="OXU30" s="497"/>
      <c r="OXV30" s="497"/>
      <c r="OXW30" s="497"/>
      <c r="OXX30" s="497"/>
      <c r="OXY30" s="497"/>
      <c r="OXZ30" s="497"/>
      <c r="OYA30" s="497"/>
      <c r="OYB30" s="497"/>
      <c r="OYC30" s="497"/>
      <c r="OYD30" s="497"/>
      <c r="OYE30" s="497"/>
      <c r="OYF30" s="497"/>
      <c r="OYG30" s="497"/>
      <c r="OYH30" s="497"/>
      <c r="OYI30" s="497"/>
      <c r="OYJ30" s="497"/>
      <c r="OYK30" s="497"/>
      <c r="OYL30" s="497"/>
      <c r="OYM30" s="497"/>
      <c r="OYN30" s="497"/>
      <c r="OYO30" s="497"/>
      <c r="OYP30" s="497"/>
      <c r="OYQ30" s="497"/>
      <c r="OYR30" s="497"/>
      <c r="OYS30" s="497"/>
      <c r="OYT30" s="497"/>
      <c r="OYU30" s="497"/>
      <c r="OYV30" s="497"/>
      <c r="OYW30" s="497"/>
      <c r="OYX30" s="497"/>
      <c r="OYY30" s="497"/>
      <c r="OYZ30" s="497"/>
      <c r="OZA30" s="497"/>
      <c r="OZB30" s="497"/>
      <c r="OZC30" s="497"/>
      <c r="OZD30" s="497"/>
      <c r="OZE30" s="497"/>
      <c r="OZF30" s="497"/>
      <c r="OZG30" s="497"/>
      <c r="OZH30" s="497"/>
      <c r="OZI30" s="497"/>
      <c r="OZJ30" s="497"/>
      <c r="OZK30" s="497"/>
      <c r="OZL30" s="497"/>
      <c r="OZM30" s="497"/>
      <c r="OZN30" s="497"/>
      <c r="OZO30" s="497"/>
      <c r="OZP30" s="497"/>
      <c r="OZQ30" s="497"/>
      <c r="OZR30" s="497"/>
      <c r="OZS30" s="497"/>
      <c r="OZT30" s="497"/>
      <c r="OZU30" s="497"/>
      <c r="OZV30" s="497"/>
      <c r="OZW30" s="497"/>
      <c r="OZX30" s="497"/>
      <c r="OZY30" s="497"/>
      <c r="OZZ30" s="497"/>
      <c r="PAA30" s="497"/>
      <c r="PAB30" s="497"/>
      <c r="PAC30" s="497"/>
      <c r="PAD30" s="497"/>
      <c r="PAE30" s="497"/>
      <c r="PAF30" s="497"/>
      <c r="PAG30" s="497"/>
      <c r="PAH30" s="497"/>
      <c r="PAI30" s="497"/>
      <c r="PAJ30" s="497"/>
      <c r="PAK30" s="497"/>
      <c r="PAL30" s="497"/>
      <c r="PAM30" s="497"/>
      <c r="PAN30" s="497"/>
      <c r="PAO30" s="497"/>
      <c r="PAP30" s="497"/>
      <c r="PAQ30" s="497"/>
      <c r="PAR30" s="497"/>
      <c r="PAS30" s="497"/>
      <c r="PAT30" s="497"/>
      <c r="PAU30" s="497"/>
      <c r="PAV30" s="497"/>
      <c r="PAW30" s="497"/>
      <c r="PAX30" s="497"/>
      <c r="PAY30" s="497"/>
      <c r="PAZ30" s="497"/>
      <c r="PBA30" s="497"/>
      <c r="PBB30" s="497"/>
      <c r="PBC30" s="497"/>
      <c r="PBD30" s="497"/>
      <c r="PBE30" s="497"/>
      <c r="PBF30" s="497"/>
      <c r="PBG30" s="497"/>
      <c r="PBH30" s="497"/>
      <c r="PBI30" s="497"/>
      <c r="PBJ30" s="497"/>
      <c r="PBK30" s="497"/>
      <c r="PBL30" s="497"/>
      <c r="PBM30" s="497"/>
      <c r="PBN30" s="497"/>
      <c r="PBO30" s="497"/>
      <c r="PBP30" s="497"/>
      <c r="PBQ30" s="497"/>
      <c r="PBR30" s="497"/>
      <c r="PBS30" s="497"/>
      <c r="PBT30" s="497"/>
      <c r="PBU30" s="497"/>
      <c r="PBV30" s="497"/>
      <c r="PBW30" s="497"/>
      <c r="PBX30" s="497"/>
      <c r="PBY30" s="497"/>
      <c r="PBZ30" s="497"/>
      <c r="PCA30" s="497"/>
      <c r="PCB30" s="497"/>
      <c r="PCC30" s="497"/>
      <c r="PCD30" s="497"/>
      <c r="PCE30" s="497"/>
      <c r="PCF30" s="497"/>
      <c r="PCG30" s="497"/>
      <c r="PCH30" s="497"/>
      <c r="PCI30" s="497"/>
      <c r="PCJ30" s="497"/>
      <c r="PCK30" s="497"/>
      <c r="PCL30" s="497"/>
      <c r="PCM30" s="497"/>
      <c r="PCN30" s="497"/>
      <c r="PCO30" s="497"/>
      <c r="PCP30" s="497"/>
      <c r="PCQ30" s="497"/>
      <c r="PCR30" s="497"/>
      <c r="PCS30" s="497"/>
      <c r="PCT30" s="497"/>
      <c r="PCU30" s="497"/>
      <c r="PCV30" s="497"/>
      <c r="PCW30" s="497"/>
      <c r="PCX30" s="497"/>
      <c r="PCY30" s="497"/>
      <c r="PCZ30" s="497"/>
      <c r="PDA30" s="497"/>
      <c r="PDB30" s="497"/>
      <c r="PDC30" s="497"/>
      <c r="PDD30" s="497"/>
      <c r="PDE30" s="497"/>
      <c r="PDF30" s="497"/>
      <c r="PDG30" s="497"/>
      <c r="PDH30" s="497"/>
      <c r="PDI30" s="497"/>
      <c r="PDJ30" s="497"/>
      <c r="PDK30" s="497"/>
      <c r="PDL30" s="497"/>
      <c r="PDM30" s="497"/>
      <c r="PDN30" s="497"/>
      <c r="PDO30" s="497"/>
      <c r="PDP30" s="497"/>
      <c r="PDQ30" s="497"/>
      <c r="PDR30" s="497"/>
      <c r="PDS30" s="497"/>
      <c r="PDT30" s="497"/>
      <c r="PDU30" s="497"/>
      <c r="PDV30" s="497"/>
      <c r="PDW30" s="497"/>
      <c r="PDX30" s="497"/>
      <c r="PDY30" s="497"/>
      <c r="PDZ30" s="497"/>
      <c r="PEA30" s="497"/>
      <c r="PEB30" s="497"/>
      <c r="PEC30" s="497"/>
      <c r="PED30" s="497"/>
      <c r="PEE30" s="497"/>
      <c r="PEF30" s="497"/>
      <c r="PEG30" s="497"/>
      <c r="PEH30" s="497"/>
      <c r="PEI30" s="497"/>
      <c r="PEJ30" s="497"/>
      <c r="PEK30" s="497"/>
      <c r="PEL30" s="497"/>
      <c r="PEM30" s="497"/>
      <c r="PEN30" s="497"/>
      <c r="PEO30" s="497"/>
      <c r="PEP30" s="497"/>
      <c r="PEQ30" s="497"/>
      <c r="PER30" s="497"/>
      <c r="PES30" s="497"/>
      <c r="PET30" s="497"/>
      <c r="PEU30" s="497"/>
      <c r="PEV30" s="497"/>
      <c r="PEW30" s="497"/>
      <c r="PEX30" s="497"/>
      <c r="PEY30" s="497"/>
      <c r="PEZ30" s="497"/>
      <c r="PFA30" s="497"/>
      <c r="PFB30" s="497"/>
      <c r="PFC30" s="497"/>
      <c r="PFD30" s="497"/>
      <c r="PFE30" s="497"/>
      <c r="PFF30" s="497"/>
      <c r="PFG30" s="497"/>
      <c r="PFH30" s="497"/>
      <c r="PFI30" s="497"/>
      <c r="PFJ30" s="497"/>
      <c r="PFK30" s="497"/>
      <c r="PFL30" s="497"/>
      <c r="PFM30" s="497"/>
      <c r="PFN30" s="497"/>
      <c r="PFO30" s="497"/>
      <c r="PFP30" s="497"/>
      <c r="PFQ30" s="497"/>
      <c r="PFR30" s="497"/>
      <c r="PFS30" s="497"/>
      <c r="PFT30" s="497"/>
      <c r="PFU30" s="497"/>
      <c r="PFV30" s="497"/>
      <c r="PFW30" s="497"/>
      <c r="PFX30" s="497"/>
      <c r="PFY30" s="497"/>
      <c r="PFZ30" s="497"/>
      <c r="PGA30" s="497"/>
      <c r="PGB30" s="497"/>
      <c r="PGC30" s="497"/>
      <c r="PGD30" s="497"/>
      <c r="PGE30" s="497"/>
      <c r="PGF30" s="497"/>
      <c r="PGG30" s="497"/>
      <c r="PGH30" s="497"/>
      <c r="PGI30" s="497"/>
      <c r="PGJ30" s="497"/>
      <c r="PGK30" s="497"/>
      <c r="PGL30" s="497"/>
      <c r="PGM30" s="497"/>
      <c r="PGN30" s="497"/>
      <c r="PGO30" s="497"/>
      <c r="PGP30" s="497"/>
      <c r="PGQ30" s="497"/>
      <c r="PGR30" s="497"/>
      <c r="PGS30" s="497"/>
      <c r="PGT30" s="497"/>
      <c r="PGU30" s="497"/>
      <c r="PGV30" s="497"/>
      <c r="PGW30" s="497"/>
      <c r="PGX30" s="497"/>
      <c r="PGY30" s="497"/>
      <c r="PGZ30" s="497"/>
      <c r="PHA30" s="497"/>
      <c r="PHB30" s="497"/>
      <c r="PHC30" s="497"/>
      <c r="PHD30" s="497"/>
      <c r="PHE30" s="497"/>
      <c r="PHF30" s="497"/>
      <c r="PHG30" s="497"/>
      <c r="PHH30" s="497"/>
      <c r="PHI30" s="497"/>
      <c r="PHJ30" s="497"/>
      <c r="PHK30" s="497"/>
      <c r="PHL30" s="497"/>
      <c r="PHM30" s="497"/>
      <c r="PHN30" s="497"/>
      <c r="PHO30" s="497"/>
      <c r="PHP30" s="497"/>
      <c r="PHQ30" s="497"/>
      <c r="PHR30" s="497"/>
      <c r="PHS30" s="497"/>
      <c r="PHT30" s="497"/>
      <c r="PHU30" s="497"/>
      <c r="PHV30" s="497"/>
      <c r="PHW30" s="497"/>
      <c r="PHX30" s="497"/>
      <c r="PHY30" s="497"/>
      <c r="PHZ30" s="497"/>
      <c r="PIA30" s="497"/>
      <c r="PIB30" s="497"/>
      <c r="PIC30" s="497"/>
      <c r="PID30" s="497"/>
      <c r="PIE30" s="497"/>
      <c r="PIF30" s="497"/>
      <c r="PIG30" s="497"/>
      <c r="PIH30" s="497"/>
      <c r="PII30" s="497"/>
      <c r="PIJ30" s="497"/>
      <c r="PIK30" s="497"/>
      <c r="PIL30" s="497"/>
      <c r="PIM30" s="497"/>
      <c r="PIN30" s="497"/>
      <c r="PIO30" s="497"/>
      <c r="PIP30" s="497"/>
      <c r="PIQ30" s="497"/>
      <c r="PIR30" s="497"/>
      <c r="PIS30" s="497"/>
      <c r="PIT30" s="497"/>
      <c r="PIU30" s="497"/>
      <c r="PIV30" s="497"/>
      <c r="PIW30" s="497"/>
      <c r="PIX30" s="497"/>
      <c r="PIY30" s="497"/>
      <c r="PIZ30" s="497"/>
      <c r="PJA30" s="497"/>
      <c r="PJB30" s="497"/>
      <c r="PJC30" s="497"/>
      <c r="PJD30" s="497"/>
      <c r="PJE30" s="497"/>
      <c r="PJF30" s="497"/>
      <c r="PJG30" s="497"/>
      <c r="PJH30" s="497"/>
      <c r="PJI30" s="497"/>
      <c r="PJJ30" s="497"/>
      <c r="PJK30" s="497"/>
      <c r="PJL30" s="497"/>
      <c r="PJM30" s="497"/>
      <c r="PJN30" s="497"/>
      <c r="PJO30" s="497"/>
      <c r="PJP30" s="497"/>
      <c r="PJQ30" s="497"/>
      <c r="PJR30" s="497"/>
      <c r="PJS30" s="497"/>
      <c r="PJT30" s="497"/>
      <c r="PJU30" s="497"/>
      <c r="PJV30" s="497"/>
      <c r="PJW30" s="497"/>
      <c r="PJX30" s="497"/>
      <c r="PJY30" s="497"/>
      <c r="PJZ30" s="497"/>
      <c r="PKA30" s="497"/>
      <c r="PKB30" s="497"/>
      <c r="PKC30" s="497"/>
      <c r="PKD30" s="497"/>
      <c r="PKE30" s="497"/>
      <c r="PKF30" s="497"/>
      <c r="PKG30" s="497"/>
      <c r="PKH30" s="497"/>
      <c r="PKI30" s="497"/>
      <c r="PKJ30" s="497"/>
      <c r="PKK30" s="497"/>
      <c r="PKL30" s="497"/>
      <c r="PKM30" s="497"/>
      <c r="PKN30" s="497"/>
      <c r="PKO30" s="497"/>
      <c r="PKP30" s="497"/>
      <c r="PKQ30" s="497"/>
      <c r="PKR30" s="497"/>
      <c r="PKS30" s="497"/>
      <c r="PKT30" s="497"/>
      <c r="PKU30" s="497"/>
      <c r="PKV30" s="497"/>
      <c r="PKW30" s="497"/>
      <c r="PKX30" s="497"/>
      <c r="PKY30" s="497"/>
      <c r="PKZ30" s="497"/>
      <c r="PLA30" s="497"/>
      <c r="PLB30" s="497"/>
      <c r="PLC30" s="497"/>
      <c r="PLD30" s="497"/>
      <c r="PLE30" s="497"/>
      <c r="PLF30" s="497"/>
      <c r="PLG30" s="497"/>
      <c r="PLH30" s="497"/>
      <c r="PLI30" s="497"/>
      <c r="PLJ30" s="497"/>
      <c r="PLK30" s="497"/>
      <c r="PLL30" s="497"/>
      <c r="PLM30" s="497"/>
      <c r="PLN30" s="497"/>
      <c r="PLO30" s="497"/>
      <c r="PLP30" s="497"/>
      <c r="PLQ30" s="497"/>
      <c r="PLR30" s="497"/>
      <c r="PLS30" s="497"/>
      <c r="PLT30" s="497"/>
      <c r="PLU30" s="497"/>
      <c r="PLV30" s="497"/>
      <c r="PLW30" s="497"/>
      <c r="PLX30" s="497"/>
      <c r="PLY30" s="497"/>
      <c r="PLZ30" s="497"/>
      <c r="PMA30" s="497"/>
      <c r="PMB30" s="497"/>
      <c r="PMC30" s="497"/>
      <c r="PMD30" s="497"/>
      <c r="PME30" s="497"/>
      <c r="PMF30" s="497"/>
      <c r="PMG30" s="497"/>
      <c r="PMH30" s="497"/>
      <c r="PMI30" s="497"/>
      <c r="PMJ30" s="497"/>
      <c r="PMK30" s="497"/>
      <c r="PML30" s="497"/>
      <c r="PMM30" s="497"/>
      <c r="PMN30" s="497"/>
      <c r="PMO30" s="497"/>
      <c r="PMP30" s="497"/>
      <c r="PMQ30" s="497"/>
      <c r="PMR30" s="497"/>
      <c r="PMS30" s="497"/>
      <c r="PMT30" s="497"/>
      <c r="PMU30" s="497"/>
      <c r="PMV30" s="497"/>
      <c r="PMW30" s="497"/>
      <c r="PMX30" s="497"/>
      <c r="PMY30" s="497"/>
      <c r="PMZ30" s="497"/>
      <c r="PNA30" s="497"/>
      <c r="PNB30" s="497"/>
      <c r="PNC30" s="497"/>
      <c r="PND30" s="497"/>
      <c r="PNE30" s="497"/>
      <c r="PNF30" s="497"/>
      <c r="PNG30" s="497"/>
      <c r="PNH30" s="497"/>
      <c r="PNI30" s="497"/>
      <c r="PNJ30" s="497"/>
      <c r="PNK30" s="497"/>
      <c r="PNL30" s="497"/>
      <c r="PNM30" s="497"/>
      <c r="PNN30" s="497"/>
      <c r="PNO30" s="497"/>
      <c r="PNP30" s="497"/>
      <c r="PNQ30" s="497"/>
      <c r="PNR30" s="497"/>
      <c r="PNS30" s="497"/>
      <c r="PNT30" s="497"/>
      <c r="PNU30" s="497"/>
      <c r="PNV30" s="497"/>
      <c r="PNW30" s="497"/>
      <c r="PNX30" s="497"/>
      <c r="PNY30" s="497"/>
      <c r="PNZ30" s="497"/>
      <c r="POA30" s="497"/>
      <c r="POB30" s="497"/>
      <c r="POC30" s="497"/>
      <c r="POD30" s="497"/>
      <c r="POE30" s="497"/>
      <c r="POF30" s="497"/>
      <c r="POG30" s="497"/>
      <c r="POH30" s="497"/>
      <c r="POI30" s="497"/>
      <c r="POJ30" s="497"/>
      <c r="POK30" s="497"/>
      <c r="POL30" s="497"/>
      <c r="POM30" s="497"/>
      <c r="PON30" s="497"/>
      <c r="POO30" s="497"/>
      <c r="POP30" s="497"/>
      <c r="POQ30" s="497"/>
      <c r="POR30" s="497"/>
      <c r="POS30" s="497"/>
      <c r="POT30" s="497"/>
      <c r="POU30" s="497"/>
      <c r="POV30" s="497"/>
      <c r="POW30" s="497"/>
      <c r="POX30" s="497"/>
      <c r="POY30" s="497"/>
      <c r="POZ30" s="497"/>
      <c r="PPA30" s="497"/>
      <c r="PPB30" s="497"/>
      <c r="PPC30" s="497"/>
      <c r="PPD30" s="497"/>
      <c r="PPE30" s="497"/>
      <c r="PPF30" s="497"/>
      <c r="PPG30" s="497"/>
      <c r="PPH30" s="497"/>
      <c r="PPI30" s="497"/>
      <c r="PPJ30" s="497"/>
      <c r="PPK30" s="497"/>
      <c r="PPL30" s="497"/>
      <c r="PPM30" s="497"/>
      <c r="PPN30" s="497"/>
      <c r="PPO30" s="497"/>
      <c r="PPP30" s="497"/>
      <c r="PPQ30" s="497"/>
      <c r="PPR30" s="497"/>
      <c r="PPS30" s="497"/>
      <c r="PPT30" s="497"/>
      <c r="PPU30" s="497"/>
      <c r="PPV30" s="497"/>
      <c r="PPW30" s="497"/>
      <c r="PPX30" s="497"/>
      <c r="PPY30" s="497"/>
      <c r="PPZ30" s="497"/>
      <c r="PQA30" s="497"/>
      <c r="PQB30" s="497"/>
      <c r="PQC30" s="497"/>
      <c r="PQD30" s="497"/>
      <c r="PQE30" s="497"/>
      <c r="PQF30" s="497"/>
      <c r="PQG30" s="497"/>
      <c r="PQH30" s="497"/>
      <c r="PQI30" s="497"/>
      <c r="PQJ30" s="497"/>
      <c r="PQK30" s="497"/>
      <c r="PQL30" s="497"/>
      <c r="PQM30" s="497"/>
      <c r="PQN30" s="497"/>
      <c r="PQO30" s="497"/>
      <c r="PQP30" s="497"/>
      <c r="PQQ30" s="497"/>
      <c r="PQR30" s="497"/>
      <c r="PQS30" s="497"/>
      <c r="PQT30" s="497"/>
      <c r="PQU30" s="497"/>
      <c r="PQV30" s="497"/>
      <c r="PQW30" s="497"/>
      <c r="PQX30" s="497"/>
      <c r="PQY30" s="497"/>
      <c r="PQZ30" s="497"/>
      <c r="PRA30" s="497"/>
      <c r="PRB30" s="497"/>
      <c r="PRC30" s="497"/>
      <c r="PRD30" s="497"/>
      <c r="PRE30" s="497"/>
      <c r="PRF30" s="497"/>
      <c r="PRG30" s="497"/>
      <c r="PRH30" s="497"/>
      <c r="PRI30" s="497"/>
      <c r="PRJ30" s="497"/>
      <c r="PRK30" s="497"/>
      <c r="PRL30" s="497"/>
      <c r="PRM30" s="497"/>
      <c r="PRN30" s="497"/>
      <c r="PRO30" s="497"/>
      <c r="PRP30" s="497"/>
      <c r="PRQ30" s="497"/>
      <c r="PRR30" s="497"/>
      <c r="PRS30" s="497"/>
      <c r="PRT30" s="497"/>
      <c r="PRU30" s="497"/>
      <c r="PRV30" s="497"/>
      <c r="PRW30" s="497"/>
      <c r="PRX30" s="497"/>
      <c r="PRY30" s="497"/>
      <c r="PRZ30" s="497"/>
      <c r="PSA30" s="497"/>
      <c r="PSB30" s="497"/>
      <c r="PSC30" s="497"/>
      <c r="PSD30" s="497"/>
      <c r="PSE30" s="497"/>
      <c r="PSF30" s="497"/>
      <c r="PSG30" s="497"/>
      <c r="PSH30" s="497"/>
      <c r="PSI30" s="497"/>
      <c r="PSJ30" s="497"/>
      <c r="PSK30" s="497"/>
      <c r="PSL30" s="497"/>
      <c r="PSM30" s="497"/>
      <c r="PSN30" s="497"/>
      <c r="PSO30" s="497"/>
      <c r="PSP30" s="497"/>
      <c r="PSQ30" s="497"/>
      <c r="PSR30" s="497"/>
      <c r="PSS30" s="497"/>
      <c r="PST30" s="497"/>
      <c r="PSU30" s="497"/>
      <c r="PSV30" s="497"/>
      <c r="PSW30" s="497"/>
      <c r="PSX30" s="497"/>
      <c r="PSY30" s="497"/>
      <c r="PSZ30" s="497"/>
      <c r="PTA30" s="497"/>
      <c r="PTB30" s="497"/>
      <c r="PTC30" s="497"/>
      <c r="PTD30" s="497"/>
      <c r="PTE30" s="497"/>
      <c r="PTF30" s="497"/>
      <c r="PTG30" s="497"/>
      <c r="PTH30" s="497"/>
      <c r="PTI30" s="497"/>
      <c r="PTJ30" s="497"/>
      <c r="PTK30" s="497"/>
      <c r="PTL30" s="497"/>
      <c r="PTM30" s="497"/>
      <c r="PTN30" s="497"/>
      <c r="PTO30" s="497"/>
      <c r="PTP30" s="497"/>
      <c r="PTQ30" s="497"/>
      <c r="PTR30" s="497"/>
      <c r="PTS30" s="497"/>
      <c r="PTT30" s="497"/>
      <c r="PTU30" s="497"/>
      <c r="PTV30" s="497"/>
      <c r="PTW30" s="497"/>
      <c r="PTX30" s="497"/>
      <c r="PTY30" s="497"/>
      <c r="PTZ30" s="497"/>
      <c r="PUA30" s="497"/>
      <c r="PUB30" s="497"/>
      <c r="PUC30" s="497"/>
      <c r="PUD30" s="497"/>
      <c r="PUE30" s="497"/>
      <c r="PUF30" s="497"/>
      <c r="PUG30" s="497"/>
      <c r="PUH30" s="497"/>
      <c r="PUI30" s="497"/>
      <c r="PUJ30" s="497"/>
      <c r="PUK30" s="497"/>
      <c r="PUL30" s="497"/>
      <c r="PUM30" s="497"/>
      <c r="PUN30" s="497"/>
      <c r="PUO30" s="497"/>
      <c r="PUP30" s="497"/>
      <c r="PUQ30" s="497"/>
      <c r="PUR30" s="497"/>
      <c r="PUS30" s="497"/>
      <c r="PUT30" s="497"/>
      <c r="PUU30" s="497"/>
      <c r="PUV30" s="497"/>
      <c r="PUW30" s="497"/>
      <c r="PUX30" s="497"/>
      <c r="PUY30" s="497"/>
      <c r="PUZ30" s="497"/>
      <c r="PVA30" s="497"/>
      <c r="PVB30" s="497"/>
      <c r="PVC30" s="497"/>
      <c r="PVD30" s="497"/>
      <c r="PVE30" s="497"/>
      <c r="PVF30" s="497"/>
      <c r="PVG30" s="497"/>
      <c r="PVH30" s="497"/>
      <c r="PVI30" s="497"/>
      <c r="PVJ30" s="497"/>
      <c r="PVK30" s="497"/>
      <c r="PVL30" s="497"/>
      <c r="PVM30" s="497"/>
      <c r="PVN30" s="497"/>
      <c r="PVO30" s="497"/>
      <c r="PVP30" s="497"/>
      <c r="PVQ30" s="497"/>
      <c r="PVR30" s="497"/>
      <c r="PVS30" s="497"/>
      <c r="PVT30" s="497"/>
      <c r="PVU30" s="497"/>
      <c r="PVV30" s="497"/>
      <c r="PVW30" s="497"/>
      <c r="PVX30" s="497"/>
      <c r="PVY30" s="497"/>
      <c r="PVZ30" s="497"/>
      <c r="PWA30" s="497"/>
      <c r="PWB30" s="497"/>
      <c r="PWC30" s="497"/>
      <c r="PWD30" s="497"/>
      <c r="PWE30" s="497"/>
      <c r="PWF30" s="497"/>
      <c r="PWG30" s="497"/>
      <c r="PWH30" s="497"/>
      <c r="PWI30" s="497"/>
      <c r="PWJ30" s="497"/>
      <c r="PWK30" s="497"/>
      <c r="PWL30" s="497"/>
      <c r="PWM30" s="497"/>
      <c r="PWN30" s="497"/>
      <c r="PWO30" s="497"/>
      <c r="PWP30" s="497"/>
      <c r="PWQ30" s="497"/>
      <c r="PWR30" s="497"/>
      <c r="PWS30" s="497"/>
      <c r="PWT30" s="497"/>
      <c r="PWU30" s="497"/>
      <c r="PWV30" s="497"/>
      <c r="PWW30" s="497"/>
      <c r="PWX30" s="497"/>
      <c r="PWY30" s="497"/>
      <c r="PWZ30" s="497"/>
      <c r="PXA30" s="497"/>
      <c r="PXB30" s="497"/>
      <c r="PXC30" s="497"/>
      <c r="PXD30" s="497"/>
      <c r="PXE30" s="497"/>
      <c r="PXF30" s="497"/>
      <c r="PXG30" s="497"/>
      <c r="PXH30" s="497"/>
      <c r="PXI30" s="497"/>
      <c r="PXJ30" s="497"/>
      <c r="PXK30" s="497"/>
      <c r="PXL30" s="497"/>
      <c r="PXM30" s="497"/>
      <c r="PXN30" s="497"/>
      <c r="PXO30" s="497"/>
      <c r="PXP30" s="497"/>
      <c r="PXQ30" s="497"/>
      <c r="PXR30" s="497"/>
      <c r="PXS30" s="497"/>
      <c r="PXT30" s="497"/>
      <c r="PXU30" s="497"/>
      <c r="PXV30" s="497"/>
      <c r="PXW30" s="497"/>
      <c r="PXX30" s="497"/>
      <c r="PXY30" s="497"/>
      <c r="PXZ30" s="497"/>
      <c r="PYA30" s="497"/>
      <c r="PYB30" s="497"/>
      <c r="PYC30" s="497"/>
      <c r="PYD30" s="497"/>
      <c r="PYE30" s="497"/>
      <c r="PYF30" s="497"/>
      <c r="PYG30" s="497"/>
      <c r="PYH30" s="497"/>
      <c r="PYI30" s="497"/>
      <c r="PYJ30" s="497"/>
      <c r="PYK30" s="497"/>
      <c r="PYL30" s="497"/>
      <c r="PYM30" s="497"/>
      <c r="PYN30" s="497"/>
      <c r="PYO30" s="497"/>
      <c r="PYP30" s="497"/>
      <c r="PYQ30" s="497"/>
      <c r="PYR30" s="497"/>
      <c r="PYS30" s="497"/>
      <c r="PYT30" s="497"/>
      <c r="PYU30" s="497"/>
      <c r="PYV30" s="497"/>
      <c r="PYW30" s="497"/>
      <c r="PYX30" s="497"/>
      <c r="PYY30" s="497"/>
      <c r="PYZ30" s="497"/>
      <c r="PZA30" s="497"/>
      <c r="PZB30" s="497"/>
      <c r="PZC30" s="497"/>
      <c r="PZD30" s="497"/>
      <c r="PZE30" s="497"/>
      <c r="PZF30" s="497"/>
      <c r="PZG30" s="497"/>
      <c r="PZH30" s="497"/>
      <c r="PZI30" s="497"/>
      <c r="PZJ30" s="497"/>
      <c r="PZK30" s="497"/>
      <c r="PZL30" s="497"/>
      <c r="PZM30" s="497"/>
      <c r="PZN30" s="497"/>
      <c r="PZO30" s="497"/>
      <c r="PZP30" s="497"/>
      <c r="PZQ30" s="497"/>
      <c r="PZR30" s="497"/>
      <c r="PZS30" s="497"/>
      <c r="PZT30" s="497"/>
      <c r="PZU30" s="497"/>
      <c r="PZV30" s="497"/>
      <c r="PZW30" s="497"/>
      <c r="PZX30" s="497"/>
      <c r="PZY30" s="497"/>
      <c r="PZZ30" s="497"/>
      <c r="QAA30" s="497"/>
      <c r="QAB30" s="497"/>
      <c r="QAC30" s="497"/>
      <c r="QAD30" s="497"/>
      <c r="QAE30" s="497"/>
      <c r="QAF30" s="497"/>
      <c r="QAG30" s="497"/>
      <c r="QAH30" s="497"/>
      <c r="QAI30" s="497"/>
      <c r="QAJ30" s="497"/>
      <c r="QAK30" s="497"/>
      <c r="QAL30" s="497"/>
      <c r="QAM30" s="497"/>
      <c r="QAN30" s="497"/>
      <c r="QAO30" s="497"/>
      <c r="QAP30" s="497"/>
      <c r="QAQ30" s="497"/>
      <c r="QAR30" s="497"/>
      <c r="QAS30" s="497"/>
      <c r="QAT30" s="497"/>
      <c r="QAU30" s="497"/>
      <c r="QAV30" s="497"/>
      <c r="QAW30" s="497"/>
      <c r="QAX30" s="497"/>
      <c r="QAY30" s="497"/>
      <c r="QAZ30" s="497"/>
      <c r="QBA30" s="497"/>
      <c r="QBB30" s="497"/>
      <c r="QBC30" s="497"/>
      <c r="QBD30" s="497"/>
      <c r="QBE30" s="497"/>
      <c r="QBF30" s="497"/>
      <c r="QBG30" s="497"/>
      <c r="QBH30" s="497"/>
      <c r="QBI30" s="497"/>
      <c r="QBJ30" s="497"/>
      <c r="QBK30" s="497"/>
      <c r="QBL30" s="497"/>
      <c r="QBM30" s="497"/>
      <c r="QBN30" s="497"/>
      <c r="QBO30" s="497"/>
      <c r="QBP30" s="497"/>
      <c r="QBQ30" s="497"/>
      <c r="QBR30" s="497"/>
      <c r="QBS30" s="497"/>
      <c r="QBT30" s="497"/>
      <c r="QBU30" s="497"/>
      <c r="QBV30" s="497"/>
      <c r="QBW30" s="497"/>
      <c r="QBX30" s="497"/>
      <c r="QBY30" s="497"/>
      <c r="QBZ30" s="497"/>
      <c r="QCA30" s="497"/>
      <c r="QCB30" s="497"/>
      <c r="QCC30" s="497"/>
      <c r="QCD30" s="497"/>
      <c r="QCE30" s="497"/>
      <c r="QCF30" s="497"/>
      <c r="QCG30" s="497"/>
      <c r="QCH30" s="497"/>
      <c r="QCI30" s="497"/>
      <c r="QCJ30" s="497"/>
      <c r="QCK30" s="497"/>
      <c r="QCL30" s="497"/>
      <c r="QCM30" s="497"/>
      <c r="QCN30" s="497"/>
      <c r="QCO30" s="497"/>
      <c r="QCP30" s="497"/>
      <c r="QCQ30" s="497"/>
      <c r="QCR30" s="497"/>
      <c r="QCS30" s="497"/>
      <c r="QCT30" s="497"/>
      <c r="QCU30" s="497"/>
      <c r="QCV30" s="497"/>
      <c r="QCW30" s="497"/>
      <c r="QCX30" s="497"/>
      <c r="QCY30" s="497"/>
      <c r="QCZ30" s="497"/>
      <c r="QDA30" s="497"/>
      <c r="QDB30" s="497"/>
      <c r="QDC30" s="497"/>
      <c r="QDD30" s="497"/>
      <c r="QDE30" s="497"/>
      <c r="QDF30" s="497"/>
      <c r="QDG30" s="497"/>
      <c r="QDH30" s="497"/>
      <c r="QDI30" s="497"/>
      <c r="QDJ30" s="497"/>
      <c r="QDK30" s="497"/>
      <c r="QDL30" s="497"/>
      <c r="QDM30" s="497"/>
      <c r="QDN30" s="497"/>
      <c r="QDO30" s="497"/>
      <c r="QDP30" s="497"/>
      <c r="QDQ30" s="497"/>
      <c r="QDR30" s="497"/>
      <c r="QDS30" s="497"/>
      <c r="QDT30" s="497"/>
      <c r="QDU30" s="497"/>
      <c r="QDV30" s="497"/>
      <c r="QDW30" s="497"/>
      <c r="QDX30" s="497"/>
      <c r="QDY30" s="497"/>
      <c r="QDZ30" s="497"/>
      <c r="QEA30" s="497"/>
      <c r="QEB30" s="497"/>
      <c r="QEC30" s="497"/>
      <c r="QED30" s="497"/>
      <c r="QEE30" s="497"/>
      <c r="QEF30" s="497"/>
      <c r="QEG30" s="497"/>
      <c r="QEH30" s="497"/>
      <c r="QEI30" s="497"/>
      <c r="QEJ30" s="497"/>
      <c r="QEK30" s="497"/>
      <c r="QEL30" s="497"/>
      <c r="QEM30" s="497"/>
      <c r="QEN30" s="497"/>
      <c r="QEO30" s="497"/>
      <c r="QEP30" s="497"/>
      <c r="QEQ30" s="497"/>
      <c r="QER30" s="497"/>
      <c r="QES30" s="497"/>
      <c r="QET30" s="497"/>
      <c r="QEU30" s="497"/>
      <c r="QEV30" s="497"/>
      <c r="QEW30" s="497"/>
      <c r="QEX30" s="497"/>
      <c r="QEY30" s="497"/>
      <c r="QEZ30" s="497"/>
      <c r="QFA30" s="497"/>
      <c r="QFB30" s="497"/>
      <c r="QFC30" s="497"/>
      <c r="QFD30" s="497"/>
      <c r="QFE30" s="497"/>
      <c r="QFF30" s="497"/>
      <c r="QFG30" s="497"/>
      <c r="QFH30" s="497"/>
      <c r="QFI30" s="497"/>
      <c r="QFJ30" s="497"/>
      <c r="QFK30" s="497"/>
      <c r="QFL30" s="497"/>
      <c r="QFM30" s="497"/>
      <c r="QFN30" s="497"/>
      <c r="QFO30" s="497"/>
      <c r="QFP30" s="497"/>
      <c r="QFQ30" s="497"/>
      <c r="QFR30" s="497"/>
      <c r="QFS30" s="497"/>
      <c r="QFT30" s="497"/>
      <c r="QFU30" s="497"/>
      <c r="QFV30" s="497"/>
      <c r="QFW30" s="497"/>
      <c r="QFX30" s="497"/>
      <c r="QFY30" s="497"/>
      <c r="QFZ30" s="497"/>
      <c r="QGA30" s="497"/>
      <c r="QGB30" s="497"/>
      <c r="QGC30" s="497"/>
      <c r="QGD30" s="497"/>
      <c r="QGE30" s="497"/>
      <c r="QGF30" s="497"/>
      <c r="QGG30" s="497"/>
      <c r="QGH30" s="497"/>
      <c r="QGI30" s="497"/>
      <c r="QGJ30" s="497"/>
      <c r="QGK30" s="497"/>
      <c r="QGL30" s="497"/>
      <c r="QGM30" s="497"/>
      <c r="QGN30" s="497"/>
      <c r="QGO30" s="497"/>
      <c r="QGP30" s="497"/>
      <c r="QGQ30" s="497"/>
      <c r="QGR30" s="497"/>
      <c r="QGS30" s="497"/>
      <c r="QGT30" s="497"/>
      <c r="QGU30" s="497"/>
      <c r="QGV30" s="497"/>
      <c r="QGW30" s="497"/>
      <c r="QGX30" s="497"/>
      <c r="QGY30" s="497"/>
      <c r="QGZ30" s="497"/>
      <c r="QHA30" s="497"/>
      <c r="QHB30" s="497"/>
      <c r="QHC30" s="497"/>
      <c r="QHD30" s="497"/>
      <c r="QHE30" s="497"/>
      <c r="QHF30" s="497"/>
      <c r="QHG30" s="497"/>
      <c r="QHH30" s="497"/>
      <c r="QHI30" s="497"/>
      <c r="QHJ30" s="497"/>
      <c r="QHK30" s="497"/>
      <c r="QHL30" s="497"/>
      <c r="QHM30" s="497"/>
      <c r="QHN30" s="497"/>
      <c r="QHO30" s="497"/>
      <c r="QHP30" s="497"/>
      <c r="QHQ30" s="497"/>
      <c r="QHR30" s="497"/>
      <c r="QHS30" s="497"/>
      <c r="QHT30" s="497"/>
      <c r="QHU30" s="497"/>
      <c r="QHV30" s="497"/>
      <c r="QHW30" s="497"/>
      <c r="QHX30" s="497"/>
      <c r="QHY30" s="497"/>
      <c r="QHZ30" s="497"/>
      <c r="QIA30" s="497"/>
      <c r="QIB30" s="497"/>
      <c r="QIC30" s="497"/>
      <c r="QID30" s="497"/>
      <c r="QIE30" s="497"/>
      <c r="QIF30" s="497"/>
      <c r="QIG30" s="497"/>
      <c r="QIH30" s="497"/>
      <c r="QII30" s="497"/>
      <c r="QIJ30" s="497"/>
      <c r="QIK30" s="497"/>
      <c r="QIL30" s="497"/>
      <c r="QIM30" s="497"/>
      <c r="QIN30" s="497"/>
      <c r="QIO30" s="497"/>
      <c r="QIP30" s="497"/>
      <c r="QIQ30" s="497"/>
      <c r="QIR30" s="497"/>
      <c r="QIS30" s="497"/>
      <c r="QIT30" s="497"/>
      <c r="QIU30" s="497"/>
      <c r="QIV30" s="497"/>
      <c r="QIW30" s="497"/>
      <c r="QIX30" s="497"/>
      <c r="QIY30" s="497"/>
      <c r="QIZ30" s="497"/>
      <c r="QJA30" s="497"/>
      <c r="QJB30" s="497"/>
      <c r="QJC30" s="497"/>
      <c r="QJD30" s="497"/>
      <c r="QJE30" s="497"/>
      <c r="QJF30" s="497"/>
      <c r="QJG30" s="497"/>
      <c r="QJH30" s="497"/>
      <c r="QJI30" s="497"/>
      <c r="QJJ30" s="497"/>
      <c r="QJK30" s="497"/>
      <c r="QJL30" s="497"/>
      <c r="QJM30" s="497"/>
      <c r="QJN30" s="497"/>
      <c r="QJO30" s="497"/>
      <c r="QJP30" s="497"/>
      <c r="QJQ30" s="497"/>
      <c r="QJR30" s="497"/>
      <c r="QJS30" s="497"/>
      <c r="QJT30" s="497"/>
      <c r="QJU30" s="497"/>
      <c r="QJV30" s="497"/>
      <c r="QJW30" s="497"/>
      <c r="QJX30" s="497"/>
      <c r="QJY30" s="497"/>
      <c r="QJZ30" s="497"/>
      <c r="QKA30" s="497"/>
      <c r="QKB30" s="497"/>
      <c r="QKC30" s="497"/>
      <c r="QKD30" s="497"/>
      <c r="QKE30" s="497"/>
      <c r="QKF30" s="497"/>
      <c r="QKG30" s="497"/>
      <c r="QKH30" s="497"/>
      <c r="QKI30" s="497"/>
      <c r="QKJ30" s="497"/>
      <c r="QKK30" s="497"/>
      <c r="QKL30" s="497"/>
      <c r="QKM30" s="497"/>
      <c r="QKN30" s="497"/>
      <c r="QKO30" s="497"/>
      <c r="QKP30" s="497"/>
      <c r="QKQ30" s="497"/>
      <c r="QKR30" s="497"/>
      <c r="QKS30" s="497"/>
      <c r="QKT30" s="497"/>
      <c r="QKU30" s="497"/>
      <c r="QKV30" s="497"/>
      <c r="QKW30" s="497"/>
      <c r="QKX30" s="497"/>
      <c r="QKY30" s="497"/>
      <c r="QKZ30" s="497"/>
      <c r="QLA30" s="497"/>
      <c r="QLB30" s="497"/>
      <c r="QLC30" s="497"/>
      <c r="QLD30" s="497"/>
      <c r="QLE30" s="497"/>
      <c r="QLF30" s="497"/>
      <c r="QLG30" s="497"/>
      <c r="QLH30" s="497"/>
      <c r="QLI30" s="497"/>
      <c r="QLJ30" s="497"/>
      <c r="QLK30" s="497"/>
      <c r="QLL30" s="497"/>
      <c r="QLM30" s="497"/>
      <c r="QLN30" s="497"/>
      <c r="QLO30" s="497"/>
      <c r="QLP30" s="497"/>
      <c r="QLQ30" s="497"/>
      <c r="QLR30" s="497"/>
      <c r="QLS30" s="497"/>
      <c r="QLT30" s="497"/>
      <c r="QLU30" s="497"/>
      <c r="QLV30" s="497"/>
      <c r="QLW30" s="497"/>
      <c r="QLX30" s="497"/>
      <c r="QLY30" s="497"/>
      <c r="QLZ30" s="497"/>
      <c r="QMA30" s="497"/>
      <c r="QMB30" s="497"/>
      <c r="QMC30" s="497"/>
      <c r="QMD30" s="497"/>
      <c r="QME30" s="497"/>
      <c r="QMF30" s="497"/>
      <c r="QMG30" s="497"/>
      <c r="QMH30" s="497"/>
      <c r="QMI30" s="497"/>
      <c r="QMJ30" s="497"/>
      <c r="QMK30" s="497"/>
      <c r="QML30" s="497"/>
      <c r="QMM30" s="497"/>
      <c r="QMN30" s="497"/>
      <c r="QMO30" s="497"/>
      <c r="QMP30" s="497"/>
      <c r="QMQ30" s="497"/>
      <c r="QMR30" s="497"/>
      <c r="QMS30" s="497"/>
      <c r="QMT30" s="497"/>
      <c r="QMU30" s="497"/>
      <c r="QMV30" s="497"/>
      <c r="QMW30" s="497"/>
      <c r="QMX30" s="497"/>
      <c r="QMY30" s="497"/>
      <c r="QMZ30" s="497"/>
      <c r="QNA30" s="497"/>
      <c r="QNB30" s="497"/>
      <c r="QNC30" s="497"/>
      <c r="QND30" s="497"/>
      <c r="QNE30" s="497"/>
      <c r="QNF30" s="497"/>
      <c r="QNG30" s="497"/>
      <c r="QNH30" s="497"/>
      <c r="QNI30" s="497"/>
      <c r="QNJ30" s="497"/>
      <c r="QNK30" s="497"/>
      <c r="QNL30" s="497"/>
      <c r="QNM30" s="497"/>
      <c r="QNN30" s="497"/>
      <c r="QNO30" s="497"/>
      <c r="QNP30" s="497"/>
      <c r="QNQ30" s="497"/>
      <c r="QNR30" s="497"/>
      <c r="QNS30" s="497"/>
      <c r="QNT30" s="497"/>
      <c r="QNU30" s="497"/>
      <c r="QNV30" s="497"/>
      <c r="QNW30" s="497"/>
      <c r="QNX30" s="497"/>
      <c r="QNY30" s="497"/>
      <c r="QNZ30" s="497"/>
      <c r="QOA30" s="497"/>
      <c r="QOB30" s="497"/>
      <c r="QOC30" s="497"/>
      <c r="QOD30" s="497"/>
      <c r="QOE30" s="497"/>
      <c r="QOF30" s="497"/>
      <c r="QOG30" s="497"/>
      <c r="QOH30" s="497"/>
      <c r="QOI30" s="497"/>
      <c r="QOJ30" s="497"/>
      <c r="QOK30" s="497"/>
      <c r="QOL30" s="497"/>
      <c r="QOM30" s="497"/>
      <c r="QON30" s="497"/>
      <c r="QOO30" s="497"/>
      <c r="QOP30" s="497"/>
      <c r="QOQ30" s="497"/>
      <c r="QOR30" s="497"/>
      <c r="QOS30" s="497"/>
      <c r="QOT30" s="497"/>
      <c r="QOU30" s="497"/>
      <c r="QOV30" s="497"/>
      <c r="QOW30" s="497"/>
      <c r="QOX30" s="497"/>
      <c r="QOY30" s="497"/>
      <c r="QOZ30" s="497"/>
      <c r="QPA30" s="497"/>
      <c r="QPB30" s="497"/>
      <c r="QPC30" s="497"/>
      <c r="QPD30" s="497"/>
      <c r="QPE30" s="497"/>
      <c r="QPF30" s="497"/>
      <c r="QPG30" s="497"/>
      <c r="QPH30" s="497"/>
      <c r="QPI30" s="497"/>
      <c r="QPJ30" s="497"/>
      <c r="QPK30" s="497"/>
      <c r="QPL30" s="497"/>
      <c r="QPM30" s="497"/>
      <c r="QPN30" s="497"/>
      <c r="QPO30" s="497"/>
      <c r="QPP30" s="497"/>
      <c r="QPQ30" s="497"/>
      <c r="QPR30" s="497"/>
      <c r="QPS30" s="497"/>
      <c r="QPT30" s="497"/>
      <c r="QPU30" s="497"/>
      <c r="QPV30" s="497"/>
      <c r="QPW30" s="497"/>
      <c r="QPX30" s="497"/>
      <c r="QPY30" s="497"/>
      <c r="QPZ30" s="497"/>
      <c r="QQA30" s="497"/>
      <c r="QQB30" s="497"/>
      <c r="QQC30" s="497"/>
      <c r="QQD30" s="497"/>
      <c r="QQE30" s="497"/>
      <c r="QQF30" s="497"/>
      <c r="QQG30" s="497"/>
      <c r="QQH30" s="497"/>
      <c r="QQI30" s="497"/>
      <c r="QQJ30" s="497"/>
      <c r="QQK30" s="497"/>
      <c r="QQL30" s="497"/>
      <c r="QQM30" s="497"/>
      <c r="QQN30" s="497"/>
      <c r="QQO30" s="497"/>
      <c r="QQP30" s="497"/>
      <c r="QQQ30" s="497"/>
      <c r="QQR30" s="497"/>
      <c r="QQS30" s="497"/>
      <c r="QQT30" s="497"/>
      <c r="QQU30" s="497"/>
      <c r="QQV30" s="497"/>
      <c r="QQW30" s="497"/>
      <c r="QQX30" s="497"/>
      <c r="QQY30" s="497"/>
      <c r="QQZ30" s="497"/>
      <c r="QRA30" s="497"/>
      <c r="QRB30" s="497"/>
      <c r="QRC30" s="497"/>
      <c r="QRD30" s="497"/>
      <c r="QRE30" s="497"/>
      <c r="QRF30" s="497"/>
      <c r="QRG30" s="497"/>
      <c r="QRH30" s="497"/>
      <c r="QRI30" s="497"/>
      <c r="QRJ30" s="497"/>
      <c r="QRK30" s="497"/>
      <c r="QRL30" s="497"/>
      <c r="QRM30" s="497"/>
      <c r="QRN30" s="497"/>
      <c r="QRO30" s="497"/>
      <c r="QRP30" s="497"/>
      <c r="QRQ30" s="497"/>
      <c r="QRR30" s="497"/>
      <c r="QRS30" s="497"/>
      <c r="QRT30" s="497"/>
      <c r="QRU30" s="497"/>
      <c r="QRV30" s="497"/>
      <c r="QRW30" s="497"/>
      <c r="QRX30" s="497"/>
      <c r="QRY30" s="497"/>
      <c r="QRZ30" s="497"/>
      <c r="QSA30" s="497"/>
      <c r="QSB30" s="497"/>
      <c r="QSC30" s="497"/>
      <c r="QSD30" s="497"/>
      <c r="QSE30" s="497"/>
      <c r="QSF30" s="497"/>
      <c r="QSG30" s="497"/>
      <c r="QSH30" s="497"/>
      <c r="QSI30" s="497"/>
      <c r="QSJ30" s="497"/>
      <c r="QSK30" s="497"/>
      <c r="QSL30" s="497"/>
      <c r="QSM30" s="497"/>
      <c r="QSN30" s="497"/>
      <c r="QSO30" s="497"/>
      <c r="QSP30" s="497"/>
      <c r="QSQ30" s="497"/>
      <c r="QSR30" s="497"/>
      <c r="QSS30" s="497"/>
      <c r="QST30" s="497"/>
      <c r="QSU30" s="497"/>
      <c r="QSV30" s="497"/>
      <c r="QSW30" s="497"/>
      <c r="QSX30" s="497"/>
      <c r="QSY30" s="497"/>
      <c r="QSZ30" s="497"/>
      <c r="QTA30" s="497"/>
      <c r="QTB30" s="497"/>
      <c r="QTC30" s="497"/>
      <c r="QTD30" s="497"/>
      <c r="QTE30" s="497"/>
      <c r="QTF30" s="497"/>
      <c r="QTG30" s="497"/>
      <c r="QTH30" s="497"/>
      <c r="QTI30" s="497"/>
      <c r="QTJ30" s="497"/>
      <c r="QTK30" s="497"/>
      <c r="QTL30" s="497"/>
      <c r="QTM30" s="497"/>
      <c r="QTN30" s="497"/>
      <c r="QTO30" s="497"/>
      <c r="QTP30" s="497"/>
      <c r="QTQ30" s="497"/>
      <c r="QTR30" s="497"/>
      <c r="QTS30" s="497"/>
      <c r="QTT30" s="497"/>
      <c r="QTU30" s="497"/>
      <c r="QTV30" s="497"/>
      <c r="QTW30" s="497"/>
      <c r="QTX30" s="497"/>
      <c r="QTY30" s="497"/>
      <c r="QTZ30" s="497"/>
      <c r="QUA30" s="497"/>
      <c r="QUB30" s="497"/>
      <c r="QUC30" s="497"/>
      <c r="QUD30" s="497"/>
      <c r="QUE30" s="497"/>
      <c r="QUF30" s="497"/>
      <c r="QUG30" s="497"/>
      <c r="QUH30" s="497"/>
      <c r="QUI30" s="497"/>
      <c r="QUJ30" s="497"/>
      <c r="QUK30" s="497"/>
      <c r="QUL30" s="497"/>
      <c r="QUM30" s="497"/>
      <c r="QUN30" s="497"/>
      <c r="QUO30" s="497"/>
      <c r="QUP30" s="497"/>
      <c r="QUQ30" s="497"/>
      <c r="QUR30" s="497"/>
      <c r="QUS30" s="497"/>
      <c r="QUT30" s="497"/>
      <c r="QUU30" s="497"/>
      <c r="QUV30" s="497"/>
      <c r="QUW30" s="497"/>
      <c r="QUX30" s="497"/>
      <c r="QUY30" s="497"/>
      <c r="QUZ30" s="497"/>
      <c r="QVA30" s="497"/>
      <c r="QVB30" s="497"/>
      <c r="QVC30" s="497"/>
      <c r="QVD30" s="497"/>
      <c r="QVE30" s="497"/>
      <c r="QVF30" s="497"/>
      <c r="QVG30" s="497"/>
      <c r="QVH30" s="497"/>
      <c r="QVI30" s="497"/>
      <c r="QVJ30" s="497"/>
      <c r="QVK30" s="497"/>
      <c r="QVL30" s="497"/>
      <c r="QVM30" s="497"/>
      <c r="QVN30" s="497"/>
      <c r="QVO30" s="497"/>
      <c r="QVP30" s="497"/>
      <c r="QVQ30" s="497"/>
      <c r="QVR30" s="497"/>
      <c r="QVS30" s="497"/>
      <c r="QVT30" s="497"/>
      <c r="QVU30" s="497"/>
      <c r="QVV30" s="497"/>
      <c r="QVW30" s="497"/>
      <c r="QVX30" s="497"/>
      <c r="QVY30" s="497"/>
      <c r="QVZ30" s="497"/>
      <c r="QWA30" s="497"/>
      <c r="QWB30" s="497"/>
      <c r="QWC30" s="497"/>
      <c r="QWD30" s="497"/>
      <c r="QWE30" s="497"/>
      <c r="QWF30" s="497"/>
      <c r="QWG30" s="497"/>
      <c r="QWH30" s="497"/>
      <c r="QWI30" s="497"/>
      <c r="QWJ30" s="497"/>
      <c r="QWK30" s="497"/>
      <c r="QWL30" s="497"/>
      <c r="QWM30" s="497"/>
      <c r="QWN30" s="497"/>
      <c r="QWO30" s="497"/>
      <c r="QWP30" s="497"/>
      <c r="QWQ30" s="497"/>
      <c r="QWR30" s="497"/>
      <c r="QWS30" s="497"/>
      <c r="QWT30" s="497"/>
      <c r="QWU30" s="497"/>
      <c r="QWV30" s="497"/>
      <c r="QWW30" s="497"/>
      <c r="QWX30" s="497"/>
      <c r="QWY30" s="497"/>
      <c r="QWZ30" s="497"/>
      <c r="QXA30" s="497"/>
      <c r="QXB30" s="497"/>
      <c r="QXC30" s="497"/>
      <c r="QXD30" s="497"/>
      <c r="QXE30" s="497"/>
      <c r="QXF30" s="497"/>
      <c r="QXG30" s="497"/>
      <c r="QXH30" s="497"/>
      <c r="QXI30" s="497"/>
      <c r="QXJ30" s="497"/>
      <c r="QXK30" s="497"/>
      <c r="QXL30" s="497"/>
      <c r="QXM30" s="497"/>
      <c r="QXN30" s="497"/>
      <c r="QXO30" s="497"/>
      <c r="QXP30" s="497"/>
      <c r="QXQ30" s="497"/>
      <c r="QXR30" s="497"/>
      <c r="QXS30" s="497"/>
      <c r="QXT30" s="497"/>
      <c r="QXU30" s="497"/>
      <c r="QXV30" s="497"/>
      <c r="QXW30" s="497"/>
      <c r="QXX30" s="497"/>
      <c r="QXY30" s="497"/>
      <c r="QXZ30" s="497"/>
      <c r="QYA30" s="497"/>
      <c r="QYB30" s="497"/>
      <c r="QYC30" s="497"/>
      <c r="QYD30" s="497"/>
      <c r="QYE30" s="497"/>
      <c r="QYF30" s="497"/>
      <c r="QYG30" s="497"/>
      <c r="QYH30" s="497"/>
      <c r="QYI30" s="497"/>
      <c r="QYJ30" s="497"/>
      <c r="QYK30" s="497"/>
      <c r="QYL30" s="497"/>
      <c r="QYM30" s="497"/>
      <c r="QYN30" s="497"/>
      <c r="QYO30" s="497"/>
      <c r="QYP30" s="497"/>
      <c r="QYQ30" s="497"/>
      <c r="QYR30" s="497"/>
      <c r="QYS30" s="497"/>
      <c r="QYT30" s="497"/>
      <c r="QYU30" s="497"/>
      <c r="QYV30" s="497"/>
      <c r="QYW30" s="497"/>
      <c r="QYX30" s="497"/>
      <c r="QYY30" s="497"/>
      <c r="QYZ30" s="497"/>
      <c r="QZA30" s="497"/>
      <c r="QZB30" s="497"/>
      <c r="QZC30" s="497"/>
      <c r="QZD30" s="497"/>
      <c r="QZE30" s="497"/>
      <c r="QZF30" s="497"/>
      <c r="QZG30" s="497"/>
      <c r="QZH30" s="497"/>
      <c r="QZI30" s="497"/>
      <c r="QZJ30" s="497"/>
      <c r="QZK30" s="497"/>
      <c r="QZL30" s="497"/>
      <c r="QZM30" s="497"/>
      <c r="QZN30" s="497"/>
      <c r="QZO30" s="497"/>
      <c r="QZP30" s="497"/>
      <c r="QZQ30" s="497"/>
      <c r="QZR30" s="497"/>
      <c r="QZS30" s="497"/>
      <c r="QZT30" s="497"/>
      <c r="QZU30" s="497"/>
      <c r="QZV30" s="497"/>
      <c r="QZW30" s="497"/>
      <c r="QZX30" s="497"/>
      <c r="QZY30" s="497"/>
      <c r="QZZ30" s="497"/>
      <c r="RAA30" s="497"/>
      <c r="RAB30" s="497"/>
      <c r="RAC30" s="497"/>
      <c r="RAD30" s="497"/>
      <c r="RAE30" s="497"/>
      <c r="RAF30" s="497"/>
      <c r="RAG30" s="497"/>
      <c r="RAH30" s="497"/>
      <c r="RAI30" s="497"/>
      <c r="RAJ30" s="497"/>
      <c r="RAK30" s="497"/>
      <c r="RAL30" s="497"/>
      <c r="RAM30" s="497"/>
      <c r="RAN30" s="497"/>
      <c r="RAO30" s="497"/>
      <c r="RAP30" s="497"/>
      <c r="RAQ30" s="497"/>
      <c r="RAR30" s="497"/>
      <c r="RAS30" s="497"/>
      <c r="RAT30" s="497"/>
      <c r="RAU30" s="497"/>
      <c r="RAV30" s="497"/>
      <c r="RAW30" s="497"/>
      <c r="RAX30" s="497"/>
      <c r="RAY30" s="497"/>
      <c r="RAZ30" s="497"/>
      <c r="RBA30" s="497"/>
      <c r="RBB30" s="497"/>
      <c r="RBC30" s="497"/>
      <c r="RBD30" s="497"/>
      <c r="RBE30" s="497"/>
      <c r="RBF30" s="497"/>
      <c r="RBG30" s="497"/>
      <c r="RBH30" s="497"/>
      <c r="RBI30" s="497"/>
      <c r="RBJ30" s="497"/>
      <c r="RBK30" s="497"/>
      <c r="RBL30" s="497"/>
      <c r="RBM30" s="497"/>
      <c r="RBN30" s="497"/>
      <c r="RBO30" s="497"/>
      <c r="RBP30" s="497"/>
      <c r="RBQ30" s="497"/>
      <c r="RBR30" s="497"/>
      <c r="RBS30" s="497"/>
      <c r="RBT30" s="497"/>
      <c r="RBU30" s="497"/>
      <c r="RBV30" s="497"/>
      <c r="RBW30" s="497"/>
      <c r="RBX30" s="497"/>
      <c r="RBY30" s="497"/>
      <c r="RBZ30" s="497"/>
      <c r="RCA30" s="497"/>
      <c r="RCB30" s="497"/>
      <c r="RCC30" s="497"/>
      <c r="RCD30" s="497"/>
      <c r="RCE30" s="497"/>
      <c r="RCF30" s="497"/>
      <c r="RCG30" s="497"/>
      <c r="RCH30" s="497"/>
      <c r="RCI30" s="497"/>
      <c r="RCJ30" s="497"/>
      <c r="RCK30" s="497"/>
      <c r="RCL30" s="497"/>
      <c r="RCM30" s="497"/>
      <c r="RCN30" s="497"/>
      <c r="RCO30" s="497"/>
      <c r="RCP30" s="497"/>
      <c r="RCQ30" s="497"/>
      <c r="RCR30" s="497"/>
      <c r="RCS30" s="497"/>
      <c r="RCT30" s="497"/>
      <c r="RCU30" s="497"/>
      <c r="RCV30" s="497"/>
      <c r="RCW30" s="497"/>
      <c r="RCX30" s="497"/>
      <c r="RCY30" s="497"/>
      <c r="RCZ30" s="497"/>
      <c r="RDA30" s="497"/>
      <c r="RDB30" s="497"/>
      <c r="RDC30" s="497"/>
      <c r="RDD30" s="497"/>
      <c r="RDE30" s="497"/>
      <c r="RDF30" s="497"/>
      <c r="RDG30" s="497"/>
      <c r="RDH30" s="497"/>
      <c r="RDI30" s="497"/>
      <c r="RDJ30" s="497"/>
      <c r="RDK30" s="497"/>
      <c r="RDL30" s="497"/>
      <c r="RDM30" s="497"/>
      <c r="RDN30" s="497"/>
      <c r="RDO30" s="497"/>
      <c r="RDP30" s="497"/>
      <c r="RDQ30" s="497"/>
      <c r="RDR30" s="497"/>
      <c r="RDS30" s="497"/>
      <c r="RDT30" s="497"/>
      <c r="RDU30" s="497"/>
      <c r="RDV30" s="497"/>
      <c r="RDW30" s="497"/>
      <c r="RDX30" s="497"/>
      <c r="RDY30" s="497"/>
      <c r="RDZ30" s="497"/>
      <c r="REA30" s="497"/>
      <c r="REB30" s="497"/>
      <c r="REC30" s="497"/>
      <c r="RED30" s="497"/>
      <c r="REE30" s="497"/>
      <c r="REF30" s="497"/>
      <c r="REG30" s="497"/>
      <c r="REH30" s="497"/>
      <c r="REI30" s="497"/>
      <c r="REJ30" s="497"/>
      <c r="REK30" s="497"/>
      <c r="REL30" s="497"/>
      <c r="REM30" s="497"/>
      <c r="REN30" s="497"/>
      <c r="REO30" s="497"/>
      <c r="REP30" s="497"/>
      <c r="REQ30" s="497"/>
      <c r="RER30" s="497"/>
      <c r="RES30" s="497"/>
      <c r="RET30" s="497"/>
      <c r="REU30" s="497"/>
      <c r="REV30" s="497"/>
      <c r="REW30" s="497"/>
      <c r="REX30" s="497"/>
      <c r="REY30" s="497"/>
      <c r="REZ30" s="497"/>
      <c r="RFA30" s="497"/>
      <c r="RFB30" s="497"/>
      <c r="RFC30" s="497"/>
      <c r="RFD30" s="497"/>
      <c r="RFE30" s="497"/>
      <c r="RFF30" s="497"/>
      <c r="RFG30" s="497"/>
      <c r="RFH30" s="497"/>
      <c r="RFI30" s="497"/>
      <c r="RFJ30" s="497"/>
      <c r="RFK30" s="497"/>
      <c r="RFL30" s="497"/>
      <c r="RFM30" s="497"/>
      <c r="RFN30" s="497"/>
      <c r="RFO30" s="497"/>
      <c r="RFP30" s="497"/>
      <c r="RFQ30" s="497"/>
      <c r="RFR30" s="497"/>
      <c r="RFS30" s="497"/>
      <c r="RFT30" s="497"/>
      <c r="RFU30" s="497"/>
      <c r="RFV30" s="497"/>
      <c r="RFW30" s="497"/>
      <c r="RFX30" s="497"/>
      <c r="RFY30" s="497"/>
      <c r="RFZ30" s="497"/>
      <c r="RGA30" s="497"/>
      <c r="RGB30" s="497"/>
      <c r="RGC30" s="497"/>
      <c r="RGD30" s="497"/>
      <c r="RGE30" s="497"/>
      <c r="RGF30" s="497"/>
      <c r="RGG30" s="497"/>
      <c r="RGH30" s="497"/>
      <c r="RGI30" s="497"/>
      <c r="RGJ30" s="497"/>
      <c r="RGK30" s="497"/>
      <c r="RGL30" s="497"/>
      <c r="RGM30" s="497"/>
      <c r="RGN30" s="497"/>
      <c r="RGO30" s="497"/>
      <c r="RGP30" s="497"/>
      <c r="RGQ30" s="497"/>
      <c r="RGR30" s="497"/>
      <c r="RGS30" s="497"/>
      <c r="RGT30" s="497"/>
      <c r="RGU30" s="497"/>
      <c r="RGV30" s="497"/>
      <c r="RGW30" s="497"/>
      <c r="RGX30" s="497"/>
      <c r="RGY30" s="497"/>
      <c r="RGZ30" s="497"/>
      <c r="RHA30" s="497"/>
      <c r="RHB30" s="497"/>
      <c r="RHC30" s="497"/>
      <c r="RHD30" s="497"/>
      <c r="RHE30" s="497"/>
      <c r="RHF30" s="497"/>
      <c r="RHG30" s="497"/>
      <c r="RHH30" s="497"/>
      <c r="RHI30" s="497"/>
      <c r="RHJ30" s="497"/>
      <c r="RHK30" s="497"/>
      <c r="RHL30" s="497"/>
      <c r="RHM30" s="497"/>
      <c r="RHN30" s="497"/>
      <c r="RHO30" s="497"/>
      <c r="RHP30" s="497"/>
      <c r="RHQ30" s="497"/>
      <c r="RHR30" s="497"/>
      <c r="RHS30" s="497"/>
      <c r="RHT30" s="497"/>
      <c r="RHU30" s="497"/>
      <c r="RHV30" s="497"/>
      <c r="RHW30" s="497"/>
      <c r="RHX30" s="497"/>
      <c r="RHY30" s="497"/>
      <c r="RHZ30" s="497"/>
      <c r="RIA30" s="497"/>
      <c r="RIB30" s="497"/>
      <c r="RIC30" s="497"/>
      <c r="RID30" s="497"/>
      <c r="RIE30" s="497"/>
      <c r="RIF30" s="497"/>
      <c r="RIG30" s="497"/>
      <c r="RIH30" s="497"/>
      <c r="RII30" s="497"/>
      <c r="RIJ30" s="497"/>
      <c r="RIK30" s="497"/>
      <c r="RIL30" s="497"/>
      <c r="RIM30" s="497"/>
      <c r="RIN30" s="497"/>
      <c r="RIO30" s="497"/>
      <c r="RIP30" s="497"/>
      <c r="RIQ30" s="497"/>
      <c r="RIR30" s="497"/>
      <c r="RIS30" s="497"/>
      <c r="RIT30" s="497"/>
      <c r="RIU30" s="497"/>
      <c r="RIV30" s="497"/>
      <c r="RIW30" s="497"/>
      <c r="RIX30" s="497"/>
      <c r="RIY30" s="497"/>
      <c r="RIZ30" s="497"/>
      <c r="RJA30" s="497"/>
      <c r="RJB30" s="497"/>
      <c r="RJC30" s="497"/>
      <c r="RJD30" s="497"/>
      <c r="RJE30" s="497"/>
      <c r="RJF30" s="497"/>
      <c r="RJG30" s="497"/>
      <c r="RJH30" s="497"/>
      <c r="RJI30" s="497"/>
      <c r="RJJ30" s="497"/>
      <c r="RJK30" s="497"/>
      <c r="RJL30" s="497"/>
      <c r="RJM30" s="497"/>
      <c r="RJN30" s="497"/>
      <c r="RJO30" s="497"/>
      <c r="RJP30" s="497"/>
      <c r="RJQ30" s="497"/>
      <c r="RJR30" s="497"/>
      <c r="RJS30" s="497"/>
      <c r="RJT30" s="497"/>
      <c r="RJU30" s="497"/>
      <c r="RJV30" s="497"/>
      <c r="RJW30" s="497"/>
      <c r="RJX30" s="497"/>
      <c r="RJY30" s="497"/>
      <c r="RJZ30" s="497"/>
      <c r="RKA30" s="497"/>
      <c r="RKB30" s="497"/>
      <c r="RKC30" s="497"/>
      <c r="RKD30" s="497"/>
      <c r="RKE30" s="497"/>
      <c r="RKF30" s="497"/>
      <c r="RKG30" s="497"/>
      <c r="RKH30" s="497"/>
      <c r="RKI30" s="497"/>
      <c r="RKJ30" s="497"/>
      <c r="RKK30" s="497"/>
      <c r="RKL30" s="497"/>
      <c r="RKM30" s="497"/>
      <c r="RKN30" s="497"/>
      <c r="RKO30" s="497"/>
      <c r="RKP30" s="497"/>
      <c r="RKQ30" s="497"/>
      <c r="RKR30" s="497"/>
      <c r="RKS30" s="497"/>
      <c r="RKT30" s="497"/>
      <c r="RKU30" s="497"/>
      <c r="RKV30" s="497"/>
      <c r="RKW30" s="497"/>
      <c r="RKX30" s="497"/>
      <c r="RKY30" s="497"/>
      <c r="RKZ30" s="497"/>
      <c r="RLA30" s="497"/>
      <c r="RLB30" s="497"/>
      <c r="RLC30" s="497"/>
      <c r="RLD30" s="497"/>
      <c r="RLE30" s="497"/>
      <c r="RLF30" s="497"/>
      <c r="RLG30" s="497"/>
      <c r="RLH30" s="497"/>
      <c r="RLI30" s="497"/>
      <c r="RLJ30" s="497"/>
      <c r="RLK30" s="497"/>
      <c r="RLL30" s="497"/>
      <c r="RLM30" s="497"/>
      <c r="RLN30" s="497"/>
      <c r="RLO30" s="497"/>
      <c r="RLP30" s="497"/>
      <c r="RLQ30" s="497"/>
      <c r="RLR30" s="497"/>
      <c r="RLS30" s="497"/>
      <c r="RLT30" s="497"/>
      <c r="RLU30" s="497"/>
      <c r="RLV30" s="497"/>
      <c r="RLW30" s="497"/>
      <c r="RLX30" s="497"/>
      <c r="RLY30" s="497"/>
      <c r="RLZ30" s="497"/>
      <c r="RMA30" s="497"/>
      <c r="RMB30" s="497"/>
      <c r="RMC30" s="497"/>
      <c r="RMD30" s="497"/>
      <c r="RME30" s="497"/>
      <c r="RMF30" s="497"/>
      <c r="RMG30" s="497"/>
      <c r="RMH30" s="497"/>
      <c r="RMI30" s="497"/>
      <c r="RMJ30" s="497"/>
      <c r="RMK30" s="497"/>
      <c r="RML30" s="497"/>
      <c r="RMM30" s="497"/>
      <c r="RMN30" s="497"/>
      <c r="RMO30" s="497"/>
      <c r="RMP30" s="497"/>
      <c r="RMQ30" s="497"/>
      <c r="RMR30" s="497"/>
      <c r="RMS30" s="497"/>
      <c r="RMT30" s="497"/>
      <c r="RMU30" s="497"/>
      <c r="RMV30" s="497"/>
      <c r="RMW30" s="497"/>
      <c r="RMX30" s="497"/>
      <c r="RMY30" s="497"/>
      <c r="RMZ30" s="497"/>
      <c r="RNA30" s="497"/>
      <c r="RNB30" s="497"/>
      <c r="RNC30" s="497"/>
      <c r="RND30" s="497"/>
      <c r="RNE30" s="497"/>
      <c r="RNF30" s="497"/>
      <c r="RNG30" s="497"/>
      <c r="RNH30" s="497"/>
      <c r="RNI30" s="497"/>
      <c r="RNJ30" s="497"/>
      <c r="RNK30" s="497"/>
      <c r="RNL30" s="497"/>
      <c r="RNM30" s="497"/>
      <c r="RNN30" s="497"/>
      <c r="RNO30" s="497"/>
      <c r="RNP30" s="497"/>
      <c r="RNQ30" s="497"/>
      <c r="RNR30" s="497"/>
      <c r="RNS30" s="497"/>
      <c r="RNT30" s="497"/>
      <c r="RNU30" s="497"/>
      <c r="RNV30" s="497"/>
      <c r="RNW30" s="497"/>
      <c r="RNX30" s="497"/>
      <c r="RNY30" s="497"/>
      <c r="RNZ30" s="497"/>
      <c r="ROA30" s="497"/>
      <c r="ROB30" s="497"/>
      <c r="ROC30" s="497"/>
      <c r="ROD30" s="497"/>
      <c r="ROE30" s="497"/>
      <c r="ROF30" s="497"/>
      <c r="ROG30" s="497"/>
      <c r="ROH30" s="497"/>
      <c r="ROI30" s="497"/>
      <c r="ROJ30" s="497"/>
      <c r="ROK30" s="497"/>
      <c r="ROL30" s="497"/>
      <c r="ROM30" s="497"/>
      <c r="RON30" s="497"/>
      <c r="ROO30" s="497"/>
      <c r="ROP30" s="497"/>
      <c r="ROQ30" s="497"/>
      <c r="ROR30" s="497"/>
      <c r="ROS30" s="497"/>
      <c r="ROT30" s="497"/>
      <c r="ROU30" s="497"/>
      <c r="ROV30" s="497"/>
      <c r="ROW30" s="497"/>
      <c r="ROX30" s="497"/>
      <c r="ROY30" s="497"/>
      <c r="ROZ30" s="497"/>
      <c r="RPA30" s="497"/>
      <c r="RPB30" s="497"/>
      <c r="RPC30" s="497"/>
      <c r="RPD30" s="497"/>
      <c r="RPE30" s="497"/>
      <c r="RPF30" s="497"/>
      <c r="RPG30" s="497"/>
      <c r="RPH30" s="497"/>
      <c r="RPI30" s="497"/>
      <c r="RPJ30" s="497"/>
      <c r="RPK30" s="497"/>
      <c r="RPL30" s="497"/>
      <c r="RPM30" s="497"/>
      <c r="RPN30" s="497"/>
      <c r="RPO30" s="497"/>
      <c r="RPP30" s="497"/>
      <c r="RPQ30" s="497"/>
      <c r="RPR30" s="497"/>
      <c r="RPS30" s="497"/>
      <c r="RPT30" s="497"/>
      <c r="RPU30" s="497"/>
      <c r="RPV30" s="497"/>
      <c r="RPW30" s="497"/>
      <c r="RPX30" s="497"/>
      <c r="RPY30" s="497"/>
      <c r="RPZ30" s="497"/>
      <c r="RQA30" s="497"/>
      <c r="RQB30" s="497"/>
      <c r="RQC30" s="497"/>
      <c r="RQD30" s="497"/>
      <c r="RQE30" s="497"/>
      <c r="RQF30" s="497"/>
      <c r="RQG30" s="497"/>
      <c r="RQH30" s="497"/>
      <c r="RQI30" s="497"/>
      <c r="RQJ30" s="497"/>
      <c r="RQK30" s="497"/>
      <c r="RQL30" s="497"/>
      <c r="RQM30" s="497"/>
      <c r="RQN30" s="497"/>
      <c r="RQO30" s="497"/>
      <c r="RQP30" s="497"/>
      <c r="RQQ30" s="497"/>
      <c r="RQR30" s="497"/>
      <c r="RQS30" s="497"/>
      <c r="RQT30" s="497"/>
      <c r="RQU30" s="497"/>
      <c r="RQV30" s="497"/>
      <c r="RQW30" s="497"/>
      <c r="RQX30" s="497"/>
      <c r="RQY30" s="497"/>
      <c r="RQZ30" s="497"/>
      <c r="RRA30" s="497"/>
      <c r="RRB30" s="497"/>
      <c r="RRC30" s="497"/>
      <c r="RRD30" s="497"/>
      <c r="RRE30" s="497"/>
      <c r="RRF30" s="497"/>
      <c r="RRG30" s="497"/>
      <c r="RRH30" s="497"/>
      <c r="RRI30" s="497"/>
      <c r="RRJ30" s="497"/>
      <c r="RRK30" s="497"/>
      <c r="RRL30" s="497"/>
      <c r="RRM30" s="497"/>
      <c r="RRN30" s="497"/>
      <c r="RRO30" s="497"/>
      <c r="RRP30" s="497"/>
      <c r="RRQ30" s="497"/>
      <c r="RRR30" s="497"/>
      <c r="RRS30" s="497"/>
      <c r="RRT30" s="497"/>
      <c r="RRU30" s="497"/>
      <c r="RRV30" s="497"/>
      <c r="RRW30" s="497"/>
      <c r="RRX30" s="497"/>
      <c r="RRY30" s="497"/>
      <c r="RRZ30" s="497"/>
      <c r="RSA30" s="497"/>
      <c r="RSB30" s="497"/>
      <c r="RSC30" s="497"/>
      <c r="RSD30" s="497"/>
      <c r="RSE30" s="497"/>
      <c r="RSF30" s="497"/>
      <c r="RSG30" s="497"/>
      <c r="RSH30" s="497"/>
      <c r="RSI30" s="497"/>
      <c r="RSJ30" s="497"/>
      <c r="RSK30" s="497"/>
      <c r="RSL30" s="497"/>
      <c r="RSM30" s="497"/>
      <c r="RSN30" s="497"/>
      <c r="RSO30" s="497"/>
      <c r="RSP30" s="497"/>
      <c r="RSQ30" s="497"/>
      <c r="RSR30" s="497"/>
      <c r="RSS30" s="497"/>
      <c r="RST30" s="497"/>
      <c r="RSU30" s="497"/>
      <c r="RSV30" s="497"/>
      <c r="RSW30" s="497"/>
      <c r="RSX30" s="497"/>
      <c r="RSY30" s="497"/>
      <c r="RSZ30" s="497"/>
      <c r="RTA30" s="497"/>
      <c r="RTB30" s="497"/>
      <c r="RTC30" s="497"/>
      <c r="RTD30" s="497"/>
      <c r="RTE30" s="497"/>
      <c r="RTF30" s="497"/>
      <c r="RTG30" s="497"/>
      <c r="RTH30" s="497"/>
      <c r="RTI30" s="497"/>
      <c r="RTJ30" s="497"/>
      <c r="RTK30" s="497"/>
      <c r="RTL30" s="497"/>
      <c r="RTM30" s="497"/>
      <c r="RTN30" s="497"/>
      <c r="RTO30" s="497"/>
      <c r="RTP30" s="497"/>
      <c r="RTQ30" s="497"/>
      <c r="RTR30" s="497"/>
      <c r="RTS30" s="497"/>
      <c r="RTT30" s="497"/>
      <c r="RTU30" s="497"/>
      <c r="RTV30" s="497"/>
      <c r="RTW30" s="497"/>
      <c r="RTX30" s="497"/>
      <c r="RTY30" s="497"/>
      <c r="RTZ30" s="497"/>
      <c r="RUA30" s="497"/>
      <c r="RUB30" s="497"/>
      <c r="RUC30" s="497"/>
      <c r="RUD30" s="497"/>
      <c r="RUE30" s="497"/>
      <c r="RUF30" s="497"/>
      <c r="RUG30" s="497"/>
      <c r="RUH30" s="497"/>
      <c r="RUI30" s="497"/>
      <c r="RUJ30" s="497"/>
      <c r="RUK30" s="497"/>
      <c r="RUL30" s="497"/>
      <c r="RUM30" s="497"/>
      <c r="RUN30" s="497"/>
      <c r="RUO30" s="497"/>
      <c r="RUP30" s="497"/>
      <c r="RUQ30" s="497"/>
      <c r="RUR30" s="497"/>
      <c r="RUS30" s="497"/>
      <c r="RUT30" s="497"/>
      <c r="RUU30" s="497"/>
      <c r="RUV30" s="497"/>
      <c r="RUW30" s="497"/>
      <c r="RUX30" s="497"/>
      <c r="RUY30" s="497"/>
      <c r="RUZ30" s="497"/>
      <c r="RVA30" s="497"/>
      <c r="RVB30" s="497"/>
      <c r="RVC30" s="497"/>
      <c r="RVD30" s="497"/>
      <c r="RVE30" s="497"/>
      <c r="RVF30" s="497"/>
      <c r="RVG30" s="497"/>
      <c r="RVH30" s="497"/>
      <c r="RVI30" s="497"/>
      <c r="RVJ30" s="497"/>
      <c r="RVK30" s="497"/>
      <c r="RVL30" s="497"/>
      <c r="RVM30" s="497"/>
      <c r="RVN30" s="497"/>
      <c r="RVO30" s="497"/>
      <c r="RVP30" s="497"/>
      <c r="RVQ30" s="497"/>
      <c r="RVR30" s="497"/>
      <c r="RVS30" s="497"/>
      <c r="RVT30" s="497"/>
      <c r="RVU30" s="497"/>
      <c r="RVV30" s="497"/>
      <c r="RVW30" s="497"/>
      <c r="RVX30" s="497"/>
      <c r="RVY30" s="497"/>
      <c r="RVZ30" s="497"/>
      <c r="RWA30" s="497"/>
      <c r="RWB30" s="497"/>
      <c r="RWC30" s="497"/>
      <c r="RWD30" s="497"/>
      <c r="RWE30" s="497"/>
      <c r="RWF30" s="497"/>
      <c r="RWG30" s="497"/>
      <c r="RWH30" s="497"/>
      <c r="RWI30" s="497"/>
      <c r="RWJ30" s="497"/>
      <c r="RWK30" s="497"/>
      <c r="RWL30" s="497"/>
      <c r="RWM30" s="497"/>
      <c r="RWN30" s="497"/>
      <c r="RWO30" s="497"/>
      <c r="RWP30" s="497"/>
      <c r="RWQ30" s="497"/>
      <c r="RWR30" s="497"/>
      <c r="RWS30" s="497"/>
      <c r="RWT30" s="497"/>
      <c r="RWU30" s="497"/>
      <c r="RWV30" s="497"/>
      <c r="RWW30" s="497"/>
      <c r="RWX30" s="497"/>
      <c r="RWY30" s="497"/>
      <c r="RWZ30" s="497"/>
      <c r="RXA30" s="497"/>
      <c r="RXB30" s="497"/>
      <c r="RXC30" s="497"/>
      <c r="RXD30" s="497"/>
      <c r="RXE30" s="497"/>
      <c r="RXF30" s="497"/>
      <c r="RXG30" s="497"/>
      <c r="RXH30" s="497"/>
      <c r="RXI30" s="497"/>
      <c r="RXJ30" s="497"/>
      <c r="RXK30" s="497"/>
      <c r="RXL30" s="497"/>
      <c r="RXM30" s="497"/>
      <c r="RXN30" s="497"/>
      <c r="RXO30" s="497"/>
      <c r="RXP30" s="497"/>
      <c r="RXQ30" s="497"/>
      <c r="RXR30" s="497"/>
      <c r="RXS30" s="497"/>
      <c r="RXT30" s="497"/>
      <c r="RXU30" s="497"/>
      <c r="RXV30" s="497"/>
      <c r="RXW30" s="497"/>
      <c r="RXX30" s="497"/>
      <c r="RXY30" s="497"/>
      <c r="RXZ30" s="497"/>
      <c r="RYA30" s="497"/>
      <c r="RYB30" s="497"/>
      <c r="RYC30" s="497"/>
      <c r="RYD30" s="497"/>
      <c r="RYE30" s="497"/>
      <c r="RYF30" s="497"/>
      <c r="RYG30" s="497"/>
      <c r="RYH30" s="497"/>
      <c r="RYI30" s="497"/>
      <c r="RYJ30" s="497"/>
      <c r="RYK30" s="497"/>
      <c r="RYL30" s="497"/>
      <c r="RYM30" s="497"/>
      <c r="RYN30" s="497"/>
      <c r="RYO30" s="497"/>
      <c r="RYP30" s="497"/>
      <c r="RYQ30" s="497"/>
      <c r="RYR30" s="497"/>
      <c r="RYS30" s="497"/>
      <c r="RYT30" s="497"/>
      <c r="RYU30" s="497"/>
      <c r="RYV30" s="497"/>
      <c r="RYW30" s="497"/>
      <c r="RYX30" s="497"/>
      <c r="RYY30" s="497"/>
      <c r="RYZ30" s="497"/>
      <c r="RZA30" s="497"/>
      <c r="RZB30" s="497"/>
      <c r="RZC30" s="497"/>
      <c r="RZD30" s="497"/>
      <c r="RZE30" s="497"/>
      <c r="RZF30" s="497"/>
      <c r="RZG30" s="497"/>
      <c r="RZH30" s="497"/>
      <c r="RZI30" s="497"/>
      <c r="RZJ30" s="497"/>
      <c r="RZK30" s="497"/>
      <c r="RZL30" s="497"/>
      <c r="RZM30" s="497"/>
      <c r="RZN30" s="497"/>
      <c r="RZO30" s="497"/>
      <c r="RZP30" s="497"/>
      <c r="RZQ30" s="497"/>
      <c r="RZR30" s="497"/>
      <c r="RZS30" s="497"/>
      <c r="RZT30" s="497"/>
      <c r="RZU30" s="497"/>
      <c r="RZV30" s="497"/>
      <c r="RZW30" s="497"/>
      <c r="RZX30" s="497"/>
      <c r="RZY30" s="497"/>
      <c r="RZZ30" s="497"/>
      <c r="SAA30" s="497"/>
      <c r="SAB30" s="497"/>
      <c r="SAC30" s="497"/>
      <c r="SAD30" s="497"/>
      <c r="SAE30" s="497"/>
      <c r="SAF30" s="497"/>
      <c r="SAG30" s="497"/>
      <c r="SAH30" s="497"/>
      <c r="SAI30" s="497"/>
      <c r="SAJ30" s="497"/>
      <c r="SAK30" s="497"/>
      <c r="SAL30" s="497"/>
      <c r="SAM30" s="497"/>
      <c r="SAN30" s="497"/>
      <c r="SAO30" s="497"/>
      <c r="SAP30" s="497"/>
      <c r="SAQ30" s="497"/>
      <c r="SAR30" s="497"/>
      <c r="SAS30" s="497"/>
      <c r="SAT30" s="497"/>
      <c r="SAU30" s="497"/>
      <c r="SAV30" s="497"/>
      <c r="SAW30" s="497"/>
      <c r="SAX30" s="497"/>
      <c r="SAY30" s="497"/>
      <c r="SAZ30" s="497"/>
      <c r="SBA30" s="497"/>
      <c r="SBB30" s="497"/>
      <c r="SBC30" s="497"/>
      <c r="SBD30" s="497"/>
      <c r="SBE30" s="497"/>
      <c r="SBF30" s="497"/>
      <c r="SBG30" s="497"/>
      <c r="SBH30" s="497"/>
      <c r="SBI30" s="497"/>
      <c r="SBJ30" s="497"/>
      <c r="SBK30" s="497"/>
      <c r="SBL30" s="497"/>
      <c r="SBM30" s="497"/>
      <c r="SBN30" s="497"/>
      <c r="SBO30" s="497"/>
      <c r="SBP30" s="497"/>
      <c r="SBQ30" s="497"/>
      <c r="SBR30" s="497"/>
      <c r="SBS30" s="497"/>
      <c r="SBT30" s="497"/>
      <c r="SBU30" s="497"/>
      <c r="SBV30" s="497"/>
      <c r="SBW30" s="497"/>
      <c r="SBX30" s="497"/>
      <c r="SBY30" s="497"/>
      <c r="SBZ30" s="497"/>
      <c r="SCA30" s="497"/>
      <c r="SCB30" s="497"/>
      <c r="SCC30" s="497"/>
      <c r="SCD30" s="497"/>
      <c r="SCE30" s="497"/>
      <c r="SCF30" s="497"/>
      <c r="SCG30" s="497"/>
      <c r="SCH30" s="497"/>
      <c r="SCI30" s="497"/>
      <c r="SCJ30" s="497"/>
      <c r="SCK30" s="497"/>
      <c r="SCL30" s="497"/>
      <c r="SCM30" s="497"/>
      <c r="SCN30" s="497"/>
      <c r="SCO30" s="497"/>
      <c r="SCP30" s="497"/>
      <c r="SCQ30" s="497"/>
      <c r="SCR30" s="497"/>
      <c r="SCS30" s="497"/>
      <c r="SCT30" s="497"/>
      <c r="SCU30" s="497"/>
      <c r="SCV30" s="497"/>
      <c r="SCW30" s="497"/>
      <c r="SCX30" s="497"/>
      <c r="SCY30" s="497"/>
      <c r="SCZ30" s="497"/>
      <c r="SDA30" s="497"/>
      <c r="SDB30" s="497"/>
      <c r="SDC30" s="497"/>
      <c r="SDD30" s="497"/>
      <c r="SDE30" s="497"/>
      <c r="SDF30" s="497"/>
      <c r="SDG30" s="497"/>
      <c r="SDH30" s="497"/>
      <c r="SDI30" s="497"/>
      <c r="SDJ30" s="497"/>
      <c r="SDK30" s="497"/>
      <c r="SDL30" s="497"/>
      <c r="SDM30" s="497"/>
      <c r="SDN30" s="497"/>
      <c r="SDO30" s="497"/>
      <c r="SDP30" s="497"/>
      <c r="SDQ30" s="497"/>
      <c r="SDR30" s="497"/>
      <c r="SDS30" s="497"/>
      <c r="SDT30" s="497"/>
      <c r="SDU30" s="497"/>
      <c r="SDV30" s="497"/>
      <c r="SDW30" s="497"/>
      <c r="SDX30" s="497"/>
      <c r="SDY30" s="497"/>
      <c r="SDZ30" s="497"/>
      <c r="SEA30" s="497"/>
      <c r="SEB30" s="497"/>
      <c r="SEC30" s="497"/>
      <c r="SED30" s="497"/>
      <c r="SEE30" s="497"/>
      <c r="SEF30" s="497"/>
      <c r="SEG30" s="497"/>
      <c r="SEH30" s="497"/>
      <c r="SEI30" s="497"/>
      <c r="SEJ30" s="497"/>
      <c r="SEK30" s="497"/>
      <c r="SEL30" s="497"/>
      <c r="SEM30" s="497"/>
      <c r="SEN30" s="497"/>
      <c r="SEO30" s="497"/>
      <c r="SEP30" s="497"/>
      <c r="SEQ30" s="497"/>
      <c r="SER30" s="497"/>
      <c r="SES30" s="497"/>
      <c r="SET30" s="497"/>
      <c r="SEU30" s="497"/>
      <c r="SEV30" s="497"/>
      <c r="SEW30" s="497"/>
      <c r="SEX30" s="497"/>
      <c r="SEY30" s="497"/>
      <c r="SEZ30" s="497"/>
      <c r="SFA30" s="497"/>
      <c r="SFB30" s="497"/>
      <c r="SFC30" s="497"/>
      <c r="SFD30" s="497"/>
      <c r="SFE30" s="497"/>
      <c r="SFF30" s="497"/>
      <c r="SFG30" s="497"/>
      <c r="SFH30" s="497"/>
      <c r="SFI30" s="497"/>
      <c r="SFJ30" s="497"/>
      <c r="SFK30" s="497"/>
      <c r="SFL30" s="497"/>
      <c r="SFM30" s="497"/>
      <c r="SFN30" s="497"/>
      <c r="SFO30" s="497"/>
      <c r="SFP30" s="497"/>
      <c r="SFQ30" s="497"/>
      <c r="SFR30" s="497"/>
      <c r="SFS30" s="497"/>
      <c r="SFT30" s="497"/>
      <c r="SFU30" s="497"/>
      <c r="SFV30" s="497"/>
      <c r="SFW30" s="497"/>
      <c r="SFX30" s="497"/>
      <c r="SFY30" s="497"/>
      <c r="SFZ30" s="497"/>
      <c r="SGA30" s="497"/>
      <c r="SGB30" s="497"/>
      <c r="SGC30" s="497"/>
      <c r="SGD30" s="497"/>
      <c r="SGE30" s="497"/>
      <c r="SGF30" s="497"/>
      <c r="SGG30" s="497"/>
      <c r="SGH30" s="497"/>
      <c r="SGI30" s="497"/>
      <c r="SGJ30" s="497"/>
      <c r="SGK30" s="497"/>
      <c r="SGL30" s="497"/>
      <c r="SGM30" s="497"/>
      <c r="SGN30" s="497"/>
      <c r="SGO30" s="497"/>
      <c r="SGP30" s="497"/>
      <c r="SGQ30" s="497"/>
      <c r="SGR30" s="497"/>
      <c r="SGS30" s="497"/>
      <c r="SGT30" s="497"/>
      <c r="SGU30" s="497"/>
      <c r="SGV30" s="497"/>
      <c r="SGW30" s="497"/>
      <c r="SGX30" s="497"/>
      <c r="SGY30" s="497"/>
      <c r="SGZ30" s="497"/>
      <c r="SHA30" s="497"/>
      <c r="SHB30" s="497"/>
      <c r="SHC30" s="497"/>
      <c r="SHD30" s="497"/>
      <c r="SHE30" s="497"/>
      <c r="SHF30" s="497"/>
      <c r="SHG30" s="497"/>
      <c r="SHH30" s="497"/>
      <c r="SHI30" s="497"/>
      <c r="SHJ30" s="497"/>
      <c r="SHK30" s="497"/>
      <c r="SHL30" s="497"/>
      <c r="SHM30" s="497"/>
      <c r="SHN30" s="497"/>
      <c r="SHO30" s="497"/>
      <c r="SHP30" s="497"/>
      <c r="SHQ30" s="497"/>
      <c r="SHR30" s="497"/>
      <c r="SHS30" s="497"/>
      <c r="SHT30" s="497"/>
      <c r="SHU30" s="497"/>
      <c r="SHV30" s="497"/>
      <c r="SHW30" s="497"/>
      <c r="SHX30" s="497"/>
      <c r="SHY30" s="497"/>
      <c r="SHZ30" s="497"/>
      <c r="SIA30" s="497"/>
      <c r="SIB30" s="497"/>
      <c r="SIC30" s="497"/>
      <c r="SID30" s="497"/>
      <c r="SIE30" s="497"/>
      <c r="SIF30" s="497"/>
      <c r="SIG30" s="497"/>
      <c r="SIH30" s="497"/>
      <c r="SII30" s="497"/>
      <c r="SIJ30" s="497"/>
      <c r="SIK30" s="497"/>
      <c r="SIL30" s="497"/>
      <c r="SIM30" s="497"/>
      <c r="SIN30" s="497"/>
      <c r="SIO30" s="497"/>
      <c r="SIP30" s="497"/>
      <c r="SIQ30" s="497"/>
      <c r="SIR30" s="497"/>
      <c r="SIS30" s="497"/>
      <c r="SIT30" s="497"/>
      <c r="SIU30" s="497"/>
      <c r="SIV30" s="497"/>
      <c r="SIW30" s="497"/>
      <c r="SIX30" s="497"/>
      <c r="SIY30" s="497"/>
      <c r="SIZ30" s="497"/>
      <c r="SJA30" s="497"/>
      <c r="SJB30" s="497"/>
      <c r="SJC30" s="497"/>
      <c r="SJD30" s="497"/>
      <c r="SJE30" s="497"/>
      <c r="SJF30" s="497"/>
      <c r="SJG30" s="497"/>
      <c r="SJH30" s="497"/>
      <c r="SJI30" s="497"/>
      <c r="SJJ30" s="497"/>
      <c r="SJK30" s="497"/>
      <c r="SJL30" s="497"/>
      <c r="SJM30" s="497"/>
      <c r="SJN30" s="497"/>
      <c r="SJO30" s="497"/>
      <c r="SJP30" s="497"/>
      <c r="SJQ30" s="497"/>
      <c r="SJR30" s="497"/>
      <c r="SJS30" s="497"/>
      <c r="SJT30" s="497"/>
      <c r="SJU30" s="497"/>
      <c r="SJV30" s="497"/>
      <c r="SJW30" s="497"/>
      <c r="SJX30" s="497"/>
      <c r="SJY30" s="497"/>
      <c r="SJZ30" s="497"/>
      <c r="SKA30" s="497"/>
      <c r="SKB30" s="497"/>
      <c r="SKC30" s="497"/>
      <c r="SKD30" s="497"/>
      <c r="SKE30" s="497"/>
      <c r="SKF30" s="497"/>
      <c r="SKG30" s="497"/>
      <c r="SKH30" s="497"/>
      <c r="SKI30" s="497"/>
      <c r="SKJ30" s="497"/>
      <c r="SKK30" s="497"/>
      <c r="SKL30" s="497"/>
      <c r="SKM30" s="497"/>
      <c r="SKN30" s="497"/>
      <c r="SKO30" s="497"/>
      <c r="SKP30" s="497"/>
      <c r="SKQ30" s="497"/>
      <c r="SKR30" s="497"/>
      <c r="SKS30" s="497"/>
      <c r="SKT30" s="497"/>
      <c r="SKU30" s="497"/>
      <c r="SKV30" s="497"/>
      <c r="SKW30" s="497"/>
      <c r="SKX30" s="497"/>
      <c r="SKY30" s="497"/>
      <c r="SKZ30" s="497"/>
      <c r="SLA30" s="497"/>
      <c r="SLB30" s="497"/>
      <c r="SLC30" s="497"/>
      <c r="SLD30" s="497"/>
      <c r="SLE30" s="497"/>
      <c r="SLF30" s="497"/>
      <c r="SLG30" s="497"/>
      <c r="SLH30" s="497"/>
      <c r="SLI30" s="497"/>
      <c r="SLJ30" s="497"/>
      <c r="SLK30" s="497"/>
      <c r="SLL30" s="497"/>
      <c r="SLM30" s="497"/>
      <c r="SLN30" s="497"/>
      <c r="SLO30" s="497"/>
      <c r="SLP30" s="497"/>
      <c r="SLQ30" s="497"/>
      <c r="SLR30" s="497"/>
      <c r="SLS30" s="497"/>
      <c r="SLT30" s="497"/>
      <c r="SLU30" s="497"/>
      <c r="SLV30" s="497"/>
      <c r="SLW30" s="497"/>
      <c r="SLX30" s="497"/>
      <c r="SLY30" s="497"/>
      <c r="SLZ30" s="497"/>
      <c r="SMA30" s="497"/>
      <c r="SMB30" s="497"/>
      <c r="SMC30" s="497"/>
      <c r="SMD30" s="497"/>
      <c r="SME30" s="497"/>
      <c r="SMF30" s="497"/>
      <c r="SMG30" s="497"/>
      <c r="SMH30" s="497"/>
      <c r="SMI30" s="497"/>
      <c r="SMJ30" s="497"/>
      <c r="SMK30" s="497"/>
      <c r="SML30" s="497"/>
      <c r="SMM30" s="497"/>
      <c r="SMN30" s="497"/>
      <c r="SMO30" s="497"/>
      <c r="SMP30" s="497"/>
      <c r="SMQ30" s="497"/>
      <c r="SMR30" s="497"/>
      <c r="SMS30" s="497"/>
      <c r="SMT30" s="497"/>
      <c r="SMU30" s="497"/>
      <c r="SMV30" s="497"/>
      <c r="SMW30" s="497"/>
      <c r="SMX30" s="497"/>
      <c r="SMY30" s="497"/>
      <c r="SMZ30" s="497"/>
      <c r="SNA30" s="497"/>
      <c r="SNB30" s="497"/>
      <c r="SNC30" s="497"/>
      <c r="SND30" s="497"/>
      <c r="SNE30" s="497"/>
      <c r="SNF30" s="497"/>
      <c r="SNG30" s="497"/>
      <c r="SNH30" s="497"/>
      <c r="SNI30" s="497"/>
      <c r="SNJ30" s="497"/>
      <c r="SNK30" s="497"/>
      <c r="SNL30" s="497"/>
      <c r="SNM30" s="497"/>
      <c r="SNN30" s="497"/>
      <c r="SNO30" s="497"/>
      <c r="SNP30" s="497"/>
      <c r="SNQ30" s="497"/>
      <c r="SNR30" s="497"/>
      <c r="SNS30" s="497"/>
      <c r="SNT30" s="497"/>
      <c r="SNU30" s="497"/>
      <c r="SNV30" s="497"/>
      <c r="SNW30" s="497"/>
      <c r="SNX30" s="497"/>
      <c r="SNY30" s="497"/>
      <c r="SNZ30" s="497"/>
      <c r="SOA30" s="497"/>
      <c r="SOB30" s="497"/>
      <c r="SOC30" s="497"/>
      <c r="SOD30" s="497"/>
      <c r="SOE30" s="497"/>
      <c r="SOF30" s="497"/>
      <c r="SOG30" s="497"/>
      <c r="SOH30" s="497"/>
      <c r="SOI30" s="497"/>
      <c r="SOJ30" s="497"/>
      <c r="SOK30" s="497"/>
      <c r="SOL30" s="497"/>
      <c r="SOM30" s="497"/>
      <c r="SON30" s="497"/>
      <c r="SOO30" s="497"/>
      <c r="SOP30" s="497"/>
      <c r="SOQ30" s="497"/>
      <c r="SOR30" s="497"/>
      <c r="SOS30" s="497"/>
      <c r="SOT30" s="497"/>
      <c r="SOU30" s="497"/>
      <c r="SOV30" s="497"/>
      <c r="SOW30" s="497"/>
      <c r="SOX30" s="497"/>
      <c r="SOY30" s="497"/>
      <c r="SOZ30" s="497"/>
      <c r="SPA30" s="497"/>
      <c r="SPB30" s="497"/>
      <c r="SPC30" s="497"/>
      <c r="SPD30" s="497"/>
      <c r="SPE30" s="497"/>
      <c r="SPF30" s="497"/>
      <c r="SPG30" s="497"/>
      <c r="SPH30" s="497"/>
      <c r="SPI30" s="497"/>
      <c r="SPJ30" s="497"/>
      <c r="SPK30" s="497"/>
      <c r="SPL30" s="497"/>
      <c r="SPM30" s="497"/>
      <c r="SPN30" s="497"/>
      <c r="SPO30" s="497"/>
      <c r="SPP30" s="497"/>
      <c r="SPQ30" s="497"/>
      <c r="SPR30" s="497"/>
      <c r="SPS30" s="497"/>
      <c r="SPT30" s="497"/>
      <c r="SPU30" s="497"/>
      <c r="SPV30" s="497"/>
      <c r="SPW30" s="497"/>
      <c r="SPX30" s="497"/>
      <c r="SPY30" s="497"/>
      <c r="SPZ30" s="497"/>
      <c r="SQA30" s="497"/>
      <c r="SQB30" s="497"/>
      <c r="SQC30" s="497"/>
      <c r="SQD30" s="497"/>
      <c r="SQE30" s="497"/>
      <c r="SQF30" s="497"/>
      <c r="SQG30" s="497"/>
      <c r="SQH30" s="497"/>
      <c r="SQI30" s="497"/>
      <c r="SQJ30" s="497"/>
      <c r="SQK30" s="497"/>
      <c r="SQL30" s="497"/>
      <c r="SQM30" s="497"/>
      <c r="SQN30" s="497"/>
      <c r="SQO30" s="497"/>
      <c r="SQP30" s="497"/>
      <c r="SQQ30" s="497"/>
      <c r="SQR30" s="497"/>
      <c r="SQS30" s="497"/>
      <c r="SQT30" s="497"/>
      <c r="SQU30" s="497"/>
      <c r="SQV30" s="497"/>
      <c r="SQW30" s="497"/>
      <c r="SQX30" s="497"/>
      <c r="SQY30" s="497"/>
      <c r="SQZ30" s="497"/>
      <c r="SRA30" s="497"/>
      <c r="SRB30" s="497"/>
      <c r="SRC30" s="497"/>
      <c r="SRD30" s="497"/>
      <c r="SRE30" s="497"/>
      <c r="SRF30" s="497"/>
      <c r="SRG30" s="497"/>
      <c r="SRH30" s="497"/>
      <c r="SRI30" s="497"/>
      <c r="SRJ30" s="497"/>
      <c r="SRK30" s="497"/>
      <c r="SRL30" s="497"/>
      <c r="SRM30" s="497"/>
      <c r="SRN30" s="497"/>
      <c r="SRO30" s="497"/>
      <c r="SRP30" s="497"/>
      <c r="SRQ30" s="497"/>
      <c r="SRR30" s="497"/>
      <c r="SRS30" s="497"/>
      <c r="SRT30" s="497"/>
      <c r="SRU30" s="497"/>
      <c r="SRV30" s="497"/>
      <c r="SRW30" s="497"/>
      <c r="SRX30" s="497"/>
      <c r="SRY30" s="497"/>
      <c r="SRZ30" s="497"/>
      <c r="SSA30" s="497"/>
      <c r="SSB30" s="497"/>
      <c r="SSC30" s="497"/>
      <c r="SSD30" s="497"/>
      <c r="SSE30" s="497"/>
      <c r="SSF30" s="497"/>
      <c r="SSG30" s="497"/>
      <c r="SSH30" s="497"/>
      <c r="SSI30" s="497"/>
      <c r="SSJ30" s="497"/>
      <c r="SSK30" s="497"/>
      <c r="SSL30" s="497"/>
      <c r="SSM30" s="497"/>
      <c r="SSN30" s="497"/>
      <c r="SSO30" s="497"/>
      <c r="SSP30" s="497"/>
      <c r="SSQ30" s="497"/>
      <c r="SSR30" s="497"/>
      <c r="SSS30" s="497"/>
      <c r="SST30" s="497"/>
      <c r="SSU30" s="497"/>
      <c r="SSV30" s="497"/>
      <c r="SSW30" s="497"/>
      <c r="SSX30" s="497"/>
      <c r="SSY30" s="497"/>
      <c r="SSZ30" s="497"/>
      <c r="STA30" s="497"/>
      <c r="STB30" s="497"/>
      <c r="STC30" s="497"/>
      <c r="STD30" s="497"/>
      <c r="STE30" s="497"/>
      <c r="STF30" s="497"/>
      <c r="STG30" s="497"/>
      <c r="STH30" s="497"/>
      <c r="STI30" s="497"/>
      <c r="STJ30" s="497"/>
      <c r="STK30" s="497"/>
      <c r="STL30" s="497"/>
      <c r="STM30" s="497"/>
      <c r="STN30" s="497"/>
      <c r="STO30" s="497"/>
      <c r="STP30" s="497"/>
      <c r="STQ30" s="497"/>
      <c r="STR30" s="497"/>
      <c r="STS30" s="497"/>
      <c r="STT30" s="497"/>
      <c r="STU30" s="497"/>
      <c r="STV30" s="497"/>
      <c r="STW30" s="497"/>
      <c r="STX30" s="497"/>
      <c r="STY30" s="497"/>
      <c r="STZ30" s="497"/>
      <c r="SUA30" s="497"/>
      <c r="SUB30" s="497"/>
      <c r="SUC30" s="497"/>
      <c r="SUD30" s="497"/>
      <c r="SUE30" s="497"/>
      <c r="SUF30" s="497"/>
      <c r="SUG30" s="497"/>
      <c r="SUH30" s="497"/>
      <c r="SUI30" s="497"/>
      <c r="SUJ30" s="497"/>
      <c r="SUK30" s="497"/>
      <c r="SUL30" s="497"/>
      <c r="SUM30" s="497"/>
      <c r="SUN30" s="497"/>
      <c r="SUO30" s="497"/>
      <c r="SUP30" s="497"/>
      <c r="SUQ30" s="497"/>
      <c r="SUR30" s="497"/>
      <c r="SUS30" s="497"/>
      <c r="SUT30" s="497"/>
      <c r="SUU30" s="497"/>
      <c r="SUV30" s="497"/>
      <c r="SUW30" s="497"/>
      <c r="SUX30" s="497"/>
      <c r="SUY30" s="497"/>
      <c r="SUZ30" s="497"/>
      <c r="SVA30" s="497"/>
      <c r="SVB30" s="497"/>
      <c r="SVC30" s="497"/>
      <c r="SVD30" s="497"/>
      <c r="SVE30" s="497"/>
      <c r="SVF30" s="497"/>
      <c r="SVG30" s="497"/>
      <c r="SVH30" s="497"/>
      <c r="SVI30" s="497"/>
      <c r="SVJ30" s="497"/>
      <c r="SVK30" s="497"/>
      <c r="SVL30" s="497"/>
      <c r="SVM30" s="497"/>
      <c r="SVN30" s="497"/>
      <c r="SVO30" s="497"/>
      <c r="SVP30" s="497"/>
      <c r="SVQ30" s="497"/>
      <c r="SVR30" s="497"/>
      <c r="SVS30" s="497"/>
      <c r="SVT30" s="497"/>
      <c r="SVU30" s="497"/>
      <c r="SVV30" s="497"/>
      <c r="SVW30" s="497"/>
      <c r="SVX30" s="497"/>
      <c r="SVY30" s="497"/>
      <c r="SVZ30" s="497"/>
      <c r="SWA30" s="497"/>
      <c r="SWB30" s="497"/>
      <c r="SWC30" s="497"/>
      <c r="SWD30" s="497"/>
      <c r="SWE30" s="497"/>
      <c r="SWF30" s="497"/>
      <c r="SWG30" s="497"/>
      <c r="SWH30" s="497"/>
      <c r="SWI30" s="497"/>
      <c r="SWJ30" s="497"/>
      <c r="SWK30" s="497"/>
      <c r="SWL30" s="497"/>
      <c r="SWM30" s="497"/>
      <c r="SWN30" s="497"/>
      <c r="SWO30" s="497"/>
      <c r="SWP30" s="497"/>
      <c r="SWQ30" s="497"/>
      <c r="SWR30" s="497"/>
      <c r="SWS30" s="497"/>
      <c r="SWT30" s="497"/>
      <c r="SWU30" s="497"/>
      <c r="SWV30" s="497"/>
      <c r="SWW30" s="497"/>
      <c r="SWX30" s="497"/>
      <c r="SWY30" s="497"/>
      <c r="SWZ30" s="497"/>
      <c r="SXA30" s="497"/>
      <c r="SXB30" s="497"/>
      <c r="SXC30" s="497"/>
      <c r="SXD30" s="497"/>
      <c r="SXE30" s="497"/>
      <c r="SXF30" s="497"/>
      <c r="SXG30" s="497"/>
      <c r="SXH30" s="497"/>
      <c r="SXI30" s="497"/>
      <c r="SXJ30" s="497"/>
      <c r="SXK30" s="497"/>
      <c r="SXL30" s="497"/>
      <c r="SXM30" s="497"/>
      <c r="SXN30" s="497"/>
      <c r="SXO30" s="497"/>
      <c r="SXP30" s="497"/>
      <c r="SXQ30" s="497"/>
      <c r="SXR30" s="497"/>
      <c r="SXS30" s="497"/>
      <c r="SXT30" s="497"/>
      <c r="SXU30" s="497"/>
      <c r="SXV30" s="497"/>
      <c r="SXW30" s="497"/>
      <c r="SXX30" s="497"/>
      <c r="SXY30" s="497"/>
      <c r="SXZ30" s="497"/>
      <c r="SYA30" s="497"/>
      <c r="SYB30" s="497"/>
      <c r="SYC30" s="497"/>
      <c r="SYD30" s="497"/>
      <c r="SYE30" s="497"/>
      <c r="SYF30" s="497"/>
      <c r="SYG30" s="497"/>
      <c r="SYH30" s="497"/>
      <c r="SYI30" s="497"/>
      <c r="SYJ30" s="497"/>
      <c r="SYK30" s="497"/>
      <c r="SYL30" s="497"/>
      <c r="SYM30" s="497"/>
      <c r="SYN30" s="497"/>
      <c r="SYO30" s="497"/>
      <c r="SYP30" s="497"/>
      <c r="SYQ30" s="497"/>
      <c r="SYR30" s="497"/>
      <c r="SYS30" s="497"/>
      <c r="SYT30" s="497"/>
      <c r="SYU30" s="497"/>
      <c r="SYV30" s="497"/>
      <c r="SYW30" s="497"/>
      <c r="SYX30" s="497"/>
      <c r="SYY30" s="497"/>
      <c r="SYZ30" s="497"/>
      <c r="SZA30" s="497"/>
      <c r="SZB30" s="497"/>
      <c r="SZC30" s="497"/>
      <c r="SZD30" s="497"/>
      <c r="SZE30" s="497"/>
      <c r="SZF30" s="497"/>
      <c r="SZG30" s="497"/>
      <c r="SZH30" s="497"/>
      <c r="SZI30" s="497"/>
      <c r="SZJ30" s="497"/>
      <c r="SZK30" s="497"/>
      <c r="SZL30" s="497"/>
      <c r="SZM30" s="497"/>
      <c r="SZN30" s="497"/>
      <c r="SZO30" s="497"/>
      <c r="SZP30" s="497"/>
      <c r="SZQ30" s="497"/>
      <c r="SZR30" s="497"/>
      <c r="SZS30" s="497"/>
      <c r="SZT30" s="497"/>
      <c r="SZU30" s="497"/>
      <c r="SZV30" s="497"/>
      <c r="SZW30" s="497"/>
      <c r="SZX30" s="497"/>
      <c r="SZY30" s="497"/>
      <c r="SZZ30" s="497"/>
      <c r="TAA30" s="497"/>
      <c r="TAB30" s="497"/>
      <c r="TAC30" s="497"/>
      <c r="TAD30" s="497"/>
      <c r="TAE30" s="497"/>
      <c r="TAF30" s="497"/>
      <c r="TAG30" s="497"/>
      <c r="TAH30" s="497"/>
      <c r="TAI30" s="497"/>
      <c r="TAJ30" s="497"/>
      <c r="TAK30" s="497"/>
      <c r="TAL30" s="497"/>
      <c r="TAM30" s="497"/>
      <c r="TAN30" s="497"/>
      <c r="TAO30" s="497"/>
      <c r="TAP30" s="497"/>
      <c r="TAQ30" s="497"/>
      <c r="TAR30" s="497"/>
      <c r="TAS30" s="497"/>
      <c r="TAT30" s="497"/>
      <c r="TAU30" s="497"/>
      <c r="TAV30" s="497"/>
      <c r="TAW30" s="497"/>
      <c r="TAX30" s="497"/>
      <c r="TAY30" s="497"/>
      <c r="TAZ30" s="497"/>
      <c r="TBA30" s="497"/>
      <c r="TBB30" s="497"/>
      <c r="TBC30" s="497"/>
      <c r="TBD30" s="497"/>
      <c r="TBE30" s="497"/>
      <c r="TBF30" s="497"/>
      <c r="TBG30" s="497"/>
      <c r="TBH30" s="497"/>
      <c r="TBI30" s="497"/>
      <c r="TBJ30" s="497"/>
      <c r="TBK30" s="497"/>
      <c r="TBL30" s="497"/>
      <c r="TBM30" s="497"/>
      <c r="TBN30" s="497"/>
      <c r="TBO30" s="497"/>
      <c r="TBP30" s="497"/>
      <c r="TBQ30" s="497"/>
      <c r="TBR30" s="497"/>
      <c r="TBS30" s="497"/>
      <c r="TBT30" s="497"/>
      <c r="TBU30" s="497"/>
      <c r="TBV30" s="497"/>
      <c r="TBW30" s="497"/>
      <c r="TBX30" s="497"/>
      <c r="TBY30" s="497"/>
      <c r="TBZ30" s="497"/>
      <c r="TCA30" s="497"/>
      <c r="TCB30" s="497"/>
      <c r="TCC30" s="497"/>
      <c r="TCD30" s="497"/>
      <c r="TCE30" s="497"/>
      <c r="TCF30" s="497"/>
      <c r="TCG30" s="497"/>
      <c r="TCH30" s="497"/>
      <c r="TCI30" s="497"/>
      <c r="TCJ30" s="497"/>
      <c r="TCK30" s="497"/>
      <c r="TCL30" s="497"/>
      <c r="TCM30" s="497"/>
      <c r="TCN30" s="497"/>
      <c r="TCO30" s="497"/>
      <c r="TCP30" s="497"/>
      <c r="TCQ30" s="497"/>
      <c r="TCR30" s="497"/>
      <c r="TCS30" s="497"/>
      <c r="TCT30" s="497"/>
      <c r="TCU30" s="497"/>
      <c r="TCV30" s="497"/>
      <c r="TCW30" s="497"/>
      <c r="TCX30" s="497"/>
      <c r="TCY30" s="497"/>
      <c r="TCZ30" s="497"/>
      <c r="TDA30" s="497"/>
      <c r="TDB30" s="497"/>
      <c r="TDC30" s="497"/>
      <c r="TDD30" s="497"/>
      <c r="TDE30" s="497"/>
      <c r="TDF30" s="497"/>
      <c r="TDG30" s="497"/>
      <c r="TDH30" s="497"/>
      <c r="TDI30" s="497"/>
      <c r="TDJ30" s="497"/>
      <c r="TDK30" s="497"/>
      <c r="TDL30" s="497"/>
      <c r="TDM30" s="497"/>
      <c r="TDN30" s="497"/>
      <c r="TDO30" s="497"/>
      <c r="TDP30" s="497"/>
      <c r="TDQ30" s="497"/>
      <c r="TDR30" s="497"/>
      <c r="TDS30" s="497"/>
      <c r="TDT30" s="497"/>
      <c r="TDU30" s="497"/>
      <c r="TDV30" s="497"/>
      <c r="TDW30" s="497"/>
      <c r="TDX30" s="497"/>
      <c r="TDY30" s="497"/>
      <c r="TDZ30" s="497"/>
      <c r="TEA30" s="497"/>
      <c r="TEB30" s="497"/>
      <c r="TEC30" s="497"/>
      <c r="TED30" s="497"/>
      <c r="TEE30" s="497"/>
      <c r="TEF30" s="497"/>
      <c r="TEG30" s="497"/>
      <c r="TEH30" s="497"/>
      <c r="TEI30" s="497"/>
      <c r="TEJ30" s="497"/>
      <c r="TEK30" s="497"/>
      <c r="TEL30" s="497"/>
      <c r="TEM30" s="497"/>
      <c r="TEN30" s="497"/>
      <c r="TEO30" s="497"/>
      <c r="TEP30" s="497"/>
      <c r="TEQ30" s="497"/>
      <c r="TER30" s="497"/>
      <c r="TES30" s="497"/>
      <c r="TET30" s="497"/>
      <c r="TEU30" s="497"/>
      <c r="TEV30" s="497"/>
      <c r="TEW30" s="497"/>
      <c r="TEX30" s="497"/>
      <c r="TEY30" s="497"/>
      <c r="TEZ30" s="497"/>
      <c r="TFA30" s="497"/>
      <c r="TFB30" s="497"/>
      <c r="TFC30" s="497"/>
      <c r="TFD30" s="497"/>
      <c r="TFE30" s="497"/>
      <c r="TFF30" s="497"/>
      <c r="TFG30" s="497"/>
      <c r="TFH30" s="497"/>
      <c r="TFI30" s="497"/>
      <c r="TFJ30" s="497"/>
      <c r="TFK30" s="497"/>
      <c r="TFL30" s="497"/>
      <c r="TFM30" s="497"/>
      <c r="TFN30" s="497"/>
      <c r="TFO30" s="497"/>
      <c r="TFP30" s="497"/>
      <c r="TFQ30" s="497"/>
      <c r="TFR30" s="497"/>
      <c r="TFS30" s="497"/>
      <c r="TFT30" s="497"/>
      <c r="TFU30" s="497"/>
      <c r="TFV30" s="497"/>
      <c r="TFW30" s="497"/>
      <c r="TFX30" s="497"/>
      <c r="TFY30" s="497"/>
      <c r="TFZ30" s="497"/>
      <c r="TGA30" s="497"/>
      <c r="TGB30" s="497"/>
      <c r="TGC30" s="497"/>
      <c r="TGD30" s="497"/>
      <c r="TGE30" s="497"/>
      <c r="TGF30" s="497"/>
      <c r="TGG30" s="497"/>
      <c r="TGH30" s="497"/>
      <c r="TGI30" s="497"/>
      <c r="TGJ30" s="497"/>
      <c r="TGK30" s="497"/>
      <c r="TGL30" s="497"/>
      <c r="TGM30" s="497"/>
      <c r="TGN30" s="497"/>
      <c r="TGO30" s="497"/>
      <c r="TGP30" s="497"/>
      <c r="TGQ30" s="497"/>
      <c r="TGR30" s="497"/>
      <c r="TGS30" s="497"/>
      <c r="TGT30" s="497"/>
      <c r="TGU30" s="497"/>
      <c r="TGV30" s="497"/>
      <c r="TGW30" s="497"/>
      <c r="TGX30" s="497"/>
      <c r="TGY30" s="497"/>
      <c r="TGZ30" s="497"/>
      <c r="THA30" s="497"/>
      <c r="THB30" s="497"/>
      <c r="THC30" s="497"/>
      <c r="THD30" s="497"/>
      <c r="THE30" s="497"/>
      <c r="THF30" s="497"/>
      <c r="THG30" s="497"/>
      <c r="THH30" s="497"/>
      <c r="THI30" s="497"/>
      <c r="THJ30" s="497"/>
      <c r="THK30" s="497"/>
      <c r="THL30" s="497"/>
      <c r="THM30" s="497"/>
      <c r="THN30" s="497"/>
      <c r="THO30" s="497"/>
      <c r="THP30" s="497"/>
      <c r="THQ30" s="497"/>
      <c r="THR30" s="497"/>
      <c r="THS30" s="497"/>
      <c r="THT30" s="497"/>
      <c r="THU30" s="497"/>
      <c r="THV30" s="497"/>
      <c r="THW30" s="497"/>
      <c r="THX30" s="497"/>
      <c r="THY30" s="497"/>
      <c r="THZ30" s="497"/>
      <c r="TIA30" s="497"/>
      <c r="TIB30" s="497"/>
      <c r="TIC30" s="497"/>
      <c r="TID30" s="497"/>
      <c r="TIE30" s="497"/>
      <c r="TIF30" s="497"/>
      <c r="TIG30" s="497"/>
      <c r="TIH30" s="497"/>
      <c r="TII30" s="497"/>
      <c r="TIJ30" s="497"/>
      <c r="TIK30" s="497"/>
      <c r="TIL30" s="497"/>
      <c r="TIM30" s="497"/>
      <c r="TIN30" s="497"/>
      <c r="TIO30" s="497"/>
      <c r="TIP30" s="497"/>
      <c r="TIQ30" s="497"/>
      <c r="TIR30" s="497"/>
      <c r="TIS30" s="497"/>
      <c r="TIT30" s="497"/>
      <c r="TIU30" s="497"/>
      <c r="TIV30" s="497"/>
      <c r="TIW30" s="497"/>
      <c r="TIX30" s="497"/>
      <c r="TIY30" s="497"/>
      <c r="TIZ30" s="497"/>
      <c r="TJA30" s="497"/>
      <c r="TJB30" s="497"/>
      <c r="TJC30" s="497"/>
      <c r="TJD30" s="497"/>
      <c r="TJE30" s="497"/>
      <c r="TJF30" s="497"/>
      <c r="TJG30" s="497"/>
      <c r="TJH30" s="497"/>
      <c r="TJI30" s="497"/>
      <c r="TJJ30" s="497"/>
      <c r="TJK30" s="497"/>
      <c r="TJL30" s="497"/>
      <c r="TJM30" s="497"/>
      <c r="TJN30" s="497"/>
      <c r="TJO30" s="497"/>
      <c r="TJP30" s="497"/>
      <c r="TJQ30" s="497"/>
      <c r="TJR30" s="497"/>
      <c r="TJS30" s="497"/>
      <c r="TJT30" s="497"/>
      <c r="TJU30" s="497"/>
      <c r="TJV30" s="497"/>
      <c r="TJW30" s="497"/>
      <c r="TJX30" s="497"/>
      <c r="TJY30" s="497"/>
      <c r="TJZ30" s="497"/>
      <c r="TKA30" s="497"/>
      <c r="TKB30" s="497"/>
      <c r="TKC30" s="497"/>
      <c r="TKD30" s="497"/>
      <c r="TKE30" s="497"/>
      <c r="TKF30" s="497"/>
      <c r="TKG30" s="497"/>
      <c r="TKH30" s="497"/>
      <c r="TKI30" s="497"/>
      <c r="TKJ30" s="497"/>
      <c r="TKK30" s="497"/>
      <c r="TKL30" s="497"/>
      <c r="TKM30" s="497"/>
      <c r="TKN30" s="497"/>
      <c r="TKO30" s="497"/>
      <c r="TKP30" s="497"/>
      <c r="TKQ30" s="497"/>
      <c r="TKR30" s="497"/>
      <c r="TKS30" s="497"/>
      <c r="TKT30" s="497"/>
      <c r="TKU30" s="497"/>
      <c r="TKV30" s="497"/>
      <c r="TKW30" s="497"/>
      <c r="TKX30" s="497"/>
      <c r="TKY30" s="497"/>
      <c r="TKZ30" s="497"/>
      <c r="TLA30" s="497"/>
      <c r="TLB30" s="497"/>
      <c r="TLC30" s="497"/>
      <c r="TLD30" s="497"/>
      <c r="TLE30" s="497"/>
      <c r="TLF30" s="497"/>
      <c r="TLG30" s="497"/>
      <c r="TLH30" s="497"/>
      <c r="TLI30" s="497"/>
      <c r="TLJ30" s="497"/>
      <c r="TLK30" s="497"/>
      <c r="TLL30" s="497"/>
      <c r="TLM30" s="497"/>
      <c r="TLN30" s="497"/>
      <c r="TLO30" s="497"/>
      <c r="TLP30" s="497"/>
      <c r="TLQ30" s="497"/>
      <c r="TLR30" s="497"/>
      <c r="TLS30" s="497"/>
      <c r="TLT30" s="497"/>
      <c r="TLU30" s="497"/>
      <c r="TLV30" s="497"/>
      <c r="TLW30" s="497"/>
      <c r="TLX30" s="497"/>
      <c r="TLY30" s="497"/>
      <c r="TLZ30" s="497"/>
      <c r="TMA30" s="497"/>
      <c r="TMB30" s="497"/>
      <c r="TMC30" s="497"/>
      <c r="TMD30" s="497"/>
      <c r="TME30" s="497"/>
      <c r="TMF30" s="497"/>
      <c r="TMG30" s="497"/>
      <c r="TMH30" s="497"/>
      <c r="TMI30" s="497"/>
      <c r="TMJ30" s="497"/>
      <c r="TMK30" s="497"/>
      <c r="TML30" s="497"/>
      <c r="TMM30" s="497"/>
      <c r="TMN30" s="497"/>
      <c r="TMO30" s="497"/>
      <c r="TMP30" s="497"/>
      <c r="TMQ30" s="497"/>
      <c r="TMR30" s="497"/>
      <c r="TMS30" s="497"/>
      <c r="TMT30" s="497"/>
      <c r="TMU30" s="497"/>
      <c r="TMV30" s="497"/>
      <c r="TMW30" s="497"/>
      <c r="TMX30" s="497"/>
      <c r="TMY30" s="497"/>
      <c r="TMZ30" s="497"/>
      <c r="TNA30" s="497"/>
      <c r="TNB30" s="497"/>
      <c r="TNC30" s="497"/>
      <c r="TND30" s="497"/>
      <c r="TNE30" s="497"/>
      <c r="TNF30" s="497"/>
      <c r="TNG30" s="497"/>
      <c r="TNH30" s="497"/>
      <c r="TNI30" s="497"/>
      <c r="TNJ30" s="497"/>
      <c r="TNK30" s="497"/>
      <c r="TNL30" s="497"/>
      <c r="TNM30" s="497"/>
      <c r="TNN30" s="497"/>
      <c r="TNO30" s="497"/>
      <c r="TNP30" s="497"/>
      <c r="TNQ30" s="497"/>
      <c r="TNR30" s="497"/>
      <c r="TNS30" s="497"/>
      <c r="TNT30" s="497"/>
      <c r="TNU30" s="497"/>
      <c r="TNV30" s="497"/>
      <c r="TNW30" s="497"/>
      <c r="TNX30" s="497"/>
      <c r="TNY30" s="497"/>
      <c r="TNZ30" s="497"/>
      <c r="TOA30" s="497"/>
      <c r="TOB30" s="497"/>
      <c r="TOC30" s="497"/>
      <c r="TOD30" s="497"/>
      <c r="TOE30" s="497"/>
      <c r="TOF30" s="497"/>
      <c r="TOG30" s="497"/>
      <c r="TOH30" s="497"/>
      <c r="TOI30" s="497"/>
      <c r="TOJ30" s="497"/>
      <c r="TOK30" s="497"/>
      <c r="TOL30" s="497"/>
      <c r="TOM30" s="497"/>
      <c r="TON30" s="497"/>
      <c r="TOO30" s="497"/>
      <c r="TOP30" s="497"/>
      <c r="TOQ30" s="497"/>
      <c r="TOR30" s="497"/>
      <c r="TOS30" s="497"/>
      <c r="TOT30" s="497"/>
      <c r="TOU30" s="497"/>
      <c r="TOV30" s="497"/>
      <c r="TOW30" s="497"/>
      <c r="TOX30" s="497"/>
      <c r="TOY30" s="497"/>
      <c r="TOZ30" s="497"/>
      <c r="TPA30" s="497"/>
      <c r="TPB30" s="497"/>
      <c r="TPC30" s="497"/>
      <c r="TPD30" s="497"/>
      <c r="TPE30" s="497"/>
      <c r="TPF30" s="497"/>
      <c r="TPG30" s="497"/>
      <c r="TPH30" s="497"/>
      <c r="TPI30" s="497"/>
      <c r="TPJ30" s="497"/>
      <c r="TPK30" s="497"/>
      <c r="TPL30" s="497"/>
      <c r="TPM30" s="497"/>
      <c r="TPN30" s="497"/>
      <c r="TPO30" s="497"/>
      <c r="TPP30" s="497"/>
      <c r="TPQ30" s="497"/>
      <c r="TPR30" s="497"/>
      <c r="TPS30" s="497"/>
      <c r="TPT30" s="497"/>
      <c r="TPU30" s="497"/>
      <c r="TPV30" s="497"/>
      <c r="TPW30" s="497"/>
      <c r="TPX30" s="497"/>
      <c r="TPY30" s="497"/>
      <c r="TPZ30" s="497"/>
      <c r="TQA30" s="497"/>
      <c r="TQB30" s="497"/>
      <c r="TQC30" s="497"/>
      <c r="TQD30" s="497"/>
      <c r="TQE30" s="497"/>
      <c r="TQF30" s="497"/>
      <c r="TQG30" s="497"/>
      <c r="TQH30" s="497"/>
      <c r="TQI30" s="497"/>
      <c r="TQJ30" s="497"/>
      <c r="TQK30" s="497"/>
      <c r="TQL30" s="497"/>
      <c r="TQM30" s="497"/>
      <c r="TQN30" s="497"/>
      <c r="TQO30" s="497"/>
      <c r="TQP30" s="497"/>
      <c r="TQQ30" s="497"/>
      <c r="TQR30" s="497"/>
      <c r="TQS30" s="497"/>
      <c r="TQT30" s="497"/>
      <c r="TQU30" s="497"/>
      <c r="TQV30" s="497"/>
      <c r="TQW30" s="497"/>
      <c r="TQX30" s="497"/>
      <c r="TQY30" s="497"/>
      <c r="TQZ30" s="497"/>
      <c r="TRA30" s="497"/>
      <c r="TRB30" s="497"/>
      <c r="TRC30" s="497"/>
      <c r="TRD30" s="497"/>
      <c r="TRE30" s="497"/>
      <c r="TRF30" s="497"/>
      <c r="TRG30" s="497"/>
      <c r="TRH30" s="497"/>
      <c r="TRI30" s="497"/>
      <c r="TRJ30" s="497"/>
      <c r="TRK30" s="497"/>
      <c r="TRL30" s="497"/>
      <c r="TRM30" s="497"/>
      <c r="TRN30" s="497"/>
      <c r="TRO30" s="497"/>
      <c r="TRP30" s="497"/>
      <c r="TRQ30" s="497"/>
      <c r="TRR30" s="497"/>
      <c r="TRS30" s="497"/>
      <c r="TRT30" s="497"/>
      <c r="TRU30" s="497"/>
      <c r="TRV30" s="497"/>
      <c r="TRW30" s="497"/>
      <c r="TRX30" s="497"/>
      <c r="TRY30" s="497"/>
      <c r="TRZ30" s="497"/>
      <c r="TSA30" s="497"/>
      <c r="TSB30" s="497"/>
      <c r="TSC30" s="497"/>
      <c r="TSD30" s="497"/>
      <c r="TSE30" s="497"/>
      <c r="TSF30" s="497"/>
      <c r="TSG30" s="497"/>
      <c r="TSH30" s="497"/>
      <c r="TSI30" s="497"/>
      <c r="TSJ30" s="497"/>
      <c r="TSK30" s="497"/>
      <c r="TSL30" s="497"/>
      <c r="TSM30" s="497"/>
      <c r="TSN30" s="497"/>
      <c r="TSO30" s="497"/>
      <c r="TSP30" s="497"/>
      <c r="TSQ30" s="497"/>
      <c r="TSR30" s="497"/>
      <c r="TSS30" s="497"/>
      <c r="TST30" s="497"/>
      <c r="TSU30" s="497"/>
      <c r="TSV30" s="497"/>
      <c r="TSW30" s="497"/>
      <c r="TSX30" s="497"/>
      <c r="TSY30" s="497"/>
      <c r="TSZ30" s="497"/>
      <c r="TTA30" s="497"/>
      <c r="TTB30" s="497"/>
      <c r="TTC30" s="497"/>
      <c r="TTD30" s="497"/>
      <c r="TTE30" s="497"/>
      <c r="TTF30" s="497"/>
      <c r="TTG30" s="497"/>
      <c r="TTH30" s="497"/>
      <c r="TTI30" s="497"/>
      <c r="TTJ30" s="497"/>
      <c r="TTK30" s="497"/>
      <c r="TTL30" s="497"/>
      <c r="TTM30" s="497"/>
      <c r="TTN30" s="497"/>
      <c r="TTO30" s="497"/>
      <c r="TTP30" s="497"/>
      <c r="TTQ30" s="497"/>
      <c r="TTR30" s="497"/>
      <c r="TTS30" s="497"/>
      <c r="TTT30" s="497"/>
      <c r="TTU30" s="497"/>
      <c r="TTV30" s="497"/>
      <c r="TTW30" s="497"/>
      <c r="TTX30" s="497"/>
      <c r="TTY30" s="497"/>
      <c r="TTZ30" s="497"/>
      <c r="TUA30" s="497"/>
      <c r="TUB30" s="497"/>
      <c r="TUC30" s="497"/>
      <c r="TUD30" s="497"/>
      <c r="TUE30" s="497"/>
      <c r="TUF30" s="497"/>
      <c r="TUG30" s="497"/>
      <c r="TUH30" s="497"/>
      <c r="TUI30" s="497"/>
      <c r="TUJ30" s="497"/>
      <c r="TUK30" s="497"/>
      <c r="TUL30" s="497"/>
      <c r="TUM30" s="497"/>
      <c r="TUN30" s="497"/>
      <c r="TUO30" s="497"/>
      <c r="TUP30" s="497"/>
      <c r="TUQ30" s="497"/>
      <c r="TUR30" s="497"/>
      <c r="TUS30" s="497"/>
      <c r="TUT30" s="497"/>
      <c r="TUU30" s="497"/>
      <c r="TUV30" s="497"/>
      <c r="TUW30" s="497"/>
      <c r="TUX30" s="497"/>
      <c r="TUY30" s="497"/>
      <c r="TUZ30" s="497"/>
      <c r="TVA30" s="497"/>
      <c r="TVB30" s="497"/>
      <c r="TVC30" s="497"/>
      <c r="TVD30" s="497"/>
      <c r="TVE30" s="497"/>
      <c r="TVF30" s="497"/>
      <c r="TVG30" s="497"/>
      <c r="TVH30" s="497"/>
      <c r="TVI30" s="497"/>
      <c r="TVJ30" s="497"/>
      <c r="TVK30" s="497"/>
      <c r="TVL30" s="497"/>
      <c r="TVM30" s="497"/>
      <c r="TVN30" s="497"/>
      <c r="TVO30" s="497"/>
      <c r="TVP30" s="497"/>
      <c r="TVQ30" s="497"/>
      <c r="TVR30" s="497"/>
      <c r="TVS30" s="497"/>
      <c r="TVT30" s="497"/>
      <c r="TVU30" s="497"/>
      <c r="TVV30" s="497"/>
      <c r="TVW30" s="497"/>
      <c r="TVX30" s="497"/>
      <c r="TVY30" s="497"/>
      <c r="TVZ30" s="497"/>
      <c r="TWA30" s="497"/>
      <c r="TWB30" s="497"/>
      <c r="TWC30" s="497"/>
      <c r="TWD30" s="497"/>
      <c r="TWE30" s="497"/>
      <c r="TWF30" s="497"/>
      <c r="TWG30" s="497"/>
      <c r="TWH30" s="497"/>
      <c r="TWI30" s="497"/>
      <c r="TWJ30" s="497"/>
      <c r="TWK30" s="497"/>
      <c r="TWL30" s="497"/>
      <c r="TWM30" s="497"/>
      <c r="TWN30" s="497"/>
      <c r="TWO30" s="497"/>
      <c r="TWP30" s="497"/>
      <c r="TWQ30" s="497"/>
      <c r="TWR30" s="497"/>
      <c r="TWS30" s="497"/>
      <c r="TWT30" s="497"/>
      <c r="TWU30" s="497"/>
      <c r="TWV30" s="497"/>
      <c r="TWW30" s="497"/>
      <c r="TWX30" s="497"/>
      <c r="TWY30" s="497"/>
      <c r="TWZ30" s="497"/>
      <c r="TXA30" s="497"/>
      <c r="TXB30" s="497"/>
      <c r="TXC30" s="497"/>
      <c r="TXD30" s="497"/>
      <c r="TXE30" s="497"/>
      <c r="TXF30" s="497"/>
      <c r="TXG30" s="497"/>
      <c r="TXH30" s="497"/>
      <c r="TXI30" s="497"/>
      <c r="TXJ30" s="497"/>
      <c r="TXK30" s="497"/>
      <c r="TXL30" s="497"/>
      <c r="TXM30" s="497"/>
      <c r="TXN30" s="497"/>
      <c r="TXO30" s="497"/>
      <c r="TXP30" s="497"/>
      <c r="TXQ30" s="497"/>
      <c r="TXR30" s="497"/>
      <c r="TXS30" s="497"/>
      <c r="TXT30" s="497"/>
      <c r="TXU30" s="497"/>
      <c r="TXV30" s="497"/>
      <c r="TXW30" s="497"/>
      <c r="TXX30" s="497"/>
      <c r="TXY30" s="497"/>
      <c r="TXZ30" s="497"/>
      <c r="TYA30" s="497"/>
      <c r="TYB30" s="497"/>
      <c r="TYC30" s="497"/>
      <c r="TYD30" s="497"/>
      <c r="TYE30" s="497"/>
      <c r="TYF30" s="497"/>
      <c r="TYG30" s="497"/>
      <c r="TYH30" s="497"/>
      <c r="TYI30" s="497"/>
      <c r="TYJ30" s="497"/>
      <c r="TYK30" s="497"/>
      <c r="TYL30" s="497"/>
      <c r="TYM30" s="497"/>
      <c r="TYN30" s="497"/>
      <c r="TYO30" s="497"/>
      <c r="TYP30" s="497"/>
      <c r="TYQ30" s="497"/>
      <c r="TYR30" s="497"/>
      <c r="TYS30" s="497"/>
      <c r="TYT30" s="497"/>
      <c r="TYU30" s="497"/>
      <c r="TYV30" s="497"/>
      <c r="TYW30" s="497"/>
      <c r="TYX30" s="497"/>
      <c r="TYY30" s="497"/>
      <c r="TYZ30" s="497"/>
      <c r="TZA30" s="497"/>
      <c r="TZB30" s="497"/>
      <c r="TZC30" s="497"/>
      <c r="TZD30" s="497"/>
      <c r="TZE30" s="497"/>
      <c r="TZF30" s="497"/>
      <c r="TZG30" s="497"/>
      <c r="TZH30" s="497"/>
      <c r="TZI30" s="497"/>
      <c r="TZJ30" s="497"/>
      <c r="TZK30" s="497"/>
      <c r="TZL30" s="497"/>
      <c r="TZM30" s="497"/>
      <c r="TZN30" s="497"/>
      <c r="TZO30" s="497"/>
      <c r="TZP30" s="497"/>
      <c r="TZQ30" s="497"/>
      <c r="TZR30" s="497"/>
      <c r="TZS30" s="497"/>
      <c r="TZT30" s="497"/>
      <c r="TZU30" s="497"/>
      <c r="TZV30" s="497"/>
      <c r="TZW30" s="497"/>
      <c r="TZX30" s="497"/>
      <c r="TZY30" s="497"/>
      <c r="TZZ30" s="497"/>
      <c r="UAA30" s="497"/>
      <c r="UAB30" s="497"/>
      <c r="UAC30" s="497"/>
      <c r="UAD30" s="497"/>
      <c r="UAE30" s="497"/>
      <c r="UAF30" s="497"/>
      <c r="UAG30" s="497"/>
      <c r="UAH30" s="497"/>
      <c r="UAI30" s="497"/>
      <c r="UAJ30" s="497"/>
      <c r="UAK30" s="497"/>
      <c r="UAL30" s="497"/>
      <c r="UAM30" s="497"/>
      <c r="UAN30" s="497"/>
      <c r="UAO30" s="497"/>
      <c r="UAP30" s="497"/>
      <c r="UAQ30" s="497"/>
      <c r="UAR30" s="497"/>
      <c r="UAS30" s="497"/>
      <c r="UAT30" s="497"/>
      <c r="UAU30" s="497"/>
      <c r="UAV30" s="497"/>
      <c r="UAW30" s="497"/>
      <c r="UAX30" s="497"/>
      <c r="UAY30" s="497"/>
      <c r="UAZ30" s="497"/>
      <c r="UBA30" s="497"/>
      <c r="UBB30" s="497"/>
      <c r="UBC30" s="497"/>
      <c r="UBD30" s="497"/>
      <c r="UBE30" s="497"/>
      <c r="UBF30" s="497"/>
      <c r="UBG30" s="497"/>
      <c r="UBH30" s="497"/>
      <c r="UBI30" s="497"/>
      <c r="UBJ30" s="497"/>
      <c r="UBK30" s="497"/>
      <c r="UBL30" s="497"/>
      <c r="UBM30" s="497"/>
      <c r="UBN30" s="497"/>
      <c r="UBO30" s="497"/>
      <c r="UBP30" s="497"/>
      <c r="UBQ30" s="497"/>
      <c r="UBR30" s="497"/>
      <c r="UBS30" s="497"/>
      <c r="UBT30" s="497"/>
      <c r="UBU30" s="497"/>
      <c r="UBV30" s="497"/>
      <c r="UBW30" s="497"/>
      <c r="UBX30" s="497"/>
      <c r="UBY30" s="497"/>
      <c r="UBZ30" s="497"/>
      <c r="UCA30" s="497"/>
      <c r="UCB30" s="497"/>
      <c r="UCC30" s="497"/>
      <c r="UCD30" s="497"/>
      <c r="UCE30" s="497"/>
      <c r="UCF30" s="497"/>
      <c r="UCG30" s="497"/>
      <c r="UCH30" s="497"/>
      <c r="UCI30" s="497"/>
      <c r="UCJ30" s="497"/>
      <c r="UCK30" s="497"/>
      <c r="UCL30" s="497"/>
      <c r="UCM30" s="497"/>
      <c r="UCN30" s="497"/>
      <c r="UCO30" s="497"/>
      <c r="UCP30" s="497"/>
      <c r="UCQ30" s="497"/>
      <c r="UCR30" s="497"/>
      <c r="UCS30" s="497"/>
      <c r="UCT30" s="497"/>
      <c r="UCU30" s="497"/>
      <c r="UCV30" s="497"/>
      <c r="UCW30" s="497"/>
      <c r="UCX30" s="497"/>
      <c r="UCY30" s="497"/>
      <c r="UCZ30" s="497"/>
      <c r="UDA30" s="497"/>
      <c r="UDB30" s="497"/>
      <c r="UDC30" s="497"/>
      <c r="UDD30" s="497"/>
      <c r="UDE30" s="497"/>
      <c r="UDF30" s="497"/>
      <c r="UDG30" s="497"/>
      <c r="UDH30" s="497"/>
      <c r="UDI30" s="497"/>
      <c r="UDJ30" s="497"/>
      <c r="UDK30" s="497"/>
      <c r="UDL30" s="497"/>
      <c r="UDM30" s="497"/>
      <c r="UDN30" s="497"/>
      <c r="UDO30" s="497"/>
      <c r="UDP30" s="497"/>
      <c r="UDQ30" s="497"/>
      <c r="UDR30" s="497"/>
      <c r="UDS30" s="497"/>
      <c r="UDT30" s="497"/>
      <c r="UDU30" s="497"/>
      <c r="UDV30" s="497"/>
      <c r="UDW30" s="497"/>
      <c r="UDX30" s="497"/>
      <c r="UDY30" s="497"/>
      <c r="UDZ30" s="497"/>
      <c r="UEA30" s="497"/>
      <c r="UEB30" s="497"/>
      <c r="UEC30" s="497"/>
      <c r="UED30" s="497"/>
      <c r="UEE30" s="497"/>
      <c r="UEF30" s="497"/>
      <c r="UEG30" s="497"/>
      <c r="UEH30" s="497"/>
      <c r="UEI30" s="497"/>
      <c r="UEJ30" s="497"/>
      <c r="UEK30" s="497"/>
      <c r="UEL30" s="497"/>
      <c r="UEM30" s="497"/>
      <c r="UEN30" s="497"/>
      <c r="UEO30" s="497"/>
      <c r="UEP30" s="497"/>
      <c r="UEQ30" s="497"/>
      <c r="UER30" s="497"/>
      <c r="UES30" s="497"/>
      <c r="UET30" s="497"/>
      <c r="UEU30" s="497"/>
      <c r="UEV30" s="497"/>
      <c r="UEW30" s="497"/>
      <c r="UEX30" s="497"/>
      <c r="UEY30" s="497"/>
      <c r="UEZ30" s="497"/>
      <c r="UFA30" s="497"/>
      <c r="UFB30" s="497"/>
      <c r="UFC30" s="497"/>
      <c r="UFD30" s="497"/>
      <c r="UFE30" s="497"/>
      <c r="UFF30" s="497"/>
      <c r="UFG30" s="497"/>
      <c r="UFH30" s="497"/>
      <c r="UFI30" s="497"/>
      <c r="UFJ30" s="497"/>
      <c r="UFK30" s="497"/>
      <c r="UFL30" s="497"/>
      <c r="UFM30" s="497"/>
      <c r="UFN30" s="497"/>
      <c r="UFO30" s="497"/>
      <c r="UFP30" s="497"/>
      <c r="UFQ30" s="497"/>
      <c r="UFR30" s="497"/>
      <c r="UFS30" s="497"/>
      <c r="UFT30" s="497"/>
      <c r="UFU30" s="497"/>
      <c r="UFV30" s="497"/>
      <c r="UFW30" s="497"/>
      <c r="UFX30" s="497"/>
      <c r="UFY30" s="497"/>
      <c r="UFZ30" s="497"/>
      <c r="UGA30" s="497"/>
      <c r="UGB30" s="497"/>
      <c r="UGC30" s="497"/>
      <c r="UGD30" s="497"/>
      <c r="UGE30" s="497"/>
      <c r="UGF30" s="497"/>
      <c r="UGG30" s="497"/>
      <c r="UGH30" s="497"/>
      <c r="UGI30" s="497"/>
      <c r="UGJ30" s="497"/>
      <c r="UGK30" s="497"/>
      <c r="UGL30" s="497"/>
      <c r="UGM30" s="497"/>
      <c r="UGN30" s="497"/>
      <c r="UGO30" s="497"/>
      <c r="UGP30" s="497"/>
      <c r="UGQ30" s="497"/>
      <c r="UGR30" s="497"/>
      <c r="UGS30" s="497"/>
      <c r="UGT30" s="497"/>
      <c r="UGU30" s="497"/>
      <c r="UGV30" s="497"/>
      <c r="UGW30" s="497"/>
      <c r="UGX30" s="497"/>
      <c r="UGY30" s="497"/>
      <c r="UGZ30" s="497"/>
      <c r="UHA30" s="497"/>
      <c r="UHB30" s="497"/>
      <c r="UHC30" s="497"/>
      <c r="UHD30" s="497"/>
      <c r="UHE30" s="497"/>
      <c r="UHF30" s="497"/>
      <c r="UHG30" s="497"/>
      <c r="UHH30" s="497"/>
      <c r="UHI30" s="497"/>
      <c r="UHJ30" s="497"/>
      <c r="UHK30" s="497"/>
      <c r="UHL30" s="497"/>
      <c r="UHM30" s="497"/>
      <c r="UHN30" s="497"/>
      <c r="UHO30" s="497"/>
      <c r="UHP30" s="497"/>
      <c r="UHQ30" s="497"/>
      <c r="UHR30" s="497"/>
      <c r="UHS30" s="497"/>
      <c r="UHT30" s="497"/>
      <c r="UHU30" s="497"/>
      <c r="UHV30" s="497"/>
      <c r="UHW30" s="497"/>
      <c r="UHX30" s="497"/>
      <c r="UHY30" s="497"/>
      <c r="UHZ30" s="497"/>
      <c r="UIA30" s="497"/>
      <c r="UIB30" s="497"/>
      <c r="UIC30" s="497"/>
      <c r="UID30" s="497"/>
      <c r="UIE30" s="497"/>
      <c r="UIF30" s="497"/>
      <c r="UIG30" s="497"/>
      <c r="UIH30" s="497"/>
      <c r="UII30" s="497"/>
      <c r="UIJ30" s="497"/>
      <c r="UIK30" s="497"/>
      <c r="UIL30" s="497"/>
      <c r="UIM30" s="497"/>
      <c r="UIN30" s="497"/>
      <c r="UIO30" s="497"/>
      <c r="UIP30" s="497"/>
      <c r="UIQ30" s="497"/>
      <c r="UIR30" s="497"/>
      <c r="UIS30" s="497"/>
      <c r="UIT30" s="497"/>
      <c r="UIU30" s="497"/>
      <c r="UIV30" s="497"/>
      <c r="UIW30" s="497"/>
      <c r="UIX30" s="497"/>
      <c r="UIY30" s="497"/>
      <c r="UIZ30" s="497"/>
      <c r="UJA30" s="497"/>
      <c r="UJB30" s="497"/>
      <c r="UJC30" s="497"/>
      <c r="UJD30" s="497"/>
      <c r="UJE30" s="497"/>
      <c r="UJF30" s="497"/>
      <c r="UJG30" s="497"/>
      <c r="UJH30" s="497"/>
      <c r="UJI30" s="497"/>
      <c r="UJJ30" s="497"/>
      <c r="UJK30" s="497"/>
      <c r="UJL30" s="497"/>
      <c r="UJM30" s="497"/>
      <c r="UJN30" s="497"/>
      <c r="UJO30" s="497"/>
      <c r="UJP30" s="497"/>
      <c r="UJQ30" s="497"/>
      <c r="UJR30" s="497"/>
      <c r="UJS30" s="497"/>
      <c r="UJT30" s="497"/>
      <c r="UJU30" s="497"/>
      <c r="UJV30" s="497"/>
      <c r="UJW30" s="497"/>
      <c r="UJX30" s="497"/>
      <c r="UJY30" s="497"/>
      <c r="UJZ30" s="497"/>
      <c r="UKA30" s="497"/>
      <c r="UKB30" s="497"/>
      <c r="UKC30" s="497"/>
      <c r="UKD30" s="497"/>
      <c r="UKE30" s="497"/>
      <c r="UKF30" s="497"/>
      <c r="UKG30" s="497"/>
      <c r="UKH30" s="497"/>
      <c r="UKI30" s="497"/>
      <c r="UKJ30" s="497"/>
      <c r="UKK30" s="497"/>
      <c r="UKL30" s="497"/>
      <c r="UKM30" s="497"/>
      <c r="UKN30" s="497"/>
      <c r="UKO30" s="497"/>
      <c r="UKP30" s="497"/>
      <c r="UKQ30" s="497"/>
      <c r="UKR30" s="497"/>
      <c r="UKS30" s="497"/>
      <c r="UKT30" s="497"/>
      <c r="UKU30" s="497"/>
      <c r="UKV30" s="497"/>
      <c r="UKW30" s="497"/>
      <c r="UKX30" s="497"/>
      <c r="UKY30" s="497"/>
      <c r="UKZ30" s="497"/>
      <c r="ULA30" s="497"/>
      <c r="ULB30" s="497"/>
      <c r="ULC30" s="497"/>
      <c r="ULD30" s="497"/>
      <c r="ULE30" s="497"/>
      <c r="ULF30" s="497"/>
      <c r="ULG30" s="497"/>
      <c r="ULH30" s="497"/>
      <c r="ULI30" s="497"/>
      <c r="ULJ30" s="497"/>
      <c r="ULK30" s="497"/>
      <c r="ULL30" s="497"/>
      <c r="ULM30" s="497"/>
      <c r="ULN30" s="497"/>
      <c r="ULO30" s="497"/>
      <c r="ULP30" s="497"/>
      <c r="ULQ30" s="497"/>
      <c r="ULR30" s="497"/>
      <c r="ULS30" s="497"/>
      <c r="ULT30" s="497"/>
      <c r="ULU30" s="497"/>
      <c r="ULV30" s="497"/>
      <c r="ULW30" s="497"/>
      <c r="ULX30" s="497"/>
      <c r="ULY30" s="497"/>
      <c r="ULZ30" s="497"/>
      <c r="UMA30" s="497"/>
      <c r="UMB30" s="497"/>
      <c r="UMC30" s="497"/>
      <c r="UMD30" s="497"/>
      <c r="UME30" s="497"/>
      <c r="UMF30" s="497"/>
      <c r="UMG30" s="497"/>
      <c r="UMH30" s="497"/>
      <c r="UMI30" s="497"/>
      <c r="UMJ30" s="497"/>
      <c r="UMK30" s="497"/>
      <c r="UML30" s="497"/>
      <c r="UMM30" s="497"/>
      <c r="UMN30" s="497"/>
      <c r="UMO30" s="497"/>
      <c r="UMP30" s="497"/>
      <c r="UMQ30" s="497"/>
      <c r="UMR30" s="497"/>
      <c r="UMS30" s="497"/>
      <c r="UMT30" s="497"/>
      <c r="UMU30" s="497"/>
      <c r="UMV30" s="497"/>
      <c r="UMW30" s="497"/>
      <c r="UMX30" s="497"/>
      <c r="UMY30" s="497"/>
      <c r="UMZ30" s="497"/>
      <c r="UNA30" s="497"/>
      <c r="UNB30" s="497"/>
      <c r="UNC30" s="497"/>
      <c r="UND30" s="497"/>
      <c r="UNE30" s="497"/>
      <c r="UNF30" s="497"/>
      <c r="UNG30" s="497"/>
      <c r="UNH30" s="497"/>
      <c r="UNI30" s="497"/>
      <c r="UNJ30" s="497"/>
      <c r="UNK30" s="497"/>
      <c r="UNL30" s="497"/>
      <c r="UNM30" s="497"/>
      <c r="UNN30" s="497"/>
      <c r="UNO30" s="497"/>
      <c r="UNP30" s="497"/>
      <c r="UNQ30" s="497"/>
      <c r="UNR30" s="497"/>
      <c r="UNS30" s="497"/>
      <c r="UNT30" s="497"/>
      <c r="UNU30" s="497"/>
      <c r="UNV30" s="497"/>
      <c r="UNW30" s="497"/>
      <c r="UNX30" s="497"/>
      <c r="UNY30" s="497"/>
      <c r="UNZ30" s="497"/>
      <c r="UOA30" s="497"/>
      <c r="UOB30" s="497"/>
      <c r="UOC30" s="497"/>
      <c r="UOD30" s="497"/>
      <c r="UOE30" s="497"/>
      <c r="UOF30" s="497"/>
      <c r="UOG30" s="497"/>
      <c r="UOH30" s="497"/>
      <c r="UOI30" s="497"/>
      <c r="UOJ30" s="497"/>
      <c r="UOK30" s="497"/>
      <c r="UOL30" s="497"/>
      <c r="UOM30" s="497"/>
      <c r="UON30" s="497"/>
      <c r="UOO30" s="497"/>
      <c r="UOP30" s="497"/>
      <c r="UOQ30" s="497"/>
      <c r="UOR30" s="497"/>
      <c r="UOS30" s="497"/>
      <c r="UOT30" s="497"/>
      <c r="UOU30" s="497"/>
      <c r="UOV30" s="497"/>
      <c r="UOW30" s="497"/>
      <c r="UOX30" s="497"/>
      <c r="UOY30" s="497"/>
      <c r="UOZ30" s="497"/>
      <c r="UPA30" s="497"/>
      <c r="UPB30" s="497"/>
      <c r="UPC30" s="497"/>
      <c r="UPD30" s="497"/>
      <c r="UPE30" s="497"/>
      <c r="UPF30" s="497"/>
      <c r="UPG30" s="497"/>
      <c r="UPH30" s="497"/>
      <c r="UPI30" s="497"/>
      <c r="UPJ30" s="497"/>
      <c r="UPK30" s="497"/>
      <c r="UPL30" s="497"/>
      <c r="UPM30" s="497"/>
      <c r="UPN30" s="497"/>
      <c r="UPO30" s="497"/>
      <c r="UPP30" s="497"/>
      <c r="UPQ30" s="497"/>
      <c r="UPR30" s="497"/>
      <c r="UPS30" s="497"/>
      <c r="UPT30" s="497"/>
      <c r="UPU30" s="497"/>
      <c r="UPV30" s="497"/>
      <c r="UPW30" s="497"/>
      <c r="UPX30" s="497"/>
      <c r="UPY30" s="497"/>
      <c r="UPZ30" s="497"/>
      <c r="UQA30" s="497"/>
      <c r="UQB30" s="497"/>
      <c r="UQC30" s="497"/>
      <c r="UQD30" s="497"/>
      <c r="UQE30" s="497"/>
      <c r="UQF30" s="497"/>
      <c r="UQG30" s="497"/>
      <c r="UQH30" s="497"/>
      <c r="UQI30" s="497"/>
      <c r="UQJ30" s="497"/>
      <c r="UQK30" s="497"/>
      <c r="UQL30" s="497"/>
      <c r="UQM30" s="497"/>
      <c r="UQN30" s="497"/>
      <c r="UQO30" s="497"/>
      <c r="UQP30" s="497"/>
      <c r="UQQ30" s="497"/>
      <c r="UQR30" s="497"/>
      <c r="UQS30" s="497"/>
      <c r="UQT30" s="497"/>
      <c r="UQU30" s="497"/>
      <c r="UQV30" s="497"/>
      <c r="UQW30" s="497"/>
      <c r="UQX30" s="497"/>
      <c r="UQY30" s="497"/>
      <c r="UQZ30" s="497"/>
      <c r="URA30" s="497"/>
      <c r="URB30" s="497"/>
      <c r="URC30" s="497"/>
      <c r="URD30" s="497"/>
      <c r="URE30" s="497"/>
      <c r="URF30" s="497"/>
      <c r="URG30" s="497"/>
      <c r="URH30" s="497"/>
      <c r="URI30" s="497"/>
      <c r="URJ30" s="497"/>
      <c r="URK30" s="497"/>
      <c r="URL30" s="497"/>
      <c r="URM30" s="497"/>
      <c r="URN30" s="497"/>
      <c r="URO30" s="497"/>
      <c r="URP30" s="497"/>
      <c r="URQ30" s="497"/>
      <c r="URR30" s="497"/>
      <c r="URS30" s="497"/>
      <c r="URT30" s="497"/>
      <c r="URU30" s="497"/>
      <c r="URV30" s="497"/>
      <c r="URW30" s="497"/>
      <c r="URX30" s="497"/>
      <c r="URY30" s="497"/>
      <c r="URZ30" s="497"/>
      <c r="USA30" s="497"/>
      <c r="USB30" s="497"/>
      <c r="USC30" s="497"/>
      <c r="USD30" s="497"/>
      <c r="USE30" s="497"/>
      <c r="USF30" s="497"/>
      <c r="USG30" s="497"/>
      <c r="USH30" s="497"/>
      <c r="USI30" s="497"/>
      <c r="USJ30" s="497"/>
      <c r="USK30" s="497"/>
      <c r="USL30" s="497"/>
      <c r="USM30" s="497"/>
      <c r="USN30" s="497"/>
      <c r="USO30" s="497"/>
      <c r="USP30" s="497"/>
      <c r="USQ30" s="497"/>
      <c r="USR30" s="497"/>
      <c r="USS30" s="497"/>
      <c r="UST30" s="497"/>
      <c r="USU30" s="497"/>
      <c r="USV30" s="497"/>
      <c r="USW30" s="497"/>
      <c r="USX30" s="497"/>
      <c r="USY30" s="497"/>
      <c r="USZ30" s="497"/>
      <c r="UTA30" s="497"/>
      <c r="UTB30" s="497"/>
      <c r="UTC30" s="497"/>
      <c r="UTD30" s="497"/>
      <c r="UTE30" s="497"/>
      <c r="UTF30" s="497"/>
      <c r="UTG30" s="497"/>
      <c r="UTH30" s="497"/>
      <c r="UTI30" s="497"/>
      <c r="UTJ30" s="497"/>
      <c r="UTK30" s="497"/>
      <c r="UTL30" s="497"/>
      <c r="UTM30" s="497"/>
      <c r="UTN30" s="497"/>
      <c r="UTO30" s="497"/>
      <c r="UTP30" s="497"/>
      <c r="UTQ30" s="497"/>
      <c r="UTR30" s="497"/>
      <c r="UTS30" s="497"/>
      <c r="UTT30" s="497"/>
      <c r="UTU30" s="497"/>
      <c r="UTV30" s="497"/>
      <c r="UTW30" s="497"/>
      <c r="UTX30" s="497"/>
      <c r="UTY30" s="497"/>
      <c r="UTZ30" s="497"/>
      <c r="UUA30" s="497"/>
      <c r="UUB30" s="497"/>
      <c r="UUC30" s="497"/>
      <c r="UUD30" s="497"/>
      <c r="UUE30" s="497"/>
      <c r="UUF30" s="497"/>
      <c r="UUG30" s="497"/>
      <c r="UUH30" s="497"/>
      <c r="UUI30" s="497"/>
      <c r="UUJ30" s="497"/>
      <c r="UUK30" s="497"/>
      <c r="UUL30" s="497"/>
      <c r="UUM30" s="497"/>
      <c r="UUN30" s="497"/>
      <c r="UUO30" s="497"/>
      <c r="UUP30" s="497"/>
      <c r="UUQ30" s="497"/>
      <c r="UUR30" s="497"/>
      <c r="UUS30" s="497"/>
      <c r="UUT30" s="497"/>
      <c r="UUU30" s="497"/>
      <c r="UUV30" s="497"/>
      <c r="UUW30" s="497"/>
      <c r="UUX30" s="497"/>
      <c r="UUY30" s="497"/>
      <c r="UUZ30" s="497"/>
      <c r="UVA30" s="497"/>
      <c r="UVB30" s="497"/>
      <c r="UVC30" s="497"/>
      <c r="UVD30" s="497"/>
      <c r="UVE30" s="497"/>
      <c r="UVF30" s="497"/>
      <c r="UVG30" s="497"/>
      <c r="UVH30" s="497"/>
      <c r="UVI30" s="497"/>
      <c r="UVJ30" s="497"/>
      <c r="UVK30" s="497"/>
      <c r="UVL30" s="497"/>
      <c r="UVM30" s="497"/>
      <c r="UVN30" s="497"/>
      <c r="UVO30" s="497"/>
      <c r="UVP30" s="497"/>
      <c r="UVQ30" s="497"/>
      <c r="UVR30" s="497"/>
      <c r="UVS30" s="497"/>
      <c r="UVT30" s="497"/>
      <c r="UVU30" s="497"/>
      <c r="UVV30" s="497"/>
      <c r="UVW30" s="497"/>
      <c r="UVX30" s="497"/>
      <c r="UVY30" s="497"/>
      <c r="UVZ30" s="497"/>
      <c r="UWA30" s="497"/>
      <c r="UWB30" s="497"/>
      <c r="UWC30" s="497"/>
      <c r="UWD30" s="497"/>
      <c r="UWE30" s="497"/>
      <c r="UWF30" s="497"/>
      <c r="UWG30" s="497"/>
      <c r="UWH30" s="497"/>
      <c r="UWI30" s="497"/>
      <c r="UWJ30" s="497"/>
      <c r="UWK30" s="497"/>
      <c r="UWL30" s="497"/>
      <c r="UWM30" s="497"/>
      <c r="UWN30" s="497"/>
      <c r="UWO30" s="497"/>
      <c r="UWP30" s="497"/>
      <c r="UWQ30" s="497"/>
      <c r="UWR30" s="497"/>
      <c r="UWS30" s="497"/>
      <c r="UWT30" s="497"/>
      <c r="UWU30" s="497"/>
      <c r="UWV30" s="497"/>
      <c r="UWW30" s="497"/>
      <c r="UWX30" s="497"/>
      <c r="UWY30" s="497"/>
      <c r="UWZ30" s="497"/>
      <c r="UXA30" s="497"/>
      <c r="UXB30" s="497"/>
      <c r="UXC30" s="497"/>
      <c r="UXD30" s="497"/>
      <c r="UXE30" s="497"/>
      <c r="UXF30" s="497"/>
      <c r="UXG30" s="497"/>
      <c r="UXH30" s="497"/>
      <c r="UXI30" s="497"/>
      <c r="UXJ30" s="497"/>
      <c r="UXK30" s="497"/>
      <c r="UXL30" s="497"/>
      <c r="UXM30" s="497"/>
      <c r="UXN30" s="497"/>
      <c r="UXO30" s="497"/>
      <c r="UXP30" s="497"/>
      <c r="UXQ30" s="497"/>
      <c r="UXR30" s="497"/>
      <c r="UXS30" s="497"/>
      <c r="UXT30" s="497"/>
      <c r="UXU30" s="497"/>
      <c r="UXV30" s="497"/>
      <c r="UXW30" s="497"/>
      <c r="UXX30" s="497"/>
      <c r="UXY30" s="497"/>
      <c r="UXZ30" s="497"/>
      <c r="UYA30" s="497"/>
      <c r="UYB30" s="497"/>
      <c r="UYC30" s="497"/>
      <c r="UYD30" s="497"/>
      <c r="UYE30" s="497"/>
      <c r="UYF30" s="497"/>
      <c r="UYG30" s="497"/>
      <c r="UYH30" s="497"/>
      <c r="UYI30" s="497"/>
      <c r="UYJ30" s="497"/>
      <c r="UYK30" s="497"/>
      <c r="UYL30" s="497"/>
      <c r="UYM30" s="497"/>
      <c r="UYN30" s="497"/>
      <c r="UYO30" s="497"/>
      <c r="UYP30" s="497"/>
      <c r="UYQ30" s="497"/>
      <c r="UYR30" s="497"/>
      <c r="UYS30" s="497"/>
      <c r="UYT30" s="497"/>
      <c r="UYU30" s="497"/>
      <c r="UYV30" s="497"/>
      <c r="UYW30" s="497"/>
      <c r="UYX30" s="497"/>
      <c r="UYY30" s="497"/>
      <c r="UYZ30" s="497"/>
      <c r="UZA30" s="497"/>
      <c r="UZB30" s="497"/>
      <c r="UZC30" s="497"/>
      <c r="UZD30" s="497"/>
      <c r="UZE30" s="497"/>
      <c r="UZF30" s="497"/>
      <c r="UZG30" s="497"/>
      <c r="UZH30" s="497"/>
      <c r="UZI30" s="497"/>
      <c r="UZJ30" s="497"/>
      <c r="UZK30" s="497"/>
      <c r="UZL30" s="497"/>
      <c r="UZM30" s="497"/>
      <c r="UZN30" s="497"/>
      <c r="UZO30" s="497"/>
      <c r="UZP30" s="497"/>
      <c r="UZQ30" s="497"/>
      <c r="UZR30" s="497"/>
      <c r="UZS30" s="497"/>
      <c r="UZT30" s="497"/>
      <c r="UZU30" s="497"/>
      <c r="UZV30" s="497"/>
      <c r="UZW30" s="497"/>
      <c r="UZX30" s="497"/>
      <c r="UZY30" s="497"/>
      <c r="UZZ30" s="497"/>
      <c r="VAA30" s="497"/>
      <c r="VAB30" s="497"/>
      <c r="VAC30" s="497"/>
      <c r="VAD30" s="497"/>
      <c r="VAE30" s="497"/>
      <c r="VAF30" s="497"/>
      <c r="VAG30" s="497"/>
      <c r="VAH30" s="497"/>
      <c r="VAI30" s="497"/>
      <c r="VAJ30" s="497"/>
      <c r="VAK30" s="497"/>
      <c r="VAL30" s="497"/>
      <c r="VAM30" s="497"/>
      <c r="VAN30" s="497"/>
      <c r="VAO30" s="497"/>
      <c r="VAP30" s="497"/>
      <c r="VAQ30" s="497"/>
      <c r="VAR30" s="497"/>
      <c r="VAS30" s="497"/>
      <c r="VAT30" s="497"/>
      <c r="VAU30" s="497"/>
      <c r="VAV30" s="497"/>
      <c r="VAW30" s="497"/>
      <c r="VAX30" s="497"/>
      <c r="VAY30" s="497"/>
      <c r="VAZ30" s="497"/>
      <c r="VBA30" s="497"/>
      <c r="VBB30" s="497"/>
      <c r="VBC30" s="497"/>
      <c r="VBD30" s="497"/>
      <c r="VBE30" s="497"/>
      <c r="VBF30" s="497"/>
      <c r="VBG30" s="497"/>
      <c r="VBH30" s="497"/>
      <c r="VBI30" s="497"/>
      <c r="VBJ30" s="497"/>
      <c r="VBK30" s="497"/>
      <c r="VBL30" s="497"/>
      <c r="VBM30" s="497"/>
      <c r="VBN30" s="497"/>
      <c r="VBO30" s="497"/>
      <c r="VBP30" s="497"/>
      <c r="VBQ30" s="497"/>
      <c r="VBR30" s="497"/>
      <c r="VBS30" s="497"/>
      <c r="VBT30" s="497"/>
      <c r="VBU30" s="497"/>
      <c r="VBV30" s="497"/>
      <c r="VBW30" s="497"/>
      <c r="VBX30" s="497"/>
      <c r="VBY30" s="497"/>
      <c r="VBZ30" s="497"/>
      <c r="VCA30" s="497"/>
      <c r="VCB30" s="497"/>
      <c r="VCC30" s="497"/>
      <c r="VCD30" s="497"/>
      <c r="VCE30" s="497"/>
      <c r="VCF30" s="497"/>
      <c r="VCG30" s="497"/>
      <c r="VCH30" s="497"/>
      <c r="VCI30" s="497"/>
      <c r="VCJ30" s="497"/>
      <c r="VCK30" s="497"/>
      <c r="VCL30" s="497"/>
      <c r="VCM30" s="497"/>
      <c r="VCN30" s="497"/>
      <c r="VCO30" s="497"/>
      <c r="VCP30" s="497"/>
      <c r="VCQ30" s="497"/>
      <c r="VCR30" s="497"/>
      <c r="VCS30" s="497"/>
      <c r="VCT30" s="497"/>
      <c r="VCU30" s="497"/>
      <c r="VCV30" s="497"/>
      <c r="VCW30" s="497"/>
      <c r="VCX30" s="497"/>
      <c r="VCY30" s="497"/>
      <c r="VCZ30" s="497"/>
      <c r="VDA30" s="497"/>
      <c r="VDB30" s="497"/>
      <c r="VDC30" s="497"/>
      <c r="VDD30" s="497"/>
      <c r="VDE30" s="497"/>
      <c r="VDF30" s="497"/>
      <c r="VDG30" s="497"/>
      <c r="VDH30" s="497"/>
      <c r="VDI30" s="497"/>
      <c r="VDJ30" s="497"/>
      <c r="VDK30" s="497"/>
      <c r="VDL30" s="497"/>
      <c r="VDM30" s="497"/>
      <c r="VDN30" s="497"/>
      <c r="VDO30" s="497"/>
      <c r="VDP30" s="497"/>
      <c r="VDQ30" s="497"/>
      <c r="VDR30" s="497"/>
      <c r="VDS30" s="497"/>
      <c r="VDT30" s="497"/>
      <c r="VDU30" s="497"/>
      <c r="VDV30" s="497"/>
      <c r="VDW30" s="497"/>
      <c r="VDX30" s="497"/>
      <c r="VDY30" s="497"/>
      <c r="VDZ30" s="497"/>
      <c r="VEA30" s="497"/>
      <c r="VEB30" s="497"/>
      <c r="VEC30" s="497"/>
      <c r="VED30" s="497"/>
      <c r="VEE30" s="497"/>
      <c r="VEF30" s="497"/>
      <c r="VEG30" s="497"/>
      <c r="VEH30" s="497"/>
      <c r="VEI30" s="497"/>
      <c r="VEJ30" s="497"/>
      <c r="VEK30" s="497"/>
      <c r="VEL30" s="497"/>
      <c r="VEM30" s="497"/>
      <c r="VEN30" s="497"/>
      <c r="VEO30" s="497"/>
      <c r="VEP30" s="497"/>
      <c r="VEQ30" s="497"/>
      <c r="VER30" s="497"/>
      <c r="VES30" s="497"/>
      <c r="VET30" s="497"/>
      <c r="VEU30" s="497"/>
      <c r="VEV30" s="497"/>
      <c r="VEW30" s="497"/>
      <c r="VEX30" s="497"/>
      <c r="VEY30" s="497"/>
      <c r="VEZ30" s="497"/>
      <c r="VFA30" s="497"/>
      <c r="VFB30" s="497"/>
      <c r="VFC30" s="497"/>
      <c r="VFD30" s="497"/>
      <c r="VFE30" s="497"/>
      <c r="VFF30" s="497"/>
      <c r="VFG30" s="497"/>
      <c r="VFH30" s="497"/>
      <c r="VFI30" s="497"/>
      <c r="VFJ30" s="497"/>
      <c r="VFK30" s="497"/>
      <c r="VFL30" s="497"/>
      <c r="VFM30" s="497"/>
      <c r="VFN30" s="497"/>
      <c r="VFO30" s="497"/>
      <c r="VFP30" s="497"/>
      <c r="VFQ30" s="497"/>
      <c r="VFR30" s="497"/>
      <c r="VFS30" s="497"/>
      <c r="VFT30" s="497"/>
      <c r="VFU30" s="497"/>
      <c r="VFV30" s="497"/>
      <c r="VFW30" s="497"/>
      <c r="VFX30" s="497"/>
      <c r="VFY30" s="497"/>
      <c r="VFZ30" s="497"/>
      <c r="VGA30" s="497"/>
      <c r="VGB30" s="497"/>
      <c r="VGC30" s="497"/>
      <c r="VGD30" s="497"/>
      <c r="VGE30" s="497"/>
      <c r="VGF30" s="497"/>
      <c r="VGG30" s="497"/>
      <c r="VGH30" s="497"/>
      <c r="VGI30" s="497"/>
      <c r="VGJ30" s="497"/>
      <c r="VGK30" s="497"/>
      <c r="VGL30" s="497"/>
      <c r="VGM30" s="497"/>
      <c r="VGN30" s="497"/>
      <c r="VGO30" s="497"/>
      <c r="VGP30" s="497"/>
      <c r="VGQ30" s="497"/>
      <c r="VGR30" s="497"/>
      <c r="VGS30" s="497"/>
      <c r="VGT30" s="497"/>
      <c r="VGU30" s="497"/>
      <c r="VGV30" s="497"/>
      <c r="VGW30" s="497"/>
      <c r="VGX30" s="497"/>
      <c r="VGY30" s="497"/>
      <c r="VGZ30" s="497"/>
      <c r="VHA30" s="497"/>
      <c r="VHB30" s="497"/>
      <c r="VHC30" s="497"/>
      <c r="VHD30" s="497"/>
      <c r="VHE30" s="497"/>
      <c r="VHF30" s="497"/>
      <c r="VHG30" s="497"/>
      <c r="VHH30" s="497"/>
      <c r="VHI30" s="497"/>
      <c r="VHJ30" s="497"/>
      <c r="VHK30" s="497"/>
      <c r="VHL30" s="497"/>
      <c r="VHM30" s="497"/>
      <c r="VHN30" s="497"/>
      <c r="VHO30" s="497"/>
      <c r="VHP30" s="497"/>
      <c r="VHQ30" s="497"/>
      <c r="VHR30" s="497"/>
      <c r="VHS30" s="497"/>
      <c r="VHT30" s="497"/>
      <c r="VHU30" s="497"/>
      <c r="VHV30" s="497"/>
      <c r="VHW30" s="497"/>
      <c r="VHX30" s="497"/>
      <c r="VHY30" s="497"/>
      <c r="VHZ30" s="497"/>
      <c r="VIA30" s="497"/>
      <c r="VIB30" s="497"/>
      <c r="VIC30" s="497"/>
      <c r="VID30" s="497"/>
      <c r="VIE30" s="497"/>
      <c r="VIF30" s="497"/>
      <c r="VIG30" s="497"/>
      <c r="VIH30" s="497"/>
      <c r="VII30" s="497"/>
      <c r="VIJ30" s="497"/>
      <c r="VIK30" s="497"/>
      <c r="VIL30" s="497"/>
      <c r="VIM30" s="497"/>
      <c r="VIN30" s="497"/>
      <c r="VIO30" s="497"/>
      <c r="VIP30" s="497"/>
      <c r="VIQ30" s="497"/>
      <c r="VIR30" s="497"/>
      <c r="VIS30" s="497"/>
      <c r="VIT30" s="497"/>
      <c r="VIU30" s="497"/>
      <c r="VIV30" s="497"/>
      <c r="VIW30" s="497"/>
      <c r="VIX30" s="497"/>
      <c r="VIY30" s="497"/>
      <c r="VIZ30" s="497"/>
      <c r="VJA30" s="497"/>
      <c r="VJB30" s="497"/>
      <c r="VJC30" s="497"/>
      <c r="VJD30" s="497"/>
      <c r="VJE30" s="497"/>
      <c r="VJF30" s="497"/>
      <c r="VJG30" s="497"/>
      <c r="VJH30" s="497"/>
      <c r="VJI30" s="497"/>
      <c r="VJJ30" s="497"/>
      <c r="VJK30" s="497"/>
      <c r="VJL30" s="497"/>
      <c r="VJM30" s="497"/>
      <c r="VJN30" s="497"/>
      <c r="VJO30" s="497"/>
      <c r="VJP30" s="497"/>
      <c r="VJQ30" s="497"/>
      <c r="VJR30" s="497"/>
      <c r="VJS30" s="497"/>
      <c r="VJT30" s="497"/>
      <c r="VJU30" s="497"/>
      <c r="VJV30" s="497"/>
      <c r="VJW30" s="497"/>
      <c r="VJX30" s="497"/>
      <c r="VJY30" s="497"/>
      <c r="VJZ30" s="497"/>
      <c r="VKA30" s="497"/>
      <c r="VKB30" s="497"/>
      <c r="VKC30" s="497"/>
      <c r="VKD30" s="497"/>
      <c r="VKE30" s="497"/>
      <c r="VKF30" s="497"/>
      <c r="VKG30" s="497"/>
      <c r="VKH30" s="497"/>
      <c r="VKI30" s="497"/>
      <c r="VKJ30" s="497"/>
      <c r="VKK30" s="497"/>
      <c r="VKL30" s="497"/>
      <c r="VKM30" s="497"/>
      <c r="VKN30" s="497"/>
      <c r="VKO30" s="497"/>
      <c r="VKP30" s="497"/>
      <c r="VKQ30" s="497"/>
      <c r="VKR30" s="497"/>
      <c r="VKS30" s="497"/>
      <c r="VKT30" s="497"/>
      <c r="VKU30" s="497"/>
      <c r="VKV30" s="497"/>
      <c r="VKW30" s="497"/>
      <c r="VKX30" s="497"/>
      <c r="VKY30" s="497"/>
      <c r="VKZ30" s="497"/>
      <c r="VLA30" s="497"/>
      <c r="VLB30" s="497"/>
      <c r="VLC30" s="497"/>
      <c r="VLD30" s="497"/>
      <c r="VLE30" s="497"/>
      <c r="VLF30" s="497"/>
      <c r="VLG30" s="497"/>
      <c r="VLH30" s="497"/>
      <c r="VLI30" s="497"/>
      <c r="VLJ30" s="497"/>
      <c r="VLK30" s="497"/>
      <c r="VLL30" s="497"/>
      <c r="VLM30" s="497"/>
      <c r="VLN30" s="497"/>
      <c r="VLO30" s="497"/>
      <c r="VLP30" s="497"/>
      <c r="VLQ30" s="497"/>
      <c r="VLR30" s="497"/>
      <c r="VLS30" s="497"/>
      <c r="VLT30" s="497"/>
      <c r="VLU30" s="497"/>
      <c r="VLV30" s="497"/>
      <c r="VLW30" s="497"/>
      <c r="VLX30" s="497"/>
      <c r="VLY30" s="497"/>
      <c r="VLZ30" s="497"/>
      <c r="VMA30" s="497"/>
      <c r="VMB30" s="497"/>
      <c r="VMC30" s="497"/>
      <c r="VMD30" s="497"/>
      <c r="VME30" s="497"/>
      <c r="VMF30" s="497"/>
      <c r="VMG30" s="497"/>
      <c r="VMH30" s="497"/>
      <c r="VMI30" s="497"/>
      <c r="VMJ30" s="497"/>
      <c r="VMK30" s="497"/>
      <c r="VML30" s="497"/>
      <c r="VMM30" s="497"/>
      <c r="VMN30" s="497"/>
      <c r="VMO30" s="497"/>
      <c r="VMP30" s="497"/>
      <c r="VMQ30" s="497"/>
      <c r="VMR30" s="497"/>
      <c r="VMS30" s="497"/>
      <c r="VMT30" s="497"/>
      <c r="VMU30" s="497"/>
      <c r="VMV30" s="497"/>
      <c r="VMW30" s="497"/>
      <c r="VMX30" s="497"/>
      <c r="VMY30" s="497"/>
      <c r="VMZ30" s="497"/>
      <c r="VNA30" s="497"/>
      <c r="VNB30" s="497"/>
      <c r="VNC30" s="497"/>
      <c r="VND30" s="497"/>
      <c r="VNE30" s="497"/>
      <c r="VNF30" s="497"/>
      <c r="VNG30" s="497"/>
      <c r="VNH30" s="497"/>
      <c r="VNI30" s="497"/>
      <c r="VNJ30" s="497"/>
      <c r="VNK30" s="497"/>
      <c r="VNL30" s="497"/>
      <c r="VNM30" s="497"/>
      <c r="VNN30" s="497"/>
      <c r="VNO30" s="497"/>
      <c r="VNP30" s="497"/>
      <c r="VNQ30" s="497"/>
      <c r="VNR30" s="497"/>
      <c r="VNS30" s="497"/>
      <c r="VNT30" s="497"/>
      <c r="VNU30" s="497"/>
      <c r="VNV30" s="497"/>
      <c r="VNW30" s="497"/>
      <c r="VNX30" s="497"/>
      <c r="VNY30" s="497"/>
      <c r="VNZ30" s="497"/>
      <c r="VOA30" s="497"/>
      <c r="VOB30" s="497"/>
      <c r="VOC30" s="497"/>
      <c r="VOD30" s="497"/>
      <c r="VOE30" s="497"/>
      <c r="VOF30" s="497"/>
      <c r="VOG30" s="497"/>
      <c r="VOH30" s="497"/>
      <c r="VOI30" s="497"/>
      <c r="VOJ30" s="497"/>
      <c r="VOK30" s="497"/>
      <c r="VOL30" s="497"/>
      <c r="VOM30" s="497"/>
      <c r="VON30" s="497"/>
      <c r="VOO30" s="497"/>
      <c r="VOP30" s="497"/>
      <c r="VOQ30" s="497"/>
      <c r="VOR30" s="497"/>
      <c r="VOS30" s="497"/>
      <c r="VOT30" s="497"/>
      <c r="VOU30" s="497"/>
      <c r="VOV30" s="497"/>
      <c r="VOW30" s="497"/>
      <c r="VOX30" s="497"/>
      <c r="VOY30" s="497"/>
      <c r="VOZ30" s="497"/>
      <c r="VPA30" s="497"/>
      <c r="VPB30" s="497"/>
      <c r="VPC30" s="497"/>
      <c r="VPD30" s="497"/>
      <c r="VPE30" s="497"/>
      <c r="VPF30" s="497"/>
      <c r="VPG30" s="497"/>
      <c r="VPH30" s="497"/>
      <c r="VPI30" s="497"/>
      <c r="VPJ30" s="497"/>
      <c r="VPK30" s="497"/>
      <c r="VPL30" s="497"/>
      <c r="VPM30" s="497"/>
      <c r="VPN30" s="497"/>
      <c r="VPO30" s="497"/>
      <c r="VPP30" s="497"/>
      <c r="VPQ30" s="497"/>
      <c r="VPR30" s="497"/>
      <c r="VPS30" s="497"/>
      <c r="VPT30" s="497"/>
      <c r="VPU30" s="497"/>
      <c r="VPV30" s="497"/>
      <c r="VPW30" s="497"/>
      <c r="VPX30" s="497"/>
      <c r="VPY30" s="497"/>
      <c r="VPZ30" s="497"/>
      <c r="VQA30" s="497"/>
      <c r="VQB30" s="497"/>
      <c r="VQC30" s="497"/>
      <c r="VQD30" s="497"/>
      <c r="VQE30" s="497"/>
      <c r="VQF30" s="497"/>
      <c r="VQG30" s="497"/>
      <c r="VQH30" s="497"/>
      <c r="VQI30" s="497"/>
      <c r="VQJ30" s="497"/>
      <c r="VQK30" s="497"/>
      <c r="VQL30" s="497"/>
      <c r="VQM30" s="497"/>
      <c r="VQN30" s="497"/>
      <c r="VQO30" s="497"/>
      <c r="VQP30" s="497"/>
      <c r="VQQ30" s="497"/>
      <c r="VQR30" s="497"/>
      <c r="VQS30" s="497"/>
      <c r="VQT30" s="497"/>
      <c r="VQU30" s="497"/>
      <c r="VQV30" s="497"/>
      <c r="VQW30" s="497"/>
      <c r="VQX30" s="497"/>
      <c r="VQY30" s="497"/>
      <c r="VQZ30" s="497"/>
      <c r="VRA30" s="497"/>
      <c r="VRB30" s="497"/>
      <c r="VRC30" s="497"/>
      <c r="VRD30" s="497"/>
      <c r="VRE30" s="497"/>
      <c r="VRF30" s="497"/>
      <c r="VRG30" s="497"/>
      <c r="VRH30" s="497"/>
      <c r="VRI30" s="497"/>
      <c r="VRJ30" s="497"/>
      <c r="VRK30" s="497"/>
      <c r="VRL30" s="497"/>
      <c r="VRM30" s="497"/>
      <c r="VRN30" s="497"/>
      <c r="VRO30" s="497"/>
      <c r="VRP30" s="497"/>
      <c r="VRQ30" s="497"/>
      <c r="VRR30" s="497"/>
      <c r="VRS30" s="497"/>
      <c r="VRT30" s="497"/>
      <c r="VRU30" s="497"/>
      <c r="VRV30" s="497"/>
      <c r="VRW30" s="497"/>
      <c r="VRX30" s="497"/>
      <c r="VRY30" s="497"/>
      <c r="VRZ30" s="497"/>
      <c r="VSA30" s="497"/>
      <c r="VSB30" s="497"/>
      <c r="VSC30" s="497"/>
      <c r="VSD30" s="497"/>
      <c r="VSE30" s="497"/>
      <c r="VSF30" s="497"/>
      <c r="VSG30" s="497"/>
      <c r="VSH30" s="497"/>
      <c r="VSI30" s="497"/>
      <c r="VSJ30" s="497"/>
      <c r="VSK30" s="497"/>
      <c r="VSL30" s="497"/>
      <c r="VSM30" s="497"/>
      <c r="VSN30" s="497"/>
      <c r="VSO30" s="497"/>
      <c r="VSP30" s="497"/>
      <c r="VSQ30" s="497"/>
      <c r="VSR30" s="497"/>
      <c r="VSS30" s="497"/>
      <c r="VST30" s="497"/>
      <c r="VSU30" s="497"/>
      <c r="VSV30" s="497"/>
      <c r="VSW30" s="497"/>
      <c r="VSX30" s="497"/>
      <c r="VSY30" s="497"/>
      <c r="VSZ30" s="497"/>
      <c r="VTA30" s="497"/>
      <c r="VTB30" s="497"/>
      <c r="VTC30" s="497"/>
      <c r="VTD30" s="497"/>
      <c r="VTE30" s="497"/>
      <c r="VTF30" s="497"/>
      <c r="VTG30" s="497"/>
      <c r="VTH30" s="497"/>
      <c r="VTI30" s="497"/>
      <c r="VTJ30" s="497"/>
      <c r="VTK30" s="497"/>
      <c r="VTL30" s="497"/>
      <c r="VTM30" s="497"/>
      <c r="VTN30" s="497"/>
      <c r="VTO30" s="497"/>
      <c r="VTP30" s="497"/>
      <c r="VTQ30" s="497"/>
      <c r="VTR30" s="497"/>
      <c r="VTS30" s="497"/>
      <c r="VTT30" s="497"/>
      <c r="VTU30" s="497"/>
      <c r="VTV30" s="497"/>
      <c r="VTW30" s="497"/>
      <c r="VTX30" s="497"/>
      <c r="VTY30" s="497"/>
      <c r="VTZ30" s="497"/>
      <c r="VUA30" s="497"/>
      <c r="VUB30" s="497"/>
      <c r="VUC30" s="497"/>
      <c r="VUD30" s="497"/>
      <c r="VUE30" s="497"/>
      <c r="VUF30" s="497"/>
      <c r="VUG30" s="497"/>
      <c r="VUH30" s="497"/>
      <c r="VUI30" s="497"/>
      <c r="VUJ30" s="497"/>
      <c r="VUK30" s="497"/>
      <c r="VUL30" s="497"/>
      <c r="VUM30" s="497"/>
      <c r="VUN30" s="497"/>
      <c r="VUO30" s="497"/>
      <c r="VUP30" s="497"/>
      <c r="VUQ30" s="497"/>
      <c r="VUR30" s="497"/>
      <c r="VUS30" s="497"/>
      <c r="VUT30" s="497"/>
      <c r="VUU30" s="497"/>
      <c r="VUV30" s="497"/>
      <c r="VUW30" s="497"/>
      <c r="VUX30" s="497"/>
      <c r="VUY30" s="497"/>
      <c r="VUZ30" s="497"/>
      <c r="VVA30" s="497"/>
      <c r="VVB30" s="497"/>
      <c r="VVC30" s="497"/>
      <c r="VVD30" s="497"/>
      <c r="VVE30" s="497"/>
      <c r="VVF30" s="497"/>
      <c r="VVG30" s="497"/>
      <c r="VVH30" s="497"/>
      <c r="VVI30" s="497"/>
      <c r="VVJ30" s="497"/>
      <c r="VVK30" s="497"/>
      <c r="VVL30" s="497"/>
      <c r="VVM30" s="497"/>
      <c r="VVN30" s="497"/>
      <c r="VVO30" s="497"/>
      <c r="VVP30" s="497"/>
      <c r="VVQ30" s="497"/>
      <c r="VVR30" s="497"/>
      <c r="VVS30" s="497"/>
      <c r="VVT30" s="497"/>
      <c r="VVU30" s="497"/>
      <c r="VVV30" s="497"/>
      <c r="VVW30" s="497"/>
      <c r="VVX30" s="497"/>
      <c r="VVY30" s="497"/>
      <c r="VVZ30" s="497"/>
      <c r="VWA30" s="497"/>
      <c r="VWB30" s="497"/>
      <c r="VWC30" s="497"/>
      <c r="VWD30" s="497"/>
      <c r="VWE30" s="497"/>
      <c r="VWF30" s="497"/>
      <c r="VWG30" s="497"/>
      <c r="VWH30" s="497"/>
      <c r="VWI30" s="497"/>
      <c r="VWJ30" s="497"/>
      <c r="VWK30" s="497"/>
      <c r="VWL30" s="497"/>
      <c r="VWM30" s="497"/>
      <c r="VWN30" s="497"/>
      <c r="VWO30" s="497"/>
      <c r="VWP30" s="497"/>
      <c r="VWQ30" s="497"/>
      <c r="VWR30" s="497"/>
      <c r="VWS30" s="497"/>
      <c r="VWT30" s="497"/>
      <c r="VWU30" s="497"/>
      <c r="VWV30" s="497"/>
      <c r="VWW30" s="497"/>
      <c r="VWX30" s="497"/>
      <c r="VWY30" s="497"/>
      <c r="VWZ30" s="497"/>
      <c r="VXA30" s="497"/>
      <c r="VXB30" s="497"/>
      <c r="VXC30" s="497"/>
      <c r="VXD30" s="497"/>
      <c r="VXE30" s="497"/>
      <c r="VXF30" s="497"/>
      <c r="VXG30" s="497"/>
      <c r="VXH30" s="497"/>
      <c r="VXI30" s="497"/>
      <c r="VXJ30" s="497"/>
      <c r="VXK30" s="497"/>
      <c r="VXL30" s="497"/>
      <c r="VXM30" s="497"/>
      <c r="VXN30" s="497"/>
      <c r="VXO30" s="497"/>
      <c r="VXP30" s="497"/>
      <c r="VXQ30" s="497"/>
      <c r="VXR30" s="497"/>
      <c r="VXS30" s="497"/>
      <c r="VXT30" s="497"/>
      <c r="VXU30" s="497"/>
      <c r="VXV30" s="497"/>
      <c r="VXW30" s="497"/>
      <c r="VXX30" s="497"/>
      <c r="VXY30" s="497"/>
      <c r="VXZ30" s="497"/>
      <c r="VYA30" s="497"/>
      <c r="VYB30" s="497"/>
      <c r="VYC30" s="497"/>
      <c r="VYD30" s="497"/>
      <c r="VYE30" s="497"/>
      <c r="VYF30" s="497"/>
      <c r="VYG30" s="497"/>
      <c r="VYH30" s="497"/>
      <c r="VYI30" s="497"/>
      <c r="VYJ30" s="497"/>
      <c r="VYK30" s="497"/>
      <c r="VYL30" s="497"/>
      <c r="VYM30" s="497"/>
      <c r="VYN30" s="497"/>
      <c r="VYO30" s="497"/>
      <c r="VYP30" s="497"/>
      <c r="VYQ30" s="497"/>
      <c r="VYR30" s="497"/>
      <c r="VYS30" s="497"/>
      <c r="VYT30" s="497"/>
      <c r="VYU30" s="497"/>
      <c r="VYV30" s="497"/>
      <c r="VYW30" s="497"/>
      <c r="VYX30" s="497"/>
      <c r="VYY30" s="497"/>
      <c r="VYZ30" s="497"/>
      <c r="VZA30" s="497"/>
      <c r="VZB30" s="497"/>
      <c r="VZC30" s="497"/>
      <c r="VZD30" s="497"/>
      <c r="VZE30" s="497"/>
      <c r="VZF30" s="497"/>
      <c r="VZG30" s="497"/>
      <c r="VZH30" s="497"/>
      <c r="VZI30" s="497"/>
      <c r="VZJ30" s="497"/>
      <c r="VZK30" s="497"/>
      <c r="VZL30" s="497"/>
      <c r="VZM30" s="497"/>
      <c r="VZN30" s="497"/>
      <c r="VZO30" s="497"/>
      <c r="VZP30" s="497"/>
      <c r="VZQ30" s="497"/>
      <c r="VZR30" s="497"/>
      <c r="VZS30" s="497"/>
      <c r="VZT30" s="497"/>
      <c r="VZU30" s="497"/>
      <c r="VZV30" s="497"/>
      <c r="VZW30" s="497"/>
      <c r="VZX30" s="497"/>
      <c r="VZY30" s="497"/>
      <c r="VZZ30" s="497"/>
      <c r="WAA30" s="497"/>
      <c r="WAB30" s="497"/>
      <c r="WAC30" s="497"/>
      <c r="WAD30" s="497"/>
      <c r="WAE30" s="497"/>
      <c r="WAF30" s="497"/>
      <c r="WAG30" s="497"/>
      <c r="WAH30" s="497"/>
      <c r="WAI30" s="497"/>
      <c r="WAJ30" s="497"/>
      <c r="WAK30" s="497"/>
      <c r="WAL30" s="497"/>
      <c r="WAM30" s="497"/>
      <c r="WAN30" s="497"/>
      <c r="WAO30" s="497"/>
      <c r="WAP30" s="497"/>
      <c r="WAQ30" s="497"/>
      <c r="WAR30" s="497"/>
      <c r="WAS30" s="497"/>
      <c r="WAT30" s="497"/>
      <c r="WAU30" s="497"/>
      <c r="WAV30" s="497"/>
      <c r="WAW30" s="497"/>
      <c r="WAX30" s="497"/>
      <c r="WAY30" s="497"/>
      <c r="WAZ30" s="497"/>
      <c r="WBA30" s="497"/>
      <c r="WBB30" s="497"/>
      <c r="WBC30" s="497"/>
      <c r="WBD30" s="497"/>
      <c r="WBE30" s="497"/>
      <c r="WBF30" s="497"/>
      <c r="WBG30" s="497"/>
      <c r="WBH30" s="497"/>
      <c r="WBI30" s="497"/>
      <c r="WBJ30" s="497"/>
      <c r="WBK30" s="497"/>
      <c r="WBL30" s="497"/>
      <c r="WBM30" s="497"/>
      <c r="WBN30" s="497"/>
      <c r="WBO30" s="497"/>
      <c r="WBP30" s="497"/>
      <c r="WBQ30" s="497"/>
      <c r="WBR30" s="497"/>
      <c r="WBS30" s="497"/>
      <c r="WBT30" s="497"/>
      <c r="WBU30" s="497"/>
      <c r="WBV30" s="497"/>
      <c r="WBW30" s="497"/>
      <c r="WBX30" s="497"/>
      <c r="WBY30" s="497"/>
      <c r="WBZ30" s="497"/>
      <c r="WCA30" s="497"/>
      <c r="WCB30" s="497"/>
      <c r="WCC30" s="497"/>
      <c r="WCD30" s="497"/>
      <c r="WCE30" s="497"/>
      <c r="WCF30" s="497"/>
      <c r="WCG30" s="497"/>
      <c r="WCH30" s="497"/>
      <c r="WCI30" s="497"/>
      <c r="WCJ30" s="497"/>
      <c r="WCK30" s="497"/>
      <c r="WCL30" s="497"/>
      <c r="WCM30" s="497"/>
      <c r="WCN30" s="497"/>
      <c r="WCO30" s="497"/>
      <c r="WCP30" s="497"/>
      <c r="WCQ30" s="497"/>
      <c r="WCR30" s="497"/>
      <c r="WCS30" s="497"/>
      <c r="WCT30" s="497"/>
      <c r="WCU30" s="497"/>
      <c r="WCV30" s="497"/>
      <c r="WCW30" s="497"/>
      <c r="WCX30" s="497"/>
      <c r="WCY30" s="497"/>
      <c r="WCZ30" s="497"/>
      <c r="WDA30" s="497"/>
      <c r="WDB30" s="497"/>
      <c r="WDC30" s="497"/>
      <c r="WDD30" s="497"/>
      <c r="WDE30" s="497"/>
      <c r="WDF30" s="497"/>
      <c r="WDG30" s="497"/>
      <c r="WDH30" s="497"/>
      <c r="WDI30" s="497"/>
      <c r="WDJ30" s="497"/>
      <c r="WDK30" s="497"/>
      <c r="WDL30" s="497"/>
      <c r="WDM30" s="497"/>
      <c r="WDN30" s="497"/>
      <c r="WDO30" s="497"/>
      <c r="WDP30" s="497"/>
      <c r="WDQ30" s="497"/>
      <c r="WDR30" s="497"/>
      <c r="WDS30" s="497"/>
      <c r="WDT30" s="497"/>
      <c r="WDU30" s="497"/>
      <c r="WDV30" s="497"/>
      <c r="WDW30" s="497"/>
      <c r="WDX30" s="497"/>
      <c r="WDY30" s="497"/>
      <c r="WDZ30" s="497"/>
      <c r="WEA30" s="497"/>
      <c r="WEB30" s="497"/>
      <c r="WEC30" s="497"/>
      <c r="WED30" s="497"/>
      <c r="WEE30" s="497"/>
      <c r="WEF30" s="497"/>
      <c r="WEG30" s="497"/>
      <c r="WEH30" s="497"/>
      <c r="WEI30" s="497"/>
      <c r="WEJ30" s="497"/>
      <c r="WEK30" s="497"/>
      <c r="WEL30" s="497"/>
      <c r="WEM30" s="497"/>
      <c r="WEN30" s="497"/>
      <c r="WEO30" s="497"/>
      <c r="WEP30" s="497"/>
      <c r="WEQ30" s="497"/>
      <c r="WER30" s="497"/>
      <c r="WES30" s="497"/>
      <c r="WET30" s="497"/>
      <c r="WEU30" s="497"/>
      <c r="WEV30" s="497"/>
      <c r="WEW30" s="497"/>
      <c r="WEX30" s="497"/>
      <c r="WEY30" s="497"/>
      <c r="WEZ30" s="497"/>
      <c r="WFA30" s="497"/>
      <c r="WFB30" s="497"/>
      <c r="WFC30" s="497"/>
      <c r="WFD30" s="497"/>
      <c r="WFE30" s="497"/>
      <c r="WFF30" s="497"/>
      <c r="WFG30" s="497"/>
      <c r="WFH30" s="497"/>
      <c r="WFI30" s="497"/>
      <c r="WFJ30" s="497"/>
      <c r="WFK30" s="497"/>
      <c r="WFL30" s="497"/>
      <c r="WFM30" s="497"/>
      <c r="WFN30" s="497"/>
      <c r="WFO30" s="497"/>
      <c r="WFP30" s="497"/>
      <c r="WFQ30" s="497"/>
      <c r="WFR30" s="497"/>
      <c r="WFS30" s="497"/>
      <c r="WFT30" s="497"/>
      <c r="WFU30" s="497"/>
      <c r="WFV30" s="497"/>
      <c r="WFW30" s="497"/>
      <c r="WFX30" s="497"/>
      <c r="WFY30" s="497"/>
      <c r="WFZ30" s="497"/>
      <c r="WGA30" s="497"/>
      <c r="WGB30" s="497"/>
      <c r="WGC30" s="497"/>
      <c r="WGD30" s="497"/>
      <c r="WGE30" s="497"/>
      <c r="WGF30" s="497"/>
      <c r="WGG30" s="497"/>
      <c r="WGH30" s="497"/>
      <c r="WGI30" s="497"/>
      <c r="WGJ30" s="497"/>
      <c r="WGK30" s="497"/>
      <c r="WGL30" s="497"/>
      <c r="WGM30" s="497"/>
      <c r="WGN30" s="497"/>
      <c r="WGO30" s="497"/>
      <c r="WGP30" s="497"/>
      <c r="WGQ30" s="497"/>
      <c r="WGR30" s="497"/>
      <c r="WGS30" s="497"/>
      <c r="WGT30" s="497"/>
      <c r="WGU30" s="497"/>
      <c r="WGV30" s="497"/>
      <c r="WGW30" s="497"/>
      <c r="WGX30" s="497"/>
      <c r="WGY30" s="497"/>
      <c r="WGZ30" s="497"/>
      <c r="WHA30" s="497"/>
      <c r="WHB30" s="497"/>
      <c r="WHC30" s="497"/>
      <c r="WHD30" s="497"/>
      <c r="WHE30" s="497"/>
      <c r="WHF30" s="497"/>
      <c r="WHG30" s="497"/>
      <c r="WHH30" s="497"/>
      <c r="WHI30" s="497"/>
      <c r="WHJ30" s="497"/>
      <c r="WHK30" s="497"/>
      <c r="WHL30" s="497"/>
      <c r="WHM30" s="497"/>
      <c r="WHN30" s="497"/>
      <c r="WHO30" s="497"/>
      <c r="WHP30" s="497"/>
      <c r="WHQ30" s="497"/>
      <c r="WHR30" s="497"/>
      <c r="WHS30" s="497"/>
      <c r="WHT30" s="497"/>
      <c r="WHU30" s="497"/>
      <c r="WHV30" s="497"/>
      <c r="WHW30" s="497"/>
      <c r="WHX30" s="497"/>
      <c r="WHY30" s="497"/>
      <c r="WHZ30" s="497"/>
      <c r="WIA30" s="497"/>
      <c r="WIB30" s="497"/>
      <c r="WIC30" s="497"/>
      <c r="WID30" s="497"/>
      <c r="WIE30" s="497"/>
      <c r="WIF30" s="497"/>
      <c r="WIG30" s="497"/>
      <c r="WIH30" s="497"/>
      <c r="WII30" s="497"/>
      <c r="WIJ30" s="497"/>
      <c r="WIK30" s="497"/>
      <c r="WIL30" s="497"/>
      <c r="WIM30" s="497"/>
      <c r="WIN30" s="497"/>
      <c r="WIO30" s="497"/>
      <c r="WIP30" s="497"/>
      <c r="WIQ30" s="497"/>
      <c r="WIR30" s="497"/>
      <c r="WIS30" s="497"/>
      <c r="WIT30" s="497"/>
      <c r="WIU30" s="497"/>
      <c r="WIV30" s="497"/>
      <c r="WIW30" s="497"/>
      <c r="WIX30" s="497"/>
      <c r="WIY30" s="497"/>
      <c r="WIZ30" s="497"/>
      <c r="WJA30" s="497"/>
      <c r="WJB30" s="497"/>
      <c r="WJC30" s="497"/>
      <c r="WJD30" s="497"/>
      <c r="WJE30" s="497"/>
      <c r="WJF30" s="497"/>
      <c r="WJG30" s="497"/>
      <c r="WJH30" s="497"/>
      <c r="WJI30" s="497"/>
      <c r="WJJ30" s="497"/>
      <c r="WJK30" s="497"/>
      <c r="WJL30" s="497"/>
      <c r="WJM30" s="497"/>
      <c r="WJN30" s="497"/>
      <c r="WJO30" s="497"/>
      <c r="WJP30" s="497"/>
      <c r="WJQ30" s="497"/>
      <c r="WJR30" s="497"/>
      <c r="WJS30" s="497"/>
      <c r="WJT30" s="497"/>
      <c r="WJU30" s="497"/>
      <c r="WJV30" s="497"/>
      <c r="WJW30" s="497"/>
      <c r="WJX30" s="497"/>
      <c r="WJY30" s="497"/>
      <c r="WJZ30" s="497"/>
      <c r="WKA30" s="497"/>
      <c r="WKB30" s="497"/>
      <c r="WKC30" s="497"/>
      <c r="WKD30" s="497"/>
      <c r="WKE30" s="497"/>
      <c r="WKF30" s="497"/>
      <c r="WKG30" s="497"/>
      <c r="WKH30" s="497"/>
      <c r="WKI30" s="497"/>
      <c r="WKJ30" s="497"/>
      <c r="WKK30" s="497"/>
      <c r="WKL30" s="497"/>
      <c r="WKM30" s="497"/>
      <c r="WKN30" s="497"/>
      <c r="WKO30" s="497"/>
      <c r="WKP30" s="497"/>
      <c r="WKQ30" s="497"/>
      <c r="WKR30" s="497"/>
      <c r="WKS30" s="497"/>
      <c r="WKT30" s="497"/>
      <c r="WKU30" s="497"/>
      <c r="WKV30" s="497"/>
      <c r="WKW30" s="497"/>
      <c r="WKX30" s="497"/>
      <c r="WKY30" s="497"/>
      <c r="WKZ30" s="497"/>
      <c r="WLA30" s="497"/>
      <c r="WLB30" s="497"/>
      <c r="WLC30" s="497"/>
      <c r="WLD30" s="497"/>
      <c r="WLE30" s="497"/>
      <c r="WLF30" s="497"/>
      <c r="WLG30" s="497"/>
      <c r="WLH30" s="497"/>
      <c r="WLI30" s="497"/>
      <c r="WLJ30" s="497"/>
      <c r="WLK30" s="497"/>
      <c r="WLL30" s="497"/>
      <c r="WLM30" s="497"/>
      <c r="WLN30" s="497"/>
      <c r="WLO30" s="497"/>
      <c r="WLP30" s="497"/>
      <c r="WLQ30" s="497"/>
      <c r="WLR30" s="497"/>
      <c r="WLS30" s="497"/>
      <c r="WLT30" s="497"/>
      <c r="WLU30" s="497"/>
      <c r="WLV30" s="497"/>
      <c r="WLW30" s="497"/>
      <c r="WLX30" s="497"/>
      <c r="WLY30" s="497"/>
      <c r="WLZ30" s="497"/>
      <c r="WMA30" s="497"/>
      <c r="WMB30" s="497"/>
      <c r="WMC30" s="497"/>
      <c r="WMD30" s="497"/>
      <c r="WME30" s="497"/>
      <c r="WMF30" s="497"/>
      <c r="WMG30" s="497"/>
      <c r="WMH30" s="497"/>
      <c r="WMI30" s="497"/>
      <c r="WMJ30" s="497"/>
      <c r="WMK30" s="497"/>
      <c r="WML30" s="497"/>
      <c r="WMM30" s="497"/>
      <c r="WMN30" s="497"/>
      <c r="WMO30" s="497"/>
      <c r="WMP30" s="497"/>
      <c r="WMQ30" s="497"/>
      <c r="WMR30" s="497"/>
      <c r="WMS30" s="497"/>
      <c r="WMT30" s="497"/>
      <c r="WMU30" s="497"/>
      <c r="WMV30" s="497"/>
      <c r="WMW30" s="497"/>
      <c r="WMX30" s="497"/>
      <c r="WMY30" s="497"/>
      <c r="WMZ30" s="497"/>
      <c r="WNA30" s="497"/>
      <c r="WNB30" s="497"/>
      <c r="WNC30" s="497"/>
      <c r="WND30" s="497"/>
      <c r="WNE30" s="497"/>
      <c r="WNF30" s="497"/>
      <c r="WNG30" s="497"/>
      <c r="WNH30" s="497"/>
      <c r="WNI30" s="497"/>
      <c r="WNJ30" s="497"/>
      <c r="WNK30" s="497"/>
      <c r="WNL30" s="497"/>
      <c r="WNM30" s="497"/>
      <c r="WNN30" s="497"/>
      <c r="WNO30" s="497"/>
      <c r="WNP30" s="497"/>
      <c r="WNQ30" s="497"/>
      <c r="WNR30" s="497"/>
      <c r="WNS30" s="497"/>
      <c r="WNT30" s="497"/>
      <c r="WNU30" s="497"/>
      <c r="WNV30" s="497"/>
      <c r="WNW30" s="497"/>
      <c r="WNX30" s="497"/>
      <c r="WNY30" s="497"/>
      <c r="WNZ30" s="497"/>
      <c r="WOA30" s="497"/>
      <c r="WOB30" s="497"/>
      <c r="WOC30" s="497"/>
      <c r="WOD30" s="497"/>
      <c r="WOE30" s="497"/>
      <c r="WOF30" s="497"/>
      <c r="WOG30" s="497"/>
      <c r="WOH30" s="497"/>
      <c r="WOI30" s="497"/>
      <c r="WOJ30" s="497"/>
      <c r="WOK30" s="497"/>
      <c r="WOL30" s="497"/>
      <c r="WOM30" s="497"/>
      <c r="WON30" s="497"/>
      <c r="WOO30" s="497"/>
      <c r="WOP30" s="497"/>
      <c r="WOQ30" s="497"/>
      <c r="WOR30" s="497"/>
      <c r="WOS30" s="497"/>
      <c r="WOT30" s="497"/>
      <c r="WOU30" s="497"/>
      <c r="WOV30" s="497"/>
      <c r="WOW30" s="497"/>
      <c r="WOX30" s="497"/>
      <c r="WOY30" s="497"/>
      <c r="WOZ30" s="497"/>
      <c r="WPA30" s="497"/>
      <c r="WPB30" s="497"/>
      <c r="WPC30" s="497"/>
      <c r="WPD30" s="497"/>
      <c r="WPE30" s="497"/>
      <c r="WPF30" s="497"/>
      <c r="WPG30" s="497"/>
      <c r="WPH30" s="497"/>
      <c r="WPI30" s="497"/>
      <c r="WPJ30" s="497"/>
      <c r="WPK30" s="497"/>
      <c r="WPL30" s="497"/>
      <c r="WPM30" s="497"/>
      <c r="WPN30" s="497"/>
      <c r="WPO30" s="497"/>
      <c r="WPP30" s="497"/>
      <c r="WPQ30" s="497"/>
      <c r="WPR30" s="497"/>
      <c r="WPS30" s="497"/>
      <c r="WPT30" s="497"/>
      <c r="WPU30" s="497"/>
      <c r="WPV30" s="497"/>
      <c r="WPW30" s="497"/>
      <c r="WPX30" s="497"/>
      <c r="WPY30" s="497"/>
      <c r="WPZ30" s="497"/>
      <c r="WQA30" s="497"/>
      <c r="WQB30" s="497"/>
      <c r="WQC30" s="497"/>
      <c r="WQD30" s="497"/>
      <c r="WQE30" s="497"/>
      <c r="WQF30" s="497"/>
      <c r="WQG30" s="497"/>
      <c r="WQH30" s="497"/>
      <c r="WQI30" s="497"/>
      <c r="WQJ30" s="497"/>
      <c r="WQK30" s="497"/>
      <c r="WQL30" s="497"/>
      <c r="WQM30" s="497"/>
      <c r="WQN30" s="497"/>
      <c r="WQO30" s="497"/>
      <c r="WQP30" s="497"/>
      <c r="WQQ30" s="497"/>
      <c r="WQR30" s="497"/>
      <c r="WQS30" s="497"/>
      <c r="WQT30" s="497"/>
      <c r="WQU30" s="497"/>
      <c r="WQV30" s="497"/>
      <c r="WQW30" s="497"/>
      <c r="WQX30" s="497"/>
      <c r="WQY30" s="497"/>
      <c r="WQZ30" s="497"/>
      <c r="WRA30" s="497"/>
      <c r="WRB30" s="497"/>
      <c r="WRC30" s="497"/>
      <c r="WRD30" s="497"/>
      <c r="WRE30" s="497"/>
      <c r="WRF30" s="497"/>
      <c r="WRG30" s="497"/>
      <c r="WRH30" s="497"/>
      <c r="WRI30" s="497"/>
      <c r="WRJ30" s="497"/>
      <c r="WRK30" s="497"/>
      <c r="WRL30" s="497"/>
      <c r="WRM30" s="497"/>
      <c r="WRN30" s="497"/>
      <c r="WRO30" s="497"/>
      <c r="WRP30" s="497"/>
      <c r="WRQ30" s="497"/>
      <c r="WRR30" s="497"/>
      <c r="WRS30" s="497"/>
      <c r="WRT30" s="497"/>
      <c r="WRU30" s="497"/>
      <c r="WRV30" s="497"/>
      <c r="WRW30" s="497"/>
      <c r="WRX30" s="497"/>
      <c r="WRY30" s="497"/>
      <c r="WRZ30" s="497"/>
      <c r="WSA30" s="497"/>
      <c r="WSB30" s="497"/>
      <c r="WSC30" s="497"/>
      <c r="WSD30" s="497"/>
      <c r="WSE30" s="497"/>
      <c r="WSF30" s="497"/>
      <c r="WSG30" s="497"/>
      <c r="WSH30" s="497"/>
      <c r="WSI30" s="497"/>
      <c r="WSJ30" s="497"/>
      <c r="WSK30" s="497"/>
      <c r="WSL30" s="497"/>
      <c r="WSM30" s="497"/>
      <c r="WSN30" s="497"/>
      <c r="WSO30" s="497"/>
      <c r="WSP30" s="497"/>
      <c r="WSQ30" s="497"/>
      <c r="WSR30" s="497"/>
      <c r="WSS30" s="497"/>
      <c r="WST30" s="497"/>
      <c r="WSU30" s="497"/>
      <c r="WSV30" s="497"/>
      <c r="WSW30" s="497"/>
      <c r="WSX30" s="497"/>
      <c r="WSY30" s="497"/>
      <c r="WSZ30" s="497"/>
      <c r="WTA30" s="497"/>
      <c r="WTB30" s="497"/>
      <c r="WTC30" s="497"/>
      <c r="WTD30" s="497"/>
      <c r="WTE30" s="497"/>
      <c r="WTF30" s="497"/>
      <c r="WTG30" s="497"/>
      <c r="WTH30" s="497"/>
      <c r="WTI30" s="497"/>
      <c r="WTJ30" s="497"/>
      <c r="WTK30" s="497"/>
      <c r="WTL30" s="497"/>
      <c r="WTM30" s="497"/>
      <c r="WTN30" s="497"/>
      <c r="WTO30" s="497"/>
      <c r="WTP30" s="497"/>
      <c r="WTQ30" s="497"/>
      <c r="WTR30" s="497"/>
      <c r="WTS30" s="497"/>
      <c r="WTT30" s="497"/>
      <c r="WTU30" s="497"/>
      <c r="WTV30" s="497"/>
      <c r="WTW30" s="497"/>
      <c r="WTX30" s="497"/>
      <c r="WTY30" s="497"/>
      <c r="WTZ30" s="497"/>
      <c r="WUA30" s="497"/>
      <c r="WUB30" s="497"/>
      <c r="WUC30" s="497"/>
      <c r="WUD30" s="497"/>
      <c r="WUE30" s="497"/>
      <c r="WUF30" s="497"/>
      <c r="WUG30" s="497"/>
      <c r="WUH30" s="497"/>
      <c r="WUI30" s="497"/>
      <c r="WUJ30" s="497"/>
      <c r="WUK30" s="497"/>
      <c r="WUL30" s="497"/>
      <c r="WUM30" s="497"/>
      <c r="WUN30" s="497"/>
      <c r="WUO30" s="497"/>
      <c r="WUP30" s="497"/>
      <c r="WUQ30" s="497"/>
      <c r="WUR30" s="497"/>
      <c r="WUS30" s="497"/>
      <c r="WUT30" s="497"/>
      <c r="WUU30" s="497"/>
      <c r="WUV30" s="497"/>
      <c r="WUW30" s="497"/>
      <c r="WUX30" s="497"/>
      <c r="WUY30" s="497"/>
      <c r="WUZ30" s="497"/>
      <c r="WVA30" s="497"/>
      <c r="WVB30" s="497"/>
      <c r="WVC30" s="497"/>
      <c r="WVD30" s="497"/>
      <c r="WVE30" s="497"/>
      <c r="WVF30" s="497"/>
      <c r="WVG30" s="497"/>
      <c r="WVH30" s="497"/>
      <c r="WVI30" s="497"/>
      <c r="WVJ30" s="497"/>
      <c r="WVK30" s="497"/>
      <c r="WVL30" s="497"/>
      <c r="WVM30" s="497"/>
      <c r="WVN30" s="497"/>
      <c r="WVO30" s="497"/>
      <c r="WVP30" s="497"/>
      <c r="WVQ30" s="497"/>
      <c r="WVR30" s="497"/>
      <c r="WVS30" s="497"/>
      <c r="WVT30" s="497"/>
      <c r="WVU30" s="497"/>
      <c r="WVV30" s="497"/>
      <c r="WVW30" s="497"/>
      <c r="WVX30" s="497"/>
      <c r="WVY30" s="497"/>
      <c r="WVZ30" s="497"/>
      <c r="WWA30" s="497"/>
      <c r="WWB30" s="497"/>
      <c r="WWC30" s="497"/>
      <c r="WWD30" s="497"/>
      <c r="WWE30" s="497"/>
      <c r="WWF30" s="497"/>
      <c r="WWG30" s="497"/>
      <c r="WWH30" s="497"/>
      <c r="WWI30" s="497"/>
      <c r="WWJ30" s="497"/>
      <c r="WWK30" s="497"/>
      <c r="WWL30" s="497"/>
      <c r="WWM30" s="497"/>
      <c r="WWN30" s="497"/>
      <c r="WWO30" s="497"/>
      <c r="WWP30" s="497"/>
      <c r="WWQ30" s="497"/>
      <c r="WWR30" s="497"/>
      <c r="WWS30" s="497"/>
      <c r="WWT30" s="497"/>
      <c r="WWU30" s="497"/>
      <c r="WWV30" s="497"/>
      <c r="WWW30" s="497"/>
      <c r="WWX30" s="497"/>
      <c r="WWY30" s="497"/>
      <c r="WWZ30" s="497"/>
      <c r="WXA30" s="497"/>
      <c r="WXB30" s="497"/>
      <c r="WXC30" s="497"/>
      <c r="WXD30" s="497"/>
      <c r="WXE30" s="497"/>
      <c r="WXF30" s="497"/>
      <c r="WXG30" s="497"/>
      <c r="WXH30" s="497"/>
      <c r="WXI30" s="497"/>
      <c r="WXJ30" s="497"/>
      <c r="WXK30" s="497"/>
      <c r="WXL30" s="497"/>
      <c r="WXM30" s="497"/>
      <c r="WXN30" s="497"/>
      <c r="WXO30" s="497"/>
      <c r="WXP30" s="497"/>
      <c r="WXQ30" s="497"/>
      <c r="WXR30" s="497"/>
      <c r="WXS30" s="497"/>
      <c r="WXT30" s="497"/>
      <c r="WXU30" s="497"/>
      <c r="WXV30" s="497"/>
      <c r="WXW30" s="497"/>
      <c r="WXX30" s="497"/>
      <c r="WXY30" s="497"/>
      <c r="WXZ30" s="497"/>
      <c r="WYA30" s="497"/>
      <c r="WYB30" s="497"/>
      <c r="WYC30" s="497"/>
      <c r="WYD30" s="497"/>
      <c r="WYE30" s="497"/>
      <c r="WYF30" s="497"/>
      <c r="WYG30" s="497"/>
      <c r="WYH30" s="497"/>
      <c r="WYI30" s="497"/>
      <c r="WYJ30" s="497"/>
      <c r="WYK30" s="497"/>
      <c r="WYL30" s="497"/>
      <c r="WYM30" s="497"/>
      <c r="WYN30" s="497"/>
      <c r="WYO30" s="497"/>
      <c r="WYP30" s="497"/>
      <c r="WYQ30" s="497"/>
      <c r="WYR30" s="497"/>
      <c r="WYS30" s="497"/>
      <c r="WYT30" s="497"/>
      <c r="WYU30" s="497"/>
      <c r="WYV30" s="497"/>
      <c r="WYW30" s="497"/>
      <c r="WYX30" s="497"/>
      <c r="WYY30" s="497"/>
      <c r="WYZ30" s="497"/>
      <c r="WZA30" s="497"/>
      <c r="WZB30" s="497"/>
      <c r="WZC30" s="497"/>
      <c r="WZD30" s="497"/>
      <c r="WZE30" s="497"/>
      <c r="WZF30" s="497"/>
      <c r="WZG30" s="497"/>
      <c r="WZH30" s="497"/>
      <c r="WZI30" s="497"/>
      <c r="WZJ30" s="497"/>
      <c r="WZK30" s="497"/>
      <c r="WZL30" s="497"/>
      <c r="WZM30" s="497"/>
      <c r="WZN30" s="497"/>
      <c r="WZO30" s="497"/>
      <c r="WZP30" s="497"/>
      <c r="WZQ30" s="497"/>
      <c r="WZR30" s="497"/>
      <c r="WZS30" s="497"/>
      <c r="WZT30" s="497"/>
      <c r="WZU30" s="497"/>
      <c r="WZV30" s="497"/>
      <c r="WZW30" s="497"/>
      <c r="WZX30" s="497"/>
      <c r="WZY30" s="497"/>
      <c r="WZZ30" s="497"/>
      <c r="XAA30" s="497"/>
      <c r="XAB30" s="497"/>
      <c r="XAC30" s="497"/>
      <c r="XAD30" s="497"/>
      <c r="XAE30" s="497"/>
      <c r="XAF30" s="497"/>
      <c r="XAG30" s="497"/>
      <c r="XAH30" s="497"/>
      <c r="XAI30" s="497"/>
      <c r="XAJ30" s="497"/>
      <c r="XAK30" s="497"/>
      <c r="XAL30" s="497"/>
      <c r="XAM30" s="497"/>
      <c r="XAN30" s="497"/>
      <c r="XAO30" s="497"/>
      <c r="XAP30" s="497"/>
      <c r="XAQ30" s="497"/>
      <c r="XAR30" s="497"/>
      <c r="XAS30" s="497"/>
      <c r="XAT30" s="497"/>
      <c r="XAU30" s="497"/>
      <c r="XAV30" s="497"/>
      <c r="XAW30" s="497"/>
      <c r="XAX30" s="497"/>
      <c r="XAY30" s="497"/>
      <c r="XAZ30" s="497"/>
      <c r="XBA30" s="497"/>
      <c r="XBB30" s="497"/>
      <c r="XBC30" s="497"/>
      <c r="XBD30" s="497"/>
      <c r="XBE30" s="497"/>
      <c r="XBF30" s="497"/>
      <c r="XBG30" s="497"/>
      <c r="XBH30" s="497"/>
      <c r="XBI30" s="497"/>
      <c r="XBJ30" s="497"/>
      <c r="XBK30" s="497"/>
      <c r="XBL30" s="497"/>
      <c r="XBM30" s="497"/>
      <c r="XBN30" s="497"/>
      <c r="XBO30" s="497"/>
      <c r="XBP30" s="497"/>
      <c r="XBQ30" s="497"/>
      <c r="XBR30" s="497"/>
      <c r="XBS30" s="497"/>
      <c r="XBT30" s="497"/>
      <c r="XBU30" s="497"/>
      <c r="XBV30" s="497"/>
      <c r="XBW30" s="497"/>
      <c r="XBX30" s="497"/>
      <c r="XBY30" s="497"/>
      <c r="XBZ30" s="497"/>
      <c r="XCA30" s="497"/>
      <c r="XCB30" s="497"/>
      <c r="XCC30" s="497"/>
      <c r="XCD30" s="497"/>
      <c r="XCE30" s="497"/>
      <c r="XCF30" s="497"/>
      <c r="XCG30" s="497"/>
      <c r="XCH30" s="497"/>
      <c r="XCI30" s="497"/>
      <c r="XCJ30" s="497"/>
      <c r="XCK30" s="497"/>
      <c r="XCL30" s="497"/>
      <c r="XCM30" s="497"/>
      <c r="XCN30" s="497"/>
      <c r="XCO30" s="497"/>
      <c r="XCP30" s="497"/>
      <c r="XCQ30" s="497"/>
      <c r="XCR30" s="497"/>
      <c r="XCS30" s="497"/>
      <c r="XCT30" s="497"/>
      <c r="XCU30" s="497"/>
      <c r="XCV30" s="497"/>
      <c r="XCW30" s="497"/>
      <c r="XCX30" s="497"/>
      <c r="XCY30" s="497"/>
      <c r="XCZ30" s="497"/>
      <c r="XDA30" s="497"/>
      <c r="XDB30" s="497"/>
      <c r="XDC30" s="497"/>
      <c r="XDD30" s="497"/>
      <c r="XDE30" s="497"/>
      <c r="XDF30" s="497"/>
      <c r="XDG30" s="497"/>
      <c r="XDH30" s="497"/>
      <c r="XDI30" s="497"/>
      <c r="XDJ30" s="497"/>
      <c r="XDK30" s="497"/>
      <c r="XDL30" s="497"/>
      <c r="XDM30" s="497"/>
      <c r="XDN30" s="497"/>
      <c r="XDO30" s="497"/>
      <c r="XDP30" s="497"/>
      <c r="XDQ30" s="497"/>
      <c r="XDR30" s="497"/>
      <c r="XDS30" s="497"/>
      <c r="XDT30" s="497"/>
      <c r="XDU30" s="497"/>
      <c r="XDV30" s="497"/>
      <c r="XDW30" s="497"/>
      <c r="XDX30" s="497"/>
      <c r="XDY30" s="497"/>
      <c r="XDZ30" s="497"/>
      <c r="XEA30" s="497"/>
      <c r="XEB30" s="497"/>
      <c r="XEC30" s="497"/>
      <c r="XED30" s="497"/>
      <c r="XEE30" s="497"/>
      <c r="XEF30" s="497"/>
      <c r="XEG30" s="497"/>
      <c r="XEH30" s="497"/>
      <c r="XEI30" s="497"/>
      <c r="XEJ30" s="497"/>
      <c r="XEK30" s="497"/>
      <c r="XEL30" s="497"/>
      <c r="XEM30" s="497"/>
      <c r="XEN30" s="497"/>
      <c r="XEO30" s="497"/>
      <c r="XEP30" s="497"/>
      <c r="XEQ30" s="497"/>
      <c r="XER30" s="497"/>
      <c r="XES30" s="497"/>
      <c r="XET30" s="497"/>
      <c r="XEU30" s="497"/>
      <c r="XEV30" s="497"/>
      <c r="XEW30" s="497"/>
      <c r="XEX30" s="497"/>
      <c r="XEY30" s="497"/>
      <c r="XEZ30" s="497"/>
      <c r="XFA30" s="497"/>
      <c r="XFB30" s="497"/>
      <c r="XFC30" s="497"/>
    </row>
    <row r="31" s="385" customFormat="1" hidden="1" customHeight="1" spans="1:16383">
      <c r="A31" s="413">
        <v>27</v>
      </c>
      <c r="B31" s="414" t="s">
        <v>42</v>
      </c>
      <c r="C31" s="415">
        <v>271.8991</v>
      </c>
      <c r="D31" s="415">
        <v>291.8991</v>
      </c>
      <c r="E31" s="415">
        <f t="shared" si="4"/>
        <v>20</v>
      </c>
      <c r="F31" s="415">
        <f t="shared" si="5"/>
        <v>20</v>
      </c>
      <c r="G31" s="415">
        <v>3.348</v>
      </c>
      <c r="H31" s="415">
        <v>3.348</v>
      </c>
      <c r="I31" s="415">
        <v>-3.3461</v>
      </c>
      <c r="J31" s="415">
        <v>-3.90902</v>
      </c>
      <c r="K31" s="415">
        <v>-0.55289</v>
      </c>
      <c r="L31" s="415">
        <v>-0.95704</v>
      </c>
      <c r="M31" s="443">
        <v>1.75</v>
      </c>
      <c r="N31" s="443">
        <v>1.75</v>
      </c>
      <c r="O31" s="444">
        <v>1</v>
      </c>
      <c r="P31" s="415">
        <v>-2.13034</v>
      </c>
      <c r="Q31" s="415">
        <v>-2.41868</v>
      </c>
      <c r="R31" s="469">
        <v>0.45</v>
      </c>
      <c r="S31" s="469">
        <v>0.45</v>
      </c>
      <c r="T31" s="444">
        <v>0</v>
      </c>
      <c r="U31" s="470">
        <v>3.1</v>
      </c>
      <c r="V31" s="471">
        <v>28.29</v>
      </c>
      <c r="W31" s="472">
        <v>22.25</v>
      </c>
      <c r="X31" s="473">
        <f t="shared" si="2"/>
        <v>-1.32118875</v>
      </c>
      <c r="Y31" s="473">
        <f t="shared" si="3"/>
        <v>0</v>
      </c>
      <c r="Z31" s="497"/>
      <c r="AA31" s="497"/>
      <c r="AB31" s="497"/>
      <c r="AC31" s="497"/>
      <c r="AD31" s="497"/>
      <c r="AE31" s="497"/>
      <c r="AF31" s="497"/>
      <c r="AG31" s="500"/>
      <c r="AH31" s="497"/>
      <c r="AI31" s="497"/>
      <c r="AJ31" s="497"/>
      <c r="AK31" s="497"/>
      <c r="AL31" s="497"/>
      <c r="AM31" s="497"/>
      <c r="AN31" s="497"/>
      <c r="AO31" s="497"/>
      <c r="AP31" s="497"/>
      <c r="AQ31" s="497"/>
      <c r="AR31" s="497"/>
      <c r="AS31" s="497"/>
      <c r="AT31" s="497"/>
      <c r="AU31" s="497"/>
      <c r="AV31" s="497"/>
      <c r="AW31" s="497"/>
      <c r="AX31" s="497"/>
      <c r="AY31" s="497"/>
      <c r="AZ31" s="497"/>
      <c r="BA31" s="497"/>
      <c r="BB31" s="497"/>
      <c r="BC31" s="497"/>
      <c r="BD31" s="497"/>
      <c r="BE31" s="497"/>
      <c r="BF31" s="497"/>
      <c r="BG31" s="497"/>
      <c r="BH31" s="497"/>
      <c r="BI31" s="497"/>
      <c r="BJ31" s="497"/>
      <c r="BK31" s="497"/>
      <c r="BL31" s="497"/>
      <c r="BM31" s="497"/>
      <c r="BN31" s="497"/>
      <c r="BO31" s="497"/>
      <c r="BP31" s="497"/>
      <c r="BQ31" s="497"/>
      <c r="BR31" s="497"/>
      <c r="BS31" s="497"/>
      <c r="BT31" s="497"/>
      <c r="BU31" s="497"/>
      <c r="BV31" s="497"/>
      <c r="BW31" s="497"/>
      <c r="BX31" s="497"/>
      <c r="BY31" s="497"/>
      <c r="BZ31" s="497"/>
      <c r="CA31" s="497"/>
      <c r="CB31" s="497"/>
      <c r="CC31" s="497"/>
      <c r="CD31" s="497"/>
      <c r="CE31" s="497"/>
      <c r="CF31" s="497"/>
      <c r="CG31" s="497"/>
      <c r="CH31" s="497"/>
      <c r="CI31" s="497"/>
      <c r="CJ31" s="497"/>
      <c r="CK31" s="497"/>
      <c r="CL31" s="497"/>
      <c r="CM31" s="497"/>
      <c r="CN31" s="497"/>
      <c r="CO31" s="497"/>
      <c r="CP31" s="497"/>
      <c r="CQ31" s="497"/>
      <c r="CR31" s="497"/>
      <c r="CS31" s="497"/>
      <c r="CT31" s="497"/>
      <c r="CU31" s="497"/>
      <c r="CV31" s="497"/>
      <c r="CW31" s="497"/>
      <c r="CX31" s="497"/>
      <c r="CY31" s="497"/>
      <c r="CZ31" s="497"/>
      <c r="DA31" s="497"/>
      <c r="DB31" s="497"/>
      <c r="DC31" s="497"/>
      <c r="DD31" s="497"/>
      <c r="DE31" s="497"/>
      <c r="DF31" s="497"/>
      <c r="DG31" s="497"/>
      <c r="DH31" s="497"/>
      <c r="DI31" s="497"/>
      <c r="DJ31" s="497"/>
      <c r="DK31" s="497"/>
      <c r="DL31" s="497"/>
      <c r="DM31" s="497"/>
      <c r="DN31" s="497"/>
      <c r="DO31" s="497"/>
      <c r="DP31" s="497"/>
      <c r="DQ31" s="497"/>
      <c r="DR31" s="497"/>
      <c r="DS31" s="497"/>
      <c r="DT31" s="497"/>
      <c r="DU31" s="497"/>
      <c r="DV31" s="497"/>
      <c r="DW31" s="497"/>
      <c r="DX31" s="497"/>
      <c r="DY31" s="497"/>
      <c r="DZ31" s="497"/>
      <c r="EA31" s="497"/>
      <c r="EB31" s="497"/>
      <c r="EC31" s="497"/>
      <c r="ED31" s="497"/>
      <c r="EE31" s="497"/>
      <c r="EF31" s="497"/>
      <c r="EG31" s="497"/>
      <c r="EH31" s="497"/>
      <c r="EI31" s="497"/>
      <c r="EJ31" s="497"/>
      <c r="EK31" s="497"/>
      <c r="EL31" s="497"/>
      <c r="EM31" s="497"/>
      <c r="EN31" s="497"/>
      <c r="EO31" s="497"/>
      <c r="EP31" s="497"/>
      <c r="EQ31" s="497"/>
      <c r="ER31" s="497"/>
      <c r="ES31" s="497"/>
      <c r="ET31" s="497"/>
      <c r="EU31" s="497"/>
      <c r="EV31" s="497"/>
      <c r="EW31" s="497"/>
      <c r="EX31" s="497"/>
      <c r="EY31" s="497"/>
      <c r="EZ31" s="497"/>
      <c r="FA31" s="497"/>
      <c r="FB31" s="497"/>
      <c r="FC31" s="497"/>
      <c r="FD31" s="497"/>
      <c r="FE31" s="497"/>
      <c r="FF31" s="497"/>
      <c r="FG31" s="497"/>
      <c r="FH31" s="497"/>
      <c r="FI31" s="497"/>
      <c r="FJ31" s="497"/>
      <c r="FK31" s="497"/>
      <c r="FL31" s="497"/>
      <c r="FM31" s="497"/>
      <c r="FN31" s="497"/>
      <c r="FO31" s="497"/>
      <c r="FP31" s="497"/>
      <c r="FQ31" s="497"/>
      <c r="FR31" s="497"/>
      <c r="FS31" s="497"/>
      <c r="FT31" s="497"/>
      <c r="FU31" s="497"/>
      <c r="FV31" s="497"/>
      <c r="FW31" s="497"/>
      <c r="FX31" s="497"/>
      <c r="FY31" s="497"/>
      <c r="FZ31" s="497"/>
      <c r="GA31" s="497"/>
      <c r="GB31" s="497"/>
      <c r="GC31" s="497"/>
      <c r="GD31" s="497"/>
      <c r="GE31" s="497"/>
      <c r="GF31" s="497"/>
      <c r="GG31" s="497"/>
      <c r="GH31" s="497"/>
      <c r="GI31" s="497"/>
      <c r="GJ31" s="497"/>
      <c r="GK31" s="497"/>
      <c r="GL31" s="497"/>
      <c r="GM31" s="497"/>
      <c r="GN31" s="497"/>
      <c r="GO31" s="497"/>
      <c r="GP31" s="497"/>
      <c r="GQ31" s="497"/>
      <c r="GR31" s="497"/>
      <c r="GS31" s="497"/>
      <c r="GT31" s="497"/>
      <c r="GU31" s="497"/>
      <c r="GV31" s="497"/>
      <c r="GW31" s="497"/>
      <c r="GX31" s="497"/>
      <c r="GY31" s="497"/>
      <c r="GZ31" s="497"/>
      <c r="HA31" s="497"/>
      <c r="HB31" s="497"/>
      <c r="HC31" s="497"/>
      <c r="HD31" s="497"/>
      <c r="HE31" s="497"/>
      <c r="HF31" s="497"/>
      <c r="HG31" s="497"/>
      <c r="HH31" s="497"/>
      <c r="HI31" s="497"/>
      <c r="HJ31" s="497"/>
      <c r="HK31" s="497"/>
      <c r="HL31" s="497"/>
      <c r="HM31" s="497"/>
      <c r="HN31" s="497"/>
      <c r="HO31" s="497"/>
      <c r="HP31" s="497"/>
      <c r="HQ31" s="497"/>
      <c r="HR31" s="497"/>
      <c r="HS31" s="497"/>
      <c r="HT31" s="497"/>
      <c r="HU31" s="497"/>
      <c r="HV31" s="497"/>
      <c r="HW31" s="497"/>
      <c r="HX31" s="497"/>
      <c r="HY31" s="497"/>
      <c r="HZ31" s="497"/>
      <c r="IA31" s="497"/>
      <c r="IB31" s="497"/>
      <c r="IC31" s="497"/>
      <c r="ID31" s="497"/>
      <c r="IE31" s="497"/>
      <c r="IF31" s="497"/>
      <c r="IG31" s="497"/>
      <c r="IH31" s="497"/>
      <c r="II31" s="497"/>
      <c r="IJ31" s="497"/>
      <c r="IK31" s="497"/>
      <c r="IL31" s="497"/>
      <c r="IM31" s="497"/>
      <c r="IN31" s="497"/>
      <c r="IO31" s="497"/>
      <c r="IP31" s="497"/>
      <c r="IQ31" s="497"/>
      <c r="IR31" s="497"/>
      <c r="IS31" s="497"/>
      <c r="IT31" s="497"/>
      <c r="IU31" s="497"/>
      <c r="IV31" s="497"/>
      <c r="IW31" s="497"/>
      <c r="IX31" s="497"/>
      <c r="IY31" s="497"/>
      <c r="IZ31" s="497"/>
      <c r="JA31" s="497"/>
      <c r="JB31" s="497"/>
      <c r="JC31" s="497"/>
      <c r="JD31" s="497"/>
      <c r="JE31" s="497"/>
      <c r="JF31" s="497"/>
      <c r="JG31" s="497"/>
      <c r="JH31" s="497"/>
      <c r="JI31" s="497"/>
      <c r="JJ31" s="497"/>
      <c r="JK31" s="497"/>
      <c r="JL31" s="497"/>
      <c r="JM31" s="497"/>
      <c r="JN31" s="497"/>
      <c r="JO31" s="497"/>
      <c r="JP31" s="497"/>
      <c r="JQ31" s="497"/>
      <c r="JR31" s="497"/>
      <c r="JS31" s="497"/>
      <c r="JT31" s="497"/>
      <c r="JU31" s="497"/>
      <c r="JV31" s="497"/>
      <c r="JW31" s="497"/>
      <c r="JX31" s="497"/>
      <c r="JY31" s="497"/>
      <c r="JZ31" s="497"/>
      <c r="KA31" s="497"/>
      <c r="KB31" s="497"/>
      <c r="KC31" s="497"/>
      <c r="KD31" s="497"/>
      <c r="KE31" s="497"/>
      <c r="KF31" s="497"/>
      <c r="KG31" s="497"/>
      <c r="KH31" s="497"/>
      <c r="KI31" s="497"/>
      <c r="KJ31" s="497"/>
      <c r="KK31" s="497"/>
      <c r="KL31" s="497"/>
      <c r="KM31" s="497"/>
      <c r="KN31" s="497"/>
      <c r="KO31" s="497"/>
      <c r="KP31" s="497"/>
      <c r="KQ31" s="497"/>
      <c r="KR31" s="497"/>
      <c r="KS31" s="497"/>
      <c r="KT31" s="497"/>
      <c r="KU31" s="497"/>
      <c r="KV31" s="497"/>
      <c r="KW31" s="497"/>
      <c r="KX31" s="497"/>
      <c r="KY31" s="497"/>
      <c r="KZ31" s="497"/>
      <c r="LA31" s="497"/>
      <c r="LB31" s="497"/>
      <c r="LC31" s="497"/>
      <c r="LD31" s="497"/>
      <c r="LE31" s="497"/>
      <c r="LF31" s="497"/>
      <c r="LG31" s="497"/>
      <c r="LH31" s="497"/>
      <c r="LI31" s="497"/>
      <c r="LJ31" s="497"/>
      <c r="LK31" s="497"/>
      <c r="LL31" s="497"/>
      <c r="LM31" s="497"/>
      <c r="LN31" s="497"/>
      <c r="LO31" s="497"/>
      <c r="LP31" s="497"/>
      <c r="LQ31" s="497"/>
      <c r="LR31" s="497"/>
      <c r="LS31" s="497"/>
      <c r="LT31" s="497"/>
      <c r="LU31" s="497"/>
      <c r="LV31" s="497"/>
      <c r="LW31" s="497"/>
      <c r="LX31" s="497"/>
      <c r="LY31" s="497"/>
      <c r="LZ31" s="497"/>
      <c r="MA31" s="497"/>
      <c r="MB31" s="497"/>
      <c r="MC31" s="497"/>
      <c r="MD31" s="497"/>
      <c r="ME31" s="497"/>
      <c r="MF31" s="497"/>
      <c r="MG31" s="497"/>
      <c r="MH31" s="497"/>
      <c r="MI31" s="497"/>
      <c r="MJ31" s="497"/>
      <c r="MK31" s="497"/>
      <c r="ML31" s="497"/>
      <c r="MM31" s="497"/>
      <c r="MN31" s="497"/>
      <c r="MO31" s="497"/>
      <c r="MP31" s="497"/>
      <c r="MQ31" s="497"/>
      <c r="MR31" s="497"/>
      <c r="MS31" s="497"/>
      <c r="MT31" s="497"/>
      <c r="MU31" s="497"/>
      <c r="MV31" s="497"/>
      <c r="MW31" s="497"/>
      <c r="MX31" s="497"/>
      <c r="MY31" s="497"/>
      <c r="MZ31" s="497"/>
      <c r="NA31" s="497"/>
      <c r="NB31" s="497"/>
      <c r="NC31" s="497"/>
      <c r="ND31" s="497"/>
      <c r="NE31" s="497"/>
      <c r="NF31" s="497"/>
      <c r="NG31" s="497"/>
      <c r="NH31" s="497"/>
      <c r="NI31" s="497"/>
      <c r="NJ31" s="497"/>
      <c r="NK31" s="497"/>
      <c r="NL31" s="497"/>
      <c r="NM31" s="497"/>
      <c r="NN31" s="497"/>
      <c r="NO31" s="497"/>
      <c r="NP31" s="497"/>
      <c r="NQ31" s="497"/>
      <c r="NR31" s="497"/>
      <c r="NS31" s="497"/>
      <c r="NT31" s="497"/>
      <c r="NU31" s="497"/>
      <c r="NV31" s="497"/>
      <c r="NW31" s="497"/>
      <c r="NX31" s="497"/>
      <c r="NY31" s="497"/>
      <c r="NZ31" s="497"/>
      <c r="OA31" s="497"/>
      <c r="OB31" s="497"/>
      <c r="OC31" s="497"/>
      <c r="OD31" s="497"/>
      <c r="OE31" s="497"/>
      <c r="OF31" s="497"/>
      <c r="OG31" s="497"/>
      <c r="OH31" s="497"/>
      <c r="OI31" s="497"/>
      <c r="OJ31" s="497"/>
      <c r="OK31" s="497"/>
      <c r="OL31" s="497"/>
      <c r="OM31" s="497"/>
      <c r="ON31" s="497"/>
      <c r="OO31" s="497"/>
      <c r="OP31" s="497"/>
      <c r="OQ31" s="497"/>
      <c r="OR31" s="497"/>
      <c r="OS31" s="497"/>
      <c r="OT31" s="497"/>
      <c r="OU31" s="497"/>
      <c r="OV31" s="497"/>
      <c r="OW31" s="497"/>
      <c r="OX31" s="497"/>
      <c r="OY31" s="497"/>
      <c r="OZ31" s="497"/>
      <c r="PA31" s="497"/>
      <c r="PB31" s="497"/>
      <c r="PC31" s="497"/>
      <c r="PD31" s="497"/>
      <c r="PE31" s="497"/>
      <c r="PF31" s="497"/>
      <c r="PG31" s="497"/>
      <c r="PH31" s="497"/>
      <c r="PI31" s="497"/>
      <c r="PJ31" s="497"/>
      <c r="PK31" s="497"/>
      <c r="PL31" s="497"/>
      <c r="PM31" s="497"/>
      <c r="PN31" s="497"/>
      <c r="PO31" s="497"/>
      <c r="PP31" s="497"/>
      <c r="PQ31" s="497"/>
      <c r="PR31" s="497"/>
      <c r="PS31" s="497"/>
      <c r="PT31" s="497"/>
      <c r="PU31" s="497"/>
      <c r="PV31" s="497"/>
      <c r="PW31" s="497"/>
      <c r="PX31" s="497"/>
      <c r="PY31" s="497"/>
      <c r="PZ31" s="497"/>
      <c r="QA31" s="497"/>
      <c r="QB31" s="497"/>
      <c r="QC31" s="497"/>
      <c r="QD31" s="497"/>
      <c r="QE31" s="497"/>
      <c r="QF31" s="497"/>
      <c r="QG31" s="497"/>
      <c r="QH31" s="497"/>
      <c r="QI31" s="497"/>
      <c r="QJ31" s="497"/>
      <c r="QK31" s="497"/>
      <c r="QL31" s="497"/>
      <c r="QM31" s="497"/>
      <c r="QN31" s="497"/>
      <c r="QO31" s="497"/>
      <c r="QP31" s="497"/>
      <c r="QQ31" s="497"/>
      <c r="QR31" s="497"/>
      <c r="QS31" s="497"/>
      <c r="QT31" s="497"/>
      <c r="QU31" s="497"/>
      <c r="QV31" s="497"/>
      <c r="QW31" s="497"/>
      <c r="QX31" s="497"/>
      <c r="QY31" s="497"/>
      <c r="QZ31" s="497"/>
      <c r="RA31" s="497"/>
      <c r="RB31" s="497"/>
      <c r="RC31" s="497"/>
      <c r="RD31" s="497"/>
      <c r="RE31" s="497"/>
      <c r="RF31" s="497"/>
      <c r="RG31" s="497"/>
      <c r="RH31" s="497"/>
      <c r="RI31" s="497"/>
      <c r="RJ31" s="497"/>
      <c r="RK31" s="497"/>
      <c r="RL31" s="497"/>
      <c r="RM31" s="497"/>
      <c r="RN31" s="497"/>
      <c r="RO31" s="497"/>
      <c r="RP31" s="497"/>
      <c r="RQ31" s="497"/>
      <c r="RR31" s="497"/>
      <c r="RS31" s="497"/>
      <c r="RT31" s="497"/>
      <c r="RU31" s="497"/>
      <c r="RV31" s="497"/>
      <c r="RW31" s="497"/>
      <c r="RX31" s="497"/>
      <c r="RY31" s="497"/>
      <c r="RZ31" s="497"/>
      <c r="SA31" s="497"/>
      <c r="SB31" s="497"/>
      <c r="SC31" s="497"/>
      <c r="SD31" s="497"/>
      <c r="SE31" s="497"/>
      <c r="SF31" s="497"/>
      <c r="SG31" s="497"/>
      <c r="SH31" s="497"/>
      <c r="SI31" s="497"/>
      <c r="SJ31" s="497"/>
      <c r="SK31" s="497"/>
      <c r="SL31" s="497"/>
      <c r="SM31" s="497"/>
      <c r="SN31" s="497"/>
      <c r="SO31" s="497"/>
      <c r="SP31" s="497"/>
      <c r="SQ31" s="497"/>
      <c r="SR31" s="497"/>
      <c r="SS31" s="497"/>
      <c r="ST31" s="497"/>
      <c r="SU31" s="497"/>
      <c r="SV31" s="497"/>
      <c r="SW31" s="497"/>
      <c r="SX31" s="497"/>
      <c r="SY31" s="497"/>
      <c r="SZ31" s="497"/>
      <c r="TA31" s="497"/>
      <c r="TB31" s="497"/>
      <c r="TC31" s="497"/>
      <c r="TD31" s="497"/>
      <c r="TE31" s="497"/>
      <c r="TF31" s="497"/>
      <c r="TG31" s="497"/>
      <c r="TH31" s="497"/>
      <c r="TI31" s="497"/>
      <c r="TJ31" s="497"/>
      <c r="TK31" s="497"/>
      <c r="TL31" s="497"/>
      <c r="TM31" s="497"/>
      <c r="TN31" s="497"/>
      <c r="TO31" s="497"/>
      <c r="TP31" s="497"/>
      <c r="TQ31" s="497"/>
      <c r="TR31" s="497"/>
      <c r="TS31" s="497"/>
      <c r="TT31" s="497"/>
      <c r="TU31" s="497"/>
      <c r="TV31" s="497"/>
      <c r="TW31" s="497"/>
      <c r="TX31" s="497"/>
      <c r="TY31" s="497"/>
      <c r="TZ31" s="497"/>
      <c r="UA31" s="497"/>
      <c r="UB31" s="497"/>
      <c r="UC31" s="497"/>
      <c r="UD31" s="497"/>
      <c r="UE31" s="497"/>
      <c r="UF31" s="497"/>
      <c r="UG31" s="497"/>
      <c r="UH31" s="497"/>
      <c r="UI31" s="497"/>
      <c r="UJ31" s="497"/>
      <c r="UK31" s="497"/>
      <c r="UL31" s="497"/>
      <c r="UM31" s="497"/>
      <c r="UN31" s="497"/>
      <c r="UO31" s="497"/>
      <c r="UP31" s="497"/>
      <c r="UQ31" s="497"/>
      <c r="UR31" s="497"/>
      <c r="US31" s="497"/>
      <c r="UT31" s="497"/>
      <c r="UU31" s="497"/>
      <c r="UV31" s="497"/>
      <c r="UW31" s="497"/>
      <c r="UX31" s="497"/>
      <c r="UY31" s="497"/>
      <c r="UZ31" s="497"/>
      <c r="VA31" s="497"/>
      <c r="VB31" s="497"/>
      <c r="VC31" s="497"/>
      <c r="VD31" s="497"/>
      <c r="VE31" s="497"/>
      <c r="VF31" s="497"/>
      <c r="VG31" s="497"/>
      <c r="VH31" s="497"/>
      <c r="VI31" s="497"/>
      <c r="VJ31" s="497"/>
      <c r="VK31" s="497"/>
      <c r="VL31" s="497"/>
      <c r="VM31" s="497"/>
      <c r="VN31" s="497"/>
      <c r="VO31" s="497"/>
      <c r="VP31" s="497"/>
      <c r="VQ31" s="497"/>
      <c r="VR31" s="497"/>
      <c r="VS31" s="497"/>
      <c r="VT31" s="497"/>
      <c r="VU31" s="497"/>
      <c r="VV31" s="497"/>
      <c r="VW31" s="497"/>
      <c r="VX31" s="497"/>
      <c r="VY31" s="497"/>
      <c r="VZ31" s="497"/>
      <c r="WA31" s="497"/>
      <c r="WB31" s="497"/>
      <c r="WC31" s="497"/>
      <c r="WD31" s="497"/>
      <c r="WE31" s="497"/>
      <c r="WF31" s="497"/>
      <c r="WG31" s="497"/>
      <c r="WH31" s="497"/>
      <c r="WI31" s="497"/>
      <c r="WJ31" s="497"/>
      <c r="WK31" s="497"/>
      <c r="WL31" s="497"/>
      <c r="WM31" s="497"/>
      <c r="WN31" s="497"/>
      <c r="WO31" s="497"/>
      <c r="WP31" s="497"/>
      <c r="WQ31" s="497"/>
      <c r="WR31" s="497"/>
      <c r="WS31" s="497"/>
      <c r="WT31" s="497"/>
      <c r="WU31" s="497"/>
      <c r="WV31" s="497"/>
      <c r="WW31" s="497"/>
      <c r="WX31" s="497"/>
      <c r="WY31" s="497"/>
      <c r="WZ31" s="497"/>
      <c r="XA31" s="497"/>
      <c r="XB31" s="497"/>
      <c r="XC31" s="497"/>
      <c r="XD31" s="497"/>
      <c r="XE31" s="497"/>
      <c r="XF31" s="497"/>
      <c r="XG31" s="497"/>
      <c r="XH31" s="497"/>
      <c r="XI31" s="497"/>
      <c r="XJ31" s="497"/>
      <c r="XK31" s="497"/>
      <c r="XL31" s="497"/>
      <c r="XM31" s="497"/>
      <c r="XN31" s="497"/>
      <c r="XO31" s="497"/>
      <c r="XP31" s="497"/>
      <c r="XQ31" s="497"/>
      <c r="XR31" s="497"/>
      <c r="XS31" s="497"/>
      <c r="XT31" s="497"/>
      <c r="XU31" s="497"/>
      <c r="XV31" s="497"/>
      <c r="XW31" s="497"/>
      <c r="XX31" s="497"/>
      <c r="XY31" s="497"/>
      <c r="XZ31" s="497"/>
      <c r="YA31" s="497"/>
      <c r="YB31" s="497"/>
      <c r="YC31" s="497"/>
      <c r="YD31" s="497"/>
      <c r="YE31" s="497"/>
      <c r="YF31" s="497"/>
      <c r="YG31" s="497"/>
      <c r="YH31" s="497"/>
      <c r="YI31" s="497"/>
      <c r="YJ31" s="497"/>
      <c r="YK31" s="497"/>
      <c r="YL31" s="497"/>
      <c r="YM31" s="497"/>
      <c r="YN31" s="497"/>
      <c r="YO31" s="497"/>
      <c r="YP31" s="497"/>
      <c r="YQ31" s="497"/>
      <c r="YR31" s="497"/>
      <c r="YS31" s="497"/>
      <c r="YT31" s="497"/>
      <c r="YU31" s="497"/>
      <c r="YV31" s="497"/>
      <c r="YW31" s="497"/>
      <c r="YX31" s="497"/>
      <c r="YY31" s="497"/>
      <c r="YZ31" s="497"/>
      <c r="ZA31" s="497"/>
      <c r="ZB31" s="497"/>
      <c r="ZC31" s="497"/>
      <c r="ZD31" s="497"/>
      <c r="ZE31" s="497"/>
      <c r="ZF31" s="497"/>
      <c r="ZG31" s="497"/>
      <c r="ZH31" s="497"/>
      <c r="ZI31" s="497"/>
      <c r="ZJ31" s="497"/>
      <c r="ZK31" s="497"/>
      <c r="ZL31" s="497"/>
      <c r="ZM31" s="497"/>
      <c r="ZN31" s="497"/>
      <c r="ZO31" s="497"/>
      <c r="ZP31" s="497"/>
      <c r="ZQ31" s="497"/>
      <c r="ZR31" s="497"/>
      <c r="ZS31" s="497"/>
      <c r="ZT31" s="497"/>
      <c r="ZU31" s="497"/>
      <c r="ZV31" s="497"/>
      <c r="ZW31" s="497"/>
      <c r="ZX31" s="497"/>
      <c r="ZY31" s="497"/>
      <c r="ZZ31" s="497"/>
      <c r="AAA31" s="497"/>
      <c r="AAB31" s="497"/>
      <c r="AAC31" s="497"/>
      <c r="AAD31" s="497"/>
      <c r="AAE31" s="497"/>
      <c r="AAF31" s="497"/>
      <c r="AAG31" s="497"/>
      <c r="AAH31" s="497"/>
      <c r="AAI31" s="497"/>
      <c r="AAJ31" s="497"/>
      <c r="AAK31" s="497"/>
      <c r="AAL31" s="497"/>
      <c r="AAM31" s="497"/>
      <c r="AAN31" s="497"/>
      <c r="AAO31" s="497"/>
      <c r="AAP31" s="497"/>
      <c r="AAQ31" s="497"/>
      <c r="AAR31" s="497"/>
      <c r="AAS31" s="497"/>
      <c r="AAT31" s="497"/>
      <c r="AAU31" s="497"/>
      <c r="AAV31" s="497"/>
      <c r="AAW31" s="497"/>
      <c r="AAX31" s="497"/>
      <c r="AAY31" s="497"/>
      <c r="AAZ31" s="497"/>
      <c r="ABA31" s="497"/>
      <c r="ABB31" s="497"/>
      <c r="ABC31" s="497"/>
      <c r="ABD31" s="497"/>
      <c r="ABE31" s="497"/>
      <c r="ABF31" s="497"/>
      <c r="ABG31" s="497"/>
      <c r="ABH31" s="497"/>
      <c r="ABI31" s="497"/>
      <c r="ABJ31" s="497"/>
      <c r="ABK31" s="497"/>
      <c r="ABL31" s="497"/>
      <c r="ABM31" s="497"/>
      <c r="ABN31" s="497"/>
      <c r="ABO31" s="497"/>
      <c r="ABP31" s="497"/>
      <c r="ABQ31" s="497"/>
      <c r="ABR31" s="497"/>
      <c r="ABS31" s="497"/>
      <c r="ABT31" s="497"/>
      <c r="ABU31" s="497"/>
      <c r="ABV31" s="497"/>
      <c r="ABW31" s="497"/>
      <c r="ABX31" s="497"/>
      <c r="ABY31" s="497"/>
      <c r="ABZ31" s="497"/>
      <c r="ACA31" s="497"/>
      <c r="ACB31" s="497"/>
      <c r="ACC31" s="497"/>
      <c r="ACD31" s="497"/>
      <c r="ACE31" s="497"/>
      <c r="ACF31" s="497"/>
      <c r="ACG31" s="497"/>
      <c r="ACH31" s="497"/>
      <c r="ACI31" s="497"/>
      <c r="ACJ31" s="497"/>
      <c r="ACK31" s="497"/>
      <c r="ACL31" s="497"/>
      <c r="ACM31" s="497"/>
      <c r="ACN31" s="497"/>
      <c r="ACO31" s="497"/>
      <c r="ACP31" s="497"/>
      <c r="ACQ31" s="497"/>
      <c r="ACR31" s="497"/>
      <c r="ACS31" s="497"/>
      <c r="ACT31" s="497"/>
      <c r="ACU31" s="497"/>
      <c r="ACV31" s="497"/>
      <c r="ACW31" s="497"/>
      <c r="ACX31" s="497"/>
      <c r="ACY31" s="497"/>
      <c r="ACZ31" s="497"/>
      <c r="ADA31" s="497"/>
      <c r="ADB31" s="497"/>
      <c r="ADC31" s="497"/>
      <c r="ADD31" s="497"/>
      <c r="ADE31" s="497"/>
      <c r="ADF31" s="497"/>
      <c r="ADG31" s="497"/>
      <c r="ADH31" s="497"/>
      <c r="ADI31" s="497"/>
      <c r="ADJ31" s="497"/>
      <c r="ADK31" s="497"/>
      <c r="ADL31" s="497"/>
      <c r="ADM31" s="497"/>
      <c r="ADN31" s="497"/>
      <c r="ADO31" s="497"/>
      <c r="ADP31" s="497"/>
      <c r="ADQ31" s="497"/>
      <c r="ADR31" s="497"/>
      <c r="ADS31" s="497"/>
      <c r="ADT31" s="497"/>
      <c r="ADU31" s="497"/>
      <c r="ADV31" s="497"/>
      <c r="ADW31" s="497"/>
      <c r="ADX31" s="497"/>
      <c r="ADY31" s="497"/>
      <c r="ADZ31" s="497"/>
      <c r="AEA31" s="497"/>
      <c r="AEB31" s="497"/>
      <c r="AEC31" s="497"/>
      <c r="AED31" s="497"/>
      <c r="AEE31" s="497"/>
      <c r="AEF31" s="497"/>
      <c r="AEG31" s="497"/>
      <c r="AEH31" s="497"/>
      <c r="AEI31" s="497"/>
      <c r="AEJ31" s="497"/>
      <c r="AEK31" s="497"/>
      <c r="AEL31" s="497"/>
      <c r="AEM31" s="497"/>
      <c r="AEN31" s="497"/>
      <c r="AEO31" s="497"/>
      <c r="AEP31" s="497"/>
      <c r="AEQ31" s="497"/>
      <c r="AER31" s="497"/>
      <c r="AES31" s="497"/>
      <c r="AET31" s="497"/>
      <c r="AEU31" s="497"/>
      <c r="AEV31" s="497"/>
      <c r="AEW31" s="497"/>
      <c r="AEX31" s="497"/>
      <c r="AEY31" s="497"/>
      <c r="AEZ31" s="497"/>
      <c r="AFA31" s="497"/>
      <c r="AFB31" s="497"/>
      <c r="AFC31" s="497"/>
      <c r="AFD31" s="497"/>
      <c r="AFE31" s="497"/>
      <c r="AFF31" s="497"/>
      <c r="AFG31" s="497"/>
      <c r="AFH31" s="497"/>
      <c r="AFI31" s="497"/>
      <c r="AFJ31" s="497"/>
      <c r="AFK31" s="497"/>
      <c r="AFL31" s="497"/>
      <c r="AFM31" s="497"/>
      <c r="AFN31" s="497"/>
      <c r="AFO31" s="497"/>
      <c r="AFP31" s="497"/>
      <c r="AFQ31" s="497"/>
      <c r="AFR31" s="497"/>
      <c r="AFS31" s="497"/>
      <c r="AFT31" s="497"/>
      <c r="AFU31" s="497"/>
      <c r="AFV31" s="497"/>
      <c r="AFW31" s="497"/>
      <c r="AFX31" s="497"/>
      <c r="AFY31" s="497"/>
      <c r="AFZ31" s="497"/>
      <c r="AGA31" s="497"/>
      <c r="AGB31" s="497"/>
      <c r="AGC31" s="497"/>
      <c r="AGD31" s="497"/>
      <c r="AGE31" s="497"/>
      <c r="AGF31" s="497"/>
      <c r="AGG31" s="497"/>
      <c r="AGH31" s="497"/>
      <c r="AGI31" s="497"/>
      <c r="AGJ31" s="497"/>
      <c r="AGK31" s="497"/>
      <c r="AGL31" s="497"/>
      <c r="AGM31" s="497"/>
      <c r="AGN31" s="497"/>
      <c r="AGO31" s="497"/>
      <c r="AGP31" s="497"/>
      <c r="AGQ31" s="497"/>
      <c r="AGR31" s="497"/>
      <c r="AGS31" s="497"/>
      <c r="AGT31" s="497"/>
      <c r="AGU31" s="497"/>
      <c r="AGV31" s="497"/>
      <c r="AGW31" s="497"/>
      <c r="AGX31" s="497"/>
      <c r="AGY31" s="497"/>
      <c r="AGZ31" s="497"/>
      <c r="AHA31" s="497"/>
      <c r="AHB31" s="497"/>
      <c r="AHC31" s="497"/>
      <c r="AHD31" s="497"/>
      <c r="AHE31" s="497"/>
      <c r="AHF31" s="497"/>
      <c r="AHG31" s="497"/>
      <c r="AHH31" s="497"/>
      <c r="AHI31" s="497"/>
      <c r="AHJ31" s="497"/>
      <c r="AHK31" s="497"/>
      <c r="AHL31" s="497"/>
      <c r="AHM31" s="497"/>
      <c r="AHN31" s="497"/>
      <c r="AHO31" s="497"/>
      <c r="AHP31" s="497"/>
      <c r="AHQ31" s="497"/>
      <c r="AHR31" s="497"/>
      <c r="AHS31" s="497"/>
      <c r="AHT31" s="497"/>
      <c r="AHU31" s="497"/>
      <c r="AHV31" s="497"/>
      <c r="AHW31" s="497"/>
      <c r="AHX31" s="497"/>
      <c r="AHY31" s="497"/>
      <c r="AHZ31" s="497"/>
      <c r="AIA31" s="497"/>
      <c r="AIB31" s="497"/>
      <c r="AIC31" s="497"/>
      <c r="AID31" s="497"/>
      <c r="AIE31" s="497"/>
      <c r="AIF31" s="497"/>
      <c r="AIG31" s="497"/>
      <c r="AIH31" s="497"/>
      <c r="AII31" s="497"/>
      <c r="AIJ31" s="497"/>
      <c r="AIK31" s="497"/>
      <c r="AIL31" s="497"/>
      <c r="AIM31" s="497"/>
      <c r="AIN31" s="497"/>
      <c r="AIO31" s="497"/>
      <c r="AIP31" s="497"/>
      <c r="AIQ31" s="497"/>
      <c r="AIR31" s="497"/>
      <c r="AIS31" s="497"/>
      <c r="AIT31" s="497"/>
      <c r="AIU31" s="497"/>
      <c r="AIV31" s="497"/>
      <c r="AIW31" s="497"/>
      <c r="AIX31" s="497"/>
      <c r="AIY31" s="497"/>
      <c r="AIZ31" s="497"/>
      <c r="AJA31" s="497"/>
      <c r="AJB31" s="497"/>
      <c r="AJC31" s="497"/>
      <c r="AJD31" s="497"/>
      <c r="AJE31" s="497"/>
      <c r="AJF31" s="497"/>
      <c r="AJG31" s="497"/>
      <c r="AJH31" s="497"/>
      <c r="AJI31" s="497"/>
      <c r="AJJ31" s="497"/>
      <c r="AJK31" s="497"/>
      <c r="AJL31" s="497"/>
      <c r="AJM31" s="497"/>
      <c r="AJN31" s="497"/>
      <c r="AJO31" s="497"/>
      <c r="AJP31" s="497"/>
      <c r="AJQ31" s="497"/>
      <c r="AJR31" s="497"/>
      <c r="AJS31" s="497"/>
      <c r="AJT31" s="497"/>
      <c r="AJU31" s="497"/>
      <c r="AJV31" s="497"/>
      <c r="AJW31" s="497"/>
      <c r="AJX31" s="497"/>
      <c r="AJY31" s="497"/>
      <c r="AJZ31" s="497"/>
      <c r="AKA31" s="497"/>
      <c r="AKB31" s="497"/>
      <c r="AKC31" s="497"/>
      <c r="AKD31" s="497"/>
      <c r="AKE31" s="497"/>
      <c r="AKF31" s="497"/>
      <c r="AKG31" s="497"/>
      <c r="AKH31" s="497"/>
      <c r="AKI31" s="497"/>
      <c r="AKJ31" s="497"/>
      <c r="AKK31" s="497"/>
      <c r="AKL31" s="497"/>
      <c r="AKM31" s="497"/>
      <c r="AKN31" s="497"/>
      <c r="AKO31" s="497"/>
      <c r="AKP31" s="497"/>
      <c r="AKQ31" s="497"/>
      <c r="AKR31" s="497"/>
      <c r="AKS31" s="497"/>
      <c r="AKT31" s="497"/>
      <c r="AKU31" s="497"/>
      <c r="AKV31" s="497"/>
      <c r="AKW31" s="497"/>
      <c r="AKX31" s="497"/>
      <c r="AKY31" s="497"/>
      <c r="AKZ31" s="497"/>
      <c r="ALA31" s="497"/>
      <c r="ALB31" s="497"/>
      <c r="ALC31" s="497"/>
      <c r="ALD31" s="497"/>
      <c r="ALE31" s="497"/>
      <c r="ALF31" s="497"/>
      <c r="ALG31" s="497"/>
      <c r="ALH31" s="497"/>
      <c r="ALI31" s="497"/>
      <c r="ALJ31" s="497"/>
      <c r="ALK31" s="497"/>
      <c r="ALL31" s="497"/>
      <c r="ALM31" s="497"/>
      <c r="ALN31" s="497"/>
      <c r="ALO31" s="497"/>
      <c r="ALP31" s="497"/>
      <c r="ALQ31" s="497"/>
      <c r="ALR31" s="497"/>
      <c r="ALS31" s="497"/>
      <c r="ALT31" s="497"/>
      <c r="ALU31" s="497"/>
      <c r="ALV31" s="497"/>
      <c r="ALW31" s="497"/>
      <c r="ALX31" s="497"/>
      <c r="ALY31" s="497"/>
      <c r="ALZ31" s="497"/>
      <c r="AMA31" s="497"/>
      <c r="AMB31" s="497"/>
      <c r="AMC31" s="497"/>
      <c r="AMD31" s="497"/>
      <c r="AME31" s="497"/>
      <c r="AMF31" s="497"/>
      <c r="AMG31" s="497"/>
      <c r="AMH31" s="497"/>
      <c r="AMI31" s="497"/>
      <c r="AMJ31" s="497"/>
      <c r="AMK31" s="497"/>
      <c r="AML31" s="497"/>
      <c r="AMM31" s="497"/>
      <c r="AMN31" s="497"/>
      <c r="AMO31" s="497"/>
      <c r="AMP31" s="497"/>
      <c r="AMQ31" s="497"/>
      <c r="AMR31" s="497"/>
      <c r="AMS31" s="497"/>
      <c r="AMT31" s="497"/>
      <c r="AMU31" s="497"/>
      <c r="AMV31" s="497"/>
      <c r="AMW31" s="497"/>
      <c r="AMX31" s="497"/>
      <c r="AMY31" s="497"/>
      <c r="AMZ31" s="497"/>
      <c r="ANA31" s="497"/>
      <c r="ANB31" s="497"/>
      <c r="ANC31" s="497"/>
      <c r="AND31" s="497"/>
      <c r="ANE31" s="497"/>
      <c r="ANF31" s="497"/>
      <c r="ANG31" s="497"/>
      <c r="ANH31" s="497"/>
      <c r="ANI31" s="497"/>
      <c r="ANJ31" s="497"/>
      <c r="ANK31" s="497"/>
      <c r="ANL31" s="497"/>
      <c r="ANM31" s="497"/>
      <c r="ANN31" s="497"/>
      <c r="ANO31" s="497"/>
      <c r="ANP31" s="497"/>
      <c r="ANQ31" s="497"/>
      <c r="ANR31" s="497"/>
      <c r="ANS31" s="497"/>
      <c r="ANT31" s="497"/>
      <c r="ANU31" s="497"/>
      <c r="ANV31" s="497"/>
      <c r="ANW31" s="497"/>
      <c r="ANX31" s="497"/>
      <c r="ANY31" s="497"/>
      <c r="ANZ31" s="497"/>
      <c r="AOA31" s="497"/>
      <c r="AOB31" s="497"/>
      <c r="AOC31" s="497"/>
      <c r="AOD31" s="497"/>
      <c r="AOE31" s="497"/>
      <c r="AOF31" s="497"/>
      <c r="AOG31" s="497"/>
      <c r="AOH31" s="497"/>
      <c r="AOI31" s="497"/>
      <c r="AOJ31" s="497"/>
      <c r="AOK31" s="497"/>
      <c r="AOL31" s="497"/>
      <c r="AOM31" s="497"/>
      <c r="AON31" s="497"/>
      <c r="AOO31" s="497"/>
      <c r="AOP31" s="497"/>
      <c r="AOQ31" s="497"/>
      <c r="AOR31" s="497"/>
      <c r="AOS31" s="497"/>
      <c r="AOT31" s="497"/>
      <c r="AOU31" s="497"/>
      <c r="AOV31" s="497"/>
      <c r="AOW31" s="497"/>
      <c r="AOX31" s="497"/>
      <c r="AOY31" s="497"/>
      <c r="AOZ31" s="497"/>
      <c r="APA31" s="497"/>
      <c r="APB31" s="497"/>
      <c r="APC31" s="497"/>
      <c r="APD31" s="497"/>
      <c r="APE31" s="497"/>
      <c r="APF31" s="497"/>
      <c r="APG31" s="497"/>
      <c r="APH31" s="497"/>
      <c r="API31" s="497"/>
      <c r="APJ31" s="497"/>
      <c r="APK31" s="497"/>
      <c r="APL31" s="497"/>
      <c r="APM31" s="497"/>
      <c r="APN31" s="497"/>
      <c r="APO31" s="497"/>
      <c r="APP31" s="497"/>
      <c r="APQ31" s="497"/>
      <c r="APR31" s="497"/>
      <c r="APS31" s="497"/>
      <c r="APT31" s="497"/>
      <c r="APU31" s="497"/>
      <c r="APV31" s="497"/>
      <c r="APW31" s="497"/>
      <c r="APX31" s="497"/>
      <c r="APY31" s="497"/>
      <c r="APZ31" s="497"/>
      <c r="AQA31" s="497"/>
      <c r="AQB31" s="497"/>
      <c r="AQC31" s="497"/>
      <c r="AQD31" s="497"/>
      <c r="AQE31" s="497"/>
      <c r="AQF31" s="497"/>
      <c r="AQG31" s="497"/>
      <c r="AQH31" s="497"/>
      <c r="AQI31" s="497"/>
      <c r="AQJ31" s="497"/>
      <c r="AQK31" s="497"/>
      <c r="AQL31" s="497"/>
      <c r="AQM31" s="497"/>
      <c r="AQN31" s="497"/>
      <c r="AQO31" s="497"/>
      <c r="AQP31" s="497"/>
      <c r="AQQ31" s="497"/>
      <c r="AQR31" s="497"/>
      <c r="AQS31" s="497"/>
      <c r="AQT31" s="497"/>
      <c r="AQU31" s="497"/>
      <c r="AQV31" s="497"/>
      <c r="AQW31" s="497"/>
      <c r="AQX31" s="497"/>
      <c r="AQY31" s="497"/>
      <c r="AQZ31" s="497"/>
      <c r="ARA31" s="497"/>
      <c r="ARB31" s="497"/>
      <c r="ARC31" s="497"/>
      <c r="ARD31" s="497"/>
      <c r="ARE31" s="497"/>
      <c r="ARF31" s="497"/>
      <c r="ARG31" s="497"/>
      <c r="ARH31" s="497"/>
      <c r="ARI31" s="497"/>
      <c r="ARJ31" s="497"/>
      <c r="ARK31" s="497"/>
      <c r="ARL31" s="497"/>
      <c r="ARM31" s="497"/>
      <c r="ARN31" s="497"/>
      <c r="ARO31" s="497"/>
      <c r="ARP31" s="497"/>
      <c r="ARQ31" s="497"/>
      <c r="ARR31" s="497"/>
      <c r="ARS31" s="497"/>
      <c r="ART31" s="497"/>
      <c r="ARU31" s="497"/>
      <c r="ARV31" s="497"/>
      <c r="ARW31" s="497"/>
      <c r="ARX31" s="497"/>
      <c r="ARY31" s="497"/>
      <c r="ARZ31" s="497"/>
      <c r="ASA31" s="497"/>
      <c r="ASB31" s="497"/>
      <c r="ASC31" s="497"/>
      <c r="ASD31" s="497"/>
      <c r="ASE31" s="497"/>
      <c r="ASF31" s="497"/>
      <c r="ASG31" s="497"/>
      <c r="ASH31" s="497"/>
      <c r="ASI31" s="497"/>
      <c r="ASJ31" s="497"/>
      <c r="ASK31" s="497"/>
      <c r="ASL31" s="497"/>
      <c r="ASM31" s="497"/>
      <c r="ASN31" s="497"/>
      <c r="ASO31" s="497"/>
      <c r="ASP31" s="497"/>
      <c r="ASQ31" s="497"/>
      <c r="ASR31" s="497"/>
      <c r="ASS31" s="497"/>
      <c r="AST31" s="497"/>
      <c r="ASU31" s="497"/>
      <c r="ASV31" s="497"/>
      <c r="ASW31" s="497"/>
      <c r="ASX31" s="497"/>
      <c r="ASY31" s="497"/>
      <c r="ASZ31" s="497"/>
      <c r="ATA31" s="497"/>
      <c r="ATB31" s="497"/>
      <c r="ATC31" s="497"/>
      <c r="ATD31" s="497"/>
      <c r="ATE31" s="497"/>
      <c r="ATF31" s="497"/>
      <c r="ATG31" s="497"/>
      <c r="ATH31" s="497"/>
      <c r="ATI31" s="497"/>
      <c r="ATJ31" s="497"/>
      <c r="ATK31" s="497"/>
      <c r="ATL31" s="497"/>
      <c r="ATM31" s="497"/>
      <c r="ATN31" s="497"/>
      <c r="ATO31" s="497"/>
      <c r="ATP31" s="497"/>
      <c r="ATQ31" s="497"/>
      <c r="ATR31" s="497"/>
      <c r="ATS31" s="497"/>
      <c r="ATT31" s="497"/>
      <c r="ATU31" s="497"/>
      <c r="ATV31" s="497"/>
      <c r="ATW31" s="497"/>
      <c r="ATX31" s="497"/>
      <c r="ATY31" s="497"/>
      <c r="ATZ31" s="497"/>
      <c r="AUA31" s="497"/>
      <c r="AUB31" s="497"/>
      <c r="AUC31" s="497"/>
      <c r="AUD31" s="497"/>
      <c r="AUE31" s="497"/>
      <c r="AUF31" s="497"/>
      <c r="AUG31" s="497"/>
      <c r="AUH31" s="497"/>
      <c r="AUI31" s="497"/>
      <c r="AUJ31" s="497"/>
      <c r="AUK31" s="497"/>
      <c r="AUL31" s="497"/>
      <c r="AUM31" s="497"/>
      <c r="AUN31" s="497"/>
      <c r="AUO31" s="497"/>
      <c r="AUP31" s="497"/>
      <c r="AUQ31" s="497"/>
      <c r="AUR31" s="497"/>
      <c r="AUS31" s="497"/>
      <c r="AUT31" s="497"/>
      <c r="AUU31" s="497"/>
      <c r="AUV31" s="497"/>
      <c r="AUW31" s="497"/>
      <c r="AUX31" s="497"/>
      <c r="AUY31" s="497"/>
      <c r="AUZ31" s="497"/>
      <c r="AVA31" s="497"/>
      <c r="AVB31" s="497"/>
      <c r="AVC31" s="497"/>
      <c r="AVD31" s="497"/>
      <c r="AVE31" s="497"/>
      <c r="AVF31" s="497"/>
      <c r="AVG31" s="497"/>
      <c r="AVH31" s="497"/>
      <c r="AVI31" s="497"/>
      <c r="AVJ31" s="497"/>
      <c r="AVK31" s="497"/>
      <c r="AVL31" s="497"/>
      <c r="AVM31" s="497"/>
      <c r="AVN31" s="497"/>
      <c r="AVO31" s="497"/>
      <c r="AVP31" s="497"/>
      <c r="AVQ31" s="497"/>
      <c r="AVR31" s="497"/>
      <c r="AVS31" s="497"/>
      <c r="AVT31" s="497"/>
      <c r="AVU31" s="497"/>
      <c r="AVV31" s="497"/>
      <c r="AVW31" s="497"/>
      <c r="AVX31" s="497"/>
      <c r="AVY31" s="497"/>
      <c r="AVZ31" s="497"/>
      <c r="AWA31" s="497"/>
      <c r="AWB31" s="497"/>
      <c r="AWC31" s="497"/>
      <c r="AWD31" s="497"/>
      <c r="AWE31" s="497"/>
      <c r="AWF31" s="497"/>
      <c r="AWG31" s="497"/>
      <c r="AWH31" s="497"/>
      <c r="AWI31" s="497"/>
      <c r="AWJ31" s="497"/>
      <c r="AWK31" s="497"/>
      <c r="AWL31" s="497"/>
      <c r="AWM31" s="497"/>
      <c r="AWN31" s="497"/>
      <c r="AWO31" s="497"/>
      <c r="AWP31" s="497"/>
      <c r="AWQ31" s="497"/>
      <c r="AWR31" s="497"/>
      <c r="AWS31" s="497"/>
      <c r="AWT31" s="497"/>
      <c r="AWU31" s="497"/>
      <c r="AWV31" s="497"/>
      <c r="AWW31" s="497"/>
      <c r="AWX31" s="497"/>
      <c r="AWY31" s="497"/>
      <c r="AWZ31" s="497"/>
      <c r="AXA31" s="497"/>
      <c r="AXB31" s="497"/>
      <c r="AXC31" s="497"/>
      <c r="AXD31" s="497"/>
      <c r="AXE31" s="497"/>
      <c r="AXF31" s="497"/>
      <c r="AXG31" s="497"/>
      <c r="AXH31" s="497"/>
      <c r="AXI31" s="497"/>
      <c r="AXJ31" s="497"/>
      <c r="AXK31" s="497"/>
      <c r="AXL31" s="497"/>
      <c r="AXM31" s="497"/>
      <c r="AXN31" s="497"/>
      <c r="AXO31" s="497"/>
      <c r="AXP31" s="497"/>
      <c r="AXQ31" s="497"/>
      <c r="AXR31" s="497"/>
      <c r="AXS31" s="497"/>
      <c r="AXT31" s="497"/>
      <c r="AXU31" s="497"/>
      <c r="AXV31" s="497"/>
      <c r="AXW31" s="497"/>
      <c r="AXX31" s="497"/>
      <c r="AXY31" s="497"/>
      <c r="AXZ31" s="497"/>
      <c r="AYA31" s="497"/>
      <c r="AYB31" s="497"/>
      <c r="AYC31" s="497"/>
      <c r="AYD31" s="497"/>
      <c r="AYE31" s="497"/>
      <c r="AYF31" s="497"/>
      <c r="AYG31" s="497"/>
      <c r="AYH31" s="497"/>
      <c r="AYI31" s="497"/>
      <c r="AYJ31" s="497"/>
      <c r="AYK31" s="497"/>
      <c r="AYL31" s="497"/>
      <c r="AYM31" s="497"/>
      <c r="AYN31" s="497"/>
      <c r="AYO31" s="497"/>
      <c r="AYP31" s="497"/>
      <c r="AYQ31" s="497"/>
      <c r="AYR31" s="497"/>
      <c r="AYS31" s="497"/>
      <c r="AYT31" s="497"/>
      <c r="AYU31" s="497"/>
      <c r="AYV31" s="497"/>
      <c r="AYW31" s="497"/>
      <c r="AYX31" s="497"/>
      <c r="AYY31" s="497"/>
      <c r="AYZ31" s="497"/>
      <c r="AZA31" s="497"/>
      <c r="AZB31" s="497"/>
      <c r="AZC31" s="497"/>
      <c r="AZD31" s="497"/>
      <c r="AZE31" s="497"/>
      <c r="AZF31" s="497"/>
      <c r="AZG31" s="497"/>
      <c r="AZH31" s="497"/>
      <c r="AZI31" s="497"/>
      <c r="AZJ31" s="497"/>
      <c r="AZK31" s="497"/>
      <c r="AZL31" s="497"/>
      <c r="AZM31" s="497"/>
      <c r="AZN31" s="497"/>
      <c r="AZO31" s="497"/>
      <c r="AZP31" s="497"/>
      <c r="AZQ31" s="497"/>
      <c r="AZR31" s="497"/>
      <c r="AZS31" s="497"/>
      <c r="AZT31" s="497"/>
      <c r="AZU31" s="497"/>
      <c r="AZV31" s="497"/>
      <c r="AZW31" s="497"/>
      <c r="AZX31" s="497"/>
      <c r="AZY31" s="497"/>
      <c r="AZZ31" s="497"/>
      <c r="BAA31" s="497"/>
      <c r="BAB31" s="497"/>
      <c r="BAC31" s="497"/>
      <c r="BAD31" s="497"/>
      <c r="BAE31" s="497"/>
      <c r="BAF31" s="497"/>
      <c r="BAG31" s="497"/>
      <c r="BAH31" s="497"/>
      <c r="BAI31" s="497"/>
      <c r="BAJ31" s="497"/>
      <c r="BAK31" s="497"/>
      <c r="BAL31" s="497"/>
      <c r="BAM31" s="497"/>
      <c r="BAN31" s="497"/>
      <c r="BAO31" s="497"/>
      <c r="BAP31" s="497"/>
      <c r="BAQ31" s="497"/>
      <c r="BAR31" s="497"/>
      <c r="BAS31" s="497"/>
      <c r="BAT31" s="497"/>
      <c r="BAU31" s="497"/>
      <c r="BAV31" s="497"/>
      <c r="BAW31" s="497"/>
      <c r="BAX31" s="497"/>
      <c r="BAY31" s="497"/>
      <c r="BAZ31" s="497"/>
      <c r="BBA31" s="497"/>
      <c r="BBB31" s="497"/>
      <c r="BBC31" s="497"/>
      <c r="BBD31" s="497"/>
      <c r="BBE31" s="497"/>
      <c r="BBF31" s="497"/>
      <c r="BBG31" s="497"/>
      <c r="BBH31" s="497"/>
      <c r="BBI31" s="497"/>
      <c r="BBJ31" s="497"/>
      <c r="BBK31" s="497"/>
      <c r="BBL31" s="497"/>
      <c r="BBM31" s="497"/>
      <c r="BBN31" s="497"/>
      <c r="BBO31" s="497"/>
      <c r="BBP31" s="497"/>
      <c r="BBQ31" s="497"/>
      <c r="BBR31" s="497"/>
      <c r="BBS31" s="497"/>
      <c r="BBT31" s="497"/>
      <c r="BBU31" s="497"/>
      <c r="BBV31" s="497"/>
      <c r="BBW31" s="497"/>
      <c r="BBX31" s="497"/>
      <c r="BBY31" s="497"/>
      <c r="BBZ31" s="497"/>
      <c r="BCA31" s="497"/>
      <c r="BCB31" s="497"/>
      <c r="BCC31" s="497"/>
      <c r="BCD31" s="497"/>
      <c r="BCE31" s="497"/>
      <c r="BCF31" s="497"/>
      <c r="BCG31" s="497"/>
      <c r="BCH31" s="497"/>
      <c r="BCI31" s="497"/>
      <c r="BCJ31" s="497"/>
      <c r="BCK31" s="497"/>
      <c r="BCL31" s="497"/>
      <c r="BCM31" s="497"/>
      <c r="BCN31" s="497"/>
      <c r="BCO31" s="497"/>
      <c r="BCP31" s="497"/>
      <c r="BCQ31" s="497"/>
      <c r="BCR31" s="497"/>
      <c r="BCS31" s="497"/>
      <c r="BCT31" s="497"/>
      <c r="BCU31" s="497"/>
      <c r="BCV31" s="497"/>
      <c r="BCW31" s="497"/>
      <c r="BCX31" s="497"/>
      <c r="BCY31" s="497"/>
      <c r="BCZ31" s="497"/>
      <c r="BDA31" s="497"/>
      <c r="BDB31" s="497"/>
      <c r="BDC31" s="497"/>
      <c r="BDD31" s="497"/>
      <c r="BDE31" s="497"/>
      <c r="BDF31" s="497"/>
      <c r="BDG31" s="497"/>
      <c r="BDH31" s="497"/>
      <c r="BDI31" s="497"/>
      <c r="BDJ31" s="497"/>
      <c r="BDK31" s="497"/>
      <c r="BDL31" s="497"/>
      <c r="BDM31" s="497"/>
      <c r="BDN31" s="497"/>
      <c r="BDO31" s="497"/>
      <c r="BDP31" s="497"/>
      <c r="BDQ31" s="497"/>
      <c r="BDR31" s="497"/>
      <c r="BDS31" s="497"/>
      <c r="BDT31" s="497"/>
      <c r="BDU31" s="497"/>
      <c r="BDV31" s="497"/>
      <c r="BDW31" s="497"/>
      <c r="BDX31" s="497"/>
      <c r="BDY31" s="497"/>
      <c r="BDZ31" s="497"/>
      <c r="BEA31" s="497"/>
      <c r="BEB31" s="497"/>
      <c r="BEC31" s="497"/>
      <c r="BED31" s="497"/>
      <c r="BEE31" s="497"/>
      <c r="BEF31" s="497"/>
      <c r="BEG31" s="497"/>
      <c r="BEH31" s="497"/>
      <c r="BEI31" s="497"/>
      <c r="BEJ31" s="497"/>
      <c r="BEK31" s="497"/>
      <c r="BEL31" s="497"/>
      <c r="BEM31" s="497"/>
      <c r="BEN31" s="497"/>
      <c r="BEO31" s="497"/>
      <c r="BEP31" s="497"/>
      <c r="BEQ31" s="497"/>
      <c r="BER31" s="497"/>
      <c r="BES31" s="497"/>
      <c r="BET31" s="497"/>
      <c r="BEU31" s="497"/>
      <c r="BEV31" s="497"/>
      <c r="BEW31" s="497"/>
      <c r="BEX31" s="497"/>
      <c r="BEY31" s="497"/>
      <c r="BEZ31" s="497"/>
      <c r="BFA31" s="497"/>
      <c r="BFB31" s="497"/>
      <c r="BFC31" s="497"/>
      <c r="BFD31" s="497"/>
      <c r="BFE31" s="497"/>
      <c r="BFF31" s="497"/>
      <c r="BFG31" s="497"/>
      <c r="BFH31" s="497"/>
      <c r="BFI31" s="497"/>
      <c r="BFJ31" s="497"/>
      <c r="BFK31" s="497"/>
      <c r="BFL31" s="497"/>
      <c r="BFM31" s="497"/>
      <c r="BFN31" s="497"/>
      <c r="BFO31" s="497"/>
      <c r="BFP31" s="497"/>
      <c r="BFQ31" s="497"/>
      <c r="BFR31" s="497"/>
      <c r="BFS31" s="497"/>
      <c r="BFT31" s="497"/>
      <c r="BFU31" s="497"/>
      <c r="BFV31" s="497"/>
      <c r="BFW31" s="497"/>
      <c r="BFX31" s="497"/>
      <c r="BFY31" s="497"/>
      <c r="BFZ31" s="497"/>
      <c r="BGA31" s="497"/>
      <c r="BGB31" s="497"/>
      <c r="BGC31" s="497"/>
      <c r="BGD31" s="497"/>
      <c r="BGE31" s="497"/>
      <c r="BGF31" s="497"/>
      <c r="BGG31" s="497"/>
      <c r="BGH31" s="497"/>
      <c r="BGI31" s="497"/>
      <c r="BGJ31" s="497"/>
      <c r="BGK31" s="497"/>
      <c r="BGL31" s="497"/>
      <c r="BGM31" s="497"/>
      <c r="BGN31" s="497"/>
      <c r="BGO31" s="497"/>
      <c r="BGP31" s="497"/>
      <c r="BGQ31" s="497"/>
      <c r="BGR31" s="497"/>
      <c r="BGS31" s="497"/>
      <c r="BGT31" s="497"/>
      <c r="BGU31" s="497"/>
      <c r="BGV31" s="497"/>
      <c r="BGW31" s="497"/>
      <c r="BGX31" s="497"/>
      <c r="BGY31" s="497"/>
      <c r="BGZ31" s="497"/>
      <c r="BHA31" s="497"/>
      <c r="BHB31" s="497"/>
      <c r="BHC31" s="497"/>
      <c r="BHD31" s="497"/>
      <c r="BHE31" s="497"/>
      <c r="BHF31" s="497"/>
      <c r="BHG31" s="497"/>
      <c r="BHH31" s="497"/>
      <c r="BHI31" s="497"/>
      <c r="BHJ31" s="497"/>
      <c r="BHK31" s="497"/>
      <c r="BHL31" s="497"/>
      <c r="BHM31" s="497"/>
      <c r="BHN31" s="497"/>
      <c r="BHO31" s="497"/>
      <c r="BHP31" s="497"/>
      <c r="BHQ31" s="497"/>
      <c r="BHR31" s="497"/>
      <c r="BHS31" s="497"/>
      <c r="BHT31" s="497"/>
      <c r="BHU31" s="497"/>
      <c r="BHV31" s="497"/>
      <c r="BHW31" s="497"/>
      <c r="BHX31" s="497"/>
      <c r="BHY31" s="497"/>
      <c r="BHZ31" s="497"/>
      <c r="BIA31" s="497"/>
      <c r="BIB31" s="497"/>
      <c r="BIC31" s="497"/>
      <c r="BID31" s="497"/>
      <c r="BIE31" s="497"/>
      <c r="BIF31" s="497"/>
      <c r="BIG31" s="497"/>
      <c r="BIH31" s="497"/>
      <c r="BII31" s="497"/>
      <c r="BIJ31" s="497"/>
      <c r="BIK31" s="497"/>
      <c r="BIL31" s="497"/>
      <c r="BIM31" s="497"/>
      <c r="BIN31" s="497"/>
      <c r="BIO31" s="497"/>
      <c r="BIP31" s="497"/>
      <c r="BIQ31" s="497"/>
      <c r="BIR31" s="497"/>
      <c r="BIS31" s="497"/>
      <c r="BIT31" s="497"/>
      <c r="BIU31" s="497"/>
      <c r="BIV31" s="497"/>
      <c r="BIW31" s="497"/>
      <c r="BIX31" s="497"/>
      <c r="BIY31" s="497"/>
      <c r="BIZ31" s="497"/>
      <c r="BJA31" s="497"/>
      <c r="BJB31" s="497"/>
      <c r="BJC31" s="497"/>
      <c r="BJD31" s="497"/>
      <c r="BJE31" s="497"/>
      <c r="BJF31" s="497"/>
      <c r="BJG31" s="497"/>
      <c r="BJH31" s="497"/>
      <c r="BJI31" s="497"/>
      <c r="BJJ31" s="497"/>
      <c r="BJK31" s="497"/>
      <c r="BJL31" s="497"/>
      <c r="BJM31" s="497"/>
      <c r="BJN31" s="497"/>
      <c r="BJO31" s="497"/>
      <c r="BJP31" s="497"/>
      <c r="BJQ31" s="497"/>
      <c r="BJR31" s="497"/>
      <c r="BJS31" s="497"/>
      <c r="BJT31" s="497"/>
      <c r="BJU31" s="497"/>
      <c r="BJV31" s="497"/>
      <c r="BJW31" s="497"/>
      <c r="BJX31" s="497"/>
      <c r="BJY31" s="497"/>
      <c r="BJZ31" s="497"/>
      <c r="BKA31" s="497"/>
      <c r="BKB31" s="497"/>
      <c r="BKC31" s="497"/>
      <c r="BKD31" s="497"/>
      <c r="BKE31" s="497"/>
      <c r="BKF31" s="497"/>
      <c r="BKG31" s="497"/>
      <c r="BKH31" s="497"/>
      <c r="BKI31" s="497"/>
      <c r="BKJ31" s="497"/>
      <c r="BKK31" s="497"/>
      <c r="BKL31" s="497"/>
      <c r="BKM31" s="497"/>
      <c r="BKN31" s="497"/>
      <c r="BKO31" s="497"/>
      <c r="BKP31" s="497"/>
      <c r="BKQ31" s="497"/>
      <c r="BKR31" s="497"/>
      <c r="BKS31" s="497"/>
      <c r="BKT31" s="497"/>
      <c r="BKU31" s="497"/>
      <c r="BKV31" s="497"/>
      <c r="BKW31" s="497"/>
      <c r="BKX31" s="497"/>
      <c r="BKY31" s="497"/>
      <c r="BKZ31" s="497"/>
      <c r="BLA31" s="497"/>
      <c r="BLB31" s="497"/>
      <c r="BLC31" s="497"/>
      <c r="BLD31" s="497"/>
      <c r="BLE31" s="497"/>
      <c r="BLF31" s="497"/>
      <c r="BLG31" s="497"/>
      <c r="BLH31" s="497"/>
      <c r="BLI31" s="497"/>
      <c r="BLJ31" s="497"/>
      <c r="BLK31" s="497"/>
      <c r="BLL31" s="497"/>
      <c r="BLM31" s="497"/>
      <c r="BLN31" s="497"/>
      <c r="BLO31" s="497"/>
      <c r="BLP31" s="497"/>
      <c r="BLQ31" s="497"/>
      <c r="BLR31" s="497"/>
      <c r="BLS31" s="497"/>
      <c r="BLT31" s="497"/>
      <c r="BLU31" s="497"/>
      <c r="BLV31" s="497"/>
      <c r="BLW31" s="497"/>
      <c r="BLX31" s="497"/>
      <c r="BLY31" s="497"/>
      <c r="BLZ31" s="497"/>
      <c r="BMA31" s="497"/>
      <c r="BMB31" s="497"/>
      <c r="BMC31" s="497"/>
      <c r="BMD31" s="497"/>
      <c r="BME31" s="497"/>
      <c r="BMF31" s="497"/>
      <c r="BMG31" s="497"/>
      <c r="BMH31" s="497"/>
      <c r="BMI31" s="497"/>
      <c r="BMJ31" s="497"/>
      <c r="BMK31" s="497"/>
      <c r="BML31" s="497"/>
      <c r="BMM31" s="497"/>
      <c r="BMN31" s="497"/>
      <c r="BMO31" s="497"/>
      <c r="BMP31" s="497"/>
      <c r="BMQ31" s="497"/>
      <c r="BMR31" s="497"/>
      <c r="BMS31" s="497"/>
      <c r="BMT31" s="497"/>
      <c r="BMU31" s="497"/>
      <c r="BMV31" s="497"/>
      <c r="BMW31" s="497"/>
      <c r="BMX31" s="497"/>
      <c r="BMY31" s="497"/>
      <c r="BMZ31" s="497"/>
      <c r="BNA31" s="497"/>
      <c r="BNB31" s="497"/>
      <c r="BNC31" s="497"/>
      <c r="BND31" s="497"/>
      <c r="BNE31" s="497"/>
      <c r="BNF31" s="497"/>
      <c r="BNG31" s="497"/>
      <c r="BNH31" s="497"/>
      <c r="BNI31" s="497"/>
      <c r="BNJ31" s="497"/>
      <c r="BNK31" s="497"/>
      <c r="BNL31" s="497"/>
      <c r="BNM31" s="497"/>
      <c r="BNN31" s="497"/>
      <c r="BNO31" s="497"/>
      <c r="BNP31" s="497"/>
      <c r="BNQ31" s="497"/>
      <c r="BNR31" s="497"/>
      <c r="BNS31" s="497"/>
      <c r="BNT31" s="497"/>
      <c r="BNU31" s="497"/>
      <c r="BNV31" s="497"/>
      <c r="BNW31" s="497"/>
      <c r="BNX31" s="497"/>
      <c r="BNY31" s="497"/>
      <c r="BNZ31" s="497"/>
      <c r="BOA31" s="497"/>
      <c r="BOB31" s="497"/>
      <c r="BOC31" s="497"/>
      <c r="BOD31" s="497"/>
      <c r="BOE31" s="497"/>
      <c r="BOF31" s="497"/>
      <c r="BOG31" s="497"/>
      <c r="BOH31" s="497"/>
      <c r="BOI31" s="497"/>
      <c r="BOJ31" s="497"/>
      <c r="BOK31" s="497"/>
      <c r="BOL31" s="497"/>
      <c r="BOM31" s="497"/>
      <c r="BON31" s="497"/>
      <c r="BOO31" s="497"/>
      <c r="BOP31" s="497"/>
      <c r="BOQ31" s="497"/>
      <c r="BOR31" s="497"/>
      <c r="BOS31" s="497"/>
      <c r="BOT31" s="497"/>
      <c r="BOU31" s="497"/>
      <c r="BOV31" s="497"/>
      <c r="BOW31" s="497"/>
      <c r="BOX31" s="497"/>
      <c r="BOY31" s="497"/>
      <c r="BOZ31" s="497"/>
      <c r="BPA31" s="497"/>
      <c r="BPB31" s="497"/>
      <c r="BPC31" s="497"/>
      <c r="BPD31" s="497"/>
      <c r="BPE31" s="497"/>
      <c r="BPF31" s="497"/>
      <c r="BPG31" s="497"/>
      <c r="BPH31" s="497"/>
      <c r="BPI31" s="497"/>
      <c r="BPJ31" s="497"/>
      <c r="BPK31" s="497"/>
      <c r="BPL31" s="497"/>
      <c r="BPM31" s="497"/>
      <c r="BPN31" s="497"/>
      <c r="BPO31" s="497"/>
      <c r="BPP31" s="497"/>
      <c r="BPQ31" s="497"/>
      <c r="BPR31" s="497"/>
      <c r="BPS31" s="497"/>
      <c r="BPT31" s="497"/>
      <c r="BPU31" s="497"/>
      <c r="BPV31" s="497"/>
      <c r="BPW31" s="497"/>
      <c r="BPX31" s="497"/>
      <c r="BPY31" s="497"/>
      <c r="BPZ31" s="497"/>
      <c r="BQA31" s="497"/>
      <c r="BQB31" s="497"/>
      <c r="BQC31" s="497"/>
      <c r="BQD31" s="497"/>
      <c r="BQE31" s="497"/>
      <c r="BQF31" s="497"/>
      <c r="BQG31" s="497"/>
      <c r="BQH31" s="497"/>
      <c r="BQI31" s="497"/>
      <c r="BQJ31" s="497"/>
      <c r="BQK31" s="497"/>
      <c r="BQL31" s="497"/>
      <c r="BQM31" s="497"/>
      <c r="BQN31" s="497"/>
      <c r="BQO31" s="497"/>
      <c r="BQP31" s="497"/>
      <c r="BQQ31" s="497"/>
      <c r="BQR31" s="497"/>
      <c r="BQS31" s="497"/>
      <c r="BQT31" s="497"/>
      <c r="BQU31" s="497"/>
      <c r="BQV31" s="497"/>
      <c r="BQW31" s="497"/>
      <c r="BQX31" s="497"/>
      <c r="BQY31" s="497"/>
      <c r="BQZ31" s="497"/>
      <c r="BRA31" s="497"/>
      <c r="BRB31" s="497"/>
      <c r="BRC31" s="497"/>
      <c r="BRD31" s="497"/>
      <c r="BRE31" s="497"/>
      <c r="BRF31" s="497"/>
      <c r="BRG31" s="497"/>
      <c r="BRH31" s="497"/>
      <c r="BRI31" s="497"/>
      <c r="BRJ31" s="497"/>
      <c r="BRK31" s="497"/>
      <c r="BRL31" s="497"/>
      <c r="BRM31" s="497"/>
      <c r="BRN31" s="497"/>
      <c r="BRO31" s="497"/>
      <c r="BRP31" s="497"/>
      <c r="BRQ31" s="497"/>
      <c r="BRR31" s="497"/>
      <c r="BRS31" s="497"/>
      <c r="BRT31" s="497"/>
      <c r="BRU31" s="497"/>
      <c r="BRV31" s="497"/>
      <c r="BRW31" s="497"/>
      <c r="BRX31" s="497"/>
      <c r="BRY31" s="497"/>
      <c r="BRZ31" s="497"/>
      <c r="BSA31" s="497"/>
      <c r="BSB31" s="497"/>
      <c r="BSC31" s="497"/>
      <c r="BSD31" s="497"/>
      <c r="BSE31" s="497"/>
      <c r="BSF31" s="497"/>
      <c r="BSG31" s="497"/>
      <c r="BSH31" s="497"/>
      <c r="BSI31" s="497"/>
      <c r="BSJ31" s="497"/>
      <c r="BSK31" s="497"/>
      <c r="BSL31" s="497"/>
      <c r="BSM31" s="497"/>
      <c r="BSN31" s="497"/>
      <c r="BSO31" s="497"/>
      <c r="BSP31" s="497"/>
      <c r="BSQ31" s="497"/>
      <c r="BSR31" s="497"/>
      <c r="BSS31" s="497"/>
      <c r="BST31" s="497"/>
      <c r="BSU31" s="497"/>
      <c r="BSV31" s="497"/>
      <c r="BSW31" s="497"/>
      <c r="BSX31" s="497"/>
      <c r="BSY31" s="497"/>
      <c r="BSZ31" s="497"/>
      <c r="BTA31" s="497"/>
      <c r="BTB31" s="497"/>
      <c r="BTC31" s="497"/>
      <c r="BTD31" s="497"/>
      <c r="BTE31" s="497"/>
      <c r="BTF31" s="497"/>
      <c r="BTG31" s="497"/>
      <c r="BTH31" s="497"/>
      <c r="BTI31" s="497"/>
      <c r="BTJ31" s="497"/>
      <c r="BTK31" s="497"/>
      <c r="BTL31" s="497"/>
      <c r="BTM31" s="497"/>
      <c r="BTN31" s="497"/>
      <c r="BTO31" s="497"/>
      <c r="BTP31" s="497"/>
      <c r="BTQ31" s="497"/>
      <c r="BTR31" s="497"/>
      <c r="BTS31" s="497"/>
      <c r="BTT31" s="497"/>
      <c r="BTU31" s="497"/>
      <c r="BTV31" s="497"/>
      <c r="BTW31" s="497"/>
      <c r="BTX31" s="497"/>
      <c r="BTY31" s="497"/>
      <c r="BTZ31" s="497"/>
      <c r="BUA31" s="497"/>
      <c r="BUB31" s="497"/>
      <c r="BUC31" s="497"/>
      <c r="BUD31" s="497"/>
      <c r="BUE31" s="497"/>
      <c r="BUF31" s="497"/>
      <c r="BUG31" s="497"/>
      <c r="BUH31" s="497"/>
      <c r="BUI31" s="497"/>
      <c r="BUJ31" s="497"/>
      <c r="BUK31" s="497"/>
      <c r="BUL31" s="497"/>
      <c r="BUM31" s="497"/>
      <c r="BUN31" s="497"/>
      <c r="BUO31" s="497"/>
      <c r="BUP31" s="497"/>
      <c r="BUQ31" s="497"/>
      <c r="BUR31" s="497"/>
      <c r="BUS31" s="497"/>
      <c r="BUT31" s="497"/>
      <c r="BUU31" s="497"/>
      <c r="BUV31" s="497"/>
      <c r="BUW31" s="497"/>
      <c r="BUX31" s="497"/>
      <c r="BUY31" s="497"/>
      <c r="BUZ31" s="497"/>
      <c r="BVA31" s="497"/>
      <c r="BVB31" s="497"/>
      <c r="BVC31" s="497"/>
      <c r="BVD31" s="497"/>
      <c r="BVE31" s="497"/>
      <c r="BVF31" s="497"/>
      <c r="BVG31" s="497"/>
      <c r="BVH31" s="497"/>
      <c r="BVI31" s="497"/>
      <c r="BVJ31" s="497"/>
      <c r="BVK31" s="497"/>
      <c r="BVL31" s="497"/>
      <c r="BVM31" s="497"/>
      <c r="BVN31" s="497"/>
      <c r="BVO31" s="497"/>
      <c r="BVP31" s="497"/>
      <c r="BVQ31" s="497"/>
      <c r="BVR31" s="497"/>
      <c r="BVS31" s="497"/>
      <c r="BVT31" s="497"/>
      <c r="BVU31" s="497"/>
      <c r="BVV31" s="497"/>
      <c r="BVW31" s="497"/>
      <c r="BVX31" s="497"/>
      <c r="BVY31" s="497"/>
      <c r="BVZ31" s="497"/>
      <c r="BWA31" s="497"/>
      <c r="BWB31" s="497"/>
      <c r="BWC31" s="497"/>
      <c r="BWD31" s="497"/>
      <c r="BWE31" s="497"/>
      <c r="BWF31" s="497"/>
      <c r="BWG31" s="497"/>
      <c r="BWH31" s="497"/>
      <c r="BWI31" s="497"/>
      <c r="BWJ31" s="497"/>
      <c r="BWK31" s="497"/>
      <c r="BWL31" s="497"/>
      <c r="BWM31" s="497"/>
      <c r="BWN31" s="497"/>
      <c r="BWO31" s="497"/>
      <c r="BWP31" s="497"/>
      <c r="BWQ31" s="497"/>
      <c r="BWR31" s="497"/>
      <c r="BWS31" s="497"/>
      <c r="BWT31" s="497"/>
      <c r="BWU31" s="497"/>
      <c r="BWV31" s="497"/>
      <c r="BWW31" s="497"/>
      <c r="BWX31" s="497"/>
      <c r="BWY31" s="497"/>
      <c r="BWZ31" s="497"/>
      <c r="BXA31" s="497"/>
      <c r="BXB31" s="497"/>
      <c r="BXC31" s="497"/>
      <c r="BXD31" s="497"/>
      <c r="BXE31" s="497"/>
      <c r="BXF31" s="497"/>
      <c r="BXG31" s="497"/>
      <c r="BXH31" s="497"/>
      <c r="BXI31" s="497"/>
      <c r="BXJ31" s="497"/>
      <c r="BXK31" s="497"/>
      <c r="BXL31" s="497"/>
      <c r="BXM31" s="497"/>
      <c r="BXN31" s="497"/>
      <c r="BXO31" s="497"/>
      <c r="BXP31" s="497"/>
      <c r="BXQ31" s="497"/>
      <c r="BXR31" s="497"/>
      <c r="BXS31" s="497"/>
      <c r="BXT31" s="497"/>
      <c r="BXU31" s="497"/>
      <c r="BXV31" s="497"/>
      <c r="BXW31" s="497"/>
      <c r="BXX31" s="497"/>
      <c r="BXY31" s="497"/>
      <c r="BXZ31" s="497"/>
      <c r="BYA31" s="497"/>
      <c r="BYB31" s="497"/>
      <c r="BYC31" s="497"/>
      <c r="BYD31" s="497"/>
      <c r="BYE31" s="497"/>
      <c r="BYF31" s="497"/>
      <c r="BYG31" s="497"/>
      <c r="BYH31" s="497"/>
      <c r="BYI31" s="497"/>
      <c r="BYJ31" s="497"/>
      <c r="BYK31" s="497"/>
      <c r="BYL31" s="497"/>
      <c r="BYM31" s="497"/>
      <c r="BYN31" s="497"/>
      <c r="BYO31" s="497"/>
      <c r="BYP31" s="497"/>
      <c r="BYQ31" s="497"/>
      <c r="BYR31" s="497"/>
      <c r="BYS31" s="497"/>
      <c r="BYT31" s="497"/>
      <c r="BYU31" s="497"/>
      <c r="BYV31" s="497"/>
      <c r="BYW31" s="497"/>
      <c r="BYX31" s="497"/>
      <c r="BYY31" s="497"/>
      <c r="BYZ31" s="497"/>
      <c r="BZA31" s="497"/>
      <c r="BZB31" s="497"/>
      <c r="BZC31" s="497"/>
      <c r="BZD31" s="497"/>
      <c r="BZE31" s="497"/>
      <c r="BZF31" s="497"/>
      <c r="BZG31" s="497"/>
      <c r="BZH31" s="497"/>
      <c r="BZI31" s="497"/>
      <c r="BZJ31" s="497"/>
      <c r="BZK31" s="497"/>
      <c r="BZL31" s="497"/>
      <c r="BZM31" s="497"/>
      <c r="BZN31" s="497"/>
      <c r="BZO31" s="497"/>
      <c r="BZP31" s="497"/>
      <c r="BZQ31" s="497"/>
      <c r="BZR31" s="497"/>
      <c r="BZS31" s="497"/>
      <c r="BZT31" s="497"/>
      <c r="BZU31" s="497"/>
      <c r="BZV31" s="497"/>
      <c r="BZW31" s="497"/>
      <c r="BZX31" s="497"/>
      <c r="BZY31" s="497"/>
      <c r="BZZ31" s="497"/>
      <c r="CAA31" s="497"/>
      <c r="CAB31" s="497"/>
      <c r="CAC31" s="497"/>
      <c r="CAD31" s="497"/>
      <c r="CAE31" s="497"/>
      <c r="CAF31" s="497"/>
      <c r="CAG31" s="497"/>
      <c r="CAH31" s="497"/>
      <c r="CAI31" s="497"/>
      <c r="CAJ31" s="497"/>
      <c r="CAK31" s="497"/>
      <c r="CAL31" s="497"/>
      <c r="CAM31" s="497"/>
      <c r="CAN31" s="497"/>
      <c r="CAO31" s="497"/>
      <c r="CAP31" s="497"/>
      <c r="CAQ31" s="497"/>
      <c r="CAR31" s="497"/>
      <c r="CAS31" s="497"/>
      <c r="CAT31" s="497"/>
      <c r="CAU31" s="497"/>
      <c r="CAV31" s="497"/>
      <c r="CAW31" s="497"/>
      <c r="CAX31" s="497"/>
      <c r="CAY31" s="497"/>
      <c r="CAZ31" s="497"/>
      <c r="CBA31" s="497"/>
      <c r="CBB31" s="497"/>
      <c r="CBC31" s="497"/>
      <c r="CBD31" s="497"/>
      <c r="CBE31" s="497"/>
      <c r="CBF31" s="497"/>
      <c r="CBG31" s="497"/>
      <c r="CBH31" s="497"/>
      <c r="CBI31" s="497"/>
      <c r="CBJ31" s="497"/>
      <c r="CBK31" s="497"/>
      <c r="CBL31" s="497"/>
      <c r="CBM31" s="497"/>
      <c r="CBN31" s="497"/>
      <c r="CBO31" s="497"/>
      <c r="CBP31" s="497"/>
      <c r="CBQ31" s="497"/>
      <c r="CBR31" s="497"/>
      <c r="CBS31" s="497"/>
      <c r="CBT31" s="497"/>
      <c r="CBU31" s="497"/>
      <c r="CBV31" s="497"/>
      <c r="CBW31" s="497"/>
      <c r="CBX31" s="497"/>
      <c r="CBY31" s="497"/>
      <c r="CBZ31" s="497"/>
      <c r="CCA31" s="497"/>
      <c r="CCB31" s="497"/>
      <c r="CCC31" s="497"/>
      <c r="CCD31" s="497"/>
      <c r="CCE31" s="497"/>
      <c r="CCF31" s="497"/>
      <c r="CCG31" s="497"/>
      <c r="CCH31" s="497"/>
      <c r="CCI31" s="497"/>
      <c r="CCJ31" s="497"/>
      <c r="CCK31" s="497"/>
      <c r="CCL31" s="497"/>
      <c r="CCM31" s="497"/>
      <c r="CCN31" s="497"/>
      <c r="CCO31" s="497"/>
      <c r="CCP31" s="497"/>
      <c r="CCQ31" s="497"/>
      <c r="CCR31" s="497"/>
      <c r="CCS31" s="497"/>
      <c r="CCT31" s="497"/>
      <c r="CCU31" s="497"/>
      <c r="CCV31" s="497"/>
      <c r="CCW31" s="497"/>
      <c r="CCX31" s="497"/>
      <c r="CCY31" s="497"/>
      <c r="CCZ31" s="497"/>
      <c r="CDA31" s="497"/>
      <c r="CDB31" s="497"/>
      <c r="CDC31" s="497"/>
      <c r="CDD31" s="497"/>
      <c r="CDE31" s="497"/>
      <c r="CDF31" s="497"/>
      <c r="CDG31" s="497"/>
      <c r="CDH31" s="497"/>
      <c r="CDI31" s="497"/>
      <c r="CDJ31" s="497"/>
      <c r="CDK31" s="497"/>
      <c r="CDL31" s="497"/>
      <c r="CDM31" s="497"/>
      <c r="CDN31" s="497"/>
      <c r="CDO31" s="497"/>
      <c r="CDP31" s="497"/>
      <c r="CDQ31" s="497"/>
      <c r="CDR31" s="497"/>
      <c r="CDS31" s="497"/>
      <c r="CDT31" s="497"/>
      <c r="CDU31" s="497"/>
      <c r="CDV31" s="497"/>
      <c r="CDW31" s="497"/>
      <c r="CDX31" s="497"/>
      <c r="CDY31" s="497"/>
      <c r="CDZ31" s="497"/>
      <c r="CEA31" s="497"/>
      <c r="CEB31" s="497"/>
      <c r="CEC31" s="497"/>
      <c r="CED31" s="497"/>
      <c r="CEE31" s="497"/>
      <c r="CEF31" s="497"/>
      <c r="CEG31" s="497"/>
      <c r="CEH31" s="497"/>
      <c r="CEI31" s="497"/>
      <c r="CEJ31" s="497"/>
      <c r="CEK31" s="497"/>
      <c r="CEL31" s="497"/>
      <c r="CEM31" s="497"/>
      <c r="CEN31" s="497"/>
      <c r="CEO31" s="497"/>
      <c r="CEP31" s="497"/>
      <c r="CEQ31" s="497"/>
      <c r="CER31" s="497"/>
      <c r="CES31" s="497"/>
      <c r="CET31" s="497"/>
      <c r="CEU31" s="497"/>
      <c r="CEV31" s="497"/>
      <c r="CEW31" s="497"/>
      <c r="CEX31" s="497"/>
      <c r="CEY31" s="497"/>
      <c r="CEZ31" s="497"/>
      <c r="CFA31" s="497"/>
      <c r="CFB31" s="497"/>
      <c r="CFC31" s="497"/>
      <c r="CFD31" s="497"/>
      <c r="CFE31" s="497"/>
      <c r="CFF31" s="497"/>
      <c r="CFG31" s="497"/>
      <c r="CFH31" s="497"/>
      <c r="CFI31" s="497"/>
      <c r="CFJ31" s="497"/>
      <c r="CFK31" s="497"/>
      <c r="CFL31" s="497"/>
      <c r="CFM31" s="497"/>
      <c r="CFN31" s="497"/>
      <c r="CFO31" s="497"/>
      <c r="CFP31" s="497"/>
      <c r="CFQ31" s="497"/>
      <c r="CFR31" s="497"/>
      <c r="CFS31" s="497"/>
      <c r="CFT31" s="497"/>
      <c r="CFU31" s="497"/>
      <c r="CFV31" s="497"/>
      <c r="CFW31" s="497"/>
      <c r="CFX31" s="497"/>
      <c r="CFY31" s="497"/>
      <c r="CFZ31" s="497"/>
      <c r="CGA31" s="497"/>
      <c r="CGB31" s="497"/>
      <c r="CGC31" s="497"/>
      <c r="CGD31" s="497"/>
      <c r="CGE31" s="497"/>
      <c r="CGF31" s="497"/>
      <c r="CGG31" s="497"/>
      <c r="CGH31" s="497"/>
      <c r="CGI31" s="497"/>
      <c r="CGJ31" s="497"/>
      <c r="CGK31" s="497"/>
      <c r="CGL31" s="497"/>
      <c r="CGM31" s="497"/>
      <c r="CGN31" s="497"/>
      <c r="CGO31" s="497"/>
      <c r="CGP31" s="497"/>
      <c r="CGQ31" s="497"/>
      <c r="CGR31" s="497"/>
      <c r="CGS31" s="497"/>
      <c r="CGT31" s="497"/>
      <c r="CGU31" s="497"/>
      <c r="CGV31" s="497"/>
      <c r="CGW31" s="497"/>
      <c r="CGX31" s="497"/>
      <c r="CGY31" s="497"/>
      <c r="CGZ31" s="497"/>
      <c r="CHA31" s="497"/>
      <c r="CHB31" s="497"/>
      <c r="CHC31" s="497"/>
      <c r="CHD31" s="497"/>
      <c r="CHE31" s="497"/>
      <c r="CHF31" s="497"/>
      <c r="CHG31" s="497"/>
      <c r="CHH31" s="497"/>
      <c r="CHI31" s="497"/>
      <c r="CHJ31" s="497"/>
      <c r="CHK31" s="497"/>
      <c r="CHL31" s="497"/>
      <c r="CHM31" s="497"/>
      <c r="CHN31" s="497"/>
      <c r="CHO31" s="497"/>
      <c r="CHP31" s="497"/>
      <c r="CHQ31" s="497"/>
      <c r="CHR31" s="497"/>
      <c r="CHS31" s="497"/>
      <c r="CHT31" s="497"/>
      <c r="CHU31" s="497"/>
      <c r="CHV31" s="497"/>
      <c r="CHW31" s="497"/>
      <c r="CHX31" s="497"/>
      <c r="CHY31" s="497"/>
      <c r="CHZ31" s="497"/>
      <c r="CIA31" s="497"/>
      <c r="CIB31" s="497"/>
      <c r="CIC31" s="497"/>
      <c r="CID31" s="497"/>
      <c r="CIE31" s="497"/>
      <c r="CIF31" s="497"/>
      <c r="CIG31" s="497"/>
      <c r="CIH31" s="497"/>
      <c r="CII31" s="497"/>
      <c r="CIJ31" s="497"/>
      <c r="CIK31" s="497"/>
      <c r="CIL31" s="497"/>
      <c r="CIM31" s="497"/>
      <c r="CIN31" s="497"/>
      <c r="CIO31" s="497"/>
      <c r="CIP31" s="497"/>
      <c r="CIQ31" s="497"/>
      <c r="CIR31" s="497"/>
      <c r="CIS31" s="497"/>
      <c r="CIT31" s="497"/>
      <c r="CIU31" s="497"/>
      <c r="CIV31" s="497"/>
      <c r="CIW31" s="497"/>
      <c r="CIX31" s="497"/>
      <c r="CIY31" s="497"/>
      <c r="CIZ31" s="497"/>
      <c r="CJA31" s="497"/>
      <c r="CJB31" s="497"/>
      <c r="CJC31" s="497"/>
      <c r="CJD31" s="497"/>
      <c r="CJE31" s="497"/>
      <c r="CJF31" s="497"/>
      <c r="CJG31" s="497"/>
      <c r="CJH31" s="497"/>
      <c r="CJI31" s="497"/>
      <c r="CJJ31" s="497"/>
      <c r="CJK31" s="497"/>
      <c r="CJL31" s="497"/>
      <c r="CJM31" s="497"/>
      <c r="CJN31" s="497"/>
      <c r="CJO31" s="497"/>
      <c r="CJP31" s="497"/>
      <c r="CJQ31" s="497"/>
      <c r="CJR31" s="497"/>
      <c r="CJS31" s="497"/>
      <c r="CJT31" s="497"/>
      <c r="CJU31" s="497"/>
      <c r="CJV31" s="497"/>
      <c r="CJW31" s="497"/>
      <c r="CJX31" s="497"/>
      <c r="CJY31" s="497"/>
      <c r="CJZ31" s="497"/>
      <c r="CKA31" s="497"/>
      <c r="CKB31" s="497"/>
      <c r="CKC31" s="497"/>
      <c r="CKD31" s="497"/>
      <c r="CKE31" s="497"/>
      <c r="CKF31" s="497"/>
      <c r="CKG31" s="497"/>
      <c r="CKH31" s="497"/>
      <c r="CKI31" s="497"/>
      <c r="CKJ31" s="497"/>
      <c r="CKK31" s="497"/>
      <c r="CKL31" s="497"/>
      <c r="CKM31" s="497"/>
      <c r="CKN31" s="497"/>
      <c r="CKO31" s="497"/>
      <c r="CKP31" s="497"/>
      <c r="CKQ31" s="497"/>
      <c r="CKR31" s="497"/>
      <c r="CKS31" s="497"/>
      <c r="CKT31" s="497"/>
      <c r="CKU31" s="497"/>
      <c r="CKV31" s="497"/>
      <c r="CKW31" s="497"/>
      <c r="CKX31" s="497"/>
      <c r="CKY31" s="497"/>
      <c r="CKZ31" s="497"/>
      <c r="CLA31" s="497"/>
      <c r="CLB31" s="497"/>
      <c r="CLC31" s="497"/>
      <c r="CLD31" s="497"/>
      <c r="CLE31" s="497"/>
      <c r="CLF31" s="497"/>
      <c r="CLG31" s="497"/>
      <c r="CLH31" s="497"/>
      <c r="CLI31" s="497"/>
      <c r="CLJ31" s="497"/>
      <c r="CLK31" s="497"/>
      <c r="CLL31" s="497"/>
      <c r="CLM31" s="497"/>
      <c r="CLN31" s="497"/>
      <c r="CLO31" s="497"/>
      <c r="CLP31" s="497"/>
      <c r="CLQ31" s="497"/>
      <c r="CLR31" s="497"/>
      <c r="CLS31" s="497"/>
      <c r="CLT31" s="497"/>
      <c r="CLU31" s="497"/>
      <c r="CLV31" s="497"/>
      <c r="CLW31" s="497"/>
      <c r="CLX31" s="497"/>
      <c r="CLY31" s="497"/>
      <c r="CLZ31" s="497"/>
      <c r="CMA31" s="497"/>
      <c r="CMB31" s="497"/>
      <c r="CMC31" s="497"/>
      <c r="CMD31" s="497"/>
      <c r="CME31" s="497"/>
      <c r="CMF31" s="497"/>
      <c r="CMG31" s="497"/>
      <c r="CMH31" s="497"/>
      <c r="CMI31" s="497"/>
      <c r="CMJ31" s="497"/>
      <c r="CMK31" s="497"/>
      <c r="CML31" s="497"/>
      <c r="CMM31" s="497"/>
      <c r="CMN31" s="497"/>
      <c r="CMO31" s="497"/>
      <c r="CMP31" s="497"/>
      <c r="CMQ31" s="497"/>
      <c r="CMR31" s="497"/>
      <c r="CMS31" s="497"/>
      <c r="CMT31" s="497"/>
      <c r="CMU31" s="497"/>
      <c r="CMV31" s="497"/>
      <c r="CMW31" s="497"/>
      <c r="CMX31" s="497"/>
      <c r="CMY31" s="497"/>
      <c r="CMZ31" s="497"/>
      <c r="CNA31" s="497"/>
      <c r="CNB31" s="497"/>
      <c r="CNC31" s="497"/>
      <c r="CND31" s="497"/>
      <c r="CNE31" s="497"/>
      <c r="CNF31" s="497"/>
      <c r="CNG31" s="497"/>
      <c r="CNH31" s="497"/>
      <c r="CNI31" s="497"/>
      <c r="CNJ31" s="497"/>
      <c r="CNK31" s="497"/>
      <c r="CNL31" s="497"/>
      <c r="CNM31" s="497"/>
      <c r="CNN31" s="497"/>
      <c r="CNO31" s="497"/>
      <c r="CNP31" s="497"/>
      <c r="CNQ31" s="497"/>
      <c r="CNR31" s="497"/>
      <c r="CNS31" s="497"/>
      <c r="CNT31" s="497"/>
      <c r="CNU31" s="497"/>
      <c r="CNV31" s="497"/>
      <c r="CNW31" s="497"/>
      <c r="CNX31" s="497"/>
      <c r="CNY31" s="497"/>
      <c r="CNZ31" s="497"/>
      <c r="COA31" s="497"/>
      <c r="COB31" s="497"/>
      <c r="COC31" s="497"/>
      <c r="COD31" s="497"/>
      <c r="COE31" s="497"/>
      <c r="COF31" s="497"/>
      <c r="COG31" s="497"/>
      <c r="COH31" s="497"/>
      <c r="COI31" s="497"/>
      <c r="COJ31" s="497"/>
      <c r="COK31" s="497"/>
      <c r="COL31" s="497"/>
      <c r="COM31" s="497"/>
      <c r="CON31" s="497"/>
      <c r="COO31" s="497"/>
      <c r="COP31" s="497"/>
      <c r="COQ31" s="497"/>
      <c r="COR31" s="497"/>
      <c r="COS31" s="497"/>
      <c r="COT31" s="497"/>
      <c r="COU31" s="497"/>
      <c r="COV31" s="497"/>
      <c r="COW31" s="497"/>
      <c r="COX31" s="497"/>
      <c r="COY31" s="497"/>
      <c r="COZ31" s="497"/>
      <c r="CPA31" s="497"/>
      <c r="CPB31" s="497"/>
      <c r="CPC31" s="497"/>
      <c r="CPD31" s="497"/>
      <c r="CPE31" s="497"/>
      <c r="CPF31" s="497"/>
      <c r="CPG31" s="497"/>
      <c r="CPH31" s="497"/>
      <c r="CPI31" s="497"/>
      <c r="CPJ31" s="497"/>
      <c r="CPK31" s="497"/>
      <c r="CPL31" s="497"/>
      <c r="CPM31" s="497"/>
      <c r="CPN31" s="497"/>
      <c r="CPO31" s="497"/>
      <c r="CPP31" s="497"/>
      <c r="CPQ31" s="497"/>
      <c r="CPR31" s="497"/>
      <c r="CPS31" s="497"/>
      <c r="CPT31" s="497"/>
      <c r="CPU31" s="497"/>
      <c r="CPV31" s="497"/>
      <c r="CPW31" s="497"/>
      <c r="CPX31" s="497"/>
      <c r="CPY31" s="497"/>
      <c r="CPZ31" s="497"/>
      <c r="CQA31" s="497"/>
      <c r="CQB31" s="497"/>
      <c r="CQC31" s="497"/>
      <c r="CQD31" s="497"/>
      <c r="CQE31" s="497"/>
      <c r="CQF31" s="497"/>
      <c r="CQG31" s="497"/>
      <c r="CQH31" s="497"/>
      <c r="CQI31" s="497"/>
      <c r="CQJ31" s="497"/>
      <c r="CQK31" s="497"/>
      <c r="CQL31" s="497"/>
      <c r="CQM31" s="497"/>
      <c r="CQN31" s="497"/>
      <c r="CQO31" s="497"/>
      <c r="CQP31" s="497"/>
      <c r="CQQ31" s="497"/>
      <c r="CQR31" s="497"/>
      <c r="CQS31" s="497"/>
      <c r="CQT31" s="497"/>
      <c r="CQU31" s="497"/>
      <c r="CQV31" s="497"/>
      <c r="CQW31" s="497"/>
      <c r="CQX31" s="497"/>
      <c r="CQY31" s="497"/>
      <c r="CQZ31" s="497"/>
      <c r="CRA31" s="497"/>
      <c r="CRB31" s="497"/>
      <c r="CRC31" s="497"/>
      <c r="CRD31" s="497"/>
      <c r="CRE31" s="497"/>
      <c r="CRF31" s="497"/>
      <c r="CRG31" s="497"/>
      <c r="CRH31" s="497"/>
      <c r="CRI31" s="497"/>
      <c r="CRJ31" s="497"/>
      <c r="CRK31" s="497"/>
      <c r="CRL31" s="497"/>
      <c r="CRM31" s="497"/>
      <c r="CRN31" s="497"/>
      <c r="CRO31" s="497"/>
      <c r="CRP31" s="497"/>
      <c r="CRQ31" s="497"/>
      <c r="CRR31" s="497"/>
      <c r="CRS31" s="497"/>
      <c r="CRT31" s="497"/>
      <c r="CRU31" s="497"/>
      <c r="CRV31" s="497"/>
      <c r="CRW31" s="497"/>
      <c r="CRX31" s="497"/>
      <c r="CRY31" s="497"/>
      <c r="CRZ31" s="497"/>
      <c r="CSA31" s="497"/>
      <c r="CSB31" s="497"/>
      <c r="CSC31" s="497"/>
      <c r="CSD31" s="497"/>
      <c r="CSE31" s="497"/>
      <c r="CSF31" s="497"/>
      <c r="CSG31" s="497"/>
      <c r="CSH31" s="497"/>
      <c r="CSI31" s="497"/>
      <c r="CSJ31" s="497"/>
      <c r="CSK31" s="497"/>
      <c r="CSL31" s="497"/>
      <c r="CSM31" s="497"/>
      <c r="CSN31" s="497"/>
      <c r="CSO31" s="497"/>
      <c r="CSP31" s="497"/>
      <c r="CSQ31" s="497"/>
      <c r="CSR31" s="497"/>
      <c r="CSS31" s="497"/>
      <c r="CST31" s="497"/>
      <c r="CSU31" s="497"/>
      <c r="CSV31" s="497"/>
      <c r="CSW31" s="497"/>
      <c r="CSX31" s="497"/>
      <c r="CSY31" s="497"/>
      <c r="CSZ31" s="497"/>
      <c r="CTA31" s="497"/>
      <c r="CTB31" s="497"/>
      <c r="CTC31" s="497"/>
      <c r="CTD31" s="497"/>
      <c r="CTE31" s="497"/>
      <c r="CTF31" s="497"/>
      <c r="CTG31" s="497"/>
      <c r="CTH31" s="497"/>
      <c r="CTI31" s="497"/>
      <c r="CTJ31" s="497"/>
      <c r="CTK31" s="497"/>
      <c r="CTL31" s="497"/>
      <c r="CTM31" s="497"/>
      <c r="CTN31" s="497"/>
      <c r="CTO31" s="497"/>
      <c r="CTP31" s="497"/>
      <c r="CTQ31" s="497"/>
      <c r="CTR31" s="497"/>
      <c r="CTS31" s="497"/>
      <c r="CTT31" s="497"/>
      <c r="CTU31" s="497"/>
      <c r="CTV31" s="497"/>
      <c r="CTW31" s="497"/>
      <c r="CTX31" s="497"/>
      <c r="CTY31" s="497"/>
      <c r="CTZ31" s="497"/>
      <c r="CUA31" s="497"/>
      <c r="CUB31" s="497"/>
      <c r="CUC31" s="497"/>
      <c r="CUD31" s="497"/>
      <c r="CUE31" s="497"/>
      <c r="CUF31" s="497"/>
      <c r="CUG31" s="497"/>
      <c r="CUH31" s="497"/>
      <c r="CUI31" s="497"/>
      <c r="CUJ31" s="497"/>
      <c r="CUK31" s="497"/>
      <c r="CUL31" s="497"/>
      <c r="CUM31" s="497"/>
      <c r="CUN31" s="497"/>
      <c r="CUO31" s="497"/>
      <c r="CUP31" s="497"/>
      <c r="CUQ31" s="497"/>
      <c r="CUR31" s="497"/>
      <c r="CUS31" s="497"/>
      <c r="CUT31" s="497"/>
      <c r="CUU31" s="497"/>
      <c r="CUV31" s="497"/>
      <c r="CUW31" s="497"/>
      <c r="CUX31" s="497"/>
      <c r="CUY31" s="497"/>
      <c r="CUZ31" s="497"/>
      <c r="CVA31" s="497"/>
      <c r="CVB31" s="497"/>
      <c r="CVC31" s="497"/>
      <c r="CVD31" s="497"/>
      <c r="CVE31" s="497"/>
      <c r="CVF31" s="497"/>
      <c r="CVG31" s="497"/>
      <c r="CVH31" s="497"/>
      <c r="CVI31" s="497"/>
      <c r="CVJ31" s="497"/>
      <c r="CVK31" s="497"/>
      <c r="CVL31" s="497"/>
      <c r="CVM31" s="497"/>
      <c r="CVN31" s="497"/>
      <c r="CVO31" s="497"/>
      <c r="CVP31" s="497"/>
      <c r="CVQ31" s="497"/>
      <c r="CVR31" s="497"/>
      <c r="CVS31" s="497"/>
      <c r="CVT31" s="497"/>
      <c r="CVU31" s="497"/>
      <c r="CVV31" s="497"/>
      <c r="CVW31" s="497"/>
      <c r="CVX31" s="497"/>
      <c r="CVY31" s="497"/>
      <c r="CVZ31" s="497"/>
      <c r="CWA31" s="497"/>
      <c r="CWB31" s="497"/>
      <c r="CWC31" s="497"/>
      <c r="CWD31" s="497"/>
      <c r="CWE31" s="497"/>
      <c r="CWF31" s="497"/>
      <c r="CWG31" s="497"/>
      <c r="CWH31" s="497"/>
      <c r="CWI31" s="497"/>
      <c r="CWJ31" s="497"/>
      <c r="CWK31" s="497"/>
      <c r="CWL31" s="497"/>
      <c r="CWM31" s="497"/>
      <c r="CWN31" s="497"/>
      <c r="CWO31" s="497"/>
      <c r="CWP31" s="497"/>
      <c r="CWQ31" s="497"/>
      <c r="CWR31" s="497"/>
      <c r="CWS31" s="497"/>
      <c r="CWT31" s="497"/>
      <c r="CWU31" s="497"/>
      <c r="CWV31" s="497"/>
      <c r="CWW31" s="497"/>
      <c r="CWX31" s="497"/>
      <c r="CWY31" s="497"/>
      <c r="CWZ31" s="497"/>
      <c r="CXA31" s="497"/>
      <c r="CXB31" s="497"/>
      <c r="CXC31" s="497"/>
      <c r="CXD31" s="497"/>
      <c r="CXE31" s="497"/>
      <c r="CXF31" s="497"/>
      <c r="CXG31" s="497"/>
      <c r="CXH31" s="497"/>
      <c r="CXI31" s="497"/>
      <c r="CXJ31" s="497"/>
      <c r="CXK31" s="497"/>
      <c r="CXL31" s="497"/>
      <c r="CXM31" s="497"/>
      <c r="CXN31" s="497"/>
      <c r="CXO31" s="497"/>
      <c r="CXP31" s="497"/>
      <c r="CXQ31" s="497"/>
      <c r="CXR31" s="497"/>
      <c r="CXS31" s="497"/>
      <c r="CXT31" s="497"/>
      <c r="CXU31" s="497"/>
      <c r="CXV31" s="497"/>
      <c r="CXW31" s="497"/>
      <c r="CXX31" s="497"/>
      <c r="CXY31" s="497"/>
      <c r="CXZ31" s="497"/>
      <c r="CYA31" s="497"/>
      <c r="CYB31" s="497"/>
      <c r="CYC31" s="497"/>
      <c r="CYD31" s="497"/>
      <c r="CYE31" s="497"/>
      <c r="CYF31" s="497"/>
      <c r="CYG31" s="497"/>
      <c r="CYH31" s="497"/>
      <c r="CYI31" s="497"/>
      <c r="CYJ31" s="497"/>
      <c r="CYK31" s="497"/>
      <c r="CYL31" s="497"/>
      <c r="CYM31" s="497"/>
      <c r="CYN31" s="497"/>
      <c r="CYO31" s="497"/>
      <c r="CYP31" s="497"/>
      <c r="CYQ31" s="497"/>
      <c r="CYR31" s="497"/>
      <c r="CYS31" s="497"/>
      <c r="CYT31" s="497"/>
      <c r="CYU31" s="497"/>
      <c r="CYV31" s="497"/>
      <c r="CYW31" s="497"/>
      <c r="CYX31" s="497"/>
      <c r="CYY31" s="497"/>
      <c r="CYZ31" s="497"/>
      <c r="CZA31" s="497"/>
      <c r="CZB31" s="497"/>
      <c r="CZC31" s="497"/>
      <c r="CZD31" s="497"/>
      <c r="CZE31" s="497"/>
      <c r="CZF31" s="497"/>
      <c r="CZG31" s="497"/>
      <c r="CZH31" s="497"/>
      <c r="CZI31" s="497"/>
      <c r="CZJ31" s="497"/>
      <c r="CZK31" s="497"/>
      <c r="CZL31" s="497"/>
      <c r="CZM31" s="497"/>
      <c r="CZN31" s="497"/>
      <c r="CZO31" s="497"/>
      <c r="CZP31" s="497"/>
      <c r="CZQ31" s="497"/>
      <c r="CZR31" s="497"/>
      <c r="CZS31" s="497"/>
      <c r="CZT31" s="497"/>
      <c r="CZU31" s="497"/>
      <c r="CZV31" s="497"/>
      <c r="CZW31" s="497"/>
      <c r="CZX31" s="497"/>
      <c r="CZY31" s="497"/>
      <c r="CZZ31" s="497"/>
      <c r="DAA31" s="497"/>
      <c r="DAB31" s="497"/>
      <c r="DAC31" s="497"/>
      <c r="DAD31" s="497"/>
      <c r="DAE31" s="497"/>
      <c r="DAF31" s="497"/>
      <c r="DAG31" s="497"/>
      <c r="DAH31" s="497"/>
      <c r="DAI31" s="497"/>
      <c r="DAJ31" s="497"/>
      <c r="DAK31" s="497"/>
      <c r="DAL31" s="497"/>
      <c r="DAM31" s="497"/>
      <c r="DAN31" s="497"/>
      <c r="DAO31" s="497"/>
      <c r="DAP31" s="497"/>
      <c r="DAQ31" s="497"/>
      <c r="DAR31" s="497"/>
      <c r="DAS31" s="497"/>
      <c r="DAT31" s="497"/>
      <c r="DAU31" s="497"/>
      <c r="DAV31" s="497"/>
      <c r="DAW31" s="497"/>
      <c r="DAX31" s="497"/>
      <c r="DAY31" s="497"/>
      <c r="DAZ31" s="497"/>
      <c r="DBA31" s="497"/>
      <c r="DBB31" s="497"/>
      <c r="DBC31" s="497"/>
      <c r="DBD31" s="497"/>
      <c r="DBE31" s="497"/>
      <c r="DBF31" s="497"/>
      <c r="DBG31" s="497"/>
      <c r="DBH31" s="497"/>
      <c r="DBI31" s="497"/>
      <c r="DBJ31" s="497"/>
      <c r="DBK31" s="497"/>
      <c r="DBL31" s="497"/>
      <c r="DBM31" s="497"/>
      <c r="DBN31" s="497"/>
      <c r="DBO31" s="497"/>
      <c r="DBP31" s="497"/>
      <c r="DBQ31" s="497"/>
      <c r="DBR31" s="497"/>
      <c r="DBS31" s="497"/>
      <c r="DBT31" s="497"/>
      <c r="DBU31" s="497"/>
      <c r="DBV31" s="497"/>
      <c r="DBW31" s="497"/>
      <c r="DBX31" s="497"/>
      <c r="DBY31" s="497"/>
      <c r="DBZ31" s="497"/>
      <c r="DCA31" s="497"/>
      <c r="DCB31" s="497"/>
      <c r="DCC31" s="497"/>
      <c r="DCD31" s="497"/>
      <c r="DCE31" s="497"/>
      <c r="DCF31" s="497"/>
      <c r="DCG31" s="497"/>
      <c r="DCH31" s="497"/>
      <c r="DCI31" s="497"/>
      <c r="DCJ31" s="497"/>
      <c r="DCK31" s="497"/>
      <c r="DCL31" s="497"/>
      <c r="DCM31" s="497"/>
      <c r="DCN31" s="497"/>
      <c r="DCO31" s="497"/>
      <c r="DCP31" s="497"/>
      <c r="DCQ31" s="497"/>
      <c r="DCR31" s="497"/>
      <c r="DCS31" s="497"/>
      <c r="DCT31" s="497"/>
      <c r="DCU31" s="497"/>
      <c r="DCV31" s="497"/>
      <c r="DCW31" s="497"/>
      <c r="DCX31" s="497"/>
      <c r="DCY31" s="497"/>
      <c r="DCZ31" s="497"/>
      <c r="DDA31" s="497"/>
      <c r="DDB31" s="497"/>
      <c r="DDC31" s="497"/>
      <c r="DDD31" s="497"/>
      <c r="DDE31" s="497"/>
      <c r="DDF31" s="497"/>
      <c r="DDG31" s="497"/>
      <c r="DDH31" s="497"/>
      <c r="DDI31" s="497"/>
      <c r="DDJ31" s="497"/>
      <c r="DDK31" s="497"/>
      <c r="DDL31" s="497"/>
      <c r="DDM31" s="497"/>
      <c r="DDN31" s="497"/>
      <c r="DDO31" s="497"/>
      <c r="DDP31" s="497"/>
      <c r="DDQ31" s="497"/>
      <c r="DDR31" s="497"/>
      <c r="DDS31" s="497"/>
      <c r="DDT31" s="497"/>
      <c r="DDU31" s="497"/>
      <c r="DDV31" s="497"/>
      <c r="DDW31" s="497"/>
      <c r="DDX31" s="497"/>
      <c r="DDY31" s="497"/>
      <c r="DDZ31" s="497"/>
      <c r="DEA31" s="497"/>
      <c r="DEB31" s="497"/>
      <c r="DEC31" s="497"/>
      <c r="DED31" s="497"/>
      <c r="DEE31" s="497"/>
      <c r="DEF31" s="497"/>
      <c r="DEG31" s="497"/>
      <c r="DEH31" s="497"/>
      <c r="DEI31" s="497"/>
      <c r="DEJ31" s="497"/>
      <c r="DEK31" s="497"/>
      <c r="DEL31" s="497"/>
      <c r="DEM31" s="497"/>
      <c r="DEN31" s="497"/>
      <c r="DEO31" s="497"/>
      <c r="DEP31" s="497"/>
      <c r="DEQ31" s="497"/>
      <c r="DER31" s="497"/>
      <c r="DES31" s="497"/>
      <c r="DET31" s="497"/>
      <c r="DEU31" s="497"/>
      <c r="DEV31" s="497"/>
      <c r="DEW31" s="497"/>
      <c r="DEX31" s="497"/>
      <c r="DEY31" s="497"/>
      <c r="DEZ31" s="497"/>
      <c r="DFA31" s="497"/>
      <c r="DFB31" s="497"/>
      <c r="DFC31" s="497"/>
      <c r="DFD31" s="497"/>
      <c r="DFE31" s="497"/>
      <c r="DFF31" s="497"/>
      <c r="DFG31" s="497"/>
      <c r="DFH31" s="497"/>
      <c r="DFI31" s="497"/>
      <c r="DFJ31" s="497"/>
      <c r="DFK31" s="497"/>
      <c r="DFL31" s="497"/>
      <c r="DFM31" s="497"/>
      <c r="DFN31" s="497"/>
      <c r="DFO31" s="497"/>
      <c r="DFP31" s="497"/>
      <c r="DFQ31" s="497"/>
      <c r="DFR31" s="497"/>
      <c r="DFS31" s="497"/>
      <c r="DFT31" s="497"/>
      <c r="DFU31" s="497"/>
      <c r="DFV31" s="497"/>
      <c r="DFW31" s="497"/>
      <c r="DFX31" s="497"/>
      <c r="DFY31" s="497"/>
      <c r="DFZ31" s="497"/>
      <c r="DGA31" s="497"/>
      <c r="DGB31" s="497"/>
      <c r="DGC31" s="497"/>
      <c r="DGD31" s="497"/>
      <c r="DGE31" s="497"/>
      <c r="DGF31" s="497"/>
      <c r="DGG31" s="497"/>
      <c r="DGH31" s="497"/>
      <c r="DGI31" s="497"/>
      <c r="DGJ31" s="497"/>
      <c r="DGK31" s="497"/>
      <c r="DGL31" s="497"/>
      <c r="DGM31" s="497"/>
      <c r="DGN31" s="497"/>
      <c r="DGO31" s="497"/>
      <c r="DGP31" s="497"/>
      <c r="DGQ31" s="497"/>
      <c r="DGR31" s="497"/>
      <c r="DGS31" s="497"/>
      <c r="DGT31" s="497"/>
      <c r="DGU31" s="497"/>
      <c r="DGV31" s="497"/>
      <c r="DGW31" s="497"/>
      <c r="DGX31" s="497"/>
      <c r="DGY31" s="497"/>
      <c r="DGZ31" s="497"/>
      <c r="DHA31" s="497"/>
      <c r="DHB31" s="497"/>
      <c r="DHC31" s="497"/>
      <c r="DHD31" s="497"/>
      <c r="DHE31" s="497"/>
      <c r="DHF31" s="497"/>
      <c r="DHG31" s="497"/>
      <c r="DHH31" s="497"/>
      <c r="DHI31" s="497"/>
      <c r="DHJ31" s="497"/>
      <c r="DHK31" s="497"/>
      <c r="DHL31" s="497"/>
      <c r="DHM31" s="497"/>
      <c r="DHN31" s="497"/>
      <c r="DHO31" s="497"/>
      <c r="DHP31" s="497"/>
      <c r="DHQ31" s="497"/>
      <c r="DHR31" s="497"/>
      <c r="DHS31" s="497"/>
      <c r="DHT31" s="497"/>
      <c r="DHU31" s="497"/>
      <c r="DHV31" s="497"/>
      <c r="DHW31" s="497"/>
      <c r="DHX31" s="497"/>
      <c r="DHY31" s="497"/>
      <c r="DHZ31" s="497"/>
      <c r="DIA31" s="497"/>
      <c r="DIB31" s="497"/>
      <c r="DIC31" s="497"/>
      <c r="DID31" s="497"/>
      <c r="DIE31" s="497"/>
      <c r="DIF31" s="497"/>
      <c r="DIG31" s="497"/>
      <c r="DIH31" s="497"/>
      <c r="DII31" s="497"/>
      <c r="DIJ31" s="497"/>
      <c r="DIK31" s="497"/>
      <c r="DIL31" s="497"/>
      <c r="DIM31" s="497"/>
      <c r="DIN31" s="497"/>
      <c r="DIO31" s="497"/>
      <c r="DIP31" s="497"/>
      <c r="DIQ31" s="497"/>
      <c r="DIR31" s="497"/>
      <c r="DIS31" s="497"/>
      <c r="DIT31" s="497"/>
      <c r="DIU31" s="497"/>
      <c r="DIV31" s="497"/>
      <c r="DIW31" s="497"/>
      <c r="DIX31" s="497"/>
      <c r="DIY31" s="497"/>
      <c r="DIZ31" s="497"/>
      <c r="DJA31" s="497"/>
      <c r="DJB31" s="497"/>
      <c r="DJC31" s="497"/>
      <c r="DJD31" s="497"/>
      <c r="DJE31" s="497"/>
      <c r="DJF31" s="497"/>
      <c r="DJG31" s="497"/>
      <c r="DJH31" s="497"/>
      <c r="DJI31" s="497"/>
      <c r="DJJ31" s="497"/>
      <c r="DJK31" s="497"/>
      <c r="DJL31" s="497"/>
      <c r="DJM31" s="497"/>
      <c r="DJN31" s="497"/>
      <c r="DJO31" s="497"/>
      <c r="DJP31" s="497"/>
      <c r="DJQ31" s="497"/>
      <c r="DJR31" s="497"/>
      <c r="DJS31" s="497"/>
      <c r="DJT31" s="497"/>
      <c r="DJU31" s="497"/>
      <c r="DJV31" s="497"/>
      <c r="DJW31" s="497"/>
      <c r="DJX31" s="497"/>
      <c r="DJY31" s="497"/>
      <c r="DJZ31" s="497"/>
      <c r="DKA31" s="497"/>
      <c r="DKB31" s="497"/>
      <c r="DKC31" s="497"/>
      <c r="DKD31" s="497"/>
      <c r="DKE31" s="497"/>
      <c r="DKF31" s="497"/>
      <c r="DKG31" s="497"/>
      <c r="DKH31" s="497"/>
      <c r="DKI31" s="497"/>
      <c r="DKJ31" s="497"/>
      <c r="DKK31" s="497"/>
      <c r="DKL31" s="497"/>
      <c r="DKM31" s="497"/>
      <c r="DKN31" s="497"/>
      <c r="DKO31" s="497"/>
      <c r="DKP31" s="497"/>
      <c r="DKQ31" s="497"/>
      <c r="DKR31" s="497"/>
      <c r="DKS31" s="497"/>
      <c r="DKT31" s="497"/>
      <c r="DKU31" s="497"/>
      <c r="DKV31" s="497"/>
      <c r="DKW31" s="497"/>
      <c r="DKX31" s="497"/>
      <c r="DKY31" s="497"/>
      <c r="DKZ31" s="497"/>
      <c r="DLA31" s="497"/>
      <c r="DLB31" s="497"/>
      <c r="DLC31" s="497"/>
      <c r="DLD31" s="497"/>
      <c r="DLE31" s="497"/>
      <c r="DLF31" s="497"/>
      <c r="DLG31" s="497"/>
      <c r="DLH31" s="497"/>
      <c r="DLI31" s="497"/>
      <c r="DLJ31" s="497"/>
      <c r="DLK31" s="497"/>
      <c r="DLL31" s="497"/>
      <c r="DLM31" s="497"/>
      <c r="DLN31" s="497"/>
      <c r="DLO31" s="497"/>
      <c r="DLP31" s="497"/>
      <c r="DLQ31" s="497"/>
      <c r="DLR31" s="497"/>
      <c r="DLS31" s="497"/>
      <c r="DLT31" s="497"/>
      <c r="DLU31" s="497"/>
      <c r="DLV31" s="497"/>
      <c r="DLW31" s="497"/>
      <c r="DLX31" s="497"/>
      <c r="DLY31" s="497"/>
      <c r="DLZ31" s="497"/>
      <c r="DMA31" s="497"/>
      <c r="DMB31" s="497"/>
      <c r="DMC31" s="497"/>
      <c r="DMD31" s="497"/>
      <c r="DME31" s="497"/>
      <c r="DMF31" s="497"/>
      <c r="DMG31" s="497"/>
      <c r="DMH31" s="497"/>
      <c r="DMI31" s="497"/>
      <c r="DMJ31" s="497"/>
      <c r="DMK31" s="497"/>
      <c r="DML31" s="497"/>
      <c r="DMM31" s="497"/>
      <c r="DMN31" s="497"/>
      <c r="DMO31" s="497"/>
      <c r="DMP31" s="497"/>
      <c r="DMQ31" s="497"/>
      <c r="DMR31" s="497"/>
      <c r="DMS31" s="497"/>
      <c r="DMT31" s="497"/>
      <c r="DMU31" s="497"/>
      <c r="DMV31" s="497"/>
      <c r="DMW31" s="497"/>
      <c r="DMX31" s="497"/>
      <c r="DMY31" s="497"/>
      <c r="DMZ31" s="497"/>
      <c r="DNA31" s="497"/>
      <c r="DNB31" s="497"/>
      <c r="DNC31" s="497"/>
      <c r="DND31" s="497"/>
      <c r="DNE31" s="497"/>
      <c r="DNF31" s="497"/>
      <c r="DNG31" s="497"/>
      <c r="DNH31" s="497"/>
      <c r="DNI31" s="497"/>
      <c r="DNJ31" s="497"/>
      <c r="DNK31" s="497"/>
      <c r="DNL31" s="497"/>
      <c r="DNM31" s="497"/>
      <c r="DNN31" s="497"/>
      <c r="DNO31" s="497"/>
      <c r="DNP31" s="497"/>
      <c r="DNQ31" s="497"/>
      <c r="DNR31" s="497"/>
      <c r="DNS31" s="497"/>
      <c r="DNT31" s="497"/>
      <c r="DNU31" s="497"/>
      <c r="DNV31" s="497"/>
      <c r="DNW31" s="497"/>
      <c r="DNX31" s="497"/>
      <c r="DNY31" s="497"/>
      <c r="DNZ31" s="497"/>
      <c r="DOA31" s="497"/>
      <c r="DOB31" s="497"/>
      <c r="DOC31" s="497"/>
      <c r="DOD31" s="497"/>
      <c r="DOE31" s="497"/>
      <c r="DOF31" s="497"/>
      <c r="DOG31" s="497"/>
      <c r="DOH31" s="497"/>
      <c r="DOI31" s="497"/>
      <c r="DOJ31" s="497"/>
      <c r="DOK31" s="497"/>
      <c r="DOL31" s="497"/>
      <c r="DOM31" s="497"/>
      <c r="DON31" s="497"/>
      <c r="DOO31" s="497"/>
      <c r="DOP31" s="497"/>
      <c r="DOQ31" s="497"/>
      <c r="DOR31" s="497"/>
      <c r="DOS31" s="497"/>
      <c r="DOT31" s="497"/>
      <c r="DOU31" s="497"/>
      <c r="DOV31" s="497"/>
      <c r="DOW31" s="497"/>
      <c r="DOX31" s="497"/>
      <c r="DOY31" s="497"/>
      <c r="DOZ31" s="497"/>
      <c r="DPA31" s="497"/>
      <c r="DPB31" s="497"/>
      <c r="DPC31" s="497"/>
      <c r="DPD31" s="497"/>
      <c r="DPE31" s="497"/>
      <c r="DPF31" s="497"/>
      <c r="DPG31" s="497"/>
      <c r="DPH31" s="497"/>
      <c r="DPI31" s="497"/>
      <c r="DPJ31" s="497"/>
      <c r="DPK31" s="497"/>
      <c r="DPL31" s="497"/>
      <c r="DPM31" s="497"/>
      <c r="DPN31" s="497"/>
      <c r="DPO31" s="497"/>
      <c r="DPP31" s="497"/>
      <c r="DPQ31" s="497"/>
      <c r="DPR31" s="497"/>
      <c r="DPS31" s="497"/>
      <c r="DPT31" s="497"/>
      <c r="DPU31" s="497"/>
      <c r="DPV31" s="497"/>
      <c r="DPW31" s="497"/>
      <c r="DPX31" s="497"/>
      <c r="DPY31" s="497"/>
      <c r="DPZ31" s="497"/>
      <c r="DQA31" s="497"/>
      <c r="DQB31" s="497"/>
      <c r="DQC31" s="497"/>
      <c r="DQD31" s="497"/>
      <c r="DQE31" s="497"/>
      <c r="DQF31" s="497"/>
      <c r="DQG31" s="497"/>
      <c r="DQH31" s="497"/>
      <c r="DQI31" s="497"/>
      <c r="DQJ31" s="497"/>
      <c r="DQK31" s="497"/>
      <c r="DQL31" s="497"/>
      <c r="DQM31" s="497"/>
      <c r="DQN31" s="497"/>
      <c r="DQO31" s="497"/>
      <c r="DQP31" s="497"/>
      <c r="DQQ31" s="497"/>
      <c r="DQR31" s="497"/>
      <c r="DQS31" s="497"/>
      <c r="DQT31" s="497"/>
      <c r="DQU31" s="497"/>
      <c r="DQV31" s="497"/>
      <c r="DQW31" s="497"/>
      <c r="DQX31" s="497"/>
      <c r="DQY31" s="497"/>
      <c r="DQZ31" s="497"/>
      <c r="DRA31" s="497"/>
      <c r="DRB31" s="497"/>
      <c r="DRC31" s="497"/>
      <c r="DRD31" s="497"/>
      <c r="DRE31" s="497"/>
      <c r="DRF31" s="497"/>
      <c r="DRG31" s="497"/>
      <c r="DRH31" s="497"/>
      <c r="DRI31" s="497"/>
      <c r="DRJ31" s="497"/>
      <c r="DRK31" s="497"/>
      <c r="DRL31" s="497"/>
      <c r="DRM31" s="497"/>
      <c r="DRN31" s="497"/>
      <c r="DRO31" s="497"/>
      <c r="DRP31" s="497"/>
      <c r="DRQ31" s="497"/>
      <c r="DRR31" s="497"/>
      <c r="DRS31" s="497"/>
      <c r="DRT31" s="497"/>
      <c r="DRU31" s="497"/>
      <c r="DRV31" s="497"/>
      <c r="DRW31" s="497"/>
      <c r="DRX31" s="497"/>
      <c r="DRY31" s="497"/>
      <c r="DRZ31" s="497"/>
      <c r="DSA31" s="497"/>
      <c r="DSB31" s="497"/>
      <c r="DSC31" s="497"/>
      <c r="DSD31" s="497"/>
      <c r="DSE31" s="497"/>
      <c r="DSF31" s="497"/>
      <c r="DSG31" s="497"/>
      <c r="DSH31" s="497"/>
      <c r="DSI31" s="497"/>
      <c r="DSJ31" s="497"/>
      <c r="DSK31" s="497"/>
      <c r="DSL31" s="497"/>
      <c r="DSM31" s="497"/>
      <c r="DSN31" s="497"/>
      <c r="DSO31" s="497"/>
      <c r="DSP31" s="497"/>
      <c r="DSQ31" s="497"/>
      <c r="DSR31" s="497"/>
      <c r="DSS31" s="497"/>
      <c r="DST31" s="497"/>
      <c r="DSU31" s="497"/>
      <c r="DSV31" s="497"/>
      <c r="DSW31" s="497"/>
      <c r="DSX31" s="497"/>
      <c r="DSY31" s="497"/>
      <c r="DSZ31" s="497"/>
      <c r="DTA31" s="497"/>
      <c r="DTB31" s="497"/>
      <c r="DTC31" s="497"/>
      <c r="DTD31" s="497"/>
      <c r="DTE31" s="497"/>
      <c r="DTF31" s="497"/>
      <c r="DTG31" s="497"/>
      <c r="DTH31" s="497"/>
      <c r="DTI31" s="497"/>
      <c r="DTJ31" s="497"/>
      <c r="DTK31" s="497"/>
      <c r="DTL31" s="497"/>
      <c r="DTM31" s="497"/>
      <c r="DTN31" s="497"/>
      <c r="DTO31" s="497"/>
      <c r="DTP31" s="497"/>
      <c r="DTQ31" s="497"/>
      <c r="DTR31" s="497"/>
      <c r="DTS31" s="497"/>
      <c r="DTT31" s="497"/>
      <c r="DTU31" s="497"/>
      <c r="DTV31" s="497"/>
      <c r="DTW31" s="497"/>
      <c r="DTX31" s="497"/>
      <c r="DTY31" s="497"/>
      <c r="DTZ31" s="497"/>
      <c r="DUA31" s="497"/>
      <c r="DUB31" s="497"/>
      <c r="DUC31" s="497"/>
      <c r="DUD31" s="497"/>
      <c r="DUE31" s="497"/>
      <c r="DUF31" s="497"/>
      <c r="DUG31" s="497"/>
      <c r="DUH31" s="497"/>
      <c r="DUI31" s="497"/>
      <c r="DUJ31" s="497"/>
      <c r="DUK31" s="497"/>
      <c r="DUL31" s="497"/>
      <c r="DUM31" s="497"/>
      <c r="DUN31" s="497"/>
      <c r="DUO31" s="497"/>
      <c r="DUP31" s="497"/>
      <c r="DUQ31" s="497"/>
      <c r="DUR31" s="497"/>
      <c r="DUS31" s="497"/>
      <c r="DUT31" s="497"/>
      <c r="DUU31" s="497"/>
      <c r="DUV31" s="497"/>
      <c r="DUW31" s="497"/>
      <c r="DUX31" s="497"/>
      <c r="DUY31" s="497"/>
      <c r="DUZ31" s="497"/>
      <c r="DVA31" s="497"/>
      <c r="DVB31" s="497"/>
      <c r="DVC31" s="497"/>
      <c r="DVD31" s="497"/>
      <c r="DVE31" s="497"/>
      <c r="DVF31" s="497"/>
      <c r="DVG31" s="497"/>
      <c r="DVH31" s="497"/>
      <c r="DVI31" s="497"/>
      <c r="DVJ31" s="497"/>
      <c r="DVK31" s="497"/>
      <c r="DVL31" s="497"/>
      <c r="DVM31" s="497"/>
      <c r="DVN31" s="497"/>
      <c r="DVO31" s="497"/>
      <c r="DVP31" s="497"/>
      <c r="DVQ31" s="497"/>
      <c r="DVR31" s="497"/>
      <c r="DVS31" s="497"/>
      <c r="DVT31" s="497"/>
      <c r="DVU31" s="497"/>
      <c r="DVV31" s="497"/>
      <c r="DVW31" s="497"/>
      <c r="DVX31" s="497"/>
      <c r="DVY31" s="497"/>
      <c r="DVZ31" s="497"/>
      <c r="DWA31" s="497"/>
      <c r="DWB31" s="497"/>
      <c r="DWC31" s="497"/>
      <c r="DWD31" s="497"/>
      <c r="DWE31" s="497"/>
      <c r="DWF31" s="497"/>
      <c r="DWG31" s="497"/>
      <c r="DWH31" s="497"/>
      <c r="DWI31" s="497"/>
      <c r="DWJ31" s="497"/>
      <c r="DWK31" s="497"/>
      <c r="DWL31" s="497"/>
      <c r="DWM31" s="497"/>
      <c r="DWN31" s="497"/>
      <c r="DWO31" s="497"/>
      <c r="DWP31" s="497"/>
      <c r="DWQ31" s="497"/>
      <c r="DWR31" s="497"/>
      <c r="DWS31" s="497"/>
      <c r="DWT31" s="497"/>
      <c r="DWU31" s="497"/>
      <c r="DWV31" s="497"/>
      <c r="DWW31" s="497"/>
      <c r="DWX31" s="497"/>
      <c r="DWY31" s="497"/>
      <c r="DWZ31" s="497"/>
      <c r="DXA31" s="497"/>
      <c r="DXB31" s="497"/>
      <c r="DXC31" s="497"/>
      <c r="DXD31" s="497"/>
      <c r="DXE31" s="497"/>
      <c r="DXF31" s="497"/>
      <c r="DXG31" s="497"/>
      <c r="DXH31" s="497"/>
      <c r="DXI31" s="497"/>
      <c r="DXJ31" s="497"/>
      <c r="DXK31" s="497"/>
      <c r="DXL31" s="497"/>
      <c r="DXM31" s="497"/>
      <c r="DXN31" s="497"/>
      <c r="DXO31" s="497"/>
      <c r="DXP31" s="497"/>
      <c r="DXQ31" s="497"/>
      <c r="DXR31" s="497"/>
      <c r="DXS31" s="497"/>
      <c r="DXT31" s="497"/>
      <c r="DXU31" s="497"/>
      <c r="DXV31" s="497"/>
      <c r="DXW31" s="497"/>
      <c r="DXX31" s="497"/>
      <c r="DXY31" s="497"/>
      <c r="DXZ31" s="497"/>
      <c r="DYA31" s="497"/>
      <c r="DYB31" s="497"/>
      <c r="DYC31" s="497"/>
      <c r="DYD31" s="497"/>
      <c r="DYE31" s="497"/>
      <c r="DYF31" s="497"/>
      <c r="DYG31" s="497"/>
      <c r="DYH31" s="497"/>
      <c r="DYI31" s="497"/>
      <c r="DYJ31" s="497"/>
      <c r="DYK31" s="497"/>
      <c r="DYL31" s="497"/>
      <c r="DYM31" s="497"/>
      <c r="DYN31" s="497"/>
      <c r="DYO31" s="497"/>
      <c r="DYP31" s="497"/>
      <c r="DYQ31" s="497"/>
      <c r="DYR31" s="497"/>
      <c r="DYS31" s="497"/>
      <c r="DYT31" s="497"/>
      <c r="DYU31" s="497"/>
      <c r="DYV31" s="497"/>
      <c r="DYW31" s="497"/>
      <c r="DYX31" s="497"/>
      <c r="DYY31" s="497"/>
      <c r="DYZ31" s="497"/>
      <c r="DZA31" s="497"/>
      <c r="DZB31" s="497"/>
      <c r="DZC31" s="497"/>
      <c r="DZD31" s="497"/>
      <c r="DZE31" s="497"/>
      <c r="DZF31" s="497"/>
      <c r="DZG31" s="497"/>
      <c r="DZH31" s="497"/>
      <c r="DZI31" s="497"/>
      <c r="DZJ31" s="497"/>
      <c r="DZK31" s="497"/>
      <c r="DZL31" s="497"/>
      <c r="DZM31" s="497"/>
      <c r="DZN31" s="497"/>
      <c r="DZO31" s="497"/>
      <c r="DZP31" s="497"/>
      <c r="DZQ31" s="497"/>
      <c r="DZR31" s="497"/>
      <c r="DZS31" s="497"/>
      <c r="DZT31" s="497"/>
      <c r="DZU31" s="497"/>
      <c r="DZV31" s="497"/>
      <c r="DZW31" s="497"/>
      <c r="DZX31" s="497"/>
      <c r="DZY31" s="497"/>
      <c r="DZZ31" s="497"/>
      <c r="EAA31" s="497"/>
      <c r="EAB31" s="497"/>
      <c r="EAC31" s="497"/>
      <c r="EAD31" s="497"/>
      <c r="EAE31" s="497"/>
      <c r="EAF31" s="497"/>
      <c r="EAG31" s="497"/>
      <c r="EAH31" s="497"/>
      <c r="EAI31" s="497"/>
      <c r="EAJ31" s="497"/>
      <c r="EAK31" s="497"/>
      <c r="EAL31" s="497"/>
      <c r="EAM31" s="497"/>
      <c r="EAN31" s="497"/>
      <c r="EAO31" s="497"/>
      <c r="EAP31" s="497"/>
      <c r="EAQ31" s="497"/>
      <c r="EAR31" s="497"/>
      <c r="EAS31" s="497"/>
      <c r="EAT31" s="497"/>
      <c r="EAU31" s="497"/>
      <c r="EAV31" s="497"/>
      <c r="EAW31" s="497"/>
      <c r="EAX31" s="497"/>
      <c r="EAY31" s="497"/>
      <c r="EAZ31" s="497"/>
      <c r="EBA31" s="497"/>
      <c r="EBB31" s="497"/>
      <c r="EBC31" s="497"/>
      <c r="EBD31" s="497"/>
      <c r="EBE31" s="497"/>
      <c r="EBF31" s="497"/>
      <c r="EBG31" s="497"/>
      <c r="EBH31" s="497"/>
      <c r="EBI31" s="497"/>
      <c r="EBJ31" s="497"/>
      <c r="EBK31" s="497"/>
      <c r="EBL31" s="497"/>
      <c r="EBM31" s="497"/>
      <c r="EBN31" s="497"/>
      <c r="EBO31" s="497"/>
      <c r="EBP31" s="497"/>
      <c r="EBQ31" s="497"/>
      <c r="EBR31" s="497"/>
      <c r="EBS31" s="497"/>
      <c r="EBT31" s="497"/>
      <c r="EBU31" s="497"/>
      <c r="EBV31" s="497"/>
      <c r="EBW31" s="497"/>
      <c r="EBX31" s="497"/>
      <c r="EBY31" s="497"/>
      <c r="EBZ31" s="497"/>
      <c r="ECA31" s="497"/>
      <c r="ECB31" s="497"/>
      <c r="ECC31" s="497"/>
      <c r="ECD31" s="497"/>
      <c r="ECE31" s="497"/>
      <c r="ECF31" s="497"/>
      <c r="ECG31" s="497"/>
      <c r="ECH31" s="497"/>
      <c r="ECI31" s="497"/>
      <c r="ECJ31" s="497"/>
      <c r="ECK31" s="497"/>
      <c r="ECL31" s="497"/>
      <c r="ECM31" s="497"/>
      <c r="ECN31" s="497"/>
      <c r="ECO31" s="497"/>
      <c r="ECP31" s="497"/>
      <c r="ECQ31" s="497"/>
      <c r="ECR31" s="497"/>
      <c r="ECS31" s="497"/>
      <c r="ECT31" s="497"/>
      <c r="ECU31" s="497"/>
      <c r="ECV31" s="497"/>
      <c r="ECW31" s="497"/>
      <c r="ECX31" s="497"/>
      <c r="ECY31" s="497"/>
      <c r="ECZ31" s="497"/>
      <c r="EDA31" s="497"/>
      <c r="EDB31" s="497"/>
      <c r="EDC31" s="497"/>
      <c r="EDD31" s="497"/>
      <c r="EDE31" s="497"/>
      <c r="EDF31" s="497"/>
      <c r="EDG31" s="497"/>
      <c r="EDH31" s="497"/>
      <c r="EDI31" s="497"/>
      <c r="EDJ31" s="497"/>
      <c r="EDK31" s="497"/>
      <c r="EDL31" s="497"/>
      <c r="EDM31" s="497"/>
      <c r="EDN31" s="497"/>
      <c r="EDO31" s="497"/>
      <c r="EDP31" s="497"/>
      <c r="EDQ31" s="497"/>
      <c r="EDR31" s="497"/>
      <c r="EDS31" s="497"/>
      <c r="EDT31" s="497"/>
      <c r="EDU31" s="497"/>
      <c r="EDV31" s="497"/>
      <c r="EDW31" s="497"/>
      <c r="EDX31" s="497"/>
      <c r="EDY31" s="497"/>
      <c r="EDZ31" s="497"/>
      <c r="EEA31" s="497"/>
      <c r="EEB31" s="497"/>
      <c r="EEC31" s="497"/>
      <c r="EED31" s="497"/>
      <c r="EEE31" s="497"/>
      <c r="EEF31" s="497"/>
      <c r="EEG31" s="497"/>
      <c r="EEH31" s="497"/>
      <c r="EEI31" s="497"/>
      <c r="EEJ31" s="497"/>
      <c r="EEK31" s="497"/>
      <c r="EEL31" s="497"/>
      <c r="EEM31" s="497"/>
      <c r="EEN31" s="497"/>
      <c r="EEO31" s="497"/>
      <c r="EEP31" s="497"/>
      <c r="EEQ31" s="497"/>
      <c r="EER31" s="497"/>
      <c r="EES31" s="497"/>
      <c r="EET31" s="497"/>
      <c r="EEU31" s="497"/>
      <c r="EEV31" s="497"/>
      <c r="EEW31" s="497"/>
      <c r="EEX31" s="497"/>
      <c r="EEY31" s="497"/>
      <c r="EEZ31" s="497"/>
      <c r="EFA31" s="497"/>
      <c r="EFB31" s="497"/>
      <c r="EFC31" s="497"/>
      <c r="EFD31" s="497"/>
      <c r="EFE31" s="497"/>
      <c r="EFF31" s="497"/>
      <c r="EFG31" s="497"/>
      <c r="EFH31" s="497"/>
      <c r="EFI31" s="497"/>
      <c r="EFJ31" s="497"/>
      <c r="EFK31" s="497"/>
      <c r="EFL31" s="497"/>
      <c r="EFM31" s="497"/>
      <c r="EFN31" s="497"/>
      <c r="EFO31" s="497"/>
      <c r="EFP31" s="497"/>
      <c r="EFQ31" s="497"/>
      <c r="EFR31" s="497"/>
      <c r="EFS31" s="497"/>
      <c r="EFT31" s="497"/>
      <c r="EFU31" s="497"/>
      <c r="EFV31" s="497"/>
      <c r="EFW31" s="497"/>
      <c r="EFX31" s="497"/>
      <c r="EFY31" s="497"/>
      <c r="EFZ31" s="497"/>
      <c r="EGA31" s="497"/>
      <c r="EGB31" s="497"/>
      <c r="EGC31" s="497"/>
      <c r="EGD31" s="497"/>
      <c r="EGE31" s="497"/>
      <c r="EGF31" s="497"/>
      <c r="EGG31" s="497"/>
      <c r="EGH31" s="497"/>
      <c r="EGI31" s="497"/>
      <c r="EGJ31" s="497"/>
      <c r="EGK31" s="497"/>
      <c r="EGL31" s="497"/>
      <c r="EGM31" s="497"/>
      <c r="EGN31" s="497"/>
      <c r="EGO31" s="497"/>
      <c r="EGP31" s="497"/>
      <c r="EGQ31" s="497"/>
      <c r="EGR31" s="497"/>
      <c r="EGS31" s="497"/>
      <c r="EGT31" s="497"/>
      <c r="EGU31" s="497"/>
      <c r="EGV31" s="497"/>
      <c r="EGW31" s="497"/>
      <c r="EGX31" s="497"/>
      <c r="EGY31" s="497"/>
      <c r="EGZ31" s="497"/>
      <c r="EHA31" s="497"/>
      <c r="EHB31" s="497"/>
      <c r="EHC31" s="497"/>
      <c r="EHD31" s="497"/>
      <c r="EHE31" s="497"/>
      <c r="EHF31" s="497"/>
      <c r="EHG31" s="497"/>
      <c r="EHH31" s="497"/>
      <c r="EHI31" s="497"/>
      <c r="EHJ31" s="497"/>
      <c r="EHK31" s="497"/>
      <c r="EHL31" s="497"/>
      <c r="EHM31" s="497"/>
      <c r="EHN31" s="497"/>
      <c r="EHO31" s="497"/>
      <c r="EHP31" s="497"/>
      <c r="EHQ31" s="497"/>
      <c r="EHR31" s="497"/>
      <c r="EHS31" s="497"/>
      <c r="EHT31" s="497"/>
      <c r="EHU31" s="497"/>
      <c r="EHV31" s="497"/>
      <c r="EHW31" s="497"/>
      <c r="EHX31" s="497"/>
      <c r="EHY31" s="497"/>
      <c r="EHZ31" s="497"/>
      <c r="EIA31" s="497"/>
      <c r="EIB31" s="497"/>
      <c r="EIC31" s="497"/>
      <c r="EID31" s="497"/>
      <c r="EIE31" s="497"/>
      <c r="EIF31" s="497"/>
      <c r="EIG31" s="497"/>
      <c r="EIH31" s="497"/>
      <c r="EII31" s="497"/>
      <c r="EIJ31" s="497"/>
      <c r="EIK31" s="497"/>
      <c r="EIL31" s="497"/>
      <c r="EIM31" s="497"/>
      <c r="EIN31" s="497"/>
      <c r="EIO31" s="497"/>
      <c r="EIP31" s="497"/>
      <c r="EIQ31" s="497"/>
      <c r="EIR31" s="497"/>
      <c r="EIS31" s="497"/>
      <c r="EIT31" s="497"/>
      <c r="EIU31" s="497"/>
      <c r="EIV31" s="497"/>
      <c r="EIW31" s="497"/>
      <c r="EIX31" s="497"/>
      <c r="EIY31" s="497"/>
      <c r="EIZ31" s="497"/>
      <c r="EJA31" s="497"/>
      <c r="EJB31" s="497"/>
      <c r="EJC31" s="497"/>
      <c r="EJD31" s="497"/>
      <c r="EJE31" s="497"/>
      <c r="EJF31" s="497"/>
      <c r="EJG31" s="497"/>
      <c r="EJH31" s="497"/>
      <c r="EJI31" s="497"/>
      <c r="EJJ31" s="497"/>
      <c r="EJK31" s="497"/>
      <c r="EJL31" s="497"/>
      <c r="EJM31" s="497"/>
      <c r="EJN31" s="497"/>
      <c r="EJO31" s="497"/>
      <c r="EJP31" s="497"/>
      <c r="EJQ31" s="497"/>
      <c r="EJR31" s="497"/>
      <c r="EJS31" s="497"/>
      <c r="EJT31" s="497"/>
      <c r="EJU31" s="497"/>
      <c r="EJV31" s="497"/>
      <c r="EJW31" s="497"/>
      <c r="EJX31" s="497"/>
      <c r="EJY31" s="497"/>
      <c r="EJZ31" s="497"/>
      <c r="EKA31" s="497"/>
      <c r="EKB31" s="497"/>
      <c r="EKC31" s="497"/>
      <c r="EKD31" s="497"/>
      <c r="EKE31" s="497"/>
      <c r="EKF31" s="497"/>
      <c r="EKG31" s="497"/>
      <c r="EKH31" s="497"/>
      <c r="EKI31" s="497"/>
      <c r="EKJ31" s="497"/>
      <c r="EKK31" s="497"/>
      <c r="EKL31" s="497"/>
      <c r="EKM31" s="497"/>
      <c r="EKN31" s="497"/>
      <c r="EKO31" s="497"/>
      <c r="EKP31" s="497"/>
      <c r="EKQ31" s="497"/>
      <c r="EKR31" s="497"/>
      <c r="EKS31" s="497"/>
      <c r="EKT31" s="497"/>
      <c r="EKU31" s="497"/>
      <c r="EKV31" s="497"/>
      <c r="EKW31" s="497"/>
      <c r="EKX31" s="497"/>
      <c r="EKY31" s="497"/>
      <c r="EKZ31" s="497"/>
      <c r="ELA31" s="497"/>
      <c r="ELB31" s="497"/>
      <c r="ELC31" s="497"/>
      <c r="ELD31" s="497"/>
      <c r="ELE31" s="497"/>
      <c r="ELF31" s="497"/>
      <c r="ELG31" s="497"/>
      <c r="ELH31" s="497"/>
      <c r="ELI31" s="497"/>
      <c r="ELJ31" s="497"/>
      <c r="ELK31" s="497"/>
      <c r="ELL31" s="497"/>
      <c r="ELM31" s="497"/>
      <c r="ELN31" s="497"/>
      <c r="ELO31" s="497"/>
      <c r="ELP31" s="497"/>
      <c r="ELQ31" s="497"/>
      <c r="ELR31" s="497"/>
      <c r="ELS31" s="497"/>
      <c r="ELT31" s="497"/>
      <c r="ELU31" s="497"/>
      <c r="ELV31" s="497"/>
      <c r="ELW31" s="497"/>
      <c r="ELX31" s="497"/>
      <c r="ELY31" s="497"/>
      <c r="ELZ31" s="497"/>
      <c r="EMA31" s="497"/>
      <c r="EMB31" s="497"/>
      <c r="EMC31" s="497"/>
      <c r="EMD31" s="497"/>
      <c r="EME31" s="497"/>
      <c r="EMF31" s="497"/>
      <c r="EMG31" s="497"/>
      <c r="EMH31" s="497"/>
      <c r="EMI31" s="497"/>
      <c r="EMJ31" s="497"/>
      <c r="EMK31" s="497"/>
      <c r="EML31" s="497"/>
      <c r="EMM31" s="497"/>
      <c r="EMN31" s="497"/>
      <c r="EMO31" s="497"/>
      <c r="EMP31" s="497"/>
      <c r="EMQ31" s="497"/>
      <c r="EMR31" s="497"/>
      <c r="EMS31" s="497"/>
      <c r="EMT31" s="497"/>
      <c r="EMU31" s="497"/>
      <c r="EMV31" s="497"/>
      <c r="EMW31" s="497"/>
      <c r="EMX31" s="497"/>
      <c r="EMY31" s="497"/>
      <c r="EMZ31" s="497"/>
      <c r="ENA31" s="497"/>
      <c r="ENB31" s="497"/>
      <c r="ENC31" s="497"/>
      <c r="END31" s="497"/>
      <c r="ENE31" s="497"/>
      <c r="ENF31" s="497"/>
      <c r="ENG31" s="497"/>
      <c r="ENH31" s="497"/>
      <c r="ENI31" s="497"/>
      <c r="ENJ31" s="497"/>
      <c r="ENK31" s="497"/>
      <c r="ENL31" s="497"/>
      <c r="ENM31" s="497"/>
      <c r="ENN31" s="497"/>
      <c r="ENO31" s="497"/>
      <c r="ENP31" s="497"/>
      <c r="ENQ31" s="497"/>
      <c r="ENR31" s="497"/>
      <c r="ENS31" s="497"/>
      <c r="ENT31" s="497"/>
      <c r="ENU31" s="497"/>
      <c r="ENV31" s="497"/>
      <c r="ENW31" s="497"/>
      <c r="ENX31" s="497"/>
      <c r="ENY31" s="497"/>
      <c r="ENZ31" s="497"/>
      <c r="EOA31" s="497"/>
      <c r="EOB31" s="497"/>
      <c r="EOC31" s="497"/>
      <c r="EOD31" s="497"/>
      <c r="EOE31" s="497"/>
      <c r="EOF31" s="497"/>
      <c r="EOG31" s="497"/>
      <c r="EOH31" s="497"/>
      <c r="EOI31" s="497"/>
      <c r="EOJ31" s="497"/>
      <c r="EOK31" s="497"/>
      <c r="EOL31" s="497"/>
      <c r="EOM31" s="497"/>
      <c r="EON31" s="497"/>
      <c r="EOO31" s="497"/>
      <c r="EOP31" s="497"/>
      <c r="EOQ31" s="497"/>
      <c r="EOR31" s="497"/>
      <c r="EOS31" s="497"/>
      <c r="EOT31" s="497"/>
      <c r="EOU31" s="497"/>
      <c r="EOV31" s="497"/>
      <c r="EOW31" s="497"/>
      <c r="EOX31" s="497"/>
      <c r="EOY31" s="497"/>
      <c r="EOZ31" s="497"/>
      <c r="EPA31" s="497"/>
      <c r="EPB31" s="497"/>
      <c r="EPC31" s="497"/>
      <c r="EPD31" s="497"/>
      <c r="EPE31" s="497"/>
      <c r="EPF31" s="497"/>
      <c r="EPG31" s="497"/>
      <c r="EPH31" s="497"/>
      <c r="EPI31" s="497"/>
      <c r="EPJ31" s="497"/>
      <c r="EPK31" s="497"/>
      <c r="EPL31" s="497"/>
      <c r="EPM31" s="497"/>
      <c r="EPN31" s="497"/>
      <c r="EPO31" s="497"/>
      <c r="EPP31" s="497"/>
      <c r="EPQ31" s="497"/>
      <c r="EPR31" s="497"/>
      <c r="EPS31" s="497"/>
      <c r="EPT31" s="497"/>
      <c r="EPU31" s="497"/>
      <c r="EPV31" s="497"/>
      <c r="EPW31" s="497"/>
      <c r="EPX31" s="497"/>
      <c r="EPY31" s="497"/>
      <c r="EPZ31" s="497"/>
      <c r="EQA31" s="497"/>
      <c r="EQB31" s="497"/>
      <c r="EQC31" s="497"/>
      <c r="EQD31" s="497"/>
      <c r="EQE31" s="497"/>
      <c r="EQF31" s="497"/>
      <c r="EQG31" s="497"/>
      <c r="EQH31" s="497"/>
      <c r="EQI31" s="497"/>
      <c r="EQJ31" s="497"/>
      <c r="EQK31" s="497"/>
      <c r="EQL31" s="497"/>
      <c r="EQM31" s="497"/>
      <c r="EQN31" s="497"/>
      <c r="EQO31" s="497"/>
      <c r="EQP31" s="497"/>
      <c r="EQQ31" s="497"/>
      <c r="EQR31" s="497"/>
      <c r="EQS31" s="497"/>
      <c r="EQT31" s="497"/>
      <c r="EQU31" s="497"/>
      <c r="EQV31" s="497"/>
      <c r="EQW31" s="497"/>
      <c r="EQX31" s="497"/>
      <c r="EQY31" s="497"/>
      <c r="EQZ31" s="497"/>
      <c r="ERA31" s="497"/>
      <c r="ERB31" s="497"/>
      <c r="ERC31" s="497"/>
      <c r="ERD31" s="497"/>
      <c r="ERE31" s="497"/>
      <c r="ERF31" s="497"/>
      <c r="ERG31" s="497"/>
      <c r="ERH31" s="497"/>
      <c r="ERI31" s="497"/>
      <c r="ERJ31" s="497"/>
      <c r="ERK31" s="497"/>
      <c r="ERL31" s="497"/>
      <c r="ERM31" s="497"/>
      <c r="ERN31" s="497"/>
      <c r="ERO31" s="497"/>
      <c r="ERP31" s="497"/>
      <c r="ERQ31" s="497"/>
      <c r="ERR31" s="497"/>
      <c r="ERS31" s="497"/>
      <c r="ERT31" s="497"/>
      <c r="ERU31" s="497"/>
      <c r="ERV31" s="497"/>
      <c r="ERW31" s="497"/>
      <c r="ERX31" s="497"/>
      <c r="ERY31" s="497"/>
      <c r="ERZ31" s="497"/>
      <c r="ESA31" s="497"/>
      <c r="ESB31" s="497"/>
      <c r="ESC31" s="497"/>
      <c r="ESD31" s="497"/>
      <c r="ESE31" s="497"/>
      <c r="ESF31" s="497"/>
      <c r="ESG31" s="497"/>
      <c r="ESH31" s="497"/>
      <c r="ESI31" s="497"/>
      <c r="ESJ31" s="497"/>
      <c r="ESK31" s="497"/>
      <c r="ESL31" s="497"/>
      <c r="ESM31" s="497"/>
      <c r="ESN31" s="497"/>
      <c r="ESO31" s="497"/>
      <c r="ESP31" s="497"/>
      <c r="ESQ31" s="497"/>
      <c r="ESR31" s="497"/>
      <c r="ESS31" s="497"/>
      <c r="EST31" s="497"/>
      <c r="ESU31" s="497"/>
      <c r="ESV31" s="497"/>
      <c r="ESW31" s="497"/>
      <c r="ESX31" s="497"/>
      <c r="ESY31" s="497"/>
      <c r="ESZ31" s="497"/>
      <c r="ETA31" s="497"/>
      <c r="ETB31" s="497"/>
      <c r="ETC31" s="497"/>
      <c r="ETD31" s="497"/>
      <c r="ETE31" s="497"/>
      <c r="ETF31" s="497"/>
      <c r="ETG31" s="497"/>
      <c r="ETH31" s="497"/>
      <c r="ETI31" s="497"/>
      <c r="ETJ31" s="497"/>
      <c r="ETK31" s="497"/>
      <c r="ETL31" s="497"/>
      <c r="ETM31" s="497"/>
      <c r="ETN31" s="497"/>
      <c r="ETO31" s="497"/>
      <c r="ETP31" s="497"/>
      <c r="ETQ31" s="497"/>
      <c r="ETR31" s="497"/>
      <c r="ETS31" s="497"/>
      <c r="ETT31" s="497"/>
      <c r="ETU31" s="497"/>
      <c r="ETV31" s="497"/>
      <c r="ETW31" s="497"/>
      <c r="ETX31" s="497"/>
      <c r="ETY31" s="497"/>
      <c r="ETZ31" s="497"/>
      <c r="EUA31" s="497"/>
      <c r="EUB31" s="497"/>
      <c r="EUC31" s="497"/>
      <c r="EUD31" s="497"/>
      <c r="EUE31" s="497"/>
      <c r="EUF31" s="497"/>
      <c r="EUG31" s="497"/>
      <c r="EUH31" s="497"/>
      <c r="EUI31" s="497"/>
      <c r="EUJ31" s="497"/>
      <c r="EUK31" s="497"/>
      <c r="EUL31" s="497"/>
      <c r="EUM31" s="497"/>
      <c r="EUN31" s="497"/>
      <c r="EUO31" s="497"/>
      <c r="EUP31" s="497"/>
      <c r="EUQ31" s="497"/>
      <c r="EUR31" s="497"/>
      <c r="EUS31" s="497"/>
      <c r="EUT31" s="497"/>
      <c r="EUU31" s="497"/>
      <c r="EUV31" s="497"/>
      <c r="EUW31" s="497"/>
      <c r="EUX31" s="497"/>
      <c r="EUY31" s="497"/>
      <c r="EUZ31" s="497"/>
      <c r="EVA31" s="497"/>
      <c r="EVB31" s="497"/>
      <c r="EVC31" s="497"/>
      <c r="EVD31" s="497"/>
      <c r="EVE31" s="497"/>
      <c r="EVF31" s="497"/>
      <c r="EVG31" s="497"/>
      <c r="EVH31" s="497"/>
      <c r="EVI31" s="497"/>
      <c r="EVJ31" s="497"/>
      <c r="EVK31" s="497"/>
      <c r="EVL31" s="497"/>
      <c r="EVM31" s="497"/>
      <c r="EVN31" s="497"/>
      <c r="EVO31" s="497"/>
      <c r="EVP31" s="497"/>
      <c r="EVQ31" s="497"/>
      <c r="EVR31" s="497"/>
      <c r="EVS31" s="497"/>
      <c r="EVT31" s="497"/>
      <c r="EVU31" s="497"/>
      <c r="EVV31" s="497"/>
      <c r="EVW31" s="497"/>
      <c r="EVX31" s="497"/>
      <c r="EVY31" s="497"/>
      <c r="EVZ31" s="497"/>
      <c r="EWA31" s="497"/>
      <c r="EWB31" s="497"/>
      <c r="EWC31" s="497"/>
      <c r="EWD31" s="497"/>
      <c r="EWE31" s="497"/>
      <c r="EWF31" s="497"/>
      <c r="EWG31" s="497"/>
      <c r="EWH31" s="497"/>
      <c r="EWI31" s="497"/>
      <c r="EWJ31" s="497"/>
      <c r="EWK31" s="497"/>
      <c r="EWL31" s="497"/>
      <c r="EWM31" s="497"/>
      <c r="EWN31" s="497"/>
      <c r="EWO31" s="497"/>
      <c r="EWP31" s="497"/>
      <c r="EWQ31" s="497"/>
      <c r="EWR31" s="497"/>
      <c r="EWS31" s="497"/>
      <c r="EWT31" s="497"/>
      <c r="EWU31" s="497"/>
      <c r="EWV31" s="497"/>
      <c r="EWW31" s="497"/>
      <c r="EWX31" s="497"/>
      <c r="EWY31" s="497"/>
      <c r="EWZ31" s="497"/>
      <c r="EXA31" s="497"/>
      <c r="EXB31" s="497"/>
      <c r="EXC31" s="497"/>
      <c r="EXD31" s="497"/>
      <c r="EXE31" s="497"/>
      <c r="EXF31" s="497"/>
      <c r="EXG31" s="497"/>
      <c r="EXH31" s="497"/>
      <c r="EXI31" s="497"/>
      <c r="EXJ31" s="497"/>
      <c r="EXK31" s="497"/>
      <c r="EXL31" s="497"/>
      <c r="EXM31" s="497"/>
      <c r="EXN31" s="497"/>
      <c r="EXO31" s="497"/>
      <c r="EXP31" s="497"/>
      <c r="EXQ31" s="497"/>
      <c r="EXR31" s="497"/>
      <c r="EXS31" s="497"/>
      <c r="EXT31" s="497"/>
      <c r="EXU31" s="497"/>
      <c r="EXV31" s="497"/>
      <c r="EXW31" s="497"/>
      <c r="EXX31" s="497"/>
      <c r="EXY31" s="497"/>
      <c r="EXZ31" s="497"/>
      <c r="EYA31" s="497"/>
      <c r="EYB31" s="497"/>
      <c r="EYC31" s="497"/>
      <c r="EYD31" s="497"/>
      <c r="EYE31" s="497"/>
      <c r="EYF31" s="497"/>
      <c r="EYG31" s="497"/>
      <c r="EYH31" s="497"/>
      <c r="EYI31" s="497"/>
      <c r="EYJ31" s="497"/>
      <c r="EYK31" s="497"/>
      <c r="EYL31" s="497"/>
      <c r="EYM31" s="497"/>
      <c r="EYN31" s="497"/>
      <c r="EYO31" s="497"/>
      <c r="EYP31" s="497"/>
      <c r="EYQ31" s="497"/>
      <c r="EYR31" s="497"/>
      <c r="EYS31" s="497"/>
      <c r="EYT31" s="497"/>
      <c r="EYU31" s="497"/>
      <c r="EYV31" s="497"/>
      <c r="EYW31" s="497"/>
      <c r="EYX31" s="497"/>
      <c r="EYY31" s="497"/>
      <c r="EYZ31" s="497"/>
      <c r="EZA31" s="497"/>
      <c r="EZB31" s="497"/>
      <c r="EZC31" s="497"/>
      <c r="EZD31" s="497"/>
      <c r="EZE31" s="497"/>
      <c r="EZF31" s="497"/>
      <c r="EZG31" s="497"/>
      <c r="EZH31" s="497"/>
      <c r="EZI31" s="497"/>
      <c r="EZJ31" s="497"/>
      <c r="EZK31" s="497"/>
      <c r="EZL31" s="497"/>
      <c r="EZM31" s="497"/>
      <c r="EZN31" s="497"/>
      <c r="EZO31" s="497"/>
      <c r="EZP31" s="497"/>
      <c r="EZQ31" s="497"/>
      <c r="EZR31" s="497"/>
      <c r="EZS31" s="497"/>
      <c r="EZT31" s="497"/>
      <c r="EZU31" s="497"/>
      <c r="EZV31" s="497"/>
      <c r="EZW31" s="497"/>
      <c r="EZX31" s="497"/>
      <c r="EZY31" s="497"/>
      <c r="EZZ31" s="497"/>
      <c r="FAA31" s="497"/>
      <c r="FAB31" s="497"/>
      <c r="FAC31" s="497"/>
      <c r="FAD31" s="497"/>
      <c r="FAE31" s="497"/>
      <c r="FAF31" s="497"/>
      <c r="FAG31" s="497"/>
      <c r="FAH31" s="497"/>
      <c r="FAI31" s="497"/>
      <c r="FAJ31" s="497"/>
      <c r="FAK31" s="497"/>
      <c r="FAL31" s="497"/>
      <c r="FAM31" s="497"/>
      <c r="FAN31" s="497"/>
      <c r="FAO31" s="497"/>
      <c r="FAP31" s="497"/>
      <c r="FAQ31" s="497"/>
      <c r="FAR31" s="497"/>
      <c r="FAS31" s="497"/>
      <c r="FAT31" s="497"/>
      <c r="FAU31" s="497"/>
      <c r="FAV31" s="497"/>
      <c r="FAW31" s="497"/>
      <c r="FAX31" s="497"/>
      <c r="FAY31" s="497"/>
      <c r="FAZ31" s="497"/>
      <c r="FBA31" s="497"/>
      <c r="FBB31" s="497"/>
      <c r="FBC31" s="497"/>
      <c r="FBD31" s="497"/>
      <c r="FBE31" s="497"/>
      <c r="FBF31" s="497"/>
      <c r="FBG31" s="497"/>
      <c r="FBH31" s="497"/>
      <c r="FBI31" s="497"/>
      <c r="FBJ31" s="497"/>
      <c r="FBK31" s="497"/>
      <c r="FBL31" s="497"/>
      <c r="FBM31" s="497"/>
      <c r="FBN31" s="497"/>
      <c r="FBO31" s="497"/>
      <c r="FBP31" s="497"/>
      <c r="FBQ31" s="497"/>
      <c r="FBR31" s="497"/>
      <c r="FBS31" s="497"/>
      <c r="FBT31" s="497"/>
      <c r="FBU31" s="497"/>
      <c r="FBV31" s="497"/>
      <c r="FBW31" s="497"/>
      <c r="FBX31" s="497"/>
      <c r="FBY31" s="497"/>
      <c r="FBZ31" s="497"/>
      <c r="FCA31" s="497"/>
      <c r="FCB31" s="497"/>
      <c r="FCC31" s="497"/>
      <c r="FCD31" s="497"/>
      <c r="FCE31" s="497"/>
      <c r="FCF31" s="497"/>
      <c r="FCG31" s="497"/>
      <c r="FCH31" s="497"/>
      <c r="FCI31" s="497"/>
      <c r="FCJ31" s="497"/>
      <c r="FCK31" s="497"/>
      <c r="FCL31" s="497"/>
      <c r="FCM31" s="497"/>
      <c r="FCN31" s="497"/>
      <c r="FCO31" s="497"/>
      <c r="FCP31" s="497"/>
      <c r="FCQ31" s="497"/>
      <c r="FCR31" s="497"/>
      <c r="FCS31" s="497"/>
      <c r="FCT31" s="497"/>
      <c r="FCU31" s="497"/>
      <c r="FCV31" s="497"/>
      <c r="FCW31" s="497"/>
      <c r="FCX31" s="497"/>
      <c r="FCY31" s="497"/>
      <c r="FCZ31" s="497"/>
      <c r="FDA31" s="497"/>
      <c r="FDB31" s="497"/>
      <c r="FDC31" s="497"/>
      <c r="FDD31" s="497"/>
      <c r="FDE31" s="497"/>
      <c r="FDF31" s="497"/>
      <c r="FDG31" s="497"/>
      <c r="FDH31" s="497"/>
      <c r="FDI31" s="497"/>
      <c r="FDJ31" s="497"/>
      <c r="FDK31" s="497"/>
      <c r="FDL31" s="497"/>
      <c r="FDM31" s="497"/>
      <c r="FDN31" s="497"/>
      <c r="FDO31" s="497"/>
      <c r="FDP31" s="497"/>
      <c r="FDQ31" s="497"/>
      <c r="FDR31" s="497"/>
      <c r="FDS31" s="497"/>
      <c r="FDT31" s="497"/>
      <c r="FDU31" s="497"/>
      <c r="FDV31" s="497"/>
      <c r="FDW31" s="497"/>
      <c r="FDX31" s="497"/>
      <c r="FDY31" s="497"/>
      <c r="FDZ31" s="497"/>
      <c r="FEA31" s="497"/>
      <c r="FEB31" s="497"/>
      <c r="FEC31" s="497"/>
      <c r="FED31" s="497"/>
      <c r="FEE31" s="497"/>
      <c r="FEF31" s="497"/>
      <c r="FEG31" s="497"/>
      <c r="FEH31" s="497"/>
      <c r="FEI31" s="497"/>
      <c r="FEJ31" s="497"/>
      <c r="FEK31" s="497"/>
      <c r="FEL31" s="497"/>
      <c r="FEM31" s="497"/>
      <c r="FEN31" s="497"/>
      <c r="FEO31" s="497"/>
      <c r="FEP31" s="497"/>
      <c r="FEQ31" s="497"/>
      <c r="FER31" s="497"/>
      <c r="FES31" s="497"/>
      <c r="FET31" s="497"/>
      <c r="FEU31" s="497"/>
      <c r="FEV31" s="497"/>
      <c r="FEW31" s="497"/>
      <c r="FEX31" s="497"/>
      <c r="FEY31" s="497"/>
      <c r="FEZ31" s="497"/>
      <c r="FFA31" s="497"/>
      <c r="FFB31" s="497"/>
      <c r="FFC31" s="497"/>
      <c r="FFD31" s="497"/>
      <c r="FFE31" s="497"/>
      <c r="FFF31" s="497"/>
      <c r="FFG31" s="497"/>
      <c r="FFH31" s="497"/>
      <c r="FFI31" s="497"/>
      <c r="FFJ31" s="497"/>
      <c r="FFK31" s="497"/>
      <c r="FFL31" s="497"/>
      <c r="FFM31" s="497"/>
      <c r="FFN31" s="497"/>
      <c r="FFO31" s="497"/>
      <c r="FFP31" s="497"/>
      <c r="FFQ31" s="497"/>
      <c r="FFR31" s="497"/>
      <c r="FFS31" s="497"/>
      <c r="FFT31" s="497"/>
      <c r="FFU31" s="497"/>
      <c r="FFV31" s="497"/>
      <c r="FFW31" s="497"/>
      <c r="FFX31" s="497"/>
      <c r="FFY31" s="497"/>
      <c r="FFZ31" s="497"/>
      <c r="FGA31" s="497"/>
      <c r="FGB31" s="497"/>
      <c r="FGC31" s="497"/>
      <c r="FGD31" s="497"/>
      <c r="FGE31" s="497"/>
      <c r="FGF31" s="497"/>
      <c r="FGG31" s="497"/>
      <c r="FGH31" s="497"/>
      <c r="FGI31" s="497"/>
      <c r="FGJ31" s="497"/>
      <c r="FGK31" s="497"/>
      <c r="FGL31" s="497"/>
      <c r="FGM31" s="497"/>
      <c r="FGN31" s="497"/>
      <c r="FGO31" s="497"/>
      <c r="FGP31" s="497"/>
      <c r="FGQ31" s="497"/>
      <c r="FGR31" s="497"/>
      <c r="FGS31" s="497"/>
      <c r="FGT31" s="497"/>
      <c r="FGU31" s="497"/>
      <c r="FGV31" s="497"/>
      <c r="FGW31" s="497"/>
      <c r="FGX31" s="497"/>
      <c r="FGY31" s="497"/>
      <c r="FGZ31" s="497"/>
      <c r="FHA31" s="497"/>
      <c r="FHB31" s="497"/>
      <c r="FHC31" s="497"/>
      <c r="FHD31" s="497"/>
      <c r="FHE31" s="497"/>
      <c r="FHF31" s="497"/>
      <c r="FHG31" s="497"/>
      <c r="FHH31" s="497"/>
      <c r="FHI31" s="497"/>
      <c r="FHJ31" s="497"/>
      <c r="FHK31" s="497"/>
      <c r="FHL31" s="497"/>
      <c r="FHM31" s="497"/>
      <c r="FHN31" s="497"/>
      <c r="FHO31" s="497"/>
      <c r="FHP31" s="497"/>
      <c r="FHQ31" s="497"/>
      <c r="FHR31" s="497"/>
      <c r="FHS31" s="497"/>
      <c r="FHT31" s="497"/>
      <c r="FHU31" s="497"/>
      <c r="FHV31" s="497"/>
      <c r="FHW31" s="497"/>
      <c r="FHX31" s="497"/>
      <c r="FHY31" s="497"/>
      <c r="FHZ31" s="497"/>
      <c r="FIA31" s="497"/>
      <c r="FIB31" s="497"/>
      <c r="FIC31" s="497"/>
      <c r="FID31" s="497"/>
      <c r="FIE31" s="497"/>
      <c r="FIF31" s="497"/>
      <c r="FIG31" s="497"/>
      <c r="FIH31" s="497"/>
      <c r="FII31" s="497"/>
      <c r="FIJ31" s="497"/>
      <c r="FIK31" s="497"/>
      <c r="FIL31" s="497"/>
      <c r="FIM31" s="497"/>
      <c r="FIN31" s="497"/>
      <c r="FIO31" s="497"/>
      <c r="FIP31" s="497"/>
      <c r="FIQ31" s="497"/>
      <c r="FIR31" s="497"/>
      <c r="FIS31" s="497"/>
      <c r="FIT31" s="497"/>
      <c r="FIU31" s="497"/>
      <c r="FIV31" s="497"/>
      <c r="FIW31" s="497"/>
      <c r="FIX31" s="497"/>
      <c r="FIY31" s="497"/>
      <c r="FIZ31" s="497"/>
      <c r="FJA31" s="497"/>
      <c r="FJB31" s="497"/>
      <c r="FJC31" s="497"/>
      <c r="FJD31" s="497"/>
      <c r="FJE31" s="497"/>
      <c r="FJF31" s="497"/>
      <c r="FJG31" s="497"/>
      <c r="FJH31" s="497"/>
      <c r="FJI31" s="497"/>
      <c r="FJJ31" s="497"/>
      <c r="FJK31" s="497"/>
      <c r="FJL31" s="497"/>
      <c r="FJM31" s="497"/>
      <c r="FJN31" s="497"/>
      <c r="FJO31" s="497"/>
      <c r="FJP31" s="497"/>
      <c r="FJQ31" s="497"/>
      <c r="FJR31" s="497"/>
      <c r="FJS31" s="497"/>
      <c r="FJT31" s="497"/>
      <c r="FJU31" s="497"/>
      <c r="FJV31" s="497"/>
      <c r="FJW31" s="497"/>
      <c r="FJX31" s="497"/>
      <c r="FJY31" s="497"/>
      <c r="FJZ31" s="497"/>
      <c r="FKA31" s="497"/>
      <c r="FKB31" s="497"/>
      <c r="FKC31" s="497"/>
      <c r="FKD31" s="497"/>
      <c r="FKE31" s="497"/>
      <c r="FKF31" s="497"/>
      <c r="FKG31" s="497"/>
      <c r="FKH31" s="497"/>
      <c r="FKI31" s="497"/>
      <c r="FKJ31" s="497"/>
      <c r="FKK31" s="497"/>
      <c r="FKL31" s="497"/>
      <c r="FKM31" s="497"/>
      <c r="FKN31" s="497"/>
      <c r="FKO31" s="497"/>
      <c r="FKP31" s="497"/>
      <c r="FKQ31" s="497"/>
      <c r="FKR31" s="497"/>
      <c r="FKS31" s="497"/>
      <c r="FKT31" s="497"/>
      <c r="FKU31" s="497"/>
      <c r="FKV31" s="497"/>
      <c r="FKW31" s="497"/>
      <c r="FKX31" s="497"/>
      <c r="FKY31" s="497"/>
      <c r="FKZ31" s="497"/>
      <c r="FLA31" s="497"/>
      <c r="FLB31" s="497"/>
      <c r="FLC31" s="497"/>
      <c r="FLD31" s="497"/>
      <c r="FLE31" s="497"/>
      <c r="FLF31" s="497"/>
      <c r="FLG31" s="497"/>
      <c r="FLH31" s="497"/>
      <c r="FLI31" s="497"/>
      <c r="FLJ31" s="497"/>
      <c r="FLK31" s="497"/>
      <c r="FLL31" s="497"/>
      <c r="FLM31" s="497"/>
      <c r="FLN31" s="497"/>
      <c r="FLO31" s="497"/>
      <c r="FLP31" s="497"/>
      <c r="FLQ31" s="497"/>
      <c r="FLR31" s="497"/>
      <c r="FLS31" s="497"/>
      <c r="FLT31" s="497"/>
      <c r="FLU31" s="497"/>
      <c r="FLV31" s="497"/>
      <c r="FLW31" s="497"/>
      <c r="FLX31" s="497"/>
      <c r="FLY31" s="497"/>
      <c r="FLZ31" s="497"/>
      <c r="FMA31" s="497"/>
      <c r="FMB31" s="497"/>
      <c r="FMC31" s="497"/>
      <c r="FMD31" s="497"/>
      <c r="FME31" s="497"/>
      <c r="FMF31" s="497"/>
      <c r="FMG31" s="497"/>
      <c r="FMH31" s="497"/>
      <c r="FMI31" s="497"/>
      <c r="FMJ31" s="497"/>
      <c r="FMK31" s="497"/>
      <c r="FML31" s="497"/>
      <c r="FMM31" s="497"/>
      <c r="FMN31" s="497"/>
      <c r="FMO31" s="497"/>
      <c r="FMP31" s="497"/>
      <c r="FMQ31" s="497"/>
      <c r="FMR31" s="497"/>
      <c r="FMS31" s="497"/>
      <c r="FMT31" s="497"/>
      <c r="FMU31" s="497"/>
      <c r="FMV31" s="497"/>
      <c r="FMW31" s="497"/>
      <c r="FMX31" s="497"/>
      <c r="FMY31" s="497"/>
      <c r="FMZ31" s="497"/>
      <c r="FNA31" s="497"/>
      <c r="FNB31" s="497"/>
      <c r="FNC31" s="497"/>
      <c r="FND31" s="497"/>
      <c r="FNE31" s="497"/>
      <c r="FNF31" s="497"/>
      <c r="FNG31" s="497"/>
      <c r="FNH31" s="497"/>
      <c r="FNI31" s="497"/>
      <c r="FNJ31" s="497"/>
      <c r="FNK31" s="497"/>
      <c r="FNL31" s="497"/>
      <c r="FNM31" s="497"/>
      <c r="FNN31" s="497"/>
      <c r="FNO31" s="497"/>
      <c r="FNP31" s="497"/>
      <c r="FNQ31" s="497"/>
      <c r="FNR31" s="497"/>
      <c r="FNS31" s="497"/>
      <c r="FNT31" s="497"/>
      <c r="FNU31" s="497"/>
      <c r="FNV31" s="497"/>
      <c r="FNW31" s="497"/>
      <c r="FNX31" s="497"/>
      <c r="FNY31" s="497"/>
      <c r="FNZ31" s="497"/>
      <c r="FOA31" s="497"/>
      <c r="FOB31" s="497"/>
      <c r="FOC31" s="497"/>
      <c r="FOD31" s="497"/>
      <c r="FOE31" s="497"/>
      <c r="FOF31" s="497"/>
      <c r="FOG31" s="497"/>
      <c r="FOH31" s="497"/>
      <c r="FOI31" s="497"/>
      <c r="FOJ31" s="497"/>
      <c r="FOK31" s="497"/>
      <c r="FOL31" s="497"/>
      <c r="FOM31" s="497"/>
      <c r="FON31" s="497"/>
      <c r="FOO31" s="497"/>
      <c r="FOP31" s="497"/>
      <c r="FOQ31" s="497"/>
      <c r="FOR31" s="497"/>
      <c r="FOS31" s="497"/>
      <c r="FOT31" s="497"/>
      <c r="FOU31" s="497"/>
      <c r="FOV31" s="497"/>
      <c r="FOW31" s="497"/>
      <c r="FOX31" s="497"/>
      <c r="FOY31" s="497"/>
      <c r="FOZ31" s="497"/>
      <c r="FPA31" s="497"/>
      <c r="FPB31" s="497"/>
      <c r="FPC31" s="497"/>
      <c r="FPD31" s="497"/>
      <c r="FPE31" s="497"/>
      <c r="FPF31" s="497"/>
      <c r="FPG31" s="497"/>
      <c r="FPH31" s="497"/>
      <c r="FPI31" s="497"/>
      <c r="FPJ31" s="497"/>
      <c r="FPK31" s="497"/>
      <c r="FPL31" s="497"/>
      <c r="FPM31" s="497"/>
      <c r="FPN31" s="497"/>
      <c r="FPO31" s="497"/>
      <c r="FPP31" s="497"/>
      <c r="FPQ31" s="497"/>
      <c r="FPR31" s="497"/>
      <c r="FPS31" s="497"/>
      <c r="FPT31" s="497"/>
      <c r="FPU31" s="497"/>
      <c r="FPV31" s="497"/>
      <c r="FPW31" s="497"/>
      <c r="FPX31" s="497"/>
      <c r="FPY31" s="497"/>
      <c r="FPZ31" s="497"/>
      <c r="FQA31" s="497"/>
      <c r="FQB31" s="497"/>
      <c r="FQC31" s="497"/>
      <c r="FQD31" s="497"/>
      <c r="FQE31" s="497"/>
      <c r="FQF31" s="497"/>
      <c r="FQG31" s="497"/>
      <c r="FQH31" s="497"/>
      <c r="FQI31" s="497"/>
      <c r="FQJ31" s="497"/>
      <c r="FQK31" s="497"/>
      <c r="FQL31" s="497"/>
      <c r="FQM31" s="497"/>
      <c r="FQN31" s="497"/>
      <c r="FQO31" s="497"/>
      <c r="FQP31" s="497"/>
      <c r="FQQ31" s="497"/>
      <c r="FQR31" s="497"/>
      <c r="FQS31" s="497"/>
      <c r="FQT31" s="497"/>
      <c r="FQU31" s="497"/>
      <c r="FQV31" s="497"/>
      <c r="FQW31" s="497"/>
      <c r="FQX31" s="497"/>
      <c r="FQY31" s="497"/>
      <c r="FQZ31" s="497"/>
      <c r="FRA31" s="497"/>
      <c r="FRB31" s="497"/>
      <c r="FRC31" s="497"/>
      <c r="FRD31" s="497"/>
      <c r="FRE31" s="497"/>
      <c r="FRF31" s="497"/>
      <c r="FRG31" s="497"/>
      <c r="FRH31" s="497"/>
      <c r="FRI31" s="497"/>
      <c r="FRJ31" s="497"/>
      <c r="FRK31" s="497"/>
      <c r="FRL31" s="497"/>
      <c r="FRM31" s="497"/>
      <c r="FRN31" s="497"/>
      <c r="FRO31" s="497"/>
      <c r="FRP31" s="497"/>
      <c r="FRQ31" s="497"/>
      <c r="FRR31" s="497"/>
      <c r="FRS31" s="497"/>
      <c r="FRT31" s="497"/>
      <c r="FRU31" s="497"/>
      <c r="FRV31" s="497"/>
      <c r="FRW31" s="497"/>
      <c r="FRX31" s="497"/>
      <c r="FRY31" s="497"/>
      <c r="FRZ31" s="497"/>
      <c r="FSA31" s="497"/>
      <c r="FSB31" s="497"/>
      <c r="FSC31" s="497"/>
      <c r="FSD31" s="497"/>
      <c r="FSE31" s="497"/>
      <c r="FSF31" s="497"/>
      <c r="FSG31" s="497"/>
      <c r="FSH31" s="497"/>
      <c r="FSI31" s="497"/>
      <c r="FSJ31" s="497"/>
      <c r="FSK31" s="497"/>
      <c r="FSL31" s="497"/>
      <c r="FSM31" s="497"/>
      <c r="FSN31" s="497"/>
      <c r="FSO31" s="497"/>
      <c r="FSP31" s="497"/>
      <c r="FSQ31" s="497"/>
      <c r="FSR31" s="497"/>
      <c r="FSS31" s="497"/>
      <c r="FST31" s="497"/>
      <c r="FSU31" s="497"/>
      <c r="FSV31" s="497"/>
      <c r="FSW31" s="497"/>
      <c r="FSX31" s="497"/>
      <c r="FSY31" s="497"/>
      <c r="FSZ31" s="497"/>
      <c r="FTA31" s="497"/>
      <c r="FTB31" s="497"/>
      <c r="FTC31" s="497"/>
      <c r="FTD31" s="497"/>
      <c r="FTE31" s="497"/>
      <c r="FTF31" s="497"/>
      <c r="FTG31" s="497"/>
      <c r="FTH31" s="497"/>
      <c r="FTI31" s="497"/>
      <c r="FTJ31" s="497"/>
      <c r="FTK31" s="497"/>
      <c r="FTL31" s="497"/>
      <c r="FTM31" s="497"/>
      <c r="FTN31" s="497"/>
      <c r="FTO31" s="497"/>
      <c r="FTP31" s="497"/>
      <c r="FTQ31" s="497"/>
      <c r="FTR31" s="497"/>
      <c r="FTS31" s="497"/>
      <c r="FTT31" s="497"/>
      <c r="FTU31" s="497"/>
      <c r="FTV31" s="497"/>
      <c r="FTW31" s="497"/>
      <c r="FTX31" s="497"/>
      <c r="FTY31" s="497"/>
      <c r="FTZ31" s="497"/>
      <c r="FUA31" s="497"/>
      <c r="FUB31" s="497"/>
      <c r="FUC31" s="497"/>
      <c r="FUD31" s="497"/>
      <c r="FUE31" s="497"/>
      <c r="FUF31" s="497"/>
      <c r="FUG31" s="497"/>
      <c r="FUH31" s="497"/>
      <c r="FUI31" s="497"/>
      <c r="FUJ31" s="497"/>
      <c r="FUK31" s="497"/>
      <c r="FUL31" s="497"/>
      <c r="FUM31" s="497"/>
      <c r="FUN31" s="497"/>
      <c r="FUO31" s="497"/>
      <c r="FUP31" s="497"/>
      <c r="FUQ31" s="497"/>
      <c r="FUR31" s="497"/>
      <c r="FUS31" s="497"/>
      <c r="FUT31" s="497"/>
      <c r="FUU31" s="497"/>
      <c r="FUV31" s="497"/>
      <c r="FUW31" s="497"/>
      <c r="FUX31" s="497"/>
      <c r="FUY31" s="497"/>
      <c r="FUZ31" s="497"/>
      <c r="FVA31" s="497"/>
      <c r="FVB31" s="497"/>
      <c r="FVC31" s="497"/>
      <c r="FVD31" s="497"/>
      <c r="FVE31" s="497"/>
      <c r="FVF31" s="497"/>
      <c r="FVG31" s="497"/>
      <c r="FVH31" s="497"/>
      <c r="FVI31" s="497"/>
      <c r="FVJ31" s="497"/>
      <c r="FVK31" s="497"/>
      <c r="FVL31" s="497"/>
      <c r="FVM31" s="497"/>
      <c r="FVN31" s="497"/>
      <c r="FVO31" s="497"/>
      <c r="FVP31" s="497"/>
      <c r="FVQ31" s="497"/>
      <c r="FVR31" s="497"/>
      <c r="FVS31" s="497"/>
      <c r="FVT31" s="497"/>
      <c r="FVU31" s="497"/>
      <c r="FVV31" s="497"/>
      <c r="FVW31" s="497"/>
      <c r="FVX31" s="497"/>
      <c r="FVY31" s="497"/>
      <c r="FVZ31" s="497"/>
      <c r="FWA31" s="497"/>
      <c r="FWB31" s="497"/>
      <c r="FWC31" s="497"/>
      <c r="FWD31" s="497"/>
      <c r="FWE31" s="497"/>
      <c r="FWF31" s="497"/>
      <c r="FWG31" s="497"/>
      <c r="FWH31" s="497"/>
      <c r="FWI31" s="497"/>
      <c r="FWJ31" s="497"/>
      <c r="FWK31" s="497"/>
      <c r="FWL31" s="497"/>
      <c r="FWM31" s="497"/>
      <c r="FWN31" s="497"/>
      <c r="FWO31" s="497"/>
      <c r="FWP31" s="497"/>
      <c r="FWQ31" s="497"/>
      <c r="FWR31" s="497"/>
      <c r="FWS31" s="497"/>
      <c r="FWT31" s="497"/>
      <c r="FWU31" s="497"/>
      <c r="FWV31" s="497"/>
      <c r="FWW31" s="497"/>
      <c r="FWX31" s="497"/>
      <c r="FWY31" s="497"/>
      <c r="FWZ31" s="497"/>
      <c r="FXA31" s="497"/>
      <c r="FXB31" s="497"/>
      <c r="FXC31" s="497"/>
      <c r="FXD31" s="497"/>
      <c r="FXE31" s="497"/>
      <c r="FXF31" s="497"/>
      <c r="FXG31" s="497"/>
      <c r="FXH31" s="497"/>
      <c r="FXI31" s="497"/>
      <c r="FXJ31" s="497"/>
      <c r="FXK31" s="497"/>
      <c r="FXL31" s="497"/>
      <c r="FXM31" s="497"/>
      <c r="FXN31" s="497"/>
      <c r="FXO31" s="497"/>
      <c r="FXP31" s="497"/>
      <c r="FXQ31" s="497"/>
      <c r="FXR31" s="497"/>
      <c r="FXS31" s="497"/>
      <c r="FXT31" s="497"/>
      <c r="FXU31" s="497"/>
      <c r="FXV31" s="497"/>
      <c r="FXW31" s="497"/>
      <c r="FXX31" s="497"/>
      <c r="FXY31" s="497"/>
      <c r="FXZ31" s="497"/>
      <c r="FYA31" s="497"/>
      <c r="FYB31" s="497"/>
      <c r="FYC31" s="497"/>
      <c r="FYD31" s="497"/>
      <c r="FYE31" s="497"/>
      <c r="FYF31" s="497"/>
      <c r="FYG31" s="497"/>
      <c r="FYH31" s="497"/>
      <c r="FYI31" s="497"/>
      <c r="FYJ31" s="497"/>
      <c r="FYK31" s="497"/>
      <c r="FYL31" s="497"/>
      <c r="FYM31" s="497"/>
      <c r="FYN31" s="497"/>
      <c r="FYO31" s="497"/>
      <c r="FYP31" s="497"/>
      <c r="FYQ31" s="497"/>
      <c r="FYR31" s="497"/>
      <c r="FYS31" s="497"/>
      <c r="FYT31" s="497"/>
      <c r="FYU31" s="497"/>
      <c r="FYV31" s="497"/>
      <c r="FYW31" s="497"/>
      <c r="FYX31" s="497"/>
      <c r="FYY31" s="497"/>
      <c r="FYZ31" s="497"/>
      <c r="FZA31" s="497"/>
      <c r="FZB31" s="497"/>
      <c r="FZC31" s="497"/>
      <c r="FZD31" s="497"/>
      <c r="FZE31" s="497"/>
      <c r="FZF31" s="497"/>
      <c r="FZG31" s="497"/>
      <c r="FZH31" s="497"/>
      <c r="FZI31" s="497"/>
      <c r="FZJ31" s="497"/>
      <c r="FZK31" s="497"/>
      <c r="FZL31" s="497"/>
      <c r="FZM31" s="497"/>
      <c r="FZN31" s="497"/>
      <c r="FZO31" s="497"/>
      <c r="FZP31" s="497"/>
      <c r="FZQ31" s="497"/>
      <c r="FZR31" s="497"/>
      <c r="FZS31" s="497"/>
      <c r="FZT31" s="497"/>
      <c r="FZU31" s="497"/>
      <c r="FZV31" s="497"/>
      <c r="FZW31" s="497"/>
      <c r="FZX31" s="497"/>
      <c r="FZY31" s="497"/>
      <c r="FZZ31" s="497"/>
      <c r="GAA31" s="497"/>
      <c r="GAB31" s="497"/>
      <c r="GAC31" s="497"/>
      <c r="GAD31" s="497"/>
      <c r="GAE31" s="497"/>
      <c r="GAF31" s="497"/>
      <c r="GAG31" s="497"/>
      <c r="GAH31" s="497"/>
      <c r="GAI31" s="497"/>
      <c r="GAJ31" s="497"/>
      <c r="GAK31" s="497"/>
      <c r="GAL31" s="497"/>
      <c r="GAM31" s="497"/>
      <c r="GAN31" s="497"/>
      <c r="GAO31" s="497"/>
      <c r="GAP31" s="497"/>
      <c r="GAQ31" s="497"/>
      <c r="GAR31" s="497"/>
      <c r="GAS31" s="497"/>
      <c r="GAT31" s="497"/>
      <c r="GAU31" s="497"/>
      <c r="GAV31" s="497"/>
      <c r="GAW31" s="497"/>
      <c r="GAX31" s="497"/>
      <c r="GAY31" s="497"/>
      <c r="GAZ31" s="497"/>
      <c r="GBA31" s="497"/>
      <c r="GBB31" s="497"/>
      <c r="GBC31" s="497"/>
      <c r="GBD31" s="497"/>
      <c r="GBE31" s="497"/>
      <c r="GBF31" s="497"/>
      <c r="GBG31" s="497"/>
      <c r="GBH31" s="497"/>
      <c r="GBI31" s="497"/>
      <c r="GBJ31" s="497"/>
      <c r="GBK31" s="497"/>
      <c r="GBL31" s="497"/>
      <c r="GBM31" s="497"/>
      <c r="GBN31" s="497"/>
      <c r="GBO31" s="497"/>
      <c r="GBP31" s="497"/>
      <c r="GBQ31" s="497"/>
      <c r="GBR31" s="497"/>
      <c r="GBS31" s="497"/>
      <c r="GBT31" s="497"/>
      <c r="GBU31" s="497"/>
      <c r="GBV31" s="497"/>
      <c r="GBW31" s="497"/>
      <c r="GBX31" s="497"/>
      <c r="GBY31" s="497"/>
      <c r="GBZ31" s="497"/>
      <c r="GCA31" s="497"/>
      <c r="GCB31" s="497"/>
      <c r="GCC31" s="497"/>
      <c r="GCD31" s="497"/>
      <c r="GCE31" s="497"/>
      <c r="GCF31" s="497"/>
      <c r="GCG31" s="497"/>
      <c r="GCH31" s="497"/>
      <c r="GCI31" s="497"/>
      <c r="GCJ31" s="497"/>
      <c r="GCK31" s="497"/>
      <c r="GCL31" s="497"/>
      <c r="GCM31" s="497"/>
      <c r="GCN31" s="497"/>
      <c r="GCO31" s="497"/>
      <c r="GCP31" s="497"/>
      <c r="GCQ31" s="497"/>
      <c r="GCR31" s="497"/>
      <c r="GCS31" s="497"/>
      <c r="GCT31" s="497"/>
      <c r="GCU31" s="497"/>
      <c r="GCV31" s="497"/>
      <c r="GCW31" s="497"/>
      <c r="GCX31" s="497"/>
      <c r="GCY31" s="497"/>
      <c r="GCZ31" s="497"/>
      <c r="GDA31" s="497"/>
      <c r="GDB31" s="497"/>
      <c r="GDC31" s="497"/>
      <c r="GDD31" s="497"/>
      <c r="GDE31" s="497"/>
      <c r="GDF31" s="497"/>
      <c r="GDG31" s="497"/>
      <c r="GDH31" s="497"/>
      <c r="GDI31" s="497"/>
      <c r="GDJ31" s="497"/>
      <c r="GDK31" s="497"/>
      <c r="GDL31" s="497"/>
      <c r="GDM31" s="497"/>
      <c r="GDN31" s="497"/>
      <c r="GDO31" s="497"/>
      <c r="GDP31" s="497"/>
      <c r="GDQ31" s="497"/>
      <c r="GDR31" s="497"/>
      <c r="GDS31" s="497"/>
      <c r="GDT31" s="497"/>
      <c r="GDU31" s="497"/>
      <c r="GDV31" s="497"/>
      <c r="GDW31" s="497"/>
      <c r="GDX31" s="497"/>
      <c r="GDY31" s="497"/>
      <c r="GDZ31" s="497"/>
      <c r="GEA31" s="497"/>
      <c r="GEB31" s="497"/>
      <c r="GEC31" s="497"/>
      <c r="GED31" s="497"/>
      <c r="GEE31" s="497"/>
      <c r="GEF31" s="497"/>
      <c r="GEG31" s="497"/>
      <c r="GEH31" s="497"/>
      <c r="GEI31" s="497"/>
      <c r="GEJ31" s="497"/>
      <c r="GEK31" s="497"/>
      <c r="GEL31" s="497"/>
      <c r="GEM31" s="497"/>
      <c r="GEN31" s="497"/>
      <c r="GEO31" s="497"/>
      <c r="GEP31" s="497"/>
      <c r="GEQ31" s="497"/>
      <c r="GER31" s="497"/>
      <c r="GES31" s="497"/>
      <c r="GET31" s="497"/>
      <c r="GEU31" s="497"/>
      <c r="GEV31" s="497"/>
      <c r="GEW31" s="497"/>
      <c r="GEX31" s="497"/>
      <c r="GEY31" s="497"/>
      <c r="GEZ31" s="497"/>
      <c r="GFA31" s="497"/>
      <c r="GFB31" s="497"/>
      <c r="GFC31" s="497"/>
      <c r="GFD31" s="497"/>
      <c r="GFE31" s="497"/>
      <c r="GFF31" s="497"/>
      <c r="GFG31" s="497"/>
      <c r="GFH31" s="497"/>
      <c r="GFI31" s="497"/>
      <c r="GFJ31" s="497"/>
      <c r="GFK31" s="497"/>
      <c r="GFL31" s="497"/>
      <c r="GFM31" s="497"/>
      <c r="GFN31" s="497"/>
      <c r="GFO31" s="497"/>
      <c r="GFP31" s="497"/>
      <c r="GFQ31" s="497"/>
      <c r="GFR31" s="497"/>
      <c r="GFS31" s="497"/>
      <c r="GFT31" s="497"/>
      <c r="GFU31" s="497"/>
      <c r="GFV31" s="497"/>
      <c r="GFW31" s="497"/>
      <c r="GFX31" s="497"/>
      <c r="GFY31" s="497"/>
      <c r="GFZ31" s="497"/>
      <c r="GGA31" s="497"/>
      <c r="GGB31" s="497"/>
      <c r="GGC31" s="497"/>
      <c r="GGD31" s="497"/>
      <c r="GGE31" s="497"/>
      <c r="GGF31" s="497"/>
      <c r="GGG31" s="497"/>
      <c r="GGH31" s="497"/>
      <c r="GGI31" s="497"/>
      <c r="GGJ31" s="497"/>
      <c r="GGK31" s="497"/>
      <c r="GGL31" s="497"/>
      <c r="GGM31" s="497"/>
      <c r="GGN31" s="497"/>
      <c r="GGO31" s="497"/>
      <c r="GGP31" s="497"/>
      <c r="GGQ31" s="497"/>
      <c r="GGR31" s="497"/>
      <c r="GGS31" s="497"/>
      <c r="GGT31" s="497"/>
      <c r="GGU31" s="497"/>
      <c r="GGV31" s="497"/>
      <c r="GGW31" s="497"/>
      <c r="GGX31" s="497"/>
      <c r="GGY31" s="497"/>
      <c r="GGZ31" s="497"/>
      <c r="GHA31" s="497"/>
      <c r="GHB31" s="497"/>
      <c r="GHC31" s="497"/>
      <c r="GHD31" s="497"/>
      <c r="GHE31" s="497"/>
      <c r="GHF31" s="497"/>
      <c r="GHG31" s="497"/>
      <c r="GHH31" s="497"/>
      <c r="GHI31" s="497"/>
      <c r="GHJ31" s="497"/>
      <c r="GHK31" s="497"/>
      <c r="GHL31" s="497"/>
      <c r="GHM31" s="497"/>
      <c r="GHN31" s="497"/>
      <c r="GHO31" s="497"/>
      <c r="GHP31" s="497"/>
      <c r="GHQ31" s="497"/>
      <c r="GHR31" s="497"/>
      <c r="GHS31" s="497"/>
      <c r="GHT31" s="497"/>
      <c r="GHU31" s="497"/>
      <c r="GHV31" s="497"/>
      <c r="GHW31" s="497"/>
      <c r="GHX31" s="497"/>
      <c r="GHY31" s="497"/>
      <c r="GHZ31" s="497"/>
      <c r="GIA31" s="497"/>
      <c r="GIB31" s="497"/>
      <c r="GIC31" s="497"/>
      <c r="GID31" s="497"/>
      <c r="GIE31" s="497"/>
      <c r="GIF31" s="497"/>
      <c r="GIG31" s="497"/>
      <c r="GIH31" s="497"/>
      <c r="GII31" s="497"/>
      <c r="GIJ31" s="497"/>
      <c r="GIK31" s="497"/>
      <c r="GIL31" s="497"/>
      <c r="GIM31" s="497"/>
      <c r="GIN31" s="497"/>
      <c r="GIO31" s="497"/>
      <c r="GIP31" s="497"/>
      <c r="GIQ31" s="497"/>
      <c r="GIR31" s="497"/>
      <c r="GIS31" s="497"/>
      <c r="GIT31" s="497"/>
      <c r="GIU31" s="497"/>
      <c r="GIV31" s="497"/>
      <c r="GIW31" s="497"/>
      <c r="GIX31" s="497"/>
      <c r="GIY31" s="497"/>
      <c r="GIZ31" s="497"/>
      <c r="GJA31" s="497"/>
      <c r="GJB31" s="497"/>
      <c r="GJC31" s="497"/>
      <c r="GJD31" s="497"/>
      <c r="GJE31" s="497"/>
      <c r="GJF31" s="497"/>
      <c r="GJG31" s="497"/>
      <c r="GJH31" s="497"/>
      <c r="GJI31" s="497"/>
      <c r="GJJ31" s="497"/>
      <c r="GJK31" s="497"/>
      <c r="GJL31" s="497"/>
      <c r="GJM31" s="497"/>
      <c r="GJN31" s="497"/>
      <c r="GJO31" s="497"/>
      <c r="GJP31" s="497"/>
      <c r="GJQ31" s="497"/>
      <c r="GJR31" s="497"/>
      <c r="GJS31" s="497"/>
      <c r="GJT31" s="497"/>
      <c r="GJU31" s="497"/>
      <c r="GJV31" s="497"/>
      <c r="GJW31" s="497"/>
      <c r="GJX31" s="497"/>
      <c r="GJY31" s="497"/>
      <c r="GJZ31" s="497"/>
      <c r="GKA31" s="497"/>
      <c r="GKB31" s="497"/>
      <c r="GKC31" s="497"/>
      <c r="GKD31" s="497"/>
      <c r="GKE31" s="497"/>
      <c r="GKF31" s="497"/>
      <c r="GKG31" s="497"/>
      <c r="GKH31" s="497"/>
      <c r="GKI31" s="497"/>
      <c r="GKJ31" s="497"/>
      <c r="GKK31" s="497"/>
      <c r="GKL31" s="497"/>
      <c r="GKM31" s="497"/>
      <c r="GKN31" s="497"/>
      <c r="GKO31" s="497"/>
      <c r="GKP31" s="497"/>
      <c r="GKQ31" s="497"/>
      <c r="GKR31" s="497"/>
      <c r="GKS31" s="497"/>
      <c r="GKT31" s="497"/>
      <c r="GKU31" s="497"/>
      <c r="GKV31" s="497"/>
      <c r="GKW31" s="497"/>
      <c r="GKX31" s="497"/>
      <c r="GKY31" s="497"/>
      <c r="GKZ31" s="497"/>
      <c r="GLA31" s="497"/>
      <c r="GLB31" s="497"/>
      <c r="GLC31" s="497"/>
      <c r="GLD31" s="497"/>
      <c r="GLE31" s="497"/>
      <c r="GLF31" s="497"/>
      <c r="GLG31" s="497"/>
      <c r="GLH31" s="497"/>
      <c r="GLI31" s="497"/>
      <c r="GLJ31" s="497"/>
      <c r="GLK31" s="497"/>
      <c r="GLL31" s="497"/>
      <c r="GLM31" s="497"/>
      <c r="GLN31" s="497"/>
      <c r="GLO31" s="497"/>
      <c r="GLP31" s="497"/>
      <c r="GLQ31" s="497"/>
      <c r="GLR31" s="497"/>
      <c r="GLS31" s="497"/>
      <c r="GLT31" s="497"/>
      <c r="GLU31" s="497"/>
      <c r="GLV31" s="497"/>
      <c r="GLW31" s="497"/>
      <c r="GLX31" s="497"/>
      <c r="GLY31" s="497"/>
      <c r="GLZ31" s="497"/>
      <c r="GMA31" s="497"/>
      <c r="GMB31" s="497"/>
      <c r="GMC31" s="497"/>
      <c r="GMD31" s="497"/>
      <c r="GME31" s="497"/>
      <c r="GMF31" s="497"/>
      <c r="GMG31" s="497"/>
      <c r="GMH31" s="497"/>
      <c r="GMI31" s="497"/>
      <c r="GMJ31" s="497"/>
      <c r="GMK31" s="497"/>
      <c r="GML31" s="497"/>
      <c r="GMM31" s="497"/>
      <c r="GMN31" s="497"/>
      <c r="GMO31" s="497"/>
      <c r="GMP31" s="497"/>
      <c r="GMQ31" s="497"/>
      <c r="GMR31" s="497"/>
      <c r="GMS31" s="497"/>
      <c r="GMT31" s="497"/>
      <c r="GMU31" s="497"/>
      <c r="GMV31" s="497"/>
      <c r="GMW31" s="497"/>
      <c r="GMX31" s="497"/>
      <c r="GMY31" s="497"/>
      <c r="GMZ31" s="497"/>
      <c r="GNA31" s="497"/>
      <c r="GNB31" s="497"/>
      <c r="GNC31" s="497"/>
      <c r="GND31" s="497"/>
      <c r="GNE31" s="497"/>
      <c r="GNF31" s="497"/>
      <c r="GNG31" s="497"/>
      <c r="GNH31" s="497"/>
      <c r="GNI31" s="497"/>
      <c r="GNJ31" s="497"/>
      <c r="GNK31" s="497"/>
      <c r="GNL31" s="497"/>
      <c r="GNM31" s="497"/>
      <c r="GNN31" s="497"/>
      <c r="GNO31" s="497"/>
      <c r="GNP31" s="497"/>
      <c r="GNQ31" s="497"/>
      <c r="GNR31" s="497"/>
      <c r="GNS31" s="497"/>
      <c r="GNT31" s="497"/>
      <c r="GNU31" s="497"/>
      <c r="GNV31" s="497"/>
      <c r="GNW31" s="497"/>
      <c r="GNX31" s="497"/>
      <c r="GNY31" s="497"/>
      <c r="GNZ31" s="497"/>
      <c r="GOA31" s="497"/>
      <c r="GOB31" s="497"/>
      <c r="GOC31" s="497"/>
      <c r="GOD31" s="497"/>
      <c r="GOE31" s="497"/>
      <c r="GOF31" s="497"/>
      <c r="GOG31" s="497"/>
      <c r="GOH31" s="497"/>
      <c r="GOI31" s="497"/>
      <c r="GOJ31" s="497"/>
      <c r="GOK31" s="497"/>
      <c r="GOL31" s="497"/>
      <c r="GOM31" s="497"/>
      <c r="GON31" s="497"/>
      <c r="GOO31" s="497"/>
      <c r="GOP31" s="497"/>
      <c r="GOQ31" s="497"/>
      <c r="GOR31" s="497"/>
      <c r="GOS31" s="497"/>
      <c r="GOT31" s="497"/>
      <c r="GOU31" s="497"/>
      <c r="GOV31" s="497"/>
      <c r="GOW31" s="497"/>
      <c r="GOX31" s="497"/>
      <c r="GOY31" s="497"/>
      <c r="GOZ31" s="497"/>
      <c r="GPA31" s="497"/>
      <c r="GPB31" s="497"/>
      <c r="GPC31" s="497"/>
      <c r="GPD31" s="497"/>
      <c r="GPE31" s="497"/>
      <c r="GPF31" s="497"/>
      <c r="GPG31" s="497"/>
      <c r="GPH31" s="497"/>
      <c r="GPI31" s="497"/>
      <c r="GPJ31" s="497"/>
      <c r="GPK31" s="497"/>
      <c r="GPL31" s="497"/>
      <c r="GPM31" s="497"/>
      <c r="GPN31" s="497"/>
      <c r="GPO31" s="497"/>
      <c r="GPP31" s="497"/>
      <c r="GPQ31" s="497"/>
      <c r="GPR31" s="497"/>
      <c r="GPS31" s="497"/>
      <c r="GPT31" s="497"/>
      <c r="GPU31" s="497"/>
      <c r="GPV31" s="497"/>
      <c r="GPW31" s="497"/>
      <c r="GPX31" s="497"/>
      <c r="GPY31" s="497"/>
      <c r="GPZ31" s="497"/>
      <c r="GQA31" s="497"/>
      <c r="GQB31" s="497"/>
      <c r="GQC31" s="497"/>
      <c r="GQD31" s="497"/>
      <c r="GQE31" s="497"/>
      <c r="GQF31" s="497"/>
      <c r="GQG31" s="497"/>
      <c r="GQH31" s="497"/>
      <c r="GQI31" s="497"/>
      <c r="GQJ31" s="497"/>
      <c r="GQK31" s="497"/>
      <c r="GQL31" s="497"/>
      <c r="GQM31" s="497"/>
      <c r="GQN31" s="497"/>
      <c r="GQO31" s="497"/>
      <c r="GQP31" s="497"/>
      <c r="GQQ31" s="497"/>
      <c r="GQR31" s="497"/>
      <c r="GQS31" s="497"/>
      <c r="GQT31" s="497"/>
      <c r="GQU31" s="497"/>
      <c r="GQV31" s="497"/>
      <c r="GQW31" s="497"/>
      <c r="GQX31" s="497"/>
      <c r="GQY31" s="497"/>
      <c r="GQZ31" s="497"/>
      <c r="GRA31" s="497"/>
      <c r="GRB31" s="497"/>
      <c r="GRC31" s="497"/>
      <c r="GRD31" s="497"/>
      <c r="GRE31" s="497"/>
      <c r="GRF31" s="497"/>
      <c r="GRG31" s="497"/>
      <c r="GRH31" s="497"/>
      <c r="GRI31" s="497"/>
      <c r="GRJ31" s="497"/>
      <c r="GRK31" s="497"/>
      <c r="GRL31" s="497"/>
      <c r="GRM31" s="497"/>
      <c r="GRN31" s="497"/>
      <c r="GRO31" s="497"/>
      <c r="GRP31" s="497"/>
      <c r="GRQ31" s="497"/>
      <c r="GRR31" s="497"/>
      <c r="GRS31" s="497"/>
      <c r="GRT31" s="497"/>
      <c r="GRU31" s="497"/>
      <c r="GRV31" s="497"/>
      <c r="GRW31" s="497"/>
      <c r="GRX31" s="497"/>
      <c r="GRY31" s="497"/>
      <c r="GRZ31" s="497"/>
      <c r="GSA31" s="497"/>
      <c r="GSB31" s="497"/>
      <c r="GSC31" s="497"/>
      <c r="GSD31" s="497"/>
      <c r="GSE31" s="497"/>
      <c r="GSF31" s="497"/>
      <c r="GSG31" s="497"/>
      <c r="GSH31" s="497"/>
      <c r="GSI31" s="497"/>
      <c r="GSJ31" s="497"/>
      <c r="GSK31" s="497"/>
      <c r="GSL31" s="497"/>
      <c r="GSM31" s="497"/>
      <c r="GSN31" s="497"/>
      <c r="GSO31" s="497"/>
      <c r="GSP31" s="497"/>
      <c r="GSQ31" s="497"/>
      <c r="GSR31" s="497"/>
      <c r="GSS31" s="497"/>
      <c r="GST31" s="497"/>
      <c r="GSU31" s="497"/>
      <c r="GSV31" s="497"/>
      <c r="GSW31" s="497"/>
      <c r="GSX31" s="497"/>
      <c r="GSY31" s="497"/>
      <c r="GSZ31" s="497"/>
      <c r="GTA31" s="497"/>
      <c r="GTB31" s="497"/>
      <c r="GTC31" s="497"/>
      <c r="GTD31" s="497"/>
      <c r="GTE31" s="497"/>
      <c r="GTF31" s="497"/>
      <c r="GTG31" s="497"/>
      <c r="GTH31" s="497"/>
      <c r="GTI31" s="497"/>
      <c r="GTJ31" s="497"/>
      <c r="GTK31" s="497"/>
      <c r="GTL31" s="497"/>
      <c r="GTM31" s="497"/>
      <c r="GTN31" s="497"/>
      <c r="GTO31" s="497"/>
      <c r="GTP31" s="497"/>
      <c r="GTQ31" s="497"/>
      <c r="GTR31" s="497"/>
      <c r="GTS31" s="497"/>
      <c r="GTT31" s="497"/>
      <c r="GTU31" s="497"/>
      <c r="GTV31" s="497"/>
      <c r="GTW31" s="497"/>
      <c r="GTX31" s="497"/>
      <c r="GTY31" s="497"/>
      <c r="GTZ31" s="497"/>
      <c r="GUA31" s="497"/>
      <c r="GUB31" s="497"/>
      <c r="GUC31" s="497"/>
      <c r="GUD31" s="497"/>
      <c r="GUE31" s="497"/>
      <c r="GUF31" s="497"/>
      <c r="GUG31" s="497"/>
      <c r="GUH31" s="497"/>
      <c r="GUI31" s="497"/>
      <c r="GUJ31" s="497"/>
      <c r="GUK31" s="497"/>
      <c r="GUL31" s="497"/>
      <c r="GUM31" s="497"/>
      <c r="GUN31" s="497"/>
      <c r="GUO31" s="497"/>
      <c r="GUP31" s="497"/>
      <c r="GUQ31" s="497"/>
      <c r="GUR31" s="497"/>
      <c r="GUS31" s="497"/>
      <c r="GUT31" s="497"/>
      <c r="GUU31" s="497"/>
      <c r="GUV31" s="497"/>
      <c r="GUW31" s="497"/>
      <c r="GUX31" s="497"/>
      <c r="GUY31" s="497"/>
      <c r="GUZ31" s="497"/>
      <c r="GVA31" s="497"/>
      <c r="GVB31" s="497"/>
      <c r="GVC31" s="497"/>
      <c r="GVD31" s="497"/>
      <c r="GVE31" s="497"/>
      <c r="GVF31" s="497"/>
      <c r="GVG31" s="497"/>
      <c r="GVH31" s="497"/>
      <c r="GVI31" s="497"/>
      <c r="GVJ31" s="497"/>
      <c r="GVK31" s="497"/>
      <c r="GVL31" s="497"/>
      <c r="GVM31" s="497"/>
      <c r="GVN31" s="497"/>
      <c r="GVO31" s="497"/>
      <c r="GVP31" s="497"/>
      <c r="GVQ31" s="497"/>
      <c r="GVR31" s="497"/>
      <c r="GVS31" s="497"/>
      <c r="GVT31" s="497"/>
      <c r="GVU31" s="497"/>
      <c r="GVV31" s="497"/>
      <c r="GVW31" s="497"/>
      <c r="GVX31" s="497"/>
      <c r="GVY31" s="497"/>
      <c r="GVZ31" s="497"/>
      <c r="GWA31" s="497"/>
      <c r="GWB31" s="497"/>
      <c r="GWC31" s="497"/>
      <c r="GWD31" s="497"/>
      <c r="GWE31" s="497"/>
      <c r="GWF31" s="497"/>
      <c r="GWG31" s="497"/>
      <c r="GWH31" s="497"/>
      <c r="GWI31" s="497"/>
      <c r="GWJ31" s="497"/>
      <c r="GWK31" s="497"/>
      <c r="GWL31" s="497"/>
      <c r="GWM31" s="497"/>
      <c r="GWN31" s="497"/>
      <c r="GWO31" s="497"/>
      <c r="GWP31" s="497"/>
      <c r="GWQ31" s="497"/>
      <c r="GWR31" s="497"/>
      <c r="GWS31" s="497"/>
      <c r="GWT31" s="497"/>
      <c r="GWU31" s="497"/>
      <c r="GWV31" s="497"/>
      <c r="GWW31" s="497"/>
      <c r="GWX31" s="497"/>
      <c r="GWY31" s="497"/>
      <c r="GWZ31" s="497"/>
      <c r="GXA31" s="497"/>
      <c r="GXB31" s="497"/>
      <c r="GXC31" s="497"/>
      <c r="GXD31" s="497"/>
      <c r="GXE31" s="497"/>
      <c r="GXF31" s="497"/>
      <c r="GXG31" s="497"/>
      <c r="GXH31" s="497"/>
      <c r="GXI31" s="497"/>
      <c r="GXJ31" s="497"/>
      <c r="GXK31" s="497"/>
      <c r="GXL31" s="497"/>
      <c r="GXM31" s="497"/>
      <c r="GXN31" s="497"/>
      <c r="GXO31" s="497"/>
      <c r="GXP31" s="497"/>
      <c r="GXQ31" s="497"/>
      <c r="GXR31" s="497"/>
      <c r="GXS31" s="497"/>
      <c r="GXT31" s="497"/>
      <c r="GXU31" s="497"/>
      <c r="GXV31" s="497"/>
      <c r="GXW31" s="497"/>
      <c r="GXX31" s="497"/>
      <c r="GXY31" s="497"/>
      <c r="GXZ31" s="497"/>
      <c r="GYA31" s="497"/>
      <c r="GYB31" s="497"/>
      <c r="GYC31" s="497"/>
      <c r="GYD31" s="497"/>
      <c r="GYE31" s="497"/>
      <c r="GYF31" s="497"/>
      <c r="GYG31" s="497"/>
      <c r="GYH31" s="497"/>
      <c r="GYI31" s="497"/>
      <c r="GYJ31" s="497"/>
      <c r="GYK31" s="497"/>
      <c r="GYL31" s="497"/>
      <c r="GYM31" s="497"/>
      <c r="GYN31" s="497"/>
      <c r="GYO31" s="497"/>
      <c r="GYP31" s="497"/>
      <c r="GYQ31" s="497"/>
      <c r="GYR31" s="497"/>
      <c r="GYS31" s="497"/>
      <c r="GYT31" s="497"/>
      <c r="GYU31" s="497"/>
      <c r="GYV31" s="497"/>
      <c r="GYW31" s="497"/>
      <c r="GYX31" s="497"/>
      <c r="GYY31" s="497"/>
      <c r="GYZ31" s="497"/>
      <c r="GZA31" s="497"/>
      <c r="GZB31" s="497"/>
      <c r="GZC31" s="497"/>
      <c r="GZD31" s="497"/>
      <c r="GZE31" s="497"/>
      <c r="GZF31" s="497"/>
      <c r="GZG31" s="497"/>
      <c r="GZH31" s="497"/>
      <c r="GZI31" s="497"/>
      <c r="GZJ31" s="497"/>
      <c r="GZK31" s="497"/>
      <c r="GZL31" s="497"/>
      <c r="GZM31" s="497"/>
      <c r="GZN31" s="497"/>
      <c r="GZO31" s="497"/>
      <c r="GZP31" s="497"/>
      <c r="GZQ31" s="497"/>
      <c r="GZR31" s="497"/>
      <c r="GZS31" s="497"/>
      <c r="GZT31" s="497"/>
      <c r="GZU31" s="497"/>
      <c r="GZV31" s="497"/>
      <c r="GZW31" s="497"/>
      <c r="GZX31" s="497"/>
      <c r="GZY31" s="497"/>
      <c r="GZZ31" s="497"/>
      <c r="HAA31" s="497"/>
      <c r="HAB31" s="497"/>
      <c r="HAC31" s="497"/>
      <c r="HAD31" s="497"/>
      <c r="HAE31" s="497"/>
      <c r="HAF31" s="497"/>
      <c r="HAG31" s="497"/>
      <c r="HAH31" s="497"/>
      <c r="HAI31" s="497"/>
      <c r="HAJ31" s="497"/>
      <c r="HAK31" s="497"/>
      <c r="HAL31" s="497"/>
      <c r="HAM31" s="497"/>
      <c r="HAN31" s="497"/>
      <c r="HAO31" s="497"/>
      <c r="HAP31" s="497"/>
      <c r="HAQ31" s="497"/>
      <c r="HAR31" s="497"/>
      <c r="HAS31" s="497"/>
      <c r="HAT31" s="497"/>
      <c r="HAU31" s="497"/>
      <c r="HAV31" s="497"/>
      <c r="HAW31" s="497"/>
      <c r="HAX31" s="497"/>
      <c r="HAY31" s="497"/>
      <c r="HAZ31" s="497"/>
      <c r="HBA31" s="497"/>
      <c r="HBB31" s="497"/>
      <c r="HBC31" s="497"/>
      <c r="HBD31" s="497"/>
      <c r="HBE31" s="497"/>
      <c r="HBF31" s="497"/>
      <c r="HBG31" s="497"/>
      <c r="HBH31" s="497"/>
      <c r="HBI31" s="497"/>
      <c r="HBJ31" s="497"/>
      <c r="HBK31" s="497"/>
      <c r="HBL31" s="497"/>
      <c r="HBM31" s="497"/>
      <c r="HBN31" s="497"/>
      <c r="HBO31" s="497"/>
      <c r="HBP31" s="497"/>
      <c r="HBQ31" s="497"/>
      <c r="HBR31" s="497"/>
      <c r="HBS31" s="497"/>
      <c r="HBT31" s="497"/>
      <c r="HBU31" s="497"/>
      <c r="HBV31" s="497"/>
      <c r="HBW31" s="497"/>
      <c r="HBX31" s="497"/>
      <c r="HBY31" s="497"/>
      <c r="HBZ31" s="497"/>
      <c r="HCA31" s="497"/>
      <c r="HCB31" s="497"/>
      <c r="HCC31" s="497"/>
      <c r="HCD31" s="497"/>
      <c r="HCE31" s="497"/>
      <c r="HCF31" s="497"/>
      <c r="HCG31" s="497"/>
      <c r="HCH31" s="497"/>
      <c r="HCI31" s="497"/>
      <c r="HCJ31" s="497"/>
      <c r="HCK31" s="497"/>
      <c r="HCL31" s="497"/>
      <c r="HCM31" s="497"/>
      <c r="HCN31" s="497"/>
      <c r="HCO31" s="497"/>
      <c r="HCP31" s="497"/>
      <c r="HCQ31" s="497"/>
      <c r="HCR31" s="497"/>
      <c r="HCS31" s="497"/>
      <c r="HCT31" s="497"/>
      <c r="HCU31" s="497"/>
      <c r="HCV31" s="497"/>
      <c r="HCW31" s="497"/>
      <c r="HCX31" s="497"/>
      <c r="HCY31" s="497"/>
      <c r="HCZ31" s="497"/>
      <c r="HDA31" s="497"/>
      <c r="HDB31" s="497"/>
      <c r="HDC31" s="497"/>
      <c r="HDD31" s="497"/>
      <c r="HDE31" s="497"/>
      <c r="HDF31" s="497"/>
      <c r="HDG31" s="497"/>
      <c r="HDH31" s="497"/>
      <c r="HDI31" s="497"/>
      <c r="HDJ31" s="497"/>
      <c r="HDK31" s="497"/>
      <c r="HDL31" s="497"/>
      <c r="HDM31" s="497"/>
      <c r="HDN31" s="497"/>
      <c r="HDO31" s="497"/>
      <c r="HDP31" s="497"/>
      <c r="HDQ31" s="497"/>
      <c r="HDR31" s="497"/>
      <c r="HDS31" s="497"/>
      <c r="HDT31" s="497"/>
      <c r="HDU31" s="497"/>
      <c r="HDV31" s="497"/>
      <c r="HDW31" s="497"/>
      <c r="HDX31" s="497"/>
      <c r="HDY31" s="497"/>
      <c r="HDZ31" s="497"/>
      <c r="HEA31" s="497"/>
      <c r="HEB31" s="497"/>
      <c r="HEC31" s="497"/>
      <c r="HED31" s="497"/>
      <c r="HEE31" s="497"/>
      <c r="HEF31" s="497"/>
      <c r="HEG31" s="497"/>
      <c r="HEH31" s="497"/>
      <c r="HEI31" s="497"/>
      <c r="HEJ31" s="497"/>
      <c r="HEK31" s="497"/>
      <c r="HEL31" s="497"/>
      <c r="HEM31" s="497"/>
      <c r="HEN31" s="497"/>
      <c r="HEO31" s="497"/>
      <c r="HEP31" s="497"/>
      <c r="HEQ31" s="497"/>
      <c r="HER31" s="497"/>
      <c r="HES31" s="497"/>
      <c r="HET31" s="497"/>
      <c r="HEU31" s="497"/>
      <c r="HEV31" s="497"/>
      <c r="HEW31" s="497"/>
      <c r="HEX31" s="497"/>
      <c r="HEY31" s="497"/>
      <c r="HEZ31" s="497"/>
      <c r="HFA31" s="497"/>
      <c r="HFB31" s="497"/>
      <c r="HFC31" s="497"/>
      <c r="HFD31" s="497"/>
      <c r="HFE31" s="497"/>
      <c r="HFF31" s="497"/>
      <c r="HFG31" s="497"/>
      <c r="HFH31" s="497"/>
      <c r="HFI31" s="497"/>
      <c r="HFJ31" s="497"/>
      <c r="HFK31" s="497"/>
      <c r="HFL31" s="497"/>
      <c r="HFM31" s="497"/>
      <c r="HFN31" s="497"/>
      <c r="HFO31" s="497"/>
      <c r="HFP31" s="497"/>
      <c r="HFQ31" s="497"/>
      <c r="HFR31" s="497"/>
      <c r="HFS31" s="497"/>
      <c r="HFT31" s="497"/>
      <c r="HFU31" s="497"/>
      <c r="HFV31" s="497"/>
      <c r="HFW31" s="497"/>
      <c r="HFX31" s="497"/>
      <c r="HFY31" s="497"/>
      <c r="HFZ31" s="497"/>
      <c r="HGA31" s="497"/>
      <c r="HGB31" s="497"/>
      <c r="HGC31" s="497"/>
      <c r="HGD31" s="497"/>
      <c r="HGE31" s="497"/>
      <c r="HGF31" s="497"/>
      <c r="HGG31" s="497"/>
      <c r="HGH31" s="497"/>
      <c r="HGI31" s="497"/>
      <c r="HGJ31" s="497"/>
      <c r="HGK31" s="497"/>
      <c r="HGL31" s="497"/>
      <c r="HGM31" s="497"/>
      <c r="HGN31" s="497"/>
      <c r="HGO31" s="497"/>
      <c r="HGP31" s="497"/>
      <c r="HGQ31" s="497"/>
      <c r="HGR31" s="497"/>
      <c r="HGS31" s="497"/>
      <c r="HGT31" s="497"/>
      <c r="HGU31" s="497"/>
      <c r="HGV31" s="497"/>
      <c r="HGW31" s="497"/>
      <c r="HGX31" s="497"/>
      <c r="HGY31" s="497"/>
      <c r="HGZ31" s="497"/>
      <c r="HHA31" s="497"/>
      <c r="HHB31" s="497"/>
      <c r="HHC31" s="497"/>
      <c r="HHD31" s="497"/>
      <c r="HHE31" s="497"/>
      <c r="HHF31" s="497"/>
      <c r="HHG31" s="497"/>
      <c r="HHH31" s="497"/>
      <c r="HHI31" s="497"/>
      <c r="HHJ31" s="497"/>
      <c r="HHK31" s="497"/>
      <c r="HHL31" s="497"/>
      <c r="HHM31" s="497"/>
      <c r="HHN31" s="497"/>
      <c r="HHO31" s="497"/>
      <c r="HHP31" s="497"/>
      <c r="HHQ31" s="497"/>
      <c r="HHR31" s="497"/>
      <c r="HHS31" s="497"/>
      <c r="HHT31" s="497"/>
      <c r="HHU31" s="497"/>
      <c r="HHV31" s="497"/>
      <c r="HHW31" s="497"/>
      <c r="HHX31" s="497"/>
      <c r="HHY31" s="497"/>
      <c r="HHZ31" s="497"/>
      <c r="HIA31" s="497"/>
      <c r="HIB31" s="497"/>
      <c r="HIC31" s="497"/>
      <c r="HID31" s="497"/>
      <c r="HIE31" s="497"/>
      <c r="HIF31" s="497"/>
      <c r="HIG31" s="497"/>
      <c r="HIH31" s="497"/>
      <c r="HII31" s="497"/>
      <c r="HIJ31" s="497"/>
      <c r="HIK31" s="497"/>
      <c r="HIL31" s="497"/>
      <c r="HIM31" s="497"/>
      <c r="HIN31" s="497"/>
      <c r="HIO31" s="497"/>
      <c r="HIP31" s="497"/>
      <c r="HIQ31" s="497"/>
      <c r="HIR31" s="497"/>
      <c r="HIS31" s="497"/>
      <c r="HIT31" s="497"/>
      <c r="HIU31" s="497"/>
      <c r="HIV31" s="497"/>
      <c r="HIW31" s="497"/>
      <c r="HIX31" s="497"/>
      <c r="HIY31" s="497"/>
      <c r="HIZ31" s="497"/>
      <c r="HJA31" s="497"/>
      <c r="HJB31" s="497"/>
      <c r="HJC31" s="497"/>
      <c r="HJD31" s="497"/>
      <c r="HJE31" s="497"/>
      <c r="HJF31" s="497"/>
      <c r="HJG31" s="497"/>
      <c r="HJH31" s="497"/>
      <c r="HJI31" s="497"/>
      <c r="HJJ31" s="497"/>
      <c r="HJK31" s="497"/>
      <c r="HJL31" s="497"/>
      <c r="HJM31" s="497"/>
      <c r="HJN31" s="497"/>
      <c r="HJO31" s="497"/>
      <c r="HJP31" s="497"/>
      <c r="HJQ31" s="497"/>
      <c r="HJR31" s="497"/>
      <c r="HJS31" s="497"/>
      <c r="HJT31" s="497"/>
      <c r="HJU31" s="497"/>
      <c r="HJV31" s="497"/>
      <c r="HJW31" s="497"/>
      <c r="HJX31" s="497"/>
      <c r="HJY31" s="497"/>
      <c r="HJZ31" s="497"/>
      <c r="HKA31" s="497"/>
      <c r="HKB31" s="497"/>
      <c r="HKC31" s="497"/>
      <c r="HKD31" s="497"/>
      <c r="HKE31" s="497"/>
      <c r="HKF31" s="497"/>
      <c r="HKG31" s="497"/>
      <c r="HKH31" s="497"/>
      <c r="HKI31" s="497"/>
      <c r="HKJ31" s="497"/>
      <c r="HKK31" s="497"/>
      <c r="HKL31" s="497"/>
      <c r="HKM31" s="497"/>
      <c r="HKN31" s="497"/>
      <c r="HKO31" s="497"/>
      <c r="HKP31" s="497"/>
      <c r="HKQ31" s="497"/>
      <c r="HKR31" s="497"/>
      <c r="HKS31" s="497"/>
      <c r="HKT31" s="497"/>
      <c r="HKU31" s="497"/>
      <c r="HKV31" s="497"/>
      <c r="HKW31" s="497"/>
      <c r="HKX31" s="497"/>
      <c r="HKY31" s="497"/>
      <c r="HKZ31" s="497"/>
      <c r="HLA31" s="497"/>
      <c r="HLB31" s="497"/>
      <c r="HLC31" s="497"/>
      <c r="HLD31" s="497"/>
      <c r="HLE31" s="497"/>
      <c r="HLF31" s="497"/>
      <c r="HLG31" s="497"/>
      <c r="HLH31" s="497"/>
      <c r="HLI31" s="497"/>
      <c r="HLJ31" s="497"/>
      <c r="HLK31" s="497"/>
      <c r="HLL31" s="497"/>
      <c r="HLM31" s="497"/>
      <c r="HLN31" s="497"/>
      <c r="HLO31" s="497"/>
      <c r="HLP31" s="497"/>
      <c r="HLQ31" s="497"/>
      <c r="HLR31" s="497"/>
      <c r="HLS31" s="497"/>
      <c r="HLT31" s="497"/>
      <c r="HLU31" s="497"/>
      <c r="HLV31" s="497"/>
      <c r="HLW31" s="497"/>
      <c r="HLX31" s="497"/>
      <c r="HLY31" s="497"/>
      <c r="HLZ31" s="497"/>
      <c r="HMA31" s="497"/>
      <c r="HMB31" s="497"/>
      <c r="HMC31" s="497"/>
      <c r="HMD31" s="497"/>
      <c r="HME31" s="497"/>
      <c r="HMF31" s="497"/>
      <c r="HMG31" s="497"/>
      <c r="HMH31" s="497"/>
      <c r="HMI31" s="497"/>
      <c r="HMJ31" s="497"/>
      <c r="HMK31" s="497"/>
      <c r="HML31" s="497"/>
      <c r="HMM31" s="497"/>
      <c r="HMN31" s="497"/>
      <c r="HMO31" s="497"/>
      <c r="HMP31" s="497"/>
      <c r="HMQ31" s="497"/>
      <c r="HMR31" s="497"/>
      <c r="HMS31" s="497"/>
      <c r="HMT31" s="497"/>
      <c r="HMU31" s="497"/>
      <c r="HMV31" s="497"/>
      <c r="HMW31" s="497"/>
      <c r="HMX31" s="497"/>
      <c r="HMY31" s="497"/>
      <c r="HMZ31" s="497"/>
      <c r="HNA31" s="497"/>
      <c r="HNB31" s="497"/>
      <c r="HNC31" s="497"/>
      <c r="HND31" s="497"/>
      <c r="HNE31" s="497"/>
      <c r="HNF31" s="497"/>
      <c r="HNG31" s="497"/>
      <c r="HNH31" s="497"/>
      <c r="HNI31" s="497"/>
      <c r="HNJ31" s="497"/>
      <c r="HNK31" s="497"/>
      <c r="HNL31" s="497"/>
      <c r="HNM31" s="497"/>
      <c r="HNN31" s="497"/>
      <c r="HNO31" s="497"/>
      <c r="HNP31" s="497"/>
      <c r="HNQ31" s="497"/>
      <c r="HNR31" s="497"/>
      <c r="HNS31" s="497"/>
      <c r="HNT31" s="497"/>
      <c r="HNU31" s="497"/>
      <c r="HNV31" s="497"/>
      <c r="HNW31" s="497"/>
      <c r="HNX31" s="497"/>
      <c r="HNY31" s="497"/>
      <c r="HNZ31" s="497"/>
      <c r="HOA31" s="497"/>
      <c r="HOB31" s="497"/>
      <c r="HOC31" s="497"/>
      <c r="HOD31" s="497"/>
      <c r="HOE31" s="497"/>
      <c r="HOF31" s="497"/>
      <c r="HOG31" s="497"/>
      <c r="HOH31" s="497"/>
      <c r="HOI31" s="497"/>
      <c r="HOJ31" s="497"/>
      <c r="HOK31" s="497"/>
      <c r="HOL31" s="497"/>
      <c r="HOM31" s="497"/>
      <c r="HON31" s="497"/>
      <c r="HOO31" s="497"/>
      <c r="HOP31" s="497"/>
      <c r="HOQ31" s="497"/>
      <c r="HOR31" s="497"/>
      <c r="HOS31" s="497"/>
      <c r="HOT31" s="497"/>
      <c r="HOU31" s="497"/>
      <c r="HOV31" s="497"/>
      <c r="HOW31" s="497"/>
      <c r="HOX31" s="497"/>
      <c r="HOY31" s="497"/>
      <c r="HOZ31" s="497"/>
      <c r="HPA31" s="497"/>
      <c r="HPB31" s="497"/>
      <c r="HPC31" s="497"/>
      <c r="HPD31" s="497"/>
      <c r="HPE31" s="497"/>
      <c r="HPF31" s="497"/>
      <c r="HPG31" s="497"/>
      <c r="HPH31" s="497"/>
      <c r="HPI31" s="497"/>
      <c r="HPJ31" s="497"/>
      <c r="HPK31" s="497"/>
      <c r="HPL31" s="497"/>
      <c r="HPM31" s="497"/>
      <c r="HPN31" s="497"/>
      <c r="HPO31" s="497"/>
      <c r="HPP31" s="497"/>
      <c r="HPQ31" s="497"/>
      <c r="HPR31" s="497"/>
      <c r="HPS31" s="497"/>
      <c r="HPT31" s="497"/>
      <c r="HPU31" s="497"/>
      <c r="HPV31" s="497"/>
      <c r="HPW31" s="497"/>
      <c r="HPX31" s="497"/>
      <c r="HPY31" s="497"/>
      <c r="HPZ31" s="497"/>
      <c r="HQA31" s="497"/>
      <c r="HQB31" s="497"/>
      <c r="HQC31" s="497"/>
      <c r="HQD31" s="497"/>
      <c r="HQE31" s="497"/>
      <c r="HQF31" s="497"/>
      <c r="HQG31" s="497"/>
      <c r="HQH31" s="497"/>
      <c r="HQI31" s="497"/>
      <c r="HQJ31" s="497"/>
      <c r="HQK31" s="497"/>
      <c r="HQL31" s="497"/>
      <c r="HQM31" s="497"/>
      <c r="HQN31" s="497"/>
      <c r="HQO31" s="497"/>
      <c r="HQP31" s="497"/>
      <c r="HQQ31" s="497"/>
      <c r="HQR31" s="497"/>
      <c r="HQS31" s="497"/>
      <c r="HQT31" s="497"/>
      <c r="HQU31" s="497"/>
      <c r="HQV31" s="497"/>
      <c r="HQW31" s="497"/>
      <c r="HQX31" s="497"/>
      <c r="HQY31" s="497"/>
      <c r="HQZ31" s="497"/>
      <c r="HRA31" s="497"/>
      <c r="HRB31" s="497"/>
      <c r="HRC31" s="497"/>
      <c r="HRD31" s="497"/>
      <c r="HRE31" s="497"/>
      <c r="HRF31" s="497"/>
      <c r="HRG31" s="497"/>
      <c r="HRH31" s="497"/>
      <c r="HRI31" s="497"/>
      <c r="HRJ31" s="497"/>
      <c r="HRK31" s="497"/>
      <c r="HRL31" s="497"/>
      <c r="HRM31" s="497"/>
      <c r="HRN31" s="497"/>
      <c r="HRO31" s="497"/>
      <c r="HRP31" s="497"/>
      <c r="HRQ31" s="497"/>
      <c r="HRR31" s="497"/>
      <c r="HRS31" s="497"/>
      <c r="HRT31" s="497"/>
      <c r="HRU31" s="497"/>
      <c r="HRV31" s="497"/>
      <c r="HRW31" s="497"/>
      <c r="HRX31" s="497"/>
      <c r="HRY31" s="497"/>
      <c r="HRZ31" s="497"/>
      <c r="HSA31" s="497"/>
      <c r="HSB31" s="497"/>
      <c r="HSC31" s="497"/>
      <c r="HSD31" s="497"/>
      <c r="HSE31" s="497"/>
      <c r="HSF31" s="497"/>
      <c r="HSG31" s="497"/>
      <c r="HSH31" s="497"/>
      <c r="HSI31" s="497"/>
      <c r="HSJ31" s="497"/>
      <c r="HSK31" s="497"/>
      <c r="HSL31" s="497"/>
      <c r="HSM31" s="497"/>
      <c r="HSN31" s="497"/>
      <c r="HSO31" s="497"/>
      <c r="HSP31" s="497"/>
      <c r="HSQ31" s="497"/>
      <c r="HSR31" s="497"/>
      <c r="HSS31" s="497"/>
      <c r="HST31" s="497"/>
      <c r="HSU31" s="497"/>
      <c r="HSV31" s="497"/>
      <c r="HSW31" s="497"/>
      <c r="HSX31" s="497"/>
      <c r="HSY31" s="497"/>
      <c r="HSZ31" s="497"/>
      <c r="HTA31" s="497"/>
      <c r="HTB31" s="497"/>
      <c r="HTC31" s="497"/>
      <c r="HTD31" s="497"/>
      <c r="HTE31" s="497"/>
      <c r="HTF31" s="497"/>
      <c r="HTG31" s="497"/>
      <c r="HTH31" s="497"/>
      <c r="HTI31" s="497"/>
      <c r="HTJ31" s="497"/>
      <c r="HTK31" s="497"/>
      <c r="HTL31" s="497"/>
      <c r="HTM31" s="497"/>
      <c r="HTN31" s="497"/>
      <c r="HTO31" s="497"/>
      <c r="HTP31" s="497"/>
      <c r="HTQ31" s="497"/>
      <c r="HTR31" s="497"/>
      <c r="HTS31" s="497"/>
      <c r="HTT31" s="497"/>
      <c r="HTU31" s="497"/>
      <c r="HTV31" s="497"/>
      <c r="HTW31" s="497"/>
      <c r="HTX31" s="497"/>
      <c r="HTY31" s="497"/>
      <c r="HTZ31" s="497"/>
      <c r="HUA31" s="497"/>
      <c r="HUB31" s="497"/>
      <c r="HUC31" s="497"/>
      <c r="HUD31" s="497"/>
      <c r="HUE31" s="497"/>
      <c r="HUF31" s="497"/>
      <c r="HUG31" s="497"/>
      <c r="HUH31" s="497"/>
      <c r="HUI31" s="497"/>
      <c r="HUJ31" s="497"/>
      <c r="HUK31" s="497"/>
      <c r="HUL31" s="497"/>
      <c r="HUM31" s="497"/>
      <c r="HUN31" s="497"/>
      <c r="HUO31" s="497"/>
      <c r="HUP31" s="497"/>
      <c r="HUQ31" s="497"/>
      <c r="HUR31" s="497"/>
      <c r="HUS31" s="497"/>
      <c r="HUT31" s="497"/>
      <c r="HUU31" s="497"/>
      <c r="HUV31" s="497"/>
      <c r="HUW31" s="497"/>
      <c r="HUX31" s="497"/>
      <c r="HUY31" s="497"/>
      <c r="HUZ31" s="497"/>
      <c r="HVA31" s="497"/>
      <c r="HVB31" s="497"/>
      <c r="HVC31" s="497"/>
      <c r="HVD31" s="497"/>
      <c r="HVE31" s="497"/>
      <c r="HVF31" s="497"/>
      <c r="HVG31" s="497"/>
      <c r="HVH31" s="497"/>
      <c r="HVI31" s="497"/>
      <c r="HVJ31" s="497"/>
      <c r="HVK31" s="497"/>
      <c r="HVL31" s="497"/>
      <c r="HVM31" s="497"/>
      <c r="HVN31" s="497"/>
      <c r="HVO31" s="497"/>
      <c r="HVP31" s="497"/>
      <c r="HVQ31" s="497"/>
      <c r="HVR31" s="497"/>
      <c r="HVS31" s="497"/>
      <c r="HVT31" s="497"/>
      <c r="HVU31" s="497"/>
      <c r="HVV31" s="497"/>
      <c r="HVW31" s="497"/>
      <c r="HVX31" s="497"/>
      <c r="HVY31" s="497"/>
      <c r="HVZ31" s="497"/>
      <c r="HWA31" s="497"/>
      <c r="HWB31" s="497"/>
      <c r="HWC31" s="497"/>
      <c r="HWD31" s="497"/>
      <c r="HWE31" s="497"/>
      <c r="HWF31" s="497"/>
      <c r="HWG31" s="497"/>
      <c r="HWH31" s="497"/>
      <c r="HWI31" s="497"/>
      <c r="HWJ31" s="497"/>
      <c r="HWK31" s="497"/>
      <c r="HWL31" s="497"/>
      <c r="HWM31" s="497"/>
      <c r="HWN31" s="497"/>
      <c r="HWO31" s="497"/>
      <c r="HWP31" s="497"/>
      <c r="HWQ31" s="497"/>
      <c r="HWR31" s="497"/>
      <c r="HWS31" s="497"/>
      <c r="HWT31" s="497"/>
      <c r="HWU31" s="497"/>
      <c r="HWV31" s="497"/>
      <c r="HWW31" s="497"/>
      <c r="HWX31" s="497"/>
      <c r="HWY31" s="497"/>
      <c r="HWZ31" s="497"/>
      <c r="HXA31" s="497"/>
      <c r="HXB31" s="497"/>
      <c r="HXC31" s="497"/>
      <c r="HXD31" s="497"/>
      <c r="HXE31" s="497"/>
      <c r="HXF31" s="497"/>
      <c r="HXG31" s="497"/>
      <c r="HXH31" s="497"/>
      <c r="HXI31" s="497"/>
      <c r="HXJ31" s="497"/>
      <c r="HXK31" s="497"/>
      <c r="HXL31" s="497"/>
      <c r="HXM31" s="497"/>
      <c r="HXN31" s="497"/>
      <c r="HXO31" s="497"/>
      <c r="HXP31" s="497"/>
      <c r="HXQ31" s="497"/>
      <c r="HXR31" s="497"/>
      <c r="HXS31" s="497"/>
      <c r="HXT31" s="497"/>
      <c r="HXU31" s="497"/>
      <c r="HXV31" s="497"/>
      <c r="HXW31" s="497"/>
      <c r="HXX31" s="497"/>
      <c r="HXY31" s="497"/>
      <c r="HXZ31" s="497"/>
      <c r="HYA31" s="497"/>
      <c r="HYB31" s="497"/>
      <c r="HYC31" s="497"/>
      <c r="HYD31" s="497"/>
      <c r="HYE31" s="497"/>
      <c r="HYF31" s="497"/>
      <c r="HYG31" s="497"/>
      <c r="HYH31" s="497"/>
      <c r="HYI31" s="497"/>
      <c r="HYJ31" s="497"/>
      <c r="HYK31" s="497"/>
      <c r="HYL31" s="497"/>
      <c r="HYM31" s="497"/>
      <c r="HYN31" s="497"/>
      <c r="HYO31" s="497"/>
      <c r="HYP31" s="497"/>
      <c r="HYQ31" s="497"/>
      <c r="HYR31" s="497"/>
      <c r="HYS31" s="497"/>
      <c r="HYT31" s="497"/>
      <c r="HYU31" s="497"/>
      <c r="HYV31" s="497"/>
      <c r="HYW31" s="497"/>
      <c r="HYX31" s="497"/>
      <c r="HYY31" s="497"/>
      <c r="HYZ31" s="497"/>
      <c r="HZA31" s="497"/>
      <c r="HZB31" s="497"/>
      <c r="HZC31" s="497"/>
      <c r="HZD31" s="497"/>
      <c r="HZE31" s="497"/>
      <c r="HZF31" s="497"/>
      <c r="HZG31" s="497"/>
      <c r="HZH31" s="497"/>
      <c r="HZI31" s="497"/>
      <c r="HZJ31" s="497"/>
      <c r="HZK31" s="497"/>
      <c r="HZL31" s="497"/>
      <c r="HZM31" s="497"/>
      <c r="HZN31" s="497"/>
      <c r="HZO31" s="497"/>
      <c r="HZP31" s="497"/>
      <c r="HZQ31" s="497"/>
      <c r="HZR31" s="497"/>
      <c r="HZS31" s="497"/>
      <c r="HZT31" s="497"/>
      <c r="HZU31" s="497"/>
      <c r="HZV31" s="497"/>
      <c r="HZW31" s="497"/>
      <c r="HZX31" s="497"/>
      <c r="HZY31" s="497"/>
      <c r="HZZ31" s="497"/>
      <c r="IAA31" s="497"/>
      <c r="IAB31" s="497"/>
      <c r="IAC31" s="497"/>
      <c r="IAD31" s="497"/>
      <c r="IAE31" s="497"/>
      <c r="IAF31" s="497"/>
      <c r="IAG31" s="497"/>
      <c r="IAH31" s="497"/>
      <c r="IAI31" s="497"/>
      <c r="IAJ31" s="497"/>
      <c r="IAK31" s="497"/>
      <c r="IAL31" s="497"/>
      <c r="IAM31" s="497"/>
      <c r="IAN31" s="497"/>
      <c r="IAO31" s="497"/>
      <c r="IAP31" s="497"/>
      <c r="IAQ31" s="497"/>
      <c r="IAR31" s="497"/>
      <c r="IAS31" s="497"/>
      <c r="IAT31" s="497"/>
      <c r="IAU31" s="497"/>
      <c r="IAV31" s="497"/>
      <c r="IAW31" s="497"/>
      <c r="IAX31" s="497"/>
      <c r="IAY31" s="497"/>
      <c r="IAZ31" s="497"/>
      <c r="IBA31" s="497"/>
      <c r="IBB31" s="497"/>
      <c r="IBC31" s="497"/>
      <c r="IBD31" s="497"/>
      <c r="IBE31" s="497"/>
      <c r="IBF31" s="497"/>
      <c r="IBG31" s="497"/>
      <c r="IBH31" s="497"/>
      <c r="IBI31" s="497"/>
      <c r="IBJ31" s="497"/>
      <c r="IBK31" s="497"/>
      <c r="IBL31" s="497"/>
      <c r="IBM31" s="497"/>
      <c r="IBN31" s="497"/>
      <c r="IBO31" s="497"/>
      <c r="IBP31" s="497"/>
      <c r="IBQ31" s="497"/>
      <c r="IBR31" s="497"/>
      <c r="IBS31" s="497"/>
      <c r="IBT31" s="497"/>
      <c r="IBU31" s="497"/>
      <c r="IBV31" s="497"/>
      <c r="IBW31" s="497"/>
      <c r="IBX31" s="497"/>
      <c r="IBY31" s="497"/>
      <c r="IBZ31" s="497"/>
      <c r="ICA31" s="497"/>
      <c r="ICB31" s="497"/>
      <c r="ICC31" s="497"/>
      <c r="ICD31" s="497"/>
      <c r="ICE31" s="497"/>
      <c r="ICF31" s="497"/>
      <c r="ICG31" s="497"/>
      <c r="ICH31" s="497"/>
      <c r="ICI31" s="497"/>
      <c r="ICJ31" s="497"/>
      <c r="ICK31" s="497"/>
      <c r="ICL31" s="497"/>
      <c r="ICM31" s="497"/>
      <c r="ICN31" s="497"/>
      <c r="ICO31" s="497"/>
      <c r="ICP31" s="497"/>
      <c r="ICQ31" s="497"/>
      <c r="ICR31" s="497"/>
      <c r="ICS31" s="497"/>
      <c r="ICT31" s="497"/>
      <c r="ICU31" s="497"/>
      <c r="ICV31" s="497"/>
      <c r="ICW31" s="497"/>
      <c r="ICX31" s="497"/>
      <c r="ICY31" s="497"/>
      <c r="ICZ31" s="497"/>
      <c r="IDA31" s="497"/>
      <c r="IDB31" s="497"/>
      <c r="IDC31" s="497"/>
      <c r="IDD31" s="497"/>
      <c r="IDE31" s="497"/>
      <c r="IDF31" s="497"/>
      <c r="IDG31" s="497"/>
      <c r="IDH31" s="497"/>
      <c r="IDI31" s="497"/>
      <c r="IDJ31" s="497"/>
      <c r="IDK31" s="497"/>
      <c r="IDL31" s="497"/>
      <c r="IDM31" s="497"/>
      <c r="IDN31" s="497"/>
      <c r="IDO31" s="497"/>
      <c r="IDP31" s="497"/>
      <c r="IDQ31" s="497"/>
      <c r="IDR31" s="497"/>
      <c r="IDS31" s="497"/>
      <c r="IDT31" s="497"/>
      <c r="IDU31" s="497"/>
      <c r="IDV31" s="497"/>
      <c r="IDW31" s="497"/>
      <c r="IDX31" s="497"/>
      <c r="IDY31" s="497"/>
      <c r="IDZ31" s="497"/>
      <c r="IEA31" s="497"/>
      <c r="IEB31" s="497"/>
      <c r="IEC31" s="497"/>
      <c r="IED31" s="497"/>
      <c r="IEE31" s="497"/>
      <c r="IEF31" s="497"/>
      <c r="IEG31" s="497"/>
      <c r="IEH31" s="497"/>
      <c r="IEI31" s="497"/>
      <c r="IEJ31" s="497"/>
      <c r="IEK31" s="497"/>
      <c r="IEL31" s="497"/>
      <c r="IEM31" s="497"/>
      <c r="IEN31" s="497"/>
      <c r="IEO31" s="497"/>
      <c r="IEP31" s="497"/>
      <c r="IEQ31" s="497"/>
      <c r="IER31" s="497"/>
      <c r="IES31" s="497"/>
      <c r="IET31" s="497"/>
      <c r="IEU31" s="497"/>
      <c r="IEV31" s="497"/>
      <c r="IEW31" s="497"/>
      <c r="IEX31" s="497"/>
      <c r="IEY31" s="497"/>
      <c r="IEZ31" s="497"/>
      <c r="IFA31" s="497"/>
      <c r="IFB31" s="497"/>
      <c r="IFC31" s="497"/>
      <c r="IFD31" s="497"/>
      <c r="IFE31" s="497"/>
      <c r="IFF31" s="497"/>
      <c r="IFG31" s="497"/>
      <c r="IFH31" s="497"/>
      <c r="IFI31" s="497"/>
      <c r="IFJ31" s="497"/>
      <c r="IFK31" s="497"/>
      <c r="IFL31" s="497"/>
      <c r="IFM31" s="497"/>
      <c r="IFN31" s="497"/>
      <c r="IFO31" s="497"/>
      <c r="IFP31" s="497"/>
      <c r="IFQ31" s="497"/>
      <c r="IFR31" s="497"/>
      <c r="IFS31" s="497"/>
      <c r="IFT31" s="497"/>
      <c r="IFU31" s="497"/>
      <c r="IFV31" s="497"/>
      <c r="IFW31" s="497"/>
      <c r="IFX31" s="497"/>
      <c r="IFY31" s="497"/>
      <c r="IFZ31" s="497"/>
      <c r="IGA31" s="497"/>
      <c r="IGB31" s="497"/>
      <c r="IGC31" s="497"/>
      <c r="IGD31" s="497"/>
      <c r="IGE31" s="497"/>
      <c r="IGF31" s="497"/>
      <c r="IGG31" s="497"/>
      <c r="IGH31" s="497"/>
      <c r="IGI31" s="497"/>
      <c r="IGJ31" s="497"/>
      <c r="IGK31" s="497"/>
      <c r="IGL31" s="497"/>
      <c r="IGM31" s="497"/>
      <c r="IGN31" s="497"/>
      <c r="IGO31" s="497"/>
      <c r="IGP31" s="497"/>
      <c r="IGQ31" s="497"/>
      <c r="IGR31" s="497"/>
      <c r="IGS31" s="497"/>
      <c r="IGT31" s="497"/>
      <c r="IGU31" s="497"/>
      <c r="IGV31" s="497"/>
      <c r="IGW31" s="497"/>
      <c r="IGX31" s="497"/>
      <c r="IGY31" s="497"/>
      <c r="IGZ31" s="497"/>
      <c r="IHA31" s="497"/>
      <c r="IHB31" s="497"/>
      <c r="IHC31" s="497"/>
      <c r="IHD31" s="497"/>
      <c r="IHE31" s="497"/>
      <c r="IHF31" s="497"/>
      <c r="IHG31" s="497"/>
      <c r="IHH31" s="497"/>
      <c r="IHI31" s="497"/>
      <c r="IHJ31" s="497"/>
      <c r="IHK31" s="497"/>
      <c r="IHL31" s="497"/>
      <c r="IHM31" s="497"/>
      <c r="IHN31" s="497"/>
      <c r="IHO31" s="497"/>
      <c r="IHP31" s="497"/>
      <c r="IHQ31" s="497"/>
      <c r="IHR31" s="497"/>
      <c r="IHS31" s="497"/>
      <c r="IHT31" s="497"/>
      <c r="IHU31" s="497"/>
      <c r="IHV31" s="497"/>
      <c r="IHW31" s="497"/>
      <c r="IHX31" s="497"/>
      <c r="IHY31" s="497"/>
      <c r="IHZ31" s="497"/>
      <c r="IIA31" s="497"/>
      <c r="IIB31" s="497"/>
      <c r="IIC31" s="497"/>
      <c r="IID31" s="497"/>
      <c r="IIE31" s="497"/>
      <c r="IIF31" s="497"/>
      <c r="IIG31" s="497"/>
      <c r="IIH31" s="497"/>
      <c r="III31" s="497"/>
      <c r="IIJ31" s="497"/>
      <c r="IIK31" s="497"/>
      <c r="IIL31" s="497"/>
      <c r="IIM31" s="497"/>
      <c r="IIN31" s="497"/>
      <c r="IIO31" s="497"/>
      <c r="IIP31" s="497"/>
      <c r="IIQ31" s="497"/>
      <c r="IIR31" s="497"/>
      <c r="IIS31" s="497"/>
      <c r="IIT31" s="497"/>
      <c r="IIU31" s="497"/>
      <c r="IIV31" s="497"/>
      <c r="IIW31" s="497"/>
      <c r="IIX31" s="497"/>
      <c r="IIY31" s="497"/>
      <c r="IIZ31" s="497"/>
      <c r="IJA31" s="497"/>
      <c r="IJB31" s="497"/>
      <c r="IJC31" s="497"/>
      <c r="IJD31" s="497"/>
      <c r="IJE31" s="497"/>
      <c r="IJF31" s="497"/>
      <c r="IJG31" s="497"/>
      <c r="IJH31" s="497"/>
      <c r="IJI31" s="497"/>
      <c r="IJJ31" s="497"/>
      <c r="IJK31" s="497"/>
      <c r="IJL31" s="497"/>
      <c r="IJM31" s="497"/>
      <c r="IJN31" s="497"/>
      <c r="IJO31" s="497"/>
      <c r="IJP31" s="497"/>
      <c r="IJQ31" s="497"/>
      <c r="IJR31" s="497"/>
      <c r="IJS31" s="497"/>
      <c r="IJT31" s="497"/>
      <c r="IJU31" s="497"/>
      <c r="IJV31" s="497"/>
      <c r="IJW31" s="497"/>
      <c r="IJX31" s="497"/>
      <c r="IJY31" s="497"/>
      <c r="IJZ31" s="497"/>
      <c r="IKA31" s="497"/>
      <c r="IKB31" s="497"/>
      <c r="IKC31" s="497"/>
      <c r="IKD31" s="497"/>
      <c r="IKE31" s="497"/>
      <c r="IKF31" s="497"/>
      <c r="IKG31" s="497"/>
      <c r="IKH31" s="497"/>
      <c r="IKI31" s="497"/>
      <c r="IKJ31" s="497"/>
      <c r="IKK31" s="497"/>
      <c r="IKL31" s="497"/>
      <c r="IKM31" s="497"/>
      <c r="IKN31" s="497"/>
      <c r="IKO31" s="497"/>
      <c r="IKP31" s="497"/>
      <c r="IKQ31" s="497"/>
      <c r="IKR31" s="497"/>
      <c r="IKS31" s="497"/>
      <c r="IKT31" s="497"/>
      <c r="IKU31" s="497"/>
      <c r="IKV31" s="497"/>
      <c r="IKW31" s="497"/>
      <c r="IKX31" s="497"/>
      <c r="IKY31" s="497"/>
      <c r="IKZ31" s="497"/>
      <c r="ILA31" s="497"/>
      <c r="ILB31" s="497"/>
      <c r="ILC31" s="497"/>
      <c r="ILD31" s="497"/>
      <c r="ILE31" s="497"/>
      <c r="ILF31" s="497"/>
      <c r="ILG31" s="497"/>
      <c r="ILH31" s="497"/>
      <c r="ILI31" s="497"/>
      <c r="ILJ31" s="497"/>
      <c r="ILK31" s="497"/>
      <c r="ILL31" s="497"/>
      <c r="ILM31" s="497"/>
      <c r="ILN31" s="497"/>
      <c r="ILO31" s="497"/>
      <c r="ILP31" s="497"/>
      <c r="ILQ31" s="497"/>
      <c r="ILR31" s="497"/>
      <c r="ILS31" s="497"/>
      <c r="ILT31" s="497"/>
      <c r="ILU31" s="497"/>
      <c r="ILV31" s="497"/>
      <c r="ILW31" s="497"/>
      <c r="ILX31" s="497"/>
      <c r="ILY31" s="497"/>
      <c r="ILZ31" s="497"/>
      <c r="IMA31" s="497"/>
      <c r="IMB31" s="497"/>
      <c r="IMC31" s="497"/>
      <c r="IMD31" s="497"/>
      <c r="IME31" s="497"/>
      <c r="IMF31" s="497"/>
      <c r="IMG31" s="497"/>
      <c r="IMH31" s="497"/>
      <c r="IMI31" s="497"/>
      <c r="IMJ31" s="497"/>
      <c r="IMK31" s="497"/>
      <c r="IML31" s="497"/>
      <c r="IMM31" s="497"/>
      <c r="IMN31" s="497"/>
      <c r="IMO31" s="497"/>
      <c r="IMP31" s="497"/>
      <c r="IMQ31" s="497"/>
      <c r="IMR31" s="497"/>
      <c r="IMS31" s="497"/>
      <c r="IMT31" s="497"/>
      <c r="IMU31" s="497"/>
      <c r="IMV31" s="497"/>
      <c r="IMW31" s="497"/>
      <c r="IMX31" s="497"/>
      <c r="IMY31" s="497"/>
      <c r="IMZ31" s="497"/>
      <c r="INA31" s="497"/>
      <c r="INB31" s="497"/>
      <c r="INC31" s="497"/>
      <c r="IND31" s="497"/>
      <c r="INE31" s="497"/>
      <c r="INF31" s="497"/>
      <c r="ING31" s="497"/>
      <c r="INH31" s="497"/>
      <c r="INI31" s="497"/>
      <c r="INJ31" s="497"/>
      <c r="INK31" s="497"/>
      <c r="INL31" s="497"/>
      <c r="INM31" s="497"/>
      <c r="INN31" s="497"/>
      <c r="INO31" s="497"/>
      <c r="INP31" s="497"/>
      <c r="INQ31" s="497"/>
      <c r="INR31" s="497"/>
      <c r="INS31" s="497"/>
      <c r="INT31" s="497"/>
      <c r="INU31" s="497"/>
      <c r="INV31" s="497"/>
      <c r="INW31" s="497"/>
      <c r="INX31" s="497"/>
      <c r="INY31" s="497"/>
      <c r="INZ31" s="497"/>
      <c r="IOA31" s="497"/>
      <c r="IOB31" s="497"/>
      <c r="IOC31" s="497"/>
      <c r="IOD31" s="497"/>
      <c r="IOE31" s="497"/>
      <c r="IOF31" s="497"/>
      <c r="IOG31" s="497"/>
      <c r="IOH31" s="497"/>
      <c r="IOI31" s="497"/>
      <c r="IOJ31" s="497"/>
      <c r="IOK31" s="497"/>
      <c r="IOL31" s="497"/>
      <c r="IOM31" s="497"/>
      <c r="ION31" s="497"/>
      <c r="IOO31" s="497"/>
      <c r="IOP31" s="497"/>
      <c r="IOQ31" s="497"/>
      <c r="IOR31" s="497"/>
      <c r="IOS31" s="497"/>
      <c r="IOT31" s="497"/>
      <c r="IOU31" s="497"/>
      <c r="IOV31" s="497"/>
      <c r="IOW31" s="497"/>
      <c r="IOX31" s="497"/>
      <c r="IOY31" s="497"/>
      <c r="IOZ31" s="497"/>
      <c r="IPA31" s="497"/>
      <c r="IPB31" s="497"/>
      <c r="IPC31" s="497"/>
      <c r="IPD31" s="497"/>
      <c r="IPE31" s="497"/>
      <c r="IPF31" s="497"/>
      <c r="IPG31" s="497"/>
      <c r="IPH31" s="497"/>
      <c r="IPI31" s="497"/>
      <c r="IPJ31" s="497"/>
      <c r="IPK31" s="497"/>
      <c r="IPL31" s="497"/>
      <c r="IPM31" s="497"/>
      <c r="IPN31" s="497"/>
      <c r="IPO31" s="497"/>
      <c r="IPP31" s="497"/>
      <c r="IPQ31" s="497"/>
      <c r="IPR31" s="497"/>
      <c r="IPS31" s="497"/>
      <c r="IPT31" s="497"/>
      <c r="IPU31" s="497"/>
      <c r="IPV31" s="497"/>
      <c r="IPW31" s="497"/>
      <c r="IPX31" s="497"/>
      <c r="IPY31" s="497"/>
      <c r="IPZ31" s="497"/>
      <c r="IQA31" s="497"/>
      <c r="IQB31" s="497"/>
      <c r="IQC31" s="497"/>
      <c r="IQD31" s="497"/>
      <c r="IQE31" s="497"/>
      <c r="IQF31" s="497"/>
      <c r="IQG31" s="497"/>
      <c r="IQH31" s="497"/>
      <c r="IQI31" s="497"/>
      <c r="IQJ31" s="497"/>
      <c r="IQK31" s="497"/>
      <c r="IQL31" s="497"/>
      <c r="IQM31" s="497"/>
      <c r="IQN31" s="497"/>
      <c r="IQO31" s="497"/>
      <c r="IQP31" s="497"/>
      <c r="IQQ31" s="497"/>
      <c r="IQR31" s="497"/>
      <c r="IQS31" s="497"/>
      <c r="IQT31" s="497"/>
      <c r="IQU31" s="497"/>
      <c r="IQV31" s="497"/>
      <c r="IQW31" s="497"/>
      <c r="IQX31" s="497"/>
      <c r="IQY31" s="497"/>
      <c r="IQZ31" s="497"/>
      <c r="IRA31" s="497"/>
      <c r="IRB31" s="497"/>
      <c r="IRC31" s="497"/>
      <c r="IRD31" s="497"/>
      <c r="IRE31" s="497"/>
      <c r="IRF31" s="497"/>
      <c r="IRG31" s="497"/>
      <c r="IRH31" s="497"/>
      <c r="IRI31" s="497"/>
      <c r="IRJ31" s="497"/>
      <c r="IRK31" s="497"/>
      <c r="IRL31" s="497"/>
      <c r="IRM31" s="497"/>
      <c r="IRN31" s="497"/>
      <c r="IRO31" s="497"/>
      <c r="IRP31" s="497"/>
      <c r="IRQ31" s="497"/>
      <c r="IRR31" s="497"/>
      <c r="IRS31" s="497"/>
      <c r="IRT31" s="497"/>
      <c r="IRU31" s="497"/>
      <c r="IRV31" s="497"/>
      <c r="IRW31" s="497"/>
      <c r="IRX31" s="497"/>
      <c r="IRY31" s="497"/>
      <c r="IRZ31" s="497"/>
      <c r="ISA31" s="497"/>
      <c r="ISB31" s="497"/>
      <c r="ISC31" s="497"/>
      <c r="ISD31" s="497"/>
      <c r="ISE31" s="497"/>
      <c r="ISF31" s="497"/>
      <c r="ISG31" s="497"/>
      <c r="ISH31" s="497"/>
      <c r="ISI31" s="497"/>
      <c r="ISJ31" s="497"/>
      <c r="ISK31" s="497"/>
      <c r="ISL31" s="497"/>
      <c r="ISM31" s="497"/>
      <c r="ISN31" s="497"/>
      <c r="ISO31" s="497"/>
      <c r="ISP31" s="497"/>
      <c r="ISQ31" s="497"/>
      <c r="ISR31" s="497"/>
      <c r="ISS31" s="497"/>
      <c r="IST31" s="497"/>
      <c r="ISU31" s="497"/>
      <c r="ISV31" s="497"/>
      <c r="ISW31" s="497"/>
      <c r="ISX31" s="497"/>
      <c r="ISY31" s="497"/>
      <c r="ISZ31" s="497"/>
      <c r="ITA31" s="497"/>
      <c r="ITB31" s="497"/>
      <c r="ITC31" s="497"/>
      <c r="ITD31" s="497"/>
      <c r="ITE31" s="497"/>
      <c r="ITF31" s="497"/>
      <c r="ITG31" s="497"/>
      <c r="ITH31" s="497"/>
      <c r="ITI31" s="497"/>
      <c r="ITJ31" s="497"/>
      <c r="ITK31" s="497"/>
      <c r="ITL31" s="497"/>
      <c r="ITM31" s="497"/>
      <c r="ITN31" s="497"/>
      <c r="ITO31" s="497"/>
      <c r="ITP31" s="497"/>
      <c r="ITQ31" s="497"/>
      <c r="ITR31" s="497"/>
      <c r="ITS31" s="497"/>
      <c r="ITT31" s="497"/>
      <c r="ITU31" s="497"/>
      <c r="ITV31" s="497"/>
      <c r="ITW31" s="497"/>
      <c r="ITX31" s="497"/>
      <c r="ITY31" s="497"/>
      <c r="ITZ31" s="497"/>
      <c r="IUA31" s="497"/>
      <c r="IUB31" s="497"/>
      <c r="IUC31" s="497"/>
      <c r="IUD31" s="497"/>
      <c r="IUE31" s="497"/>
      <c r="IUF31" s="497"/>
      <c r="IUG31" s="497"/>
      <c r="IUH31" s="497"/>
      <c r="IUI31" s="497"/>
      <c r="IUJ31" s="497"/>
      <c r="IUK31" s="497"/>
      <c r="IUL31" s="497"/>
      <c r="IUM31" s="497"/>
      <c r="IUN31" s="497"/>
      <c r="IUO31" s="497"/>
      <c r="IUP31" s="497"/>
      <c r="IUQ31" s="497"/>
      <c r="IUR31" s="497"/>
      <c r="IUS31" s="497"/>
      <c r="IUT31" s="497"/>
      <c r="IUU31" s="497"/>
      <c r="IUV31" s="497"/>
      <c r="IUW31" s="497"/>
      <c r="IUX31" s="497"/>
      <c r="IUY31" s="497"/>
      <c r="IUZ31" s="497"/>
      <c r="IVA31" s="497"/>
      <c r="IVB31" s="497"/>
      <c r="IVC31" s="497"/>
      <c r="IVD31" s="497"/>
      <c r="IVE31" s="497"/>
      <c r="IVF31" s="497"/>
      <c r="IVG31" s="497"/>
      <c r="IVH31" s="497"/>
      <c r="IVI31" s="497"/>
      <c r="IVJ31" s="497"/>
      <c r="IVK31" s="497"/>
      <c r="IVL31" s="497"/>
      <c r="IVM31" s="497"/>
      <c r="IVN31" s="497"/>
      <c r="IVO31" s="497"/>
      <c r="IVP31" s="497"/>
      <c r="IVQ31" s="497"/>
      <c r="IVR31" s="497"/>
      <c r="IVS31" s="497"/>
      <c r="IVT31" s="497"/>
      <c r="IVU31" s="497"/>
      <c r="IVV31" s="497"/>
      <c r="IVW31" s="497"/>
      <c r="IVX31" s="497"/>
      <c r="IVY31" s="497"/>
      <c r="IVZ31" s="497"/>
      <c r="IWA31" s="497"/>
      <c r="IWB31" s="497"/>
      <c r="IWC31" s="497"/>
      <c r="IWD31" s="497"/>
      <c r="IWE31" s="497"/>
      <c r="IWF31" s="497"/>
      <c r="IWG31" s="497"/>
      <c r="IWH31" s="497"/>
      <c r="IWI31" s="497"/>
      <c r="IWJ31" s="497"/>
      <c r="IWK31" s="497"/>
      <c r="IWL31" s="497"/>
      <c r="IWM31" s="497"/>
      <c r="IWN31" s="497"/>
      <c r="IWO31" s="497"/>
      <c r="IWP31" s="497"/>
      <c r="IWQ31" s="497"/>
      <c r="IWR31" s="497"/>
      <c r="IWS31" s="497"/>
      <c r="IWT31" s="497"/>
      <c r="IWU31" s="497"/>
      <c r="IWV31" s="497"/>
      <c r="IWW31" s="497"/>
      <c r="IWX31" s="497"/>
      <c r="IWY31" s="497"/>
      <c r="IWZ31" s="497"/>
      <c r="IXA31" s="497"/>
      <c r="IXB31" s="497"/>
      <c r="IXC31" s="497"/>
      <c r="IXD31" s="497"/>
      <c r="IXE31" s="497"/>
      <c r="IXF31" s="497"/>
      <c r="IXG31" s="497"/>
      <c r="IXH31" s="497"/>
      <c r="IXI31" s="497"/>
      <c r="IXJ31" s="497"/>
      <c r="IXK31" s="497"/>
      <c r="IXL31" s="497"/>
      <c r="IXM31" s="497"/>
      <c r="IXN31" s="497"/>
      <c r="IXO31" s="497"/>
      <c r="IXP31" s="497"/>
      <c r="IXQ31" s="497"/>
      <c r="IXR31" s="497"/>
      <c r="IXS31" s="497"/>
      <c r="IXT31" s="497"/>
      <c r="IXU31" s="497"/>
      <c r="IXV31" s="497"/>
      <c r="IXW31" s="497"/>
      <c r="IXX31" s="497"/>
      <c r="IXY31" s="497"/>
      <c r="IXZ31" s="497"/>
      <c r="IYA31" s="497"/>
      <c r="IYB31" s="497"/>
      <c r="IYC31" s="497"/>
      <c r="IYD31" s="497"/>
      <c r="IYE31" s="497"/>
      <c r="IYF31" s="497"/>
      <c r="IYG31" s="497"/>
      <c r="IYH31" s="497"/>
      <c r="IYI31" s="497"/>
      <c r="IYJ31" s="497"/>
      <c r="IYK31" s="497"/>
      <c r="IYL31" s="497"/>
      <c r="IYM31" s="497"/>
      <c r="IYN31" s="497"/>
      <c r="IYO31" s="497"/>
      <c r="IYP31" s="497"/>
      <c r="IYQ31" s="497"/>
      <c r="IYR31" s="497"/>
      <c r="IYS31" s="497"/>
      <c r="IYT31" s="497"/>
      <c r="IYU31" s="497"/>
      <c r="IYV31" s="497"/>
      <c r="IYW31" s="497"/>
      <c r="IYX31" s="497"/>
      <c r="IYY31" s="497"/>
      <c r="IYZ31" s="497"/>
      <c r="IZA31" s="497"/>
      <c r="IZB31" s="497"/>
      <c r="IZC31" s="497"/>
      <c r="IZD31" s="497"/>
      <c r="IZE31" s="497"/>
      <c r="IZF31" s="497"/>
      <c r="IZG31" s="497"/>
      <c r="IZH31" s="497"/>
      <c r="IZI31" s="497"/>
      <c r="IZJ31" s="497"/>
      <c r="IZK31" s="497"/>
      <c r="IZL31" s="497"/>
      <c r="IZM31" s="497"/>
      <c r="IZN31" s="497"/>
      <c r="IZO31" s="497"/>
      <c r="IZP31" s="497"/>
      <c r="IZQ31" s="497"/>
      <c r="IZR31" s="497"/>
      <c r="IZS31" s="497"/>
      <c r="IZT31" s="497"/>
      <c r="IZU31" s="497"/>
      <c r="IZV31" s="497"/>
      <c r="IZW31" s="497"/>
      <c r="IZX31" s="497"/>
      <c r="IZY31" s="497"/>
      <c r="IZZ31" s="497"/>
      <c r="JAA31" s="497"/>
      <c r="JAB31" s="497"/>
      <c r="JAC31" s="497"/>
      <c r="JAD31" s="497"/>
      <c r="JAE31" s="497"/>
      <c r="JAF31" s="497"/>
      <c r="JAG31" s="497"/>
      <c r="JAH31" s="497"/>
      <c r="JAI31" s="497"/>
      <c r="JAJ31" s="497"/>
      <c r="JAK31" s="497"/>
      <c r="JAL31" s="497"/>
      <c r="JAM31" s="497"/>
      <c r="JAN31" s="497"/>
      <c r="JAO31" s="497"/>
      <c r="JAP31" s="497"/>
      <c r="JAQ31" s="497"/>
      <c r="JAR31" s="497"/>
      <c r="JAS31" s="497"/>
      <c r="JAT31" s="497"/>
      <c r="JAU31" s="497"/>
      <c r="JAV31" s="497"/>
      <c r="JAW31" s="497"/>
      <c r="JAX31" s="497"/>
      <c r="JAY31" s="497"/>
      <c r="JAZ31" s="497"/>
      <c r="JBA31" s="497"/>
      <c r="JBB31" s="497"/>
      <c r="JBC31" s="497"/>
      <c r="JBD31" s="497"/>
      <c r="JBE31" s="497"/>
      <c r="JBF31" s="497"/>
      <c r="JBG31" s="497"/>
      <c r="JBH31" s="497"/>
      <c r="JBI31" s="497"/>
      <c r="JBJ31" s="497"/>
      <c r="JBK31" s="497"/>
      <c r="JBL31" s="497"/>
      <c r="JBM31" s="497"/>
      <c r="JBN31" s="497"/>
      <c r="JBO31" s="497"/>
      <c r="JBP31" s="497"/>
      <c r="JBQ31" s="497"/>
      <c r="JBR31" s="497"/>
      <c r="JBS31" s="497"/>
      <c r="JBT31" s="497"/>
      <c r="JBU31" s="497"/>
      <c r="JBV31" s="497"/>
      <c r="JBW31" s="497"/>
      <c r="JBX31" s="497"/>
      <c r="JBY31" s="497"/>
      <c r="JBZ31" s="497"/>
      <c r="JCA31" s="497"/>
      <c r="JCB31" s="497"/>
      <c r="JCC31" s="497"/>
      <c r="JCD31" s="497"/>
      <c r="JCE31" s="497"/>
      <c r="JCF31" s="497"/>
      <c r="JCG31" s="497"/>
      <c r="JCH31" s="497"/>
      <c r="JCI31" s="497"/>
      <c r="JCJ31" s="497"/>
      <c r="JCK31" s="497"/>
      <c r="JCL31" s="497"/>
      <c r="JCM31" s="497"/>
      <c r="JCN31" s="497"/>
      <c r="JCO31" s="497"/>
      <c r="JCP31" s="497"/>
      <c r="JCQ31" s="497"/>
      <c r="JCR31" s="497"/>
      <c r="JCS31" s="497"/>
      <c r="JCT31" s="497"/>
      <c r="JCU31" s="497"/>
      <c r="JCV31" s="497"/>
      <c r="JCW31" s="497"/>
      <c r="JCX31" s="497"/>
      <c r="JCY31" s="497"/>
      <c r="JCZ31" s="497"/>
      <c r="JDA31" s="497"/>
      <c r="JDB31" s="497"/>
      <c r="JDC31" s="497"/>
      <c r="JDD31" s="497"/>
      <c r="JDE31" s="497"/>
      <c r="JDF31" s="497"/>
      <c r="JDG31" s="497"/>
      <c r="JDH31" s="497"/>
      <c r="JDI31" s="497"/>
      <c r="JDJ31" s="497"/>
      <c r="JDK31" s="497"/>
      <c r="JDL31" s="497"/>
      <c r="JDM31" s="497"/>
      <c r="JDN31" s="497"/>
      <c r="JDO31" s="497"/>
      <c r="JDP31" s="497"/>
      <c r="JDQ31" s="497"/>
      <c r="JDR31" s="497"/>
      <c r="JDS31" s="497"/>
      <c r="JDT31" s="497"/>
      <c r="JDU31" s="497"/>
      <c r="JDV31" s="497"/>
      <c r="JDW31" s="497"/>
      <c r="JDX31" s="497"/>
      <c r="JDY31" s="497"/>
      <c r="JDZ31" s="497"/>
      <c r="JEA31" s="497"/>
      <c r="JEB31" s="497"/>
      <c r="JEC31" s="497"/>
      <c r="JED31" s="497"/>
      <c r="JEE31" s="497"/>
      <c r="JEF31" s="497"/>
      <c r="JEG31" s="497"/>
      <c r="JEH31" s="497"/>
      <c r="JEI31" s="497"/>
      <c r="JEJ31" s="497"/>
      <c r="JEK31" s="497"/>
      <c r="JEL31" s="497"/>
      <c r="JEM31" s="497"/>
      <c r="JEN31" s="497"/>
      <c r="JEO31" s="497"/>
      <c r="JEP31" s="497"/>
      <c r="JEQ31" s="497"/>
      <c r="JER31" s="497"/>
      <c r="JES31" s="497"/>
      <c r="JET31" s="497"/>
      <c r="JEU31" s="497"/>
      <c r="JEV31" s="497"/>
      <c r="JEW31" s="497"/>
      <c r="JEX31" s="497"/>
      <c r="JEY31" s="497"/>
      <c r="JEZ31" s="497"/>
      <c r="JFA31" s="497"/>
      <c r="JFB31" s="497"/>
      <c r="JFC31" s="497"/>
      <c r="JFD31" s="497"/>
      <c r="JFE31" s="497"/>
      <c r="JFF31" s="497"/>
      <c r="JFG31" s="497"/>
      <c r="JFH31" s="497"/>
      <c r="JFI31" s="497"/>
      <c r="JFJ31" s="497"/>
      <c r="JFK31" s="497"/>
      <c r="JFL31" s="497"/>
      <c r="JFM31" s="497"/>
      <c r="JFN31" s="497"/>
      <c r="JFO31" s="497"/>
      <c r="JFP31" s="497"/>
      <c r="JFQ31" s="497"/>
      <c r="JFR31" s="497"/>
      <c r="JFS31" s="497"/>
      <c r="JFT31" s="497"/>
      <c r="JFU31" s="497"/>
      <c r="JFV31" s="497"/>
      <c r="JFW31" s="497"/>
      <c r="JFX31" s="497"/>
      <c r="JFY31" s="497"/>
      <c r="JFZ31" s="497"/>
      <c r="JGA31" s="497"/>
      <c r="JGB31" s="497"/>
      <c r="JGC31" s="497"/>
      <c r="JGD31" s="497"/>
      <c r="JGE31" s="497"/>
      <c r="JGF31" s="497"/>
      <c r="JGG31" s="497"/>
      <c r="JGH31" s="497"/>
      <c r="JGI31" s="497"/>
      <c r="JGJ31" s="497"/>
      <c r="JGK31" s="497"/>
      <c r="JGL31" s="497"/>
      <c r="JGM31" s="497"/>
      <c r="JGN31" s="497"/>
      <c r="JGO31" s="497"/>
      <c r="JGP31" s="497"/>
      <c r="JGQ31" s="497"/>
      <c r="JGR31" s="497"/>
      <c r="JGS31" s="497"/>
      <c r="JGT31" s="497"/>
      <c r="JGU31" s="497"/>
      <c r="JGV31" s="497"/>
      <c r="JGW31" s="497"/>
      <c r="JGX31" s="497"/>
      <c r="JGY31" s="497"/>
      <c r="JGZ31" s="497"/>
      <c r="JHA31" s="497"/>
      <c r="JHB31" s="497"/>
      <c r="JHC31" s="497"/>
      <c r="JHD31" s="497"/>
      <c r="JHE31" s="497"/>
      <c r="JHF31" s="497"/>
      <c r="JHG31" s="497"/>
      <c r="JHH31" s="497"/>
      <c r="JHI31" s="497"/>
      <c r="JHJ31" s="497"/>
      <c r="JHK31" s="497"/>
      <c r="JHL31" s="497"/>
      <c r="JHM31" s="497"/>
      <c r="JHN31" s="497"/>
      <c r="JHO31" s="497"/>
      <c r="JHP31" s="497"/>
      <c r="JHQ31" s="497"/>
      <c r="JHR31" s="497"/>
      <c r="JHS31" s="497"/>
      <c r="JHT31" s="497"/>
      <c r="JHU31" s="497"/>
      <c r="JHV31" s="497"/>
      <c r="JHW31" s="497"/>
      <c r="JHX31" s="497"/>
      <c r="JHY31" s="497"/>
      <c r="JHZ31" s="497"/>
      <c r="JIA31" s="497"/>
      <c r="JIB31" s="497"/>
      <c r="JIC31" s="497"/>
      <c r="JID31" s="497"/>
      <c r="JIE31" s="497"/>
      <c r="JIF31" s="497"/>
      <c r="JIG31" s="497"/>
      <c r="JIH31" s="497"/>
      <c r="JII31" s="497"/>
      <c r="JIJ31" s="497"/>
      <c r="JIK31" s="497"/>
      <c r="JIL31" s="497"/>
      <c r="JIM31" s="497"/>
      <c r="JIN31" s="497"/>
      <c r="JIO31" s="497"/>
      <c r="JIP31" s="497"/>
      <c r="JIQ31" s="497"/>
      <c r="JIR31" s="497"/>
      <c r="JIS31" s="497"/>
      <c r="JIT31" s="497"/>
      <c r="JIU31" s="497"/>
      <c r="JIV31" s="497"/>
      <c r="JIW31" s="497"/>
      <c r="JIX31" s="497"/>
      <c r="JIY31" s="497"/>
      <c r="JIZ31" s="497"/>
      <c r="JJA31" s="497"/>
      <c r="JJB31" s="497"/>
      <c r="JJC31" s="497"/>
      <c r="JJD31" s="497"/>
      <c r="JJE31" s="497"/>
      <c r="JJF31" s="497"/>
      <c r="JJG31" s="497"/>
      <c r="JJH31" s="497"/>
      <c r="JJI31" s="497"/>
      <c r="JJJ31" s="497"/>
      <c r="JJK31" s="497"/>
      <c r="JJL31" s="497"/>
      <c r="JJM31" s="497"/>
      <c r="JJN31" s="497"/>
      <c r="JJO31" s="497"/>
      <c r="JJP31" s="497"/>
      <c r="JJQ31" s="497"/>
      <c r="JJR31" s="497"/>
      <c r="JJS31" s="497"/>
      <c r="JJT31" s="497"/>
      <c r="JJU31" s="497"/>
      <c r="JJV31" s="497"/>
      <c r="JJW31" s="497"/>
      <c r="JJX31" s="497"/>
      <c r="JJY31" s="497"/>
      <c r="JJZ31" s="497"/>
      <c r="JKA31" s="497"/>
      <c r="JKB31" s="497"/>
      <c r="JKC31" s="497"/>
      <c r="JKD31" s="497"/>
      <c r="JKE31" s="497"/>
      <c r="JKF31" s="497"/>
      <c r="JKG31" s="497"/>
      <c r="JKH31" s="497"/>
      <c r="JKI31" s="497"/>
      <c r="JKJ31" s="497"/>
      <c r="JKK31" s="497"/>
      <c r="JKL31" s="497"/>
      <c r="JKM31" s="497"/>
      <c r="JKN31" s="497"/>
      <c r="JKO31" s="497"/>
      <c r="JKP31" s="497"/>
      <c r="JKQ31" s="497"/>
      <c r="JKR31" s="497"/>
      <c r="JKS31" s="497"/>
      <c r="JKT31" s="497"/>
      <c r="JKU31" s="497"/>
      <c r="JKV31" s="497"/>
      <c r="JKW31" s="497"/>
      <c r="JKX31" s="497"/>
      <c r="JKY31" s="497"/>
      <c r="JKZ31" s="497"/>
      <c r="JLA31" s="497"/>
      <c r="JLB31" s="497"/>
      <c r="JLC31" s="497"/>
      <c r="JLD31" s="497"/>
      <c r="JLE31" s="497"/>
      <c r="JLF31" s="497"/>
      <c r="JLG31" s="497"/>
      <c r="JLH31" s="497"/>
      <c r="JLI31" s="497"/>
      <c r="JLJ31" s="497"/>
      <c r="JLK31" s="497"/>
      <c r="JLL31" s="497"/>
      <c r="JLM31" s="497"/>
      <c r="JLN31" s="497"/>
      <c r="JLO31" s="497"/>
      <c r="JLP31" s="497"/>
      <c r="JLQ31" s="497"/>
      <c r="JLR31" s="497"/>
      <c r="JLS31" s="497"/>
      <c r="JLT31" s="497"/>
      <c r="JLU31" s="497"/>
      <c r="JLV31" s="497"/>
      <c r="JLW31" s="497"/>
      <c r="JLX31" s="497"/>
      <c r="JLY31" s="497"/>
      <c r="JLZ31" s="497"/>
      <c r="JMA31" s="497"/>
      <c r="JMB31" s="497"/>
      <c r="JMC31" s="497"/>
      <c r="JMD31" s="497"/>
      <c r="JME31" s="497"/>
      <c r="JMF31" s="497"/>
      <c r="JMG31" s="497"/>
      <c r="JMH31" s="497"/>
      <c r="JMI31" s="497"/>
      <c r="JMJ31" s="497"/>
      <c r="JMK31" s="497"/>
      <c r="JML31" s="497"/>
      <c r="JMM31" s="497"/>
      <c r="JMN31" s="497"/>
      <c r="JMO31" s="497"/>
      <c r="JMP31" s="497"/>
      <c r="JMQ31" s="497"/>
      <c r="JMR31" s="497"/>
      <c r="JMS31" s="497"/>
      <c r="JMT31" s="497"/>
      <c r="JMU31" s="497"/>
      <c r="JMV31" s="497"/>
      <c r="JMW31" s="497"/>
      <c r="JMX31" s="497"/>
      <c r="JMY31" s="497"/>
      <c r="JMZ31" s="497"/>
      <c r="JNA31" s="497"/>
      <c r="JNB31" s="497"/>
      <c r="JNC31" s="497"/>
      <c r="JND31" s="497"/>
      <c r="JNE31" s="497"/>
      <c r="JNF31" s="497"/>
      <c r="JNG31" s="497"/>
      <c r="JNH31" s="497"/>
      <c r="JNI31" s="497"/>
      <c r="JNJ31" s="497"/>
      <c r="JNK31" s="497"/>
      <c r="JNL31" s="497"/>
      <c r="JNM31" s="497"/>
      <c r="JNN31" s="497"/>
      <c r="JNO31" s="497"/>
      <c r="JNP31" s="497"/>
      <c r="JNQ31" s="497"/>
      <c r="JNR31" s="497"/>
      <c r="JNS31" s="497"/>
      <c r="JNT31" s="497"/>
      <c r="JNU31" s="497"/>
      <c r="JNV31" s="497"/>
      <c r="JNW31" s="497"/>
      <c r="JNX31" s="497"/>
      <c r="JNY31" s="497"/>
      <c r="JNZ31" s="497"/>
      <c r="JOA31" s="497"/>
      <c r="JOB31" s="497"/>
      <c r="JOC31" s="497"/>
      <c r="JOD31" s="497"/>
      <c r="JOE31" s="497"/>
      <c r="JOF31" s="497"/>
      <c r="JOG31" s="497"/>
      <c r="JOH31" s="497"/>
      <c r="JOI31" s="497"/>
      <c r="JOJ31" s="497"/>
      <c r="JOK31" s="497"/>
      <c r="JOL31" s="497"/>
      <c r="JOM31" s="497"/>
      <c r="JON31" s="497"/>
      <c r="JOO31" s="497"/>
      <c r="JOP31" s="497"/>
      <c r="JOQ31" s="497"/>
      <c r="JOR31" s="497"/>
      <c r="JOS31" s="497"/>
      <c r="JOT31" s="497"/>
      <c r="JOU31" s="497"/>
      <c r="JOV31" s="497"/>
      <c r="JOW31" s="497"/>
      <c r="JOX31" s="497"/>
      <c r="JOY31" s="497"/>
      <c r="JOZ31" s="497"/>
      <c r="JPA31" s="497"/>
      <c r="JPB31" s="497"/>
      <c r="JPC31" s="497"/>
      <c r="JPD31" s="497"/>
      <c r="JPE31" s="497"/>
      <c r="JPF31" s="497"/>
      <c r="JPG31" s="497"/>
      <c r="JPH31" s="497"/>
      <c r="JPI31" s="497"/>
      <c r="JPJ31" s="497"/>
      <c r="JPK31" s="497"/>
      <c r="JPL31" s="497"/>
      <c r="JPM31" s="497"/>
      <c r="JPN31" s="497"/>
      <c r="JPO31" s="497"/>
      <c r="JPP31" s="497"/>
      <c r="JPQ31" s="497"/>
      <c r="JPR31" s="497"/>
      <c r="JPS31" s="497"/>
      <c r="JPT31" s="497"/>
      <c r="JPU31" s="497"/>
      <c r="JPV31" s="497"/>
      <c r="JPW31" s="497"/>
      <c r="JPX31" s="497"/>
      <c r="JPY31" s="497"/>
      <c r="JPZ31" s="497"/>
      <c r="JQA31" s="497"/>
      <c r="JQB31" s="497"/>
      <c r="JQC31" s="497"/>
      <c r="JQD31" s="497"/>
      <c r="JQE31" s="497"/>
      <c r="JQF31" s="497"/>
      <c r="JQG31" s="497"/>
      <c r="JQH31" s="497"/>
      <c r="JQI31" s="497"/>
      <c r="JQJ31" s="497"/>
      <c r="JQK31" s="497"/>
      <c r="JQL31" s="497"/>
      <c r="JQM31" s="497"/>
      <c r="JQN31" s="497"/>
      <c r="JQO31" s="497"/>
      <c r="JQP31" s="497"/>
      <c r="JQQ31" s="497"/>
      <c r="JQR31" s="497"/>
      <c r="JQS31" s="497"/>
      <c r="JQT31" s="497"/>
      <c r="JQU31" s="497"/>
      <c r="JQV31" s="497"/>
      <c r="JQW31" s="497"/>
      <c r="JQX31" s="497"/>
      <c r="JQY31" s="497"/>
      <c r="JQZ31" s="497"/>
      <c r="JRA31" s="497"/>
      <c r="JRB31" s="497"/>
      <c r="JRC31" s="497"/>
      <c r="JRD31" s="497"/>
      <c r="JRE31" s="497"/>
      <c r="JRF31" s="497"/>
      <c r="JRG31" s="497"/>
      <c r="JRH31" s="497"/>
      <c r="JRI31" s="497"/>
      <c r="JRJ31" s="497"/>
      <c r="JRK31" s="497"/>
      <c r="JRL31" s="497"/>
      <c r="JRM31" s="497"/>
      <c r="JRN31" s="497"/>
      <c r="JRO31" s="497"/>
      <c r="JRP31" s="497"/>
      <c r="JRQ31" s="497"/>
      <c r="JRR31" s="497"/>
      <c r="JRS31" s="497"/>
      <c r="JRT31" s="497"/>
      <c r="JRU31" s="497"/>
      <c r="JRV31" s="497"/>
      <c r="JRW31" s="497"/>
      <c r="JRX31" s="497"/>
      <c r="JRY31" s="497"/>
      <c r="JRZ31" s="497"/>
      <c r="JSA31" s="497"/>
      <c r="JSB31" s="497"/>
      <c r="JSC31" s="497"/>
      <c r="JSD31" s="497"/>
      <c r="JSE31" s="497"/>
      <c r="JSF31" s="497"/>
      <c r="JSG31" s="497"/>
      <c r="JSH31" s="497"/>
      <c r="JSI31" s="497"/>
      <c r="JSJ31" s="497"/>
      <c r="JSK31" s="497"/>
      <c r="JSL31" s="497"/>
      <c r="JSM31" s="497"/>
      <c r="JSN31" s="497"/>
      <c r="JSO31" s="497"/>
      <c r="JSP31" s="497"/>
      <c r="JSQ31" s="497"/>
      <c r="JSR31" s="497"/>
      <c r="JSS31" s="497"/>
      <c r="JST31" s="497"/>
      <c r="JSU31" s="497"/>
      <c r="JSV31" s="497"/>
      <c r="JSW31" s="497"/>
      <c r="JSX31" s="497"/>
      <c r="JSY31" s="497"/>
      <c r="JSZ31" s="497"/>
      <c r="JTA31" s="497"/>
      <c r="JTB31" s="497"/>
      <c r="JTC31" s="497"/>
      <c r="JTD31" s="497"/>
      <c r="JTE31" s="497"/>
      <c r="JTF31" s="497"/>
      <c r="JTG31" s="497"/>
      <c r="JTH31" s="497"/>
      <c r="JTI31" s="497"/>
      <c r="JTJ31" s="497"/>
      <c r="JTK31" s="497"/>
      <c r="JTL31" s="497"/>
      <c r="JTM31" s="497"/>
      <c r="JTN31" s="497"/>
      <c r="JTO31" s="497"/>
      <c r="JTP31" s="497"/>
      <c r="JTQ31" s="497"/>
      <c r="JTR31" s="497"/>
      <c r="JTS31" s="497"/>
      <c r="JTT31" s="497"/>
      <c r="JTU31" s="497"/>
      <c r="JTV31" s="497"/>
      <c r="JTW31" s="497"/>
      <c r="JTX31" s="497"/>
      <c r="JTY31" s="497"/>
      <c r="JTZ31" s="497"/>
      <c r="JUA31" s="497"/>
      <c r="JUB31" s="497"/>
      <c r="JUC31" s="497"/>
      <c r="JUD31" s="497"/>
      <c r="JUE31" s="497"/>
      <c r="JUF31" s="497"/>
      <c r="JUG31" s="497"/>
      <c r="JUH31" s="497"/>
      <c r="JUI31" s="497"/>
      <c r="JUJ31" s="497"/>
      <c r="JUK31" s="497"/>
      <c r="JUL31" s="497"/>
      <c r="JUM31" s="497"/>
      <c r="JUN31" s="497"/>
      <c r="JUO31" s="497"/>
      <c r="JUP31" s="497"/>
      <c r="JUQ31" s="497"/>
      <c r="JUR31" s="497"/>
      <c r="JUS31" s="497"/>
      <c r="JUT31" s="497"/>
      <c r="JUU31" s="497"/>
      <c r="JUV31" s="497"/>
      <c r="JUW31" s="497"/>
      <c r="JUX31" s="497"/>
      <c r="JUY31" s="497"/>
      <c r="JUZ31" s="497"/>
      <c r="JVA31" s="497"/>
      <c r="JVB31" s="497"/>
      <c r="JVC31" s="497"/>
      <c r="JVD31" s="497"/>
      <c r="JVE31" s="497"/>
      <c r="JVF31" s="497"/>
      <c r="JVG31" s="497"/>
      <c r="JVH31" s="497"/>
      <c r="JVI31" s="497"/>
      <c r="JVJ31" s="497"/>
      <c r="JVK31" s="497"/>
      <c r="JVL31" s="497"/>
      <c r="JVM31" s="497"/>
      <c r="JVN31" s="497"/>
      <c r="JVO31" s="497"/>
      <c r="JVP31" s="497"/>
      <c r="JVQ31" s="497"/>
      <c r="JVR31" s="497"/>
      <c r="JVS31" s="497"/>
      <c r="JVT31" s="497"/>
      <c r="JVU31" s="497"/>
      <c r="JVV31" s="497"/>
      <c r="JVW31" s="497"/>
      <c r="JVX31" s="497"/>
      <c r="JVY31" s="497"/>
      <c r="JVZ31" s="497"/>
      <c r="JWA31" s="497"/>
      <c r="JWB31" s="497"/>
      <c r="JWC31" s="497"/>
      <c r="JWD31" s="497"/>
      <c r="JWE31" s="497"/>
      <c r="JWF31" s="497"/>
      <c r="JWG31" s="497"/>
      <c r="JWH31" s="497"/>
      <c r="JWI31" s="497"/>
      <c r="JWJ31" s="497"/>
      <c r="JWK31" s="497"/>
      <c r="JWL31" s="497"/>
      <c r="JWM31" s="497"/>
      <c r="JWN31" s="497"/>
      <c r="JWO31" s="497"/>
      <c r="JWP31" s="497"/>
      <c r="JWQ31" s="497"/>
      <c r="JWR31" s="497"/>
      <c r="JWS31" s="497"/>
      <c r="JWT31" s="497"/>
      <c r="JWU31" s="497"/>
      <c r="JWV31" s="497"/>
      <c r="JWW31" s="497"/>
      <c r="JWX31" s="497"/>
      <c r="JWY31" s="497"/>
      <c r="JWZ31" s="497"/>
      <c r="JXA31" s="497"/>
      <c r="JXB31" s="497"/>
      <c r="JXC31" s="497"/>
      <c r="JXD31" s="497"/>
      <c r="JXE31" s="497"/>
      <c r="JXF31" s="497"/>
      <c r="JXG31" s="497"/>
      <c r="JXH31" s="497"/>
      <c r="JXI31" s="497"/>
      <c r="JXJ31" s="497"/>
      <c r="JXK31" s="497"/>
      <c r="JXL31" s="497"/>
      <c r="JXM31" s="497"/>
      <c r="JXN31" s="497"/>
      <c r="JXO31" s="497"/>
      <c r="JXP31" s="497"/>
      <c r="JXQ31" s="497"/>
      <c r="JXR31" s="497"/>
      <c r="JXS31" s="497"/>
      <c r="JXT31" s="497"/>
      <c r="JXU31" s="497"/>
      <c r="JXV31" s="497"/>
      <c r="JXW31" s="497"/>
      <c r="JXX31" s="497"/>
      <c r="JXY31" s="497"/>
      <c r="JXZ31" s="497"/>
      <c r="JYA31" s="497"/>
      <c r="JYB31" s="497"/>
      <c r="JYC31" s="497"/>
      <c r="JYD31" s="497"/>
      <c r="JYE31" s="497"/>
      <c r="JYF31" s="497"/>
      <c r="JYG31" s="497"/>
      <c r="JYH31" s="497"/>
      <c r="JYI31" s="497"/>
      <c r="JYJ31" s="497"/>
      <c r="JYK31" s="497"/>
      <c r="JYL31" s="497"/>
      <c r="JYM31" s="497"/>
      <c r="JYN31" s="497"/>
      <c r="JYO31" s="497"/>
      <c r="JYP31" s="497"/>
      <c r="JYQ31" s="497"/>
      <c r="JYR31" s="497"/>
      <c r="JYS31" s="497"/>
      <c r="JYT31" s="497"/>
      <c r="JYU31" s="497"/>
      <c r="JYV31" s="497"/>
      <c r="JYW31" s="497"/>
      <c r="JYX31" s="497"/>
      <c r="JYY31" s="497"/>
      <c r="JYZ31" s="497"/>
      <c r="JZA31" s="497"/>
      <c r="JZB31" s="497"/>
      <c r="JZC31" s="497"/>
      <c r="JZD31" s="497"/>
      <c r="JZE31" s="497"/>
      <c r="JZF31" s="497"/>
      <c r="JZG31" s="497"/>
      <c r="JZH31" s="497"/>
      <c r="JZI31" s="497"/>
      <c r="JZJ31" s="497"/>
      <c r="JZK31" s="497"/>
      <c r="JZL31" s="497"/>
      <c r="JZM31" s="497"/>
      <c r="JZN31" s="497"/>
      <c r="JZO31" s="497"/>
      <c r="JZP31" s="497"/>
      <c r="JZQ31" s="497"/>
      <c r="JZR31" s="497"/>
      <c r="JZS31" s="497"/>
      <c r="JZT31" s="497"/>
      <c r="JZU31" s="497"/>
      <c r="JZV31" s="497"/>
      <c r="JZW31" s="497"/>
      <c r="JZX31" s="497"/>
      <c r="JZY31" s="497"/>
      <c r="JZZ31" s="497"/>
      <c r="KAA31" s="497"/>
      <c r="KAB31" s="497"/>
      <c r="KAC31" s="497"/>
      <c r="KAD31" s="497"/>
      <c r="KAE31" s="497"/>
      <c r="KAF31" s="497"/>
      <c r="KAG31" s="497"/>
      <c r="KAH31" s="497"/>
      <c r="KAI31" s="497"/>
      <c r="KAJ31" s="497"/>
      <c r="KAK31" s="497"/>
      <c r="KAL31" s="497"/>
      <c r="KAM31" s="497"/>
      <c r="KAN31" s="497"/>
      <c r="KAO31" s="497"/>
      <c r="KAP31" s="497"/>
      <c r="KAQ31" s="497"/>
      <c r="KAR31" s="497"/>
      <c r="KAS31" s="497"/>
      <c r="KAT31" s="497"/>
      <c r="KAU31" s="497"/>
      <c r="KAV31" s="497"/>
      <c r="KAW31" s="497"/>
      <c r="KAX31" s="497"/>
      <c r="KAY31" s="497"/>
      <c r="KAZ31" s="497"/>
      <c r="KBA31" s="497"/>
      <c r="KBB31" s="497"/>
      <c r="KBC31" s="497"/>
      <c r="KBD31" s="497"/>
      <c r="KBE31" s="497"/>
      <c r="KBF31" s="497"/>
      <c r="KBG31" s="497"/>
      <c r="KBH31" s="497"/>
      <c r="KBI31" s="497"/>
      <c r="KBJ31" s="497"/>
      <c r="KBK31" s="497"/>
      <c r="KBL31" s="497"/>
      <c r="KBM31" s="497"/>
      <c r="KBN31" s="497"/>
      <c r="KBO31" s="497"/>
      <c r="KBP31" s="497"/>
      <c r="KBQ31" s="497"/>
      <c r="KBR31" s="497"/>
      <c r="KBS31" s="497"/>
      <c r="KBT31" s="497"/>
      <c r="KBU31" s="497"/>
      <c r="KBV31" s="497"/>
      <c r="KBW31" s="497"/>
      <c r="KBX31" s="497"/>
      <c r="KBY31" s="497"/>
      <c r="KBZ31" s="497"/>
      <c r="KCA31" s="497"/>
      <c r="KCB31" s="497"/>
      <c r="KCC31" s="497"/>
      <c r="KCD31" s="497"/>
      <c r="KCE31" s="497"/>
      <c r="KCF31" s="497"/>
      <c r="KCG31" s="497"/>
      <c r="KCH31" s="497"/>
      <c r="KCI31" s="497"/>
      <c r="KCJ31" s="497"/>
      <c r="KCK31" s="497"/>
      <c r="KCL31" s="497"/>
      <c r="KCM31" s="497"/>
      <c r="KCN31" s="497"/>
      <c r="KCO31" s="497"/>
      <c r="KCP31" s="497"/>
      <c r="KCQ31" s="497"/>
      <c r="KCR31" s="497"/>
      <c r="KCS31" s="497"/>
      <c r="KCT31" s="497"/>
      <c r="KCU31" s="497"/>
      <c r="KCV31" s="497"/>
      <c r="KCW31" s="497"/>
      <c r="KCX31" s="497"/>
      <c r="KCY31" s="497"/>
      <c r="KCZ31" s="497"/>
      <c r="KDA31" s="497"/>
      <c r="KDB31" s="497"/>
      <c r="KDC31" s="497"/>
      <c r="KDD31" s="497"/>
      <c r="KDE31" s="497"/>
      <c r="KDF31" s="497"/>
      <c r="KDG31" s="497"/>
      <c r="KDH31" s="497"/>
      <c r="KDI31" s="497"/>
      <c r="KDJ31" s="497"/>
      <c r="KDK31" s="497"/>
      <c r="KDL31" s="497"/>
      <c r="KDM31" s="497"/>
      <c r="KDN31" s="497"/>
      <c r="KDO31" s="497"/>
      <c r="KDP31" s="497"/>
      <c r="KDQ31" s="497"/>
      <c r="KDR31" s="497"/>
      <c r="KDS31" s="497"/>
      <c r="KDT31" s="497"/>
      <c r="KDU31" s="497"/>
      <c r="KDV31" s="497"/>
      <c r="KDW31" s="497"/>
      <c r="KDX31" s="497"/>
      <c r="KDY31" s="497"/>
      <c r="KDZ31" s="497"/>
      <c r="KEA31" s="497"/>
      <c r="KEB31" s="497"/>
      <c r="KEC31" s="497"/>
      <c r="KED31" s="497"/>
      <c r="KEE31" s="497"/>
      <c r="KEF31" s="497"/>
      <c r="KEG31" s="497"/>
      <c r="KEH31" s="497"/>
      <c r="KEI31" s="497"/>
      <c r="KEJ31" s="497"/>
      <c r="KEK31" s="497"/>
      <c r="KEL31" s="497"/>
      <c r="KEM31" s="497"/>
      <c r="KEN31" s="497"/>
      <c r="KEO31" s="497"/>
      <c r="KEP31" s="497"/>
      <c r="KEQ31" s="497"/>
      <c r="KER31" s="497"/>
      <c r="KES31" s="497"/>
      <c r="KET31" s="497"/>
      <c r="KEU31" s="497"/>
      <c r="KEV31" s="497"/>
      <c r="KEW31" s="497"/>
      <c r="KEX31" s="497"/>
      <c r="KEY31" s="497"/>
      <c r="KEZ31" s="497"/>
      <c r="KFA31" s="497"/>
      <c r="KFB31" s="497"/>
      <c r="KFC31" s="497"/>
      <c r="KFD31" s="497"/>
      <c r="KFE31" s="497"/>
      <c r="KFF31" s="497"/>
      <c r="KFG31" s="497"/>
      <c r="KFH31" s="497"/>
      <c r="KFI31" s="497"/>
      <c r="KFJ31" s="497"/>
      <c r="KFK31" s="497"/>
      <c r="KFL31" s="497"/>
      <c r="KFM31" s="497"/>
      <c r="KFN31" s="497"/>
      <c r="KFO31" s="497"/>
      <c r="KFP31" s="497"/>
      <c r="KFQ31" s="497"/>
      <c r="KFR31" s="497"/>
      <c r="KFS31" s="497"/>
      <c r="KFT31" s="497"/>
      <c r="KFU31" s="497"/>
      <c r="KFV31" s="497"/>
      <c r="KFW31" s="497"/>
      <c r="KFX31" s="497"/>
      <c r="KFY31" s="497"/>
      <c r="KFZ31" s="497"/>
      <c r="KGA31" s="497"/>
      <c r="KGB31" s="497"/>
      <c r="KGC31" s="497"/>
      <c r="KGD31" s="497"/>
      <c r="KGE31" s="497"/>
      <c r="KGF31" s="497"/>
      <c r="KGG31" s="497"/>
      <c r="KGH31" s="497"/>
      <c r="KGI31" s="497"/>
      <c r="KGJ31" s="497"/>
      <c r="KGK31" s="497"/>
      <c r="KGL31" s="497"/>
      <c r="KGM31" s="497"/>
      <c r="KGN31" s="497"/>
      <c r="KGO31" s="497"/>
      <c r="KGP31" s="497"/>
      <c r="KGQ31" s="497"/>
      <c r="KGR31" s="497"/>
      <c r="KGS31" s="497"/>
      <c r="KGT31" s="497"/>
      <c r="KGU31" s="497"/>
      <c r="KGV31" s="497"/>
      <c r="KGW31" s="497"/>
      <c r="KGX31" s="497"/>
      <c r="KGY31" s="497"/>
      <c r="KGZ31" s="497"/>
      <c r="KHA31" s="497"/>
      <c r="KHB31" s="497"/>
      <c r="KHC31" s="497"/>
      <c r="KHD31" s="497"/>
      <c r="KHE31" s="497"/>
      <c r="KHF31" s="497"/>
      <c r="KHG31" s="497"/>
      <c r="KHH31" s="497"/>
      <c r="KHI31" s="497"/>
      <c r="KHJ31" s="497"/>
      <c r="KHK31" s="497"/>
      <c r="KHL31" s="497"/>
      <c r="KHM31" s="497"/>
      <c r="KHN31" s="497"/>
      <c r="KHO31" s="497"/>
      <c r="KHP31" s="497"/>
      <c r="KHQ31" s="497"/>
      <c r="KHR31" s="497"/>
      <c r="KHS31" s="497"/>
      <c r="KHT31" s="497"/>
      <c r="KHU31" s="497"/>
      <c r="KHV31" s="497"/>
      <c r="KHW31" s="497"/>
      <c r="KHX31" s="497"/>
      <c r="KHY31" s="497"/>
      <c r="KHZ31" s="497"/>
      <c r="KIA31" s="497"/>
      <c r="KIB31" s="497"/>
      <c r="KIC31" s="497"/>
      <c r="KID31" s="497"/>
      <c r="KIE31" s="497"/>
      <c r="KIF31" s="497"/>
      <c r="KIG31" s="497"/>
      <c r="KIH31" s="497"/>
      <c r="KII31" s="497"/>
      <c r="KIJ31" s="497"/>
      <c r="KIK31" s="497"/>
      <c r="KIL31" s="497"/>
      <c r="KIM31" s="497"/>
      <c r="KIN31" s="497"/>
      <c r="KIO31" s="497"/>
      <c r="KIP31" s="497"/>
      <c r="KIQ31" s="497"/>
      <c r="KIR31" s="497"/>
      <c r="KIS31" s="497"/>
      <c r="KIT31" s="497"/>
      <c r="KIU31" s="497"/>
      <c r="KIV31" s="497"/>
      <c r="KIW31" s="497"/>
      <c r="KIX31" s="497"/>
      <c r="KIY31" s="497"/>
      <c r="KIZ31" s="497"/>
      <c r="KJA31" s="497"/>
      <c r="KJB31" s="497"/>
      <c r="KJC31" s="497"/>
      <c r="KJD31" s="497"/>
      <c r="KJE31" s="497"/>
      <c r="KJF31" s="497"/>
      <c r="KJG31" s="497"/>
      <c r="KJH31" s="497"/>
      <c r="KJI31" s="497"/>
      <c r="KJJ31" s="497"/>
      <c r="KJK31" s="497"/>
      <c r="KJL31" s="497"/>
      <c r="KJM31" s="497"/>
      <c r="KJN31" s="497"/>
      <c r="KJO31" s="497"/>
      <c r="KJP31" s="497"/>
      <c r="KJQ31" s="497"/>
      <c r="KJR31" s="497"/>
      <c r="KJS31" s="497"/>
      <c r="KJT31" s="497"/>
      <c r="KJU31" s="497"/>
      <c r="KJV31" s="497"/>
      <c r="KJW31" s="497"/>
      <c r="KJX31" s="497"/>
      <c r="KJY31" s="497"/>
      <c r="KJZ31" s="497"/>
      <c r="KKA31" s="497"/>
      <c r="KKB31" s="497"/>
      <c r="KKC31" s="497"/>
      <c r="KKD31" s="497"/>
      <c r="KKE31" s="497"/>
      <c r="KKF31" s="497"/>
      <c r="KKG31" s="497"/>
      <c r="KKH31" s="497"/>
      <c r="KKI31" s="497"/>
      <c r="KKJ31" s="497"/>
      <c r="KKK31" s="497"/>
      <c r="KKL31" s="497"/>
      <c r="KKM31" s="497"/>
      <c r="KKN31" s="497"/>
      <c r="KKO31" s="497"/>
      <c r="KKP31" s="497"/>
      <c r="KKQ31" s="497"/>
      <c r="KKR31" s="497"/>
      <c r="KKS31" s="497"/>
      <c r="KKT31" s="497"/>
      <c r="KKU31" s="497"/>
      <c r="KKV31" s="497"/>
      <c r="KKW31" s="497"/>
      <c r="KKX31" s="497"/>
      <c r="KKY31" s="497"/>
      <c r="KKZ31" s="497"/>
      <c r="KLA31" s="497"/>
      <c r="KLB31" s="497"/>
      <c r="KLC31" s="497"/>
      <c r="KLD31" s="497"/>
      <c r="KLE31" s="497"/>
      <c r="KLF31" s="497"/>
      <c r="KLG31" s="497"/>
      <c r="KLH31" s="497"/>
      <c r="KLI31" s="497"/>
      <c r="KLJ31" s="497"/>
      <c r="KLK31" s="497"/>
      <c r="KLL31" s="497"/>
      <c r="KLM31" s="497"/>
      <c r="KLN31" s="497"/>
      <c r="KLO31" s="497"/>
      <c r="KLP31" s="497"/>
      <c r="KLQ31" s="497"/>
      <c r="KLR31" s="497"/>
      <c r="KLS31" s="497"/>
      <c r="KLT31" s="497"/>
      <c r="KLU31" s="497"/>
      <c r="KLV31" s="497"/>
      <c r="KLW31" s="497"/>
      <c r="KLX31" s="497"/>
      <c r="KLY31" s="497"/>
      <c r="KLZ31" s="497"/>
      <c r="KMA31" s="497"/>
      <c r="KMB31" s="497"/>
      <c r="KMC31" s="497"/>
      <c r="KMD31" s="497"/>
      <c r="KME31" s="497"/>
      <c r="KMF31" s="497"/>
      <c r="KMG31" s="497"/>
      <c r="KMH31" s="497"/>
      <c r="KMI31" s="497"/>
      <c r="KMJ31" s="497"/>
      <c r="KMK31" s="497"/>
      <c r="KML31" s="497"/>
      <c r="KMM31" s="497"/>
      <c r="KMN31" s="497"/>
      <c r="KMO31" s="497"/>
      <c r="KMP31" s="497"/>
      <c r="KMQ31" s="497"/>
      <c r="KMR31" s="497"/>
      <c r="KMS31" s="497"/>
      <c r="KMT31" s="497"/>
      <c r="KMU31" s="497"/>
      <c r="KMV31" s="497"/>
      <c r="KMW31" s="497"/>
      <c r="KMX31" s="497"/>
      <c r="KMY31" s="497"/>
      <c r="KMZ31" s="497"/>
      <c r="KNA31" s="497"/>
      <c r="KNB31" s="497"/>
      <c r="KNC31" s="497"/>
      <c r="KND31" s="497"/>
      <c r="KNE31" s="497"/>
      <c r="KNF31" s="497"/>
      <c r="KNG31" s="497"/>
      <c r="KNH31" s="497"/>
      <c r="KNI31" s="497"/>
      <c r="KNJ31" s="497"/>
      <c r="KNK31" s="497"/>
      <c r="KNL31" s="497"/>
      <c r="KNM31" s="497"/>
      <c r="KNN31" s="497"/>
      <c r="KNO31" s="497"/>
      <c r="KNP31" s="497"/>
      <c r="KNQ31" s="497"/>
      <c r="KNR31" s="497"/>
      <c r="KNS31" s="497"/>
      <c r="KNT31" s="497"/>
      <c r="KNU31" s="497"/>
      <c r="KNV31" s="497"/>
      <c r="KNW31" s="497"/>
      <c r="KNX31" s="497"/>
      <c r="KNY31" s="497"/>
      <c r="KNZ31" s="497"/>
      <c r="KOA31" s="497"/>
      <c r="KOB31" s="497"/>
      <c r="KOC31" s="497"/>
      <c r="KOD31" s="497"/>
      <c r="KOE31" s="497"/>
      <c r="KOF31" s="497"/>
      <c r="KOG31" s="497"/>
      <c r="KOH31" s="497"/>
      <c r="KOI31" s="497"/>
      <c r="KOJ31" s="497"/>
      <c r="KOK31" s="497"/>
      <c r="KOL31" s="497"/>
      <c r="KOM31" s="497"/>
      <c r="KON31" s="497"/>
      <c r="KOO31" s="497"/>
      <c r="KOP31" s="497"/>
      <c r="KOQ31" s="497"/>
      <c r="KOR31" s="497"/>
      <c r="KOS31" s="497"/>
      <c r="KOT31" s="497"/>
      <c r="KOU31" s="497"/>
      <c r="KOV31" s="497"/>
      <c r="KOW31" s="497"/>
      <c r="KOX31" s="497"/>
      <c r="KOY31" s="497"/>
      <c r="KOZ31" s="497"/>
      <c r="KPA31" s="497"/>
      <c r="KPB31" s="497"/>
      <c r="KPC31" s="497"/>
      <c r="KPD31" s="497"/>
      <c r="KPE31" s="497"/>
      <c r="KPF31" s="497"/>
      <c r="KPG31" s="497"/>
      <c r="KPH31" s="497"/>
      <c r="KPI31" s="497"/>
      <c r="KPJ31" s="497"/>
      <c r="KPK31" s="497"/>
      <c r="KPL31" s="497"/>
      <c r="KPM31" s="497"/>
      <c r="KPN31" s="497"/>
      <c r="KPO31" s="497"/>
      <c r="KPP31" s="497"/>
      <c r="KPQ31" s="497"/>
      <c r="KPR31" s="497"/>
      <c r="KPS31" s="497"/>
      <c r="KPT31" s="497"/>
      <c r="KPU31" s="497"/>
      <c r="KPV31" s="497"/>
      <c r="KPW31" s="497"/>
      <c r="KPX31" s="497"/>
      <c r="KPY31" s="497"/>
      <c r="KPZ31" s="497"/>
      <c r="KQA31" s="497"/>
      <c r="KQB31" s="497"/>
      <c r="KQC31" s="497"/>
      <c r="KQD31" s="497"/>
      <c r="KQE31" s="497"/>
      <c r="KQF31" s="497"/>
      <c r="KQG31" s="497"/>
      <c r="KQH31" s="497"/>
      <c r="KQI31" s="497"/>
      <c r="KQJ31" s="497"/>
      <c r="KQK31" s="497"/>
      <c r="KQL31" s="497"/>
      <c r="KQM31" s="497"/>
      <c r="KQN31" s="497"/>
      <c r="KQO31" s="497"/>
      <c r="KQP31" s="497"/>
      <c r="KQQ31" s="497"/>
      <c r="KQR31" s="497"/>
      <c r="KQS31" s="497"/>
      <c r="KQT31" s="497"/>
      <c r="KQU31" s="497"/>
      <c r="KQV31" s="497"/>
      <c r="KQW31" s="497"/>
      <c r="KQX31" s="497"/>
      <c r="KQY31" s="497"/>
      <c r="KQZ31" s="497"/>
      <c r="KRA31" s="497"/>
      <c r="KRB31" s="497"/>
      <c r="KRC31" s="497"/>
      <c r="KRD31" s="497"/>
      <c r="KRE31" s="497"/>
      <c r="KRF31" s="497"/>
      <c r="KRG31" s="497"/>
      <c r="KRH31" s="497"/>
      <c r="KRI31" s="497"/>
      <c r="KRJ31" s="497"/>
      <c r="KRK31" s="497"/>
      <c r="KRL31" s="497"/>
      <c r="KRM31" s="497"/>
      <c r="KRN31" s="497"/>
      <c r="KRO31" s="497"/>
      <c r="KRP31" s="497"/>
      <c r="KRQ31" s="497"/>
      <c r="KRR31" s="497"/>
      <c r="KRS31" s="497"/>
      <c r="KRT31" s="497"/>
      <c r="KRU31" s="497"/>
      <c r="KRV31" s="497"/>
      <c r="KRW31" s="497"/>
      <c r="KRX31" s="497"/>
      <c r="KRY31" s="497"/>
      <c r="KRZ31" s="497"/>
      <c r="KSA31" s="497"/>
      <c r="KSB31" s="497"/>
      <c r="KSC31" s="497"/>
      <c r="KSD31" s="497"/>
      <c r="KSE31" s="497"/>
      <c r="KSF31" s="497"/>
      <c r="KSG31" s="497"/>
      <c r="KSH31" s="497"/>
      <c r="KSI31" s="497"/>
      <c r="KSJ31" s="497"/>
      <c r="KSK31" s="497"/>
      <c r="KSL31" s="497"/>
      <c r="KSM31" s="497"/>
      <c r="KSN31" s="497"/>
      <c r="KSO31" s="497"/>
      <c r="KSP31" s="497"/>
      <c r="KSQ31" s="497"/>
      <c r="KSR31" s="497"/>
      <c r="KSS31" s="497"/>
      <c r="KST31" s="497"/>
      <c r="KSU31" s="497"/>
      <c r="KSV31" s="497"/>
      <c r="KSW31" s="497"/>
      <c r="KSX31" s="497"/>
      <c r="KSY31" s="497"/>
      <c r="KSZ31" s="497"/>
      <c r="KTA31" s="497"/>
      <c r="KTB31" s="497"/>
      <c r="KTC31" s="497"/>
      <c r="KTD31" s="497"/>
      <c r="KTE31" s="497"/>
      <c r="KTF31" s="497"/>
      <c r="KTG31" s="497"/>
      <c r="KTH31" s="497"/>
      <c r="KTI31" s="497"/>
      <c r="KTJ31" s="497"/>
      <c r="KTK31" s="497"/>
      <c r="KTL31" s="497"/>
      <c r="KTM31" s="497"/>
      <c r="KTN31" s="497"/>
      <c r="KTO31" s="497"/>
      <c r="KTP31" s="497"/>
      <c r="KTQ31" s="497"/>
      <c r="KTR31" s="497"/>
      <c r="KTS31" s="497"/>
      <c r="KTT31" s="497"/>
      <c r="KTU31" s="497"/>
      <c r="KTV31" s="497"/>
      <c r="KTW31" s="497"/>
      <c r="KTX31" s="497"/>
      <c r="KTY31" s="497"/>
      <c r="KTZ31" s="497"/>
      <c r="KUA31" s="497"/>
      <c r="KUB31" s="497"/>
      <c r="KUC31" s="497"/>
      <c r="KUD31" s="497"/>
      <c r="KUE31" s="497"/>
      <c r="KUF31" s="497"/>
      <c r="KUG31" s="497"/>
      <c r="KUH31" s="497"/>
      <c r="KUI31" s="497"/>
      <c r="KUJ31" s="497"/>
      <c r="KUK31" s="497"/>
      <c r="KUL31" s="497"/>
      <c r="KUM31" s="497"/>
      <c r="KUN31" s="497"/>
      <c r="KUO31" s="497"/>
      <c r="KUP31" s="497"/>
      <c r="KUQ31" s="497"/>
      <c r="KUR31" s="497"/>
      <c r="KUS31" s="497"/>
      <c r="KUT31" s="497"/>
      <c r="KUU31" s="497"/>
      <c r="KUV31" s="497"/>
      <c r="KUW31" s="497"/>
      <c r="KUX31" s="497"/>
      <c r="KUY31" s="497"/>
      <c r="KUZ31" s="497"/>
      <c r="KVA31" s="497"/>
      <c r="KVB31" s="497"/>
      <c r="KVC31" s="497"/>
      <c r="KVD31" s="497"/>
      <c r="KVE31" s="497"/>
      <c r="KVF31" s="497"/>
      <c r="KVG31" s="497"/>
      <c r="KVH31" s="497"/>
      <c r="KVI31" s="497"/>
      <c r="KVJ31" s="497"/>
      <c r="KVK31" s="497"/>
      <c r="KVL31" s="497"/>
      <c r="KVM31" s="497"/>
      <c r="KVN31" s="497"/>
      <c r="KVO31" s="497"/>
      <c r="KVP31" s="497"/>
      <c r="KVQ31" s="497"/>
      <c r="KVR31" s="497"/>
      <c r="KVS31" s="497"/>
      <c r="KVT31" s="497"/>
      <c r="KVU31" s="497"/>
      <c r="KVV31" s="497"/>
      <c r="KVW31" s="497"/>
      <c r="KVX31" s="497"/>
      <c r="KVY31" s="497"/>
      <c r="KVZ31" s="497"/>
      <c r="KWA31" s="497"/>
      <c r="KWB31" s="497"/>
      <c r="KWC31" s="497"/>
      <c r="KWD31" s="497"/>
      <c r="KWE31" s="497"/>
      <c r="KWF31" s="497"/>
      <c r="KWG31" s="497"/>
      <c r="KWH31" s="497"/>
      <c r="KWI31" s="497"/>
      <c r="KWJ31" s="497"/>
      <c r="KWK31" s="497"/>
      <c r="KWL31" s="497"/>
      <c r="KWM31" s="497"/>
      <c r="KWN31" s="497"/>
      <c r="KWO31" s="497"/>
      <c r="KWP31" s="497"/>
      <c r="KWQ31" s="497"/>
      <c r="KWR31" s="497"/>
      <c r="KWS31" s="497"/>
      <c r="KWT31" s="497"/>
      <c r="KWU31" s="497"/>
      <c r="KWV31" s="497"/>
      <c r="KWW31" s="497"/>
      <c r="KWX31" s="497"/>
      <c r="KWY31" s="497"/>
      <c r="KWZ31" s="497"/>
      <c r="KXA31" s="497"/>
      <c r="KXB31" s="497"/>
      <c r="KXC31" s="497"/>
      <c r="KXD31" s="497"/>
      <c r="KXE31" s="497"/>
      <c r="KXF31" s="497"/>
      <c r="KXG31" s="497"/>
      <c r="KXH31" s="497"/>
      <c r="KXI31" s="497"/>
      <c r="KXJ31" s="497"/>
      <c r="KXK31" s="497"/>
      <c r="KXL31" s="497"/>
      <c r="KXM31" s="497"/>
      <c r="KXN31" s="497"/>
      <c r="KXO31" s="497"/>
      <c r="KXP31" s="497"/>
      <c r="KXQ31" s="497"/>
      <c r="KXR31" s="497"/>
      <c r="KXS31" s="497"/>
      <c r="KXT31" s="497"/>
      <c r="KXU31" s="497"/>
      <c r="KXV31" s="497"/>
      <c r="KXW31" s="497"/>
      <c r="KXX31" s="497"/>
      <c r="KXY31" s="497"/>
      <c r="KXZ31" s="497"/>
      <c r="KYA31" s="497"/>
      <c r="KYB31" s="497"/>
      <c r="KYC31" s="497"/>
      <c r="KYD31" s="497"/>
      <c r="KYE31" s="497"/>
      <c r="KYF31" s="497"/>
      <c r="KYG31" s="497"/>
      <c r="KYH31" s="497"/>
      <c r="KYI31" s="497"/>
      <c r="KYJ31" s="497"/>
      <c r="KYK31" s="497"/>
      <c r="KYL31" s="497"/>
      <c r="KYM31" s="497"/>
      <c r="KYN31" s="497"/>
      <c r="KYO31" s="497"/>
      <c r="KYP31" s="497"/>
      <c r="KYQ31" s="497"/>
      <c r="KYR31" s="497"/>
      <c r="KYS31" s="497"/>
      <c r="KYT31" s="497"/>
      <c r="KYU31" s="497"/>
      <c r="KYV31" s="497"/>
      <c r="KYW31" s="497"/>
      <c r="KYX31" s="497"/>
      <c r="KYY31" s="497"/>
      <c r="KYZ31" s="497"/>
      <c r="KZA31" s="497"/>
      <c r="KZB31" s="497"/>
      <c r="KZC31" s="497"/>
      <c r="KZD31" s="497"/>
      <c r="KZE31" s="497"/>
      <c r="KZF31" s="497"/>
      <c r="KZG31" s="497"/>
      <c r="KZH31" s="497"/>
      <c r="KZI31" s="497"/>
      <c r="KZJ31" s="497"/>
      <c r="KZK31" s="497"/>
      <c r="KZL31" s="497"/>
      <c r="KZM31" s="497"/>
      <c r="KZN31" s="497"/>
      <c r="KZO31" s="497"/>
      <c r="KZP31" s="497"/>
      <c r="KZQ31" s="497"/>
      <c r="KZR31" s="497"/>
      <c r="KZS31" s="497"/>
      <c r="KZT31" s="497"/>
      <c r="KZU31" s="497"/>
      <c r="KZV31" s="497"/>
      <c r="KZW31" s="497"/>
      <c r="KZX31" s="497"/>
      <c r="KZY31" s="497"/>
      <c r="KZZ31" s="497"/>
      <c r="LAA31" s="497"/>
      <c r="LAB31" s="497"/>
      <c r="LAC31" s="497"/>
      <c r="LAD31" s="497"/>
      <c r="LAE31" s="497"/>
      <c r="LAF31" s="497"/>
      <c r="LAG31" s="497"/>
      <c r="LAH31" s="497"/>
      <c r="LAI31" s="497"/>
      <c r="LAJ31" s="497"/>
      <c r="LAK31" s="497"/>
      <c r="LAL31" s="497"/>
      <c r="LAM31" s="497"/>
      <c r="LAN31" s="497"/>
      <c r="LAO31" s="497"/>
      <c r="LAP31" s="497"/>
      <c r="LAQ31" s="497"/>
      <c r="LAR31" s="497"/>
      <c r="LAS31" s="497"/>
      <c r="LAT31" s="497"/>
      <c r="LAU31" s="497"/>
      <c r="LAV31" s="497"/>
      <c r="LAW31" s="497"/>
      <c r="LAX31" s="497"/>
      <c r="LAY31" s="497"/>
      <c r="LAZ31" s="497"/>
      <c r="LBA31" s="497"/>
      <c r="LBB31" s="497"/>
      <c r="LBC31" s="497"/>
      <c r="LBD31" s="497"/>
      <c r="LBE31" s="497"/>
      <c r="LBF31" s="497"/>
      <c r="LBG31" s="497"/>
      <c r="LBH31" s="497"/>
      <c r="LBI31" s="497"/>
      <c r="LBJ31" s="497"/>
      <c r="LBK31" s="497"/>
      <c r="LBL31" s="497"/>
      <c r="LBM31" s="497"/>
      <c r="LBN31" s="497"/>
      <c r="LBO31" s="497"/>
      <c r="LBP31" s="497"/>
      <c r="LBQ31" s="497"/>
      <c r="LBR31" s="497"/>
      <c r="LBS31" s="497"/>
      <c r="LBT31" s="497"/>
      <c r="LBU31" s="497"/>
      <c r="LBV31" s="497"/>
      <c r="LBW31" s="497"/>
      <c r="LBX31" s="497"/>
      <c r="LBY31" s="497"/>
      <c r="LBZ31" s="497"/>
      <c r="LCA31" s="497"/>
      <c r="LCB31" s="497"/>
      <c r="LCC31" s="497"/>
      <c r="LCD31" s="497"/>
      <c r="LCE31" s="497"/>
      <c r="LCF31" s="497"/>
      <c r="LCG31" s="497"/>
      <c r="LCH31" s="497"/>
      <c r="LCI31" s="497"/>
      <c r="LCJ31" s="497"/>
      <c r="LCK31" s="497"/>
      <c r="LCL31" s="497"/>
      <c r="LCM31" s="497"/>
      <c r="LCN31" s="497"/>
      <c r="LCO31" s="497"/>
      <c r="LCP31" s="497"/>
      <c r="LCQ31" s="497"/>
      <c r="LCR31" s="497"/>
      <c r="LCS31" s="497"/>
      <c r="LCT31" s="497"/>
      <c r="LCU31" s="497"/>
      <c r="LCV31" s="497"/>
      <c r="LCW31" s="497"/>
      <c r="LCX31" s="497"/>
      <c r="LCY31" s="497"/>
      <c r="LCZ31" s="497"/>
      <c r="LDA31" s="497"/>
      <c r="LDB31" s="497"/>
      <c r="LDC31" s="497"/>
      <c r="LDD31" s="497"/>
      <c r="LDE31" s="497"/>
      <c r="LDF31" s="497"/>
      <c r="LDG31" s="497"/>
      <c r="LDH31" s="497"/>
      <c r="LDI31" s="497"/>
      <c r="LDJ31" s="497"/>
      <c r="LDK31" s="497"/>
      <c r="LDL31" s="497"/>
      <c r="LDM31" s="497"/>
      <c r="LDN31" s="497"/>
      <c r="LDO31" s="497"/>
      <c r="LDP31" s="497"/>
      <c r="LDQ31" s="497"/>
      <c r="LDR31" s="497"/>
      <c r="LDS31" s="497"/>
      <c r="LDT31" s="497"/>
      <c r="LDU31" s="497"/>
      <c r="LDV31" s="497"/>
      <c r="LDW31" s="497"/>
      <c r="LDX31" s="497"/>
      <c r="LDY31" s="497"/>
      <c r="LDZ31" s="497"/>
      <c r="LEA31" s="497"/>
      <c r="LEB31" s="497"/>
      <c r="LEC31" s="497"/>
      <c r="LED31" s="497"/>
      <c r="LEE31" s="497"/>
      <c r="LEF31" s="497"/>
      <c r="LEG31" s="497"/>
      <c r="LEH31" s="497"/>
      <c r="LEI31" s="497"/>
      <c r="LEJ31" s="497"/>
      <c r="LEK31" s="497"/>
      <c r="LEL31" s="497"/>
      <c r="LEM31" s="497"/>
      <c r="LEN31" s="497"/>
      <c r="LEO31" s="497"/>
      <c r="LEP31" s="497"/>
      <c r="LEQ31" s="497"/>
      <c r="LER31" s="497"/>
      <c r="LES31" s="497"/>
      <c r="LET31" s="497"/>
      <c r="LEU31" s="497"/>
      <c r="LEV31" s="497"/>
      <c r="LEW31" s="497"/>
      <c r="LEX31" s="497"/>
      <c r="LEY31" s="497"/>
      <c r="LEZ31" s="497"/>
      <c r="LFA31" s="497"/>
      <c r="LFB31" s="497"/>
      <c r="LFC31" s="497"/>
      <c r="LFD31" s="497"/>
      <c r="LFE31" s="497"/>
      <c r="LFF31" s="497"/>
      <c r="LFG31" s="497"/>
      <c r="LFH31" s="497"/>
      <c r="LFI31" s="497"/>
      <c r="LFJ31" s="497"/>
      <c r="LFK31" s="497"/>
      <c r="LFL31" s="497"/>
      <c r="LFM31" s="497"/>
      <c r="LFN31" s="497"/>
      <c r="LFO31" s="497"/>
      <c r="LFP31" s="497"/>
      <c r="LFQ31" s="497"/>
      <c r="LFR31" s="497"/>
      <c r="LFS31" s="497"/>
      <c r="LFT31" s="497"/>
      <c r="LFU31" s="497"/>
      <c r="LFV31" s="497"/>
      <c r="LFW31" s="497"/>
      <c r="LFX31" s="497"/>
      <c r="LFY31" s="497"/>
      <c r="LFZ31" s="497"/>
      <c r="LGA31" s="497"/>
      <c r="LGB31" s="497"/>
      <c r="LGC31" s="497"/>
      <c r="LGD31" s="497"/>
      <c r="LGE31" s="497"/>
      <c r="LGF31" s="497"/>
      <c r="LGG31" s="497"/>
      <c r="LGH31" s="497"/>
      <c r="LGI31" s="497"/>
      <c r="LGJ31" s="497"/>
      <c r="LGK31" s="497"/>
      <c r="LGL31" s="497"/>
      <c r="LGM31" s="497"/>
      <c r="LGN31" s="497"/>
      <c r="LGO31" s="497"/>
      <c r="LGP31" s="497"/>
      <c r="LGQ31" s="497"/>
      <c r="LGR31" s="497"/>
      <c r="LGS31" s="497"/>
      <c r="LGT31" s="497"/>
      <c r="LGU31" s="497"/>
      <c r="LGV31" s="497"/>
      <c r="LGW31" s="497"/>
      <c r="LGX31" s="497"/>
      <c r="LGY31" s="497"/>
      <c r="LGZ31" s="497"/>
      <c r="LHA31" s="497"/>
      <c r="LHB31" s="497"/>
      <c r="LHC31" s="497"/>
      <c r="LHD31" s="497"/>
      <c r="LHE31" s="497"/>
      <c r="LHF31" s="497"/>
      <c r="LHG31" s="497"/>
      <c r="LHH31" s="497"/>
      <c r="LHI31" s="497"/>
      <c r="LHJ31" s="497"/>
      <c r="LHK31" s="497"/>
      <c r="LHL31" s="497"/>
      <c r="LHM31" s="497"/>
      <c r="LHN31" s="497"/>
      <c r="LHO31" s="497"/>
      <c r="LHP31" s="497"/>
      <c r="LHQ31" s="497"/>
      <c r="LHR31" s="497"/>
      <c r="LHS31" s="497"/>
      <c r="LHT31" s="497"/>
      <c r="LHU31" s="497"/>
      <c r="LHV31" s="497"/>
      <c r="LHW31" s="497"/>
      <c r="LHX31" s="497"/>
      <c r="LHY31" s="497"/>
      <c r="LHZ31" s="497"/>
      <c r="LIA31" s="497"/>
      <c r="LIB31" s="497"/>
      <c r="LIC31" s="497"/>
      <c r="LID31" s="497"/>
      <c r="LIE31" s="497"/>
      <c r="LIF31" s="497"/>
      <c r="LIG31" s="497"/>
      <c r="LIH31" s="497"/>
      <c r="LII31" s="497"/>
      <c r="LIJ31" s="497"/>
      <c r="LIK31" s="497"/>
      <c r="LIL31" s="497"/>
      <c r="LIM31" s="497"/>
      <c r="LIN31" s="497"/>
      <c r="LIO31" s="497"/>
      <c r="LIP31" s="497"/>
      <c r="LIQ31" s="497"/>
      <c r="LIR31" s="497"/>
      <c r="LIS31" s="497"/>
      <c r="LIT31" s="497"/>
      <c r="LIU31" s="497"/>
      <c r="LIV31" s="497"/>
      <c r="LIW31" s="497"/>
      <c r="LIX31" s="497"/>
      <c r="LIY31" s="497"/>
      <c r="LIZ31" s="497"/>
      <c r="LJA31" s="497"/>
      <c r="LJB31" s="497"/>
      <c r="LJC31" s="497"/>
      <c r="LJD31" s="497"/>
      <c r="LJE31" s="497"/>
      <c r="LJF31" s="497"/>
      <c r="LJG31" s="497"/>
      <c r="LJH31" s="497"/>
      <c r="LJI31" s="497"/>
      <c r="LJJ31" s="497"/>
      <c r="LJK31" s="497"/>
      <c r="LJL31" s="497"/>
      <c r="LJM31" s="497"/>
      <c r="LJN31" s="497"/>
      <c r="LJO31" s="497"/>
      <c r="LJP31" s="497"/>
      <c r="LJQ31" s="497"/>
      <c r="LJR31" s="497"/>
      <c r="LJS31" s="497"/>
      <c r="LJT31" s="497"/>
      <c r="LJU31" s="497"/>
      <c r="LJV31" s="497"/>
      <c r="LJW31" s="497"/>
      <c r="LJX31" s="497"/>
      <c r="LJY31" s="497"/>
      <c r="LJZ31" s="497"/>
      <c r="LKA31" s="497"/>
      <c r="LKB31" s="497"/>
      <c r="LKC31" s="497"/>
      <c r="LKD31" s="497"/>
      <c r="LKE31" s="497"/>
      <c r="LKF31" s="497"/>
      <c r="LKG31" s="497"/>
      <c r="LKH31" s="497"/>
      <c r="LKI31" s="497"/>
      <c r="LKJ31" s="497"/>
      <c r="LKK31" s="497"/>
      <c r="LKL31" s="497"/>
      <c r="LKM31" s="497"/>
      <c r="LKN31" s="497"/>
      <c r="LKO31" s="497"/>
      <c r="LKP31" s="497"/>
      <c r="LKQ31" s="497"/>
      <c r="LKR31" s="497"/>
      <c r="LKS31" s="497"/>
      <c r="LKT31" s="497"/>
      <c r="LKU31" s="497"/>
      <c r="LKV31" s="497"/>
      <c r="LKW31" s="497"/>
      <c r="LKX31" s="497"/>
      <c r="LKY31" s="497"/>
      <c r="LKZ31" s="497"/>
      <c r="LLA31" s="497"/>
      <c r="LLB31" s="497"/>
      <c r="LLC31" s="497"/>
      <c r="LLD31" s="497"/>
      <c r="LLE31" s="497"/>
      <c r="LLF31" s="497"/>
      <c r="LLG31" s="497"/>
      <c r="LLH31" s="497"/>
      <c r="LLI31" s="497"/>
      <c r="LLJ31" s="497"/>
      <c r="LLK31" s="497"/>
      <c r="LLL31" s="497"/>
      <c r="LLM31" s="497"/>
      <c r="LLN31" s="497"/>
      <c r="LLO31" s="497"/>
      <c r="LLP31" s="497"/>
      <c r="LLQ31" s="497"/>
      <c r="LLR31" s="497"/>
      <c r="LLS31" s="497"/>
      <c r="LLT31" s="497"/>
      <c r="LLU31" s="497"/>
      <c r="LLV31" s="497"/>
      <c r="LLW31" s="497"/>
      <c r="LLX31" s="497"/>
      <c r="LLY31" s="497"/>
      <c r="LLZ31" s="497"/>
      <c r="LMA31" s="497"/>
      <c r="LMB31" s="497"/>
      <c r="LMC31" s="497"/>
      <c r="LMD31" s="497"/>
      <c r="LME31" s="497"/>
      <c r="LMF31" s="497"/>
      <c r="LMG31" s="497"/>
      <c r="LMH31" s="497"/>
      <c r="LMI31" s="497"/>
      <c r="LMJ31" s="497"/>
      <c r="LMK31" s="497"/>
      <c r="LML31" s="497"/>
      <c r="LMM31" s="497"/>
      <c r="LMN31" s="497"/>
      <c r="LMO31" s="497"/>
      <c r="LMP31" s="497"/>
      <c r="LMQ31" s="497"/>
      <c r="LMR31" s="497"/>
      <c r="LMS31" s="497"/>
      <c r="LMT31" s="497"/>
      <c r="LMU31" s="497"/>
      <c r="LMV31" s="497"/>
      <c r="LMW31" s="497"/>
      <c r="LMX31" s="497"/>
      <c r="LMY31" s="497"/>
      <c r="LMZ31" s="497"/>
      <c r="LNA31" s="497"/>
      <c r="LNB31" s="497"/>
      <c r="LNC31" s="497"/>
      <c r="LND31" s="497"/>
      <c r="LNE31" s="497"/>
      <c r="LNF31" s="497"/>
      <c r="LNG31" s="497"/>
      <c r="LNH31" s="497"/>
      <c r="LNI31" s="497"/>
      <c r="LNJ31" s="497"/>
      <c r="LNK31" s="497"/>
      <c r="LNL31" s="497"/>
      <c r="LNM31" s="497"/>
      <c r="LNN31" s="497"/>
      <c r="LNO31" s="497"/>
      <c r="LNP31" s="497"/>
      <c r="LNQ31" s="497"/>
      <c r="LNR31" s="497"/>
      <c r="LNS31" s="497"/>
      <c r="LNT31" s="497"/>
      <c r="LNU31" s="497"/>
      <c r="LNV31" s="497"/>
      <c r="LNW31" s="497"/>
      <c r="LNX31" s="497"/>
      <c r="LNY31" s="497"/>
      <c r="LNZ31" s="497"/>
      <c r="LOA31" s="497"/>
      <c r="LOB31" s="497"/>
      <c r="LOC31" s="497"/>
      <c r="LOD31" s="497"/>
      <c r="LOE31" s="497"/>
      <c r="LOF31" s="497"/>
      <c r="LOG31" s="497"/>
      <c r="LOH31" s="497"/>
      <c r="LOI31" s="497"/>
      <c r="LOJ31" s="497"/>
      <c r="LOK31" s="497"/>
      <c r="LOL31" s="497"/>
      <c r="LOM31" s="497"/>
      <c r="LON31" s="497"/>
      <c r="LOO31" s="497"/>
      <c r="LOP31" s="497"/>
      <c r="LOQ31" s="497"/>
      <c r="LOR31" s="497"/>
      <c r="LOS31" s="497"/>
      <c r="LOT31" s="497"/>
      <c r="LOU31" s="497"/>
      <c r="LOV31" s="497"/>
      <c r="LOW31" s="497"/>
      <c r="LOX31" s="497"/>
      <c r="LOY31" s="497"/>
      <c r="LOZ31" s="497"/>
      <c r="LPA31" s="497"/>
      <c r="LPB31" s="497"/>
      <c r="LPC31" s="497"/>
      <c r="LPD31" s="497"/>
      <c r="LPE31" s="497"/>
      <c r="LPF31" s="497"/>
      <c r="LPG31" s="497"/>
      <c r="LPH31" s="497"/>
      <c r="LPI31" s="497"/>
      <c r="LPJ31" s="497"/>
      <c r="LPK31" s="497"/>
      <c r="LPL31" s="497"/>
      <c r="LPM31" s="497"/>
      <c r="LPN31" s="497"/>
      <c r="LPO31" s="497"/>
      <c r="LPP31" s="497"/>
      <c r="LPQ31" s="497"/>
      <c r="LPR31" s="497"/>
      <c r="LPS31" s="497"/>
      <c r="LPT31" s="497"/>
      <c r="LPU31" s="497"/>
      <c r="LPV31" s="497"/>
      <c r="LPW31" s="497"/>
      <c r="LPX31" s="497"/>
      <c r="LPY31" s="497"/>
      <c r="LPZ31" s="497"/>
      <c r="LQA31" s="497"/>
      <c r="LQB31" s="497"/>
      <c r="LQC31" s="497"/>
      <c r="LQD31" s="497"/>
      <c r="LQE31" s="497"/>
      <c r="LQF31" s="497"/>
      <c r="LQG31" s="497"/>
      <c r="LQH31" s="497"/>
      <c r="LQI31" s="497"/>
      <c r="LQJ31" s="497"/>
      <c r="LQK31" s="497"/>
      <c r="LQL31" s="497"/>
      <c r="LQM31" s="497"/>
      <c r="LQN31" s="497"/>
      <c r="LQO31" s="497"/>
      <c r="LQP31" s="497"/>
      <c r="LQQ31" s="497"/>
      <c r="LQR31" s="497"/>
      <c r="LQS31" s="497"/>
      <c r="LQT31" s="497"/>
      <c r="LQU31" s="497"/>
      <c r="LQV31" s="497"/>
      <c r="LQW31" s="497"/>
      <c r="LQX31" s="497"/>
      <c r="LQY31" s="497"/>
      <c r="LQZ31" s="497"/>
      <c r="LRA31" s="497"/>
      <c r="LRB31" s="497"/>
      <c r="LRC31" s="497"/>
      <c r="LRD31" s="497"/>
      <c r="LRE31" s="497"/>
      <c r="LRF31" s="497"/>
      <c r="LRG31" s="497"/>
      <c r="LRH31" s="497"/>
      <c r="LRI31" s="497"/>
      <c r="LRJ31" s="497"/>
      <c r="LRK31" s="497"/>
      <c r="LRL31" s="497"/>
      <c r="LRM31" s="497"/>
      <c r="LRN31" s="497"/>
      <c r="LRO31" s="497"/>
      <c r="LRP31" s="497"/>
      <c r="LRQ31" s="497"/>
      <c r="LRR31" s="497"/>
      <c r="LRS31" s="497"/>
      <c r="LRT31" s="497"/>
      <c r="LRU31" s="497"/>
      <c r="LRV31" s="497"/>
      <c r="LRW31" s="497"/>
      <c r="LRX31" s="497"/>
      <c r="LRY31" s="497"/>
      <c r="LRZ31" s="497"/>
      <c r="LSA31" s="497"/>
      <c r="LSB31" s="497"/>
      <c r="LSC31" s="497"/>
      <c r="LSD31" s="497"/>
      <c r="LSE31" s="497"/>
      <c r="LSF31" s="497"/>
      <c r="LSG31" s="497"/>
      <c r="LSH31" s="497"/>
      <c r="LSI31" s="497"/>
      <c r="LSJ31" s="497"/>
      <c r="LSK31" s="497"/>
      <c r="LSL31" s="497"/>
      <c r="LSM31" s="497"/>
      <c r="LSN31" s="497"/>
      <c r="LSO31" s="497"/>
      <c r="LSP31" s="497"/>
      <c r="LSQ31" s="497"/>
      <c r="LSR31" s="497"/>
      <c r="LSS31" s="497"/>
      <c r="LST31" s="497"/>
      <c r="LSU31" s="497"/>
      <c r="LSV31" s="497"/>
      <c r="LSW31" s="497"/>
      <c r="LSX31" s="497"/>
      <c r="LSY31" s="497"/>
      <c r="LSZ31" s="497"/>
      <c r="LTA31" s="497"/>
      <c r="LTB31" s="497"/>
      <c r="LTC31" s="497"/>
      <c r="LTD31" s="497"/>
      <c r="LTE31" s="497"/>
      <c r="LTF31" s="497"/>
      <c r="LTG31" s="497"/>
      <c r="LTH31" s="497"/>
      <c r="LTI31" s="497"/>
      <c r="LTJ31" s="497"/>
      <c r="LTK31" s="497"/>
      <c r="LTL31" s="497"/>
      <c r="LTM31" s="497"/>
      <c r="LTN31" s="497"/>
      <c r="LTO31" s="497"/>
      <c r="LTP31" s="497"/>
      <c r="LTQ31" s="497"/>
      <c r="LTR31" s="497"/>
      <c r="LTS31" s="497"/>
      <c r="LTT31" s="497"/>
      <c r="LTU31" s="497"/>
      <c r="LTV31" s="497"/>
      <c r="LTW31" s="497"/>
      <c r="LTX31" s="497"/>
      <c r="LTY31" s="497"/>
      <c r="LTZ31" s="497"/>
      <c r="LUA31" s="497"/>
      <c r="LUB31" s="497"/>
      <c r="LUC31" s="497"/>
      <c r="LUD31" s="497"/>
      <c r="LUE31" s="497"/>
      <c r="LUF31" s="497"/>
      <c r="LUG31" s="497"/>
      <c r="LUH31" s="497"/>
      <c r="LUI31" s="497"/>
      <c r="LUJ31" s="497"/>
      <c r="LUK31" s="497"/>
      <c r="LUL31" s="497"/>
      <c r="LUM31" s="497"/>
      <c r="LUN31" s="497"/>
      <c r="LUO31" s="497"/>
      <c r="LUP31" s="497"/>
      <c r="LUQ31" s="497"/>
      <c r="LUR31" s="497"/>
      <c r="LUS31" s="497"/>
      <c r="LUT31" s="497"/>
      <c r="LUU31" s="497"/>
      <c r="LUV31" s="497"/>
      <c r="LUW31" s="497"/>
      <c r="LUX31" s="497"/>
      <c r="LUY31" s="497"/>
      <c r="LUZ31" s="497"/>
      <c r="LVA31" s="497"/>
      <c r="LVB31" s="497"/>
      <c r="LVC31" s="497"/>
      <c r="LVD31" s="497"/>
      <c r="LVE31" s="497"/>
      <c r="LVF31" s="497"/>
      <c r="LVG31" s="497"/>
      <c r="LVH31" s="497"/>
      <c r="LVI31" s="497"/>
      <c r="LVJ31" s="497"/>
      <c r="LVK31" s="497"/>
      <c r="LVL31" s="497"/>
      <c r="LVM31" s="497"/>
      <c r="LVN31" s="497"/>
      <c r="LVO31" s="497"/>
      <c r="LVP31" s="497"/>
      <c r="LVQ31" s="497"/>
      <c r="LVR31" s="497"/>
      <c r="LVS31" s="497"/>
      <c r="LVT31" s="497"/>
      <c r="LVU31" s="497"/>
      <c r="LVV31" s="497"/>
      <c r="LVW31" s="497"/>
      <c r="LVX31" s="497"/>
      <c r="LVY31" s="497"/>
      <c r="LVZ31" s="497"/>
      <c r="LWA31" s="497"/>
      <c r="LWB31" s="497"/>
      <c r="LWC31" s="497"/>
      <c r="LWD31" s="497"/>
      <c r="LWE31" s="497"/>
      <c r="LWF31" s="497"/>
      <c r="LWG31" s="497"/>
      <c r="LWH31" s="497"/>
      <c r="LWI31" s="497"/>
      <c r="LWJ31" s="497"/>
      <c r="LWK31" s="497"/>
      <c r="LWL31" s="497"/>
      <c r="LWM31" s="497"/>
      <c r="LWN31" s="497"/>
      <c r="LWO31" s="497"/>
      <c r="LWP31" s="497"/>
      <c r="LWQ31" s="497"/>
      <c r="LWR31" s="497"/>
      <c r="LWS31" s="497"/>
      <c r="LWT31" s="497"/>
      <c r="LWU31" s="497"/>
      <c r="LWV31" s="497"/>
      <c r="LWW31" s="497"/>
      <c r="LWX31" s="497"/>
      <c r="LWY31" s="497"/>
      <c r="LWZ31" s="497"/>
      <c r="LXA31" s="497"/>
      <c r="LXB31" s="497"/>
      <c r="LXC31" s="497"/>
      <c r="LXD31" s="497"/>
      <c r="LXE31" s="497"/>
      <c r="LXF31" s="497"/>
      <c r="LXG31" s="497"/>
      <c r="LXH31" s="497"/>
      <c r="LXI31" s="497"/>
      <c r="LXJ31" s="497"/>
      <c r="LXK31" s="497"/>
      <c r="LXL31" s="497"/>
      <c r="LXM31" s="497"/>
      <c r="LXN31" s="497"/>
      <c r="LXO31" s="497"/>
      <c r="LXP31" s="497"/>
      <c r="LXQ31" s="497"/>
      <c r="LXR31" s="497"/>
      <c r="LXS31" s="497"/>
      <c r="LXT31" s="497"/>
      <c r="LXU31" s="497"/>
      <c r="LXV31" s="497"/>
      <c r="LXW31" s="497"/>
      <c r="LXX31" s="497"/>
      <c r="LXY31" s="497"/>
      <c r="LXZ31" s="497"/>
      <c r="LYA31" s="497"/>
      <c r="LYB31" s="497"/>
      <c r="LYC31" s="497"/>
      <c r="LYD31" s="497"/>
      <c r="LYE31" s="497"/>
      <c r="LYF31" s="497"/>
      <c r="LYG31" s="497"/>
      <c r="LYH31" s="497"/>
      <c r="LYI31" s="497"/>
      <c r="LYJ31" s="497"/>
      <c r="LYK31" s="497"/>
      <c r="LYL31" s="497"/>
      <c r="LYM31" s="497"/>
      <c r="LYN31" s="497"/>
      <c r="LYO31" s="497"/>
      <c r="LYP31" s="497"/>
      <c r="LYQ31" s="497"/>
      <c r="LYR31" s="497"/>
      <c r="LYS31" s="497"/>
      <c r="LYT31" s="497"/>
      <c r="LYU31" s="497"/>
      <c r="LYV31" s="497"/>
      <c r="LYW31" s="497"/>
      <c r="LYX31" s="497"/>
      <c r="LYY31" s="497"/>
      <c r="LYZ31" s="497"/>
      <c r="LZA31" s="497"/>
      <c r="LZB31" s="497"/>
      <c r="LZC31" s="497"/>
      <c r="LZD31" s="497"/>
      <c r="LZE31" s="497"/>
      <c r="LZF31" s="497"/>
      <c r="LZG31" s="497"/>
      <c r="LZH31" s="497"/>
      <c r="LZI31" s="497"/>
      <c r="LZJ31" s="497"/>
      <c r="LZK31" s="497"/>
      <c r="LZL31" s="497"/>
      <c r="LZM31" s="497"/>
      <c r="LZN31" s="497"/>
      <c r="LZO31" s="497"/>
      <c r="LZP31" s="497"/>
      <c r="LZQ31" s="497"/>
      <c r="LZR31" s="497"/>
      <c r="LZS31" s="497"/>
      <c r="LZT31" s="497"/>
      <c r="LZU31" s="497"/>
      <c r="LZV31" s="497"/>
      <c r="LZW31" s="497"/>
      <c r="LZX31" s="497"/>
      <c r="LZY31" s="497"/>
      <c r="LZZ31" s="497"/>
      <c r="MAA31" s="497"/>
      <c r="MAB31" s="497"/>
      <c r="MAC31" s="497"/>
      <c r="MAD31" s="497"/>
      <c r="MAE31" s="497"/>
      <c r="MAF31" s="497"/>
      <c r="MAG31" s="497"/>
      <c r="MAH31" s="497"/>
      <c r="MAI31" s="497"/>
      <c r="MAJ31" s="497"/>
      <c r="MAK31" s="497"/>
      <c r="MAL31" s="497"/>
      <c r="MAM31" s="497"/>
      <c r="MAN31" s="497"/>
      <c r="MAO31" s="497"/>
      <c r="MAP31" s="497"/>
      <c r="MAQ31" s="497"/>
      <c r="MAR31" s="497"/>
      <c r="MAS31" s="497"/>
      <c r="MAT31" s="497"/>
      <c r="MAU31" s="497"/>
      <c r="MAV31" s="497"/>
      <c r="MAW31" s="497"/>
      <c r="MAX31" s="497"/>
      <c r="MAY31" s="497"/>
      <c r="MAZ31" s="497"/>
      <c r="MBA31" s="497"/>
      <c r="MBB31" s="497"/>
      <c r="MBC31" s="497"/>
      <c r="MBD31" s="497"/>
      <c r="MBE31" s="497"/>
      <c r="MBF31" s="497"/>
      <c r="MBG31" s="497"/>
      <c r="MBH31" s="497"/>
      <c r="MBI31" s="497"/>
      <c r="MBJ31" s="497"/>
      <c r="MBK31" s="497"/>
      <c r="MBL31" s="497"/>
      <c r="MBM31" s="497"/>
      <c r="MBN31" s="497"/>
      <c r="MBO31" s="497"/>
      <c r="MBP31" s="497"/>
      <c r="MBQ31" s="497"/>
      <c r="MBR31" s="497"/>
      <c r="MBS31" s="497"/>
      <c r="MBT31" s="497"/>
      <c r="MBU31" s="497"/>
      <c r="MBV31" s="497"/>
      <c r="MBW31" s="497"/>
      <c r="MBX31" s="497"/>
      <c r="MBY31" s="497"/>
      <c r="MBZ31" s="497"/>
      <c r="MCA31" s="497"/>
      <c r="MCB31" s="497"/>
      <c r="MCC31" s="497"/>
      <c r="MCD31" s="497"/>
      <c r="MCE31" s="497"/>
      <c r="MCF31" s="497"/>
      <c r="MCG31" s="497"/>
      <c r="MCH31" s="497"/>
      <c r="MCI31" s="497"/>
      <c r="MCJ31" s="497"/>
      <c r="MCK31" s="497"/>
      <c r="MCL31" s="497"/>
      <c r="MCM31" s="497"/>
      <c r="MCN31" s="497"/>
      <c r="MCO31" s="497"/>
      <c r="MCP31" s="497"/>
      <c r="MCQ31" s="497"/>
      <c r="MCR31" s="497"/>
      <c r="MCS31" s="497"/>
      <c r="MCT31" s="497"/>
      <c r="MCU31" s="497"/>
      <c r="MCV31" s="497"/>
      <c r="MCW31" s="497"/>
      <c r="MCX31" s="497"/>
      <c r="MCY31" s="497"/>
      <c r="MCZ31" s="497"/>
      <c r="MDA31" s="497"/>
      <c r="MDB31" s="497"/>
      <c r="MDC31" s="497"/>
      <c r="MDD31" s="497"/>
      <c r="MDE31" s="497"/>
      <c r="MDF31" s="497"/>
      <c r="MDG31" s="497"/>
      <c r="MDH31" s="497"/>
      <c r="MDI31" s="497"/>
      <c r="MDJ31" s="497"/>
      <c r="MDK31" s="497"/>
      <c r="MDL31" s="497"/>
      <c r="MDM31" s="497"/>
      <c r="MDN31" s="497"/>
      <c r="MDO31" s="497"/>
      <c r="MDP31" s="497"/>
      <c r="MDQ31" s="497"/>
      <c r="MDR31" s="497"/>
      <c r="MDS31" s="497"/>
      <c r="MDT31" s="497"/>
      <c r="MDU31" s="497"/>
      <c r="MDV31" s="497"/>
      <c r="MDW31" s="497"/>
      <c r="MDX31" s="497"/>
      <c r="MDY31" s="497"/>
      <c r="MDZ31" s="497"/>
      <c r="MEA31" s="497"/>
      <c r="MEB31" s="497"/>
      <c r="MEC31" s="497"/>
      <c r="MED31" s="497"/>
      <c r="MEE31" s="497"/>
      <c r="MEF31" s="497"/>
      <c r="MEG31" s="497"/>
      <c r="MEH31" s="497"/>
      <c r="MEI31" s="497"/>
      <c r="MEJ31" s="497"/>
      <c r="MEK31" s="497"/>
      <c r="MEL31" s="497"/>
      <c r="MEM31" s="497"/>
      <c r="MEN31" s="497"/>
      <c r="MEO31" s="497"/>
      <c r="MEP31" s="497"/>
      <c r="MEQ31" s="497"/>
      <c r="MER31" s="497"/>
      <c r="MES31" s="497"/>
      <c r="MET31" s="497"/>
      <c r="MEU31" s="497"/>
      <c r="MEV31" s="497"/>
      <c r="MEW31" s="497"/>
      <c r="MEX31" s="497"/>
      <c r="MEY31" s="497"/>
      <c r="MEZ31" s="497"/>
      <c r="MFA31" s="497"/>
      <c r="MFB31" s="497"/>
      <c r="MFC31" s="497"/>
      <c r="MFD31" s="497"/>
      <c r="MFE31" s="497"/>
      <c r="MFF31" s="497"/>
      <c r="MFG31" s="497"/>
      <c r="MFH31" s="497"/>
      <c r="MFI31" s="497"/>
      <c r="MFJ31" s="497"/>
      <c r="MFK31" s="497"/>
      <c r="MFL31" s="497"/>
      <c r="MFM31" s="497"/>
      <c r="MFN31" s="497"/>
      <c r="MFO31" s="497"/>
      <c r="MFP31" s="497"/>
      <c r="MFQ31" s="497"/>
      <c r="MFR31" s="497"/>
      <c r="MFS31" s="497"/>
      <c r="MFT31" s="497"/>
      <c r="MFU31" s="497"/>
      <c r="MFV31" s="497"/>
      <c r="MFW31" s="497"/>
      <c r="MFX31" s="497"/>
      <c r="MFY31" s="497"/>
      <c r="MFZ31" s="497"/>
      <c r="MGA31" s="497"/>
      <c r="MGB31" s="497"/>
      <c r="MGC31" s="497"/>
      <c r="MGD31" s="497"/>
      <c r="MGE31" s="497"/>
      <c r="MGF31" s="497"/>
      <c r="MGG31" s="497"/>
      <c r="MGH31" s="497"/>
      <c r="MGI31" s="497"/>
      <c r="MGJ31" s="497"/>
      <c r="MGK31" s="497"/>
      <c r="MGL31" s="497"/>
      <c r="MGM31" s="497"/>
      <c r="MGN31" s="497"/>
      <c r="MGO31" s="497"/>
      <c r="MGP31" s="497"/>
      <c r="MGQ31" s="497"/>
      <c r="MGR31" s="497"/>
      <c r="MGS31" s="497"/>
      <c r="MGT31" s="497"/>
      <c r="MGU31" s="497"/>
      <c r="MGV31" s="497"/>
      <c r="MGW31" s="497"/>
      <c r="MGX31" s="497"/>
      <c r="MGY31" s="497"/>
      <c r="MGZ31" s="497"/>
      <c r="MHA31" s="497"/>
      <c r="MHB31" s="497"/>
      <c r="MHC31" s="497"/>
      <c r="MHD31" s="497"/>
      <c r="MHE31" s="497"/>
      <c r="MHF31" s="497"/>
      <c r="MHG31" s="497"/>
      <c r="MHH31" s="497"/>
      <c r="MHI31" s="497"/>
      <c r="MHJ31" s="497"/>
      <c r="MHK31" s="497"/>
      <c r="MHL31" s="497"/>
      <c r="MHM31" s="497"/>
      <c r="MHN31" s="497"/>
      <c r="MHO31" s="497"/>
      <c r="MHP31" s="497"/>
      <c r="MHQ31" s="497"/>
      <c r="MHR31" s="497"/>
      <c r="MHS31" s="497"/>
      <c r="MHT31" s="497"/>
      <c r="MHU31" s="497"/>
      <c r="MHV31" s="497"/>
      <c r="MHW31" s="497"/>
      <c r="MHX31" s="497"/>
      <c r="MHY31" s="497"/>
      <c r="MHZ31" s="497"/>
      <c r="MIA31" s="497"/>
      <c r="MIB31" s="497"/>
      <c r="MIC31" s="497"/>
      <c r="MID31" s="497"/>
      <c r="MIE31" s="497"/>
      <c r="MIF31" s="497"/>
      <c r="MIG31" s="497"/>
      <c r="MIH31" s="497"/>
      <c r="MII31" s="497"/>
      <c r="MIJ31" s="497"/>
      <c r="MIK31" s="497"/>
      <c r="MIL31" s="497"/>
      <c r="MIM31" s="497"/>
      <c r="MIN31" s="497"/>
      <c r="MIO31" s="497"/>
      <c r="MIP31" s="497"/>
      <c r="MIQ31" s="497"/>
      <c r="MIR31" s="497"/>
      <c r="MIS31" s="497"/>
      <c r="MIT31" s="497"/>
      <c r="MIU31" s="497"/>
      <c r="MIV31" s="497"/>
      <c r="MIW31" s="497"/>
      <c r="MIX31" s="497"/>
      <c r="MIY31" s="497"/>
      <c r="MIZ31" s="497"/>
      <c r="MJA31" s="497"/>
      <c r="MJB31" s="497"/>
      <c r="MJC31" s="497"/>
      <c r="MJD31" s="497"/>
      <c r="MJE31" s="497"/>
      <c r="MJF31" s="497"/>
      <c r="MJG31" s="497"/>
      <c r="MJH31" s="497"/>
      <c r="MJI31" s="497"/>
      <c r="MJJ31" s="497"/>
      <c r="MJK31" s="497"/>
      <c r="MJL31" s="497"/>
      <c r="MJM31" s="497"/>
      <c r="MJN31" s="497"/>
      <c r="MJO31" s="497"/>
      <c r="MJP31" s="497"/>
      <c r="MJQ31" s="497"/>
      <c r="MJR31" s="497"/>
      <c r="MJS31" s="497"/>
      <c r="MJT31" s="497"/>
      <c r="MJU31" s="497"/>
      <c r="MJV31" s="497"/>
      <c r="MJW31" s="497"/>
      <c r="MJX31" s="497"/>
      <c r="MJY31" s="497"/>
      <c r="MJZ31" s="497"/>
      <c r="MKA31" s="497"/>
      <c r="MKB31" s="497"/>
      <c r="MKC31" s="497"/>
      <c r="MKD31" s="497"/>
      <c r="MKE31" s="497"/>
      <c r="MKF31" s="497"/>
      <c r="MKG31" s="497"/>
      <c r="MKH31" s="497"/>
      <c r="MKI31" s="497"/>
      <c r="MKJ31" s="497"/>
      <c r="MKK31" s="497"/>
      <c r="MKL31" s="497"/>
      <c r="MKM31" s="497"/>
      <c r="MKN31" s="497"/>
      <c r="MKO31" s="497"/>
      <c r="MKP31" s="497"/>
      <c r="MKQ31" s="497"/>
      <c r="MKR31" s="497"/>
      <c r="MKS31" s="497"/>
      <c r="MKT31" s="497"/>
      <c r="MKU31" s="497"/>
      <c r="MKV31" s="497"/>
      <c r="MKW31" s="497"/>
      <c r="MKX31" s="497"/>
      <c r="MKY31" s="497"/>
      <c r="MKZ31" s="497"/>
      <c r="MLA31" s="497"/>
      <c r="MLB31" s="497"/>
      <c r="MLC31" s="497"/>
      <c r="MLD31" s="497"/>
      <c r="MLE31" s="497"/>
      <c r="MLF31" s="497"/>
      <c r="MLG31" s="497"/>
      <c r="MLH31" s="497"/>
      <c r="MLI31" s="497"/>
      <c r="MLJ31" s="497"/>
      <c r="MLK31" s="497"/>
      <c r="MLL31" s="497"/>
      <c r="MLM31" s="497"/>
      <c r="MLN31" s="497"/>
      <c r="MLO31" s="497"/>
      <c r="MLP31" s="497"/>
      <c r="MLQ31" s="497"/>
      <c r="MLR31" s="497"/>
      <c r="MLS31" s="497"/>
      <c r="MLT31" s="497"/>
      <c r="MLU31" s="497"/>
      <c r="MLV31" s="497"/>
      <c r="MLW31" s="497"/>
      <c r="MLX31" s="497"/>
      <c r="MLY31" s="497"/>
      <c r="MLZ31" s="497"/>
      <c r="MMA31" s="497"/>
      <c r="MMB31" s="497"/>
      <c r="MMC31" s="497"/>
      <c r="MMD31" s="497"/>
      <c r="MME31" s="497"/>
      <c r="MMF31" s="497"/>
      <c r="MMG31" s="497"/>
      <c r="MMH31" s="497"/>
      <c r="MMI31" s="497"/>
      <c r="MMJ31" s="497"/>
      <c r="MMK31" s="497"/>
      <c r="MML31" s="497"/>
      <c r="MMM31" s="497"/>
      <c r="MMN31" s="497"/>
      <c r="MMO31" s="497"/>
      <c r="MMP31" s="497"/>
      <c r="MMQ31" s="497"/>
      <c r="MMR31" s="497"/>
      <c r="MMS31" s="497"/>
      <c r="MMT31" s="497"/>
      <c r="MMU31" s="497"/>
      <c r="MMV31" s="497"/>
      <c r="MMW31" s="497"/>
      <c r="MMX31" s="497"/>
      <c r="MMY31" s="497"/>
      <c r="MMZ31" s="497"/>
      <c r="MNA31" s="497"/>
      <c r="MNB31" s="497"/>
      <c r="MNC31" s="497"/>
      <c r="MND31" s="497"/>
      <c r="MNE31" s="497"/>
      <c r="MNF31" s="497"/>
      <c r="MNG31" s="497"/>
      <c r="MNH31" s="497"/>
      <c r="MNI31" s="497"/>
      <c r="MNJ31" s="497"/>
      <c r="MNK31" s="497"/>
      <c r="MNL31" s="497"/>
      <c r="MNM31" s="497"/>
      <c r="MNN31" s="497"/>
      <c r="MNO31" s="497"/>
      <c r="MNP31" s="497"/>
      <c r="MNQ31" s="497"/>
      <c r="MNR31" s="497"/>
      <c r="MNS31" s="497"/>
      <c r="MNT31" s="497"/>
      <c r="MNU31" s="497"/>
      <c r="MNV31" s="497"/>
      <c r="MNW31" s="497"/>
      <c r="MNX31" s="497"/>
      <c r="MNY31" s="497"/>
      <c r="MNZ31" s="497"/>
      <c r="MOA31" s="497"/>
      <c r="MOB31" s="497"/>
      <c r="MOC31" s="497"/>
      <c r="MOD31" s="497"/>
      <c r="MOE31" s="497"/>
      <c r="MOF31" s="497"/>
      <c r="MOG31" s="497"/>
      <c r="MOH31" s="497"/>
      <c r="MOI31" s="497"/>
      <c r="MOJ31" s="497"/>
      <c r="MOK31" s="497"/>
      <c r="MOL31" s="497"/>
      <c r="MOM31" s="497"/>
      <c r="MON31" s="497"/>
      <c r="MOO31" s="497"/>
      <c r="MOP31" s="497"/>
      <c r="MOQ31" s="497"/>
      <c r="MOR31" s="497"/>
      <c r="MOS31" s="497"/>
      <c r="MOT31" s="497"/>
      <c r="MOU31" s="497"/>
      <c r="MOV31" s="497"/>
      <c r="MOW31" s="497"/>
      <c r="MOX31" s="497"/>
      <c r="MOY31" s="497"/>
      <c r="MOZ31" s="497"/>
      <c r="MPA31" s="497"/>
      <c r="MPB31" s="497"/>
      <c r="MPC31" s="497"/>
      <c r="MPD31" s="497"/>
      <c r="MPE31" s="497"/>
      <c r="MPF31" s="497"/>
      <c r="MPG31" s="497"/>
      <c r="MPH31" s="497"/>
      <c r="MPI31" s="497"/>
      <c r="MPJ31" s="497"/>
      <c r="MPK31" s="497"/>
      <c r="MPL31" s="497"/>
      <c r="MPM31" s="497"/>
      <c r="MPN31" s="497"/>
      <c r="MPO31" s="497"/>
      <c r="MPP31" s="497"/>
      <c r="MPQ31" s="497"/>
      <c r="MPR31" s="497"/>
      <c r="MPS31" s="497"/>
      <c r="MPT31" s="497"/>
      <c r="MPU31" s="497"/>
      <c r="MPV31" s="497"/>
      <c r="MPW31" s="497"/>
      <c r="MPX31" s="497"/>
      <c r="MPY31" s="497"/>
      <c r="MPZ31" s="497"/>
      <c r="MQA31" s="497"/>
      <c r="MQB31" s="497"/>
      <c r="MQC31" s="497"/>
      <c r="MQD31" s="497"/>
      <c r="MQE31" s="497"/>
      <c r="MQF31" s="497"/>
      <c r="MQG31" s="497"/>
      <c r="MQH31" s="497"/>
      <c r="MQI31" s="497"/>
      <c r="MQJ31" s="497"/>
      <c r="MQK31" s="497"/>
      <c r="MQL31" s="497"/>
      <c r="MQM31" s="497"/>
      <c r="MQN31" s="497"/>
      <c r="MQO31" s="497"/>
      <c r="MQP31" s="497"/>
      <c r="MQQ31" s="497"/>
      <c r="MQR31" s="497"/>
      <c r="MQS31" s="497"/>
      <c r="MQT31" s="497"/>
      <c r="MQU31" s="497"/>
      <c r="MQV31" s="497"/>
      <c r="MQW31" s="497"/>
      <c r="MQX31" s="497"/>
      <c r="MQY31" s="497"/>
      <c r="MQZ31" s="497"/>
      <c r="MRA31" s="497"/>
      <c r="MRB31" s="497"/>
      <c r="MRC31" s="497"/>
      <c r="MRD31" s="497"/>
      <c r="MRE31" s="497"/>
      <c r="MRF31" s="497"/>
      <c r="MRG31" s="497"/>
      <c r="MRH31" s="497"/>
      <c r="MRI31" s="497"/>
      <c r="MRJ31" s="497"/>
      <c r="MRK31" s="497"/>
      <c r="MRL31" s="497"/>
      <c r="MRM31" s="497"/>
      <c r="MRN31" s="497"/>
      <c r="MRO31" s="497"/>
      <c r="MRP31" s="497"/>
      <c r="MRQ31" s="497"/>
      <c r="MRR31" s="497"/>
      <c r="MRS31" s="497"/>
      <c r="MRT31" s="497"/>
      <c r="MRU31" s="497"/>
      <c r="MRV31" s="497"/>
      <c r="MRW31" s="497"/>
      <c r="MRX31" s="497"/>
      <c r="MRY31" s="497"/>
      <c r="MRZ31" s="497"/>
      <c r="MSA31" s="497"/>
      <c r="MSB31" s="497"/>
      <c r="MSC31" s="497"/>
      <c r="MSD31" s="497"/>
      <c r="MSE31" s="497"/>
      <c r="MSF31" s="497"/>
      <c r="MSG31" s="497"/>
      <c r="MSH31" s="497"/>
      <c r="MSI31" s="497"/>
      <c r="MSJ31" s="497"/>
      <c r="MSK31" s="497"/>
      <c r="MSL31" s="497"/>
      <c r="MSM31" s="497"/>
      <c r="MSN31" s="497"/>
      <c r="MSO31" s="497"/>
      <c r="MSP31" s="497"/>
      <c r="MSQ31" s="497"/>
      <c r="MSR31" s="497"/>
      <c r="MSS31" s="497"/>
      <c r="MST31" s="497"/>
      <c r="MSU31" s="497"/>
      <c r="MSV31" s="497"/>
      <c r="MSW31" s="497"/>
      <c r="MSX31" s="497"/>
      <c r="MSY31" s="497"/>
      <c r="MSZ31" s="497"/>
      <c r="MTA31" s="497"/>
      <c r="MTB31" s="497"/>
      <c r="MTC31" s="497"/>
      <c r="MTD31" s="497"/>
      <c r="MTE31" s="497"/>
      <c r="MTF31" s="497"/>
      <c r="MTG31" s="497"/>
      <c r="MTH31" s="497"/>
      <c r="MTI31" s="497"/>
      <c r="MTJ31" s="497"/>
      <c r="MTK31" s="497"/>
      <c r="MTL31" s="497"/>
      <c r="MTM31" s="497"/>
      <c r="MTN31" s="497"/>
      <c r="MTO31" s="497"/>
      <c r="MTP31" s="497"/>
      <c r="MTQ31" s="497"/>
      <c r="MTR31" s="497"/>
      <c r="MTS31" s="497"/>
      <c r="MTT31" s="497"/>
      <c r="MTU31" s="497"/>
      <c r="MTV31" s="497"/>
      <c r="MTW31" s="497"/>
      <c r="MTX31" s="497"/>
      <c r="MTY31" s="497"/>
      <c r="MTZ31" s="497"/>
      <c r="MUA31" s="497"/>
      <c r="MUB31" s="497"/>
      <c r="MUC31" s="497"/>
      <c r="MUD31" s="497"/>
      <c r="MUE31" s="497"/>
      <c r="MUF31" s="497"/>
      <c r="MUG31" s="497"/>
      <c r="MUH31" s="497"/>
      <c r="MUI31" s="497"/>
      <c r="MUJ31" s="497"/>
      <c r="MUK31" s="497"/>
      <c r="MUL31" s="497"/>
      <c r="MUM31" s="497"/>
      <c r="MUN31" s="497"/>
      <c r="MUO31" s="497"/>
      <c r="MUP31" s="497"/>
      <c r="MUQ31" s="497"/>
      <c r="MUR31" s="497"/>
      <c r="MUS31" s="497"/>
      <c r="MUT31" s="497"/>
      <c r="MUU31" s="497"/>
      <c r="MUV31" s="497"/>
      <c r="MUW31" s="497"/>
      <c r="MUX31" s="497"/>
      <c r="MUY31" s="497"/>
      <c r="MUZ31" s="497"/>
      <c r="MVA31" s="497"/>
      <c r="MVB31" s="497"/>
      <c r="MVC31" s="497"/>
      <c r="MVD31" s="497"/>
      <c r="MVE31" s="497"/>
      <c r="MVF31" s="497"/>
      <c r="MVG31" s="497"/>
      <c r="MVH31" s="497"/>
      <c r="MVI31" s="497"/>
      <c r="MVJ31" s="497"/>
      <c r="MVK31" s="497"/>
      <c r="MVL31" s="497"/>
      <c r="MVM31" s="497"/>
      <c r="MVN31" s="497"/>
      <c r="MVO31" s="497"/>
      <c r="MVP31" s="497"/>
      <c r="MVQ31" s="497"/>
      <c r="MVR31" s="497"/>
      <c r="MVS31" s="497"/>
      <c r="MVT31" s="497"/>
      <c r="MVU31" s="497"/>
      <c r="MVV31" s="497"/>
      <c r="MVW31" s="497"/>
      <c r="MVX31" s="497"/>
      <c r="MVY31" s="497"/>
      <c r="MVZ31" s="497"/>
      <c r="MWA31" s="497"/>
      <c r="MWB31" s="497"/>
      <c r="MWC31" s="497"/>
      <c r="MWD31" s="497"/>
      <c r="MWE31" s="497"/>
      <c r="MWF31" s="497"/>
      <c r="MWG31" s="497"/>
      <c r="MWH31" s="497"/>
      <c r="MWI31" s="497"/>
      <c r="MWJ31" s="497"/>
      <c r="MWK31" s="497"/>
      <c r="MWL31" s="497"/>
      <c r="MWM31" s="497"/>
      <c r="MWN31" s="497"/>
      <c r="MWO31" s="497"/>
      <c r="MWP31" s="497"/>
      <c r="MWQ31" s="497"/>
      <c r="MWR31" s="497"/>
      <c r="MWS31" s="497"/>
      <c r="MWT31" s="497"/>
      <c r="MWU31" s="497"/>
      <c r="MWV31" s="497"/>
      <c r="MWW31" s="497"/>
      <c r="MWX31" s="497"/>
      <c r="MWY31" s="497"/>
      <c r="MWZ31" s="497"/>
      <c r="MXA31" s="497"/>
      <c r="MXB31" s="497"/>
      <c r="MXC31" s="497"/>
      <c r="MXD31" s="497"/>
      <c r="MXE31" s="497"/>
      <c r="MXF31" s="497"/>
      <c r="MXG31" s="497"/>
      <c r="MXH31" s="497"/>
      <c r="MXI31" s="497"/>
      <c r="MXJ31" s="497"/>
      <c r="MXK31" s="497"/>
      <c r="MXL31" s="497"/>
      <c r="MXM31" s="497"/>
      <c r="MXN31" s="497"/>
      <c r="MXO31" s="497"/>
      <c r="MXP31" s="497"/>
      <c r="MXQ31" s="497"/>
      <c r="MXR31" s="497"/>
      <c r="MXS31" s="497"/>
      <c r="MXT31" s="497"/>
      <c r="MXU31" s="497"/>
      <c r="MXV31" s="497"/>
      <c r="MXW31" s="497"/>
      <c r="MXX31" s="497"/>
      <c r="MXY31" s="497"/>
      <c r="MXZ31" s="497"/>
      <c r="MYA31" s="497"/>
      <c r="MYB31" s="497"/>
      <c r="MYC31" s="497"/>
      <c r="MYD31" s="497"/>
      <c r="MYE31" s="497"/>
      <c r="MYF31" s="497"/>
      <c r="MYG31" s="497"/>
      <c r="MYH31" s="497"/>
      <c r="MYI31" s="497"/>
      <c r="MYJ31" s="497"/>
      <c r="MYK31" s="497"/>
      <c r="MYL31" s="497"/>
      <c r="MYM31" s="497"/>
      <c r="MYN31" s="497"/>
      <c r="MYO31" s="497"/>
      <c r="MYP31" s="497"/>
      <c r="MYQ31" s="497"/>
      <c r="MYR31" s="497"/>
      <c r="MYS31" s="497"/>
      <c r="MYT31" s="497"/>
      <c r="MYU31" s="497"/>
      <c r="MYV31" s="497"/>
      <c r="MYW31" s="497"/>
      <c r="MYX31" s="497"/>
      <c r="MYY31" s="497"/>
      <c r="MYZ31" s="497"/>
      <c r="MZA31" s="497"/>
      <c r="MZB31" s="497"/>
      <c r="MZC31" s="497"/>
      <c r="MZD31" s="497"/>
      <c r="MZE31" s="497"/>
      <c r="MZF31" s="497"/>
      <c r="MZG31" s="497"/>
      <c r="MZH31" s="497"/>
      <c r="MZI31" s="497"/>
      <c r="MZJ31" s="497"/>
      <c r="MZK31" s="497"/>
      <c r="MZL31" s="497"/>
      <c r="MZM31" s="497"/>
      <c r="MZN31" s="497"/>
      <c r="MZO31" s="497"/>
      <c r="MZP31" s="497"/>
      <c r="MZQ31" s="497"/>
      <c r="MZR31" s="497"/>
      <c r="MZS31" s="497"/>
      <c r="MZT31" s="497"/>
      <c r="MZU31" s="497"/>
      <c r="MZV31" s="497"/>
      <c r="MZW31" s="497"/>
      <c r="MZX31" s="497"/>
      <c r="MZY31" s="497"/>
      <c r="MZZ31" s="497"/>
      <c r="NAA31" s="497"/>
      <c r="NAB31" s="497"/>
      <c r="NAC31" s="497"/>
      <c r="NAD31" s="497"/>
      <c r="NAE31" s="497"/>
      <c r="NAF31" s="497"/>
      <c r="NAG31" s="497"/>
      <c r="NAH31" s="497"/>
      <c r="NAI31" s="497"/>
      <c r="NAJ31" s="497"/>
      <c r="NAK31" s="497"/>
      <c r="NAL31" s="497"/>
      <c r="NAM31" s="497"/>
      <c r="NAN31" s="497"/>
      <c r="NAO31" s="497"/>
      <c r="NAP31" s="497"/>
      <c r="NAQ31" s="497"/>
      <c r="NAR31" s="497"/>
      <c r="NAS31" s="497"/>
      <c r="NAT31" s="497"/>
      <c r="NAU31" s="497"/>
      <c r="NAV31" s="497"/>
      <c r="NAW31" s="497"/>
      <c r="NAX31" s="497"/>
      <c r="NAY31" s="497"/>
      <c r="NAZ31" s="497"/>
      <c r="NBA31" s="497"/>
      <c r="NBB31" s="497"/>
      <c r="NBC31" s="497"/>
      <c r="NBD31" s="497"/>
      <c r="NBE31" s="497"/>
      <c r="NBF31" s="497"/>
      <c r="NBG31" s="497"/>
      <c r="NBH31" s="497"/>
      <c r="NBI31" s="497"/>
      <c r="NBJ31" s="497"/>
      <c r="NBK31" s="497"/>
      <c r="NBL31" s="497"/>
      <c r="NBM31" s="497"/>
      <c r="NBN31" s="497"/>
      <c r="NBO31" s="497"/>
      <c r="NBP31" s="497"/>
      <c r="NBQ31" s="497"/>
      <c r="NBR31" s="497"/>
      <c r="NBS31" s="497"/>
      <c r="NBT31" s="497"/>
      <c r="NBU31" s="497"/>
      <c r="NBV31" s="497"/>
      <c r="NBW31" s="497"/>
      <c r="NBX31" s="497"/>
      <c r="NBY31" s="497"/>
      <c r="NBZ31" s="497"/>
      <c r="NCA31" s="497"/>
      <c r="NCB31" s="497"/>
      <c r="NCC31" s="497"/>
      <c r="NCD31" s="497"/>
      <c r="NCE31" s="497"/>
      <c r="NCF31" s="497"/>
      <c r="NCG31" s="497"/>
      <c r="NCH31" s="497"/>
      <c r="NCI31" s="497"/>
      <c r="NCJ31" s="497"/>
      <c r="NCK31" s="497"/>
      <c r="NCL31" s="497"/>
      <c r="NCM31" s="497"/>
      <c r="NCN31" s="497"/>
      <c r="NCO31" s="497"/>
      <c r="NCP31" s="497"/>
      <c r="NCQ31" s="497"/>
      <c r="NCR31" s="497"/>
      <c r="NCS31" s="497"/>
      <c r="NCT31" s="497"/>
      <c r="NCU31" s="497"/>
      <c r="NCV31" s="497"/>
      <c r="NCW31" s="497"/>
      <c r="NCX31" s="497"/>
      <c r="NCY31" s="497"/>
      <c r="NCZ31" s="497"/>
      <c r="NDA31" s="497"/>
      <c r="NDB31" s="497"/>
      <c r="NDC31" s="497"/>
      <c r="NDD31" s="497"/>
      <c r="NDE31" s="497"/>
      <c r="NDF31" s="497"/>
      <c r="NDG31" s="497"/>
      <c r="NDH31" s="497"/>
      <c r="NDI31" s="497"/>
      <c r="NDJ31" s="497"/>
      <c r="NDK31" s="497"/>
      <c r="NDL31" s="497"/>
      <c r="NDM31" s="497"/>
      <c r="NDN31" s="497"/>
      <c r="NDO31" s="497"/>
      <c r="NDP31" s="497"/>
      <c r="NDQ31" s="497"/>
      <c r="NDR31" s="497"/>
      <c r="NDS31" s="497"/>
      <c r="NDT31" s="497"/>
      <c r="NDU31" s="497"/>
      <c r="NDV31" s="497"/>
      <c r="NDW31" s="497"/>
      <c r="NDX31" s="497"/>
      <c r="NDY31" s="497"/>
      <c r="NDZ31" s="497"/>
      <c r="NEA31" s="497"/>
      <c r="NEB31" s="497"/>
      <c r="NEC31" s="497"/>
      <c r="NED31" s="497"/>
      <c r="NEE31" s="497"/>
      <c r="NEF31" s="497"/>
      <c r="NEG31" s="497"/>
      <c r="NEH31" s="497"/>
      <c r="NEI31" s="497"/>
      <c r="NEJ31" s="497"/>
      <c r="NEK31" s="497"/>
      <c r="NEL31" s="497"/>
      <c r="NEM31" s="497"/>
      <c r="NEN31" s="497"/>
      <c r="NEO31" s="497"/>
      <c r="NEP31" s="497"/>
      <c r="NEQ31" s="497"/>
      <c r="NER31" s="497"/>
      <c r="NES31" s="497"/>
      <c r="NET31" s="497"/>
      <c r="NEU31" s="497"/>
      <c r="NEV31" s="497"/>
      <c r="NEW31" s="497"/>
      <c r="NEX31" s="497"/>
      <c r="NEY31" s="497"/>
      <c r="NEZ31" s="497"/>
      <c r="NFA31" s="497"/>
      <c r="NFB31" s="497"/>
      <c r="NFC31" s="497"/>
      <c r="NFD31" s="497"/>
      <c r="NFE31" s="497"/>
      <c r="NFF31" s="497"/>
      <c r="NFG31" s="497"/>
      <c r="NFH31" s="497"/>
      <c r="NFI31" s="497"/>
      <c r="NFJ31" s="497"/>
      <c r="NFK31" s="497"/>
      <c r="NFL31" s="497"/>
      <c r="NFM31" s="497"/>
      <c r="NFN31" s="497"/>
      <c r="NFO31" s="497"/>
      <c r="NFP31" s="497"/>
      <c r="NFQ31" s="497"/>
      <c r="NFR31" s="497"/>
      <c r="NFS31" s="497"/>
      <c r="NFT31" s="497"/>
      <c r="NFU31" s="497"/>
      <c r="NFV31" s="497"/>
      <c r="NFW31" s="497"/>
      <c r="NFX31" s="497"/>
      <c r="NFY31" s="497"/>
      <c r="NFZ31" s="497"/>
      <c r="NGA31" s="497"/>
      <c r="NGB31" s="497"/>
      <c r="NGC31" s="497"/>
      <c r="NGD31" s="497"/>
      <c r="NGE31" s="497"/>
      <c r="NGF31" s="497"/>
      <c r="NGG31" s="497"/>
      <c r="NGH31" s="497"/>
      <c r="NGI31" s="497"/>
      <c r="NGJ31" s="497"/>
      <c r="NGK31" s="497"/>
      <c r="NGL31" s="497"/>
      <c r="NGM31" s="497"/>
      <c r="NGN31" s="497"/>
      <c r="NGO31" s="497"/>
      <c r="NGP31" s="497"/>
      <c r="NGQ31" s="497"/>
      <c r="NGR31" s="497"/>
      <c r="NGS31" s="497"/>
      <c r="NGT31" s="497"/>
      <c r="NGU31" s="497"/>
      <c r="NGV31" s="497"/>
      <c r="NGW31" s="497"/>
      <c r="NGX31" s="497"/>
      <c r="NGY31" s="497"/>
      <c r="NGZ31" s="497"/>
      <c r="NHA31" s="497"/>
      <c r="NHB31" s="497"/>
      <c r="NHC31" s="497"/>
      <c r="NHD31" s="497"/>
      <c r="NHE31" s="497"/>
      <c r="NHF31" s="497"/>
      <c r="NHG31" s="497"/>
      <c r="NHH31" s="497"/>
      <c r="NHI31" s="497"/>
      <c r="NHJ31" s="497"/>
      <c r="NHK31" s="497"/>
      <c r="NHL31" s="497"/>
      <c r="NHM31" s="497"/>
      <c r="NHN31" s="497"/>
      <c r="NHO31" s="497"/>
      <c r="NHP31" s="497"/>
      <c r="NHQ31" s="497"/>
      <c r="NHR31" s="497"/>
      <c r="NHS31" s="497"/>
      <c r="NHT31" s="497"/>
      <c r="NHU31" s="497"/>
      <c r="NHV31" s="497"/>
      <c r="NHW31" s="497"/>
      <c r="NHX31" s="497"/>
      <c r="NHY31" s="497"/>
      <c r="NHZ31" s="497"/>
      <c r="NIA31" s="497"/>
      <c r="NIB31" s="497"/>
      <c r="NIC31" s="497"/>
      <c r="NID31" s="497"/>
      <c r="NIE31" s="497"/>
      <c r="NIF31" s="497"/>
      <c r="NIG31" s="497"/>
      <c r="NIH31" s="497"/>
      <c r="NII31" s="497"/>
      <c r="NIJ31" s="497"/>
      <c r="NIK31" s="497"/>
      <c r="NIL31" s="497"/>
      <c r="NIM31" s="497"/>
      <c r="NIN31" s="497"/>
      <c r="NIO31" s="497"/>
      <c r="NIP31" s="497"/>
      <c r="NIQ31" s="497"/>
      <c r="NIR31" s="497"/>
      <c r="NIS31" s="497"/>
      <c r="NIT31" s="497"/>
      <c r="NIU31" s="497"/>
      <c r="NIV31" s="497"/>
      <c r="NIW31" s="497"/>
      <c r="NIX31" s="497"/>
      <c r="NIY31" s="497"/>
      <c r="NIZ31" s="497"/>
      <c r="NJA31" s="497"/>
      <c r="NJB31" s="497"/>
      <c r="NJC31" s="497"/>
      <c r="NJD31" s="497"/>
      <c r="NJE31" s="497"/>
      <c r="NJF31" s="497"/>
      <c r="NJG31" s="497"/>
      <c r="NJH31" s="497"/>
      <c r="NJI31" s="497"/>
      <c r="NJJ31" s="497"/>
      <c r="NJK31" s="497"/>
      <c r="NJL31" s="497"/>
      <c r="NJM31" s="497"/>
      <c r="NJN31" s="497"/>
      <c r="NJO31" s="497"/>
      <c r="NJP31" s="497"/>
      <c r="NJQ31" s="497"/>
      <c r="NJR31" s="497"/>
      <c r="NJS31" s="497"/>
      <c r="NJT31" s="497"/>
      <c r="NJU31" s="497"/>
      <c r="NJV31" s="497"/>
      <c r="NJW31" s="497"/>
      <c r="NJX31" s="497"/>
      <c r="NJY31" s="497"/>
      <c r="NJZ31" s="497"/>
      <c r="NKA31" s="497"/>
      <c r="NKB31" s="497"/>
      <c r="NKC31" s="497"/>
      <c r="NKD31" s="497"/>
      <c r="NKE31" s="497"/>
      <c r="NKF31" s="497"/>
      <c r="NKG31" s="497"/>
      <c r="NKH31" s="497"/>
      <c r="NKI31" s="497"/>
      <c r="NKJ31" s="497"/>
      <c r="NKK31" s="497"/>
      <c r="NKL31" s="497"/>
      <c r="NKM31" s="497"/>
      <c r="NKN31" s="497"/>
      <c r="NKO31" s="497"/>
      <c r="NKP31" s="497"/>
      <c r="NKQ31" s="497"/>
      <c r="NKR31" s="497"/>
      <c r="NKS31" s="497"/>
      <c r="NKT31" s="497"/>
      <c r="NKU31" s="497"/>
      <c r="NKV31" s="497"/>
      <c r="NKW31" s="497"/>
      <c r="NKX31" s="497"/>
      <c r="NKY31" s="497"/>
      <c r="NKZ31" s="497"/>
      <c r="NLA31" s="497"/>
      <c r="NLB31" s="497"/>
      <c r="NLC31" s="497"/>
      <c r="NLD31" s="497"/>
      <c r="NLE31" s="497"/>
      <c r="NLF31" s="497"/>
      <c r="NLG31" s="497"/>
      <c r="NLH31" s="497"/>
      <c r="NLI31" s="497"/>
      <c r="NLJ31" s="497"/>
      <c r="NLK31" s="497"/>
      <c r="NLL31" s="497"/>
      <c r="NLM31" s="497"/>
      <c r="NLN31" s="497"/>
      <c r="NLO31" s="497"/>
      <c r="NLP31" s="497"/>
      <c r="NLQ31" s="497"/>
      <c r="NLR31" s="497"/>
      <c r="NLS31" s="497"/>
      <c r="NLT31" s="497"/>
      <c r="NLU31" s="497"/>
      <c r="NLV31" s="497"/>
      <c r="NLW31" s="497"/>
      <c r="NLX31" s="497"/>
      <c r="NLY31" s="497"/>
      <c r="NLZ31" s="497"/>
      <c r="NMA31" s="497"/>
      <c r="NMB31" s="497"/>
      <c r="NMC31" s="497"/>
      <c r="NMD31" s="497"/>
      <c r="NME31" s="497"/>
      <c r="NMF31" s="497"/>
      <c r="NMG31" s="497"/>
      <c r="NMH31" s="497"/>
      <c r="NMI31" s="497"/>
      <c r="NMJ31" s="497"/>
      <c r="NMK31" s="497"/>
      <c r="NML31" s="497"/>
      <c r="NMM31" s="497"/>
      <c r="NMN31" s="497"/>
      <c r="NMO31" s="497"/>
      <c r="NMP31" s="497"/>
      <c r="NMQ31" s="497"/>
      <c r="NMR31" s="497"/>
      <c r="NMS31" s="497"/>
      <c r="NMT31" s="497"/>
      <c r="NMU31" s="497"/>
      <c r="NMV31" s="497"/>
      <c r="NMW31" s="497"/>
      <c r="NMX31" s="497"/>
      <c r="NMY31" s="497"/>
      <c r="NMZ31" s="497"/>
      <c r="NNA31" s="497"/>
      <c r="NNB31" s="497"/>
      <c r="NNC31" s="497"/>
      <c r="NND31" s="497"/>
      <c r="NNE31" s="497"/>
      <c r="NNF31" s="497"/>
      <c r="NNG31" s="497"/>
      <c r="NNH31" s="497"/>
      <c r="NNI31" s="497"/>
      <c r="NNJ31" s="497"/>
      <c r="NNK31" s="497"/>
      <c r="NNL31" s="497"/>
      <c r="NNM31" s="497"/>
      <c r="NNN31" s="497"/>
      <c r="NNO31" s="497"/>
      <c r="NNP31" s="497"/>
      <c r="NNQ31" s="497"/>
      <c r="NNR31" s="497"/>
      <c r="NNS31" s="497"/>
      <c r="NNT31" s="497"/>
      <c r="NNU31" s="497"/>
      <c r="NNV31" s="497"/>
      <c r="NNW31" s="497"/>
      <c r="NNX31" s="497"/>
      <c r="NNY31" s="497"/>
      <c r="NNZ31" s="497"/>
      <c r="NOA31" s="497"/>
      <c r="NOB31" s="497"/>
      <c r="NOC31" s="497"/>
      <c r="NOD31" s="497"/>
      <c r="NOE31" s="497"/>
      <c r="NOF31" s="497"/>
      <c r="NOG31" s="497"/>
      <c r="NOH31" s="497"/>
      <c r="NOI31" s="497"/>
      <c r="NOJ31" s="497"/>
      <c r="NOK31" s="497"/>
      <c r="NOL31" s="497"/>
      <c r="NOM31" s="497"/>
      <c r="NON31" s="497"/>
      <c r="NOO31" s="497"/>
      <c r="NOP31" s="497"/>
      <c r="NOQ31" s="497"/>
      <c r="NOR31" s="497"/>
      <c r="NOS31" s="497"/>
      <c r="NOT31" s="497"/>
      <c r="NOU31" s="497"/>
      <c r="NOV31" s="497"/>
      <c r="NOW31" s="497"/>
      <c r="NOX31" s="497"/>
      <c r="NOY31" s="497"/>
      <c r="NOZ31" s="497"/>
      <c r="NPA31" s="497"/>
      <c r="NPB31" s="497"/>
      <c r="NPC31" s="497"/>
      <c r="NPD31" s="497"/>
      <c r="NPE31" s="497"/>
      <c r="NPF31" s="497"/>
      <c r="NPG31" s="497"/>
      <c r="NPH31" s="497"/>
      <c r="NPI31" s="497"/>
      <c r="NPJ31" s="497"/>
      <c r="NPK31" s="497"/>
      <c r="NPL31" s="497"/>
      <c r="NPM31" s="497"/>
      <c r="NPN31" s="497"/>
      <c r="NPO31" s="497"/>
      <c r="NPP31" s="497"/>
      <c r="NPQ31" s="497"/>
      <c r="NPR31" s="497"/>
      <c r="NPS31" s="497"/>
      <c r="NPT31" s="497"/>
      <c r="NPU31" s="497"/>
      <c r="NPV31" s="497"/>
      <c r="NPW31" s="497"/>
      <c r="NPX31" s="497"/>
      <c r="NPY31" s="497"/>
      <c r="NPZ31" s="497"/>
      <c r="NQA31" s="497"/>
      <c r="NQB31" s="497"/>
      <c r="NQC31" s="497"/>
      <c r="NQD31" s="497"/>
      <c r="NQE31" s="497"/>
      <c r="NQF31" s="497"/>
      <c r="NQG31" s="497"/>
      <c r="NQH31" s="497"/>
      <c r="NQI31" s="497"/>
      <c r="NQJ31" s="497"/>
      <c r="NQK31" s="497"/>
      <c r="NQL31" s="497"/>
      <c r="NQM31" s="497"/>
      <c r="NQN31" s="497"/>
      <c r="NQO31" s="497"/>
      <c r="NQP31" s="497"/>
      <c r="NQQ31" s="497"/>
      <c r="NQR31" s="497"/>
      <c r="NQS31" s="497"/>
      <c r="NQT31" s="497"/>
      <c r="NQU31" s="497"/>
      <c r="NQV31" s="497"/>
      <c r="NQW31" s="497"/>
      <c r="NQX31" s="497"/>
      <c r="NQY31" s="497"/>
      <c r="NQZ31" s="497"/>
      <c r="NRA31" s="497"/>
      <c r="NRB31" s="497"/>
      <c r="NRC31" s="497"/>
      <c r="NRD31" s="497"/>
      <c r="NRE31" s="497"/>
      <c r="NRF31" s="497"/>
      <c r="NRG31" s="497"/>
      <c r="NRH31" s="497"/>
      <c r="NRI31" s="497"/>
      <c r="NRJ31" s="497"/>
      <c r="NRK31" s="497"/>
      <c r="NRL31" s="497"/>
      <c r="NRM31" s="497"/>
      <c r="NRN31" s="497"/>
      <c r="NRO31" s="497"/>
      <c r="NRP31" s="497"/>
      <c r="NRQ31" s="497"/>
      <c r="NRR31" s="497"/>
      <c r="NRS31" s="497"/>
      <c r="NRT31" s="497"/>
      <c r="NRU31" s="497"/>
      <c r="NRV31" s="497"/>
      <c r="NRW31" s="497"/>
      <c r="NRX31" s="497"/>
      <c r="NRY31" s="497"/>
      <c r="NRZ31" s="497"/>
      <c r="NSA31" s="497"/>
      <c r="NSB31" s="497"/>
      <c r="NSC31" s="497"/>
      <c r="NSD31" s="497"/>
      <c r="NSE31" s="497"/>
      <c r="NSF31" s="497"/>
      <c r="NSG31" s="497"/>
      <c r="NSH31" s="497"/>
      <c r="NSI31" s="497"/>
      <c r="NSJ31" s="497"/>
      <c r="NSK31" s="497"/>
      <c r="NSL31" s="497"/>
      <c r="NSM31" s="497"/>
      <c r="NSN31" s="497"/>
      <c r="NSO31" s="497"/>
      <c r="NSP31" s="497"/>
      <c r="NSQ31" s="497"/>
      <c r="NSR31" s="497"/>
      <c r="NSS31" s="497"/>
      <c r="NST31" s="497"/>
      <c r="NSU31" s="497"/>
      <c r="NSV31" s="497"/>
      <c r="NSW31" s="497"/>
      <c r="NSX31" s="497"/>
      <c r="NSY31" s="497"/>
      <c r="NSZ31" s="497"/>
      <c r="NTA31" s="497"/>
      <c r="NTB31" s="497"/>
      <c r="NTC31" s="497"/>
      <c r="NTD31" s="497"/>
      <c r="NTE31" s="497"/>
      <c r="NTF31" s="497"/>
      <c r="NTG31" s="497"/>
      <c r="NTH31" s="497"/>
      <c r="NTI31" s="497"/>
      <c r="NTJ31" s="497"/>
      <c r="NTK31" s="497"/>
      <c r="NTL31" s="497"/>
      <c r="NTM31" s="497"/>
      <c r="NTN31" s="497"/>
      <c r="NTO31" s="497"/>
      <c r="NTP31" s="497"/>
      <c r="NTQ31" s="497"/>
      <c r="NTR31" s="497"/>
      <c r="NTS31" s="497"/>
      <c r="NTT31" s="497"/>
      <c r="NTU31" s="497"/>
      <c r="NTV31" s="497"/>
      <c r="NTW31" s="497"/>
      <c r="NTX31" s="497"/>
      <c r="NTY31" s="497"/>
      <c r="NTZ31" s="497"/>
      <c r="NUA31" s="497"/>
      <c r="NUB31" s="497"/>
      <c r="NUC31" s="497"/>
      <c r="NUD31" s="497"/>
      <c r="NUE31" s="497"/>
      <c r="NUF31" s="497"/>
      <c r="NUG31" s="497"/>
      <c r="NUH31" s="497"/>
      <c r="NUI31" s="497"/>
      <c r="NUJ31" s="497"/>
      <c r="NUK31" s="497"/>
      <c r="NUL31" s="497"/>
      <c r="NUM31" s="497"/>
      <c r="NUN31" s="497"/>
      <c r="NUO31" s="497"/>
      <c r="NUP31" s="497"/>
      <c r="NUQ31" s="497"/>
      <c r="NUR31" s="497"/>
      <c r="NUS31" s="497"/>
      <c r="NUT31" s="497"/>
      <c r="NUU31" s="497"/>
      <c r="NUV31" s="497"/>
      <c r="NUW31" s="497"/>
      <c r="NUX31" s="497"/>
      <c r="NUY31" s="497"/>
      <c r="NUZ31" s="497"/>
      <c r="NVA31" s="497"/>
      <c r="NVB31" s="497"/>
      <c r="NVC31" s="497"/>
      <c r="NVD31" s="497"/>
      <c r="NVE31" s="497"/>
      <c r="NVF31" s="497"/>
      <c r="NVG31" s="497"/>
      <c r="NVH31" s="497"/>
      <c r="NVI31" s="497"/>
      <c r="NVJ31" s="497"/>
      <c r="NVK31" s="497"/>
      <c r="NVL31" s="497"/>
      <c r="NVM31" s="497"/>
      <c r="NVN31" s="497"/>
      <c r="NVO31" s="497"/>
      <c r="NVP31" s="497"/>
      <c r="NVQ31" s="497"/>
      <c r="NVR31" s="497"/>
      <c r="NVS31" s="497"/>
      <c r="NVT31" s="497"/>
      <c r="NVU31" s="497"/>
      <c r="NVV31" s="497"/>
      <c r="NVW31" s="497"/>
      <c r="NVX31" s="497"/>
      <c r="NVY31" s="497"/>
      <c r="NVZ31" s="497"/>
      <c r="NWA31" s="497"/>
      <c r="NWB31" s="497"/>
      <c r="NWC31" s="497"/>
      <c r="NWD31" s="497"/>
      <c r="NWE31" s="497"/>
      <c r="NWF31" s="497"/>
      <c r="NWG31" s="497"/>
      <c r="NWH31" s="497"/>
      <c r="NWI31" s="497"/>
      <c r="NWJ31" s="497"/>
      <c r="NWK31" s="497"/>
      <c r="NWL31" s="497"/>
      <c r="NWM31" s="497"/>
      <c r="NWN31" s="497"/>
      <c r="NWO31" s="497"/>
      <c r="NWP31" s="497"/>
      <c r="NWQ31" s="497"/>
      <c r="NWR31" s="497"/>
      <c r="NWS31" s="497"/>
      <c r="NWT31" s="497"/>
      <c r="NWU31" s="497"/>
      <c r="NWV31" s="497"/>
      <c r="NWW31" s="497"/>
      <c r="NWX31" s="497"/>
      <c r="NWY31" s="497"/>
      <c r="NWZ31" s="497"/>
      <c r="NXA31" s="497"/>
      <c r="NXB31" s="497"/>
      <c r="NXC31" s="497"/>
      <c r="NXD31" s="497"/>
      <c r="NXE31" s="497"/>
      <c r="NXF31" s="497"/>
      <c r="NXG31" s="497"/>
      <c r="NXH31" s="497"/>
      <c r="NXI31" s="497"/>
      <c r="NXJ31" s="497"/>
      <c r="NXK31" s="497"/>
      <c r="NXL31" s="497"/>
      <c r="NXM31" s="497"/>
      <c r="NXN31" s="497"/>
      <c r="NXO31" s="497"/>
      <c r="NXP31" s="497"/>
      <c r="NXQ31" s="497"/>
      <c r="NXR31" s="497"/>
      <c r="NXS31" s="497"/>
      <c r="NXT31" s="497"/>
      <c r="NXU31" s="497"/>
      <c r="NXV31" s="497"/>
      <c r="NXW31" s="497"/>
      <c r="NXX31" s="497"/>
      <c r="NXY31" s="497"/>
      <c r="NXZ31" s="497"/>
      <c r="NYA31" s="497"/>
      <c r="NYB31" s="497"/>
      <c r="NYC31" s="497"/>
      <c r="NYD31" s="497"/>
      <c r="NYE31" s="497"/>
      <c r="NYF31" s="497"/>
      <c r="NYG31" s="497"/>
      <c r="NYH31" s="497"/>
      <c r="NYI31" s="497"/>
      <c r="NYJ31" s="497"/>
      <c r="NYK31" s="497"/>
      <c r="NYL31" s="497"/>
      <c r="NYM31" s="497"/>
      <c r="NYN31" s="497"/>
      <c r="NYO31" s="497"/>
      <c r="NYP31" s="497"/>
      <c r="NYQ31" s="497"/>
      <c r="NYR31" s="497"/>
      <c r="NYS31" s="497"/>
      <c r="NYT31" s="497"/>
      <c r="NYU31" s="497"/>
      <c r="NYV31" s="497"/>
      <c r="NYW31" s="497"/>
      <c r="NYX31" s="497"/>
      <c r="NYY31" s="497"/>
      <c r="NYZ31" s="497"/>
      <c r="NZA31" s="497"/>
      <c r="NZB31" s="497"/>
      <c r="NZC31" s="497"/>
      <c r="NZD31" s="497"/>
      <c r="NZE31" s="497"/>
      <c r="NZF31" s="497"/>
      <c r="NZG31" s="497"/>
      <c r="NZH31" s="497"/>
      <c r="NZI31" s="497"/>
      <c r="NZJ31" s="497"/>
      <c r="NZK31" s="497"/>
      <c r="NZL31" s="497"/>
      <c r="NZM31" s="497"/>
      <c r="NZN31" s="497"/>
      <c r="NZO31" s="497"/>
      <c r="NZP31" s="497"/>
      <c r="NZQ31" s="497"/>
      <c r="NZR31" s="497"/>
      <c r="NZS31" s="497"/>
      <c r="NZT31" s="497"/>
      <c r="NZU31" s="497"/>
      <c r="NZV31" s="497"/>
      <c r="NZW31" s="497"/>
      <c r="NZX31" s="497"/>
      <c r="NZY31" s="497"/>
      <c r="NZZ31" s="497"/>
      <c r="OAA31" s="497"/>
      <c r="OAB31" s="497"/>
      <c r="OAC31" s="497"/>
      <c r="OAD31" s="497"/>
      <c r="OAE31" s="497"/>
      <c r="OAF31" s="497"/>
      <c r="OAG31" s="497"/>
      <c r="OAH31" s="497"/>
      <c r="OAI31" s="497"/>
      <c r="OAJ31" s="497"/>
      <c r="OAK31" s="497"/>
      <c r="OAL31" s="497"/>
      <c r="OAM31" s="497"/>
      <c r="OAN31" s="497"/>
      <c r="OAO31" s="497"/>
      <c r="OAP31" s="497"/>
      <c r="OAQ31" s="497"/>
      <c r="OAR31" s="497"/>
      <c r="OAS31" s="497"/>
      <c r="OAT31" s="497"/>
      <c r="OAU31" s="497"/>
      <c r="OAV31" s="497"/>
      <c r="OAW31" s="497"/>
      <c r="OAX31" s="497"/>
      <c r="OAY31" s="497"/>
      <c r="OAZ31" s="497"/>
      <c r="OBA31" s="497"/>
      <c r="OBB31" s="497"/>
      <c r="OBC31" s="497"/>
      <c r="OBD31" s="497"/>
      <c r="OBE31" s="497"/>
      <c r="OBF31" s="497"/>
      <c r="OBG31" s="497"/>
      <c r="OBH31" s="497"/>
      <c r="OBI31" s="497"/>
      <c r="OBJ31" s="497"/>
      <c r="OBK31" s="497"/>
      <c r="OBL31" s="497"/>
      <c r="OBM31" s="497"/>
      <c r="OBN31" s="497"/>
      <c r="OBO31" s="497"/>
      <c r="OBP31" s="497"/>
      <c r="OBQ31" s="497"/>
      <c r="OBR31" s="497"/>
      <c r="OBS31" s="497"/>
      <c r="OBT31" s="497"/>
      <c r="OBU31" s="497"/>
      <c r="OBV31" s="497"/>
      <c r="OBW31" s="497"/>
      <c r="OBX31" s="497"/>
      <c r="OBY31" s="497"/>
      <c r="OBZ31" s="497"/>
      <c r="OCA31" s="497"/>
      <c r="OCB31" s="497"/>
      <c r="OCC31" s="497"/>
      <c r="OCD31" s="497"/>
      <c r="OCE31" s="497"/>
      <c r="OCF31" s="497"/>
      <c r="OCG31" s="497"/>
      <c r="OCH31" s="497"/>
      <c r="OCI31" s="497"/>
      <c r="OCJ31" s="497"/>
      <c r="OCK31" s="497"/>
      <c r="OCL31" s="497"/>
      <c r="OCM31" s="497"/>
      <c r="OCN31" s="497"/>
      <c r="OCO31" s="497"/>
      <c r="OCP31" s="497"/>
      <c r="OCQ31" s="497"/>
      <c r="OCR31" s="497"/>
      <c r="OCS31" s="497"/>
      <c r="OCT31" s="497"/>
      <c r="OCU31" s="497"/>
      <c r="OCV31" s="497"/>
      <c r="OCW31" s="497"/>
      <c r="OCX31" s="497"/>
      <c r="OCY31" s="497"/>
      <c r="OCZ31" s="497"/>
      <c r="ODA31" s="497"/>
      <c r="ODB31" s="497"/>
      <c r="ODC31" s="497"/>
      <c r="ODD31" s="497"/>
      <c r="ODE31" s="497"/>
      <c r="ODF31" s="497"/>
      <c r="ODG31" s="497"/>
      <c r="ODH31" s="497"/>
      <c r="ODI31" s="497"/>
      <c r="ODJ31" s="497"/>
      <c r="ODK31" s="497"/>
      <c r="ODL31" s="497"/>
      <c r="ODM31" s="497"/>
      <c r="ODN31" s="497"/>
      <c r="ODO31" s="497"/>
      <c r="ODP31" s="497"/>
      <c r="ODQ31" s="497"/>
      <c r="ODR31" s="497"/>
      <c r="ODS31" s="497"/>
      <c r="ODT31" s="497"/>
      <c r="ODU31" s="497"/>
      <c r="ODV31" s="497"/>
      <c r="ODW31" s="497"/>
      <c r="ODX31" s="497"/>
      <c r="ODY31" s="497"/>
      <c r="ODZ31" s="497"/>
      <c r="OEA31" s="497"/>
      <c r="OEB31" s="497"/>
      <c r="OEC31" s="497"/>
      <c r="OED31" s="497"/>
      <c r="OEE31" s="497"/>
      <c r="OEF31" s="497"/>
      <c r="OEG31" s="497"/>
      <c r="OEH31" s="497"/>
      <c r="OEI31" s="497"/>
      <c r="OEJ31" s="497"/>
      <c r="OEK31" s="497"/>
      <c r="OEL31" s="497"/>
      <c r="OEM31" s="497"/>
      <c r="OEN31" s="497"/>
      <c r="OEO31" s="497"/>
      <c r="OEP31" s="497"/>
      <c r="OEQ31" s="497"/>
      <c r="OER31" s="497"/>
      <c r="OES31" s="497"/>
      <c r="OET31" s="497"/>
      <c r="OEU31" s="497"/>
      <c r="OEV31" s="497"/>
      <c r="OEW31" s="497"/>
      <c r="OEX31" s="497"/>
      <c r="OEY31" s="497"/>
      <c r="OEZ31" s="497"/>
      <c r="OFA31" s="497"/>
      <c r="OFB31" s="497"/>
      <c r="OFC31" s="497"/>
      <c r="OFD31" s="497"/>
      <c r="OFE31" s="497"/>
      <c r="OFF31" s="497"/>
      <c r="OFG31" s="497"/>
      <c r="OFH31" s="497"/>
      <c r="OFI31" s="497"/>
      <c r="OFJ31" s="497"/>
      <c r="OFK31" s="497"/>
      <c r="OFL31" s="497"/>
      <c r="OFM31" s="497"/>
      <c r="OFN31" s="497"/>
      <c r="OFO31" s="497"/>
      <c r="OFP31" s="497"/>
      <c r="OFQ31" s="497"/>
      <c r="OFR31" s="497"/>
      <c r="OFS31" s="497"/>
      <c r="OFT31" s="497"/>
      <c r="OFU31" s="497"/>
      <c r="OFV31" s="497"/>
      <c r="OFW31" s="497"/>
      <c r="OFX31" s="497"/>
      <c r="OFY31" s="497"/>
      <c r="OFZ31" s="497"/>
      <c r="OGA31" s="497"/>
      <c r="OGB31" s="497"/>
      <c r="OGC31" s="497"/>
      <c r="OGD31" s="497"/>
      <c r="OGE31" s="497"/>
      <c r="OGF31" s="497"/>
      <c r="OGG31" s="497"/>
      <c r="OGH31" s="497"/>
      <c r="OGI31" s="497"/>
      <c r="OGJ31" s="497"/>
      <c r="OGK31" s="497"/>
      <c r="OGL31" s="497"/>
      <c r="OGM31" s="497"/>
      <c r="OGN31" s="497"/>
      <c r="OGO31" s="497"/>
      <c r="OGP31" s="497"/>
      <c r="OGQ31" s="497"/>
      <c r="OGR31" s="497"/>
      <c r="OGS31" s="497"/>
      <c r="OGT31" s="497"/>
      <c r="OGU31" s="497"/>
      <c r="OGV31" s="497"/>
      <c r="OGW31" s="497"/>
      <c r="OGX31" s="497"/>
      <c r="OGY31" s="497"/>
      <c r="OGZ31" s="497"/>
      <c r="OHA31" s="497"/>
      <c r="OHB31" s="497"/>
      <c r="OHC31" s="497"/>
      <c r="OHD31" s="497"/>
      <c r="OHE31" s="497"/>
      <c r="OHF31" s="497"/>
      <c r="OHG31" s="497"/>
      <c r="OHH31" s="497"/>
      <c r="OHI31" s="497"/>
      <c r="OHJ31" s="497"/>
      <c r="OHK31" s="497"/>
      <c r="OHL31" s="497"/>
      <c r="OHM31" s="497"/>
      <c r="OHN31" s="497"/>
      <c r="OHO31" s="497"/>
      <c r="OHP31" s="497"/>
      <c r="OHQ31" s="497"/>
      <c r="OHR31" s="497"/>
      <c r="OHS31" s="497"/>
      <c r="OHT31" s="497"/>
      <c r="OHU31" s="497"/>
      <c r="OHV31" s="497"/>
      <c r="OHW31" s="497"/>
      <c r="OHX31" s="497"/>
      <c r="OHY31" s="497"/>
      <c r="OHZ31" s="497"/>
      <c r="OIA31" s="497"/>
      <c r="OIB31" s="497"/>
      <c r="OIC31" s="497"/>
      <c r="OID31" s="497"/>
      <c r="OIE31" s="497"/>
      <c r="OIF31" s="497"/>
      <c r="OIG31" s="497"/>
      <c r="OIH31" s="497"/>
      <c r="OII31" s="497"/>
      <c r="OIJ31" s="497"/>
      <c r="OIK31" s="497"/>
      <c r="OIL31" s="497"/>
      <c r="OIM31" s="497"/>
      <c r="OIN31" s="497"/>
      <c r="OIO31" s="497"/>
      <c r="OIP31" s="497"/>
      <c r="OIQ31" s="497"/>
      <c r="OIR31" s="497"/>
      <c r="OIS31" s="497"/>
      <c r="OIT31" s="497"/>
      <c r="OIU31" s="497"/>
      <c r="OIV31" s="497"/>
      <c r="OIW31" s="497"/>
      <c r="OIX31" s="497"/>
      <c r="OIY31" s="497"/>
      <c r="OIZ31" s="497"/>
      <c r="OJA31" s="497"/>
      <c r="OJB31" s="497"/>
      <c r="OJC31" s="497"/>
      <c r="OJD31" s="497"/>
      <c r="OJE31" s="497"/>
      <c r="OJF31" s="497"/>
      <c r="OJG31" s="497"/>
      <c r="OJH31" s="497"/>
      <c r="OJI31" s="497"/>
      <c r="OJJ31" s="497"/>
      <c r="OJK31" s="497"/>
      <c r="OJL31" s="497"/>
      <c r="OJM31" s="497"/>
      <c r="OJN31" s="497"/>
      <c r="OJO31" s="497"/>
      <c r="OJP31" s="497"/>
      <c r="OJQ31" s="497"/>
      <c r="OJR31" s="497"/>
      <c r="OJS31" s="497"/>
      <c r="OJT31" s="497"/>
      <c r="OJU31" s="497"/>
      <c r="OJV31" s="497"/>
      <c r="OJW31" s="497"/>
      <c r="OJX31" s="497"/>
      <c r="OJY31" s="497"/>
      <c r="OJZ31" s="497"/>
      <c r="OKA31" s="497"/>
      <c r="OKB31" s="497"/>
      <c r="OKC31" s="497"/>
      <c r="OKD31" s="497"/>
      <c r="OKE31" s="497"/>
      <c r="OKF31" s="497"/>
      <c r="OKG31" s="497"/>
      <c r="OKH31" s="497"/>
      <c r="OKI31" s="497"/>
      <c r="OKJ31" s="497"/>
      <c r="OKK31" s="497"/>
      <c r="OKL31" s="497"/>
      <c r="OKM31" s="497"/>
      <c r="OKN31" s="497"/>
      <c r="OKO31" s="497"/>
      <c r="OKP31" s="497"/>
      <c r="OKQ31" s="497"/>
      <c r="OKR31" s="497"/>
      <c r="OKS31" s="497"/>
      <c r="OKT31" s="497"/>
      <c r="OKU31" s="497"/>
      <c r="OKV31" s="497"/>
      <c r="OKW31" s="497"/>
      <c r="OKX31" s="497"/>
      <c r="OKY31" s="497"/>
      <c r="OKZ31" s="497"/>
      <c r="OLA31" s="497"/>
      <c r="OLB31" s="497"/>
      <c r="OLC31" s="497"/>
      <c r="OLD31" s="497"/>
      <c r="OLE31" s="497"/>
      <c r="OLF31" s="497"/>
      <c r="OLG31" s="497"/>
      <c r="OLH31" s="497"/>
      <c r="OLI31" s="497"/>
      <c r="OLJ31" s="497"/>
      <c r="OLK31" s="497"/>
      <c r="OLL31" s="497"/>
      <c r="OLM31" s="497"/>
      <c r="OLN31" s="497"/>
      <c r="OLO31" s="497"/>
      <c r="OLP31" s="497"/>
      <c r="OLQ31" s="497"/>
      <c r="OLR31" s="497"/>
      <c r="OLS31" s="497"/>
      <c r="OLT31" s="497"/>
      <c r="OLU31" s="497"/>
      <c r="OLV31" s="497"/>
      <c r="OLW31" s="497"/>
      <c r="OLX31" s="497"/>
      <c r="OLY31" s="497"/>
      <c r="OLZ31" s="497"/>
      <c r="OMA31" s="497"/>
      <c r="OMB31" s="497"/>
      <c r="OMC31" s="497"/>
      <c r="OMD31" s="497"/>
      <c r="OME31" s="497"/>
      <c r="OMF31" s="497"/>
      <c r="OMG31" s="497"/>
      <c r="OMH31" s="497"/>
      <c r="OMI31" s="497"/>
      <c r="OMJ31" s="497"/>
      <c r="OMK31" s="497"/>
      <c r="OML31" s="497"/>
      <c r="OMM31" s="497"/>
      <c r="OMN31" s="497"/>
      <c r="OMO31" s="497"/>
      <c r="OMP31" s="497"/>
      <c r="OMQ31" s="497"/>
      <c r="OMR31" s="497"/>
      <c r="OMS31" s="497"/>
      <c r="OMT31" s="497"/>
      <c r="OMU31" s="497"/>
      <c r="OMV31" s="497"/>
      <c r="OMW31" s="497"/>
      <c r="OMX31" s="497"/>
      <c r="OMY31" s="497"/>
      <c r="OMZ31" s="497"/>
      <c r="ONA31" s="497"/>
      <c r="ONB31" s="497"/>
      <c r="ONC31" s="497"/>
      <c r="OND31" s="497"/>
      <c r="ONE31" s="497"/>
      <c r="ONF31" s="497"/>
      <c r="ONG31" s="497"/>
      <c r="ONH31" s="497"/>
      <c r="ONI31" s="497"/>
      <c r="ONJ31" s="497"/>
      <c r="ONK31" s="497"/>
      <c r="ONL31" s="497"/>
      <c r="ONM31" s="497"/>
      <c r="ONN31" s="497"/>
      <c r="ONO31" s="497"/>
      <c r="ONP31" s="497"/>
      <c r="ONQ31" s="497"/>
      <c r="ONR31" s="497"/>
      <c r="ONS31" s="497"/>
      <c r="ONT31" s="497"/>
      <c r="ONU31" s="497"/>
      <c r="ONV31" s="497"/>
      <c r="ONW31" s="497"/>
      <c r="ONX31" s="497"/>
      <c r="ONY31" s="497"/>
      <c r="ONZ31" s="497"/>
      <c r="OOA31" s="497"/>
      <c r="OOB31" s="497"/>
      <c r="OOC31" s="497"/>
      <c r="OOD31" s="497"/>
      <c r="OOE31" s="497"/>
      <c r="OOF31" s="497"/>
      <c r="OOG31" s="497"/>
      <c r="OOH31" s="497"/>
      <c r="OOI31" s="497"/>
      <c r="OOJ31" s="497"/>
      <c r="OOK31" s="497"/>
      <c r="OOL31" s="497"/>
      <c r="OOM31" s="497"/>
      <c r="OON31" s="497"/>
      <c r="OOO31" s="497"/>
      <c r="OOP31" s="497"/>
      <c r="OOQ31" s="497"/>
      <c r="OOR31" s="497"/>
      <c r="OOS31" s="497"/>
      <c r="OOT31" s="497"/>
      <c r="OOU31" s="497"/>
      <c r="OOV31" s="497"/>
      <c r="OOW31" s="497"/>
      <c r="OOX31" s="497"/>
      <c r="OOY31" s="497"/>
      <c r="OOZ31" s="497"/>
      <c r="OPA31" s="497"/>
      <c r="OPB31" s="497"/>
      <c r="OPC31" s="497"/>
      <c r="OPD31" s="497"/>
      <c r="OPE31" s="497"/>
      <c r="OPF31" s="497"/>
      <c r="OPG31" s="497"/>
      <c r="OPH31" s="497"/>
      <c r="OPI31" s="497"/>
      <c r="OPJ31" s="497"/>
      <c r="OPK31" s="497"/>
      <c r="OPL31" s="497"/>
      <c r="OPM31" s="497"/>
      <c r="OPN31" s="497"/>
      <c r="OPO31" s="497"/>
      <c r="OPP31" s="497"/>
      <c r="OPQ31" s="497"/>
      <c r="OPR31" s="497"/>
      <c r="OPS31" s="497"/>
      <c r="OPT31" s="497"/>
      <c r="OPU31" s="497"/>
      <c r="OPV31" s="497"/>
      <c r="OPW31" s="497"/>
      <c r="OPX31" s="497"/>
      <c r="OPY31" s="497"/>
      <c r="OPZ31" s="497"/>
      <c r="OQA31" s="497"/>
      <c r="OQB31" s="497"/>
      <c r="OQC31" s="497"/>
      <c r="OQD31" s="497"/>
      <c r="OQE31" s="497"/>
      <c r="OQF31" s="497"/>
      <c r="OQG31" s="497"/>
      <c r="OQH31" s="497"/>
      <c r="OQI31" s="497"/>
      <c r="OQJ31" s="497"/>
      <c r="OQK31" s="497"/>
      <c r="OQL31" s="497"/>
      <c r="OQM31" s="497"/>
      <c r="OQN31" s="497"/>
      <c r="OQO31" s="497"/>
      <c r="OQP31" s="497"/>
      <c r="OQQ31" s="497"/>
      <c r="OQR31" s="497"/>
      <c r="OQS31" s="497"/>
      <c r="OQT31" s="497"/>
      <c r="OQU31" s="497"/>
      <c r="OQV31" s="497"/>
      <c r="OQW31" s="497"/>
      <c r="OQX31" s="497"/>
      <c r="OQY31" s="497"/>
      <c r="OQZ31" s="497"/>
      <c r="ORA31" s="497"/>
      <c r="ORB31" s="497"/>
      <c r="ORC31" s="497"/>
      <c r="ORD31" s="497"/>
      <c r="ORE31" s="497"/>
      <c r="ORF31" s="497"/>
      <c r="ORG31" s="497"/>
      <c r="ORH31" s="497"/>
      <c r="ORI31" s="497"/>
      <c r="ORJ31" s="497"/>
      <c r="ORK31" s="497"/>
      <c r="ORL31" s="497"/>
      <c r="ORM31" s="497"/>
      <c r="ORN31" s="497"/>
      <c r="ORO31" s="497"/>
      <c r="ORP31" s="497"/>
      <c r="ORQ31" s="497"/>
      <c r="ORR31" s="497"/>
      <c r="ORS31" s="497"/>
      <c r="ORT31" s="497"/>
      <c r="ORU31" s="497"/>
      <c r="ORV31" s="497"/>
      <c r="ORW31" s="497"/>
      <c r="ORX31" s="497"/>
      <c r="ORY31" s="497"/>
      <c r="ORZ31" s="497"/>
      <c r="OSA31" s="497"/>
      <c r="OSB31" s="497"/>
      <c r="OSC31" s="497"/>
      <c r="OSD31" s="497"/>
      <c r="OSE31" s="497"/>
      <c r="OSF31" s="497"/>
      <c r="OSG31" s="497"/>
      <c r="OSH31" s="497"/>
      <c r="OSI31" s="497"/>
      <c r="OSJ31" s="497"/>
      <c r="OSK31" s="497"/>
      <c r="OSL31" s="497"/>
      <c r="OSM31" s="497"/>
      <c r="OSN31" s="497"/>
      <c r="OSO31" s="497"/>
      <c r="OSP31" s="497"/>
      <c r="OSQ31" s="497"/>
      <c r="OSR31" s="497"/>
      <c r="OSS31" s="497"/>
      <c r="OST31" s="497"/>
      <c r="OSU31" s="497"/>
      <c r="OSV31" s="497"/>
      <c r="OSW31" s="497"/>
      <c r="OSX31" s="497"/>
      <c r="OSY31" s="497"/>
      <c r="OSZ31" s="497"/>
      <c r="OTA31" s="497"/>
      <c r="OTB31" s="497"/>
      <c r="OTC31" s="497"/>
      <c r="OTD31" s="497"/>
      <c r="OTE31" s="497"/>
      <c r="OTF31" s="497"/>
      <c r="OTG31" s="497"/>
      <c r="OTH31" s="497"/>
      <c r="OTI31" s="497"/>
      <c r="OTJ31" s="497"/>
      <c r="OTK31" s="497"/>
      <c r="OTL31" s="497"/>
      <c r="OTM31" s="497"/>
      <c r="OTN31" s="497"/>
      <c r="OTO31" s="497"/>
      <c r="OTP31" s="497"/>
      <c r="OTQ31" s="497"/>
      <c r="OTR31" s="497"/>
      <c r="OTS31" s="497"/>
      <c r="OTT31" s="497"/>
      <c r="OTU31" s="497"/>
      <c r="OTV31" s="497"/>
      <c r="OTW31" s="497"/>
      <c r="OTX31" s="497"/>
      <c r="OTY31" s="497"/>
      <c r="OTZ31" s="497"/>
      <c r="OUA31" s="497"/>
      <c r="OUB31" s="497"/>
      <c r="OUC31" s="497"/>
      <c r="OUD31" s="497"/>
      <c r="OUE31" s="497"/>
      <c r="OUF31" s="497"/>
      <c r="OUG31" s="497"/>
      <c r="OUH31" s="497"/>
      <c r="OUI31" s="497"/>
      <c r="OUJ31" s="497"/>
      <c r="OUK31" s="497"/>
      <c r="OUL31" s="497"/>
      <c r="OUM31" s="497"/>
      <c r="OUN31" s="497"/>
      <c r="OUO31" s="497"/>
      <c r="OUP31" s="497"/>
      <c r="OUQ31" s="497"/>
      <c r="OUR31" s="497"/>
      <c r="OUS31" s="497"/>
      <c r="OUT31" s="497"/>
      <c r="OUU31" s="497"/>
      <c r="OUV31" s="497"/>
      <c r="OUW31" s="497"/>
      <c r="OUX31" s="497"/>
      <c r="OUY31" s="497"/>
      <c r="OUZ31" s="497"/>
      <c r="OVA31" s="497"/>
      <c r="OVB31" s="497"/>
      <c r="OVC31" s="497"/>
      <c r="OVD31" s="497"/>
      <c r="OVE31" s="497"/>
      <c r="OVF31" s="497"/>
      <c r="OVG31" s="497"/>
      <c r="OVH31" s="497"/>
      <c r="OVI31" s="497"/>
      <c r="OVJ31" s="497"/>
      <c r="OVK31" s="497"/>
      <c r="OVL31" s="497"/>
      <c r="OVM31" s="497"/>
      <c r="OVN31" s="497"/>
      <c r="OVO31" s="497"/>
      <c r="OVP31" s="497"/>
      <c r="OVQ31" s="497"/>
      <c r="OVR31" s="497"/>
      <c r="OVS31" s="497"/>
      <c r="OVT31" s="497"/>
      <c r="OVU31" s="497"/>
      <c r="OVV31" s="497"/>
      <c r="OVW31" s="497"/>
      <c r="OVX31" s="497"/>
      <c r="OVY31" s="497"/>
      <c r="OVZ31" s="497"/>
      <c r="OWA31" s="497"/>
      <c r="OWB31" s="497"/>
      <c r="OWC31" s="497"/>
      <c r="OWD31" s="497"/>
      <c r="OWE31" s="497"/>
      <c r="OWF31" s="497"/>
      <c r="OWG31" s="497"/>
      <c r="OWH31" s="497"/>
      <c r="OWI31" s="497"/>
      <c r="OWJ31" s="497"/>
      <c r="OWK31" s="497"/>
      <c r="OWL31" s="497"/>
      <c r="OWM31" s="497"/>
      <c r="OWN31" s="497"/>
      <c r="OWO31" s="497"/>
      <c r="OWP31" s="497"/>
      <c r="OWQ31" s="497"/>
      <c r="OWR31" s="497"/>
      <c r="OWS31" s="497"/>
      <c r="OWT31" s="497"/>
      <c r="OWU31" s="497"/>
      <c r="OWV31" s="497"/>
      <c r="OWW31" s="497"/>
      <c r="OWX31" s="497"/>
      <c r="OWY31" s="497"/>
      <c r="OWZ31" s="497"/>
      <c r="OXA31" s="497"/>
      <c r="OXB31" s="497"/>
      <c r="OXC31" s="497"/>
      <c r="OXD31" s="497"/>
      <c r="OXE31" s="497"/>
      <c r="OXF31" s="497"/>
      <c r="OXG31" s="497"/>
      <c r="OXH31" s="497"/>
      <c r="OXI31" s="497"/>
      <c r="OXJ31" s="497"/>
      <c r="OXK31" s="497"/>
      <c r="OXL31" s="497"/>
      <c r="OXM31" s="497"/>
      <c r="OXN31" s="497"/>
      <c r="OXO31" s="497"/>
      <c r="OXP31" s="497"/>
      <c r="OXQ31" s="497"/>
      <c r="OXR31" s="497"/>
      <c r="OXS31" s="497"/>
      <c r="OXT31" s="497"/>
      <c r="OXU31" s="497"/>
      <c r="OXV31" s="497"/>
      <c r="OXW31" s="497"/>
      <c r="OXX31" s="497"/>
      <c r="OXY31" s="497"/>
      <c r="OXZ31" s="497"/>
      <c r="OYA31" s="497"/>
      <c r="OYB31" s="497"/>
      <c r="OYC31" s="497"/>
      <c r="OYD31" s="497"/>
      <c r="OYE31" s="497"/>
      <c r="OYF31" s="497"/>
      <c r="OYG31" s="497"/>
      <c r="OYH31" s="497"/>
      <c r="OYI31" s="497"/>
      <c r="OYJ31" s="497"/>
      <c r="OYK31" s="497"/>
      <c r="OYL31" s="497"/>
      <c r="OYM31" s="497"/>
      <c r="OYN31" s="497"/>
      <c r="OYO31" s="497"/>
      <c r="OYP31" s="497"/>
      <c r="OYQ31" s="497"/>
      <c r="OYR31" s="497"/>
      <c r="OYS31" s="497"/>
      <c r="OYT31" s="497"/>
      <c r="OYU31" s="497"/>
      <c r="OYV31" s="497"/>
      <c r="OYW31" s="497"/>
      <c r="OYX31" s="497"/>
      <c r="OYY31" s="497"/>
      <c r="OYZ31" s="497"/>
      <c r="OZA31" s="497"/>
      <c r="OZB31" s="497"/>
      <c r="OZC31" s="497"/>
      <c r="OZD31" s="497"/>
      <c r="OZE31" s="497"/>
      <c r="OZF31" s="497"/>
      <c r="OZG31" s="497"/>
      <c r="OZH31" s="497"/>
      <c r="OZI31" s="497"/>
      <c r="OZJ31" s="497"/>
      <c r="OZK31" s="497"/>
      <c r="OZL31" s="497"/>
      <c r="OZM31" s="497"/>
      <c r="OZN31" s="497"/>
      <c r="OZO31" s="497"/>
      <c r="OZP31" s="497"/>
      <c r="OZQ31" s="497"/>
      <c r="OZR31" s="497"/>
      <c r="OZS31" s="497"/>
      <c r="OZT31" s="497"/>
      <c r="OZU31" s="497"/>
      <c r="OZV31" s="497"/>
      <c r="OZW31" s="497"/>
      <c r="OZX31" s="497"/>
      <c r="OZY31" s="497"/>
      <c r="OZZ31" s="497"/>
      <c r="PAA31" s="497"/>
      <c r="PAB31" s="497"/>
      <c r="PAC31" s="497"/>
      <c r="PAD31" s="497"/>
      <c r="PAE31" s="497"/>
      <c r="PAF31" s="497"/>
      <c r="PAG31" s="497"/>
      <c r="PAH31" s="497"/>
      <c r="PAI31" s="497"/>
      <c r="PAJ31" s="497"/>
      <c r="PAK31" s="497"/>
      <c r="PAL31" s="497"/>
      <c r="PAM31" s="497"/>
      <c r="PAN31" s="497"/>
      <c r="PAO31" s="497"/>
      <c r="PAP31" s="497"/>
      <c r="PAQ31" s="497"/>
      <c r="PAR31" s="497"/>
      <c r="PAS31" s="497"/>
      <c r="PAT31" s="497"/>
      <c r="PAU31" s="497"/>
      <c r="PAV31" s="497"/>
      <c r="PAW31" s="497"/>
      <c r="PAX31" s="497"/>
      <c r="PAY31" s="497"/>
      <c r="PAZ31" s="497"/>
      <c r="PBA31" s="497"/>
      <c r="PBB31" s="497"/>
      <c r="PBC31" s="497"/>
      <c r="PBD31" s="497"/>
      <c r="PBE31" s="497"/>
      <c r="PBF31" s="497"/>
      <c r="PBG31" s="497"/>
      <c r="PBH31" s="497"/>
      <c r="PBI31" s="497"/>
      <c r="PBJ31" s="497"/>
      <c r="PBK31" s="497"/>
      <c r="PBL31" s="497"/>
      <c r="PBM31" s="497"/>
      <c r="PBN31" s="497"/>
      <c r="PBO31" s="497"/>
      <c r="PBP31" s="497"/>
      <c r="PBQ31" s="497"/>
      <c r="PBR31" s="497"/>
      <c r="PBS31" s="497"/>
      <c r="PBT31" s="497"/>
      <c r="PBU31" s="497"/>
      <c r="PBV31" s="497"/>
      <c r="PBW31" s="497"/>
      <c r="PBX31" s="497"/>
      <c r="PBY31" s="497"/>
      <c r="PBZ31" s="497"/>
      <c r="PCA31" s="497"/>
      <c r="PCB31" s="497"/>
      <c r="PCC31" s="497"/>
      <c r="PCD31" s="497"/>
      <c r="PCE31" s="497"/>
      <c r="PCF31" s="497"/>
      <c r="PCG31" s="497"/>
      <c r="PCH31" s="497"/>
      <c r="PCI31" s="497"/>
      <c r="PCJ31" s="497"/>
      <c r="PCK31" s="497"/>
      <c r="PCL31" s="497"/>
      <c r="PCM31" s="497"/>
      <c r="PCN31" s="497"/>
      <c r="PCO31" s="497"/>
      <c r="PCP31" s="497"/>
      <c r="PCQ31" s="497"/>
      <c r="PCR31" s="497"/>
      <c r="PCS31" s="497"/>
      <c r="PCT31" s="497"/>
      <c r="PCU31" s="497"/>
      <c r="PCV31" s="497"/>
      <c r="PCW31" s="497"/>
      <c r="PCX31" s="497"/>
      <c r="PCY31" s="497"/>
      <c r="PCZ31" s="497"/>
      <c r="PDA31" s="497"/>
      <c r="PDB31" s="497"/>
      <c r="PDC31" s="497"/>
      <c r="PDD31" s="497"/>
      <c r="PDE31" s="497"/>
      <c r="PDF31" s="497"/>
      <c r="PDG31" s="497"/>
      <c r="PDH31" s="497"/>
      <c r="PDI31" s="497"/>
      <c r="PDJ31" s="497"/>
      <c r="PDK31" s="497"/>
      <c r="PDL31" s="497"/>
      <c r="PDM31" s="497"/>
      <c r="PDN31" s="497"/>
      <c r="PDO31" s="497"/>
      <c r="PDP31" s="497"/>
      <c r="PDQ31" s="497"/>
      <c r="PDR31" s="497"/>
      <c r="PDS31" s="497"/>
      <c r="PDT31" s="497"/>
      <c r="PDU31" s="497"/>
      <c r="PDV31" s="497"/>
      <c r="PDW31" s="497"/>
      <c r="PDX31" s="497"/>
      <c r="PDY31" s="497"/>
      <c r="PDZ31" s="497"/>
      <c r="PEA31" s="497"/>
      <c r="PEB31" s="497"/>
      <c r="PEC31" s="497"/>
      <c r="PED31" s="497"/>
      <c r="PEE31" s="497"/>
      <c r="PEF31" s="497"/>
      <c r="PEG31" s="497"/>
      <c r="PEH31" s="497"/>
      <c r="PEI31" s="497"/>
      <c r="PEJ31" s="497"/>
      <c r="PEK31" s="497"/>
      <c r="PEL31" s="497"/>
      <c r="PEM31" s="497"/>
      <c r="PEN31" s="497"/>
      <c r="PEO31" s="497"/>
      <c r="PEP31" s="497"/>
      <c r="PEQ31" s="497"/>
      <c r="PER31" s="497"/>
      <c r="PES31" s="497"/>
      <c r="PET31" s="497"/>
      <c r="PEU31" s="497"/>
      <c r="PEV31" s="497"/>
      <c r="PEW31" s="497"/>
      <c r="PEX31" s="497"/>
      <c r="PEY31" s="497"/>
      <c r="PEZ31" s="497"/>
      <c r="PFA31" s="497"/>
      <c r="PFB31" s="497"/>
      <c r="PFC31" s="497"/>
      <c r="PFD31" s="497"/>
      <c r="PFE31" s="497"/>
      <c r="PFF31" s="497"/>
      <c r="PFG31" s="497"/>
      <c r="PFH31" s="497"/>
      <c r="PFI31" s="497"/>
      <c r="PFJ31" s="497"/>
      <c r="PFK31" s="497"/>
      <c r="PFL31" s="497"/>
      <c r="PFM31" s="497"/>
      <c r="PFN31" s="497"/>
      <c r="PFO31" s="497"/>
      <c r="PFP31" s="497"/>
      <c r="PFQ31" s="497"/>
      <c r="PFR31" s="497"/>
      <c r="PFS31" s="497"/>
      <c r="PFT31" s="497"/>
      <c r="PFU31" s="497"/>
      <c r="PFV31" s="497"/>
      <c r="PFW31" s="497"/>
      <c r="PFX31" s="497"/>
      <c r="PFY31" s="497"/>
      <c r="PFZ31" s="497"/>
      <c r="PGA31" s="497"/>
      <c r="PGB31" s="497"/>
      <c r="PGC31" s="497"/>
      <c r="PGD31" s="497"/>
      <c r="PGE31" s="497"/>
      <c r="PGF31" s="497"/>
      <c r="PGG31" s="497"/>
      <c r="PGH31" s="497"/>
      <c r="PGI31" s="497"/>
      <c r="PGJ31" s="497"/>
      <c r="PGK31" s="497"/>
      <c r="PGL31" s="497"/>
      <c r="PGM31" s="497"/>
      <c r="PGN31" s="497"/>
      <c r="PGO31" s="497"/>
      <c r="PGP31" s="497"/>
      <c r="PGQ31" s="497"/>
      <c r="PGR31" s="497"/>
      <c r="PGS31" s="497"/>
      <c r="PGT31" s="497"/>
      <c r="PGU31" s="497"/>
      <c r="PGV31" s="497"/>
      <c r="PGW31" s="497"/>
      <c r="PGX31" s="497"/>
      <c r="PGY31" s="497"/>
      <c r="PGZ31" s="497"/>
      <c r="PHA31" s="497"/>
      <c r="PHB31" s="497"/>
      <c r="PHC31" s="497"/>
      <c r="PHD31" s="497"/>
      <c r="PHE31" s="497"/>
      <c r="PHF31" s="497"/>
      <c r="PHG31" s="497"/>
      <c r="PHH31" s="497"/>
      <c r="PHI31" s="497"/>
      <c r="PHJ31" s="497"/>
      <c r="PHK31" s="497"/>
      <c r="PHL31" s="497"/>
      <c r="PHM31" s="497"/>
      <c r="PHN31" s="497"/>
      <c r="PHO31" s="497"/>
      <c r="PHP31" s="497"/>
      <c r="PHQ31" s="497"/>
      <c r="PHR31" s="497"/>
      <c r="PHS31" s="497"/>
      <c r="PHT31" s="497"/>
      <c r="PHU31" s="497"/>
      <c r="PHV31" s="497"/>
      <c r="PHW31" s="497"/>
      <c r="PHX31" s="497"/>
      <c r="PHY31" s="497"/>
      <c r="PHZ31" s="497"/>
      <c r="PIA31" s="497"/>
      <c r="PIB31" s="497"/>
      <c r="PIC31" s="497"/>
      <c r="PID31" s="497"/>
      <c r="PIE31" s="497"/>
      <c r="PIF31" s="497"/>
      <c r="PIG31" s="497"/>
      <c r="PIH31" s="497"/>
      <c r="PII31" s="497"/>
      <c r="PIJ31" s="497"/>
      <c r="PIK31" s="497"/>
      <c r="PIL31" s="497"/>
      <c r="PIM31" s="497"/>
      <c r="PIN31" s="497"/>
      <c r="PIO31" s="497"/>
      <c r="PIP31" s="497"/>
      <c r="PIQ31" s="497"/>
      <c r="PIR31" s="497"/>
      <c r="PIS31" s="497"/>
      <c r="PIT31" s="497"/>
      <c r="PIU31" s="497"/>
      <c r="PIV31" s="497"/>
      <c r="PIW31" s="497"/>
      <c r="PIX31" s="497"/>
      <c r="PIY31" s="497"/>
      <c r="PIZ31" s="497"/>
      <c r="PJA31" s="497"/>
      <c r="PJB31" s="497"/>
      <c r="PJC31" s="497"/>
      <c r="PJD31" s="497"/>
      <c r="PJE31" s="497"/>
      <c r="PJF31" s="497"/>
      <c r="PJG31" s="497"/>
      <c r="PJH31" s="497"/>
      <c r="PJI31" s="497"/>
      <c r="PJJ31" s="497"/>
      <c r="PJK31" s="497"/>
      <c r="PJL31" s="497"/>
      <c r="PJM31" s="497"/>
      <c r="PJN31" s="497"/>
      <c r="PJO31" s="497"/>
      <c r="PJP31" s="497"/>
      <c r="PJQ31" s="497"/>
      <c r="PJR31" s="497"/>
      <c r="PJS31" s="497"/>
      <c r="PJT31" s="497"/>
      <c r="PJU31" s="497"/>
      <c r="PJV31" s="497"/>
      <c r="PJW31" s="497"/>
      <c r="PJX31" s="497"/>
      <c r="PJY31" s="497"/>
      <c r="PJZ31" s="497"/>
      <c r="PKA31" s="497"/>
      <c r="PKB31" s="497"/>
      <c r="PKC31" s="497"/>
      <c r="PKD31" s="497"/>
      <c r="PKE31" s="497"/>
      <c r="PKF31" s="497"/>
      <c r="PKG31" s="497"/>
      <c r="PKH31" s="497"/>
      <c r="PKI31" s="497"/>
      <c r="PKJ31" s="497"/>
      <c r="PKK31" s="497"/>
      <c r="PKL31" s="497"/>
      <c r="PKM31" s="497"/>
      <c r="PKN31" s="497"/>
      <c r="PKO31" s="497"/>
      <c r="PKP31" s="497"/>
      <c r="PKQ31" s="497"/>
      <c r="PKR31" s="497"/>
      <c r="PKS31" s="497"/>
      <c r="PKT31" s="497"/>
      <c r="PKU31" s="497"/>
      <c r="PKV31" s="497"/>
      <c r="PKW31" s="497"/>
      <c r="PKX31" s="497"/>
      <c r="PKY31" s="497"/>
      <c r="PKZ31" s="497"/>
      <c r="PLA31" s="497"/>
      <c r="PLB31" s="497"/>
      <c r="PLC31" s="497"/>
      <c r="PLD31" s="497"/>
      <c r="PLE31" s="497"/>
      <c r="PLF31" s="497"/>
      <c r="PLG31" s="497"/>
      <c r="PLH31" s="497"/>
      <c r="PLI31" s="497"/>
      <c r="PLJ31" s="497"/>
      <c r="PLK31" s="497"/>
      <c r="PLL31" s="497"/>
      <c r="PLM31" s="497"/>
      <c r="PLN31" s="497"/>
      <c r="PLO31" s="497"/>
      <c r="PLP31" s="497"/>
      <c r="PLQ31" s="497"/>
      <c r="PLR31" s="497"/>
      <c r="PLS31" s="497"/>
      <c r="PLT31" s="497"/>
      <c r="PLU31" s="497"/>
      <c r="PLV31" s="497"/>
      <c r="PLW31" s="497"/>
      <c r="PLX31" s="497"/>
      <c r="PLY31" s="497"/>
      <c r="PLZ31" s="497"/>
      <c r="PMA31" s="497"/>
      <c r="PMB31" s="497"/>
      <c r="PMC31" s="497"/>
      <c r="PMD31" s="497"/>
      <c r="PME31" s="497"/>
      <c r="PMF31" s="497"/>
      <c r="PMG31" s="497"/>
      <c r="PMH31" s="497"/>
      <c r="PMI31" s="497"/>
      <c r="PMJ31" s="497"/>
      <c r="PMK31" s="497"/>
      <c r="PML31" s="497"/>
      <c r="PMM31" s="497"/>
      <c r="PMN31" s="497"/>
      <c r="PMO31" s="497"/>
      <c r="PMP31" s="497"/>
      <c r="PMQ31" s="497"/>
      <c r="PMR31" s="497"/>
      <c r="PMS31" s="497"/>
      <c r="PMT31" s="497"/>
      <c r="PMU31" s="497"/>
      <c r="PMV31" s="497"/>
      <c r="PMW31" s="497"/>
      <c r="PMX31" s="497"/>
      <c r="PMY31" s="497"/>
      <c r="PMZ31" s="497"/>
      <c r="PNA31" s="497"/>
      <c r="PNB31" s="497"/>
      <c r="PNC31" s="497"/>
      <c r="PND31" s="497"/>
      <c r="PNE31" s="497"/>
      <c r="PNF31" s="497"/>
      <c r="PNG31" s="497"/>
      <c r="PNH31" s="497"/>
      <c r="PNI31" s="497"/>
      <c r="PNJ31" s="497"/>
      <c r="PNK31" s="497"/>
      <c r="PNL31" s="497"/>
      <c r="PNM31" s="497"/>
      <c r="PNN31" s="497"/>
      <c r="PNO31" s="497"/>
      <c r="PNP31" s="497"/>
      <c r="PNQ31" s="497"/>
      <c r="PNR31" s="497"/>
      <c r="PNS31" s="497"/>
      <c r="PNT31" s="497"/>
      <c r="PNU31" s="497"/>
      <c r="PNV31" s="497"/>
      <c r="PNW31" s="497"/>
      <c r="PNX31" s="497"/>
      <c r="PNY31" s="497"/>
      <c r="PNZ31" s="497"/>
      <c r="POA31" s="497"/>
      <c r="POB31" s="497"/>
      <c r="POC31" s="497"/>
      <c r="POD31" s="497"/>
      <c r="POE31" s="497"/>
      <c r="POF31" s="497"/>
      <c r="POG31" s="497"/>
      <c r="POH31" s="497"/>
      <c r="POI31" s="497"/>
      <c r="POJ31" s="497"/>
      <c r="POK31" s="497"/>
      <c r="POL31" s="497"/>
      <c r="POM31" s="497"/>
      <c r="PON31" s="497"/>
      <c r="POO31" s="497"/>
      <c r="POP31" s="497"/>
      <c r="POQ31" s="497"/>
      <c r="POR31" s="497"/>
      <c r="POS31" s="497"/>
      <c r="POT31" s="497"/>
      <c r="POU31" s="497"/>
      <c r="POV31" s="497"/>
      <c r="POW31" s="497"/>
      <c r="POX31" s="497"/>
      <c r="POY31" s="497"/>
      <c r="POZ31" s="497"/>
      <c r="PPA31" s="497"/>
      <c r="PPB31" s="497"/>
      <c r="PPC31" s="497"/>
      <c r="PPD31" s="497"/>
      <c r="PPE31" s="497"/>
      <c r="PPF31" s="497"/>
      <c r="PPG31" s="497"/>
      <c r="PPH31" s="497"/>
      <c r="PPI31" s="497"/>
      <c r="PPJ31" s="497"/>
      <c r="PPK31" s="497"/>
      <c r="PPL31" s="497"/>
      <c r="PPM31" s="497"/>
      <c r="PPN31" s="497"/>
      <c r="PPO31" s="497"/>
      <c r="PPP31" s="497"/>
      <c r="PPQ31" s="497"/>
      <c r="PPR31" s="497"/>
      <c r="PPS31" s="497"/>
      <c r="PPT31" s="497"/>
      <c r="PPU31" s="497"/>
      <c r="PPV31" s="497"/>
      <c r="PPW31" s="497"/>
      <c r="PPX31" s="497"/>
      <c r="PPY31" s="497"/>
      <c r="PPZ31" s="497"/>
      <c r="PQA31" s="497"/>
      <c r="PQB31" s="497"/>
      <c r="PQC31" s="497"/>
      <c r="PQD31" s="497"/>
      <c r="PQE31" s="497"/>
      <c r="PQF31" s="497"/>
      <c r="PQG31" s="497"/>
      <c r="PQH31" s="497"/>
      <c r="PQI31" s="497"/>
      <c r="PQJ31" s="497"/>
      <c r="PQK31" s="497"/>
      <c r="PQL31" s="497"/>
      <c r="PQM31" s="497"/>
      <c r="PQN31" s="497"/>
      <c r="PQO31" s="497"/>
      <c r="PQP31" s="497"/>
      <c r="PQQ31" s="497"/>
      <c r="PQR31" s="497"/>
      <c r="PQS31" s="497"/>
      <c r="PQT31" s="497"/>
      <c r="PQU31" s="497"/>
      <c r="PQV31" s="497"/>
      <c r="PQW31" s="497"/>
      <c r="PQX31" s="497"/>
      <c r="PQY31" s="497"/>
      <c r="PQZ31" s="497"/>
      <c r="PRA31" s="497"/>
      <c r="PRB31" s="497"/>
      <c r="PRC31" s="497"/>
      <c r="PRD31" s="497"/>
      <c r="PRE31" s="497"/>
      <c r="PRF31" s="497"/>
      <c r="PRG31" s="497"/>
      <c r="PRH31" s="497"/>
      <c r="PRI31" s="497"/>
      <c r="PRJ31" s="497"/>
      <c r="PRK31" s="497"/>
      <c r="PRL31" s="497"/>
      <c r="PRM31" s="497"/>
      <c r="PRN31" s="497"/>
      <c r="PRO31" s="497"/>
      <c r="PRP31" s="497"/>
      <c r="PRQ31" s="497"/>
      <c r="PRR31" s="497"/>
      <c r="PRS31" s="497"/>
      <c r="PRT31" s="497"/>
      <c r="PRU31" s="497"/>
      <c r="PRV31" s="497"/>
      <c r="PRW31" s="497"/>
      <c r="PRX31" s="497"/>
      <c r="PRY31" s="497"/>
      <c r="PRZ31" s="497"/>
      <c r="PSA31" s="497"/>
      <c r="PSB31" s="497"/>
      <c r="PSC31" s="497"/>
      <c r="PSD31" s="497"/>
      <c r="PSE31" s="497"/>
      <c r="PSF31" s="497"/>
      <c r="PSG31" s="497"/>
      <c r="PSH31" s="497"/>
      <c r="PSI31" s="497"/>
      <c r="PSJ31" s="497"/>
      <c r="PSK31" s="497"/>
      <c r="PSL31" s="497"/>
      <c r="PSM31" s="497"/>
      <c r="PSN31" s="497"/>
      <c r="PSO31" s="497"/>
      <c r="PSP31" s="497"/>
      <c r="PSQ31" s="497"/>
      <c r="PSR31" s="497"/>
      <c r="PSS31" s="497"/>
      <c r="PST31" s="497"/>
      <c r="PSU31" s="497"/>
      <c r="PSV31" s="497"/>
      <c r="PSW31" s="497"/>
      <c r="PSX31" s="497"/>
      <c r="PSY31" s="497"/>
      <c r="PSZ31" s="497"/>
      <c r="PTA31" s="497"/>
      <c r="PTB31" s="497"/>
      <c r="PTC31" s="497"/>
      <c r="PTD31" s="497"/>
      <c r="PTE31" s="497"/>
      <c r="PTF31" s="497"/>
      <c r="PTG31" s="497"/>
      <c r="PTH31" s="497"/>
      <c r="PTI31" s="497"/>
      <c r="PTJ31" s="497"/>
      <c r="PTK31" s="497"/>
      <c r="PTL31" s="497"/>
      <c r="PTM31" s="497"/>
      <c r="PTN31" s="497"/>
      <c r="PTO31" s="497"/>
      <c r="PTP31" s="497"/>
      <c r="PTQ31" s="497"/>
      <c r="PTR31" s="497"/>
      <c r="PTS31" s="497"/>
      <c r="PTT31" s="497"/>
      <c r="PTU31" s="497"/>
      <c r="PTV31" s="497"/>
      <c r="PTW31" s="497"/>
      <c r="PTX31" s="497"/>
      <c r="PTY31" s="497"/>
      <c r="PTZ31" s="497"/>
      <c r="PUA31" s="497"/>
      <c r="PUB31" s="497"/>
      <c r="PUC31" s="497"/>
      <c r="PUD31" s="497"/>
      <c r="PUE31" s="497"/>
      <c r="PUF31" s="497"/>
      <c r="PUG31" s="497"/>
      <c r="PUH31" s="497"/>
      <c r="PUI31" s="497"/>
      <c r="PUJ31" s="497"/>
      <c r="PUK31" s="497"/>
      <c r="PUL31" s="497"/>
      <c r="PUM31" s="497"/>
      <c r="PUN31" s="497"/>
      <c r="PUO31" s="497"/>
      <c r="PUP31" s="497"/>
      <c r="PUQ31" s="497"/>
      <c r="PUR31" s="497"/>
      <c r="PUS31" s="497"/>
      <c r="PUT31" s="497"/>
      <c r="PUU31" s="497"/>
      <c r="PUV31" s="497"/>
      <c r="PUW31" s="497"/>
      <c r="PUX31" s="497"/>
      <c r="PUY31" s="497"/>
      <c r="PUZ31" s="497"/>
      <c r="PVA31" s="497"/>
      <c r="PVB31" s="497"/>
      <c r="PVC31" s="497"/>
      <c r="PVD31" s="497"/>
      <c r="PVE31" s="497"/>
      <c r="PVF31" s="497"/>
      <c r="PVG31" s="497"/>
      <c r="PVH31" s="497"/>
      <c r="PVI31" s="497"/>
      <c r="PVJ31" s="497"/>
      <c r="PVK31" s="497"/>
      <c r="PVL31" s="497"/>
      <c r="PVM31" s="497"/>
      <c r="PVN31" s="497"/>
      <c r="PVO31" s="497"/>
      <c r="PVP31" s="497"/>
      <c r="PVQ31" s="497"/>
      <c r="PVR31" s="497"/>
      <c r="PVS31" s="497"/>
      <c r="PVT31" s="497"/>
      <c r="PVU31" s="497"/>
      <c r="PVV31" s="497"/>
      <c r="PVW31" s="497"/>
      <c r="PVX31" s="497"/>
      <c r="PVY31" s="497"/>
      <c r="PVZ31" s="497"/>
      <c r="PWA31" s="497"/>
      <c r="PWB31" s="497"/>
      <c r="PWC31" s="497"/>
      <c r="PWD31" s="497"/>
      <c r="PWE31" s="497"/>
      <c r="PWF31" s="497"/>
      <c r="PWG31" s="497"/>
      <c r="PWH31" s="497"/>
      <c r="PWI31" s="497"/>
      <c r="PWJ31" s="497"/>
      <c r="PWK31" s="497"/>
      <c r="PWL31" s="497"/>
      <c r="PWM31" s="497"/>
      <c r="PWN31" s="497"/>
      <c r="PWO31" s="497"/>
      <c r="PWP31" s="497"/>
      <c r="PWQ31" s="497"/>
      <c r="PWR31" s="497"/>
      <c r="PWS31" s="497"/>
      <c r="PWT31" s="497"/>
      <c r="PWU31" s="497"/>
      <c r="PWV31" s="497"/>
      <c r="PWW31" s="497"/>
      <c r="PWX31" s="497"/>
      <c r="PWY31" s="497"/>
      <c r="PWZ31" s="497"/>
      <c r="PXA31" s="497"/>
      <c r="PXB31" s="497"/>
      <c r="PXC31" s="497"/>
      <c r="PXD31" s="497"/>
      <c r="PXE31" s="497"/>
      <c r="PXF31" s="497"/>
      <c r="PXG31" s="497"/>
      <c r="PXH31" s="497"/>
      <c r="PXI31" s="497"/>
      <c r="PXJ31" s="497"/>
      <c r="PXK31" s="497"/>
      <c r="PXL31" s="497"/>
      <c r="PXM31" s="497"/>
      <c r="PXN31" s="497"/>
      <c r="PXO31" s="497"/>
      <c r="PXP31" s="497"/>
      <c r="PXQ31" s="497"/>
      <c r="PXR31" s="497"/>
      <c r="PXS31" s="497"/>
      <c r="PXT31" s="497"/>
      <c r="PXU31" s="497"/>
      <c r="PXV31" s="497"/>
      <c r="PXW31" s="497"/>
      <c r="PXX31" s="497"/>
      <c r="PXY31" s="497"/>
      <c r="PXZ31" s="497"/>
      <c r="PYA31" s="497"/>
      <c r="PYB31" s="497"/>
      <c r="PYC31" s="497"/>
      <c r="PYD31" s="497"/>
      <c r="PYE31" s="497"/>
      <c r="PYF31" s="497"/>
      <c r="PYG31" s="497"/>
      <c r="PYH31" s="497"/>
      <c r="PYI31" s="497"/>
      <c r="PYJ31" s="497"/>
      <c r="PYK31" s="497"/>
      <c r="PYL31" s="497"/>
      <c r="PYM31" s="497"/>
      <c r="PYN31" s="497"/>
      <c r="PYO31" s="497"/>
      <c r="PYP31" s="497"/>
      <c r="PYQ31" s="497"/>
      <c r="PYR31" s="497"/>
      <c r="PYS31" s="497"/>
      <c r="PYT31" s="497"/>
      <c r="PYU31" s="497"/>
      <c r="PYV31" s="497"/>
      <c r="PYW31" s="497"/>
      <c r="PYX31" s="497"/>
      <c r="PYY31" s="497"/>
      <c r="PYZ31" s="497"/>
      <c r="PZA31" s="497"/>
      <c r="PZB31" s="497"/>
      <c r="PZC31" s="497"/>
      <c r="PZD31" s="497"/>
      <c r="PZE31" s="497"/>
      <c r="PZF31" s="497"/>
      <c r="PZG31" s="497"/>
      <c r="PZH31" s="497"/>
      <c r="PZI31" s="497"/>
      <c r="PZJ31" s="497"/>
      <c r="PZK31" s="497"/>
      <c r="PZL31" s="497"/>
      <c r="PZM31" s="497"/>
      <c r="PZN31" s="497"/>
      <c r="PZO31" s="497"/>
      <c r="PZP31" s="497"/>
      <c r="PZQ31" s="497"/>
      <c r="PZR31" s="497"/>
      <c r="PZS31" s="497"/>
      <c r="PZT31" s="497"/>
      <c r="PZU31" s="497"/>
      <c r="PZV31" s="497"/>
      <c r="PZW31" s="497"/>
      <c r="PZX31" s="497"/>
      <c r="PZY31" s="497"/>
      <c r="PZZ31" s="497"/>
      <c r="QAA31" s="497"/>
      <c r="QAB31" s="497"/>
      <c r="QAC31" s="497"/>
      <c r="QAD31" s="497"/>
      <c r="QAE31" s="497"/>
      <c r="QAF31" s="497"/>
      <c r="QAG31" s="497"/>
      <c r="QAH31" s="497"/>
      <c r="QAI31" s="497"/>
      <c r="QAJ31" s="497"/>
      <c r="QAK31" s="497"/>
      <c r="QAL31" s="497"/>
      <c r="QAM31" s="497"/>
      <c r="QAN31" s="497"/>
      <c r="QAO31" s="497"/>
      <c r="QAP31" s="497"/>
      <c r="QAQ31" s="497"/>
      <c r="QAR31" s="497"/>
      <c r="QAS31" s="497"/>
      <c r="QAT31" s="497"/>
      <c r="QAU31" s="497"/>
      <c r="QAV31" s="497"/>
      <c r="QAW31" s="497"/>
      <c r="QAX31" s="497"/>
      <c r="QAY31" s="497"/>
      <c r="QAZ31" s="497"/>
      <c r="QBA31" s="497"/>
      <c r="QBB31" s="497"/>
      <c r="QBC31" s="497"/>
      <c r="QBD31" s="497"/>
      <c r="QBE31" s="497"/>
      <c r="QBF31" s="497"/>
      <c r="QBG31" s="497"/>
      <c r="QBH31" s="497"/>
      <c r="QBI31" s="497"/>
      <c r="QBJ31" s="497"/>
      <c r="QBK31" s="497"/>
      <c r="QBL31" s="497"/>
      <c r="QBM31" s="497"/>
      <c r="QBN31" s="497"/>
      <c r="QBO31" s="497"/>
      <c r="QBP31" s="497"/>
      <c r="QBQ31" s="497"/>
      <c r="QBR31" s="497"/>
      <c r="QBS31" s="497"/>
      <c r="QBT31" s="497"/>
      <c r="QBU31" s="497"/>
      <c r="QBV31" s="497"/>
      <c r="QBW31" s="497"/>
      <c r="QBX31" s="497"/>
      <c r="QBY31" s="497"/>
      <c r="QBZ31" s="497"/>
      <c r="QCA31" s="497"/>
      <c r="QCB31" s="497"/>
      <c r="QCC31" s="497"/>
      <c r="QCD31" s="497"/>
      <c r="QCE31" s="497"/>
      <c r="QCF31" s="497"/>
      <c r="QCG31" s="497"/>
      <c r="QCH31" s="497"/>
      <c r="QCI31" s="497"/>
      <c r="QCJ31" s="497"/>
      <c r="QCK31" s="497"/>
      <c r="QCL31" s="497"/>
      <c r="QCM31" s="497"/>
      <c r="QCN31" s="497"/>
      <c r="QCO31" s="497"/>
      <c r="QCP31" s="497"/>
      <c r="QCQ31" s="497"/>
      <c r="QCR31" s="497"/>
      <c r="QCS31" s="497"/>
      <c r="QCT31" s="497"/>
      <c r="QCU31" s="497"/>
      <c r="QCV31" s="497"/>
      <c r="QCW31" s="497"/>
      <c r="QCX31" s="497"/>
      <c r="QCY31" s="497"/>
      <c r="QCZ31" s="497"/>
      <c r="QDA31" s="497"/>
      <c r="QDB31" s="497"/>
      <c r="QDC31" s="497"/>
      <c r="QDD31" s="497"/>
      <c r="QDE31" s="497"/>
      <c r="QDF31" s="497"/>
      <c r="QDG31" s="497"/>
      <c r="QDH31" s="497"/>
      <c r="QDI31" s="497"/>
      <c r="QDJ31" s="497"/>
      <c r="QDK31" s="497"/>
      <c r="QDL31" s="497"/>
      <c r="QDM31" s="497"/>
      <c r="QDN31" s="497"/>
      <c r="QDO31" s="497"/>
      <c r="QDP31" s="497"/>
      <c r="QDQ31" s="497"/>
      <c r="QDR31" s="497"/>
      <c r="QDS31" s="497"/>
      <c r="QDT31" s="497"/>
      <c r="QDU31" s="497"/>
      <c r="QDV31" s="497"/>
      <c r="QDW31" s="497"/>
      <c r="QDX31" s="497"/>
      <c r="QDY31" s="497"/>
      <c r="QDZ31" s="497"/>
      <c r="QEA31" s="497"/>
      <c r="QEB31" s="497"/>
      <c r="QEC31" s="497"/>
      <c r="QED31" s="497"/>
      <c r="QEE31" s="497"/>
      <c r="QEF31" s="497"/>
      <c r="QEG31" s="497"/>
      <c r="QEH31" s="497"/>
      <c r="QEI31" s="497"/>
      <c r="QEJ31" s="497"/>
      <c r="QEK31" s="497"/>
      <c r="QEL31" s="497"/>
      <c r="QEM31" s="497"/>
      <c r="QEN31" s="497"/>
      <c r="QEO31" s="497"/>
      <c r="QEP31" s="497"/>
      <c r="QEQ31" s="497"/>
      <c r="QER31" s="497"/>
      <c r="QES31" s="497"/>
      <c r="QET31" s="497"/>
      <c r="QEU31" s="497"/>
      <c r="QEV31" s="497"/>
      <c r="QEW31" s="497"/>
      <c r="QEX31" s="497"/>
      <c r="QEY31" s="497"/>
      <c r="QEZ31" s="497"/>
      <c r="QFA31" s="497"/>
      <c r="QFB31" s="497"/>
      <c r="QFC31" s="497"/>
      <c r="QFD31" s="497"/>
      <c r="QFE31" s="497"/>
      <c r="QFF31" s="497"/>
      <c r="QFG31" s="497"/>
      <c r="QFH31" s="497"/>
      <c r="QFI31" s="497"/>
      <c r="QFJ31" s="497"/>
      <c r="QFK31" s="497"/>
      <c r="QFL31" s="497"/>
      <c r="QFM31" s="497"/>
      <c r="QFN31" s="497"/>
      <c r="QFO31" s="497"/>
      <c r="QFP31" s="497"/>
      <c r="QFQ31" s="497"/>
      <c r="QFR31" s="497"/>
      <c r="QFS31" s="497"/>
      <c r="QFT31" s="497"/>
      <c r="QFU31" s="497"/>
      <c r="QFV31" s="497"/>
      <c r="QFW31" s="497"/>
      <c r="QFX31" s="497"/>
      <c r="QFY31" s="497"/>
      <c r="QFZ31" s="497"/>
      <c r="QGA31" s="497"/>
      <c r="QGB31" s="497"/>
      <c r="QGC31" s="497"/>
      <c r="QGD31" s="497"/>
      <c r="QGE31" s="497"/>
      <c r="QGF31" s="497"/>
      <c r="QGG31" s="497"/>
      <c r="QGH31" s="497"/>
      <c r="QGI31" s="497"/>
      <c r="QGJ31" s="497"/>
      <c r="QGK31" s="497"/>
      <c r="QGL31" s="497"/>
      <c r="QGM31" s="497"/>
      <c r="QGN31" s="497"/>
      <c r="QGO31" s="497"/>
      <c r="QGP31" s="497"/>
      <c r="QGQ31" s="497"/>
      <c r="QGR31" s="497"/>
      <c r="QGS31" s="497"/>
      <c r="QGT31" s="497"/>
      <c r="QGU31" s="497"/>
      <c r="QGV31" s="497"/>
      <c r="QGW31" s="497"/>
      <c r="QGX31" s="497"/>
      <c r="QGY31" s="497"/>
      <c r="QGZ31" s="497"/>
      <c r="QHA31" s="497"/>
      <c r="QHB31" s="497"/>
      <c r="QHC31" s="497"/>
      <c r="QHD31" s="497"/>
      <c r="QHE31" s="497"/>
      <c r="QHF31" s="497"/>
      <c r="QHG31" s="497"/>
      <c r="QHH31" s="497"/>
      <c r="QHI31" s="497"/>
      <c r="QHJ31" s="497"/>
      <c r="QHK31" s="497"/>
      <c r="QHL31" s="497"/>
      <c r="QHM31" s="497"/>
      <c r="QHN31" s="497"/>
      <c r="QHO31" s="497"/>
      <c r="QHP31" s="497"/>
      <c r="QHQ31" s="497"/>
      <c r="QHR31" s="497"/>
      <c r="QHS31" s="497"/>
      <c r="QHT31" s="497"/>
      <c r="QHU31" s="497"/>
      <c r="QHV31" s="497"/>
      <c r="QHW31" s="497"/>
      <c r="QHX31" s="497"/>
      <c r="QHY31" s="497"/>
      <c r="QHZ31" s="497"/>
      <c r="QIA31" s="497"/>
      <c r="QIB31" s="497"/>
      <c r="QIC31" s="497"/>
      <c r="QID31" s="497"/>
      <c r="QIE31" s="497"/>
      <c r="QIF31" s="497"/>
      <c r="QIG31" s="497"/>
      <c r="QIH31" s="497"/>
      <c r="QII31" s="497"/>
      <c r="QIJ31" s="497"/>
      <c r="QIK31" s="497"/>
      <c r="QIL31" s="497"/>
      <c r="QIM31" s="497"/>
      <c r="QIN31" s="497"/>
      <c r="QIO31" s="497"/>
      <c r="QIP31" s="497"/>
      <c r="QIQ31" s="497"/>
      <c r="QIR31" s="497"/>
      <c r="QIS31" s="497"/>
      <c r="QIT31" s="497"/>
      <c r="QIU31" s="497"/>
      <c r="QIV31" s="497"/>
      <c r="QIW31" s="497"/>
      <c r="QIX31" s="497"/>
      <c r="QIY31" s="497"/>
      <c r="QIZ31" s="497"/>
      <c r="QJA31" s="497"/>
      <c r="QJB31" s="497"/>
      <c r="QJC31" s="497"/>
      <c r="QJD31" s="497"/>
      <c r="QJE31" s="497"/>
      <c r="QJF31" s="497"/>
      <c r="QJG31" s="497"/>
      <c r="QJH31" s="497"/>
      <c r="QJI31" s="497"/>
      <c r="QJJ31" s="497"/>
      <c r="QJK31" s="497"/>
      <c r="QJL31" s="497"/>
      <c r="QJM31" s="497"/>
      <c r="QJN31" s="497"/>
      <c r="QJO31" s="497"/>
      <c r="QJP31" s="497"/>
      <c r="QJQ31" s="497"/>
      <c r="QJR31" s="497"/>
      <c r="QJS31" s="497"/>
      <c r="QJT31" s="497"/>
      <c r="QJU31" s="497"/>
      <c r="QJV31" s="497"/>
      <c r="QJW31" s="497"/>
      <c r="QJX31" s="497"/>
      <c r="QJY31" s="497"/>
      <c r="QJZ31" s="497"/>
      <c r="QKA31" s="497"/>
      <c r="QKB31" s="497"/>
      <c r="QKC31" s="497"/>
      <c r="QKD31" s="497"/>
      <c r="QKE31" s="497"/>
      <c r="QKF31" s="497"/>
      <c r="QKG31" s="497"/>
      <c r="QKH31" s="497"/>
      <c r="QKI31" s="497"/>
      <c r="QKJ31" s="497"/>
      <c r="QKK31" s="497"/>
      <c r="QKL31" s="497"/>
      <c r="QKM31" s="497"/>
      <c r="QKN31" s="497"/>
      <c r="QKO31" s="497"/>
      <c r="QKP31" s="497"/>
      <c r="QKQ31" s="497"/>
      <c r="QKR31" s="497"/>
      <c r="QKS31" s="497"/>
      <c r="QKT31" s="497"/>
      <c r="QKU31" s="497"/>
      <c r="QKV31" s="497"/>
      <c r="QKW31" s="497"/>
      <c r="QKX31" s="497"/>
      <c r="QKY31" s="497"/>
      <c r="QKZ31" s="497"/>
      <c r="QLA31" s="497"/>
      <c r="QLB31" s="497"/>
      <c r="QLC31" s="497"/>
      <c r="QLD31" s="497"/>
      <c r="QLE31" s="497"/>
      <c r="QLF31" s="497"/>
      <c r="QLG31" s="497"/>
      <c r="QLH31" s="497"/>
      <c r="QLI31" s="497"/>
      <c r="QLJ31" s="497"/>
      <c r="QLK31" s="497"/>
      <c r="QLL31" s="497"/>
      <c r="QLM31" s="497"/>
      <c r="QLN31" s="497"/>
      <c r="QLO31" s="497"/>
      <c r="QLP31" s="497"/>
      <c r="QLQ31" s="497"/>
      <c r="QLR31" s="497"/>
      <c r="QLS31" s="497"/>
      <c r="QLT31" s="497"/>
      <c r="QLU31" s="497"/>
      <c r="QLV31" s="497"/>
      <c r="QLW31" s="497"/>
      <c r="QLX31" s="497"/>
      <c r="QLY31" s="497"/>
      <c r="QLZ31" s="497"/>
      <c r="QMA31" s="497"/>
      <c r="QMB31" s="497"/>
      <c r="QMC31" s="497"/>
      <c r="QMD31" s="497"/>
      <c r="QME31" s="497"/>
      <c r="QMF31" s="497"/>
      <c r="QMG31" s="497"/>
      <c r="QMH31" s="497"/>
      <c r="QMI31" s="497"/>
      <c r="QMJ31" s="497"/>
      <c r="QMK31" s="497"/>
      <c r="QML31" s="497"/>
      <c r="QMM31" s="497"/>
      <c r="QMN31" s="497"/>
      <c r="QMO31" s="497"/>
      <c r="QMP31" s="497"/>
      <c r="QMQ31" s="497"/>
      <c r="QMR31" s="497"/>
      <c r="QMS31" s="497"/>
      <c r="QMT31" s="497"/>
      <c r="QMU31" s="497"/>
      <c r="QMV31" s="497"/>
      <c r="QMW31" s="497"/>
      <c r="QMX31" s="497"/>
      <c r="QMY31" s="497"/>
      <c r="QMZ31" s="497"/>
      <c r="QNA31" s="497"/>
      <c r="QNB31" s="497"/>
      <c r="QNC31" s="497"/>
      <c r="QND31" s="497"/>
      <c r="QNE31" s="497"/>
      <c r="QNF31" s="497"/>
      <c r="QNG31" s="497"/>
      <c r="QNH31" s="497"/>
      <c r="QNI31" s="497"/>
      <c r="QNJ31" s="497"/>
      <c r="QNK31" s="497"/>
      <c r="QNL31" s="497"/>
      <c r="QNM31" s="497"/>
      <c r="QNN31" s="497"/>
      <c r="QNO31" s="497"/>
      <c r="QNP31" s="497"/>
      <c r="QNQ31" s="497"/>
      <c r="QNR31" s="497"/>
      <c r="QNS31" s="497"/>
      <c r="QNT31" s="497"/>
      <c r="QNU31" s="497"/>
      <c r="QNV31" s="497"/>
      <c r="QNW31" s="497"/>
      <c r="QNX31" s="497"/>
      <c r="QNY31" s="497"/>
      <c r="QNZ31" s="497"/>
      <c r="QOA31" s="497"/>
      <c r="QOB31" s="497"/>
      <c r="QOC31" s="497"/>
      <c r="QOD31" s="497"/>
      <c r="QOE31" s="497"/>
      <c r="QOF31" s="497"/>
      <c r="QOG31" s="497"/>
      <c r="QOH31" s="497"/>
      <c r="QOI31" s="497"/>
      <c r="QOJ31" s="497"/>
      <c r="QOK31" s="497"/>
      <c r="QOL31" s="497"/>
      <c r="QOM31" s="497"/>
      <c r="QON31" s="497"/>
      <c r="QOO31" s="497"/>
      <c r="QOP31" s="497"/>
      <c r="QOQ31" s="497"/>
      <c r="QOR31" s="497"/>
      <c r="QOS31" s="497"/>
      <c r="QOT31" s="497"/>
      <c r="QOU31" s="497"/>
      <c r="QOV31" s="497"/>
      <c r="QOW31" s="497"/>
      <c r="QOX31" s="497"/>
      <c r="QOY31" s="497"/>
      <c r="QOZ31" s="497"/>
      <c r="QPA31" s="497"/>
      <c r="QPB31" s="497"/>
      <c r="QPC31" s="497"/>
      <c r="QPD31" s="497"/>
      <c r="QPE31" s="497"/>
      <c r="QPF31" s="497"/>
      <c r="QPG31" s="497"/>
      <c r="QPH31" s="497"/>
      <c r="QPI31" s="497"/>
      <c r="QPJ31" s="497"/>
      <c r="QPK31" s="497"/>
      <c r="QPL31" s="497"/>
      <c r="QPM31" s="497"/>
      <c r="QPN31" s="497"/>
      <c r="QPO31" s="497"/>
      <c r="QPP31" s="497"/>
      <c r="QPQ31" s="497"/>
      <c r="QPR31" s="497"/>
      <c r="QPS31" s="497"/>
      <c r="QPT31" s="497"/>
      <c r="QPU31" s="497"/>
      <c r="QPV31" s="497"/>
      <c r="QPW31" s="497"/>
      <c r="QPX31" s="497"/>
      <c r="QPY31" s="497"/>
      <c r="QPZ31" s="497"/>
      <c r="QQA31" s="497"/>
      <c r="QQB31" s="497"/>
      <c r="QQC31" s="497"/>
      <c r="QQD31" s="497"/>
      <c r="QQE31" s="497"/>
      <c r="QQF31" s="497"/>
      <c r="QQG31" s="497"/>
      <c r="QQH31" s="497"/>
      <c r="QQI31" s="497"/>
      <c r="QQJ31" s="497"/>
      <c r="QQK31" s="497"/>
      <c r="QQL31" s="497"/>
      <c r="QQM31" s="497"/>
      <c r="QQN31" s="497"/>
      <c r="QQO31" s="497"/>
      <c r="QQP31" s="497"/>
      <c r="QQQ31" s="497"/>
      <c r="QQR31" s="497"/>
      <c r="QQS31" s="497"/>
      <c r="QQT31" s="497"/>
      <c r="QQU31" s="497"/>
      <c r="QQV31" s="497"/>
      <c r="QQW31" s="497"/>
      <c r="QQX31" s="497"/>
      <c r="QQY31" s="497"/>
      <c r="QQZ31" s="497"/>
      <c r="QRA31" s="497"/>
      <c r="QRB31" s="497"/>
      <c r="QRC31" s="497"/>
      <c r="QRD31" s="497"/>
      <c r="QRE31" s="497"/>
      <c r="QRF31" s="497"/>
      <c r="QRG31" s="497"/>
      <c r="QRH31" s="497"/>
      <c r="QRI31" s="497"/>
      <c r="QRJ31" s="497"/>
      <c r="QRK31" s="497"/>
      <c r="QRL31" s="497"/>
      <c r="QRM31" s="497"/>
      <c r="QRN31" s="497"/>
      <c r="QRO31" s="497"/>
      <c r="QRP31" s="497"/>
      <c r="QRQ31" s="497"/>
      <c r="QRR31" s="497"/>
      <c r="QRS31" s="497"/>
      <c r="QRT31" s="497"/>
      <c r="QRU31" s="497"/>
      <c r="QRV31" s="497"/>
      <c r="QRW31" s="497"/>
      <c r="QRX31" s="497"/>
      <c r="QRY31" s="497"/>
      <c r="QRZ31" s="497"/>
      <c r="QSA31" s="497"/>
      <c r="QSB31" s="497"/>
      <c r="QSC31" s="497"/>
      <c r="QSD31" s="497"/>
      <c r="QSE31" s="497"/>
      <c r="QSF31" s="497"/>
      <c r="QSG31" s="497"/>
      <c r="QSH31" s="497"/>
      <c r="QSI31" s="497"/>
      <c r="QSJ31" s="497"/>
      <c r="QSK31" s="497"/>
      <c r="QSL31" s="497"/>
      <c r="QSM31" s="497"/>
      <c r="QSN31" s="497"/>
      <c r="QSO31" s="497"/>
      <c r="QSP31" s="497"/>
      <c r="QSQ31" s="497"/>
      <c r="QSR31" s="497"/>
      <c r="QSS31" s="497"/>
      <c r="QST31" s="497"/>
      <c r="QSU31" s="497"/>
      <c r="QSV31" s="497"/>
      <c r="QSW31" s="497"/>
      <c r="QSX31" s="497"/>
      <c r="QSY31" s="497"/>
      <c r="QSZ31" s="497"/>
      <c r="QTA31" s="497"/>
      <c r="QTB31" s="497"/>
      <c r="QTC31" s="497"/>
      <c r="QTD31" s="497"/>
      <c r="QTE31" s="497"/>
      <c r="QTF31" s="497"/>
      <c r="QTG31" s="497"/>
      <c r="QTH31" s="497"/>
      <c r="QTI31" s="497"/>
      <c r="QTJ31" s="497"/>
      <c r="QTK31" s="497"/>
      <c r="QTL31" s="497"/>
      <c r="QTM31" s="497"/>
      <c r="QTN31" s="497"/>
      <c r="QTO31" s="497"/>
      <c r="QTP31" s="497"/>
      <c r="QTQ31" s="497"/>
      <c r="QTR31" s="497"/>
      <c r="QTS31" s="497"/>
      <c r="QTT31" s="497"/>
      <c r="QTU31" s="497"/>
      <c r="QTV31" s="497"/>
      <c r="QTW31" s="497"/>
      <c r="QTX31" s="497"/>
      <c r="QTY31" s="497"/>
      <c r="QTZ31" s="497"/>
      <c r="QUA31" s="497"/>
      <c r="QUB31" s="497"/>
      <c r="QUC31" s="497"/>
      <c r="QUD31" s="497"/>
      <c r="QUE31" s="497"/>
      <c r="QUF31" s="497"/>
      <c r="QUG31" s="497"/>
      <c r="QUH31" s="497"/>
      <c r="QUI31" s="497"/>
      <c r="QUJ31" s="497"/>
      <c r="QUK31" s="497"/>
      <c r="QUL31" s="497"/>
      <c r="QUM31" s="497"/>
      <c r="QUN31" s="497"/>
      <c r="QUO31" s="497"/>
      <c r="QUP31" s="497"/>
      <c r="QUQ31" s="497"/>
      <c r="QUR31" s="497"/>
      <c r="QUS31" s="497"/>
      <c r="QUT31" s="497"/>
      <c r="QUU31" s="497"/>
      <c r="QUV31" s="497"/>
      <c r="QUW31" s="497"/>
      <c r="QUX31" s="497"/>
      <c r="QUY31" s="497"/>
      <c r="QUZ31" s="497"/>
      <c r="QVA31" s="497"/>
      <c r="QVB31" s="497"/>
      <c r="QVC31" s="497"/>
      <c r="QVD31" s="497"/>
      <c r="QVE31" s="497"/>
      <c r="QVF31" s="497"/>
      <c r="QVG31" s="497"/>
      <c r="QVH31" s="497"/>
      <c r="QVI31" s="497"/>
      <c r="QVJ31" s="497"/>
      <c r="QVK31" s="497"/>
      <c r="QVL31" s="497"/>
      <c r="QVM31" s="497"/>
      <c r="QVN31" s="497"/>
      <c r="QVO31" s="497"/>
      <c r="QVP31" s="497"/>
      <c r="QVQ31" s="497"/>
      <c r="QVR31" s="497"/>
      <c r="QVS31" s="497"/>
      <c r="QVT31" s="497"/>
      <c r="QVU31" s="497"/>
      <c r="QVV31" s="497"/>
      <c r="QVW31" s="497"/>
      <c r="QVX31" s="497"/>
      <c r="QVY31" s="497"/>
      <c r="QVZ31" s="497"/>
      <c r="QWA31" s="497"/>
      <c r="QWB31" s="497"/>
      <c r="QWC31" s="497"/>
      <c r="QWD31" s="497"/>
      <c r="QWE31" s="497"/>
      <c r="QWF31" s="497"/>
      <c r="QWG31" s="497"/>
      <c r="QWH31" s="497"/>
      <c r="QWI31" s="497"/>
      <c r="QWJ31" s="497"/>
      <c r="QWK31" s="497"/>
      <c r="QWL31" s="497"/>
      <c r="QWM31" s="497"/>
      <c r="QWN31" s="497"/>
      <c r="QWO31" s="497"/>
      <c r="QWP31" s="497"/>
      <c r="QWQ31" s="497"/>
      <c r="QWR31" s="497"/>
      <c r="QWS31" s="497"/>
      <c r="QWT31" s="497"/>
      <c r="QWU31" s="497"/>
      <c r="QWV31" s="497"/>
      <c r="QWW31" s="497"/>
      <c r="QWX31" s="497"/>
      <c r="QWY31" s="497"/>
      <c r="QWZ31" s="497"/>
      <c r="QXA31" s="497"/>
      <c r="QXB31" s="497"/>
      <c r="QXC31" s="497"/>
      <c r="QXD31" s="497"/>
      <c r="QXE31" s="497"/>
      <c r="QXF31" s="497"/>
      <c r="QXG31" s="497"/>
      <c r="QXH31" s="497"/>
      <c r="QXI31" s="497"/>
      <c r="QXJ31" s="497"/>
      <c r="QXK31" s="497"/>
      <c r="QXL31" s="497"/>
      <c r="QXM31" s="497"/>
      <c r="QXN31" s="497"/>
      <c r="QXO31" s="497"/>
      <c r="QXP31" s="497"/>
      <c r="QXQ31" s="497"/>
      <c r="QXR31" s="497"/>
      <c r="QXS31" s="497"/>
      <c r="QXT31" s="497"/>
      <c r="QXU31" s="497"/>
      <c r="QXV31" s="497"/>
      <c r="QXW31" s="497"/>
      <c r="QXX31" s="497"/>
      <c r="QXY31" s="497"/>
      <c r="QXZ31" s="497"/>
      <c r="QYA31" s="497"/>
      <c r="QYB31" s="497"/>
      <c r="QYC31" s="497"/>
      <c r="QYD31" s="497"/>
      <c r="QYE31" s="497"/>
      <c r="QYF31" s="497"/>
      <c r="QYG31" s="497"/>
      <c r="QYH31" s="497"/>
      <c r="QYI31" s="497"/>
      <c r="QYJ31" s="497"/>
      <c r="QYK31" s="497"/>
      <c r="QYL31" s="497"/>
      <c r="QYM31" s="497"/>
      <c r="QYN31" s="497"/>
      <c r="QYO31" s="497"/>
      <c r="QYP31" s="497"/>
      <c r="QYQ31" s="497"/>
      <c r="QYR31" s="497"/>
      <c r="QYS31" s="497"/>
      <c r="QYT31" s="497"/>
      <c r="QYU31" s="497"/>
      <c r="QYV31" s="497"/>
      <c r="QYW31" s="497"/>
      <c r="QYX31" s="497"/>
      <c r="QYY31" s="497"/>
      <c r="QYZ31" s="497"/>
      <c r="QZA31" s="497"/>
      <c r="QZB31" s="497"/>
      <c r="QZC31" s="497"/>
      <c r="QZD31" s="497"/>
      <c r="QZE31" s="497"/>
      <c r="QZF31" s="497"/>
      <c r="QZG31" s="497"/>
      <c r="QZH31" s="497"/>
      <c r="QZI31" s="497"/>
      <c r="QZJ31" s="497"/>
      <c r="QZK31" s="497"/>
      <c r="QZL31" s="497"/>
      <c r="QZM31" s="497"/>
      <c r="QZN31" s="497"/>
      <c r="QZO31" s="497"/>
      <c r="QZP31" s="497"/>
      <c r="QZQ31" s="497"/>
      <c r="QZR31" s="497"/>
      <c r="QZS31" s="497"/>
      <c r="QZT31" s="497"/>
      <c r="QZU31" s="497"/>
      <c r="QZV31" s="497"/>
      <c r="QZW31" s="497"/>
      <c r="QZX31" s="497"/>
      <c r="QZY31" s="497"/>
      <c r="QZZ31" s="497"/>
      <c r="RAA31" s="497"/>
      <c r="RAB31" s="497"/>
      <c r="RAC31" s="497"/>
      <c r="RAD31" s="497"/>
      <c r="RAE31" s="497"/>
      <c r="RAF31" s="497"/>
      <c r="RAG31" s="497"/>
      <c r="RAH31" s="497"/>
      <c r="RAI31" s="497"/>
      <c r="RAJ31" s="497"/>
      <c r="RAK31" s="497"/>
      <c r="RAL31" s="497"/>
      <c r="RAM31" s="497"/>
      <c r="RAN31" s="497"/>
      <c r="RAO31" s="497"/>
      <c r="RAP31" s="497"/>
      <c r="RAQ31" s="497"/>
      <c r="RAR31" s="497"/>
      <c r="RAS31" s="497"/>
      <c r="RAT31" s="497"/>
      <c r="RAU31" s="497"/>
      <c r="RAV31" s="497"/>
      <c r="RAW31" s="497"/>
      <c r="RAX31" s="497"/>
      <c r="RAY31" s="497"/>
      <c r="RAZ31" s="497"/>
      <c r="RBA31" s="497"/>
      <c r="RBB31" s="497"/>
      <c r="RBC31" s="497"/>
      <c r="RBD31" s="497"/>
      <c r="RBE31" s="497"/>
      <c r="RBF31" s="497"/>
      <c r="RBG31" s="497"/>
      <c r="RBH31" s="497"/>
      <c r="RBI31" s="497"/>
      <c r="RBJ31" s="497"/>
      <c r="RBK31" s="497"/>
      <c r="RBL31" s="497"/>
      <c r="RBM31" s="497"/>
      <c r="RBN31" s="497"/>
      <c r="RBO31" s="497"/>
      <c r="RBP31" s="497"/>
      <c r="RBQ31" s="497"/>
      <c r="RBR31" s="497"/>
      <c r="RBS31" s="497"/>
      <c r="RBT31" s="497"/>
      <c r="RBU31" s="497"/>
      <c r="RBV31" s="497"/>
      <c r="RBW31" s="497"/>
      <c r="RBX31" s="497"/>
      <c r="RBY31" s="497"/>
      <c r="RBZ31" s="497"/>
      <c r="RCA31" s="497"/>
      <c r="RCB31" s="497"/>
      <c r="RCC31" s="497"/>
      <c r="RCD31" s="497"/>
      <c r="RCE31" s="497"/>
      <c r="RCF31" s="497"/>
      <c r="RCG31" s="497"/>
      <c r="RCH31" s="497"/>
      <c r="RCI31" s="497"/>
      <c r="RCJ31" s="497"/>
      <c r="RCK31" s="497"/>
      <c r="RCL31" s="497"/>
      <c r="RCM31" s="497"/>
      <c r="RCN31" s="497"/>
      <c r="RCO31" s="497"/>
      <c r="RCP31" s="497"/>
      <c r="RCQ31" s="497"/>
      <c r="RCR31" s="497"/>
      <c r="RCS31" s="497"/>
      <c r="RCT31" s="497"/>
      <c r="RCU31" s="497"/>
      <c r="RCV31" s="497"/>
      <c r="RCW31" s="497"/>
      <c r="RCX31" s="497"/>
      <c r="RCY31" s="497"/>
      <c r="RCZ31" s="497"/>
      <c r="RDA31" s="497"/>
      <c r="RDB31" s="497"/>
      <c r="RDC31" s="497"/>
      <c r="RDD31" s="497"/>
      <c r="RDE31" s="497"/>
      <c r="RDF31" s="497"/>
      <c r="RDG31" s="497"/>
      <c r="RDH31" s="497"/>
      <c r="RDI31" s="497"/>
      <c r="RDJ31" s="497"/>
      <c r="RDK31" s="497"/>
      <c r="RDL31" s="497"/>
      <c r="RDM31" s="497"/>
      <c r="RDN31" s="497"/>
      <c r="RDO31" s="497"/>
      <c r="RDP31" s="497"/>
      <c r="RDQ31" s="497"/>
      <c r="RDR31" s="497"/>
      <c r="RDS31" s="497"/>
      <c r="RDT31" s="497"/>
      <c r="RDU31" s="497"/>
      <c r="RDV31" s="497"/>
      <c r="RDW31" s="497"/>
      <c r="RDX31" s="497"/>
      <c r="RDY31" s="497"/>
      <c r="RDZ31" s="497"/>
      <c r="REA31" s="497"/>
      <c r="REB31" s="497"/>
      <c r="REC31" s="497"/>
      <c r="RED31" s="497"/>
      <c r="REE31" s="497"/>
      <c r="REF31" s="497"/>
      <c r="REG31" s="497"/>
      <c r="REH31" s="497"/>
      <c r="REI31" s="497"/>
      <c r="REJ31" s="497"/>
      <c r="REK31" s="497"/>
      <c r="REL31" s="497"/>
      <c r="REM31" s="497"/>
      <c r="REN31" s="497"/>
      <c r="REO31" s="497"/>
      <c r="REP31" s="497"/>
      <c r="REQ31" s="497"/>
      <c r="RER31" s="497"/>
      <c r="RES31" s="497"/>
      <c r="RET31" s="497"/>
      <c r="REU31" s="497"/>
      <c r="REV31" s="497"/>
      <c r="REW31" s="497"/>
      <c r="REX31" s="497"/>
      <c r="REY31" s="497"/>
      <c r="REZ31" s="497"/>
      <c r="RFA31" s="497"/>
      <c r="RFB31" s="497"/>
      <c r="RFC31" s="497"/>
      <c r="RFD31" s="497"/>
      <c r="RFE31" s="497"/>
      <c r="RFF31" s="497"/>
      <c r="RFG31" s="497"/>
      <c r="RFH31" s="497"/>
      <c r="RFI31" s="497"/>
      <c r="RFJ31" s="497"/>
      <c r="RFK31" s="497"/>
      <c r="RFL31" s="497"/>
      <c r="RFM31" s="497"/>
      <c r="RFN31" s="497"/>
      <c r="RFO31" s="497"/>
      <c r="RFP31" s="497"/>
      <c r="RFQ31" s="497"/>
      <c r="RFR31" s="497"/>
      <c r="RFS31" s="497"/>
      <c r="RFT31" s="497"/>
      <c r="RFU31" s="497"/>
      <c r="RFV31" s="497"/>
      <c r="RFW31" s="497"/>
      <c r="RFX31" s="497"/>
      <c r="RFY31" s="497"/>
      <c r="RFZ31" s="497"/>
      <c r="RGA31" s="497"/>
      <c r="RGB31" s="497"/>
      <c r="RGC31" s="497"/>
      <c r="RGD31" s="497"/>
      <c r="RGE31" s="497"/>
      <c r="RGF31" s="497"/>
      <c r="RGG31" s="497"/>
      <c r="RGH31" s="497"/>
      <c r="RGI31" s="497"/>
      <c r="RGJ31" s="497"/>
      <c r="RGK31" s="497"/>
      <c r="RGL31" s="497"/>
      <c r="RGM31" s="497"/>
      <c r="RGN31" s="497"/>
      <c r="RGO31" s="497"/>
      <c r="RGP31" s="497"/>
      <c r="RGQ31" s="497"/>
      <c r="RGR31" s="497"/>
      <c r="RGS31" s="497"/>
      <c r="RGT31" s="497"/>
      <c r="RGU31" s="497"/>
      <c r="RGV31" s="497"/>
      <c r="RGW31" s="497"/>
      <c r="RGX31" s="497"/>
      <c r="RGY31" s="497"/>
      <c r="RGZ31" s="497"/>
      <c r="RHA31" s="497"/>
      <c r="RHB31" s="497"/>
      <c r="RHC31" s="497"/>
      <c r="RHD31" s="497"/>
      <c r="RHE31" s="497"/>
      <c r="RHF31" s="497"/>
      <c r="RHG31" s="497"/>
      <c r="RHH31" s="497"/>
      <c r="RHI31" s="497"/>
      <c r="RHJ31" s="497"/>
      <c r="RHK31" s="497"/>
      <c r="RHL31" s="497"/>
      <c r="RHM31" s="497"/>
      <c r="RHN31" s="497"/>
      <c r="RHO31" s="497"/>
      <c r="RHP31" s="497"/>
      <c r="RHQ31" s="497"/>
      <c r="RHR31" s="497"/>
      <c r="RHS31" s="497"/>
      <c r="RHT31" s="497"/>
      <c r="RHU31" s="497"/>
      <c r="RHV31" s="497"/>
      <c r="RHW31" s="497"/>
      <c r="RHX31" s="497"/>
      <c r="RHY31" s="497"/>
      <c r="RHZ31" s="497"/>
      <c r="RIA31" s="497"/>
      <c r="RIB31" s="497"/>
      <c r="RIC31" s="497"/>
      <c r="RID31" s="497"/>
      <c r="RIE31" s="497"/>
      <c r="RIF31" s="497"/>
      <c r="RIG31" s="497"/>
      <c r="RIH31" s="497"/>
      <c r="RII31" s="497"/>
      <c r="RIJ31" s="497"/>
      <c r="RIK31" s="497"/>
      <c r="RIL31" s="497"/>
      <c r="RIM31" s="497"/>
      <c r="RIN31" s="497"/>
      <c r="RIO31" s="497"/>
      <c r="RIP31" s="497"/>
      <c r="RIQ31" s="497"/>
      <c r="RIR31" s="497"/>
      <c r="RIS31" s="497"/>
      <c r="RIT31" s="497"/>
      <c r="RIU31" s="497"/>
      <c r="RIV31" s="497"/>
      <c r="RIW31" s="497"/>
      <c r="RIX31" s="497"/>
      <c r="RIY31" s="497"/>
      <c r="RIZ31" s="497"/>
      <c r="RJA31" s="497"/>
      <c r="RJB31" s="497"/>
      <c r="RJC31" s="497"/>
      <c r="RJD31" s="497"/>
      <c r="RJE31" s="497"/>
      <c r="RJF31" s="497"/>
      <c r="RJG31" s="497"/>
      <c r="RJH31" s="497"/>
      <c r="RJI31" s="497"/>
      <c r="RJJ31" s="497"/>
      <c r="RJK31" s="497"/>
      <c r="RJL31" s="497"/>
      <c r="RJM31" s="497"/>
      <c r="RJN31" s="497"/>
      <c r="RJO31" s="497"/>
      <c r="RJP31" s="497"/>
      <c r="RJQ31" s="497"/>
      <c r="RJR31" s="497"/>
      <c r="RJS31" s="497"/>
      <c r="RJT31" s="497"/>
      <c r="RJU31" s="497"/>
      <c r="RJV31" s="497"/>
      <c r="RJW31" s="497"/>
      <c r="RJX31" s="497"/>
      <c r="RJY31" s="497"/>
      <c r="RJZ31" s="497"/>
      <c r="RKA31" s="497"/>
      <c r="RKB31" s="497"/>
      <c r="RKC31" s="497"/>
      <c r="RKD31" s="497"/>
      <c r="RKE31" s="497"/>
      <c r="RKF31" s="497"/>
      <c r="RKG31" s="497"/>
      <c r="RKH31" s="497"/>
      <c r="RKI31" s="497"/>
      <c r="RKJ31" s="497"/>
      <c r="RKK31" s="497"/>
      <c r="RKL31" s="497"/>
      <c r="RKM31" s="497"/>
      <c r="RKN31" s="497"/>
      <c r="RKO31" s="497"/>
      <c r="RKP31" s="497"/>
      <c r="RKQ31" s="497"/>
      <c r="RKR31" s="497"/>
      <c r="RKS31" s="497"/>
      <c r="RKT31" s="497"/>
      <c r="RKU31" s="497"/>
      <c r="RKV31" s="497"/>
      <c r="RKW31" s="497"/>
      <c r="RKX31" s="497"/>
      <c r="RKY31" s="497"/>
      <c r="RKZ31" s="497"/>
      <c r="RLA31" s="497"/>
      <c r="RLB31" s="497"/>
      <c r="RLC31" s="497"/>
      <c r="RLD31" s="497"/>
      <c r="RLE31" s="497"/>
      <c r="RLF31" s="497"/>
      <c r="RLG31" s="497"/>
      <c r="RLH31" s="497"/>
      <c r="RLI31" s="497"/>
      <c r="RLJ31" s="497"/>
      <c r="RLK31" s="497"/>
      <c r="RLL31" s="497"/>
      <c r="RLM31" s="497"/>
      <c r="RLN31" s="497"/>
      <c r="RLO31" s="497"/>
      <c r="RLP31" s="497"/>
      <c r="RLQ31" s="497"/>
      <c r="RLR31" s="497"/>
      <c r="RLS31" s="497"/>
      <c r="RLT31" s="497"/>
      <c r="RLU31" s="497"/>
      <c r="RLV31" s="497"/>
      <c r="RLW31" s="497"/>
      <c r="RLX31" s="497"/>
      <c r="RLY31" s="497"/>
      <c r="RLZ31" s="497"/>
      <c r="RMA31" s="497"/>
      <c r="RMB31" s="497"/>
      <c r="RMC31" s="497"/>
      <c r="RMD31" s="497"/>
      <c r="RME31" s="497"/>
      <c r="RMF31" s="497"/>
      <c r="RMG31" s="497"/>
      <c r="RMH31" s="497"/>
      <c r="RMI31" s="497"/>
      <c r="RMJ31" s="497"/>
      <c r="RMK31" s="497"/>
      <c r="RML31" s="497"/>
      <c r="RMM31" s="497"/>
      <c r="RMN31" s="497"/>
      <c r="RMO31" s="497"/>
      <c r="RMP31" s="497"/>
      <c r="RMQ31" s="497"/>
      <c r="RMR31" s="497"/>
      <c r="RMS31" s="497"/>
      <c r="RMT31" s="497"/>
      <c r="RMU31" s="497"/>
      <c r="RMV31" s="497"/>
      <c r="RMW31" s="497"/>
      <c r="RMX31" s="497"/>
      <c r="RMY31" s="497"/>
      <c r="RMZ31" s="497"/>
      <c r="RNA31" s="497"/>
      <c r="RNB31" s="497"/>
      <c r="RNC31" s="497"/>
      <c r="RND31" s="497"/>
      <c r="RNE31" s="497"/>
      <c r="RNF31" s="497"/>
      <c r="RNG31" s="497"/>
      <c r="RNH31" s="497"/>
      <c r="RNI31" s="497"/>
      <c r="RNJ31" s="497"/>
      <c r="RNK31" s="497"/>
      <c r="RNL31" s="497"/>
      <c r="RNM31" s="497"/>
      <c r="RNN31" s="497"/>
      <c r="RNO31" s="497"/>
      <c r="RNP31" s="497"/>
      <c r="RNQ31" s="497"/>
      <c r="RNR31" s="497"/>
      <c r="RNS31" s="497"/>
      <c r="RNT31" s="497"/>
      <c r="RNU31" s="497"/>
      <c r="RNV31" s="497"/>
      <c r="RNW31" s="497"/>
      <c r="RNX31" s="497"/>
      <c r="RNY31" s="497"/>
      <c r="RNZ31" s="497"/>
      <c r="ROA31" s="497"/>
      <c r="ROB31" s="497"/>
      <c r="ROC31" s="497"/>
      <c r="ROD31" s="497"/>
      <c r="ROE31" s="497"/>
      <c r="ROF31" s="497"/>
      <c r="ROG31" s="497"/>
      <c r="ROH31" s="497"/>
      <c r="ROI31" s="497"/>
      <c r="ROJ31" s="497"/>
      <c r="ROK31" s="497"/>
      <c r="ROL31" s="497"/>
      <c r="ROM31" s="497"/>
      <c r="RON31" s="497"/>
      <c r="ROO31" s="497"/>
      <c r="ROP31" s="497"/>
      <c r="ROQ31" s="497"/>
      <c r="ROR31" s="497"/>
      <c r="ROS31" s="497"/>
      <c r="ROT31" s="497"/>
      <c r="ROU31" s="497"/>
      <c r="ROV31" s="497"/>
      <c r="ROW31" s="497"/>
      <c r="ROX31" s="497"/>
      <c r="ROY31" s="497"/>
      <c r="ROZ31" s="497"/>
      <c r="RPA31" s="497"/>
      <c r="RPB31" s="497"/>
      <c r="RPC31" s="497"/>
      <c r="RPD31" s="497"/>
      <c r="RPE31" s="497"/>
      <c r="RPF31" s="497"/>
      <c r="RPG31" s="497"/>
      <c r="RPH31" s="497"/>
      <c r="RPI31" s="497"/>
      <c r="RPJ31" s="497"/>
      <c r="RPK31" s="497"/>
      <c r="RPL31" s="497"/>
      <c r="RPM31" s="497"/>
      <c r="RPN31" s="497"/>
      <c r="RPO31" s="497"/>
      <c r="RPP31" s="497"/>
      <c r="RPQ31" s="497"/>
      <c r="RPR31" s="497"/>
      <c r="RPS31" s="497"/>
      <c r="RPT31" s="497"/>
      <c r="RPU31" s="497"/>
      <c r="RPV31" s="497"/>
      <c r="RPW31" s="497"/>
      <c r="RPX31" s="497"/>
      <c r="RPY31" s="497"/>
      <c r="RPZ31" s="497"/>
      <c r="RQA31" s="497"/>
      <c r="RQB31" s="497"/>
      <c r="RQC31" s="497"/>
      <c r="RQD31" s="497"/>
      <c r="RQE31" s="497"/>
      <c r="RQF31" s="497"/>
      <c r="RQG31" s="497"/>
      <c r="RQH31" s="497"/>
      <c r="RQI31" s="497"/>
      <c r="RQJ31" s="497"/>
      <c r="RQK31" s="497"/>
      <c r="RQL31" s="497"/>
      <c r="RQM31" s="497"/>
      <c r="RQN31" s="497"/>
      <c r="RQO31" s="497"/>
      <c r="RQP31" s="497"/>
      <c r="RQQ31" s="497"/>
      <c r="RQR31" s="497"/>
      <c r="RQS31" s="497"/>
      <c r="RQT31" s="497"/>
      <c r="RQU31" s="497"/>
      <c r="RQV31" s="497"/>
      <c r="RQW31" s="497"/>
      <c r="RQX31" s="497"/>
      <c r="RQY31" s="497"/>
      <c r="RQZ31" s="497"/>
      <c r="RRA31" s="497"/>
      <c r="RRB31" s="497"/>
      <c r="RRC31" s="497"/>
      <c r="RRD31" s="497"/>
      <c r="RRE31" s="497"/>
      <c r="RRF31" s="497"/>
      <c r="RRG31" s="497"/>
      <c r="RRH31" s="497"/>
      <c r="RRI31" s="497"/>
      <c r="RRJ31" s="497"/>
      <c r="RRK31" s="497"/>
      <c r="RRL31" s="497"/>
      <c r="RRM31" s="497"/>
      <c r="RRN31" s="497"/>
      <c r="RRO31" s="497"/>
      <c r="RRP31" s="497"/>
      <c r="RRQ31" s="497"/>
      <c r="RRR31" s="497"/>
      <c r="RRS31" s="497"/>
      <c r="RRT31" s="497"/>
      <c r="RRU31" s="497"/>
      <c r="RRV31" s="497"/>
      <c r="RRW31" s="497"/>
      <c r="RRX31" s="497"/>
      <c r="RRY31" s="497"/>
      <c r="RRZ31" s="497"/>
      <c r="RSA31" s="497"/>
      <c r="RSB31" s="497"/>
      <c r="RSC31" s="497"/>
      <c r="RSD31" s="497"/>
      <c r="RSE31" s="497"/>
      <c r="RSF31" s="497"/>
      <c r="RSG31" s="497"/>
      <c r="RSH31" s="497"/>
      <c r="RSI31" s="497"/>
      <c r="RSJ31" s="497"/>
      <c r="RSK31" s="497"/>
      <c r="RSL31" s="497"/>
      <c r="RSM31" s="497"/>
      <c r="RSN31" s="497"/>
      <c r="RSO31" s="497"/>
      <c r="RSP31" s="497"/>
      <c r="RSQ31" s="497"/>
      <c r="RSR31" s="497"/>
      <c r="RSS31" s="497"/>
      <c r="RST31" s="497"/>
      <c r="RSU31" s="497"/>
      <c r="RSV31" s="497"/>
      <c r="RSW31" s="497"/>
      <c r="RSX31" s="497"/>
      <c r="RSY31" s="497"/>
      <c r="RSZ31" s="497"/>
      <c r="RTA31" s="497"/>
      <c r="RTB31" s="497"/>
      <c r="RTC31" s="497"/>
      <c r="RTD31" s="497"/>
      <c r="RTE31" s="497"/>
      <c r="RTF31" s="497"/>
      <c r="RTG31" s="497"/>
      <c r="RTH31" s="497"/>
      <c r="RTI31" s="497"/>
      <c r="RTJ31" s="497"/>
      <c r="RTK31" s="497"/>
      <c r="RTL31" s="497"/>
      <c r="RTM31" s="497"/>
      <c r="RTN31" s="497"/>
      <c r="RTO31" s="497"/>
      <c r="RTP31" s="497"/>
      <c r="RTQ31" s="497"/>
      <c r="RTR31" s="497"/>
      <c r="RTS31" s="497"/>
      <c r="RTT31" s="497"/>
      <c r="RTU31" s="497"/>
      <c r="RTV31" s="497"/>
      <c r="RTW31" s="497"/>
      <c r="RTX31" s="497"/>
      <c r="RTY31" s="497"/>
      <c r="RTZ31" s="497"/>
      <c r="RUA31" s="497"/>
      <c r="RUB31" s="497"/>
      <c r="RUC31" s="497"/>
      <c r="RUD31" s="497"/>
      <c r="RUE31" s="497"/>
      <c r="RUF31" s="497"/>
      <c r="RUG31" s="497"/>
      <c r="RUH31" s="497"/>
      <c r="RUI31" s="497"/>
      <c r="RUJ31" s="497"/>
      <c r="RUK31" s="497"/>
      <c r="RUL31" s="497"/>
      <c r="RUM31" s="497"/>
      <c r="RUN31" s="497"/>
      <c r="RUO31" s="497"/>
      <c r="RUP31" s="497"/>
      <c r="RUQ31" s="497"/>
      <c r="RUR31" s="497"/>
      <c r="RUS31" s="497"/>
      <c r="RUT31" s="497"/>
      <c r="RUU31" s="497"/>
      <c r="RUV31" s="497"/>
      <c r="RUW31" s="497"/>
      <c r="RUX31" s="497"/>
      <c r="RUY31" s="497"/>
      <c r="RUZ31" s="497"/>
      <c r="RVA31" s="497"/>
      <c r="RVB31" s="497"/>
      <c r="RVC31" s="497"/>
      <c r="RVD31" s="497"/>
      <c r="RVE31" s="497"/>
      <c r="RVF31" s="497"/>
      <c r="RVG31" s="497"/>
      <c r="RVH31" s="497"/>
      <c r="RVI31" s="497"/>
      <c r="RVJ31" s="497"/>
      <c r="RVK31" s="497"/>
      <c r="RVL31" s="497"/>
      <c r="RVM31" s="497"/>
      <c r="RVN31" s="497"/>
      <c r="RVO31" s="497"/>
      <c r="RVP31" s="497"/>
      <c r="RVQ31" s="497"/>
      <c r="RVR31" s="497"/>
      <c r="RVS31" s="497"/>
      <c r="RVT31" s="497"/>
      <c r="RVU31" s="497"/>
      <c r="RVV31" s="497"/>
      <c r="RVW31" s="497"/>
      <c r="RVX31" s="497"/>
      <c r="RVY31" s="497"/>
      <c r="RVZ31" s="497"/>
      <c r="RWA31" s="497"/>
      <c r="RWB31" s="497"/>
      <c r="RWC31" s="497"/>
      <c r="RWD31" s="497"/>
      <c r="RWE31" s="497"/>
      <c r="RWF31" s="497"/>
      <c r="RWG31" s="497"/>
      <c r="RWH31" s="497"/>
      <c r="RWI31" s="497"/>
      <c r="RWJ31" s="497"/>
      <c r="RWK31" s="497"/>
      <c r="RWL31" s="497"/>
      <c r="RWM31" s="497"/>
      <c r="RWN31" s="497"/>
      <c r="RWO31" s="497"/>
      <c r="RWP31" s="497"/>
      <c r="RWQ31" s="497"/>
      <c r="RWR31" s="497"/>
      <c r="RWS31" s="497"/>
      <c r="RWT31" s="497"/>
      <c r="RWU31" s="497"/>
      <c r="RWV31" s="497"/>
      <c r="RWW31" s="497"/>
      <c r="RWX31" s="497"/>
      <c r="RWY31" s="497"/>
      <c r="RWZ31" s="497"/>
      <c r="RXA31" s="497"/>
      <c r="RXB31" s="497"/>
      <c r="RXC31" s="497"/>
      <c r="RXD31" s="497"/>
      <c r="RXE31" s="497"/>
      <c r="RXF31" s="497"/>
      <c r="RXG31" s="497"/>
      <c r="RXH31" s="497"/>
      <c r="RXI31" s="497"/>
      <c r="RXJ31" s="497"/>
      <c r="RXK31" s="497"/>
      <c r="RXL31" s="497"/>
      <c r="RXM31" s="497"/>
      <c r="RXN31" s="497"/>
      <c r="RXO31" s="497"/>
      <c r="RXP31" s="497"/>
      <c r="RXQ31" s="497"/>
      <c r="RXR31" s="497"/>
      <c r="RXS31" s="497"/>
      <c r="RXT31" s="497"/>
      <c r="RXU31" s="497"/>
      <c r="RXV31" s="497"/>
      <c r="RXW31" s="497"/>
      <c r="RXX31" s="497"/>
      <c r="RXY31" s="497"/>
      <c r="RXZ31" s="497"/>
      <c r="RYA31" s="497"/>
      <c r="RYB31" s="497"/>
      <c r="RYC31" s="497"/>
      <c r="RYD31" s="497"/>
      <c r="RYE31" s="497"/>
      <c r="RYF31" s="497"/>
      <c r="RYG31" s="497"/>
      <c r="RYH31" s="497"/>
      <c r="RYI31" s="497"/>
      <c r="RYJ31" s="497"/>
      <c r="RYK31" s="497"/>
      <c r="RYL31" s="497"/>
      <c r="RYM31" s="497"/>
      <c r="RYN31" s="497"/>
      <c r="RYO31" s="497"/>
      <c r="RYP31" s="497"/>
      <c r="RYQ31" s="497"/>
      <c r="RYR31" s="497"/>
      <c r="RYS31" s="497"/>
      <c r="RYT31" s="497"/>
      <c r="RYU31" s="497"/>
      <c r="RYV31" s="497"/>
      <c r="RYW31" s="497"/>
      <c r="RYX31" s="497"/>
      <c r="RYY31" s="497"/>
      <c r="RYZ31" s="497"/>
      <c r="RZA31" s="497"/>
      <c r="RZB31" s="497"/>
      <c r="RZC31" s="497"/>
      <c r="RZD31" s="497"/>
      <c r="RZE31" s="497"/>
      <c r="RZF31" s="497"/>
      <c r="RZG31" s="497"/>
      <c r="RZH31" s="497"/>
      <c r="RZI31" s="497"/>
      <c r="RZJ31" s="497"/>
      <c r="RZK31" s="497"/>
      <c r="RZL31" s="497"/>
      <c r="RZM31" s="497"/>
      <c r="RZN31" s="497"/>
      <c r="RZO31" s="497"/>
      <c r="RZP31" s="497"/>
      <c r="RZQ31" s="497"/>
      <c r="RZR31" s="497"/>
      <c r="RZS31" s="497"/>
      <c r="RZT31" s="497"/>
      <c r="RZU31" s="497"/>
      <c r="RZV31" s="497"/>
      <c r="RZW31" s="497"/>
      <c r="RZX31" s="497"/>
      <c r="RZY31" s="497"/>
      <c r="RZZ31" s="497"/>
      <c r="SAA31" s="497"/>
      <c r="SAB31" s="497"/>
      <c r="SAC31" s="497"/>
      <c r="SAD31" s="497"/>
      <c r="SAE31" s="497"/>
      <c r="SAF31" s="497"/>
      <c r="SAG31" s="497"/>
      <c r="SAH31" s="497"/>
      <c r="SAI31" s="497"/>
      <c r="SAJ31" s="497"/>
      <c r="SAK31" s="497"/>
      <c r="SAL31" s="497"/>
      <c r="SAM31" s="497"/>
      <c r="SAN31" s="497"/>
      <c r="SAO31" s="497"/>
      <c r="SAP31" s="497"/>
      <c r="SAQ31" s="497"/>
      <c r="SAR31" s="497"/>
      <c r="SAS31" s="497"/>
      <c r="SAT31" s="497"/>
      <c r="SAU31" s="497"/>
      <c r="SAV31" s="497"/>
      <c r="SAW31" s="497"/>
      <c r="SAX31" s="497"/>
      <c r="SAY31" s="497"/>
      <c r="SAZ31" s="497"/>
      <c r="SBA31" s="497"/>
      <c r="SBB31" s="497"/>
      <c r="SBC31" s="497"/>
      <c r="SBD31" s="497"/>
      <c r="SBE31" s="497"/>
      <c r="SBF31" s="497"/>
      <c r="SBG31" s="497"/>
      <c r="SBH31" s="497"/>
      <c r="SBI31" s="497"/>
      <c r="SBJ31" s="497"/>
      <c r="SBK31" s="497"/>
      <c r="SBL31" s="497"/>
      <c r="SBM31" s="497"/>
      <c r="SBN31" s="497"/>
      <c r="SBO31" s="497"/>
      <c r="SBP31" s="497"/>
      <c r="SBQ31" s="497"/>
      <c r="SBR31" s="497"/>
      <c r="SBS31" s="497"/>
      <c r="SBT31" s="497"/>
      <c r="SBU31" s="497"/>
      <c r="SBV31" s="497"/>
      <c r="SBW31" s="497"/>
      <c r="SBX31" s="497"/>
      <c r="SBY31" s="497"/>
      <c r="SBZ31" s="497"/>
      <c r="SCA31" s="497"/>
      <c r="SCB31" s="497"/>
      <c r="SCC31" s="497"/>
      <c r="SCD31" s="497"/>
      <c r="SCE31" s="497"/>
      <c r="SCF31" s="497"/>
      <c r="SCG31" s="497"/>
      <c r="SCH31" s="497"/>
      <c r="SCI31" s="497"/>
      <c r="SCJ31" s="497"/>
      <c r="SCK31" s="497"/>
      <c r="SCL31" s="497"/>
      <c r="SCM31" s="497"/>
      <c r="SCN31" s="497"/>
      <c r="SCO31" s="497"/>
      <c r="SCP31" s="497"/>
      <c r="SCQ31" s="497"/>
      <c r="SCR31" s="497"/>
      <c r="SCS31" s="497"/>
      <c r="SCT31" s="497"/>
      <c r="SCU31" s="497"/>
      <c r="SCV31" s="497"/>
      <c r="SCW31" s="497"/>
      <c r="SCX31" s="497"/>
      <c r="SCY31" s="497"/>
      <c r="SCZ31" s="497"/>
      <c r="SDA31" s="497"/>
      <c r="SDB31" s="497"/>
      <c r="SDC31" s="497"/>
      <c r="SDD31" s="497"/>
      <c r="SDE31" s="497"/>
      <c r="SDF31" s="497"/>
      <c r="SDG31" s="497"/>
      <c r="SDH31" s="497"/>
      <c r="SDI31" s="497"/>
      <c r="SDJ31" s="497"/>
      <c r="SDK31" s="497"/>
      <c r="SDL31" s="497"/>
      <c r="SDM31" s="497"/>
      <c r="SDN31" s="497"/>
      <c r="SDO31" s="497"/>
      <c r="SDP31" s="497"/>
      <c r="SDQ31" s="497"/>
      <c r="SDR31" s="497"/>
      <c r="SDS31" s="497"/>
      <c r="SDT31" s="497"/>
      <c r="SDU31" s="497"/>
      <c r="SDV31" s="497"/>
      <c r="SDW31" s="497"/>
      <c r="SDX31" s="497"/>
      <c r="SDY31" s="497"/>
      <c r="SDZ31" s="497"/>
      <c r="SEA31" s="497"/>
      <c r="SEB31" s="497"/>
      <c r="SEC31" s="497"/>
      <c r="SED31" s="497"/>
      <c r="SEE31" s="497"/>
      <c r="SEF31" s="497"/>
      <c r="SEG31" s="497"/>
      <c r="SEH31" s="497"/>
      <c r="SEI31" s="497"/>
      <c r="SEJ31" s="497"/>
      <c r="SEK31" s="497"/>
      <c r="SEL31" s="497"/>
      <c r="SEM31" s="497"/>
      <c r="SEN31" s="497"/>
      <c r="SEO31" s="497"/>
      <c r="SEP31" s="497"/>
      <c r="SEQ31" s="497"/>
      <c r="SER31" s="497"/>
      <c r="SES31" s="497"/>
      <c r="SET31" s="497"/>
      <c r="SEU31" s="497"/>
      <c r="SEV31" s="497"/>
      <c r="SEW31" s="497"/>
      <c r="SEX31" s="497"/>
      <c r="SEY31" s="497"/>
      <c r="SEZ31" s="497"/>
      <c r="SFA31" s="497"/>
      <c r="SFB31" s="497"/>
      <c r="SFC31" s="497"/>
      <c r="SFD31" s="497"/>
      <c r="SFE31" s="497"/>
      <c r="SFF31" s="497"/>
      <c r="SFG31" s="497"/>
      <c r="SFH31" s="497"/>
      <c r="SFI31" s="497"/>
      <c r="SFJ31" s="497"/>
      <c r="SFK31" s="497"/>
      <c r="SFL31" s="497"/>
      <c r="SFM31" s="497"/>
      <c r="SFN31" s="497"/>
      <c r="SFO31" s="497"/>
      <c r="SFP31" s="497"/>
      <c r="SFQ31" s="497"/>
      <c r="SFR31" s="497"/>
      <c r="SFS31" s="497"/>
      <c r="SFT31" s="497"/>
      <c r="SFU31" s="497"/>
      <c r="SFV31" s="497"/>
      <c r="SFW31" s="497"/>
      <c r="SFX31" s="497"/>
      <c r="SFY31" s="497"/>
      <c r="SFZ31" s="497"/>
      <c r="SGA31" s="497"/>
      <c r="SGB31" s="497"/>
      <c r="SGC31" s="497"/>
      <c r="SGD31" s="497"/>
      <c r="SGE31" s="497"/>
      <c r="SGF31" s="497"/>
      <c r="SGG31" s="497"/>
      <c r="SGH31" s="497"/>
      <c r="SGI31" s="497"/>
      <c r="SGJ31" s="497"/>
      <c r="SGK31" s="497"/>
      <c r="SGL31" s="497"/>
      <c r="SGM31" s="497"/>
      <c r="SGN31" s="497"/>
      <c r="SGO31" s="497"/>
      <c r="SGP31" s="497"/>
      <c r="SGQ31" s="497"/>
      <c r="SGR31" s="497"/>
      <c r="SGS31" s="497"/>
      <c r="SGT31" s="497"/>
      <c r="SGU31" s="497"/>
      <c r="SGV31" s="497"/>
      <c r="SGW31" s="497"/>
      <c r="SGX31" s="497"/>
      <c r="SGY31" s="497"/>
      <c r="SGZ31" s="497"/>
      <c r="SHA31" s="497"/>
      <c r="SHB31" s="497"/>
      <c r="SHC31" s="497"/>
      <c r="SHD31" s="497"/>
      <c r="SHE31" s="497"/>
      <c r="SHF31" s="497"/>
      <c r="SHG31" s="497"/>
      <c r="SHH31" s="497"/>
      <c r="SHI31" s="497"/>
      <c r="SHJ31" s="497"/>
      <c r="SHK31" s="497"/>
      <c r="SHL31" s="497"/>
      <c r="SHM31" s="497"/>
      <c r="SHN31" s="497"/>
      <c r="SHO31" s="497"/>
      <c r="SHP31" s="497"/>
      <c r="SHQ31" s="497"/>
      <c r="SHR31" s="497"/>
      <c r="SHS31" s="497"/>
      <c r="SHT31" s="497"/>
      <c r="SHU31" s="497"/>
      <c r="SHV31" s="497"/>
      <c r="SHW31" s="497"/>
      <c r="SHX31" s="497"/>
      <c r="SHY31" s="497"/>
      <c r="SHZ31" s="497"/>
      <c r="SIA31" s="497"/>
      <c r="SIB31" s="497"/>
      <c r="SIC31" s="497"/>
      <c r="SID31" s="497"/>
      <c r="SIE31" s="497"/>
      <c r="SIF31" s="497"/>
      <c r="SIG31" s="497"/>
      <c r="SIH31" s="497"/>
      <c r="SII31" s="497"/>
      <c r="SIJ31" s="497"/>
      <c r="SIK31" s="497"/>
      <c r="SIL31" s="497"/>
      <c r="SIM31" s="497"/>
      <c r="SIN31" s="497"/>
      <c r="SIO31" s="497"/>
      <c r="SIP31" s="497"/>
      <c r="SIQ31" s="497"/>
      <c r="SIR31" s="497"/>
      <c r="SIS31" s="497"/>
      <c r="SIT31" s="497"/>
      <c r="SIU31" s="497"/>
      <c r="SIV31" s="497"/>
      <c r="SIW31" s="497"/>
      <c r="SIX31" s="497"/>
      <c r="SIY31" s="497"/>
      <c r="SIZ31" s="497"/>
      <c r="SJA31" s="497"/>
      <c r="SJB31" s="497"/>
      <c r="SJC31" s="497"/>
      <c r="SJD31" s="497"/>
      <c r="SJE31" s="497"/>
      <c r="SJF31" s="497"/>
      <c r="SJG31" s="497"/>
      <c r="SJH31" s="497"/>
      <c r="SJI31" s="497"/>
      <c r="SJJ31" s="497"/>
      <c r="SJK31" s="497"/>
      <c r="SJL31" s="497"/>
      <c r="SJM31" s="497"/>
      <c r="SJN31" s="497"/>
      <c r="SJO31" s="497"/>
      <c r="SJP31" s="497"/>
      <c r="SJQ31" s="497"/>
      <c r="SJR31" s="497"/>
      <c r="SJS31" s="497"/>
      <c r="SJT31" s="497"/>
      <c r="SJU31" s="497"/>
      <c r="SJV31" s="497"/>
      <c r="SJW31" s="497"/>
      <c r="SJX31" s="497"/>
      <c r="SJY31" s="497"/>
      <c r="SJZ31" s="497"/>
      <c r="SKA31" s="497"/>
      <c r="SKB31" s="497"/>
      <c r="SKC31" s="497"/>
      <c r="SKD31" s="497"/>
      <c r="SKE31" s="497"/>
      <c r="SKF31" s="497"/>
      <c r="SKG31" s="497"/>
      <c r="SKH31" s="497"/>
      <c r="SKI31" s="497"/>
      <c r="SKJ31" s="497"/>
      <c r="SKK31" s="497"/>
      <c r="SKL31" s="497"/>
      <c r="SKM31" s="497"/>
      <c r="SKN31" s="497"/>
      <c r="SKO31" s="497"/>
      <c r="SKP31" s="497"/>
      <c r="SKQ31" s="497"/>
      <c r="SKR31" s="497"/>
      <c r="SKS31" s="497"/>
      <c r="SKT31" s="497"/>
      <c r="SKU31" s="497"/>
      <c r="SKV31" s="497"/>
      <c r="SKW31" s="497"/>
      <c r="SKX31" s="497"/>
      <c r="SKY31" s="497"/>
      <c r="SKZ31" s="497"/>
      <c r="SLA31" s="497"/>
      <c r="SLB31" s="497"/>
      <c r="SLC31" s="497"/>
      <c r="SLD31" s="497"/>
      <c r="SLE31" s="497"/>
      <c r="SLF31" s="497"/>
      <c r="SLG31" s="497"/>
      <c r="SLH31" s="497"/>
      <c r="SLI31" s="497"/>
      <c r="SLJ31" s="497"/>
      <c r="SLK31" s="497"/>
      <c r="SLL31" s="497"/>
      <c r="SLM31" s="497"/>
      <c r="SLN31" s="497"/>
      <c r="SLO31" s="497"/>
      <c r="SLP31" s="497"/>
      <c r="SLQ31" s="497"/>
      <c r="SLR31" s="497"/>
      <c r="SLS31" s="497"/>
      <c r="SLT31" s="497"/>
      <c r="SLU31" s="497"/>
      <c r="SLV31" s="497"/>
      <c r="SLW31" s="497"/>
      <c r="SLX31" s="497"/>
      <c r="SLY31" s="497"/>
      <c r="SLZ31" s="497"/>
      <c r="SMA31" s="497"/>
      <c r="SMB31" s="497"/>
      <c r="SMC31" s="497"/>
      <c r="SMD31" s="497"/>
      <c r="SME31" s="497"/>
      <c r="SMF31" s="497"/>
      <c r="SMG31" s="497"/>
      <c r="SMH31" s="497"/>
      <c r="SMI31" s="497"/>
      <c r="SMJ31" s="497"/>
      <c r="SMK31" s="497"/>
      <c r="SML31" s="497"/>
      <c r="SMM31" s="497"/>
      <c r="SMN31" s="497"/>
      <c r="SMO31" s="497"/>
      <c r="SMP31" s="497"/>
      <c r="SMQ31" s="497"/>
      <c r="SMR31" s="497"/>
      <c r="SMS31" s="497"/>
      <c r="SMT31" s="497"/>
      <c r="SMU31" s="497"/>
      <c r="SMV31" s="497"/>
      <c r="SMW31" s="497"/>
      <c r="SMX31" s="497"/>
      <c r="SMY31" s="497"/>
      <c r="SMZ31" s="497"/>
      <c r="SNA31" s="497"/>
      <c r="SNB31" s="497"/>
      <c r="SNC31" s="497"/>
      <c r="SND31" s="497"/>
      <c r="SNE31" s="497"/>
      <c r="SNF31" s="497"/>
      <c r="SNG31" s="497"/>
      <c r="SNH31" s="497"/>
      <c r="SNI31" s="497"/>
      <c r="SNJ31" s="497"/>
      <c r="SNK31" s="497"/>
      <c r="SNL31" s="497"/>
      <c r="SNM31" s="497"/>
      <c r="SNN31" s="497"/>
      <c r="SNO31" s="497"/>
      <c r="SNP31" s="497"/>
      <c r="SNQ31" s="497"/>
      <c r="SNR31" s="497"/>
      <c r="SNS31" s="497"/>
      <c r="SNT31" s="497"/>
      <c r="SNU31" s="497"/>
      <c r="SNV31" s="497"/>
      <c r="SNW31" s="497"/>
      <c r="SNX31" s="497"/>
      <c r="SNY31" s="497"/>
      <c r="SNZ31" s="497"/>
      <c r="SOA31" s="497"/>
      <c r="SOB31" s="497"/>
      <c r="SOC31" s="497"/>
      <c r="SOD31" s="497"/>
      <c r="SOE31" s="497"/>
      <c r="SOF31" s="497"/>
      <c r="SOG31" s="497"/>
      <c r="SOH31" s="497"/>
      <c r="SOI31" s="497"/>
      <c r="SOJ31" s="497"/>
      <c r="SOK31" s="497"/>
      <c r="SOL31" s="497"/>
      <c r="SOM31" s="497"/>
      <c r="SON31" s="497"/>
      <c r="SOO31" s="497"/>
      <c r="SOP31" s="497"/>
      <c r="SOQ31" s="497"/>
      <c r="SOR31" s="497"/>
      <c r="SOS31" s="497"/>
      <c r="SOT31" s="497"/>
      <c r="SOU31" s="497"/>
      <c r="SOV31" s="497"/>
      <c r="SOW31" s="497"/>
      <c r="SOX31" s="497"/>
      <c r="SOY31" s="497"/>
      <c r="SOZ31" s="497"/>
      <c r="SPA31" s="497"/>
      <c r="SPB31" s="497"/>
      <c r="SPC31" s="497"/>
      <c r="SPD31" s="497"/>
      <c r="SPE31" s="497"/>
      <c r="SPF31" s="497"/>
      <c r="SPG31" s="497"/>
      <c r="SPH31" s="497"/>
      <c r="SPI31" s="497"/>
      <c r="SPJ31" s="497"/>
      <c r="SPK31" s="497"/>
      <c r="SPL31" s="497"/>
      <c r="SPM31" s="497"/>
      <c r="SPN31" s="497"/>
      <c r="SPO31" s="497"/>
      <c r="SPP31" s="497"/>
      <c r="SPQ31" s="497"/>
      <c r="SPR31" s="497"/>
      <c r="SPS31" s="497"/>
      <c r="SPT31" s="497"/>
      <c r="SPU31" s="497"/>
      <c r="SPV31" s="497"/>
      <c r="SPW31" s="497"/>
      <c r="SPX31" s="497"/>
      <c r="SPY31" s="497"/>
      <c r="SPZ31" s="497"/>
      <c r="SQA31" s="497"/>
      <c r="SQB31" s="497"/>
      <c r="SQC31" s="497"/>
      <c r="SQD31" s="497"/>
      <c r="SQE31" s="497"/>
      <c r="SQF31" s="497"/>
      <c r="SQG31" s="497"/>
      <c r="SQH31" s="497"/>
      <c r="SQI31" s="497"/>
      <c r="SQJ31" s="497"/>
      <c r="SQK31" s="497"/>
      <c r="SQL31" s="497"/>
      <c r="SQM31" s="497"/>
      <c r="SQN31" s="497"/>
      <c r="SQO31" s="497"/>
      <c r="SQP31" s="497"/>
      <c r="SQQ31" s="497"/>
      <c r="SQR31" s="497"/>
      <c r="SQS31" s="497"/>
      <c r="SQT31" s="497"/>
      <c r="SQU31" s="497"/>
      <c r="SQV31" s="497"/>
      <c r="SQW31" s="497"/>
      <c r="SQX31" s="497"/>
      <c r="SQY31" s="497"/>
      <c r="SQZ31" s="497"/>
      <c r="SRA31" s="497"/>
      <c r="SRB31" s="497"/>
      <c r="SRC31" s="497"/>
      <c r="SRD31" s="497"/>
      <c r="SRE31" s="497"/>
      <c r="SRF31" s="497"/>
      <c r="SRG31" s="497"/>
      <c r="SRH31" s="497"/>
      <c r="SRI31" s="497"/>
      <c r="SRJ31" s="497"/>
      <c r="SRK31" s="497"/>
      <c r="SRL31" s="497"/>
      <c r="SRM31" s="497"/>
      <c r="SRN31" s="497"/>
      <c r="SRO31" s="497"/>
      <c r="SRP31" s="497"/>
      <c r="SRQ31" s="497"/>
      <c r="SRR31" s="497"/>
      <c r="SRS31" s="497"/>
      <c r="SRT31" s="497"/>
      <c r="SRU31" s="497"/>
      <c r="SRV31" s="497"/>
      <c r="SRW31" s="497"/>
      <c r="SRX31" s="497"/>
      <c r="SRY31" s="497"/>
      <c r="SRZ31" s="497"/>
      <c r="SSA31" s="497"/>
      <c r="SSB31" s="497"/>
      <c r="SSC31" s="497"/>
      <c r="SSD31" s="497"/>
      <c r="SSE31" s="497"/>
      <c r="SSF31" s="497"/>
      <c r="SSG31" s="497"/>
      <c r="SSH31" s="497"/>
      <c r="SSI31" s="497"/>
      <c r="SSJ31" s="497"/>
      <c r="SSK31" s="497"/>
      <c r="SSL31" s="497"/>
      <c r="SSM31" s="497"/>
      <c r="SSN31" s="497"/>
      <c r="SSO31" s="497"/>
      <c r="SSP31" s="497"/>
      <c r="SSQ31" s="497"/>
      <c r="SSR31" s="497"/>
      <c r="SSS31" s="497"/>
      <c r="SST31" s="497"/>
      <c r="SSU31" s="497"/>
      <c r="SSV31" s="497"/>
      <c r="SSW31" s="497"/>
      <c r="SSX31" s="497"/>
      <c r="SSY31" s="497"/>
      <c r="SSZ31" s="497"/>
      <c r="STA31" s="497"/>
      <c r="STB31" s="497"/>
      <c r="STC31" s="497"/>
      <c r="STD31" s="497"/>
      <c r="STE31" s="497"/>
      <c r="STF31" s="497"/>
      <c r="STG31" s="497"/>
      <c r="STH31" s="497"/>
      <c r="STI31" s="497"/>
      <c r="STJ31" s="497"/>
      <c r="STK31" s="497"/>
      <c r="STL31" s="497"/>
      <c r="STM31" s="497"/>
      <c r="STN31" s="497"/>
      <c r="STO31" s="497"/>
      <c r="STP31" s="497"/>
      <c r="STQ31" s="497"/>
      <c r="STR31" s="497"/>
      <c r="STS31" s="497"/>
      <c r="STT31" s="497"/>
      <c r="STU31" s="497"/>
      <c r="STV31" s="497"/>
      <c r="STW31" s="497"/>
      <c r="STX31" s="497"/>
      <c r="STY31" s="497"/>
      <c r="STZ31" s="497"/>
      <c r="SUA31" s="497"/>
      <c r="SUB31" s="497"/>
      <c r="SUC31" s="497"/>
      <c r="SUD31" s="497"/>
      <c r="SUE31" s="497"/>
      <c r="SUF31" s="497"/>
      <c r="SUG31" s="497"/>
      <c r="SUH31" s="497"/>
      <c r="SUI31" s="497"/>
      <c r="SUJ31" s="497"/>
      <c r="SUK31" s="497"/>
      <c r="SUL31" s="497"/>
      <c r="SUM31" s="497"/>
      <c r="SUN31" s="497"/>
      <c r="SUO31" s="497"/>
      <c r="SUP31" s="497"/>
      <c r="SUQ31" s="497"/>
      <c r="SUR31" s="497"/>
      <c r="SUS31" s="497"/>
      <c r="SUT31" s="497"/>
      <c r="SUU31" s="497"/>
      <c r="SUV31" s="497"/>
      <c r="SUW31" s="497"/>
      <c r="SUX31" s="497"/>
      <c r="SUY31" s="497"/>
      <c r="SUZ31" s="497"/>
      <c r="SVA31" s="497"/>
      <c r="SVB31" s="497"/>
      <c r="SVC31" s="497"/>
      <c r="SVD31" s="497"/>
      <c r="SVE31" s="497"/>
      <c r="SVF31" s="497"/>
      <c r="SVG31" s="497"/>
      <c r="SVH31" s="497"/>
      <c r="SVI31" s="497"/>
      <c r="SVJ31" s="497"/>
      <c r="SVK31" s="497"/>
      <c r="SVL31" s="497"/>
      <c r="SVM31" s="497"/>
      <c r="SVN31" s="497"/>
      <c r="SVO31" s="497"/>
      <c r="SVP31" s="497"/>
      <c r="SVQ31" s="497"/>
      <c r="SVR31" s="497"/>
      <c r="SVS31" s="497"/>
      <c r="SVT31" s="497"/>
      <c r="SVU31" s="497"/>
      <c r="SVV31" s="497"/>
      <c r="SVW31" s="497"/>
      <c r="SVX31" s="497"/>
      <c r="SVY31" s="497"/>
      <c r="SVZ31" s="497"/>
      <c r="SWA31" s="497"/>
      <c r="SWB31" s="497"/>
      <c r="SWC31" s="497"/>
      <c r="SWD31" s="497"/>
      <c r="SWE31" s="497"/>
      <c r="SWF31" s="497"/>
      <c r="SWG31" s="497"/>
      <c r="SWH31" s="497"/>
      <c r="SWI31" s="497"/>
      <c r="SWJ31" s="497"/>
      <c r="SWK31" s="497"/>
      <c r="SWL31" s="497"/>
      <c r="SWM31" s="497"/>
      <c r="SWN31" s="497"/>
      <c r="SWO31" s="497"/>
      <c r="SWP31" s="497"/>
      <c r="SWQ31" s="497"/>
      <c r="SWR31" s="497"/>
      <c r="SWS31" s="497"/>
      <c r="SWT31" s="497"/>
      <c r="SWU31" s="497"/>
      <c r="SWV31" s="497"/>
      <c r="SWW31" s="497"/>
      <c r="SWX31" s="497"/>
      <c r="SWY31" s="497"/>
      <c r="SWZ31" s="497"/>
      <c r="SXA31" s="497"/>
      <c r="SXB31" s="497"/>
      <c r="SXC31" s="497"/>
      <c r="SXD31" s="497"/>
      <c r="SXE31" s="497"/>
      <c r="SXF31" s="497"/>
      <c r="SXG31" s="497"/>
      <c r="SXH31" s="497"/>
      <c r="SXI31" s="497"/>
      <c r="SXJ31" s="497"/>
      <c r="SXK31" s="497"/>
      <c r="SXL31" s="497"/>
      <c r="SXM31" s="497"/>
      <c r="SXN31" s="497"/>
      <c r="SXO31" s="497"/>
      <c r="SXP31" s="497"/>
      <c r="SXQ31" s="497"/>
      <c r="SXR31" s="497"/>
      <c r="SXS31" s="497"/>
      <c r="SXT31" s="497"/>
      <c r="SXU31" s="497"/>
      <c r="SXV31" s="497"/>
      <c r="SXW31" s="497"/>
      <c r="SXX31" s="497"/>
      <c r="SXY31" s="497"/>
      <c r="SXZ31" s="497"/>
      <c r="SYA31" s="497"/>
      <c r="SYB31" s="497"/>
      <c r="SYC31" s="497"/>
      <c r="SYD31" s="497"/>
      <c r="SYE31" s="497"/>
      <c r="SYF31" s="497"/>
      <c r="SYG31" s="497"/>
      <c r="SYH31" s="497"/>
      <c r="SYI31" s="497"/>
      <c r="SYJ31" s="497"/>
      <c r="SYK31" s="497"/>
      <c r="SYL31" s="497"/>
      <c r="SYM31" s="497"/>
      <c r="SYN31" s="497"/>
      <c r="SYO31" s="497"/>
      <c r="SYP31" s="497"/>
      <c r="SYQ31" s="497"/>
      <c r="SYR31" s="497"/>
      <c r="SYS31" s="497"/>
      <c r="SYT31" s="497"/>
      <c r="SYU31" s="497"/>
      <c r="SYV31" s="497"/>
      <c r="SYW31" s="497"/>
      <c r="SYX31" s="497"/>
      <c r="SYY31" s="497"/>
      <c r="SYZ31" s="497"/>
      <c r="SZA31" s="497"/>
      <c r="SZB31" s="497"/>
      <c r="SZC31" s="497"/>
      <c r="SZD31" s="497"/>
      <c r="SZE31" s="497"/>
      <c r="SZF31" s="497"/>
      <c r="SZG31" s="497"/>
      <c r="SZH31" s="497"/>
      <c r="SZI31" s="497"/>
      <c r="SZJ31" s="497"/>
      <c r="SZK31" s="497"/>
      <c r="SZL31" s="497"/>
      <c r="SZM31" s="497"/>
      <c r="SZN31" s="497"/>
      <c r="SZO31" s="497"/>
      <c r="SZP31" s="497"/>
      <c r="SZQ31" s="497"/>
      <c r="SZR31" s="497"/>
      <c r="SZS31" s="497"/>
      <c r="SZT31" s="497"/>
      <c r="SZU31" s="497"/>
      <c r="SZV31" s="497"/>
      <c r="SZW31" s="497"/>
      <c r="SZX31" s="497"/>
      <c r="SZY31" s="497"/>
      <c r="SZZ31" s="497"/>
      <c r="TAA31" s="497"/>
      <c r="TAB31" s="497"/>
      <c r="TAC31" s="497"/>
      <c r="TAD31" s="497"/>
      <c r="TAE31" s="497"/>
      <c r="TAF31" s="497"/>
      <c r="TAG31" s="497"/>
      <c r="TAH31" s="497"/>
      <c r="TAI31" s="497"/>
      <c r="TAJ31" s="497"/>
      <c r="TAK31" s="497"/>
      <c r="TAL31" s="497"/>
      <c r="TAM31" s="497"/>
      <c r="TAN31" s="497"/>
      <c r="TAO31" s="497"/>
      <c r="TAP31" s="497"/>
      <c r="TAQ31" s="497"/>
      <c r="TAR31" s="497"/>
      <c r="TAS31" s="497"/>
      <c r="TAT31" s="497"/>
      <c r="TAU31" s="497"/>
      <c r="TAV31" s="497"/>
      <c r="TAW31" s="497"/>
      <c r="TAX31" s="497"/>
      <c r="TAY31" s="497"/>
      <c r="TAZ31" s="497"/>
      <c r="TBA31" s="497"/>
      <c r="TBB31" s="497"/>
      <c r="TBC31" s="497"/>
      <c r="TBD31" s="497"/>
      <c r="TBE31" s="497"/>
      <c r="TBF31" s="497"/>
      <c r="TBG31" s="497"/>
      <c r="TBH31" s="497"/>
      <c r="TBI31" s="497"/>
      <c r="TBJ31" s="497"/>
      <c r="TBK31" s="497"/>
      <c r="TBL31" s="497"/>
      <c r="TBM31" s="497"/>
      <c r="TBN31" s="497"/>
      <c r="TBO31" s="497"/>
      <c r="TBP31" s="497"/>
      <c r="TBQ31" s="497"/>
      <c r="TBR31" s="497"/>
      <c r="TBS31" s="497"/>
      <c r="TBT31" s="497"/>
      <c r="TBU31" s="497"/>
      <c r="TBV31" s="497"/>
      <c r="TBW31" s="497"/>
      <c r="TBX31" s="497"/>
      <c r="TBY31" s="497"/>
      <c r="TBZ31" s="497"/>
      <c r="TCA31" s="497"/>
      <c r="TCB31" s="497"/>
      <c r="TCC31" s="497"/>
      <c r="TCD31" s="497"/>
      <c r="TCE31" s="497"/>
      <c r="TCF31" s="497"/>
      <c r="TCG31" s="497"/>
      <c r="TCH31" s="497"/>
      <c r="TCI31" s="497"/>
      <c r="TCJ31" s="497"/>
      <c r="TCK31" s="497"/>
      <c r="TCL31" s="497"/>
      <c r="TCM31" s="497"/>
      <c r="TCN31" s="497"/>
      <c r="TCO31" s="497"/>
      <c r="TCP31" s="497"/>
      <c r="TCQ31" s="497"/>
      <c r="TCR31" s="497"/>
      <c r="TCS31" s="497"/>
      <c r="TCT31" s="497"/>
      <c r="TCU31" s="497"/>
      <c r="TCV31" s="497"/>
      <c r="TCW31" s="497"/>
      <c r="TCX31" s="497"/>
      <c r="TCY31" s="497"/>
      <c r="TCZ31" s="497"/>
      <c r="TDA31" s="497"/>
      <c r="TDB31" s="497"/>
      <c r="TDC31" s="497"/>
      <c r="TDD31" s="497"/>
      <c r="TDE31" s="497"/>
      <c r="TDF31" s="497"/>
      <c r="TDG31" s="497"/>
      <c r="TDH31" s="497"/>
      <c r="TDI31" s="497"/>
      <c r="TDJ31" s="497"/>
      <c r="TDK31" s="497"/>
      <c r="TDL31" s="497"/>
      <c r="TDM31" s="497"/>
      <c r="TDN31" s="497"/>
      <c r="TDO31" s="497"/>
      <c r="TDP31" s="497"/>
      <c r="TDQ31" s="497"/>
      <c r="TDR31" s="497"/>
      <c r="TDS31" s="497"/>
      <c r="TDT31" s="497"/>
      <c r="TDU31" s="497"/>
      <c r="TDV31" s="497"/>
      <c r="TDW31" s="497"/>
      <c r="TDX31" s="497"/>
      <c r="TDY31" s="497"/>
      <c r="TDZ31" s="497"/>
      <c r="TEA31" s="497"/>
      <c r="TEB31" s="497"/>
      <c r="TEC31" s="497"/>
      <c r="TED31" s="497"/>
      <c r="TEE31" s="497"/>
      <c r="TEF31" s="497"/>
      <c r="TEG31" s="497"/>
      <c r="TEH31" s="497"/>
      <c r="TEI31" s="497"/>
      <c r="TEJ31" s="497"/>
      <c r="TEK31" s="497"/>
      <c r="TEL31" s="497"/>
      <c r="TEM31" s="497"/>
      <c r="TEN31" s="497"/>
      <c r="TEO31" s="497"/>
      <c r="TEP31" s="497"/>
      <c r="TEQ31" s="497"/>
      <c r="TER31" s="497"/>
      <c r="TES31" s="497"/>
      <c r="TET31" s="497"/>
      <c r="TEU31" s="497"/>
      <c r="TEV31" s="497"/>
      <c r="TEW31" s="497"/>
      <c r="TEX31" s="497"/>
      <c r="TEY31" s="497"/>
      <c r="TEZ31" s="497"/>
      <c r="TFA31" s="497"/>
      <c r="TFB31" s="497"/>
      <c r="TFC31" s="497"/>
      <c r="TFD31" s="497"/>
      <c r="TFE31" s="497"/>
      <c r="TFF31" s="497"/>
      <c r="TFG31" s="497"/>
      <c r="TFH31" s="497"/>
      <c r="TFI31" s="497"/>
      <c r="TFJ31" s="497"/>
      <c r="TFK31" s="497"/>
      <c r="TFL31" s="497"/>
      <c r="TFM31" s="497"/>
      <c r="TFN31" s="497"/>
      <c r="TFO31" s="497"/>
      <c r="TFP31" s="497"/>
      <c r="TFQ31" s="497"/>
      <c r="TFR31" s="497"/>
      <c r="TFS31" s="497"/>
      <c r="TFT31" s="497"/>
      <c r="TFU31" s="497"/>
      <c r="TFV31" s="497"/>
      <c r="TFW31" s="497"/>
      <c r="TFX31" s="497"/>
      <c r="TFY31" s="497"/>
      <c r="TFZ31" s="497"/>
      <c r="TGA31" s="497"/>
      <c r="TGB31" s="497"/>
      <c r="TGC31" s="497"/>
      <c r="TGD31" s="497"/>
      <c r="TGE31" s="497"/>
      <c r="TGF31" s="497"/>
      <c r="TGG31" s="497"/>
      <c r="TGH31" s="497"/>
      <c r="TGI31" s="497"/>
      <c r="TGJ31" s="497"/>
      <c r="TGK31" s="497"/>
      <c r="TGL31" s="497"/>
      <c r="TGM31" s="497"/>
      <c r="TGN31" s="497"/>
      <c r="TGO31" s="497"/>
      <c r="TGP31" s="497"/>
      <c r="TGQ31" s="497"/>
      <c r="TGR31" s="497"/>
      <c r="TGS31" s="497"/>
      <c r="TGT31" s="497"/>
      <c r="TGU31" s="497"/>
      <c r="TGV31" s="497"/>
      <c r="TGW31" s="497"/>
      <c r="TGX31" s="497"/>
      <c r="TGY31" s="497"/>
      <c r="TGZ31" s="497"/>
      <c r="THA31" s="497"/>
      <c r="THB31" s="497"/>
      <c r="THC31" s="497"/>
      <c r="THD31" s="497"/>
      <c r="THE31" s="497"/>
      <c r="THF31" s="497"/>
      <c r="THG31" s="497"/>
      <c r="THH31" s="497"/>
      <c r="THI31" s="497"/>
      <c r="THJ31" s="497"/>
      <c r="THK31" s="497"/>
      <c r="THL31" s="497"/>
      <c r="THM31" s="497"/>
      <c r="THN31" s="497"/>
      <c r="THO31" s="497"/>
      <c r="THP31" s="497"/>
      <c r="THQ31" s="497"/>
      <c r="THR31" s="497"/>
      <c r="THS31" s="497"/>
      <c r="THT31" s="497"/>
      <c r="THU31" s="497"/>
      <c r="THV31" s="497"/>
      <c r="THW31" s="497"/>
      <c r="THX31" s="497"/>
      <c r="THY31" s="497"/>
      <c r="THZ31" s="497"/>
      <c r="TIA31" s="497"/>
      <c r="TIB31" s="497"/>
      <c r="TIC31" s="497"/>
      <c r="TID31" s="497"/>
      <c r="TIE31" s="497"/>
      <c r="TIF31" s="497"/>
      <c r="TIG31" s="497"/>
      <c r="TIH31" s="497"/>
      <c r="TII31" s="497"/>
      <c r="TIJ31" s="497"/>
      <c r="TIK31" s="497"/>
      <c r="TIL31" s="497"/>
      <c r="TIM31" s="497"/>
      <c r="TIN31" s="497"/>
      <c r="TIO31" s="497"/>
      <c r="TIP31" s="497"/>
      <c r="TIQ31" s="497"/>
      <c r="TIR31" s="497"/>
      <c r="TIS31" s="497"/>
      <c r="TIT31" s="497"/>
      <c r="TIU31" s="497"/>
      <c r="TIV31" s="497"/>
      <c r="TIW31" s="497"/>
      <c r="TIX31" s="497"/>
      <c r="TIY31" s="497"/>
      <c r="TIZ31" s="497"/>
      <c r="TJA31" s="497"/>
      <c r="TJB31" s="497"/>
      <c r="TJC31" s="497"/>
      <c r="TJD31" s="497"/>
      <c r="TJE31" s="497"/>
      <c r="TJF31" s="497"/>
      <c r="TJG31" s="497"/>
      <c r="TJH31" s="497"/>
      <c r="TJI31" s="497"/>
      <c r="TJJ31" s="497"/>
      <c r="TJK31" s="497"/>
      <c r="TJL31" s="497"/>
      <c r="TJM31" s="497"/>
      <c r="TJN31" s="497"/>
      <c r="TJO31" s="497"/>
      <c r="TJP31" s="497"/>
      <c r="TJQ31" s="497"/>
      <c r="TJR31" s="497"/>
      <c r="TJS31" s="497"/>
      <c r="TJT31" s="497"/>
      <c r="TJU31" s="497"/>
      <c r="TJV31" s="497"/>
      <c r="TJW31" s="497"/>
      <c r="TJX31" s="497"/>
      <c r="TJY31" s="497"/>
      <c r="TJZ31" s="497"/>
      <c r="TKA31" s="497"/>
      <c r="TKB31" s="497"/>
      <c r="TKC31" s="497"/>
      <c r="TKD31" s="497"/>
      <c r="TKE31" s="497"/>
      <c r="TKF31" s="497"/>
      <c r="TKG31" s="497"/>
      <c r="TKH31" s="497"/>
      <c r="TKI31" s="497"/>
      <c r="TKJ31" s="497"/>
      <c r="TKK31" s="497"/>
      <c r="TKL31" s="497"/>
      <c r="TKM31" s="497"/>
      <c r="TKN31" s="497"/>
      <c r="TKO31" s="497"/>
      <c r="TKP31" s="497"/>
      <c r="TKQ31" s="497"/>
      <c r="TKR31" s="497"/>
      <c r="TKS31" s="497"/>
      <c r="TKT31" s="497"/>
      <c r="TKU31" s="497"/>
      <c r="TKV31" s="497"/>
      <c r="TKW31" s="497"/>
      <c r="TKX31" s="497"/>
      <c r="TKY31" s="497"/>
      <c r="TKZ31" s="497"/>
      <c r="TLA31" s="497"/>
      <c r="TLB31" s="497"/>
      <c r="TLC31" s="497"/>
      <c r="TLD31" s="497"/>
      <c r="TLE31" s="497"/>
      <c r="TLF31" s="497"/>
      <c r="TLG31" s="497"/>
      <c r="TLH31" s="497"/>
      <c r="TLI31" s="497"/>
      <c r="TLJ31" s="497"/>
      <c r="TLK31" s="497"/>
      <c r="TLL31" s="497"/>
      <c r="TLM31" s="497"/>
      <c r="TLN31" s="497"/>
      <c r="TLO31" s="497"/>
      <c r="TLP31" s="497"/>
      <c r="TLQ31" s="497"/>
      <c r="TLR31" s="497"/>
      <c r="TLS31" s="497"/>
      <c r="TLT31" s="497"/>
      <c r="TLU31" s="497"/>
      <c r="TLV31" s="497"/>
      <c r="TLW31" s="497"/>
      <c r="TLX31" s="497"/>
      <c r="TLY31" s="497"/>
      <c r="TLZ31" s="497"/>
      <c r="TMA31" s="497"/>
      <c r="TMB31" s="497"/>
      <c r="TMC31" s="497"/>
      <c r="TMD31" s="497"/>
      <c r="TME31" s="497"/>
      <c r="TMF31" s="497"/>
      <c r="TMG31" s="497"/>
      <c r="TMH31" s="497"/>
      <c r="TMI31" s="497"/>
      <c r="TMJ31" s="497"/>
      <c r="TMK31" s="497"/>
      <c r="TML31" s="497"/>
      <c r="TMM31" s="497"/>
      <c r="TMN31" s="497"/>
      <c r="TMO31" s="497"/>
      <c r="TMP31" s="497"/>
      <c r="TMQ31" s="497"/>
      <c r="TMR31" s="497"/>
      <c r="TMS31" s="497"/>
      <c r="TMT31" s="497"/>
      <c r="TMU31" s="497"/>
      <c r="TMV31" s="497"/>
      <c r="TMW31" s="497"/>
      <c r="TMX31" s="497"/>
      <c r="TMY31" s="497"/>
      <c r="TMZ31" s="497"/>
      <c r="TNA31" s="497"/>
      <c r="TNB31" s="497"/>
      <c r="TNC31" s="497"/>
      <c r="TND31" s="497"/>
      <c r="TNE31" s="497"/>
      <c r="TNF31" s="497"/>
      <c r="TNG31" s="497"/>
      <c r="TNH31" s="497"/>
      <c r="TNI31" s="497"/>
      <c r="TNJ31" s="497"/>
      <c r="TNK31" s="497"/>
      <c r="TNL31" s="497"/>
      <c r="TNM31" s="497"/>
      <c r="TNN31" s="497"/>
      <c r="TNO31" s="497"/>
      <c r="TNP31" s="497"/>
      <c r="TNQ31" s="497"/>
      <c r="TNR31" s="497"/>
      <c r="TNS31" s="497"/>
      <c r="TNT31" s="497"/>
      <c r="TNU31" s="497"/>
      <c r="TNV31" s="497"/>
      <c r="TNW31" s="497"/>
      <c r="TNX31" s="497"/>
      <c r="TNY31" s="497"/>
      <c r="TNZ31" s="497"/>
      <c r="TOA31" s="497"/>
      <c r="TOB31" s="497"/>
      <c r="TOC31" s="497"/>
      <c r="TOD31" s="497"/>
      <c r="TOE31" s="497"/>
      <c r="TOF31" s="497"/>
      <c r="TOG31" s="497"/>
      <c r="TOH31" s="497"/>
      <c r="TOI31" s="497"/>
      <c r="TOJ31" s="497"/>
      <c r="TOK31" s="497"/>
      <c r="TOL31" s="497"/>
      <c r="TOM31" s="497"/>
      <c r="TON31" s="497"/>
      <c r="TOO31" s="497"/>
      <c r="TOP31" s="497"/>
      <c r="TOQ31" s="497"/>
      <c r="TOR31" s="497"/>
      <c r="TOS31" s="497"/>
      <c r="TOT31" s="497"/>
      <c r="TOU31" s="497"/>
      <c r="TOV31" s="497"/>
      <c r="TOW31" s="497"/>
      <c r="TOX31" s="497"/>
      <c r="TOY31" s="497"/>
      <c r="TOZ31" s="497"/>
      <c r="TPA31" s="497"/>
      <c r="TPB31" s="497"/>
      <c r="TPC31" s="497"/>
      <c r="TPD31" s="497"/>
      <c r="TPE31" s="497"/>
      <c r="TPF31" s="497"/>
      <c r="TPG31" s="497"/>
      <c r="TPH31" s="497"/>
      <c r="TPI31" s="497"/>
      <c r="TPJ31" s="497"/>
      <c r="TPK31" s="497"/>
      <c r="TPL31" s="497"/>
      <c r="TPM31" s="497"/>
      <c r="TPN31" s="497"/>
      <c r="TPO31" s="497"/>
      <c r="TPP31" s="497"/>
      <c r="TPQ31" s="497"/>
      <c r="TPR31" s="497"/>
      <c r="TPS31" s="497"/>
      <c r="TPT31" s="497"/>
      <c r="TPU31" s="497"/>
      <c r="TPV31" s="497"/>
      <c r="TPW31" s="497"/>
      <c r="TPX31" s="497"/>
      <c r="TPY31" s="497"/>
      <c r="TPZ31" s="497"/>
      <c r="TQA31" s="497"/>
      <c r="TQB31" s="497"/>
      <c r="TQC31" s="497"/>
      <c r="TQD31" s="497"/>
      <c r="TQE31" s="497"/>
      <c r="TQF31" s="497"/>
      <c r="TQG31" s="497"/>
      <c r="TQH31" s="497"/>
      <c r="TQI31" s="497"/>
      <c r="TQJ31" s="497"/>
      <c r="TQK31" s="497"/>
      <c r="TQL31" s="497"/>
      <c r="TQM31" s="497"/>
      <c r="TQN31" s="497"/>
      <c r="TQO31" s="497"/>
      <c r="TQP31" s="497"/>
      <c r="TQQ31" s="497"/>
      <c r="TQR31" s="497"/>
      <c r="TQS31" s="497"/>
      <c r="TQT31" s="497"/>
      <c r="TQU31" s="497"/>
      <c r="TQV31" s="497"/>
      <c r="TQW31" s="497"/>
      <c r="TQX31" s="497"/>
      <c r="TQY31" s="497"/>
      <c r="TQZ31" s="497"/>
      <c r="TRA31" s="497"/>
      <c r="TRB31" s="497"/>
      <c r="TRC31" s="497"/>
      <c r="TRD31" s="497"/>
      <c r="TRE31" s="497"/>
      <c r="TRF31" s="497"/>
      <c r="TRG31" s="497"/>
      <c r="TRH31" s="497"/>
      <c r="TRI31" s="497"/>
      <c r="TRJ31" s="497"/>
      <c r="TRK31" s="497"/>
      <c r="TRL31" s="497"/>
      <c r="TRM31" s="497"/>
      <c r="TRN31" s="497"/>
      <c r="TRO31" s="497"/>
      <c r="TRP31" s="497"/>
      <c r="TRQ31" s="497"/>
      <c r="TRR31" s="497"/>
      <c r="TRS31" s="497"/>
      <c r="TRT31" s="497"/>
      <c r="TRU31" s="497"/>
      <c r="TRV31" s="497"/>
      <c r="TRW31" s="497"/>
      <c r="TRX31" s="497"/>
      <c r="TRY31" s="497"/>
      <c r="TRZ31" s="497"/>
      <c r="TSA31" s="497"/>
      <c r="TSB31" s="497"/>
      <c r="TSC31" s="497"/>
      <c r="TSD31" s="497"/>
      <c r="TSE31" s="497"/>
      <c r="TSF31" s="497"/>
      <c r="TSG31" s="497"/>
      <c r="TSH31" s="497"/>
      <c r="TSI31" s="497"/>
      <c r="TSJ31" s="497"/>
      <c r="TSK31" s="497"/>
      <c r="TSL31" s="497"/>
      <c r="TSM31" s="497"/>
      <c r="TSN31" s="497"/>
      <c r="TSO31" s="497"/>
      <c r="TSP31" s="497"/>
      <c r="TSQ31" s="497"/>
      <c r="TSR31" s="497"/>
      <c r="TSS31" s="497"/>
      <c r="TST31" s="497"/>
      <c r="TSU31" s="497"/>
      <c r="TSV31" s="497"/>
      <c r="TSW31" s="497"/>
      <c r="TSX31" s="497"/>
      <c r="TSY31" s="497"/>
      <c r="TSZ31" s="497"/>
      <c r="TTA31" s="497"/>
      <c r="TTB31" s="497"/>
      <c r="TTC31" s="497"/>
      <c r="TTD31" s="497"/>
      <c r="TTE31" s="497"/>
      <c r="TTF31" s="497"/>
      <c r="TTG31" s="497"/>
      <c r="TTH31" s="497"/>
      <c r="TTI31" s="497"/>
      <c r="TTJ31" s="497"/>
      <c r="TTK31" s="497"/>
      <c r="TTL31" s="497"/>
      <c r="TTM31" s="497"/>
      <c r="TTN31" s="497"/>
      <c r="TTO31" s="497"/>
      <c r="TTP31" s="497"/>
      <c r="TTQ31" s="497"/>
      <c r="TTR31" s="497"/>
      <c r="TTS31" s="497"/>
      <c r="TTT31" s="497"/>
      <c r="TTU31" s="497"/>
      <c r="TTV31" s="497"/>
      <c r="TTW31" s="497"/>
      <c r="TTX31" s="497"/>
      <c r="TTY31" s="497"/>
      <c r="TTZ31" s="497"/>
      <c r="TUA31" s="497"/>
      <c r="TUB31" s="497"/>
      <c r="TUC31" s="497"/>
      <c r="TUD31" s="497"/>
      <c r="TUE31" s="497"/>
      <c r="TUF31" s="497"/>
      <c r="TUG31" s="497"/>
      <c r="TUH31" s="497"/>
      <c r="TUI31" s="497"/>
      <c r="TUJ31" s="497"/>
      <c r="TUK31" s="497"/>
      <c r="TUL31" s="497"/>
      <c r="TUM31" s="497"/>
      <c r="TUN31" s="497"/>
      <c r="TUO31" s="497"/>
      <c r="TUP31" s="497"/>
      <c r="TUQ31" s="497"/>
      <c r="TUR31" s="497"/>
      <c r="TUS31" s="497"/>
      <c r="TUT31" s="497"/>
      <c r="TUU31" s="497"/>
      <c r="TUV31" s="497"/>
      <c r="TUW31" s="497"/>
      <c r="TUX31" s="497"/>
      <c r="TUY31" s="497"/>
      <c r="TUZ31" s="497"/>
      <c r="TVA31" s="497"/>
      <c r="TVB31" s="497"/>
      <c r="TVC31" s="497"/>
      <c r="TVD31" s="497"/>
      <c r="TVE31" s="497"/>
      <c r="TVF31" s="497"/>
      <c r="TVG31" s="497"/>
      <c r="TVH31" s="497"/>
      <c r="TVI31" s="497"/>
      <c r="TVJ31" s="497"/>
      <c r="TVK31" s="497"/>
      <c r="TVL31" s="497"/>
      <c r="TVM31" s="497"/>
      <c r="TVN31" s="497"/>
      <c r="TVO31" s="497"/>
      <c r="TVP31" s="497"/>
      <c r="TVQ31" s="497"/>
      <c r="TVR31" s="497"/>
      <c r="TVS31" s="497"/>
      <c r="TVT31" s="497"/>
      <c r="TVU31" s="497"/>
      <c r="TVV31" s="497"/>
      <c r="TVW31" s="497"/>
      <c r="TVX31" s="497"/>
      <c r="TVY31" s="497"/>
      <c r="TVZ31" s="497"/>
      <c r="TWA31" s="497"/>
      <c r="TWB31" s="497"/>
      <c r="TWC31" s="497"/>
      <c r="TWD31" s="497"/>
      <c r="TWE31" s="497"/>
      <c r="TWF31" s="497"/>
      <c r="TWG31" s="497"/>
      <c r="TWH31" s="497"/>
      <c r="TWI31" s="497"/>
      <c r="TWJ31" s="497"/>
      <c r="TWK31" s="497"/>
      <c r="TWL31" s="497"/>
      <c r="TWM31" s="497"/>
      <c r="TWN31" s="497"/>
      <c r="TWO31" s="497"/>
      <c r="TWP31" s="497"/>
      <c r="TWQ31" s="497"/>
      <c r="TWR31" s="497"/>
      <c r="TWS31" s="497"/>
      <c r="TWT31" s="497"/>
      <c r="TWU31" s="497"/>
      <c r="TWV31" s="497"/>
      <c r="TWW31" s="497"/>
      <c r="TWX31" s="497"/>
      <c r="TWY31" s="497"/>
      <c r="TWZ31" s="497"/>
      <c r="TXA31" s="497"/>
      <c r="TXB31" s="497"/>
      <c r="TXC31" s="497"/>
      <c r="TXD31" s="497"/>
      <c r="TXE31" s="497"/>
      <c r="TXF31" s="497"/>
      <c r="TXG31" s="497"/>
      <c r="TXH31" s="497"/>
      <c r="TXI31" s="497"/>
      <c r="TXJ31" s="497"/>
      <c r="TXK31" s="497"/>
      <c r="TXL31" s="497"/>
      <c r="TXM31" s="497"/>
      <c r="TXN31" s="497"/>
      <c r="TXO31" s="497"/>
      <c r="TXP31" s="497"/>
      <c r="TXQ31" s="497"/>
      <c r="TXR31" s="497"/>
      <c r="TXS31" s="497"/>
      <c r="TXT31" s="497"/>
      <c r="TXU31" s="497"/>
      <c r="TXV31" s="497"/>
      <c r="TXW31" s="497"/>
      <c r="TXX31" s="497"/>
      <c r="TXY31" s="497"/>
      <c r="TXZ31" s="497"/>
      <c r="TYA31" s="497"/>
      <c r="TYB31" s="497"/>
      <c r="TYC31" s="497"/>
      <c r="TYD31" s="497"/>
      <c r="TYE31" s="497"/>
      <c r="TYF31" s="497"/>
      <c r="TYG31" s="497"/>
      <c r="TYH31" s="497"/>
      <c r="TYI31" s="497"/>
      <c r="TYJ31" s="497"/>
      <c r="TYK31" s="497"/>
      <c r="TYL31" s="497"/>
      <c r="TYM31" s="497"/>
      <c r="TYN31" s="497"/>
      <c r="TYO31" s="497"/>
      <c r="TYP31" s="497"/>
      <c r="TYQ31" s="497"/>
      <c r="TYR31" s="497"/>
      <c r="TYS31" s="497"/>
      <c r="TYT31" s="497"/>
      <c r="TYU31" s="497"/>
      <c r="TYV31" s="497"/>
      <c r="TYW31" s="497"/>
      <c r="TYX31" s="497"/>
      <c r="TYY31" s="497"/>
      <c r="TYZ31" s="497"/>
      <c r="TZA31" s="497"/>
      <c r="TZB31" s="497"/>
      <c r="TZC31" s="497"/>
      <c r="TZD31" s="497"/>
      <c r="TZE31" s="497"/>
      <c r="TZF31" s="497"/>
      <c r="TZG31" s="497"/>
      <c r="TZH31" s="497"/>
      <c r="TZI31" s="497"/>
      <c r="TZJ31" s="497"/>
      <c r="TZK31" s="497"/>
      <c r="TZL31" s="497"/>
      <c r="TZM31" s="497"/>
      <c r="TZN31" s="497"/>
      <c r="TZO31" s="497"/>
      <c r="TZP31" s="497"/>
      <c r="TZQ31" s="497"/>
      <c r="TZR31" s="497"/>
      <c r="TZS31" s="497"/>
      <c r="TZT31" s="497"/>
      <c r="TZU31" s="497"/>
      <c r="TZV31" s="497"/>
      <c r="TZW31" s="497"/>
      <c r="TZX31" s="497"/>
      <c r="TZY31" s="497"/>
      <c r="TZZ31" s="497"/>
      <c r="UAA31" s="497"/>
      <c r="UAB31" s="497"/>
      <c r="UAC31" s="497"/>
      <c r="UAD31" s="497"/>
      <c r="UAE31" s="497"/>
      <c r="UAF31" s="497"/>
      <c r="UAG31" s="497"/>
      <c r="UAH31" s="497"/>
      <c r="UAI31" s="497"/>
      <c r="UAJ31" s="497"/>
      <c r="UAK31" s="497"/>
      <c r="UAL31" s="497"/>
      <c r="UAM31" s="497"/>
      <c r="UAN31" s="497"/>
      <c r="UAO31" s="497"/>
      <c r="UAP31" s="497"/>
      <c r="UAQ31" s="497"/>
      <c r="UAR31" s="497"/>
      <c r="UAS31" s="497"/>
      <c r="UAT31" s="497"/>
      <c r="UAU31" s="497"/>
      <c r="UAV31" s="497"/>
      <c r="UAW31" s="497"/>
      <c r="UAX31" s="497"/>
      <c r="UAY31" s="497"/>
      <c r="UAZ31" s="497"/>
      <c r="UBA31" s="497"/>
      <c r="UBB31" s="497"/>
      <c r="UBC31" s="497"/>
      <c r="UBD31" s="497"/>
      <c r="UBE31" s="497"/>
      <c r="UBF31" s="497"/>
      <c r="UBG31" s="497"/>
      <c r="UBH31" s="497"/>
      <c r="UBI31" s="497"/>
      <c r="UBJ31" s="497"/>
      <c r="UBK31" s="497"/>
      <c r="UBL31" s="497"/>
      <c r="UBM31" s="497"/>
      <c r="UBN31" s="497"/>
      <c r="UBO31" s="497"/>
      <c r="UBP31" s="497"/>
      <c r="UBQ31" s="497"/>
      <c r="UBR31" s="497"/>
      <c r="UBS31" s="497"/>
      <c r="UBT31" s="497"/>
      <c r="UBU31" s="497"/>
      <c r="UBV31" s="497"/>
      <c r="UBW31" s="497"/>
      <c r="UBX31" s="497"/>
      <c r="UBY31" s="497"/>
      <c r="UBZ31" s="497"/>
      <c r="UCA31" s="497"/>
      <c r="UCB31" s="497"/>
      <c r="UCC31" s="497"/>
      <c r="UCD31" s="497"/>
      <c r="UCE31" s="497"/>
      <c r="UCF31" s="497"/>
      <c r="UCG31" s="497"/>
      <c r="UCH31" s="497"/>
      <c r="UCI31" s="497"/>
      <c r="UCJ31" s="497"/>
      <c r="UCK31" s="497"/>
      <c r="UCL31" s="497"/>
      <c r="UCM31" s="497"/>
      <c r="UCN31" s="497"/>
      <c r="UCO31" s="497"/>
      <c r="UCP31" s="497"/>
      <c r="UCQ31" s="497"/>
      <c r="UCR31" s="497"/>
      <c r="UCS31" s="497"/>
      <c r="UCT31" s="497"/>
      <c r="UCU31" s="497"/>
      <c r="UCV31" s="497"/>
      <c r="UCW31" s="497"/>
      <c r="UCX31" s="497"/>
      <c r="UCY31" s="497"/>
      <c r="UCZ31" s="497"/>
      <c r="UDA31" s="497"/>
      <c r="UDB31" s="497"/>
      <c r="UDC31" s="497"/>
      <c r="UDD31" s="497"/>
      <c r="UDE31" s="497"/>
      <c r="UDF31" s="497"/>
      <c r="UDG31" s="497"/>
      <c r="UDH31" s="497"/>
      <c r="UDI31" s="497"/>
      <c r="UDJ31" s="497"/>
      <c r="UDK31" s="497"/>
      <c r="UDL31" s="497"/>
      <c r="UDM31" s="497"/>
      <c r="UDN31" s="497"/>
      <c r="UDO31" s="497"/>
      <c r="UDP31" s="497"/>
      <c r="UDQ31" s="497"/>
      <c r="UDR31" s="497"/>
      <c r="UDS31" s="497"/>
      <c r="UDT31" s="497"/>
      <c r="UDU31" s="497"/>
      <c r="UDV31" s="497"/>
      <c r="UDW31" s="497"/>
      <c r="UDX31" s="497"/>
      <c r="UDY31" s="497"/>
      <c r="UDZ31" s="497"/>
      <c r="UEA31" s="497"/>
      <c r="UEB31" s="497"/>
      <c r="UEC31" s="497"/>
      <c r="UED31" s="497"/>
      <c r="UEE31" s="497"/>
      <c r="UEF31" s="497"/>
      <c r="UEG31" s="497"/>
      <c r="UEH31" s="497"/>
      <c r="UEI31" s="497"/>
      <c r="UEJ31" s="497"/>
      <c r="UEK31" s="497"/>
      <c r="UEL31" s="497"/>
      <c r="UEM31" s="497"/>
      <c r="UEN31" s="497"/>
      <c r="UEO31" s="497"/>
      <c r="UEP31" s="497"/>
      <c r="UEQ31" s="497"/>
      <c r="UER31" s="497"/>
      <c r="UES31" s="497"/>
      <c r="UET31" s="497"/>
      <c r="UEU31" s="497"/>
      <c r="UEV31" s="497"/>
      <c r="UEW31" s="497"/>
      <c r="UEX31" s="497"/>
      <c r="UEY31" s="497"/>
      <c r="UEZ31" s="497"/>
      <c r="UFA31" s="497"/>
      <c r="UFB31" s="497"/>
      <c r="UFC31" s="497"/>
      <c r="UFD31" s="497"/>
      <c r="UFE31" s="497"/>
      <c r="UFF31" s="497"/>
      <c r="UFG31" s="497"/>
      <c r="UFH31" s="497"/>
      <c r="UFI31" s="497"/>
      <c r="UFJ31" s="497"/>
      <c r="UFK31" s="497"/>
      <c r="UFL31" s="497"/>
      <c r="UFM31" s="497"/>
      <c r="UFN31" s="497"/>
      <c r="UFO31" s="497"/>
      <c r="UFP31" s="497"/>
      <c r="UFQ31" s="497"/>
      <c r="UFR31" s="497"/>
      <c r="UFS31" s="497"/>
      <c r="UFT31" s="497"/>
      <c r="UFU31" s="497"/>
      <c r="UFV31" s="497"/>
      <c r="UFW31" s="497"/>
      <c r="UFX31" s="497"/>
      <c r="UFY31" s="497"/>
      <c r="UFZ31" s="497"/>
      <c r="UGA31" s="497"/>
      <c r="UGB31" s="497"/>
      <c r="UGC31" s="497"/>
      <c r="UGD31" s="497"/>
      <c r="UGE31" s="497"/>
      <c r="UGF31" s="497"/>
      <c r="UGG31" s="497"/>
      <c r="UGH31" s="497"/>
      <c r="UGI31" s="497"/>
      <c r="UGJ31" s="497"/>
      <c r="UGK31" s="497"/>
      <c r="UGL31" s="497"/>
      <c r="UGM31" s="497"/>
      <c r="UGN31" s="497"/>
      <c r="UGO31" s="497"/>
      <c r="UGP31" s="497"/>
      <c r="UGQ31" s="497"/>
      <c r="UGR31" s="497"/>
      <c r="UGS31" s="497"/>
      <c r="UGT31" s="497"/>
      <c r="UGU31" s="497"/>
      <c r="UGV31" s="497"/>
      <c r="UGW31" s="497"/>
      <c r="UGX31" s="497"/>
      <c r="UGY31" s="497"/>
      <c r="UGZ31" s="497"/>
      <c r="UHA31" s="497"/>
      <c r="UHB31" s="497"/>
      <c r="UHC31" s="497"/>
      <c r="UHD31" s="497"/>
      <c r="UHE31" s="497"/>
      <c r="UHF31" s="497"/>
      <c r="UHG31" s="497"/>
      <c r="UHH31" s="497"/>
      <c r="UHI31" s="497"/>
      <c r="UHJ31" s="497"/>
      <c r="UHK31" s="497"/>
      <c r="UHL31" s="497"/>
      <c r="UHM31" s="497"/>
      <c r="UHN31" s="497"/>
      <c r="UHO31" s="497"/>
      <c r="UHP31" s="497"/>
      <c r="UHQ31" s="497"/>
      <c r="UHR31" s="497"/>
      <c r="UHS31" s="497"/>
      <c r="UHT31" s="497"/>
      <c r="UHU31" s="497"/>
      <c r="UHV31" s="497"/>
      <c r="UHW31" s="497"/>
      <c r="UHX31" s="497"/>
      <c r="UHY31" s="497"/>
      <c r="UHZ31" s="497"/>
      <c r="UIA31" s="497"/>
      <c r="UIB31" s="497"/>
      <c r="UIC31" s="497"/>
      <c r="UID31" s="497"/>
      <c r="UIE31" s="497"/>
      <c r="UIF31" s="497"/>
      <c r="UIG31" s="497"/>
      <c r="UIH31" s="497"/>
      <c r="UII31" s="497"/>
      <c r="UIJ31" s="497"/>
      <c r="UIK31" s="497"/>
      <c r="UIL31" s="497"/>
      <c r="UIM31" s="497"/>
      <c r="UIN31" s="497"/>
      <c r="UIO31" s="497"/>
      <c r="UIP31" s="497"/>
      <c r="UIQ31" s="497"/>
      <c r="UIR31" s="497"/>
      <c r="UIS31" s="497"/>
      <c r="UIT31" s="497"/>
      <c r="UIU31" s="497"/>
      <c r="UIV31" s="497"/>
      <c r="UIW31" s="497"/>
      <c r="UIX31" s="497"/>
      <c r="UIY31" s="497"/>
      <c r="UIZ31" s="497"/>
      <c r="UJA31" s="497"/>
      <c r="UJB31" s="497"/>
      <c r="UJC31" s="497"/>
      <c r="UJD31" s="497"/>
      <c r="UJE31" s="497"/>
      <c r="UJF31" s="497"/>
      <c r="UJG31" s="497"/>
      <c r="UJH31" s="497"/>
      <c r="UJI31" s="497"/>
      <c r="UJJ31" s="497"/>
      <c r="UJK31" s="497"/>
      <c r="UJL31" s="497"/>
      <c r="UJM31" s="497"/>
      <c r="UJN31" s="497"/>
      <c r="UJO31" s="497"/>
      <c r="UJP31" s="497"/>
      <c r="UJQ31" s="497"/>
      <c r="UJR31" s="497"/>
      <c r="UJS31" s="497"/>
      <c r="UJT31" s="497"/>
      <c r="UJU31" s="497"/>
      <c r="UJV31" s="497"/>
      <c r="UJW31" s="497"/>
      <c r="UJX31" s="497"/>
      <c r="UJY31" s="497"/>
      <c r="UJZ31" s="497"/>
      <c r="UKA31" s="497"/>
      <c r="UKB31" s="497"/>
      <c r="UKC31" s="497"/>
      <c r="UKD31" s="497"/>
      <c r="UKE31" s="497"/>
      <c r="UKF31" s="497"/>
      <c r="UKG31" s="497"/>
      <c r="UKH31" s="497"/>
      <c r="UKI31" s="497"/>
      <c r="UKJ31" s="497"/>
      <c r="UKK31" s="497"/>
      <c r="UKL31" s="497"/>
      <c r="UKM31" s="497"/>
      <c r="UKN31" s="497"/>
      <c r="UKO31" s="497"/>
      <c r="UKP31" s="497"/>
      <c r="UKQ31" s="497"/>
      <c r="UKR31" s="497"/>
      <c r="UKS31" s="497"/>
      <c r="UKT31" s="497"/>
      <c r="UKU31" s="497"/>
      <c r="UKV31" s="497"/>
      <c r="UKW31" s="497"/>
      <c r="UKX31" s="497"/>
      <c r="UKY31" s="497"/>
      <c r="UKZ31" s="497"/>
      <c r="ULA31" s="497"/>
      <c r="ULB31" s="497"/>
      <c r="ULC31" s="497"/>
      <c r="ULD31" s="497"/>
      <c r="ULE31" s="497"/>
      <c r="ULF31" s="497"/>
      <c r="ULG31" s="497"/>
      <c r="ULH31" s="497"/>
      <c r="ULI31" s="497"/>
      <c r="ULJ31" s="497"/>
      <c r="ULK31" s="497"/>
      <c r="ULL31" s="497"/>
      <c r="ULM31" s="497"/>
      <c r="ULN31" s="497"/>
      <c r="ULO31" s="497"/>
      <c r="ULP31" s="497"/>
      <c r="ULQ31" s="497"/>
      <c r="ULR31" s="497"/>
      <c r="ULS31" s="497"/>
      <c r="ULT31" s="497"/>
      <c r="ULU31" s="497"/>
      <c r="ULV31" s="497"/>
      <c r="ULW31" s="497"/>
      <c r="ULX31" s="497"/>
      <c r="ULY31" s="497"/>
      <c r="ULZ31" s="497"/>
      <c r="UMA31" s="497"/>
      <c r="UMB31" s="497"/>
      <c r="UMC31" s="497"/>
      <c r="UMD31" s="497"/>
      <c r="UME31" s="497"/>
      <c r="UMF31" s="497"/>
      <c r="UMG31" s="497"/>
      <c r="UMH31" s="497"/>
      <c r="UMI31" s="497"/>
      <c r="UMJ31" s="497"/>
      <c r="UMK31" s="497"/>
      <c r="UML31" s="497"/>
      <c r="UMM31" s="497"/>
      <c r="UMN31" s="497"/>
      <c r="UMO31" s="497"/>
      <c r="UMP31" s="497"/>
      <c r="UMQ31" s="497"/>
      <c r="UMR31" s="497"/>
      <c r="UMS31" s="497"/>
      <c r="UMT31" s="497"/>
      <c r="UMU31" s="497"/>
      <c r="UMV31" s="497"/>
      <c r="UMW31" s="497"/>
      <c r="UMX31" s="497"/>
      <c r="UMY31" s="497"/>
      <c r="UMZ31" s="497"/>
      <c r="UNA31" s="497"/>
      <c r="UNB31" s="497"/>
      <c r="UNC31" s="497"/>
      <c r="UND31" s="497"/>
      <c r="UNE31" s="497"/>
      <c r="UNF31" s="497"/>
      <c r="UNG31" s="497"/>
      <c r="UNH31" s="497"/>
      <c r="UNI31" s="497"/>
      <c r="UNJ31" s="497"/>
      <c r="UNK31" s="497"/>
      <c r="UNL31" s="497"/>
      <c r="UNM31" s="497"/>
      <c r="UNN31" s="497"/>
      <c r="UNO31" s="497"/>
      <c r="UNP31" s="497"/>
      <c r="UNQ31" s="497"/>
      <c r="UNR31" s="497"/>
      <c r="UNS31" s="497"/>
      <c r="UNT31" s="497"/>
      <c r="UNU31" s="497"/>
      <c r="UNV31" s="497"/>
      <c r="UNW31" s="497"/>
      <c r="UNX31" s="497"/>
      <c r="UNY31" s="497"/>
      <c r="UNZ31" s="497"/>
      <c r="UOA31" s="497"/>
      <c r="UOB31" s="497"/>
      <c r="UOC31" s="497"/>
      <c r="UOD31" s="497"/>
      <c r="UOE31" s="497"/>
      <c r="UOF31" s="497"/>
      <c r="UOG31" s="497"/>
      <c r="UOH31" s="497"/>
      <c r="UOI31" s="497"/>
      <c r="UOJ31" s="497"/>
      <c r="UOK31" s="497"/>
      <c r="UOL31" s="497"/>
      <c r="UOM31" s="497"/>
      <c r="UON31" s="497"/>
      <c r="UOO31" s="497"/>
      <c r="UOP31" s="497"/>
      <c r="UOQ31" s="497"/>
      <c r="UOR31" s="497"/>
      <c r="UOS31" s="497"/>
      <c r="UOT31" s="497"/>
      <c r="UOU31" s="497"/>
      <c r="UOV31" s="497"/>
      <c r="UOW31" s="497"/>
      <c r="UOX31" s="497"/>
      <c r="UOY31" s="497"/>
      <c r="UOZ31" s="497"/>
      <c r="UPA31" s="497"/>
      <c r="UPB31" s="497"/>
      <c r="UPC31" s="497"/>
      <c r="UPD31" s="497"/>
      <c r="UPE31" s="497"/>
      <c r="UPF31" s="497"/>
      <c r="UPG31" s="497"/>
      <c r="UPH31" s="497"/>
      <c r="UPI31" s="497"/>
      <c r="UPJ31" s="497"/>
      <c r="UPK31" s="497"/>
      <c r="UPL31" s="497"/>
      <c r="UPM31" s="497"/>
      <c r="UPN31" s="497"/>
      <c r="UPO31" s="497"/>
      <c r="UPP31" s="497"/>
      <c r="UPQ31" s="497"/>
      <c r="UPR31" s="497"/>
      <c r="UPS31" s="497"/>
      <c r="UPT31" s="497"/>
      <c r="UPU31" s="497"/>
      <c r="UPV31" s="497"/>
      <c r="UPW31" s="497"/>
      <c r="UPX31" s="497"/>
      <c r="UPY31" s="497"/>
      <c r="UPZ31" s="497"/>
      <c r="UQA31" s="497"/>
      <c r="UQB31" s="497"/>
      <c r="UQC31" s="497"/>
      <c r="UQD31" s="497"/>
      <c r="UQE31" s="497"/>
      <c r="UQF31" s="497"/>
      <c r="UQG31" s="497"/>
      <c r="UQH31" s="497"/>
      <c r="UQI31" s="497"/>
      <c r="UQJ31" s="497"/>
      <c r="UQK31" s="497"/>
      <c r="UQL31" s="497"/>
      <c r="UQM31" s="497"/>
      <c r="UQN31" s="497"/>
      <c r="UQO31" s="497"/>
      <c r="UQP31" s="497"/>
      <c r="UQQ31" s="497"/>
      <c r="UQR31" s="497"/>
      <c r="UQS31" s="497"/>
      <c r="UQT31" s="497"/>
      <c r="UQU31" s="497"/>
      <c r="UQV31" s="497"/>
      <c r="UQW31" s="497"/>
      <c r="UQX31" s="497"/>
      <c r="UQY31" s="497"/>
      <c r="UQZ31" s="497"/>
      <c r="URA31" s="497"/>
      <c r="URB31" s="497"/>
      <c r="URC31" s="497"/>
      <c r="URD31" s="497"/>
      <c r="URE31" s="497"/>
      <c r="URF31" s="497"/>
      <c r="URG31" s="497"/>
      <c r="URH31" s="497"/>
      <c r="URI31" s="497"/>
      <c r="URJ31" s="497"/>
      <c r="URK31" s="497"/>
      <c r="URL31" s="497"/>
      <c r="URM31" s="497"/>
      <c r="URN31" s="497"/>
      <c r="URO31" s="497"/>
      <c r="URP31" s="497"/>
      <c r="URQ31" s="497"/>
      <c r="URR31" s="497"/>
      <c r="URS31" s="497"/>
      <c r="URT31" s="497"/>
      <c r="URU31" s="497"/>
      <c r="URV31" s="497"/>
      <c r="URW31" s="497"/>
      <c r="URX31" s="497"/>
      <c r="URY31" s="497"/>
      <c r="URZ31" s="497"/>
      <c r="USA31" s="497"/>
      <c r="USB31" s="497"/>
      <c r="USC31" s="497"/>
      <c r="USD31" s="497"/>
      <c r="USE31" s="497"/>
      <c r="USF31" s="497"/>
      <c r="USG31" s="497"/>
      <c r="USH31" s="497"/>
      <c r="USI31" s="497"/>
      <c r="USJ31" s="497"/>
      <c r="USK31" s="497"/>
      <c r="USL31" s="497"/>
      <c r="USM31" s="497"/>
      <c r="USN31" s="497"/>
      <c r="USO31" s="497"/>
      <c r="USP31" s="497"/>
      <c r="USQ31" s="497"/>
      <c r="USR31" s="497"/>
      <c r="USS31" s="497"/>
      <c r="UST31" s="497"/>
      <c r="USU31" s="497"/>
      <c r="USV31" s="497"/>
      <c r="USW31" s="497"/>
      <c r="USX31" s="497"/>
      <c r="USY31" s="497"/>
      <c r="USZ31" s="497"/>
      <c r="UTA31" s="497"/>
      <c r="UTB31" s="497"/>
      <c r="UTC31" s="497"/>
      <c r="UTD31" s="497"/>
      <c r="UTE31" s="497"/>
      <c r="UTF31" s="497"/>
      <c r="UTG31" s="497"/>
      <c r="UTH31" s="497"/>
      <c r="UTI31" s="497"/>
      <c r="UTJ31" s="497"/>
      <c r="UTK31" s="497"/>
      <c r="UTL31" s="497"/>
      <c r="UTM31" s="497"/>
      <c r="UTN31" s="497"/>
      <c r="UTO31" s="497"/>
      <c r="UTP31" s="497"/>
      <c r="UTQ31" s="497"/>
      <c r="UTR31" s="497"/>
      <c r="UTS31" s="497"/>
      <c r="UTT31" s="497"/>
      <c r="UTU31" s="497"/>
      <c r="UTV31" s="497"/>
      <c r="UTW31" s="497"/>
      <c r="UTX31" s="497"/>
      <c r="UTY31" s="497"/>
      <c r="UTZ31" s="497"/>
      <c r="UUA31" s="497"/>
      <c r="UUB31" s="497"/>
      <c r="UUC31" s="497"/>
      <c r="UUD31" s="497"/>
      <c r="UUE31" s="497"/>
      <c r="UUF31" s="497"/>
      <c r="UUG31" s="497"/>
      <c r="UUH31" s="497"/>
      <c r="UUI31" s="497"/>
      <c r="UUJ31" s="497"/>
      <c r="UUK31" s="497"/>
      <c r="UUL31" s="497"/>
      <c r="UUM31" s="497"/>
      <c r="UUN31" s="497"/>
      <c r="UUO31" s="497"/>
      <c r="UUP31" s="497"/>
      <c r="UUQ31" s="497"/>
      <c r="UUR31" s="497"/>
      <c r="UUS31" s="497"/>
      <c r="UUT31" s="497"/>
      <c r="UUU31" s="497"/>
      <c r="UUV31" s="497"/>
      <c r="UUW31" s="497"/>
      <c r="UUX31" s="497"/>
      <c r="UUY31" s="497"/>
      <c r="UUZ31" s="497"/>
      <c r="UVA31" s="497"/>
      <c r="UVB31" s="497"/>
      <c r="UVC31" s="497"/>
      <c r="UVD31" s="497"/>
      <c r="UVE31" s="497"/>
      <c r="UVF31" s="497"/>
      <c r="UVG31" s="497"/>
      <c r="UVH31" s="497"/>
      <c r="UVI31" s="497"/>
      <c r="UVJ31" s="497"/>
      <c r="UVK31" s="497"/>
      <c r="UVL31" s="497"/>
      <c r="UVM31" s="497"/>
      <c r="UVN31" s="497"/>
      <c r="UVO31" s="497"/>
      <c r="UVP31" s="497"/>
      <c r="UVQ31" s="497"/>
      <c r="UVR31" s="497"/>
      <c r="UVS31" s="497"/>
      <c r="UVT31" s="497"/>
      <c r="UVU31" s="497"/>
      <c r="UVV31" s="497"/>
      <c r="UVW31" s="497"/>
      <c r="UVX31" s="497"/>
      <c r="UVY31" s="497"/>
      <c r="UVZ31" s="497"/>
      <c r="UWA31" s="497"/>
      <c r="UWB31" s="497"/>
      <c r="UWC31" s="497"/>
      <c r="UWD31" s="497"/>
      <c r="UWE31" s="497"/>
      <c r="UWF31" s="497"/>
      <c r="UWG31" s="497"/>
      <c r="UWH31" s="497"/>
      <c r="UWI31" s="497"/>
      <c r="UWJ31" s="497"/>
      <c r="UWK31" s="497"/>
      <c r="UWL31" s="497"/>
      <c r="UWM31" s="497"/>
      <c r="UWN31" s="497"/>
      <c r="UWO31" s="497"/>
      <c r="UWP31" s="497"/>
      <c r="UWQ31" s="497"/>
      <c r="UWR31" s="497"/>
      <c r="UWS31" s="497"/>
      <c r="UWT31" s="497"/>
      <c r="UWU31" s="497"/>
      <c r="UWV31" s="497"/>
      <c r="UWW31" s="497"/>
      <c r="UWX31" s="497"/>
      <c r="UWY31" s="497"/>
      <c r="UWZ31" s="497"/>
      <c r="UXA31" s="497"/>
      <c r="UXB31" s="497"/>
      <c r="UXC31" s="497"/>
      <c r="UXD31" s="497"/>
      <c r="UXE31" s="497"/>
      <c r="UXF31" s="497"/>
      <c r="UXG31" s="497"/>
      <c r="UXH31" s="497"/>
      <c r="UXI31" s="497"/>
      <c r="UXJ31" s="497"/>
      <c r="UXK31" s="497"/>
      <c r="UXL31" s="497"/>
      <c r="UXM31" s="497"/>
      <c r="UXN31" s="497"/>
      <c r="UXO31" s="497"/>
      <c r="UXP31" s="497"/>
      <c r="UXQ31" s="497"/>
      <c r="UXR31" s="497"/>
      <c r="UXS31" s="497"/>
      <c r="UXT31" s="497"/>
      <c r="UXU31" s="497"/>
      <c r="UXV31" s="497"/>
      <c r="UXW31" s="497"/>
      <c r="UXX31" s="497"/>
      <c r="UXY31" s="497"/>
      <c r="UXZ31" s="497"/>
      <c r="UYA31" s="497"/>
      <c r="UYB31" s="497"/>
      <c r="UYC31" s="497"/>
      <c r="UYD31" s="497"/>
      <c r="UYE31" s="497"/>
      <c r="UYF31" s="497"/>
      <c r="UYG31" s="497"/>
      <c r="UYH31" s="497"/>
      <c r="UYI31" s="497"/>
      <c r="UYJ31" s="497"/>
      <c r="UYK31" s="497"/>
      <c r="UYL31" s="497"/>
      <c r="UYM31" s="497"/>
      <c r="UYN31" s="497"/>
      <c r="UYO31" s="497"/>
      <c r="UYP31" s="497"/>
      <c r="UYQ31" s="497"/>
      <c r="UYR31" s="497"/>
      <c r="UYS31" s="497"/>
      <c r="UYT31" s="497"/>
      <c r="UYU31" s="497"/>
      <c r="UYV31" s="497"/>
      <c r="UYW31" s="497"/>
      <c r="UYX31" s="497"/>
      <c r="UYY31" s="497"/>
      <c r="UYZ31" s="497"/>
      <c r="UZA31" s="497"/>
      <c r="UZB31" s="497"/>
      <c r="UZC31" s="497"/>
      <c r="UZD31" s="497"/>
      <c r="UZE31" s="497"/>
      <c r="UZF31" s="497"/>
      <c r="UZG31" s="497"/>
      <c r="UZH31" s="497"/>
      <c r="UZI31" s="497"/>
      <c r="UZJ31" s="497"/>
      <c r="UZK31" s="497"/>
      <c r="UZL31" s="497"/>
      <c r="UZM31" s="497"/>
      <c r="UZN31" s="497"/>
      <c r="UZO31" s="497"/>
      <c r="UZP31" s="497"/>
      <c r="UZQ31" s="497"/>
      <c r="UZR31" s="497"/>
      <c r="UZS31" s="497"/>
      <c r="UZT31" s="497"/>
      <c r="UZU31" s="497"/>
      <c r="UZV31" s="497"/>
      <c r="UZW31" s="497"/>
      <c r="UZX31" s="497"/>
      <c r="UZY31" s="497"/>
      <c r="UZZ31" s="497"/>
      <c r="VAA31" s="497"/>
      <c r="VAB31" s="497"/>
      <c r="VAC31" s="497"/>
      <c r="VAD31" s="497"/>
      <c r="VAE31" s="497"/>
      <c r="VAF31" s="497"/>
      <c r="VAG31" s="497"/>
      <c r="VAH31" s="497"/>
      <c r="VAI31" s="497"/>
      <c r="VAJ31" s="497"/>
      <c r="VAK31" s="497"/>
      <c r="VAL31" s="497"/>
      <c r="VAM31" s="497"/>
      <c r="VAN31" s="497"/>
      <c r="VAO31" s="497"/>
      <c r="VAP31" s="497"/>
      <c r="VAQ31" s="497"/>
      <c r="VAR31" s="497"/>
      <c r="VAS31" s="497"/>
      <c r="VAT31" s="497"/>
      <c r="VAU31" s="497"/>
      <c r="VAV31" s="497"/>
      <c r="VAW31" s="497"/>
      <c r="VAX31" s="497"/>
      <c r="VAY31" s="497"/>
      <c r="VAZ31" s="497"/>
      <c r="VBA31" s="497"/>
      <c r="VBB31" s="497"/>
      <c r="VBC31" s="497"/>
      <c r="VBD31" s="497"/>
      <c r="VBE31" s="497"/>
      <c r="VBF31" s="497"/>
      <c r="VBG31" s="497"/>
      <c r="VBH31" s="497"/>
      <c r="VBI31" s="497"/>
      <c r="VBJ31" s="497"/>
      <c r="VBK31" s="497"/>
      <c r="VBL31" s="497"/>
      <c r="VBM31" s="497"/>
      <c r="VBN31" s="497"/>
      <c r="VBO31" s="497"/>
      <c r="VBP31" s="497"/>
      <c r="VBQ31" s="497"/>
      <c r="VBR31" s="497"/>
      <c r="VBS31" s="497"/>
      <c r="VBT31" s="497"/>
      <c r="VBU31" s="497"/>
      <c r="VBV31" s="497"/>
      <c r="VBW31" s="497"/>
      <c r="VBX31" s="497"/>
      <c r="VBY31" s="497"/>
      <c r="VBZ31" s="497"/>
      <c r="VCA31" s="497"/>
      <c r="VCB31" s="497"/>
      <c r="VCC31" s="497"/>
      <c r="VCD31" s="497"/>
      <c r="VCE31" s="497"/>
      <c r="VCF31" s="497"/>
      <c r="VCG31" s="497"/>
      <c r="VCH31" s="497"/>
      <c r="VCI31" s="497"/>
      <c r="VCJ31" s="497"/>
      <c r="VCK31" s="497"/>
      <c r="VCL31" s="497"/>
      <c r="VCM31" s="497"/>
      <c r="VCN31" s="497"/>
      <c r="VCO31" s="497"/>
      <c r="VCP31" s="497"/>
      <c r="VCQ31" s="497"/>
      <c r="VCR31" s="497"/>
      <c r="VCS31" s="497"/>
      <c r="VCT31" s="497"/>
      <c r="VCU31" s="497"/>
      <c r="VCV31" s="497"/>
      <c r="VCW31" s="497"/>
      <c r="VCX31" s="497"/>
      <c r="VCY31" s="497"/>
      <c r="VCZ31" s="497"/>
      <c r="VDA31" s="497"/>
      <c r="VDB31" s="497"/>
      <c r="VDC31" s="497"/>
      <c r="VDD31" s="497"/>
      <c r="VDE31" s="497"/>
      <c r="VDF31" s="497"/>
      <c r="VDG31" s="497"/>
      <c r="VDH31" s="497"/>
      <c r="VDI31" s="497"/>
      <c r="VDJ31" s="497"/>
      <c r="VDK31" s="497"/>
      <c r="VDL31" s="497"/>
      <c r="VDM31" s="497"/>
      <c r="VDN31" s="497"/>
      <c r="VDO31" s="497"/>
      <c r="VDP31" s="497"/>
      <c r="VDQ31" s="497"/>
      <c r="VDR31" s="497"/>
      <c r="VDS31" s="497"/>
      <c r="VDT31" s="497"/>
      <c r="VDU31" s="497"/>
      <c r="VDV31" s="497"/>
      <c r="VDW31" s="497"/>
      <c r="VDX31" s="497"/>
      <c r="VDY31" s="497"/>
      <c r="VDZ31" s="497"/>
      <c r="VEA31" s="497"/>
      <c r="VEB31" s="497"/>
      <c r="VEC31" s="497"/>
      <c r="VED31" s="497"/>
      <c r="VEE31" s="497"/>
      <c r="VEF31" s="497"/>
      <c r="VEG31" s="497"/>
      <c r="VEH31" s="497"/>
      <c r="VEI31" s="497"/>
      <c r="VEJ31" s="497"/>
      <c r="VEK31" s="497"/>
      <c r="VEL31" s="497"/>
      <c r="VEM31" s="497"/>
      <c r="VEN31" s="497"/>
      <c r="VEO31" s="497"/>
      <c r="VEP31" s="497"/>
      <c r="VEQ31" s="497"/>
      <c r="VER31" s="497"/>
      <c r="VES31" s="497"/>
      <c r="VET31" s="497"/>
      <c r="VEU31" s="497"/>
      <c r="VEV31" s="497"/>
      <c r="VEW31" s="497"/>
      <c r="VEX31" s="497"/>
      <c r="VEY31" s="497"/>
      <c r="VEZ31" s="497"/>
      <c r="VFA31" s="497"/>
      <c r="VFB31" s="497"/>
      <c r="VFC31" s="497"/>
      <c r="VFD31" s="497"/>
      <c r="VFE31" s="497"/>
      <c r="VFF31" s="497"/>
      <c r="VFG31" s="497"/>
      <c r="VFH31" s="497"/>
      <c r="VFI31" s="497"/>
      <c r="VFJ31" s="497"/>
      <c r="VFK31" s="497"/>
      <c r="VFL31" s="497"/>
      <c r="VFM31" s="497"/>
      <c r="VFN31" s="497"/>
      <c r="VFO31" s="497"/>
      <c r="VFP31" s="497"/>
      <c r="VFQ31" s="497"/>
      <c r="VFR31" s="497"/>
      <c r="VFS31" s="497"/>
      <c r="VFT31" s="497"/>
      <c r="VFU31" s="497"/>
      <c r="VFV31" s="497"/>
      <c r="VFW31" s="497"/>
      <c r="VFX31" s="497"/>
      <c r="VFY31" s="497"/>
      <c r="VFZ31" s="497"/>
      <c r="VGA31" s="497"/>
      <c r="VGB31" s="497"/>
      <c r="VGC31" s="497"/>
      <c r="VGD31" s="497"/>
      <c r="VGE31" s="497"/>
      <c r="VGF31" s="497"/>
      <c r="VGG31" s="497"/>
      <c r="VGH31" s="497"/>
      <c r="VGI31" s="497"/>
      <c r="VGJ31" s="497"/>
      <c r="VGK31" s="497"/>
      <c r="VGL31" s="497"/>
      <c r="VGM31" s="497"/>
      <c r="VGN31" s="497"/>
      <c r="VGO31" s="497"/>
      <c r="VGP31" s="497"/>
      <c r="VGQ31" s="497"/>
      <c r="VGR31" s="497"/>
      <c r="VGS31" s="497"/>
      <c r="VGT31" s="497"/>
      <c r="VGU31" s="497"/>
      <c r="VGV31" s="497"/>
      <c r="VGW31" s="497"/>
      <c r="VGX31" s="497"/>
      <c r="VGY31" s="497"/>
      <c r="VGZ31" s="497"/>
      <c r="VHA31" s="497"/>
      <c r="VHB31" s="497"/>
      <c r="VHC31" s="497"/>
      <c r="VHD31" s="497"/>
      <c r="VHE31" s="497"/>
      <c r="VHF31" s="497"/>
      <c r="VHG31" s="497"/>
      <c r="VHH31" s="497"/>
      <c r="VHI31" s="497"/>
      <c r="VHJ31" s="497"/>
      <c r="VHK31" s="497"/>
      <c r="VHL31" s="497"/>
      <c r="VHM31" s="497"/>
      <c r="VHN31" s="497"/>
      <c r="VHO31" s="497"/>
      <c r="VHP31" s="497"/>
      <c r="VHQ31" s="497"/>
      <c r="VHR31" s="497"/>
      <c r="VHS31" s="497"/>
      <c r="VHT31" s="497"/>
      <c r="VHU31" s="497"/>
      <c r="VHV31" s="497"/>
      <c r="VHW31" s="497"/>
      <c r="VHX31" s="497"/>
      <c r="VHY31" s="497"/>
      <c r="VHZ31" s="497"/>
      <c r="VIA31" s="497"/>
      <c r="VIB31" s="497"/>
      <c r="VIC31" s="497"/>
      <c r="VID31" s="497"/>
      <c r="VIE31" s="497"/>
      <c r="VIF31" s="497"/>
      <c r="VIG31" s="497"/>
      <c r="VIH31" s="497"/>
      <c r="VII31" s="497"/>
      <c r="VIJ31" s="497"/>
      <c r="VIK31" s="497"/>
      <c r="VIL31" s="497"/>
      <c r="VIM31" s="497"/>
      <c r="VIN31" s="497"/>
      <c r="VIO31" s="497"/>
      <c r="VIP31" s="497"/>
      <c r="VIQ31" s="497"/>
      <c r="VIR31" s="497"/>
      <c r="VIS31" s="497"/>
      <c r="VIT31" s="497"/>
      <c r="VIU31" s="497"/>
      <c r="VIV31" s="497"/>
      <c r="VIW31" s="497"/>
      <c r="VIX31" s="497"/>
      <c r="VIY31" s="497"/>
      <c r="VIZ31" s="497"/>
      <c r="VJA31" s="497"/>
      <c r="VJB31" s="497"/>
      <c r="VJC31" s="497"/>
      <c r="VJD31" s="497"/>
      <c r="VJE31" s="497"/>
      <c r="VJF31" s="497"/>
      <c r="VJG31" s="497"/>
      <c r="VJH31" s="497"/>
      <c r="VJI31" s="497"/>
      <c r="VJJ31" s="497"/>
      <c r="VJK31" s="497"/>
      <c r="VJL31" s="497"/>
      <c r="VJM31" s="497"/>
      <c r="VJN31" s="497"/>
      <c r="VJO31" s="497"/>
      <c r="VJP31" s="497"/>
      <c r="VJQ31" s="497"/>
      <c r="VJR31" s="497"/>
      <c r="VJS31" s="497"/>
      <c r="VJT31" s="497"/>
      <c r="VJU31" s="497"/>
      <c r="VJV31" s="497"/>
      <c r="VJW31" s="497"/>
      <c r="VJX31" s="497"/>
      <c r="VJY31" s="497"/>
      <c r="VJZ31" s="497"/>
      <c r="VKA31" s="497"/>
      <c r="VKB31" s="497"/>
      <c r="VKC31" s="497"/>
      <c r="VKD31" s="497"/>
      <c r="VKE31" s="497"/>
      <c r="VKF31" s="497"/>
      <c r="VKG31" s="497"/>
      <c r="VKH31" s="497"/>
      <c r="VKI31" s="497"/>
      <c r="VKJ31" s="497"/>
      <c r="VKK31" s="497"/>
      <c r="VKL31" s="497"/>
      <c r="VKM31" s="497"/>
      <c r="VKN31" s="497"/>
      <c r="VKO31" s="497"/>
      <c r="VKP31" s="497"/>
      <c r="VKQ31" s="497"/>
      <c r="VKR31" s="497"/>
      <c r="VKS31" s="497"/>
      <c r="VKT31" s="497"/>
      <c r="VKU31" s="497"/>
      <c r="VKV31" s="497"/>
      <c r="VKW31" s="497"/>
      <c r="VKX31" s="497"/>
      <c r="VKY31" s="497"/>
      <c r="VKZ31" s="497"/>
      <c r="VLA31" s="497"/>
      <c r="VLB31" s="497"/>
      <c r="VLC31" s="497"/>
      <c r="VLD31" s="497"/>
      <c r="VLE31" s="497"/>
      <c r="VLF31" s="497"/>
      <c r="VLG31" s="497"/>
      <c r="VLH31" s="497"/>
      <c r="VLI31" s="497"/>
      <c r="VLJ31" s="497"/>
      <c r="VLK31" s="497"/>
      <c r="VLL31" s="497"/>
      <c r="VLM31" s="497"/>
      <c r="VLN31" s="497"/>
      <c r="VLO31" s="497"/>
      <c r="VLP31" s="497"/>
      <c r="VLQ31" s="497"/>
      <c r="VLR31" s="497"/>
      <c r="VLS31" s="497"/>
      <c r="VLT31" s="497"/>
      <c r="VLU31" s="497"/>
      <c r="VLV31" s="497"/>
      <c r="VLW31" s="497"/>
      <c r="VLX31" s="497"/>
      <c r="VLY31" s="497"/>
      <c r="VLZ31" s="497"/>
      <c r="VMA31" s="497"/>
      <c r="VMB31" s="497"/>
      <c r="VMC31" s="497"/>
      <c r="VMD31" s="497"/>
      <c r="VME31" s="497"/>
      <c r="VMF31" s="497"/>
      <c r="VMG31" s="497"/>
      <c r="VMH31" s="497"/>
      <c r="VMI31" s="497"/>
      <c r="VMJ31" s="497"/>
      <c r="VMK31" s="497"/>
      <c r="VML31" s="497"/>
      <c r="VMM31" s="497"/>
      <c r="VMN31" s="497"/>
      <c r="VMO31" s="497"/>
      <c r="VMP31" s="497"/>
      <c r="VMQ31" s="497"/>
      <c r="VMR31" s="497"/>
      <c r="VMS31" s="497"/>
      <c r="VMT31" s="497"/>
      <c r="VMU31" s="497"/>
      <c r="VMV31" s="497"/>
      <c r="VMW31" s="497"/>
      <c r="VMX31" s="497"/>
      <c r="VMY31" s="497"/>
      <c r="VMZ31" s="497"/>
      <c r="VNA31" s="497"/>
      <c r="VNB31" s="497"/>
      <c r="VNC31" s="497"/>
      <c r="VND31" s="497"/>
      <c r="VNE31" s="497"/>
      <c r="VNF31" s="497"/>
      <c r="VNG31" s="497"/>
      <c r="VNH31" s="497"/>
      <c r="VNI31" s="497"/>
      <c r="VNJ31" s="497"/>
      <c r="VNK31" s="497"/>
      <c r="VNL31" s="497"/>
      <c r="VNM31" s="497"/>
      <c r="VNN31" s="497"/>
      <c r="VNO31" s="497"/>
      <c r="VNP31" s="497"/>
      <c r="VNQ31" s="497"/>
      <c r="VNR31" s="497"/>
      <c r="VNS31" s="497"/>
      <c r="VNT31" s="497"/>
      <c r="VNU31" s="497"/>
      <c r="VNV31" s="497"/>
      <c r="VNW31" s="497"/>
      <c r="VNX31" s="497"/>
      <c r="VNY31" s="497"/>
      <c r="VNZ31" s="497"/>
      <c r="VOA31" s="497"/>
      <c r="VOB31" s="497"/>
      <c r="VOC31" s="497"/>
      <c r="VOD31" s="497"/>
      <c r="VOE31" s="497"/>
      <c r="VOF31" s="497"/>
      <c r="VOG31" s="497"/>
      <c r="VOH31" s="497"/>
      <c r="VOI31" s="497"/>
      <c r="VOJ31" s="497"/>
      <c r="VOK31" s="497"/>
      <c r="VOL31" s="497"/>
      <c r="VOM31" s="497"/>
      <c r="VON31" s="497"/>
      <c r="VOO31" s="497"/>
      <c r="VOP31" s="497"/>
      <c r="VOQ31" s="497"/>
      <c r="VOR31" s="497"/>
      <c r="VOS31" s="497"/>
      <c r="VOT31" s="497"/>
      <c r="VOU31" s="497"/>
      <c r="VOV31" s="497"/>
      <c r="VOW31" s="497"/>
      <c r="VOX31" s="497"/>
      <c r="VOY31" s="497"/>
      <c r="VOZ31" s="497"/>
      <c r="VPA31" s="497"/>
      <c r="VPB31" s="497"/>
      <c r="VPC31" s="497"/>
      <c r="VPD31" s="497"/>
      <c r="VPE31" s="497"/>
      <c r="VPF31" s="497"/>
      <c r="VPG31" s="497"/>
      <c r="VPH31" s="497"/>
      <c r="VPI31" s="497"/>
      <c r="VPJ31" s="497"/>
      <c r="VPK31" s="497"/>
      <c r="VPL31" s="497"/>
      <c r="VPM31" s="497"/>
      <c r="VPN31" s="497"/>
      <c r="VPO31" s="497"/>
      <c r="VPP31" s="497"/>
      <c r="VPQ31" s="497"/>
      <c r="VPR31" s="497"/>
      <c r="VPS31" s="497"/>
      <c r="VPT31" s="497"/>
      <c r="VPU31" s="497"/>
      <c r="VPV31" s="497"/>
      <c r="VPW31" s="497"/>
      <c r="VPX31" s="497"/>
      <c r="VPY31" s="497"/>
      <c r="VPZ31" s="497"/>
      <c r="VQA31" s="497"/>
      <c r="VQB31" s="497"/>
      <c r="VQC31" s="497"/>
      <c r="VQD31" s="497"/>
      <c r="VQE31" s="497"/>
      <c r="VQF31" s="497"/>
      <c r="VQG31" s="497"/>
      <c r="VQH31" s="497"/>
      <c r="VQI31" s="497"/>
      <c r="VQJ31" s="497"/>
      <c r="VQK31" s="497"/>
      <c r="VQL31" s="497"/>
      <c r="VQM31" s="497"/>
      <c r="VQN31" s="497"/>
      <c r="VQO31" s="497"/>
      <c r="VQP31" s="497"/>
      <c r="VQQ31" s="497"/>
      <c r="VQR31" s="497"/>
      <c r="VQS31" s="497"/>
      <c r="VQT31" s="497"/>
      <c r="VQU31" s="497"/>
      <c r="VQV31" s="497"/>
      <c r="VQW31" s="497"/>
      <c r="VQX31" s="497"/>
      <c r="VQY31" s="497"/>
      <c r="VQZ31" s="497"/>
      <c r="VRA31" s="497"/>
      <c r="VRB31" s="497"/>
      <c r="VRC31" s="497"/>
      <c r="VRD31" s="497"/>
      <c r="VRE31" s="497"/>
      <c r="VRF31" s="497"/>
      <c r="VRG31" s="497"/>
      <c r="VRH31" s="497"/>
      <c r="VRI31" s="497"/>
      <c r="VRJ31" s="497"/>
      <c r="VRK31" s="497"/>
      <c r="VRL31" s="497"/>
      <c r="VRM31" s="497"/>
      <c r="VRN31" s="497"/>
      <c r="VRO31" s="497"/>
      <c r="VRP31" s="497"/>
      <c r="VRQ31" s="497"/>
      <c r="VRR31" s="497"/>
      <c r="VRS31" s="497"/>
      <c r="VRT31" s="497"/>
      <c r="VRU31" s="497"/>
      <c r="VRV31" s="497"/>
      <c r="VRW31" s="497"/>
      <c r="VRX31" s="497"/>
      <c r="VRY31" s="497"/>
      <c r="VRZ31" s="497"/>
      <c r="VSA31" s="497"/>
      <c r="VSB31" s="497"/>
      <c r="VSC31" s="497"/>
      <c r="VSD31" s="497"/>
      <c r="VSE31" s="497"/>
      <c r="VSF31" s="497"/>
      <c r="VSG31" s="497"/>
      <c r="VSH31" s="497"/>
      <c r="VSI31" s="497"/>
      <c r="VSJ31" s="497"/>
      <c r="VSK31" s="497"/>
      <c r="VSL31" s="497"/>
      <c r="VSM31" s="497"/>
      <c r="VSN31" s="497"/>
      <c r="VSO31" s="497"/>
      <c r="VSP31" s="497"/>
      <c r="VSQ31" s="497"/>
      <c r="VSR31" s="497"/>
      <c r="VSS31" s="497"/>
      <c r="VST31" s="497"/>
      <c r="VSU31" s="497"/>
      <c r="VSV31" s="497"/>
      <c r="VSW31" s="497"/>
      <c r="VSX31" s="497"/>
      <c r="VSY31" s="497"/>
      <c r="VSZ31" s="497"/>
      <c r="VTA31" s="497"/>
      <c r="VTB31" s="497"/>
      <c r="VTC31" s="497"/>
      <c r="VTD31" s="497"/>
      <c r="VTE31" s="497"/>
      <c r="VTF31" s="497"/>
      <c r="VTG31" s="497"/>
      <c r="VTH31" s="497"/>
      <c r="VTI31" s="497"/>
      <c r="VTJ31" s="497"/>
      <c r="VTK31" s="497"/>
      <c r="VTL31" s="497"/>
      <c r="VTM31" s="497"/>
      <c r="VTN31" s="497"/>
      <c r="VTO31" s="497"/>
      <c r="VTP31" s="497"/>
      <c r="VTQ31" s="497"/>
      <c r="VTR31" s="497"/>
      <c r="VTS31" s="497"/>
      <c r="VTT31" s="497"/>
      <c r="VTU31" s="497"/>
      <c r="VTV31" s="497"/>
      <c r="VTW31" s="497"/>
      <c r="VTX31" s="497"/>
      <c r="VTY31" s="497"/>
      <c r="VTZ31" s="497"/>
      <c r="VUA31" s="497"/>
      <c r="VUB31" s="497"/>
      <c r="VUC31" s="497"/>
      <c r="VUD31" s="497"/>
      <c r="VUE31" s="497"/>
      <c r="VUF31" s="497"/>
      <c r="VUG31" s="497"/>
      <c r="VUH31" s="497"/>
      <c r="VUI31" s="497"/>
      <c r="VUJ31" s="497"/>
      <c r="VUK31" s="497"/>
      <c r="VUL31" s="497"/>
      <c r="VUM31" s="497"/>
      <c r="VUN31" s="497"/>
      <c r="VUO31" s="497"/>
      <c r="VUP31" s="497"/>
      <c r="VUQ31" s="497"/>
      <c r="VUR31" s="497"/>
      <c r="VUS31" s="497"/>
      <c r="VUT31" s="497"/>
      <c r="VUU31" s="497"/>
      <c r="VUV31" s="497"/>
      <c r="VUW31" s="497"/>
      <c r="VUX31" s="497"/>
      <c r="VUY31" s="497"/>
      <c r="VUZ31" s="497"/>
      <c r="VVA31" s="497"/>
      <c r="VVB31" s="497"/>
      <c r="VVC31" s="497"/>
      <c r="VVD31" s="497"/>
      <c r="VVE31" s="497"/>
      <c r="VVF31" s="497"/>
      <c r="VVG31" s="497"/>
      <c r="VVH31" s="497"/>
      <c r="VVI31" s="497"/>
      <c r="VVJ31" s="497"/>
      <c r="VVK31" s="497"/>
      <c r="VVL31" s="497"/>
      <c r="VVM31" s="497"/>
      <c r="VVN31" s="497"/>
      <c r="VVO31" s="497"/>
      <c r="VVP31" s="497"/>
      <c r="VVQ31" s="497"/>
      <c r="VVR31" s="497"/>
      <c r="VVS31" s="497"/>
      <c r="VVT31" s="497"/>
      <c r="VVU31" s="497"/>
      <c r="VVV31" s="497"/>
      <c r="VVW31" s="497"/>
      <c r="VVX31" s="497"/>
      <c r="VVY31" s="497"/>
      <c r="VVZ31" s="497"/>
      <c r="VWA31" s="497"/>
      <c r="VWB31" s="497"/>
      <c r="VWC31" s="497"/>
      <c r="VWD31" s="497"/>
      <c r="VWE31" s="497"/>
      <c r="VWF31" s="497"/>
      <c r="VWG31" s="497"/>
      <c r="VWH31" s="497"/>
      <c r="VWI31" s="497"/>
      <c r="VWJ31" s="497"/>
      <c r="VWK31" s="497"/>
      <c r="VWL31" s="497"/>
      <c r="VWM31" s="497"/>
      <c r="VWN31" s="497"/>
      <c r="VWO31" s="497"/>
      <c r="VWP31" s="497"/>
      <c r="VWQ31" s="497"/>
      <c r="VWR31" s="497"/>
      <c r="VWS31" s="497"/>
      <c r="VWT31" s="497"/>
      <c r="VWU31" s="497"/>
      <c r="VWV31" s="497"/>
      <c r="VWW31" s="497"/>
      <c r="VWX31" s="497"/>
      <c r="VWY31" s="497"/>
      <c r="VWZ31" s="497"/>
      <c r="VXA31" s="497"/>
      <c r="VXB31" s="497"/>
      <c r="VXC31" s="497"/>
      <c r="VXD31" s="497"/>
      <c r="VXE31" s="497"/>
      <c r="VXF31" s="497"/>
      <c r="VXG31" s="497"/>
      <c r="VXH31" s="497"/>
      <c r="VXI31" s="497"/>
      <c r="VXJ31" s="497"/>
      <c r="VXK31" s="497"/>
      <c r="VXL31" s="497"/>
      <c r="VXM31" s="497"/>
      <c r="VXN31" s="497"/>
      <c r="VXO31" s="497"/>
      <c r="VXP31" s="497"/>
      <c r="VXQ31" s="497"/>
      <c r="VXR31" s="497"/>
      <c r="VXS31" s="497"/>
      <c r="VXT31" s="497"/>
      <c r="VXU31" s="497"/>
      <c r="VXV31" s="497"/>
      <c r="VXW31" s="497"/>
      <c r="VXX31" s="497"/>
      <c r="VXY31" s="497"/>
      <c r="VXZ31" s="497"/>
      <c r="VYA31" s="497"/>
      <c r="VYB31" s="497"/>
      <c r="VYC31" s="497"/>
      <c r="VYD31" s="497"/>
      <c r="VYE31" s="497"/>
      <c r="VYF31" s="497"/>
      <c r="VYG31" s="497"/>
      <c r="VYH31" s="497"/>
      <c r="VYI31" s="497"/>
      <c r="VYJ31" s="497"/>
      <c r="VYK31" s="497"/>
      <c r="VYL31" s="497"/>
      <c r="VYM31" s="497"/>
      <c r="VYN31" s="497"/>
      <c r="VYO31" s="497"/>
      <c r="VYP31" s="497"/>
      <c r="VYQ31" s="497"/>
      <c r="VYR31" s="497"/>
      <c r="VYS31" s="497"/>
      <c r="VYT31" s="497"/>
      <c r="VYU31" s="497"/>
      <c r="VYV31" s="497"/>
      <c r="VYW31" s="497"/>
      <c r="VYX31" s="497"/>
      <c r="VYY31" s="497"/>
      <c r="VYZ31" s="497"/>
      <c r="VZA31" s="497"/>
      <c r="VZB31" s="497"/>
      <c r="VZC31" s="497"/>
      <c r="VZD31" s="497"/>
      <c r="VZE31" s="497"/>
      <c r="VZF31" s="497"/>
      <c r="VZG31" s="497"/>
      <c r="VZH31" s="497"/>
      <c r="VZI31" s="497"/>
      <c r="VZJ31" s="497"/>
      <c r="VZK31" s="497"/>
      <c r="VZL31" s="497"/>
      <c r="VZM31" s="497"/>
      <c r="VZN31" s="497"/>
      <c r="VZO31" s="497"/>
      <c r="VZP31" s="497"/>
      <c r="VZQ31" s="497"/>
      <c r="VZR31" s="497"/>
      <c r="VZS31" s="497"/>
      <c r="VZT31" s="497"/>
      <c r="VZU31" s="497"/>
      <c r="VZV31" s="497"/>
      <c r="VZW31" s="497"/>
      <c r="VZX31" s="497"/>
      <c r="VZY31" s="497"/>
      <c r="VZZ31" s="497"/>
      <c r="WAA31" s="497"/>
      <c r="WAB31" s="497"/>
      <c r="WAC31" s="497"/>
      <c r="WAD31" s="497"/>
      <c r="WAE31" s="497"/>
      <c r="WAF31" s="497"/>
      <c r="WAG31" s="497"/>
      <c r="WAH31" s="497"/>
      <c r="WAI31" s="497"/>
      <c r="WAJ31" s="497"/>
      <c r="WAK31" s="497"/>
      <c r="WAL31" s="497"/>
      <c r="WAM31" s="497"/>
      <c r="WAN31" s="497"/>
      <c r="WAO31" s="497"/>
      <c r="WAP31" s="497"/>
      <c r="WAQ31" s="497"/>
      <c r="WAR31" s="497"/>
      <c r="WAS31" s="497"/>
      <c r="WAT31" s="497"/>
      <c r="WAU31" s="497"/>
      <c r="WAV31" s="497"/>
      <c r="WAW31" s="497"/>
      <c r="WAX31" s="497"/>
      <c r="WAY31" s="497"/>
      <c r="WAZ31" s="497"/>
      <c r="WBA31" s="497"/>
      <c r="WBB31" s="497"/>
      <c r="WBC31" s="497"/>
      <c r="WBD31" s="497"/>
      <c r="WBE31" s="497"/>
      <c r="WBF31" s="497"/>
      <c r="WBG31" s="497"/>
      <c r="WBH31" s="497"/>
      <c r="WBI31" s="497"/>
      <c r="WBJ31" s="497"/>
      <c r="WBK31" s="497"/>
      <c r="WBL31" s="497"/>
      <c r="WBM31" s="497"/>
      <c r="WBN31" s="497"/>
      <c r="WBO31" s="497"/>
      <c r="WBP31" s="497"/>
      <c r="WBQ31" s="497"/>
      <c r="WBR31" s="497"/>
      <c r="WBS31" s="497"/>
      <c r="WBT31" s="497"/>
      <c r="WBU31" s="497"/>
      <c r="WBV31" s="497"/>
      <c r="WBW31" s="497"/>
      <c r="WBX31" s="497"/>
      <c r="WBY31" s="497"/>
      <c r="WBZ31" s="497"/>
      <c r="WCA31" s="497"/>
      <c r="WCB31" s="497"/>
      <c r="WCC31" s="497"/>
      <c r="WCD31" s="497"/>
      <c r="WCE31" s="497"/>
      <c r="WCF31" s="497"/>
      <c r="WCG31" s="497"/>
      <c r="WCH31" s="497"/>
      <c r="WCI31" s="497"/>
      <c r="WCJ31" s="497"/>
      <c r="WCK31" s="497"/>
      <c r="WCL31" s="497"/>
      <c r="WCM31" s="497"/>
      <c r="WCN31" s="497"/>
      <c r="WCO31" s="497"/>
      <c r="WCP31" s="497"/>
      <c r="WCQ31" s="497"/>
      <c r="WCR31" s="497"/>
      <c r="WCS31" s="497"/>
      <c r="WCT31" s="497"/>
      <c r="WCU31" s="497"/>
      <c r="WCV31" s="497"/>
      <c r="WCW31" s="497"/>
      <c r="WCX31" s="497"/>
      <c r="WCY31" s="497"/>
      <c r="WCZ31" s="497"/>
      <c r="WDA31" s="497"/>
      <c r="WDB31" s="497"/>
      <c r="WDC31" s="497"/>
      <c r="WDD31" s="497"/>
      <c r="WDE31" s="497"/>
      <c r="WDF31" s="497"/>
      <c r="WDG31" s="497"/>
      <c r="WDH31" s="497"/>
      <c r="WDI31" s="497"/>
      <c r="WDJ31" s="497"/>
      <c r="WDK31" s="497"/>
      <c r="WDL31" s="497"/>
      <c r="WDM31" s="497"/>
      <c r="WDN31" s="497"/>
      <c r="WDO31" s="497"/>
      <c r="WDP31" s="497"/>
      <c r="WDQ31" s="497"/>
      <c r="WDR31" s="497"/>
      <c r="WDS31" s="497"/>
      <c r="WDT31" s="497"/>
      <c r="WDU31" s="497"/>
      <c r="WDV31" s="497"/>
      <c r="WDW31" s="497"/>
      <c r="WDX31" s="497"/>
      <c r="WDY31" s="497"/>
      <c r="WDZ31" s="497"/>
      <c r="WEA31" s="497"/>
      <c r="WEB31" s="497"/>
      <c r="WEC31" s="497"/>
      <c r="WED31" s="497"/>
      <c r="WEE31" s="497"/>
      <c r="WEF31" s="497"/>
      <c r="WEG31" s="497"/>
      <c r="WEH31" s="497"/>
      <c r="WEI31" s="497"/>
      <c r="WEJ31" s="497"/>
      <c r="WEK31" s="497"/>
      <c r="WEL31" s="497"/>
      <c r="WEM31" s="497"/>
      <c r="WEN31" s="497"/>
      <c r="WEO31" s="497"/>
      <c r="WEP31" s="497"/>
      <c r="WEQ31" s="497"/>
      <c r="WER31" s="497"/>
      <c r="WES31" s="497"/>
      <c r="WET31" s="497"/>
      <c r="WEU31" s="497"/>
      <c r="WEV31" s="497"/>
      <c r="WEW31" s="497"/>
      <c r="WEX31" s="497"/>
      <c r="WEY31" s="497"/>
      <c r="WEZ31" s="497"/>
      <c r="WFA31" s="497"/>
      <c r="WFB31" s="497"/>
      <c r="WFC31" s="497"/>
      <c r="WFD31" s="497"/>
      <c r="WFE31" s="497"/>
      <c r="WFF31" s="497"/>
      <c r="WFG31" s="497"/>
      <c r="WFH31" s="497"/>
      <c r="WFI31" s="497"/>
      <c r="WFJ31" s="497"/>
      <c r="WFK31" s="497"/>
      <c r="WFL31" s="497"/>
      <c r="WFM31" s="497"/>
      <c r="WFN31" s="497"/>
      <c r="WFO31" s="497"/>
      <c r="WFP31" s="497"/>
      <c r="WFQ31" s="497"/>
      <c r="WFR31" s="497"/>
      <c r="WFS31" s="497"/>
      <c r="WFT31" s="497"/>
      <c r="WFU31" s="497"/>
      <c r="WFV31" s="497"/>
      <c r="WFW31" s="497"/>
      <c r="WFX31" s="497"/>
      <c r="WFY31" s="497"/>
      <c r="WFZ31" s="497"/>
      <c r="WGA31" s="497"/>
      <c r="WGB31" s="497"/>
      <c r="WGC31" s="497"/>
      <c r="WGD31" s="497"/>
      <c r="WGE31" s="497"/>
      <c r="WGF31" s="497"/>
      <c r="WGG31" s="497"/>
      <c r="WGH31" s="497"/>
      <c r="WGI31" s="497"/>
      <c r="WGJ31" s="497"/>
      <c r="WGK31" s="497"/>
      <c r="WGL31" s="497"/>
      <c r="WGM31" s="497"/>
      <c r="WGN31" s="497"/>
      <c r="WGO31" s="497"/>
      <c r="WGP31" s="497"/>
      <c r="WGQ31" s="497"/>
      <c r="WGR31" s="497"/>
      <c r="WGS31" s="497"/>
      <c r="WGT31" s="497"/>
      <c r="WGU31" s="497"/>
      <c r="WGV31" s="497"/>
      <c r="WGW31" s="497"/>
      <c r="WGX31" s="497"/>
      <c r="WGY31" s="497"/>
      <c r="WGZ31" s="497"/>
      <c r="WHA31" s="497"/>
      <c r="WHB31" s="497"/>
      <c r="WHC31" s="497"/>
      <c r="WHD31" s="497"/>
      <c r="WHE31" s="497"/>
      <c r="WHF31" s="497"/>
      <c r="WHG31" s="497"/>
      <c r="WHH31" s="497"/>
      <c r="WHI31" s="497"/>
      <c r="WHJ31" s="497"/>
      <c r="WHK31" s="497"/>
      <c r="WHL31" s="497"/>
      <c r="WHM31" s="497"/>
      <c r="WHN31" s="497"/>
      <c r="WHO31" s="497"/>
      <c r="WHP31" s="497"/>
      <c r="WHQ31" s="497"/>
      <c r="WHR31" s="497"/>
      <c r="WHS31" s="497"/>
      <c r="WHT31" s="497"/>
      <c r="WHU31" s="497"/>
      <c r="WHV31" s="497"/>
      <c r="WHW31" s="497"/>
      <c r="WHX31" s="497"/>
      <c r="WHY31" s="497"/>
      <c r="WHZ31" s="497"/>
      <c r="WIA31" s="497"/>
      <c r="WIB31" s="497"/>
      <c r="WIC31" s="497"/>
      <c r="WID31" s="497"/>
      <c r="WIE31" s="497"/>
      <c r="WIF31" s="497"/>
      <c r="WIG31" s="497"/>
      <c r="WIH31" s="497"/>
      <c r="WII31" s="497"/>
      <c r="WIJ31" s="497"/>
      <c r="WIK31" s="497"/>
      <c r="WIL31" s="497"/>
      <c r="WIM31" s="497"/>
      <c r="WIN31" s="497"/>
      <c r="WIO31" s="497"/>
      <c r="WIP31" s="497"/>
      <c r="WIQ31" s="497"/>
      <c r="WIR31" s="497"/>
      <c r="WIS31" s="497"/>
      <c r="WIT31" s="497"/>
      <c r="WIU31" s="497"/>
      <c r="WIV31" s="497"/>
      <c r="WIW31" s="497"/>
      <c r="WIX31" s="497"/>
      <c r="WIY31" s="497"/>
      <c r="WIZ31" s="497"/>
      <c r="WJA31" s="497"/>
      <c r="WJB31" s="497"/>
      <c r="WJC31" s="497"/>
      <c r="WJD31" s="497"/>
      <c r="WJE31" s="497"/>
      <c r="WJF31" s="497"/>
      <c r="WJG31" s="497"/>
      <c r="WJH31" s="497"/>
      <c r="WJI31" s="497"/>
      <c r="WJJ31" s="497"/>
      <c r="WJK31" s="497"/>
      <c r="WJL31" s="497"/>
      <c r="WJM31" s="497"/>
      <c r="WJN31" s="497"/>
      <c r="WJO31" s="497"/>
      <c r="WJP31" s="497"/>
      <c r="WJQ31" s="497"/>
      <c r="WJR31" s="497"/>
      <c r="WJS31" s="497"/>
      <c r="WJT31" s="497"/>
      <c r="WJU31" s="497"/>
      <c r="WJV31" s="497"/>
      <c r="WJW31" s="497"/>
      <c r="WJX31" s="497"/>
      <c r="WJY31" s="497"/>
      <c r="WJZ31" s="497"/>
      <c r="WKA31" s="497"/>
      <c r="WKB31" s="497"/>
      <c r="WKC31" s="497"/>
      <c r="WKD31" s="497"/>
      <c r="WKE31" s="497"/>
      <c r="WKF31" s="497"/>
      <c r="WKG31" s="497"/>
      <c r="WKH31" s="497"/>
      <c r="WKI31" s="497"/>
      <c r="WKJ31" s="497"/>
      <c r="WKK31" s="497"/>
      <c r="WKL31" s="497"/>
      <c r="WKM31" s="497"/>
      <c r="WKN31" s="497"/>
      <c r="WKO31" s="497"/>
      <c r="WKP31" s="497"/>
      <c r="WKQ31" s="497"/>
      <c r="WKR31" s="497"/>
      <c r="WKS31" s="497"/>
      <c r="WKT31" s="497"/>
      <c r="WKU31" s="497"/>
      <c r="WKV31" s="497"/>
      <c r="WKW31" s="497"/>
      <c r="WKX31" s="497"/>
      <c r="WKY31" s="497"/>
      <c r="WKZ31" s="497"/>
      <c r="WLA31" s="497"/>
      <c r="WLB31" s="497"/>
      <c r="WLC31" s="497"/>
      <c r="WLD31" s="497"/>
      <c r="WLE31" s="497"/>
      <c r="WLF31" s="497"/>
      <c r="WLG31" s="497"/>
      <c r="WLH31" s="497"/>
      <c r="WLI31" s="497"/>
      <c r="WLJ31" s="497"/>
      <c r="WLK31" s="497"/>
      <c r="WLL31" s="497"/>
      <c r="WLM31" s="497"/>
      <c r="WLN31" s="497"/>
      <c r="WLO31" s="497"/>
      <c r="WLP31" s="497"/>
      <c r="WLQ31" s="497"/>
      <c r="WLR31" s="497"/>
      <c r="WLS31" s="497"/>
      <c r="WLT31" s="497"/>
      <c r="WLU31" s="497"/>
      <c r="WLV31" s="497"/>
      <c r="WLW31" s="497"/>
      <c r="WLX31" s="497"/>
      <c r="WLY31" s="497"/>
      <c r="WLZ31" s="497"/>
      <c r="WMA31" s="497"/>
      <c r="WMB31" s="497"/>
      <c r="WMC31" s="497"/>
      <c r="WMD31" s="497"/>
      <c r="WME31" s="497"/>
      <c r="WMF31" s="497"/>
      <c r="WMG31" s="497"/>
      <c r="WMH31" s="497"/>
      <c r="WMI31" s="497"/>
      <c r="WMJ31" s="497"/>
      <c r="WMK31" s="497"/>
      <c r="WML31" s="497"/>
      <c r="WMM31" s="497"/>
      <c r="WMN31" s="497"/>
      <c r="WMO31" s="497"/>
      <c r="WMP31" s="497"/>
      <c r="WMQ31" s="497"/>
      <c r="WMR31" s="497"/>
      <c r="WMS31" s="497"/>
      <c r="WMT31" s="497"/>
      <c r="WMU31" s="497"/>
      <c r="WMV31" s="497"/>
      <c r="WMW31" s="497"/>
      <c r="WMX31" s="497"/>
      <c r="WMY31" s="497"/>
      <c r="WMZ31" s="497"/>
      <c r="WNA31" s="497"/>
      <c r="WNB31" s="497"/>
      <c r="WNC31" s="497"/>
      <c r="WND31" s="497"/>
      <c r="WNE31" s="497"/>
      <c r="WNF31" s="497"/>
      <c r="WNG31" s="497"/>
      <c r="WNH31" s="497"/>
      <c r="WNI31" s="497"/>
      <c r="WNJ31" s="497"/>
      <c r="WNK31" s="497"/>
      <c r="WNL31" s="497"/>
      <c r="WNM31" s="497"/>
      <c r="WNN31" s="497"/>
      <c r="WNO31" s="497"/>
      <c r="WNP31" s="497"/>
      <c r="WNQ31" s="497"/>
      <c r="WNR31" s="497"/>
      <c r="WNS31" s="497"/>
      <c r="WNT31" s="497"/>
      <c r="WNU31" s="497"/>
      <c r="WNV31" s="497"/>
      <c r="WNW31" s="497"/>
      <c r="WNX31" s="497"/>
      <c r="WNY31" s="497"/>
      <c r="WNZ31" s="497"/>
      <c r="WOA31" s="497"/>
      <c r="WOB31" s="497"/>
      <c r="WOC31" s="497"/>
      <c r="WOD31" s="497"/>
      <c r="WOE31" s="497"/>
      <c r="WOF31" s="497"/>
      <c r="WOG31" s="497"/>
      <c r="WOH31" s="497"/>
      <c r="WOI31" s="497"/>
      <c r="WOJ31" s="497"/>
      <c r="WOK31" s="497"/>
      <c r="WOL31" s="497"/>
      <c r="WOM31" s="497"/>
      <c r="WON31" s="497"/>
      <c r="WOO31" s="497"/>
      <c r="WOP31" s="497"/>
      <c r="WOQ31" s="497"/>
      <c r="WOR31" s="497"/>
      <c r="WOS31" s="497"/>
      <c r="WOT31" s="497"/>
      <c r="WOU31" s="497"/>
      <c r="WOV31" s="497"/>
      <c r="WOW31" s="497"/>
      <c r="WOX31" s="497"/>
      <c r="WOY31" s="497"/>
      <c r="WOZ31" s="497"/>
      <c r="WPA31" s="497"/>
      <c r="WPB31" s="497"/>
      <c r="WPC31" s="497"/>
      <c r="WPD31" s="497"/>
      <c r="WPE31" s="497"/>
      <c r="WPF31" s="497"/>
      <c r="WPG31" s="497"/>
      <c r="WPH31" s="497"/>
      <c r="WPI31" s="497"/>
      <c r="WPJ31" s="497"/>
      <c r="WPK31" s="497"/>
      <c r="WPL31" s="497"/>
      <c r="WPM31" s="497"/>
      <c r="WPN31" s="497"/>
      <c r="WPO31" s="497"/>
      <c r="WPP31" s="497"/>
      <c r="WPQ31" s="497"/>
      <c r="WPR31" s="497"/>
      <c r="WPS31" s="497"/>
      <c r="WPT31" s="497"/>
      <c r="WPU31" s="497"/>
      <c r="WPV31" s="497"/>
      <c r="WPW31" s="497"/>
      <c r="WPX31" s="497"/>
      <c r="WPY31" s="497"/>
      <c r="WPZ31" s="497"/>
      <c r="WQA31" s="497"/>
      <c r="WQB31" s="497"/>
      <c r="WQC31" s="497"/>
      <c r="WQD31" s="497"/>
      <c r="WQE31" s="497"/>
      <c r="WQF31" s="497"/>
      <c r="WQG31" s="497"/>
      <c r="WQH31" s="497"/>
      <c r="WQI31" s="497"/>
      <c r="WQJ31" s="497"/>
      <c r="WQK31" s="497"/>
      <c r="WQL31" s="497"/>
      <c r="WQM31" s="497"/>
      <c r="WQN31" s="497"/>
      <c r="WQO31" s="497"/>
      <c r="WQP31" s="497"/>
      <c r="WQQ31" s="497"/>
      <c r="WQR31" s="497"/>
      <c r="WQS31" s="497"/>
      <c r="WQT31" s="497"/>
      <c r="WQU31" s="497"/>
      <c r="WQV31" s="497"/>
      <c r="WQW31" s="497"/>
      <c r="WQX31" s="497"/>
      <c r="WQY31" s="497"/>
      <c r="WQZ31" s="497"/>
      <c r="WRA31" s="497"/>
      <c r="WRB31" s="497"/>
      <c r="WRC31" s="497"/>
      <c r="WRD31" s="497"/>
      <c r="WRE31" s="497"/>
      <c r="WRF31" s="497"/>
      <c r="WRG31" s="497"/>
      <c r="WRH31" s="497"/>
      <c r="WRI31" s="497"/>
      <c r="WRJ31" s="497"/>
      <c r="WRK31" s="497"/>
      <c r="WRL31" s="497"/>
      <c r="WRM31" s="497"/>
      <c r="WRN31" s="497"/>
      <c r="WRO31" s="497"/>
      <c r="WRP31" s="497"/>
      <c r="WRQ31" s="497"/>
      <c r="WRR31" s="497"/>
      <c r="WRS31" s="497"/>
      <c r="WRT31" s="497"/>
      <c r="WRU31" s="497"/>
      <c r="WRV31" s="497"/>
      <c r="WRW31" s="497"/>
      <c r="WRX31" s="497"/>
      <c r="WRY31" s="497"/>
      <c r="WRZ31" s="497"/>
      <c r="WSA31" s="497"/>
      <c r="WSB31" s="497"/>
      <c r="WSC31" s="497"/>
      <c r="WSD31" s="497"/>
      <c r="WSE31" s="497"/>
      <c r="WSF31" s="497"/>
      <c r="WSG31" s="497"/>
      <c r="WSH31" s="497"/>
      <c r="WSI31" s="497"/>
      <c r="WSJ31" s="497"/>
      <c r="WSK31" s="497"/>
      <c r="WSL31" s="497"/>
      <c r="WSM31" s="497"/>
      <c r="WSN31" s="497"/>
      <c r="WSO31" s="497"/>
      <c r="WSP31" s="497"/>
      <c r="WSQ31" s="497"/>
      <c r="WSR31" s="497"/>
      <c r="WSS31" s="497"/>
      <c r="WST31" s="497"/>
      <c r="WSU31" s="497"/>
      <c r="WSV31" s="497"/>
      <c r="WSW31" s="497"/>
      <c r="WSX31" s="497"/>
      <c r="WSY31" s="497"/>
      <c r="WSZ31" s="497"/>
      <c r="WTA31" s="497"/>
      <c r="WTB31" s="497"/>
      <c r="WTC31" s="497"/>
      <c r="WTD31" s="497"/>
      <c r="WTE31" s="497"/>
      <c r="WTF31" s="497"/>
      <c r="WTG31" s="497"/>
      <c r="WTH31" s="497"/>
      <c r="WTI31" s="497"/>
      <c r="WTJ31" s="497"/>
      <c r="WTK31" s="497"/>
      <c r="WTL31" s="497"/>
      <c r="WTM31" s="497"/>
      <c r="WTN31" s="497"/>
      <c r="WTO31" s="497"/>
      <c r="WTP31" s="497"/>
      <c r="WTQ31" s="497"/>
      <c r="WTR31" s="497"/>
      <c r="WTS31" s="497"/>
      <c r="WTT31" s="497"/>
      <c r="WTU31" s="497"/>
      <c r="WTV31" s="497"/>
      <c r="WTW31" s="497"/>
      <c r="WTX31" s="497"/>
      <c r="WTY31" s="497"/>
      <c r="WTZ31" s="497"/>
      <c r="WUA31" s="497"/>
      <c r="WUB31" s="497"/>
      <c r="WUC31" s="497"/>
      <c r="WUD31" s="497"/>
      <c r="WUE31" s="497"/>
      <c r="WUF31" s="497"/>
      <c r="WUG31" s="497"/>
      <c r="WUH31" s="497"/>
      <c r="WUI31" s="497"/>
      <c r="WUJ31" s="497"/>
      <c r="WUK31" s="497"/>
      <c r="WUL31" s="497"/>
      <c r="WUM31" s="497"/>
      <c r="WUN31" s="497"/>
      <c r="WUO31" s="497"/>
      <c r="WUP31" s="497"/>
      <c r="WUQ31" s="497"/>
      <c r="WUR31" s="497"/>
      <c r="WUS31" s="497"/>
      <c r="WUT31" s="497"/>
      <c r="WUU31" s="497"/>
      <c r="WUV31" s="497"/>
      <c r="WUW31" s="497"/>
      <c r="WUX31" s="497"/>
      <c r="WUY31" s="497"/>
      <c r="WUZ31" s="497"/>
      <c r="WVA31" s="497"/>
      <c r="WVB31" s="497"/>
      <c r="WVC31" s="497"/>
      <c r="WVD31" s="497"/>
      <c r="WVE31" s="497"/>
      <c r="WVF31" s="497"/>
      <c r="WVG31" s="497"/>
      <c r="WVH31" s="497"/>
      <c r="WVI31" s="497"/>
      <c r="WVJ31" s="497"/>
      <c r="WVK31" s="497"/>
      <c r="WVL31" s="497"/>
      <c r="WVM31" s="497"/>
      <c r="WVN31" s="497"/>
      <c r="WVO31" s="497"/>
      <c r="WVP31" s="497"/>
      <c r="WVQ31" s="497"/>
      <c r="WVR31" s="497"/>
      <c r="WVS31" s="497"/>
      <c r="WVT31" s="497"/>
      <c r="WVU31" s="497"/>
      <c r="WVV31" s="497"/>
      <c r="WVW31" s="497"/>
      <c r="WVX31" s="497"/>
      <c r="WVY31" s="497"/>
      <c r="WVZ31" s="497"/>
      <c r="WWA31" s="497"/>
      <c r="WWB31" s="497"/>
      <c r="WWC31" s="497"/>
      <c r="WWD31" s="497"/>
      <c r="WWE31" s="497"/>
      <c r="WWF31" s="497"/>
      <c r="WWG31" s="497"/>
      <c r="WWH31" s="497"/>
      <c r="WWI31" s="497"/>
      <c r="WWJ31" s="497"/>
      <c r="WWK31" s="497"/>
      <c r="WWL31" s="497"/>
      <c r="WWM31" s="497"/>
      <c r="WWN31" s="497"/>
      <c r="WWO31" s="497"/>
      <c r="WWP31" s="497"/>
      <c r="WWQ31" s="497"/>
      <c r="WWR31" s="497"/>
      <c r="WWS31" s="497"/>
      <c r="WWT31" s="497"/>
      <c r="WWU31" s="497"/>
      <c r="WWV31" s="497"/>
      <c r="WWW31" s="497"/>
      <c r="WWX31" s="497"/>
      <c r="WWY31" s="497"/>
      <c r="WWZ31" s="497"/>
      <c r="WXA31" s="497"/>
      <c r="WXB31" s="497"/>
      <c r="WXC31" s="497"/>
      <c r="WXD31" s="497"/>
      <c r="WXE31" s="497"/>
      <c r="WXF31" s="497"/>
      <c r="WXG31" s="497"/>
      <c r="WXH31" s="497"/>
      <c r="WXI31" s="497"/>
      <c r="WXJ31" s="497"/>
      <c r="WXK31" s="497"/>
      <c r="WXL31" s="497"/>
      <c r="WXM31" s="497"/>
      <c r="WXN31" s="497"/>
      <c r="WXO31" s="497"/>
      <c r="WXP31" s="497"/>
      <c r="WXQ31" s="497"/>
      <c r="WXR31" s="497"/>
      <c r="WXS31" s="497"/>
      <c r="WXT31" s="497"/>
      <c r="WXU31" s="497"/>
      <c r="WXV31" s="497"/>
      <c r="WXW31" s="497"/>
      <c r="WXX31" s="497"/>
      <c r="WXY31" s="497"/>
      <c r="WXZ31" s="497"/>
      <c r="WYA31" s="497"/>
      <c r="WYB31" s="497"/>
      <c r="WYC31" s="497"/>
      <c r="WYD31" s="497"/>
      <c r="WYE31" s="497"/>
      <c r="WYF31" s="497"/>
      <c r="WYG31" s="497"/>
      <c r="WYH31" s="497"/>
      <c r="WYI31" s="497"/>
      <c r="WYJ31" s="497"/>
      <c r="WYK31" s="497"/>
      <c r="WYL31" s="497"/>
      <c r="WYM31" s="497"/>
      <c r="WYN31" s="497"/>
      <c r="WYO31" s="497"/>
      <c r="WYP31" s="497"/>
      <c r="WYQ31" s="497"/>
      <c r="WYR31" s="497"/>
      <c r="WYS31" s="497"/>
      <c r="WYT31" s="497"/>
      <c r="WYU31" s="497"/>
      <c r="WYV31" s="497"/>
      <c r="WYW31" s="497"/>
      <c r="WYX31" s="497"/>
      <c r="WYY31" s="497"/>
      <c r="WYZ31" s="497"/>
      <c r="WZA31" s="497"/>
      <c r="WZB31" s="497"/>
      <c r="WZC31" s="497"/>
      <c r="WZD31" s="497"/>
      <c r="WZE31" s="497"/>
      <c r="WZF31" s="497"/>
      <c r="WZG31" s="497"/>
      <c r="WZH31" s="497"/>
      <c r="WZI31" s="497"/>
      <c r="WZJ31" s="497"/>
      <c r="WZK31" s="497"/>
      <c r="WZL31" s="497"/>
      <c r="WZM31" s="497"/>
      <c r="WZN31" s="497"/>
      <c r="WZO31" s="497"/>
      <c r="WZP31" s="497"/>
      <c r="WZQ31" s="497"/>
      <c r="WZR31" s="497"/>
      <c r="WZS31" s="497"/>
      <c r="WZT31" s="497"/>
      <c r="WZU31" s="497"/>
      <c r="WZV31" s="497"/>
      <c r="WZW31" s="497"/>
      <c r="WZX31" s="497"/>
      <c r="WZY31" s="497"/>
      <c r="WZZ31" s="497"/>
      <c r="XAA31" s="497"/>
      <c r="XAB31" s="497"/>
      <c r="XAC31" s="497"/>
      <c r="XAD31" s="497"/>
      <c r="XAE31" s="497"/>
      <c r="XAF31" s="497"/>
      <c r="XAG31" s="497"/>
      <c r="XAH31" s="497"/>
      <c r="XAI31" s="497"/>
      <c r="XAJ31" s="497"/>
      <c r="XAK31" s="497"/>
      <c r="XAL31" s="497"/>
      <c r="XAM31" s="497"/>
      <c r="XAN31" s="497"/>
      <c r="XAO31" s="497"/>
      <c r="XAP31" s="497"/>
      <c r="XAQ31" s="497"/>
      <c r="XAR31" s="497"/>
      <c r="XAS31" s="497"/>
      <c r="XAT31" s="497"/>
      <c r="XAU31" s="497"/>
      <c r="XAV31" s="497"/>
      <c r="XAW31" s="497"/>
      <c r="XAX31" s="497"/>
      <c r="XAY31" s="497"/>
      <c r="XAZ31" s="497"/>
      <c r="XBA31" s="497"/>
      <c r="XBB31" s="497"/>
      <c r="XBC31" s="497"/>
      <c r="XBD31" s="497"/>
      <c r="XBE31" s="497"/>
      <c r="XBF31" s="497"/>
      <c r="XBG31" s="497"/>
      <c r="XBH31" s="497"/>
      <c r="XBI31" s="497"/>
      <c r="XBJ31" s="497"/>
      <c r="XBK31" s="497"/>
      <c r="XBL31" s="497"/>
      <c r="XBM31" s="497"/>
      <c r="XBN31" s="497"/>
      <c r="XBO31" s="497"/>
      <c r="XBP31" s="497"/>
      <c r="XBQ31" s="497"/>
      <c r="XBR31" s="497"/>
      <c r="XBS31" s="497"/>
      <c r="XBT31" s="497"/>
      <c r="XBU31" s="497"/>
      <c r="XBV31" s="497"/>
      <c r="XBW31" s="497"/>
      <c r="XBX31" s="497"/>
      <c r="XBY31" s="497"/>
      <c r="XBZ31" s="497"/>
      <c r="XCA31" s="497"/>
      <c r="XCB31" s="497"/>
      <c r="XCC31" s="497"/>
      <c r="XCD31" s="497"/>
      <c r="XCE31" s="497"/>
      <c r="XCF31" s="497"/>
      <c r="XCG31" s="497"/>
      <c r="XCH31" s="497"/>
      <c r="XCI31" s="497"/>
      <c r="XCJ31" s="497"/>
      <c r="XCK31" s="497"/>
      <c r="XCL31" s="497"/>
      <c r="XCM31" s="497"/>
      <c r="XCN31" s="497"/>
      <c r="XCO31" s="497"/>
      <c r="XCP31" s="497"/>
      <c r="XCQ31" s="497"/>
      <c r="XCR31" s="497"/>
      <c r="XCS31" s="497"/>
      <c r="XCT31" s="497"/>
      <c r="XCU31" s="497"/>
      <c r="XCV31" s="497"/>
      <c r="XCW31" s="497"/>
      <c r="XCX31" s="497"/>
      <c r="XCY31" s="497"/>
      <c r="XCZ31" s="497"/>
      <c r="XDA31" s="497"/>
      <c r="XDB31" s="497"/>
      <c r="XDC31" s="497"/>
      <c r="XDD31" s="497"/>
      <c r="XDE31" s="497"/>
      <c r="XDF31" s="497"/>
      <c r="XDG31" s="497"/>
      <c r="XDH31" s="497"/>
      <c r="XDI31" s="497"/>
      <c r="XDJ31" s="497"/>
      <c r="XDK31" s="497"/>
      <c r="XDL31" s="497"/>
      <c r="XDM31" s="497"/>
      <c r="XDN31" s="497"/>
      <c r="XDO31" s="497"/>
      <c r="XDP31" s="497"/>
      <c r="XDQ31" s="497"/>
      <c r="XDR31" s="497"/>
      <c r="XDS31" s="497"/>
      <c r="XDT31" s="497"/>
      <c r="XDU31" s="497"/>
      <c r="XDV31" s="497"/>
      <c r="XDW31" s="497"/>
      <c r="XDX31" s="497"/>
      <c r="XDY31" s="497"/>
      <c r="XDZ31" s="497"/>
      <c r="XEA31" s="497"/>
      <c r="XEB31" s="497"/>
      <c r="XEC31" s="497"/>
      <c r="XED31" s="497"/>
      <c r="XEE31" s="497"/>
      <c r="XEF31" s="497"/>
      <c r="XEG31" s="497"/>
      <c r="XEH31" s="497"/>
      <c r="XEI31" s="497"/>
      <c r="XEJ31" s="497"/>
      <c r="XEK31" s="497"/>
      <c r="XEL31" s="497"/>
      <c r="XEM31" s="497"/>
      <c r="XEN31" s="497"/>
      <c r="XEO31" s="497"/>
      <c r="XEP31" s="497"/>
      <c r="XEQ31" s="497"/>
      <c r="XER31" s="497"/>
      <c r="XES31" s="497"/>
      <c r="XET31" s="497"/>
      <c r="XEU31" s="497"/>
      <c r="XEV31" s="497"/>
      <c r="XEW31" s="497"/>
      <c r="XEX31" s="497"/>
      <c r="XEY31" s="497"/>
      <c r="XEZ31" s="497"/>
      <c r="XFA31" s="497"/>
      <c r="XFB31" s="497"/>
      <c r="XFC31" s="497"/>
    </row>
    <row r="32" s="385" customFormat="1" hidden="1" customHeight="1" spans="1:16383">
      <c r="A32" s="413">
        <v>28</v>
      </c>
      <c r="B32" s="414" t="s">
        <v>43</v>
      </c>
      <c r="C32" s="415">
        <v>191.7791</v>
      </c>
      <c r="D32" s="415">
        <v>211.7791</v>
      </c>
      <c r="E32" s="415">
        <v>20</v>
      </c>
      <c r="F32" s="415">
        <v>20</v>
      </c>
      <c r="G32" s="415">
        <v>3.348</v>
      </c>
      <c r="H32" s="415">
        <v>3.348</v>
      </c>
      <c r="I32" s="415">
        <v>-0.40882</v>
      </c>
      <c r="J32" s="415">
        <v>-1.19881</v>
      </c>
      <c r="K32" s="415">
        <v>1.45011</v>
      </c>
      <c r="L32" s="415">
        <v>0.95011</v>
      </c>
      <c r="M32" s="443">
        <v>1.75</v>
      </c>
      <c r="N32" s="443">
        <v>1.75</v>
      </c>
      <c r="O32" s="444">
        <v>0</v>
      </c>
      <c r="P32" s="415">
        <v>0.69122</v>
      </c>
      <c r="Q32" s="415">
        <v>-0.09878</v>
      </c>
      <c r="R32" s="469">
        <v>0.45</v>
      </c>
      <c r="S32" s="469">
        <v>0.45</v>
      </c>
      <c r="T32" s="444">
        <v>0</v>
      </c>
      <c r="U32" s="470">
        <v>3.1</v>
      </c>
      <c r="V32" s="471">
        <v>8</v>
      </c>
      <c r="W32" s="472">
        <v>9.09</v>
      </c>
      <c r="X32" s="473">
        <f t="shared" si="2"/>
        <v>0</v>
      </c>
      <c r="Y32" s="473">
        <f t="shared" si="3"/>
        <v>0</v>
      </c>
      <c r="Z32" s="497"/>
      <c r="AC32" s="497"/>
      <c r="AG32" s="500"/>
      <c r="AI32" s="497"/>
      <c r="AJ32" s="497"/>
      <c r="AK32" s="497"/>
      <c r="AL32" s="497"/>
      <c r="AM32" s="497"/>
      <c r="AN32" s="497"/>
      <c r="AO32" s="497"/>
      <c r="AP32" s="497"/>
      <c r="AQ32" s="497"/>
      <c r="AR32" s="497"/>
      <c r="AS32" s="497"/>
      <c r="AT32" s="497"/>
      <c r="AU32" s="497"/>
      <c r="AV32" s="497"/>
      <c r="AW32" s="497"/>
      <c r="AX32" s="497"/>
      <c r="AY32" s="497"/>
      <c r="AZ32" s="497"/>
      <c r="BA32" s="497"/>
      <c r="BB32" s="497"/>
      <c r="BC32" s="497"/>
      <c r="BD32" s="497"/>
      <c r="BE32" s="497"/>
      <c r="BF32" s="497"/>
      <c r="BG32" s="497"/>
      <c r="BH32" s="497"/>
      <c r="BI32" s="497"/>
      <c r="BJ32" s="497"/>
      <c r="BK32" s="497"/>
      <c r="BL32" s="497"/>
      <c r="BM32" s="497"/>
      <c r="BN32" s="497"/>
      <c r="BO32" s="497"/>
      <c r="BP32" s="497"/>
      <c r="BQ32" s="497"/>
      <c r="BR32" s="497"/>
      <c r="BS32" s="497"/>
      <c r="BT32" s="497"/>
      <c r="BU32" s="497"/>
      <c r="BV32" s="497"/>
      <c r="BW32" s="497"/>
      <c r="BX32" s="497"/>
      <c r="BY32" s="497"/>
      <c r="BZ32" s="497"/>
      <c r="CA32" s="497"/>
      <c r="CB32" s="497"/>
      <c r="CC32" s="497"/>
      <c r="CD32" s="497"/>
      <c r="CE32" s="497"/>
      <c r="CF32" s="497"/>
      <c r="CG32" s="497"/>
      <c r="CH32" s="497"/>
      <c r="CI32" s="497"/>
      <c r="CJ32" s="497"/>
      <c r="CK32" s="497"/>
      <c r="CL32" s="497"/>
      <c r="CM32" s="497"/>
      <c r="CN32" s="497"/>
      <c r="CO32" s="497"/>
      <c r="CP32" s="497"/>
      <c r="CQ32" s="497"/>
      <c r="CR32" s="497"/>
      <c r="CS32" s="497"/>
      <c r="CT32" s="497"/>
      <c r="CU32" s="497"/>
      <c r="CV32" s="497"/>
      <c r="CW32" s="497"/>
      <c r="CX32" s="497"/>
      <c r="CY32" s="497"/>
      <c r="CZ32" s="497"/>
      <c r="DA32" s="497"/>
      <c r="DB32" s="497"/>
      <c r="DC32" s="497"/>
      <c r="DD32" s="497"/>
      <c r="DE32" s="497"/>
      <c r="DF32" s="497"/>
      <c r="DG32" s="497"/>
      <c r="DH32" s="497"/>
      <c r="DI32" s="497"/>
      <c r="DJ32" s="497"/>
      <c r="DK32" s="497"/>
      <c r="DL32" s="497"/>
      <c r="DM32" s="497"/>
      <c r="DN32" s="497"/>
      <c r="DO32" s="497"/>
      <c r="DP32" s="497"/>
      <c r="DQ32" s="497"/>
      <c r="DR32" s="497"/>
      <c r="DS32" s="497"/>
      <c r="DT32" s="497"/>
      <c r="DU32" s="497"/>
      <c r="DV32" s="497"/>
      <c r="DW32" s="497"/>
      <c r="DX32" s="497"/>
      <c r="DY32" s="497"/>
      <c r="DZ32" s="497"/>
      <c r="EA32" s="497"/>
      <c r="EB32" s="497"/>
      <c r="EC32" s="497"/>
      <c r="ED32" s="497"/>
      <c r="EE32" s="497"/>
      <c r="EF32" s="497"/>
      <c r="EG32" s="497"/>
      <c r="EH32" s="497"/>
      <c r="EI32" s="497"/>
      <c r="EJ32" s="497"/>
      <c r="EK32" s="497"/>
      <c r="EL32" s="497"/>
      <c r="EM32" s="497"/>
      <c r="EN32" s="497"/>
      <c r="EO32" s="497"/>
      <c r="EP32" s="497"/>
      <c r="EQ32" s="497"/>
      <c r="ER32" s="497"/>
      <c r="ES32" s="497"/>
      <c r="ET32" s="497"/>
      <c r="EU32" s="497"/>
      <c r="EV32" s="497"/>
      <c r="EW32" s="497"/>
      <c r="EX32" s="497"/>
      <c r="EY32" s="497"/>
      <c r="EZ32" s="497"/>
      <c r="FA32" s="497"/>
      <c r="FB32" s="497"/>
      <c r="FC32" s="497"/>
      <c r="FD32" s="497"/>
      <c r="FE32" s="497"/>
      <c r="FF32" s="497"/>
      <c r="FG32" s="497"/>
      <c r="FH32" s="497"/>
      <c r="FI32" s="497"/>
      <c r="FJ32" s="497"/>
      <c r="FK32" s="497"/>
      <c r="FL32" s="497"/>
      <c r="FM32" s="497"/>
      <c r="FN32" s="497"/>
      <c r="FO32" s="497"/>
      <c r="FP32" s="497"/>
      <c r="FQ32" s="497"/>
      <c r="FR32" s="497"/>
      <c r="FS32" s="497"/>
      <c r="FT32" s="497"/>
      <c r="FU32" s="497"/>
      <c r="FV32" s="497"/>
      <c r="FW32" s="497"/>
      <c r="FX32" s="497"/>
      <c r="FY32" s="497"/>
      <c r="FZ32" s="497"/>
      <c r="GA32" s="497"/>
      <c r="GB32" s="497"/>
      <c r="GC32" s="497"/>
      <c r="GD32" s="497"/>
      <c r="GE32" s="497"/>
      <c r="GF32" s="497"/>
      <c r="GG32" s="497"/>
      <c r="GH32" s="497"/>
      <c r="GI32" s="497"/>
      <c r="GJ32" s="497"/>
      <c r="GK32" s="497"/>
      <c r="GL32" s="497"/>
      <c r="GM32" s="497"/>
      <c r="GN32" s="497"/>
      <c r="GO32" s="497"/>
      <c r="GP32" s="497"/>
      <c r="GQ32" s="497"/>
      <c r="GR32" s="497"/>
      <c r="GS32" s="497"/>
      <c r="GT32" s="497"/>
      <c r="GU32" s="497"/>
      <c r="GV32" s="497"/>
      <c r="GW32" s="497"/>
      <c r="GX32" s="497"/>
      <c r="GY32" s="497"/>
      <c r="GZ32" s="497"/>
      <c r="HA32" s="497"/>
      <c r="HB32" s="497"/>
      <c r="HC32" s="497"/>
      <c r="HD32" s="497"/>
      <c r="HE32" s="497"/>
      <c r="HF32" s="497"/>
      <c r="HG32" s="497"/>
      <c r="HH32" s="497"/>
      <c r="HI32" s="497"/>
      <c r="HJ32" s="497"/>
      <c r="HK32" s="497"/>
      <c r="HL32" s="497"/>
      <c r="HM32" s="497"/>
      <c r="HN32" s="497"/>
      <c r="HO32" s="497"/>
      <c r="HP32" s="497"/>
      <c r="HQ32" s="497"/>
      <c r="HR32" s="497"/>
      <c r="HS32" s="497"/>
      <c r="HT32" s="497"/>
      <c r="HU32" s="497"/>
      <c r="HV32" s="497"/>
      <c r="HW32" s="497"/>
      <c r="HX32" s="497"/>
      <c r="HY32" s="497"/>
      <c r="HZ32" s="497"/>
      <c r="IA32" s="497"/>
      <c r="IB32" s="497"/>
      <c r="IC32" s="497"/>
      <c r="ID32" s="497"/>
      <c r="IE32" s="497"/>
      <c r="IF32" s="497"/>
      <c r="IG32" s="497"/>
      <c r="IH32" s="497"/>
      <c r="II32" s="497"/>
      <c r="IJ32" s="497"/>
      <c r="IK32" s="497"/>
      <c r="IL32" s="497"/>
      <c r="IM32" s="497"/>
      <c r="IN32" s="497"/>
      <c r="IO32" s="497"/>
      <c r="IP32" s="497"/>
      <c r="IQ32" s="497"/>
      <c r="IR32" s="497"/>
      <c r="IS32" s="497"/>
      <c r="IT32" s="497"/>
      <c r="IU32" s="497"/>
      <c r="IV32" s="497"/>
      <c r="IW32" s="497"/>
      <c r="IX32" s="497"/>
      <c r="IY32" s="497"/>
      <c r="IZ32" s="497"/>
      <c r="JA32" s="497"/>
      <c r="JB32" s="497"/>
      <c r="JC32" s="497"/>
      <c r="JD32" s="497"/>
      <c r="JE32" s="497"/>
      <c r="JF32" s="497"/>
      <c r="JG32" s="497"/>
      <c r="JH32" s="497"/>
      <c r="JI32" s="497"/>
      <c r="JJ32" s="497"/>
      <c r="JK32" s="497"/>
      <c r="JL32" s="497"/>
      <c r="JM32" s="497"/>
      <c r="JN32" s="497"/>
      <c r="JO32" s="497"/>
      <c r="JP32" s="497"/>
      <c r="JQ32" s="497"/>
      <c r="JR32" s="497"/>
      <c r="JS32" s="497"/>
      <c r="JT32" s="497"/>
      <c r="JU32" s="497"/>
      <c r="JV32" s="497"/>
      <c r="JW32" s="497"/>
      <c r="JX32" s="497"/>
      <c r="JY32" s="497"/>
      <c r="JZ32" s="497"/>
      <c r="KA32" s="497"/>
      <c r="KB32" s="497"/>
      <c r="KC32" s="497"/>
      <c r="KD32" s="497"/>
      <c r="KE32" s="497"/>
      <c r="KF32" s="497"/>
      <c r="KG32" s="497"/>
      <c r="KH32" s="497"/>
      <c r="KI32" s="497"/>
      <c r="KJ32" s="497"/>
      <c r="KK32" s="497"/>
      <c r="KL32" s="497"/>
      <c r="KM32" s="497"/>
      <c r="KN32" s="497"/>
      <c r="KO32" s="497"/>
      <c r="KP32" s="497"/>
      <c r="KQ32" s="497"/>
      <c r="KR32" s="497"/>
      <c r="KS32" s="497"/>
      <c r="KT32" s="497"/>
      <c r="KU32" s="497"/>
      <c r="KV32" s="497"/>
      <c r="KW32" s="497"/>
      <c r="KX32" s="497"/>
      <c r="KY32" s="497"/>
      <c r="KZ32" s="497"/>
      <c r="LA32" s="497"/>
      <c r="LB32" s="497"/>
      <c r="LC32" s="497"/>
      <c r="LD32" s="497"/>
      <c r="LE32" s="497"/>
      <c r="LF32" s="497"/>
      <c r="LG32" s="497"/>
      <c r="LH32" s="497"/>
      <c r="LI32" s="497"/>
      <c r="LJ32" s="497"/>
      <c r="LK32" s="497"/>
      <c r="LL32" s="497"/>
      <c r="LM32" s="497"/>
      <c r="LN32" s="497"/>
      <c r="LO32" s="497"/>
      <c r="LP32" s="497"/>
      <c r="LQ32" s="497"/>
      <c r="LR32" s="497"/>
      <c r="LS32" s="497"/>
      <c r="LT32" s="497"/>
      <c r="LU32" s="497"/>
      <c r="LV32" s="497"/>
      <c r="LW32" s="497"/>
      <c r="LX32" s="497"/>
      <c r="LY32" s="497"/>
      <c r="LZ32" s="497"/>
      <c r="MA32" s="497"/>
      <c r="MB32" s="497"/>
      <c r="MC32" s="497"/>
      <c r="MD32" s="497"/>
      <c r="ME32" s="497"/>
      <c r="MF32" s="497"/>
      <c r="MG32" s="497"/>
      <c r="MH32" s="497"/>
      <c r="MI32" s="497"/>
      <c r="MJ32" s="497"/>
      <c r="MK32" s="497"/>
      <c r="ML32" s="497"/>
      <c r="MM32" s="497"/>
      <c r="MN32" s="497"/>
      <c r="MO32" s="497"/>
      <c r="MP32" s="497"/>
      <c r="MQ32" s="497"/>
      <c r="MR32" s="497"/>
      <c r="MS32" s="497"/>
      <c r="MT32" s="497"/>
      <c r="MU32" s="497"/>
      <c r="MV32" s="497"/>
      <c r="MW32" s="497"/>
      <c r="MX32" s="497"/>
      <c r="MY32" s="497"/>
      <c r="MZ32" s="497"/>
      <c r="NA32" s="497"/>
      <c r="NB32" s="497"/>
      <c r="NC32" s="497"/>
      <c r="ND32" s="497"/>
      <c r="NE32" s="497"/>
      <c r="NF32" s="497"/>
      <c r="NG32" s="497"/>
      <c r="NH32" s="497"/>
      <c r="NI32" s="497"/>
      <c r="NJ32" s="497"/>
      <c r="NK32" s="497"/>
      <c r="NL32" s="497"/>
      <c r="NM32" s="497"/>
      <c r="NN32" s="497"/>
      <c r="NO32" s="497"/>
      <c r="NP32" s="497"/>
      <c r="NQ32" s="497"/>
      <c r="NR32" s="497"/>
      <c r="NS32" s="497"/>
      <c r="NT32" s="497"/>
      <c r="NU32" s="497"/>
      <c r="NV32" s="497"/>
      <c r="NW32" s="497"/>
      <c r="NX32" s="497"/>
      <c r="NY32" s="497"/>
      <c r="NZ32" s="497"/>
      <c r="OA32" s="497"/>
      <c r="OB32" s="497"/>
      <c r="OC32" s="497"/>
      <c r="OD32" s="497"/>
      <c r="OE32" s="497"/>
      <c r="OF32" s="497"/>
      <c r="OG32" s="497"/>
      <c r="OH32" s="497"/>
      <c r="OI32" s="497"/>
      <c r="OJ32" s="497"/>
      <c r="OK32" s="497"/>
      <c r="OL32" s="497"/>
      <c r="OM32" s="497"/>
      <c r="ON32" s="497"/>
      <c r="OO32" s="497"/>
      <c r="OP32" s="497"/>
      <c r="OQ32" s="497"/>
      <c r="OR32" s="497"/>
      <c r="OS32" s="497"/>
      <c r="OT32" s="497"/>
      <c r="OU32" s="497"/>
      <c r="OV32" s="497"/>
      <c r="OW32" s="497"/>
      <c r="OX32" s="497"/>
      <c r="OY32" s="497"/>
      <c r="OZ32" s="497"/>
      <c r="PA32" s="497"/>
      <c r="PB32" s="497"/>
      <c r="PC32" s="497"/>
      <c r="PD32" s="497"/>
      <c r="PE32" s="497"/>
      <c r="PF32" s="497"/>
      <c r="PG32" s="497"/>
      <c r="PH32" s="497"/>
      <c r="PI32" s="497"/>
      <c r="PJ32" s="497"/>
      <c r="PK32" s="497"/>
      <c r="PL32" s="497"/>
      <c r="PM32" s="497"/>
      <c r="PN32" s="497"/>
      <c r="PO32" s="497"/>
      <c r="PP32" s="497"/>
      <c r="PQ32" s="497"/>
      <c r="PR32" s="497"/>
      <c r="PS32" s="497"/>
      <c r="PT32" s="497"/>
      <c r="PU32" s="497"/>
      <c r="PV32" s="497"/>
      <c r="PW32" s="497"/>
      <c r="PX32" s="497"/>
      <c r="PY32" s="497"/>
      <c r="PZ32" s="497"/>
      <c r="QA32" s="497"/>
      <c r="QB32" s="497"/>
      <c r="QC32" s="497"/>
      <c r="QD32" s="497"/>
      <c r="QE32" s="497"/>
      <c r="QF32" s="497"/>
      <c r="QG32" s="497"/>
      <c r="QH32" s="497"/>
      <c r="QI32" s="497"/>
      <c r="QJ32" s="497"/>
      <c r="QK32" s="497"/>
      <c r="QL32" s="497"/>
      <c r="QM32" s="497"/>
      <c r="QN32" s="497"/>
      <c r="QO32" s="497"/>
      <c r="QP32" s="497"/>
      <c r="QQ32" s="497"/>
      <c r="QR32" s="497"/>
      <c r="QS32" s="497"/>
      <c r="QT32" s="497"/>
      <c r="QU32" s="497"/>
      <c r="QV32" s="497"/>
      <c r="QW32" s="497"/>
      <c r="QX32" s="497"/>
      <c r="QY32" s="497"/>
      <c r="QZ32" s="497"/>
      <c r="RA32" s="497"/>
      <c r="RB32" s="497"/>
      <c r="RC32" s="497"/>
      <c r="RD32" s="497"/>
      <c r="RE32" s="497"/>
      <c r="RF32" s="497"/>
      <c r="RG32" s="497"/>
      <c r="RH32" s="497"/>
      <c r="RI32" s="497"/>
      <c r="RJ32" s="497"/>
      <c r="RK32" s="497"/>
      <c r="RL32" s="497"/>
      <c r="RM32" s="497"/>
      <c r="RN32" s="497"/>
      <c r="RO32" s="497"/>
      <c r="RP32" s="497"/>
      <c r="RQ32" s="497"/>
      <c r="RR32" s="497"/>
      <c r="RS32" s="497"/>
      <c r="RT32" s="497"/>
      <c r="RU32" s="497"/>
      <c r="RV32" s="497"/>
      <c r="RW32" s="497"/>
      <c r="RX32" s="497"/>
      <c r="RY32" s="497"/>
      <c r="RZ32" s="497"/>
      <c r="SA32" s="497"/>
      <c r="SB32" s="497"/>
      <c r="SC32" s="497"/>
      <c r="SD32" s="497"/>
      <c r="SE32" s="497"/>
      <c r="SF32" s="497"/>
      <c r="SG32" s="497"/>
      <c r="SH32" s="497"/>
      <c r="SI32" s="497"/>
      <c r="SJ32" s="497"/>
      <c r="SK32" s="497"/>
      <c r="SL32" s="497"/>
      <c r="SM32" s="497"/>
      <c r="SN32" s="497"/>
      <c r="SO32" s="497"/>
      <c r="SP32" s="497"/>
      <c r="SQ32" s="497"/>
      <c r="SR32" s="497"/>
      <c r="SS32" s="497"/>
      <c r="ST32" s="497"/>
      <c r="SU32" s="497"/>
      <c r="SV32" s="497"/>
      <c r="SW32" s="497"/>
      <c r="SX32" s="497"/>
      <c r="SY32" s="497"/>
      <c r="SZ32" s="497"/>
      <c r="TA32" s="497"/>
      <c r="TB32" s="497"/>
      <c r="TC32" s="497"/>
      <c r="TD32" s="497"/>
      <c r="TE32" s="497"/>
      <c r="TF32" s="497"/>
      <c r="TG32" s="497"/>
      <c r="TH32" s="497"/>
      <c r="TI32" s="497"/>
      <c r="TJ32" s="497"/>
      <c r="TK32" s="497"/>
      <c r="TL32" s="497"/>
      <c r="TM32" s="497"/>
      <c r="TN32" s="497"/>
      <c r="TO32" s="497"/>
      <c r="TP32" s="497"/>
      <c r="TQ32" s="497"/>
      <c r="TR32" s="497"/>
      <c r="TS32" s="497"/>
      <c r="TT32" s="497"/>
      <c r="TU32" s="497"/>
      <c r="TV32" s="497"/>
      <c r="TW32" s="497"/>
      <c r="TX32" s="497"/>
      <c r="TY32" s="497"/>
      <c r="TZ32" s="497"/>
      <c r="UA32" s="497"/>
      <c r="UB32" s="497"/>
      <c r="UC32" s="497"/>
      <c r="UD32" s="497"/>
      <c r="UE32" s="497"/>
      <c r="UF32" s="497"/>
      <c r="UG32" s="497"/>
      <c r="UH32" s="497"/>
      <c r="UI32" s="497"/>
      <c r="UJ32" s="497"/>
      <c r="UK32" s="497"/>
      <c r="UL32" s="497"/>
      <c r="UM32" s="497"/>
      <c r="UN32" s="497"/>
      <c r="UO32" s="497"/>
      <c r="UP32" s="497"/>
      <c r="UQ32" s="497"/>
      <c r="UR32" s="497"/>
      <c r="US32" s="497"/>
      <c r="UT32" s="497"/>
      <c r="UU32" s="497"/>
      <c r="UV32" s="497"/>
      <c r="UW32" s="497"/>
      <c r="UX32" s="497"/>
      <c r="UY32" s="497"/>
      <c r="UZ32" s="497"/>
      <c r="VA32" s="497"/>
      <c r="VB32" s="497"/>
      <c r="VC32" s="497"/>
      <c r="VD32" s="497"/>
      <c r="VE32" s="497"/>
      <c r="VF32" s="497"/>
      <c r="VG32" s="497"/>
      <c r="VH32" s="497"/>
      <c r="VI32" s="497"/>
      <c r="VJ32" s="497"/>
      <c r="VK32" s="497"/>
      <c r="VL32" s="497"/>
      <c r="VM32" s="497"/>
      <c r="VN32" s="497"/>
      <c r="VO32" s="497"/>
      <c r="VP32" s="497"/>
      <c r="VQ32" s="497"/>
      <c r="VR32" s="497"/>
      <c r="VS32" s="497"/>
      <c r="VT32" s="497"/>
      <c r="VU32" s="497"/>
      <c r="VV32" s="497"/>
      <c r="VW32" s="497"/>
      <c r="VX32" s="497"/>
      <c r="VY32" s="497"/>
      <c r="VZ32" s="497"/>
      <c r="WA32" s="497"/>
      <c r="WB32" s="497"/>
      <c r="WC32" s="497"/>
      <c r="WD32" s="497"/>
      <c r="WE32" s="497"/>
      <c r="WF32" s="497"/>
      <c r="WG32" s="497"/>
      <c r="WH32" s="497"/>
      <c r="WI32" s="497"/>
      <c r="WJ32" s="497"/>
      <c r="WK32" s="497"/>
      <c r="WL32" s="497"/>
      <c r="WM32" s="497"/>
      <c r="WN32" s="497"/>
      <c r="WO32" s="497"/>
      <c r="WP32" s="497"/>
      <c r="WQ32" s="497"/>
      <c r="WR32" s="497"/>
      <c r="WS32" s="497"/>
      <c r="WT32" s="497"/>
      <c r="WU32" s="497"/>
      <c r="WV32" s="497"/>
      <c r="WW32" s="497"/>
      <c r="WX32" s="497"/>
      <c r="WY32" s="497"/>
      <c r="WZ32" s="497"/>
      <c r="XA32" s="497"/>
      <c r="XB32" s="497"/>
      <c r="XC32" s="497"/>
      <c r="XD32" s="497"/>
      <c r="XE32" s="497"/>
      <c r="XF32" s="497"/>
      <c r="XG32" s="497"/>
      <c r="XH32" s="497"/>
      <c r="XI32" s="497"/>
      <c r="XJ32" s="497"/>
      <c r="XK32" s="497"/>
      <c r="XL32" s="497"/>
      <c r="XM32" s="497"/>
      <c r="XN32" s="497"/>
      <c r="XO32" s="497"/>
      <c r="XP32" s="497"/>
      <c r="XQ32" s="497"/>
      <c r="XR32" s="497"/>
      <c r="XS32" s="497"/>
      <c r="XT32" s="497"/>
      <c r="XU32" s="497"/>
      <c r="XV32" s="497"/>
      <c r="XW32" s="497"/>
      <c r="XX32" s="497"/>
      <c r="XY32" s="497"/>
      <c r="XZ32" s="497"/>
      <c r="YA32" s="497"/>
      <c r="YB32" s="497"/>
      <c r="YC32" s="497"/>
      <c r="YD32" s="497"/>
      <c r="YE32" s="497"/>
      <c r="YF32" s="497"/>
      <c r="YG32" s="497"/>
      <c r="YH32" s="497"/>
      <c r="YI32" s="497"/>
      <c r="YJ32" s="497"/>
      <c r="YK32" s="497"/>
      <c r="YL32" s="497"/>
      <c r="YM32" s="497"/>
      <c r="YN32" s="497"/>
      <c r="YO32" s="497"/>
      <c r="YP32" s="497"/>
      <c r="YQ32" s="497"/>
      <c r="YR32" s="497"/>
      <c r="YS32" s="497"/>
      <c r="YT32" s="497"/>
      <c r="YU32" s="497"/>
      <c r="YV32" s="497"/>
      <c r="YW32" s="497"/>
      <c r="YX32" s="497"/>
      <c r="YY32" s="497"/>
      <c r="YZ32" s="497"/>
      <c r="ZA32" s="497"/>
      <c r="ZB32" s="497"/>
      <c r="ZC32" s="497"/>
      <c r="ZD32" s="497"/>
      <c r="ZE32" s="497"/>
      <c r="ZF32" s="497"/>
      <c r="ZG32" s="497"/>
      <c r="ZH32" s="497"/>
      <c r="ZI32" s="497"/>
      <c r="ZJ32" s="497"/>
      <c r="ZK32" s="497"/>
      <c r="ZL32" s="497"/>
      <c r="ZM32" s="497"/>
      <c r="ZN32" s="497"/>
      <c r="ZO32" s="497"/>
      <c r="ZP32" s="497"/>
      <c r="ZQ32" s="497"/>
      <c r="ZR32" s="497"/>
      <c r="ZS32" s="497"/>
      <c r="ZT32" s="497"/>
      <c r="ZU32" s="497"/>
      <c r="ZV32" s="497"/>
      <c r="ZW32" s="497"/>
      <c r="ZX32" s="497"/>
      <c r="ZY32" s="497"/>
      <c r="ZZ32" s="497"/>
      <c r="AAA32" s="497"/>
      <c r="AAB32" s="497"/>
      <c r="AAC32" s="497"/>
      <c r="AAD32" s="497"/>
      <c r="AAE32" s="497"/>
      <c r="AAF32" s="497"/>
      <c r="AAG32" s="497"/>
      <c r="AAH32" s="497"/>
      <c r="AAI32" s="497"/>
      <c r="AAJ32" s="497"/>
      <c r="AAK32" s="497"/>
      <c r="AAL32" s="497"/>
      <c r="AAM32" s="497"/>
      <c r="AAN32" s="497"/>
      <c r="AAO32" s="497"/>
      <c r="AAP32" s="497"/>
      <c r="AAQ32" s="497"/>
      <c r="AAR32" s="497"/>
      <c r="AAS32" s="497"/>
      <c r="AAT32" s="497"/>
      <c r="AAU32" s="497"/>
      <c r="AAV32" s="497"/>
      <c r="AAW32" s="497"/>
      <c r="AAX32" s="497"/>
      <c r="AAY32" s="497"/>
      <c r="AAZ32" s="497"/>
      <c r="ABA32" s="497"/>
      <c r="ABB32" s="497"/>
      <c r="ABC32" s="497"/>
      <c r="ABD32" s="497"/>
      <c r="ABE32" s="497"/>
      <c r="ABF32" s="497"/>
      <c r="ABG32" s="497"/>
      <c r="ABH32" s="497"/>
      <c r="ABI32" s="497"/>
      <c r="ABJ32" s="497"/>
      <c r="ABK32" s="497"/>
      <c r="ABL32" s="497"/>
      <c r="ABM32" s="497"/>
      <c r="ABN32" s="497"/>
      <c r="ABO32" s="497"/>
      <c r="ABP32" s="497"/>
      <c r="ABQ32" s="497"/>
      <c r="ABR32" s="497"/>
      <c r="ABS32" s="497"/>
      <c r="ABT32" s="497"/>
      <c r="ABU32" s="497"/>
      <c r="ABV32" s="497"/>
      <c r="ABW32" s="497"/>
      <c r="ABX32" s="497"/>
      <c r="ABY32" s="497"/>
      <c r="ABZ32" s="497"/>
      <c r="ACA32" s="497"/>
      <c r="ACB32" s="497"/>
      <c r="ACC32" s="497"/>
      <c r="ACD32" s="497"/>
      <c r="ACE32" s="497"/>
      <c r="ACF32" s="497"/>
      <c r="ACG32" s="497"/>
      <c r="ACH32" s="497"/>
      <c r="ACI32" s="497"/>
      <c r="ACJ32" s="497"/>
      <c r="ACK32" s="497"/>
      <c r="ACL32" s="497"/>
      <c r="ACM32" s="497"/>
      <c r="ACN32" s="497"/>
      <c r="ACO32" s="497"/>
      <c r="ACP32" s="497"/>
      <c r="ACQ32" s="497"/>
      <c r="ACR32" s="497"/>
      <c r="ACS32" s="497"/>
      <c r="ACT32" s="497"/>
      <c r="ACU32" s="497"/>
      <c r="ACV32" s="497"/>
      <c r="ACW32" s="497"/>
      <c r="ACX32" s="497"/>
      <c r="ACY32" s="497"/>
      <c r="ACZ32" s="497"/>
      <c r="ADA32" s="497"/>
      <c r="ADB32" s="497"/>
      <c r="ADC32" s="497"/>
      <c r="ADD32" s="497"/>
      <c r="ADE32" s="497"/>
      <c r="ADF32" s="497"/>
      <c r="ADG32" s="497"/>
      <c r="ADH32" s="497"/>
      <c r="ADI32" s="497"/>
      <c r="ADJ32" s="497"/>
      <c r="ADK32" s="497"/>
      <c r="ADL32" s="497"/>
      <c r="ADM32" s="497"/>
      <c r="ADN32" s="497"/>
      <c r="ADO32" s="497"/>
      <c r="ADP32" s="497"/>
      <c r="ADQ32" s="497"/>
      <c r="ADR32" s="497"/>
      <c r="ADS32" s="497"/>
      <c r="ADT32" s="497"/>
      <c r="ADU32" s="497"/>
      <c r="ADV32" s="497"/>
      <c r="ADW32" s="497"/>
      <c r="ADX32" s="497"/>
      <c r="ADY32" s="497"/>
      <c r="ADZ32" s="497"/>
      <c r="AEA32" s="497"/>
      <c r="AEB32" s="497"/>
      <c r="AEC32" s="497"/>
      <c r="AED32" s="497"/>
      <c r="AEE32" s="497"/>
      <c r="AEF32" s="497"/>
      <c r="AEG32" s="497"/>
      <c r="AEH32" s="497"/>
      <c r="AEI32" s="497"/>
      <c r="AEJ32" s="497"/>
      <c r="AEK32" s="497"/>
      <c r="AEL32" s="497"/>
      <c r="AEM32" s="497"/>
      <c r="AEN32" s="497"/>
      <c r="AEO32" s="497"/>
      <c r="AEP32" s="497"/>
      <c r="AEQ32" s="497"/>
      <c r="AER32" s="497"/>
      <c r="AES32" s="497"/>
      <c r="AET32" s="497"/>
      <c r="AEU32" s="497"/>
      <c r="AEV32" s="497"/>
      <c r="AEW32" s="497"/>
      <c r="AEX32" s="497"/>
      <c r="AEY32" s="497"/>
      <c r="AEZ32" s="497"/>
      <c r="AFA32" s="497"/>
      <c r="AFB32" s="497"/>
      <c r="AFC32" s="497"/>
      <c r="AFD32" s="497"/>
      <c r="AFE32" s="497"/>
      <c r="AFF32" s="497"/>
      <c r="AFG32" s="497"/>
      <c r="AFH32" s="497"/>
      <c r="AFI32" s="497"/>
      <c r="AFJ32" s="497"/>
      <c r="AFK32" s="497"/>
      <c r="AFL32" s="497"/>
      <c r="AFM32" s="497"/>
      <c r="AFN32" s="497"/>
      <c r="AFO32" s="497"/>
      <c r="AFP32" s="497"/>
      <c r="AFQ32" s="497"/>
      <c r="AFR32" s="497"/>
      <c r="AFS32" s="497"/>
      <c r="AFT32" s="497"/>
      <c r="AFU32" s="497"/>
      <c r="AFV32" s="497"/>
      <c r="AFW32" s="497"/>
      <c r="AFX32" s="497"/>
      <c r="AFY32" s="497"/>
      <c r="AFZ32" s="497"/>
      <c r="AGA32" s="497"/>
      <c r="AGB32" s="497"/>
      <c r="AGC32" s="497"/>
      <c r="AGD32" s="497"/>
      <c r="AGE32" s="497"/>
      <c r="AGF32" s="497"/>
      <c r="AGG32" s="497"/>
      <c r="AGH32" s="497"/>
      <c r="AGI32" s="497"/>
      <c r="AGJ32" s="497"/>
      <c r="AGK32" s="497"/>
      <c r="AGL32" s="497"/>
      <c r="AGM32" s="497"/>
      <c r="AGN32" s="497"/>
      <c r="AGO32" s="497"/>
      <c r="AGP32" s="497"/>
      <c r="AGQ32" s="497"/>
      <c r="AGR32" s="497"/>
      <c r="AGS32" s="497"/>
      <c r="AGT32" s="497"/>
      <c r="AGU32" s="497"/>
      <c r="AGV32" s="497"/>
      <c r="AGW32" s="497"/>
      <c r="AGX32" s="497"/>
      <c r="AGY32" s="497"/>
      <c r="AGZ32" s="497"/>
      <c r="AHA32" s="497"/>
      <c r="AHB32" s="497"/>
      <c r="AHC32" s="497"/>
      <c r="AHD32" s="497"/>
      <c r="AHE32" s="497"/>
      <c r="AHF32" s="497"/>
      <c r="AHG32" s="497"/>
      <c r="AHH32" s="497"/>
      <c r="AHI32" s="497"/>
      <c r="AHJ32" s="497"/>
      <c r="AHK32" s="497"/>
      <c r="AHL32" s="497"/>
      <c r="AHM32" s="497"/>
      <c r="AHN32" s="497"/>
      <c r="AHO32" s="497"/>
      <c r="AHP32" s="497"/>
      <c r="AHQ32" s="497"/>
      <c r="AHR32" s="497"/>
      <c r="AHS32" s="497"/>
      <c r="AHT32" s="497"/>
      <c r="AHU32" s="497"/>
      <c r="AHV32" s="497"/>
      <c r="AHW32" s="497"/>
      <c r="AHX32" s="497"/>
      <c r="AHY32" s="497"/>
      <c r="AHZ32" s="497"/>
      <c r="AIA32" s="497"/>
      <c r="AIB32" s="497"/>
      <c r="AIC32" s="497"/>
      <c r="AID32" s="497"/>
      <c r="AIE32" s="497"/>
      <c r="AIF32" s="497"/>
      <c r="AIG32" s="497"/>
      <c r="AIH32" s="497"/>
      <c r="AII32" s="497"/>
      <c r="AIJ32" s="497"/>
      <c r="AIK32" s="497"/>
      <c r="AIL32" s="497"/>
      <c r="AIM32" s="497"/>
      <c r="AIN32" s="497"/>
      <c r="AIO32" s="497"/>
      <c r="AIP32" s="497"/>
      <c r="AIQ32" s="497"/>
      <c r="AIR32" s="497"/>
      <c r="AIS32" s="497"/>
      <c r="AIT32" s="497"/>
      <c r="AIU32" s="497"/>
      <c r="AIV32" s="497"/>
      <c r="AIW32" s="497"/>
      <c r="AIX32" s="497"/>
      <c r="AIY32" s="497"/>
      <c r="AIZ32" s="497"/>
      <c r="AJA32" s="497"/>
      <c r="AJB32" s="497"/>
      <c r="AJC32" s="497"/>
      <c r="AJD32" s="497"/>
      <c r="AJE32" s="497"/>
      <c r="AJF32" s="497"/>
      <c r="AJG32" s="497"/>
      <c r="AJH32" s="497"/>
      <c r="AJI32" s="497"/>
      <c r="AJJ32" s="497"/>
      <c r="AJK32" s="497"/>
      <c r="AJL32" s="497"/>
      <c r="AJM32" s="497"/>
      <c r="AJN32" s="497"/>
      <c r="AJO32" s="497"/>
      <c r="AJP32" s="497"/>
      <c r="AJQ32" s="497"/>
      <c r="AJR32" s="497"/>
      <c r="AJS32" s="497"/>
      <c r="AJT32" s="497"/>
      <c r="AJU32" s="497"/>
      <c r="AJV32" s="497"/>
      <c r="AJW32" s="497"/>
      <c r="AJX32" s="497"/>
      <c r="AJY32" s="497"/>
      <c r="AJZ32" s="497"/>
      <c r="AKA32" s="497"/>
      <c r="AKB32" s="497"/>
      <c r="AKC32" s="497"/>
      <c r="AKD32" s="497"/>
      <c r="AKE32" s="497"/>
      <c r="AKF32" s="497"/>
      <c r="AKG32" s="497"/>
      <c r="AKH32" s="497"/>
      <c r="AKI32" s="497"/>
      <c r="AKJ32" s="497"/>
      <c r="AKK32" s="497"/>
      <c r="AKL32" s="497"/>
      <c r="AKM32" s="497"/>
      <c r="AKN32" s="497"/>
      <c r="AKO32" s="497"/>
      <c r="AKP32" s="497"/>
      <c r="AKQ32" s="497"/>
      <c r="AKR32" s="497"/>
      <c r="AKS32" s="497"/>
      <c r="AKT32" s="497"/>
      <c r="AKU32" s="497"/>
      <c r="AKV32" s="497"/>
      <c r="AKW32" s="497"/>
      <c r="AKX32" s="497"/>
      <c r="AKY32" s="497"/>
      <c r="AKZ32" s="497"/>
      <c r="ALA32" s="497"/>
      <c r="ALB32" s="497"/>
      <c r="ALC32" s="497"/>
      <c r="ALD32" s="497"/>
      <c r="ALE32" s="497"/>
      <c r="ALF32" s="497"/>
      <c r="ALG32" s="497"/>
      <c r="ALH32" s="497"/>
      <c r="ALI32" s="497"/>
      <c r="ALJ32" s="497"/>
      <c r="ALK32" s="497"/>
      <c r="ALL32" s="497"/>
      <c r="ALM32" s="497"/>
      <c r="ALN32" s="497"/>
      <c r="ALO32" s="497"/>
      <c r="ALP32" s="497"/>
      <c r="ALQ32" s="497"/>
      <c r="ALR32" s="497"/>
      <c r="ALS32" s="497"/>
      <c r="ALT32" s="497"/>
      <c r="ALU32" s="497"/>
      <c r="ALV32" s="497"/>
      <c r="ALW32" s="497"/>
      <c r="ALX32" s="497"/>
      <c r="ALY32" s="497"/>
      <c r="ALZ32" s="497"/>
      <c r="AMA32" s="497"/>
      <c r="AMB32" s="497"/>
      <c r="AMC32" s="497"/>
      <c r="AMD32" s="497"/>
      <c r="AME32" s="497"/>
      <c r="AMF32" s="497"/>
      <c r="AMG32" s="497"/>
      <c r="AMH32" s="497"/>
      <c r="AMI32" s="497"/>
      <c r="AMJ32" s="497"/>
      <c r="AMK32" s="497"/>
      <c r="AML32" s="497"/>
      <c r="AMM32" s="497"/>
      <c r="AMN32" s="497"/>
      <c r="AMO32" s="497"/>
      <c r="AMP32" s="497"/>
      <c r="AMQ32" s="497"/>
      <c r="AMR32" s="497"/>
      <c r="AMS32" s="497"/>
      <c r="AMT32" s="497"/>
      <c r="AMU32" s="497"/>
      <c r="AMV32" s="497"/>
      <c r="AMW32" s="497"/>
      <c r="AMX32" s="497"/>
      <c r="AMY32" s="497"/>
      <c r="AMZ32" s="497"/>
      <c r="ANA32" s="497"/>
      <c r="ANB32" s="497"/>
      <c r="ANC32" s="497"/>
      <c r="AND32" s="497"/>
      <c r="ANE32" s="497"/>
      <c r="ANF32" s="497"/>
      <c r="ANG32" s="497"/>
      <c r="ANH32" s="497"/>
      <c r="ANI32" s="497"/>
      <c r="ANJ32" s="497"/>
      <c r="ANK32" s="497"/>
      <c r="ANL32" s="497"/>
      <c r="ANM32" s="497"/>
      <c r="ANN32" s="497"/>
      <c r="ANO32" s="497"/>
      <c r="ANP32" s="497"/>
      <c r="ANQ32" s="497"/>
      <c r="ANR32" s="497"/>
      <c r="ANS32" s="497"/>
      <c r="ANT32" s="497"/>
      <c r="ANU32" s="497"/>
      <c r="ANV32" s="497"/>
      <c r="ANW32" s="497"/>
      <c r="ANX32" s="497"/>
      <c r="ANY32" s="497"/>
      <c r="ANZ32" s="497"/>
      <c r="AOA32" s="497"/>
      <c r="AOB32" s="497"/>
      <c r="AOC32" s="497"/>
      <c r="AOD32" s="497"/>
      <c r="AOE32" s="497"/>
      <c r="AOF32" s="497"/>
      <c r="AOG32" s="497"/>
      <c r="AOH32" s="497"/>
      <c r="AOI32" s="497"/>
      <c r="AOJ32" s="497"/>
      <c r="AOK32" s="497"/>
      <c r="AOL32" s="497"/>
      <c r="AOM32" s="497"/>
      <c r="AON32" s="497"/>
      <c r="AOO32" s="497"/>
      <c r="AOP32" s="497"/>
      <c r="AOQ32" s="497"/>
      <c r="AOR32" s="497"/>
      <c r="AOS32" s="497"/>
      <c r="AOT32" s="497"/>
      <c r="AOU32" s="497"/>
      <c r="AOV32" s="497"/>
      <c r="AOW32" s="497"/>
      <c r="AOX32" s="497"/>
      <c r="AOY32" s="497"/>
      <c r="AOZ32" s="497"/>
      <c r="APA32" s="497"/>
      <c r="APB32" s="497"/>
      <c r="APC32" s="497"/>
      <c r="APD32" s="497"/>
      <c r="APE32" s="497"/>
      <c r="APF32" s="497"/>
      <c r="APG32" s="497"/>
      <c r="APH32" s="497"/>
      <c r="API32" s="497"/>
      <c r="APJ32" s="497"/>
      <c r="APK32" s="497"/>
      <c r="APL32" s="497"/>
      <c r="APM32" s="497"/>
      <c r="APN32" s="497"/>
      <c r="APO32" s="497"/>
      <c r="APP32" s="497"/>
      <c r="APQ32" s="497"/>
      <c r="APR32" s="497"/>
      <c r="APS32" s="497"/>
      <c r="APT32" s="497"/>
      <c r="APU32" s="497"/>
      <c r="APV32" s="497"/>
      <c r="APW32" s="497"/>
      <c r="APX32" s="497"/>
      <c r="APY32" s="497"/>
      <c r="APZ32" s="497"/>
      <c r="AQA32" s="497"/>
      <c r="AQB32" s="497"/>
      <c r="AQC32" s="497"/>
      <c r="AQD32" s="497"/>
      <c r="AQE32" s="497"/>
      <c r="AQF32" s="497"/>
      <c r="AQG32" s="497"/>
      <c r="AQH32" s="497"/>
      <c r="AQI32" s="497"/>
      <c r="AQJ32" s="497"/>
      <c r="AQK32" s="497"/>
      <c r="AQL32" s="497"/>
      <c r="AQM32" s="497"/>
      <c r="AQN32" s="497"/>
      <c r="AQO32" s="497"/>
      <c r="AQP32" s="497"/>
      <c r="AQQ32" s="497"/>
      <c r="AQR32" s="497"/>
      <c r="AQS32" s="497"/>
      <c r="AQT32" s="497"/>
      <c r="AQU32" s="497"/>
      <c r="AQV32" s="497"/>
      <c r="AQW32" s="497"/>
      <c r="AQX32" s="497"/>
      <c r="AQY32" s="497"/>
      <c r="AQZ32" s="497"/>
      <c r="ARA32" s="497"/>
      <c r="ARB32" s="497"/>
      <c r="ARC32" s="497"/>
      <c r="ARD32" s="497"/>
      <c r="ARE32" s="497"/>
      <c r="ARF32" s="497"/>
      <c r="ARG32" s="497"/>
      <c r="ARH32" s="497"/>
      <c r="ARI32" s="497"/>
      <c r="ARJ32" s="497"/>
      <c r="ARK32" s="497"/>
      <c r="ARL32" s="497"/>
      <c r="ARM32" s="497"/>
      <c r="ARN32" s="497"/>
      <c r="ARO32" s="497"/>
      <c r="ARP32" s="497"/>
      <c r="ARQ32" s="497"/>
      <c r="ARR32" s="497"/>
      <c r="ARS32" s="497"/>
      <c r="ART32" s="497"/>
      <c r="ARU32" s="497"/>
      <c r="ARV32" s="497"/>
      <c r="ARW32" s="497"/>
      <c r="ARX32" s="497"/>
      <c r="ARY32" s="497"/>
      <c r="ARZ32" s="497"/>
      <c r="ASA32" s="497"/>
      <c r="ASB32" s="497"/>
      <c r="ASC32" s="497"/>
      <c r="ASD32" s="497"/>
      <c r="ASE32" s="497"/>
      <c r="ASF32" s="497"/>
      <c r="ASG32" s="497"/>
      <c r="ASH32" s="497"/>
      <c r="ASI32" s="497"/>
      <c r="ASJ32" s="497"/>
      <c r="ASK32" s="497"/>
      <c r="ASL32" s="497"/>
      <c r="ASM32" s="497"/>
      <c r="ASN32" s="497"/>
      <c r="ASO32" s="497"/>
      <c r="ASP32" s="497"/>
      <c r="ASQ32" s="497"/>
      <c r="ASR32" s="497"/>
      <c r="ASS32" s="497"/>
      <c r="AST32" s="497"/>
      <c r="ASU32" s="497"/>
      <c r="ASV32" s="497"/>
      <c r="ASW32" s="497"/>
      <c r="ASX32" s="497"/>
      <c r="ASY32" s="497"/>
      <c r="ASZ32" s="497"/>
      <c r="ATA32" s="497"/>
      <c r="ATB32" s="497"/>
      <c r="ATC32" s="497"/>
      <c r="ATD32" s="497"/>
      <c r="ATE32" s="497"/>
      <c r="ATF32" s="497"/>
      <c r="ATG32" s="497"/>
      <c r="ATH32" s="497"/>
      <c r="ATI32" s="497"/>
      <c r="ATJ32" s="497"/>
      <c r="ATK32" s="497"/>
      <c r="ATL32" s="497"/>
      <c r="ATM32" s="497"/>
      <c r="ATN32" s="497"/>
      <c r="ATO32" s="497"/>
      <c r="ATP32" s="497"/>
      <c r="ATQ32" s="497"/>
      <c r="ATR32" s="497"/>
      <c r="ATS32" s="497"/>
      <c r="ATT32" s="497"/>
      <c r="ATU32" s="497"/>
      <c r="ATV32" s="497"/>
      <c r="ATW32" s="497"/>
      <c r="ATX32" s="497"/>
      <c r="ATY32" s="497"/>
      <c r="ATZ32" s="497"/>
      <c r="AUA32" s="497"/>
      <c r="AUB32" s="497"/>
      <c r="AUC32" s="497"/>
      <c r="AUD32" s="497"/>
      <c r="AUE32" s="497"/>
      <c r="AUF32" s="497"/>
      <c r="AUG32" s="497"/>
      <c r="AUH32" s="497"/>
      <c r="AUI32" s="497"/>
      <c r="AUJ32" s="497"/>
      <c r="AUK32" s="497"/>
      <c r="AUL32" s="497"/>
      <c r="AUM32" s="497"/>
      <c r="AUN32" s="497"/>
      <c r="AUO32" s="497"/>
      <c r="AUP32" s="497"/>
      <c r="AUQ32" s="497"/>
      <c r="AUR32" s="497"/>
      <c r="AUS32" s="497"/>
      <c r="AUT32" s="497"/>
      <c r="AUU32" s="497"/>
      <c r="AUV32" s="497"/>
      <c r="AUW32" s="497"/>
      <c r="AUX32" s="497"/>
      <c r="AUY32" s="497"/>
      <c r="AUZ32" s="497"/>
      <c r="AVA32" s="497"/>
      <c r="AVB32" s="497"/>
      <c r="AVC32" s="497"/>
      <c r="AVD32" s="497"/>
      <c r="AVE32" s="497"/>
      <c r="AVF32" s="497"/>
      <c r="AVG32" s="497"/>
      <c r="AVH32" s="497"/>
      <c r="AVI32" s="497"/>
      <c r="AVJ32" s="497"/>
      <c r="AVK32" s="497"/>
      <c r="AVL32" s="497"/>
      <c r="AVM32" s="497"/>
      <c r="AVN32" s="497"/>
      <c r="AVO32" s="497"/>
      <c r="AVP32" s="497"/>
      <c r="AVQ32" s="497"/>
      <c r="AVR32" s="497"/>
      <c r="AVS32" s="497"/>
      <c r="AVT32" s="497"/>
      <c r="AVU32" s="497"/>
      <c r="AVV32" s="497"/>
      <c r="AVW32" s="497"/>
      <c r="AVX32" s="497"/>
      <c r="AVY32" s="497"/>
      <c r="AVZ32" s="497"/>
      <c r="AWA32" s="497"/>
      <c r="AWB32" s="497"/>
      <c r="AWC32" s="497"/>
      <c r="AWD32" s="497"/>
      <c r="AWE32" s="497"/>
      <c r="AWF32" s="497"/>
      <c r="AWG32" s="497"/>
      <c r="AWH32" s="497"/>
      <c r="AWI32" s="497"/>
      <c r="AWJ32" s="497"/>
      <c r="AWK32" s="497"/>
      <c r="AWL32" s="497"/>
      <c r="AWM32" s="497"/>
      <c r="AWN32" s="497"/>
      <c r="AWO32" s="497"/>
      <c r="AWP32" s="497"/>
      <c r="AWQ32" s="497"/>
      <c r="AWR32" s="497"/>
      <c r="AWS32" s="497"/>
      <c r="AWT32" s="497"/>
      <c r="AWU32" s="497"/>
      <c r="AWV32" s="497"/>
      <c r="AWW32" s="497"/>
      <c r="AWX32" s="497"/>
      <c r="AWY32" s="497"/>
      <c r="AWZ32" s="497"/>
      <c r="AXA32" s="497"/>
      <c r="AXB32" s="497"/>
      <c r="AXC32" s="497"/>
      <c r="AXD32" s="497"/>
      <c r="AXE32" s="497"/>
      <c r="AXF32" s="497"/>
      <c r="AXG32" s="497"/>
      <c r="AXH32" s="497"/>
      <c r="AXI32" s="497"/>
      <c r="AXJ32" s="497"/>
      <c r="AXK32" s="497"/>
      <c r="AXL32" s="497"/>
      <c r="AXM32" s="497"/>
      <c r="AXN32" s="497"/>
      <c r="AXO32" s="497"/>
      <c r="AXP32" s="497"/>
      <c r="AXQ32" s="497"/>
      <c r="AXR32" s="497"/>
      <c r="AXS32" s="497"/>
      <c r="AXT32" s="497"/>
      <c r="AXU32" s="497"/>
      <c r="AXV32" s="497"/>
      <c r="AXW32" s="497"/>
      <c r="AXX32" s="497"/>
      <c r="AXY32" s="497"/>
      <c r="AXZ32" s="497"/>
      <c r="AYA32" s="497"/>
      <c r="AYB32" s="497"/>
      <c r="AYC32" s="497"/>
      <c r="AYD32" s="497"/>
      <c r="AYE32" s="497"/>
      <c r="AYF32" s="497"/>
      <c r="AYG32" s="497"/>
      <c r="AYH32" s="497"/>
      <c r="AYI32" s="497"/>
      <c r="AYJ32" s="497"/>
      <c r="AYK32" s="497"/>
      <c r="AYL32" s="497"/>
      <c r="AYM32" s="497"/>
      <c r="AYN32" s="497"/>
      <c r="AYO32" s="497"/>
      <c r="AYP32" s="497"/>
      <c r="AYQ32" s="497"/>
      <c r="AYR32" s="497"/>
      <c r="AYS32" s="497"/>
      <c r="AYT32" s="497"/>
      <c r="AYU32" s="497"/>
      <c r="AYV32" s="497"/>
      <c r="AYW32" s="497"/>
      <c r="AYX32" s="497"/>
      <c r="AYY32" s="497"/>
      <c r="AYZ32" s="497"/>
      <c r="AZA32" s="497"/>
      <c r="AZB32" s="497"/>
      <c r="AZC32" s="497"/>
      <c r="AZD32" s="497"/>
      <c r="AZE32" s="497"/>
      <c r="AZF32" s="497"/>
      <c r="AZG32" s="497"/>
      <c r="AZH32" s="497"/>
      <c r="AZI32" s="497"/>
      <c r="AZJ32" s="497"/>
      <c r="AZK32" s="497"/>
      <c r="AZL32" s="497"/>
      <c r="AZM32" s="497"/>
      <c r="AZN32" s="497"/>
      <c r="AZO32" s="497"/>
      <c r="AZP32" s="497"/>
      <c r="AZQ32" s="497"/>
      <c r="AZR32" s="497"/>
      <c r="AZS32" s="497"/>
      <c r="AZT32" s="497"/>
      <c r="AZU32" s="497"/>
      <c r="AZV32" s="497"/>
      <c r="AZW32" s="497"/>
      <c r="AZX32" s="497"/>
      <c r="AZY32" s="497"/>
      <c r="AZZ32" s="497"/>
      <c r="BAA32" s="497"/>
      <c r="BAB32" s="497"/>
      <c r="BAC32" s="497"/>
      <c r="BAD32" s="497"/>
      <c r="BAE32" s="497"/>
      <c r="BAF32" s="497"/>
      <c r="BAG32" s="497"/>
      <c r="BAH32" s="497"/>
      <c r="BAI32" s="497"/>
      <c r="BAJ32" s="497"/>
      <c r="BAK32" s="497"/>
      <c r="BAL32" s="497"/>
      <c r="BAM32" s="497"/>
      <c r="BAN32" s="497"/>
      <c r="BAO32" s="497"/>
      <c r="BAP32" s="497"/>
      <c r="BAQ32" s="497"/>
      <c r="BAR32" s="497"/>
      <c r="BAS32" s="497"/>
      <c r="BAT32" s="497"/>
      <c r="BAU32" s="497"/>
      <c r="BAV32" s="497"/>
      <c r="BAW32" s="497"/>
      <c r="BAX32" s="497"/>
      <c r="BAY32" s="497"/>
      <c r="BAZ32" s="497"/>
      <c r="BBA32" s="497"/>
      <c r="BBB32" s="497"/>
      <c r="BBC32" s="497"/>
      <c r="BBD32" s="497"/>
      <c r="BBE32" s="497"/>
      <c r="BBF32" s="497"/>
      <c r="BBG32" s="497"/>
      <c r="BBH32" s="497"/>
      <c r="BBI32" s="497"/>
      <c r="BBJ32" s="497"/>
      <c r="BBK32" s="497"/>
      <c r="BBL32" s="497"/>
      <c r="BBM32" s="497"/>
      <c r="BBN32" s="497"/>
      <c r="BBO32" s="497"/>
      <c r="BBP32" s="497"/>
      <c r="BBQ32" s="497"/>
      <c r="BBR32" s="497"/>
      <c r="BBS32" s="497"/>
      <c r="BBT32" s="497"/>
      <c r="BBU32" s="497"/>
      <c r="BBV32" s="497"/>
      <c r="BBW32" s="497"/>
      <c r="BBX32" s="497"/>
      <c r="BBY32" s="497"/>
      <c r="BBZ32" s="497"/>
      <c r="BCA32" s="497"/>
      <c r="BCB32" s="497"/>
      <c r="BCC32" s="497"/>
      <c r="BCD32" s="497"/>
      <c r="BCE32" s="497"/>
      <c r="BCF32" s="497"/>
      <c r="BCG32" s="497"/>
      <c r="BCH32" s="497"/>
      <c r="BCI32" s="497"/>
      <c r="BCJ32" s="497"/>
      <c r="BCK32" s="497"/>
      <c r="BCL32" s="497"/>
      <c r="BCM32" s="497"/>
      <c r="BCN32" s="497"/>
      <c r="BCO32" s="497"/>
      <c r="BCP32" s="497"/>
      <c r="BCQ32" s="497"/>
      <c r="BCR32" s="497"/>
      <c r="BCS32" s="497"/>
      <c r="BCT32" s="497"/>
      <c r="BCU32" s="497"/>
      <c r="BCV32" s="497"/>
      <c r="BCW32" s="497"/>
      <c r="BCX32" s="497"/>
      <c r="BCY32" s="497"/>
      <c r="BCZ32" s="497"/>
      <c r="BDA32" s="497"/>
      <c r="BDB32" s="497"/>
      <c r="BDC32" s="497"/>
      <c r="BDD32" s="497"/>
      <c r="BDE32" s="497"/>
      <c r="BDF32" s="497"/>
      <c r="BDG32" s="497"/>
      <c r="BDH32" s="497"/>
      <c r="BDI32" s="497"/>
      <c r="BDJ32" s="497"/>
      <c r="BDK32" s="497"/>
      <c r="BDL32" s="497"/>
      <c r="BDM32" s="497"/>
      <c r="BDN32" s="497"/>
      <c r="BDO32" s="497"/>
      <c r="BDP32" s="497"/>
      <c r="BDQ32" s="497"/>
      <c r="BDR32" s="497"/>
      <c r="BDS32" s="497"/>
      <c r="BDT32" s="497"/>
      <c r="BDU32" s="497"/>
      <c r="BDV32" s="497"/>
      <c r="BDW32" s="497"/>
      <c r="BDX32" s="497"/>
      <c r="BDY32" s="497"/>
      <c r="BDZ32" s="497"/>
      <c r="BEA32" s="497"/>
      <c r="BEB32" s="497"/>
      <c r="BEC32" s="497"/>
      <c r="BED32" s="497"/>
      <c r="BEE32" s="497"/>
      <c r="BEF32" s="497"/>
      <c r="BEG32" s="497"/>
      <c r="BEH32" s="497"/>
      <c r="BEI32" s="497"/>
      <c r="BEJ32" s="497"/>
      <c r="BEK32" s="497"/>
      <c r="BEL32" s="497"/>
      <c r="BEM32" s="497"/>
      <c r="BEN32" s="497"/>
      <c r="BEO32" s="497"/>
      <c r="BEP32" s="497"/>
      <c r="BEQ32" s="497"/>
      <c r="BER32" s="497"/>
      <c r="BES32" s="497"/>
      <c r="BET32" s="497"/>
      <c r="BEU32" s="497"/>
      <c r="BEV32" s="497"/>
      <c r="BEW32" s="497"/>
      <c r="BEX32" s="497"/>
      <c r="BEY32" s="497"/>
      <c r="BEZ32" s="497"/>
      <c r="BFA32" s="497"/>
      <c r="BFB32" s="497"/>
      <c r="BFC32" s="497"/>
      <c r="BFD32" s="497"/>
      <c r="BFE32" s="497"/>
      <c r="BFF32" s="497"/>
      <c r="BFG32" s="497"/>
      <c r="BFH32" s="497"/>
      <c r="BFI32" s="497"/>
      <c r="BFJ32" s="497"/>
      <c r="BFK32" s="497"/>
      <c r="BFL32" s="497"/>
      <c r="BFM32" s="497"/>
      <c r="BFN32" s="497"/>
      <c r="BFO32" s="497"/>
      <c r="BFP32" s="497"/>
      <c r="BFQ32" s="497"/>
      <c r="BFR32" s="497"/>
      <c r="BFS32" s="497"/>
      <c r="BFT32" s="497"/>
      <c r="BFU32" s="497"/>
      <c r="BFV32" s="497"/>
      <c r="BFW32" s="497"/>
      <c r="BFX32" s="497"/>
      <c r="BFY32" s="497"/>
      <c r="BFZ32" s="497"/>
      <c r="BGA32" s="497"/>
      <c r="BGB32" s="497"/>
      <c r="BGC32" s="497"/>
      <c r="BGD32" s="497"/>
      <c r="BGE32" s="497"/>
      <c r="BGF32" s="497"/>
      <c r="BGG32" s="497"/>
      <c r="BGH32" s="497"/>
      <c r="BGI32" s="497"/>
      <c r="BGJ32" s="497"/>
      <c r="BGK32" s="497"/>
      <c r="BGL32" s="497"/>
      <c r="BGM32" s="497"/>
      <c r="BGN32" s="497"/>
      <c r="BGO32" s="497"/>
      <c r="BGP32" s="497"/>
      <c r="BGQ32" s="497"/>
      <c r="BGR32" s="497"/>
      <c r="BGS32" s="497"/>
      <c r="BGT32" s="497"/>
      <c r="BGU32" s="497"/>
      <c r="BGV32" s="497"/>
      <c r="BGW32" s="497"/>
      <c r="BGX32" s="497"/>
      <c r="BGY32" s="497"/>
      <c r="BGZ32" s="497"/>
      <c r="BHA32" s="497"/>
      <c r="BHB32" s="497"/>
      <c r="BHC32" s="497"/>
      <c r="BHD32" s="497"/>
      <c r="BHE32" s="497"/>
      <c r="BHF32" s="497"/>
      <c r="BHG32" s="497"/>
      <c r="BHH32" s="497"/>
      <c r="BHI32" s="497"/>
      <c r="BHJ32" s="497"/>
      <c r="BHK32" s="497"/>
      <c r="BHL32" s="497"/>
      <c r="BHM32" s="497"/>
      <c r="BHN32" s="497"/>
      <c r="BHO32" s="497"/>
      <c r="BHP32" s="497"/>
      <c r="BHQ32" s="497"/>
      <c r="BHR32" s="497"/>
      <c r="BHS32" s="497"/>
      <c r="BHT32" s="497"/>
      <c r="BHU32" s="497"/>
      <c r="BHV32" s="497"/>
      <c r="BHW32" s="497"/>
      <c r="BHX32" s="497"/>
      <c r="BHY32" s="497"/>
      <c r="BHZ32" s="497"/>
      <c r="BIA32" s="497"/>
      <c r="BIB32" s="497"/>
      <c r="BIC32" s="497"/>
      <c r="BID32" s="497"/>
      <c r="BIE32" s="497"/>
      <c r="BIF32" s="497"/>
      <c r="BIG32" s="497"/>
      <c r="BIH32" s="497"/>
      <c r="BII32" s="497"/>
      <c r="BIJ32" s="497"/>
      <c r="BIK32" s="497"/>
      <c r="BIL32" s="497"/>
      <c r="BIM32" s="497"/>
      <c r="BIN32" s="497"/>
      <c r="BIO32" s="497"/>
      <c r="BIP32" s="497"/>
      <c r="BIQ32" s="497"/>
      <c r="BIR32" s="497"/>
      <c r="BIS32" s="497"/>
      <c r="BIT32" s="497"/>
      <c r="BIU32" s="497"/>
      <c r="BIV32" s="497"/>
      <c r="BIW32" s="497"/>
      <c r="BIX32" s="497"/>
      <c r="BIY32" s="497"/>
      <c r="BIZ32" s="497"/>
      <c r="BJA32" s="497"/>
      <c r="BJB32" s="497"/>
      <c r="BJC32" s="497"/>
      <c r="BJD32" s="497"/>
      <c r="BJE32" s="497"/>
      <c r="BJF32" s="497"/>
      <c r="BJG32" s="497"/>
      <c r="BJH32" s="497"/>
      <c r="BJI32" s="497"/>
      <c r="BJJ32" s="497"/>
      <c r="BJK32" s="497"/>
      <c r="BJL32" s="497"/>
      <c r="BJM32" s="497"/>
      <c r="BJN32" s="497"/>
      <c r="BJO32" s="497"/>
      <c r="BJP32" s="497"/>
      <c r="BJQ32" s="497"/>
      <c r="BJR32" s="497"/>
      <c r="BJS32" s="497"/>
      <c r="BJT32" s="497"/>
      <c r="BJU32" s="497"/>
      <c r="BJV32" s="497"/>
      <c r="BJW32" s="497"/>
      <c r="BJX32" s="497"/>
      <c r="BJY32" s="497"/>
      <c r="BJZ32" s="497"/>
      <c r="BKA32" s="497"/>
      <c r="BKB32" s="497"/>
      <c r="BKC32" s="497"/>
      <c r="BKD32" s="497"/>
      <c r="BKE32" s="497"/>
      <c r="BKF32" s="497"/>
      <c r="BKG32" s="497"/>
      <c r="BKH32" s="497"/>
      <c r="BKI32" s="497"/>
      <c r="BKJ32" s="497"/>
      <c r="BKK32" s="497"/>
      <c r="BKL32" s="497"/>
      <c r="BKM32" s="497"/>
      <c r="BKN32" s="497"/>
      <c r="BKO32" s="497"/>
      <c r="BKP32" s="497"/>
      <c r="BKQ32" s="497"/>
      <c r="BKR32" s="497"/>
      <c r="BKS32" s="497"/>
      <c r="BKT32" s="497"/>
      <c r="BKU32" s="497"/>
      <c r="BKV32" s="497"/>
      <c r="BKW32" s="497"/>
      <c r="BKX32" s="497"/>
      <c r="BKY32" s="497"/>
      <c r="BKZ32" s="497"/>
      <c r="BLA32" s="497"/>
      <c r="BLB32" s="497"/>
      <c r="BLC32" s="497"/>
      <c r="BLD32" s="497"/>
      <c r="BLE32" s="497"/>
      <c r="BLF32" s="497"/>
      <c r="BLG32" s="497"/>
      <c r="BLH32" s="497"/>
      <c r="BLI32" s="497"/>
      <c r="BLJ32" s="497"/>
      <c r="BLK32" s="497"/>
      <c r="BLL32" s="497"/>
      <c r="BLM32" s="497"/>
      <c r="BLN32" s="497"/>
      <c r="BLO32" s="497"/>
      <c r="BLP32" s="497"/>
      <c r="BLQ32" s="497"/>
      <c r="BLR32" s="497"/>
      <c r="BLS32" s="497"/>
      <c r="BLT32" s="497"/>
      <c r="BLU32" s="497"/>
      <c r="BLV32" s="497"/>
      <c r="BLW32" s="497"/>
      <c r="BLX32" s="497"/>
      <c r="BLY32" s="497"/>
      <c r="BLZ32" s="497"/>
      <c r="BMA32" s="497"/>
      <c r="BMB32" s="497"/>
      <c r="BMC32" s="497"/>
      <c r="BMD32" s="497"/>
      <c r="BME32" s="497"/>
      <c r="BMF32" s="497"/>
      <c r="BMG32" s="497"/>
      <c r="BMH32" s="497"/>
      <c r="BMI32" s="497"/>
      <c r="BMJ32" s="497"/>
      <c r="BMK32" s="497"/>
      <c r="BML32" s="497"/>
      <c r="BMM32" s="497"/>
      <c r="BMN32" s="497"/>
      <c r="BMO32" s="497"/>
      <c r="BMP32" s="497"/>
      <c r="BMQ32" s="497"/>
      <c r="BMR32" s="497"/>
      <c r="BMS32" s="497"/>
      <c r="BMT32" s="497"/>
      <c r="BMU32" s="497"/>
      <c r="BMV32" s="497"/>
      <c r="BMW32" s="497"/>
      <c r="BMX32" s="497"/>
      <c r="BMY32" s="497"/>
      <c r="BMZ32" s="497"/>
      <c r="BNA32" s="497"/>
      <c r="BNB32" s="497"/>
      <c r="BNC32" s="497"/>
      <c r="BND32" s="497"/>
      <c r="BNE32" s="497"/>
      <c r="BNF32" s="497"/>
      <c r="BNG32" s="497"/>
      <c r="BNH32" s="497"/>
      <c r="BNI32" s="497"/>
      <c r="BNJ32" s="497"/>
      <c r="BNK32" s="497"/>
      <c r="BNL32" s="497"/>
      <c r="BNM32" s="497"/>
      <c r="BNN32" s="497"/>
      <c r="BNO32" s="497"/>
      <c r="BNP32" s="497"/>
      <c r="BNQ32" s="497"/>
      <c r="BNR32" s="497"/>
      <c r="BNS32" s="497"/>
      <c r="BNT32" s="497"/>
      <c r="BNU32" s="497"/>
      <c r="BNV32" s="497"/>
      <c r="BNW32" s="497"/>
      <c r="BNX32" s="497"/>
      <c r="BNY32" s="497"/>
      <c r="BNZ32" s="497"/>
      <c r="BOA32" s="497"/>
      <c r="BOB32" s="497"/>
      <c r="BOC32" s="497"/>
      <c r="BOD32" s="497"/>
      <c r="BOE32" s="497"/>
      <c r="BOF32" s="497"/>
      <c r="BOG32" s="497"/>
      <c r="BOH32" s="497"/>
      <c r="BOI32" s="497"/>
      <c r="BOJ32" s="497"/>
      <c r="BOK32" s="497"/>
      <c r="BOL32" s="497"/>
      <c r="BOM32" s="497"/>
      <c r="BON32" s="497"/>
      <c r="BOO32" s="497"/>
      <c r="BOP32" s="497"/>
      <c r="BOQ32" s="497"/>
      <c r="BOR32" s="497"/>
      <c r="BOS32" s="497"/>
      <c r="BOT32" s="497"/>
      <c r="BOU32" s="497"/>
      <c r="BOV32" s="497"/>
      <c r="BOW32" s="497"/>
      <c r="BOX32" s="497"/>
      <c r="BOY32" s="497"/>
      <c r="BOZ32" s="497"/>
      <c r="BPA32" s="497"/>
      <c r="BPB32" s="497"/>
      <c r="BPC32" s="497"/>
      <c r="BPD32" s="497"/>
      <c r="BPE32" s="497"/>
      <c r="BPF32" s="497"/>
      <c r="BPG32" s="497"/>
      <c r="BPH32" s="497"/>
      <c r="BPI32" s="497"/>
      <c r="BPJ32" s="497"/>
      <c r="BPK32" s="497"/>
      <c r="BPL32" s="497"/>
      <c r="BPM32" s="497"/>
      <c r="BPN32" s="497"/>
      <c r="BPO32" s="497"/>
      <c r="BPP32" s="497"/>
      <c r="BPQ32" s="497"/>
      <c r="BPR32" s="497"/>
      <c r="BPS32" s="497"/>
      <c r="BPT32" s="497"/>
      <c r="BPU32" s="497"/>
      <c r="BPV32" s="497"/>
      <c r="BPW32" s="497"/>
      <c r="BPX32" s="497"/>
      <c r="BPY32" s="497"/>
      <c r="BPZ32" s="497"/>
      <c r="BQA32" s="497"/>
      <c r="BQB32" s="497"/>
      <c r="BQC32" s="497"/>
      <c r="BQD32" s="497"/>
      <c r="BQE32" s="497"/>
      <c r="BQF32" s="497"/>
      <c r="BQG32" s="497"/>
      <c r="BQH32" s="497"/>
      <c r="BQI32" s="497"/>
      <c r="BQJ32" s="497"/>
      <c r="BQK32" s="497"/>
      <c r="BQL32" s="497"/>
      <c r="BQM32" s="497"/>
      <c r="BQN32" s="497"/>
      <c r="BQO32" s="497"/>
      <c r="BQP32" s="497"/>
      <c r="BQQ32" s="497"/>
      <c r="BQR32" s="497"/>
      <c r="BQS32" s="497"/>
      <c r="BQT32" s="497"/>
      <c r="BQU32" s="497"/>
      <c r="BQV32" s="497"/>
      <c r="BQW32" s="497"/>
      <c r="BQX32" s="497"/>
      <c r="BQY32" s="497"/>
      <c r="BQZ32" s="497"/>
      <c r="BRA32" s="497"/>
      <c r="BRB32" s="497"/>
      <c r="BRC32" s="497"/>
      <c r="BRD32" s="497"/>
      <c r="BRE32" s="497"/>
      <c r="BRF32" s="497"/>
      <c r="BRG32" s="497"/>
      <c r="BRH32" s="497"/>
      <c r="BRI32" s="497"/>
      <c r="BRJ32" s="497"/>
      <c r="BRK32" s="497"/>
      <c r="BRL32" s="497"/>
      <c r="BRM32" s="497"/>
      <c r="BRN32" s="497"/>
      <c r="BRO32" s="497"/>
      <c r="BRP32" s="497"/>
      <c r="BRQ32" s="497"/>
      <c r="BRR32" s="497"/>
      <c r="BRS32" s="497"/>
      <c r="BRT32" s="497"/>
      <c r="BRU32" s="497"/>
      <c r="BRV32" s="497"/>
      <c r="BRW32" s="497"/>
      <c r="BRX32" s="497"/>
      <c r="BRY32" s="497"/>
      <c r="BRZ32" s="497"/>
      <c r="BSA32" s="497"/>
      <c r="BSB32" s="497"/>
      <c r="BSC32" s="497"/>
      <c r="BSD32" s="497"/>
      <c r="BSE32" s="497"/>
      <c r="BSF32" s="497"/>
      <c r="BSG32" s="497"/>
      <c r="BSH32" s="497"/>
      <c r="BSI32" s="497"/>
      <c r="BSJ32" s="497"/>
      <c r="BSK32" s="497"/>
      <c r="BSL32" s="497"/>
      <c r="BSM32" s="497"/>
      <c r="BSN32" s="497"/>
      <c r="BSO32" s="497"/>
      <c r="BSP32" s="497"/>
      <c r="BSQ32" s="497"/>
      <c r="BSR32" s="497"/>
      <c r="BSS32" s="497"/>
      <c r="BST32" s="497"/>
      <c r="BSU32" s="497"/>
      <c r="BSV32" s="497"/>
      <c r="BSW32" s="497"/>
      <c r="BSX32" s="497"/>
      <c r="BSY32" s="497"/>
      <c r="BSZ32" s="497"/>
      <c r="BTA32" s="497"/>
      <c r="BTB32" s="497"/>
      <c r="BTC32" s="497"/>
      <c r="BTD32" s="497"/>
      <c r="BTE32" s="497"/>
      <c r="BTF32" s="497"/>
      <c r="BTG32" s="497"/>
      <c r="BTH32" s="497"/>
      <c r="BTI32" s="497"/>
      <c r="BTJ32" s="497"/>
      <c r="BTK32" s="497"/>
      <c r="BTL32" s="497"/>
      <c r="BTM32" s="497"/>
      <c r="BTN32" s="497"/>
      <c r="BTO32" s="497"/>
      <c r="BTP32" s="497"/>
      <c r="BTQ32" s="497"/>
      <c r="BTR32" s="497"/>
      <c r="BTS32" s="497"/>
      <c r="BTT32" s="497"/>
      <c r="BTU32" s="497"/>
      <c r="BTV32" s="497"/>
      <c r="BTW32" s="497"/>
      <c r="BTX32" s="497"/>
      <c r="BTY32" s="497"/>
      <c r="BTZ32" s="497"/>
      <c r="BUA32" s="497"/>
      <c r="BUB32" s="497"/>
      <c r="BUC32" s="497"/>
      <c r="BUD32" s="497"/>
      <c r="BUE32" s="497"/>
      <c r="BUF32" s="497"/>
      <c r="BUG32" s="497"/>
      <c r="BUH32" s="497"/>
      <c r="BUI32" s="497"/>
      <c r="BUJ32" s="497"/>
      <c r="BUK32" s="497"/>
      <c r="BUL32" s="497"/>
      <c r="BUM32" s="497"/>
      <c r="BUN32" s="497"/>
      <c r="BUO32" s="497"/>
      <c r="BUP32" s="497"/>
      <c r="BUQ32" s="497"/>
      <c r="BUR32" s="497"/>
      <c r="BUS32" s="497"/>
      <c r="BUT32" s="497"/>
      <c r="BUU32" s="497"/>
      <c r="BUV32" s="497"/>
      <c r="BUW32" s="497"/>
      <c r="BUX32" s="497"/>
      <c r="BUY32" s="497"/>
      <c r="BUZ32" s="497"/>
      <c r="BVA32" s="497"/>
      <c r="BVB32" s="497"/>
      <c r="BVC32" s="497"/>
      <c r="BVD32" s="497"/>
      <c r="BVE32" s="497"/>
      <c r="BVF32" s="497"/>
      <c r="BVG32" s="497"/>
      <c r="BVH32" s="497"/>
      <c r="BVI32" s="497"/>
      <c r="BVJ32" s="497"/>
      <c r="BVK32" s="497"/>
      <c r="BVL32" s="497"/>
      <c r="BVM32" s="497"/>
      <c r="BVN32" s="497"/>
      <c r="BVO32" s="497"/>
      <c r="BVP32" s="497"/>
      <c r="BVQ32" s="497"/>
      <c r="BVR32" s="497"/>
      <c r="BVS32" s="497"/>
      <c r="BVT32" s="497"/>
      <c r="BVU32" s="497"/>
      <c r="BVV32" s="497"/>
      <c r="BVW32" s="497"/>
      <c r="BVX32" s="497"/>
      <c r="BVY32" s="497"/>
      <c r="BVZ32" s="497"/>
      <c r="BWA32" s="497"/>
      <c r="BWB32" s="497"/>
      <c r="BWC32" s="497"/>
      <c r="BWD32" s="497"/>
      <c r="BWE32" s="497"/>
      <c r="BWF32" s="497"/>
      <c r="BWG32" s="497"/>
      <c r="BWH32" s="497"/>
      <c r="BWI32" s="497"/>
      <c r="BWJ32" s="497"/>
      <c r="BWK32" s="497"/>
      <c r="BWL32" s="497"/>
      <c r="BWM32" s="497"/>
      <c r="BWN32" s="497"/>
      <c r="BWO32" s="497"/>
      <c r="BWP32" s="497"/>
      <c r="BWQ32" s="497"/>
      <c r="BWR32" s="497"/>
      <c r="BWS32" s="497"/>
      <c r="BWT32" s="497"/>
      <c r="BWU32" s="497"/>
      <c r="BWV32" s="497"/>
      <c r="BWW32" s="497"/>
      <c r="BWX32" s="497"/>
      <c r="BWY32" s="497"/>
      <c r="BWZ32" s="497"/>
      <c r="BXA32" s="497"/>
      <c r="BXB32" s="497"/>
      <c r="BXC32" s="497"/>
      <c r="BXD32" s="497"/>
      <c r="BXE32" s="497"/>
      <c r="BXF32" s="497"/>
      <c r="BXG32" s="497"/>
      <c r="BXH32" s="497"/>
      <c r="BXI32" s="497"/>
      <c r="BXJ32" s="497"/>
      <c r="BXK32" s="497"/>
      <c r="BXL32" s="497"/>
      <c r="BXM32" s="497"/>
      <c r="BXN32" s="497"/>
      <c r="BXO32" s="497"/>
      <c r="BXP32" s="497"/>
      <c r="BXQ32" s="497"/>
      <c r="BXR32" s="497"/>
      <c r="BXS32" s="497"/>
      <c r="BXT32" s="497"/>
      <c r="BXU32" s="497"/>
      <c r="BXV32" s="497"/>
      <c r="BXW32" s="497"/>
      <c r="BXX32" s="497"/>
      <c r="BXY32" s="497"/>
      <c r="BXZ32" s="497"/>
      <c r="BYA32" s="497"/>
      <c r="BYB32" s="497"/>
      <c r="BYC32" s="497"/>
      <c r="BYD32" s="497"/>
      <c r="BYE32" s="497"/>
      <c r="BYF32" s="497"/>
      <c r="BYG32" s="497"/>
      <c r="BYH32" s="497"/>
      <c r="BYI32" s="497"/>
      <c r="BYJ32" s="497"/>
      <c r="BYK32" s="497"/>
      <c r="BYL32" s="497"/>
      <c r="BYM32" s="497"/>
      <c r="BYN32" s="497"/>
      <c r="BYO32" s="497"/>
      <c r="BYP32" s="497"/>
      <c r="BYQ32" s="497"/>
      <c r="BYR32" s="497"/>
      <c r="BYS32" s="497"/>
      <c r="BYT32" s="497"/>
      <c r="BYU32" s="497"/>
      <c r="BYV32" s="497"/>
      <c r="BYW32" s="497"/>
      <c r="BYX32" s="497"/>
      <c r="BYY32" s="497"/>
      <c r="BYZ32" s="497"/>
      <c r="BZA32" s="497"/>
      <c r="BZB32" s="497"/>
      <c r="BZC32" s="497"/>
      <c r="BZD32" s="497"/>
      <c r="BZE32" s="497"/>
      <c r="BZF32" s="497"/>
      <c r="BZG32" s="497"/>
      <c r="BZH32" s="497"/>
      <c r="BZI32" s="497"/>
      <c r="BZJ32" s="497"/>
      <c r="BZK32" s="497"/>
      <c r="BZL32" s="497"/>
      <c r="BZM32" s="497"/>
      <c r="BZN32" s="497"/>
      <c r="BZO32" s="497"/>
      <c r="BZP32" s="497"/>
      <c r="BZQ32" s="497"/>
      <c r="BZR32" s="497"/>
      <c r="BZS32" s="497"/>
      <c r="BZT32" s="497"/>
      <c r="BZU32" s="497"/>
      <c r="BZV32" s="497"/>
      <c r="BZW32" s="497"/>
      <c r="BZX32" s="497"/>
      <c r="BZY32" s="497"/>
      <c r="BZZ32" s="497"/>
      <c r="CAA32" s="497"/>
      <c r="CAB32" s="497"/>
      <c r="CAC32" s="497"/>
      <c r="CAD32" s="497"/>
      <c r="CAE32" s="497"/>
      <c r="CAF32" s="497"/>
      <c r="CAG32" s="497"/>
      <c r="CAH32" s="497"/>
      <c r="CAI32" s="497"/>
      <c r="CAJ32" s="497"/>
      <c r="CAK32" s="497"/>
      <c r="CAL32" s="497"/>
      <c r="CAM32" s="497"/>
      <c r="CAN32" s="497"/>
      <c r="CAO32" s="497"/>
      <c r="CAP32" s="497"/>
      <c r="CAQ32" s="497"/>
      <c r="CAR32" s="497"/>
      <c r="CAS32" s="497"/>
      <c r="CAT32" s="497"/>
      <c r="CAU32" s="497"/>
      <c r="CAV32" s="497"/>
      <c r="CAW32" s="497"/>
      <c r="CAX32" s="497"/>
      <c r="CAY32" s="497"/>
      <c r="CAZ32" s="497"/>
      <c r="CBA32" s="497"/>
      <c r="CBB32" s="497"/>
      <c r="CBC32" s="497"/>
      <c r="CBD32" s="497"/>
      <c r="CBE32" s="497"/>
      <c r="CBF32" s="497"/>
      <c r="CBG32" s="497"/>
      <c r="CBH32" s="497"/>
      <c r="CBI32" s="497"/>
      <c r="CBJ32" s="497"/>
      <c r="CBK32" s="497"/>
      <c r="CBL32" s="497"/>
      <c r="CBM32" s="497"/>
      <c r="CBN32" s="497"/>
      <c r="CBO32" s="497"/>
      <c r="CBP32" s="497"/>
      <c r="CBQ32" s="497"/>
      <c r="CBR32" s="497"/>
      <c r="CBS32" s="497"/>
      <c r="CBT32" s="497"/>
      <c r="CBU32" s="497"/>
      <c r="CBV32" s="497"/>
      <c r="CBW32" s="497"/>
      <c r="CBX32" s="497"/>
      <c r="CBY32" s="497"/>
      <c r="CBZ32" s="497"/>
      <c r="CCA32" s="497"/>
      <c r="CCB32" s="497"/>
      <c r="CCC32" s="497"/>
      <c r="CCD32" s="497"/>
      <c r="CCE32" s="497"/>
      <c r="CCF32" s="497"/>
      <c r="CCG32" s="497"/>
      <c r="CCH32" s="497"/>
      <c r="CCI32" s="497"/>
      <c r="CCJ32" s="497"/>
      <c r="CCK32" s="497"/>
      <c r="CCL32" s="497"/>
      <c r="CCM32" s="497"/>
      <c r="CCN32" s="497"/>
      <c r="CCO32" s="497"/>
      <c r="CCP32" s="497"/>
      <c r="CCQ32" s="497"/>
      <c r="CCR32" s="497"/>
      <c r="CCS32" s="497"/>
      <c r="CCT32" s="497"/>
      <c r="CCU32" s="497"/>
      <c r="CCV32" s="497"/>
      <c r="CCW32" s="497"/>
      <c r="CCX32" s="497"/>
      <c r="CCY32" s="497"/>
      <c r="CCZ32" s="497"/>
      <c r="CDA32" s="497"/>
      <c r="CDB32" s="497"/>
      <c r="CDC32" s="497"/>
      <c r="CDD32" s="497"/>
      <c r="CDE32" s="497"/>
      <c r="CDF32" s="497"/>
      <c r="CDG32" s="497"/>
      <c r="CDH32" s="497"/>
      <c r="CDI32" s="497"/>
      <c r="CDJ32" s="497"/>
      <c r="CDK32" s="497"/>
      <c r="CDL32" s="497"/>
      <c r="CDM32" s="497"/>
      <c r="CDN32" s="497"/>
      <c r="CDO32" s="497"/>
      <c r="CDP32" s="497"/>
      <c r="CDQ32" s="497"/>
      <c r="CDR32" s="497"/>
      <c r="CDS32" s="497"/>
      <c r="CDT32" s="497"/>
      <c r="CDU32" s="497"/>
      <c r="CDV32" s="497"/>
      <c r="CDW32" s="497"/>
      <c r="CDX32" s="497"/>
      <c r="CDY32" s="497"/>
      <c r="CDZ32" s="497"/>
      <c r="CEA32" s="497"/>
      <c r="CEB32" s="497"/>
      <c r="CEC32" s="497"/>
      <c r="CED32" s="497"/>
      <c r="CEE32" s="497"/>
      <c r="CEF32" s="497"/>
      <c r="CEG32" s="497"/>
      <c r="CEH32" s="497"/>
      <c r="CEI32" s="497"/>
      <c r="CEJ32" s="497"/>
      <c r="CEK32" s="497"/>
      <c r="CEL32" s="497"/>
      <c r="CEM32" s="497"/>
      <c r="CEN32" s="497"/>
      <c r="CEO32" s="497"/>
      <c r="CEP32" s="497"/>
      <c r="CEQ32" s="497"/>
      <c r="CER32" s="497"/>
      <c r="CES32" s="497"/>
      <c r="CET32" s="497"/>
      <c r="CEU32" s="497"/>
      <c r="CEV32" s="497"/>
      <c r="CEW32" s="497"/>
      <c r="CEX32" s="497"/>
      <c r="CEY32" s="497"/>
      <c r="CEZ32" s="497"/>
      <c r="CFA32" s="497"/>
      <c r="CFB32" s="497"/>
      <c r="CFC32" s="497"/>
      <c r="CFD32" s="497"/>
      <c r="CFE32" s="497"/>
      <c r="CFF32" s="497"/>
      <c r="CFG32" s="497"/>
      <c r="CFH32" s="497"/>
      <c r="CFI32" s="497"/>
      <c r="CFJ32" s="497"/>
      <c r="CFK32" s="497"/>
      <c r="CFL32" s="497"/>
      <c r="CFM32" s="497"/>
      <c r="CFN32" s="497"/>
      <c r="CFO32" s="497"/>
      <c r="CFP32" s="497"/>
      <c r="CFQ32" s="497"/>
      <c r="CFR32" s="497"/>
      <c r="CFS32" s="497"/>
      <c r="CFT32" s="497"/>
      <c r="CFU32" s="497"/>
      <c r="CFV32" s="497"/>
      <c r="CFW32" s="497"/>
      <c r="CFX32" s="497"/>
      <c r="CFY32" s="497"/>
      <c r="CFZ32" s="497"/>
      <c r="CGA32" s="497"/>
      <c r="CGB32" s="497"/>
      <c r="CGC32" s="497"/>
      <c r="CGD32" s="497"/>
      <c r="CGE32" s="497"/>
      <c r="CGF32" s="497"/>
      <c r="CGG32" s="497"/>
      <c r="CGH32" s="497"/>
      <c r="CGI32" s="497"/>
      <c r="CGJ32" s="497"/>
      <c r="CGK32" s="497"/>
      <c r="CGL32" s="497"/>
      <c r="CGM32" s="497"/>
      <c r="CGN32" s="497"/>
      <c r="CGO32" s="497"/>
      <c r="CGP32" s="497"/>
      <c r="CGQ32" s="497"/>
      <c r="CGR32" s="497"/>
      <c r="CGS32" s="497"/>
      <c r="CGT32" s="497"/>
      <c r="CGU32" s="497"/>
      <c r="CGV32" s="497"/>
      <c r="CGW32" s="497"/>
      <c r="CGX32" s="497"/>
      <c r="CGY32" s="497"/>
      <c r="CGZ32" s="497"/>
      <c r="CHA32" s="497"/>
      <c r="CHB32" s="497"/>
      <c r="CHC32" s="497"/>
      <c r="CHD32" s="497"/>
      <c r="CHE32" s="497"/>
      <c r="CHF32" s="497"/>
      <c r="CHG32" s="497"/>
      <c r="CHH32" s="497"/>
      <c r="CHI32" s="497"/>
      <c r="CHJ32" s="497"/>
      <c r="CHK32" s="497"/>
      <c r="CHL32" s="497"/>
      <c r="CHM32" s="497"/>
      <c r="CHN32" s="497"/>
      <c r="CHO32" s="497"/>
      <c r="CHP32" s="497"/>
      <c r="CHQ32" s="497"/>
      <c r="CHR32" s="497"/>
      <c r="CHS32" s="497"/>
      <c r="CHT32" s="497"/>
      <c r="CHU32" s="497"/>
      <c r="CHV32" s="497"/>
      <c r="CHW32" s="497"/>
      <c r="CHX32" s="497"/>
      <c r="CHY32" s="497"/>
      <c r="CHZ32" s="497"/>
      <c r="CIA32" s="497"/>
      <c r="CIB32" s="497"/>
      <c r="CIC32" s="497"/>
      <c r="CID32" s="497"/>
      <c r="CIE32" s="497"/>
      <c r="CIF32" s="497"/>
      <c r="CIG32" s="497"/>
      <c r="CIH32" s="497"/>
      <c r="CII32" s="497"/>
      <c r="CIJ32" s="497"/>
      <c r="CIK32" s="497"/>
      <c r="CIL32" s="497"/>
      <c r="CIM32" s="497"/>
      <c r="CIN32" s="497"/>
      <c r="CIO32" s="497"/>
      <c r="CIP32" s="497"/>
      <c r="CIQ32" s="497"/>
      <c r="CIR32" s="497"/>
      <c r="CIS32" s="497"/>
      <c r="CIT32" s="497"/>
      <c r="CIU32" s="497"/>
      <c r="CIV32" s="497"/>
      <c r="CIW32" s="497"/>
      <c r="CIX32" s="497"/>
      <c r="CIY32" s="497"/>
      <c r="CIZ32" s="497"/>
      <c r="CJA32" s="497"/>
      <c r="CJB32" s="497"/>
      <c r="CJC32" s="497"/>
      <c r="CJD32" s="497"/>
      <c r="CJE32" s="497"/>
      <c r="CJF32" s="497"/>
      <c r="CJG32" s="497"/>
      <c r="CJH32" s="497"/>
      <c r="CJI32" s="497"/>
      <c r="CJJ32" s="497"/>
      <c r="CJK32" s="497"/>
      <c r="CJL32" s="497"/>
      <c r="CJM32" s="497"/>
      <c r="CJN32" s="497"/>
      <c r="CJO32" s="497"/>
      <c r="CJP32" s="497"/>
      <c r="CJQ32" s="497"/>
      <c r="CJR32" s="497"/>
      <c r="CJS32" s="497"/>
      <c r="CJT32" s="497"/>
      <c r="CJU32" s="497"/>
      <c r="CJV32" s="497"/>
      <c r="CJW32" s="497"/>
      <c r="CJX32" s="497"/>
      <c r="CJY32" s="497"/>
      <c r="CJZ32" s="497"/>
      <c r="CKA32" s="497"/>
      <c r="CKB32" s="497"/>
      <c r="CKC32" s="497"/>
      <c r="CKD32" s="497"/>
      <c r="CKE32" s="497"/>
      <c r="CKF32" s="497"/>
      <c r="CKG32" s="497"/>
      <c r="CKH32" s="497"/>
      <c r="CKI32" s="497"/>
      <c r="CKJ32" s="497"/>
      <c r="CKK32" s="497"/>
      <c r="CKL32" s="497"/>
      <c r="CKM32" s="497"/>
      <c r="CKN32" s="497"/>
      <c r="CKO32" s="497"/>
      <c r="CKP32" s="497"/>
      <c r="CKQ32" s="497"/>
      <c r="CKR32" s="497"/>
      <c r="CKS32" s="497"/>
      <c r="CKT32" s="497"/>
      <c r="CKU32" s="497"/>
      <c r="CKV32" s="497"/>
      <c r="CKW32" s="497"/>
      <c r="CKX32" s="497"/>
      <c r="CKY32" s="497"/>
      <c r="CKZ32" s="497"/>
      <c r="CLA32" s="497"/>
      <c r="CLB32" s="497"/>
      <c r="CLC32" s="497"/>
      <c r="CLD32" s="497"/>
      <c r="CLE32" s="497"/>
      <c r="CLF32" s="497"/>
      <c r="CLG32" s="497"/>
      <c r="CLH32" s="497"/>
      <c r="CLI32" s="497"/>
      <c r="CLJ32" s="497"/>
      <c r="CLK32" s="497"/>
      <c r="CLL32" s="497"/>
      <c r="CLM32" s="497"/>
      <c r="CLN32" s="497"/>
      <c r="CLO32" s="497"/>
      <c r="CLP32" s="497"/>
      <c r="CLQ32" s="497"/>
      <c r="CLR32" s="497"/>
      <c r="CLS32" s="497"/>
      <c r="CLT32" s="497"/>
      <c r="CLU32" s="497"/>
      <c r="CLV32" s="497"/>
      <c r="CLW32" s="497"/>
      <c r="CLX32" s="497"/>
      <c r="CLY32" s="497"/>
      <c r="CLZ32" s="497"/>
      <c r="CMA32" s="497"/>
      <c r="CMB32" s="497"/>
      <c r="CMC32" s="497"/>
      <c r="CMD32" s="497"/>
      <c r="CME32" s="497"/>
      <c r="CMF32" s="497"/>
      <c r="CMG32" s="497"/>
      <c r="CMH32" s="497"/>
      <c r="CMI32" s="497"/>
      <c r="CMJ32" s="497"/>
      <c r="CMK32" s="497"/>
      <c r="CML32" s="497"/>
      <c r="CMM32" s="497"/>
      <c r="CMN32" s="497"/>
      <c r="CMO32" s="497"/>
      <c r="CMP32" s="497"/>
      <c r="CMQ32" s="497"/>
      <c r="CMR32" s="497"/>
      <c r="CMS32" s="497"/>
      <c r="CMT32" s="497"/>
      <c r="CMU32" s="497"/>
      <c r="CMV32" s="497"/>
      <c r="CMW32" s="497"/>
      <c r="CMX32" s="497"/>
      <c r="CMY32" s="497"/>
      <c r="CMZ32" s="497"/>
      <c r="CNA32" s="497"/>
      <c r="CNB32" s="497"/>
      <c r="CNC32" s="497"/>
      <c r="CND32" s="497"/>
      <c r="CNE32" s="497"/>
      <c r="CNF32" s="497"/>
      <c r="CNG32" s="497"/>
      <c r="CNH32" s="497"/>
      <c r="CNI32" s="497"/>
      <c r="CNJ32" s="497"/>
      <c r="CNK32" s="497"/>
      <c r="CNL32" s="497"/>
      <c r="CNM32" s="497"/>
      <c r="CNN32" s="497"/>
      <c r="CNO32" s="497"/>
      <c r="CNP32" s="497"/>
      <c r="CNQ32" s="497"/>
      <c r="CNR32" s="497"/>
      <c r="CNS32" s="497"/>
      <c r="CNT32" s="497"/>
      <c r="CNU32" s="497"/>
      <c r="CNV32" s="497"/>
      <c r="CNW32" s="497"/>
      <c r="CNX32" s="497"/>
      <c r="CNY32" s="497"/>
      <c r="CNZ32" s="497"/>
      <c r="COA32" s="497"/>
      <c r="COB32" s="497"/>
      <c r="COC32" s="497"/>
      <c r="COD32" s="497"/>
      <c r="COE32" s="497"/>
      <c r="COF32" s="497"/>
      <c r="COG32" s="497"/>
      <c r="COH32" s="497"/>
      <c r="COI32" s="497"/>
      <c r="COJ32" s="497"/>
      <c r="COK32" s="497"/>
      <c r="COL32" s="497"/>
      <c r="COM32" s="497"/>
      <c r="CON32" s="497"/>
      <c r="COO32" s="497"/>
      <c r="COP32" s="497"/>
      <c r="COQ32" s="497"/>
      <c r="COR32" s="497"/>
      <c r="COS32" s="497"/>
      <c r="COT32" s="497"/>
      <c r="COU32" s="497"/>
      <c r="COV32" s="497"/>
      <c r="COW32" s="497"/>
      <c r="COX32" s="497"/>
      <c r="COY32" s="497"/>
      <c r="COZ32" s="497"/>
      <c r="CPA32" s="497"/>
      <c r="CPB32" s="497"/>
      <c r="CPC32" s="497"/>
      <c r="CPD32" s="497"/>
      <c r="CPE32" s="497"/>
      <c r="CPF32" s="497"/>
      <c r="CPG32" s="497"/>
      <c r="CPH32" s="497"/>
      <c r="CPI32" s="497"/>
      <c r="CPJ32" s="497"/>
      <c r="CPK32" s="497"/>
      <c r="CPL32" s="497"/>
      <c r="CPM32" s="497"/>
      <c r="CPN32" s="497"/>
      <c r="CPO32" s="497"/>
      <c r="CPP32" s="497"/>
      <c r="CPQ32" s="497"/>
      <c r="CPR32" s="497"/>
      <c r="CPS32" s="497"/>
      <c r="CPT32" s="497"/>
      <c r="CPU32" s="497"/>
      <c r="CPV32" s="497"/>
      <c r="CPW32" s="497"/>
      <c r="CPX32" s="497"/>
      <c r="CPY32" s="497"/>
      <c r="CPZ32" s="497"/>
      <c r="CQA32" s="497"/>
      <c r="CQB32" s="497"/>
      <c r="CQC32" s="497"/>
      <c r="CQD32" s="497"/>
      <c r="CQE32" s="497"/>
      <c r="CQF32" s="497"/>
      <c r="CQG32" s="497"/>
      <c r="CQH32" s="497"/>
      <c r="CQI32" s="497"/>
      <c r="CQJ32" s="497"/>
      <c r="CQK32" s="497"/>
      <c r="CQL32" s="497"/>
      <c r="CQM32" s="497"/>
      <c r="CQN32" s="497"/>
      <c r="CQO32" s="497"/>
      <c r="CQP32" s="497"/>
      <c r="CQQ32" s="497"/>
      <c r="CQR32" s="497"/>
      <c r="CQS32" s="497"/>
      <c r="CQT32" s="497"/>
      <c r="CQU32" s="497"/>
      <c r="CQV32" s="497"/>
      <c r="CQW32" s="497"/>
      <c r="CQX32" s="497"/>
      <c r="CQY32" s="497"/>
      <c r="CQZ32" s="497"/>
      <c r="CRA32" s="497"/>
      <c r="CRB32" s="497"/>
      <c r="CRC32" s="497"/>
      <c r="CRD32" s="497"/>
      <c r="CRE32" s="497"/>
      <c r="CRF32" s="497"/>
      <c r="CRG32" s="497"/>
      <c r="CRH32" s="497"/>
      <c r="CRI32" s="497"/>
      <c r="CRJ32" s="497"/>
      <c r="CRK32" s="497"/>
      <c r="CRL32" s="497"/>
      <c r="CRM32" s="497"/>
      <c r="CRN32" s="497"/>
      <c r="CRO32" s="497"/>
      <c r="CRP32" s="497"/>
      <c r="CRQ32" s="497"/>
      <c r="CRR32" s="497"/>
      <c r="CRS32" s="497"/>
      <c r="CRT32" s="497"/>
      <c r="CRU32" s="497"/>
      <c r="CRV32" s="497"/>
      <c r="CRW32" s="497"/>
      <c r="CRX32" s="497"/>
      <c r="CRY32" s="497"/>
      <c r="CRZ32" s="497"/>
      <c r="CSA32" s="497"/>
      <c r="CSB32" s="497"/>
      <c r="CSC32" s="497"/>
      <c r="CSD32" s="497"/>
      <c r="CSE32" s="497"/>
      <c r="CSF32" s="497"/>
      <c r="CSG32" s="497"/>
      <c r="CSH32" s="497"/>
      <c r="CSI32" s="497"/>
      <c r="CSJ32" s="497"/>
      <c r="CSK32" s="497"/>
      <c r="CSL32" s="497"/>
      <c r="CSM32" s="497"/>
      <c r="CSN32" s="497"/>
      <c r="CSO32" s="497"/>
      <c r="CSP32" s="497"/>
      <c r="CSQ32" s="497"/>
      <c r="CSR32" s="497"/>
      <c r="CSS32" s="497"/>
      <c r="CST32" s="497"/>
      <c r="CSU32" s="497"/>
      <c r="CSV32" s="497"/>
      <c r="CSW32" s="497"/>
      <c r="CSX32" s="497"/>
      <c r="CSY32" s="497"/>
      <c r="CSZ32" s="497"/>
      <c r="CTA32" s="497"/>
      <c r="CTB32" s="497"/>
      <c r="CTC32" s="497"/>
      <c r="CTD32" s="497"/>
      <c r="CTE32" s="497"/>
      <c r="CTF32" s="497"/>
      <c r="CTG32" s="497"/>
      <c r="CTH32" s="497"/>
      <c r="CTI32" s="497"/>
      <c r="CTJ32" s="497"/>
      <c r="CTK32" s="497"/>
      <c r="CTL32" s="497"/>
      <c r="CTM32" s="497"/>
      <c r="CTN32" s="497"/>
      <c r="CTO32" s="497"/>
      <c r="CTP32" s="497"/>
      <c r="CTQ32" s="497"/>
      <c r="CTR32" s="497"/>
      <c r="CTS32" s="497"/>
      <c r="CTT32" s="497"/>
      <c r="CTU32" s="497"/>
      <c r="CTV32" s="497"/>
      <c r="CTW32" s="497"/>
      <c r="CTX32" s="497"/>
      <c r="CTY32" s="497"/>
      <c r="CTZ32" s="497"/>
      <c r="CUA32" s="497"/>
      <c r="CUB32" s="497"/>
      <c r="CUC32" s="497"/>
      <c r="CUD32" s="497"/>
      <c r="CUE32" s="497"/>
      <c r="CUF32" s="497"/>
      <c r="CUG32" s="497"/>
      <c r="CUH32" s="497"/>
      <c r="CUI32" s="497"/>
      <c r="CUJ32" s="497"/>
      <c r="CUK32" s="497"/>
      <c r="CUL32" s="497"/>
      <c r="CUM32" s="497"/>
      <c r="CUN32" s="497"/>
      <c r="CUO32" s="497"/>
      <c r="CUP32" s="497"/>
      <c r="CUQ32" s="497"/>
      <c r="CUR32" s="497"/>
      <c r="CUS32" s="497"/>
      <c r="CUT32" s="497"/>
      <c r="CUU32" s="497"/>
      <c r="CUV32" s="497"/>
      <c r="CUW32" s="497"/>
      <c r="CUX32" s="497"/>
      <c r="CUY32" s="497"/>
      <c r="CUZ32" s="497"/>
      <c r="CVA32" s="497"/>
      <c r="CVB32" s="497"/>
      <c r="CVC32" s="497"/>
      <c r="CVD32" s="497"/>
      <c r="CVE32" s="497"/>
      <c r="CVF32" s="497"/>
      <c r="CVG32" s="497"/>
      <c r="CVH32" s="497"/>
      <c r="CVI32" s="497"/>
      <c r="CVJ32" s="497"/>
      <c r="CVK32" s="497"/>
      <c r="CVL32" s="497"/>
      <c r="CVM32" s="497"/>
      <c r="CVN32" s="497"/>
      <c r="CVO32" s="497"/>
      <c r="CVP32" s="497"/>
      <c r="CVQ32" s="497"/>
      <c r="CVR32" s="497"/>
      <c r="CVS32" s="497"/>
      <c r="CVT32" s="497"/>
      <c r="CVU32" s="497"/>
      <c r="CVV32" s="497"/>
      <c r="CVW32" s="497"/>
      <c r="CVX32" s="497"/>
      <c r="CVY32" s="497"/>
      <c r="CVZ32" s="497"/>
      <c r="CWA32" s="497"/>
      <c r="CWB32" s="497"/>
      <c r="CWC32" s="497"/>
      <c r="CWD32" s="497"/>
      <c r="CWE32" s="497"/>
      <c r="CWF32" s="497"/>
      <c r="CWG32" s="497"/>
      <c r="CWH32" s="497"/>
      <c r="CWI32" s="497"/>
      <c r="CWJ32" s="497"/>
      <c r="CWK32" s="497"/>
      <c r="CWL32" s="497"/>
      <c r="CWM32" s="497"/>
      <c r="CWN32" s="497"/>
      <c r="CWO32" s="497"/>
      <c r="CWP32" s="497"/>
      <c r="CWQ32" s="497"/>
      <c r="CWR32" s="497"/>
      <c r="CWS32" s="497"/>
      <c r="CWT32" s="497"/>
      <c r="CWU32" s="497"/>
      <c r="CWV32" s="497"/>
      <c r="CWW32" s="497"/>
      <c r="CWX32" s="497"/>
      <c r="CWY32" s="497"/>
      <c r="CWZ32" s="497"/>
      <c r="CXA32" s="497"/>
      <c r="CXB32" s="497"/>
      <c r="CXC32" s="497"/>
      <c r="CXD32" s="497"/>
      <c r="CXE32" s="497"/>
      <c r="CXF32" s="497"/>
      <c r="CXG32" s="497"/>
      <c r="CXH32" s="497"/>
      <c r="CXI32" s="497"/>
      <c r="CXJ32" s="497"/>
      <c r="CXK32" s="497"/>
      <c r="CXL32" s="497"/>
      <c r="CXM32" s="497"/>
      <c r="CXN32" s="497"/>
      <c r="CXO32" s="497"/>
      <c r="CXP32" s="497"/>
      <c r="CXQ32" s="497"/>
      <c r="CXR32" s="497"/>
      <c r="CXS32" s="497"/>
      <c r="CXT32" s="497"/>
      <c r="CXU32" s="497"/>
      <c r="CXV32" s="497"/>
      <c r="CXW32" s="497"/>
      <c r="CXX32" s="497"/>
      <c r="CXY32" s="497"/>
      <c r="CXZ32" s="497"/>
      <c r="CYA32" s="497"/>
      <c r="CYB32" s="497"/>
      <c r="CYC32" s="497"/>
      <c r="CYD32" s="497"/>
      <c r="CYE32" s="497"/>
      <c r="CYF32" s="497"/>
      <c r="CYG32" s="497"/>
      <c r="CYH32" s="497"/>
      <c r="CYI32" s="497"/>
      <c r="CYJ32" s="497"/>
      <c r="CYK32" s="497"/>
      <c r="CYL32" s="497"/>
      <c r="CYM32" s="497"/>
      <c r="CYN32" s="497"/>
      <c r="CYO32" s="497"/>
      <c r="CYP32" s="497"/>
      <c r="CYQ32" s="497"/>
      <c r="CYR32" s="497"/>
      <c r="CYS32" s="497"/>
      <c r="CYT32" s="497"/>
      <c r="CYU32" s="497"/>
      <c r="CYV32" s="497"/>
      <c r="CYW32" s="497"/>
      <c r="CYX32" s="497"/>
      <c r="CYY32" s="497"/>
      <c r="CYZ32" s="497"/>
      <c r="CZA32" s="497"/>
      <c r="CZB32" s="497"/>
      <c r="CZC32" s="497"/>
      <c r="CZD32" s="497"/>
      <c r="CZE32" s="497"/>
      <c r="CZF32" s="497"/>
      <c r="CZG32" s="497"/>
      <c r="CZH32" s="497"/>
      <c r="CZI32" s="497"/>
      <c r="CZJ32" s="497"/>
      <c r="CZK32" s="497"/>
      <c r="CZL32" s="497"/>
      <c r="CZM32" s="497"/>
      <c r="CZN32" s="497"/>
      <c r="CZO32" s="497"/>
      <c r="CZP32" s="497"/>
      <c r="CZQ32" s="497"/>
      <c r="CZR32" s="497"/>
      <c r="CZS32" s="497"/>
      <c r="CZT32" s="497"/>
      <c r="CZU32" s="497"/>
      <c r="CZV32" s="497"/>
      <c r="CZW32" s="497"/>
      <c r="CZX32" s="497"/>
      <c r="CZY32" s="497"/>
      <c r="CZZ32" s="497"/>
      <c r="DAA32" s="497"/>
      <c r="DAB32" s="497"/>
      <c r="DAC32" s="497"/>
      <c r="DAD32" s="497"/>
      <c r="DAE32" s="497"/>
      <c r="DAF32" s="497"/>
      <c r="DAG32" s="497"/>
      <c r="DAH32" s="497"/>
      <c r="DAI32" s="497"/>
      <c r="DAJ32" s="497"/>
      <c r="DAK32" s="497"/>
      <c r="DAL32" s="497"/>
      <c r="DAM32" s="497"/>
      <c r="DAN32" s="497"/>
      <c r="DAO32" s="497"/>
      <c r="DAP32" s="497"/>
      <c r="DAQ32" s="497"/>
      <c r="DAR32" s="497"/>
      <c r="DAS32" s="497"/>
      <c r="DAT32" s="497"/>
      <c r="DAU32" s="497"/>
      <c r="DAV32" s="497"/>
      <c r="DAW32" s="497"/>
      <c r="DAX32" s="497"/>
      <c r="DAY32" s="497"/>
      <c r="DAZ32" s="497"/>
      <c r="DBA32" s="497"/>
      <c r="DBB32" s="497"/>
      <c r="DBC32" s="497"/>
      <c r="DBD32" s="497"/>
      <c r="DBE32" s="497"/>
      <c r="DBF32" s="497"/>
      <c r="DBG32" s="497"/>
      <c r="DBH32" s="497"/>
      <c r="DBI32" s="497"/>
      <c r="DBJ32" s="497"/>
      <c r="DBK32" s="497"/>
      <c r="DBL32" s="497"/>
      <c r="DBM32" s="497"/>
      <c r="DBN32" s="497"/>
      <c r="DBO32" s="497"/>
      <c r="DBP32" s="497"/>
      <c r="DBQ32" s="497"/>
      <c r="DBR32" s="497"/>
      <c r="DBS32" s="497"/>
      <c r="DBT32" s="497"/>
      <c r="DBU32" s="497"/>
      <c r="DBV32" s="497"/>
      <c r="DBW32" s="497"/>
      <c r="DBX32" s="497"/>
      <c r="DBY32" s="497"/>
      <c r="DBZ32" s="497"/>
      <c r="DCA32" s="497"/>
      <c r="DCB32" s="497"/>
      <c r="DCC32" s="497"/>
      <c r="DCD32" s="497"/>
      <c r="DCE32" s="497"/>
      <c r="DCF32" s="497"/>
      <c r="DCG32" s="497"/>
      <c r="DCH32" s="497"/>
      <c r="DCI32" s="497"/>
      <c r="DCJ32" s="497"/>
      <c r="DCK32" s="497"/>
      <c r="DCL32" s="497"/>
      <c r="DCM32" s="497"/>
      <c r="DCN32" s="497"/>
      <c r="DCO32" s="497"/>
      <c r="DCP32" s="497"/>
      <c r="DCQ32" s="497"/>
      <c r="DCR32" s="497"/>
      <c r="DCS32" s="497"/>
      <c r="DCT32" s="497"/>
      <c r="DCU32" s="497"/>
      <c r="DCV32" s="497"/>
      <c r="DCW32" s="497"/>
      <c r="DCX32" s="497"/>
      <c r="DCY32" s="497"/>
      <c r="DCZ32" s="497"/>
      <c r="DDA32" s="497"/>
      <c r="DDB32" s="497"/>
      <c r="DDC32" s="497"/>
      <c r="DDD32" s="497"/>
      <c r="DDE32" s="497"/>
      <c r="DDF32" s="497"/>
      <c r="DDG32" s="497"/>
      <c r="DDH32" s="497"/>
      <c r="DDI32" s="497"/>
      <c r="DDJ32" s="497"/>
      <c r="DDK32" s="497"/>
      <c r="DDL32" s="497"/>
      <c r="DDM32" s="497"/>
      <c r="DDN32" s="497"/>
      <c r="DDO32" s="497"/>
      <c r="DDP32" s="497"/>
      <c r="DDQ32" s="497"/>
      <c r="DDR32" s="497"/>
      <c r="DDS32" s="497"/>
      <c r="DDT32" s="497"/>
      <c r="DDU32" s="497"/>
      <c r="DDV32" s="497"/>
      <c r="DDW32" s="497"/>
      <c r="DDX32" s="497"/>
      <c r="DDY32" s="497"/>
      <c r="DDZ32" s="497"/>
      <c r="DEA32" s="497"/>
      <c r="DEB32" s="497"/>
      <c r="DEC32" s="497"/>
      <c r="DED32" s="497"/>
      <c r="DEE32" s="497"/>
      <c r="DEF32" s="497"/>
      <c r="DEG32" s="497"/>
      <c r="DEH32" s="497"/>
      <c r="DEI32" s="497"/>
      <c r="DEJ32" s="497"/>
      <c r="DEK32" s="497"/>
      <c r="DEL32" s="497"/>
      <c r="DEM32" s="497"/>
      <c r="DEN32" s="497"/>
      <c r="DEO32" s="497"/>
      <c r="DEP32" s="497"/>
      <c r="DEQ32" s="497"/>
      <c r="DER32" s="497"/>
      <c r="DES32" s="497"/>
      <c r="DET32" s="497"/>
      <c r="DEU32" s="497"/>
      <c r="DEV32" s="497"/>
      <c r="DEW32" s="497"/>
      <c r="DEX32" s="497"/>
      <c r="DEY32" s="497"/>
      <c r="DEZ32" s="497"/>
      <c r="DFA32" s="497"/>
      <c r="DFB32" s="497"/>
      <c r="DFC32" s="497"/>
      <c r="DFD32" s="497"/>
      <c r="DFE32" s="497"/>
      <c r="DFF32" s="497"/>
      <c r="DFG32" s="497"/>
      <c r="DFH32" s="497"/>
      <c r="DFI32" s="497"/>
      <c r="DFJ32" s="497"/>
      <c r="DFK32" s="497"/>
      <c r="DFL32" s="497"/>
      <c r="DFM32" s="497"/>
      <c r="DFN32" s="497"/>
      <c r="DFO32" s="497"/>
      <c r="DFP32" s="497"/>
      <c r="DFQ32" s="497"/>
      <c r="DFR32" s="497"/>
      <c r="DFS32" s="497"/>
      <c r="DFT32" s="497"/>
      <c r="DFU32" s="497"/>
      <c r="DFV32" s="497"/>
      <c r="DFW32" s="497"/>
      <c r="DFX32" s="497"/>
      <c r="DFY32" s="497"/>
      <c r="DFZ32" s="497"/>
      <c r="DGA32" s="497"/>
      <c r="DGB32" s="497"/>
      <c r="DGC32" s="497"/>
      <c r="DGD32" s="497"/>
      <c r="DGE32" s="497"/>
      <c r="DGF32" s="497"/>
      <c r="DGG32" s="497"/>
      <c r="DGH32" s="497"/>
      <c r="DGI32" s="497"/>
      <c r="DGJ32" s="497"/>
      <c r="DGK32" s="497"/>
      <c r="DGL32" s="497"/>
      <c r="DGM32" s="497"/>
      <c r="DGN32" s="497"/>
      <c r="DGO32" s="497"/>
      <c r="DGP32" s="497"/>
      <c r="DGQ32" s="497"/>
      <c r="DGR32" s="497"/>
      <c r="DGS32" s="497"/>
      <c r="DGT32" s="497"/>
      <c r="DGU32" s="497"/>
      <c r="DGV32" s="497"/>
      <c r="DGW32" s="497"/>
      <c r="DGX32" s="497"/>
      <c r="DGY32" s="497"/>
      <c r="DGZ32" s="497"/>
      <c r="DHA32" s="497"/>
      <c r="DHB32" s="497"/>
      <c r="DHC32" s="497"/>
      <c r="DHD32" s="497"/>
      <c r="DHE32" s="497"/>
      <c r="DHF32" s="497"/>
      <c r="DHG32" s="497"/>
      <c r="DHH32" s="497"/>
      <c r="DHI32" s="497"/>
      <c r="DHJ32" s="497"/>
      <c r="DHK32" s="497"/>
      <c r="DHL32" s="497"/>
      <c r="DHM32" s="497"/>
      <c r="DHN32" s="497"/>
      <c r="DHO32" s="497"/>
      <c r="DHP32" s="497"/>
      <c r="DHQ32" s="497"/>
      <c r="DHR32" s="497"/>
      <c r="DHS32" s="497"/>
      <c r="DHT32" s="497"/>
      <c r="DHU32" s="497"/>
      <c r="DHV32" s="497"/>
      <c r="DHW32" s="497"/>
      <c r="DHX32" s="497"/>
      <c r="DHY32" s="497"/>
      <c r="DHZ32" s="497"/>
      <c r="DIA32" s="497"/>
      <c r="DIB32" s="497"/>
      <c r="DIC32" s="497"/>
      <c r="DID32" s="497"/>
      <c r="DIE32" s="497"/>
      <c r="DIF32" s="497"/>
      <c r="DIG32" s="497"/>
      <c r="DIH32" s="497"/>
      <c r="DII32" s="497"/>
      <c r="DIJ32" s="497"/>
      <c r="DIK32" s="497"/>
      <c r="DIL32" s="497"/>
      <c r="DIM32" s="497"/>
      <c r="DIN32" s="497"/>
      <c r="DIO32" s="497"/>
      <c r="DIP32" s="497"/>
      <c r="DIQ32" s="497"/>
      <c r="DIR32" s="497"/>
      <c r="DIS32" s="497"/>
      <c r="DIT32" s="497"/>
      <c r="DIU32" s="497"/>
      <c r="DIV32" s="497"/>
      <c r="DIW32" s="497"/>
      <c r="DIX32" s="497"/>
      <c r="DIY32" s="497"/>
      <c r="DIZ32" s="497"/>
      <c r="DJA32" s="497"/>
      <c r="DJB32" s="497"/>
      <c r="DJC32" s="497"/>
      <c r="DJD32" s="497"/>
      <c r="DJE32" s="497"/>
      <c r="DJF32" s="497"/>
      <c r="DJG32" s="497"/>
      <c r="DJH32" s="497"/>
      <c r="DJI32" s="497"/>
      <c r="DJJ32" s="497"/>
      <c r="DJK32" s="497"/>
      <c r="DJL32" s="497"/>
      <c r="DJM32" s="497"/>
      <c r="DJN32" s="497"/>
      <c r="DJO32" s="497"/>
      <c r="DJP32" s="497"/>
      <c r="DJQ32" s="497"/>
      <c r="DJR32" s="497"/>
      <c r="DJS32" s="497"/>
      <c r="DJT32" s="497"/>
      <c r="DJU32" s="497"/>
      <c r="DJV32" s="497"/>
      <c r="DJW32" s="497"/>
      <c r="DJX32" s="497"/>
      <c r="DJY32" s="497"/>
      <c r="DJZ32" s="497"/>
      <c r="DKA32" s="497"/>
      <c r="DKB32" s="497"/>
      <c r="DKC32" s="497"/>
      <c r="DKD32" s="497"/>
      <c r="DKE32" s="497"/>
      <c r="DKF32" s="497"/>
      <c r="DKG32" s="497"/>
      <c r="DKH32" s="497"/>
      <c r="DKI32" s="497"/>
      <c r="DKJ32" s="497"/>
      <c r="DKK32" s="497"/>
      <c r="DKL32" s="497"/>
      <c r="DKM32" s="497"/>
      <c r="DKN32" s="497"/>
      <c r="DKO32" s="497"/>
      <c r="DKP32" s="497"/>
      <c r="DKQ32" s="497"/>
      <c r="DKR32" s="497"/>
      <c r="DKS32" s="497"/>
      <c r="DKT32" s="497"/>
      <c r="DKU32" s="497"/>
      <c r="DKV32" s="497"/>
      <c r="DKW32" s="497"/>
      <c r="DKX32" s="497"/>
      <c r="DKY32" s="497"/>
      <c r="DKZ32" s="497"/>
      <c r="DLA32" s="497"/>
      <c r="DLB32" s="497"/>
      <c r="DLC32" s="497"/>
      <c r="DLD32" s="497"/>
      <c r="DLE32" s="497"/>
      <c r="DLF32" s="497"/>
      <c r="DLG32" s="497"/>
      <c r="DLH32" s="497"/>
      <c r="DLI32" s="497"/>
      <c r="DLJ32" s="497"/>
      <c r="DLK32" s="497"/>
      <c r="DLL32" s="497"/>
      <c r="DLM32" s="497"/>
      <c r="DLN32" s="497"/>
      <c r="DLO32" s="497"/>
      <c r="DLP32" s="497"/>
      <c r="DLQ32" s="497"/>
      <c r="DLR32" s="497"/>
      <c r="DLS32" s="497"/>
      <c r="DLT32" s="497"/>
      <c r="DLU32" s="497"/>
      <c r="DLV32" s="497"/>
      <c r="DLW32" s="497"/>
      <c r="DLX32" s="497"/>
      <c r="DLY32" s="497"/>
      <c r="DLZ32" s="497"/>
      <c r="DMA32" s="497"/>
      <c r="DMB32" s="497"/>
      <c r="DMC32" s="497"/>
      <c r="DMD32" s="497"/>
      <c r="DME32" s="497"/>
      <c r="DMF32" s="497"/>
      <c r="DMG32" s="497"/>
      <c r="DMH32" s="497"/>
      <c r="DMI32" s="497"/>
      <c r="DMJ32" s="497"/>
      <c r="DMK32" s="497"/>
      <c r="DML32" s="497"/>
      <c r="DMM32" s="497"/>
      <c r="DMN32" s="497"/>
      <c r="DMO32" s="497"/>
      <c r="DMP32" s="497"/>
      <c r="DMQ32" s="497"/>
      <c r="DMR32" s="497"/>
      <c r="DMS32" s="497"/>
      <c r="DMT32" s="497"/>
      <c r="DMU32" s="497"/>
      <c r="DMV32" s="497"/>
      <c r="DMW32" s="497"/>
      <c r="DMX32" s="497"/>
      <c r="DMY32" s="497"/>
      <c r="DMZ32" s="497"/>
      <c r="DNA32" s="497"/>
      <c r="DNB32" s="497"/>
      <c r="DNC32" s="497"/>
      <c r="DND32" s="497"/>
      <c r="DNE32" s="497"/>
      <c r="DNF32" s="497"/>
      <c r="DNG32" s="497"/>
      <c r="DNH32" s="497"/>
      <c r="DNI32" s="497"/>
      <c r="DNJ32" s="497"/>
      <c r="DNK32" s="497"/>
      <c r="DNL32" s="497"/>
      <c r="DNM32" s="497"/>
      <c r="DNN32" s="497"/>
      <c r="DNO32" s="497"/>
      <c r="DNP32" s="497"/>
      <c r="DNQ32" s="497"/>
      <c r="DNR32" s="497"/>
      <c r="DNS32" s="497"/>
      <c r="DNT32" s="497"/>
      <c r="DNU32" s="497"/>
      <c r="DNV32" s="497"/>
      <c r="DNW32" s="497"/>
      <c r="DNX32" s="497"/>
      <c r="DNY32" s="497"/>
      <c r="DNZ32" s="497"/>
      <c r="DOA32" s="497"/>
      <c r="DOB32" s="497"/>
      <c r="DOC32" s="497"/>
      <c r="DOD32" s="497"/>
      <c r="DOE32" s="497"/>
      <c r="DOF32" s="497"/>
      <c r="DOG32" s="497"/>
      <c r="DOH32" s="497"/>
      <c r="DOI32" s="497"/>
      <c r="DOJ32" s="497"/>
      <c r="DOK32" s="497"/>
      <c r="DOL32" s="497"/>
      <c r="DOM32" s="497"/>
      <c r="DON32" s="497"/>
      <c r="DOO32" s="497"/>
      <c r="DOP32" s="497"/>
      <c r="DOQ32" s="497"/>
      <c r="DOR32" s="497"/>
      <c r="DOS32" s="497"/>
      <c r="DOT32" s="497"/>
      <c r="DOU32" s="497"/>
      <c r="DOV32" s="497"/>
      <c r="DOW32" s="497"/>
      <c r="DOX32" s="497"/>
      <c r="DOY32" s="497"/>
      <c r="DOZ32" s="497"/>
      <c r="DPA32" s="497"/>
      <c r="DPB32" s="497"/>
      <c r="DPC32" s="497"/>
      <c r="DPD32" s="497"/>
      <c r="DPE32" s="497"/>
      <c r="DPF32" s="497"/>
      <c r="DPG32" s="497"/>
      <c r="DPH32" s="497"/>
      <c r="DPI32" s="497"/>
      <c r="DPJ32" s="497"/>
      <c r="DPK32" s="497"/>
      <c r="DPL32" s="497"/>
      <c r="DPM32" s="497"/>
      <c r="DPN32" s="497"/>
      <c r="DPO32" s="497"/>
      <c r="DPP32" s="497"/>
      <c r="DPQ32" s="497"/>
      <c r="DPR32" s="497"/>
      <c r="DPS32" s="497"/>
      <c r="DPT32" s="497"/>
      <c r="DPU32" s="497"/>
      <c r="DPV32" s="497"/>
      <c r="DPW32" s="497"/>
      <c r="DPX32" s="497"/>
      <c r="DPY32" s="497"/>
      <c r="DPZ32" s="497"/>
      <c r="DQA32" s="497"/>
      <c r="DQB32" s="497"/>
      <c r="DQC32" s="497"/>
      <c r="DQD32" s="497"/>
      <c r="DQE32" s="497"/>
      <c r="DQF32" s="497"/>
      <c r="DQG32" s="497"/>
      <c r="DQH32" s="497"/>
      <c r="DQI32" s="497"/>
      <c r="DQJ32" s="497"/>
      <c r="DQK32" s="497"/>
      <c r="DQL32" s="497"/>
      <c r="DQM32" s="497"/>
      <c r="DQN32" s="497"/>
      <c r="DQO32" s="497"/>
      <c r="DQP32" s="497"/>
      <c r="DQQ32" s="497"/>
      <c r="DQR32" s="497"/>
      <c r="DQS32" s="497"/>
      <c r="DQT32" s="497"/>
      <c r="DQU32" s="497"/>
      <c r="DQV32" s="497"/>
      <c r="DQW32" s="497"/>
      <c r="DQX32" s="497"/>
      <c r="DQY32" s="497"/>
      <c r="DQZ32" s="497"/>
      <c r="DRA32" s="497"/>
      <c r="DRB32" s="497"/>
      <c r="DRC32" s="497"/>
      <c r="DRD32" s="497"/>
      <c r="DRE32" s="497"/>
      <c r="DRF32" s="497"/>
      <c r="DRG32" s="497"/>
      <c r="DRH32" s="497"/>
      <c r="DRI32" s="497"/>
      <c r="DRJ32" s="497"/>
      <c r="DRK32" s="497"/>
      <c r="DRL32" s="497"/>
      <c r="DRM32" s="497"/>
      <c r="DRN32" s="497"/>
      <c r="DRO32" s="497"/>
      <c r="DRP32" s="497"/>
      <c r="DRQ32" s="497"/>
      <c r="DRR32" s="497"/>
      <c r="DRS32" s="497"/>
      <c r="DRT32" s="497"/>
      <c r="DRU32" s="497"/>
      <c r="DRV32" s="497"/>
      <c r="DRW32" s="497"/>
      <c r="DRX32" s="497"/>
      <c r="DRY32" s="497"/>
      <c r="DRZ32" s="497"/>
      <c r="DSA32" s="497"/>
      <c r="DSB32" s="497"/>
      <c r="DSC32" s="497"/>
      <c r="DSD32" s="497"/>
      <c r="DSE32" s="497"/>
      <c r="DSF32" s="497"/>
      <c r="DSG32" s="497"/>
      <c r="DSH32" s="497"/>
      <c r="DSI32" s="497"/>
      <c r="DSJ32" s="497"/>
      <c r="DSK32" s="497"/>
      <c r="DSL32" s="497"/>
      <c r="DSM32" s="497"/>
      <c r="DSN32" s="497"/>
      <c r="DSO32" s="497"/>
      <c r="DSP32" s="497"/>
      <c r="DSQ32" s="497"/>
      <c r="DSR32" s="497"/>
      <c r="DSS32" s="497"/>
      <c r="DST32" s="497"/>
      <c r="DSU32" s="497"/>
      <c r="DSV32" s="497"/>
      <c r="DSW32" s="497"/>
      <c r="DSX32" s="497"/>
      <c r="DSY32" s="497"/>
      <c r="DSZ32" s="497"/>
      <c r="DTA32" s="497"/>
      <c r="DTB32" s="497"/>
      <c r="DTC32" s="497"/>
      <c r="DTD32" s="497"/>
      <c r="DTE32" s="497"/>
      <c r="DTF32" s="497"/>
      <c r="DTG32" s="497"/>
      <c r="DTH32" s="497"/>
      <c r="DTI32" s="497"/>
      <c r="DTJ32" s="497"/>
      <c r="DTK32" s="497"/>
      <c r="DTL32" s="497"/>
      <c r="DTM32" s="497"/>
      <c r="DTN32" s="497"/>
      <c r="DTO32" s="497"/>
      <c r="DTP32" s="497"/>
      <c r="DTQ32" s="497"/>
      <c r="DTR32" s="497"/>
      <c r="DTS32" s="497"/>
      <c r="DTT32" s="497"/>
      <c r="DTU32" s="497"/>
      <c r="DTV32" s="497"/>
      <c r="DTW32" s="497"/>
      <c r="DTX32" s="497"/>
      <c r="DTY32" s="497"/>
      <c r="DTZ32" s="497"/>
      <c r="DUA32" s="497"/>
      <c r="DUB32" s="497"/>
      <c r="DUC32" s="497"/>
      <c r="DUD32" s="497"/>
      <c r="DUE32" s="497"/>
      <c r="DUF32" s="497"/>
      <c r="DUG32" s="497"/>
      <c r="DUH32" s="497"/>
      <c r="DUI32" s="497"/>
      <c r="DUJ32" s="497"/>
      <c r="DUK32" s="497"/>
      <c r="DUL32" s="497"/>
      <c r="DUM32" s="497"/>
      <c r="DUN32" s="497"/>
      <c r="DUO32" s="497"/>
      <c r="DUP32" s="497"/>
      <c r="DUQ32" s="497"/>
      <c r="DUR32" s="497"/>
      <c r="DUS32" s="497"/>
      <c r="DUT32" s="497"/>
      <c r="DUU32" s="497"/>
      <c r="DUV32" s="497"/>
      <c r="DUW32" s="497"/>
      <c r="DUX32" s="497"/>
      <c r="DUY32" s="497"/>
      <c r="DUZ32" s="497"/>
      <c r="DVA32" s="497"/>
      <c r="DVB32" s="497"/>
      <c r="DVC32" s="497"/>
      <c r="DVD32" s="497"/>
      <c r="DVE32" s="497"/>
      <c r="DVF32" s="497"/>
      <c r="DVG32" s="497"/>
      <c r="DVH32" s="497"/>
      <c r="DVI32" s="497"/>
      <c r="DVJ32" s="497"/>
      <c r="DVK32" s="497"/>
      <c r="DVL32" s="497"/>
      <c r="DVM32" s="497"/>
      <c r="DVN32" s="497"/>
      <c r="DVO32" s="497"/>
      <c r="DVP32" s="497"/>
      <c r="DVQ32" s="497"/>
      <c r="DVR32" s="497"/>
      <c r="DVS32" s="497"/>
      <c r="DVT32" s="497"/>
      <c r="DVU32" s="497"/>
      <c r="DVV32" s="497"/>
      <c r="DVW32" s="497"/>
      <c r="DVX32" s="497"/>
      <c r="DVY32" s="497"/>
      <c r="DVZ32" s="497"/>
      <c r="DWA32" s="497"/>
      <c r="DWB32" s="497"/>
      <c r="DWC32" s="497"/>
      <c r="DWD32" s="497"/>
      <c r="DWE32" s="497"/>
      <c r="DWF32" s="497"/>
      <c r="DWG32" s="497"/>
      <c r="DWH32" s="497"/>
      <c r="DWI32" s="497"/>
      <c r="DWJ32" s="497"/>
      <c r="DWK32" s="497"/>
      <c r="DWL32" s="497"/>
      <c r="DWM32" s="497"/>
      <c r="DWN32" s="497"/>
      <c r="DWO32" s="497"/>
      <c r="DWP32" s="497"/>
      <c r="DWQ32" s="497"/>
      <c r="DWR32" s="497"/>
      <c r="DWS32" s="497"/>
      <c r="DWT32" s="497"/>
      <c r="DWU32" s="497"/>
      <c r="DWV32" s="497"/>
      <c r="DWW32" s="497"/>
      <c r="DWX32" s="497"/>
      <c r="DWY32" s="497"/>
      <c r="DWZ32" s="497"/>
      <c r="DXA32" s="497"/>
      <c r="DXB32" s="497"/>
      <c r="DXC32" s="497"/>
      <c r="DXD32" s="497"/>
      <c r="DXE32" s="497"/>
      <c r="DXF32" s="497"/>
      <c r="DXG32" s="497"/>
      <c r="DXH32" s="497"/>
      <c r="DXI32" s="497"/>
      <c r="DXJ32" s="497"/>
      <c r="DXK32" s="497"/>
      <c r="DXL32" s="497"/>
      <c r="DXM32" s="497"/>
      <c r="DXN32" s="497"/>
      <c r="DXO32" s="497"/>
      <c r="DXP32" s="497"/>
      <c r="DXQ32" s="497"/>
      <c r="DXR32" s="497"/>
      <c r="DXS32" s="497"/>
      <c r="DXT32" s="497"/>
      <c r="DXU32" s="497"/>
      <c r="DXV32" s="497"/>
      <c r="DXW32" s="497"/>
      <c r="DXX32" s="497"/>
      <c r="DXY32" s="497"/>
      <c r="DXZ32" s="497"/>
      <c r="DYA32" s="497"/>
      <c r="DYB32" s="497"/>
      <c r="DYC32" s="497"/>
      <c r="DYD32" s="497"/>
      <c r="DYE32" s="497"/>
      <c r="DYF32" s="497"/>
      <c r="DYG32" s="497"/>
      <c r="DYH32" s="497"/>
      <c r="DYI32" s="497"/>
      <c r="DYJ32" s="497"/>
      <c r="DYK32" s="497"/>
      <c r="DYL32" s="497"/>
      <c r="DYM32" s="497"/>
      <c r="DYN32" s="497"/>
      <c r="DYO32" s="497"/>
      <c r="DYP32" s="497"/>
      <c r="DYQ32" s="497"/>
      <c r="DYR32" s="497"/>
      <c r="DYS32" s="497"/>
      <c r="DYT32" s="497"/>
      <c r="DYU32" s="497"/>
      <c r="DYV32" s="497"/>
      <c r="DYW32" s="497"/>
      <c r="DYX32" s="497"/>
      <c r="DYY32" s="497"/>
      <c r="DYZ32" s="497"/>
      <c r="DZA32" s="497"/>
      <c r="DZB32" s="497"/>
      <c r="DZC32" s="497"/>
      <c r="DZD32" s="497"/>
      <c r="DZE32" s="497"/>
      <c r="DZF32" s="497"/>
      <c r="DZG32" s="497"/>
      <c r="DZH32" s="497"/>
      <c r="DZI32" s="497"/>
      <c r="DZJ32" s="497"/>
      <c r="DZK32" s="497"/>
      <c r="DZL32" s="497"/>
      <c r="DZM32" s="497"/>
      <c r="DZN32" s="497"/>
      <c r="DZO32" s="497"/>
      <c r="DZP32" s="497"/>
      <c r="DZQ32" s="497"/>
      <c r="DZR32" s="497"/>
      <c r="DZS32" s="497"/>
      <c r="DZT32" s="497"/>
      <c r="DZU32" s="497"/>
      <c r="DZV32" s="497"/>
      <c r="DZW32" s="497"/>
      <c r="DZX32" s="497"/>
      <c r="DZY32" s="497"/>
      <c r="DZZ32" s="497"/>
      <c r="EAA32" s="497"/>
      <c r="EAB32" s="497"/>
      <c r="EAC32" s="497"/>
      <c r="EAD32" s="497"/>
      <c r="EAE32" s="497"/>
      <c r="EAF32" s="497"/>
      <c r="EAG32" s="497"/>
      <c r="EAH32" s="497"/>
      <c r="EAI32" s="497"/>
      <c r="EAJ32" s="497"/>
      <c r="EAK32" s="497"/>
      <c r="EAL32" s="497"/>
      <c r="EAM32" s="497"/>
      <c r="EAN32" s="497"/>
      <c r="EAO32" s="497"/>
      <c r="EAP32" s="497"/>
      <c r="EAQ32" s="497"/>
      <c r="EAR32" s="497"/>
      <c r="EAS32" s="497"/>
      <c r="EAT32" s="497"/>
      <c r="EAU32" s="497"/>
      <c r="EAV32" s="497"/>
      <c r="EAW32" s="497"/>
      <c r="EAX32" s="497"/>
      <c r="EAY32" s="497"/>
      <c r="EAZ32" s="497"/>
      <c r="EBA32" s="497"/>
      <c r="EBB32" s="497"/>
      <c r="EBC32" s="497"/>
      <c r="EBD32" s="497"/>
      <c r="EBE32" s="497"/>
      <c r="EBF32" s="497"/>
      <c r="EBG32" s="497"/>
      <c r="EBH32" s="497"/>
      <c r="EBI32" s="497"/>
      <c r="EBJ32" s="497"/>
      <c r="EBK32" s="497"/>
      <c r="EBL32" s="497"/>
      <c r="EBM32" s="497"/>
      <c r="EBN32" s="497"/>
      <c r="EBO32" s="497"/>
      <c r="EBP32" s="497"/>
      <c r="EBQ32" s="497"/>
      <c r="EBR32" s="497"/>
      <c r="EBS32" s="497"/>
      <c r="EBT32" s="497"/>
      <c r="EBU32" s="497"/>
      <c r="EBV32" s="497"/>
      <c r="EBW32" s="497"/>
      <c r="EBX32" s="497"/>
      <c r="EBY32" s="497"/>
      <c r="EBZ32" s="497"/>
      <c r="ECA32" s="497"/>
      <c r="ECB32" s="497"/>
      <c r="ECC32" s="497"/>
      <c r="ECD32" s="497"/>
      <c r="ECE32" s="497"/>
      <c r="ECF32" s="497"/>
      <c r="ECG32" s="497"/>
      <c r="ECH32" s="497"/>
      <c r="ECI32" s="497"/>
      <c r="ECJ32" s="497"/>
      <c r="ECK32" s="497"/>
      <c r="ECL32" s="497"/>
      <c r="ECM32" s="497"/>
      <c r="ECN32" s="497"/>
      <c r="ECO32" s="497"/>
      <c r="ECP32" s="497"/>
      <c r="ECQ32" s="497"/>
      <c r="ECR32" s="497"/>
      <c r="ECS32" s="497"/>
      <c r="ECT32" s="497"/>
      <c r="ECU32" s="497"/>
      <c r="ECV32" s="497"/>
      <c r="ECW32" s="497"/>
      <c r="ECX32" s="497"/>
      <c r="ECY32" s="497"/>
      <c r="ECZ32" s="497"/>
      <c r="EDA32" s="497"/>
      <c r="EDB32" s="497"/>
      <c r="EDC32" s="497"/>
      <c r="EDD32" s="497"/>
      <c r="EDE32" s="497"/>
      <c r="EDF32" s="497"/>
      <c r="EDG32" s="497"/>
      <c r="EDH32" s="497"/>
      <c r="EDI32" s="497"/>
      <c r="EDJ32" s="497"/>
      <c r="EDK32" s="497"/>
      <c r="EDL32" s="497"/>
      <c r="EDM32" s="497"/>
      <c r="EDN32" s="497"/>
      <c r="EDO32" s="497"/>
      <c r="EDP32" s="497"/>
      <c r="EDQ32" s="497"/>
      <c r="EDR32" s="497"/>
      <c r="EDS32" s="497"/>
      <c r="EDT32" s="497"/>
      <c r="EDU32" s="497"/>
      <c r="EDV32" s="497"/>
      <c r="EDW32" s="497"/>
      <c r="EDX32" s="497"/>
      <c r="EDY32" s="497"/>
      <c r="EDZ32" s="497"/>
      <c r="EEA32" s="497"/>
      <c r="EEB32" s="497"/>
      <c r="EEC32" s="497"/>
      <c r="EED32" s="497"/>
      <c r="EEE32" s="497"/>
      <c r="EEF32" s="497"/>
      <c r="EEG32" s="497"/>
      <c r="EEH32" s="497"/>
      <c r="EEI32" s="497"/>
      <c r="EEJ32" s="497"/>
      <c r="EEK32" s="497"/>
      <c r="EEL32" s="497"/>
      <c r="EEM32" s="497"/>
      <c r="EEN32" s="497"/>
      <c r="EEO32" s="497"/>
      <c r="EEP32" s="497"/>
      <c r="EEQ32" s="497"/>
      <c r="EER32" s="497"/>
      <c r="EES32" s="497"/>
      <c r="EET32" s="497"/>
      <c r="EEU32" s="497"/>
      <c r="EEV32" s="497"/>
      <c r="EEW32" s="497"/>
      <c r="EEX32" s="497"/>
      <c r="EEY32" s="497"/>
      <c r="EEZ32" s="497"/>
      <c r="EFA32" s="497"/>
      <c r="EFB32" s="497"/>
      <c r="EFC32" s="497"/>
      <c r="EFD32" s="497"/>
      <c r="EFE32" s="497"/>
      <c r="EFF32" s="497"/>
      <c r="EFG32" s="497"/>
      <c r="EFH32" s="497"/>
      <c r="EFI32" s="497"/>
      <c r="EFJ32" s="497"/>
      <c r="EFK32" s="497"/>
      <c r="EFL32" s="497"/>
      <c r="EFM32" s="497"/>
      <c r="EFN32" s="497"/>
      <c r="EFO32" s="497"/>
      <c r="EFP32" s="497"/>
      <c r="EFQ32" s="497"/>
      <c r="EFR32" s="497"/>
      <c r="EFS32" s="497"/>
      <c r="EFT32" s="497"/>
      <c r="EFU32" s="497"/>
      <c r="EFV32" s="497"/>
      <c r="EFW32" s="497"/>
      <c r="EFX32" s="497"/>
      <c r="EFY32" s="497"/>
      <c r="EFZ32" s="497"/>
      <c r="EGA32" s="497"/>
      <c r="EGB32" s="497"/>
      <c r="EGC32" s="497"/>
      <c r="EGD32" s="497"/>
      <c r="EGE32" s="497"/>
      <c r="EGF32" s="497"/>
      <c r="EGG32" s="497"/>
      <c r="EGH32" s="497"/>
      <c r="EGI32" s="497"/>
      <c r="EGJ32" s="497"/>
      <c r="EGK32" s="497"/>
      <c r="EGL32" s="497"/>
      <c r="EGM32" s="497"/>
      <c r="EGN32" s="497"/>
      <c r="EGO32" s="497"/>
      <c r="EGP32" s="497"/>
      <c r="EGQ32" s="497"/>
      <c r="EGR32" s="497"/>
      <c r="EGS32" s="497"/>
      <c r="EGT32" s="497"/>
      <c r="EGU32" s="497"/>
      <c r="EGV32" s="497"/>
      <c r="EGW32" s="497"/>
      <c r="EGX32" s="497"/>
      <c r="EGY32" s="497"/>
      <c r="EGZ32" s="497"/>
      <c r="EHA32" s="497"/>
      <c r="EHB32" s="497"/>
      <c r="EHC32" s="497"/>
      <c r="EHD32" s="497"/>
      <c r="EHE32" s="497"/>
      <c r="EHF32" s="497"/>
      <c r="EHG32" s="497"/>
      <c r="EHH32" s="497"/>
      <c r="EHI32" s="497"/>
      <c r="EHJ32" s="497"/>
      <c r="EHK32" s="497"/>
      <c r="EHL32" s="497"/>
      <c r="EHM32" s="497"/>
      <c r="EHN32" s="497"/>
      <c r="EHO32" s="497"/>
      <c r="EHP32" s="497"/>
      <c r="EHQ32" s="497"/>
      <c r="EHR32" s="497"/>
      <c r="EHS32" s="497"/>
      <c r="EHT32" s="497"/>
      <c r="EHU32" s="497"/>
      <c r="EHV32" s="497"/>
      <c r="EHW32" s="497"/>
      <c r="EHX32" s="497"/>
      <c r="EHY32" s="497"/>
      <c r="EHZ32" s="497"/>
      <c r="EIA32" s="497"/>
      <c r="EIB32" s="497"/>
      <c r="EIC32" s="497"/>
      <c r="EID32" s="497"/>
      <c r="EIE32" s="497"/>
      <c r="EIF32" s="497"/>
      <c r="EIG32" s="497"/>
      <c r="EIH32" s="497"/>
      <c r="EII32" s="497"/>
      <c r="EIJ32" s="497"/>
      <c r="EIK32" s="497"/>
      <c r="EIL32" s="497"/>
      <c r="EIM32" s="497"/>
      <c r="EIN32" s="497"/>
      <c r="EIO32" s="497"/>
      <c r="EIP32" s="497"/>
      <c r="EIQ32" s="497"/>
      <c r="EIR32" s="497"/>
      <c r="EIS32" s="497"/>
      <c r="EIT32" s="497"/>
      <c r="EIU32" s="497"/>
      <c r="EIV32" s="497"/>
      <c r="EIW32" s="497"/>
      <c r="EIX32" s="497"/>
      <c r="EIY32" s="497"/>
      <c r="EIZ32" s="497"/>
      <c r="EJA32" s="497"/>
      <c r="EJB32" s="497"/>
      <c r="EJC32" s="497"/>
      <c r="EJD32" s="497"/>
      <c r="EJE32" s="497"/>
      <c r="EJF32" s="497"/>
      <c r="EJG32" s="497"/>
      <c r="EJH32" s="497"/>
      <c r="EJI32" s="497"/>
      <c r="EJJ32" s="497"/>
      <c r="EJK32" s="497"/>
      <c r="EJL32" s="497"/>
      <c r="EJM32" s="497"/>
      <c r="EJN32" s="497"/>
      <c r="EJO32" s="497"/>
      <c r="EJP32" s="497"/>
      <c r="EJQ32" s="497"/>
      <c r="EJR32" s="497"/>
      <c r="EJS32" s="497"/>
      <c r="EJT32" s="497"/>
      <c r="EJU32" s="497"/>
      <c r="EJV32" s="497"/>
      <c r="EJW32" s="497"/>
      <c r="EJX32" s="497"/>
      <c r="EJY32" s="497"/>
      <c r="EJZ32" s="497"/>
      <c r="EKA32" s="497"/>
      <c r="EKB32" s="497"/>
      <c r="EKC32" s="497"/>
      <c r="EKD32" s="497"/>
      <c r="EKE32" s="497"/>
      <c r="EKF32" s="497"/>
      <c r="EKG32" s="497"/>
      <c r="EKH32" s="497"/>
      <c r="EKI32" s="497"/>
      <c r="EKJ32" s="497"/>
      <c r="EKK32" s="497"/>
      <c r="EKL32" s="497"/>
      <c r="EKM32" s="497"/>
      <c r="EKN32" s="497"/>
      <c r="EKO32" s="497"/>
      <c r="EKP32" s="497"/>
      <c r="EKQ32" s="497"/>
      <c r="EKR32" s="497"/>
      <c r="EKS32" s="497"/>
      <c r="EKT32" s="497"/>
      <c r="EKU32" s="497"/>
      <c r="EKV32" s="497"/>
      <c r="EKW32" s="497"/>
      <c r="EKX32" s="497"/>
      <c r="EKY32" s="497"/>
      <c r="EKZ32" s="497"/>
      <c r="ELA32" s="497"/>
      <c r="ELB32" s="497"/>
      <c r="ELC32" s="497"/>
      <c r="ELD32" s="497"/>
      <c r="ELE32" s="497"/>
      <c r="ELF32" s="497"/>
      <c r="ELG32" s="497"/>
      <c r="ELH32" s="497"/>
      <c r="ELI32" s="497"/>
      <c r="ELJ32" s="497"/>
      <c r="ELK32" s="497"/>
      <c r="ELL32" s="497"/>
      <c r="ELM32" s="497"/>
      <c r="ELN32" s="497"/>
      <c r="ELO32" s="497"/>
      <c r="ELP32" s="497"/>
      <c r="ELQ32" s="497"/>
      <c r="ELR32" s="497"/>
      <c r="ELS32" s="497"/>
      <c r="ELT32" s="497"/>
      <c r="ELU32" s="497"/>
      <c r="ELV32" s="497"/>
      <c r="ELW32" s="497"/>
      <c r="ELX32" s="497"/>
      <c r="ELY32" s="497"/>
      <c r="ELZ32" s="497"/>
      <c r="EMA32" s="497"/>
      <c r="EMB32" s="497"/>
      <c r="EMC32" s="497"/>
      <c r="EMD32" s="497"/>
      <c r="EME32" s="497"/>
      <c r="EMF32" s="497"/>
      <c r="EMG32" s="497"/>
      <c r="EMH32" s="497"/>
      <c r="EMI32" s="497"/>
      <c r="EMJ32" s="497"/>
      <c r="EMK32" s="497"/>
      <c r="EML32" s="497"/>
      <c r="EMM32" s="497"/>
      <c r="EMN32" s="497"/>
      <c r="EMO32" s="497"/>
      <c r="EMP32" s="497"/>
      <c r="EMQ32" s="497"/>
      <c r="EMR32" s="497"/>
      <c r="EMS32" s="497"/>
      <c r="EMT32" s="497"/>
      <c r="EMU32" s="497"/>
      <c r="EMV32" s="497"/>
      <c r="EMW32" s="497"/>
      <c r="EMX32" s="497"/>
      <c r="EMY32" s="497"/>
      <c r="EMZ32" s="497"/>
      <c r="ENA32" s="497"/>
      <c r="ENB32" s="497"/>
      <c r="ENC32" s="497"/>
      <c r="END32" s="497"/>
      <c r="ENE32" s="497"/>
      <c r="ENF32" s="497"/>
      <c r="ENG32" s="497"/>
      <c r="ENH32" s="497"/>
      <c r="ENI32" s="497"/>
      <c r="ENJ32" s="497"/>
      <c r="ENK32" s="497"/>
      <c r="ENL32" s="497"/>
      <c r="ENM32" s="497"/>
      <c r="ENN32" s="497"/>
      <c r="ENO32" s="497"/>
      <c r="ENP32" s="497"/>
      <c r="ENQ32" s="497"/>
      <c r="ENR32" s="497"/>
      <c r="ENS32" s="497"/>
      <c r="ENT32" s="497"/>
      <c r="ENU32" s="497"/>
      <c r="ENV32" s="497"/>
      <c r="ENW32" s="497"/>
      <c r="ENX32" s="497"/>
      <c r="ENY32" s="497"/>
      <c r="ENZ32" s="497"/>
      <c r="EOA32" s="497"/>
      <c r="EOB32" s="497"/>
      <c r="EOC32" s="497"/>
      <c r="EOD32" s="497"/>
      <c r="EOE32" s="497"/>
      <c r="EOF32" s="497"/>
      <c r="EOG32" s="497"/>
      <c r="EOH32" s="497"/>
      <c r="EOI32" s="497"/>
      <c r="EOJ32" s="497"/>
      <c r="EOK32" s="497"/>
      <c r="EOL32" s="497"/>
      <c r="EOM32" s="497"/>
      <c r="EON32" s="497"/>
      <c r="EOO32" s="497"/>
      <c r="EOP32" s="497"/>
      <c r="EOQ32" s="497"/>
      <c r="EOR32" s="497"/>
      <c r="EOS32" s="497"/>
      <c r="EOT32" s="497"/>
      <c r="EOU32" s="497"/>
      <c r="EOV32" s="497"/>
      <c r="EOW32" s="497"/>
      <c r="EOX32" s="497"/>
      <c r="EOY32" s="497"/>
      <c r="EOZ32" s="497"/>
      <c r="EPA32" s="497"/>
      <c r="EPB32" s="497"/>
      <c r="EPC32" s="497"/>
      <c r="EPD32" s="497"/>
      <c r="EPE32" s="497"/>
      <c r="EPF32" s="497"/>
      <c r="EPG32" s="497"/>
      <c r="EPH32" s="497"/>
      <c r="EPI32" s="497"/>
      <c r="EPJ32" s="497"/>
      <c r="EPK32" s="497"/>
      <c r="EPL32" s="497"/>
      <c r="EPM32" s="497"/>
      <c r="EPN32" s="497"/>
      <c r="EPO32" s="497"/>
      <c r="EPP32" s="497"/>
      <c r="EPQ32" s="497"/>
      <c r="EPR32" s="497"/>
      <c r="EPS32" s="497"/>
      <c r="EPT32" s="497"/>
      <c r="EPU32" s="497"/>
      <c r="EPV32" s="497"/>
      <c r="EPW32" s="497"/>
      <c r="EPX32" s="497"/>
      <c r="EPY32" s="497"/>
      <c r="EPZ32" s="497"/>
      <c r="EQA32" s="497"/>
      <c r="EQB32" s="497"/>
      <c r="EQC32" s="497"/>
      <c r="EQD32" s="497"/>
      <c r="EQE32" s="497"/>
      <c r="EQF32" s="497"/>
      <c r="EQG32" s="497"/>
      <c r="EQH32" s="497"/>
      <c r="EQI32" s="497"/>
      <c r="EQJ32" s="497"/>
      <c r="EQK32" s="497"/>
      <c r="EQL32" s="497"/>
      <c r="EQM32" s="497"/>
      <c r="EQN32" s="497"/>
      <c r="EQO32" s="497"/>
      <c r="EQP32" s="497"/>
      <c r="EQQ32" s="497"/>
      <c r="EQR32" s="497"/>
      <c r="EQS32" s="497"/>
      <c r="EQT32" s="497"/>
      <c r="EQU32" s="497"/>
      <c r="EQV32" s="497"/>
      <c r="EQW32" s="497"/>
      <c r="EQX32" s="497"/>
      <c r="EQY32" s="497"/>
      <c r="EQZ32" s="497"/>
      <c r="ERA32" s="497"/>
      <c r="ERB32" s="497"/>
      <c r="ERC32" s="497"/>
      <c r="ERD32" s="497"/>
      <c r="ERE32" s="497"/>
      <c r="ERF32" s="497"/>
      <c r="ERG32" s="497"/>
      <c r="ERH32" s="497"/>
      <c r="ERI32" s="497"/>
      <c r="ERJ32" s="497"/>
      <c r="ERK32" s="497"/>
      <c r="ERL32" s="497"/>
      <c r="ERM32" s="497"/>
      <c r="ERN32" s="497"/>
      <c r="ERO32" s="497"/>
      <c r="ERP32" s="497"/>
      <c r="ERQ32" s="497"/>
      <c r="ERR32" s="497"/>
      <c r="ERS32" s="497"/>
      <c r="ERT32" s="497"/>
      <c r="ERU32" s="497"/>
      <c r="ERV32" s="497"/>
      <c r="ERW32" s="497"/>
      <c r="ERX32" s="497"/>
      <c r="ERY32" s="497"/>
      <c r="ERZ32" s="497"/>
      <c r="ESA32" s="497"/>
      <c r="ESB32" s="497"/>
      <c r="ESC32" s="497"/>
      <c r="ESD32" s="497"/>
      <c r="ESE32" s="497"/>
      <c r="ESF32" s="497"/>
      <c r="ESG32" s="497"/>
      <c r="ESH32" s="497"/>
      <c r="ESI32" s="497"/>
      <c r="ESJ32" s="497"/>
      <c r="ESK32" s="497"/>
      <c r="ESL32" s="497"/>
      <c r="ESM32" s="497"/>
      <c r="ESN32" s="497"/>
      <c r="ESO32" s="497"/>
      <c r="ESP32" s="497"/>
      <c r="ESQ32" s="497"/>
      <c r="ESR32" s="497"/>
      <c r="ESS32" s="497"/>
      <c r="EST32" s="497"/>
      <c r="ESU32" s="497"/>
      <c r="ESV32" s="497"/>
      <c r="ESW32" s="497"/>
      <c r="ESX32" s="497"/>
      <c r="ESY32" s="497"/>
      <c r="ESZ32" s="497"/>
      <c r="ETA32" s="497"/>
      <c r="ETB32" s="497"/>
      <c r="ETC32" s="497"/>
      <c r="ETD32" s="497"/>
      <c r="ETE32" s="497"/>
      <c r="ETF32" s="497"/>
      <c r="ETG32" s="497"/>
      <c r="ETH32" s="497"/>
      <c r="ETI32" s="497"/>
      <c r="ETJ32" s="497"/>
      <c r="ETK32" s="497"/>
      <c r="ETL32" s="497"/>
      <c r="ETM32" s="497"/>
      <c r="ETN32" s="497"/>
      <c r="ETO32" s="497"/>
      <c r="ETP32" s="497"/>
      <c r="ETQ32" s="497"/>
      <c r="ETR32" s="497"/>
      <c r="ETS32" s="497"/>
      <c r="ETT32" s="497"/>
      <c r="ETU32" s="497"/>
      <c r="ETV32" s="497"/>
      <c r="ETW32" s="497"/>
      <c r="ETX32" s="497"/>
      <c r="ETY32" s="497"/>
      <c r="ETZ32" s="497"/>
      <c r="EUA32" s="497"/>
      <c r="EUB32" s="497"/>
      <c r="EUC32" s="497"/>
      <c r="EUD32" s="497"/>
      <c r="EUE32" s="497"/>
      <c r="EUF32" s="497"/>
      <c r="EUG32" s="497"/>
      <c r="EUH32" s="497"/>
      <c r="EUI32" s="497"/>
      <c r="EUJ32" s="497"/>
      <c r="EUK32" s="497"/>
      <c r="EUL32" s="497"/>
      <c r="EUM32" s="497"/>
      <c r="EUN32" s="497"/>
      <c r="EUO32" s="497"/>
      <c r="EUP32" s="497"/>
      <c r="EUQ32" s="497"/>
      <c r="EUR32" s="497"/>
      <c r="EUS32" s="497"/>
      <c r="EUT32" s="497"/>
      <c r="EUU32" s="497"/>
      <c r="EUV32" s="497"/>
      <c r="EUW32" s="497"/>
      <c r="EUX32" s="497"/>
      <c r="EUY32" s="497"/>
      <c r="EUZ32" s="497"/>
      <c r="EVA32" s="497"/>
      <c r="EVB32" s="497"/>
      <c r="EVC32" s="497"/>
      <c r="EVD32" s="497"/>
      <c r="EVE32" s="497"/>
      <c r="EVF32" s="497"/>
      <c r="EVG32" s="497"/>
      <c r="EVH32" s="497"/>
      <c r="EVI32" s="497"/>
      <c r="EVJ32" s="497"/>
      <c r="EVK32" s="497"/>
      <c r="EVL32" s="497"/>
      <c r="EVM32" s="497"/>
      <c r="EVN32" s="497"/>
      <c r="EVO32" s="497"/>
      <c r="EVP32" s="497"/>
      <c r="EVQ32" s="497"/>
      <c r="EVR32" s="497"/>
      <c r="EVS32" s="497"/>
      <c r="EVT32" s="497"/>
      <c r="EVU32" s="497"/>
      <c r="EVV32" s="497"/>
      <c r="EVW32" s="497"/>
      <c r="EVX32" s="497"/>
      <c r="EVY32" s="497"/>
      <c r="EVZ32" s="497"/>
      <c r="EWA32" s="497"/>
      <c r="EWB32" s="497"/>
      <c r="EWC32" s="497"/>
      <c r="EWD32" s="497"/>
      <c r="EWE32" s="497"/>
      <c r="EWF32" s="497"/>
      <c r="EWG32" s="497"/>
      <c r="EWH32" s="497"/>
      <c r="EWI32" s="497"/>
      <c r="EWJ32" s="497"/>
      <c r="EWK32" s="497"/>
      <c r="EWL32" s="497"/>
      <c r="EWM32" s="497"/>
      <c r="EWN32" s="497"/>
      <c r="EWO32" s="497"/>
      <c r="EWP32" s="497"/>
      <c r="EWQ32" s="497"/>
      <c r="EWR32" s="497"/>
      <c r="EWS32" s="497"/>
      <c r="EWT32" s="497"/>
      <c r="EWU32" s="497"/>
      <c r="EWV32" s="497"/>
      <c r="EWW32" s="497"/>
      <c r="EWX32" s="497"/>
      <c r="EWY32" s="497"/>
      <c r="EWZ32" s="497"/>
      <c r="EXA32" s="497"/>
      <c r="EXB32" s="497"/>
      <c r="EXC32" s="497"/>
      <c r="EXD32" s="497"/>
      <c r="EXE32" s="497"/>
      <c r="EXF32" s="497"/>
      <c r="EXG32" s="497"/>
      <c r="EXH32" s="497"/>
      <c r="EXI32" s="497"/>
      <c r="EXJ32" s="497"/>
      <c r="EXK32" s="497"/>
      <c r="EXL32" s="497"/>
      <c r="EXM32" s="497"/>
      <c r="EXN32" s="497"/>
      <c r="EXO32" s="497"/>
      <c r="EXP32" s="497"/>
      <c r="EXQ32" s="497"/>
      <c r="EXR32" s="497"/>
      <c r="EXS32" s="497"/>
      <c r="EXT32" s="497"/>
      <c r="EXU32" s="497"/>
      <c r="EXV32" s="497"/>
      <c r="EXW32" s="497"/>
      <c r="EXX32" s="497"/>
      <c r="EXY32" s="497"/>
      <c r="EXZ32" s="497"/>
      <c r="EYA32" s="497"/>
      <c r="EYB32" s="497"/>
      <c r="EYC32" s="497"/>
      <c r="EYD32" s="497"/>
      <c r="EYE32" s="497"/>
      <c r="EYF32" s="497"/>
      <c r="EYG32" s="497"/>
      <c r="EYH32" s="497"/>
      <c r="EYI32" s="497"/>
      <c r="EYJ32" s="497"/>
      <c r="EYK32" s="497"/>
      <c r="EYL32" s="497"/>
      <c r="EYM32" s="497"/>
      <c r="EYN32" s="497"/>
      <c r="EYO32" s="497"/>
      <c r="EYP32" s="497"/>
      <c r="EYQ32" s="497"/>
      <c r="EYR32" s="497"/>
      <c r="EYS32" s="497"/>
      <c r="EYT32" s="497"/>
      <c r="EYU32" s="497"/>
      <c r="EYV32" s="497"/>
      <c r="EYW32" s="497"/>
      <c r="EYX32" s="497"/>
      <c r="EYY32" s="497"/>
      <c r="EYZ32" s="497"/>
      <c r="EZA32" s="497"/>
      <c r="EZB32" s="497"/>
      <c r="EZC32" s="497"/>
      <c r="EZD32" s="497"/>
      <c r="EZE32" s="497"/>
      <c r="EZF32" s="497"/>
      <c r="EZG32" s="497"/>
      <c r="EZH32" s="497"/>
      <c r="EZI32" s="497"/>
      <c r="EZJ32" s="497"/>
      <c r="EZK32" s="497"/>
      <c r="EZL32" s="497"/>
      <c r="EZM32" s="497"/>
      <c r="EZN32" s="497"/>
      <c r="EZO32" s="497"/>
      <c r="EZP32" s="497"/>
      <c r="EZQ32" s="497"/>
      <c r="EZR32" s="497"/>
      <c r="EZS32" s="497"/>
      <c r="EZT32" s="497"/>
      <c r="EZU32" s="497"/>
      <c r="EZV32" s="497"/>
      <c r="EZW32" s="497"/>
      <c r="EZX32" s="497"/>
      <c r="EZY32" s="497"/>
      <c r="EZZ32" s="497"/>
      <c r="FAA32" s="497"/>
      <c r="FAB32" s="497"/>
      <c r="FAC32" s="497"/>
      <c r="FAD32" s="497"/>
      <c r="FAE32" s="497"/>
      <c r="FAF32" s="497"/>
      <c r="FAG32" s="497"/>
      <c r="FAH32" s="497"/>
      <c r="FAI32" s="497"/>
      <c r="FAJ32" s="497"/>
      <c r="FAK32" s="497"/>
      <c r="FAL32" s="497"/>
      <c r="FAM32" s="497"/>
      <c r="FAN32" s="497"/>
      <c r="FAO32" s="497"/>
      <c r="FAP32" s="497"/>
      <c r="FAQ32" s="497"/>
      <c r="FAR32" s="497"/>
      <c r="FAS32" s="497"/>
      <c r="FAT32" s="497"/>
      <c r="FAU32" s="497"/>
      <c r="FAV32" s="497"/>
      <c r="FAW32" s="497"/>
      <c r="FAX32" s="497"/>
      <c r="FAY32" s="497"/>
      <c r="FAZ32" s="497"/>
      <c r="FBA32" s="497"/>
      <c r="FBB32" s="497"/>
      <c r="FBC32" s="497"/>
      <c r="FBD32" s="497"/>
      <c r="FBE32" s="497"/>
      <c r="FBF32" s="497"/>
      <c r="FBG32" s="497"/>
      <c r="FBH32" s="497"/>
      <c r="FBI32" s="497"/>
      <c r="FBJ32" s="497"/>
      <c r="FBK32" s="497"/>
      <c r="FBL32" s="497"/>
      <c r="FBM32" s="497"/>
      <c r="FBN32" s="497"/>
      <c r="FBO32" s="497"/>
      <c r="FBP32" s="497"/>
      <c r="FBQ32" s="497"/>
      <c r="FBR32" s="497"/>
      <c r="FBS32" s="497"/>
      <c r="FBT32" s="497"/>
      <c r="FBU32" s="497"/>
      <c r="FBV32" s="497"/>
      <c r="FBW32" s="497"/>
      <c r="FBX32" s="497"/>
      <c r="FBY32" s="497"/>
      <c r="FBZ32" s="497"/>
      <c r="FCA32" s="497"/>
      <c r="FCB32" s="497"/>
      <c r="FCC32" s="497"/>
      <c r="FCD32" s="497"/>
      <c r="FCE32" s="497"/>
      <c r="FCF32" s="497"/>
      <c r="FCG32" s="497"/>
      <c r="FCH32" s="497"/>
      <c r="FCI32" s="497"/>
      <c r="FCJ32" s="497"/>
      <c r="FCK32" s="497"/>
      <c r="FCL32" s="497"/>
      <c r="FCM32" s="497"/>
      <c r="FCN32" s="497"/>
      <c r="FCO32" s="497"/>
      <c r="FCP32" s="497"/>
      <c r="FCQ32" s="497"/>
      <c r="FCR32" s="497"/>
      <c r="FCS32" s="497"/>
      <c r="FCT32" s="497"/>
      <c r="FCU32" s="497"/>
      <c r="FCV32" s="497"/>
      <c r="FCW32" s="497"/>
      <c r="FCX32" s="497"/>
      <c r="FCY32" s="497"/>
      <c r="FCZ32" s="497"/>
      <c r="FDA32" s="497"/>
      <c r="FDB32" s="497"/>
      <c r="FDC32" s="497"/>
      <c r="FDD32" s="497"/>
      <c r="FDE32" s="497"/>
      <c r="FDF32" s="497"/>
      <c r="FDG32" s="497"/>
      <c r="FDH32" s="497"/>
      <c r="FDI32" s="497"/>
      <c r="FDJ32" s="497"/>
      <c r="FDK32" s="497"/>
      <c r="FDL32" s="497"/>
      <c r="FDM32" s="497"/>
      <c r="FDN32" s="497"/>
      <c r="FDO32" s="497"/>
      <c r="FDP32" s="497"/>
      <c r="FDQ32" s="497"/>
      <c r="FDR32" s="497"/>
      <c r="FDS32" s="497"/>
      <c r="FDT32" s="497"/>
      <c r="FDU32" s="497"/>
      <c r="FDV32" s="497"/>
      <c r="FDW32" s="497"/>
      <c r="FDX32" s="497"/>
      <c r="FDY32" s="497"/>
      <c r="FDZ32" s="497"/>
      <c r="FEA32" s="497"/>
      <c r="FEB32" s="497"/>
      <c r="FEC32" s="497"/>
      <c r="FED32" s="497"/>
      <c r="FEE32" s="497"/>
      <c r="FEF32" s="497"/>
      <c r="FEG32" s="497"/>
      <c r="FEH32" s="497"/>
      <c r="FEI32" s="497"/>
      <c r="FEJ32" s="497"/>
      <c r="FEK32" s="497"/>
      <c r="FEL32" s="497"/>
      <c r="FEM32" s="497"/>
      <c r="FEN32" s="497"/>
      <c r="FEO32" s="497"/>
      <c r="FEP32" s="497"/>
      <c r="FEQ32" s="497"/>
      <c r="FER32" s="497"/>
      <c r="FES32" s="497"/>
      <c r="FET32" s="497"/>
      <c r="FEU32" s="497"/>
      <c r="FEV32" s="497"/>
      <c r="FEW32" s="497"/>
      <c r="FEX32" s="497"/>
      <c r="FEY32" s="497"/>
      <c r="FEZ32" s="497"/>
      <c r="FFA32" s="497"/>
      <c r="FFB32" s="497"/>
      <c r="FFC32" s="497"/>
      <c r="FFD32" s="497"/>
      <c r="FFE32" s="497"/>
      <c r="FFF32" s="497"/>
      <c r="FFG32" s="497"/>
      <c r="FFH32" s="497"/>
      <c r="FFI32" s="497"/>
      <c r="FFJ32" s="497"/>
      <c r="FFK32" s="497"/>
      <c r="FFL32" s="497"/>
      <c r="FFM32" s="497"/>
      <c r="FFN32" s="497"/>
      <c r="FFO32" s="497"/>
      <c r="FFP32" s="497"/>
      <c r="FFQ32" s="497"/>
      <c r="FFR32" s="497"/>
      <c r="FFS32" s="497"/>
      <c r="FFT32" s="497"/>
      <c r="FFU32" s="497"/>
      <c r="FFV32" s="497"/>
      <c r="FFW32" s="497"/>
      <c r="FFX32" s="497"/>
      <c r="FFY32" s="497"/>
      <c r="FFZ32" s="497"/>
      <c r="FGA32" s="497"/>
      <c r="FGB32" s="497"/>
      <c r="FGC32" s="497"/>
      <c r="FGD32" s="497"/>
      <c r="FGE32" s="497"/>
      <c r="FGF32" s="497"/>
      <c r="FGG32" s="497"/>
      <c r="FGH32" s="497"/>
      <c r="FGI32" s="497"/>
      <c r="FGJ32" s="497"/>
      <c r="FGK32" s="497"/>
      <c r="FGL32" s="497"/>
      <c r="FGM32" s="497"/>
      <c r="FGN32" s="497"/>
      <c r="FGO32" s="497"/>
      <c r="FGP32" s="497"/>
      <c r="FGQ32" s="497"/>
      <c r="FGR32" s="497"/>
      <c r="FGS32" s="497"/>
      <c r="FGT32" s="497"/>
      <c r="FGU32" s="497"/>
      <c r="FGV32" s="497"/>
      <c r="FGW32" s="497"/>
      <c r="FGX32" s="497"/>
      <c r="FGY32" s="497"/>
      <c r="FGZ32" s="497"/>
      <c r="FHA32" s="497"/>
      <c r="FHB32" s="497"/>
      <c r="FHC32" s="497"/>
      <c r="FHD32" s="497"/>
      <c r="FHE32" s="497"/>
      <c r="FHF32" s="497"/>
      <c r="FHG32" s="497"/>
      <c r="FHH32" s="497"/>
      <c r="FHI32" s="497"/>
      <c r="FHJ32" s="497"/>
      <c r="FHK32" s="497"/>
      <c r="FHL32" s="497"/>
      <c r="FHM32" s="497"/>
      <c r="FHN32" s="497"/>
      <c r="FHO32" s="497"/>
      <c r="FHP32" s="497"/>
      <c r="FHQ32" s="497"/>
      <c r="FHR32" s="497"/>
      <c r="FHS32" s="497"/>
      <c r="FHT32" s="497"/>
      <c r="FHU32" s="497"/>
      <c r="FHV32" s="497"/>
      <c r="FHW32" s="497"/>
      <c r="FHX32" s="497"/>
      <c r="FHY32" s="497"/>
      <c r="FHZ32" s="497"/>
      <c r="FIA32" s="497"/>
      <c r="FIB32" s="497"/>
      <c r="FIC32" s="497"/>
      <c r="FID32" s="497"/>
      <c r="FIE32" s="497"/>
      <c r="FIF32" s="497"/>
      <c r="FIG32" s="497"/>
      <c r="FIH32" s="497"/>
      <c r="FII32" s="497"/>
      <c r="FIJ32" s="497"/>
      <c r="FIK32" s="497"/>
      <c r="FIL32" s="497"/>
      <c r="FIM32" s="497"/>
      <c r="FIN32" s="497"/>
      <c r="FIO32" s="497"/>
      <c r="FIP32" s="497"/>
      <c r="FIQ32" s="497"/>
      <c r="FIR32" s="497"/>
      <c r="FIS32" s="497"/>
      <c r="FIT32" s="497"/>
      <c r="FIU32" s="497"/>
      <c r="FIV32" s="497"/>
      <c r="FIW32" s="497"/>
      <c r="FIX32" s="497"/>
      <c r="FIY32" s="497"/>
      <c r="FIZ32" s="497"/>
      <c r="FJA32" s="497"/>
      <c r="FJB32" s="497"/>
      <c r="FJC32" s="497"/>
      <c r="FJD32" s="497"/>
      <c r="FJE32" s="497"/>
      <c r="FJF32" s="497"/>
      <c r="FJG32" s="497"/>
      <c r="FJH32" s="497"/>
      <c r="FJI32" s="497"/>
      <c r="FJJ32" s="497"/>
      <c r="FJK32" s="497"/>
      <c r="FJL32" s="497"/>
      <c r="FJM32" s="497"/>
      <c r="FJN32" s="497"/>
      <c r="FJO32" s="497"/>
      <c r="FJP32" s="497"/>
      <c r="FJQ32" s="497"/>
      <c r="FJR32" s="497"/>
      <c r="FJS32" s="497"/>
      <c r="FJT32" s="497"/>
      <c r="FJU32" s="497"/>
      <c r="FJV32" s="497"/>
      <c r="FJW32" s="497"/>
      <c r="FJX32" s="497"/>
      <c r="FJY32" s="497"/>
      <c r="FJZ32" s="497"/>
      <c r="FKA32" s="497"/>
      <c r="FKB32" s="497"/>
      <c r="FKC32" s="497"/>
      <c r="FKD32" s="497"/>
      <c r="FKE32" s="497"/>
      <c r="FKF32" s="497"/>
      <c r="FKG32" s="497"/>
      <c r="FKH32" s="497"/>
      <c r="FKI32" s="497"/>
      <c r="FKJ32" s="497"/>
      <c r="FKK32" s="497"/>
      <c r="FKL32" s="497"/>
      <c r="FKM32" s="497"/>
      <c r="FKN32" s="497"/>
      <c r="FKO32" s="497"/>
      <c r="FKP32" s="497"/>
      <c r="FKQ32" s="497"/>
      <c r="FKR32" s="497"/>
      <c r="FKS32" s="497"/>
      <c r="FKT32" s="497"/>
      <c r="FKU32" s="497"/>
      <c r="FKV32" s="497"/>
      <c r="FKW32" s="497"/>
      <c r="FKX32" s="497"/>
      <c r="FKY32" s="497"/>
      <c r="FKZ32" s="497"/>
      <c r="FLA32" s="497"/>
      <c r="FLB32" s="497"/>
      <c r="FLC32" s="497"/>
      <c r="FLD32" s="497"/>
      <c r="FLE32" s="497"/>
      <c r="FLF32" s="497"/>
      <c r="FLG32" s="497"/>
      <c r="FLH32" s="497"/>
      <c r="FLI32" s="497"/>
      <c r="FLJ32" s="497"/>
      <c r="FLK32" s="497"/>
      <c r="FLL32" s="497"/>
      <c r="FLM32" s="497"/>
      <c r="FLN32" s="497"/>
      <c r="FLO32" s="497"/>
      <c r="FLP32" s="497"/>
      <c r="FLQ32" s="497"/>
      <c r="FLR32" s="497"/>
      <c r="FLS32" s="497"/>
      <c r="FLT32" s="497"/>
      <c r="FLU32" s="497"/>
      <c r="FLV32" s="497"/>
      <c r="FLW32" s="497"/>
      <c r="FLX32" s="497"/>
      <c r="FLY32" s="497"/>
      <c r="FLZ32" s="497"/>
      <c r="FMA32" s="497"/>
      <c r="FMB32" s="497"/>
      <c r="FMC32" s="497"/>
      <c r="FMD32" s="497"/>
      <c r="FME32" s="497"/>
      <c r="FMF32" s="497"/>
      <c r="FMG32" s="497"/>
      <c r="FMH32" s="497"/>
      <c r="FMI32" s="497"/>
      <c r="FMJ32" s="497"/>
      <c r="FMK32" s="497"/>
      <c r="FML32" s="497"/>
      <c r="FMM32" s="497"/>
      <c r="FMN32" s="497"/>
      <c r="FMO32" s="497"/>
      <c r="FMP32" s="497"/>
      <c r="FMQ32" s="497"/>
      <c r="FMR32" s="497"/>
      <c r="FMS32" s="497"/>
      <c r="FMT32" s="497"/>
      <c r="FMU32" s="497"/>
      <c r="FMV32" s="497"/>
      <c r="FMW32" s="497"/>
      <c r="FMX32" s="497"/>
      <c r="FMY32" s="497"/>
      <c r="FMZ32" s="497"/>
      <c r="FNA32" s="497"/>
      <c r="FNB32" s="497"/>
      <c r="FNC32" s="497"/>
      <c r="FND32" s="497"/>
      <c r="FNE32" s="497"/>
      <c r="FNF32" s="497"/>
      <c r="FNG32" s="497"/>
      <c r="FNH32" s="497"/>
      <c r="FNI32" s="497"/>
      <c r="FNJ32" s="497"/>
      <c r="FNK32" s="497"/>
      <c r="FNL32" s="497"/>
      <c r="FNM32" s="497"/>
      <c r="FNN32" s="497"/>
      <c r="FNO32" s="497"/>
      <c r="FNP32" s="497"/>
      <c r="FNQ32" s="497"/>
      <c r="FNR32" s="497"/>
      <c r="FNS32" s="497"/>
      <c r="FNT32" s="497"/>
      <c r="FNU32" s="497"/>
      <c r="FNV32" s="497"/>
      <c r="FNW32" s="497"/>
      <c r="FNX32" s="497"/>
      <c r="FNY32" s="497"/>
      <c r="FNZ32" s="497"/>
      <c r="FOA32" s="497"/>
      <c r="FOB32" s="497"/>
      <c r="FOC32" s="497"/>
      <c r="FOD32" s="497"/>
      <c r="FOE32" s="497"/>
      <c r="FOF32" s="497"/>
      <c r="FOG32" s="497"/>
      <c r="FOH32" s="497"/>
      <c r="FOI32" s="497"/>
      <c r="FOJ32" s="497"/>
      <c r="FOK32" s="497"/>
      <c r="FOL32" s="497"/>
      <c r="FOM32" s="497"/>
      <c r="FON32" s="497"/>
      <c r="FOO32" s="497"/>
      <c r="FOP32" s="497"/>
      <c r="FOQ32" s="497"/>
      <c r="FOR32" s="497"/>
      <c r="FOS32" s="497"/>
      <c r="FOT32" s="497"/>
      <c r="FOU32" s="497"/>
      <c r="FOV32" s="497"/>
      <c r="FOW32" s="497"/>
      <c r="FOX32" s="497"/>
      <c r="FOY32" s="497"/>
      <c r="FOZ32" s="497"/>
      <c r="FPA32" s="497"/>
      <c r="FPB32" s="497"/>
      <c r="FPC32" s="497"/>
      <c r="FPD32" s="497"/>
      <c r="FPE32" s="497"/>
      <c r="FPF32" s="497"/>
      <c r="FPG32" s="497"/>
      <c r="FPH32" s="497"/>
      <c r="FPI32" s="497"/>
      <c r="FPJ32" s="497"/>
      <c r="FPK32" s="497"/>
      <c r="FPL32" s="497"/>
      <c r="FPM32" s="497"/>
      <c r="FPN32" s="497"/>
      <c r="FPO32" s="497"/>
      <c r="FPP32" s="497"/>
      <c r="FPQ32" s="497"/>
      <c r="FPR32" s="497"/>
      <c r="FPS32" s="497"/>
      <c r="FPT32" s="497"/>
      <c r="FPU32" s="497"/>
      <c r="FPV32" s="497"/>
      <c r="FPW32" s="497"/>
      <c r="FPX32" s="497"/>
      <c r="FPY32" s="497"/>
      <c r="FPZ32" s="497"/>
      <c r="FQA32" s="497"/>
      <c r="FQB32" s="497"/>
      <c r="FQC32" s="497"/>
      <c r="FQD32" s="497"/>
      <c r="FQE32" s="497"/>
      <c r="FQF32" s="497"/>
      <c r="FQG32" s="497"/>
      <c r="FQH32" s="497"/>
      <c r="FQI32" s="497"/>
      <c r="FQJ32" s="497"/>
      <c r="FQK32" s="497"/>
      <c r="FQL32" s="497"/>
      <c r="FQM32" s="497"/>
      <c r="FQN32" s="497"/>
      <c r="FQO32" s="497"/>
      <c r="FQP32" s="497"/>
      <c r="FQQ32" s="497"/>
      <c r="FQR32" s="497"/>
      <c r="FQS32" s="497"/>
      <c r="FQT32" s="497"/>
      <c r="FQU32" s="497"/>
      <c r="FQV32" s="497"/>
      <c r="FQW32" s="497"/>
      <c r="FQX32" s="497"/>
      <c r="FQY32" s="497"/>
      <c r="FQZ32" s="497"/>
      <c r="FRA32" s="497"/>
      <c r="FRB32" s="497"/>
      <c r="FRC32" s="497"/>
      <c r="FRD32" s="497"/>
      <c r="FRE32" s="497"/>
      <c r="FRF32" s="497"/>
      <c r="FRG32" s="497"/>
      <c r="FRH32" s="497"/>
      <c r="FRI32" s="497"/>
      <c r="FRJ32" s="497"/>
      <c r="FRK32" s="497"/>
      <c r="FRL32" s="497"/>
      <c r="FRM32" s="497"/>
      <c r="FRN32" s="497"/>
      <c r="FRO32" s="497"/>
      <c r="FRP32" s="497"/>
      <c r="FRQ32" s="497"/>
      <c r="FRR32" s="497"/>
      <c r="FRS32" s="497"/>
      <c r="FRT32" s="497"/>
      <c r="FRU32" s="497"/>
      <c r="FRV32" s="497"/>
      <c r="FRW32" s="497"/>
      <c r="FRX32" s="497"/>
      <c r="FRY32" s="497"/>
      <c r="FRZ32" s="497"/>
      <c r="FSA32" s="497"/>
      <c r="FSB32" s="497"/>
      <c r="FSC32" s="497"/>
      <c r="FSD32" s="497"/>
      <c r="FSE32" s="497"/>
      <c r="FSF32" s="497"/>
      <c r="FSG32" s="497"/>
      <c r="FSH32" s="497"/>
      <c r="FSI32" s="497"/>
      <c r="FSJ32" s="497"/>
      <c r="FSK32" s="497"/>
      <c r="FSL32" s="497"/>
      <c r="FSM32" s="497"/>
      <c r="FSN32" s="497"/>
      <c r="FSO32" s="497"/>
      <c r="FSP32" s="497"/>
      <c r="FSQ32" s="497"/>
      <c r="FSR32" s="497"/>
      <c r="FSS32" s="497"/>
      <c r="FST32" s="497"/>
      <c r="FSU32" s="497"/>
      <c r="FSV32" s="497"/>
      <c r="FSW32" s="497"/>
      <c r="FSX32" s="497"/>
      <c r="FSY32" s="497"/>
      <c r="FSZ32" s="497"/>
      <c r="FTA32" s="497"/>
      <c r="FTB32" s="497"/>
      <c r="FTC32" s="497"/>
      <c r="FTD32" s="497"/>
      <c r="FTE32" s="497"/>
      <c r="FTF32" s="497"/>
      <c r="FTG32" s="497"/>
      <c r="FTH32" s="497"/>
      <c r="FTI32" s="497"/>
      <c r="FTJ32" s="497"/>
      <c r="FTK32" s="497"/>
      <c r="FTL32" s="497"/>
      <c r="FTM32" s="497"/>
      <c r="FTN32" s="497"/>
      <c r="FTO32" s="497"/>
      <c r="FTP32" s="497"/>
      <c r="FTQ32" s="497"/>
      <c r="FTR32" s="497"/>
      <c r="FTS32" s="497"/>
      <c r="FTT32" s="497"/>
      <c r="FTU32" s="497"/>
      <c r="FTV32" s="497"/>
      <c r="FTW32" s="497"/>
      <c r="FTX32" s="497"/>
      <c r="FTY32" s="497"/>
      <c r="FTZ32" s="497"/>
      <c r="FUA32" s="497"/>
      <c r="FUB32" s="497"/>
      <c r="FUC32" s="497"/>
      <c r="FUD32" s="497"/>
      <c r="FUE32" s="497"/>
      <c r="FUF32" s="497"/>
      <c r="FUG32" s="497"/>
      <c r="FUH32" s="497"/>
      <c r="FUI32" s="497"/>
      <c r="FUJ32" s="497"/>
      <c r="FUK32" s="497"/>
      <c r="FUL32" s="497"/>
      <c r="FUM32" s="497"/>
      <c r="FUN32" s="497"/>
      <c r="FUO32" s="497"/>
      <c r="FUP32" s="497"/>
      <c r="FUQ32" s="497"/>
      <c r="FUR32" s="497"/>
      <c r="FUS32" s="497"/>
      <c r="FUT32" s="497"/>
      <c r="FUU32" s="497"/>
      <c r="FUV32" s="497"/>
      <c r="FUW32" s="497"/>
      <c r="FUX32" s="497"/>
      <c r="FUY32" s="497"/>
      <c r="FUZ32" s="497"/>
      <c r="FVA32" s="497"/>
      <c r="FVB32" s="497"/>
      <c r="FVC32" s="497"/>
      <c r="FVD32" s="497"/>
      <c r="FVE32" s="497"/>
      <c r="FVF32" s="497"/>
      <c r="FVG32" s="497"/>
      <c r="FVH32" s="497"/>
      <c r="FVI32" s="497"/>
      <c r="FVJ32" s="497"/>
      <c r="FVK32" s="497"/>
      <c r="FVL32" s="497"/>
      <c r="FVM32" s="497"/>
      <c r="FVN32" s="497"/>
      <c r="FVO32" s="497"/>
      <c r="FVP32" s="497"/>
      <c r="FVQ32" s="497"/>
      <c r="FVR32" s="497"/>
      <c r="FVS32" s="497"/>
      <c r="FVT32" s="497"/>
      <c r="FVU32" s="497"/>
      <c r="FVV32" s="497"/>
      <c r="FVW32" s="497"/>
      <c r="FVX32" s="497"/>
      <c r="FVY32" s="497"/>
      <c r="FVZ32" s="497"/>
      <c r="FWA32" s="497"/>
      <c r="FWB32" s="497"/>
      <c r="FWC32" s="497"/>
      <c r="FWD32" s="497"/>
      <c r="FWE32" s="497"/>
      <c r="FWF32" s="497"/>
      <c r="FWG32" s="497"/>
      <c r="FWH32" s="497"/>
      <c r="FWI32" s="497"/>
      <c r="FWJ32" s="497"/>
      <c r="FWK32" s="497"/>
      <c r="FWL32" s="497"/>
      <c r="FWM32" s="497"/>
      <c r="FWN32" s="497"/>
      <c r="FWO32" s="497"/>
      <c r="FWP32" s="497"/>
      <c r="FWQ32" s="497"/>
      <c r="FWR32" s="497"/>
      <c r="FWS32" s="497"/>
      <c r="FWT32" s="497"/>
      <c r="FWU32" s="497"/>
      <c r="FWV32" s="497"/>
      <c r="FWW32" s="497"/>
      <c r="FWX32" s="497"/>
      <c r="FWY32" s="497"/>
      <c r="FWZ32" s="497"/>
      <c r="FXA32" s="497"/>
      <c r="FXB32" s="497"/>
      <c r="FXC32" s="497"/>
      <c r="FXD32" s="497"/>
      <c r="FXE32" s="497"/>
      <c r="FXF32" s="497"/>
      <c r="FXG32" s="497"/>
      <c r="FXH32" s="497"/>
      <c r="FXI32" s="497"/>
      <c r="FXJ32" s="497"/>
      <c r="FXK32" s="497"/>
      <c r="FXL32" s="497"/>
      <c r="FXM32" s="497"/>
      <c r="FXN32" s="497"/>
      <c r="FXO32" s="497"/>
      <c r="FXP32" s="497"/>
      <c r="FXQ32" s="497"/>
      <c r="FXR32" s="497"/>
      <c r="FXS32" s="497"/>
      <c r="FXT32" s="497"/>
      <c r="FXU32" s="497"/>
      <c r="FXV32" s="497"/>
      <c r="FXW32" s="497"/>
      <c r="FXX32" s="497"/>
      <c r="FXY32" s="497"/>
      <c r="FXZ32" s="497"/>
      <c r="FYA32" s="497"/>
      <c r="FYB32" s="497"/>
      <c r="FYC32" s="497"/>
      <c r="FYD32" s="497"/>
      <c r="FYE32" s="497"/>
      <c r="FYF32" s="497"/>
      <c r="FYG32" s="497"/>
      <c r="FYH32" s="497"/>
      <c r="FYI32" s="497"/>
      <c r="FYJ32" s="497"/>
      <c r="FYK32" s="497"/>
      <c r="FYL32" s="497"/>
      <c r="FYM32" s="497"/>
      <c r="FYN32" s="497"/>
      <c r="FYO32" s="497"/>
      <c r="FYP32" s="497"/>
      <c r="FYQ32" s="497"/>
      <c r="FYR32" s="497"/>
      <c r="FYS32" s="497"/>
      <c r="FYT32" s="497"/>
      <c r="FYU32" s="497"/>
      <c r="FYV32" s="497"/>
      <c r="FYW32" s="497"/>
      <c r="FYX32" s="497"/>
      <c r="FYY32" s="497"/>
      <c r="FYZ32" s="497"/>
      <c r="FZA32" s="497"/>
      <c r="FZB32" s="497"/>
      <c r="FZC32" s="497"/>
      <c r="FZD32" s="497"/>
      <c r="FZE32" s="497"/>
      <c r="FZF32" s="497"/>
      <c r="FZG32" s="497"/>
      <c r="FZH32" s="497"/>
      <c r="FZI32" s="497"/>
      <c r="FZJ32" s="497"/>
      <c r="FZK32" s="497"/>
      <c r="FZL32" s="497"/>
      <c r="FZM32" s="497"/>
      <c r="FZN32" s="497"/>
      <c r="FZO32" s="497"/>
      <c r="FZP32" s="497"/>
      <c r="FZQ32" s="497"/>
      <c r="FZR32" s="497"/>
      <c r="FZS32" s="497"/>
      <c r="FZT32" s="497"/>
      <c r="FZU32" s="497"/>
      <c r="FZV32" s="497"/>
      <c r="FZW32" s="497"/>
      <c r="FZX32" s="497"/>
      <c r="FZY32" s="497"/>
      <c r="FZZ32" s="497"/>
      <c r="GAA32" s="497"/>
      <c r="GAB32" s="497"/>
      <c r="GAC32" s="497"/>
      <c r="GAD32" s="497"/>
      <c r="GAE32" s="497"/>
      <c r="GAF32" s="497"/>
      <c r="GAG32" s="497"/>
      <c r="GAH32" s="497"/>
      <c r="GAI32" s="497"/>
      <c r="GAJ32" s="497"/>
      <c r="GAK32" s="497"/>
      <c r="GAL32" s="497"/>
      <c r="GAM32" s="497"/>
      <c r="GAN32" s="497"/>
      <c r="GAO32" s="497"/>
      <c r="GAP32" s="497"/>
      <c r="GAQ32" s="497"/>
      <c r="GAR32" s="497"/>
      <c r="GAS32" s="497"/>
      <c r="GAT32" s="497"/>
      <c r="GAU32" s="497"/>
      <c r="GAV32" s="497"/>
      <c r="GAW32" s="497"/>
      <c r="GAX32" s="497"/>
      <c r="GAY32" s="497"/>
      <c r="GAZ32" s="497"/>
      <c r="GBA32" s="497"/>
      <c r="GBB32" s="497"/>
      <c r="GBC32" s="497"/>
      <c r="GBD32" s="497"/>
      <c r="GBE32" s="497"/>
      <c r="GBF32" s="497"/>
      <c r="GBG32" s="497"/>
      <c r="GBH32" s="497"/>
      <c r="GBI32" s="497"/>
      <c r="GBJ32" s="497"/>
      <c r="GBK32" s="497"/>
      <c r="GBL32" s="497"/>
      <c r="GBM32" s="497"/>
      <c r="GBN32" s="497"/>
      <c r="GBO32" s="497"/>
      <c r="GBP32" s="497"/>
      <c r="GBQ32" s="497"/>
      <c r="GBR32" s="497"/>
      <c r="GBS32" s="497"/>
      <c r="GBT32" s="497"/>
      <c r="GBU32" s="497"/>
      <c r="GBV32" s="497"/>
      <c r="GBW32" s="497"/>
      <c r="GBX32" s="497"/>
      <c r="GBY32" s="497"/>
      <c r="GBZ32" s="497"/>
      <c r="GCA32" s="497"/>
      <c r="GCB32" s="497"/>
      <c r="GCC32" s="497"/>
      <c r="GCD32" s="497"/>
      <c r="GCE32" s="497"/>
      <c r="GCF32" s="497"/>
      <c r="GCG32" s="497"/>
      <c r="GCH32" s="497"/>
      <c r="GCI32" s="497"/>
      <c r="GCJ32" s="497"/>
      <c r="GCK32" s="497"/>
      <c r="GCL32" s="497"/>
      <c r="GCM32" s="497"/>
      <c r="GCN32" s="497"/>
      <c r="GCO32" s="497"/>
      <c r="GCP32" s="497"/>
      <c r="GCQ32" s="497"/>
      <c r="GCR32" s="497"/>
      <c r="GCS32" s="497"/>
      <c r="GCT32" s="497"/>
      <c r="GCU32" s="497"/>
      <c r="GCV32" s="497"/>
      <c r="GCW32" s="497"/>
      <c r="GCX32" s="497"/>
      <c r="GCY32" s="497"/>
      <c r="GCZ32" s="497"/>
      <c r="GDA32" s="497"/>
      <c r="GDB32" s="497"/>
      <c r="GDC32" s="497"/>
      <c r="GDD32" s="497"/>
      <c r="GDE32" s="497"/>
      <c r="GDF32" s="497"/>
      <c r="GDG32" s="497"/>
      <c r="GDH32" s="497"/>
      <c r="GDI32" s="497"/>
      <c r="GDJ32" s="497"/>
      <c r="GDK32" s="497"/>
      <c r="GDL32" s="497"/>
      <c r="GDM32" s="497"/>
      <c r="GDN32" s="497"/>
      <c r="GDO32" s="497"/>
      <c r="GDP32" s="497"/>
      <c r="GDQ32" s="497"/>
      <c r="GDR32" s="497"/>
      <c r="GDS32" s="497"/>
      <c r="GDT32" s="497"/>
      <c r="GDU32" s="497"/>
      <c r="GDV32" s="497"/>
      <c r="GDW32" s="497"/>
      <c r="GDX32" s="497"/>
      <c r="GDY32" s="497"/>
      <c r="GDZ32" s="497"/>
      <c r="GEA32" s="497"/>
      <c r="GEB32" s="497"/>
      <c r="GEC32" s="497"/>
      <c r="GED32" s="497"/>
      <c r="GEE32" s="497"/>
      <c r="GEF32" s="497"/>
      <c r="GEG32" s="497"/>
      <c r="GEH32" s="497"/>
      <c r="GEI32" s="497"/>
      <c r="GEJ32" s="497"/>
      <c r="GEK32" s="497"/>
      <c r="GEL32" s="497"/>
      <c r="GEM32" s="497"/>
      <c r="GEN32" s="497"/>
      <c r="GEO32" s="497"/>
      <c r="GEP32" s="497"/>
      <c r="GEQ32" s="497"/>
      <c r="GER32" s="497"/>
      <c r="GES32" s="497"/>
      <c r="GET32" s="497"/>
      <c r="GEU32" s="497"/>
      <c r="GEV32" s="497"/>
      <c r="GEW32" s="497"/>
      <c r="GEX32" s="497"/>
      <c r="GEY32" s="497"/>
      <c r="GEZ32" s="497"/>
      <c r="GFA32" s="497"/>
      <c r="GFB32" s="497"/>
      <c r="GFC32" s="497"/>
      <c r="GFD32" s="497"/>
      <c r="GFE32" s="497"/>
      <c r="GFF32" s="497"/>
      <c r="GFG32" s="497"/>
      <c r="GFH32" s="497"/>
      <c r="GFI32" s="497"/>
      <c r="GFJ32" s="497"/>
      <c r="GFK32" s="497"/>
      <c r="GFL32" s="497"/>
      <c r="GFM32" s="497"/>
      <c r="GFN32" s="497"/>
      <c r="GFO32" s="497"/>
      <c r="GFP32" s="497"/>
      <c r="GFQ32" s="497"/>
      <c r="GFR32" s="497"/>
      <c r="GFS32" s="497"/>
      <c r="GFT32" s="497"/>
      <c r="GFU32" s="497"/>
      <c r="GFV32" s="497"/>
      <c r="GFW32" s="497"/>
      <c r="GFX32" s="497"/>
      <c r="GFY32" s="497"/>
      <c r="GFZ32" s="497"/>
      <c r="GGA32" s="497"/>
      <c r="GGB32" s="497"/>
      <c r="GGC32" s="497"/>
      <c r="GGD32" s="497"/>
      <c r="GGE32" s="497"/>
      <c r="GGF32" s="497"/>
      <c r="GGG32" s="497"/>
      <c r="GGH32" s="497"/>
      <c r="GGI32" s="497"/>
      <c r="GGJ32" s="497"/>
      <c r="GGK32" s="497"/>
      <c r="GGL32" s="497"/>
      <c r="GGM32" s="497"/>
      <c r="GGN32" s="497"/>
      <c r="GGO32" s="497"/>
      <c r="GGP32" s="497"/>
      <c r="GGQ32" s="497"/>
      <c r="GGR32" s="497"/>
      <c r="GGS32" s="497"/>
      <c r="GGT32" s="497"/>
      <c r="GGU32" s="497"/>
      <c r="GGV32" s="497"/>
      <c r="GGW32" s="497"/>
      <c r="GGX32" s="497"/>
      <c r="GGY32" s="497"/>
      <c r="GGZ32" s="497"/>
      <c r="GHA32" s="497"/>
      <c r="GHB32" s="497"/>
      <c r="GHC32" s="497"/>
      <c r="GHD32" s="497"/>
      <c r="GHE32" s="497"/>
      <c r="GHF32" s="497"/>
      <c r="GHG32" s="497"/>
      <c r="GHH32" s="497"/>
      <c r="GHI32" s="497"/>
      <c r="GHJ32" s="497"/>
      <c r="GHK32" s="497"/>
      <c r="GHL32" s="497"/>
      <c r="GHM32" s="497"/>
      <c r="GHN32" s="497"/>
      <c r="GHO32" s="497"/>
      <c r="GHP32" s="497"/>
      <c r="GHQ32" s="497"/>
      <c r="GHR32" s="497"/>
      <c r="GHS32" s="497"/>
      <c r="GHT32" s="497"/>
      <c r="GHU32" s="497"/>
      <c r="GHV32" s="497"/>
      <c r="GHW32" s="497"/>
      <c r="GHX32" s="497"/>
      <c r="GHY32" s="497"/>
      <c r="GHZ32" s="497"/>
      <c r="GIA32" s="497"/>
      <c r="GIB32" s="497"/>
      <c r="GIC32" s="497"/>
      <c r="GID32" s="497"/>
      <c r="GIE32" s="497"/>
      <c r="GIF32" s="497"/>
      <c r="GIG32" s="497"/>
      <c r="GIH32" s="497"/>
      <c r="GII32" s="497"/>
      <c r="GIJ32" s="497"/>
      <c r="GIK32" s="497"/>
      <c r="GIL32" s="497"/>
      <c r="GIM32" s="497"/>
      <c r="GIN32" s="497"/>
      <c r="GIO32" s="497"/>
      <c r="GIP32" s="497"/>
      <c r="GIQ32" s="497"/>
      <c r="GIR32" s="497"/>
      <c r="GIS32" s="497"/>
      <c r="GIT32" s="497"/>
      <c r="GIU32" s="497"/>
      <c r="GIV32" s="497"/>
      <c r="GIW32" s="497"/>
      <c r="GIX32" s="497"/>
      <c r="GIY32" s="497"/>
      <c r="GIZ32" s="497"/>
      <c r="GJA32" s="497"/>
      <c r="GJB32" s="497"/>
      <c r="GJC32" s="497"/>
      <c r="GJD32" s="497"/>
      <c r="GJE32" s="497"/>
      <c r="GJF32" s="497"/>
      <c r="GJG32" s="497"/>
      <c r="GJH32" s="497"/>
      <c r="GJI32" s="497"/>
      <c r="GJJ32" s="497"/>
      <c r="GJK32" s="497"/>
      <c r="GJL32" s="497"/>
      <c r="GJM32" s="497"/>
      <c r="GJN32" s="497"/>
      <c r="GJO32" s="497"/>
      <c r="GJP32" s="497"/>
      <c r="GJQ32" s="497"/>
      <c r="GJR32" s="497"/>
      <c r="GJS32" s="497"/>
      <c r="GJT32" s="497"/>
      <c r="GJU32" s="497"/>
      <c r="GJV32" s="497"/>
      <c r="GJW32" s="497"/>
      <c r="GJX32" s="497"/>
      <c r="GJY32" s="497"/>
      <c r="GJZ32" s="497"/>
      <c r="GKA32" s="497"/>
      <c r="GKB32" s="497"/>
      <c r="GKC32" s="497"/>
      <c r="GKD32" s="497"/>
      <c r="GKE32" s="497"/>
      <c r="GKF32" s="497"/>
      <c r="GKG32" s="497"/>
      <c r="GKH32" s="497"/>
      <c r="GKI32" s="497"/>
      <c r="GKJ32" s="497"/>
      <c r="GKK32" s="497"/>
      <c r="GKL32" s="497"/>
      <c r="GKM32" s="497"/>
      <c r="GKN32" s="497"/>
      <c r="GKO32" s="497"/>
      <c r="GKP32" s="497"/>
      <c r="GKQ32" s="497"/>
      <c r="GKR32" s="497"/>
      <c r="GKS32" s="497"/>
      <c r="GKT32" s="497"/>
      <c r="GKU32" s="497"/>
      <c r="GKV32" s="497"/>
      <c r="GKW32" s="497"/>
      <c r="GKX32" s="497"/>
      <c r="GKY32" s="497"/>
      <c r="GKZ32" s="497"/>
      <c r="GLA32" s="497"/>
      <c r="GLB32" s="497"/>
      <c r="GLC32" s="497"/>
      <c r="GLD32" s="497"/>
      <c r="GLE32" s="497"/>
      <c r="GLF32" s="497"/>
      <c r="GLG32" s="497"/>
      <c r="GLH32" s="497"/>
      <c r="GLI32" s="497"/>
      <c r="GLJ32" s="497"/>
      <c r="GLK32" s="497"/>
      <c r="GLL32" s="497"/>
      <c r="GLM32" s="497"/>
      <c r="GLN32" s="497"/>
      <c r="GLO32" s="497"/>
      <c r="GLP32" s="497"/>
      <c r="GLQ32" s="497"/>
      <c r="GLR32" s="497"/>
      <c r="GLS32" s="497"/>
      <c r="GLT32" s="497"/>
      <c r="GLU32" s="497"/>
      <c r="GLV32" s="497"/>
      <c r="GLW32" s="497"/>
      <c r="GLX32" s="497"/>
      <c r="GLY32" s="497"/>
      <c r="GLZ32" s="497"/>
      <c r="GMA32" s="497"/>
      <c r="GMB32" s="497"/>
      <c r="GMC32" s="497"/>
      <c r="GMD32" s="497"/>
      <c r="GME32" s="497"/>
      <c r="GMF32" s="497"/>
      <c r="GMG32" s="497"/>
      <c r="GMH32" s="497"/>
      <c r="GMI32" s="497"/>
      <c r="GMJ32" s="497"/>
      <c r="GMK32" s="497"/>
      <c r="GML32" s="497"/>
      <c r="GMM32" s="497"/>
      <c r="GMN32" s="497"/>
      <c r="GMO32" s="497"/>
      <c r="GMP32" s="497"/>
      <c r="GMQ32" s="497"/>
      <c r="GMR32" s="497"/>
      <c r="GMS32" s="497"/>
      <c r="GMT32" s="497"/>
      <c r="GMU32" s="497"/>
      <c r="GMV32" s="497"/>
      <c r="GMW32" s="497"/>
      <c r="GMX32" s="497"/>
      <c r="GMY32" s="497"/>
      <c r="GMZ32" s="497"/>
      <c r="GNA32" s="497"/>
      <c r="GNB32" s="497"/>
      <c r="GNC32" s="497"/>
      <c r="GND32" s="497"/>
      <c r="GNE32" s="497"/>
      <c r="GNF32" s="497"/>
      <c r="GNG32" s="497"/>
      <c r="GNH32" s="497"/>
      <c r="GNI32" s="497"/>
      <c r="GNJ32" s="497"/>
      <c r="GNK32" s="497"/>
      <c r="GNL32" s="497"/>
      <c r="GNM32" s="497"/>
      <c r="GNN32" s="497"/>
      <c r="GNO32" s="497"/>
      <c r="GNP32" s="497"/>
      <c r="GNQ32" s="497"/>
      <c r="GNR32" s="497"/>
      <c r="GNS32" s="497"/>
      <c r="GNT32" s="497"/>
      <c r="GNU32" s="497"/>
      <c r="GNV32" s="497"/>
      <c r="GNW32" s="497"/>
      <c r="GNX32" s="497"/>
      <c r="GNY32" s="497"/>
      <c r="GNZ32" s="497"/>
      <c r="GOA32" s="497"/>
      <c r="GOB32" s="497"/>
      <c r="GOC32" s="497"/>
      <c r="GOD32" s="497"/>
      <c r="GOE32" s="497"/>
      <c r="GOF32" s="497"/>
      <c r="GOG32" s="497"/>
      <c r="GOH32" s="497"/>
      <c r="GOI32" s="497"/>
      <c r="GOJ32" s="497"/>
      <c r="GOK32" s="497"/>
      <c r="GOL32" s="497"/>
      <c r="GOM32" s="497"/>
      <c r="GON32" s="497"/>
      <c r="GOO32" s="497"/>
      <c r="GOP32" s="497"/>
      <c r="GOQ32" s="497"/>
      <c r="GOR32" s="497"/>
      <c r="GOS32" s="497"/>
      <c r="GOT32" s="497"/>
      <c r="GOU32" s="497"/>
      <c r="GOV32" s="497"/>
      <c r="GOW32" s="497"/>
      <c r="GOX32" s="497"/>
      <c r="GOY32" s="497"/>
      <c r="GOZ32" s="497"/>
      <c r="GPA32" s="497"/>
      <c r="GPB32" s="497"/>
      <c r="GPC32" s="497"/>
      <c r="GPD32" s="497"/>
      <c r="GPE32" s="497"/>
      <c r="GPF32" s="497"/>
      <c r="GPG32" s="497"/>
      <c r="GPH32" s="497"/>
      <c r="GPI32" s="497"/>
      <c r="GPJ32" s="497"/>
      <c r="GPK32" s="497"/>
      <c r="GPL32" s="497"/>
      <c r="GPM32" s="497"/>
      <c r="GPN32" s="497"/>
      <c r="GPO32" s="497"/>
      <c r="GPP32" s="497"/>
      <c r="GPQ32" s="497"/>
      <c r="GPR32" s="497"/>
      <c r="GPS32" s="497"/>
      <c r="GPT32" s="497"/>
      <c r="GPU32" s="497"/>
      <c r="GPV32" s="497"/>
      <c r="GPW32" s="497"/>
      <c r="GPX32" s="497"/>
      <c r="GPY32" s="497"/>
      <c r="GPZ32" s="497"/>
      <c r="GQA32" s="497"/>
      <c r="GQB32" s="497"/>
      <c r="GQC32" s="497"/>
      <c r="GQD32" s="497"/>
      <c r="GQE32" s="497"/>
      <c r="GQF32" s="497"/>
      <c r="GQG32" s="497"/>
      <c r="GQH32" s="497"/>
      <c r="GQI32" s="497"/>
      <c r="GQJ32" s="497"/>
      <c r="GQK32" s="497"/>
      <c r="GQL32" s="497"/>
      <c r="GQM32" s="497"/>
      <c r="GQN32" s="497"/>
      <c r="GQO32" s="497"/>
      <c r="GQP32" s="497"/>
      <c r="GQQ32" s="497"/>
      <c r="GQR32" s="497"/>
      <c r="GQS32" s="497"/>
      <c r="GQT32" s="497"/>
      <c r="GQU32" s="497"/>
      <c r="GQV32" s="497"/>
      <c r="GQW32" s="497"/>
      <c r="GQX32" s="497"/>
      <c r="GQY32" s="497"/>
      <c r="GQZ32" s="497"/>
      <c r="GRA32" s="497"/>
      <c r="GRB32" s="497"/>
      <c r="GRC32" s="497"/>
      <c r="GRD32" s="497"/>
      <c r="GRE32" s="497"/>
      <c r="GRF32" s="497"/>
      <c r="GRG32" s="497"/>
      <c r="GRH32" s="497"/>
      <c r="GRI32" s="497"/>
      <c r="GRJ32" s="497"/>
      <c r="GRK32" s="497"/>
      <c r="GRL32" s="497"/>
      <c r="GRM32" s="497"/>
      <c r="GRN32" s="497"/>
      <c r="GRO32" s="497"/>
      <c r="GRP32" s="497"/>
      <c r="GRQ32" s="497"/>
      <c r="GRR32" s="497"/>
      <c r="GRS32" s="497"/>
      <c r="GRT32" s="497"/>
      <c r="GRU32" s="497"/>
      <c r="GRV32" s="497"/>
      <c r="GRW32" s="497"/>
      <c r="GRX32" s="497"/>
      <c r="GRY32" s="497"/>
      <c r="GRZ32" s="497"/>
      <c r="GSA32" s="497"/>
      <c r="GSB32" s="497"/>
      <c r="GSC32" s="497"/>
      <c r="GSD32" s="497"/>
      <c r="GSE32" s="497"/>
      <c r="GSF32" s="497"/>
      <c r="GSG32" s="497"/>
      <c r="GSH32" s="497"/>
      <c r="GSI32" s="497"/>
      <c r="GSJ32" s="497"/>
      <c r="GSK32" s="497"/>
      <c r="GSL32" s="497"/>
      <c r="GSM32" s="497"/>
      <c r="GSN32" s="497"/>
      <c r="GSO32" s="497"/>
      <c r="GSP32" s="497"/>
      <c r="GSQ32" s="497"/>
      <c r="GSR32" s="497"/>
      <c r="GSS32" s="497"/>
      <c r="GST32" s="497"/>
      <c r="GSU32" s="497"/>
      <c r="GSV32" s="497"/>
      <c r="GSW32" s="497"/>
      <c r="GSX32" s="497"/>
      <c r="GSY32" s="497"/>
      <c r="GSZ32" s="497"/>
      <c r="GTA32" s="497"/>
      <c r="GTB32" s="497"/>
      <c r="GTC32" s="497"/>
      <c r="GTD32" s="497"/>
      <c r="GTE32" s="497"/>
      <c r="GTF32" s="497"/>
      <c r="GTG32" s="497"/>
      <c r="GTH32" s="497"/>
      <c r="GTI32" s="497"/>
      <c r="GTJ32" s="497"/>
      <c r="GTK32" s="497"/>
      <c r="GTL32" s="497"/>
      <c r="GTM32" s="497"/>
      <c r="GTN32" s="497"/>
      <c r="GTO32" s="497"/>
      <c r="GTP32" s="497"/>
      <c r="GTQ32" s="497"/>
      <c r="GTR32" s="497"/>
      <c r="GTS32" s="497"/>
      <c r="GTT32" s="497"/>
      <c r="GTU32" s="497"/>
      <c r="GTV32" s="497"/>
      <c r="GTW32" s="497"/>
      <c r="GTX32" s="497"/>
      <c r="GTY32" s="497"/>
      <c r="GTZ32" s="497"/>
      <c r="GUA32" s="497"/>
      <c r="GUB32" s="497"/>
      <c r="GUC32" s="497"/>
      <c r="GUD32" s="497"/>
      <c r="GUE32" s="497"/>
      <c r="GUF32" s="497"/>
      <c r="GUG32" s="497"/>
      <c r="GUH32" s="497"/>
      <c r="GUI32" s="497"/>
      <c r="GUJ32" s="497"/>
      <c r="GUK32" s="497"/>
      <c r="GUL32" s="497"/>
      <c r="GUM32" s="497"/>
      <c r="GUN32" s="497"/>
      <c r="GUO32" s="497"/>
      <c r="GUP32" s="497"/>
      <c r="GUQ32" s="497"/>
      <c r="GUR32" s="497"/>
      <c r="GUS32" s="497"/>
      <c r="GUT32" s="497"/>
      <c r="GUU32" s="497"/>
      <c r="GUV32" s="497"/>
      <c r="GUW32" s="497"/>
      <c r="GUX32" s="497"/>
      <c r="GUY32" s="497"/>
      <c r="GUZ32" s="497"/>
      <c r="GVA32" s="497"/>
      <c r="GVB32" s="497"/>
      <c r="GVC32" s="497"/>
      <c r="GVD32" s="497"/>
      <c r="GVE32" s="497"/>
      <c r="GVF32" s="497"/>
      <c r="GVG32" s="497"/>
      <c r="GVH32" s="497"/>
      <c r="GVI32" s="497"/>
      <c r="GVJ32" s="497"/>
      <c r="GVK32" s="497"/>
      <c r="GVL32" s="497"/>
      <c r="GVM32" s="497"/>
      <c r="GVN32" s="497"/>
      <c r="GVO32" s="497"/>
      <c r="GVP32" s="497"/>
      <c r="GVQ32" s="497"/>
      <c r="GVR32" s="497"/>
      <c r="GVS32" s="497"/>
      <c r="GVT32" s="497"/>
      <c r="GVU32" s="497"/>
      <c r="GVV32" s="497"/>
      <c r="GVW32" s="497"/>
      <c r="GVX32" s="497"/>
      <c r="GVY32" s="497"/>
      <c r="GVZ32" s="497"/>
      <c r="GWA32" s="497"/>
      <c r="GWB32" s="497"/>
      <c r="GWC32" s="497"/>
      <c r="GWD32" s="497"/>
      <c r="GWE32" s="497"/>
      <c r="GWF32" s="497"/>
      <c r="GWG32" s="497"/>
      <c r="GWH32" s="497"/>
      <c r="GWI32" s="497"/>
      <c r="GWJ32" s="497"/>
      <c r="GWK32" s="497"/>
      <c r="GWL32" s="497"/>
      <c r="GWM32" s="497"/>
      <c r="GWN32" s="497"/>
      <c r="GWO32" s="497"/>
      <c r="GWP32" s="497"/>
      <c r="GWQ32" s="497"/>
      <c r="GWR32" s="497"/>
      <c r="GWS32" s="497"/>
      <c r="GWT32" s="497"/>
      <c r="GWU32" s="497"/>
      <c r="GWV32" s="497"/>
      <c r="GWW32" s="497"/>
      <c r="GWX32" s="497"/>
      <c r="GWY32" s="497"/>
      <c r="GWZ32" s="497"/>
      <c r="GXA32" s="497"/>
      <c r="GXB32" s="497"/>
      <c r="GXC32" s="497"/>
      <c r="GXD32" s="497"/>
      <c r="GXE32" s="497"/>
      <c r="GXF32" s="497"/>
      <c r="GXG32" s="497"/>
      <c r="GXH32" s="497"/>
      <c r="GXI32" s="497"/>
      <c r="GXJ32" s="497"/>
      <c r="GXK32" s="497"/>
      <c r="GXL32" s="497"/>
      <c r="GXM32" s="497"/>
      <c r="GXN32" s="497"/>
      <c r="GXO32" s="497"/>
      <c r="GXP32" s="497"/>
      <c r="GXQ32" s="497"/>
      <c r="GXR32" s="497"/>
      <c r="GXS32" s="497"/>
      <c r="GXT32" s="497"/>
      <c r="GXU32" s="497"/>
      <c r="GXV32" s="497"/>
      <c r="GXW32" s="497"/>
      <c r="GXX32" s="497"/>
      <c r="GXY32" s="497"/>
      <c r="GXZ32" s="497"/>
      <c r="GYA32" s="497"/>
      <c r="GYB32" s="497"/>
      <c r="GYC32" s="497"/>
      <c r="GYD32" s="497"/>
      <c r="GYE32" s="497"/>
      <c r="GYF32" s="497"/>
      <c r="GYG32" s="497"/>
      <c r="GYH32" s="497"/>
      <c r="GYI32" s="497"/>
      <c r="GYJ32" s="497"/>
      <c r="GYK32" s="497"/>
      <c r="GYL32" s="497"/>
      <c r="GYM32" s="497"/>
      <c r="GYN32" s="497"/>
      <c r="GYO32" s="497"/>
      <c r="GYP32" s="497"/>
      <c r="GYQ32" s="497"/>
      <c r="GYR32" s="497"/>
      <c r="GYS32" s="497"/>
      <c r="GYT32" s="497"/>
      <c r="GYU32" s="497"/>
      <c r="GYV32" s="497"/>
      <c r="GYW32" s="497"/>
      <c r="GYX32" s="497"/>
      <c r="GYY32" s="497"/>
      <c r="GYZ32" s="497"/>
      <c r="GZA32" s="497"/>
      <c r="GZB32" s="497"/>
      <c r="GZC32" s="497"/>
      <c r="GZD32" s="497"/>
      <c r="GZE32" s="497"/>
      <c r="GZF32" s="497"/>
      <c r="GZG32" s="497"/>
      <c r="GZH32" s="497"/>
      <c r="GZI32" s="497"/>
      <c r="GZJ32" s="497"/>
      <c r="GZK32" s="497"/>
      <c r="GZL32" s="497"/>
      <c r="GZM32" s="497"/>
      <c r="GZN32" s="497"/>
      <c r="GZO32" s="497"/>
      <c r="GZP32" s="497"/>
      <c r="GZQ32" s="497"/>
      <c r="GZR32" s="497"/>
      <c r="GZS32" s="497"/>
      <c r="GZT32" s="497"/>
      <c r="GZU32" s="497"/>
      <c r="GZV32" s="497"/>
      <c r="GZW32" s="497"/>
      <c r="GZX32" s="497"/>
      <c r="GZY32" s="497"/>
      <c r="GZZ32" s="497"/>
      <c r="HAA32" s="497"/>
      <c r="HAB32" s="497"/>
      <c r="HAC32" s="497"/>
      <c r="HAD32" s="497"/>
      <c r="HAE32" s="497"/>
      <c r="HAF32" s="497"/>
      <c r="HAG32" s="497"/>
      <c r="HAH32" s="497"/>
      <c r="HAI32" s="497"/>
      <c r="HAJ32" s="497"/>
      <c r="HAK32" s="497"/>
      <c r="HAL32" s="497"/>
      <c r="HAM32" s="497"/>
      <c r="HAN32" s="497"/>
      <c r="HAO32" s="497"/>
      <c r="HAP32" s="497"/>
      <c r="HAQ32" s="497"/>
      <c r="HAR32" s="497"/>
      <c r="HAS32" s="497"/>
      <c r="HAT32" s="497"/>
      <c r="HAU32" s="497"/>
      <c r="HAV32" s="497"/>
      <c r="HAW32" s="497"/>
      <c r="HAX32" s="497"/>
      <c r="HAY32" s="497"/>
      <c r="HAZ32" s="497"/>
      <c r="HBA32" s="497"/>
      <c r="HBB32" s="497"/>
      <c r="HBC32" s="497"/>
      <c r="HBD32" s="497"/>
      <c r="HBE32" s="497"/>
      <c r="HBF32" s="497"/>
      <c r="HBG32" s="497"/>
      <c r="HBH32" s="497"/>
      <c r="HBI32" s="497"/>
      <c r="HBJ32" s="497"/>
      <c r="HBK32" s="497"/>
      <c r="HBL32" s="497"/>
      <c r="HBM32" s="497"/>
      <c r="HBN32" s="497"/>
      <c r="HBO32" s="497"/>
      <c r="HBP32" s="497"/>
      <c r="HBQ32" s="497"/>
      <c r="HBR32" s="497"/>
      <c r="HBS32" s="497"/>
      <c r="HBT32" s="497"/>
      <c r="HBU32" s="497"/>
      <c r="HBV32" s="497"/>
      <c r="HBW32" s="497"/>
      <c r="HBX32" s="497"/>
      <c r="HBY32" s="497"/>
      <c r="HBZ32" s="497"/>
      <c r="HCA32" s="497"/>
      <c r="HCB32" s="497"/>
      <c r="HCC32" s="497"/>
      <c r="HCD32" s="497"/>
      <c r="HCE32" s="497"/>
      <c r="HCF32" s="497"/>
      <c r="HCG32" s="497"/>
      <c r="HCH32" s="497"/>
      <c r="HCI32" s="497"/>
      <c r="HCJ32" s="497"/>
      <c r="HCK32" s="497"/>
      <c r="HCL32" s="497"/>
      <c r="HCM32" s="497"/>
      <c r="HCN32" s="497"/>
      <c r="HCO32" s="497"/>
      <c r="HCP32" s="497"/>
      <c r="HCQ32" s="497"/>
      <c r="HCR32" s="497"/>
      <c r="HCS32" s="497"/>
      <c r="HCT32" s="497"/>
      <c r="HCU32" s="497"/>
      <c r="HCV32" s="497"/>
      <c r="HCW32" s="497"/>
      <c r="HCX32" s="497"/>
      <c r="HCY32" s="497"/>
      <c r="HCZ32" s="497"/>
      <c r="HDA32" s="497"/>
      <c r="HDB32" s="497"/>
      <c r="HDC32" s="497"/>
      <c r="HDD32" s="497"/>
      <c r="HDE32" s="497"/>
      <c r="HDF32" s="497"/>
      <c r="HDG32" s="497"/>
      <c r="HDH32" s="497"/>
      <c r="HDI32" s="497"/>
      <c r="HDJ32" s="497"/>
      <c r="HDK32" s="497"/>
      <c r="HDL32" s="497"/>
      <c r="HDM32" s="497"/>
      <c r="HDN32" s="497"/>
      <c r="HDO32" s="497"/>
      <c r="HDP32" s="497"/>
      <c r="HDQ32" s="497"/>
      <c r="HDR32" s="497"/>
      <c r="HDS32" s="497"/>
      <c r="HDT32" s="497"/>
      <c r="HDU32" s="497"/>
      <c r="HDV32" s="497"/>
      <c r="HDW32" s="497"/>
      <c r="HDX32" s="497"/>
      <c r="HDY32" s="497"/>
      <c r="HDZ32" s="497"/>
      <c r="HEA32" s="497"/>
      <c r="HEB32" s="497"/>
      <c r="HEC32" s="497"/>
      <c r="HED32" s="497"/>
      <c r="HEE32" s="497"/>
      <c r="HEF32" s="497"/>
      <c r="HEG32" s="497"/>
      <c r="HEH32" s="497"/>
      <c r="HEI32" s="497"/>
      <c r="HEJ32" s="497"/>
      <c r="HEK32" s="497"/>
      <c r="HEL32" s="497"/>
      <c r="HEM32" s="497"/>
      <c r="HEN32" s="497"/>
      <c r="HEO32" s="497"/>
      <c r="HEP32" s="497"/>
      <c r="HEQ32" s="497"/>
      <c r="HER32" s="497"/>
      <c r="HES32" s="497"/>
      <c r="HET32" s="497"/>
      <c r="HEU32" s="497"/>
      <c r="HEV32" s="497"/>
      <c r="HEW32" s="497"/>
      <c r="HEX32" s="497"/>
      <c r="HEY32" s="497"/>
      <c r="HEZ32" s="497"/>
      <c r="HFA32" s="497"/>
      <c r="HFB32" s="497"/>
      <c r="HFC32" s="497"/>
      <c r="HFD32" s="497"/>
      <c r="HFE32" s="497"/>
      <c r="HFF32" s="497"/>
      <c r="HFG32" s="497"/>
      <c r="HFH32" s="497"/>
      <c r="HFI32" s="497"/>
      <c r="HFJ32" s="497"/>
      <c r="HFK32" s="497"/>
      <c r="HFL32" s="497"/>
      <c r="HFM32" s="497"/>
      <c r="HFN32" s="497"/>
      <c r="HFO32" s="497"/>
      <c r="HFP32" s="497"/>
      <c r="HFQ32" s="497"/>
      <c r="HFR32" s="497"/>
      <c r="HFS32" s="497"/>
      <c r="HFT32" s="497"/>
      <c r="HFU32" s="497"/>
      <c r="HFV32" s="497"/>
      <c r="HFW32" s="497"/>
      <c r="HFX32" s="497"/>
      <c r="HFY32" s="497"/>
      <c r="HFZ32" s="497"/>
      <c r="HGA32" s="497"/>
      <c r="HGB32" s="497"/>
      <c r="HGC32" s="497"/>
      <c r="HGD32" s="497"/>
      <c r="HGE32" s="497"/>
      <c r="HGF32" s="497"/>
      <c r="HGG32" s="497"/>
      <c r="HGH32" s="497"/>
      <c r="HGI32" s="497"/>
      <c r="HGJ32" s="497"/>
      <c r="HGK32" s="497"/>
      <c r="HGL32" s="497"/>
      <c r="HGM32" s="497"/>
      <c r="HGN32" s="497"/>
      <c r="HGO32" s="497"/>
      <c r="HGP32" s="497"/>
      <c r="HGQ32" s="497"/>
      <c r="HGR32" s="497"/>
      <c r="HGS32" s="497"/>
      <c r="HGT32" s="497"/>
      <c r="HGU32" s="497"/>
      <c r="HGV32" s="497"/>
      <c r="HGW32" s="497"/>
      <c r="HGX32" s="497"/>
      <c r="HGY32" s="497"/>
      <c r="HGZ32" s="497"/>
      <c r="HHA32" s="497"/>
      <c r="HHB32" s="497"/>
      <c r="HHC32" s="497"/>
      <c r="HHD32" s="497"/>
      <c r="HHE32" s="497"/>
      <c r="HHF32" s="497"/>
      <c r="HHG32" s="497"/>
      <c r="HHH32" s="497"/>
      <c r="HHI32" s="497"/>
      <c r="HHJ32" s="497"/>
      <c r="HHK32" s="497"/>
      <c r="HHL32" s="497"/>
      <c r="HHM32" s="497"/>
      <c r="HHN32" s="497"/>
      <c r="HHO32" s="497"/>
      <c r="HHP32" s="497"/>
      <c r="HHQ32" s="497"/>
      <c r="HHR32" s="497"/>
      <c r="HHS32" s="497"/>
      <c r="HHT32" s="497"/>
      <c r="HHU32" s="497"/>
      <c r="HHV32" s="497"/>
      <c r="HHW32" s="497"/>
      <c r="HHX32" s="497"/>
      <c r="HHY32" s="497"/>
      <c r="HHZ32" s="497"/>
      <c r="HIA32" s="497"/>
      <c r="HIB32" s="497"/>
      <c r="HIC32" s="497"/>
      <c r="HID32" s="497"/>
      <c r="HIE32" s="497"/>
      <c r="HIF32" s="497"/>
      <c r="HIG32" s="497"/>
      <c r="HIH32" s="497"/>
      <c r="HII32" s="497"/>
      <c r="HIJ32" s="497"/>
      <c r="HIK32" s="497"/>
      <c r="HIL32" s="497"/>
      <c r="HIM32" s="497"/>
      <c r="HIN32" s="497"/>
      <c r="HIO32" s="497"/>
      <c r="HIP32" s="497"/>
      <c r="HIQ32" s="497"/>
      <c r="HIR32" s="497"/>
      <c r="HIS32" s="497"/>
      <c r="HIT32" s="497"/>
      <c r="HIU32" s="497"/>
      <c r="HIV32" s="497"/>
      <c r="HIW32" s="497"/>
      <c r="HIX32" s="497"/>
      <c r="HIY32" s="497"/>
      <c r="HIZ32" s="497"/>
      <c r="HJA32" s="497"/>
      <c r="HJB32" s="497"/>
      <c r="HJC32" s="497"/>
      <c r="HJD32" s="497"/>
      <c r="HJE32" s="497"/>
      <c r="HJF32" s="497"/>
      <c r="HJG32" s="497"/>
      <c r="HJH32" s="497"/>
      <c r="HJI32" s="497"/>
      <c r="HJJ32" s="497"/>
      <c r="HJK32" s="497"/>
      <c r="HJL32" s="497"/>
      <c r="HJM32" s="497"/>
      <c r="HJN32" s="497"/>
      <c r="HJO32" s="497"/>
      <c r="HJP32" s="497"/>
      <c r="HJQ32" s="497"/>
      <c r="HJR32" s="497"/>
      <c r="HJS32" s="497"/>
      <c r="HJT32" s="497"/>
      <c r="HJU32" s="497"/>
      <c r="HJV32" s="497"/>
      <c r="HJW32" s="497"/>
      <c r="HJX32" s="497"/>
      <c r="HJY32" s="497"/>
      <c r="HJZ32" s="497"/>
      <c r="HKA32" s="497"/>
      <c r="HKB32" s="497"/>
      <c r="HKC32" s="497"/>
      <c r="HKD32" s="497"/>
      <c r="HKE32" s="497"/>
      <c r="HKF32" s="497"/>
      <c r="HKG32" s="497"/>
      <c r="HKH32" s="497"/>
      <c r="HKI32" s="497"/>
      <c r="HKJ32" s="497"/>
      <c r="HKK32" s="497"/>
      <c r="HKL32" s="497"/>
      <c r="HKM32" s="497"/>
      <c r="HKN32" s="497"/>
      <c r="HKO32" s="497"/>
      <c r="HKP32" s="497"/>
      <c r="HKQ32" s="497"/>
      <c r="HKR32" s="497"/>
      <c r="HKS32" s="497"/>
      <c r="HKT32" s="497"/>
      <c r="HKU32" s="497"/>
      <c r="HKV32" s="497"/>
      <c r="HKW32" s="497"/>
      <c r="HKX32" s="497"/>
      <c r="HKY32" s="497"/>
      <c r="HKZ32" s="497"/>
      <c r="HLA32" s="497"/>
      <c r="HLB32" s="497"/>
      <c r="HLC32" s="497"/>
      <c r="HLD32" s="497"/>
      <c r="HLE32" s="497"/>
      <c r="HLF32" s="497"/>
      <c r="HLG32" s="497"/>
      <c r="HLH32" s="497"/>
      <c r="HLI32" s="497"/>
      <c r="HLJ32" s="497"/>
      <c r="HLK32" s="497"/>
      <c r="HLL32" s="497"/>
      <c r="HLM32" s="497"/>
      <c r="HLN32" s="497"/>
      <c r="HLO32" s="497"/>
      <c r="HLP32" s="497"/>
      <c r="HLQ32" s="497"/>
      <c r="HLR32" s="497"/>
      <c r="HLS32" s="497"/>
      <c r="HLT32" s="497"/>
      <c r="HLU32" s="497"/>
      <c r="HLV32" s="497"/>
      <c r="HLW32" s="497"/>
      <c r="HLX32" s="497"/>
      <c r="HLY32" s="497"/>
      <c r="HLZ32" s="497"/>
      <c r="HMA32" s="497"/>
      <c r="HMB32" s="497"/>
      <c r="HMC32" s="497"/>
      <c r="HMD32" s="497"/>
      <c r="HME32" s="497"/>
      <c r="HMF32" s="497"/>
      <c r="HMG32" s="497"/>
      <c r="HMH32" s="497"/>
      <c r="HMI32" s="497"/>
      <c r="HMJ32" s="497"/>
      <c r="HMK32" s="497"/>
      <c r="HML32" s="497"/>
      <c r="HMM32" s="497"/>
      <c r="HMN32" s="497"/>
      <c r="HMO32" s="497"/>
      <c r="HMP32" s="497"/>
      <c r="HMQ32" s="497"/>
      <c r="HMR32" s="497"/>
      <c r="HMS32" s="497"/>
      <c r="HMT32" s="497"/>
      <c r="HMU32" s="497"/>
      <c r="HMV32" s="497"/>
      <c r="HMW32" s="497"/>
      <c r="HMX32" s="497"/>
      <c r="HMY32" s="497"/>
      <c r="HMZ32" s="497"/>
      <c r="HNA32" s="497"/>
      <c r="HNB32" s="497"/>
      <c r="HNC32" s="497"/>
      <c r="HND32" s="497"/>
      <c r="HNE32" s="497"/>
      <c r="HNF32" s="497"/>
      <c r="HNG32" s="497"/>
      <c r="HNH32" s="497"/>
      <c r="HNI32" s="497"/>
      <c r="HNJ32" s="497"/>
      <c r="HNK32" s="497"/>
      <c r="HNL32" s="497"/>
      <c r="HNM32" s="497"/>
      <c r="HNN32" s="497"/>
      <c r="HNO32" s="497"/>
      <c r="HNP32" s="497"/>
      <c r="HNQ32" s="497"/>
      <c r="HNR32" s="497"/>
      <c r="HNS32" s="497"/>
      <c r="HNT32" s="497"/>
      <c r="HNU32" s="497"/>
      <c r="HNV32" s="497"/>
      <c r="HNW32" s="497"/>
      <c r="HNX32" s="497"/>
      <c r="HNY32" s="497"/>
      <c r="HNZ32" s="497"/>
      <c r="HOA32" s="497"/>
      <c r="HOB32" s="497"/>
      <c r="HOC32" s="497"/>
      <c r="HOD32" s="497"/>
      <c r="HOE32" s="497"/>
      <c r="HOF32" s="497"/>
      <c r="HOG32" s="497"/>
      <c r="HOH32" s="497"/>
      <c r="HOI32" s="497"/>
      <c r="HOJ32" s="497"/>
      <c r="HOK32" s="497"/>
      <c r="HOL32" s="497"/>
      <c r="HOM32" s="497"/>
      <c r="HON32" s="497"/>
      <c r="HOO32" s="497"/>
      <c r="HOP32" s="497"/>
      <c r="HOQ32" s="497"/>
      <c r="HOR32" s="497"/>
      <c r="HOS32" s="497"/>
      <c r="HOT32" s="497"/>
      <c r="HOU32" s="497"/>
      <c r="HOV32" s="497"/>
      <c r="HOW32" s="497"/>
      <c r="HOX32" s="497"/>
      <c r="HOY32" s="497"/>
      <c r="HOZ32" s="497"/>
      <c r="HPA32" s="497"/>
      <c r="HPB32" s="497"/>
      <c r="HPC32" s="497"/>
      <c r="HPD32" s="497"/>
      <c r="HPE32" s="497"/>
      <c r="HPF32" s="497"/>
      <c r="HPG32" s="497"/>
      <c r="HPH32" s="497"/>
      <c r="HPI32" s="497"/>
      <c r="HPJ32" s="497"/>
      <c r="HPK32" s="497"/>
      <c r="HPL32" s="497"/>
      <c r="HPM32" s="497"/>
      <c r="HPN32" s="497"/>
      <c r="HPO32" s="497"/>
      <c r="HPP32" s="497"/>
      <c r="HPQ32" s="497"/>
      <c r="HPR32" s="497"/>
      <c r="HPS32" s="497"/>
      <c r="HPT32" s="497"/>
      <c r="HPU32" s="497"/>
      <c r="HPV32" s="497"/>
      <c r="HPW32" s="497"/>
      <c r="HPX32" s="497"/>
      <c r="HPY32" s="497"/>
      <c r="HPZ32" s="497"/>
      <c r="HQA32" s="497"/>
      <c r="HQB32" s="497"/>
      <c r="HQC32" s="497"/>
      <c r="HQD32" s="497"/>
      <c r="HQE32" s="497"/>
      <c r="HQF32" s="497"/>
      <c r="HQG32" s="497"/>
      <c r="HQH32" s="497"/>
      <c r="HQI32" s="497"/>
      <c r="HQJ32" s="497"/>
      <c r="HQK32" s="497"/>
      <c r="HQL32" s="497"/>
      <c r="HQM32" s="497"/>
      <c r="HQN32" s="497"/>
      <c r="HQO32" s="497"/>
      <c r="HQP32" s="497"/>
      <c r="HQQ32" s="497"/>
      <c r="HQR32" s="497"/>
      <c r="HQS32" s="497"/>
      <c r="HQT32" s="497"/>
      <c r="HQU32" s="497"/>
      <c r="HQV32" s="497"/>
      <c r="HQW32" s="497"/>
      <c r="HQX32" s="497"/>
      <c r="HQY32" s="497"/>
      <c r="HQZ32" s="497"/>
      <c r="HRA32" s="497"/>
      <c r="HRB32" s="497"/>
      <c r="HRC32" s="497"/>
      <c r="HRD32" s="497"/>
      <c r="HRE32" s="497"/>
      <c r="HRF32" s="497"/>
      <c r="HRG32" s="497"/>
      <c r="HRH32" s="497"/>
      <c r="HRI32" s="497"/>
      <c r="HRJ32" s="497"/>
      <c r="HRK32" s="497"/>
      <c r="HRL32" s="497"/>
      <c r="HRM32" s="497"/>
      <c r="HRN32" s="497"/>
      <c r="HRO32" s="497"/>
      <c r="HRP32" s="497"/>
      <c r="HRQ32" s="497"/>
      <c r="HRR32" s="497"/>
      <c r="HRS32" s="497"/>
      <c r="HRT32" s="497"/>
      <c r="HRU32" s="497"/>
      <c r="HRV32" s="497"/>
      <c r="HRW32" s="497"/>
      <c r="HRX32" s="497"/>
      <c r="HRY32" s="497"/>
      <c r="HRZ32" s="497"/>
      <c r="HSA32" s="497"/>
      <c r="HSB32" s="497"/>
      <c r="HSC32" s="497"/>
      <c r="HSD32" s="497"/>
      <c r="HSE32" s="497"/>
      <c r="HSF32" s="497"/>
      <c r="HSG32" s="497"/>
      <c r="HSH32" s="497"/>
      <c r="HSI32" s="497"/>
      <c r="HSJ32" s="497"/>
      <c r="HSK32" s="497"/>
      <c r="HSL32" s="497"/>
      <c r="HSM32" s="497"/>
      <c r="HSN32" s="497"/>
      <c r="HSO32" s="497"/>
      <c r="HSP32" s="497"/>
      <c r="HSQ32" s="497"/>
      <c r="HSR32" s="497"/>
      <c r="HSS32" s="497"/>
      <c r="HST32" s="497"/>
      <c r="HSU32" s="497"/>
      <c r="HSV32" s="497"/>
      <c r="HSW32" s="497"/>
      <c r="HSX32" s="497"/>
      <c r="HSY32" s="497"/>
      <c r="HSZ32" s="497"/>
      <c r="HTA32" s="497"/>
      <c r="HTB32" s="497"/>
      <c r="HTC32" s="497"/>
      <c r="HTD32" s="497"/>
      <c r="HTE32" s="497"/>
      <c r="HTF32" s="497"/>
      <c r="HTG32" s="497"/>
      <c r="HTH32" s="497"/>
      <c r="HTI32" s="497"/>
      <c r="HTJ32" s="497"/>
      <c r="HTK32" s="497"/>
      <c r="HTL32" s="497"/>
      <c r="HTM32" s="497"/>
      <c r="HTN32" s="497"/>
      <c r="HTO32" s="497"/>
      <c r="HTP32" s="497"/>
      <c r="HTQ32" s="497"/>
      <c r="HTR32" s="497"/>
      <c r="HTS32" s="497"/>
      <c r="HTT32" s="497"/>
      <c r="HTU32" s="497"/>
      <c r="HTV32" s="497"/>
      <c r="HTW32" s="497"/>
      <c r="HTX32" s="497"/>
      <c r="HTY32" s="497"/>
      <c r="HTZ32" s="497"/>
      <c r="HUA32" s="497"/>
      <c r="HUB32" s="497"/>
      <c r="HUC32" s="497"/>
      <c r="HUD32" s="497"/>
      <c r="HUE32" s="497"/>
      <c r="HUF32" s="497"/>
      <c r="HUG32" s="497"/>
      <c r="HUH32" s="497"/>
      <c r="HUI32" s="497"/>
      <c r="HUJ32" s="497"/>
      <c r="HUK32" s="497"/>
      <c r="HUL32" s="497"/>
      <c r="HUM32" s="497"/>
      <c r="HUN32" s="497"/>
      <c r="HUO32" s="497"/>
      <c r="HUP32" s="497"/>
      <c r="HUQ32" s="497"/>
      <c r="HUR32" s="497"/>
      <c r="HUS32" s="497"/>
      <c r="HUT32" s="497"/>
      <c r="HUU32" s="497"/>
      <c r="HUV32" s="497"/>
      <c r="HUW32" s="497"/>
      <c r="HUX32" s="497"/>
      <c r="HUY32" s="497"/>
      <c r="HUZ32" s="497"/>
      <c r="HVA32" s="497"/>
      <c r="HVB32" s="497"/>
      <c r="HVC32" s="497"/>
      <c r="HVD32" s="497"/>
      <c r="HVE32" s="497"/>
      <c r="HVF32" s="497"/>
      <c r="HVG32" s="497"/>
      <c r="HVH32" s="497"/>
      <c r="HVI32" s="497"/>
      <c r="HVJ32" s="497"/>
      <c r="HVK32" s="497"/>
      <c r="HVL32" s="497"/>
      <c r="HVM32" s="497"/>
      <c r="HVN32" s="497"/>
      <c r="HVO32" s="497"/>
      <c r="HVP32" s="497"/>
      <c r="HVQ32" s="497"/>
      <c r="HVR32" s="497"/>
      <c r="HVS32" s="497"/>
      <c r="HVT32" s="497"/>
      <c r="HVU32" s="497"/>
      <c r="HVV32" s="497"/>
      <c r="HVW32" s="497"/>
      <c r="HVX32" s="497"/>
      <c r="HVY32" s="497"/>
      <c r="HVZ32" s="497"/>
      <c r="HWA32" s="497"/>
      <c r="HWB32" s="497"/>
      <c r="HWC32" s="497"/>
      <c r="HWD32" s="497"/>
      <c r="HWE32" s="497"/>
      <c r="HWF32" s="497"/>
      <c r="HWG32" s="497"/>
      <c r="HWH32" s="497"/>
      <c r="HWI32" s="497"/>
      <c r="HWJ32" s="497"/>
      <c r="HWK32" s="497"/>
      <c r="HWL32" s="497"/>
      <c r="HWM32" s="497"/>
      <c r="HWN32" s="497"/>
      <c r="HWO32" s="497"/>
      <c r="HWP32" s="497"/>
      <c r="HWQ32" s="497"/>
      <c r="HWR32" s="497"/>
      <c r="HWS32" s="497"/>
      <c r="HWT32" s="497"/>
      <c r="HWU32" s="497"/>
      <c r="HWV32" s="497"/>
      <c r="HWW32" s="497"/>
      <c r="HWX32" s="497"/>
      <c r="HWY32" s="497"/>
      <c r="HWZ32" s="497"/>
      <c r="HXA32" s="497"/>
      <c r="HXB32" s="497"/>
      <c r="HXC32" s="497"/>
      <c r="HXD32" s="497"/>
      <c r="HXE32" s="497"/>
      <c r="HXF32" s="497"/>
      <c r="HXG32" s="497"/>
      <c r="HXH32" s="497"/>
      <c r="HXI32" s="497"/>
      <c r="HXJ32" s="497"/>
      <c r="HXK32" s="497"/>
      <c r="HXL32" s="497"/>
      <c r="HXM32" s="497"/>
      <c r="HXN32" s="497"/>
      <c r="HXO32" s="497"/>
      <c r="HXP32" s="497"/>
      <c r="HXQ32" s="497"/>
      <c r="HXR32" s="497"/>
      <c r="HXS32" s="497"/>
      <c r="HXT32" s="497"/>
      <c r="HXU32" s="497"/>
      <c r="HXV32" s="497"/>
      <c r="HXW32" s="497"/>
      <c r="HXX32" s="497"/>
      <c r="HXY32" s="497"/>
      <c r="HXZ32" s="497"/>
      <c r="HYA32" s="497"/>
      <c r="HYB32" s="497"/>
      <c r="HYC32" s="497"/>
      <c r="HYD32" s="497"/>
      <c r="HYE32" s="497"/>
      <c r="HYF32" s="497"/>
      <c r="HYG32" s="497"/>
      <c r="HYH32" s="497"/>
      <c r="HYI32" s="497"/>
      <c r="HYJ32" s="497"/>
      <c r="HYK32" s="497"/>
      <c r="HYL32" s="497"/>
      <c r="HYM32" s="497"/>
      <c r="HYN32" s="497"/>
      <c r="HYO32" s="497"/>
      <c r="HYP32" s="497"/>
      <c r="HYQ32" s="497"/>
      <c r="HYR32" s="497"/>
      <c r="HYS32" s="497"/>
      <c r="HYT32" s="497"/>
      <c r="HYU32" s="497"/>
      <c r="HYV32" s="497"/>
      <c r="HYW32" s="497"/>
      <c r="HYX32" s="497"/>
      <c r="HYY32" s="497"/>
      <c r="HYZ32" s="497"/>
      <c r="HZA32" s="497"/>
      <c r="HZB32" s="497"/>
      <c r="HZC32" s="497"/>
      <c r="HZD32" s="497"/>
      <c r="HZE32" s="497"/>
      <c r="HZF32" s="497"/>
      <c r="HZG32" s="497"/>
      <c r="HZH32" s="497"/>
      <c r="HZI32" s="497"/>
      <c r="HZJ32" s="497"/>
      <c r="HZK32" s="497"/>
      <c r="HZL32" s="497"/>
      <c r="HZM32" s="497"/>
      <c r="HZN32" s="497"/>
      <c r="HZO32" s="497"/>
      <c r="HZP32" s="497"/>
      <c r="HZQ32" s="497"/>
      <c r="HZR32" s="497"/>
      <c r="HZS32" s="497"/>
      <c r="HZT32" s="497"/>
      <c r="HZU32" s="497"/>
      <c r="HZV32" s="497"/>
      <c r="HZW32" s="497"/>
      <c r="HZX32" s="497"/>
      <c r="HZY32" s="497"/>
      <c r="HZZ32" s="497"/>
      <c r="IAA32" s="497"/>
      <c r="IAB32" s="497"/>
      <c r="IAC32" s="497"/>
      <c r="IAD32" s="497"/>
      <c r="IAE32" s="497"/>
      <c r="IAF32" s="497"/>
      <c r="IAG32" s="497"/>
      <c r="IAH32" s="497"/>
      <c r="IAI32" s="497"/>
      <c r="IAJ32" s="497"/>
      <c r="IAK32" s="497"/>
      <c r="IAL32" s="497"/>
      <c r="IAM32" s="497"/>
      <c r="IAN32" s="497"/>
      <c r="IAO32" s="497"/>
      <c r="IAP32" s="497"/>
      <c r="IAQ32" s="497"/>
      <c r="IAR32" s="497"/>
      <c r="IAS32" s="497"/>
      <c r="IAT32" s="497"/>
      <c r="IAU32" s="497"/>
      <c r="IAV32" s="497"/>
      <c r="IAW32" s="497"/>
      <c r="IAX32" s="497"/>
      <c r="IAY32" s="497"/>
      <c r="IAZ32" s="497"/>
      <c r="IBA32" s="497"/>
      <c r="IBB32" s="497"/>
      <c r="IBC32" s="497"/>
      <c r="IBD32" s="497"/>
      <c r="IBE32" s="497"/>
      <c r="IBF32" s="497"/>
      <c r="IBG32" s="497"/>
      <c r="IBH32" s="497"/>
      <c r="IBI32" s="497"/>
      <c r="IBJ32" s="497"/>
      <c r="IBK32" s="497"/>
      <c r="IBL32" s="497"/>
      <c r="IBM32" s="497"/>
      <c r="IBN32" s="497"/>
      <c r="IBO32" s="497"/>
      <c r="IBP32" s="497"/>
      <c r="IBQ32" s="497"/>
      <c r="IBR32" s="497"/>
      <c r="IBS32" s="497"/>
      <c r="IBT32" s="497"/>
      <c r="IBU32" s="497"/>
      <c r="IBV32" s="497"/>
      <c r="IBW32" s="497"/>
      <c r="IBX32" s="497"/>
      <c r="IBY32" s="497"/>
      <c r="IBZ32" s="497"/>
      <c r="ICA32" s="497"/>
      <c r="ICB32" s="497"/>
      <c r="ICC32" s="497"/>
      <c r="ICD32" s="497"/>
      <c r="ICE32" s="497"/>
      <c r="ICF32" s="497"/>
      <c r="ICG32" s="497"/>
      <c r="ICH32" s="497"/>
      <c r="ICI32" s="497"/>
      <c r="ICJ32" s="497"/>
      <c r="ICK32" s="497"/>
      <c r="ICL32" s="497"/>
      <c r="ICM32" s="497"/>
      <c r="ICN32" s="497"/>
      <c r="ICO32" s="497"/>
      <c r="ICP32" s="497"/>
      <c r="ICQ32" s="497"/>
      <c r="ICR32" s="497"/>
      <c r="ICS32" s="497"/>
      <c r="ICT32" s="497"/>
      <c r="ICU32" s="497"/>
      <c r="ICV32" s="497"/>
      <c r="ICW32" s="497"/>
      <c r="ICX32" s="497"/>
      <c r="ICY32" s="497"/>
      <c r="ICZ32" s="497"/>
      <c r="IDA32" s="497"/>
      <c r="IDB32" s="497"/>
      <c r="IDC32" s="497"/>
      <c r="IDD32" s="497"/>
      <c r="IDE32" s="497"/>
      <c r="IDF32" s="497"/>
      <c r="IDG32" s="497"/>
      <c r="IDH32" s="497"/>
      <c r="IDI32" s="497"/>
      <c r="IDJ32" s="497"/>
      <c r="IDK32" s="497"/>
      <c r="IDL32" s="497"/>
      <c r="IDM32" s="497"/>
      <c r="IDN32" s="497"/>
      <c r="IDO32" s="497"/>
      <c r="IDP32" s="497"/>
      <c r="IDQ32" s="497"/>
      <c r="IDR32" s="497"/>
      <c r="IDS32" s="497"/>
      <c r="IDT32" s="497"/>
      <c r="IDU32" s="497"/>
      <c r="IDV32" s="497"/>
      <c r="IDW32" s="497"/>
      <c r="IDX32" s="497"/>
      <c r="IDY32" s="497"/>
      <c r="IDZ32" s="497"/>
      <c r="IEA32" s="497"/>
      <c r="IEB32" s="497"/>
      <c r="IEC32" s="497"/>
      <c r="IED32" s="497"/>
      <c r="IEE32" s="497"/>
      <c r="IEF32" s="497"/>
      <c r="IEG32" s="497"/>
      <c r="IEH32" s="497"/>
      <c r="IEI32" s="497"/>
      <c r="IEJ32" s="497"/>
      <c r="IEK32" s="497"/>
      <c r="IEL32" s="497"/>
      <c r="IEM32" s="497"/>
      <c r="IEN32" s="497"/>
      <c r="IEO32" s="497"/>
      <c r="IEP32" s="497"/>
      <c r="IEQ32" s="497"/>
      <c r="IER32" s="497"/>
      <c r="IES32" s="497"/>
      <c r="IET32" s="497"/>
      <c r="IEU32" s="497"/>
      <c r="IEV32" s="497"/>
      <c r="IEW32" s="497"/>
      <c r="IEX32" s="497"/>
      <c r="IEY32" s="497"/>
      <c r="IEZ32" s="497"/>
      <c r="IFA32" s="497"/>
      <c r="IFB32" s="497"/>
      <c r="IFC32" s="497"/>
      <c r="IFD32" s="497"/>
      <c r="IFE32" s="497"/>
      <c r="IFF32" s="497"/>
      <c r="IFG32" s="497"/>
      <c r="IFH32" s="497"/>
      <c r="IFI32" s="497"/>
      <c r="IFJ32" s="497"/>
      <c r="IFK32" s="497"/>
      <c r="IFL32" s="497"/>
      <c r="IFM32" s="497"/>
      <c r="IFN32" s="497"/>
      <c r="IFO32" s="497"/>
      <c r="IFP32" s="497"/>
      <c r="IFQ32" s="497"/>
      <c r="IFR32" s="497"/>
      <c r="IFS32" s="497"/>
      <c r="IFT32" s="497"/>
      <c r="IFU32" s="497"/>
      <c r="IFV32" s="497"/>
      <c r="IFW32" s="497"/>
      <c r="IFX32" s="497"/>
      <c r="IFY32" s="497"/>
      <c r="IFZ32" s="497"/>
      <c r="IGA32" s="497"/>
      <c r="IGB32" s="497"/>
      <c r="IGC32" s="497"/>
      <c r="IGD32" s="497"/>
      <c r="IGE32" s="497"/>
      <c r="IGF32" s="497"/>
      <c r="IGG32" s="497"/>
      <c r="IGH32" s="497"/>
      <c r="IGI32" s="497"/>
      <c r="IGJ32" s="497"/>
      <c r="IGK32" s="497"/>
      <c r="IGL32" s="497"/>
      <c r="IGM32" s="497"/>
      <c r="IGN32" s="497"/>
      <c r="IGO32" s="497"/>
      <c r="IGP32" s="497"/>
      <c r="IGQ32" s="497"/>
      <c r="IGR32" s="497"/>
      <c r="IGS32" s="497"/>
      <c r="IGT32" s="497"/>
      <c r="IGU32" s="497"/>
      <c r="IGV32" s="497"/>
      <c r="IGW32" s="497"/>
      <c r="IGX32" s="497"/>
      <c r="IGY32" s="497"/>
      <c r="IGZ32" s="497"/>
      <c r="IHA32" s="497"/>
      <c r="IHB32" s="497"/>
      <c r="IHC32" s="497"/>
      <c r="IHD32" s="497"/>
      <c r="IHE32" s="497"/>
      <c r="IHF32" s="497"/>
      <c r="IHG32" s="497"/>
      <c r="IHH32" s="497"/>
      <c r="IHI32" s="497"/>
      <c r="IHJ32" s="497"/>
      <c r="IHK32" s="497"/>
      <c r="IHL32" s="497"/>
      <c r="IHM32" s="497"/>
      <c r="IHN32" s="497"/>
      <c r="IHO32" s="497"/>
      <c r="IHP32" s="497"/>
      <c r="IHQ32" s="497"/>
      <c r="IHR32" s="497"/>
      <c r="IHS32" s="497"/>
      <c r="IHT32" s="497"/>
      <c r="IHU32" s="497"/>
      <c r="IHV32" s="497"/>
      <c r="IHW32" s="497"/>
      <c r="IHX32" s="497"/>
      <c r="IHY32" s="497"/>
      <c r="IHZ32" s="497"/>
      <c r="IIA32" s="497"/>
      <c r="IIB32" s="497"/>
      <c r="IIC32" s="497"/>
      <c r="IID32" s="497"/>
      <c r="IIE32" s="497"/>
      <c r="IIF32" s="497"/>
      <c r="IIG32" s="497"/>
      <c r="IIH32" s="497"/>
      <c r="III32" s="497"/>
      <c r="IIJ32" s="497"/>
      <c r="IIK32" s="497"/>
      <c r="IIL32" s="497"/>
      <c r="IIM32" s="497"/>
      <c r="IIN32" s="497"/>
      <c r="IIO32" s="497"/>
      <c r="IIP32" s="497"/>
      <c r="IIQ32" s="497"/>
      <c r="IIR32" s="497"/>
      <c r="IIS32" s="497"/>
      <c r="IIT32" s="497"/>
      <c r="IIU32" s="497"/>
      <c r="IIV32" s="497"/>
      <c r="IIW32" s="497"/>
      <c r="IIX32" s="497"/>
      <c r="IIY32" s="497"/>
      <c r="IIZ32" s="497"/>
      <c r="IJA32" s="497"/>
      <c r="IJB32" s="497"/>
      <c r="IJC32" s="497"/>
      <c r="IJD32" s="497"/>
      <c r="IJE32" s="497"/>
      <c r="IJF32" s="497"/>
      <c r="IJG32" s="497"/>
      <c r="IJH32" s="497"/>
      <c r="IJI32" s="497"/>
      <c r="IJJ32" s="497"/>
      <c r="IJK32" s="497"/>
      <c r="IJL32" s="497"/>
      <c r="IJM32" s="497"/>
      <c r="IJN32" s="497"/>
      <c r="IJO32" s="497"/>
      <c r="IJP32" s="497"/>
      <c r="IJQ32" s="497"/>
      <c r="IJR32" s="497"/>
      <c r="IJS32" s="497"/>
      <c r="IJT32" s="497"/>
      <c r="IJU32" s="497"/>
      <c r="IJV32" s="497"/>
      <c r="IJW32" s="497"/>
      <c r="IJX32" s="497"/>
      <c r="IJY32" s="497"/>
      <c r="IJZ32" s="497"/>
      <c r="IKA32" s="497"/>
      <c r="IKB32" s="497"/>
      <c r="IKC32" s="497"/>
      <c r="IKD32" s="497"/>
      <c r="IKE32" s="497"/>
      <c r="IKF32" s="497"/>
      <c r="IKG32" s="497"/>
      <c r="IKH32" s="497"/>
      <c r="IKI32" s="497"/>
      <c r="IKJ32" s="497"/>
      <c r="IKK32" s="497"/>
      <c r="IKL32" s="497"/>
      <c r="IKM32" s="497"/>
      <c r="IKN32" s="497"/>
      <c r="IKO32" s="497"/>
      <c r="IKP32" s="497"/>
      <c r="IKQ32" s="497"/>
      <c r="IKR32" s="497"/>
      <c r="IKS32" s="497"/>
      <c r="IKT32" s="497"/>
      <c r="IKU32" s="497"/>
      <c r="IKV32" s="497"/>
      <c r="IKW32" s="497"/>
      <c r="IKX32" s="497"/>
      <c r="IKY32" s="497"/>
      <c r="IKZ32" s="497"/>
      <c r="ILA32" s="497"/>
      <c r="ILB32" s="497"/>
      <c r="ILC32" s="497"/>
      <c r="ILD32" s="497"/>
      <c r="ILE32" s="497"/>
      <c r="ILF32" s="497"/>
      <c r="ILG32" s="497"/>
      <c r="ILH32" s="497"/>
      <c r="ILI32" s="497"/>
      <c r="ILJ32" s="497"/>
      <c r="ILK32" s="497"/>
      <c r="ILL32" s="497"/>
      <c r="ILM32" s="497"/>
      <c r="ILN32" s="497"/>
      <c r="ILO32" s="497"/>
      <c r="ILP32" s="497"/>
      <c r="ILQ32" s="497"/>
      <c r="ILR32" s="497"/>
      <c r="ILS32" s="497"/>
      <c r="ILT32" s="497"/>
      <c r="ILU32" s="497"/>
      <c r="ILV32" s="497"/>
      <c r="ILW32" s="497"/>
      <c r="ILX32" s="497"/>
      <c r="ILY32" s="497"/>
      <c r="ILZ32" s="497"/>
      <c r="IMA32" s="497"/>
      <c r="IMB32" s="497"/>
      <c r="IMC32" s="497"/>
      <c r="IMD32" s="497"/>
      <c r="IME32" s="497"/>
      <c r="IMF32" s="497"/>
      <c r="IMG32" s="497"/>
      <c r="IMH32" s="497"/>
      <c r="IMI32" s="497"/>
      <c r="IMJ32" s="497"/>
      <c r="IMK32" s="497"/>
      <c r="IML32" s="497"/>
      <c r="IMM32" s="497"/>
      <c r="IMN32" s="497"/>
      <c r="IMO32" s="497"/>
      <c r="IMP32" s="497"/>
      <c r="IMQ32" s="497"/>
      <c r="IMR32" s="497"/>
      <c r="IMS32" s="497"/>
      <c r="IMT32" s="497"/>
      <c r="IMU32" s="497"/>
      <c r="IMV32" s="497"/>
      <c r="IMW32" s="497"/>
      <c r="IMX32" s="497"/>
      <c r="IMY32" s="497"/>
      <c r="IMZ32" s="497"/>
      <c r="INA32" s="497"/>
      <c r="INB32" s="497"/>
      <c r="INC32" s="497"/>
      <c r="IND32" s="497"/>
      <c r="INE32" s="497"/>
      <c r="INF32" s="497"/>
      <c r="ING32" s="497"/>
      <c r="INH32" s="497"/>
      <c r="INI32" s="497"/>
      <c r="INJ32" s="497"/>
      <c r="INK32" s="497"/>
      <c r="INL32" s="497"/>
      <c r="INM32" s="497"/>
      <c r="INN32" s="497"/>
      <c r="INO32" s="497"/>
      <c r="INP32" s="497"/>
      <c r="INQ32" s="497"/>
      <c r="INR32" s="497"/>
      <c r="INS32" s="497"/>
      <c r="INT32" s="497"/>
      <c r="INU32" s="497"/>
      <c r="INV32" s="497"/>
      <c r="INW32" s="497"/>
      <c r="INX32" s="497"/>
      <c r="INY32" s="497"/>
      <c r="INZ32" s="497"/>
      <c r="IOA32" s="497"/>
      <c r="IOB32" s="497"/>
      <c r="IOC32" s="497"/>
      <c r="IOD32" s="497"/>
      <c r="IOE32" s="497"/>
      <c r="IOF32" s="497"/>
      <c r="IOG32" s="497"/>
      <c r="IOH32" s="497"/>
      <c r="IOI32" s="497"/>
      <c r="IOJ32" s="497"/>
      <c r="IOK32" s="497"/>
      <c r="IOL32" s="497"/>
      <c r="IOM32" s="497"/>
      <c r="ION32" s="497"/>
      <c r="IOO32" s="497"/>
      <c r="IOP32" s="497"/>
      <c r="IOQ32" s="497"/>
      <c r="IOR32" s="497"/>
      <c r="IOS32" s="497"/>
      <c r="IOT32" s="497"/>
      <c r="IOU32" s="497"/>
      <c r="IOV32" s="497"/>
      <c r="IOW32" s="497"/>
      <c r="IOX32" s="497"/>
      <c r="IOY32" s="497"/>
      <c r="IOZ32" s="497"/>
      <c r="IPA32" s="497"/>
      <c r="IPB32" s="497"/>
      <c r="IPC32" s="497"/>
      <c r="IPD32" s="497"/>
      <c r="IPE32" s="497"/>
      <c r="IPF32" s="497"/>
      <c r="IPG32" s="497"/>
      <c r="IPH32" s="497"/>
      <c r="IPI32" s="497"/>
      <c r="IPJ32" s="497"/>
      <c r="IPK32" s="497"/>
      <c r="IPL32" s="497"/>
      <c r="IPM32" s="497"/>
      <c r="IPN32" s="497"/>
      <c r="IPO32" s="497"/>
      <c r="IPP32" s="497"/>
      <c r="IPQ32" s="497"/>
      <c r="IPR32" s="497"/>
      <c r="IPS32" s="497"/>
      <c r="IPT32" s="497"/>
      <c r="IPU32" s="497"/>
      <c r="IPV32" s="497"/>
      <c r="IPW32" s="497"/>
      <c r="IPX32" s="497"/>
      <c r="IPY32" s="497"/>
      <c r="IPZ32" s="497"/>
      <c r="IQA32" s="497"/>
      <c r="IQB32" s="497"/>
      <c r="IQC32" s="497"/>
      <c r="IQD32" s="497"/>
      <c r="IQE32" s="497"/>
      <c r="IQF32" s="497"/>
      <c r="IQG32" s="497"/>
      <c r="IQH32" s="497"/>
      <c r="IQI32" s="497"/>
      <c r="IQJ32" s="497"/>
      <c r="IQK32" s="497"/>
      <c r="IQL32" s="497"/>
      <c r="IQM32" s="497"/>
      <c r="IQN32" s="497"/>
      <c r="IQO32" s="497"/>
      <c r="IQP32" s="497"/>
      <c r="IQQ32" s="497"/>
      <c r="IQR32" s="497"/>
      <c r="IQS32" s="497"/>
      <c r="IQT32" s="497"/>
      <c r="IQU32" s="497"/>
      <c r="IQV32" s="497"/>
      <c r="IQW32" s="497"/>
      <c r="IQX32" s="497"/>
      <c r="IQY32" s="497"/>
      <c r="IQZ32" s="497"/>
      <c r="IRA32" s="497"/>
      <c r="IRB32" s="497"/>
      <c r="IRC32" s="497"/>
      <c r="IRD32" s="497"/>
      <c r="IRE32" s="497"/>
      <c r="IRF32" s="497"/>
      <c r="IRG32" s="497"/>
      <c r="IRH32" s="497"/>
      <c r="IRI32" s="497"/>
      <c r="IRJ32" s="497"/>
      <c r="IRK32" s="497"/>
      <c r="IRL32" s="497"/>
      <c r="IRM32" s="497"/>
      <c r="IRN32" s="497"/>
      <c r="IRO32" s="497"/>
      <c r="IRP32" s="497"/>
      <c r="IRQ32" s="497"/>
      <c r="IRR32" s="497"/>
      <c r="IRS32" s="497"/>
      <c r="IRT32" s="497"/>
      <c r="IRU32" s="497"/>
      <c r="IRV32" s="497"/>
      <c r="IRW32" s="497"/>
      <c r="IRX32" s="497"/>
      <c r="IRY32" s="497"/>
      <c r="IRZ32" s="497"/>
      <c r="ISA32" s="497"/>
      <c r="ISB32" s="497"/>
      <c r="ISC32" s="497"/>
      <c r="ISD32" s="497"/>
      <c r="ISE32" s="497"/>
      <c r="ISF32" s="497"/>
      <c r="ISG32" s="497"/>
      <c r="ISH32" s="497"/>
      <c r="ISI32" s="497"/>
      <c r="ISJ32" s="497"/>
      <c r="ISK32" s="497"/>
      <c r="ISL32" s="497"/>
      <c r="ISM32" s="497"/>
      <c r="ISN32" s="497"/>
      <c r="ISO32" s="497"/>
      <c r="ISP32" s="497"/>
      <c r="ISQ32" s="497"/>
      <c r="ISR32" s="497"/>
      <c r="ISS32" s="497"/>
      <c r="IST32" s="497"/>
      <c r="ISU32" s="497"/>
      <c r="ISV32" s="497"/>
      <c r="ISW32" s="497"/>
      <c r="ISX32" s="497"/>
      <c r="ISY32" s="497"/>
      <c r="ISZ32" s="497"/>
      <c r="ITA32" s="497"/>
      <c r="ITB32" s="497"/>
      <c r="ITC32" s="497"/>
      <c r="ITD32" s="497"/>
      <c r="ITE32" s="497"/>
      <c r="ITF32" s="497"/>
      <c r="ITG32" s="497"/>
      <c r="ITH32" s="497"/>
      <c r="ITI32" s="497"/>
      <c r="ITJ32" s="497"/>
      <c r="ITK32" s="497"/>
      <c r="ITL32" s="497"/>
      <c r="ITM32" s="497"/>
      <c r="ITN32" s="497"/>
      <c r="ITO32" s="497"/>
      <c r="ITP32" s="497"/>
      <c r="ITQ32" s="497"/>
      <c r="ITR32" s="497"/>
      <c r="ITS32" s="497"/>
      <c r="ITT32" s="497"/>
      <c r="ITU32" s="497"/>
      <c r="ITV32" s="497"/>
      <c r="ITW32" s="497"/>
      <c r="ITX32" s="497"/>
      <c r="ITY32" s="497"/>
      <c r="ITZ32" s="497"/>
      <c r="IUA32" s="497"/>
      <c r="IUB32" s="497"/>
      <c r="IUC32" s="497"/>
      <c r="IUD32" s="497"/>
      <c r="IUE32" s="497"/>
      <c r="IUF32" s="497"/>
      <c r="IUG32" s="497"/>
      <c r="IUH32" s="497"/>
      <c r="IUI32" s="497"/>
      <c r="IUJ32" s="497"/>
      <c r="IUK32" s="497"/>
      <c r="IUL32" s="497"/>
      <c r="IUM32" s="497"/>
      <c r="IUN32" s="497"/>
      <c r="IUO32" s="497"/>
      <c r="IUP32" s="497"/>
      <c r="IUQ32" s="497"/>
      <c r="IUR32" s="497"/>
      <c r="IUS32" s="497"/>
      <c r="IUT32" s="497"/>
      <c r="IUU32" s="497"/>
      <c r="IUV32" s="497"/>
      <c r="IUW32" s="497"/>
      <c r="IUX32" s="497"/>
      <c r="IUY32" s="497"/>
      <c r="IUZ32" s="497"/>
      <c r="IVA32" s="497"/>
      <c r="IVB32" s="497"/>
      <c r="IVC32" s="497"/>
      <c r="IVD32" s="497"/>
      <c r="IVE32" s="497"/>
      <c r="IVF32" s="497"/>
      <c r="IVG32" s="497"/>
      <c r="IVH32" s="497"/>
      <c r="IVI32" s="497"/>
      <c r="IVJ32" s="497"/>
      <c r="IVK32" s="497"/>
      <c r="IVL32" s="497"/>
      <c r="IVM32" s="497"/>
      <c r="IVN32" s="497"/>
      <c r="IVO32" s="497"/>
      <c r="IVP32" s="497"/>
      <c r="IVQ32" s="497"/>
      <c r="IVR32" s="497"/>
      <c r="IVS32" s="497"/>
      <c r="IVT32" s="497"/>
      <c r="IVU32" s="497"/>
      <c r="IVV32" s="497"/>
      <c r="IVW32" s="497"/>
      <c r="IVX32" s="497"/>
      <c r="IVY32" s="497"/>
      <c r="IVZ32" s="497"/>
      <c r="IWA32" s="497"/>
      <c r="IWB32" s="497"/>
      <c r="IWC32" s="497"/>
      <c r="IWD32" s="497"/>
      <c r="IWE32" s="497"/>
      <c r="IWF32" s="497"/>
      <c r="IWG32" s="497"/>
      <c r="IWH32" s="497"/>
      <c r="IWI32" s="497"/>
      <c r="IWJ32" s="497"/>
      <c r="IWK32" s="497"/>
      <c r="IWL32" s="497"/>
      <c r="IWM32" s="497"/>
      <c r="IWN32" s="497"/>
      <c r="IWO32" s="497"/>
      <c r="IWP32" s="497"/>
      <c r="IWQ32" s="497"/>
      <c r="IWR32" s="497"/>
      <c r="IWS32" s="497"/>
      <c r="IWT32" s="497"/>
      <c r="IWU32" s="497"/>
      <c r="IWV32" s="497"/>
      <c r="IWW32" s="497"/>
      <c r="IWX32" s="497"/>
      <c r="IWY32" s="497"/>
      <c r="IWZ32" s="497"/>
      <c r="IXA32" s="497"/>
      <c r="IXB32" s="497"/>
      <c r="IXC32" s="497"/>
      <c r="IXD32" s="497"/>
      <c r="IXE32" s="497"/>
      <c r="IXF32" s="497"/>
      <c r="IXG32" s="497"/>
      <c r="IXH32" s="497"/>
      <c r="IXI32" s="497"/>
      <c r="IXJ32" s="497"/>
      <c r="IXK32" s="497"/>
      <c r="IXL32" s="497"/>
      <c r="IXM32" s="497"/>
      <c r="IXN32" s="497"/>
      <c r="IXO32" s="497"/>
      <c r="IXP32" s="497"/>
      <c r="IXQ32" s="497"/>
      <c r="IXR32" s="497"/>
      <c r="IXS32" s="497"/>
      <c r="IXT32" s="497"/>
      <c r="IXU32" s="497"/>
      <c r="IXV32" s="497"/>
      <c r="IXW32" s="497"/>
      <c r="IXX32" s="497"/>
      <c r="IXY32" s="497"/>
      <c r="IXZ32" s="497"/>
      <c r="IYA32" s="497"/>
      <c r="IYB32" s="497"/>
      <c r="IYC32" s="497"/>
      <c r="IYD32" s="497"/>
      <c r="IYE32" s="497"/>
      <c r="IYF32" s="497"/>
      <c r="IYG32" s="497"/>
      <c r="IYH32" s="497"/>
      <c r="IYI32" s="497"/>
      <c r="IYJ32" s="497"/>
      <c r="IYK32" s="497"/>
      <c r="IYL32" s="497"/>
      <c r="IYM32" s="497"/>
      <c r="IYN32" s="497"/>
      <c r="IYO32" s="497"/>
      <c r="IYP32" s="497"/>
      <c r="IYQ32" s="497"/>
      <c r="IYR32" s="497"/>
      <c r="IYS32" s="497"/>
      <c r="IYT32" s="497"/>
      <c r="IYU32" s="497"/>
      <c r="IYV32" s="497"/>
      <c r="IYW32" s="497"/>
      <c r="IYX32" s="497"/>
      <c r="IYY32" s="497"/>
      <c r="IYZ32" s="497"/>
      <c r="IZA32" s="497"/>
      <c r="IZB32" s="497"/>
      <c r="IZC32" s="497"/>
      <c r="IZD32" s="497"/>
      <c r="IZE32" s="497"/>
      <c r="IZF32" s="497"/>
      <c r="IZG32" s="497"/>
      <c r="IZH32" s="497"/>
      <c r="IZI32" s="497"/>
      <c r="IZJ32" s="497"/>
      <c r="IZK32" s="497"/>
      <c r="IZL32" s="497"/>
      <c r="IZM32" s="497"/>
      <c r="IZN32" s="497"/>
      <c r="IZO32" s="497"/>
      <c r="IZP32" s="497"/>
      <c r="IZQ32" s="497"/>
      <c r="IZR32" s="497"/>
      <c r="IZS32" s="497"/>
      <c r="IZT32" s="497"/>
      <c r="IZU32" s="497"/>
      <c r="IZV32" s="497"/>
      <c r="IZW32" s="497"/>
      <c r="IZX32" s="497"/>
      <c r="IZY32" s="497"/>
      <c r="IZZ32" s="497"/>
      <c r="JAA32" s="497"/>
      <c r="JAB32" s="497"/>
      <c r="JAC32" s="497"/>
      <c r="JAD32" s="497"/>
      <c r="JAE32" s="497"/>
      <c r="JAF32" s="497"/>
      <c r="JAG32" s="497"/>
      <c r="JAH32" s="497"/>
      <c r="JAI32" s="497"/>
      <c r="JAJ32" s="497"/>
      <c r="JAK32" s="497"/>
      <c r="JAL32" s="497"/>
      <c r="JAM32" s="497"/>
      <c r="JAN32" s="497"/>
      <c r="JAO32" s="497"/>
      <c r="JAP32" s="497"/>
      <c r="JAQ32" s="497"/>
      <c r="JAR32" s="497"/>
      <c r="JAS32" s="497"/>
      <c r="JAT32" s="497"/>
      <c r="JAU32" s="497"/>
      <c r="JAV32" s="497"/>
      <c r="JAW32" s="497"/>
      <c r="JAX32" s="497"/>
      <c r="JAY32" s="497"/>
      <c r="JAZ32" s="497"/>
      <c r="JBA32" s="497"/>
      <c r="JBB32" s="497"/>
      <c r="JBC32" s="497"/>
      <c r="JBD32" s="497"/>
      <c r="JBE32" s="497"/>
      <c r="JBF32" s="497"/>
      <c r="JBG32" s="497"/>
      <c r="JBH32" s="497"/>
      <c r="JBI32" s="497"/>
      <c r="JBJ32" s="497"/>
      <c r="JBK32" s="497"/>
      <c r="JBL32" s="497"/>
      <c r="JBM32" s="497"/>
      <c r="JBN32" s="497"/>
      <c r="JBO32" s="497"/>
      <c r="JBP32" s="497"/>
      <c r="JBQ32" s="497"/>
      <c r="JBR32" s="497"/>
      <c r="JBS32" s="497"/>
      <c r="JBT32" s="497"/>
      <c r="JBU32" s="497"/>
      <c r="JBV32" s="497"/>
      <c r="JBW32" s="497"/>
      <c r="JBX32" s="497"/>
      <c r="JBY32" s="497"/>
      <c r="JBZ32" s="497"/>
      <c r="JCA32" s="497"/>
      <c r="JCB32" s="497"/>
      <c r="JCC32" s="497"/>
      <c r="JCD32" s="497"/>
      <c r="JCE32" s="497"/>
      <c r="JCF32" s="497"/>
      <c r="JCG32" s="497"/>
      <c r="JCH32" s="497"/>
      <c r="JCI32" s="497"/>
      <c r="JCJ32" s="497"/>
      <c r="JCK32" s="497"/>
      <c r="JCL32" s="497"/>
      <c r="JCM32" s="497"/>
      <c r="JCN32" s="497"/>
      <c r="JCO32" s="497"/>
      <c r="JCP32" s="497"/>
      <c r="JCQ32" s="497"/>
      <c r="JCR32" s="497"/>
      <c r="JCS32" s="497"/>
      <c r="JCT32" s="497"/>
      <c r="JCU32" s="497"/>
      <c r="JCV32" s="497"/>
      <c r="JCW32" s="497"/>
      <c r="JCX32" s="497"/>
      <c r="JCY32" s="497"/>
      <c r="JCZ32" s="497"/>
      <c r="JDA32" s="497"/>
      <c r="JDB32" s="497"/>
      <c r="JDC32" s="497"/>
      <c r="JDD32" s="497"/>
      <c r="JDE32" s="497"/>
      <c r="JDF32" s="497"/>
      <c r="JDG32" s="497"/>
      <c r="JDH32" s="497"/>
      <c r="JDI32" s="497"/>
      <c r="JDJ32" s="497"/>
      <c r="JDK32" s="497"/>
      <c r="JDL32" s="497"/>
      <c r="JDM32" s="497"/>
      <c r="JDN32" s="497"/>
      <c r="JDO32" s="497"/>
      <c r="JDP32" s="497"/>
      <c r="JDQ32" s="497"/>
      <c r="JDR32" s="497"/>
      <c r="JDS32" s="497"/>
      <c r="JDT32" s="497"/>
      <c r="JDU32" s="497"/>
      <c r="JDV32" s="497"/>
      <c r="JDW32" s="497"/>
      <c r="JDX32" s="497"/>
      <c r="JDY32" s="497"/>
      <c r="JDZ32" s="497"/>
      <c r="JEA32" s="497"/>
      <c r="JEB32" s="497"/>
      <c r="JEC32" s="497"/>
      <c r="JED32" s="497"/>
      <c r="JEE32" s="497"/>
      <c r="JEF32" s="497"/>
      <c r="JEG32" s="497"/>
      <c r="JEH32" s="497"/>
      <c r="JEI32" s="497"/>
      <c r="JEJ32" s="497"/>
      <c r="JEK32" s="497"/>
      <c r="JEL32" s="497"/>
      <c r="JEM32" s="497"/>
      <c r="JEN32" s="497"/>
      <c r="JEO32" s="497"/>
      <c r="JEP32" s="497"/>
      <c r="JEQ32" s="497"/>
      <c r="JER32" s="497"/>
      <c r="JES32" s="497"/>
      <c r="JET32" s="497"/>
      <c r="JEU32" s="497"/>
      <c r="JEV32" s="497"/>
      <c r="JEW32" s="497"/>
      <c r="JEX32" s="497"/>
      <c r="JEY32" s="497"/>
      <c r="JEZ32" s="497"/>
      <c r="JFA32" s="497"/>
      <c r="JFB32" s="497"/>
      <c r="JFC32" s="497"/>
      <c r="JFD32" s="497"/>
      <c r="JFE32" s="497"/>
      <c r="JFF32" s="497"/>
      <c r="JFG32" s="497"/>
      <c r="JFH32" s="497"/>
      <c r="JFI32" s="497"/>
      <c r="JFJ32" s="497"/>
      <c r="JFK32" s="497"/>
      <c r="JFL32" s="497"/>
      <c r="JFM32" s="497"/>
      <c r="JFN32" s="497"/>
      <c r="JFO32" s="497"/>
      <c r="JFP32" s="497"/>
      <c r="JFQ32" s="497"/>
      <c r="JFR32" s="497"/>
      <c r="JFS32" s="497"/>
      <c r="JFT32" s="497"/>
      <c r="JFU32" s="497"/>
      <c r="JFV32" s="497"/>
      <c r="JFW32" s="497"/>
      <c r="JFX32" s="497"/>
      <c r="JFY32" s="497"/>
      <c r="JFZ32" s="497"/>
      <c r="JGA32" s="497"/>
      <c r="JGB32" s="497"/>
      <c r="JGC32" s="497"/>
      <c r="JGD32" s="497"/>
      <c r="JGE32" s="497"/>
      <c r="JGF32" s="497"/>
      <c r="JGG32" s="497"/>
      <c r="JGH32" s="497"/>
      <c r="JGI32" s="497"/>
      <c r="JGJ32" s="497"/>
      <c r="JGK32" s="497"/>
      <c r="JGL32" s="497"/>
      <c r="JGM32" s="497"/>
      <c r="JGN32" s="497"/>
      <c r="JGO32" s="497"/>
      <c r="JGP32" s="497"/>
      <c r="JGQ32" s="497"/>
      <c r="JGR32" s="497"/>
      <c r="JGS32" s="497"/>
      <c r="JGT32" s="497"/>
      <c r="JGU32" s="497"/>
      <c r="JGV32" s="497"/>
      <c r="JGW32" s="497"/>
      <c r="JGX32" s="497"/>
      <c r="JGY32" s="497"/>
      <c r="JGZ32" s="497"/>
      <c r="JHA32" s="497"/>
      <c r="JHB32" s="497"/>
      <c r="JHC32" s="497"/>
      <c r="JHD32" s="497"/>
      <c r="JHE32" s="497"/>
      <c r="JHF32" s="497"/>
      <c r="JHG32" s="497"/>
      <c r="JHH32" s="497"/>
      <c r="JHI32" s="497"/>
      <c r="JHJ32" s="497"/>
      <c r="JHK32" s="497"/>
      <c r="JHL32" s="497"/>
      <c r="JHM32" s="497"/>
      <c r="JHN32" s="497"/>
      <c r="JHO32" s="497"/>
      <c r="JHP32" s="497"/>
      <c r="JHQ32" s="497"/>
      <c r="JHR32" s="497"/>
      <c r="JHS32" s="497"/>
      <c r="JHT32" s="497"/>
      <c r="JHU32" s="497"/>
      <c r="JHV32" s="497"/>
      <c r="JHW32" s="497"/>
      <c r="JHX32" s="497"/>
      <c r="JHY32" s="497"/>
      <c r="JHZ32" s="497"/>
      <c r="JIA32" s="497"/>
      <c r="JIB32" s="497"/>
      <c r="JIC32" s="497"/>
      <c r="JID32" s="497"/>
      <c r="JIE32" s="497"/>
      <c r="JIF32" s="497"/>
      <c r="JIG32" s="497"/>
      <c r="JIH32" s="497"/>
      <c r="JII32" s="497"/>
      <c r="JIJ32" s="497"/>
      <c r="JIK32" s="497"/>
      <c r="JIL32" s="497"/>
      <c r="JIM32" s="497"/>
      <c r="JIN32" s="497"/>
      <c r="JIO32" s="497"/>
      <c r="JIP32" s="497"/>
      <c r="JIQ32" s="497"/>
      <c r="JIR32" s="497"/>
      <c r="JIS32" s="497"/>
      <c r="JIT32" s="497"/>
      <c r="JIU32" s="497"/>
      <c r="JIV32" s="497"/>
      <c r="JIW32" s="497"/>
      <c r="JIX32" s="497"/>
      <c r="JIY32" s="497"/>
      <c r="JIZ32" s="497"/>
      <c r="JJA32" s="497"/>
      <c r="JJB32" s="497"/>
      <c r="JJC32" s="497"/>
      <c r="JJD32" s="497"/>
      <c r="JJE32" s="497"/>
      <c r="JJF32" s="497"/>
      <c r="JJG32" s="497"/>
      <c r="JJH32" s="497"/>
      <c r="JJI32" s="497"/>
      <c r="JJJ32" s="497"/>
      <c r="JJK32" s="497"/>
      <c r="JJL32" s="497"/>
      <c r="JJM32" s="497"/>
      <c r="JJN32" s="497"/>
      <c r="JJO32" s="497"/>
      <c r="JJP32" s="497"/>
      <c r="JJQ32" s="497"/>
      <c r="JJR32" s="497"/>
      <c r="JJS32" s="497"/>
      <c r="JJT32" s="497"/>
      <c r="JJU32" s="497"/>
      <c r="JJV32" s="497"/>
      <c r="JJW32" s="497"/>
      <c r="JJX32" s="497"/>
      <c r="JJY32" s="497"/>
      <c r="JJZ32" s="497"/>
      <c r="JKA32" s="497"/>
      <c r="JKB32" s="497"/>
      <c r="JKC32" s="497"/>
      <c r="JKD32" s="497"/>
      <c r="JKE32" s="497"/>
      <c r="JKF32" s="497"/>
      <c r="JKG32" s="497"/>
      <c r="JKH32" s="497"/>
      <c r="JKI32" s="497"/>
      <c r="JKJ32" s="497"/>
      <c r="JKK32" s="497"/>
      <c r="JKL32" s="497"/>
      <c r="JKM32" s="497"/>
      <c r="JKN32" s="497"/>
      <c r="JKO32" s="497"/>
      <c r="JKP32" s="497"/>
      <c r="JKQ32" s="497"/>
      <c r="JKR32" s="497"/>
      <c r="JKS32" s="497"/>
      <c r="JKT32" s="497"/>
      <c r="JKU32" s="497"/>
      <c r="JKV32" s="497"/>
      <c r="JKW32" s="497"/>
      <c r="JKX32" s="497"/>
      <c r="JKY32" s="497"/>
      <c r="JKZ32" s="497"/>
      <c r="JLA32" s="497"/>
      <c r="JLB32" s="497"/>
      <c r="JLC32" s="497"/>
      <c r="JLD32" s="497"/>
      <c r="JLE32" s="497"/>
      <c r="JLF32" s="497"/>
      <c r="JLG32" s="497"/>
      <c r="JLH32" s="497"/>
      <c r="JLI32" s="497"/>
      <c r="JLJ32" s="497"/>
      <c r="JLK32" s="497"/>
      <c r="JLL32" s="497"/>
      <c r="JLM32" s="497"/>
      <c r="JLN32" s="497"/>
      <c r="JLO32" s="497"/>
      <c r="JLP32" s="497"/>
      <c r="JLQ32" s="497"/>
      <c r="JLR32" s="497"/>
      <c r="JLS32" s="497"/>
      <c r="JLT32" s="497"/>
      <c r="JLU32" s="497"/>
      <c r="JLV32" s="497"/>
      <c r="JLW32" s="497"/>
      <c r="JLX32" s="497"/>
      <c r="JLY32" s="497"/>
      <c r="JLZ32" s="497"/>
      <c r="JMA32" s="497"/>
      <c r="JMB32" s="497"/>
      <c r="JMC32" s="497"/>
      <c r="JMD32" s="497"/>
      <c r="JME32" s="497"/>
      <c r="JMF32" s="497"/>
      <c r="JMG32" s="497"/>
      <c r="JMH32" s="497"/>
      <c r="JMI32" s="497"/>
      <c r="JMJ32" s="497"/>
      <c r="JMK32" s="497"/>
      <c r="JML32" s="497"/>
      <c r="JMM32" s="497"/>
      <c r="JMN32" s="497"/>
      <c r="JMO32" s="497"/>
      <c r="JMP32" s="497"/>
      <c r="JMQ32" s="497"/>
      <c r="JMR32" s="497"/>
      <c r="JMS32" s="497"/>
      <c r="JMT32" s="497"/>
      <c r="JMU32" s="497"/>
      <c r="JMV32" s="497"/>
      <c r="JMW32" s="497"/>
      <c r="JMX32" s="497"/>
      <c r="JMY32" s="497"/>
      <c r="JMZ32" s="497"/>
      <c r="JNA32" s="497"/>
      <c r="JNB32" s="497"/>
      <c r="JNC32" s="497"/>
      <c r="JND32" s="497"/>
      <c r="JNE32" s="497"/>
      <c r="JNF32" s="497"/>
      <c r="JNG32" s="497"/>
      <c r="JNH32" s="497"/>
      <c r="JNI32" s="497"/>
      <c r="JNJ32" s="497"/>
      <c r="JNK32" s="497"/>
      <c r="JNL32" s="497"/>
      <c r="JNM32" s="497"/>
      <c r="JNN32" s="497"/>
      <c r="JNO32" s="497"/>
      <c r="JNP32" s="497"/>
      <c r="JNQ32" s="497"/>
      <c r="JNR32" s="497"/>
      <c r="JNS32" s="497"/>
      <c r="JNT32" s="497"/>
      <c r="JNU32" s="497"/>
      <c r="JNV32" s="497"/>
      <c r="JNW32" s="497"/>
      <c r="JNX32" s="497"/>
      <c r="JNY32" s="497"/>
      <c r="JNZ32" s="497"/>
      <c r="JOA32" s="497"/>
      <c r="JOB32" s="497"/>
      <c r="JOC32" s="497"/>
      <c r="JOD32" s="497"/>
      <c r="JOE32" s="497"/>
      <c r="JOF32" s="497"/>
      <c r="JOG32" s="497"/>
      <c r="JOH32" s="497"/>
      <c r="JOI32" s="497"/>
      <c r="JOJ32" s="497"/>
      <c r="JOK32" s="497"/>
      <c r="JOL32" s="497"/>
      <c r="JOM32" s="497"/>
      <c r="JON32" s="497"/>
      <c r="JOO32" s="497"/>
      <c r="JOP32" s="497"/>
      <c r="JOQ32" s="497"/>
      <c r="JOR32" s="497"/>
      <c r="JOS32" s="497"/>
      <c r="JOT32" s="497"/>
      <c r="JOU32" s="497"/>
      <c r="JOV32" s="497"/>
      <c r="JOW32" s="497"/>
      <c r="JOX32" s="497"/>
      <c r="JOY32" s="497"/>
      <c r="JOZ32" s="497"/>
      <c r="JPA32" s="497"/>
      <c r="JPB32" s="497"/>
      <c r="JPC32" s="497"/>
      <c r="JPD32" s="497"/>
      <c r="JPE32" s="497"/>
      <c r="JPF32" s="497"/>
      <c r="JPG32" s="497"/>
      <c r="JPH32" s="497"/>
      <c r="JPI32" s="497"/>
      <c r="JPJ32" s="497"/>
      <c r="JPK32" s="497"/>
      <c r="JPL32" s="497"/>
      <c r="JPM32" s="497"/>
      <c r="JPN32" s="497"/>
      <c r="JPO32" s="497"/>
      <c r="JPP32" s="497"/>
      <c r="JPQ32" s="497"/>
      <c r="JPR32" s="497"/>
      <c r="JPS32" s="497"/>
      <c r="JPT32" s="497"/>
      <c r="JPU32" s="497"/>
      <c r="JPV32" s="497"/>
      <c r="JPW32" s="497"/>
      <c r="JPX32" s="497"/>
      <c r="JPY32" s="497"/>
      <c r="JPZ32" s="497"/>
      <c r="JQA32" s="497"/>
      <c r="JQB32" s="497"/>
      <c r="JQC32" s="497"/>
      <c r="JQD32" s="497"/>
      <c r="JQE32" s="497"/>
      <c r="JQF32" s="497"/>
      <c r="JQG32" s="497"/>
      <c r="JQH32" s="497"/>
      <c r="JQI32" s="497"/>
      <c r="JQJ32" s="497"/>
      <c r="JQK32" s="497"/>
      <c r="JQL32" s="497"/>
      <c r="JQM32" s="497"/>
      <c r="JQN32" s="497"/>
      <c r="JQO32" s="497"/>
      <c r="JQP32" s="497"/>
      <c r="JQQ32" s="497"/>
      <c r="JQR32" s="497"/>
      <c r="JQS32" s="497"/>
      <c r="JQT32" s="497"/>
      <c r="JQU32" s="497"/>
      <c r="JQV32" s="497"/>
      <c r="JQW32" s="497"/>
      <c r="JQX32" s="497"/>
      <c r="JQY32" s="497"/>
      <c r="JQZ32" s="497"/>
      <c r="JRA32" s="497"/>
      <c r="JRB32" s="497"/>
      <c r="JRC32" s="497"/>
      <c r="JRD32" s="497"/>
      <c r="JRE32" s="497"/>
      <c r="JRF32" s="497"/>
      <c r="JRG32" s="497"/>
      <c r="JRH32" s="497"/>
      <c r="JRI32" s="497"/>
      <c r="JRJ32" s="497"/>
      <c r="JRK32" s="497"/>
      <c r="JRL32" s="497"/>
      <c r="JRM32" s="497"/>
      <c r="JRN32" s="497"/>
      <c r="JRO32" s="497"/>
      <c r="JRP32" s="497"/>
      <c r="JRQ32" s="497"/>
      <c r="JRR32" s="497"/>
      <c r="JRS32" s="497"/>
      <c r="JRT32" s="497"/>
      <c r="JRU32" s="497"/>
      <c r="JRV32" s="497"/>
      <c r="JRW32" s="497"/>
      <c r="JRX32" s="497"/>
      <c r="JRY32" s="497"/>
      <c r="JRZ32" s="497"/>
      <c r="JSA32" s="497"/>
      <c r="JSB32" s="497"/>
      <c r="JSC32" s="497"/>
      <c r="JSD32" s="497"/>
      <c r="JSE32" s="497"/>
      <c r="JSF32" s="497"/>
      <c r="JSG32" s="497"/>
      <c r="JSH32" s="497"/>
      <c r="JSI32" s="497"/>
      <c r="JSJ32" s="497"/>
      <c r="JSK32" s="497"/>
      <c r="JSL32" s="497"/>
      <c r="JSM32" s="497"/>
      <c r="JSN32" s="497"/>
      <c r="JSO32" s="497"/>
      <c r="JSP32" s="497"/>
      <c r="JSQ32" s="497"/>
      <c r="JSR32" s="497"/>
      <c r="JSS32" s="497"/>
      <c r="JST32" s="497"/>
      <c r="JSU32" s="497"/>
      <c r="JSV32" s="497"/>
      <c r="JSW32" s="497"/>
      <c r="JSX32" s="497"/>
      <c r="JSY32" s="497"/>
      <c r="JSZ32" s="497"/>
      <c r="JTA32" s="497"/>
      <c r="JTB32" s="497"/>
      <c r="JTC32" s="497"/>
      <c r="JTD32" s="497"/>
      <c r="JTE32" s="497"/>
      <c r="JTF32" s="497"/>
      <c r="JTG32" s="497"/>
      <c r="JTH32" s="497"/>
      <c r="JTI32" s="497"/>
      <c r="JTJ32" s="497"/>
      <c r="JTK32" s="497"/>
      <c r="JTL32" s="497"/>
      <c r="JTM32" s="497"/>
      <c r="JTN32" s="497"/>
      <c r="JTO32" s="497"/>
      <c r="JTP32" s="497"/>
      <c r="JTQ32" s="497"/>
      <c r="JTR32" s="497"/>
      <c r="JTS32" s="497"/>
      <c r="JTT32" s="497"/>
      <c r="JTU32" s="497"/>
      <c r="JTV32" s="497"/>
      <c r="JTW32" s="497"/>
      <c r="JTX32" s="497"/>
      <c r="JTY32" s="497"/>
      <c r="JTZ32" s="497"/>
      <c r="JUA32" s="497"/>
      <c r="JUB32" s="497"/>
      <c r="JUC32" s="497"/>
      <c r="JUD32" s="497"/>
      <c r="JUE32" s="497"/>
      <c r="JUF32" s="497"/>
      <c r="JUG32" s="497"/>
      <c r="JUH32" s="497"/>
      <c r="JUI32" s="497"/>
      <c r="JUJ32" s="497"/>
      <c r="JUK32" s="497"/>
      <c r="JUL32" s="497"/>
      <c r="JUM32" s="497"/>
      <c r="JUN32" s="497"/>
      <c r="JUO32" s="497"/>
      <c r="JUP32" s="497"/>
      <c r="JUQ32" s="497"/>
      <c r="JUR32" s="497"/>
      <c r="JUS32" s="497"/>
      <c r="JUT32" s="497"/>
      <c r="JUU32" s="497"/>
      <c r="JUV32" s="497"/>
      <c r="JUW32" s="497"/>
      <c r="JUX32" s="497"/>
      <c r="JUY32" s="497"/>
      <c r="JUZ32" s="497"/>
      <c r="JVA32" s="497"/>
      <c r="JVB32" s="497"/>
      <c r="JVC32" s="497"/>
      <c r="JVD32" s="497"/>
      <c r="JVE32" s="497"/>
      <c r="JVF32" s="497"/>
      <c r="JVG32" s="497"/>
      <c r="JVH32" s="497"/>
      <c r="JVI32" s="497"/>
      <c r="JVJ32" s="497"/>
      <c r="JVK32" s="497"/>
      <c r="JVL32" s="497"/>
      <c r="JVM32" s="497"/>
      <c r="JVN32" s="497"/>
      <c r="JVO32" s="497"/>
      <c r="JVP32" s="497"/>
      <c r="JVQ32" s="497"/>
      <c r="JVR32" s="497"/>
      <c r="JVS32" s="497"/>
      <c r="JVT32" s="497"/>
      <c r="JVU32" s="497"/>
      <c r="JVV32" s="497"/>
      <c r="JVW32" s="497"/>
      <c r="JVX32" s="497"/>
      <c r="JVY32" s="497"/>
      <c r="JVZ32" s="497"/>
      <c r="JWA32" s="497"/>
      <c r="JWB32" s="497"/>
      <c r="JWC32" s="497"/>
      <c r="JWD32" s="497"/>
      <c r="JWE32" s="497"/>
      <c r="JWF32" s="497"/>
      <c r="JWG32" s="497"/>
      <c r="JWH32" s="497"/>
      <c r="JWI32" s="497"/>
      <c r="JWJ32" s="497"/>
      <c r="JWK32" s="497"/>
      <c r="JWL32" s="497"/>
      <c r="JWM32" s="497"/>
      <c r="JWN32" s="497"/>
      <c r="JWO32" s="497"/>
      <c r="JWP32" s="497"/>
      <c r="JWQ32" s="497"/>
      <c r="JWR32" s="497"/>
      <c r="JWS32" s="497"/>
      <c r="JWT32" s="497"/>
      <c r="JWU32" s="497"/>
      <c r="JWV32" s="497"/>
      <c r="JWW32" s="497"/>
      <c r="JWX32" s="497"/>
      <c r="JWY32" s="497"/>
      <c r="JWZ32" s="497"/>
      <c r="JXA32" s="497"/>
      <c r="JXB32" s="497"/>
      <c r="JXC32" s="497"/>
      <c r="JXD32" s="497"/>
      <c r="JXE32" s="497"/>
      <c r="JXF32" s="497"/>
      <c r="JXG32" s="497"/>
      <c r="JXH32" s="497"/>
      <c r="JXI32" s="497"/>
      <c r="JXJ32" s="497"/>
      <c r="JXK32" s="497"/>
      <c r="JXL32" s="497"/>
      <c r="JXM32" s="497"/>
      <c r="JXN32" s="497"/>
      <c r="JXO32" s="497"/>
      <c r="JXP32" s="497"/>
      <c r="JXQ32" s="497"/>
      <c r="JXR32" s="497"/>
      <c r="JXS32" s="497"/>
      <c r="JXT32" s="497"/>
      <c r="JXU32" s="497"/>
      <c r="JXV32" s="497"/>
      <c r="JXW32" s="497"/>
      <c r="JXX32" s="497"/>
      <c r="JXY32" s="497"/>
      <c r="JXZ32" s="497"/>
      <c r="JYA32" s="497"/>
      <c r="JYB32" s="497"/>
      <c r="JYC32" s="497"/>
      <c r="JYD32" s="497"/>
      <c r="JYE32" s="497"/>
      <c r="JYF32" s="497"/>
      <c r="JYG32" s="497"/>
      <c r="JYH32" s="497"/>
      <c r="JYI32" s="497"/>
      <c r="JYJ32" s="497"/>
      <c r="JYK32" s="497"/>
      <c r="JYL32" s="497"/>
      <c r="JYM32" s="497"/>
      <c r="JYN32" s="497"/>
      <c r="JYO32" s="497"/>
      <c r="JYP32" s="497"/>
      <c r="JYQ32" s="497"/>
      <c r="JYR32" s="497"/>
      <c r="JYS32" s="497"/>
      <c r="JYT32" s="497"/>
      <c r="JYU32" s="497"/>
      <c r="JYV32" s="497"/>
      <c r="JYW32" s="497"/>
      <c r="JYX32" s="497"/>
      <c r="JYY32" s="497"/>
      <c r="JYZ32" s="497"/>
      <c r="JZA32" s="497"/>
      <c r="JZB32" s="497"/>
      <c r="JZC32" s="497"/>
      <c r="JZD32" s="497"/>
      <c r="JZE32" s="497"/>
      <c r="JZF32" s="497"/>
      <c r="JZG32" s="497"/>
      <c r="JZH32" s="497"/>
      <c r="JZI32" s="497"/>
      <c r="JZJ32" s="497"/>
      <c r="JZK32" s="497"/>
      <c r="JZL32" s="497"/>
      <c r="JZM32" s="497"/>
      <c r="JZN32" s="497"/>
      <c r="JZO32" s="497"/>
      <c r="JZP32" s="497"/>
      <c r="JZQ32" s="497"/>
      <c r="JZR32" s="497"/>
      <c r="JZS32" s="497"/>
      <c r="JZT32" s="497"/>
      <c r="JZU32" s="497"/>
      <c r="JZV32" s="497"/>
      <c r="JZW32" s="497"/>
      <c r="JZX32" s="497"/>
      <c r="JZY32" s="497"/>
      <c r="JZZ32" s="497"/>
      <c r="KAA32" s="497"/>
      <c r="KAB32" s="497"/>
      <c r="KAC32" s="497"/>
      <c r="KAD32" s="497"/>
      <c r="KAE32" s="497"/>
      <c r="KAF32" s="497"/>
      <c r="KAG32" s="497"/>
      <c r="KAH32" s="497"/>
      <c r="KAI32" s="497"/>
      <c r="KAJ32" s="497"/>
      <c r="KAK32" s="497"/>
      <c r="KAL32" s="497"/>
      <c r="KAM32" s="497"/>
      <c r="KAN32" s="497"/>
      <c r="KAO32" s="497"/>
      <c r="KAP32" s="497"/>
      <c r="KAQ32" s="497"/>
      <c r="KAR32" s="497"/>
      <c r="KAS32" s="497"/>
      <c r="KAT32" s="497"/>
      <c r="KAU32" s="497"/>
      <c r="KAV32" s="497"/>
      <c r="KAW32" s="497"/>
      <c r="KAX32" s="497"/>
      <c r="KAY32" s="497"/>
      <c r="KAZ32" s="497"/>
      <c r="KBA32" s="497"/>
      <c r="KBB32" s="497"/>
      <c r="KBC32" s="497"/>
      <c r="KBD32" s="497"/>
      <c r="KBE32" s="497"/>
      <c r="KBF32" s="497"/>
      <c r="KBG32" s="497"/>
      <c r="KBH32" s="497"/>
      <c r="KBI32" s="497"/>
      <c r="KBJ32" s="497"/>
      <c r="KBK32" s="497"/>
      <c r="KBL32" s="497"/>
      <c r="KBM32" s="497"/>
      <c r="KBN32" s="497"/>
      <c r="KBO32" s="497"/>
      <c r="KBP32" s="497"/>
      <c r="KBQ32" s="497"/>
      <c r="KBR32" s="497"/>
      <c r="KBS32" s="497"/>
      <c r="KBT32" s="497"/>
      <c r="KBU32" s="497"/>
      <c r="KBV32" s="497"/>
      <c r="KBW32" s="497"/>
      <c r="KBX32" s="497"/>
      <c r="KBY32" s="497"/>
      <c r="KBZ32" s="497"/>
      <c r="KCA32" s="497"/>
      <c r="KCB32" s="497"/>
      <c r="KCC32" s="497"/>
      <c r="KCD32" s="497"/>
      <c r="KCE32" s="497"/>
      <c r="KCF32" s="497"/>
      <c r="KCG32" s="497"/>
      <c r="KCH32" s="497"/>
      <c r="KCI32" s="497"/>
      <c r="KCJ32" s="497"/>
      <c r="KCK32" s="497"/>
      <c r="KCL32" s="497"/>
      <c r="KCM32" s="497"/>
      <c r="KCN32" s="497"/>
      <c r="KCO32" s="497"/>
      <c r="KCP32" s="497"/>
      <c r="KCQ32" s="497"/>
      <c r="KCR32" s="497"/>
      <c r="KCS32" s="497"/>
      <c r="KCT32" s="497"/>
      <c r="KCU32" s="497"/>
      <c r="KCV32" s="497"/>
      <c r="KCW32" s="497"/>
      <c r="KCX32" s="497"/>
      <c r="KCY32" s="497"/>
      <c r="KCZ32" s="497"/>
      <c r="KDA32" s="497"/>
      <c r="KDB32" s="497"/>
      <c r="KDC32" s="497"/>
      <c r="KDD32" s="497"/>
      <c r="KDE32" s="497"/>
      <c r="KDF32" s="497"/>
      <c r="KDG32" s="497"/>
      <c r="KDH32" s="497"/>
      <c r="KDI32" s="497"/>
      <c r="KDJ32" s="497"/>
      <c r="KDK32" s="497"/>
      <c r="KDL32" s="497"/>
      <c r="KDM32" s="497"/>
      <c r="KDN32" s="497"/>
      <c r="KDO32" s="497"/>
      <c r="KDP32" s="497"/>
      <c r="KDQ32" s="497"/>
      <c r="KDR32" s="497"/>
      <c r="KDS32" s="497"/>
      <c r="KDT32" s="497"/>
      <c r="KDU32" s="497"/>
      <c r="KDV32" s="497"/>
      <c r="KDW32" s="497"/>
      <c r="KDX32" s="497"/>
      <c r="KDY32" s="497"/>
      <c r="KDZ32" s="497"/>
      <c r="KEA32" s="497"/>
      <c r="KEB32" s="497"/>
      <c r="KEC32" s="497"/>
      <c r="KED32" s="497"/>
      <c r="KEE32" s="497"/>
      <c r="KEF32" s="497"/>
      <c r="KEG32" s="497"/>
      <c r="KEH32" s="497"/>
      <c r="KEI32" s="497"/>
      <c r="KEJ32" s="497"/>
      <c r="KEK32" s="497"/>
      <c r="KEL32" s="497"/>
      <c r="KEM32" s="497"/>
      <c r="KEN32" s="497"/>
      <c r="KEO32" s="497"/>
      <c r="KEP32" s="497"/>
      <c r="KEQ32" s="497"/>
      <c r="KER32" s="497"/>
      <c r="KES32" s="497"/>
      <c r="KET32" s="497"/>
      <c r="KEU32" s="497"/>
      <c r="KEV32" s="497"/>
      <c r="KEW32" s="497"/>
      <c r="KEX32" s="497"/>
      <c r="KEY32" s="497"/>
      <c r="KEZ32" s="497"/>
      <c r="KFA32" s="497"/>
      <c r="KFB32" s="497"/>
      <c r="KFC32" s="497"/>
      <c r="KFD32" s="497"/>
      <c r="KFE32" s="497"/>
      <c r="KFF32" s="497"/>
      <c r="KFG32" s="497"/>
      <c r="KFH32" s="497"/>
      <c r="KFI32" s="497"/>
      <c r="KFJ32" s="497"/>
      <c r="KFK32" s="497"/>
      <c r="KFL32" s="497"/>
      <c r="KFM32" s="497"/>
      <c r="KFN32" s="497"/>
      <c r="KFO32" s="497"/>
      <c r="KFP32" s="497"/>
      <c r="KFQ32" s="497"/>
      <c r="KFR32" s="497"/>
      <c r="KFS32" s="497"/>
      <c r="KFT32" s="497"/>
      <c r="KFU32" s="497"/>
      <c r="KFV32" s="497"/>
      <c r="KFW32" s="497"/>
      <c r="KFX32" s="497"/>
      <c r="KFY32" s="497"/>
      <c r="KFZ32" s="497"/>
      <c r="KGA32" s="497"/>
      <c r="KGB32" s="497"/>
      <c r="KGC32" s="497"/>
      <c r="KGD32" s="497"/>
      <c r="KGE32" s="497"/>
      <c r="KGF32" s="497"/>
      <c r="KGG32" s="497"/>
      <c r="KGH32" s="497"/>
      <c r="KGI32" s="497"/>
      <c r="KGJ32" s="497"/>
      <c r="KGK32" s="497"/>
      <c r="KGL32" s="497"/>
      <c r="KGM32" s="497"/>
      <c r="KGN32" s="497"/>
      <c r="KGO32" s="497"/>
      <c r="KGP32" s="497"/>
      <c r="KGQ32" s="497"/>
      <c r="KGR32" s="497"/>
      <c r="KGS32" s="497"/>
      <c r="KGT32" s="497"/>
      <c r="KGU32" s="497"/>
      <c r="KGV32" s="497"/>
      <c r="KGW32" s="497"/>
      <c r="KGX32" s="497"/>
      <c r="KGY32" s="497"/>
      <c r="KGZ32" s="497"/>
      <c r="KHA32" s="497"/>
      <c r="KHB32" s="497"/>
      <c r="KHC32" s="497"/>
      <c r="KHD32" s="497"/>
      <c r="KHE32" s="497"/>
      <c r="KHF32" s="497"/>
      <c r="KHG32" s="497"/>
      <c r="KHH32" s="497"/>
      <c r="KHI32" s="497"/>
      <c r="KHJ32" s="497"/>
      <c r="KHK32" s="497"/>
      <c r="KHL32" s="497"/>
      <c r="KHM32" s="497"/>
      <c r="KHN32" s="497"/>
      <c r="KHO32" s="497"/>
      <c r="KHP32" s="497"/>
      <c r="KHQ32" s="497"/>
      <c r="KHR32" s="497"/>
      <c r="KHS32" s="497"/>
      <c r="KHT32" s="497"/>
      <c r="KHU32" s="497"/>
      <c r="KHV32" s="497"/>
      <c r="KHW32" s="497"/>
      <c r="KHX32" s="497"/>
      <c r="KHY32" s="497"/>
      <c r="KHZ32" s="497"/>
      <c r="KIA32" s="497"/>
      <c r="KIB32" s="497"/>
      <c r="KIC32" s="497"/>
      <c r="KID32" s="497"/>
      <c r="KIE32" s="497"/>
      <c r="KIF32" s="497"/>
      <c r="KIG32" s="497"/>
      <c r="KIH32" s="497"/>
      <c r="KII32" s="497"/>
      <c r="KIJ32" s="497"/>
      <c r="KIK32" s="497"/>
      <c r="KIL32" s="497"/>
      <c r="KIM32" s="497"/>
      <c r="KIN32" s="497"/>
      <c r="KIO32" s="497"/>
      <c r="KIP32" s="497"/>
      <c r="KIQ32" s="497"/>
      <c r="KIR32" s="497"/>
      <c r="KIS32" s="497"/>
      <c r="KIT32" s="497"/>
      <c r="KIU32" s="497"/>
      <c r="KIV32" s="497"/>
      <c r="KIW32" s="497"/>
      <c r="KIX32" s="497"/>
      <c r="KIY32" s="497"/>
      <c r="KIZ32" s="497"/>
      <c r="KJA32" s="497"/>
      <c r="KJB32" s="497"/>
      <c r="KJC32" s="497"/>
      <c r="KJD32" s="497"/>
      <c r="KJE32" s="497"/>
      <c r="KJF32" s="497"/>
      <c r="KJG32" s="497"/>
      <c r="KJH32" s="497"/>
      <c r="KJI32" s="497"/>
      <c r="KJJ32" s="497"/>
      <c r="KJK32" s="497"/>
      <c r="KJL32" s="497"/>
      <c r="KJM32" s="497"/>
      <c r="KJN32" s="497"/>
      <c r="KJO32" s="497"/>
      <c r="KJP32" s="497"/>
      <c r="KJQ32" s="497"/>
      <c r="KJR32" s="497"/>
      <c r="KJS32" s="497"/>
      <c r="KJT32" s="497"/>
      <c r="KJU32" s="497"/>
      <c r="KJV32" s="497"/>
      <c r="KJW32" s="497"/>
      <c r="KJX32" s="497"/>
      <c r="KJY32" s="497"/>
      <c r="KJZ32" s="497"/>
      <c r="KKA32" s="497"/>
      <c r="KKB32" s="497"/>
      <c r="KKC32" s="497"/>
      <c r="KKD32" s="497"/>
      <c r="KKE32" s="497"/>
      <c r="KKF32" s="497"/>
      <c r="KKG32" s="497"/>
      <c r="KKH32" s="497"/>
      <c r="KKI32" s="497"/>
      <c r="KKJ32" s="497"/>
      <c r="KKK32" s="497"/>
      <c r="KKL32" s="497"/>
      <c r="KKM32" s="497"/>
      <c r="KKN32" s="497"/>
      <c r="KKO32" s="497"/>
      <c r="KKP32" s="497"/>
      <c r="KKQ32" s="497"/>
      <c r="KKR32" s="497"/>
      <c r="KKS32" s="497"/>
      <c r="KKT32" s="497"/>
      <c r="KKU32" s="497"/>
      <c r="KKV32" s="497"/>
      <c r="KKW32" s="497"/>
      <c r="KKX32" s="497"/>
      <c r="KKY32" s="497"/>
      <c r="KKZ32" s="497"/>
      <c r="KLA32" s="497"/>
      <c r="KLB32" s="497"/>
      <c r="KLC32" s="497"/>
      <c r="KLD32" s="497"/>
      <c r="KLE32" s="497"/>
      <c r="KLF32" s="497"/>
      <c r="KLG32" s="497"/>
      <c r="KLH32" s="497"/>
      <c r="KLI32" s="497"/>
      <c r="KLJ32" s="497"/>
      <c r="KLK32" s="497"/>
      <c r="KLL32" s="497"/>
      <c r="KLM32" s="497"/>
      <c r="KLN32" s="497"/>
      <c r="KLO32" s="497"/>
      <c r="KLP32" s="497"/>
      <c r="KLQ32" s="497"/>
      <c r="KLR32" s="497"/>
      <c r="KLS32" s="497"/>
      <c r="KLT32" s="497"/>
      <c r="KLU32" s="497"/>
      <c r="KLV32" s="497"/>
      <c r="KLW32" s="497"/>
      <c r="KLX32" s="497"/>
      <c r="KLY32" s="497"/>
      <c r="KLZ32" s="497"/>
      <c r="KMA32" s="497"/>
      <c r="KMB32" s="497"/>
      <c r="KMC32" s="497"/>
      <c r="KMD32" s="497"/>
      <c r="KME32" s="497"/>
      <c r="KMF32" s="497"/>
      <c r="KMG32" s="497"/>
      <c r="KMH32" s="497"/>
      <c r="KMI32" s="497"/>
      <c r="KMJ32" s="497"/>
      <c r="KMK32" s="497"/>
      <c r="KML32" s="497"/>
      <c r="KMM32" s="497"/>
      <c r="KMN32" s="497"/>
      <c r="KMO32" s="497"/>
      <c r="KMP32" s="497"/>
      <c r="KMQ32" s="497"/>
      <c r="KMR32" s="497"/>
      <c r="KMS32" s="497"/>
      <c r="KMT32" s="497"/>
      <c r="KMU32" s="497"/>
      <c r="KMV32" s="497"/>
      <c r="KMW32" s="497"/>
      <c r="KMX32" s="497"/>
      <c r="KMY32" s="497"/>
      <c r="KMZ32" s="497"/>
      <c r="KNA32" s="497"/>
      <c r="KNB32" s="497"/>
      <c r="KNC32" s="497"/>
      <c r="KND32" s="497"/>
      <c r="KNE32" s="497"/>
      <c r="KNF32" s="497"/>
      <c r="KNG32" s="497"/>
      <c r="KNH32" s="497"/>
      <c r="KNI32" s="497"/>
      <c r="KNJ32" s="497"/>
      <c r="KNK32" s="497"/>
      <c r="KNL32" s="497"/>
      <c r="KNM32" s="497"/>
      <c r="KNN32" s="497"/>
      <c r="KNO32" s="497"/>
      <c r="KNP32" s="497"/>
      <c r="KNQ32" s="497"/>
      <c r="KNR32" s="497"/>
      <c r="KNS32" s="497"/>
      <c r="KNT32" s="497"/>
      <c r="KNU32" s="497"/>
      <c r="KNV32" s="497"/>
      <c r="KNW32" s="497"/>
      <c r="KNX32" s="497"/>
      <c r="KNY32" s="497"/>
      <c r="KNZ32" s="497"/>
      <c r="KOA32" s="497"/>
      <c r="KOB32" s="497"/>
      <c r="KOC32" s="497"/>
      <c r="KOD32" s="497"/>
      <c r="KOE32" s="497"/>
      <c r="KOF32" s="497"/>
      <c r="KOG32" s="497"/>
      <c r="KOH32" s="497"/>
      <c r="KOI32" s="497"/>
      <c r="KOJ32" s="497"/>
      <c r="KOK32" s="497"/>
      <c r="KOL32" s="497"/>
      <c r="KOM32" s="497"/>
      <c r="KON32" s="497"/>
      <c r="KOO32" s="497"/>
      <c r="KOP32" s="497"/>
      <c r="KOQ32" s="497"/>
      <c r="KOR32" s="497"/>
      <c r="KOS32" s="497"/>
      <c r="KOT32" s="497"/>
      <c r="KOU32" s="497"/>
      <c r="KOV32" s="497"/>
      <c r="KOW32" s="497"/>
      <c r="KOX32" s="497"/>
      <c r="KOY32" s="497"/>
      <c r="KOZ32" s="497"/>
      <c r="KPA32" s="497"/>
      <c r="KPB32" s="497"/>
      <c r="KPC32" s="497"/>
      <c r="KPD32" s="497"/>
      <c r="KPE32" s="497"/>
      <c r="KPF32" s="497"/>
      <c r="KPG32" s="497"/>
      <c r="KPH32" s="497"/>
      <c r="KPI32" s="497"/>
      <c r="KPJ32" s="497"/>
      <c r="KPK32" s="497"/>
      <c r="KPL32" s="497"/>
      <c r="KPM32" s="497"/>
      <c r="KPN32" s="497"/>
      <c r="KPO32" s="497"/>
      <c r="KPP32" s="497"/>
      <c r="KPQ32" s="497"/>
      <c r="KPR32" s="497"/>
      <c r="KPS32" s="497"/>
      <c r="KPT32" s="497"/>
      <c r="KPU32" s="497"/>
      <c r="KPV32" s="497"/>
      <c r="KPW32" s="497"/>
      <c r="KPX32" s="497"/>
      <c r="KPY32" s="497"/>
      <c r="KPZ32" s="497"/>
      <c r="KQA32" s="497"/>
      <c r="KQB32" s="497"/>
      <c r="KQC32" s="497"/>
      <c r="KQD32" s="497"/>
      <c r="KQE32" s="497"/>
      <c r="KQF32" s="497"/>
      <c r="KQG32" s="497"/>
      <c r="KQH32" s="497"/>
      <c r="KQI32" s="497"/>
      <c r="KQJ32" s="497"/>
      <c r="KQK32" s="497"/>
      <c r="KQL32" s="497"/>
      <c r="KQM32" s="497"/>
      <c r="KQN32" s="497"/>
      <c r="KQO32" s="497"/>
      <c r="KQP32" s="497"/>
      <c r="KQQ32" s="497"/>
      <c r="KQR32" s="497"/>
      <c r="KQS32" s="497"/>
      <c r="KQT32" s="497"/>
      <c r="KQU32" s="497"/>
      <c r="KQV32" s="497"/>
      <c r="KQW32" s="497"/>
      <c r="KQX32" s="497"/>
      <c r="KQY32" s="497"/>
      <c r="KQZ32" s="497"/>
      <c r="KRA32" s="497"/>
      <c r="KRB32" s="497"/>
      <c r="KRC32" s="497"/>
      <c r="KRD32" s="497"/>
      <c r="KRE32" s="497"/>
      <c r="KRF32" s="497"/>
      <c r="KRG32" s="497"/>
      <c r="KRH32" s="497"/>
      <c r="KRI32" s="497"/>
      <c r="KRJ32" s="497"/>
      <c r="KRK32" s="497"/>
      <c r="KRL32" s="497"/>
      <c r="KRM32" s="497"/>
      <c r="KRN32" s="497"/>
      <c r="KRO32" s="497"/>
      <c r="KRP32" s="497"/>
      <c r="KRQ32" s="497"/>
      <c r="KRR32" s="497"/>
      <c r="KRS32" s="497"/>
      <c r="KRT32" s="497"/>
      <c r="KRU32" s="497"/>
      <c r="KRV32" s="497"/>
      <c r="KRW32" s="497"/>
      <c r="KRX32" s="497"/>
      <c r="KRY32" s="497"/>
      <c r="KRZ32" s="497"/>
      <c r="KSA32" s="497"/>
      <c r="KSB32" s="497"/>
      <c r="KSC32" s="497"/>
      <c r="KSD32" s="497"/>
      <c r="KSE32" s="497"/>
      <c r="KSF32" s="497"/>
      <c r="KSG32" s="497"/>
      <c r="KSH32" s="497"/>
      <c r="KSI32" s="497"/>
      <c r="KSJ32" s="497"/>
      <c r="KSK32" s="497"/>
      <c r="KSL32" s="497"/>
      <c r="KSM32" s="497"/>
      <c r="KSN32" s="497"/>
      <c r="KSO32" s="497"/>
      <c r="KSP32" s="497"/>
      <c r="KSQ32" s="497"/>
      <c r="KSR32" s="497"/>
      <c r="KSS32" s="497"/>
      <c r="KST32" s="497"/>
      <c r="KSU32" s="497"/>
      <c r="KSV32" s="497"/>
      <c r="KSW32" s="497"/>
      <c r="KSX32" s="497"/>
      <c r="KSY32" s="497"/>
      <c r="KSZ32" s="497"/>
      <c r="KTA32" s="497"/>
      <c r="KTB32" s="497"/>
      <c r="KTC32" s="497"/>
      <c r="KTD32" s="497"/>
      <c r="KTE32" s="497"/>
      <c r="KTF32" s="497"/>
      <c r="KTG32" s="497"/>
      <c r="KTH32" s="497"/>
      <c r="KTI32" s="497"/>
      <c r="KTJ32" s="497"/>
      <c r="KTK32" s="497"/>
      <c r="KTL32" s="497"/>
      <c r="KTM32" s="497"/>
      <c r="KTN32" s="497"/>
      <c r="KTO32" s="497"/>
      <c r="KTP32" s="497"/>
      <c r="KTQ32" s="497"/>
      <c r="KTR32" s="497"/>
      <c r="KTS32" s="497"/>
      <c r="KTT32" s="497"/>
      <c r="KTU32" s="497"/>
      <c r="KTV32" s="497"/>
      <c r="KTW32" s="497"/>
      <c r="KTX32" s="497"/>
      <c r="KTY32" s="497"/>
      <c r="KTZ32" s="497"/>
      <c r="KUA32" s="497"/>
      <c r="KUB32" s="497"/>
      <c r="KUC32" s="497"/>
      <c r="KUD32" s="497"/>
      <c r="KUE32" s="497"/>
      <c r="KUF32" s="497"/>
      <c r="KUG32" s="497"/>
      <c r="KUH32" s="497"/>
      <c r="KUI32" s="497"/>
      <c r="KUJ32" s="497"/>
      <c r="KUK32" s="497"/>
      <c r="KUL32" s="497"/>
      <c r="KUM32" s="497"/>
      <c r="KUN32" s="497"/>
      <c r="KUO32" s="497"/>
      <c r="KUP32" s="497"/>
      <c r="KUQ32" s="497"/>
      <c r="KUR32" s="497"/>
      <c r="KUS32" s="497"/>
      <c r="KUT32" s="497"/>
      <c r="KUU32" s="497"/>
      <c r="KUV32" s="497"/>
      <c r="KUW32" s="497"/>
      <c r="KUX32" s="497"/>
      <c r="KUY32" s="497"/>
      <c r="KUZ32" s="497"/>
      <c r="KVA32" s="497"/>
      <c r="KVB32" s="497"/>
      <c r="KVC32" s="497"/>
      <c r="KVD32" s="497"/>
      <c r="KVE32" s="497"/>
      <c r="KVF32" s="497"/>
      <c r="KVG32" s="497"/>
      <c r="KVH32" s="497"/>
      <c r="KVI32" s="497"/>
      <c r="KVJ32" s="497"/>
      <c r="KVK32" s="497"/>
      <c r="KVL32" s="497"/>
      <c r="KVM32" s="497"/>
      <c r="KVN32" s="497"/>
      <c r="KVO32" s="497"/>
      <c r="KVP32" s="497"/>
      <c r="KVQ32" s="497"/>
      <c r="KVR32" s="497"/>
      <c r="KVS32" s="497"/>
      <c r="KVT32" s="497"/>
      <c r="KVU32" s="497"/>
      <c r="KVV32" s="497"/>
      <c r="KVW32" s="497"/>
      <c r="KVX32" s="497"/>
      <c r="KVY32" s="497"/>
      <c r="KVZ32" s="497"/>
      <c r="KWA32" s="497"/>
      <c r="KWB32" s="497"/>
      <c r="KWC32" s="497"/>
      <c r="KWD32" s="497"/>
      <c r="KWE32" s="497"/>
      <c r="KWF32" s="497"/>
      <c r="KWG32" s="497"/>
      <c r="KWH32" s="497"/>
      <c r="KWI32" s="497"/>
      <c r="KWJ32" s="497"/>
      <c r="KWK32" s="497"/>
      <c r="KWL32" s="497"/>
      <c r="KWM32" s="497"/>
      <c r="KWN32" s="497"/>
      <c r="KWO32" s="497"/>
      <c r="KWP32" s="497"/>
      <c r="KWQ32" s="497"/>
      <c r="KWR32" s="497"/>
      <c r="KWS32" s="497"/>
      <c r="KWT32" s="497"/>
      <c r="KWU32" s="497"/>
      <c r="KWV32" s="497"/>
      <c r="KWW32" s="497"/>
      <c r="KWX32" s="497"/>
      <c r="KWY32" s="497"/>
      <c r="KWZ32" s="497"/>
      <c r="KXA32" s="497"/>
      <c r="KXB32" s="497"/>
      <c r="KXC32" s="497"/>
      <c r="KXD32" s="497"/>
      <c r="KXE32" s="497"/>
      <c r="KXF32" s="497"/>
      <c r="KXG32" s="497"/>
      <c r="KXH32" s="497"/>
      <c r="KXI32" s="497"/>
      <c r="KXJ32" s="497"/>
      <c r="KXK32" s="497"/>
      <c r="KXL32" s="497"/>
      <c r="KXM32" s="497"/>
      <c r="KXN32" s="497"/>
      <c r="KXO32" s="497"/>
      <c r="KXP32" s="497"/>
      <c r="KXQ32" s="497"/>
      <c r="KXR32" s="497"/>
      <c r="KXS32" s="497"/>
      <c r="KXT32" s="497"/>
      <c r="KXU32" s="497"/>
      <c r="KXV32" s="497"/>
      <c r="KXW32" s="497"/>
      <c r="KXX32" s="497"/>
      <c r="KXY32" s="497"/>
      <c r="KXZ32" s="497"/>
      <c r="KYA32" s="497"/>
      <c r="KYB32" s="497"/>
      <c r="KYC32" s="497"/>
      <c r="KYD32" s="497"/>
      <c r="KYE32" s="497"/>
      <c r="KYF32" s="497"/>
      <c r="KYG32" s="497"/>
      <c r="KYH32" s="497"/>
      <c r="KYI32" s="497"/>
      <c r="KYJ32" s="497"/>
      <c r="KYK32" s="497"/>
      <c r="KYL32" s="497"/>
      <c r="KYM32" s="497"/>
      <c r="KYN32" s="497"/>
      <c r="KYO32" s="497"/>
      <c r="KYP32" s="497"/>
      <c r="KYQ32" s="497"/>
      <c r="KYR32" s="497"/>
      <c r="KYS32" s="497"/>
      <c r="KYT32" s="497"/>
      <c r="KYU32" s="497"/>
      <c r="KYV32" s="497"/>
      <c r="KYW32" s="497"/>
      <c r="KYX32" s="497"/>
      <c r="KYY32" s="497"/>
      <c r="KYZ32" s="497"/>
      <c r="KZA32" s="497"/>
      <c r="KZB32" s="497"/>
      <c r="KZC32" s="497"/>
      <c r="KZD32" s="497"/>
      <c r="KZE32" s="497"/>
      <c r="KZF32" s="497"/>
      <c r="KZG32" s="497"/>
      <c r="KZH32" s="497"/>
      <c r="KZI32" s="497"/>
      <c r="KZJ32" s="497"/>
      <c r="KZK32" s="497"/>
      <c r="KZL32" s="497"/>
      <c r="KZM32" s="497"/>
      <c r="KZN32" s="497"/>
      <c r="KZO32" s="497"/>
      <c r="KZP32" s="497"/>
      <c r="KZQ32" s="497"/>
      <c r="KZR32" s="497"/>
      <c r="KZS32" s="497"/>
      <c r="KZT32" s="497"/>
      <c r="KZU32" s="497"/>
      <c r="KZV32" s="497"/>
      <c r="KZW32" s="497"/>
      <c r="KZX32" s="497"/>
      <c r="KZY32" s="497"/>
      <c r="KZZ32" s="497"/>
      <c r="LAA32" s="497"/>
      <c r="LAB32" s="497"/>
      <c r="LAC32" s="497"/>
      <c r="LAD32" s="497"/>
      <c r="LAE32" s="497"/>
      <c r="LAF32" s="497"/>
      <c r="LAG32" s="497"/>
      <c r="LAH32" s="497"/>
      <c r="LAI32" s="497"/>
      <c r="LAJ32" s="497"/>
      <c r="LAK32" s="497"/>
      <c r="LAL32" s="497"/>
      <c r="LAM32" s="497"/>
      <c r="LAN32" s="497"/>
      <c r="LAO32" s="497"/>
      <c r="LAP32" s="497"/>
      <c r="LAQ32" s="497"/>
      <c r="LAR32" s="497"/>
      <c r="LAS32" s="497"/>
      <c r="LAT32" s="497"/>
      <c r="LAU32" s="497"/>
      <c r="LAV32" s="497"/>
      <c r="LAW32" s="497"/>
      <c r="LAX32" s="497"/>
      <c r="LAY32" s="497"/>
      <c r="LAZ32" s="497"/>
      <c r="LBA32" s="497"/>
      <c r="LBB32" s="497"/>
      <c r="LBC32" s="497"/>
      <c r="LBD32" s="497"/>
      <c r="LBE32" s="497"/>
      <c r="LBF32" s="497"/>
      <c r="LBG32" s="497"/>
      <c r="LBH32" s="497"/>
      <c r="LBI32" s="497"/>
      <c r="LBJ32" s="497"/>
      <c r="LBK32" s="497"/>
      <c r="LBL32" s="497"/>
      <c r="LBM32" s="497"/>
      <c r="LBN32" s="497"/>
      <c r="LBO32" s="497"/>
      <c r="LBP32" s="497"/>
      <c r="LBQ32" s="497"/>
      <c r="LBR32" s="497"/>
      <c r="LBS32" s="497"/>
      <c r="LBT32" s="497"/>
      <c r="LBU32" s="497"/>
      <c r="LBV32" s="497"/>
      <c r="LBW32" s="497"/>
      <c r="LBX32" s="497"/>
      <c r="LBY32" s="497"/>
      <c r="LBZ32" s="497"/>
      <c r="LCA32" s="497"/>
      <c r="LCB32" s="497"/>
      <c r="LCC32" s="497"/>
      <c r="LCD32" s="497"/>
      <c r="LCE32" s="497"/>
      <c r="LCF32" s="497"/>
      <c r="LCG32" s="497"/>
      <c r="LCH32" s="497"/>
      <c r="LCI32" s="497"/>
      <c r="LCJ32" s="497"/>
      <c r="LCK32" s="497"/>
      <c r="LCL32" s="497"/>
      <c r="LCM32" s="497"/>
      <c r="LCN32" s="497"/>
      <c r="LCO32" s="497"/>
      <c r="LCP32" s="497"/>
      <c r="LCQ32" s="497"/>
      <c r="LCR32" s="497"/>
      <c r="LCS32" s="497"/>
      <c r="LCT32" s="497"/>
      <c r="LCU32" s="497"/>
      <c r="LCV32" s="497"/>
      <c r="LCW32" s="497"/>
      <c r="LCX32" s="497"/>
      <c r="LCY32" s="497"/>
      <c r="LCZ32" s="497"/>
      <c r="LDA32" s="497"/>
      <c r="LDB32" s="497"/>
      <c r="LDC32" s="497"/>
      <c r="LDD32" s="497"/>
      <c r="LDE32" s="497"/>
      <c r="LDF32" s="497"/>
      <c r="LDG32" s="497"/>
      <c r="LDH32" s="497"/>
      <c r="LDI32" s="497"/>
      <c r="LDJ32" s="497"/>
      <c r="LDK32" s="497"/>
      <c r="LDL32" s="497"/>
      <c r="LDM32" s="497"/>
      <c r="LDN32" s="497"/>
      <c r="LDO32" s="497"/>
      <c r="LDP32" s="497"/>
      <c r="LDQ32" s="497"/>
      <c r="LDR32" s="497"/>
      <c r="LDS32" s="497"/>
      <c r="LDT32" s="497"/>
      <c r="LDU32" s="497"/>
      <c r="LDV32" s="497"/>
      <c r="LDW32" s="497"/>
      <c r="LDX32" s="497"/>
      <c r="LDY32" s="497"/>
      <c r="LDZ32" s="497"/>
      <c r="LEA32" s="497"/>
      <c r="LEB32" s="497"/>
      <c r="LEC32" s="497"/>
      <c r="LED32" s="497"/>
      <c r="LEE32" s="497"/>
      <c r="LEF32" s="497"/>
      <c r="LEG32" s="497"/>
      <c r="LEH32" s="497"/>
      <c r="LEI32" s="497"/>
      <c r="LEJ32" s="497"/>
      <c r="LEK32" s="497"/>
      <c r="LEL32" s="497"/>
      <c r="LEM32" s="497"/>
      <c r="LEN32" s="497"/>
      <c r="LEO32" s="497"/>
      <c r="LEP32" s="497"/>
      <c r="LEQ32" s="497"/>
      <c r="LER32" s="497"/>
      <c r="LES32" s="497"/>
      <c r="LET32" s="497"/>
      <c r="LEU32" s="497"/>
      <c r="LEV32" s="497"/>
      <c r="LEW32" s="497"/>
      <c r="LEX32" s="497"/>
      <c r="LEY32" s="497"/>
      <c r="LEZ32" s="497"/>
      <c r="LFA32" s="497"/>
      <c r="LFB32" s="497"/>
      <c r="LFC32" s="497"/>
      <c r="LFD32" s="497"/>
      <c r="LFE32" s="497"/>
      <c r="LFF32" s="497"/>
      <c r="LFG32" s="497"/>
      <c r="LFH32" s="497"/>
      <c r="LFI32" s="497"/>
      <c r="LFJ32" s="497"/>
      <c r="LFK32" s="497"/>
      <c r="LFL32" s="497"/>
      <c r="LFM32" s="497"/>
      <c r="LFN32" s="497"/>
      <c r="LFO32" s="497"/>
      <c r="LFP32" s="497"/>
      <c r="LFQ32" s="497"/>
      <c r="LFR32" s="497"/>
      <c r="LFS32" s="497"/>
      <c r="LFT32" s="497"/>
      <c r="LFU32" s="497"/>
      <c r="LFV32" s="497"/>
      <c r="LFW32" s="497"/>
      <c r="LFX32" s="497"/>
      <c r="LFY32" s="497"/>
      <c r="LFZ32" s="497"/>
      <c r="LGA32" s="497"/>
      <c r="LGB32" s="497"/>
      <c r="LGC32" s="497"/>
      <c r="LGD32" s="497"/>
      <c r="LGE32" s="497"/>
      <c r="LGF32" s="497"/>
      <c r="LGG32" s="497"/>
      <c r="LGH32" s="497"/>
      <c r="LGI32" s="497"/>
      <c r="LGJ32" s="497"/>
      <c r="LGK32" s="497"/>
      <c r="LGL32" s="497"/>
      <c r="LGM32" s="497"/>
      <c r="LGN32" s="497"/>
      <c r="LGO32" s="497"/>
      <c r="LGP32" s="497"/>
      <c r="LGQ32" s="497"/>
      <c r="LGR32" s="497"/>
      <c r="LGS32" s="497"/>
      <c r="LGT32" s="497"/>
      <c r="LGU32" s="497"/>
      <c r="LGV32" s="497"/>
      <c r="LGW32" s="497"/>
      <c r="LGX32" s="497"/>
      <c r="LGY32" s="497"/>
      <c r="LGZ32" s="497"/>
      <c r="LHA32" s="497"/>
      <c r="LHB32" s="497"/>
      <c r="LHC32" s="497"/>
      <c r="LHD32" s="497"/>
      <c r="LHE32" s="497"/>
      <c r="LHF32" s="497"/>
      <c r="LHG32" s="497"/>
      <c r="LHH32" s="497"/>
      <c r="LHI32" s="497"/>
      <c r="LHJ32" s="497"/>
      <c r="LHK32" s="497"/>
      <c r="LHL32" s="497"/>
      <c r="LHM32" s="497"/>
      <c r="LHN32" s="497"/>
      <c r="LHO32" s="497"/>
      <c r="LHP32" s="497"/>
      <c r="LHQ32" s="497"/>
      <c r="LHR32" s="497"/>
      <c r="LHS32" s="497"/>
      <c r="LHT32" s="497"/>
      <c r="LHU32" s="497"/>
      <c r="LHV32" s="497"/>
      <c r="LHW32" s="497"/>
      <c r="LHX32" s="497"/>
      <c r="LHY32" s="497"/>
      <c r="LHZ32" s="497"/>
      <c r="LIA32" s="497"/>
      <c r="LIB32" s="497"/>
      <c r="LIC32" s="497"/>
      <c r="LID32" s="497"/>
      <c r="LIE32" s="497"/>
      <c r="LIF32" s="497"/>
      <c r="LIG32" s="497"/>
      <c r="LIH32" s="497"/>
      <c r="LII32" s="497"/>
      <c r="LIJ32" s="497"/>
      <c r="LIK32" s="497"/>
      <c r="LIL32" s="497"/>
      <c r="LIM32" s="497"/>
      <c r="LIN32" s="497"/>
      <c r="LIO32" s="497"/>
      <c r="LIP32" s="497"/>
      <c r="LIQ32" s="497"/>
      <c r="LIR32" s="497"/>
      <c r="LIS32" s="497"/>
      <c r="LIT32" s="497"/>
      <c r="LIU32" s="497"/>
      <c r="LIV32" s="497"/>
      <c r="LIW32" s="497"/>
      <c r="LIX32" s="497"/>
      <c r="LIY32" s="497"/>
      <c r="LIZ32" s="497"/>
      <c r="LJA32" s="497"/>
      <c r="LJB32" s="497"/>
      <c r="LJC32" s="497"/>
      <c r="LJD32" s="497"/>
      <c r="LJE32" s="497"/>
      <c r="LJF32" s="497"/>
      <c r="LJG32" s="497"/>
      <c r="LJH32" s="497"/>
      <c r="LJI32" s="497"/>
      <c r="LJJ32" s="497"/>
      <c r="LJK32" s="497"/>
      <c r="LJL32" s="497"/>
      <c r="LJM32" s="497"/>
      <c r="LJN32" s="497"/>
      <c r="LJO32" s="497"/>
      <c r="LJP32" s="497"/>
      <c r="LJQ32" s="497"/>
      <c r="LJR32" s="497"/>
      <c r="LJS32" s="497"/>
      <c r="LJT32" s="497"/>
      <c r="LJU32" s="497"/>
      <c r="LJV32" s="497"/>
      <c r="LJW32" s="497"/>
      <c r="LJX32" s="497"/>
      <c r="LJY32" s="497"/>
      <c r="LJZ32" s="497"/>
      <c r="LKA32" s="497"/>
      <c r="LKB32" s="497"/>
      <c r="LKC32" s="497"/>
      <c r="LKD32" s="497"/>
      <c r="LKE32" s="497"/>
      <c r="LKF32" s="497"/>
      <c r="LKG32" s="497"/>
      <c r="LKH32" s="497"/>
      <c r="LKI32" s="497"/>
      <c r="LKJ32" s="497"/>
      <c r="LKK32" s="497"/>
      <c r="LKL32" s="497"/>
      <c r="LKM32" s="497"/>
      <c r="LKN32" s="497"/>
      <c r="LKO32" s="497"/>
      <c r="LKP32" s="497"/>
      <c r="LKQ32" s="497"/>
      <c r="LKR32" s="497"/>
      <c r="LKS32" s="497"/>
      <c r="LKT32" s="497"/>
      <c r="LKU32" s="497"/>
      <c r="LKV32" s="497"/>
      <c r="LKW32" s="497"/>
      <c r="LKX32" s="497"/>
      <c r="LKY32" s="497"/>
      <c r="LKZ32" s="497"/>
      <c r="LLA32" s="497"/>
      <c r="LLB32" s="497"/>
      <c r="LLC32" s="497"/>
      <c r="LLD32" s="497"/>
      <c r="LLE32" s="497"/>
      <c r="LLF32" s="497"/>
      <c r="LLG32" s="497"/>
      <c r="LLH32" s="497"/>
      <c r="LLI32" s="497"/>
      <c r="LLJ32" s="497"/>
      <c r="LLK32" s="497"/>
      <c r="LLL32" s="497"/>
      <c r="LLM32" s="497"/>
      <c r="LLN32" s="497"/>
      <c r="LLO32" s="497"/>
      <c r="LLP32" s="497"/>
      <c r="LLQ32" s="497"/>
      <c r="LLR32" s="497"/>
      <c r="LLS32" s="497"/>
      <c r="LLT32" s="497"/>
      <c r="LLU32" s="497"/>
      <c r="LLV32" s="497"/>
      <c r="LLW32" s="497"/>
      <c r="LLX32" s="497"/>
      <c r="LLY32" s="497"/>
      <c r="LLZ32" s="497"/>
      <c r="LMA32" s="497"/>
      <c r="LMB32" s="497"/>
      <c r="LMC32" s="497"/>
      <c r="LMD32" s="497"/>
      <c r="LME32" s="497"/>
      <c r="LMF32" s="497"/>
      <c r="LMG32" s="497"/>
      <c r="LMH32" s="497"/>
      <c r="LMI32" s="497"/>
      <c r="LMJ32" s="497"/>
      <c r="LMK32" s="497"/>
      <c r="LML32" s="497"/>
      <c r="LMM32" s="497"/>
      <c r="LMN32" s="497"/>
      <c r="LMO32" s="497"/>
      <c r="LMP32" s="497"/>
      <c r="LMQ32" s="497"/>
      <c r="LMR32" s="497"/>
      <c r="LMS32" s="497"/>
      <c r="LMT32" s="497"/>
      <c r="LMU32" s="497"/>
      <c r="LMV32" s="497"/>
      <c r="LMW32" s="497"/>
      <c r="LMX32" s="497"/>
      <c r="LMY32" s="497"/>
      <c r="LMZ32" s="497"/>
      <c r="LNA32" s="497"/>
      <c r="LNB32" s="497"/>
      <c r="LNC32" s="497"/>
      <c r="LND32" s="497"/>
      <c r="LNE32" s="497"/>
      <c r="LNF32" s="497"/>
      <c r="LNG32" s="497"/>
      <c r="LNH32" s="497"/>
      <c r="LNI32" s="497"/>
      <c r="LNJ32" s="497"/>
      <c r="LNK32" s="497"/>
      <c r="LNL32" s="497"/>
      <c r="LNM32" s="497"/>
      <c r="LNN32" s="497"/>
      <c r="LNO32" s="497"/>
      <c r="LNP32" s="497"/>
      <c r="LNQ32" s="497"/>
      <c r="LNR32" s="497"/>
      <c r="LNS32" s="497"/>
      <c r="LNT32" s="497"/>
      <c r="LNU32" s="497"/>
      <c r="LNV32" s="497"/>
      <c r="LNW32" s="497"/>
      <c r="LNX32" s="497"/>
      <c r="LNY32" s="497"/>
      <c r="LNZ32" s="497"/>
      <c r="LOA32" s="497"/>
      <c r="LOB32" s="497"/>
      <c r="LOC32" s="497"/>
      <c r="LOD32" s="497"/>
      <c r="LOE32" s="497"/>
      <c r="LOF32" s="497"/>
      <c r="LOG32" s="497"/>
      <c r="LOH32" s="497"/>
      <c r="LOI32" s="497"/>
      <c r="LOJ32" s="497"/>
      <c r="LOK32" s="497"/>
      <c r="LOL32" s="497"/>
      <c r="LOM32" s="497"/>
      <c r="LON32" s="497"/>
      <c r="LOO32" s="497"/>
      <c r="LOP32" s="497"/>
      <c r="LOQ32" s="497"/>
      <c r="LOR32" s="497"/>
      <c r="LOS32" s="497"/>
      <c r="LOT32" s="497"/>
      <c r="LOU32" s="497"/>
      <c r="LOV32" s="497"/>
      <c r="LOW32" s="497"/>
      <c r="LOX32" s="497"/>
      <c r="LOY32" s="497"/>
      <c r="LOZ32" s="497"/>
      <c r="LPA32" s="497"/>
      <c r="LPB32" s="497"/>
      <c r="LPC32" s="497"/>
      <c r="LPD32" s="497"/>
      <c r="LPE32" s="497"/>
      <c r="LPF32" s="497"/>
      <c r="LPG32" s="497"/>
      <c r="LPH32" s="497"/>
      <c r="LPI32" s="497"/>
      <c r="LPJ32" s="497"/>
      <c r="LPK32" s="497"/>
      <c r="LPL32" s="497"/>
      <c r="LPM32" s="497"/>
      <c r="LPN32" s="497"/>
      <c r="LPO32" s="497"/>
      <c r="LPP32" s="497"/>
      <c r="LPQ32" s="497"/>
      <c r="LPR32" s="497"/>
      <c r="LPS32" s="497"/>
      <c r="LPT32" s="497"/>
      <c r="LPU32" s="497"/>
      <c r="LPV32" s="497"/>
      <c r="LPW32" s="497"/>
      <c r="LPX32" s="497"/>
      <c r="LPY32" s="497"/>
      <c r="LPZ32" s="497"/>
      <c r="LQA32" s="497"/>
      <c r="LQB32" s="497"/>
      <c r="LQC32" s="497"/>
      <c r="LQD32" s="497"/>
      <c r="LQE32" s="497"/>
      <c r="LQF32" s="497"/>
      <c r="LQG32" s="497"/>
      <c r="LQH32" s="497"/>
      <c r="LQI32" s="497"/>
      <c r="LQJ32" s="497"/>
      <c r="LQK32" s="497"/>
      <c r="LQL32" s="497"/>
      <c r="LQM32" s="497"/>
      <c r="LQN32" s="497"/>
      <c r="LQO32" s="497"/>
      <c r="LQP32" s="497"/>
      <c r="LQQ32" s="497"/>
      <c r="LQR32" s="497"/>
      <c r="LQS32" s="497"/>
      <c r="LQT32" s="497"/>
      <c r="LQU32" s="497"/>
      <c r="LQV32" s="497"/>
      <c r="LQW32" s="497"/>
      <c r="LQX32" s="497"/>
      <c r="LQY32" s="497"/>
      <c r="LQZ32" s="497"/>
      <c r="LRA32" s="497"/>
      <c r="LRB32" s="497"/>
      <c r="LRC32" s="497"/>
      <c r="LRD32" s="497"/>
      <c r="LRE32" s="497"/>
      <c r="LRF32" s="497"/>
      <c r="LRG32" s="497"/>
      <c r="LRH32" s="497"/>
      <c r="LRI32" s="497"/>
      <c r="LRJ32" s="497"/>
      <c r="LRK32" s="497"/>
      <c r="LRL32" s="497"/>
      <c r="LRM32" s="497"/>
      <c r="LRN32" s="497"/>
      <c r="LRO32" s="497"/>
      <c r="LRP32" s="497"/>
      <c r="LRQ32" s="497"/>
      <c r="LRR32" s="497"/>
      <c r="LRS32" s="497"/>
      <c r="LRT32" s="497"/>
      <c r="LRU32" s="497"/>
      <c r="LRV32" s="497"/>
      <c r="LRW32" s="497"/>
      <c r="LRX32" s="497"/>
      <c r="LRY32" s="497"/>
      <c r="LRZ32" s="497"/>
      <c r="LSA32" s="497"/>
      <c r="LSB32" s="497"/>
      <c r="LSC32" s="497"/>
      <c r="LSD32" s="497"/>
      <c r="LSE32" s="497"/>
      <c r="LSF32" s="497"/>
      <c r="LSG32" s="497"/>
      <c r="LSH32" s="497"/>
      <c r="LSI32" s="497"/>
      <c r="LSJ32" s="497"/>
      <c r="LSK32" s="497"/>
      <c r="LSL32" s="497"/>
      <c r="LSM32" s="497"/>
      <c r="LSN32" s="497"/>
      <c r="LSO32" s="497"/>
      <c r="LSP32" s="497"/>
      <c r="LSQ32" s="497"/>
      <c r="LSR32" s="497"/>
      <c r="LSS32" s="497"/>
      <c r="LST32" s="497"/>
      <c r="LSU32" s="497"/>
      <c r="LSV32" s="497"/>
      <c r="LSW32" s="497"/>
      <c r="LSX32" s="497"/>
      <c r="LSY32" s="497"/>
      <c r="LSZ32" s="497"/>
      <c r="LTA32" s="497"/>
      <c r="LTB32" s="497"/>
      <c r="LTC32" s="497"/>
      <c r="LTD32" s="497"/>
      <c r="LTE32" s="497"/>
      <c r="LTF32" s="497"/>
      <c r="LTG32" s="497"/>
      <c r="LTH32" s="497"/>
      <c r="LTI32" s="497"/>
      <c r="LTJ32" s="497"/>
      <c r="LTK32" s="497"/>
      <c r="LTL32" s="497"/>
      <c r="LTM32" s="497"/>
      <c r="LTN32" s="497"/>
      <c r="LTO32" s="497"/>
      <c r="LTP32" s="497"/>
      <c r="LTQ32" s="497"/>
      <c r="LTR32" s="497"/>
      <c r="LTS32" s="497"/>
      <c r="LTT32" s="497"/>
      <c r="LTU32" s="497"/>
      <c r="LTV32" s="497"/>
      <c r="LTW32" s="497"/>
      <c r="LTX32" s="497"/>
      <c r="LTY32" s="497"/>
      <c r="LTZ32" s="497"/>
      <c r="LUA32" s="497"/>
      <c r="LUB32" s="497"/>
      <c r="LUC32" s="497"/>
      <c r="LUD32" s="497"/>
      <c r="LUE32" s="497"/>
      <c r="LUF32" s="497"/>
      <c r="LUG32" s="497"/>
      <c r="LUH32" s="497"/>
      <c r="LUI32" s="497"/>
      <c r="LUJ32" s="497"/>
      <c r="LUK32" s="497"/>
      <c r="LUL32" s="497"/>
      <c r="LUM32" s="497"/>
      <c r="LUN32" s="497"/>
      <c r="LUO32" s="497"/>
      <c r="LUP32" s="497"/>
      <c r="LUQ32" s="497"/>
      <c r="LUR32" s="497"/>
      <c r="LUS32" s="497"/>
      <c r="LUT32" s="497"/>
      <c r="LUU32" s="497"/>
      <c r="LUV32" s="497"/>
      <c r="LUW32" s="497"/>
      <c r="LUX32" s="497"/>
      <c r="LUY32" s="497"/>
      <c r="LUZ32" s="497"/>
      <c r="LVA32" s="497"/>
      <c r="LVB32" s="497"/>
      <c r="LVC32" s="497"/>
      <c r="LVD32" s="497"/>
      <c r="LVE32" s="497"/>
      <c r="LVF32" s="497"/>
      <c r="LVG32" s="497"/>
      <c r="LVH32" s="497"/>
      <c r="LVI32" s="497"/>
      <c r="LVJ32" s="497"/>
      <c r="LVK32" s="497"/>
      <c r="LVL32" s="497"/>
      <c r="LVM32" s="497"/>
      <c r="LVN32" s="497"/>
      <c r="LVO32" s="497"/>
      <c r="LVP32" s="497"/>
      <c r="LVQ32" s="497"/>
      <c r="LVR32" s="497"/>
      <c r="LVS32" s="497"/>
      <c r="LVT32" s="497"/>
      <c r="LVU32" s="497"/>
      <c r="LVV32" s="497"/>
      <c r="LVW32" s="497"/>
      <c r="LVX32" s="497"/>
      <c r="LVY32" s="497"/>
      <c r="LVZ32" s="497"/>
      <c r="LWA32" s="497"/>
      <c r="LWB32" s="497"/>
      <c r="LWC32" s="497"/>
      <c r="LWD32" s="497"/>
      <c r="LWE32" s="497"/>
      <c r="LWF32" s="497"/>
      <c r="LWG32" s="497"/>
      <c r="LWH32" s="497"/>
      <c r="LWI32" s="497"/>
      <c r="LWJ32" s="497"/>
      <c r="LWK32" s="497"/>
      <c r="LWL32" s="497"/>
      <c r="LWM32" s="497"/>
      <c r="LWN32" s="497"/>
      <c r="LWO32" s="497"/>
      <c r="LWP32" s="497"/>
      <c r="LWQ32" s="497"/>
      <c r="LWR32" s="497"/>
      <c r="LWS32" s="497"/>
      <c r="LWT32" s="497"/>
      <c r="LWU32" s="497"/>
      <c r="LWV32" s="497"/>
      <c r="LWW32" s="497"/>
      <c r="LWX32" s="497"/>
      <c r="LWY32" s="497"/>
      <c r="LWZ32" s="497"/>
      <c r="LXA32" s="497"/>
      <c r="LXB32" s="497"/>
      <c r="LXC32" s="497"/>
      <c r="LXD32" s="497"/>
      <c r="LXE32" s="497"/>
      <c r="LXF32" s="497"/>
      <c r="LXG32" s="497"/>
      <c r="LXH32" s="497"/>
      <c r="LXI32" s="497"/>
      <c r="LXJ32" s="497"/>
      <c r="LXK32" s="497"/>
      <c r="LXL32" s="497"/>
      <c r="LXM32" s="497"/>
      <c r="LXN32" s="497"/>
      <c r="LXO32" s="497"/>
      <c r="LXP32" s="497"/>
      <c r="LXQ32" s="497"/>
      <c r="LXR32" s="497"/>
      <c r="LXS32" s="497"/>
      <c r="LXT32" s="497"/>
      <c r="LXU32" s="497"/>
      <c r="LXV32" s="497"/>
      <c r="LXW32" s="497"/>
      <c r="LXX32" s="497"/>
      <c r="LXY32" s="497"/>
      <c r="LXZ32" s="497"/>
      <c r="LYA32" s="497"/>
      <c r="LYB32" s="497"/>
      <c r="LYC32" s="497"/>
      <c r="LYD32" s="497"/>
      <c r="LYE32" s="497"/>
      <c r="LYF32" s="497"/>
      <c r="LYG32" s="497"/>
      <c r="LYH32" s="497"/>
      <c r="LYI32" s="497"/>
      <c r="LYJ32" s="497"/>
      <c r="LYK32" s="497"/>
      <c r="LYL32" s="497"/>
      <c r="LYM32" s="497"/>
      <c r="LYN32" s="497"/>
      <c r="LYO32" s="497"/>
      <c r="LYP32" s="497"/>
      <c r="LYQ32" s="497"/>
      <c r="LYR32" s="497"/>
      <c r="LYS32" s="497"/>
      <c r="LYT32" s="497"/>
      <c r="LYU32" s="497"/>
      <c r="LYV32" s="497"/>
      <c r="LYW32" s="497"/>
      <c r="LYX32" s="497"/>
      <c r="LYY32" s="497"/>
      <c r="LYZ32" s="497"/>
      <c r="LZA32" s="497"/>
      <c r="LZB32" s="497"/>
      <c r="LZC32" s="497"/>
      <c r="LZD32" s="497"/>
      <c r="LZE32" s="497"/>
      <c r="LZF32" s="497"/>
      <c r="LZG32" s="497"/>
      <c r="LZH32" s="497"/>
      <c r="LZI32" s="497"/>
      <c r="LZJ32" s="497"/>
      <c r="LZK32" s="497"/>
      <c r="LZL32" s="497"/>
      <c r="LZM32" s="497"/>
      <c r="LZN32" s="497"/>
      <c r="LZO32" s="497"/>
      <c r="LZP32" s="497"/>
      <c r="LZQ32" s="497"/>
      <c r="LZR32" s="497"/>
      <c r="LZS32" s="497"/>
      <c r="LZT32" s="497"/>
      <c r="LZU32" s="497"/>
      <c r="LZV32" s="497"/>
      <c r="LZW32" s="497"/>
      <c r="LZX32" s="497"/>
      <c r="LZY32" s="497"/>
      <c r="LZZ32" s="497"/>
      <c r="MAA32" s="497"/>
      <c r="MAB32" s="497"/>
      <c r="MAC32" s="497"/>
      <c r="MAD32" s="497"/>
      <c r="MAE32" s="497"/>
      <c r="MAF32" s="497"/>
      <c r="MAG32" s="497"/>
      <c r="MAH32" s="497"/>
      <c r="MAI32" s="497"/>
      <c r="MAJ32" s="497"/>
      <c r="MAK32" s="497"/>
      <c r="MAL32" s="497"/>
      <c r="MAM32" s="497"/>
      <c r="MAN32" s="497"/>
      <c r="MAO32" s="497"/>
      <c r="MAP32" s="497"/>
      <c r="MAQ32" s="497"/>
      <c r="MAR32" s="497"/>
      <c r="MAS32" s="497"/>
      <c r="MAT32" s="497"/>
      <c r="MAU32" s="497"/>
      <c r="MAV32" s="497"/>
      <c r="MAW32" s="497"/>
      <c r="MAX32" s="497"/>
      <c r="MAY32" s="497"/>
      <c r="MAZ32" s="497"/>
      <c r="MBA32" s="497"/>
      <c r="MBB32" s="497"/>
      <c r="MBC32" s="497"/>
      <c r="MBD32" s="497"/>
      <c r="MBE32" s="497"/>
      <c r="MBF32" s="497"/>
      <c r="MBG32" s="497"/>
      <c r="MBH32" s="497"/>
      <c r="MBI32" s="497"/>
      <c r="MBJ32" s="497"/>
      <c r="MBK32" s="497"/>
      <c r="MBL32" s="497"/>
      <c r="MBM32" s="497"/>
      <c r="MBN32" s="497"/>
      <c r="MBO32" s="497"/>
      <c r="MBP32" s="497"/>
      <c r="MBQ32" s="497"/>
      <c r="MBR32" s="497"/>
      <c r="MBS32" s="497"/>
      <c r="MBT32" s="497"/>
      <c r="MBU32" s="497"/>
      <c r="MBV32" s="497"/>
      <c r="MBW32" s="497"/>
      <c r="MBX32" s="497"/>
      <c r="MBY32" s="497"/>
      <c r="MBZ32" s="497"/>
      <c r="MCA32" s="497"/>
      <c r="MCB32" s="497"/>
      <c r="MCC32" s="497"/>
      <c r="MCD32" s="497"/>
      <c r="MCE32" s="497"/>
      <c r="MCF32" s="497"/>
      <c r="MCG32" s="497"/>
      <c r="MCH32" s="497"/>
      <c r="MCI32" s="497"/>
      <c r="MCJ32" s="497"/>
      <c r="MCK32" s="497"/>
      <c r="MCL32" s="497"/>
      <c r="MCM32" s="497"/>
      <c r="MCN32" s="497"/>
      <c r="MCO32" s="497"/>
      <c r="MCP32" s="497"/>
      <c r="MCQ32" s="497"/>
      <c r="MCR32" s="497"/>
      <c r="MCS32" s="497"/>
      <c r="MCT32" s="497"/>
      <c r="MCU32" s="497"/>
      <c r="MCV32" s="497"/>
      <c r="MCW32" s="497"/>
      <c r="MCX32" s="497"/>
      <c r="MCY32" s="497"/>
      <c r="MCZ32" s="497"/>
      <c r="MDA32" s="497"/>
      <c r="MDB32" s="497"/>
      <c r="MDC32" s="497"/>
      <c r="MDD32" s="497"/>
      <c r="MDE32" s="497"/>
      <c r="MDF32" s="497"/>
      <c r="MDG32" s="497"/>
      <c r="MDH32" s="497"/>
      <c r="MDI32" s="497"/>
      <c r="MDJ32" s="497"/>
      <c r="MDK32" s="497"/>
      <c r="MDL32" s="497"/>
      <c r="MDM32" s="497"/>
      <c r="MDN32" s="497"/>
      <c r="MDO32" s="497"/>
      <c r="MDP32" s="497"/>
      <c r="MDQ32" s="497"/>
      <c r="MDR32" s="497"/>
      <c r="MDS32" s="497"/>
      <c r="MDT32" s="497"/>
      <c r="MDU32" s="497"/>
      <c r="MDV32" s="497"/>
      <c r="MDW32" s="497"/>
      <c r="MDX32" s="497"/>
      <c r="MDY32" s="497"/>
      <c r="MDZ32" s="497"/>
      <c r="MEA32" s="497"/>
      <c r="MEB32" s="497"/>
      <c r="MEC32" s="497"/>
      <c r="MED32" s="497"/>
      <c r="MEE32" s="497"/>
      <c r="MEF32" s="497"/>
      <c r="MEG32" s="497"/>
      <c r="MEH32" s="497"/>
      <c r="MEI32" s="497"/>
      <c r="MEJ32" s="497"/>
      <c r="MEK32" s="497"/>
      <c r="MEL32" s="497"/>
      <c r="MEM32" s="497"/>
      <c r="MEN32" s="497"/>
      <c r="MEO32" s="497"/>
      <c r="MEP32" s="497"/>
      <c r="MEQ32" s="497"/>
      <c r="MER32" s="497"/>
      <c r="MES32" s="497"/>
      <c r="MET32" s="497"/>
      <c r="MEU32" s="497"/>
      <c r="MEV32" s="497"/>
      <c r="MEW32" s="497"/>
      <c r="MEX32" s="497"/>
      <c r="MEY32" s="497"/>
      <c r="MEZ32" s="497"/>
      <c r="MFA32" s="497"/>
      <c r="MFB32" s="497"/>
      <c r="MFC32" s="497"/>
      <c r="MFD32" s="497"/>
      <c r="MFE32" s="497"/>
      <c r="MFF32" s="497"/>
      <c r="MFG32" s="497"/>
      <c r="MFH32" s="497"/>
      <c r="MFI32" s="497"/>
      <c r="MFJ32" s="497"/>
      <c r="MFK32" s="497"/>
      <c r="MFL32" s="497"/>
      <c r="MFM32" s="497"/>
      <c r="MFN32" s="497"/>
      <c r="MFO32" s="497"/>
      <c r="MFP32" s="497"/>
      <c r="MFQ32" s="497"/>
      <c r="MFR32" s="497"/>
      <c r="MFS32" s="497"/>
      <c r="MFT32" s="497"/>
      <c r="MFU32" s="497"/>
      <c r="MFV32" s="497"/>
      <c r="MFW32" s="497"/>
      <c r="MFX32" s="497"/>
      <c r="MFY32" s="497"/>
      <c r="MFZ32" s="497"/>
      <c r="MGA32" s="497"/>
      <c r="MGB32" s="497"/>
      <c r="MGC32" s="497"/>
      <c r="MGD32" s="497"/>
      <c r="MGE32" s="497"/>
      <c r="MGF32" s="497"/>
      <c r="MGG32" s="497"/>
      <c r="MGH32" s="497"/>
      <c r="MGI32" s="497"/>
      <c r="MGJ32" s="497"/>
      <c r="MGK32" s="497"/>
      <c r="MGL32" s="497"/>
      <c r="MGM32" s="497"/>
      <c r="MGN32" s="497"/>
      <c r="MGO32" s="497"/>
      <c r="MGP32" s="497"/>
      <c r="MGQ32" s="497"/>
      <c r="MGR32" s="497"/>
      <c r="MGS32" s="497"/>
      <c r="MGT32" s="497"/>
      <c r="MGU32" s="497"/>
      <c r="MGV32" s="497"/>
      <c r="MGW32" s="497"/>
      <c r="MGX32" s="497"/>
      <c r="MGY32" s="497"/>
      <c r="MGZ32" s="497"/>
      <c r="MHA32" s="497"/>
      <c r="MHB32" s="497"/>
      <c r="MHC32" s="497"/>
      <c r="MHD32" s="497"/>
      <c r="MHE32" s="497"/>
      <c r="MHF32" s="497"/>
      <c r="MHG32" s="497"/>
      <c r="MHH32" s="497"/>
      <c r="MHI32" s="497"/>
      <c r="MHJ32" s="497"/>
      <c r="MHK32" s="497"/>
      <c r="MHL32" s="497"/>
      <c r="MHM32" s="497"/>
      <c r="MHN32" s="497"/>
      <c r="MHO32" s="497"/>
      <c r="MHP32" s="497"/>
      <c r="MHQ32" s="497"/>
      <c r="MHR32" s="497"/>
      <c r="MHS32" s="497"/>
      <c r="MHT32" s="497"/>
      <c r="MHU32" s="497"/>
      <c r="MHV32" s="497"/>
      <c r="MHW32" s="497"/>
      <c r="MHX32" s="497"/>
      <c r="MHY32" s="497"/>
      <c r="MHZ32" s="497"/>
      <c r="MIA32" s="497"/>
      <c r="MIB32" s="497"/>
      <c r="MIC32" s="497"/>
      <c r="MID32" s="497"/>
      <c r="MIE32" s="497"/>
      <c r="MIF32" s="497"/>
      <c r="MIG32" s="497"/>
      <c r="MIH32" s="497"/>
      <c r="MII32" s="497"/>
      <c r="MIJ32" s="497"/>
      <c r="MIK32" s="497"/>
      <c r="MIL32" s="497"/>
      <c r="MIM32" s="497"/>
      <c r="MIN32" s="497"/>
      <c r="MIO32" s="497"/>
      <c r="MIP32" s="497"/>
      <c r="MIQ32" s="497"/>
      <c r="MIR32" s="497"/>
      <c r="MIS32" s="497"/>
      <c r="MIT32" s="497"/>
      <c r="MIU32" s="497"/>
      <c r="MIV32" s="497"/>
      <c r="MIW32" s="497"/>
      <c r="MIX32" s="497"/>
      <c r="MIY32" s="497"/>
      <c r="MIZ32" s="497"/>
      <c r="MJA32" s="497"/>
      <c r="MJB32" s="497"/>
      <c r="MJC32" s="497"/>
      <c r="MJD32" s="497"/>
      <c r="MJE32" s="497"/>
      <c r="MJF32" s="497"/>
      <c r="MJG32" s="497"/>
      <c r="MJH32" s="497"/>
      <c r="MJI32" s="497"/>
      <c r="MJJ32" s="497"/>
      <c r="MJK32" s="497"/>
      <c r="MJL32" s="497"/>
      <c r="MJM32" s="497"/>
      <c r="MJN32" s="497"/>
      <c r="MJO32" s="497"/>
      <c r="MJP32" s="497"/>
      <c r="MJQ32" s="497"/>
      <c r="MJR32" s="497"/>
      <c r="MJS32" s="497"/>
      <c r="MJT32" s="497"/>
      <c r="MJU32" s="497"/>
      <c r="MJV32" s="497"/>
      <c r="MJW32" s="497"/>
      <c r="MJX32" s="497"/>
      <c r="MJY32" s="497"/>
      <c r="MJZ32" s="497"/>
      <c r="MKA32" s="497"/>
      <c r="MKB32" s="497"/>
      <c r="MKC32" s="497"/>
      <c r="MKD32" s="497"/>
      <c r="MKE32" s="497"/>
      <c r="MKF32" s="497"/>
      <c r="MKG32" s="497"/>
      <c r="MKH32" s="497"/>
      <c r="MKI32" s="497"/>
      <c r="MKJ32" s="497"/>
      <c r="MKK32" s="497"/>
      <c r="MKL32" s="497"/>
      <c r="MKM32" s="497"/>
      <c r="MKN32" s="497"/>
      <c r="MKO32" s="497"/>
      <c r="MKP32" s="497"/>
      <c r="MKQ32" s="497"/>
      <c r="MKR32" s="497"/>
      <c r="MKS32" s="497"/>
      <c r="MKT32" s="497"/>
      <c r="MKU32" s="497"/>
      <c r="MKV32" s="497"/>
      <c r="MKW32" s="497"/>
      <c r="MKX32" s="497"/>
      <c r="MKY32" s="497"/>
      <c r="MKZ32" s="497"/>
      <c r="MLA32" s="497"/>
      <c r="MLB32" s="497"/>
      <c r="MLC32" s="497"/>
      <c r="MLD32" s="497"/>
      <c r="MLE32" s="497"/>
      <c r="MLF32" s="497"/>
      <c r="MLG32" s="497"/>
      <c r="MLH32" s="497"/>
      <c r="MLI32" s="497"/>
      <c r="MLJ32" s="497"/>
      <c r="MLK32" s="497"/>
      <c r="MLL32" s="497"/>
      <c r="MLM32" s="497"/>
      <c r="MLN32" s="497"/>
      <c r="MLO32" s="497"/>
      <c r="MLP32" s="497"/>
      <c r="MLQ32" s="497"/>
      <c r="MLR32" s="497"/>
      <c r="MLS32" s="497"/>
      <c r="MLT32" s="497"/>
      <c r="MLU32" s="497"/>
      <c r="MLV32" s="497"/>
      <c r="MLW32" s="497"/>
      <c r="MLX32" s="497"/>
      <c r="MLY32" s="497"/>
      <c r="MLZ32" s="497"/>
      <c r="MMA32" s="497"/>
      <c r="MMB32" s="497"/>
      <c r="MMC32" s="497"/>
      <c r="MMD32" s="497"/>
      <c r="MME32" s="497"/>
      <c r="MMF32" s="497"/>
      <c r="MMG32" s="497"/>
      <c r="MMH32" s="497"/>
      <c r="MMI32" s="497"/>
      <c r="MMJ32" s="497"/>
      <c r="MMK32" s="497"/>
      <c r="MML32" s="497"/>
      <c r="MMM32" s="497"/>
      <c r="MMN32" s="497"/>
      <c r="MMO32" s="497"/>
      <c r="MMP32" s="497"/>
      <c r="MMQ32" s="497"/>
      <c r="MMR32" s="497"/>
      <c r="MMS32" s="497"/>
      <c r="MMT32" s="497"/>
      <c r="MMU32" s="497"/>
      <c r="MMV32" s="497"/>
      <c r="MMW32" s="497"/>
      <c r="MMX32" s="497"/>
      <c r="MMY32" s="497"/>
      <c r="MMZ32" s="497"/>
      <c r="MNA32" s="497"/>
      <c r="MNB32" s="497"/>
      <c r="MNC32" s="497"/>
      <c r="MND32" s="497"/>
      <c r="MNE32" s="497"/>
      <c r="MNF32" s="497"/>
      <c r="MNG32" s="497"/>
      <c r="MNH32" s="497"/>
      <c r="MNI32" s="497"/>
      <c r="MNJ32" s="497"/>
      <c r="MNK32" s="497"/>
      <c r="MNL32" s="497"/>
      <c r="MNM32" s="497"/>
      <c r="MNN32" s="497"/>
      <c r="MNO32" s="497"/>
      <c r="MNP32" s="497"/>
      <c r="MNQ32" s="497"/>
      <c r="MNR32" s="497"/>
      <c r="MNS32" s="497"/>
      <c r="MNT32" s="497"/>
      <c r="MNU32" s="497"/>
      <c r="MNV32" s="497"/>
      <c r="MNW32" s="497"/>
      <c r="MNX32" s="497"/>
      <c r="MNY32" s="497"/>
      <c r="MNZ32" s="497"/>
      <c r="MOA32" s="497"/>
      <c r="MOB32" s="497"/>
      <c r="MOC32" s="497"/>
      <c r="MOD32" s="497"/>
      <c r="MOE32" s="497"/>
      <c r="MOF32" s="497"/>
      <c r="MOG32" s="497"/>
      <c r="MOH32" s="497"/>
      <c r="MOI32" s="497"/>
      <c r="MOJ32" s="497"/>
      <c r="MOK32" s="497"/>
      <c r="MOL32" s="497"/>
      <c r="MOM32" s="497"/>
      <c r="MON32" s="497"/>
      <c r="MOO32" s="497"/>
      <c r="MOP32" s="497"/>
      <c r="MOQ32" s="497"/>
      <c r="MOR32" s="497"/>
      <c r="MOS32" s="497"/>
      <c r="MOT32" s="497"/>
      <c r="MOU32" s="497"/>
      <c r="MOV32" s="497"/>
      <c r="MOW32" s="497"/>
      <c r="MOX32" s="497"/>
      <c r="MOY32" s="497"/>
      <c r="MOZ32" s="497"/>
      <c r="MPA32" s="497"/>
      <c r="MPB32" s="497"/>
      <c r="MPC32" s="497"/>
      <c r="MPD32" s="497"/>
      <c r="MPE32" s="497"/>
      <c r="MPF32" s="497"/>
      <c r="MPG32" s="497"/>
      <c r="MPH32" s="497"/>
      <c r="MPI32" s="497"/>
      <c r="MPJ32" s="497"/>
      <c r="MPK32" s="497"/>
      <c r="MPL32" s="497"/>
      <c r="MPM32" s="497"/>
      <c r="MPN32" s="497"/>
      <c r="MPO32" s="497"/>
      <c r="MPP32" s="497"/>
      <c r="MPQ32" s="497"/>
      <c r="MPR32" s="497"/>
      <c r="MPS32" s="497"/>
      <c r="MPT32" s="497"/>
      <c r="MPU32" s="497"/>
      <c r="MPV32" s="497"/>
      <c r="MPW32" s="497"/>
      <c r="MPX32" s="497"/>
      <c r="MPY32" s="497"/>
      <c r="MPZ32" s="497"/>
      <c r="MQA32" s="497"/>
      <c r="MQB32" s="497"/>
      <c r="MQC32" s="497"/>
      <c r="MQD32" s="497"/>
      <c r="MQE32" s="497"/>
      <c r="MQF32" s="497"/>
      <c r="MQG32" s="497"/>
      <c r="MQH32" s="497"/>
      <c r="MQI32" s="497"/>
      <c r="MQJ32" s="497"/>
      <c r="MQK32" s="497"/>
      <c r="MQL32" s="497"/>
      <c r="MQM32" s="497"/>
      <c r="MQN32" s="497"/>
      <c r="MQO32" s="497"/>
      <c r="MQP32" s="497"/>
      <c r="MQQ32" s="497"/>
      <c r="MQR32" s="497"/>
      <c r="MQS32" s="497"/>
      <c r="MQT32" s="497"/>
      <c r="MQU32" s="497"/>
      <c r="MQV32" s="497"/>
      <c r="MQW32" s="497"/>
      <c r="MQX32" s="497"/>
      <c r="MQY32" s="497"/>
      <c r="MQZ32" s="497"/>
      <c r="MRA32" s="497"/>
      <c r="MRB32" s="497"/>
      <c r="MRC32" s="497"/>
      <c r="MRD32" s="497"/>
      <c r="MRE32" s="497"/>
      <c r="MRF32" s="497"/>
      <c r="MRG32" s="497"/>
      <c r="MRH32" s="497"/>
      <c r="MRI32" s="497"/>
      <c r="MRJ32" s="497"/>
      <c r="MRK32" s="497"/>
      <c r="MRL32" s="497"/>
      <c r="MRM32" s="497"/>
      <c r="MRN32" s="497"/>
      <c r="MRO32" s="497"/>
      <c r="MRP32" s="497"/>
      <c r="MRQ32" s="497"/>
      <c r="MRR32" s="497"/>
      <c r="MRS32" s="497"/>
      <c r="MRT32" s="497"/>
      <c r="MRU32" s="497"/>
      <c r="MRV32" s="497"/>
      <c r="MRW32" s="497"/>
      <c r="MRX32" s="497"/>
      <c r="MRY32" s="497"/>
      <c r="MRZ32" s="497"/>
      <c r="MSA32" s="497"/>
      <c r="MSB32" s="497"/>
      <c r="MSC32" s="497"/>
      <c r="MSD32" s="497"/>
      <c r="MSE32" s="497"/>
      <c r="MSF32" s="497"/>
      <c r="MSG32" s="497"/>
      <c r="MSH32" s="497"/>
      <c r="MSI32" s="497"/>
      <c r="MSJ32" s="497"/>
      <c r="MSK32" s="497"/>
      <c r="MSL32" s="497"/>
      <c r="MSM32" s="497"/>
      <c r="MSN32" s="497"/>
      <c r="MSO32" s="497"/>
      <c r="MSP32" s="497"/>
      <c r="MSQ32" s="497"/>
      <c r="MSR32" s="497"/>
      <c r="MSS32" s="497"/>
      <c r="MST32" s="497"/>
      <c r="MSU32" s="497"/>
      <c r="MSV32" s="497"/>
      <c r="MSW32" s="497"/>
      <c r="MSX32" s="497"/>
      <c r="MSY32" s="497"/>
      <c r="MSZ32" s="497"/>
      <c r="MTA32" s="497"/>
      <c r="MTB32" s="497"/>
      <c r="MTC32" s="497"/>
      <c r="MTD32" s="497"/>
      <c r="MTE32" s="497"/>
      <c r="MTF32" s="497"/>
      <c r="MTG32" s="497"/>
      <c r="MTH32" s="497"/>
      <c r="MTI32" s="497"/>
      <c r="MTJ32" s="497"/>
      <c r="MTK32" s="497"/>
      <c r="MTL32" s="497"/>
      <c r="MTM32" s="497"/>
      <c r="MTN32" s="497"/>
      <c r="MTO32" s="497"/>
      <c r="MTP32" s="497"/>
      <c r="MTQ32" s="497"/>
      <c r="MTR32" s="497"/>
      <c r="MTS32" s="497"/>
      <c r="MTT32" s="497"/>
      <c r="MTU32" s="497"/>
      <c r="MTV32" s="497"/>
      <c r="MTW32" s="497"/>
      <c r="MTX32" s="497"/>
      <c r="MTY32" s="497"/>
      <c r="MTZ32" s="497"/>
      <c r="MUA32" s="497"/>
      <c r="MUB32" s="497"/>
      <c r="MUC32" s="497"/>
      <c r="MUD32" s="497"/>
      <c r="MUE32" s="497"/>
      <c r="MUF32" s="497"/>
      <c r="MUG32" s="497"/>
      <c r="MUH32" s="497"/>
      <c r="MUI32" s="497"/>
      <c r="MUJ32" s="497"/>
      <c r="MUK32" s="497"/>
      <c r="MUL32" s="497"/>
      <c r="MUM32" s="497"/>
      <c r="MUN32" s="497"/>
      <c r="MUO32" s="497"/>
      <c r="MUP32" s="497"/>
      <c r="MUQ32" s="497"/>
      <c r="MUR32" s="497"/>
      <c r="MUS32" s="497"/>
      <c r="MUT32" s="497"/>
      <c r="MUU32" s="497"/>
      <c r="MUV32" s="497"/>
      <c r="MUW32" s="497"/>
      <c r="MUX32" s="497"/>
      <c r="MUY32" s="497"/>
      <c r="MUZ32" s="497"/>
      <c r="MVA32" s="497"/>
      <c r="MVB32" s="497"/>
      <c r="MVC32" s="497"/>
      <c r="MVD32" s="497"/>
      <c r="MVE32" s="497"/>
      <c r="MVF32" s="497"/>
      <c r="MVG32" s="497"/>
      <c r="MVH32" s="497"/>
      <c r="MVI32" s="497"/>
      <c r="MVJ32" s="497"/>
      <c r="MVK32" s="497"/>
      <c r="MVL32" s="497"/>
      <c r="MVM32" s="497"/>
      <c r="MVN32" s="497"/>
      <c r="MVO32" s="497"/>
      <c r="MVP32" s="497"/>
      <c r="MVQ32" s="497"/>
      <c r="MVR32" s="497"/>
      <c r="MVS32" s="497"/>
      <c r="MVT32" s="497"/>
      <c r="MVU32" s="497"/>
      <c r="MVV32" s="497"/>
      <c r="MVW32" s="497"/>
      <c r="MVX32" s="497"/>
      <c r="MVY32" s="497"/>
      <c r="MVZ32" s="497"/>
      <c r="MWA32" s="497"/>
      <c r="MWB32" s="497"/>
      <c r="MWC32" s="497"/>
      <c r="MWD32" s="497"/>
      <c r="MWE32" s="497"/>
      <c r="MWF32" s="497"/>
      <c r="MWG32" s="497"/>
      <c r="MWH32" s="497"/>
      <c r="MWI32" s="497"/>
      <c r="MWJ32" s="497"/>
      <c r="MWK32" s="497"/>
      <c r="MWL32" s="497"/>
      <c r="MWM32" s="497"/>
      <c r="MWN32" s="497"/>
      <c r="MWO32" s="497"/>
      <c r="MWP32" s="497"/>
      <c r="MWQ32" s="497"/>
      <c r="MWR32" s="497"/>
      <c r="MWS32" s="497"/>
      <c r="MWT32" s="497"/>
      <c r="MWU32" s="497"/>
      <c r="MWV32" s="497"/>
      <c r="MWW32" s="497"/>
      <c r="MWX32" s="497"/>
      <c r="MWY32" s="497"/>
      <c r="MWZ32" s="497"/>
      <c r="MXA32" s="497"/>
      <c r="MXB32" s="497"/>
      <c r="MXC32" s="497"/>
      <c r="MXD32" s="497"/>
      <c r="MXE32" s="497"/>
      <c r="MXF32" s="497"/>
      <c r="MXG32" s="497"/>
      <c r="MXH32" s="497"/>
      <c r="MXI32" s="497"/>
      <c r="MXJ32" s="497"/>
      <c r="MXK32" s="497"/>
      <c r="MXL32" s="497"/>
      <c r="MXM32" s="497"/>
      <c r="MXN32" s="497"/>
      <c r="MXO32" s="497"/>
      <c r="MXP32" s="497"/>
      <c r="MXQ32" s="497"/>
      <c r="MXR32" s="497"/>
      <c r="MXS32" s="497"/>
      <c r="MXT32" s="497"/>
      <c r="MXU32" s="497"/>
      <c r="MXV32" s="497"/>
      <c r="MXW32" s="497"/>
      <c r="MXX32" s="497"/>
      <c r="MXY32" s="497"/>
      <c r="MXZ32" s="497"/>
      <c r="MYA32" s="497"/>
      <c r="MYB32" s="497"/>
      <c r="MYC32" s="497"/>
      <c r="MYD32" s="497"/>
      <c r="MYE32" s="497"/>
      <c r="MYF32" s="497"/>
      <c r="MYG32" s="497"/>
      <c r="MYH32" s="497"/>
      <c r="MYI32" s="497"/>
      <c r="MYJ32" s="497"/>
      <c r="MYK32" s="497"/>
      <c r="MYL32" s="497"/>
      <c r="MYM32" s="497"/>
      <c r="MYN32" s="497"/>
      <c r="MYO32" s="497"/>
      <c r="MYP32" s="497"/>
      <c r="MYQ32" s="497"/>
      <c r="MYR32" s="497"/>
      <c r="MYS32" s="497"/>
      <c r="MYT32" s="497"/>
      <c r="MYU32" s="497"/>
      <c r="MYV32" s="497"/>
      <c r="MYW32" s="497"/>
      <c r="MYX32" s="497"/>
      <c r="MYY32" s="497"/>
      <c r="MYZ32" s="497"/>
      <c r="MZA32" s="497"/>
      <c r="MZB32" s="497"/>
      <c r="MZC32" s="497"/>
      <c r="MZD32" s="497"/>
      <c r="MZE32" s="497"/>
      <c r="MZF32" s="497"/>
      <c r="MZG32" s="497"/>
      <c r="MZH32" s="497"/>
      <c r="MZI32" s="497"/>
      <c r="MZJ32" s="497"/>
      <c r="MZK32" s="497"/>
      <c r="MZL32" s="497"/>
      <c r="MZM32" s="497"/>
      <c r="MZN32" s="497"/>
      <c r="MZO32" s="497"/>
      <c r="MZP32" s="497"/>
      <c r="MZQ32" s="497"/>
      <c r="MZR32" s="497"/>
      <c r="MZS32" s="497"/>
      <c r="MZT32" s="497"/>
      <c r="MZU32" s="497"/>
      <c r="MZV32" s="497"/>
      <c r="MZW32" s="497"/>
      <c r="MZX32" s="497"/>
      <c r="MZY32" s="497"/>
      <c r="MZZ32" s="497"/>
      <c r="NAA32" s="497"/>
      <c r="NAB32" s="497"/>
      <c r="NAC32" s="497"/>
      <c r="NAD32" s="497"/>
      <c r="NAE32" s="497"/>
      <c r="NAF32" s="497"/>
      <c r="NAG32" s="497"/>
      <c r="NAH32" s="497"/>
      <c r="NAI32" s="497"/>
      <c r="NAJ32" s="497"/>
      <c r="NAK32" s="497"/>
      <c r="NAL32" s="497"/>
      <c r="NAM32" s="497"/>
      <c r="NAN32" s="497"/>
      <c r="NAO32" s="497"/>
      <c r="NAP32" s="497"/>
      <c r="NAQ32" s="497"/>
      <c r="NAR32" s="497"/>
      <c r="NAS32" s="497"/>
      <c r="NAT32" s="497"/>
      <c r="NAU32" s="497"/>
      <c r="NAV32" s="497"/>
      <c r="NAW32" s="497"/>
      <c r="NAX32" s="497"/>
      <c r="NAY32" s="497"/>
      <c r="NAZ32" s="497"/>
      <c r="NBA32" s="497"/>
      <c r="NBB32" s="497"/>
      <c r="NBC32" s="497"/>
      <c r="NBD32" s="497"/>
      <c r="NBE32" s="497"/>
      <c r="NBF32" s="497"/>
      <c r="NBG32" s="497"/>
      <c r="NBH32" s="497"/>
      <c r="NBI32" s="497"/>
      <c r="NBJ32" s="497"/>
      <c r="NBK32" s="497"/>
      <c r="NBL32" s="497"/>
      <c r="NBM32" s="497"/>
      <c r="NBN32" s="497"/>
      <c r="NBO32" s="497"/>
      <c r="NBP32" s="497"/>
      <c r="NBQ32" s="497"/>
      <c r="NBR32" s="497"/>
      <c r="NBS32" s="497"/>
      <c r="NBT32" s="497"/>
      <c r="NBU32" s="497"/>
      <c r="NBV32" s="497"/>
      <c r="NBW32" s="497"/>
      <c r="NBX32" s="497"/>
      <c r="NBY32" s="497"/>
      <c r="NBZ32" s="497"/>
      <c r="NCA32" s="497"/>
      <c r="NCB32" s="497"/>
      <c r="NCC32" s="497"/>
      <c r="NCD32" s="497"/>
      <c r="NCE32" s="497"/>
      <c r="NCF32" s="497"/>
      <c r="NCG32" s="497"/>
      <c r="NCH32" s="497"/>
      <c r="NCI32" s="497"/>
      <c r="NCJ32" s="497"/>
      <c r="NCK32" s="497"/>
      <c r="NCL32" s="497"/>
      <c r="NCM32" s="497"/>
      <c r="NCN32" s="497"/>
      <c r="NCO32" s="497"/>
      <c r="NCP32" s="497"/>
      <c r="NCQ32" s="497"/>
      <c r="NCR32" s="497"/>
      <c r="NCS32" s="497"/>
      <c r="NCT32" s="497"/>
      <c r="NCU32" s="497"/>
      <c r="NCV32" s="497"/>
      <c r="NCW32" s="497"/>
      <c r="NCX32" s="497"/>
      <c r="NCY32" s="497"/>
      <c r="NCZ32" s="497"/>
      <c r="NDA32" s="497"/>
      <c r="NDB32" s="497"/>
      <c r="NDC32" s="497"/>
      <c r="NDD32" s="497"/>
      <c r="NDE32" s="497"/>
      <c r="NDF32" s="497"/>
      <c r="NDG32" s="497"/>
      <c r="NDH32" s="497"/>
      <c r="NDI32" s="497"/>
      <c r="NDJ32" s="497"/>
      <c r="NDK32" s="497"/>
      <c r="NDL32" s="497"/>
      <c r="NDM32" s="497"/>
      <c r="NDN32" s="497"/>
      <c r="NDO32" s="497"/>
      <c r="NDP32" s="497"/>
      <c r="NDQ32" s="497"/>
      <c r="NDR32" s="497"/>
      <c r="NDS32" s="497"/>
      <c r="NDT32" s="497"/>
      <c r="NDU32" s="497"/>
      <c r="NDV32" s="497"/>
      <c r="NDW32" s="497"/>
      <c r="NDX32" s="497"/>
      <c r="NDY32" s="497"/>
      <c r="NDZ32" s="497"/>
      <c r="NEA32" s="497"/>
      <c r="NEB32" s="497"/>
      <c r="NEC32" s="497"/>
      <c r="NED32" s="497"/>
      <c r="NEE32" s="497"/>
      <c r="NEF32" s="497"/>
      <c r="NEG32" s="497"/>
      <c r="NEH32" s="497"/>
      <c r="NEI32" s="497"/>
      <c r="NEJ32" s="497"/>
      <c r="NEK32" s="497"/>
      <c r="NEL32" s="497"/>
      <c r="NEM32" s="497"/>
      <c r="NEN32" s="497"/>
      <c r="NEO32" s="497"/>
      <c r="NEP32" s="497"/>
      <c r="NEQ32" s="497"/>
      <c r="NER32" s="497"/>
      <c r="NES32" s="497"/>
      <c r="NET32" s="497"/>
      <c r="NEU32" s="497"/>
      <c r="NEV32" s="497"/>
      <c r="NEW32" s="497"/>
      <c r="NEX32" s="497"/>
      <c r="NEY32" s="497"/>
      <c r="NEZ32" s="497"/>
      <c r="NFA32" s="497"/>
      <c r="NFB32" s="497"/>
      <c r="NFC32" s="497"/>
      <c r="NFD32" s="497"/>
      <c r="NFE32" s="497"/>
      <c r="NFF32" s="497"/>
      <c r="NFG32" s="497"/>
      <c r="NFH32" s="497"/>
      <c r="NFI32" s="497"/>
      <c r="NFJ32" s="497"/>
      <c r="NFK32" s="497"/>
      <c r="NFL32" s="497"/>
      <c r="NFM32" s="497"/>
      <c r="NFN32" s="497"/>
      <c r="NFO32" s="497"/>
      <c r="NFP32" s="497"/>
      <c r="NFQ32" s="497"/>
      <c r="NFR32" s="497"/>
      <c r="NFS32" s="497"/>
      <c r="NFT32" s="497"/>
      <c r="NFU32" s="497"/>
      <c r="NFV32" s="497"/>
      <c r="NFW32" s="497"/>
      <c r="NFX32" s="497"/>
      <c r="NFY32" s="497"/>
      <c r="NFZ32" s="497"/>
      <c r="NGA32" s="497"/>
      <c r="NGB32" s="497"/>
      <c r="NGC32" s="497"/>
      <c r="NGD32" s="497"/>
      <c r="NGE32" s="497"/>
      <c r="NGF32" s="497"/>
      <c r="NGG32" s="497"/>
      <c r="NGH32" s="497"/>
      <c r="NGI32" s="497"/>
      <c r="NGJ32" s="497"/>
      <c r="NGK32" s="497"/>
      <c r="NGL32" s="497"/>
      <c r="NGM32" s="497"/>
      <c r="NGN32" s="497"/>
      <c r="NGO32" s="497"/>
      <c r="NGP32" s="497"/>
      <c r="NGQ32" s="497"/>
      <c r="NGR32" s="497"/>
      <c r="NGS32" s="497"/>
      <c r="NGT32" s="497"/>
      <c r="NGU32" s="497"/>
      <c r="NGV32" s="497"/>
      <c r="NGW32" s="497"/>
      <c r="NGX32" s="497"/>
      <c r="NGY32" s="497"/>
      <c r="NGZ32" s="497"/>
      <c r="NHA32" s="497"/>
      <c r="NHB32" s="497"/>
      <c r="NHC32" s="497"/>
      <c r="NHD32" s="497"/>
      <c r="NHE32" s="497"/>
      <c r="NHF32" s="497"/>
      <c r="NHG32" s="497"/>
      <c r="NHH32" s="497"/>
      <c r="NHI32" s="497"/>
      <c r="NHJ32" s="497"/>
      <c r="NHK32" s="497"/>
      <c r="NHL32" s="497"/>
      <c r="NHM32" s="497"/>
      <c r="NHN32" s="497"/>
      <c r="NHO32" s="497"/>
      <c r="NHP32" s="497"/>
      <c r="NHQ32" s="497"/>
      <c r="NHR32" s="497"/>
      <c r="NHS32" s="497"/>
      <c r="NHT32" s="497"/>
      <c r="NHU32" s="497"/>
      <c r="NHV32" s="497"/>
      <c r="NHW32" s="497"/>
      <c r="NHX32" s="497"/>
      <c r="NHY32" s="497"/>
      <c r="NHZ32" s="497"/>
      <c r="NIA32" s="497"/>
      <c r="NIB32" s="497"/>
      <c r="NIC32" s="497"/>
      <c r="NID32" s="497"/>
      <c r="NIE32" s="497"/>
      <c r="NIF32" s="497"/>
      <c r="NIG32" s="497"/>
      <c r="NIH32" s="497"/>
      <c r="NII32" s="497"/>
      <c r="NIJ32" s="497"/>
      <c r="NIK32" s="497"/>
      <c r="NIL32" s="497"/>
      <c r="NIM32" s="497"/>
      <c r="NIN32" s="497"/>
      <c r="NIO32" s="497"/>
      <c r="NIP32" s="497"/>
      <c r="NIQ32" s="497"/>
      <c r="NIR32" s="497"/>
      <c r="NIS32" s="497"/>
      <c r="NIT32" s="497"/>
      <c r="NIU32" s="497"/>
      <c r="NIV32" s="497"/>
      <c r="NIW32" s="497"/>
      <c r="NIX32" s="497"/>
      <c r="NIY32" s="497"/>
      <c r="NIZ32" s="497"/>
      <c r="NJA32" s="497"/>
      <c r="NJB32" s="497"/>
      <c r="NJC32" s="497"/>
      <c r="NJD32" s="497"/>
      <c r="NJE32" s="497"/>
      <c r="NJF32" s="497"/>
      <c r="NJG32" s="497"/>
      <c r="NJH32" s="497"/>
      <c r="NJI32" s="497"/>
      <c r="NJJ32" s="497"/>
      <c r="NJK32" s="497"/>
      <c r="NJL32" s="497"/>
      <c r="NJM32" s="497"/>
      <c r="NJN32" s="497"/>
      <c r="NJO32" s="497"/>
      <c r="NJP32" s="497"/>
      <c r="NJQ32" s="497"/>
      <c r="NJR32" s="497"/>
      <c r="NJS32" s="497"/>
      <c r="NJT32" s="497"/>
      <c r="NJU32" s="497"/>
      <c r="NJV32" s="497"/>
      <c r="NJW32" s="497"/>
      <c r="NJX32" s="497"/>
      <c r="NJY32" s="497"/>
      <c r="NJZ32" s="497"/>
      <c r="NKA32" s="497"/>
      <c r="NKB32" s="497"/>
      <c r="NKC32" s="497"/>
      <c r="NKD32" s="497"/>
      <c r="NKE32" s="497"/>
      <c r="NKF32" s="497"/>
      <c r="NKG32" s="497"/>
      <c r="NKH32" s="497"/>
      <c r="NKI32" s="497"/>
      <c r="NKJ32" s="497"/>
      <c r="NKK32" s="497"/>
      <c r="NKL32" s="497"/>
      <c r="NKM32" s="497"/>
      <c r="NKN32" s="497"/>
      <c r="NKO32" s="497"/>
      <c r="NKP32" s="497"/>
      <c r="NKQ32" s="497"/>
      <c r="NKR32" s="497"/>
      <c r="NKS32" s="497"/>
      <c r="NKT32" s="497"/>
      <c r="NKU32" s="497"/>
      <c r="NKV32" s="497"/>
      <c r="NKW32" s="497"/>
      <c r="NKX32" s="497"/>
      <c r="NKY32" s="497"/>
      <c r="NKZ32" s="497"/>
      <c r="NLA32" s="497"/>
      <c r="NLB32" s="497"/>
      <c r="NLC32" s="497"/>
      <c r="NLD32" s="497"/>
      <c r="NLE32" s="497"/>
      <c r="NLF32" s="497"/>
      <c r="NLG32" s="497"/>
      <c r="NLH32" s="497"/>
      <c r="NLI32" s="497"/>
      <c r="NLJ32" s="497"/>
      <c r="NLK32" s="497"/>
      <c r="NLL32" s="497"/>
      <c r="NLM32" s="497"/>
      <c r="NLN32" s="497"/>
      <c r="NLO32" s="497"/>
      <c r="NLP32" s="497"/>
      <c r="NLQ32" s="497"/>
      <c r="NLR32" s="497"/>
      <c r="NLS32" s="497"/>
      <c r="NLT32" s="497"/>
      <c r="NLU32" s="497"/>
      <c r="NLV32" s="497"/>
      <c r="NLW32" s="497"/>
      <c r="NLX32" s="497"/>
      <c r="NLY32" s="497"/>
      <c r="NLZ32" s="497"/>
      <c r="NMA32" s="497"/>
      <c r="NMB32" s="497"/>
      <c r="NMC32" s="497"/>
      <c r="NMD32" s="497"/>
      <c r="NME32" s="497"/>
      <c r="NMF32" s="497"/>
      <c r="NMG32" s="497"/>
      <c r="NMH32" s="497"/>
      <c r="NMI32" s="497"/>
      <c r="NMJ32" s="497"/>
      <c r="NMK32" s="497"/>
      <c r="NML32" s="497"/>
      <c r="NMM32" s="497"/>
      <c r="NMN32" s="497"/>
      <c r="NMO32" s="497"/>
      <c r="NMP32" s="497"/>
      <c r="NMQ32" s="497"/>
      <c r="NMR32" s="497"/>
      <c r="NMS32" s="497"/>
      <c r="NMT32" s="497"/>
      <c r="NMU32" s="497"/>
      <c r="NMV32" s="497"/>
      <c r="NMW32" s="497"/>
      <c r="NMX32" s="497"/>
      <c r="NMY32" s="497"/>
      <c r="NMZ32" s="497"/>
      <c r="NNA32" s="497"/>
      <c r="NNB32" s="497"/>
      <c r="NNC32" s="497"/>
      <c r="NND32" s="497"/>
      <c r="NNE32" s="497"/>
      <c r="NNF32" s="497"/>
      <c r="NNG32" s="497"/>
      <c r="NNH32" s="497"/>
      <c r="NNI32" s="497"/>
      <c r="NNJ32" s="497"/>
      <c r="NNK32" s="497"/>
      <c r="NNL32" s="497"/>
      <c r="NNM32" s="497"/>
      <c r="NNN32" s="497"/>
      <c r="NNO32" s="497"/>
      <c r="NNP32" s="497"/>
      <c r="NNQ32" s="497"/>
      <c r="NNR32" s="497"/>
      <c r="NNS32" s="497"/>
      <c r="NNT32" s="497"/>
      <c r="NNU32" s="497"/>
      <c r="NNV32" s="497"/>
      <c r="NNW32" s="497"/>
      <c r="NNX32" s="497"/>
      <c r="NNY32" s="497"/>
      <c r="NNZ32" s="497"/>
      <c r="NOA32" s="497"/>
      <c r="NOB32" s="497"/>
      <c r="NOC32" s="497"/>
      <c r="NOD32" s="497"/>
      <c r="NOE32" s="497"/>
      <c r="NOF32" s="497"/>
      <c r="NOG32" s="497"/>
      <c r="NOH32" s="497"/>
      <c r="NOI32" s="497"/>
      <c r="NOJ32" s="497"/>
      <c r="NOK32" s="497"/>
      <c r="NOL32" s="497"/>
      <c r="NOM32" s="497"/>
      <c r="NON32" s="497"/>
      <c r="NOO32" s="497"/>
      <c r="NOP32" s="497"/>
      <c r="NOQ32" s="497"/>
      <c r="NOR32" s="497"/>
      <c r="NOS32" s="497"/>
      <c r="NOT32" s="497"/>
      <c r="NOU32" s="497"/>
      <c r="NOV32" s="497"/>
      <c r="NOW32" s="497"/>
      <c r="NOX32" s="497"/>
      <c r="NOY32" s="497"/>
      <c r="NOZ32" s="497"/>
      <c r="NPA32" s="497"/>
      <c r="NPB32" s="497"/>
      <c r="NPC32" s="497"/>
      <c r="NPD32" s="497"/>
      <c r="NPE32" s="497"/>
      <c r="NPF32" s="497"/>
      <c r="NPG32" s="497"/>
      <c r="NPH32" s="497"/>
      <c r="NPI32" s="497"/>
      <c r="NPJ32" s="497"/>
      <c r="NPK32" s="497"/>
      <c r="NPL32" s="497"/>
      <c r="NPM32" s="497"/>
      <c r="NPN32" s="497"/>
      <c r="NPO32" s="497"/>
      <c r="NPP32" s="497"/>
      <c r="NPQ32" s="497"/>
      <c r="NPR32" s="497"/>
      <c r="NPS32" s="497"/>
      <c r="NPT32" s="497"/>
      <c r="NPU32" s="497"/>
      <c r="NPV32" s="497"/>
      <c r="NPW32" s="497"/>
      <c r="NPX32" s="497"/>
      <c r="NPY32" s="497"/>
      <c r="NPZ32" s="497"/>
      <c r="NQA32" s="497"/>
      <c r="NQB32" s="497"/>
      <c r="NQC32" s="497"/>
      <c r="NQD32" s="497"/>
      <c r="NQE32" s="497"/>
      <c r="NQF32" s="497"/>
      <c r="NQG32" s="497"/>
      <c r="NQH32" s="497"/>
      <c r="NQI32" s="497"/>
      <c r="NQJ32" s="497"/>
      <c r="NQK32" s="497"/>
      <c r="NQL32" s="497"/>
      <c r="NQM32" s="497"/>
      <c r="NQN32" s="497"/>
      <c r="NQO32" s="497"/>
      <c r="NQP32" s="497"/>
      <c r="NQQ32" s="497"/>
      <c r="NQR32" s="497"/>
      <c r="NQS32" s="497"/>
      <c r="NQT32" s="497"/>
      <c r="NQU32" s="497"/>
      <c r="NQV32" s="497"/>
      <c r="NQW32" s="497"/>
      <c r="NQX32" s="497"/>
      <c r="NQY32" s="497"/>
      <c r="NQZ32" s="497"/>
      <c r="NRA32" s="497"/>
      <c r="NRB32" s="497"/>
      <c r="NRC32" s="497"/>
      <c r="NRD32" s="497"/>
      <c r="NRE32" s="497"/>
      <c r="NRF32" s="497"/>
      <c r="NRG32" s="497"/>
      <c r="NRH32" s="497"/>
      <c r="NRI32" s="497"/>
      <c r="NRJ32" s="497"/>
      <c r="NRK32" s="497"/>
      <c r="NRL32" s="497"/>
      <c r="NRM32" s="497"/>
      <c r="NRN32" s="497"/>
      <c r="NRO32" s="497"/>
      <c r="NRP32" s="497"/>
      <c r="NRQ32" s="497"/>
      <c r="NRR32" s="497"/>
      <c r="NRS32" s="497"/>
      <c r="NRT32" s="497"/>
      <c r="NRU32" s="497"/>
      <c r="NRV32" s="497"/>
      <c r="NRW32" s="497"/>
      <c r="NRX32" s="497"/>
      <c r="NRY32" s="497"/>
      <c r="NRZ32" s="497"/>
      <c r="NSA32" s="497"/>
      <c r="NSB32" s="497"/>
      <c r="NSC32" s="497"/>
      <c r="NSD32" s="497"/>
      <c r="NSE32" s="497"/>
      <c r="NSF32" s="497"/>
      <c r="NSG32" s="497"/>
      <c r="NSH32" s="497"/>
      <c r="NSI32" s="497"/>
      <c r="NSJ32" s="497"/>
      <c r="NSK32" s="497"/>
      <c r="NSL32" s="497"/>
      <c r="NSM32" s="497"/>
      <c r="NSN32" s="497"/>
      <c r="NSO32" s="497"/>
      <c r="NSP32" s="497"/>
      <c r="NSQ32" s="497"/>
      <c r="NSR32" s="497"/>
      <c r="NSS32" s="497"/>
      <c r="NST32" s="497"/>
      <c r="NSU32" s="497"/>
      <c r="NSV32" s="497"/>
      <c r="NSW32" s="497"/>
      <c r="NSX32" s="497"/>
      <c r="NSY32" s="497"/>
      <c r="NSZ32" s="497"/>
      <c r="NTA32" s="497"/>
      <c r="NTB32" s="497"/>
      <c r="NTC32" s="497"/>
      <c r="NTD32" s="497"/>
      <c r="NTE32" s="497"/>
      <c r="NTF32" s="497"/>
      <c r="NTG32" s="497"/>
      <c r="NTH32" s="497"/>
      <c r="NTI32" s="497"/>
      <c r="NTJ32" s="497"/>
      <c r="NTK32" s="497"/>
      <c r="NTL32" s="497"/>
      <c r="NTM32" s="497"/>
      <c r="NTN32" s="497"/>
      <c r="NTO32" s="497"/>
      <c r="NTP32" s="497"/>
      <c r="NTQ32" s="497"/>
      <c r="NTR32" s="497"/>
      <c r="NTS32" s="497"/>
      <c r="NTT32" s="497"/>
      <c r="NTU32" s="497"/>
      <c r="NTV32" s="497"/>
      <c r="NTW32" s="497"/>
      <c r="NTX32" s="497"/>
      <c r="NTY32" s="497"/>
      <c r="NTZ32" s="497"/>
      <c r="NUA32" s="497"/>
      <c r="NUB32" s="497"/>
      <c r="NUC32" s="497"/>
      <c r="NUD32" s="497"/>
      <c r="NUE32" s="497"/>
      <c r="NUF32" s="497"/>
      <c r="NUG32" s="497"/>
      <c r="NUH32" s="497"/>
      <c r="NUI32" s="497"/>
      <c r="NUJ32" s="497"/>
      <c r="NUK32" s="497"/>
      <c r="NUL32" s="497"/>
      <c r="NUM32" s="497"/>
      <c r="NUN32" s="497"/>
      <c r="NUO32" s="497"/>
      <c r="NUP32" s="497"/>
      <c r="NUQ32" s="497"/>
      <c r="NUR32" s="497"/>
      <c r="NUS32" s="497"/>
      <c r="NUT32" s="497"/>
      <c r="NUU32" s="497"/>
      <c r="NUV32" s="497"/>
      <c r="NUW32" s="497"/>
      <c r="NUX32" s="497"/>
      <c r="NUY32" s="497"/>
      <c r="NUZ32" s="497"/>
      <c r="NVA32" s="497"/>
      <c r="NVB32" s="497"/>
      <c r="NVC32" s="497"/>
      <c r="NVD32" s="497"/>
      <c r="NVE32" s="497"/>
      <c r="NVF32" s="497"/>
      <c r="NVG32" s="497"/>
      <c r="NVH32" s="497"/>
      <c r="NVI32" s="497"/>
      <c r="NVJ32" s="497"/>
      <c r="NVK32" s="497"/>
      <c r="NVL32" s="497"/>
      <c r="NVM32" s="497"/>
      <c r="NVN32" s="497"/>
      <c r="NVO32" s="497"/>
      <c r="NVP32" s="497"/>
      <c r="NVQ32" s="497"/>
      <c r="NVR32" s="497"/>
      <c r="NVS32" s="497"/>
      <c r="NVT32" s="497"/>
      <c r="NVU32" s="497"/>
      <c r="NVV32" s="497"/>
      <c r="NVW32" s="497"/>
      <c r="NVX32" s="497"/>
      <c r="NVY32" s="497"/>
      <c r="NVZ32" s="497"/>
      <c r="NWA32" s="497"/>
      <c r="NWB32" s="497"/>
      <c r="NWC32" s="497"/>
      <c r="NWD32" s="497"/>
      <c r="NWE32" s="497"/>
      <c r="NWF32" s="497"/>
      <c r="NWG32" s="497"/>
      <c r="NWH32" s="497"/>
      <c r="NWI32" s="497"/>
      <c r="NWJ32" s="497"/>
      <c r="NWK32" s="497"/>
      <c r="NWL32" s="497"/>
      <c r="NWM32" s="497"/>
      <c r="NWN32" s="497"/>
      <c r="NWO32" s="497"/>
      <c r="NWP32" s="497"/>
      <c r="NWQ32" s="497"/>
      <c r="NWR32" s="497"/>
      <c r="NWS32" s="497"/>
      <c r="NWT32" s="497"/>
      <c r="NWU32" s="497"/>
      <c r="NWV32" s="497"/>
      <c r="NWW32" s="497"/>
      <c r="NWX32" s="497"/>
      <c r="NWY32" s="497"/>
      <c r="NWZ32" s="497"/>
      <c r="NXA32" s="497"/>
      <c r="NXB32" s="497"/>
      <c r="NXC32" s="497"/>
      <c r="NXD32" s="497"/>
      <c r="NXE32" s="497"/>
      <c r="NXF32" s="497"/>
      <c r="NXG32" s="497"/>
      <c r="NXH32" s="497"/>
      <c r="NXI32" s="497"/>
      <c r="NXJ32" s="497"/>
      <c r="NXK32" s="497"/>
      <c r="NXL32" s="497"/>
      <c r="NXM32" s="497"/>
      <c r="NXN32" s="497"/>
      <c r="NXO32" s="497"/>
      <c r="NXP32" s="497"/>
      <c r="NXQ32" s="497"/>
      <c r="NXR32" s="497"/>
      <c r="NXS32" s="497"/>
      <c r="NXT32" s="497"/>
      <c r="NXU32" s="497"/>
      <c r="NXV32" s="497"/>
      <c r="NXW32" s="497"/>
      <c r="NXX32" s="497"/>
      <c r="NXY32" s="497"/>
      <c r="NXZ32" s="497"/>
      <c r="NYA32" s="497"/>
      <c r="NYB32" s="497"/>
      <c r="NYC32" s="497"/>
      <c r="NYD32" s="497"/>
      <c r="NYE32" s="497"/>
      <c r="NYF32" s="497"/>
      <c r="NYG32" s="497"/>
      <c r="NYH32" s="497"/>
      <c r="NYI32" s="497"/>
      <c r="NYJ32" s="497"/>
      <c r="NYK32" s="497"/>
      <c r="NYL32" s="497"/>
      <c r="NYM32" s="497"/>
      <c r="NYN32" s="497"/>
      <c r="NYO32" s="497"/>
      <c r="NYP32" s="497"/>
      <c r="NYQ32" s="497"/>
      <c r="NYR32" s="497"/>
      <c r="NYS32" s="497"/>
      <c r="NYT32" s="497"/>
      <c r="NYU32" s="497"/>
      <c r="NYV32" s="497"/>
      <c r="NYW32" s="497"/>
      <c r="NYX32" s="497"/>
      <c r="NYY32" s="497"/>
      <c r="NYZ32" s="497"/>
      <c r="NZA32" s="497"/>
      <c r="NZB32" s="497"/>
      <c r="NZC32" s="497"/>
      <c r="NZD32" s="497"/>
      <c r="NZE32" s="497"/>
      <c r="NZF32" s="497"/>
      <c r="NZG32" s="497"/>
      <c r="NZH32" s="497"/>
      <c r="NZI32" s="497"/>
      <c r="NZJ32" s="497"/>
      <c r="NZK32" s="497"/>
      <c r="NZL32" s="497"/>
      <c r="NZM32" s="497"/>
      <c r="NZN32" s="497"/>
      <c r="NZO32" s="497"/>
      <c r="NZP32" s="497"/>
      <c r="NZQ32" s="497"/>
      <c r="NZR32" s="497"/>
      <c r="NZS32" s="497"/>
      <c r="NZT32" s="497"/>
      <c r="NZU32" s="497"/>
      <c r="NZV32" s="497"/>
      <c r="NZW32" s="497"/>
      <c r="NZX32" s="497"/>
      <c r="NZY32" s="497"/>
      <c r="NZZ32" s="497"/>
      <c r="OAA32" s="497"/>
      <c r="OAB32" s="497"/>
      <c r="OAC32" s="497"/>
      <c r="OAD32" s="497"/>
      <c r="OAE32" s="497"/>
      <c r="OAF32" s="497"/>
      <c r="OAG32" s="497"/>
      <c r="OAH32" s="497"/>
      <c r="OAI32" s="497"/>
      <c r="OAJ32" s="497"/>
      <c r="OAK32" s="497"/>
      <c r="OAL32" s="497"/>
      <c r="OAM32" s="497"/>
      <c r="OAN32" s="497"/>
      <c r="OAO32" s="497"/>
      <c r="OAP32" s="497"/>
      <c r="OAQ32" s="497"/>
      <c r="OAR32" s="497"/>
      <c r="OAS32" s="497"/>
      <c r="OAT32" s="497"/>
      <c r="OAU32" s="497"/>
      <c r="OAV32" s="497"/>
      <c r="OAW32" s="497"/>
      <c r="OAX32" s="497"/>
      <c r="OAY32" s="497"/>
      <c r="OAZ32" s="497"/>
      <c r="OBA32" s="497"/>
      <c r="OBB32" s="497"/>
      <c r="OBC32" s="497"/>
      <c r="OBD32" s="497"/>
      <c r="OBE32" s="497"/>
      <c r="OBF32" s="497"/>
      <c r="OBG32" s="497"/>
      <c r="OBH32" s="497"/>
      <c r="OBI32" s="497"/>
      <c r="OBJ32" s="497"/>
      <c r="OBK32" s="497"/>
      <c r="OBL32" s="497"/>
      <c r="OBM32" s="497"/>
      <c r="OBN32" s="497"/>
      <c r="OBO32" s="497"/>
      <c r="OBP32" s="497"/>
      <c r="OBQ32" s="497"/>
      <c r="OBR32" s="497"/>
      <c r="OBS32" s="497"/>
      <c r="OBT32" s="497"/>
      <c r="OBU32" s="497"/>
      <c r="OBV32" s="497"/>
      <c r="OBW32" s="497"/>
      <c r="OBX32" s="497"/>
      <c r="OBY32" s="497"/>
      <c r="OBZ32" s="497"/>
      <c r="OCA32" s="497"/>
      <c r="OCB32" s="497"/>
      <c r="OCC32" s="497"/>
      <c r="OCD32" s="497"/>
      <c r="OCE32" s="497"/>
      <c r="OCF32" s="497"/>
      <c r="OCG32" s="497"/>
      <c r="OCH32" s="497"/>
      <c r="OCI32" s="497"/>
      <c r="OCJ32" s="497"/>
      <c r="OCK32" s="497"/>
      <c r="OCL32" s="497"/>
      <c r="OCM32" s="497"/>
      <c r="OCN32" s="497"/>
      <c r="OCO32" s="497"/>
      <c r="OCP32" s="497"/>
      <c r="OCQ32" s="497"/>
      <c r="OCR32" s="497"/>
      <c r="OCS32" s="497"/>
      <c r="OCT32" s="497"/>
      <c r="OCU32" s="497"/>
      <c r="OCV32" s="497"/>
      <c r="OCW32" s="497"/>
      <c r="OCX32" s="497"/>
      <c r="OCY32" s="497"/>
      <c r="OCZ32" s="497"/>
      <c r="ODA32" s="497"/>
      <c r="ODB32" s="497"/>
      <c r="ODC32" s="497"/>
      <c r="ODD32" s="497"/>
      <c r="ODE32" s="497"/>
      <c r="ODF32" s="497"/>
      <c r="ODG32" s="497"/>
      <c r="ODH32" s="497"/>
      <c r="ODI32" s="497"/>
      <c r="ODJ32" s="497"/>
      <c r="ODK32" s="497"/>
      <c r="ODL32" s="497"/>
      <c r="ODM32" s="497"/>
      <c r="ODN32" s="497"/>
      <c r="ODO32" s="497"/>
      <c r="ODP32" s="497"/>
      <c r="ODQ32" s="497"/>
      <c r="ODR32" s="497"/>
      <c r="ODS32" s="497"/>
      <c r="ODT32" s="497"/>
      <c r="ODU32" s="497"/>
      <c r="ODV32" s="497"/>
      <c r="ODW32" s="497"/>
      <c r="ODX32" s="497"/>
      <c r="ODY32" s="497"/>
      <c r="ODZ32" s="497"/>
      <c r="OEA32" s="497"/>
      <c r="OEB32" s="497"/>
      <c r="OEC32" s="497"/>
      <c r="OED32" s="497"/>
      <c r="OEE32" s="497"/>
      <c r="OEF32" s="497"/>
      <c r="OEG32" s="497"/>
      <c r="OEH32" s="497"/>
      <c r="OEI32" s="497"/>
      <c r="OEJ32" s="497"/>
      <c r="OEK32" s="497"/>
      <c r="OEL32" s="497"/>
      <c r="OEM32" s="497"/>
      <c r="OEN32" s="497"/>
      <c r="OEO32" s="497"/>
      <c r="OEP32" s="497"/>
      <c r="OEQ32" s="497"/>
      <c r="OER32" s="497"/>
      <c r="OES32" s="497"/>
      <c r="OET32" s="497"/>
      <c r="OEU32" s="497"/>
      <c r="OEV32" s="497"/>
      <c r="OEW32" s="497"/>
      <c r="OEX32" s="497"/>
      <c r="OEY32" s="497"/>
      <c r="OEZ32" s="497"/>
      <c r="OFA32" s="497"/>
      <c r="OFB32" s="497"/>
      <c r="OFC32" s="497"/>
      <c r="OFD32" s="497"/>
      <c r="OFE32" s="497"/>
      <c r="OFF32" s="497"/>
      <c r="OFG32" s="497"/>
      <c r="OFH32" s="497"/>
      <c r="OFI32" s="497"/>
      <c r="OFJ32" s="497"/>
      <c r="OFK32" s="497"/>
      <c r="OFL32" s="497"/>
      <c r="OFM32" s="497"/>
      <c r="OFN32" s="497"/>
      <c r="OFO32" s="497"/>
      <c r="OFP32" s="497"/>
      <c r="OFQ32" s="497"/>
      <c r="OFR32" s="497"/>
      <c r="OFS32" s="497"/>
      <c r="OFT32" s="497"/>
      <c r="OFU32" s="497"/>
      <c r="OFV32" s="497"/>
      <c r="OFW32" s="497"/>
      <c r="OFX32" s="497"/>
      <c r="OFY32" s="497"/>
      <c r="OFZ32" s="497"/>
      <c r="OGA32" s="497"/>
      <c r="OGB32" s="497"/>
      <c r="OGC32" s="497"/>
      <c r="OGD32" s="497"/>
      <c r="OGE32" s="497"/>
      <c r="OGF32" s="497"/>
      <c r="OGG32" s="497"/>
      <c r="OGH32" s="497"/>
      <c r="OGI32" s="497"/>
      <c r="OGJ32" s="497"/>
      <c r="OGK32" s="497"/>
      <c r="OGL32" s="497"/>
      <c r="OGM32" s="497"/>
      <c r="OGN32" s="497"/>
      <c r="OGO32" s="497"/>
      <c r="OGP32" s="497"/>
      <c r="OGQ32" s="497"/>
      <c r="OGR32" s="497"/>
      <c r="OGS32" s="497"/>
      <c r="OGT32" s="497"/>
      <c r="OGU32" s="497"/>
      <c r="OGV32" s="497"/>
      <c r="OGW32" s="497"/>
      <c r="OGX32" s="497"/>
      <c r="OGY32" s="497"/>
      <c r="OGZ32" s="497"/>
      <c r="OHA32" s="497"/>
      <c r="OHB32" s="497"/>
      <c r="OHC32" s="497"/>
      <c r="OHD32" s="497"/>
      <c r="OHE32" s="497"/>
      <c r="OHF32" s="497"/>
      <c r="OHG32" s="497"/>
      <c r="OHH32" s="497"/>
      <c r="OHI32" s="497"/>
      <c r="OHJ32" s="497"/>
      <c r="OHK32" s="497"/>
      <c r="OHL32" s="497"/>
      <c r="OHM32" s="497"/>
      <c r="OHN32" s="497"/>
      <c r="OHO32" s="497"/>
      <c r="OHP32" s="497"/>
      <c r="OHQ32" s="497"/>
      <c r="OHR32" s="497"/>
      <c r="OHS32" s="497"/>
      <c r="OHT32" s="497"/>
      <c r="OHU32" s="497"/>
      <c r="OHV32" s="497"/>
      <c r="OHW32" s="497"/>
      <c r="OHX32" s="497"/>
      <c r="OHY32" s="497"/>
      <c r="OHZ32" s="497"/>
      <c r="OIA32" s="497"/>
      <c r="OIB32" s="497"/>
      <c r="OIC32" s="497"/>
      <c r="OID32" s="497"/>
      <c r="OIE32" s="497"/>
      <c r="OIF32" s="497"/>
      <c r="OIG32" s="497"/>
      <c r="OIH32" s="497"/>
      <c r="OII32" s="497"/>
      <c r="OIJ32" s="497"/>
      <c r="OIK32" s="497"/>
      <c r="OIL32" s="497"/>
      <c r="OIM32" s="497"/>
      <c r="OIN32" s="497"/>
      <c r="OIO32" s="497"/>
      <c r="OIP32" s="497"/>
      <c r="OIQ32" s="497"/>
      <c r="OIR32" s="497"/>
      <c r="OIS32" s="497"/>
      <c r="OIT32" s="497"/>
      <c r="OIU32" s="497"/>
      <c r="OIV32" s="497"/>
      <c r="OIW32" s="497"/>
      <c r="OIX32" s="497"/>
      <c r="OIY32" s="497"/>
      <c r="OIZ32" s="497"/>
      <c r="OJA32" s="497"/>
      <c r="OJB32" s="497"/>
      <c r="OJC32" s="497"/>
      <c r="OJD32" s="497"/>
      <c r="OJE32" s="497"/>
      <c r="OJF32" s="497"/>
      <c r="OJG32" s="497"/>
      <c r="OJH32" s="497"/>
      <c r="OJI32" s="497"/>
      <c r="OJJ32" s="497"/>
      <c r="OJK32" s="497"/>
      <c r="OJL32" s="497"/>
      <c r="OJM32" s="497"/>
      <c r="OJN32" s="497"/>
      <c r="OJO32" s="497"/>
      <c r="OJP32" s="497"/>
      <c r="OJQ32" s="497"/>
      <c r="OJR32" s="497"/>
      <c r="OJS32" s="497"/>
      <c r="OJT32" s="497"/>
      <c r="OJU32" s="497"/>
      <c r="OJV32" s="497"/>
      <c r="OJW32" s="497"/>
      <c r="OJX32" s="497"/>
      <c r="OJY32" s="497"/>
      <c r="OJZ32" s="497"/>
      <c r="OKA32" s="497"/>
      <c r="OKB32" s="497"/>
      <c r="OKC32" s="497"/>
      <c r="OKD32" s="497"/>
      <c r="OKE32" s="497"/>
      <c r="OKF32" s="497"/>
      <c r="OKG32" s="497"/>
      <c r="OKH32" s="497"/>
      <c r="OKI32" s="497"/>
      <c r="OKJ32" s="497"/>
      <c r="OKK32" s="497"/>
      <c r="OKL32" s="497"/>
      <c r="OKM32" s="497"/>
      <c r="OKN32" s="497"/>
      <c r="OKO32" s="497"/>
      <c r="OKP32" s="497"/>
      <c r="OKQ32" s="497"/>
      <c r="OKR32" s="497"/>
      <c r="OKS32" s="497"/>
      <c r="OKT32" s="497"/>
      <c r="OKU32" s="497"/>
      <c r="OKV32" s="497"/>
      <c r="OKW32" s="497"/>
      <c r="OKX32" s="497"/>
      <c r="OKY32" s="497"/>
      <c r="OKZ32" s="497"/>
      <c r="OLA32" s="497"/>
      <c r="OLB32" s="497"/>
      <c r="OLC32" s="497"/>
      <c r="OLD32" s="497"/>
      <c r="OLE32" s="497"/>
      <c r="OLF32" s="497"/>
      <c r="OLG32" s="497"/>
      <c r="OLH32" s="497"/>
      <c r="OLI32" s="497"/>
      <c r="OLJ32" s="497"/>
      <c r="OLK32" s="497"/>
      <c r="OLL32" s="497"/>
      <c r="OLM32" s="497"/>
      <c r="OLN32" s="497"/>
      <c r="OLO32" s="497"/>
      <c r="OLP32" s="497"/>
      <c r="OLQ32" s="497"/>
      <c r="OLR32" s="497"/>
      <c r="OLS32" s="497"/>
      <c r="OLT32" s="497"/>
      <c r="OLU32" s="497"/>
      <c r="OLV32" s="497"/>
      <c r="OLW32" s="497"/>
      <c r="OLX32" s="497"/>
      <c r="OLY32" s="497"/>
      <c r="OLZ32" s="497"/>
      <c r="OMA32" s="497"/>
      <c r="OMB32" s="497"/>
      <c r="OMC32" s="497"/>
      <c r="OMD32" s="497"/>
      <c r="OME32" s="497"/>
      <c r="OMF32" s="497"/>
      <c r="OMG32" s="497"/>
      <c r="OMH32" s="497"/>
      <c r="OMI32" s="497"/>
      <c r="OMJ32" s="497"/>
      <c r="OMK32" s="497"/>
      <c r="OML32" s="497"/>
      <c r="OMM32" s="497"/>
      <c r="OMN32" s="497"/>
      <c r="OMO32" s="497"/>
      <c r="OMP32" s="497"/>
      <c r="OMQ32" s="497"/>
      <c r="OMR32" s="497"/>
      <c r="OMS32" s="497"/>
      <c r="OMT32" s="497"/>
      <c r="OMU32" s="497"/>
      <c r="OMV32" s="497"/>
      <c r="OMW32" s="497"/>
      <c r="OMX32" s="497"/>
      <c r="OMY32" s="497"/>
      <c r="OMZ32" s="497"/>
      <c r="ONA32" s="497"/>
      <c r="ONB32" s="497"/>
      <c r="ONC32" s="497"/>
      <c r="OND32" s="497"/>
      <c r="ONE32" s="497"/>
      <c r="ONF32" s="497"/>
      <c r="ONG32" s="497"/>
      <c r="ONH32" s="497"/>
      <c r="ONI32" s="497"/>
      <c r="ONJ32" s="497"/>
      <c r="ONK32" s="497"/>
      <c r="ONL32" s="497"/>
      <c r="ONM32" s="497"/>
      <c r="ONN32" s="497"/>
      <c r="ONO32" s="497"/>
      <c r="ONP32" s="497"/>
      <c r="ONQ32" s="497"/>
      <c r="ONR32" s="497"/>
      <c r="ONS32" s="497"/>
      <c r="ONT32" s="497"/>
      <c r="ONU32" s="497"/>
      <c r="ONV32" s="497"/>
      <c r="ONW32" s="497"/>
      <c r="ONX32" s="497"/>
      <c r="ONY32" s="497"/>
      <c r="ONZ32" s="497"/>
      <c r="OOA32" s="497"/>
      <c r="OOB32" s="497"/>
      <c r="OOC32" s="497"/>
      <c r="OOD32" s="497"/>
      <c r="OOE32" s="497"/>
      <c r="OOF32" s="497"/>
      <c r="OOG32" s="497"/>
      <c r="OOH32" s="497"/>
      <c r="OOI32" s="497"/>
      <c r="OOJ32" s="497"/>
      <c r="OOK32" s="497"/>
      <c r="OOL32" s="497"/>
      <c r="OOM32" s="497"/>
      <c r="OON32" s="497"/>
      <c r="OOO32" s="497"/>
      <c r="OOP32" s="497"/>
      <c r="OOQ32" s="497"/>
      <c r="OOR32" s="497"/>
      <c r="OOS32" s="497"/>
      <c r="OOT32" s="497"/>
      <c r="OOU32" s="497"/>
      <c r="OOV32" s="497"/>
      <c r="OOW32" s="497"/>
      <c r="OOX32" s="497"/>
      <c r="OOY32" s="497"/>
      <c r="OOZ32" s="497"/>
      <c r="OPA32" s="497"/>
      <c r="OPB32" s="497"/>
      <c r="OPC32" s="497"/>
      <c r="OPD32" s="497"/>
      <c r="OPE32" s="497"/>
      <c r="OPF32" s="497"/>
      <c r="OPG32" s="497"/>
      <c r="OPH32" s="497"/>
      <c r="OPI32" s="497"/>
      <c r="OPJ32" s="497"/>
      <c r="OPK32" s="497"/>
      <c r="OPL32" s="497"/>
      <c r="OPM32" s="497"/>
      <c r="OPN32" s="497"/>
      <c r="OPO32" s="497"/>
      <c r="OPP32" s="497"/>
      <c r="OPQ32" s="497"/>
      <c r="OPR32" s="497"/>
      <c r="OPS32" s="497"/>
      <c r="OPT32" s="497"/>
      <c r="OPU32" s="497"/>
      <c r="OPV32" s="497"/>
      <c r="OPW32" s="497"/>
      <c r="OPX32" s="497"/>
      <c r="OPY32" s="497"/>
      <c r="OPZ32" s="497"/>
      <c r="OQA32" s="497"/>
      <c r="OQB32" s="497"/>
      <c r="OQC32" s="497"/>
      <c r="OQD32" s="497"/>
      <c r="OQE32" s="497"/>
      <c r="OQF32" s="497"/>
      <c r="OQG32" s="497"/>
      <c r="OQH32" s="497"/>
      <c r="OQI32" s="497"/>
      <c r="OQJ32" s="497"/>
      <c r="OQK32" s="497"/>
      <c r="OQL32" s="497"/>
      <c r="OQM32" s="497"/>
      <c r="OQN32" s="497"/>
      <c r="OQO32" s="497"/>
      <c r="OQP32" s="497"/>
      <c r="OQQ32" s="497"/>
      <c r="OQR32" s="497"/>
      <c r="OQS32" s="497"/>
      <c r="OQT32" s="497"/>
      <c r="OQU32" s="497"/>
      <c r="OQV32" s="497"/>
      <c r="OQW32" s="497"/>
      <c r="OQX32" s="497"/>
      <c r="OQY32" s="497"/>
      <c r="OQZ32" s="497"/>
      <c r="ORA32" s="497"/>
      <c r="ORB32" s="497"/>
      <c r="ORC32" s="497"/>
      <c r="ORD32" s="497"/>
      <c r="ORE32" s="497"/>
      <c r="ORF32" s="497"/>
      <c r="ORG32" s="497"/>
      <c r="ORH32" s="497"/>
      <c r="ORI32" s="497"/>
      <c r="ORJ32" s="497"/>
      <c r="ORK32" s="497"/>
      <c r="ORL32" s="497"/>
      <c r="ORM32" s="497"/>
      <c r="ORN32" s="497"/>
      <c r="ORO32" s="497"/>
      <c r="ORP32" s="497"/>
      <c r="ORQ32" s="497"/>
      <c r="ORR32" s="497"/>
      <c r="ORS32" s="497"/>
      <c r="ORT32" s="497"/>
      <c r="ORU32" s="497"/>
      <c r="ORV32" s="497"/>
      <c r="ORW32" s="497"/>
      <c r="ORX32" s="497"/>
      <c r="ORY32" s="497"/>
      <c r="ORZ32" s="497"/>
      <c r="OSA32" s="497"/>
      <c r="OSB32" s="497"/>
      <c r="OSC32" s="497"/>
      <c r="OSD32" s="497"/>
      <c r="OSE32" s="497"/>
      <c r="OSF32" s="497"/>
      <c r="OSG32" s="497"/>
      <c r="OSH32" s="497"/>
      <c r="OSI32" s="497"/>
      <c r="OSJ32" s="497"/>
      <c r="OSK32" s="497"/>
      <c r="OSL32" s="497"/>
      <c r="OSM32" s="497"/>
      <c r="OSN32" s="497"/>
      <c r="OSO32" s="497"/>
      <c r="OSP32" s="497"/>
      <c r="OSQ32" s="497"/>
      <c r="OSR32" s="497"/>
      <c r="OSS32" s="497"/>
      <c r="OST32" s="497"/>
      <c r="OSU32" s="497"/>
      <c r="OSV32" s="497"/>
      <c r="OSW32" s="497"/>
      <c r="OSX32" s="497"/>
      <c r="OSY32" s="497"/>
      <c r="OSZ32" s="497"/>
      <c r="OTA32" s="497"/>
      <c r="OTB32" s="497"/>
      <c r="OTC32" s="497"/>
      <c r="OTD32" s="497"/>
      <c r="OTE32" s="497"/>
      <c r="OTF32" s="497"/>
      <c r="OTG32" s="497"/>
      <c r="OTH32" s="497"/>
      <c r="OTI32" s="497"/>
      <c r="OTJ32" s="497"/>
      <c r="OTK32" s="497"/>
      <c r="OTL32" s="497"/>
      <c r="OTM32" s="497"/>
      <c r="OTN32" s="497"/>
      <c r="OTO32" s="497"/>
      <c r="OTP32" s="497"/>
      <c r="OTQ32" s="497"/>
      <c r="OTR32" s="497"/>
      <c r="OTS32" s="497"/>
      <c r="OTT32" s="497"/>
      <c r="OTU32" s="497"/>
      <c r="OTV32" s="497"/>
      <c r="OTW32" s="497"/>
      <c r="OTX32" s="497"/>
      <c r="OTY32" s="497"/>
      <c r="OTZ32" s="497"/>
      <c r="OUA32" s="497"/>
      <c r="OUB32" s="497"/>
      <c r="OUC32" s="497"/>
      <c r="OUD32" s="497"/>
      <c r="OUE32" s="497"/>
      <c r="OUF32" s="497"/>
      <c r="OUG32" s="497"/>
      <c r="OUH32" s="497"/>
      <c r="OUI32" s="497"/>
      <c r="OUJ32" s="497"/>
      <c r="OUK32" s="497"/>
      <c r="OUL32" s="497"/>
      <c r="OUM32" s="497"/>
      <c r="OUN32" s="497"/>
      <c r="OUO32" s="497"/>
      <c r="OUP32" s="497"/>
      <c r="OUQ32" s="497"/>
      <c r="OUR32" s="497"/>
      <c r="OUS32" s="497"/>
      <c r="OUT32" s="497"/>
      <c r="OUU32" s="497"/>
      <c r="OUV32" s="497"/>
      <c r="OUW32" s="497"/>
      <c r="OUX32" s="497"/>
      <c r="OUY32" s="497"/>
      <c r="OUZ32" s="497"/>
      <c r="OVA32" s="497"/>
      <c r="OVB32" s="497"/>
      <c r="OVC32" s="497"/>
      <c r="OVD32" s="497"/>
      <c r="OVE32" s="497"/>
      <c r="OVF32" s="497"/>
      <c r="OVG32" s="497"/>
      <c r="OVH32" s="497"/>
      <c r="OVI32" s="497"/>
      <c r="OVJ32" s="497"/>
      <c r="OVK32" s="497"/>
      <c r="OVL32" s="497"/>
      <c r="OVM32" s="497"/>
      <c r="OVN32" s="497"/>
      <c r="OVO32" s="497"/>
      <c r="OVP32" s="497"/>
      <c r="OVQ32" s="497"/>
      <c r="OVR32" s="497"/>
      <c r="OVS32" s="497"/>
      <c r="OVT32" s="497"/>
      <c r="OVU32" s="497"/>
      <c r="OVV32" s="497"/>
      <c r="OVW32" s="497"/>
      <c r="OVX32" s="497"/>
      <c r="OVY32" s="497"/>
      <c r="OVZ32" s="497"/>
      <c r="OWA32" s="497"/>
      <c r="OWB32" s="497"/>
      <c r="OWC32" s="497"/>
      <c r="OWD32" s="497"/>
      <c r="OWE32" s="497"/>
      <c r="OWF32" s="497"/>
      <c r="OWG32" s="497"/>
      <c r="OWH32" s="497"/>
      <c r="OWI32" s="497"/>
      <c r="OWJ32" s="497"/>
      <c r="OWK32" s="497"/>
      <c r="OWL32" s="497"/>
      <c r="OWM32" s="497"/>
      <c r="OWN32" s="497"/>
      <c r="OWO32" s="497"/>
      <c r="OWP32" s="497"/>
      <c r="OWQ32" s="497"/>
      <c r="OWR32" s="497"/>
      <c r="OWS32" s="497"/>
      <c r="OWT32" s="497"/>
      <c r="OWU32" s="497"/>
      <c r="OWV32" s="497"/>
      <c r="OWW32" s="497"/>
      <c r="OWX32" s="497"/>
      <c r="OWY32" s="497"/>
      <c r="OWZ32" s="497"/>
      <c r="OXA32" s="497"/>
      <c r="OXB32" s="497"/>
      <c r="OXC32" s="497"/>
      <c r="OXD32" s="497"/>
      <c r="OXE32" s="497"/>
      <c r="OXF32" s="497"/>
      <c r="OXG32" s="497"/>
      <c r="OXH32" s="497"/>
      <c r="OXI32" s="497"/>
      <c r="OXJ32" s="497"/>
      <c r="OXK32" s="497"/>
      <c r="OXL32" s="497"/>
      <c r="OXM32" s="497"/>
      <c r="OXN32" s="497"/>
      <c r="OXO32" s="497"/>
      <c r="OXP32" s="497"/>
      <c r="OXQ32" s="497"/>
      <c r="OXR32" s="497"/>
      <c r="OXS32" s="497"/>
      <c r="OXT32" s="497"/>
      <c r="OXU32" s="497"/>
      <c r="OXV32" s="497"/>
      <c r="OXW32" s="497"/>
      <c r="OXX32" s="497"/>
      <c r="OXY32" s="497"/>
      <c r="OXZ32" s="497"/>
      <c r="OYA32" s="497"/>
      <c r="OYB32" s="497"/>
      <c r="OYC32" s="497"/>
      <c r="OYD32" s="497"/>
      <c r="OYE32" s="497"/>
      <c r="OYF32" s="497"/>
      <c r="OYG32" s="497"/>
      <c r="OYH32" s="497"/>
      <c r="OYI32" s="497"/>
      <c r="OYJ32" s="497"/>
      <c r="OYK32" s="497"/>
      <c r="OYL32" s="497"/>
      <c r="OYM32" s="497"/>
      <c r="OYN32" s="497"/>
      <c r="OYO32" s="497"/>
      <c r="OYP32" s="497"/>
      <c r="OYQ32" s="497"/>
      <c r="OYR32" s="497"/>
      <c r="OYS32" s="497"/>
      <c r="OYT32" s="497"/>
      <c r="OYU32" s="497"/>
      <c r="OYV32" s="497"/>
      <c r="OYW32" s="497"/>
      <c r="OYX32" s="497"/>
      <c r="OYY32" s="497"/>
      <c r="OYZ32" s="497"/>
      <c r="OZA32" s="497"/>
      <c r="OZB32" s="497"/>
      <c r="OZC32" s="497"/>
      <c r="OZD32" s="497"/>
      <c r="OZE32" s="497"/>
      <c r="OZF32" s="497"/>
      <c r="OZG32" s="497"/>
      <c r="OZH32" s="497"/>
      <c r="OZI32" s="497"/>
      <c r="OZJ32" s="497"/>
      <c r="OZK32" s="497"/>
      <c r="OZL32" s="497"/>
      <c r="OZM32" s="497"/>
      <c r="OZN32" s="497"/>
      <c r="OZO32" s="497"/>
      <c r="OZP32" s="497"/>
      <c r="OZQ32" s="497"/>
      <c r="OZR32" s="497"/>
      <c r="OZS32" s="497"/>
      <c r="OZT32" s="497"/>
      <c r="OZU32" s="497"/>
      <c r="OZV32" s="497"/>
      <c r="OZW32" s="497"/>
      <c r="OZX32" s="497"/>
      <c r="OZY32" s="497"/>
      <c r="OZZ32" s="497"/>
      <c r="PAA32" s="497"/>
      <c r="PAB32" s="497"/>
      <c r="PAC32" s="497"/>
      <c r="PAD32" s="497"/>
      <c r="PAE32" s="497"/>
      <c r="PAF32" s="497"/>
      <c r="PAG32" s="497"/>
      <c r="PAH32" s="497"/>
      <c r="PAI32" s="497"/>
      <c r="PAJ32" s="497"/>
      <c r="PAK32" s="497"/>
      <c r="PAL32" s="497"/>
      <c r="PAM32" s="497"/>
      <c r="PAN32" s="497"/>
      <c r="PAO32" s="497"/>
      <c r="PAP32" s="497"/>
      <c r="PAQ32" s="497"/>
      <c r="PAR32" s="497"/>
      <c r="PAS32" s="497"/>
      <c r="PAT32" s="497"/>
      <c r="PAU32" s="497"/>
      <c r="PAV32" s="497"/>
      <c r="PAW32" s="497"/>
      <c r="PAX32" s="497"/>
      <c r="PAY32" s="497"/>
      <c r="PAZ32" s="497"/>
      <c r="PBA32" s="497"/>
      <c r="PBB32" s="497"/>
      <c r="PBC32" s="497"/>
      <c r="PBD32" s="497"/>
      <c r="PBE32" s="497"/>
      <c r="PBF32" s="497"/>
      <c r="PBG32" s="497"/>
      <c r="PBH32" s="497"/>
      <c r="PBI32" s="497"/>
      <c r="PBJ32" s="497"/>
      <c r="PBK32" s="497"/>
      <c r="PBL32" s="497"/>
      <c r="PBM32" s="497"/>
      <c r="PBN32" s="497"/>
      <c r="PBO32" s="497"/>
      <c r="PBP32" s="497"/>
      <c r="PBQ32" s="497"/>
      <c r="PBR32" s="497"/>
      <c r="PBS32" s="497"/>
      <c r="PBT32" s="497"/>
      <c r="PBU32" s="497"/>
      <c r="PBV32" s="497"/>
      <c r="PBW32" s="497"/>
      <c r="PBX32" s="497"/>
      <c r="PBY32" s="497"/>
      <c r="PBZ32" s="497"/>
      <c r="PCA32" s="497"/>
      <c r="PCB32" s="497"/>
      <c r="PCC32" s="497"/>
      <c r="PCD32" s="497"/>
      <c r="PCE32" s="497"/>
      <c r="PCF32" s="497"/>
      <c r="PCG32" s="497"/>
      <c r="PCH32" s="497"/>
      <c r="PCI32" s="497"/>
      <c r="PCJ32" s="497"/>
      <c r="PCK32" s="497"/>
      <c r="PCL32" s="497"/>
      <c r="PCM32" s="497"/>
      <c r="PCN32" s="497"/>
      <c r="PCO32" s="497"/>
      <c r="PCP32" s="497"/>
      <c r="PCQ32" s="497"/>
      <c r="PCR32" s="497"/>
      <c r="PCS32" s="497"/>
      <c r="PCT32" s="497"/>
      <c r="PCU32" s="497"/>
      <c r="PCV32" s="497"/>
      <c r="PCW32" s="497"/>
      <c r="PCX32" s="497"/>
      <c r="PCY32" s="497"/>
      <c r="PCZ32" s="497"/>
      <c r="PDA32" s="497"/>
      <c r="PDB32" s="497"/>
      <c r="PDC32" s="497"/>
      <c r="PDD32" s="497"/>
      <c r="PDE32" s="497"/>
      <c r="PDF32" s="497"/>
      <c r="PDG32" s="497"/>
      <c r="PDH32" s="497"/>
      <c r="PDI32" s="497"/>
      <c r="PDJ32" s="497"/>
      <c r="PDK32" s="497"/>
      <c r="PDL32" s="497"/>
      <c r="PDM32" s="497"/>
      <c r="PDN32" s="497"/>
      <c r="PDO32" s="497"/>
      <c r="PDP32" s="497"/>
      <c r="PDQ32" s="497"/>
      <c r="PDR32" s="497"/>
      <c r="PDS32" s="497"/>
      <c r="PDT32" s="497"/>
      <c r="PDU32" s="497"/>
      <c r="PDV32" s="497"/>
      <c r="PDW32" s="497"/>
      <c r="PDX32" s="497"/>
      <c r="PDY32" s="497"/>
      <c r="PDZ32" s="497"/>
      <c r="PEA32" s="497"/>
      <c r="PEB32" s="497"/>
      <c r="PEC32" s="497"/>
      <c r="PED32" s="497"/>
      <c r="PEE32" s="497"/>
      <c r="PEF32" s="497"/>
      <c r="PEG32" s="497"/>
      <c r="PEH32" s="497"/>
      <c r="PEI32" s="497"/>
      <c r="PEJ32" s="497"/>
      <c r="PEK32" s="497"/>
      <c r="PEL32" s="497"/>
      <c r="PEM32" s="497"/>
      <c r="PEN32" s="497"/>
      <c r="PEO32" s="497"/>
      <c r="PEP32" s="497"/>
      <c r="PEQ32" s="497"/>
      <c r="PER32" s="497"/>
      <c r="PES32" s="497"/>
      <c r="PET32" s="497"/>
      <c r="PEU32" s="497"/>
      <c r="PEV32" s="497"/>
      <c r="PEW32" s="497"/>
      <c r="PEX32" s="497"/>
      <c r="PEY32" s="497"/>
      <c r="PEZ32" s="497"/>
      <c r="PFA32" s="497"/>
      <c r="PFB32" s="497"/>
      <c r="PFC32" s="497"/>
      <c r="PFD32" s="497"/>
      <c r="PFE32" s="497"/>
      <c r="PFF32" s="497"/>
      <c r="PFG32" s="497"/>
      <c r="PFH32" s="497"/>
      <c r="PFI32" s="497"/>
      <c r="PFJ32" s="497"/>
      <c r="PFK32" s="497"/>
      <c r="PFL32" s="497"/>
      <c r="PFM32" s="497"/>
      <c r="PFN32" s="497"/>
      <c r="PFO32" s="497"/>
      <c r="PFP32" s="497"/>
      <c r="PFQ32" s="497"/>
      <c r="PFR32" s="497"/>
      <c r="PFS32" s="497"/>
      <c r="PFT32" s="497"/>
      <c r="PFU32" s="497"/>
      <c r="PFV32" s="497"/>
      <c r="PFW32" s="497"/>
      <c r="PFX32" s="497"/>
      <c r="PFY32" s="497"/>
      <c r="PFZ32" s="497"/>
      <c r="PGA32" s="497"/>
      <c r="PGB32" s="497"/>
      <c r="PGC32" s="497"/>
      <c r="PGD32" s="497"/>
      <c r="PGE32" s="497"/>
      <c r="PGF32" s="497"/>
      <c r="PGG32" s="497"/>
      <c r="PGH32" s="497"/>
      <c r="PGI32" s="497"/>
      <c r="PGJ32" s="497"/>
      <c r="PGK32" s="497"/>
      <c r="PGL32" s="497"/>
      <c r="PGM32" s="497"/>
      <c r="PGN32" s="497"/>
      <c r="PGO32" s="497"/>
      <c r="PGP32" s="497"/>
      <c r="PGQ32" s="497"/>
      <c r="PGR32" s="497"/>
      <c r="PGS32" s="497"/>
      <c r="PGT32" s="497"/>
      <c r="PGU32" s="497"/>
      <c r="PGV32" s="497"/>
      <c r="PGW32" s="497"/>
      <c r="PGX32" s="497"/>
      <c r="PGY32" s="497"/>
      <c r="PGZ32" s="497"/>
      <c r="PHA32" s="497"/>
      <c r="PHB32" s="497"/>
      <c r="PHC32" s="497"/>
      <c r="PHD32" s="497"/>
      <c r="PHE32" s="497"/>
      <c r="PHF32" s="497"/>
      <c r="PHG32" s="497"/>
      <c r="PHH32" s="497"/>
      <c r="PHI32" s="497"/>
      <c r="PHJ32" s="497"/>
      <c r="PHK32" s="497"/>
      <c r="PHL32" s="497"/>
      <c r="PHM32" s="497"/>
      <c r="PHN32" s="497"/>
      <c r="PHO32" s="497"/>
      <c r="PHP32" s="497"/>
      <c r="PHQ32" s="497"/>
      <c r="PHR32" s="497"/>
      <c r="PHS32" s="497"/>
      <c r="PHT32" s="497"/>
      <c r="PHU32" s="497"/>
      <c r="PHV32" s="497"/>
      <c r="PHW32" s="497"/>
      <c r="PHX32" s="497"/>
      <c r="PHY32" s="497"/>
      <c r="PHZ32" s="497"/>
      <c r="PIA32" s="497"/>
      <c r="PIB32" s="497"/>
      <c r="PIC32" s="497"/>
      <c r="PID32" s="497"/>
      <c r="PIE32" s="497"/>
      <c r="PIF32" s="497"/>
      <c r="PIG32" s="497"/>
      <c r="PIH32" s="497"/>
      <c r="PII32" s="497"/>
      <c r="PIJ32" s="497"/>
      <c r="PIK32" s="497"/>
      <c r="PIL32" s="497"/>
      <c r="PIM32" s="497"/>
      <c r="PIN32" s="497"/>
      <c r="PIO32" s="497"/>
      <c r="PIP32" s="497"/>
      <c r="PIQ32" s="497"/>
      <c r="PIR32" s="497"/>
      <c r="PIS32" s="497"/>
      <c r="PIT32" s="497"/>
      <c r="PIU32" s="497"/>
      <c r="PIV32" s="497"/>
      <c r="PIW32" s="497"/>
      <c r="PIX32" s="497"/>
      <c r="PIY32" s="497"/>
      <c r="PIZ32" s="497"/>
      <c r="PJA32" s="497"/>
      <c r="PJB32" s="497"/>
      <c r="PJC32" s="497"/>
      <c r="PJD32" s="497"/>
      <c r="PJE32" s="497"/>
      <c r="PJF32" s="497"/>
      <c r="PJG32" s="497"/>
      <c r="PJH32" s="497"/>
      <c r="PJI32" s="497"/>
      <c r="PJJ32" s="497"/>
      <c r="PJK32" s="497"/>
      <c r="PJL32" s="497"/>
      <c r="PJM32" s="497"/>
      <c r="PJN32" s="497"/>
      <c r="PJO32" s="497"/>
      <c r="PJP32" s="497"/>
      <c r="PJQ32" s="497"/>
      <c r="PJR32" s="497"/>
      <c r="PJS32" s="497"/>
      <c r="PJT32" s="497"/>
      <c r="PJU32" s="497"/>
      <c r="PJV32" s="497"/>
      <c r="PJW32" s="497"/>
      <c r="PJX32" s="497"/>
      <c r="PJY32" s="497"/>
      <c r="PJZ32" s="497"/>
      <c r="PKA32" s="497"/>
      <c r="PKB32" s="497"/>
      <c r="PKC32" s="497"/>
      <c r="PKD32" s="497"/>
      <c r="PKE32" s="497"/>
      <c r="PKF32" s="497"/>
      <c r="PKG32" s="497"/>
      <c r="PKH32" s="497"/>
      <c r="PKI32" s="497"/>
      <c r="PKJ32" s="497"/>
      <c r="PKK32" s="497"/>
      <c r="PKL32" s="497"/>
      <c r="PKM32" s="497"/>
      <c r="PKN32" s="497"/>
      <c r="PKO32" s="497"/>
      <c r="PKP32" s="497"/>
      <c r="PKQ32" s="497"/>
      <c r="PKR32" s="497"/>
      <c r="PKS32" s="497"/>
      <c r="PKT32" s="497"/>
      <c r="PKU32" s="497"/>
      <c r="PKV32" s="497"/>
      <c r="PKW32" s="497"/>
      <c r="PKX32" s="497"/>
      <c r="PKY32" s="497"/>
      <c r="PKZ32" s="497"/>
      <c r="PLA32" s="497"/>
      <c r="PLB32" s="497"/>
      <c r="PLC32" s="497"/>
      <c r="PLD32" s="497"/>
      <c r="PLE32" s="497"/>
      <c r="PLF32" s="497"/>
      <c r="PLG32" s="497"/>
      <c r="PLH32" s="497"/>
      <c r="PLI32" s="497"/>
      <c r="PLJ32" s="497"/>
      <c r="PLK32" s="497"/>
      <c r="PLL32" s="497"/>
      <c r="PLM32" s="497"/>
      <c r="PLN32" s="497"/>
      <c r="PLO32" s="497"/>
      <c r="PLP32" s="497"/>
      <c r="PLQ32" s="497"/>
      <c r="PLR32" s="497"/>
      <c r="PLS32" s="497"/>
      <c r="PLT32" s="497"/>
      <c r="PLU32" s="497"/>
      <c r="PLV32" s="497"/>
      <c r="PLW32" s="497"/>
      <c r="PLX32" s="497"/>
      <c r="PLY32" s="497"/>
      <c r="PLZ32" s="497"/>
      <c r="PMA32" s="497"/>
      <c r="PMB32" s="497"/>
      <c r="PMC32" s="497"/>
      <c r="PMD32" s="497"/>
      <c r="PME32" s="497"/>
      <c r="PMF32" s="497"/>
      <c r="PMG32" s="497"/>
      <c r="PMH32" s="497"/>
      <c r="PMI32" s="497"/>
      <c r="PMJ32" s="497"/>
      <c r="PMK32" s="497"/>
      <c r="PML32" s="497"/>
      <c r="PMM32" s="497"/>
      <c r="PMN32" s="497"/>
      <c r="PMO32" s="497"/>
      <c r="PMP32" s="497"/>
      <c r="PMQ32" s="497"/>
      <c r="PMR32" s="497"/>
      <c r="PMS32" s="497"/>
      <c r="PMT32" s="497"/>
      <c r="PMU32" s="497"/>
      <c r="PMV32" s="497"/>
      <c r="PMW32" s="497"/>
      <c r="PMX32" s="497"/>
      <c r="PMY32" s="497"/>
      <c r="PMZ32" s="497"/>
      <c r="PNA32" s="497"/>
      <c r="PNB32" s="497"/>
      <c r="PNC32" s="497"/>
      <c r="PND32" s="497"/>
      <c r="PNE32" s="497"/>
      <c r="PNF32" s="497"/>
      <c r="PNG32" s="497"/>
      <c r="PNH32" s="497"/>
      <c r="PNI32" s="497"/>
      <c r="PNJ32" s="497"/>
      <c r="PNK32" s="497"/>
      <c r="PNL32" s="497"/>
      <c r="PNM32" s="497"/>
      <c r="PNN32" s="497"/>
      <c r="PNO32" s="497"/>
      <c r="PNP32" s="497"/>
      <c r="PNQ32" s="497"/>
      <c r="PNR32" s="497"/>
      <c r="PNS32" s="497"/>
      <c r="PNT32" s="497"/>
      <c r="PNU32" s="497"/>
      <c r="PNV32" s="497"/>
      <c r="PNW32" s="497"/>
      <c r="PNX32" s="497"/>
      <c r="PNY32" s="497"/>
      <c r="PNZ32" s="497"/>
      <c r="POA32" s="497"/>
      <c r="POB32" s="497"/>
      <c r="POC32" s="497"/>
      <c r="POD32" s="497"/>
      <c r="POE32" s="497"/>
      <c r="POF32" s="497"/>
      <c r="POG32" s="497"/>
      <c r="POH32" s="497"/>
      <c r="POI32" s="497"/>
      <c r="POJ32" s="497"/>
      <c r="POK32" s="497"/>
      <c r="POL32" s="497"/>
      <c r="POM32" s="497"/>
      <c r="PON32" s="497"/>
      <c r="POO32" s="497"/>
      <c r="POP32" s="497"/>
      <c r="POQ32" s="497"/>
      <c r="POR32" s="497"/>
      <c r="POS32" s="497"/>
      <c r="POT32" s="497"/>
      <c r="POU32" s="497"/>
      <c r="POV32" s="497"/>
      <c r="POW32" s="497"/>
      <c r="POX32" s="497"/>
      <c r="POY32" s="497"/>
      <c r="POZ32" s="497"/>
      <c r="PPA32" s="497"/>
      <c r="PPB32" s="497"/>
      <c r="PPC32" s="497"/>
      <c r="PPD32" s="497"/>
      <c r="PPE32" s="497"/>
      <c r="PPF32" s="497"/>
      <c r="PPG32" s="497"/>
      <c r="PPH32" s="497"/>
      <c r="PPI32" s="497"/>
      <c r="PPJ32" s="497"/>
      <c r="PPK32" s="497"/>
      <c r="PPL32" s="497"/>
      <c r="PPM32" s="497"/>
      <c r="PPN32" s="497"/>
      <c r="PPO32" s="497"/>
      <c r="PPP32" s="497"/>
      <c r="PPQ32" s="497"/>
      <c r="PPR32" s="497"/>
      <c r="PPS32" s="497"/>
      <c r="PPT32" s="497"/>
      <c r="PPU32" s="497"/>
      <c r="PPV32" s="497"/>
      <c r="PPW32" s="497"/>
      <c r="PPX32" s="497"/>
      <c r="PPY32" s="497"/>
      <c r="PPZ32" s="497"/>
      <c r="PQA32" s="497"/>
      <c r="PQB32" s="497"/>
      <c r="PQC32" s="497"/>
      <c r="PQD32" s="497"/>
      <c r="PQE32" s="497"/>
      <c r="PQF32" s="497"/>
      <c r="PQG32" s="497"/>
      <c r="PQH32" s="497"/>
      <c r="PQI32" s="497"/>
      <c r="PQJ32" s="497"/>
      <c r="PQK32" s="497"/>
      <c r="PQL32" s="497"/>
      <c r="PQM32" s="497"/>
      <c r="PQN32" s="497"/>
      <c r="PQO32" s="497"/>
      <c r="PQP32" s="497"/>
      <c r="PQQ32" s="497"/>
      <c r="PQR32" s="497"/>
      <c r="PQS32" s="497"/>
      <c r="PQT32" s="497"/>
      <c r="PQU32" s="497"/>
      <c r="PQV32" s="497"/>
      <c r="PQW32" s="497"/>
      <c r="PQX32" s="497"/>
      <c r="PQY32" s="497"/>
      <c r="PQZ32" s="497"/>
      <c r="PRA32" s="497"/>
      <c r="PRB32" s="497"/>
      <c r="PRC32" s="497"/>
      <c r="PRD32" s="497"/>
      <c r="PRE32" s="497"/>
      <c r="PRF32" s="497"/>
      <c r="PRG32" s="497"/>
      <c r="PRH32" s="497"/>
      <c r="PRI32" s="497"/>
      <c r="PRJ32" s="497"/>
      <c r="PRK32" s="497"/>
      <c r="PRL32" s="497"/>
      <c r="PRM32" s="497"/>
      <c r="PRN32" s="497"/>
      <c r="PRO32" s="497"/>
      <c r="PRP32" s="497"/>
      <c r="PRQ32" s="497"/>
      <c r="PRR32" s="497"/>
      <c r="PRS32" s="497"/>
      <c r="PRT32" s="497"/>
      <c r="PRU32" s="497"/>
      <c r="PRV32" s="497"/>
      <c r="PRW32" s="497"/>
      <c r="PRX32" s="497"/>
      <c r="PRY32" s="497"/>
      <c r="PRZ32" s="497"/>
      <c r="PSA32" s="497"/>
      <c r="PSB32" s="497"/>
      <c r="PSC32" s="497"/>
      <c r="PSD32" s="497"/>
      <c r="PSE32" s="497"/>
      <c r="PSF32" s="497"/>
      <c r="PSG32" s="497"/>
      <c r="PSH32" s="497"/>
      <c r="PSI32" s="497"/>
      <c r="PSJ32" s="497"/>
      <c r="PSK32" s="497"/>
      <c r="PSL32" s="497"/>
      <c r="PSM32" s="497"/>
      <c r="PSN32" s="497"/>
      <c r="PSO32" s="497"/>
      <c r="PSP32" s="497"/>
      <c r="PSQ32" s="497"/>
      <c r="PSR32" s="497"/>
      <c r="PSS32" s="497"/>
      <c r="PST32" s="497"/>
      <c r="PSU32" s="497"/>
      <c r="PSV32" s="497"/>
      <c r="PSW32" s="497"/>
      <c r="PSX32" s="497"/>
      <c r="PSY32" s="497"/>
      <c r="PSZ32" s="497"/>
      <c r="PTA32" s="497"/>
      <c r="PTB32" s="497"/>
      <c r="PTC32" s="497"/>
      <c r="PTD32" s="497"/>
      <c r="PTE32" s="497"/>
      <c r="PTF32" s="497"/>
      <c r="PTG32" s="497"/>
      <c r="PTH32" s="497"/>
      <c r="PTI32" s="497"/>
      <c r="PTJ32" s="497"/>
      <c r="PTK32" s="497"/>
      <c r="PTL32" s="497"/>
      <c r="PTM32" s="497"/>
      <c r="PTN32" s="497"/>
      <c r="PTO32" s="497"/>
      <c r="PTP32" s="497"/>
      <c r="PTQ32" s="497"/>
      <c r="PTR32" s="497"/>
      <c r="PTS32" s="497"/>
      <c r="PTT32" s="497"/>
      <c r="PTU32" s="497"/>
      <c r="PTV32" s="497"/>
      <c r="PTW32" s="497"/>
      <c r="PTX32" s="497"/>
      <c r="PTY32" s="497"/>
      <c r="PTZ32" s="497"/>
      <c r="PUA32" s="497"/>
      <c r="PUB32" s="497"/>
      <c r="PUC32" s="497"/>
      <c r="PUD32" s="497"/>
      <c r="PUE32" s="497"/>
      <c r="PUF32" s="497"/>
      <c r="PUG32" s="497"/>
      <c r="PUH32" s="497"/>
      <c r="PUI32" s="497"/>
      <c r="PUJ32" s="497"/>
      <c r="PUK32" s="497"/>
      <c r="PUL32" s="497"/>
      <c r="PUM32" s="497"/>
      <c r="PUN32" s="497"/>
      <c r="PUO32" s="497"/>
      <c r="PUP32" s="497"/>
      <c r="PUQ32" s="497"/>
      <c r="PUR32" s="497"/>
      <c r="PUS32" s="497"/>
      <c r="PUT32" s="497"/>
      <c r="PUU32" s="497"/>
      <c r="PUV32" s="497"/>
      <c r="PUW32" s="497"/>
      <c r="PUX32" s="497"/>
      <c r="PUY32" s="497"/>
      <c r="PUZ32" s="497"/>
      <c r="PVA32" s="497"/>
      <c r="PVB32" s="497"/>
      <c r="PVC32" s="497"/>
      <c r="PVD32" s="497"/>
      <c r="PVE32" s="497"/>
      <c r="PVF32" s="497"/>
      <c r="PVG32" s="497"/>
      <c r="PVH32" s="497"/>
      <c r="PVI32" s="497"/>
      <c r="PVJ32" s="497"/>
      <c r="PVK32" s="497"/>
      <c r="PVL32" s="497"/>
      <c r="PVM32" s="497"/>
      <c r="PVN32" s="497"/>
      <c r="PVO32" s="497"/>
      <c r="PVP32" s="497"/>
      <c r="PVQ32" s="497"/>
      <c r="PVR32" s="497"/>
      <c r="PVS32" s="497"/>
      <c r="PVT32" s="497"/>
      <c r="PVU32" s="497"/>
      <c r="PVV32" s="497"/>
      <c r="PVW32" s="497"/>
      <c r="PVX32" s="497"/>
      <c r="PVY32" s="497"/>
      <c r="PVZ32" s="497"/>
      <c r="PWA32" s="497"/>
      <c r="PWB32" s="497"/>
      <c r="PWC32" s="497"/>
      <c r="PWD32" s="497"/>
      <c r="PWE32" s="497"/>
      <c r="PWF32" s="497"/>
      <c r="PWG32" s="497"/>
      <c r="PWH32" s="497"/>
      <c r="PWI32" s="497"/>
      <c r="PWJ32" s="497"/>
      <c r="PWK32" s="497"/>
      <c r="PWL32" s="497"/>
      <c r="PWM32" s="497"/>
      <c r="PWN32" s="497"/>
      <c r="PWO32" s="497"/>
      <c r="PWP32" s="497"/>
      <c r="PWQ32" s="497"/>
      <c r="PWR32" s="497"/>
      <c r="PWS32" s="497"/>
      <c r="PWT32" s="497"/>
      <c r="PWU32" s="497"/>
      <c r="PWV32" s="497"/>
      <c r="PWW32" s="497"/>
      <c r="PWX32" s="497"/>
      <c r="PWY32" s="497"/>
      <c r="PWZ32" s="497"/>
      <c r="PXA32" s="497"/>
      <c r="PXB32" s="497"/>
      <c r="PXC32" s="497"/>
      <c r="PXD32" s="497"/>
      <c r="PXE32" s="497"/>
      <c r="PXF32" s="497"/>
      <c r="PXG32" s="497"/>
      <c r="PXH32" s="497"/>
      <c r="PXI32" s="497"/>
      <c r="PXJ32" s="497"/>
      <c r="PXK32" s="497"/>
      <c r="PXL32" s="497"/>
      <c r="PXM32" s="497"/>
      <c r="PXN32" s="497"/>
      <c r="PXO32" s="497"/>
      <c r="PXP32" s="497"/>
      <c r="PXQ32" s="497"/>
      <c r="PXR32" s="497"/>
      <c r="PXS32" s="497"/>
      <c r="PXT32" s="497"/>
      <c r="PXU32" s="497"/>
      <c r="PXV32" s="497"/>
      <c r="PXW32" s="497"/>
      <c r="PXX32" s="497"/>
      <c r="PXY32" s="497"/>
      <c r="PXZ32" s="497"/>
      <c r="PYA32" s="497"/>
      <c r="PYB32" s="497"/>
      <c r="PYC32" s="497"/>
      <c r="PYD32" s="497"/>
      <c r="PYE32" s="497"/>
      <c r="PYF32" s="497"/>
      <c r="PYG32" s="497"/>
      <c r="PYH32" s="497"/>
      <c r="PYI32" s="497"/>
      <c r="PYJ32" s="497"/>
      <c r="PYK32" s="497"/>
      <c r="PYL32" s="497"/>
      <c r="PYM32" s="497"/>
      <c r="PYN32" s="497"/>
      <c r="PYO32" s="497"/>
      <c r="PYP32" s="497"/>
      <c r="PYQ32" s="497"/>
      <c r="PYR32" s="497"/>
      <c r="PYS32" s="497"/>
      <c r="PYT32" s="497"/>
      <c r="PYU32" s="497"/>
      <c r="PYV32" s="497"/>
      <c r="PYW32" s="497"/>
      <c r="PYX32" s="497"/>
      <c r="PYY32" s="497"/>
      <c r="PYZ32" s="497"/>
      <c r="PZA32" s="497"/>
      <c r="PZB32" s="497"/>
      <c r="PZC32" s="497"/>
      <c r="PZD32" s="497"/>
      <c r="PZE32" s="497"/>
      <c r="PZF32" s="497"/>
      <c r="PZG32" s="497"/>
      <c r="PZH32" s="497"/>
      <c r="PZI32" s="497"/>
      <c r="PZJ32" s="497"/>
      <c r="PZK32" s="497"/>
      <c r="PZL32" s="497"/>
      <c r="PZM32" s="497"/>
      <c r="PZN32" s="497"/>
      <c r="PZO32" s="497"/>
      <c r="PZP32" s="497"/>
      <c r="PZQ32" s="497"/>
      <c r="PZR32" s="497"/>
      <c r="PZS32" s="497"/>
      <c r="PZT32" s="497"/>
      <c r="PZU32" s="497"/>
      <c r="PZV32" s="497"/>
      <c r="PZW32" s="497"/>
      <c r="PZX32" s="497"/>
      <c r="PZY32" s="497"/>
      <c r="PZZ32" s="497"/>
      <c r="QAA32" s="497"/>
      <c r="QAB32" s="497"/>
      <c r="QAC32" s="497"/>
      <c r="QAD32" s="497"/>
      <c r="QAE32" s="497"/>
      <c r="QAF32" s="497"/>
      <c r="QAG32" s="497"/>
      <c r="QAH32" s="497"/>
      <c r="QAI32" s="497"/>
      <c r="QAJ32" s="497"/>
      <c r="QAK32" s="497"/>
      <c r="QAL32" s="497"/>
      <c r="QAM32" s="497"/>
      <c r="QAN32" s="497"/>
      <c r="QAO32" s="497"/>
      <c r="QAP32" s="497"/>
      <c r="QAQ32" s="497"/>
      <c r="QAR32" s="497"/>
      <c r="QAS32" s="497"/>
      <c r="QAT32" s="497"/>
      <c r="QAU32" s="497"/>
      <c r="QAV32" s="497"/>
      <c r="QAW32" s="497"/>
      <c r="QAX32" s="497"/>
      <c r="QAY32" s="497"/>
      <c r="QAZ32" s="497"/>
      <c r="QBA32" s="497"/>
      <c r="QBB32" s="497"/>
      <c r="QBC32" s="497"/>
      <c r="QBD32" s="497"/>
      <c r="QBE32" s="497"/>
      <c r="QBF32" s="497"/>
      <c r="QBG32" s="497"/>
      <c r="QBH32" s="497"/>
      <c r="QBI32" s="497"/>
      <c r="QBJ32" s="497"/>
      <c r="QBK32" s="497"/>
      <c r="QBL32" s="497"/>
      <c r="QBM32" s="497"/>
      <c r="QBN32" s="497"/>
      <c r="QBO32" s="497"/>
      <c r="QBP32" s="497"/>
      <c r="QBQ32" s="497"/>
      <c r="QBR32" s="497"/>
      <c r="QBS32" s="497"/>
      <c r="QBT32" s="497"/>
      <c r="QBU32" s="497"/>
      <c r="QBV32" s="497"/>
      <c r="QBW32" s="497"/>
      <c r="QBX32" s="497"/>
      <c r="QBY32" s="497"/>
      <c r="QBZ32" s="497"/>
      <c r="QCA32" s="497"/>
      <c r="QCB32" s="497"/>
      <c r="QCC32" s="497"/>
      <c r="QCD32" s="497"/>
      <c r="QCE32" s="497"/>
      <c r="QCF32" s="497"/>
      <c r="QCG32" s="497"/>
      <c r="QCH32" s="497"/>
      <c r="QCI32" s="497"/>
      <c r="QCJ32" s="497"/>
      <c r="QCK32" s="497"/>
      <c r="QCL32" s="497"/>
      <c r="QCM32" s="497"/>
      <c r="QCN32" s="497"/>
      <c r="QCO32" s="497"/>
      <c r="QCP32" s="497"/>
      <c r="QCQ32" s="497"/>
      <c r="QCR32" s="497"/>
      <c r="QCS32" s="497"/>
      <c r="QCT32" s="497"/>
      <c r="QCU32" s="497"/>
      <c r="QCV32" s="497"/>
      <c r="QCW32" s="497"/>
      <c r="QCX32" s="497"/>
      <c r="QCY32" s="497"/>
      <c r="QCZ32" s="497"/>
      <c r="QDA32" s="497"/>
      <c r="QDB32" s="497"/>
      <c r="QDC32" s="497"/>
      <c r="QDD32" s="497"/>
      <c r="QDE32" s="497"/>
      <c r="QDF32" s="497"/>
      <c r="QDG32" s="497"/>
      <c r="QDH32" s="497"/>
      <c r="QDI32" s="497"/>
      <c r="QDJ32" s="497"/>
      <c r="QDK32" s="497"/>
      <c r="QDL32" s="497"/>
      <c r="QDM32" s="497"/>
      <c r="QDN32" s="497"/>
      <c r="QDO32" s="497"/>
      <c r="QDP32" s="497"/>
      <c r="QDQ32" s="497"/>
      <c r="QDR32" s="497"/>
      <c r="QDS32" s="497"/>
      <c r="QDT32" s="497"/>
      <c r="QDU32" s="497"/>
      <c r="QDV32" s="497"/>
      <c r="QDW32" s="497"/>
      <c r="QDX32" s="497"/>
      <c r="QDY32" s="497"/>
      <c r="QDZ32" s="497"/>
      <c r="QEA32" s="497"/>
      <c r="QEB32" s="497"/>
      <c r="QEC32" s="497"/>
      <c r="QED32" s="497"/>
      <c r="QEE32" s="497"/>
      <c r="QEF32" s="497"/>
      <c r="QEG32" s="497"/>
      <c r="QEH32" s="497"/>
      <c r="QEI32" s="497"/>
      <c r="QEJ32" s="497"/>
      <c r="QEK32" s="497"/>
      <c r="QEL32" s="497"/>
      <c r="QEM32" s="497"/>
      <c r="QEN32" s="497"/>
      <c r="QEO32" s="497"/>
      <c r="QEP32" s="497"/>
      <c r="QEQ32" s="497"/>
      <c r="QER32" s="497"/>
      <c r="QES32" s="497"/>
      <c r="QET32" s="497"/>
      <c r="QEU32" s="497"/>
      <c r="QEV32" s="497"/>
      <c r="QEW32" s="497"/>
      <c r="QEX32" s="497"/>
      <c r="QEY32" s="497"/>
      <c r="QEZ32" s="497"/>
      <c r="QFA32" s="497"/>
      <c r="QFB32" s="497"/>
      <c r="QFC32" s="497"/>
      <c r="QFD32" s="497"/>
      <c r="QFE32" s="497"/>
      <c r="QFF32" s="497"/>
      <c r="QFG32" s="497"/>
      <c r="QFH32" s="497"/>
      <c r="QFI32" s="497"/>
      <c r="QFJ32" s="497"/>
      <c r="QFK32" s="497"/>
      <c r="QFL32" s="497"/>
      <c r="QFM32" s="497"/>
      <c r="QFN32" s="497"/>
      <c r="QFO32" s="497"/>
      <c r="QFP32" s="497"/>
      <c r="QFQ32" s="497"/>
      <c r="QFR32" s="497"/>
      <c r="QFS32" s="497"/>
      <c r="QFT32" s="497"/>
      <c r="QFU32" s="497"/>
      <c r="QFV32" s="497"/>
      <c r="QFW32" s="497"/>
      <c r="QFX32" s="497"/>
      <c r="QFY32" s="497"/>
      <c r="QFZ32" s="497"/>
      <c r="QGA32" s="497"/>
      <c r="QGB32" s="497"/>
      <c r="QGC32" s="497"/>
      <c r="QGD32" s="497"/>
      <c r="QGE32" s="497"/>
      <c r="QGF32" s="497"/>
      <c r="QGG32" s="497"/>
      <c r="QGH32" s="497"/>
      <c r="QGI32" s="497"/>
      <c r="QGJ32" s="497"/>
      <c r="QGK32" s="497"/>
      <c r="QGL32" s="497"/>
      <c r="QGM32" s="497"/>
      <c r="QGN32" s="497"/>
      <c r="QGO32" s="497"/>
      <c r="QGP32" s="497"/>
      <c r="QGQ32" s="497"/>
      <c r="QGR32" s="497"/>
      <c r="QGS32" s="497"/>
      <c r="QGT32" s="497"/>
      <c r="QGU32" s="497"/>
      <c r="QGV32" s="497"/>
      <c r="QGW32" s="497"/>
      <c r="QGX32" s="497"/>
      <c r="QGY32" s="497"/>
      <c r="QGZ32" s="497"/>
      <c r="QHA32" s="497"/>
      <c r="QHB32" s="497"/>
      <c r="QHC32" s="497"/>
      <c r="QHD32" s="497"/>
      <c r="QHE32" s="497"/>
      <c r="QHF32" s="497"/>
      <c r="QHG32" s="497"/>
      <c r="QHH32" s="497"/>
      <c r="QHI32" s="497"/>
      <c r="QHJ32" s="497"/>
      <c r="QHK32" s="497"/>
      <c r="QHL32" s="497"/>
      <c r="QHM32" s="497"/>
      <c r="QHN32" s="497"/>
      <c r="QHO32" s="497"/>
      <c r="QHP32" s="497"/>
      <c r="QHQ32" s="497"/>
      <c r="QHR32" s="497"/>
      <c r="QHS32" s="497"/>
      <c r="QHT32" s="497"/>
      <c r="QHU32" s="497"/>
      <c r="QHV32" s="497"/>
      <c r="QHW32" s="497"/>
      <c r="QHX32" s="497"/>
      <c r="QHY32" s="497"/>
      <c r="QHZ32" s="497"/>
      <c r="QIA32" s="497"/>
      <c r="QIB32" s="497"/>
      <c r="QIC32" s="497"/>
      <c r="QID32" s="497"/>
      <c r="QIE32" s="497"/>
      <c r="QIF32" s="497"/>
      <c r="QIG32" s="497"/>
      <c r="QIH32" s="497"/>
      <c r="QII32" s="497"/>
      <c r="QIJ32" s="497"/>
      <c r="QIK32" s="497"/>
      <c r="QIL32" s="497"/>
      <c r="QIM32" s="497"/>
      <c r="QIN32" s="497"/>
      <c r="QIO32" s="497"/>
      <c r="QIP32" s="497"/>
      <c r="QIQ32" s="497"/>
      <c r="QIR32" s="497"/>
      <c r="QIS32" s="497"/>
      <c r="QIT32" s="497"/>
      <c r="QIU32" s="497"/>
      <c r="QIV32" s="497"/>
      <c r="QIW32" s="497"/>
      <c r="QIX32" s="497"/>
      <c r="QIY32" s="497"/>
      <c r="QIZ32" s="497"/>
      <c r="QJA32" s="497"/>
      <c r="QJB32" s="497"/>
      <c r="QJC32" s="497"/>
      <c r="QJD32" s="497"/>
      <c r="QJE32" s="497"/>
      <c r="QJF32" s="497"/>
      <c r="QJG32" s="497"/>
      <c r="QJH32" s="497"/>
      <c r="QJI32" s="497"/>
      <c r="QJJ32" s="497"/>
      <c r="QJK32" s="497"/>
      <c r="QJL32" s="497"/>
      <c r="QJM32" s="497"/>
      <c r="QJN32" s="497"/>
      <c r="QJO32" s="497"/>
      <c r="QJP32" s="497"/>
      <c r="QJQ32" s="497"/>
      <c r="QJR32" s="497"/>
      <c r="QJS32" s="497"/>
      <c r="QJT32" s="497"/>
      <c r="QJU32" s="497"/>
      <c r="QJV32" s="497"/>
      <c r="QJW32" s="497"/>
      <c r="QJX32" s="497"/>
      <c r="QJY32" s="497"/>
      <c r="QJZ32" s="497"/>
      <c r="QKA32" s="497"/>
      <c r="QKB32" s="497"/>
      <c r="QKC32" s="497"/>
      <c r="QKD32" s="497"/>
      <c r="QKE32" s="497"/>
      <c r="QKF32" s="497"/>
      <c r="QKG32" s="497"/>
      <c r="QKH32" s="497"/>
      <c r="QKI32" s="497"/>
      <c r="QKJ32" s="497"/>
      <c r="QKK32" s="497"/>
      <c r="QKL32" s="497"/>
      <c r="QKM32" s="497"/>
      <c r="QKN32" s="497"/>
      <c r="QKO32" s="497"/>
      <c r="QKP32" s="497"/>
      <c r="QKQ32" s="497"/>
      <c r="QKR32" s="497"/>
      <c r="QKS32" s="497"/>
      <c r="QKT32" s="497"/>
      <c r="QKU32" s="497"/>
      <c r="QKV32" s="497"/>
      <c r="QKW32" s="497"/>
      <c r="QKX32" s="497"/>
      <c r="QKY32" s="497"/>
      <c r="QKZ32" s="497"/>
      <c r="QLA32" s="497"/>
      <c r="QLB32" s="497"/>
      <c r="QLC32" s="497"/>
      <c r="QLD32" s="497"/>
      <c r="QLE32" s="497"/>
      <c r="QLF32" s="497"/>
      <c r="QLG32" s="497"/>
      <c r="QLH32" s="497"/>
      <c r="QLI32" s="497"/>
      <c r="QLJ32" s="497"/>
      <c r="QLK32" s="497"/>
      <c r="QLL32" s="497"/>
      <c r="QLM32" s="497"/>
      <c r="QLN32" s="497"/>
      <c r="QLO32" s="497"/>
      <c r="QLP32" s="497"/>
      <c r="QLQ32" s="497"/>
      <c r="QLR32" s="497"/>
      <c r="QLS32" s="497"/>
      <c r="QLT32" s="497"/>
      <c r="QLU32" s="497"/>
      <c r="QLV32" s="497"/>
      <c r="QLW32" s="497"/>
      <c r="QLX32" s="497"/>
      <c r="QLY32" s="497"/>
      <c r="QLZ32" s="497"/>
      <c r="QMA32" s="497"/>
      <c r="QMB32" s="497"/>
      <c r="QMC32" s="497"/>
      <c r="QMD32" s="497"/>
      <c r="QME32" s="497"/>
      <c r="QMF32" s="497"/>
      <c r="QMG32" s="497"/>
      <c r="QMH32" s="497"/>
      <c r="QMI32" s="497"/>
      <c r="QMJ32" s="497"/>
      <c r="QMK32" s="497"/>
      <c r="QML32" s="497"/>
      <c r="QMM32" s="497"/>
      <c r="QMN32" s="497"/>
      <c r="QMO32" s="497"/>
      <c r="QMP32" s="497"/>
      <c r="QMQ32" s="497"/>
      <c r="QMR32" s="497"/>
      <c r="QMS32" s="497"/>
      <c r="QMT32" s="497"/>
      <c r="QMU32" s="497"/>
      <c r="QMV32" s="497"/>
      <c r="QMW32" s="497"/>
      <c r="QMX32" s="497"/>
      <c r="QMY32" s="497"/>
      <c r="QMZ32" s="497"/>
      <c r="QNA32" s="497"/>
      <c r="QNB32" s="497"/>
      <c r="QNC32" s="497"/>
      <c r="QND32" s="497"/>
      <c r="QNE32" s="497"/>
      <c r="QNF32" s="497"/>
      <c r="QNG32" s="497"/>
      <c r="QNH32" s="497"/>
      <c r="QNI32" s="497"/>
      <c r="QNJ32" s="497"/>
      <c r="QNK32" s="497"/>
      <c r="QNL32" s="497"/>
      <c r="QNM32" s="497"/>
      <c r="QNN32" s="497"/>
      <c r="QNO32" s="497"/>
      <c r="QNP32" s="497"/>
      <c r="QNQ32" s="497"/>
      <c r="QNR32" s="497"/>
      <c r="QNS32" s="497"/>
      <c r="QNT32" s="497"/>
      <c r="QNU32" s="497"/>
      <c r="QNV32" s="497"/>
      <c r="QNW32" s="497"/>
      <c r="QNX32" s="497"/>
      <c r="QNY32" s="497"/>
      <c r="QNZ32" s="497"/>
      <c r="QOA32" s="497"/>
      <c r="QOB32" s="497"/>
      <c r="QOC32" s="497"/>
      <c r="QOD32" s="497"/>
      <c r="QOE32" s="497"/>
      <c r="QOF32" s="497"/>
      <c r="QOG32" s="497"/>
      <c r="QOH32" s="497"/>
      <c r="QOI32" s="497"/>
      <c r="QOJ32" s="497"/>
      <c r="QOK32" s="497"/>
      <c r="QOL32" s="497"/>
      <c r="QOM32" s="497"/>
      <c r="QON32" s="497"/>
      <c r="QOO32" s="497"/>
      <c r="QOP32" s="497"/>
      <c r="QOQ32" s="497"/>
      <c r="QOR32" s="497"/>
      <c r="QOS32" s="497"/>
      <c r="QOT32" s="497"/>
      <c r="QOU32" s="497"/>
      <c r="QOV32" s="497"/>
      <c r="QOW32" s="497"/>
      <c r="QOX32" s="497"/>
      <c r="QOY32" s="497"/>
      <c r="QOZ32" s="497"/>
      <c r="QPA32" s="497"/>
      <c r="QPB32" s="497"/>
      <c r="QPC32" s="497"/>
      <c r="QPD32" s="497"/>
      <c r="QPE32" s="497"/>
      <c r="QPF32" s="497"/>
      <c r="QPG32" s="497"/>
      <c r="QPH32" s="497"/>
      <c r="QPI32" s="497"/>
      <c r="QPJ32" s="497"/>
      <c r="QPK32" s="497"/>
      <c r="QPL32" s="497"/>
      <c r="QPM32" s="497"/>
      <c r="QPN32" s="497"/>
      <c r="QPO32" s="497"/>
      <c r="QPP32" s="497"/>
      <c r="QPQ32" s="497"/>
      <c r="QPR32" s="497"/>
      <c r="QPS32" s="497"/>
      <c r="QPT32" s="497"/>
      <c r="QPU32" s="497"/>
      <c r="QPV32" s="497"/>
      <c r="QPW32" s="497"/>
      <c r="QPX32" s="497"/>
      <c r="QPY32" s="497"/>
      <c r="QPZ32" s="497"/>
      <c r="QQA32" s="497"/>
      <c r="QQB32" s="497"/>
      <c r="QQC32" s="497"/>
      <c r="QQD32" s="497"/>
      <c r="QQE32" s="497"/>
      <c r="QQF32" s="497"/>
      <c r="QQG32" s="497"/>
      <c r="QQH32" s="497"/>
      <c r="QQI32" s="497"/>
      <c r="QQJ32" s="497"/>
      <c r="QQK32" s="497"/>
      <c r="QQL32" s="497"/>
      <c r="QQM32" s="497"/>
      <c r="QQN32" s="497"/>
      <c r="QQO32" s="497"/>
      <c r="QQP32" s="497"/>
      <c r="QQQ32" s="497"/>
      <c r="QQR32" s="497"/>
      <c r="QQS32" s="497"/>
      <c r="QQT32" s="497"/>
      <c r="QQU32" s="497"/>
      <c r="QQV32" s="497"/>
      <c r="QQW32" s="497"/>
      <c r="QQX32" s="497"/>
      <c r="QQY32" s="497"/>
      <c r="QQZ32" s="497"/>
      <c r="QRA32" s="497"/>
      <c r="QRB32" s="497"/>
      <c r="QRC32" s="497"/>
      <c r="QRD32" s="497"/>
      <c r="QRE32" s="497"/>
      <c r="QRF32" s="497"/>
      <c r="QRG32" s="497"/>
      <c r="QRH32" s="497"/>
      <c r="QRI32" s="497"/>
      <c r="QRJ32" s="497"/>
      <c r="QRK32" s="497"/>
      <c r="QRL32" s="497"/>
      <c r="QRM32" s="497"/>
      <c r="QRN32" s="497"/>
      <c r="QRO32" s="497"/>
      <c r="QRP32" s="497"/>
      <c r="QRQ32" s="497"/>
      <c r="QRR32" s="497"/>
      <c r="QRS32" s="497"/>
      <c r="QRT32" s="497"/>
      <c r="QRU32" s="497"/>
      <c r="QRV32" s="497"/>
      <c r="QRW32" s="497"/>
      <c r="QRX32" s="497"/>
      <c r="QRY32" s="497"/>
      <c r="QRZ32" s="497"/>
      <c r="QSA32" s="497"/>
      <c r="QSB32" s="497"/>
      <c r="QSC32" s="497"/>
      <c r="QSD32" s="497"/>
      <c r="QSE32" s="497"/>
      <c r="QSF32" s="497"/>
      <c r="QSG32" s="497"/>
      <c r="QSH32" s="497"/>
      <c r="QSI32" s="497"/>
      <c r="QSJ32" s="497"/>
      <c r="QSK32" s="497"/>
      <c r="QSL32" s="497"/>
      <c r="QSM32" s="497"/>
      <c r="QSN32" s="497"/>
      <c r="QSO32" s="497"/>
      <c r="QSP32" s="497"/>
      <c r="QSQ32" s="497"/>
      <c r="QSR32" s="497"/>
      <c r="QSS32" s="497"/>
      <c r="QST32" s="497"/>
      <c r="QSU32" s="497"/>
      <c r="QSV32" s="497"/>
      <c r="QSW32" s="497"/>
      <c r="QSX32" s="497"/>
      <c r="QSY32" s="497"/>
      <c r="QSZ32" s="497"/>
      <c r="QTA32" s="497"/>
      <c r="QTB32" s="497"/>
      <c r="QTC32" s="497"/>
      <c r="QTD32" s="497"/>
      <c r="QTE32" s="497"/>
      <c r="QTF32" s="497"/>
      <c r="QTG32" s="497"/>
      <c r="QTH32" s="497"/>
      <c r="QTI32" s="497"/>
      <c r="QTJ32" s="497"/>
      <c r="QTK32" s="497"/>
      <c r="QTL32" s="497"/>
      <c r="QTM32" s="497"/>
      <c r="QTN32" s="497"/>
      <c r="QTO32" s="497"/>
      <c r="QTP32" s="497"/>
      <c r="QTQ32" s="497"/>
      <c r="QTR32" s="497"/>
      <c r="QTS32" s="497"/>
      <c r="QTT32" s="497"/>
      <c r="QTU32" s="497"/>
      <c r="QTV32" s="497"/>
      <c r="QTW32" s="497"/>
      <c r="QTX32" s="497"/>
      <c r="QTY32" s="497"/>
      <c r="QTZ32" s="497"/>
      <c r="QUA32" s="497"/>
      <c r="QUB32" s="497"/>
      <c r="QUC32" s="497"/>
      <c r="QUD32" s="497"/>
      <c r="QUE32" s="497"/>
      <c r="QUF32" s="497"/>
      <c r="QUG32" s="497"/>
      <c r="QUH32" s="497"/>
      <c r="QUI32" s="497"/>
      <c r="QUJ32" s="497"/>
      <c r="QUK32" s="497"/>
      <c r="QUL32" s="497"/>
      <c r="QUM32" s="497"/>
      <c r="QUN32" s="497"/>
      <c r="QUO32" s="497"/>
      <c r="QUP32" s="497"/>
      <c r="QUQ32" s="497"/>
      <c r="QUR32" s="497"/>
      <c r="QUS32" s="497"/>
      <c r="QUT32" s="497"/>
      <c r="QUU32" s="497"/>
      <c r="QUV32" s="497"/>
      <c r="QUW32" s="497"/>
      <c r="QUX32" s="497"/>
      <c r="QUY32" s="497"/>
      <c r="QUZ32" s="497"/>
      <c r="QVA32" s="497"/>
      <c r="QVB32" s="497"/>
      <c r="QVC32" s="497"/>
      <c r="QVD32" s="497"/>
      <c r="QVE32" s="497"/>
      <c r="QVF32" s="497"/>
      <c r="QVG32" s="497"/>
      <c r="QVH32" s="497"/>
      <c r="QVI32" s="497"/>
      <c r="QVJ32" s="497"/>
      <c r="QVK32" s="497"/>
      <c r="QVL32" s="497"/>
      <c r="QVM32" s="497"/>
      <c r="QVN32" s="497"/>
      <c r="QVO32" s="497"/>
      <c r="QVP32" s="497"/>
      <c r="QVQ32" s="497"/>
      <c r="QVR32" s="497"/>
      <c r="QVS32" s="497"/>
      <c r="QVT32" s="497"/>
      <c r="QVU32" s="497"/>
      <c r="QVV32" s="497"/>
      <c r="QVW32" s="497"/>
      <c r="QVX32" s="497"/>
      <c r="QVY32" s="497"/>
      <c r="QVZ32" s="497"/>
      <c r="QWA32" s="497"/>
      <c r="QWB32" s="497"/>
      <c r="QWC32" s="497"/>
      <c r="QWD32" s="497"/>
      <c r="QWE32" s="497"/>
      <c r="QWF32" s="497"/>
      <c r="QWG32" s="497"/>
      <c r="QWH32" s="497"/>
      <c r="QWI32" s="497"/>
      <c r="QWJ32" s="497"/>
      <c r="QWK32" s="497"/>
      <c r="QWL32" s="497"/>
      <c r="QWM32" s="497"/>
      <c r="QWN32" s="497"/>
      <c r="QWO32" s="497"/>
      <c r="QWP32" s="497"/>
      <c r="QWQ32" s="497"/>
      <c r="QWR32" s="497"/>
      <c r="QWS32" s="497"/>
      <c r="QWT32" s="497"/>
      <c r="QWU32" s="497"/>
      <c r="QWV32" s="497"/>
      <c r="QWW32" s="497"/>
      <c r="QWX32" s="497"/>
      <c r="QWY32" s="497"/>
      <c r="QWZ32" s="497"/>
      <c r="QXA32" s="497"/>
      <c r="QXB32" s="497"/>
      <c r="QXC32" s="497"/>
      <c r="QXD32" s="497"/>
      <c r="QXE32" s="497"/>
      <c r="QXF32" s="497"/>
      <c r="QXG32" s="497"/>
      <c r="QXH32" s="497"/>
      <c r="QXI32" s="497"/>
      <c r="QXJ32" s="497"/>
      <c r="QXK32" s="497"/>
      <c r="QXL32" s="497"/>
      <c r="QXM32" s="497"/>
      <c r="QXN32" s="497"/>
      <c r="QXO32" s="497"/>
      <c r="QXP32" s="497"/>
      <c r="QXQ32" s="497"/>
      <c r="QXR32" s="497"/>
      <c r="QXS32" s="497"/>
      <c r="QXT32" s="497"/>
      <c r="QXU32" s="497"/>
      <c r="QXV32" s="497"/>
      <c r="QXW32" s="497"/>
      <c r="QXX32" s="497"/>
      <c r="QXY32" s="497"/>
      <c r="QXZ32" s="497"/>
      <c r="QYA32" s="497"/>
      <c r="QYB32" s="497"/>
      <c r="QYC32" s="497"/>
      <c r="QYD32" s="497"/>
      <c r="QYE32" s="497"/>
      <c r="QYF32" s="497"/>
      <c r="QYG32" s="497"/>
      <c r="QYH32" s="497"/>
      <c r="QYI32" s="497"/>
      <c r="QYJ32" s="497"/>
      <c r="QYK32" s="497"/>
      <c r="QYL32" s="497"/>
      <c r="QYM32" s="497"/>
      <c r="QYN32" s="497"/>
      <c r="QYO32" s="497"/>
      <c r="QYP32" s="497"/>
      <c r="QYQ32" s="497"/>
      <c r="QYR32" s="497"/>
      <c r="QYS32" s="497"/>
      <c r="QYT32" s="497"/>
      <c r="QYU32" s="497"/>
      <c r="QYV32" s="497"/>
      <c r="QYW32" s="497"/>
      <c r="QYX32" s="497"/>
      <c r="QYY32" s="497"/>
      <c r="QYZ32" s="497"/>
      <c r="QZA32" s="497"/>
      <c r="QZB32" s="497"/>
      <c r="QZC32" s="497"/>
      <c r="QZD32" s="497"/>
      <c r="QZE32" s="497"/>
      <c r="QZF32" s="497"/>
      <c r="QZG32" s="497"/>
      <c r="QZH32" s="497"/>
      <c r="QZI32" s="497"/>
      <c r="QZJ32" s="497"/>
      <c r="QZK32" s="497"/>
      <c r="QZL32" s="497"/>
      <c r="QZM32" s="497"/>
      <c r="QZN32" s="497"/>
      <c r="QZO32" s="497"/>
      <c r="QZP32" s="497"/>
      <c r="QZQ32" s="497"/>
      <c r="QZR32" s="497"/>
      <c r="QZS32" s="497"/>
      <c r="QZT32" s="497"/>
      <c r="QZU32" s="497"/>
      <c r="QZV32" s="497"/>
      <c r="QZW32" s="497"/>
      <c r="QZX32" s="497"/>
      <c r="QZY32" s="497"/>
      <c r="QZZ32" s="497"/>
      <c r="RAA32" s="497"/>
      <c r="RAB32" s="497"/>
      <c r="RAC32" s="497"/>
      <c r="RAD32" s="497"/>
      <c r="RAE32" s="497"/>
      <c r="RAF32" s="497"/>
      <c r="RAG32" s="497"/>
      <c r="RAH32" s="497"/>
      <c r="RAI32" s="497"/>
      <c r="RAJ32" s="497"/>
      <c r="RAK32" s="497"/>
      <c r="RAL32" s="497"/>
      <c r="RAM32" s="497"/>
      <c r="RAN32" s="497"/>
      <c r="RAO32" s="497"/>
      <c r="RAP32" s="497"/>
      <c r="RAQ32" s="497"/>
      <c r="RAR32" s="497"/>
      <c r="RAS32" s="497"/>
      <c r="RAT32" s="497"/>
      <c r="RAU32" s="497"/>
      <c r="RAV32" s="497"/>
      <c r="RAW32" s="497"/>
      <c r="RAX32" s="497"/>
      <c r="RAY32" s="497"/>
      <c r="RAZ32" s="497"/>
      <c r="RBA32" s="497"/>
      <c r="RBB32" s="497"/>
      <c r="RBC32" s="497"/>
      <c r="RBD32" s="497"/>
      <c r="RBE32" s="497"/>
      <c r="RBF32" s="497"/>
      <c r="RBG32" s="497"/>
      <c r="RBH32" s="497"/>
      <c r="RBI32" s="497"/>
      <c r="RBJ32" s="497"/>
      <c r="RBK32" s="497"/>
      <c r="RBL32" s="497"/>
      <c r="RBM32" s="497"/>
      <c r="RBN32" s="497"/>
      <c r="RBO32" s="497"/>
      <c r="RBP32" s="497"/>
      <c r="RBQ32" s="497"/>
      <c r="RBR32" s="497"/>
      <c r="RBS32" s="497"/>
      <c r="RBT32" s="497"/>
      <c r="RBU32" s="497"/>
      <c r="RBV32" s="497"/>
      <c r="RBW32" s="497"/>
      <c r="RBX32" s="497"/>
      <c r="RBY32" s="497"/>
      <c r="RBZ32" s="497"/>
      <c r="RCA32" s="497"/>
      <c r="RCB32" s="497"/>
      <c r="RCC32" s="497"/>
      <c r="RCD32" s="497"/>
      <c r="RCE32" s="497"/>
      <c r="RCF32" s="497"/>
      <c r="RCG32" s="497"/>
      <c r="RCH32" s="497"/>
      <c r="RCI32" s="497"/>
      <c r="RCJ32" s="497"/>
      <c r="RCK32" s="497"/>
      <c r="RCL32" s="497"/>
      <c r="RCM32" s="497"/>
      <c r="RCN32" s="497"/>
      <c r="RCO32" s="497"/>
      <c r="RCP32" s="497"/>
      <c r="RCQ32" s="497"/>
      <c r="RCR32" s="497"/>
      <c r="RCS32" s="497"/>
      <c r="RCT32" s="497"/>
      <c r="RCU32" s="497"/>
      <c r="RCV32" s="497"/>
      <c r="RCW32" s="497"/>
      <c r="RCX32" s="497"/>
      <c r="RCY32" s="497"/>
      <c r="RCZ32" s="497"/>
      <c r="RDA32" s="497"/>
      <c r="RDB32" s="497"/>
      <c r="RDC32" s="497"/>
      <c r="RDD32" s="497"/>
      <c r="RDE32" s="497"/>
      <c r="RDF32" s="497"/>
      <c r="RDG32" s="497"/>
      <c r="RDH32" s="497"/>
      <c r="RDI32" s="497"/>
      <c r="RDJ32" s="497"/>
      <c r="RDK32" s="497"/>
      <c r="RDL32" s="497"/>
      <c r="RDM32" s="497"/>
      <c r="RDN32" s="497"/>
      <c r="RDO32" s="497"/>
      <c r="RDP32" s="497"/>
      <c r="RDQ32" s="497"/>
      <c r="RDR32" s="497"/>
      <c r="RDS32" s="497"/>
      <c r="RDT32" s="497"/>
      <c r="RDU32" s="497"/>
      <c r="RDV32" s="497"/>
      <c r="RDW32" s="497"/>
      <c r="RDX32" s="497"/>
      <c r="RDY32" s="497"/>
      <c r="RDZ32" s="497"/>
      <c r="REA32" s="497"/>
      <c r="REB32" s="497"/>
      <c r="REC32" s="497"/>
      <c r="RED32" s="497"/>
      <c r="REE32" s="497"/>
      <c r="REF32" s="497"/>
      <c r="REG32" s="497"/>
      <c r="REH32" s="497"/>
      <c r="REI32" s="497"/>
      <c r="REJ32" s="497"/>
      <c r="REK32" s="497"/>
      <c r="REL32" s="497"/>
      <c r="REM32" s="497"/>
      <c r="REN32" s="497"/>
      <c r="REO32" s="497"/>
      <c r="REP32" s="497"/>
      <c r="REQ32" s="497"/>
      <c r="RER32" s="497"/>
      <c r="RES32" s="497"/>
      <c r="RET32" s="497"/>
      <c r="REU32" s="497"/>
      <c r="REV32" s="497"/>
      <c r="REW32" s="497"/>
      <c r="REX32" s="497"/>
      <c r="REY32" s="497"/>
      <c r="REZ32" s="497"/>
      <c r="RFA32" s="497"/>
      <c r="RFB32" s="497"/>
      <c r="RFC32" s="497"/>
      <c r="RFD32" s="497"/>
      <c r="RFE32" s="497"/>
      <c r="RFF32" s="497"/>
      <c r="RFG32" s="497"/>
      <c r="RFH32" s="497"/>
      <c r="RFI32" s="497"/>
      <c r="RFJ32" s="497"/>
      <c r="RFK32" s="497"/>
      <c r="RFL32" s="497"/>
      <c r="RFM32" s="497"/>
      <c r="RFN32" s="497"/>
      <c r="RFO32" s="497"/>
      <c r="RFP32" s="497"/>
      <c r="RFQ32" s="497"/>
      <c r="RFR32" s="497"/>
      <c r="RFS32" s="497"/>
      <c r="RFT32" s="497"/>
      <c r="RFU32" s="497"/>
      <c r="RFV32" s="497"/>
      <c r="RFW32" s="497"/>
      <c r="RFX32" s="497"/>
      <c r="RFY32" s="497"/>
      <c r="RFZ32" s="497"/>
      <c r="RGA32" s="497"/>
      <c r="RGB32" s="497"/>
      <c r="RGC32" s="497"/>
      <c r="RGD32" s="497"/>
      <c r="RGE32" s="497"/>
      <c r="RGF32" s="497"/>
      <c r="RGG32" s="497"/>
      <c r="RGH32" s="497"/>
      <c r="RGI32" s="497"/>
      <c r="RGJ32" s="497"/>
      <c r="RGK32" s="497"/>
      <c r="RGL32" s="497"/>
      <c r="RGM32" s="497"/>
      <c r="RGN32" s="497"/>
      <c r="RGO32" s="497"/>
      <c r="RGP32" s="497"/>
      <c r="RGQ32" s="497"/>
      <c r="RGR32" s="497"/>
      <c r="RGS32" s="497"/>
      <c r="RGT32" s="497"/>
      <c r="RGU32" s="497"/>
      <c r="RGV32" s="497"/>
      <c r="RGW32" s="497"/>
      <c r="RGX32" s="497"/>
      <c r="RGY32" s="497"/>
      <c r="RGZ32" s="497"/>
      <c r="RHA32" s="497"/>
      <c r="RHB32" s="497"/>
      <c r="RHC32" s="497"/>
      <c r="RHD32" s="497"/>
      <c r="RHE32" s="497"/>
      <c r="RHF32" s="497"/>
      <c r="RHG32" s="497"/>
      <c r="RHH32" s="497"/>
      <c r="RHI32" s="497"/>
      <c r="RHJ32" s="497"/>
      <c r="RHK32" s="497"/>
      <c r="RHL32" s="497"/>
      <c r="RHM32" s="497"/>
      <c r="RHN32" s="497"/>
      <c r="RHO32" s="497"/>
      <c r="RHP32" s="497"/>
      <c r="RHQ32" s="497"/>
      <c r="RHR32" s="497"/>
      <c r="RHS32" s="497"/>
      <c r="RHT32" s="497"/>
      <c r="RHU32" s="497"/>
      <c r="RHV32" s="497"/>
      <c r="RHW32" s="497"/>
      <c r="RHX32" s="497"/>
      <c r="RHY32" s="497"/>
      <c r="RHZ32" s="497"/>
      <c r="RIA32" s="497"/>
      <c r="RIB32" s="497"/>
      <c r="RIC32" s="497"/>
      <c r="RID32" s="497"/>
      <c r="RIE32" s="497"/>
      <c r="RIF32" s="497"/>
      <c r="RIG32" s="497"/>
      <c r="RIH32" s="497"/>
      <c r="RII32" s="497"/>
      <c r="RIJ32" s="497"/>
      <c r="RIK32" s="497"/>
      <c r="RIL32" s="497"/>
      <c r="RIM32" s="497"/>
      <c r="RIN32" s="497"/>
      <c r="RIO32" s="497"/>
      <c r="RIP32" s="497"/>
      <c r="RIQ32" s="497"/>
      <c r="RIR32" s="497"/>
      <c r="RIS32" s="497"/>
      <c r="RIT32" s="497"/>
      <c r="RIU32" s="497"/>
      <c r="RIV32" s="497"/>
      <c r="RIW32" s="497"/>
      <c r="RIX32" s="497"/>
      <c r="RIY32" s="497"/>
      <c r="RIZ32" s="497"/>
      <c r="RJA32" s="497"/>
      <c r="RJB32" s="497"/>
      <c r="RJC32" s="497"/>
      <c r="RJD32" s="497"/>
      <c r="RJE32" s="497"/>
      <c r="RJF32" s="497"/>
      <c r="RJG32" s="497"/>
      <c r="RJH32" s="497"/>
      <c r="RJI32" s="497"/>
      <c r="RJJ32" s="497"/>
      <c r="RJK32" s="497"/>
      <c r="RJL32" s="497"/>
      <c r="RJM32" s="497"/>
      <c r="RJN32" s="497"/>
      <c r="RJO32" s="497"/>
      <c r="RJP32" s="497"/>
      <c r="RJQ32" s="497"/>
      <c r="RJR32" s="497"/>
      <c r="RJS32" s="497"/>
      <c r="RJT32" s="497"/>
      <c r="RJU32" s="497"/>
      <c r="RJV32" s="497"/>
      <c r="RJW32" s="497"/>
      <c r="RJX32" s="497"/>
      <c r="RJY32" s="497"/>
      <c r="RJZ32" s="497"/>
      <c r="RKA32" s="497"/>
      <c r="RKB32" s="497"/>
      <c r="RKC32" s="497"/>
      <c r="RKD32" s="497"/>
      <c r="RKE32" s="497"/>
      <c r="RKF32" s="497"/>
      <c r="RKG32" s="497"/>
      <c r="RKH32" s="497"/>
      <c r="RKI32" s="497"/>
      <c r="RKJ32" s="497"/>
      <c r="RKK32" s="497"/>
      <c r="RKL32" s="497"/>
      <c r="RKM32" s="497"/>
      <c r="RKN32" s="497"/>
      <c r="RKO32" s="497"/>
      <c r="RKP32" s="497"/>
      <c r="RKQ32" s="497"/>
      <c r="RKR32" s="497"/>
      <c r="RKS32" s="497"/>
      <c r="RKT32" s="497"/>
      <c r="RKU32" s="497"/>
      <c r="RKV32" s="497"/>
      <c r="RKW32" s="497"/>
      <c r="RKX32" s="497"/>
      <c r="RKY32" s="497"/>
      <c r="RKZ32" s="497"/>
      <c r="RLA32" s="497"/>
      <c r="RLB32" s="497"/>
      <c r="RLC32" s="497"/>
      <c r="RLD32" s="497"/>
      <c r="RLE32" s="497"/>
      <c r="RLF32" s="497"/>
      <c r="RLG32" s="497"/>
      <c r="RLH32" s="497"/>
      <c r="RLI32" s="497"/>
      <c r="RLJ32" s="497"/>
      <c r="RLK32" s="497"/>
      <c r="RLL32" s="497"/>
      <c r="RLM32" s="497"/>
      <c r="RLN32" s="497"/>
      <c r="RLO32" s="497"/>
      <c r="RLP32" s="497"/>
      <c r="RLQ32" s="497"/>
      <c r="RLR32" s="497"/>
      <c r="RLS32" s="497"/>
      <c r="RLT32" s="497"/>
      <c r="RLU32" s="497"/>
      <c r="RLV32" s="497"/>
      <c r="RLW32" s="497"/>
      <c r="RLX32" s="497"/>
      <c r="RLY32" s="497"/>
      <c r="RLZ32" s="497"/>
      <c r="RMA32" s="497"/>
      <c r="RMB32" s="497"/>
      <c r="RMC32" s="497"/>
      <c r="RMD32" s="497"/>
      <c r="RME32" s="497"/>
      <c r="RMF32" s="497"/>
      <c r="RMG32" s="497"/>
      <c r="RMH32" s="497"/>
      <c r="RMI32" s="497"/>
      <c r="RMJ32" s="497"/>
      <c r="RMK32" s="497"/>
      <c r="RML32" s="497"/>
      <c r="RMM32" s="497"/>
      <c r="RMN32" s="497"/>
      <c r="RMO32" s="497"/>
      <c r="RMP32" s="497"/>
      <c r="RMQ32" s="497"/>
      <c r="RMR32" s="497"/>
      <c r="RMS32" s="497"/>
      <c r="RMT32" s="497"/>
      <c r="RMU32" s="497"/>
      <c r="RMV32" s="497"/>
      <c r="RMW32" s="497"/>
      <c r="RMX32" s="497"/>
      <c r="RMY32" s="497"/>
      <c r="RMZ32" s="497"/>
      <c r="RNA32" s="497"/>
      <c r="RNB32" s="497"/>
      <c r="RNC32" s="497"/>
      <c r="RND32" s="497"/>
      <c r="RNE32" s="497"/>
      <c r="RNF32" s="497"/>
      <c r="RNG32" s="497"/>
      <c r="RNH32" s="497"/>
      <c r="RNI32" s="497"/>
      <c r="RNJ32" s="497"/>
      <c r="RNK32" s="497"/>
      <c r="RNL32" s="497"/>
      <c r="RNM32" s="497"/>
      <c r="RNN32" s="497"/>
      <c r="RNO32" s="497"/>
      <c r="RNP32" s="497"/>
      <c r="RNQ32" s="497"/>
      <c r="RNR32" s="497"/>
      <c r="RNS32" s="497"/>
      <c r="RNT32" s="497"/>
      <c r="RNU32" s="497"/>
      <c r="RNV32" s="497"/>
      <c r="RNW32" s="497"/>
      <c r="RNX32" s="497"/>
      <c r="RNY32" s="497"/>
      <c r="RNZ32" s="497"/>
      <c r="ROA32" s="497"/>
      <c r="ROB32" s="497"/>
      <c r="ROC32" s="497"/>
      <c r="ROD32" s="497"/>
      <c r="ROE32" s="497"/>
      <c r="ROF32" s="497"/>
      <c r="ROG32" s="497"/>
      <c r="ROH32" s="497"/>
      <c r="ROI32" s="497"/>
      <c r="ROJ32" s="497"/>
      <c r="ROK32" s="497"/>
      <c r="ROL32" s="497"/>
      <c r="ROM32" s="497"/>
      <c r="RON32" s="497"/>
      <c r="ROO32" s="497"/>
      <c r="ROP32" s="497"/>
      <c r="ROQ32" s="497"/>
      <c r="ROR32" s="497"/>
      <c r="ROS32" s="497"/>
      <c r="ROT32" s="497"/>
      <c r="ROU32" s="497"/>
      <c r="ROV32" s="497"/>
      <c r="ROW32" s="497"/>
      <c r="ROX32" s="497"/>
      <c r="ROY32" s="497"/>
      <c r="ROZ32" s="497"/>
      <c r="RPA32" s="497"/>
      <c r="RPB32" s="497"/>
      <c r="RPC32" s="497"/>
      <c r="RPD32" s="497"/>
      <c r="RPE32" s="497"/>
      <c r="RPF32" s="497"/>
      <c r="RPG32" s="497"/>
      <c r="RPH32" s="497"/>
      <c r="RPI32" s="497"/>
      <c r="RPJ32" s="497"/>
      <c r="RPK32" s="497"/>
      <c r="RPL32" s="497"/>
      <c r="RPM32" s="497"/>
      <c r="RPN32" s="497"/>
      <c r="RPO32" s="497"/>
      <c r="RPP32" s="497"/>
      <c r="RPQ32" s="497"/>
      <c r="RPR32" s="497"/>
      <c r="RPS32" s="497"/>
      <c r="RPT32" s="497"/>
      <c r="RPU32" s="497"/>
      <c r="RPV32" s="497"/>
      <c r="RPW32" s="497"/>
      <c r="RPX32" s="497"/>
      <c r="RPY32" s="497"/>
      <c r="RPZ32" s="497"/>
      <c r="RQA32" s="497"/>
      <c r="RQB32" s="497"/>
      <c r="RQC32" s="497"/>
      <c r="RQD32" s="497"/>
      <c r="RQE32" s="497"/>
      <c r="RQF32" s="497"/>
      <c r="RQG32" s="497"/>
      <c r="RQH32" s="497"/>
      <c r="RQI32" s="497"/>
      <c r="RQJ32" s="497"/>
      <c r="RQK32" s="497"/>
      <c r="RQL32" s="497"/>
      <c r="RQM32" s="497"/>
      <c r="RQN32" s="497"/>
      <c r="RQO32" s="497"/>
      <c r="RQP32" s="497"/>
      <c r="RQQ32" s="497"/>
      <c r="RQR32" s="497"/>
      <c r="RQS32" s="497"/>
      <c r="RQT32" s="497"/>
      <c r="RQU32" s="497"/>
      <c r="RQV32" s="497"/>
      <c r="RQW32" s="497"/>
      <c r="RQX32" s="497"/>
      <c r="RQY32" s="497"/>
      <c r="RQZ32" s="497"/>
      <c r="RRA32" s="497"/>
      <c r="RRB32" s="497"/>
      <c r="RRC32" s="497"/>
      <c r="RRD32" s="497"/>
      <c r="RRE32" s="497"/>
      <c r="RRF32" s="497"/>
      <c r="RRG32" s="497"/>
      <c r="RRH32" s="497"/>
      <c r="RRI32" s="497"/>
      <c r="RRJ32" s="497"/>
      <c r="RRK32" s="497"/>
      <c r="RRL32" s="497"/>
      <c r="RRM32" s="497"/>
      <c r="RRN32" s="497"/>
      <c r="RRO32" s="497"/>
      <c r="RRP32" s="497"/>
      <c r="RRQ32" s="497"/>
      <c r="RRR32" s="497"/>
      <c r="RRS32" s="497"/>
      <c r="RRT32" s="497"/>
      <c r="RRU32" s="497"/>
      <c r="RRV32" s="497"/>
      <c r="RRW32" s="497"/>
      <c r="RRX32" s="497"/>
      <c r="RRY32" s="497"/>
      <c r="RRZ32" s="497"/>
      <c r="RSA32" s="497"/>
      <c r="RSB32" s="497"/>
      <c r="RSC32" s="497"/>
      <c r="RSD32" s="497"/>
      <c r="RSE32" s="497"/>
      <c r="RSF32" s="497"/>
      <c r="RSG32" s="497"/>
      <c r="RSH32" s="497"/>
      <c r="RSI32" s="497"/>
      <c r="RSJ32" s="497"/>
      <c r="RSK32" s="497"/>
      <c r="RSL32" s="497"/>
      <c r="RSM32" s="497"/>
      <c r="RSN32" s="497"/>
      <c r="RSO32" s="497"/>
      <c r="RSP32" s="497"/>
      <c r="RSQ32" s="497"/>
      <c r="RSR32" s="497"/>
      <c r="RSS32" s="497"/>
      <c r="RST32" s="497"/>
      <c r="RSU32" s="497"/>
      <c r="RSV32" s="497"/>
      <c r="RSW32" s="497"/>
      <c r="RSX32" s="497"/>
      <c r="RSY32" s="497"/>
      <c r="RSZ32" s="497"/>
      <c r="RTA32" s="497"/>
      <c r="RTB32" s="497"/>
      <c r="RTC32" s="497"/>
      <c r="RTD32" s="497"/>
      <c r="RTE32" s="497"/>
      <c r="RTF32" s="497"/>
      <c r="RTG32" s="497"/>
      <c r="RTH32" s="497"/>
      <c r="RTI32" s="497"/>
      <c r="RTJ32" s="497"/>
      <c r="RTK32" s="497"/>
      <c r="RTL32" s="497"/>
      <c r="RTM32" s="497"/>
      <c r="RTN32" s="497"/>
      <c r="RTO32" s="497"/>
      <c r="RTP32" s="497"/>
      <c r="RTQ32" s="497"/>
      <c r="RTR32" s="497"/>
      <c r="RTS32" s="497"/>
      <c r="RTT32" s="497"/>
      <c r="RTU32" s="497"/>
      <c r="RTV32" s="497"/>
      <c r="RTW32" s="497"/>
      <c r="RTX32" s="497"/>
      <c r="RTY32" s="497"/>
      <c r="RTZ32" s="497"/>
      <c r="RUA32" s="497"/>
      <c r="RUB32" s="497"/>
      <c r="RUC32" s="497"/>
      <c r="RUD32" s="497"/>
      <c r="RUE32" s="497"/>
      <c r="RUF32" s="497"/>
      <c r="RUG32" s="497"/>
      <c r="RUH32" s="497"/>
      <c r="RUI32" s="497"/>
      <c r="RUJ32" s="497"/>
      <c r="RUK32" s="497"/>
      <c r="RUL32" s="497"/>
      <c r="RUM32" s="497"/>
      <c r="RUN32" s="497"/>
      <c r="RUO32" s="497"/>
      <c r="RUP32" s="497"/>
      <c r="RUQ32" s="497"/>
      <c r="RUR32" s="497"/>
      <c r="RUS32" s="497"/>
      <c r="RUT32" s="497"/>
      <c r="RUU32" s="497"/>
      <c r="RUV32" s="497"/>
      <c r="RUW32" s="497"/>
      <c r="RUX32" s="497"/>
      <c r="RUY32" s="497"/>
      <c r="RUZ32" s="497"/>
      <c r="RVA32" s="497"/>
      <c r="RVB32" s="497"/>
      <c r="RVC32" s="497"/>
      <c r="RVD32" s="497"/>
      <c r="RVE32" s="497"/>
      <c r="RVF32" s="497"/>
      <c r="RVG32" s="497"/>
      <c r="RVH32" s="497"/>
      <c r="RVI32" s="497"/>
      <c r="RVJ32" s="497"/>
      <c r="RVK32" s="497"/>
      <c r="RVL32" s="497"/>
      <c r="RVM32" s="497"/>
      <c r="RVN32" s="497"/>
      <c r="RVO32" s="497"/>
      <c r="RVP32" s="497"/>
      <c r="RVQ32" s="497"/>
      <c r="RVR32" s="497"/>
      <c r="RVS32" s="497"/>
      <c r="RVT32" s="497"/>
      <c r="RVU32" s="497"/>
      <c r="RVV32" s="497"/>
      <c r="RVW32" s="497"/>
      <c r="RVX32" s="497"/>
      <c r="RVY32" s="497"/>
      <c r="RVZ32" s="497"/>
      <c r="RWA32" s="497"/>
      <c r="RWB32" s="497"/>
      <c r="RWC32" s="497"/>
      <c r="RWD32" s="497"/>
      <c r="RWE32" s="497"/>
      <c r="RWF32" s="497"/>
      <c r="RWG32" s="497"/>
      <c r="RWH32" s="497"/>
      <c r="RWI32" s="497"/>
      <c r="RWJ32" s="497"/>
      <c r="RWK32" s="497"/>
      <c r="RWL32" s="497"/>
      <c r="RWM32" s="497"/>
      <c r="RWN32" s="497"/>
      <c r="RWO32" s="497"/>
      <c r="RWP32" s="497"/>
      <c r="RWQ32" s="497"/>
      <c r="RWR32" s="497"/>
      <c r="RWS32" s="497"/>
      <c r="RWT32" s="497"/>
      <c r="RWU32" s="497"/>
      <c r="RWV32" s="497"/>
      <c r="RWW32" s="497"/>
      <c r="RWX32" s="497"/>
      <c r="RWY32" s="497"/>
      <c r="RWZ32" s="497"/>
      <c r="RXA32" s="497"/>
      <c r="RXB32" s="497"/>
      <c r="RXC32" s="497"/>
      <c r="RXD32" s="497"/>
      <c r="RXE32" s="497"/>
      <c r="RXF32" s="497"/>
      <c r="RXG32" s="497"/>
      <c r="RXH32" s="497"/>
      <c r="RXI32" s="497"/>
      <c r="RXJ32" s="497"/>
      <c r="RXK32" s="497"/>
      <c r="RXL32" s="497"/>
      <c r="RXM32" s="497"/>
      <c r="RXN32" s="497"/>
      <c r="RXO32" s="497"/>
      <c r="RXP32" s="497"/>
      <c r="RXQ32" s="497"/>
      <c r="RXR32" s="497"/>
      <c r="RXS32" s="497"/>
      <c r="RXT32" s="497"/>
      <c r="RXU32" s="497"/>
      <c r="RXV32" s="497"/>
      <c r="RXW32" s="497"/>
      <c r="RXX32" s="497"/>
      <c r="RXY32" s="497"/>
      <c r="RXZ32" s="497"/>
      <c r="RYA32" s="497"/>
      <c r="RYB32" s="497"/>
      <c r="RYC32" s="497"/>
      <c r="RYD32" s="497"/>
      <c r="RYE32" s="497"/>
      <c r="RYF32" s="497"/>
      <c r="RYG32" s="497"/>
      <c r="RYH32" s="497"/>
      <c r="RYI32" s="497"/>
      <c r="RYJ32" s="497"/>
      <c r="RYK32" s="497"/>
      <c r="RYL32" s="497"/>
      <c r="RYM32" s="497"/>
      <c r="RYN32" s="497"/>
      <c r="RYO32" s="497"/>
      <c r="RYP32" s="497"/>
      <c r="RYQ32" s="497"/>
      <c r="RYR32" s="497"/>
      <c r="RYS32" s="497"/>
      <c r="RYT32" s="497"/>
      <c r="RYU32" s="497"/>
      <c r="RYV32" s="497"/>
      <c r="RYW32" s="497"/>
      <c r="RYX32" s="497"/>
      <c r="RYY32" s="497"/>
      <c r="RYZ32" s="497"/>
      <c r="RZA32" s="497"/>
      <c r="RZB32" s="497"/>
      <c r="RZC32" s="497"/>
      <c r="RZD32" s="497"/>
      <c r="RZE32" s="497"/>
      <c r="RZF32" s="497"/>
      <c r="RZG32" s="497"/>
      <c r="RZH32" s="497"/>
      <c r="RZI32" s="497"/>
      <c r="RZJ32" s="497"/>
      <c r="RZK32" s="497"/>
      <c r="RZL32" s="497"/>
      <c r="RZM32" s="497"/>
      <c r="RZN32" s="497"/>
      <c r="RZO32" s="497"/>
      <c r="RZP32" s="497"/>
      <c r="RZQ32" s="497"/>
      <c r="RZR32" s="497"/>
      <c r="RZS32" s="497"/>
      <c r="RZT32" s="497"/>
      <c r="RZU32" s="497"/>
      <c r="RZV32" s="497"/>
      <c r="RZW32" s="497"/>
      <c r="RZX32" s="497"/>
      <c r="RZY32" s="497"/>
      <c r="RZZ32" s="497"/>
      <c r="SAA32" s="497"/>
      <c r="SAB32" s="497"/>
      <c r="SAC32" s="497"/>
      <c r="SAD32" s="497"/>
      <c r="SAE32" s="497"/>
      <c r="SAF32" s="497"/>
      <c r="SAG32" s="497"/>
      <c r="SAH32" s="497"/>
      <c r="SAI32" s="497"/>
      <c r="SAJ32" s="497"/>
      <c r="SAK32" s="497"/>
      <c r="SAL32" s="497"/>
      <c r="SAM32" s="497"/>
      <c r="SAN32" s="497"/>
      <c r="SAO32" s="497"/>
      <c r="SAP32" s="497"/>
      <c r="SAQ32" s="497"/>
      <c r="SAR32" s="497"/>
      <c r="SAS32" s="497"/>
      <c r="SAT32" s="497"/>
      <c r="SAU32" s="497"/>
      <c r="SAV32" s="497"/>
      <c r="SAW32" s="497"/>
      <c r="SAX32" s="497"/>
      <c r="SAY32" s="497"/>
      <c r="SAZ32" s="497"/>
      <c r="SBA32" s="497"/>
      <c r="SBB32" s="497"/>
      <c r="SBC32" s="497"/>
      <c r="SBD32" s="497"/>
      <c r="SBE32" s="497"/>
      <c r="SBF32" s="497"/>
      <c r="SBG32" s="497"/>
      <c r="SBH32" s="497"/>
      <c r="SBI32" s="497"/>
      <c r="SBJ32" s="497"/>
      <c r="SBK32" s="497"/>
      <c r="SBL32" s="497"/>
      <c r="SBM32" s="497"/>
      <c r="SBN32" s="497"/>
      <c r="SBO32" s="497"/>
      <c r="SBP32" s="497"/>
      <c r="SBQ32" s="497"/>
      <c r="SBR32" s="497"/>
      <c r="SBS32" s="497"/>
      <c r="SBT32" s="497"/>
      <c r="SBU32" s="497"/>
      <c r="SBV32" s="497"/>
      <c r="SBW32" s="497"/>
      <c r="SBX32" s="497"/>
      <c r="SBY32" s="497"/>
      <c r="SBZ32" s="497"/>
      <c r="SCA32" s="497"/>
      <c r="SCB32" s="497"/>
      <c r="SCC32" s="497"/>
      <c r="SCD32" s="497"/>
      <c r="SCE32" s="497"/>
      <c r="SCF32" s="497"/>
      <c r="SCG32" s="497"/>
      <c r="SCH32" s="497"/>
      <c r="SCI32" s="497"/>
      <c r="SCJ32" s="497"/>
      <c r="SCK32" s="497"/>
      <c r="SCL32" s="497"/>
      <c r="SCM32" s="497"/>
      <c r="SCN32" s="497"/>
      <c r="SCO32" s="497"/>
      <c r="SCP32" s="497"/>
      <c r="SCQ32" s="497"/>
      <c r="SCR32" s="497"/>
      <c r="SCS32" s="497"/>
      <c r="SCT32" s="497"/>
      <c r="SCU32" s="497"/>
      <c r="SCV32" s="497"/>
      <c r="SCW32" s="497"/>
      <c r="SCX32" s="497"/>
      <c r="SCY32" s="497"/>
      <c r="SCZ32" s="497"/>
      <c r="SDA32" s="497"/>
      <c r="SDB32" s="497"/>
      <c r="SDC32" s="497"/>
      <c r="SDD32" s="497"/>
      <c r="SDE32" s="497"/>
      <c r="SDF32" s="497"/>
      <c r="SDG32" s="497"/>
      <c r="SDH32" s="497"/>
      <c r="SDI32" s="497"/>
      <c r="SDJ32" s="497"/>
      <c r="SDK32" s="497"/>
      <c r="SDL32" s="497"/>
      <c r="SDM32" s="497"/>
      <c r="SDN32" s="497"/>
      <c r="SDO32" s="497"/>
      <c r="SDP32" s="497"/>
      <c r="SDQ32" s="497"/>
      <c r="SDR32" s="497"/>
      <c r="SDS32" s="497"/>
      <c r="SDT32" s="497"/>
      <c r="SDU32" s="497"/>
      <c r="SDV32" s="497"/>
      <c r="SDW32" s="497"/>
      <c r="SDX32" s="497"/>
      <c r="SDY32" s="497"/>
      <c r="SDZ32" s="497"/>
      <c r="SEA32" s="497"/>
      <c r="SEB32" s="497"/>
      <c r="SEC32" s="497"/>
      <c r="SED32" s="497"/>
      <c r="SEE32" s="497"/>
      <c r="SEF32" s="497"/>
      <c r="SEG32" s="497"/>
      <c r="SEH32" s="497"/>
      <c r="SEI32" s="497"/>
      <c r="SEJ32" s="497"/>
      <c r="SEK32" s="497"/>
      <c r="SEL32" s="497"/>
      <c r="SEM32" s="497"/>
      <c r="SEN32" s="497"/>
      <c r="SEO32" s="497"/>
      <c r="SEP32" s="497"/>
      <c r="SEQ32" s="497"/>
      <c r="SER32" s="497"/>
      <c r="SES32" s="497"/>
      <c r="SET32" s="497"/>
      <c r="SEU32" s="497"/>
      <c r="SEV32" s="497"/>
      <c r="SEW32" s="497"/>
      <c r="SEX32" s="497"/>
      <c r="SEY32" s="497"/>
      <c r="SEZ32" s="497"/>
      <c r="SFA32" s="497"/>
      <c r="SFB32" s="497"/>
      <c r="SFC32" s="497"/>
      <c r="SFD32" s="497"/>
      <c r="SFE32" s="497"/>
      <c r="SFF32" s="497"/>
      <c r="SFG32" s="497"/>
      <c r="SFH32" s="497"/>
      <c r="SFI32" s="497"/>
      <c r="SFJ32" s="497"/>
      <c r="SFK32" s="497"/>
      <c r="SFL32" s="497"/>
      <c r="SFM32" s="497"/>
      <c r="SFN32" s="497"/>
      <c r="SFO32" s="497"/>
      <c r="SFP32" s="497"/>
      <c r="SFQ32" s="497"/>
      <c r="SFR32" s="497"/>
      <c r="SFS32" s="497"/>
      <c r="SFT32" s="497"/>
      <c r="SFU32" s="497"/>
      <c r="SFV32" s="497"/>
      <c r="SFW32" s="497"/>
      <c r="SFX32" s="497"/>
      <c r="SFY32" s="497"/>
      <c r="SFZ32" s="497"/>
      <c r="SGA32" s="497"/>
      <c r="SGB32" s="497"/>
      <c r="SGC32" s="497"/>
      <c r="SGD32" s="497"/>
      <c r="SGE32" s="497"/>
      <c r="SGF32" s="497"/>
      <c r="SGG32" s="497"/>
      <c r="SGH32" s="497"/>
      <c r="SGI32" s="497"/>
      <c r="SGJ32" s="497"/>
      <c r="SGK32" s="497"/>
      <c r="SGL32" s="497"/>
      <c r="SGM32" s="497"/>
      <c r="SGN32" s="497"/>
      <c r="SGO32" s="497"/>
      <c r="SGP32" s="497"/>
      <c r="SGQ32" s="497"/>
      <c r="SGR32" s="497"/>
      <c r="SGS32" s="497"/>
      <c r="SGT32" s="497"/>
      <c r="SGU32" s="497"/>
      <c r="SGV32" s="497"/>
      <c r="SGW32" s="497"/>
      <c r="SGX32" s="497"/>
      <c r="SGY32" s="497"/>
      <c r="SGZ32" s="497"/>
      <c r="SHA32" s="497"/>
      <c r="SHB32" s="497"/>
      <c r="SHC32" s="497"/>
      <c r="SHD32" s="497"/>
      <c r="SHE32" s="497"/>
      <c r="SHF32" s="497"/>
      <c r="SHG32" s="497"/>
      <c r="SHH32" s="497"/>
      <c r="SHI32" s="497"/>
      <c r="SHJ32" s="497"/>
      <c r="SHK32" s="497"/>
      <c r="SHL32" s="497"/>
      <c r="SHM32" s="497"/>
      <c r="SHN32" s="497"/>
      <c r="SHO32" s="497"/>
      <c r="SHP32" s="497"/>
      <c r="SHQ32" s="497"/>
      <c r="SHR32" s="497"/>
      <c r="SHS32" s="497"/>
      <c r="SHT32" s="497"/>
      <c r="SHU32" s="497"/>
      <c r="SHV32" s="497"/>
      <c r="SHW32" s="497"/>
      <c r="SHX32" s="497"/>
      <c r="SHY32" s="497"/>
      <c r="SHZ32" s="497"/>
      <c r="SIA32" s="497"/>
      <c r="SIB32" s="497"/>
      <c r="SIC32" s="497"/>
      <c r="SID32" s="497"/>
      <c r="SIE32" s="497"/>
      <c r="SIF32" s="497"/>
      <c r="SIG32" s="497"/>
      <c r="SIH32" s="497"/>
      <c r="SII32" s="497"/>
      <c r="SIJ32" s="497"/>
      <c r="SIK32" s="497"/>
      <c r="SIL32" s="497"/>
      <c r="SIM32" s="497"/>
      <c r="SIN32" s="497"/>
      <c r="SIO32" s="497"/>
      <c r="SIP32" s="497"/>
      <c r="SIQ32" s="497"/>
      <c r="SIR32" s="497"/>
      <c r="SIS32" s="497"/>
      <c r="SIT32" s="497"/>
      <c r="SIU32" s="497"/>
      <c r="SIV32" s="497"/>
      <c r="SIW32" s="497"/>
      <c r="SIX32" s="497"/>
      <c r="SIY32" s="497"/>
      <c r="SIZ32" s="497"/>
      <c r="SJA32" s="497"/>
      <c r="SJB32" s="497"/>
      <c r="SJC32" s="497"/>
      <c r="SJD32" s="497"/>
      <c r="SJE32" s="497"/>
      <c r="SJF32" s="497"/>
      <c r="SJG32" s="497"/>
      <c r="SJH32" s="497"/>
      <c r="SJI32" s="497"/>
      <c r="SJJ32" s="497"/>
      <c r="SJK32" s="497"/>
      <c r="SJL32" s="497"/>
      <c r="SJM32" s="497"/>
      <c r="SJN32" s="497"/>
      <c r="SJO32" s="497"/>
      <c r="SJP32" s="497"/>
      <c r="SJQ32" s="497"/>
      <c r="SJR32" s="497"/>
      <c r="SJS32" s="497"/>
      <c r="SJT32" s="497"/>
      <c r="SJU32" s="497"/>
      <c r="SJV32" s="497"/>
      <c r="SJW32" s="497"/>
      <c r="SJX32" s="497"/>
      <c r="SJY32" s="497"/>
      <c r="SJZ32" s="497"/>
      <c r="SKA32" s="497"/>
      <c r="SKB32" s="497"/>
      <c r="SKC32" s="497"/>
      <c r="SKD32" s="497"/>
      <c r="SKE32" s="497"/>
      <c r="SKF32" s="497"/>
      <c r="SKG32" s="497"/>
      <c r="SKH32" s="497"/>
      <c r="SKI32" s="497"/>
      <c r="SKJ32" s="497"/>
      <c r="SKK32" s="497"/>
      <c r="SKL32" s="497"/>
      <c r="SKM32" s="497"/>
      <c r="SKN32" s="497"/>
      <c r="SKO32" s="497"/>
      <c r="SKP32" s="497"/>
      <c r="SKQ32" s="497"/>
      <c r="SKR32" s="497"/>
      <c r="SKS32" s="497"/>
      <c r="SKT32" s="497"/>
      <c r="SKU32" s="497"/>
      <c r="SKV32" s="497"/>
      <c r="SKW32" s="497"/>
      <c r="SKX32" s="497"/>
      <c r="SKY32" s="497"/>
      <c r="SKZ32" s="497"/>
      <c r="SLA32" s="497"/>
      <c r="SLB32" s="497"/>
      <c r="SLC32" s="497"/>
      <c r="SLD32" s="497"/>
      <c r="SLE32" s="497"/>
      <c r="SLF32" s="497"/>
      <c r="SLG32" s="497"/>
      <c r="SLH32" s="497"/>
      <c r="SLI32" s="497"/>
      <c r="SLJ32" s="497"/>
      <c r="SLK32" s="497"/>
      <c r="SLL32" s="497"/>
      <c r="SLM32" s="497"/>
      <c r="SLN32" s="497"/>
      <c r="SLO32" s="497"/>
      <c r="SLP32" s="497"/>
      <c r="SLQ32" s="497"/>
      <c r="SLR32" s="497"/>
      <c r="SLS32" s="497"/>
      <c r="SLT32" s="497"/>
      <c r="SLU32" s="497"/>
      <c r="SLV32" s="497"/>
      <c r="SLW32" s="497"/>
      <c r="SLX32" s="497"/>
      <c r="SLY32" s="497"/>
      <c r="SLZ32" s="497"/>
      <c r="SMA32" s="497"/>
      <c r="SMB32" s="497"/>
      <c r="SMC32" s="497"/>
      <c r="SMD32" s="497"/>
      <c r="SME32" s="497"/>
      <c r="SMF32" s="497"/>
      <c r="SMG32" s="497"/>
      <c r="SMH32" s="497"/>
      <c r="SMI32" s="497"/>
      <c r="SMJ32" s="497"/>
      <c r="SMK32" s="497"/>
      <c r="SML32" s="497"/>
      <c r="SMM32" s="497"/>
      <c r="SMN32" s="497"/>
      <c r="SMO32" s="497"/>
      <c r="SMP32" s="497"/>
      <c r="SMQ32" s="497"/>
      <c r="SMR32" s="497"/>
      <c r="SMS32" s="497"/>
      <c r="SMT32" s="497"/>
      <c r="SMU32" s="497"/>
      <c r="SMV32" s="497"/>
      <c r="SMW32" s="497"/>
      <c r="SMX32" s="497"/>
      <c r="SMY32" s="497"/>
      <c r="SMZ32" s="497"/>
      <c r="SNA32" s="497"/>
      <c r="SNB32" s="497"/>
      <c r="SNC32" s="497"/>
      <c r="SND32" s="497"/>
      <c r="SNE32" s="497"/>
      <c r="SNF32" s="497"/>
      <c r="SNG32" s="497"/>
      <c r="SNH32" s="497"/>
      <c r="SNI32" s="497"/>
      <c r="SNJ32" s="497"/>
      <c r="SNK32" s="497"/>
      <c r="SNL32" s="497"/>
      <c r="SNM32" s="497"/>
      <c r="SNN32" s="497"/>
      <c r="SNO32" s="497"/>
      <c r="SNP32" s="497"/>
      <c r="SNQ32" s="497"/>
      <c r="SNR32" s="497"/>
      <c r="SNS32" s="497"/>
      <c r="SNT32" s="497"/>
      <c r="SNU32" s="497"/>
      <c r="SNV32" s="497"/>
      <c r="SNW32" s="497"/>
      <c r="SNX32" s="497"/>
      <c r="SNY32" s="497"/>
      <c r="SNZ32" s="497"/>
      <c r="SOA32" s="497"/>
      <c r="SOB32" s="497"/>
      <c r="SOC32" s="497"/>
      <c r="SOD32" s="497"/>
      <c r="SOE32" s="497"/>
      <c r="SOF32" s="497"/>
      <c r="SOG32" s="497"/>
      <c r="SOH32" s="497"/>
      <c r="SOI32" s="497"/>
      <c r="SOJ32" s="497"/>
      <c r="SOK32" s="497"/>
      <c r="SOL32" s="497"/>
      <c r="SOM32" s="497"/>
      <c r="SON32" s="497"/>
      <c r="SOO32" s="497"/>
      <c r="SOP32" s="497"/>
      <c r="SOQ32" s="497"/>
      <c r="SOR32" s="497"/>
      <c r="SOS32" s="497"/>
      <c r="SOT32" s="497"/>
      <c r="SOU32" s="497"/>
      <c r="SOV32" s="497"/>
      <c r="SOW32" s="497"/>
      <c r="SOX32" s="497"/>
      <c r="SOY32" s="497"/>
      <c r="SOZ32" s="497"/>
      <c r="SPA32" s="497"/>
      <c r="SPB32" s="497"/>
      <c r="SPC32" s="497"/>
      <c r="SPD32" s="497"/>
      <c r="SPE32" s="497"/>
      <c r="SPF32" s="497"/>
      <c r="SPG32" s="497"/>
      <c r="SPH32" s="497"/>
      <c r="SPI32" s="497"/>
      <c r="SPJ32" s="497"/>
      <c r="SPK32" s="497"/>
      <c r="SPL32" s="497"/>
      <c r="SPM32" s="497"/>
      <c r="SPN32" s="497"/>
      <c r="SPO32" s="497"/>
      <c r="SPP32" s="497"/>
      <c r="SPQ32" s="497"/>
      <c r="SPR32" s="497"/>
      <c r="SPS32" s="497"/>
      <c r="SPT32" s="497"/>
      <c r="SPU32" s="497"/>
      <c r="SPV32" s="497"/>
      <c r="SPW32" s="497"/>
      <c r="SPX32" s="497"/>
      <c r="SPY32" s="497"/>
      <c r="SPZ32" s="497"/>
      <c r="SQA32" s="497"/>
      <c r="SQB32" s="497"/>
      <c r="SQC32" s="497"/>
      <c r="SQD32" s="497"/>
      <c r="SQE32" s="497"/>
      <c r="SQF32" s="497"/>
      <c r="SQG32" s="497"/>
      <c r="SQH32" s="497"/>
      <c r="SQI32" s="497"/>
      <c r="SQJ32" s="497"/>
      <c r="SQK32" s="497"/>
      <c r="SQL32" s="497"/>
      <c r="SQM32" s="497"/>
      <c r="SQN32" s="497"/>
      <c r="SQO32" s="497"/>
      <c r="SQP32" s="497"/>
      <c r="SQQ32" s="497"/>
      <c r="SQR32" s="497"/>
      <c r="SQS32" s="497"/>
      <c r="SQT32" s="497"/>
      <c r="SQU32" s="497"/>
      <c r="SQV32" s="497"/>
      <c r="SQW32" s="497"/>
      <c r="SQX32" s="497"/>
      <c r="SQY32" s="497"/>
      <c r="SQZ32" s="497"/>
      <c r="SRA32" s="497"/>
      <c r="SRB32" s="497"/>
      <c r="SRC32" s="497"/>
      <c r="SRD32" s="497"/>
      <c r="SRE32" s="497"/>
      <c r="SRF32" s="497"/>
      <c r="SRG32" s="497"/>
      <c r="SRH32" s="497"/>
      <c r="SRI32" s="497"/>
      <c r="SRJ32" s="497"/>
      <c r="SRK32" s="497"/>
      <c r="SRL32" s="497"/>
      <c r="SRM32" s="497"/>
      <c r="SRN32" s="497"/>
      <c r="SRO32" s="497"/>
      <c r="SRP32" s="497"/>
      <c r="SRQ32" s="497"/>
      <c r="SRR32" s="497"/>
      <c r="SRS32" s="497"/>
      <c r="SRT32" s="497"/>
      <c r="SRU32" s="497"/>
      <c r="SRV32" s="497"/>
      <c r="SRW32" s="497"/>
      <c r="SRX32" s="497"/>
      <c r="SRY32" s="497"/>
      <c r="SRZ32" s="497"/>
      <c r="SSA32" s="497"/>
      <c r="SSB32" s="497"/>
      <c r="SSC32" s="497"/>
      <c r="SSD32" s="497"/>
      <c r="SSE32" s="497"/>
      <c r="SSF32" s="497"/>
      <c r="SSG32" s="497"/>
      <c r="SSH32" s="497"/>
      <c r="SSI32" s="497"/>
      <c r="SSJ32" s="497"/>
      <c r="SSK32" s="497"/>
      <c r="SSL32" s="497"/>
      <c r="SSM32" s="497"/>
      <c r="SSN32" s="497"/>
      <c r="SSO32" s="497"/>
      <c r="SSP32" s="497"/>
      <c r="SSQ32" s="497"/>
      <c r="SSR32" s="497"/>
      <c r="SSS32" s="497"/>
      <c r="SST32" s="497"/>
      <c r="SSU32" s="497"/>
      <c r="SSV32" s="497"/>
      <c r="SSW32" s="497"/>
      <c r="SSX32" s="497"/>
      <c r="SSY32" s="497"/>
      <c r="SSZ32" s="497"/>
      <c r="STA32" s="497"/>
      <c r="STB32" s="497"/>
      <c r="STC32" s="497"/>
      <c r="STD32" s="497"/>
      <c r="STE32" s="497"/>
      <c r="STF32" s="497"/>
      <c r="STG32" s="497"/>
      <c r="STH32" s="497"/>
      <c r="STI32" s="497"/>
      <c r="STJ32" s="497"/>
      <c r="STK32" s="497"/>
      <c r="STL32" s="497"/>
      <c r="STM32" s="497"/>
      <c r="STN32" s="497"/>
      <c r="STO32" s="497"/>
      <c r="STP32" s="497"/>
      <c r="STQ32" s="497"/>
      <c r="STR32" s="497"/>
      <c r="STS32" s="497"/>
      <c r="STT32" s="497"/>
      <c r="STU32" s="497"/>
      <c r="STV32" s="497"/>
      <c r="STW32" s="497"/>
      <c r="STX32" s="497"/>
      <c r="STY32" s="497"/>
      <c r="STZ32" s="497"/>
      <c r="SUA32" s="497"/>
      <c r="SUB32" s="497"/>
      <c r="SUC32" s="497"/>
      <c r="SUD32" s="497"/>
      <c r="SUE32" s="497"/>
      <c r="SUF32" s="497"/>
      <c r="SUG32" s="497"/>
      <c r="SUH32" s="497"/>
      <c r="SUI32" s="497"/>
      <c r="SUJ32" s="497"/>
      <c r="SUK32" s="497"/>
      <c r="SUL32" s="497"/>
      <c r="SUM32" s="497"/>
      <c r="SUN32" s="497"/>
      <c r="SUO32" s="497"/>
      <c r="SUP32" s="497"/>
      <c r="SUQ32" s="497"/>
      <c r="SUR32" s="497"/>
      <c r="SUS32" s="497"/>
      <c r="SUT32" s="497"/>
      <c r="SUU32" s="497"/>
      <c r="SUV32" s="497"/>
      <c r="SUW32" s="497"/>
      <c r="SUX32" s="497"/>
      <c r="SUY32" s="497"/>
      <c r="SUZ32" s="497"/>
      <c r="SVA32" s="497"/>
      <c r="SVB32" s="497"/>
      <c r="SVC32" s="497"/>
      <c r="SVD32" s="497"/>
      <c r="SVE32" s="497"/>
      <c r="SVF32" s="497"/>
      <c r="SVG32" s="497"/>
      <c r="SVH32" s="497"/>
      <c r="SVI32" s="497"/>
      <c r="SVJ32" s="497"/>
      <c r="SVK32" s="497"/>
      <c r="SVL32" s="497"/>
      <c r="SVM32" s="497"/>
      <c r="SVN32" s="497"/>
      <c r="SVO32" s="497"/>
      <c r="SVP32" s="497"/>
      <c r="SVQ32" s="497"/>
      <c r="SVR32" s="497"/>
      <c r="SVS32" s="497"/>
      <c r="SVT32" s="497"/>
      <c r="SVU32" s="497"/>
      <c r="SVV32" s="497"/>
      <c r="SVW32" s="497"/>
      <c r="SVX32" s="497"/>
      <c r="SVY32" s="497"/>
      <c r="SVZ32" s="497"/>
      <c r="SWA32" s="497"/>
      <c r="SWB32" s="497"/>
      <c r="SWC32" s="497"/>
      <c r="SWD32" s="497"/>
      <c r="SWE32" s="497"/>
      <c r="SWF32" s="497"/>
      <c r="SWG32" s="497"/>
      <c r="SWH32" s="497"/>
      <c r="SWI32" s="497"/>
      <c r="SWJ32" s="497"/>
      <c r="SWK32" s="497"/>
      <c r="SWL32" s="497"/>
      <c r="SWM32" s="497"/>
      <c r="SWN32" s="497"/>
      <c r="SWO32" s="497"/>
      <c r="SWP32" s="497"/>
      <c r="SWQ32" s="497"/>
      <c r="SWR32" s="497"/>
      <c r="SWS32" s="497"/>
      <c r="SWT32" s="497"/>
      <c r="SWU32" s="497"/>
      <c r="SWV32" s="497"/>
      <c r="SWW32" s="497"/>
      <c r="SWX32" s="497"/>
      <c r="SWY32" s="497"/>
      <c r="SWZ32" s="497"/>
      <c r="SXA32" s="497"/>
      <c r="SXB32" s="497"/>
      <c r="SXC32" s="497"/>
      <c r="SXD32" s="497"/>
      <c r="SXE32" s="497"/>
      <c r="SXF32" s="497"/>
      <c r="SXG32" s="497"/>
      <c r="SXH32" s="497"/>
      <c r="SXI32" s="497"/>
      <c r="SXJ32" s="497"/>
      <c r="SXK32" s="497"/>
      <c r="SXL32" s="497"/>
      <c r="SXM32" s="497"/>
      <c r="SXN32" s="497"/>
      <c r="SXO32" s="497"/>
      <c r="SXP32" s="497"/>
      <c r="SXQ32" s="497"/>
      <c r="SXR32" s="497"/>
      <c r="SXS32" s="497"/>
      <c r="SXT32" s="497"/>
      <c r="SXU32" s="497"/>
      <c r="SXV32" s="497"/>
      <c r="SXW32" s="497"/>
      <c r="SXX32" s="497"/>
      <c r="SXY32" s="497"/>
      <c r="SXZ32" s="497"/>
      <c r="SYA32" s="497"/>
      <c r="SYB32" s="497"/>
      <c r="SYC32" s="497"/>
      <c r="SYD32" s="497"/>
      <c r="SYE32" s="497"/>
      <c r="SYF32" s="497"/>
      <c r="SYG32" s="497"/>
      <c r="SYH32" s="497"/>
      <c r="SYI32" s="497"/>
      <c r="SYJ32" s="497"/>
      <c r="SYK32" s="497"/>
      <c r="SYL32" s="497"/>
      <c r="SYM32" s="497"/>
      <c r="SYN32" s="497"/>
      <c r="SYO32" s="497"/>
      <c r="SYP32" s="497"/>
      <c r="SYQ32" s="497"/>
      <c r="SYR32" s="497"/>
      <c r="SYS32" s="497"/>
      <c r="SYT32" s="497"/>
      <c r="SYU32" s="497"/>
      <c r="SYV32" s="497"/>
      <c r="SYW32" s="497"/>
      <c r="SYX32" s="497"/>
      <c r="SYY32" s="497"/>
      <c r="SYZ32" s="497"/>
      <c r="SZA32" s="497"/>
      <c r="SZB32" s="497"/>
      <c r="SZC32" s="497"/>
      <c r="SZD32" s="497"/>
      <c r="SZE32" s="497"/>
      <c r="SZF32" s="497"/>
      <c r="SZG32" s="497"/>
      <c r="SZH32" s="497"/>
      <c r="SZI32" s="497"/>
      <c r="SZJ32" s="497"/>
      <c r="SZK32" s="497"/>
      <c r="SZL32" s="497"/>
      <c r="SZM32" s="497"/>
      <c r="SZN32" s="497"/>
      <c r="SZO32" s="497"/>
      <c r="SZP32" s="497"/>
      <c r="SZQ32" s="497"/>
      <c r="SZR32" s="497"/>
      <c r="SZS32" s="497"/>
      <c r="SZT32" s="497"/>
      <c r="SZU32" s="497"/>
      <c r="SZV32" s="497"/>
      <c r="SZW32" s="497"/>
      <c r="SZX32" s="497"/>
      <c r="SZY32" s="497"/>
      <c r="SZZ32" s="497"/>
      <c r="TAA32" s="497"/>
      <c r="TAB32" s="497"/>
      <c r="TAC32" s="497"/>
      <c r="TAD32" s="497"/>
      <c r="TAE32" s="497"/>
      <c r="TAF32" s="497"/>
      <c r="TAG32" s="497"/>
      <c r="TAH32" s="497"/>
      <c r="TAI32" s="497"/>
      <c r="TAJ32" s="497"/>
      <c r="TAK32" s="497"/>
      <c r="TAL32" s="497"/>
      <c r="TAM32" s="497"/>
      <c r="TAN32" s="497"/>
      <c r="TAO32" s="497"/>
      <c r="TAP32" s="497"/>
      <c r="TAQ32" s="497"/>
      <c r="TAR32" s="497"/>
      <c r="TAS32" s="497"/>
      <c r="TAT32" s="497"/>
      <c r="TAU32" s="497"/>
      <c r="TAV32" s="497"/>
      <c r="TAW32" s="497"/>
      <c r="TAX32" s="497"/>
      <c r="TAY32" s="497"/>
      <c r="TAZ32" s="497"/>
      <c r="TBA32" s="497"/>
      <c r="TBB32" s="497"/>
      <c r="TBC32" s="497"/>
      <c r="TBD32" s="497"/>
      <c r="TBE32" s="497"/>
      <c r="TBF32" s="497"/>
      <c r="TBG32" s="497"/>
      <c r="TBH32" s="497"/>
      <c r="TBI32" s="497"/>
      <c r="TBJ32" s="497"/>
      <c r="TBK32" s="497"/>
      <c r="TBL32" s="497"/>
      <c r="TBM32" s="497"/>
      <c r="TBN32" s="497"/>
      <c r="TBO32" s="497"/>
      <c r="TBP32" s="497"/>
      <c r="TBQ32" s="497"/>
      <c r="TBR32" s="497"/>
      <c r="TBS32" s="497"/>
      <c r="TBT32" s="497"/>
      <c r="TBU32" s="497"/>
      <c r="TBV32" s="497"/>
      <c r="TBW32" s="497"/>
      <c r="TBX32" s="497"/>
      <c r="TBY32" s="497"/>
      <c r="TBZ32" s="497"/>
      <c r="TCA32" s="497"/>
      <c r="TCB32" s="497"/>
      <c r="TCC32" s="497"/>
      <c r="TCD32" s="497"/>
      <c r="TCE32" s="497"/>
      <c r="TCF32" s="497"/>
      <c r="TCG32" s="497"/>
      <c r="TCH32" s="497"/>
      <c r="TCI32" s="497"/>
      <c r="TCJ32" s="497"/>
      <c r="TCK32" s="497"/>
      <c r="TCL32" s="497"/>
      <c r="TCM32" s="497"/>
      <c r="TCN32" s="497"/>
      <c r="TCO32" s="497"/>
      <c r="TCP32" s="497"/>
      <c r="TCQ32" s="497"/>
      <c r="TCR32" s="497"/>
      <c r="TCS32" s="497"/>
      <c r="TCT32" s="497"/>
      <c r="TCU32" s="497"/>
      <c r="TCV32" s="497"/>
      <c r="TCW32" s="497"/>
      <c r="TCX32" s="497"/>
      <c r="TCY32" s="497"/>
      <c r="TCZ32" s="497"/>
      <c r="TDA32" s="497"/>
      <c r="TDB32" s="497"/>
      <c r="TDC32" s="497"/>
      <c r="TDD32" s="497"/>
      <c r="TDE32" s="497"/>
      <c r="TDF32" s="497"/>
      <c r="TDG32" s="497"/>
      <c r="TDH32" s="497"/>
      <c r="TDI32" s="497"/>
      <c r="TDJ32" s="497"/>
      <c r="TDK32" s="497"/>
      <c r="TDL32" s="497"/>
      <c r="TDM32" s="497"/>
      <c r="TDN32" s="497"/>
      <c r="TDO32" s="497"/>
      <c r="TDP32" s="497"/>
      <c r="TDQ32" s="497"/>
      <c r="TDR32" s="497"/>
      <c r="TDS32" s="497"/>
      <c r="TDT32" s="497"/>
      <c r="TDU32" s="497"/>
      <c r="TDV32" s="497"/>
      <c r="TDW32" s="497"/>
      <c r="TDX32" s="497"/>
      <c r="TDY32" s="497"/>
      <c r="TDZ32" s="497"/>
      <c r="TEA32" s="497"/>
      <c r="TEB32" s="497"/>
      <c r="TEC32" s="497"/>
      <c r="TED32" s="497"/>
      <c r="TEE32" s="497"/>
      <c r="TEF32" s="497"/>
      <c r="TEG32" s="497"/>
      <c r="TEH32" s="497"/>
      <c r="TEI32" s="497"/>
      <c r="TEJ32" s="497"/>
      <c r="TEK32" s="497"/>
      <c r="TEL32" s="497"/>
      <c r="TEM32" s="497"/>
      <c r="TEN32" s="497"/>
      <c r="TEO32" s="497"/>
      <c r="TEP32" s="497"/>
      <c r="TEQ32" s="497"/>
      <c r="TER32" s="497"/>
      <c r="TES32" s="497"/>
      <c r="TET32" s="497"/>
      <c r="TEU32" s="497"/>
      <c r="TEV32" s="497"/>
      <c r="TEW32" s="497"/>
      <c r="TEX32" s="497"/>
      <c r="TEY32" s="497"/>
      <c r="TEZ32" s="497"/>
      <c r="TFA32" s="497"/>
      <c r="TFB32" s="497"/>
      <c r="TFC32" s="497"/>
      <c r="TFD32" s="497"/>
      <c r="TFE32" s="497"/>
      <c r="TFF32" s="497"/>
      <c r="TFG32" s="497"/>
      <c r="TFH32" s="497"/>
      <c r="TFI32" s="497"/>
      <c r="TFJ32" s="497"/>
      <c r="TFK32" s="497"/>
      <c r="TFL32" s="497"/>
      <c r="TFM32" s="497"/>
      <c r="TFN32" s="497"/>
      <c r="TFO32" s="497"/>
      <c r="TFP32" s="497"/>
      <c r="TFQ32" s="497"/>
      <c r="TFR32" s="497"/>
      <c r="TFS32" s="497"/>
      <c r="TFT32" s="497"/>
      <c r="TFU32" s="497"/>
      <c r="TFV32" s="497"/>
      <c r="TFW32" s="497"/>
      <c r="TFX32" s="497"/>
      <c r="TFY32" s="497"/>
      <c r="TFZ32" s="497"/>
      <c r="TGA32" s="497"/>
      <c r="TGB32" s="497"/>
      <c r="TGC32" s="497"/>
      <c r="TGD32" s="497"/>
      <c r="TGE32" s="497"/>
      <c r="TGF32" s="497"/>
      <c r="TGG32" s="497"/>
      <c r="TGH32" s="497"/>
      <c r="TGI32" s="497"/>
      <c r="TGJ32" s="497"/>
      <c r="TGK32" s="497"/>
      <c r="TGL32" s="497"/>
      <c r="TGM32" s="497"/>
      <c r="TGN32" s="497"/>
      <c r="TGO32" s="497"/>
      <c r="TGP32" s="497"/>
      <c r="TGQ32" s="497"/>
      <c r="TGR32" s="497"/>
      <c r="TGS32" s="497"/>
      <c r="TGT32" s="497"/>
      <c r="TGU32" s="497"/>
      <c r="TGV32" s="497"/>
      <c r="TGW32" s="497"/>
      <c r="TGX32" s="497"/>
      <c r="TGY32" s="497"/>
      <c r="TGZ32" s="497"/>
      <c r="THA32" s="497"/>
      <c r="THB32" s="497"/>
      <c r="THC32" s="497"/>
      <c r="THD32" s="497"/>
      <c r="THE32" s="497"/>
      <c r="THF32" s="497"/>
      <c r="THG32" s="497"/>
      <c r="THH32" s="497"/>
      <c r="THI32" s="497"/>
      <c r="THJ32" s="497"/>
      <c r="THK32" s="497"/>
      <c r="THL32" s="497"/>
      <c r="THM32" s="497"/>
      <c r="THN32" s="497"/>
      <c r="THO32" s="497"/>
      <c r="THP32" s="497"/>
      <c r="THQ32" s="497"/>
      <c r="THR32" s="497"/>
      <c r="THS32" s="497"/>
      <c r="THT32" s="497"/>
      <c r="THU32" s="497"/>
      <c r="THV32" s="497"/>
      <c r="THW32" s="497"/>
      <c r="THX32" s="497"/>
      <c r="THY32" s="497"/>
      <c r="THZ32" s="497"/>
      <c r="TIA32" s="497"/>
      <c r="TIB32" s="497"/>
      <c r="TIC32" s="497"/>
      <c r="TID32" s="497"/>
      <c r="TIE32" s="497"/>
      <c r="TIF32" s="497"/>
      <c r="TIG32" s="497"/>
      <c r="TIH32" s="497"/>
      <c r="TII32" s="497"/>
      <c r="TIJ32" s="497"/>
      <c r="TIK32" s="497"/>
      <c r="TIL32" s="497"/>
      <c r="TIM32" s="497"/>
      <c r="TIN32" s="497"/>
      <c r="TIO32" s="497"/>
      <c r="TIP32" s="497"/>
      <c r="TIQ32" s="497"/>
      <c r="TIR32" s="497"/>
      <c r="TIS32" s="497"/>
      <c r="TIT32" s="497"/>
      <c r="TIU32" s="497"/>
      <c r="TIV32" s="497"/>
      <c r="TIW32" s="497"/>
      <c r="TIX32" s="497"/>
      <c r="TIY32" s="497"/>
      <c r="TIZ32" s="497"/>
      <c r="TJA32" s="497"/>
      <c r="TJB32" s="497"/>
      <c r="TJC32" s="497"/>
      <c r="TJD32" s="497"/>
      <c r="TJE32" s="497"/>
      <c r="TJF32" s="497"/>
      <c r="TJG32" s="497"/>
      <c r="TJH32" s="497"/>
      <c r="TJI32" s="497"/>
      <c r="TJJ32" s="497"/>
      <c r="TJK32" s="497"/>
      <c r="TJL32" s="497"/>
      <c r="TJM32" s="497"/>
      <c r="TJN32" s="497"/>
      <c r="TJO32" s="497"/>
      <c r="TJP32" s="497"/>
      <c r="TJQ32" s="497"/>
      <c r="TJR32" s="497"/>
      <c r="TJS32" s="497"/>
      <c r="TJT32" s="497"/>
      <c r="TJU32" s="497"/>
      <c r="TJV32" s="497"/>
      <c r="TJW32" s="497"/>
      <c r="TJX32" s="497"/>
      <c r="TJY32" s="497"/>
      <c r="TJZ32" s="497"/>
      <c r="TKA32" s="497"/>
      <c r="TKB32" s="497"/>
      <c r="TKC32" s="497"/>
      <c r="TKD32" s="497"/>
      <c r="TKE32" s="497"/>
      <c r="TKF32" s="497"/>
      <c r="TKG32" s="497"/>
      <c r="TKH32" s="497"/>
      <c r="TKI32" s="497"/>
      <c r="TKJ32" s="497"/>
      <c r="TKK32" s="497"/>
      <c r="TKL32" s="497"/>
      <c r="TKM32" s="497"/>
      <c r="TKN32" s="497"/>
      <c r="TKO32" s="497"/>
      <c r="TKP32" s="497"/>
      <c r="TKQ32" s="497"/>
      <c r="TKR32" s="497"/>
      <c r="TKS32" s="497"/>
      <c r="TKT32" s="497"/>
      <c r="TKU32" s="497"/>
      <c r="TKV32" s="497"/>
      <c r="TKW32" s="497"/>
      <c r="TKX32" s="497"/>
      <c r="TKY32" s="497"/>
      <c r="TKZ32" s="497"/>
      <c r="TLA32" s="497"/>
      <c r="TLB32" s="497"/>
      <c r="TLC32" s="497"/>
      <c r="TLD32" s="497"/>
      <c r="TLE32" s="497"/>
      <c r="TLF32" s="497"/>
      <c r="TLG32" s="497"/>
      <c r="TLH32" s="497"/>
      <c r="TLI32" s="497"/>
      <c r="TLJ32" s="497"/>
      <c r="TLK32" s="497"/>
      <c r="TLL32" s="497"/>
      <c r="TLM32" s="497"/>
      <c r="TLN32" s="497"/>
      <c r="TLO32" s="497"/>
      <c r="TLP32" s="497"/>
      <c r="TLQ32" s="497"/>
      <c r="TLR32" s="497"/>
      <c r="TLS32" s="497"/>
      <c r="TLT32" s="497"/>
      <c r="TLU32" s="497"/>
      <c r="TLV32" s="497"/>
      <c r="TLW32" s="497"/>
      <c r="TLX32" s="497"/>
      <c r="TLY32" s="497"/>
      <c r="TLZ32" s="497"/>
      <c r="TMA32" s="497"/>
      <c r="TMB32" s="497"/>
      <c r="TMC32" s="497"/>
      <c r="TMD32" s="497"/>
      <c r="TME32" s="497"/>
      <c r="TMF32" s="497"/>
      <c r="TMG32" s="497"/>
      <c r="TMH32" s="497"/>
      <c r="TMI32" s="497"/>
      <c r="TMJ32" s="497"/>
      <c r="TMK32" s="497"/>
      <c r="TML32" s="497"/>
      <c r="TMM32" s="497"/>
      <c r="TMN32" s="497"/>
      <c r="TMO32" s="497"/>
      <c r="TMP32" s="497"/>
      <c r="TMQ32" s="497"/>
      <c r="TMR32" s="497"/>
      <c r="TMS32" s="497"/>
      <c r="TMT32" s="497"/>
      <c r="TMU32" s="497"/>
      <c r="TMV32" s="497"/>
      <c r="TMW32" s="497"/>
      <c r="TMX32" s="497"/>
      <c r="TMY32" s="497"/>
      <c r="TMZ32" s="497"/>
      <c r="TNA32" s="497"/>
      <c r="TNB32" s="497"/>
      <c r="TNC32" s="497"/>
      <c r="TND32" s="497"/>
      <c r="TNE32" s="497"/>
      <c r="TNF32" s="497"/>
      <c r="TNG32" s="497"/>
      <c r="TNH32" s="497"/>
      <c r="TNI32" s="497"/>
      <c r="TNJ32" s="497"/>
      <c r="TNK32" s="497"/>
      <c r="TNL32" s="497"/>
      <c r="TNM32" s="497"/>
      <c r="TNN32" s="497"/>
      <c r="TNO32" s="497"/>
      <c r="TNP32" s="497"/>
      <c r="TNQ32" s="497"/>
      <c r="TNR32" s="497"/>
      <c r="TNS32" s="497"/>
      <c r="TNT32" s="497"/>
      <c r="TNU32" s="497"/>
      <c r="TNV32" s="497"/>
      <c r="TNW32" s="497"/>
      <c r="TNX32" s="497"/>
      <c r="TNY32" s="497"/>
      <c r="TNZ32" s="497"/>
      <c r="TOA32" s="497"/>
      <c r="TOB32" s="497"/>
      <c r="TOC32" s="497"/>
      <c r="TOD32" s="497"/>
      <c r="TOE32" s="497"/>
      <c r="TOF32" s="497"/>
      <c r="TOG32" s="497"/>
      <c r="TOH32" s="497"/>
      <c r="TOI32" s="497"/>
      <c r="TOJ32" s="497"/>
      <c r="TOK32" s="497"/>
      <c r="TOL32" s="497"/>
      <c r="TOM32" s="497"/>
      <c r="TON32" s="497"/>
      <c r="TOO32" s="497"/>
      <c r="TOP32" s="497"/>
      <c r="TOQ32" s="497"/>
      <c r="TOR32" s="497"/>
      <c r="TOS32" s="497"/>
      <c r="TOT32" s="497"/>
      <c r="TOU32" s="497"/>
      <c r="TOV32" s="497"/>
      <c r="TOW32" s="497"/>
      <c r="TOX32" s="497"/>
      <c r="TOY32" s="497"/>
      <c r="TOZ32" s="497"/>
      <c r="TPA32" s="497"/>
      <c r="TPB32" s="497"/>
      <c r="TPC32" s="497"/>
      <c r="TPD32" s="497"/>
      <c r="TPE32" s="497"/>
      <c r="TPF32" s="497"/>
      <c r="TPG32" s="497"/>
      <c r="TPH32" s="497"/>
      <c r="TPI32" s="497"/>
      <c r="TPJ32" s="497"/>
      <c r="TPK32" s="497"/>
      <c r="TPL32" s="497"/>
      <c r="TPM32" s="497"/>
      <c r="TPN32" s="497"/>
      <c r="TPO32" s="497"/>
      <c r="TPP32" s="497"/>
      <c r="TPQ32" s="497"/>
      <c r="TPR32" s="497"/>
      <c r="TPS32" s="497"/>
      <c r="TPT32" s="497"/>
      <c r="TPU32" s="497"/>
      <c r="TPV32" s="497"/>
      <c r="TPW32" s="497"/>
      <c r="TPX32" s="497"/>
      <c r="TPY32" s="497"/>
      <c r="TPZ32" s="497"/>
      <c r="TQA32" s="497"/>
      <c r="TQB32" s="497"/>
      <c r="TQC32" s="497"/>
      <c r="TQD32" s="497"/>
      <c r="TQE32" s="497"/>
      <c r="TQF32" s="497"/>
      <c r="TQG32" s="497"/>
      <c r="TQH32" s="497"/>
      <c r="TQI32" s="497"/>
      <c r="TQJ32" s="497"/>
      <c r="TQK32" s="497"/>
      <c r="TQL32" s="497"/>
      <c r="TQM32" s="497"/>
      <c r="TQN32" s="497"/>
      <c r="TQO32" s="497"/>
      <c r="TQP32" s="497"/>
      <c r="TQQ32" s="497"/>
      <c r="TQR32" s="497"/>
      <c r="TQS32" s="497"/>
      <c r="TQT32" s="497"/>
      <c r="TQU32" s="497"/>
      <c r="TQV32" s="497"/>
      <c r="TQW32" s="497"/>
      <c r="TQX32" s="497"/>
      <c r="TQY32" s="497"/>
      <c r="TQZ32" s="497"/>
      <c r="TRA32" s="497"/>
      <c r="TRB32" s="497"/>
      <c r="TRC32" s="497"/>
      <c r="TRD32" s="497"/>
      <c r="TRE32" s="497"/>
      <c r="TRF32" s="497"/>
      <c r="TRG32" s="497"/>
      <c r="TRH32" s="497"/>
      <c r="TRI32" s="497"/>
      <c r="TRJ32" s="497"/>
      <c r="TRK32" s="497"/>
      <c r="TRL32" s="497"/>
      <c r="TRM32" s="497"/>
      <c r="TRN32" s="497"/>
      <c r="TRO32" s="497"/>
      <c r="TRP32" s="497"/>
      <c r="TRQ32" s="497"/>
      <c r="TRR32" s="497"/>
      <c r="TRS32" s="497"/>
      <c r="TRT32" s="497"/>
      <c r="TRU32" s="497"/>
      <c r="TRV32" s="497"/>
      <c r="TRW32" s="497"/>
      <c r="TRX32" s="497"/>
      <c r="TRY32" s="497"/>
      <c r="TRZ32" s="497"/>
      <c r="TSA32" s="497"/>
      <c r="TSB32" s="497"/>
      <c r="TSC32" s="497"/>
      <c r="TSD32" s="497"/>
      <c r="TSE32" s="497"/>
      <c r="TSF32" s="497"/>
      <c r="TSG32" s="497"/>
      <c r="TSH32" s="497"/>
      <c r="TSI32" s="497"/>
      <c r="TSJ32" s="497"/>
      <c r="TSK32" s="497"/>
      <c r="TSL32" s="497"/>
      <c r="TSM32" s="497"/>
      <c r="TSN32" s="497"/>
      <c r="TSO32" s="497"/>
      <c r="TSP32" s="497"/>
      <c r="TSQ32" s="497"/>
      <c r="TSR32" s="497"/>
      <c r="TSS32" s="497"/>
      <c r="TST32" s="497"/>
      <c r="TSU32" s="497"/>
      <c r="TSV32" s="497"/>
      <c r="TSW32" s="497"/>
      <c r="TSX32" s="497"/>
      <c r="TSY32" s="497"/>
      <c r="TSZ32" s="497"/>
      <c r="TTA32" s="497"/>
      <c r="TTB32" s="497"/>
      <c r="TTC32" s="497"/>
      <c r="TTD32" s="497"/>
      <c r="TTE32" s="497"/>
      <c r="TTF32" s="497"/>
      <c r="TTG32" s="497"/>
      <c r="TTH32" s="497"/>
      <c r="TTI32" s="497"/>
      <c r="TTJ32" s="497"/>
      <c r="TTK32" s="497"/>
      <c r="TTL32" s="497"/>
      <c r="TTM32" s="497"/>
      <c r="TTN32" s="497"/>
      <c r="TTO32" s="497"/>
      <c r="TTP32" s="497"/>
      <c r="TTQ32" s="497"/>
      <c r="TTR32" s="497"/>
      <c r="TTS32" s="497"/>
      <c r="TTT32" s="497"/>
      <c r="TTU32" s="497"/>
      <c r="TTV32" s="497"/>
      <c r="TTW32" s="497"/>
      <c r="TTX32" s="497"/>
      <c r="TTY32" s="497"/>
      <c r="TTZ32" s="497"/>
      <c r="TUA32" s="497"/>
      <c r="TUB32" s="497"/>
      <c r="TUC32" s="497"/>
      <c r="TUD32" s="497"/>
      <c r="TUE32" s="497"/>
      <c r="TUF32" s="497"/>
      <c r="TUG32" s="497"/>
      <c r="TUH32" s="497"/>
      <c r="TUI32" s="497"/>
      <c r="TUJ32" s="497"/>
      <c r="TUK32" s="497"/>
      <c r="TUL32" s="497"/>
      <c r="TUM32" s="497"/>
      <c r="TUN32" s="497"/>
      <c r="TUO32" s="497"/>
      <c r="TUP32" s="497"/>
      <c r="TUQ32" s="497"/>
      <c r="TUR32" s="497"/>
      <c r="TUS32" s="497"/>
      <c r="TUT32" s="497"/>
      <c r="TUU32" s="497"/>
      <c r="TUV32" s="497"/>
      <c r="TUW32" s="497"/>
      <c r="TUX32" s="497"/>
      <c r="TUY32" s="497"/>
      <c r="TUZ32" s="497"/>
      <c r="TVA32" s="497"/>
      <c r="TVB32" s="497"/>
      <c r="TVC32" s="497"/>
      <c r="TVD32" s="497"/>
      <c r="TVE32" s="497"/>
      <c r="TVF32" s="497"/>
      <c r="TVG32" s="497"/>
      <c r="TVH32" s="497"/>
      <c r="TVI32" s="497"/>
      <c r="TVJ32" s="497"/>
      <c r="TVK32" s="497"/>
      <c r="TVL32" s="497"/>
      <c r="TVM32" s="497"/>
      <c r="TVN32" s="497"/>
      <c r="TVO32" s="497"/>
      <c r="TVP32" s="497"/>
      <c r="TVQ32" s="497"/>
      <c r="TVR32" s="497"/>
      <c r="TVS32" s="497"/>
      <c r="TVT32" s="497"/>
      <c r="TVU32" s="497"/>
      <c r="TVV32" s="497"/>
      <c r="TVW32" s="497"/>
      <c r="TVX32" s="497"/>
      <c r="TVY32" s="497"/>
      <c r="TVZ32" s="497"/>
      <c r="TWA32" s="497"/>
      <c r="TWB32" s="497"/>
      <c r="TWC32" s="497"/>
      <c r="TWD32" s="497"/>
      <c r="TWE32" s="497"/>
      <c r="TWF32" s="497"/>
      <c r="TWG32" s="497"/>
      <c r="TWH32" s="497"/>
      <c r="TWI32" s="497"/>
      <c r="TWJ32" s="497"/>
      <c r="TWK32" s="497"/>
      <c r="TWL32" s="497"/>
      <c r="TWM32" s="497"/>
      <c r="TWN32" s="497"/>
      <c r="TWO32" s="497"/>
      <c r="TWP32" s="497"/>
      <c r="TWQ32" s="497"/>
      <c r="TWR32" s="497"/>
      <c r="TWS32" s="497"/>
      <c r="TWT32" s="497"/>
      <c r="TWU32" s="497"/>
      <c r="TWV32" s="497"/>
      <c r="TWW32" s="497"/>
      <c r="TWX32" s="497"/>
      <c r="TWY32" s="497"/>
      <c r="TWZ32" s="497"/>
      <c r="TXA32" s="497"/>
      <c r="TXB32" s="497"/>
      <c r="TXC32" s="497"/>
      <c r="TXD32" s="497"/>
      <c r="TXE32" s="497"/>
      <c r="TXF32" s="497"/>
      <c r="TXG32" s="497"/>
      <c r="TXH32" s="497"/>
      <c r="TXI32" s="497"/>
      <c r="TXJ32" s="497"/>
      <c r="TXK32" s="497"/>
      <c r="TXL32" s="497"/>
      <c r="TXM32" s="497"/>
      <c r="TXN32" s="497"/>
      <c r="TXO32" s="497"/>
      <c r="TXP32" s="497"/>
      <c r="TXQ32" s="497"/>
      <c r="TXR32" s="497"/>
      <c r="TXS32" s="497"/>
      <c r="TXT32" s="497"/>
      <c r="TXU32" s="497"/>
      <c r="TXV32" s="497"/>
      <c r="TXW32" s="497"/>
      <c r="TXX32" s="497"/>
      <c r="TXY32" s="497"/>
      <c r="TXZ32" s="497"/>
      <c r="TYA32" s="497"/>
      <c r="TYB32" s="497"/>
      <c r="TYC32" s="497"/>
      <c r="TYD32" s="497"/>
      <c r="TYE32" s="497"/>
      <c r="TYF32" s="497"/>
      <c r="TYG32" s="497"/>
      <c r="TYH32" s="497"/>
      <c r="TYI32" s="497"/>
      <c r="TYJ32" s="497"/>
      <c r="TYK32" s="497"/>
      <c r="TYL32" s="497"/>
      <c r="TYM32" s="497"/>
      <c r="TYN32" s="497"/>
      <c r="TYO32" s="497"/>
      <c r="TYP32" s="497"/>
      <c r="TYQ32" s="497"/>
      <c r="TYR32" s="497"/>
      <c r="TYS32" s="497"/>
      <c r="TYT32" s="497"/>
      <c r="TYU32" s="497"/>
      <c r="TYV32" s="497"/>
      <c r="TYW32" s="497"/>
      <c r="TYX32" s="497"/>
      <c r="TYY32" s="497"/>
      <c r="TYZ32" s="497"/>
      <c r="TZA32" s="497"/>
      <c r="TZB32" s="497"/>
      <c r="TZC32" s="497"/>
      <c r="TZD32" s="497"/>
      <c r="TZE32" s="497"/>
      <c r="TZF32" s="497"/>
      <c r="TZG32" s="497"/>
      <c r="TZH32" s="497"/>
      <c r="TZI32" s="497"/>
      <c r="TZJ32" s="497"/>
      <c r="TZK32" s="497"/>
      <c r="TZL32" s="497"/>
      <c r="TZM32" s="497"/>
      <c r="TZN32" s="497"/>
      <c r="TZO32" s="497"/>
      <c r="TZP32" s="497"/>
      <c r="TZQ32" s="497"/>
      <c r="TZR32" s="497"/>
      <c r="TZS32" s="497"/>
      <c r="TZT32" s="497"/>
      <c r="TZU32" s="497"/>
      <c r="TZV32" s="497"/>
      <c r="TZW32" s="497"/>
      <c r="TZX32" s="497"/>
      <c r="TZY32" s="497"/>
      <c r="TZZ32" s="497"/>
      <c r="UAA32" s="497"/>
      <c r="UAB32" s="497"/>
      <c r="UAC32" s="497"/>
      <c r="UAD32" s="497"/>
      <c r="UAE32" s="497"/>
      <c r="UAF32" s="497"/>
      <c r="UAG32" s="497"/>
      <c r="UAH32" s="497"/>
      <c r="UAI32" s="497"/>
      <c r="UAJ32" s="497"/>
      <c r="UAK32" s="497"/>
      <c r="UAL32" s="497"/>
      <c r="UAM32" s="497"/>
      <c r="UAN32" s="497"/>
      <c r="UAO32" s="497"/>
      <c r="UAP32" s="497"/>
      <c r="UAQ32" s="497"/>
      <c r="UAR32" s="497"/>
      <c r="UAS32" s="497"/>
      <c r="UAT32" s="497"/>
      <c r="UAU32" s="497"/>
      <c r="UAV32" s="497"/>
      <c r="UAW32" s="497"/>
      <c r="UAX32" s="497"/>
      <c r="UAY32" s="497"/>
      <c r="UAZ32" s="497"/>
      <c r="UBA32" s="497"/>
      <c r="UBB32" s="497"/>
      <c r="UBC32" s="497"/>
      <c r="UBD32" s="497"/>
      <c r="UBE32" s="497"/>
      <c r="UBF32" s="497"/>
      <c r="UBG32" s="497"/>
      <c r="UBH32" s="497"/>
      <c r="UBI32" s="497"/>
      <c r="UBJ32" s="497"/>
      <c r="UBK32" s="497"/>
      <c r="UBL32" s="497"/>
      <c r="UBM32" s="497"/>
      <c r="UBN32" s="497"/>
      <c r="UBO32" s="497"/>
      <c r="UBP32" s="497"/>
      <c r="UBQ32" s="497"/>
      <c r="UBR32" s="497"/>
      <c r="UBS32" s="497"/>
      <c r="UBT32" s="497"/>
      <c r="UBU32" s="497"/>
      <c r="UBV32" s="497"/>
      <c r="UBW32" s="497"/>
      <c r="UBX32" s="497"/>
      <c r="UBY32" s="497"/>
      <c r="UBZ32" s="497"/>
      <c r="UCA32" s="497"/>
      <c r="UCB32" s="497"/>
      <c r="UCC32" s="497"/>
      <c r="UCD32" s="497"/>
      <c r="UCE32" s="497"/>
      <c r="UCF32" s="497"/>
      <c r="UCG32" s="497"/>
      <c r="UCH32" s="497"/>
      <c r="UCI32" s="497"/>
      <c r="UCJ32" s="497"/>
      <c r="UCK32" s="497"/>
      <c r="UCL32" s="497"/>
      <c r="UCM32" s="497"/>
      <c r="UCN32" s="497"/>
      <c r="UCO32" s="497"/>
      <c r="UCP32" s="497"/>
      <c r="UCQ32" s="497"/>
      <c r="UCR32" s="497"/>
      <c r="UCS32" s="497"/>
      <c r="UCT32" s="497"/>
      <c r="UCU32" s="497"/>
      <c r="UCV32" s="497"/>
      <c r="UCW32" s="497"/>
      <c r="UCX32" s="497"/>
      <c r="UCY32" s="497"/>
      <c r="UCZ32" s="497"/>
      <c r="UDA32" s="497"/>
      <c r="UDB32" s="497"/>
      <c r="UDC32" s="497"/>
      <c r="UDD32" s="497"/>
      <c r="UDE32" s="497"/>
      <c r="UDF32" s="497"/>
      <c r="UDG32" s="497"/>
      <c r="UDH32" s="497"/>
      <c r="UDI32" s="497"/>
      <c r="UDJ32" s="497"/>
      <c r="UDK32" s="497"/>
      <c r="UDL32" s="497"/>
      <c r="UDM32" s="497"/>
      <c r="UDN32" s="497"/>
      <c r="UDO32" s="497"/>
      <c r="UDP32" s="497"/>
      <c r="UDQ32" s="497"/>
      <c r="UDR32" s="497"/>
      <c r="UDS32" s="497"/>
      <c r="UDT32" s="497"/>
      <c r="UDU32" s="497"/>
      <c r="UDV32" s="497"/>
      <c r="UDW32" s="497"/>
      <c r="UDX32" s="497"/>
      <c r="UDY32" s="497"/>
      <c r="UDZ32" s="497"/>
      <c r="UEA32" s="497"/>
      <c r="UEB32" s="497"/>
      <c r="UEC32" s="497"/>
      <c r="UED32" s="497"/>
      <c r="UEE32" s="497"/>
      <c r="UEF32" s="497"/>
      <c r="UEG32" s="497"/>
      <c r="UEH32" s="497"/>
      <c r="UEI32" s="497"/>
      <c r="UEJ32" s="497"/>
      <c r="UEK32" s="497"/>
      <c r="UEL32" s="497"/>
      <c r="UEM32" s="497"/>
      <c r="UEN32" s="497"/>
      <c r="UEO32" s="497"/>
      <c r="UEP32" s="497"/>
      <c r="UEQ32" s="497"/>
      <c r="UER32" s="497"/>
      <c r="UES32" s="497"/>
      <c r="UET32" s="497"/>
      <c r="UEU32" s="497"/>
      <c r="UEV32" s="497"/>
      <c r="UEW32" s="497"/>
      <c r="UEX32" s="497"/>
      <c r="UEY32" s="497"/>
      <c r="UEZ32" s="497"/>
      <c r="UFA32" s="497"/>
      <c r="UFB32" s="497"/>
      <c r="UFC32" s="497"/>
      <c r="UFD32" s="497"/>
      <c r="UFE32" s="497"/>
      <c r="UFF32" s="497"/>
      <c r="UFG32" s="497"/>
      <c r="UFH32" s="497"/>
      <c r="UFI32" s="497"/>
      <c r="UFJ32" s="497"/>
      <c r="UFK32" s="497"/>
      <c r="UFL32" s="497"/>
      <c r="UFM32" s="497"/>
      <c r="UFN32" s="497"/>
      <c r="UFO32" s="497"/>
      <c r="UFP32" s="497"/>
      <c r="UFQ32" s="497"/>
      <c r="UFR32" s="497"/>
      <c r="UFS32" s="497"/>
      <c r="UFT32" s="497"/>
      <c r="UFU32" s="497"/>
      <c r="UFV32" s="497"/>
      <c r="UFW32" s="497"/>
      <c r="UFX32" s="497"/>
      <c r="UFY32" s="497"/>
      <c r="UFZ32" s="497"/>
      <c r="UGA32" s="497"/>
      <c r="UGB32" s="497"/>
      <c r="UGC32" s="497"/>
      <c r="UGD32" s="497"/>
      <c r="UGE32" s="497"/>
      <c r="UGF32" s="497"/>
      <c r="UGG32" s="497"/>
      <c r="UGH32" s="497"/>
      <c r="UGI32" s="497"/>
      <c r="UGJ32" s="497"/>
      <c r="UGK32" s="497"/>
      <c r="UGL32" s="497"/>
      <c r="UGM32" s="497"/>
      <c r="UGN32" s="497"/>
      <c r="UGO32" s="497"/>
      <c r="UGP32" s="497"/>
      <c r="UGQ32" s="497"/>
      <c r="UGR32" s="497"/>
      <c r="UGS32" s="497"/>
      <c r="UGT32" s="497"/>
      <c r="UGU32" s="497"/>
      <c r="UGV32" s="497"/>
      <c r="UGW32" s="497"/>
      <c r="UGX32" s="497"/>
      <c r="UGY32" s="497"/>
      <c r="UGZ32" s="497"/>
      <c r="UHA32" s="497"/>
      <c r="UHB32" s="497"/>
      <c r="UHC32" s="497"/>
      <c r="UHD32" s="497"/>
      <c r="UHE32" s="497"/>
      <c r="UHF32" s="497"/>
      <c r="UHG32" s="497"/>
      <c r="UHH32" s="497"/>
      <c r="UHI32" s="497"/>
      <c r="UHJ32" s="497"/>
      <c r="UHK32" s="497"/>
      <c r="UHL32" s="497"/>
      <c r="UHM32" s="497"/>
      <c r="UHN32" s="497"/>
      <c r="UHO32" s="497"/>
      <c r="UHP32" s="497"/>
      <c r="UHQ32" s="497"/>
      <c r="UHR32" s="497"/>
      <c r="UHS32" s="497"/>
      <c r="UHT32" s="497"/>
      <c r="UHU32" s="497"/>
      <c r="UHV32" s="497"/>
      <c r="UHW32" s="497"/>
      <c r="UHX32" s="497"/>
      <c r="UHY32" s="497"/>
      <c r="UHZ32" s="497"/>
      <c r="UIA32" s="497"/>
      <c r="UIB32" s="497"/>
      <c r="UIC32" s="497"/>
      <c r="UID32" s="497"/>
      <c r="UIE32" s="497"/>
      <c r="UIF32" s="497"/>
      <c r="UIG32" s="497"/>
      <c r="UIH32" s="497"/>
      <c r="UII32" s="497"/>
      <c r="UIJ32" s="497"/>
      <c r="UIK32" s="497"/>
      <c r="UIL32" s="497"/>
      <c r="UIM32" s="497"/>
      <c r="UIN32" s="497"/>
      <c r="UIO32" s="497"/>
      <c r="UIP32" s="497"/>
      <c r="UIQ32" s="497"/>
      <c r="UIR32" s="497"/>
      <c r="UIS32" s="497"/>
      <c r="UIT32" s="497"/>
      <c r="UIU32" s="497"/>
      <c r="UIV32" s="497"/>
      <c r="UIW32" s="497"/>
      <c r="UIX32" s="497"/>
      <c r="UIY32" s="497"/>
      <c r="UIZ32" s="497"/>
      <c r="UJA32" s="497"/>
      <c r="UJB32" s="497"/>
      <c r="UJC32" s="497"/>
      <c r="UJD32" s="497"/>
      <c r="UJE32" s="497"/>
      <c r="UJF32" s="497"/>
      <c r="UJG32" s="497"/>
      <c r="UJH32" s="497"/>
      <c r="UJI32" s="497"/>
      <c r="UJJ32" s="497"/>
      <c r="UJK32" s="497"/>
      <c r="UJL32" s="497"/>
      <c r="UJM32" s="497"/>
      <c r="UJN32" s="497"/>
      <c r="UJO32" s="497"/>
      <c r="UJP32" s="497"/>
      <c r="UJQ32" s="497"/>
      <c r="UJR32" s="497"/>
      <c r="UJS32" s="497"/>
      <c r="UJT32" s="497"/>
      <c r="UJU32" s="497"/>
      <c r="UJV32" s="497"/>
      <c r="UJW32" s="497"/>
      <c r="UJX32" s="497"/>
      <c r="UJY32" s="497"/>
      <c r="UJZ32" s="497"/>
      <c r="UKA32" s="497"/>
      <c r="UKB32" s="497"/>
      <c r="UKC32" s="497"/>
      <c r="UKD32" s="497"/>
      <c r="UKE32" s="497"/>
      <c r="UKF32" s="497"/>
      <c r="UKG32" s="497"/>
      <c r="UKH32" s="497"/>
      <c r="UKI32" s="497"/>
      <c r="UKJ32" s="497"/>
      <c r="UKK32" s="497"/>
      <c r="UKL32" s="497"/>
      <c r="UKM32" s="497"/>
      <c r="UKN32" s="497"/>
      <c r="UKO32" s="497"/>
      <c r="UKP32" s="497"/>
      <c r="UKQ32" s="497"/>
      <c r="UKR32" s="497"/>
      <c r="UKS32" s="497"/>
      <c r="UKT32" s="497"/>
      <c r="UKU32" s="497"/>
      <c r="UKV32" s="497"/>
      <c r="UKW32" s="497"/>
      <c r="UKX32" s="497"/>
      <c r="UKY32" s="497"/>
      <c r="UKZ32" s="497"/>
      <c r="ULA32" s="497"/>
      <c r="ULB32" s="497"/>
      <c r="ULC32" s="497"/>
      <c r="ULD32" s="497"/>
      <c r="ULE32" s="497"/>
      <c r="ULF32" s="497"/>
      <c r="ULG32" s="497"/>
      <c r="ULH32" s="497"/>
      <c r="ULI32" s="497"/>
      <c r="ULJ32" s="497"/>
      <c r="ULK32" s="497"/>
      <c r="ULL32" s="497"/>
      <c r="ULM32" s="497"/>
      <c r="ULN32" s="497"/>
      <c r="ULO32" s="497"/>
      <c r="ULP32" s="497"/>
      <c r="ULQ32" s="497"/>
      <c r="ULR32" s="497"/>
      <c r="ULS32" s="497"/>
      <c r="ULT32" s="497"/>
      <c r="ULU32" s="497"/>
      <c r="ULV32" s="497"/>
      <c r="ULW32" s="497"/>
      <c r="ULX32" s="497"/>
      <c r="ULY32" s="497"/>
      <c r="ULZ32" s="497"/>
      <c r="UMA32" s="497"/>
      <c r="UMB32" s="497"/>
      <c r="UMC32" s="497"/>
      <c r="UMD32" s="497"/>
      <c r="UME32" s="497"/>
      <c r="UMF32" s="497"/>
      <c r="UMG32" s="497"/>
      <c r="UMH32" s="497"/>
      <c r="UMI32" s="497"/>
      <c r="UMJ32" s="497"/>
      <c r="UMK32" s="497"/>
      <c r="UML32" s="497"/>
      <c r="UMM32" s="497"/>
      <c r="UMN32" s="497"/>
      <c r="UMO32" s="497"/>
      <c r="UMP32" s="497"/>
      <c r="UMQ32" s="497"/>
      <c r="UMR32" s="497"/>
      <c r="UMS32" s="497"/>
      <c r="UMT32" s="497"/>
      <c r="UMU32" s="497"/>
      <c r="UMV32" s="497"/>
      <c r="UMW32" s="497"/>
      <c r="UMX32" s="497"/>
      <c r="UMY32" s="497"/>
      <c r="UMZ32" s="497"/>
      <c r="UNA32" s="497"/>
      <c r="UNB32" s="497"/>
      <c r="UNC32" s="497"/>
      <c r="UND32" s="497"/>
      <c r="UNE32" s="497"/>
      <c r="UNF32" s="497"/>
      <c r="UNG32" s="497"/>
      <c r="UNH32" s="497"/>
      <c r="UNI32" s="497"/>
      <c r="UNJ32" s="497"/>
      <c r="UNK32" s="497"/>
      <c r="UNL32" s="497"/>
      <c r="UNM32" s="497"/>
      <c r="UNN32" s="497"/>
      <c r="UNO32" s="497"/>
      <c r="UNP32" s="497"/>
      <c r="UNQ32" s="497"/>
      <c r="UNR32" s="497"/>
      <c r="UNS32" s="497"/>
      <c r="UNT32" s="497"/>
      <c r="UNU32" s="497"/>
      <c r="UNV32" s="497"/>
      <c r="UNW32" s="497"/>
      <c r="UNX32" s="497"/>
      <c r="UNY32" s="497"/>
      <c r="UNZ32" s="497"/>
      <c r="UOA32" s="497"/>
      <c r="UOB32" s="497"/>
      <c r="UOC32" s="497"/>
      <c r="UOD32" s="497"/>
      <c r="UOE32" s="497"/>
      <c r="UOF32" s="497"/>
      <c r="UOG32" s="497"/>
      <c r="UOH32" s="497"/>
      <c r="UOI32" s="497"/>
      <c r="UOJ32" s="497"/>
      <c r="UOK32" s="497"/>
      <c r="UOL32" s="497"/>
      <c r="UOM32" s="497"/>
      <c r="UON32" s="497"/>
      <c r="UOO32" s="497"/>
      <c r="UOP32" s="497"/>
      <c r="UOQ32" s="497"/>
      <c r="UOR32" s="497"/>
      <c r="UOS32" s="497"/>
      <c r="UOT32" s="497"/>
      <c r="UOU32" s="497"/>
      <c r="UOV32" s="497"/>
      <c r="UOW32" s="497"/>
      <c r="UOX32" s="497"/>
      <c r="UOY32" s="497"/>
      <c r="UOZ32" s="497"/>
      <c r="UPA32" s="497"/>
      <c r="UPB32" s="497"/>
      <c r="UPC32" s="497"/>
      <c r="UPD32" s="497"/>
      <c r="UPE32" s="497"/>
      <c r="UPF32" s="497"/>
      <c r="UPG32" s="497"/>
      <c r="UPH32" s="497"/>
      <c r="UPI32" s="497"/>
      <c r="UPJ32" s="497"/>
      <c r="UPK32" s="497"/>
      <c r="UPL32" s="497"/>
      <c r="UPM32" s="497"/>
      <c r="UPN32" s="497"/>
      <c r="UPO32" s="497"/>
      <c r="UPP32" s="497"/>
      <c r="UPQ32" s="497"/>
      <c r="UPR32" s="497"/>
      <c r="UPS32" s="497"/>
      <c r="UPT32" s="497"/>
      <c r="UPU32" s="497"/>
      <c r="UPV32" s="497"/>
      <c r="UPW32" s="497"/>
      <c r="UPX32" s="497"/>
      <c r="UPY32" s="497"/>
      <c r="UPZ32" s="497"/>
      <c r="UQA32" s="497"/>
      <c r="UQB32" s="497"/>
      <c r="UQC32" s="497"/>
      <c r="UQD32" s="497"/>
      <c r="UQE32" s="497"/>
      <c r="UQF32" s="497"/>
      <c r="UQG32" s="497"/>
      <c r="UQH32" s="497"/>
      <c r="UQI32" s="497"/>
      <c r="UQJ32" s="497"/>
      <c r="UQK32" s="497"/>
      <c r="UQL32" s="497"/>
      <c r="UQM32" s="497"/>
      <c r="UQN32" s="497"/>
      <c r="UQO32" s="497"/>
      <c r="UQP32" s="497"/>
      <c r="UQQ32" s="497"/>
      <c r="UQR32" s="497"/>
      <c r="UQS32" s="497"/>
      <c r="UQT32" s="497"/>
      <c r="UQU32" s="497"/>
      <c r="UQV32" s="497"/>
      <c r="UQW32" s="497"/>
      <c r="UQX32" s="497"/>
      <c r="UQY32" s="497"/>
      <c r="UQZ32" s="497"/>
      <c r="URA32" s="497"/>
      <c r="URB32" s="497"/>
      <c r="URC32" s="497"/>
      <c r="URD32" s="497"/>
      <c r="URE32" s="497"/>
      <c r="URF32" s="497"/>
      <c r="URG32" s="497"/>
      <c r="URH32" s="497"/>
      <c r="URI32" s="497"/>
      <c r="URJ32" s="497"/>
      <c r="URK32" s="497"/>
      <c r="URL32" s="497"/>
      <c r="URM32" s="497"/>
      <c r="URN32" s="497"/>
      <c r="URO32" s="497"/>
      <c r="URP32" s="497"/>
      <c r="URQ32" s="497"/>
      <c r="URR32" s="497"/>
      <c r="URS32" s="497"/>
      <c r="URT32" s="497"/>
      <c r="URU32" s="497"/>
      <c r="URV32" s="497"/>
      <c r="URW32" s="497"/>
      <c r="URX32" s="497"/>
      <c r="URY32" s="497"/>
      <c r="URZ32" s="497"/>
      <c r="USA32" s="497"/>
      <c r="USB32" s="497"/>
      <c r="USC32" s="497"/>
      <c r="USD32" s="497"/>
      <c r="USE32" s="497"/>
      <c r="USF32" s="497"/>
      <c r="USG32" s="497"/>
      <c r="USH32" s="497"/>
      <c r="USI32" s="497"/>
      <c r="USJ32" s="497"/>
      <c r="USK32" s="497"/>
      <c r="USL32" s="497"/>
      <c r="USM32" s="497"/>
      <c r="USN32" s="497"/>
      <c r="USO32" s="497"/>
      <c r="USP32" s="497"/>
      <c r="USQ32" s="497"/>
      <c r="USR32" s="497"/>
      <c r="USS32" s="497"/>
      <c r="UST32" s="497"/>
      <c r="USU32" s="497"/>
      <c r="USV32" s="497"/>
      <c r="USW32" s="497"/>
      <c r="USX32" s="497"/>
      <c r="USY32" s="497"/>
      <c r="USZ32" s="497"/>
      <c r="UTA32" s="497"/>
      <c r="UTB32" s="497"/>
      <c r="UTC32" s="497"/>
      <c r="UTD32" s="497"/>
      <c r="UTE32" s="497"/>
      <c r="UTF32" s="497"/>
      <c r="UTG32" s="497"/>
      <c r="UTH32" s="497"/>
      <c r="UTI32" s="497"/>
      <c r="UTJ32" s="497"/>
      <c r="UTK32" s="497"/>
      <c r="UTL32" s="497"/>
      <c r="UTM32" s="497"/>
      <c r="UTN32" s="497"/>
      <c r="UTO32" s="497"/>
      <c r="UTP32" s="497"/>
      <c r="UTQ32" s="497"/>
      <c r="UTR32" s="497"/>
      <c r="UTS32" s="497"/>
      <c r="UTT32" s="497"/>
      <c r="UTU32" s="497"/>
      <c r="UTV32" s="497"/>
      <c r="UTW32" s="497"/>
      <c r="UTX32" s="497"/>
      <c r="UTY32" s="497"/>
      <c r="UTZ32" s="497"/>
      <c r="UUA32" s="497"/>
      <c r="UUB32" s="497"/>
      <c r="UUC32" s="497"/>
      <c r="UUD32" s="497"/>
      <c r="UUE32" s="497"/>
      <c r="UUF32" s="497"/>
      <c r="UUG32" s="497"/>
      <c r="UUH32" s="497"/>
      <c r="UUI32" s="497"/>
      <c r="UUJ32" s="497"/>
      <c r="UUK32" s="497"/>
      <c r="UUL32" s="497"/>
      <c r="UUM32" s="497"/>
      <c r="UUN32" s="497"/>
      <c r="UUO32" s="497"/>
      <c r="UUP32" s="497"/>
      <c r="UUQ32" s="497"/>
      <c r="UUR32" s="497"/>
      <c r="UUS32" s="497"/>
      <c r="UUT32" s="497"/>
      <c r="UUU32" s="497"/>
      <c r="UUV32" s="497"/>
      <c r="UUW32" s="497"/>
      <c r="UUX32" s="497"/>
      <c r="UUY32" s="497"/>
      <c r="UUZ32" s="497"/>
      <c r="UVA32" s="497"/>
      <c r="UVB32" s="497"/>
      <c r="UVC32" s="497"/>
      <c r="UVD32" s="497"/>
      <c r="UVE32" s="497"/>
      <c r="UVF32" s="497"/>
      <c r="UVG32" s="497"/>
      <c r="UVH32" s="497"/>
      <c r="UVI32" s="497"/>
      <c r="UVJ32" s="497"/>
      <c r="UVK32" s="497"/>
      <c r="UVL32" s="497"/>
      <c r="UVM32" s="497"/>
      <c r="UVN32" s="497"/>
      <c r="UVO32" s="497"/>
      <c r="UVP32" s="497"/>
      <c r="UVQ32" s="497"/>
      <c r="UVR32" s="497"/>
      <c r="UVS32" s="497"/>
      <c r="UVT32" s="497"/>
      <c r="UVU32" s="497"/>
      <c r="UVV32" s="497"/>
      <c r="UVW32" s="497"/>
      <c r="UVX32" s="497"/>
      <c r="UVY32" s="497"/>
      <c r="UVZ32" s="497"/>
      <c r="UWA32" s="497"/>
      <c r="UWB32" s="497"/>
      <c r="UWC32" s="497"/>
      <c r="UWD32" s="497"/>
      <c r="UWE32" s="497"/>
      <c r="UWF32" s="497"/>
      <c r="UWG32" s="497"/>
      <c r="UWH32" s="497"/>
      <c r="UWI32" s="497"/>
      <c r="UWJ32" s="497"/>
      <c r="UWK32" s="497"/>
      <c r="UWL32" s="497"/>
      <c r="UWM32" s="497"/>
      <c r="UWN32" s="497"/>
      <c r="UWO32" s="497"/>
      <c r="UWP32" s="497"/>
      <c r="UWQ32" s="497"/>
      <c r="UWR32" s="497"/>
      <c r="UWS32" s="497"/>
      <c r="UWT32" s="497"/>
      <c r="UWU32" s="497"/>
      <c r="UWV32" s="497"/>
      <c r="UWW32" s="497"/>
      <c r="UWX32" s="497"/>
      <c r="UWY32" s="497"/>
      <c r="UWZ32" s="497"/>
      <c r="UXA32" s="497"/>
      <c r="UXB32" s="497"/>
      <c r="UXC32" s="497"/>
      <c r="UXD32" s="497"/>
      <c r="UXE32" s="497"/>
      <c r="UXF32" s="497"/>
      <c r="UXG32" s="497"/>
      <c r="UXH32" s="497"/>
      <c r="UXI32" s="497"/>
      <c r="UXJ32" s="497"/>
      <c r="UXK32" s="497"/>
      <c r="UXL32" s="497"/>
      <c r="UXM32" s="497"/>
      <c r="UXN32" s="497"/>
      <c r="UXO32" s="497"/>
      <c r="UXP32" s="497"/>
      <c r="UXQ32" s="497"/>
      <c r="UXR32" s="497"/>
      <c r="UXS32" s="497"/>
      <c r="UXT32" s="497"/>
      <c r="UXU32" s="497"/>
      <c r="UXV32" s="497"/>
      <c r="UXW32" s="497"/>
      <c r="UXX32" s="497"/>
      <c r="UXY32" s="497"/>
      <c r="UXZ32" s="497"/>
      <c r="UYA32" s="497"/>
      <c r="UYB32" s="497"/>
      <c r="UYC32" s="497"/>
      <c r="UYD32" s="497"/>
      <c r="UYE32" s="497"/>
      <c r="UYF32" s="497"/>
      <c r="UYG32" s="497"/>
      <c r="UYH32" s="497"/>
      <c r="UYI32" s="497"/>
      <c r="UYJ32" s="497"/>
      <c r="UYK32" s="497"/>
      <c r="UYL32" s="497"/>
      <c r="UYM32" s="497"/>
      <c r="UYN32" s="497"/>
      <c r="UYO32" s="497"/>
      <c r="UYP32" s="497"/>
      <c r="UYQ32" s="497"/>
      <c r="UYR32" s="497"/>
      <c r="UYS32" s="497"/>
      <c r="UYT32" s="497"/>
      <c r="UYU32" s="497"/>
      <c r="UYV32" s="497"/>
      <c r="UYW32" s="497"/>
      <c r="UYX32" s="497"/>
      <c r="UYY32" s="497"/>
      <c r="UYZ32" s="497"/>
      <c r="UZA32" s="497"/>
      <c r="UZB32" s="497"/>
      <c r="UZC32" s="497"/>
      <c r="UZD32" s="497"/>
      <c r="UZE32" s="497"/>
      <c r="UZF32" s="497"/>
      <c r="UZG32" s="497"/>
      <c r="UZH32" s="497"/>
      <c r="UZI32" s="497"/>
      <c r="UZJ32" s="497"/>
      <c r="UZK32" s="497"/>
      <c r="UZL32" s="497"/>
      <c r="UZM32" s="497"/>
      <c r="UZN32" s="497"/>
      <c r="UZO32" s="497"/>
      <c r="UZP32" s="497"/>
      <c r="UZQ32" s="497"/>
      <c r="UZR32" s="497"/>
      <c r="UZS32" s="497"/>
      <c r="UZT32" s="497"/>
      <c r="UZU32" s="497"/>
      <c r="UZV32" s="497"/>
      <c r="UZW32" s="497"/>
      <c r="UZX32" s="497"/>
      <c r="UZY32" s="497"/>
      <c r="UZZ32" s="497"/>
      <c r="VAA32" s="497"/>
      <c r="VAB32" s="497"/>
      <c r="VAC32" s="497"/>
      <c r="VAD32" s="497"/>
      <c r="VAE32" s="497"/>
      <c r="VAF32" s="497"/>
      <c r="VAG32" s="497"/>
      <c r="VAH32" s="497"/>
      <c r="VAI32" s="497"/>
      <c r="VAJ32" s="497"/>
      <c r="VAK32" s="497"/>
      <c r="VAL32" s="497"/>
      <c r="VAM32" s="497"/>
      <c r="VAN32" s="497"/>
      <c r="VAO32" s="497"/>
      <c r="VAP32" s="497"/>
      <c r="VAQ32" s="497"/>
      <c r="VAR32" s="497"/>
      <c r="VAS32" s="497"/>
      <c r="VAT32" s="497"/>
      <c r="VAU32" s="497"/>
      <c r="VAV32" s="497"/>
      <c r="VAW32" s="497"/>
      <c r="VAX32" s="497"/>
      <c r="VAY32" s="497"/>
      <c r="VAZ32" s="497"/>
      <c r="VBA32" s="497"/>
      <c r="VBB32" s="497"/>
      <c r="VBC32" s="497"/>
      <c r="VBD32" s="497"/>
      <c r="VBE32" s="497"/>
      <c r="VBF32" s="497"/>
      <c r="VBG32" s="497"/>
      <c r="VBH32" s="497"/>
      <c r="VBI32" s="497"/>
      <c r="VBJ32" s="497"/>
      <c r="VBK32" s="497"/>
      <c r="VBL32" s="497"/>
      <c r="VBM32" s="497"/>
      <c r="VBN32" s="497"/>
      <c r="VBO32" s="497"/>
      <c r="VBP32" s="497"/>
      <c r="VBQ32" s="497"/>
      <c r="VBR32" s="497"/>
      <c r="VBS32" s="497"/>
      <c r="VBT32" s="497"/>
      <c r="VBU32" s="497"/>
      <c r="VBV32" s="497"/>
      <c r="VBW32" s="497"/>
      <c r="VBX32" s="497"/>
      <c r="VBY32" s="497"/>
      <c r="VBZ32" s="497"/>
      <c r="VCA32" s="497"/>
      <c r="VCB32" s="497"/>
      <c r="VCC32" s="497"/>
      <c r="VCD32" s="497"/>
      <c r="VCE32" s="497"/>
      <c r="VCF32" s="497"/>
      <c r="VCG32" s="497"/>
      <c r="VCH32" s="497"/>
      <c r="VCI32" s="497"/>
      <c r="VCJ32" s="497"/>
      <c r="VCK32" s="497"/>
      <c r="VCL32" s="497"/>
      <c r="VCM32" s="497"/>
      <c r="VCN32" s="497"/>
      <c r="VCO32" s="497"/>
      <c r="VCP32" s="497"/>
      <c r="VCQ32" s="497"/>
      <c r="VCR32" s="497"/>
      <c r="VCS32" s="497"/>
      <c r="VCT32" s="497"/>
      <c r="VCU32" s="497"/>
      <c r="VCV32" s="497"/>
      <c r="VCW32" s="497"/>
      <c r="VCX32" s="497"/>
      <c r="VCY32" s="497"/>
      <c r="VCZ32" s="497"/>
      <c r="VDA32" s="497"/>
      <c r="VDB32" s="497"/>
      <c r="VDC32" s="497"/>
      <c r="VDD32" s="497"/>
      <c r="VDE32" s="497"/>
      <c r="VDF32" s="497"/>
      <c r="VDG32" s="497"/>
      <c r="VDH32" s="497"/>
      <c r="VDI32" s="497"/>
      <c r="VDJ32" s="497"/>
      <c r="VDK32" s="497"/>
      <c r="VDL32" s="497"/>
      <c r="VDM32" s="497"/>
      <c r="VDN32" s="497"/>
      <c r="VDO32" s="497"/>
      <c r="VDP32" s="497"/>
      <c r="VDQ32" s="497"/>
      <c r="VDR32" s="497"/>
      <c r="VDS32" s="497"/>
      <c r="VDT32" s="497"/>
      <c r="VDU32" s="497"/>
      <c r="VDV32" s="497"/>
      <c r="VDW32" s="497"/>
      <c r="VDX32" s="497"/>
      <c r="VDY32" s="497"/>
      <c r="VDZ32" s="497"/>
      <c r="VEA32" s="497"/>
      <c r="VEB32" s="497"/>
      <c r="VEC32" s="497"/>
      <c r="VED32" s="497"/>
      <c r="VEE32" s="497"/>
      <c r="VEF32" s="497"/>
      <c r="VEG32" s="497"/>
      <c r="VEH32" s="497"/>
      <c r="VEI32" s="497"/>
      <c r="VEJ32" s="497"/>
      <c r="VEK32" s="497"/>
      <c r="VEL32" s="497"/>
      <c r="VEM32" s="497"/>
      <c r="VEN32" s="497"/>
      <c r="VEO32" s="497"/>
      <c r="VEP32" s="497"/>
      <c r="VEQ32" s="497"/>
      <c r="VER32" s="497"/>
      <c r="VES32" s="497"/>
      <c r="VET32" s="497"/>
      <c r="VEU32" s="497"/>
      <c r="VEV32" s="497"/>
      <c r="VEW32" s="497"/>
      <c r="VEX32" s="497"/>
      <c r="VEY32" s="497"/>
      <c r="VEZ32" s="497"/>
      <c r="VFA32" s="497"/>
      <c r="VFB32" s="497"/>
      <c r="VFC32" s="497"/>
      <c r="VFD32" s="497"/>
      <c r="VFE32" s="497"/>
      <c r="VFF32" s="497"/>
      <c r="VFG32" s="497"/>
      <c r="VFH32" s="497"/>
      <c r="VFI32" s="497"/>
      <c r="VFJ32" s="497"/>
      <c r="VFK32" s="497"/>
      <c r="VFL32" s="497"/>
      <c r="VFM32" s="497"/>
      <c r="VFN32" s="497"/>
      <c r="VFO32" s="497"/>
      <c r="VFP32" s="497"/>
      <c r="VFQ32" s="497"/>
      <c r="VFR32" s="497"/>
      <c r="VFS32" s="497"/>
      <c r="VFT32" s="497"/>
      <c r="VFU32" s="497"/>
      <c r="VFV32" s="497"/>
      <c r="VFW32" s="497"/>
      <c r="VFX32" s="497"/>
      <c r="VFY32" s="497"/>
      <c r="VFZ32" s="497"/>
      <c r="VGA32" s="497"/>
      <c r="VGB32" s="497"/>
      <c r="VGC32" s="497"/>
      <c r="VGD32" s="497"/>
      <c r="VGE32" s="497"/>
      <c r="VGF32" s="497"/>
      <c r="VGG32" s="497"/>
      <c r="VGH32" s="497"/>
      <c r="VGI32" s="497"/>
      <c r="VGJ32" s="497"/>
      <c r="VGK32" s="497"/>
      <c r="VGL32" s="497"/>
      <c r="VGM32" s="497"/>
      <c r="VGN32" s="497"/>
      <c r="VGO32" s="497"/>
      <c r="VGP32" s="497"/>
      <c r="VGQ32" s="497"/>
      <c r="VGR32" s="497"/>
      <c r="VGS32" s="497"/>
      <c r="VGT32" s="497"/>
      <c r="VGU32" s="497"/>
      <c r="VGV32" s="497"/>
      <c r="VGW32" s="497"/>
      <c r="VGX32" s="497"/>
      <c r="VGY32" s="497"/>
      <c r="VGZ32" s="497"/>
      <c r="VHA32" s="497"/>
      <c r="VHB32" s="497"/>
      <c r="VHC32" s="497"/>
      <c r="VHD32" s="497"/>
      <c r="VHE32" s="497"/>
      <c r="VHF32" s="497"/>
      <c r="VHG32" s="497"/>
      <c r="VHH32" s="497"/>
      <c r="VHI32" s="497"/>
      <c r="VHJ32" s="497"/>
      <c r="VHK32" s="497"/>
      <c r="VHL32" s="497"/>
      <c r="VHM32" s="497"/>
      <c r="VHN32" s="497"/>
      <c r="VHO32" s="497"/>
      <c r="VHP32" s="497"/>
      <c r="VHQ32" s="497"/>
      <c r="VHR32" s="497"/>
      <c r="VHS32" s="497"/>
      <c r="VHT32" s="497"/>
      <c r="VHU32" s="497"/>
      <c r="VHV32" s="497"/>
      <c r="VHW32" s="497"/>
      <c r="VHX32" s="497"/>
      <c r="VHY32" s="497"/>
      <c r="VHZ32" s="497"/>
      <c r="VIA32" s="497"/>
      <c r="VIB32" s="497"/>
      <c r="VIC32" s="497"/>
      <c r="VID32" s="497"/>
      <c r="VIE32" s="497"/>
      <c r="VIF32" s="497"/>
      <c r="VIG32" s="497"/>
      <c r="VIH32" s="497"/>
      <c r="VII32" s="497"/>
      <c r="VIJ32" s="497"/>
      <c r="VIK32" s="497"/>
      <c r="VIL32" s="497"/>
      <c r="VIM32" s="497"/>
      <c r="VIN32" s="497"/>
      <c r="VIO32" s="497"/>
      <c r="VIP32" s="497"/>
      <c r="VIQ32" s="497"/>
      <c r="VIR32" s="497"/>
      <c r="VIS32" s="497"/>
      <c r="VIT32" s="497"/>
      <c r="VIU32" s="497"/>
      <c r="VIV32" s="497"/>
      <c r="VIW32" s="497"/>
      <c r="VIX32" s="497"/>
      <c r="VIY32" s="497"/>
      <c r="VIZ32" s="497"/>
      <c r="VJA32" s="497"/>
      <c r="VJB32" s="497"/>
      <c r="VJC32" s="497"/>
      <c r="VJD32" s="497"/>
      <c r="VJE32" s="497"/>
      <c r="VJF32" s="497"/>
      <c r="VJG32" s="497"/>
      <c r="VJH32" s="497"/>
      <c r="VJI32" s="497"/>
      <c r="VJJ32" s="497"/>
      <c r="VJK32" s="497"/>
      <c r="VJL32" s="497"/>
      <c r="VJM32" s="497"/>
      <c r="VJN32" s="497"/>
      <c r="VJO32" s="497"/>
      <c r="VJP32" s="497"/>
      <c r="VJQ32" s="497"/>
      <c r="VJR32" s="497"/>
      <c r="VJS32" s="497"/>
      <c r="VJT32" s="497"/>
      <c r="VJU32" s="497"/>
      <c r="VJV32" s="497"/>
      <c r="VJW32" s="497"/>
      <c r="VJX32" s="497"/>
      <c r="VJY32" s="497"/>
      <c r="VJZ32" s="497"/>
      <c r="VKA32" s="497"/>
      <c r="VKB32" s="497"/>
      <c r="VKC32" s="497"/>
      <c r="VKD32" s="497"/>
      <c r="VKE32" s="497"/>
      <c r="VKF32" s="497"/>
      <c r="VKG32" s="497"/>
      <c r="VKH32" s="497"/>
      <c r="VKI32" s="497"/>
      <c r="VKJ32" s="497"/>
      <c r="VKK32" s="497"/>
      <c r="VKL32" s="497"/>
      <c r="VKM32" s="497"/>
      <c r="VKN32" s="497"/>
      <c r="VKO32" s="497"/>
      <c r="VKP32" s="497"/>
      <c r="VKQ32" s="497"/>
      <c r="VKR32" s="497"/>
      <c r="VKS32" s="497"/>
      <c r="VKT32" s="497"/>
      <c r="VKU32" s="497"/>
      <c r="VKV32" s="497"/>
      <c r="VKW32" s="497"/>
      <c r="VKX32" s="497"/>
      <c r="VKY32" s="497"/>
      <c r="VKZ32" s="497"/>
      <c r="VLA32" s="497"/>
      <c r="VLB32" s="497"/>
      <c r="VLC32" s="497"/>
      <c r="VLD32" s="497"/>
      <c r="VLE32" s="497"/>
      <c r="VLF32" s="497"/>
      <c r="VLG32" s="497"/>
      <c r="VLH32" s="497"/>
      <c r="VLI32" s="497"/>
      <c r="VLJ32" s="497"/>
      <c r="VLK32" s="497"/>
      <c r="VLL32" s="497"/>
      <c r="VLM32" s="497"/>
      <c r="VLN32" s="497"/>
      <c r="VLO32" s="497"/>
      <c r="VLP32" s="497"/>
      <c r="VLQ32" s="497"/>
      <c r="VLR32" s="497"/>
      <c r="VLS32" s="497"/>
      <c r="VLT32" s="497"/>
      <c r="VLU32" s="497"/>
      <c r="VLV32" s="497"/>
      <c r="VLW32" s="497"/>
      <c r="VLX32" s="497"/>
      <c r="VLY32" s="497"/>
      <c r="VLZ32" s="497"/>
      <c r="VMA32" s="497"/>
      <c r="VMB32" s="497"/>
      <c r="VMC32" s="497"/>
      <c r="VMD32" s="497"/>
      <c r="VME32" s="497"/>
      <c r="VMF32" s="497"/>
      <c r="VMG32" s="497"/>
      <c r="VMH32" s="497"/>
      <c r="VMI32" s="497"/>
      <c r="VMJ32" s="497"/>
      <c r="VMK32" s="497"/>
      <c r="VML32" s="497"/>
      <c r="VMM32" s="497"/>
      <c r="VMN32" s="497"/>
      <c r="VMO32" s="497"/>
      <c r="VMP32" s="497"/>
      <c r="VMQ32" s="497"/>
      <c r="VMR32" s="497"/>
      <c r="VMS32" s="497"/>
      <c r="VMT32" s="497"/>
      <c r="VMU32" s="497"/>
      <c r="VMV32" s="497"/>
      <c r="VMW32" s="497"/>
      <c r="VMX32" s="497"/>
      <c r="VMY32" s="497"/>
      <c r="VMZ32" s="497"/>
      <c r="VNA32" s="497"/>
      <c r="VNB32" s="497"/>
      <c r="VNC32" s="497"/>
      <c r="VND32" s="497"/>
      <c r="VNE32" s="497"/>
      <c r="VNF32" s="497"/>
      <c r="VNG32" s="497"/>
      <c r="VNH32" s="497"/>
      <c r="VNI32" s="497"/>
      <c r="VNJ32" s="497"/>
      <c r="VNK32" s="497"/>
      <c r="VNL32" s="497"/>
      <c r="VNM32" s="497"/>
      <c r="VNN32" s="497"/>
      <c r="VNO32" s="497"/>
      <c r="VNP32" s="497"/>
      <c r="VNQ32" s="497"/>
      <c r="VNR32" s="497"/>
      <c r="VNS32" s="497"/>
      <c r="VNT32" s="497"/>
      <c r="VNU32" s="497"/>
      <c r="VNV32" s="497"/>
      <c r="VNW32" s="497"/>
      <c r="VNX32" s="497"/>
      <c r="VNY32" s="497"/>
      <c r="VNZ32" s="497"/>
      <c r="VOA32" s="497"/>
      <c r="VOB32" s="497"/>
      <c r="VOC32" s="497"/>
      <c r="VOD32" s="497"/>
      <c r="VOE32" s="497"/>
      <c r="VOF32" s="497"/>
      <c r="VOG32" s="497"/>
      <c r="VOH32" s="497"/>
      <c r="VOI32" s="497"/>
      <c r="VOJ32" s="497"/>
      <c r="VOK32" s="497"/>
      <c r="VOL32" s="497"/>
      <c r="VOM32" s="497"/>
      <c r="VON32" s="497"/>
      <c r="VOO32" s="497"/>
      <c r="VOP32" s="497"/>
      <c r="VOQ32" s="497"/>
      <c r="VOR32" s="497"/>
      <c r="VOS32" s="497"/>
      <c r="VOT32" s="497"/>
      <c r="VOU32" s="497"/>
      <c r="VOV32" s="497"/>
      <c r="VOW32" s="497"/>
      <c r="VOX32" s="497"/>
      <c r="VOY32" s="497"/>
      <c r="VOZ32" s="497"/>
      <c r="VPA32" s="497"/>
      <c r="VPB32" s="497"/>
      <c r="VPC32" s="497"/>
      <c r="VPD32" s="497"/>
      <c r="VPE32" s="497"/>
      <c r="VPF32" s="497"/>
      <c r="VPG32" s="497"/>
      <c r="VPH32" s="497"/>
      <c r="VPI32" s="497"/>
      <c r="VPJ32" s="497"/>
      <c r="VPK32" s="497"/>
      <c r="VPL32" s="497"/>
      <c r="VPM32" s="497"/>
      <c r="VPN32" s="497"/>
      <c r="VPO32" s="497"/>
      <c r="VPP32" s="497"/>
      <c r="VPQ32" s="497"/>
      <c r="VPR32" s="497"/>
      <c r="VPS32" s="497"/>
      <c r="VPT32" s="497"/>
      <c r="VPU32" s="497"/>
      <c r="VPV32" s="497"/>
      <c r="VPW32" s="497"/>
      <c r="VPX32" s="497"/>
      <c r="VPY32" s="497"/>
      <c r="VPZ32" s="497"/>
      <c r="VQA32" s="497"/>
      <c r="VQB32" s="497"/>
      <c r="VQC32" s="497"/>
      <c r="VQD32" s="497"/>
      <c r="VQE32" s="497"/>
      <c r="VQF32" s="497"/>
      <c r="VQG32" s="497"/>
      <c r="VQH32" s="497"/>
      <c r="VQI32" s="497"/>
      <c r="VQJ32" s="497"/>
      <c r="VQK32" s="497"/>
      <c r="VQL32" s="497"/>
      <c r="VQM32" s="497"/>
      <c r="VQN32" s="497"/>
      <c r="VQO32" s="497"/>
      <c r="VQP32" s="497"/>
      <c r="VQQ32" s="497"/>
      <c r="VQR32" s="497"/>
      <c r="VQS32" s="497"/>
      <c r="VQT32" s="497"/>
      <c r="VQU32" s="497"/>
      <c r="VQV32" s="497"/>
      <c r="VQW32" s="497"/>
      <c r="VQX32" s="497"/>
      <c r="VQY32" s="497"/>
      <c r="VQZ32" s="497"/>
      <c r="VRA32" s="497"/>
      <c r="VRB32" s="497"/>
      <c r="VRC32" s="497"/>
      <c r="VRD32" s="497"/>
      <c r="VRE32" s="497"/>
      <c r="VRF32" s="497"/>
      <c r="VRG32" s="497"/>
      <c r="VRH32" s="497"/>
      <c r="VRI32" s="497"/>
      <c r="VRJ32" s="497"/>
      <c r="VRK32" s="497"/>
      <c r="VRL32" s="497"/>
      <c r="VRM32" s="497"/>
      <c r="VRN32" s="497"/>
      <c r="VRO32" s="497"/>
      <c r="VRP32" s="497"/>
      <c r="VRQ32" s="497"/>
      <c r="VRR32" s="497"/>
      <c r="VRS32" s="497"/>
      <c r="VRT32" s="497"/>
      <c r="VRU32" s="497"/>
      <c r="VRV32" s="497"/>
      <c r="VRW32" s="497"/>
      <c r="VRX32" s="497"/>
      <c r="VRY32" s="497"/>
      <c r="VRZ32" s="497"/>
      <c r="VSA32" s="497"/>
      <c r="VSB32" s="497"/>
      <c r="VSC32" s="497"/>
      <c r="VSD32" s="497"/>
      <c r="VSE32" s="497"/>
      <c r="VSF32" s="497"/>
      <c r="VSG32" s="497"/>
      <c r="VSH32" s="497"/>
      <c r="VSI32" s="497"/>
      <c r="VSJ32" s="497"/>
      <c r="VSK32" s="497"/>
      <c r="VSL32" s="497"/>
      <c r="VSM32" s="497"/>
      <c r="VSN32" s="497"/>
      <c r="VSO32" s="497"/>
      <c r="VSP32" s="497"/>
      <c r="VSQ32" s="497"/>
      <c r="VSR32" s="497"/>
      <c r="VSS32" s="497"/>
      <c r="VST32" s="497"/>
      <c r="VSU32" s="497"/>
      <c r="VSV32" s="497"/>
      <c r="VSW32" s="497"/>
      <c r="VSX32" s="497"/>
      <c r="VSY32" s="497"/>
      <c r="VSZ32" s="497"/>
      <c r="VTA32" s="497"/>
      <c r="VTB32" s="497"/>
      <c r="VTC32" s="497"/>
      <c r="VTD32" s="497"/>
      <c r="VTE32" s="497"/>
      <c r="VTF32" s="497"/>
      <c r="VTG32" s="497"/>
      <c r="VTH32" s="497"/>
      <c r="VTI32" s="497"/>
      <c r="VTJ32" s="497"/>
      <c r="VTK32" s="497"/>
      <c r="VTL32" s="497"/>
      <c r="VTM32" s="497"/>
      <c r="VTN32" s="497"/>
      <c r="VTO32" s="497"/>
      <c r="VTP32" s="497"/>
      <c r="VTQ32" s="497"/>
      <c r="VTR32" s="497"/>
      <c r="VTS32" s="497"/>
      <c r="VTT32" s="497"/>
      <c r="VTU32" s="497"/>
      <c r="VTV32" s="497"/>
      <c r="VTW32" s="497"/>
      <c r="VTX32" s="497"/>
      <c r="VTY32" s="497"/>
      <c r="VTZ32" s="497"/>
      <c r="VUA32" s="497"/>
      <c r="VUB32" s="497"/>
      <c r="VUC32" s="497"/>
      <c r="VUD32" s="497"/>
      <c r="VUE32" s="497"/>
      <c r="VUF32" s="497"/>
      <c r="VUG32" s="497"/>
      <c r="VUH32" s="497"/>
      <c r="VUI32" s="497"/>
      <c r="VUJ32" s="497"/>
      <c r="VUK32" s="497"/>
      <c r="VUL32" s="497"/>
      <c r="VUM32" s="497"/>
      <c r="VUN32" s="497"/>
      <c r="VUO32" s="497"/>
      <c r="VUP32" s="497"/>
      <c r="VUQ32" s="497"/>
      <c r="VUR32" s="497"/>
      <c r="VUS32" s="497"/>
      <c r="VUT32" s="497"/>
      <c r="VUU32" s="497"/>
      <c r="VUV32" s="497"/>
      <c r="VUW32" s="497"/>
      <c r="VUX32" s="497"/>
      <c r="VUY32" s="497"/>
      <c r="VUZ32" s="497"/>
      <c r="VVA32" s="497"/>
      <c r="VVB32" s="497"/>
      <c r="VVC32" s="497"/>
      <c r="VVD32" s="497"/>
      <c r="VVE32" s="497"/>
      <c r="VVF32" s="497"/>
      <c r="VVG32" s="497"/>
      <c r="VVH32" s="497"/>
      <c r="VVI32" s="497"/>
      <c r="VVJ32" s="497"/>
      <c r="VVK32" s="497"/>
      <c r="VVL32" s="497"/>
      <c r="VVM32" s="497"/>
      <c r="VVN32" s="497"/>
      <c r="VVO32" s="497"/>
      <c r="VVP32" s="497"/>
      <c r="VVQ32" s="497"/>
      <c r="VVR32" s="497"/>
      <c r="VVS32" s="497"/>
      <c r="VVT32" s="497"/>
      <c r="VVU32" s="497"/>
      <c r="VVV32" s="497"/>
      <c r="VVW32" s="497"/>
      <c r="VVX32" s="497"/>
      <c r="VVY32" s="497"/>
      <c r="VVZ32" s="497"/>
      <c r="VWA32" s="497"/>
      <c r="VWB32" s="497"/>
      <c r="VWC32" s="497"/>
      <c r="VWD32" s="497"/>
      <c r="VWE32" s="497"/>
      <c r="VWF32" s="497"/>
      <c r="VWG32" s="497"/>
      <c r="VWH32" s="497"/>
      <c r="VWI32" s="497"/>
      <c r="VWJ32" s="497"/>
      <c r="VWK32" s="497"/>
      <c r="VWL32" s="497"/>
      <c r="VWM32" s="497"/>
      <c r="VWN32" s="497"/>
      <c r="VWO32" s="497"/>
      <c r="VWP32" s="497"/>
      <c r="VWQ32" s="497"/>
      <c r="VWR32" s="497"/>
      <c r="VWS32" s="497"/>
      <c r="VWT32" s="497"/>
      <c r="VWU32" s="497"/>
      <c r="VWV32" s="497"/>
      <c r="VWW32" s="497"/>
      <c r="VWX32" s="497"/>
      <c r="VWY32" s="497"/>
      <c r="VWZ32" s="497"/>
      <c r="VXA32" s="497"/>
      <c r="VXB32" s="497"/>
      <c r="VXC32" s="497"/>
      <c r="VXD32" s="497"/>
      <c r="VXE32" s="497"/>
      <c r="VXF32" s="497"/>
      <c r="VXG32" s="497"/>
      <c r="VXH32" s="497"/>
      <c r="VXI32" s="497"/>
      <c r="VXJ32" s="497"/>
      <c r="VXK32" s="497"/>
      <c r="VXL32" s="497"/>
      <c r="VXM32" s="497"/>
      <c r="VXN32" s="497"/>
      <c r="VXO32" s="497"/>
      <c r="VXP32" s="497"/>
      <c r="VXQ32" s="497"/>
      <c r="VXR32" s="497"/>
      <c r="VXS32" s="497"/>
      <c r="VXT32" s="497"/>
      <c r="VXU32" s="497"/>
      <c r="VXV32" s="497"/>
      <c r="VXW32" s="497"/>
      <c r="VXX32" s="497"/>
      <c r="VXY32" s="497"/>
      <c r="VXZ32" s="497"/>
      <c r="VYA32" s="497"/>
      <c r="VYB32" s="497"/>
      <c r="VYC32" s="497"/>
      <c r="VYD32" s="497"/>
      <c r="VYE32" s="497"/>
      <c r="VYF32" s="497"/>
      <c r="VYG32" s="497"/>
      <c r="VYH32" s="497"/>
      <c r="VYI32" s="497"/>
      <c r="VYJ32" s="497"/>
      <c r="VYK32" s="497"/>
      <c r="VYL32" s="497"/>
      <c r="VYM32" s="497"/>
      <c r="VYN32" s="497"/>
      <c r="VYO32" s="497"/>
      <c r="VYP32" s="497"/>
      <c r="VYQ32" s="497"/>
      <c r="VYR32" s="497"/>
      <c r="VYS32" s="497"/>
      <c r="VYT32" s="497"/>
      <c r="VYU32" s="497"/>
      <c r="VYV32" s="497"/>
      <c r="VYW32" s="497"/>
      <c r="VYX32" s="497"/>
      <c r="VYY32" s="497"/>
      <c r="VYZ32" s="497"/>
      <c r="VZA32" s="497"/>
      <c r="VZB32" s="497"/>
      <c r="VZC32" s="497"/>
      <c r="VZD32" s="497"/>
      <c r="VZE32" s="497"/>
      <c r="VZF32" s="497"/>
      <c r="VZG32" s="497"/>
      <c r="VZH32" s="497"/>
      <c r="VZI32" s="497"/>
      <c r="VZJ32" s="497"/>
      <c r="VZK32" s="497"/>
      <c r="VZL32" s="497"/>
      <c r="VZM32" s="497"/>
      <c r="VZN32" s="497"/>
      <c r="VZO32" s="497"/>
      <c r="VZP32" s="497"/>
      <c r="VZQ32" s="497"/>
      <c r="VZR32" s="497"/>
      <c r="VZS32" s="497"/>
      <c r="VZT32" s="497"/>
      <c r="VZU32" s="497"/>
      <c r="VZV32" s="497"/>
      <c r="VZW32" s="497"/>
      <c r="VZX32" s="497"/>
      <c r="VZY32" s="497"/>
      <c r="VZZ32" s="497"/>
      <c r="WAA32" s="497"/>
      <c r="WAB32" s="497"/>
      <c r="WAC32" s="497"/>
      <c r="WAD32" s="497"/>
      <c r="WAE32" s="497"/>
      <c r="WAF32" s="497"/>
      <c r="WAG32" s="497"/>
      <c r="WAH32" s="497"/>
      <c r="WAI32" s="497"/>
      <c r="WAJ32" s="497"/>
      <c r="WAK32" s="497"/>
      <c r="WAL32" s="497"/>
      <c r="WAM32" s="497"/>
      <c r="WAN32" s="497"/>
      <c r="WAO32" s="497"/>
      <c r="WAP32" s="497"/>
      <c r="WAQ32" s="497"/>
      <c r="WAR32" s="497"/>
      <c r="WAS32" s="497"/>
      <c r="WAT32" s="497"/>
      <c r="WAU32" s="497"/>
      <c r="WAV32" s="497"/>
      <c r="WAW32" s="497"/>
      <c r="WAX32" s="497"/>
      <c r="WAY32" s="497"/>
      <c r="WAZ32" s="497"/>
      <c r="WBA32" s="497"/>
      <c r="WBB32" s="497"/>
      <c r="WBC32" s="497"/>
      <c r="WBD32" s="497"/>
      <c r="WBE32" s="497"/>
      <c r="WBF32" s="497"/>
      <c r="WBG32" s="497"/>
      <c r="WBH32" s="497"/>
      <c r="WBI32" s="497"/>
      <c r="WBJ32" s="497"/>
      <c r="WBK32" s="497"/>
      <c r="WBL32" s="497"/>
      <c r="WBM32" s="497"/>
      <c r="WBN32" s="497"/>
      <c r="WBO32" s="497"/>
      <c r="WBP32" s="497"/>
      <c r="WBQ32" s="497"/>
      <c r="WBR32" s="497"/>
      <c r="WBS32" s="497"/>
      <c r="WBT32" s="497"/>
      <c r="WBU32" s="497"/>
      <c r="WBV32" s="497"/>
      <c r="WBW32" s="497"/>
      <c r="WBX32" s="497"/>
      <c r="WBY32" s="497"/>
      <c r="WBZ32" s="497"/>
      <c r="WCA32" s="497"/>
      <c r="WCB32" s="497"/>
      <c r="WCC32" s="497"/>
      <c r="WCD32" s="497"/>
      <c r="WCE32" s="497"/>
      <c r="WCF32" s="497"/>
      <c r="WCG32" s="497"/>
      <c r="WCH32" s="497"/>
      <c r="WCI32" s="497"/>
      <c r="WCJ32" s="497"/>
      <c r="WCK32" s="497"/>
      <c r="WCL32" s="497"/>
      <c r="WCM32" s="497"/>
      <c r="WCN32" s="497"/>
      <c r="WCO32" s="497"/>
      <c r="WCP32" s="497"/>
      <c r="WCQ32" s="497"/>
      <c r="WCR32" s="497"/>
      <c r="WCS32" s="497"/>
      <c r="WCT32" s="497"/>
      <c r="WCU32" s="497"/>
      <c r="WCV32" s="497"/>
      <c r="WCW32" s="497"/>
      <c r="WCX32" s="497"/>
      <c r="WCY32" s="497"/>
      <c r="WCZ32" s="497"/>
      <c r="WDA32" s="497"/>
      <c r="WDB32" s="497"/>
      <c r="WDC32" s="497"/>
      <c r="WDD32" s="497"/>
      <c r="WDE32" s="497"/>
      <c r="WDF32" s="497"/>
      <c r="WDG32" s="497"/>
      <c r="WDH32" s="497"/>
      <c r="WDI32" s="497"/>
      <c r="WDJ32" s="497"/>
      <c r="WDK32" s="497"/>
      <c r="WDL32" s="497"/>
      <c r="WDM32" s="497"/>
      <c r="WDN32" s="497"/>
      <c r="WDO32" s="497"/>
      <c r="WDP32" s="497"/>
      <c r="WDQ32" s="497"/>
      <c r="WDR32" s="497"/>
      <c r="WDS32" s="497"/>
      <c r="WDT32" s="497"/>
      <c r="WDU32" s="497"/>
      <c r="WDV32" s="497"/>
      <c r="WDW32" s="497"/>
      <c r="WDX32" s="497"/>
      <c r="WDY32" s="497"/>
      <c r="WDZ32" s="497"/>
      <c r="WEA32" s="497"/>
      <c r="WEB32" s="497"/>
      <c r="WEC32" s="497"/>
      <c r="WED32" s="497"/>
      <c r="WEE32" s="497"/>
      <c r="WEF32" s="497"/>
      <c r="WEG32" s="497"/>
      <c r="WEH32" s="497"/>
      <c r="WEI32" s="497"/>
      <c r="WEJ32" s="497"/>
      <c r="WEK32" s="497"/>
      <c r="WEL32" s="497"/>
      <c r="WEM32" s="497"/>
      <c r="WEN32" s="497"/>
      <c r="WEO32" s="497"/>
      <c r="WEP32" s="497"/>
      <c r="WEQ32" s="497"/>
      <c r="WER32" s="497"/>
      <c r="WES32" s="497"/>
      <c r="WET32" s="497"/>
      <c r="WEU32" s="497"/>
      <c r="WEV32" s="497"/>
      <c r="WEW32" s="497"/>
      <c r="WEX32" s="497"/>
      <c r="WEY32" s="497"/>
      <c r="WEZ32" s="497"/>
      <c r="WFA32" s="497"/>
      <c r="WFB32" s="497"/>
      <c r="WFC32" s="497"/>
      <c r="WFD32" s="497"/>
      <c r="WFE32" s="497"/>
      <c r="WFF32" s="497"/>
      <c r="WFG32" s="497"/>
      <c r="WFH32" s="497"/>
      <c r="WFI32" s="497"/>
      <c r="WFJ32" s="497"/>
      <c r="WFK32" s="497"/>
      <c r="WFL32" s="497"/>
      <c r="WFM32" s="497"/>
      <c r="WFN32" s="497"/>
      <c r="WFO32" s="497"/>
      <c r="WFP32" s="497"/>
      <c r="WFQ32" s="497"/>
      <c r="WFR32" s="497"/>
      <c r="WFS32" s="497"/>
      <c r="WFT32" s="497"/>
      <c r="WFU32" s="497"/>
      <c r="WFV32" s="497"/>
      <c r="WFW32" s="497"/>
      <c r="WFX32" s="497"/>
      <c r="WFY32" s="497"/>
      <c r="WFZ32" s="497"/>
      <c r="WGA32" s="497"/>
      <c r="WGB32" s="497"/>
      <c r="WGC32" s="497"/>
      <c r="WGD32" s="497"/>
      <c r="WGE32" s="497"/>
      <c r="WGF32" s="497"/>
      <c r="WGG32" s="497"/>
      <c r="WGH32" s="497"/>
      <c r="WGI32" s="497"/>
      <c r="WGJ32" s="497"/>
      <c r="WGK32" s="497"/>
      <c r="WGL32" s="497"/>
      <c r="WGM32" s="497"/>
      <c r="WGN32" s="497"/>
      <c r="WGO32" s="497"/>
      <c r="WGP32" s="497"/>
      <c r="WGQ32" s="497"/>
      <c r="WGR32" s="497"/>
      <c r="WGS32" s="497"/>
      <c r="WGT32" s="497"/>
      <c r="WGU32" s="497"/>
      <c r="WGV32" s="497"/>
      <c r="WGW32" s="497"/>
      <c r="WGX32" s="497"/>
      <c r="WGY32" s="497"/>
      <c r="WGZ32" s="497"/>
      <c r="WHA32" s="497"/>
      <c r="WHB32" s="497"/>
      <c r="WHC32" s="497"/>
      <c r="WHD32" s="497"/>
      <c r="WHE32" s="497"/>
      <c r="WHF32" s="497"/>
      <c r="WHG32" s="497"/>
      <c r="WHH32" s="497"/>
      <c r="WHI32" s="497"/>
      <c r="WHJ32" s="497"/>
      <c r="WHK32" s="497"/>
      <c r="WHL32" s="497"/>
      <c r="WHM32" s="497"/>
      <c r="WHN32" s="497"/>
      <c r="WHO32" s="497"/>
      <c r="WHP32" s="497"/>
      <c r="WHQ32" s="497"/>
      <c r="WHR32" s="497"/>
      <c r="WHS32" s="497"/>
      <c r="WHT32" s="497"/>
      <c r="WHU32" s="497"/>
      <c r="WHV32" s="497"/>
      <c r="WHW32" s="497"/>
      <c r="WHX32" s="497"/>
      <c r="WHY32" s="497"/>
      <c r="WHZ32" s="497"/>
      <c r="WIA32" s="497"/>
      <c r="WIB32" s="497"/>
      <c r="WIC32" s="497"/>
      <c r="WID32" s="497"/>
      <c r="WIE32" s="497"/>
      <c r="WIF32" s="497"/>
      <c r="WIG32" s="497"/>
      <c r="WIH32" s="497"/>
      <c r="WII32" s="497"/>
      <c r="WIJ32" s="497"/>
      <c r="WIK32" s="497"/>
      <c r="WIL32" s="497"/>
      <c r="WIM32" s="497"/>
      <c r="WIN32" s="497"/>
      <c r="WIO32" s="497"/>
      <c r="WIP32" s="497"/>
      <c r="WIQ32" s="497"/>
      <c r="WIR32" s="497"/>
      <c r="WIS32" s="497"/>
      <c r="WIT32" s="497"/>
      <c r="WIU32" s="497"/>
      <c r="WIV32" s="497"/>
      <c r="WIW32" s="497"/>
      <c r="WIX32" s="497"/>
      <c r="WIY32" s="497"/>
      <c r="WIZ32" s="497"/>
      <c r="WJA32" s="497"/>
      <c r="WJB32" s="497"/>
      <c r="WJC32" s="497"/>
      <c r="WJD32" s="497"/>
      <c r="WJE32" s="497"/>
      <c r="WJF32" s="497"/>
      <c r="WJG32" s="497"/>
      <c r="WJH32" s="497"/>
      <c r="WJI32" s="497"/>
      <c r="WJJ32" s="497"/>
      <c r="WJK32" s="497"/>
      <c r="WJL32" s="497"/>
      <c r="WJM32" s="497"/>
      <c r="WJN32" s="497"/>
      <c r="WJO32" s="497"/>
      <c r="WJP32" s="497"/>
      <c r="WJQ32" s="497"/>
      <c r="WJR32" s="497"/>
      <c r="WJS32" s="497"/>
      <c r="WJT32" s="497"/>
      <c r="WJU32" s="497"/>
      <c r="WJV32" s="497"/>
      <c r="WJW32" s="497"/>
      <c r="WJX32" s="497"/>
      <c r="WJY32" s="497"/>
      <c r="WJZ32" s="497"/>
      <c r="WKA32" s="497"/>
      <c r="WKB32" s="497"/>
      <c r="WKC32" s="497"/>
      <c r="WKD32" s="497"/>
      <c r="WKE32" s="497"/>
      <c r="WKF32" s="497"/>
      <c r="WKG32" s="497"/>
      <c r="WKH32" s="497"/>
      <c r="WKI32" s="497"/>
      <c r="WKJ32" s="497"/>
      <c r="WKK32" s="497"/>
      <c r="WKL32" s="497"/>
      <c r="WKM32" s="497"/>
      <c r="WKN32" s="497"/>
      <c r="WKO32" s="497"/>
      <c r="WKP32" s="497"/>
      <c r="WKQ32" s="497"/>
      <c r="WKR32" s="497"/>
      <c r="WKS32" s="497"/>
      <c r="WKT32" s="497"/>
      <c r="WKU32" s="497"/>
      <c r="WKV32" s="497"/>
      <c r="WKW32" s="497"/>
      <c r="WKX32" s="497"/>
      <c r="WKY32" s="497"/>
      <c r="WKZ32" s="497"/>
      <c r="WLA32" s="497"/>
      <c r="WLB32" s="497"/>
      <c r="WLC32" s="497"/>
      <c r="WLD32" s="497"/>
      <c r="WLE32" s="497"/>
      <c r="WLF32" s="497"/>
      <c r="WLG32" s="497"/>
      <c r="WLH32" s="497"/>
      <c r="WLI32" s="497"/>
      <c r="WLJ32" s="497"/>
      <c r="WLK32" s="497"/>
      <c r="WLL32" s="497"/>
      <c r="WLM32" s="497"/>
      <c r="WLN32" s="497"/>
      <c r="WLO32" s="497"/>
      <c r="WLP32" s="497"/>
      <c r="WLQ32" s="497"/>
      <c r="WLR32" s="497"/>
      <c r="WLS32" s="497"/>
      <c r="WLT32" s="497"/>
      <c r="WLU32" s="497"/>
      <c r="WLV32" s="497"/>
      <c r="WLW32" s="497"/>
      <c r="WLX32" s="497"/>
      <c r="WLY32" s="497"/>
      <c r="WLZ32" s="497"/>
      <c r="WMA32" s="497"/>
      <c r="WMB32" s="497"/>
      <c r="WMC32" s="497"/>
      <c r="WMD32" s="497"/>
      <c r="WME32" s="497"/>
      <c r="WMF32" s="497"/>
      <c r="WMG32" s="497"/>
      <c r="WMH32" s="497"/>
      <c r="WMI32" s="497"/>
      <c r="WMJ32" s="497"/>
      <c r="WMK32" s="497"/>
      <c r="WML32" s="497"/>
      <c r="WMM32" s="497"/>
      <c r="WMN32" s="497"/>
      <c r="WMO32" s="497"/>
      <c r="WMP32" s="497"/>
      <c r="WMQ32" s="497"/>
      <c r="WMR32" s="497"/>
      <c r="WMS32" s="497"/>
      <c r="WMT32" s="497"/>
      <c r="WMU32" s="497"/>
      <c r="WMV32" s="497"/>
      <c r="WMW32" s="497"/>
      <c r="WMX32" s="497"/>
      <c r="WMY32" s="497"/>
      <c r="WMZ32" s="497"/>
      <c r="WNA32" s="497"/>
      <c r="WNB32" s="497"/>
      <c r="WNC32" s="497"/>
      <c r="WND32" s="497"/>
      <c r="WNE32" s="497"/>
      <c r="WNF32" s="497"/>
      <c r="WNG32" s="497"/>
      <c r="WNH32" s="497"/>
      <c r="WNI32" s="497"/>
      <c r="WNJ32" s="497"/>
      <c r="WNK32" s="497"/>
      <c r="WNL32" s="497"/>
      <c r="WNM32" s="497"/>
      <c r="WNN32" s="497"/>
      <c r="WNO32" s="497"/>
      <c r="WNP32" s="497"/>
      <c r="WNQ32" s="497"/>
      <c r="WNR32" s="497"/>
      <c r="WNS32" s="497"/>
      <c r="WNT32" s="497"/>
      <c r="WNU32" s="497"/>
      <c r="WNV32" s="497"/>
      <c r="WNW32" s="497"/>
      <c r="WNX32" s="497"/>
      <c r="WNY32" s="497"/>
      <c r="WNZ32" s="497"/>
      <c r="WOA32" s="497"/>
      <c r="WOB32" s="497"/>
      <c r="WOC32" s="497"/>
      <c r="WOD32" s="497"/>
      <c r="WOE32" s="497"/>
      <c r="WOF32" s="497"/>
      <c r="WOG32" s="497"/>
      <c r="WOH32" s="497"/>
      <c r="WOI32" s="497"/>
      <c r="WOJ32" s="497"/>
      <c r="WOK32" s="497"/>
      <c r="WOL32" s="497"/>
      <c r="WOM32" s="497"/>
      <c r="WON32" s="497"/>
      <c r="WOO32" s="497"/>
      <c r="WOP32" s="497"/>
      <c r="WOQ32" s="497"/>
      <c r="WOR32" s="497"/>
      <c r="WOS32" s="497"/>
      <c r="WOT32" s="497"/>
      <c r="WOU32" s="497"/>
      <c r="WOV32" s="497"/>
      <c r="WOW32" s="497"/>
      <c r="WOX32" s="497"/>
      <c r="WOY32" s="497"/>
      <c r="WOZ32" s="497"/>
      <c r="WPA32" s="497"/>
      <c r="WPB32" s="497"/>
      <c r="WPC32" s="497"/>
      <c r="WPD32" s="497"/>
      <c r="WPE32" s="497"/>
      <c r="WPF32" s="497"/>
      <c r="WPG32" s="497"/>
      <c r="WPH32" s="497"/>
      <c r="WPI32" s="497"/>
      <c r="WPJ32" s="497"/>
      <c r="WPK32" s="497"/>
      <c r="WPL32" s="497"/>
      <c r="WPM32" s="497"/>
      <c r="WPN32" s="497"/>
      <c r="WPO32" s="497"/>
      <c r="WPP32" s="497"/>
      <c r="WPQ32" s="497"/>
      <c r="WPR32" s="497"/>
      <c r="WPS32" s="497"/>
      <c r="WPT32" s="497"/>
      <c r="WPU32" s="497"/>
      <c r="WPV32" s="497"/>
      <c r="WPW32" s="497"/>
      <c r="WPX32" s="497"/>
      <c r="WPY32" s="497"/>
      <c r="WPZ32" s="497"/>
      <c r="WQA32" s="497"/>
      <c r="WQB32" s="497"/>
      <c r="WQC32" s="497"/>
      <c r="WQD32" s="497"/>
      <c r="WQE32" s="497"/>
      <c r="WQF32" s="497"/>
      <c r="WQG32" s="497"/>
      <c r="WQH32" s="497"/>
      <c r="WQI32" s="497"/>
      <c r="WQJ32" s="497"/>
      <c r="WQK32" s="497"/>
      <c r="WQL32" s="497"/>
      <c r="WQM32" s="497"/>
      <c r="WQN32" s="497"/>
      <c r="WQO32" s="497"/>
      <c r="WQP32" s="497"/>
      <c r="WQQ32" s="497"/>
      <c r="WQR32" s="497"/>
      <c r="WQS32" s="497"/>
      <c r="WQT32" s="497"/>
      <c r="WQU32" s="497"/>
      <c r="WQV32" s="497"/>
      <c r="WQW32" s="497"/>
      <c r="WQX32" s="497"/>
      <c r="WQY32" s="497"/>
      <c r="WQZ32" s="497"/>
      <c r="WRA32" s="497"/>
      <c r="WRB32" s="497"/>
      <c r="WRC32" s="497"/>
      <c r="WRD32" s="497"/>
      <c r="WRE32" s="497"/>
      <c r="WRF32" s="497"/>
      <c r="WRG32" s="497"/>
      <c r="WRH32" s="497"/>
      <c r="WRI32" s="497"/>
      <c r="WRJ32" s="497"/>
      <c r="WRK32" s="497"/>
      <c r="WRL32" s="497"/>
      <c r="WRM32" s="497"/>
      <c r="WRN32" s="497"/>
      <c r="WRO32" s="497"/>
      <c r="WRP32" s="497"/>
      <c r="WRQ32" s="497"/>
      <c r="WRR32" s="497"/>
      <c r="WRS32" s="497"/>
      <c r="WRT32" s="497"/>
      <c r="WRU32" s="497"/>
      <c r="WRV32" s="497"/>
      <c r="WRW32" s="497"/>
      <c r="WRX32" s="497"/>
      <c r="WRY32" s="497"/>
      <c r="WRZ32" s="497"/>
      <c r="WSA32" s="497"/>
      <c r="WSB32" s="497"/>
      <c r="WSC32" s="497"/>
      <c r="WSD32" s="497"/>
      <c r="WSE32" s="497"/>
      <c r="WSF32" s="497"/>
      <c r="WSG32" s="497"/>
      <c r="WSH32" s="497"/>
      <c r="WSI32" s="497"/>
      <c r="WSJ32" s="497"/>
      <c r="WSK32" s="497"/>
      <c r="WSL32" s="497"/>
      <c r="WSM32" s="497"/>
      <c r="WSN32" s="497"/>
      <c r="WSO32" s="497"/>
      <c r="WSP32" s="497"/>
      <c r="WSQ32" s="497"/>
      <c r="WSR32" s="497"/>
      <c r="WSS32" s="497"/>
      <c r="WST32" s="497"/>
      <c r="WSU32" s="497"/>
      <c r="WSV32" s="497"/>
      <c r="WSW32" s="497"/>
      <c r="WSX32" s="497"/>
      <c r="WSY32" s="497"/>
      <c r="WSZ32" s="497"/>
      <c r="WTA32" s="497"/>
      <c r="WTB32" s="497"/>
      <c r="WTC32" s="497"/>
      <c r="WTD32" s="497"/>
      <c r="WTE32" s="497"/>
      <c r="WTF32" s="497"/>
      <c r="WTG32" s="497"/>
      <c r="WTH32" s="497"/>
      <c r="WTI32" s="497"/>
      <c r="WTJ32" s="497"/>
      <c r="WTK32" s="497"/>
      <c r="WTL32" s="497"/>
      <c r="WTM32" s="497"/>
      <c r="WTN32" s="497"/>
      <c r="WTO32" s="497"/>
      <c r="WTP32" s="497"/>
      <c r="WTQ32" s="497"/>
      <c r="WTR32" s="497"/>
      <c r="WTS32" s="497"/>
      <c r="WTT32" s="497"/>
      <c r="WTU32" s="497"/>
      <c r="WTV32" s="497"/>
      <c r="WTW32" s="497"/>
      <c r="WTX32" s="497"/>
      <c r="WTY32" s="497"/>
      <c r="WTZ32" s="497"/>
      <c r="WUA32" s="497"/>
      <c r="WUB32" s="497"/>
      <c r="WUC32" s="497"/>
      <c r="WUD32" s="497"/>
      <c r="WUE32" s="497"/>
      <c r="WUF32" s="497"/>
      <c r="WUG32" s="497"/>
      <c r="WUH32" s="497"/>
      <c r="WUI32" s="497"/>
      <c r="WUJ32" s="497"/>
      <c r="WUK32" s="497"/>
      <c r="WUL32" s="497"/>
      <c r="WUM32" s="497"/>
      <c r="WUN32" s="497"/>
      <c r="WUO32" s="497"/>
      <c r="WUP32" s="497"/>
      <c r="WUQ32" s="497"/>
      <c r="WUR32" s="497"/>
      <c r="WUS32" s="497"/>
      <c r="WUT32" s="497"/>
      <c r="WUU32" s="497"/>
      <c r="WUV32" s="497"/>
      <c r="WUW32" s="497"/>
      <c r="WUX32" s="497"/>
      <c r="WUY32" s="497"/>
      <c r="WUZ32" s="497"/>
      <c r="WVA32" s="497"/>
      <c r="WVB32" s="497"/>
      <c r="WVC32" s="497"/>
      <c r="WVD32" s="497"/>
      <c r="WVE32" s="497"/>
      <c r="WVF32" s="497"/>
      <c r="WVG32" s="497"/>
      <c r="WVH32" s="497"/>
      <c r="WVI32" s="497"/>
      <c r="WVJ32" s="497"/>
      <c r="WVK32" s="497"/>
      <c r="WVL32" s="497"/>
      <c r="WVM32" s="497"/>
      <c r="WVN32" s="497"/>
      <c r="WVO32" s="497"/>
      <c r="WVP32" s="497"/>
      <c r="WVQ32" s="497"/>
      <c r="WVR32" s="497"/>
      <c r="WVS32" s="497"/>
      <c r="WVT32" s="497"/>
      <c r="WVU32" s="497"/>
      <c r="WVV32" s="497"/>
      <c r="WVW32" s="497"/>
      <c r="WVX32" s="497"/>
      <c r="WVY32" s="497"/>
      <c r="WVZ32" s="497"/>
      <c r="WWA32" s="497"/>
      <c r="WWB32" s="497"/>
      <c r="WWC32" s="497"/>
      <c r="WWD32" s="497"/>
      <c r="WWE32" s="497"/>
      <c r="WWF32" s="497"/>
      <c r="WWG32" s="497"/>
      <c r="WWH32" s="497"/>
      <c r="WWI32" s="497"/>
      <c r="WWJ32" s="497"/>
      <c r="WWK32" s="497"/>
      <c r="WWL32" s="497"/>
      <c r="WWM32" s="497"/>
      <c r="WWN32" s="497"/>
      <c r="WWO32" s="497"/>
      <c r="WWP32" s="497"/>
      <c r="WWQ32" s="497"/>
      <c r="WWR32" s="497"/>
      <c r="WWS32" s="497"/>
      <c r="WWT32" s="497"/>
      <c r="WWU32" s="497"/>
      <c r="WWV32" s="497"/>
      <c r="WWW32" s="497"/>
      <c r="WWX32" s="497"/>
      <c r="WWY32" s="497"/>
      <c r="WWZ32" s="497"/>
      <c r="WXA32" s="497"/>
      <c r="WXB32" s="497"/>
      <c r="WXC32" s="497"/>
      <c r="WXD32" s="497"/>
      <c r="WXE32" s="497"/>
      <c r="WXF32" s="497"/>
      <c r="WXG32" s="497"/>
      <c r="WXH32" s="497"/>
      <c r="WXI32" s="497"/>
      <c r="WXJ32" s="497"/>
      <c r="WXK32" s="497"/>
      <c r="WXL32" s="497"/>
      <c r="WXM32" s="497"/>
      <c r="WXN32" s="497"/>
      <c r="WXO32" s="497"/>
      <c r="WXP32" s="497"/>
      <c r="WXQ32" s="497"/>
      <c r="WXR32" s="497"/>
      <c r="WXS32" s="497"/>
      <c r="WXT32" s="497"/>
      <c r="WXU32" s="497"/>
      <c r="WXV32" s="497"/>
      <c r="WXW32" s="497"/>
      <c r="WXX32" s="497"/>
      <c r="WXY32" s="497"/>
      <c r="WXZ32" s="497"/>
      <c r="WYA32" s="497"/>
      <c r="WYB32" s="497"/>
      <c r="WYC32" s="497"/>
      <c r="WYD32" s="497"/>
      <c r="WYE32" s="497"/>
      <c r="WYF32" s="497"/>
      <c r="WYG32" s="497"/>
      <c r="WYH32" s="497"/>
      <c r="WYI32" s="497"/>
      <c r="WYJ32" s="497"/>
      <c r="WYK32" s="497"/>
      <c r="WYL32" s="497"/>
      <c r="WYM32" s="497"/>
      <c r="WYN32" s="497"/>
      <c r="WYO32" s="497"/>
      <c r="WYP32" s="497"/>
      <c r="WYQ32" s="497"/>
      <c r="WYR32" s="497"/>
      <c r="WYS32" s="497"/>
      <c r="WYT32" s="497"/>
      <c r="WYU32" s="497"/>
      <c r="WYV32" s="497"/>
      <c r="WYW32" s="497"/>
      <c r="WYX32" s="497"/>
      <c r="WYY32" s="497"/>
      <c r="WYZ32" s="497"/>
      <c r="WZA32" s="497"/>
      <c r="WZB32" s="497"/>
      <c r="WZC32" s="497"/>
      <c r="WZD32" s="497"/>
      <c r="WZE32" s="497"/>
      <c r="WZF32" s="497"/>
      <c r="WZG32" s="497"/>
      <c r="WZH32" s="497"/>
      <c r="WZI32" s="497"/>
      <c r="WZJ32" s="497"/>
      <c r="WZK32" s="497"/>
      <c r="WZL32" s="497"/>
      <c r="WZM32" s="497"/>
      <c r="WZN32" s="497"/>
      <c r="WZO32" s="497"/>
      <c r="WZP32" s="497"/>
      <c r="WZQ32" s="497"/>
      <c r="WZR32" s="497"/>
      <c r="WZS32" s="497"/>
      <c r="WZT32" s="497"/>
      <c r="WZU32" s="497"/>
      <c r="WZV32" s="497"/>
      <c r="WZW32" s="497"/>
      <c r="WZX32" s="497"/>
      <c r="WZY32" s="497"/>
      <c r="WZZ32" s="497"/>
      <c r="XAA32" s="497"/>
      <c r="XAB32" s="497"/>
      <c r="XAC32" s="497"/>
      <c r="XAD32" s="497"/>
      <c r="XAE32" s="497"/>
      <c r="XAF32" s="497"/>
      <c r="XAG32" s="497"/>
      <c r="XAH32" s="497"/>
      <c r="XAI32" s="497"/>
      <c r="XAJ32" s="497"/>
      <c r="XAK32" s="497"/>
      <c r="XAL32" s="497"/>
      <c r="XAM32" s="497"/>
      <c r="XAN32" s="497"/>
      <c r="XAO32" s="497"/>
      <c r="XAP32" s="497"/>
      <c r="XAQ32" s="497"/>
      <c r="XAR32" s="497"/>
      <c r="XAS32" s="497"/>
      <c r="XAT32" s="497"/>
      <c r="XAU32" s="497"/>
      <c r="XAV32" s="497"/>
      <c r="XAW32" s="497"/>
      <c r="XAX32" s="497"/>
      <c r="XAY32" s="497"/>
      <c r="XAZ32" s="497"/>
      <c r="XBA32" s="497"/>
      <c r="XBB32" s="497"/>
      <c r="XBC32" s="497"/>
      <c r="XBD32" s="497"/>
      <c r="XBE32" s="497"/>
      <c r="XBF32" s="497"/>
      <c r="XBG32" s="497"/>
      <c r="XBH32" s="497"/>
      <c r="XBI32" s="497"/>
      <c r="XBJ32" s="497"/>
      <c r="XBK32" s="497"/>
      <c r="XBL32" s="497"/>
      <c r="XBM32" s="497"/>
      <c r="XBN32" s="497"/>
      <c r="XBO32" s="497"/>
      <c r="XBP32" s="497"/>
      <c r="XBQ32" s="497"/>
      <c r="XBR32" s="497"/>
      <c r="XBS32" s="497"/>
      <c r="XBT32" s="497"/>
      <c r="XBU32" s="497"/>
      <c r="XBV32" s="497"/>
      <c r="XBW32" s="497"/>
      <c r="XBX32" s="497"/>
      <c r="XBY32" s="497"/>
      <c r="XBZ32" s="497"/>
      <c r="XCA32" s="497"/>
      <c r="XCB32" s="497"/>
      <c r="XCC32" s="497"/>
      <c r="XCD32" s="497"/>
      <c r="XCE32" s="497"/>
      <c r="XCF32" s="497"/>
      <c r="XCG32" s="497"/>
      <c r="XCH32" s="497"/>
      <c r="XCI32" s="497"/>
      <c r="XCJ32" s="497"/>
      <c r="XCK32" s="497"/>
      <c r="XCL32" s="497"/>
      <c r="XCM32" s="497"/>
      <c r="XCN32" s="497"/>
      <c r="XCO32" s="497"/>
      <c r="XCP32" s="497"/>
      <c r="XCQ32" s="497"/>
      <c r="XCR32" s="497"/>
      <c r="XCS32" s="497"/>
      <c r="XCT32" s="497"/>
      <c r="XCU32" s="497"/>
      <c r="XCV32" s="497"/>
      <c r="XCW32" s="497"/>
      <c r="XCX32" s="497"/>
      <c r="XCY32" s="497"/>
      <c r="XCZ32" s="497"/>
      <c r="XDA32" s="497"/>
      <c r="XDB32" s="497"/>
      <c r="XDC32" s="497"/>
      <c r="XDD32" s="497"/>
      <c r="XDE32" s="497"/>
      <c r="XDF32" s="497"/>
      <c r="XDG32" s="497"/>
      <c r="XDH32" s="497"/>
      <c r="XDI32" s="497"/>
      <c r="XDJ32" s="497"/>
      <c r="XDK32" s="497"/>
      <c r="XDL32" s="497"/>
      <c r="XDM32" s="497"/>
      <c r="XDN32" s="497"/>
      <c r="XDO32" s="497"/>
      <c r="XDP32" s="497"/>
      <c r="XDQ32" s="497"/>
      <c r="XDR32" s="497"/>
      <c r="XDS32" s="497"/>
      <c r="XDT32" s="497"/>
      <c r="XDU32" s="497"/>
      <c r="XDV32" s="497"/>
      <c r="XDW32" s="497"/>
      <c r="XDX32" s="497"/>
      <c r="XDY32" s="497"/>
      <c r="XDZ32" s="497"/>
      <c r="XEA32" s="497"/>
      <c r="XEB32" s="497"/>
      <c r="XEC32" s="497"/>
      <c r="XED32" s="497"/>
      <c r="XEE32" s="497"/>
      <c r="XEF32" s="497"/>
      <c r="XEG32" s="497"/>
      <c r="XEH32" s="497"/>
      <c r="XEI32" s="497"/>
      <c r="XEJ32" s="497"/>
      <c r="XEK32" s="497"/>
      <c r="XEL32" s="497"/>
      <c r="XEM32" s="497"/>
      <c r="XEN32" s="497"/>
      <c r="XEO32" s="497"/>
      <c r="XEP32" s="497"/>
      <c r="XEQ32" s="497"/>
      <c r="XER32" s="497"/>
      <c r="XES32" s="497"/>
      <c r="XET32" s="497"/>
      <c r="XEU32" s="497"/>
      <c r="XEV32" s="497"/>
      <c r="XEW32" s="497"/>
      <c r="XEX32" s="497"/>
      <c r="XEY32" s="497"/>
      <c r="XEZ32" s="497"/>
      <c r="XFA32" s="497"/>
      <c r="XFB32" s="497"/>
      <c r="XFC32" s="497"/>
    </row>
    <row r="33" s="385" customFormat="1" hidden="1" customHeight="1" spans="1:16383">
      <c r="A33" s="413">
        <v>29</v>
      </c>
      <c r="B33" s="414" t="s">
        <v>44</v>
      </c>
      <c r="C33" s="415">
        <v>211.8091</v>
      </c>
      <c r="D33" s="415">
        <v>231.8091</v>
      </c>
      <c r="E33" s="415">
        <v>20</v>
      </c>
      <c r="F33" s="415">
        <v>20</v>
      </c>
      <c r="G33" s="415">
        <v>3.348</v>
      </c>
      <c r="H33" s="415">
        <v>3.348</v>
      </c>
      <c r="I33" s="415">
        <v>-1.19999</v>
      </c>
      <c r="J33" s="415">
        <v>-1.98997</v>
      </c>
      <c r="K33" s="415">
        <v>0.94936</v>
      </c>
      <c r="L33" s="415">
        <v>0.44936</v>
      </c>
      <c r="M33" s="443">
        <v>1.75</v>
      </c>
      <c r="N33" s="443">
        <v>1.75</v>
      </c>
      <c r="O33" s="444">
        <v>0</v>
      </c>
      <c r="P33" s="415">
        <v>-0.09997</v>
      </c>
      <c r="Q33" s="415">
        <v>-0.88997</v>
      </c>
      <c r="R33" s="469">
        <v>0.45</v>
      </c>
      <c r="S33" s="469">
        <v>0.45</v>
      </c>
      <c r="T33" s="444">
        <v>0</v>
      </c>
      <c r="U33" s="470">
        <v>3.1</v>
      </c>
      <c r="V33" s="471">
        <v>9.09</v>
      </c>
      <c r="W33" s="472">
        <v>8</v>
      </c>
      <c r="X33" s="473">
        <f t="shared" si="2"/>
        <v>0</v>
      </c>
      <c r="Y33" s="473">
        <f t="shared" si="3"/>
        <v>0</v>
      </c>
      <c r="Z33" s="497"/>
      <c r="AC33" s="497"/>
      <c r="AG33" s="500"/>
      <c r="AI33" s="497"/>
      <c r="AJ33" s="497"/>
      <c r="AK33" s="497"/>
      <c r="AL33" s="497"/>
      <c r="AM33" s="497"/>
      <c r="AN33" s="497"/>
      <c r="AO33" s="497"/>
      <c r="AP33" s="497"/>
      <c r="AQ33" s="497"/>
      <c r="AR33" s="497"/>
      <c r="AS33" s="497"/>
      <c r="AT33" s="497"/>
      <c r="AU33" s="497"/>
      <c r="AV33" s="497"/>
      <c r="AW33" s="497"/>
      <c r="AX33" s="497"/>
      <c r="AY33" s="497"/>
      <c r="AZ33" s="497"/>
      <c r="BA33" s="497"/>
      <c r="BB33" s="497"/>
      <c r="BC33" s="497"/>
      <c r="BD33" s="497"/>
      <c r="BE33" s="497"/>
      <c r="BF33" s="497"/>
      <c r="BG33" s="497"/>
      <c r="BH33" s="497"/>
      <c r="BI33" s="497"/>
      <c r="BJ33" s="497"/>
      <c r="BK33" s="497"/>
      <c r="BL33" s="497"/>
      <c r="BM33" s="497"/>
      <c r="BN33" s="497"/>
      <c r="BO33" s="497"/>
      <c r="BP33" s="497"/>
      <c r="BQ33" s="497"/>
      <c r="BR33" s="497"/>
      <c r="BS33" s="497"/>
      <c r="BT33" s="497"/>
      <c r="BU33" s="497"/>
      <c r="BV33" s="497"/>
      <c r="BW33" s="497"/>
      <c r="BX33" s="497"/>
      <c r="BY33" s="497"/>
      <c r="BZ33" s="497"/>
      <c r="CA33" s="497"/>
      <c r="CB33" s="497"/>
      <c r="CC33" s="497"/>
      <c r="CD33" s="497"/>
      <c r="CE33" s="497"/>
      <c r="CF33" s="497"/>
      <c r="CG33" s="497"/>
      <c r="CH33" s="497"/>
      <c r="CI33" s="497"/>
      <c r="CJ33" s="497"/>
      <c r="CK33" s="497"/>
      <c r="CL33" s="497"/>
      <c r="CM33" s="497"/>
      <c r="CN33" s="497"/>
      <c r="CO33" s="497"/>
      <c r="CP33" s="497"/>
      <c r="CQ33" s="497"/>
      <c r="CR33" s="497"/>
      <c r="CS33" s="497"/>
      <c r="CT33" s="497"/>
      <c r="CU33" s="497"/>
      <c r="CV33" s="497"/>
      <c r="CW33" s="497"/>
      <c r="CX33" s="497"/>
      <c r="CY33" s="497"/>
      <c r="CZ33" s="497"/>
      <c r="DA33" s="497"/>
      <c r="DB33" s="497"/>
      <c r="DC33" s="497"/>
      <c r="DD33" s="497"/>
      <c r="DE33" s="497"/>
      <c r="DF33" s="497"/>
      <c r="DG33" s="497"/>
      <c r="DH33" s="497"/>
      <c r="DI33" s="497"/>
      <c r="DJ33" s="497"/>
      <c r="DK33" s="497"/>
      <c r="DL33" s="497"/>
      <c r="DM33" s="497"/>
      <c r="DN33" s="497"/>
      <c r="DO33" s="497"/>
      <c r="DP33" s="497"/>
      <c r="DQ33" s="497"/>
      <c r="DR33" s="497"/>
      <c r="DS33" s="497"/>
      <c r="DT33" s="497"/>
      <c r="DU33" s="497"/>
      <c r="DV33" s="497"/>
      <c r="DW33" s="497"/>
      <c r="DX33" s="497"/>
      <c r="DY33" s="497"/>
      <c r="DZ33" s="497"/>
      <c r="EA33" s="497"/>
      <c r="EB33" s="497"/>
      <c r="EC33" s="497"/>
      <c r="ED33" s="497"/>
      <c r="EE33" s="497"/>
      <c r="EF33" s="497"/>
      <c r="EG33" s="497"/>
      <c r="EH33" s="497"/>
      <c r="EI33" s="497"/>
      <c r="EJ33" s="497"/>
      <c r="EK33" s="497"/>
      <c r="EL33" s="497"/>
      <c r="EM33" s="497"/>
      <c r="EN33" s="497"/>
      <c r="EO33" s="497"/>
      <c r="EP33" s="497"/>
      <c r="EQ33" s="497"/>
      <c r="ER33" s="497"/>
      <c r="ES33" s="497"/>
      <c r="ET33" s="497"/>
      <c r="EU33" s="497"/>
      <c r="EV33" s="497"/>
      <c r="EW33" s="497"/>
      <c r="EX33" s="497"/>
      <c r="EY33" s="497"/>
      <c r="EZ33" s="497"/>
      <c r="FA33" s="497"/>
      <c r="FB33" s="497"/>
      <c r="FC33" s="497"/>
      <c r="FD33" s="497"/>
      <c r="FE33" s="497"/>
      <c r="FF33" s="497"/>
      <c r="FG33" s="497"/>
      <c r="FH33" s="497"/>
      <c r="FI33" s="497"/>
      <c r="FJ33" s="497"/>
      <c r="FK33" s="497"/>
      <c r="FL33" s="497"/>
      <c r="FM33" s="497"/>
      <c r="FN33" s="497"/>
      <c r="FO33" s="497"/>
      <c r="FP33" s="497"/>
      <c r="FQ33" s="497"/>
      <c r="FR33" s="497"/>
      <c r="FS33" s="497"/>
      <c r="FT33" s="497"/>
      <c r="FU33" s="497"/>
      <c r="FV33" s="497"/>
      <c r="FW33" s="497"/>
      <c r="FX33" s="497"/>
      <c r="FY33" s="497"/>
      <c r="FZ33" s="497"/>
      <c r="GA33" s="497"/>
      <c r="GB33" s="497"/>
      <c r="GC33" s="497"/>
      <c r="GD33" s="497"/>
      <c r="GE33" s="497"/>
      <c r="GF33" s="497"/>
      <c r="GG33" s="497"/>
      <c r="GH33" s="497"/>
      <c r="GI33" s="497"/>
      <c r="GJ33" s="497"/>
      <c r="GK33" s="497"/>
      <c r="GL33" s="497"/>
      <c r="GM33" s="497"/>
      <c r="GN33" s="497"/>
      <c r="GO33" s="497"/>
      <c r="GP33" s="497"/>
      <c r="GQ33" s="497"/>
      <c r="GR33" s="497"/>
      <c r="GS33" s="497"/>
      <c r="GT33" s="497"/>
      <c r="GU33" s="497"/>
      <c r="GV33" s="497"/>
      <c r="GW33" s="497"/>
      <c r="GX33" s="497"/>
      <c r="GY33" s="497"/>
      <c r="GZ33" s="497"/>
      <c r="HA33" s="497"/>
      <c r="HB33" s="497"/>
      <c r="HC33" s="497"/>
      <c r="HD33" s="497"/>
      <c r="HE33" s="497"/>
      <c r="HF33" s="497"/>
      <c r="HG33" s="497"/>
      <c r="HH33" s="497"/>
      <c r="HI33" s="497"/>
      <c r="HJ33" s="497"/>
      <c r="HK33" s="497"/>
      <c r="HL33" s="497"/>
      <c r="HM33" s="497"/>
      <c r="HN33" s="497"/>
      <c r="HO33" s="497"/>
      <c r="HP33" s="497"/>
      <c r="HQ33" s="497"/>
      <c r="HR33" s="497"/>
      <c r="HS33" s="497"/>
      <c r="HT33" s="497"/>
      <c r="HU33" s="497"/>
      <c r="HV33" s="497"/>
      <c r="HW33" s="497"/>
      <c r="HX33" s="497"/>
      <c r="HY33" s="497"/>
      <c r="HZ33" s="497"/>
      <c r="IA33" s="497"/>
      <c r="IB33" s="497"/>
      <c r="IC33" s="497"/>
      <c r="ID33" s="497"/>
      <c r="IE33" s="497"/>
      <c r="IF33" s="497"/>
      <c r="IG33" s="497"/>
      <c r="IH33" s="497"/>
      <c r="II33" s="497"/>
      <c r="IJ33" s="497"/>
      <c r="IK33" s="497"/>
      <c r="IL33" s="497"/>
      <c r="IM33" s="497"/>
      <c r="IN33" s="497"/>
      <c r="IO33" s="497"/>
      <c r="IP33" s="497"/>
      <c r="IQ33" s="497"/>
      <c r="IR33" s="497"/>
      <c r="IS33" s="497"/>
      <c r="IT33" s="497"/>
      <c r="IU33" s="497"/>
      <c r="IV33" s="497"/>
      <c r="IW33" s="497"/>
      <c r="IX33" s="497"/>
      <c r="IY33" s="497"/>
      <c r="IZ33" s="497"/>
      <c r="JA33" s="497"/>
      <c r="JB33" s="497"/>
      <c r="JC33" s="497"/>
      <c r="JD33" s="497"/>
      <c r="JE33" s="497"/>
      <c r="JF33" s="497"/>
      <c r="JG33" s="497"/>
      <c r="JH33" s="497"/>
      <c r="JI33" s="497"/>
      <c r="JJ33" s="497"/>
      <c r="JK33" s="497"/>
      <c r="JL33" s="497"/>
      <c r="JM33" s="497"/>
      <c r="JN33" s="497"/>
      <c r="JO33" s="497"/>
      <c r="JP33" s="497"/>
      <c r="JQ33" s="497"/>
      <c r="JR33" s="497"/>
      <c r="JS33" s="497"/>
      <c r="JT33" s="497"/>
      <c r="JU33" s="497"/>
      <c r="JV33" s="497"/>
      <c r="JW33" s="497"/>
      <c r="JX33" s="497"/>
      <c r="JY33" s="497"/>
      <c r="JZ33" s="497"/>
      <c r="KA33" s="497"/>
      <c r="KB33" s="497"/>
      <c r="KC33" s="497"/>
      <c r="KD33" s="497"/>
      <c r="KE33" s="497"/>
      <c r="KF33" s="497"/>
      <c r="KG33" s="497"/>
      <c r="KH33" s="497"/>
      <c r="KI33" s="497"/>
      <c r="KJ33" s="497"/>
      <c r="KK33" s="497"/>
      <c r="KL33" s="497"/>
      <c r="KM33" s="497"/>
      <c r="KN33" s="497"/>
      <c r="KO33" s="497"/>
      <c r="KP33" s="497"/>
      <c r="KQ33" s="497"/>
      <c r="KR33" s="497"/>
      <c r="KS33" s="497"/>
      <c r="KT33" s="497"/>
      <c r="KU33" s="497"/>
      <c r="KV33" s="497"/>
      <c r="KW33" s="497"/>
      <c r="KX33" s="497"/>
      <c r="KY33" s="497"/>
      <c r="KZ33" s="497"/>
      <c r="LA33" s="497"/>
      <c r="LB33" s="497"/>
      <c r="LC33" s="497"/>
      <c r="LD33" s="497"/>
      <c r="LE33" s="497"/>
      <c r="LF33" s="497"/>
      <c r="LG33" s="497"/>
      <c r="LH33" s="497"/>
      <c r="LI33" s="497"/>
      <c r="LJ33" s="497"/>
      <c r="LK33" s="497"/>
      <c r="LL33" s="497"/>
      <c r="LM33" s="497"/>
      <c r="LN33" s="497"/>
      <c r="LO33" s="497"/>
      <c r="LP33" s="497"/>
      <c r="LQ33" s="497"/>
      <c r="LR33" s="497"/>
      <c r="LS33" s="497"/>
      <c r="LT33" s="497"/>
      <c r="LU33" s="497"/>
      <c r="LV33" s="497"/>
      <c r="LW33" s="497"/>
      <c r="LX33" s="497"/>
      <c r="LY33" s="497"/>
      <c r="LZ33" s="497"/>
      <c r="MA33" s="497"/>
      <c r="MB33" s="497"/>
      <c r="MC33" s="497"/>
      <c r="MD33" s="497"/>
      <c r="ME33" s="497"/>
      <c r="MF33" s="497"/>
      <c r="MG33" s="497"/>
      <c r="MH33" s="497"/>
      <c r="MI33" s="497"/>
      <c r="MJ33" s="497"/>
      <c r="MK33" s="497"/>
      <c r="ML33" s="497"/>
      <c r="MM33" s="497"/>
      <c r="MN33" s="497"/>
      <c r="MO33" s="497"/>
      <c r="MP33" s="497"/>
      <c r="MQ33" s="497"/>
      <c r="MR33" s="497"/>
      <c r="MS33" s="497"/>
      <c r="MT33" s="497"/>
      <c r="MU33" s="497"/>
      <c r="MV33" s="497"/>
      <c r="MW33" s="497"/>
      <c r="MX33" s="497"/>
      <c r="MY33" s="497"/>
      <c r="MZ33" s="497"/>
      <c r="NA33" s="497"/>
      <c r="NB33" s="497"/>
      <c r="NC33" s="497"/>
      <c r="ND33" s="497"/>
      <c r="NE33" s="497"/>
      <c r="NF33" s="497"/>
      <c r="NG33" s="497"/>
      <c r="NH33" s="497"/>
      <c r="NI33" s="497"/>
      <c r="NJ33" s="497"/>
      <c r="NK33" s="497"/>
      <c r="NL33" s="497"/>
      <c r="NM33" s="497"/>
      <c r="NN33" s="497"/>
      <c r="NO33" s="497"/>
      <c r="NP33" s="497"/>
      <c r="NQ33" s="497"/>
      <c r="NR33" s="497"/>
      <c r="NS33" s="497"/>
      <c r="NT33" s="497"/>
      <c r="NU33" s="497"/>
      <c r="NV33" s="497"/>
      <c r="NW33" s="497"/>
      <c r="NX33" s="497"/>
      <c r="NY33" s="497"/>
      <c r="NZ33" s="497"/>
      <c r="OA33" s="497"/>
      <c r="OB33" s="497"/>
      <c r="OC33" s="497"/>
      <c r="OD33" s="497"/>
      <c r="OE33" s="497"/>
      <c r="OF33" s="497"/>
      <c r="OG33" s="497"/>
      <c r="OH33" s="497"/>
      <c r="OI33" s="497"/>
      <c r="OJ33" s="497"/>
      <c r="OK33" s="497"/>
      <c r="OL33" s="497"/>
      <c r="OM33" s="497"/>
      <c r="ON33" s="497"/>
      <c r="OO33" s="497"/>
      <c r="OP33" s="497"/>
      <c r="OQ33" s="497"/>
      <c r="OR33" s="497"/>
      <c r="OS33" s="497"/>
      <c r="OT33" s="497"/>
      <c r="OU33" s="497"/>
      <c r="OV33" s="497"/>
      <c r="OW33" s="497"/>
      <c r="OX33" s="497"/>
      <c r="OY33" s="497"/>
      <c r="OZ33" s="497"/>
      <c r="PA33" s="497"/>
      <c r="PB33" s="497"/>
      <c r="PC33" s="497"/>
      <c r="PD33" s="497"/>
      <c r="PE33" s="497"/>
      <c r="PF33" s="497"/>
      <c r="PG33" s="497"/>
      <c r="PH33" s="497"/>
      <c r="PI33" s="497"/>
      <c r="PJ33" s="497"/>
      <c r="PK33" s="497"/>
      <c r="PL33" s="497"/>
      <c r="PM33" s="497"/>
      <c r="PN33" s="497"/>
      <c r="PO33" s="497"/>
      <c r="PP33" s="497"/>
      <c r="PQ33" s="497"/>
      <c r="PR33" s="497"/>
      <c r="PS33" s="497"/>
      <c r="PT33" s="497"/>
      <c r="PU33" s="497"/>
      <c r="PV33" s="497"/>
      <c r="PW33" s="497"/>
      <c r="PX33" s="497"/>
      <c r="PY33" s="497"/>
      <c r="PZ33" s="497"/>
      <c r="QA33" s="497"/>
      <c r="QB33" s="497"/>
      <c r="QC33" s="497"/>
      <c r="QD33" s="497"/>
      <c r="QE33" s="497"/>
      <c r="QF33" s="497"/>
      <c r="QG33" s="497"/>
      <c r="QH33" s="497"/>
      <c r="QI33" s="497"/>
      <c r="QJ33" s="497"/>
      <c r="QK33" s="497"/>
      <c r="QL33" s="497"/>
      <c r="QM33" s="497"/>
      <c r="QN33" s="497"/>
      <c r="QO33" s="497"/>
      <c r="QP33" s="497"/>
      <c r="QQ33" s="497"/>
      <c r="QR33" s="497"/>
      <c r="QS33" s="497"/>
      <c r="QT33" s="497"/>
      <c r="QU33" s="497"/>
      <c r="QV33" s="497"/>
      <c r="QW33" s="497"/>
      <c r="QX33" s="497"/>
      <c r="QY33" s="497"/>
      <c r="QZ33" s="497"/>
      <c r="RA33" s="497"/>
      <c r="RB33" s="497"/>
      <c r="RC33" s="497"/>
      <c r="RD33" s="497"/>
      <c r="RE33" s="497"/>
      <c r="RF33" s="497"/>
      <c r="RG33" s="497"/>
      <c r="RH33" s="497"/>
      <c r="RI33" s="497"/>
      <c r="RJ33" s="497"/>
      <c r="RK33" s="497"/>
      <c r="RL33" s="497"/>
      <c r="RM33" s="497"/>
      <c r="RN33" s="497"/>
      <c r="RO33" s="497"/>
      <c r="RP33" s="497"/>
      <c r="RQ33" s="497"/>
      <c r="RR33" s="497"/>
      <c r="RS33" s="497"/>
      <c r="RT33" s="497"/>
      <c r="RU33" s="497"/>
      <c r="RV33" s="497"/>
      <c r="RW33" s="497"/>
      <c r="RX33" s="497"/>
      <c r="RY33" s="497"/>
      <c r="RZ33" s="497"/>
      <c r="SA33" s="497"/>
      <c r="SB33" s="497"/>
      <c r="SC33" s="497"/>
      <c r="SD33" s="497"/>
      <c r="SE33" s="497"/>
      <c r="SF33" s="497"/>
      <c r="SG33" s="497"/>
      <c r="SH33" s="497"/>
      <c r="SI33" s="497"/>
      <c r="SJ33" s="497"/>
      <c r="SK33" s="497"/>
      <c r="SL33" s="497"/>
      <c r="SM33" s="497"/>
      <c r="SN33" s="497"/>
      <c r="SO33" s="497"/>
      <c r="SP33" s="497"/>
      <c r="SQ33" s="497"/>
      <c r="SR33" s="497"/>
      <c r="SS33" s="497"/>
      <c r="ST33" s="497"/>
      <c r="SU33" s="497"/>
      <c r="SV33" s="497"/>
      <c r="SW33" s="497"/>
      <c r="SX33" s="497"/>
      <c r="SY33" s="497"/>
      <c r="SZ33" s="497"/>
      <c r="TA33" s="497"/>
      <c r="TB33" s="497"/>
      <c r="TC33" s="497"/>
      <c r="TD33" s="497"/>
      <c r="TE33" s="497"/>
      <c r="TF33" s="497"/>
      <c r="TG33" s="497"/>
      <c r="TH33" s="497"/>
      <c r="TI33" s="497"/>
      <c r="TJ33" s="497"/>
      <c r="TK33" s="497"/>
      <c r="TL33" s="497"/>
      <c r="TM33" s="497"/>
      <c r="TN33" s="497"/>
      <c r="TO33" s="497"/>
      <c r="TP33" s="497"/>
      <c r="TQ33" s="497"/>
      <c r="TR33" s="497"/>
      <c r="TS33" s="497"/>
      <c r="TT33" s="497"/>
      <c r="TU33" s="497"/>
      <c r="TV33" s="497"/>
      <c r="TW33" s="497"/>
      <c r="TX33" s="497"/>
      <c r="TY33" s="497"/>
      <c r="TZ33" s="497"/>
      <c r="UA33" s="497"/>
      <c r="UB33" s="497"/>
      <c r="UC33" s="497"/>
      <c r="UD33" s="497"/>
      <c r="UE33" s="497"/>
      <c r="UF33" s="497"/>
      <c r="UG33" s="497"/>
      <c r="UH33" s="497"/>
      <c r="UI33" s="497"/>
      <c r="UJ33" s="497"/>
      <c r="UK33" s="497"/>
      <c r="UL33" s="497"/>
      <c r="UM33" s="497"/>
      <c r="UN33" s="497"/>
      <c r="UO33" s="497"/>
      <c r="UP33" s="497"/>
      <c r="UQ33" s="497"/>
      <c r="UR33" s="497"/>
      <c r="US33" s="497"/>
      <c r="UT33" s="497"/>
      <c r="UU33" s="497"/>
      <c r="UV33" s="497"/>
      <c r="UW33" s="497"/>
      <c r="UX33" s="497"/>
      <c r="UY33" s="497"/>
      <c r="UZ33" s="497"/>
      <c r="VA33" s="497"/>
      <c r="VB33" s="497"/>
      <c r="VC33" s="497"/>
      <c r="VD33" s="497"/>
      <c r="VE33" s="497"/>
      <c r="VF33" s="497"/>
      <c r="VG33" s="497"/>
      <c r="VH33" s="497"/>
      <c r="VI33" s="497"/>
      <c r="VJ33" s="497"/>
      <c r="VK33" s="497"/>
      <c r="VL33" s="497"/>
      <c r="VM33" s="497"/>
      <c r="VN33" s="497"/>
      <c r="VO33" s="497"/>
      <c r="VP33" s="497"/>
      <c r="VQ33" s="497"/>
      <c r="VR33" s="497"/>
      <c r="VS33" s="497"/>
      <c r="VT33" s="497"/>
      <c r="VU33" s="497"/>
      <c r="VV33" s="497"/>
      <c r="VW33" s="497"/>
      <c r="VX33" s="497"/>
      <c r="VY33" s="497"/>
      <c r="VZ33" s="497"/>
      <c r="WA33" s="497"/>
      <c r="WB33" s="497"/>
      <c r="WC33" s="497"/>
      <c r="WD33" s="497"/>
      <c r="WE33" s="497"/>
      <c r="WF33" s="497"/>
      <c r="WG33" s="497"/>
      <c r="WH33" s="497"/>
      <c r="WI33" s="497"/>
      <c r="WJ33" s="497"/>
      <c r="WK33" s="497"/>
      <c r="WL33" s="497"/>
      <c r="WM33" s="497"/>
      <c r="WN33" s="497"/>
      <c r="WO33" s="497"/>
      <c r="WP33" s="497"/>
      <c r="WQ33" s="497"/>
      <c r="WR33" s="497"/>
      <c r="WS33" s="497"/>
      <c r="WT33" s="497"/>
      <c r="WU33" s="497"/>
      <c r="WV33" s="497"/>
      <c r="WW33" s="497"/>
      <c r="WX33" s="497"/>
      <c r="WY33" s="497"/>
      <c r="WZ33" s="497"/>
      <c r="XA33" s="497"/>
      <c r="XB33" s="497"/>
      <c r="XC33" s="497"/>
      <c r="XD33" s="497"/>
      <c r="XE33" s="497"/>
      <c r="XF33" s="497"/>
      <c r="XG33" s="497"/>
      <c r="XH33" s="497"/>
      <c r="XI33" s="497"/>
      <c r="XJ33" s="497"/>
      <c r="XK33" s="497"/>
      <c r="XL33" s="497"/>
      <c r="XM33" s="497"/>
      <c r="XN33" s="497"/>
      <c r="XO33" s="497"/>
      <c r="XP33" s="497"/>
      <c r="XQ33" s="497"/>
      <c r="XR33" s="497"/>
      <c r="XS33" s="497"/>
      <c r="XT33" s="497"/>
      <c r="XU33" s="497"/>
      <c r="XV33" s="497"/>
      <c r="XW33" s="497"/>
      <c r="XX33" s="497"/>
      <c r="XY33" s="497"/>
      <c r="XZ33" s="497"/>
      <c r="YA33" s="497"/>
      <c r="YB33" s="497"/>
      <c r="YC33" s="497"/>
      <c r="YD33" s="497"/>
      <c r="YE33" s="497"/>
      <c r="YF33" s="497"/>
      <c r="YG33" s="497"/>
      <c r="YH33" s="497"/>
      <c r="YI33" s="497"/>
      <c r="YJ33" s="497"/>
      <c r="YK33" s="497"/>
      <c r="YL33" s="497"/>
      <c r="YM33" s="497"/>
      <c r="YN33" s="497"/>
      <c r="YO33" s="497"/>
      <c r="YP33" s="497"/>
      <c r="YQ33" s="497"/>
      <c r="YR33" s="497"/>
      <c r="YS33" s="497"/>
      <c r="YT33" s="497"/>
      <c r="YU33" s="497"/>
      <c r="YV33" s="497"/>
      <c r="YW33" s="497"/>
      <c r="YX33" s="497"/>
      <c r="YY33" s="497"/>
      <c r="YZ33" s="497"/>
      <c r="ZA33" s="497"/>
      <c r="ZB33" s="497"/>
      <c r="ZC33" s="497"/>
      <c r="ZD33" s="497"/>
      <c r="ZE33" s="497"/>
      <c r="ZF33" s="497"/>
      <c r="ZG33" s="497"/>
      <c r="ZH33" s="497"/>
      <c r="ZI33" s="497"/>
      <c r="ZJ33" s="497"/>
      <c r="ZK33" s="497"/>
      <c r="ZL33" s="497"/>
      <c r="ZM33" s="497"/>
      <c r="ZN33" s="497"/>
      <c r="ZO33" s="497"/>
      <c r="ZP33" s="497"/>
      <c r="ZQ33" s="497"/>
      <c r="ZR33" s="497"/>
      <c r="ZS33" s="497"/>
      <c r="ZT33" s="497"/>
      <c r="ZU33" s="497"/>
      <c r="ZV33" s="497"/>
      <c r="ZW33" s="497"/>
      <c r="ZX33" s="497"/>
      <c r="ZY33" s="497"/>
      <c r="ZZ33" s="497"/>
      <c r="AAA33" s="497"/>
      <c r="AAB33" s="497"/>
      <c r="AAC33" s="497"/>
      <c r="AAD33" s="497"/>
      <c r="AAE33" s="497"/>
      <c r="AAF33" s="497"/>
      <c r="AAG33" s="497"/>
      <c r="AAH33" s="497"/>
      <c r="AAI33" s="497"/>
      <c r="AAJ33" s="497"/>
      <c r="AAK33" s="497"/>
      <c r="AAL33" s="497"/>
      <c r="AAM33" s="497"/>
      <c r="AAN33" s="497"/>
      <c r="AAO33" s="497"/>
      <c r="AAP33" s="497"/>
      <c r="AAQ33" s="497"/>
      <c r="AAR33" s="497"/>
      <c r="AAS33" s="497"/>
      <c r="AAT33" s="497"/>
      <c r="AAU33" s="497"/>
      <c r="AAV33" s="497"/>
      <c r="AAW33" s="497"/>
      <c r="AAX33" s="497"/>
      <c r="AAY33" s="497"/>
      <c r="AAZ33" s="497"/>
      <c r="ABA33" s="497"/>
      <c r="ABB33" s="497"/>
      <c r="ABC33" s="497"/>
      <c r="ABD33" s="497"/>
      <c r="ABE33" s="497"/>
      <c r="ABF33" s="497"/>
      <c r="ABG33" s="497"/>
      <c r="ABH33" s="497"/>
      <c r="ABI33" s="497"/>
      <c r="ABJ33" s="497"/>
      <c r="ABK33" s="497"/>
      <c r="ABL33" s="497"/>
      <c r="ABM33" s="497"/>
      <c r="ABN33" s="497"/>
      <c r="ABO33" s="497"/>
      <c r="ABP33" s="497"/>
      <c r="ABQ33" s="497"/>
      <c r="ABR33" s="497"/>
      <c r="ABS33" s="497"/>
      <c r="ABT33" s="497"/>
      <c r="ABU33" s="497"/>
      <c r="ABV33" s="497"/>
      <c r="ABW33" s="497"/>
      <c r="ABX33" s="497"/>
      <c r="ABY33" s="497"/>
      <c r="ABZ33" s="497"/>
      <c r="ACA33" s="497"/>
      <c r="ACB33" s="497"/>
      <c r="ACC33" s="497"/>
      <c r="ACD33" s="497"/>
      <c r="ACE33" s="497"/>
      <c r="ACF33" s="497"/>
      <c r="ACG33" s="497"/>
      <c r="ACH33" s="497"/>
      <c r="ACI33" s="497"/>
      <c r="ACJ33" s="497"/>
      <c r="ACK33" s="497"/>
      <c r="ACL33" s="497"/>
      <c r="ACM33" s="497"/>
      <c r="ACN33" s="497"/>
      <c r="ACO33" s="497"/>
      <c r="ACP33" s="497"/>
      <c r="ACQ33" s="497"/>
      <c r="ACR33" s="497"/>
      <c r="ACS33" s="497"/>
      <c r="ACT33" s="497"/>
      <c r="ACU33" s="497"/>
      <c r="ACV33" s="497"/>
      <c r="ACW33" s="497"/>
      <c r="ACX33" s="497"/>
      <c r="ACY33" s="497"/>
      <c r="ACZ33" s="497"/>
      <c r="ADA33" s="497"/>
      <c r="ADB33" s="497"/>
      <c r="ADC33" s="497"/>
      <c r="ADD33" s="497"/>
      <c r="ADE33" s="497"/>
      <c r="ADF33" s="497"/>
      <c r="ADG33" s="497"/>
      <c r="ADH33" s="497"/>
      <c r="ADI33" s="497"/>
      <c r="ADJ33" s="497"/>
      <c r="ADK33" s="497"/>
      <c r="ADL33" s="497"/>
      <c r="ADM33" s="497"/>
      <c r="ADN33" s="497"/>
      <c r="ADO33" s="497"/>
      <c r="ADP33" s="497"/>
      <c r="ADQ33" s="497"/>
      <c r="ADR33" s="497"/>
      <c r="ADS33" s="497"/>
      <c r="ADT33" s="497"/>
      <c r="ADU33" s="497"/>
      <c r="ADV33" s="497"/>
      <c r="ADW33" s="497"/>
      <c r="ADX33" s="497"/>
      <c r="ADY33" s="497"/>
      <c r="ADZ33" s="497"/>
      <c r="AEA33" s="497"/>
      <c r="AEB33" s="497"/>
      <c r="AEC33" s="497"/>
      <c r="AED33" s="497"/>
      <c r="AEE33" s="497"/>
      <c r="AEF33" s="497"/>
      <c r="AEG33" s="497"/>
      <c r="AEH33" s="497"/>
      <c r="AEI33" s="497"/>
      <c r="AEJ33" s="497"/>
      <c r="AEK33" s="497"/>
      <c r="AEL33" s="497"/>
      <c r="AEM33" s="497"/>
      <c r="AEN33" s="497"/>
      <c r="AEO33" s="497"/>
      <c r="AEP33" s="497"/>
      <c r="AEQ33" s="497"/>
      <c r="AER33" s="497"/>
      <c r="AES33" s="497"/>
      <c r="AET33" s="497"/>
      <c r="AEU33" s="497"/>
      <c r="AEV33" s="497"/>
      <c r="AEW33" s="497"/>
      <c r="AEX33" s="497"/>
      <c r="AEY33" s="497"/>
      <c r="AEZ33" s="497"/>
      <c r="AFA33" s="497"/>
      <c r="AFB33" s="497"/>
      <c r="AFC33" s="497"/>
      <c r="AFD33" s="497"/>
      <c r="AFE33" s="497"/>
      <c r="AFF33" s="497"/>
      <c r="AFG33" s="497"/>
      <c r="AFH33" s="497"/>
      <c r="AFI33" s="497"/>
      <c r="AFJ33" s="497"/>
      <c r="AFK33" s="497"/>
      <c r="AFL33" s="497"/>
      <c r="AFM33" s="497"/>
      <c r="AFN33" s="497"/>
      <c r="AFO33" s="497"/>
      <c r="AFP33" s="497"/>
      <c r="AFQ33" s="497"/>
      <c r="AFR33" s="497"/>
      <c r="AFS33" s="497"/>
      <c r="AFT33" s="497"/>
      <c r="AFU33" s="497"/>
      <c r="AFV33" s="497"/>
      <c r="AFW33" s="497"/>
      <c r="AFX33" s="497"/>
      <c r="AFY33" s="497"/>
      <c r="AFZ33" s="497"/>
      <c r="AGA33" s="497"/>
      <c r="AGB33" s="497"/>
      <c r="AGC33" s="497"/>
      <c r="AGD33" s="497"/>
      <c r="AGE33" s="497"/>
      <c r="AGF33" s="497"/>
      <c r="AGG33" s="497"/>
      <c r="AGH33" s="497"/>
      <c r="AGI33" s="497"/>
      <c r="AGJ33" s="497"/>
      <c r="AGK33" s="497"/>
      <c r="AGL33" s="497"/>
      <c r="AGM33" s="497"/>
      <c r="AGN33" s="497"/>
      <c r="AGO33" s="497"/>
      <c r="AGP33" s="497"/>
      <c r="AGQ33" s="497"/>
      <c r="AGR33" s="497"/>
      <c r="AGS33" s="497"/>
      <c r="AGT33" s="497"/>
      <c r="AGU33" s="497"/>
      <c r="AGV33" s="497"/>
      <c r="AGW33" s="497"/>
      <c r="AGX33" s="497"/>
      <c r="AGY33" s="497"/>
      <c r="AGZ33" s="497"/>
      <c r="AHA33" s="497"/>
      <c r="AHB33" s="497"/>
      <c r="AHC33" s="497"/>
      <c r="AHD33" s="497"/>
      <c r="AHE33" s="497"/>
      <c r="AHF33" s="497"/>
      <c r="AHG33" s="497"/>
      <c r="AHH33" s="497"/>
      <c r="AHI33" s="497"/>
      <c r="AHJ33" s="497"/>
      <c r="AHK33" s="497"/>
      <c r="AHL33" s="497"/>
      <c r="AHM33" s="497"/>
      <c r="AHN33" s="497"/>
      <c r="AHO33" s="497"/>
      <c r="AHP33" s="497"/>
      <c r="AHQ33" s="497"/>
      <c r="AHR33" s="497"/>
      <c r="AHS33" s="497"/>
      <c r="AHT33" s="497"/>
      <c r="AHU33" s="497"/>
      <c r="AHV33" s="497"/>
      <c r="AHW33" s="497"/>
      <c r="AHX33" s="497"/>
      <c r="AHY33" s="497"/>
      <c r="AHZ33" s="497"/>
      <c r="AIA33" s="497"/>
      <c r="AIB33" s="497"/>
      <c r="AIC33" s="497"/>
      <c r="AID33" s="497"/>
      <c r="AIE33" s="497"/>
      <c r="AIF33" s="497"/>
      <c r="AIG33" s="497"/>
      <c r="AIH33" s="497"/>
      <c r="AII33" s="497"/>
      <c r="AIJ33" s="497"/>
      <c r="AIK33" s="497"/>
      <c r="AIL33" s="497"/>
      <c r="AIM33" s="497"/>
      <c r="AIN33" s="497"/>
      <c r="AIO33" s="497"/>
      <c r="AIP33" s="497"/>
      <c r="AIQ33" s="497"/>
      <c r="AIR33" s="497"/>
      <c r="AIS33" s="497"/>
      <c r="AIT33" s="497"/>
      <c r="AIU33" s="497"/>
      <c r="AIV33" s="497"/>
      <c r="AIW33" s="497"/>
      <c r="AIX33" s="497"/>
      <c r="AIY33" s="497"/>
      <c r="AIZ33" s="497"/>
      <c r="AJA33" s="497"/>
      <c r="AJB33" s="497"/>
      <c r="AJC33" s="497"/>
      <c r="AJD33" s="497"/>
      <c r="AJE33" s="497"/>
      <c r="AJF33" s="497"/>
      <c r="AJG33" s="497"/>
      <c r="AJH33" s="497"/>
      <c r="AJI33" s="497"/>
      <c r="AJJ33" s="497"/>
      <c r="AJK33" s="497"/>
      <c r="AJL33" s="497"/>
      <c r="AJM33" s="497"/>
      <c r="AJN33" s="497"/>
      <c r="AJO33" s="497"/>
      <c r="AJP33" s="497"/>
      <c r="AJQ33" s="497"/>
      <c r="AJR33" s="497"/>
      <c r="AJS33" s="497"/>
      <c r="AJT33" s="497"/>
      <c r="AJU33" s="497"/>
      <c r="AJV33" s="497"/>
      <c r="AJW33" s="497"/>
      <c r="AJX33" s="497"/>
      <c r="AJY33" s="497"/>
      <c r="AJZ33" s="497"/>
      <c r="AKA33" s="497"/>
      <c r="AKB33" s="497"/>
      <c r="AKC33" s="497"/>
      <c r="AKD33" s="497"/>
      <c r="AKE33" s="497"/>
      <c r="AKF33" s="497"/>
      <c r="AKG33" s="497"/>
      <c r="AKH33" s="497"/>
      <c r="AKI33" s="497"/>
      <c r="AKJ33" s="497"/>
      <c r="AKK33" s="497"/>
      <c r="AKL33" s="497"/>
      <c r="AKM33" s="497"/>
      <c r="AKN33" s="497"/>
      <c r="AKO33" s="497"/>
      <c r="AKP33" s="497"/>
      <c r="AKQ33" s="497"/>
      <c r="AKR33" s="497"/>
      <c r="AKS33" s="497"/>
      <c r="AKT33" s="497"/>
      <c r="AKU33" s="497"/>
      <c r="AKV33" s="497"/>
      <c r="AKW33" s="497"/>
      <c r="AKX33" s="497"/>
      <c r="AKY33" s="497"/>
      <c r="AKZ33" s="497"/>
      <c r="ALA33" s="497"/>
      <c r="ALB33" s="497"/>
      <c r="ALC33" s="497"/>
      <c r="ALD33" s="497"/>
      <c r="ALE33" s="497"/>
      <c r="ALF33" s="497"/>
      <c r="ALG33" s="497"/>
      <c r="ALH33" s="497"/>
      <c r="ALI33" s="497"/>
      <c r="ALJ33" s="497"/>
      <c r="ALK33" s="497"/>
      <c r="ALL33" s="497"/>
      <c r="ALM33" s="497"/>
      <c r="ALN33" s="497"/>
      <c r="ALO33" s="497"/>
      <c r="ALP33" s="497"/>
      <c r="ALQ33" s="497"/>
      <c r="ALR33" s="497"/>
      <c r="ALS33" s="497"/>
      <c r="ALT33" s="497"/>
      <c r="ALU33" s="497"/>
      <c r="ALV33" s="497"/>
      <c r="ALW33" s="497"/>
      <c r="ALX33" s="497"/>
      <c r="ALY33" s="497"/>
      <c r="ALZ33" s="497"/>
      <c r="AMA33" s="497"/>
      <c r="AMB33" s="497"/>
      <c r="AMC33" s="497"/>
      <c r="AMD33" s="497"/>
      <c r="AME33" s="497"/>
      <c r="AMF33" s="497"/>
      <c r="AMG33" s="497"/>
      <c r="AMH33" s="497"/>
      <c r="AMI33" s="497"/>
      <c r="AMJ33" s="497"/>
      <c r="AMK33" s="497"/>
      <c r="AML33" s="497"/>
      <c r="AMM33" s="497"/>
      <c r="AMN33" s="497"/>
      <c r="AMO33" s="497"/>
      <c r="AMP33" s="497"/>
      <c r="AMQ33" s="497"/>
      <c r="AMR33" s="497"/>
      <c r="AMS33" s="497"/>
      <c r="AMT33" s="497"/>
      <c r="AMU33" s="497"/>
      <c r="AMV33" s="497"/>
      <c r="AMW33" s="497"/>
      <c r="AMX33" s="497"/>
      <c r="AMY33" s="497"/>
      <c r="AMZ33" s="497"/>
      <c r="ANA33" s="497"/>
      <c r="ANB33" s="497"/>
      <c r="ANC33" s="497"/>
      <c r="AND33" s="497"/>
      <c r="ANE33" s="497"/>
      <c r="ANF33" s="497"/>
      <c r="ANG33" s="497"/>
      <c r="ANH33" s="497"/>
      <c r="ANI33" s="497"/>
      <c r="ANJ33" s="497"/>
      <c r="ANK33" s="497"/>
      <c r="ANL33" s="497"/>
      <c r="ANM33" s="497"/>
      <c r="ANN33" s="497"/>
      <c r="ANO33" s="497"/>
      <c r="ANP33" s="497"/>
      <c r="ANQ33" s="497"/>
      <c r="ANR33" s="497"/>
      <c r="ANS33" s="497"/>
      <c r="ANT33" s="497"/>
      <c r="ANU33" s="497"/>
      <c r="ANV33" s="497"/>
      <c r="ANW33" s="497"/>
      <c r="ANX33" s="497"/>
      <c r="ANY33" s="497"/>
      <c r="ANZ33" s="497"/>
      <c r="AOA33" s="497"/>
      <c r="AOB33" s="497"/>
      <c r="AOC33" s="497"/>
      <c r="AOD33" s="497"/>
      <c r="AOE33" s="497"/>
      <c r="AOF33" s="497"/>
      <c r="AOG33" s="497"/>
      <c r="AOH33" s="497"/>
      <c r="AOI33" s="497"/>
      <c r="AOJ33" s="497"/>
      <c r="AOK33" s="497"/>
      <c r="AOL33" s="497"/>
      <c r="AOM33" s="497"/>
      <c r="AON33" s="497"/>
      <c r="AOO33" s="497"/>
      <c r="AOP33" s="497"/>
      <c r="AOQ33" s="497"/>
      <c r="AOR33" s="497"/>
      <c r="AOS33" s="497"/>
      <c r="AOT33" s="497"/>
      <c r="AOU33" s="497"/>
      <c r="AOV33" s="497"/>
      <c r="AOW33" s="497"/>
      <c r="AOX33" s="497"/>
      <c r="AOY33" s="497"/>
      <c r="AOZ33" s="497"/>
      <c r="APA33" s="497"/>
      <c r="APB33" s="497"/>
      <c r="APC33" s="497"/>
      <c r="APD33" s="497"/>
      <c r="APE33" s="497"/>
      <c r="APF33" s="497"/>
      <c r="APG33" s="497"/>
      <c r="APH33" s="497"/>
      <c r="API33" s="497"/>
      <c r="APJ33" s="497"/>
      <c r="APK33" s="497"/>
      <c r="APL33" s="497"/>
      <c r="APM33" s="497"/>
      <c r="APN33" s="497"/>
      <c r="APO33" s="497"/>
      <c r="APP33" s="497"/>
      <c r="APQ33" s="497"/>
      <c r="APR33" s="497"/>
      <c r="APS33" s="497"/>
      <c r="APT33" s="497"/>
      <c r="APU33" s="497"/>
      <c r="APV33" s="497"/>
      <c r="APW33" s="497"/>
      <c r="APX33" s="497"/>
      <c r="APY33" s="497"/>
      <c r="APZ33" s="497"/>
      <c r="AQA33" s="497"/>
      <c r="AQB33" s="497"/>
      <c r="AQC33" s="497"/>
      <c r="AQD33" s="497"/>
      <c r="AQE33" s="497"/>
      <c r="AQF33" s="497"/>
      <c r="AQG33" s="497"/>
      <c r="AQH33" s="497"/>
      <c r="AQI33" s="497"/>
      <c r="AQJ33" s="497"/>
      <c r="AQK33" s="497"/>
      <c r="AQL33" s="497"/>
      <c r="AQM33" s="497"/>
      <c r="AQN33" s="497"/>
      <c r="AQO33" s="497"/>
      <c r="AQP33" s="497"/>
      <c r="AQQ33" s="497"/>
      <c r="AQR33" s="497"/>
      <c r="AQS33" s="497"/>
      <c r="AQT33" s="497"/>
      <c r="AQU33" s="497"/>
      <c r="AQV33" s="497"/>
      <c r="AQW33" s="497"/>
      <c r="AQX33" s="497"/>
      <c r="AQY33" s="497"/>
      <c r="AQZ33" s="497"/>
      <c r="ARA33" s="497"/>
      <c r="ARB33" s="497"/>
      <c r="ARC33" s="497"/>
      <c r="ARD33" s="497"/>
      <c r="ARE33" s="497"/>
      <c r="ARF33" s="497"/>
      <c r="ARG33" s="497"/>
      <c r="ARH33" s="497"/>
      <c r="ARI33" s="497"/>
      <c r="ARJ33" s="497"/>
      <c r="ARK33" s="497"/>
      <c r="ARL33" s="497"/>
      <c r="ARM33" s="497"/>
      <c r="ARN33" s="497"/>
      <c r="ARO33" s="497"/>
      <c r="ARP33" s="497"/>
      <c r="ARQ33" s="497"/>
      <c r="ARR33" s="497"/>
      <c r="ARS33" s="497"/>
      <c r="ART33" s="497"/>
      <c r="ARU33" s="497"/>
      <c r="ARV33" s="497"/>
      <c r="ARW33" s="497"/>
      <c r="ARX33" s="497"/>
      <c r="ARY33" s="497"/>
      <c r="ARZ33" s="497"/>
      <c r="ASA33" s="497"/>
      <c r="ASB33" s="497"/>
      <c r="ASC33" s="497"/>
      <c r="ASD33" s="497"/>
      <c r="ASE33" s="497"/>
      <c r="ASF33" s="497"/>
      <c r="ASG33" s="497"/>
      <c r="ASH33" s="497"/>
      <c r="ASI33" s="497"/>
      <c r="ASJ33" s="497"/>
      <c r="ASK33" s="497"/>
      <c r="ASL33" s="497"/>
      <c r="ASM33" s="497"/>
      <c r="ASN33" s="497"/>
      <c r="ASO33" s="497"/>
      <c r="ASP33" s="497"/>
      <c r="ASQ33" s="497"/>
      <c r="ASR33" s="497"/>
      <c r="ASS33" s="497"/>
      <c r="AST33" s="497"/>
      <c r="ASU33" s="497"/>
      <c r="ASV33" s="497"/>
      <c r="ASW33" s="497"/>
      <c r="ASX33" s="497"/>
      <c r="ASY33" s="497"/>
      <c r="ASZ33" s="497"/>
      <c r="ATA33" s="497"/>
      <c r="ATB33" s="497"/>
      <c r="ATC33" s="497"/>
      <c r="ATD33" s="497"/>
      <c r="ATE33" s="497"/>
      <c r="ATF33" s="497"/>
      <c r="ATG33" s="497"/>
      <c r="ATH33" s="497"/>
      <c r="ATI33" s="497"/>
      <c r="ATJ33" s="497"/>
      <c r="ATK33" s="497"/>
      <c r="ATL33" s="497"/>
      <c r="ATM33" s="497"/>
      <c r="ATN33" s="497"/>
      <c r="ATO33" s="497"/>
      <c r="ATP33" s="497"/>
      <c r="ATQ33" s="497"/>
      <c r="ATR33" s="497"/>
      <c r="ATS33" s="497"/>
      <c r="ATT33" s="497"/>
      <c r="ATU33" s="497"/>
      <c r="ATV33" s="497"/>
      <c r="ATW33" s="497"/>
      <c r="ATX33" s="497"/>
      <c r="ATY33" s="497"/>
      <c r="ATZ33" s="497"/>
      <c r="AUA33" s="497"/>
      <c r="AUB33" s="497"/>
      <c r="AUC33" s="497"/>
      <c r="AUD33" s="497"/>
      <c r="AUE33" s="497"/>
      <c r="AUF33" s="497"/>
      <c r="AUG33" s="497"/>
      <c r="AUH33" s="497"/>
      <c r="AUI33" s="497"/>
      <c r="AUJ33" s="497"/>
      <c r="AUK33" s="497"/>
      <c r="AUL33" s="497"/>
      <c r="AUM33" s="497"/>
      <c r="AUN33" s="497"/>
      <c r="AUO33" s="497"/>
      <c r="AUP33" s="497"/>
      <c r="AUQ33" s="497"/>
      <c r="AUR33" s="497"/>
      <c r="AUS33" s="497"/>
      <c r="AUT33" s="497"/>
      <c r="AUU33" s="497"/>
      <c r="AUV33" s="497"/>
      <c r="AUW33" s="497"/>
      <c r="AUX33" s="497"/>
      <c r="AUY33" s="497"/>
      <c r="AUZ33" s="497"/>
      <c r="AVA33" s="497"/>
      <c r="AVB33" s="497"/>
      <c r="AVC33" s="497"/>
      <c r="AVD33" s="497"/>
      <c r="AVE33" s="497"/>
      <c r="AVF33" s="497"/>
      <c r="AVG33" s="497"/>
      <c r="AVH33" s="497"/>
      <c r="AVI33" s="497"/>
      <c r="AVJ33" s="497"/>
      <c r="AVK33" s="497"/>
      <c r="AVL33" s="497"/>
      <c r="AVM33" s="497"/>
      <c r="AVN33" s="497"/>
      <c r="AVO33" s="497"/>
      <c r="AVP33" s="497"/>
      <c r="AVQ33" s="497"/>
      <c r="AVR33" s="497"/>
      <c r="AVS33" s="497"/>
      <c r="AVT33" s="497"/>
      <c r="AVU33" s="497"/>
      <c r="AVV33" s="497"/>
      <c r="AVW33" s="497"/>
      <c r="AVX33" s="497"/>
      <c r="AVY33" s="497"/>
      <c r="AVZ33" s="497"/>
      <c r="AWA33" s="497"/>
      <c r="AWB33" s="497"/>
      <c r="AWC33" s="497"/>
      <c r="AWD33" s="497"/>
      <c r="AWE33" s="497"/>
      <c r="AWF33" s="497"/>
      <c r="AWG33" s="497"/>
      <c r="AWH33" s="497"/>
      <c r="AWI33" s="497"/>
      <c r="AWJ33" s="497"/>
      <c r="AWK33" s="497"/>
      <c r="AWL33" s="497"/>
      <c r="AWM33" s="497"/>
      <c r="AWN33" s="497"/>
      <c r="AWO33" s="497"/>
      <c r="AWP33" s="497"/>
      <c r="AWQ33" s="497"/>
      <c r="AWR33" s="497"/>
      <c r="AWS33" s="497"/>
      <c r="AWT33" s="497"/>
      <c r="AWU33" s="497"/>
      <c r="AWV33" s="497"/>
      <c r="AWW33" s="497"/>
      <c r="AWX33" s="497"/>
      <c r="AWY33" s="497"/>
      <c r="AWZ33" s="497"/>
      <c r="AXA33" s="497"/>
      <c r="AXB33" s="497"/>
      <c r="AXC33" s="497"/>
      <c r="AXD33" s="497"/>
      <c r="AXE33" s="497"/>
      <c r="AXF33" s="497"/>
      <c r="AXG33" s="497"/>
      <c r="AXH33" s="497"/>
      <c r="AXI33" s="497"/>
      <c r="AXJ33" s="497"/>
      <c r="AXK33" s="497"/>
      <c r="AXL33" s="497"/>
      <c r="AXM33" s="497"/>
      <c r="AXN33" s="497"/>
      <c r="AXO33" s="497"/>
      <c r="AXP33" s="497"/>
      <c r="AXQ33" s="497"/>
      <c r="AXR33" s="497"/>
      <c r="AXS33" s="497"/>
      <c r="AXT33" s="497"/>
      <c r="AXU33" s="497"/>
      <c r="AXV33" s="497"/>
      <c r="AXW33" s="497"/>
      <c r="AXX33" s="497"/>
      <c r="AXY33" s="497"/>
      <c r="AXZ33" s="497"/>
      <c r="AYA33" s="497"/>
      <c r="AYB33" s="497"/>
      <c r="AYC33" s="497"/>
      <c r="AYD33" s="497"/>
      <c r="AYE33" s="497"/>
      <c r="AYF33" s="497"/>
      <c r="AYG33" s="497"/>
      <c r="AYH33" s="497"/>
      <c r="AYI33" s="497"/>
      <c r="AYJ33" s="497"/>
      <c r="AYK33" s="497"/>
      <c r="AYL33" s="497"/>
      <c r="AYM33" s="497"/>
      <c r="AYN33" s="497"/>
      <c r="AYO33" s="497"/>
      <c r="AYP33" s="497"/>
      <c r="AYQ33" s="497"/>
      <c r="AYR33" s="497"/>
      <c r="AYS33" s="497"/>
      <c r="AYT33" s="497"/>
      <c r="AYU33" s="497"/>
      <c r="AYV33" s="497"/>
      <c r="AYW33" s="497"/>
      <c r="AYX33" s="497"/>
      <c r="AYY33" s="497"/>
      <c r="AYZ33" s="497"/>
      <c r="AZA33" s="497"/>
      <c r="AZB33" s="497"/>
      <c r="AZC33" s="497"/>
      <c r="AZD33" s="497"/>
      <c r="AZE33" s="497"/>
      <c r="AZF33" s="497"/>
      <c r="AZG33" s="497"/>
      <c r="AZH33" s="497"/>
      <c r="AZI33" s="497"/>
      <c r="AZJ33" s="497"/>
      <c r="AZK33" s="497"/>
      <c r="AZL33" s="497"/>
      <c r="AZM33" s="497"/>
      <c r="AZN33" s="497"/>
      <c r="AZO33" s="497"/>
      <c r="AZP33" s="497"/>
      <c r="AZQ33" s="497"/>
      <c r="AZR33" s="497"/>
      <c r="AZS33" s="497"/>
      <c r="AZT33" s="497"/>
      <c r="AZU33" s="497"/>
      <c r="AZV33" s="497"/>
      <c r="AZW33" s="497"/>
      <c r="AZX33" s="497"/>
      <c r="AZY33" s="497"/>
      <c r="AZZ33" s="497"/>
      <c r="BAA33" s="497"/>
      <c r="BAB33" s="497"/>
      <c r="BAC33" s="497"/>
      <c r="BAD33" s="497"/>
      <c r="BAE33" s="497"/>
      <c r="BAF33" s="497"/>
      <c r="BAG33" s="497"/>
      <c r="BAH33" s="497"/>
      <c r="BAI33" s="497"/>
      <c r="BAJ33" s="497"/>
      <c r="BAK33" s="497"/>
      <c r="BAL33" s="497"/>
      <c r="BAM33" s="497"/>
      <c r="BAN33" s="497"/>
      <c r="BAO33" s="497"/>
      <c r="BAP33" s="497"/>
      <c r="BAQ33" s="497"/>
      <c r="BAR33" s="497"/>
      <c r="BAS33" s="497"/>
      <c r="BAT33" s="497"/>
      <c r="BAU33" s="497"/>
      <c r="BAV33" s="497"/>
      <c r="BAW33" s="497"/>
      <c r="BAX33" s="497"/>
      <c r="BAY33" s="497"/>
      <c r="BAZ33" s="497"/>
      <c r="BBA33" s="497"/>
      <c r="BBB33" s="497"/>
      <c r="BBC33" s="497"/>
      <c r="BBD33" s="497"/>
      <c r="BBE33" s="497"/>
      <c r="BBF33" s="497"/>
      <c r="BBG33" s="497"/>
      <c r="BBH33" s="497"/>
      <c r="BBI33" s="497"/>
      <c r="BBJ33" s="497"/>
      <c r="BBK33" s="497"/>
      <c r="BBL33" s="497"/>
      <c r="BBM33" s="497"/>
      <c r="BBN33" s="497"/>
      <c r="BBO33" s="497"/>
      <c r="BBP33" s="497"/>
      <c r="BBQ33" s="497"/>
      <c r="BBR33" s="497"/>
      <c r="BBS33" s="497"/>
      <c r="BBT33" s="497"/>
      <c r="BBU33" s="497"/>
      <c r="BBV33" s="497"/>
      <c r="BBW33" s="497"/>
      <c r="BBX33" s="497"/>
      <c r="BBY33" s="497"/>
      <c r="BBZ33" s="497"/>
      <c r="BCA33" s="497"/>
      <c r="BCB33" s="497"/>
      <c r="BCC33" s="497"/>
      <c r="BCD33" s="497"/>
      <c r="BCE33" s="497"/>
      <c r="BCF33" s="497"/>
      <c r="BCG33" s="497"/>
      <c r="BCH33" s="497"/>
      <c r="BCI33" s="497"/>
      <c r="BCJ33" s="497"/>
      <c r="BCK33" s="497"/>
      <c r="BCL33" s="497"/>
      <c r="BCM33" s="497"/>
      <c r="BCN33" s="497"/>
      <c r="BCO33" s="497"/>
      <c r="BCP33" s="497"/>
      <c r="BCQ33" s="497"/>
      <c r="BCR33" s="497"/>
      <c r="BCS33" s="497"/>
      <c r="BCT33" s="497"/>
      <c r="BCU33" s="497"/>
      <c r="BCV33" s="497"/>
      <c r="BCW33" s="497"/>
      <c r="BCX33" s="497"/>
      <c r="BCY33" s="497"/>
      <c r="BCZ33" s="497"/>
      <c r="BDA33" s="497"/>
      <c r="BDB33" s="497"/>
      <c r="BDC33" s="497"/>
      <c r="BDD33" s="497"/>
      <c r="BDE33" s="497"/>
      <c r="BDF33" s="497"/>
      <c r="BDG33" s="497"/>
      <c r="BDH33" s="497"/>
      <c r="BDI33" s="497"/>
      <c r="BDJ33" s="497"/>
      <c r="BDK33" s="497"/>
      <c r="BDL33" s="497"/>
      <c r="BDM33" s="497"/>
      <c r="BDN33" s="497"/>
      <c r="BDO33" s="497"/>
      <c r="BDP33" s="497"/>
      <c r="BDQ33" s="497"/>
      <c r="BDR33" s="497"/>
      <c r="BDS33" s="497"/>
      <c r="BDT33" s="497"/>
      <c r="BDU33" s="497"/>
      <c r="BDV33" s="497"/>
      <c r="BDW33" s="497"/>
      <c r="BDX33" s="497"/>
      <c r="BDY33" s="497"/>
      <c r="BDZ33" s="497"/>
      <c r="BEA33" s="497"/>
      <c r="BEB33" s="497"/>
      <c r="BEC33" s="497"/>
      <c r="BED33" s="497"/>
      <c r="BEE33" s="497"/>
      <c r="BEF33" s="497"/>
      <c r="BEG33" s="497"/>
      <c r="BEH33" s="497"/>
      <c r="BEI33" s="497"/>
      <c r="BEJ33" s="497"/>
      <c r="BEK33" s="497"/>
      <c r="BEL33" s="497"/>
      <c r="BEM33" s="497"/>
      <c r="BEN33" s="497"/>
      <c r="BEO33" s="497"/>
      <c r="BEP33" s="497"/>
      <c r="BEQ33" s="497"/>
      <c r="BER33" s="497"/>
      <c r="BES33" s="497"/>
      <c r="BET33" s="497"/>
      <c r="BEU33" s="497"/>
      <c r="BEV33" s="497"/>
      <c r="BEW33" s="497"/>
      <c r="BEX33" s="497"/>
      <c r="BEY33" s="497"/>
      <c r="BEZ33" s="497"/>
      <c r="BFA33" s="497"/>
      <c r="BFB33" s="497"/>
      <c r="BFC33" s="497"/>
      <c r="BFD33" s="497"/>
      <c r="BFE33" s="497"/>
      <c r="BFF33" s="497"/>
      <c r="BFG33" s="497"/>
      <c r="BFH33" s="497"/>
      <c r="BFI33" s="497"/>
      <c r="BFJ33" s="497"/>
      <c r="BFK33" s="497"/>
      <c r="BFL33" s="497"/>
      <c r="BFM33" s="497"/>
      <c r="BFN33" s="497"/>
      <c r="BFO33" s="497"/>
      <c r="BFP33" s="497"/>
      <c r="BFQ33" s="497"/>
      <c r="BFR33" s="497"/>
      <c r="BFS33" s="497"/>
      <c r="BFT33" s="497"/>
      <c r="BFU33" s="497"/>
      <c r="BFV33" s="497"/>
      <c r="BFW33" s="497"/>
      <c r="BFX33" s="497"/>
      <c r="BFY33" s="497"/>
      <c r="BFZ33" s="497"/>
      <c r="BGA33" s="497"/>
      <c r="BGB33" s="497"/>
      <c r="BGC33" s="497"/>
      <c r="BGD33" s="497"/>
      <c r="BGE33" s="497"/>
      <c r="BGF33" s="497"/>
      <c r="BGG33" s="497"/>
      <c r="BGH33" s="497"/>
      <c r="BGI33" s="497"/>
      <c r="BGJ33" s="497"/>
      <c r="BGK33" s="497"/>
      <c r="BGL33" s="497"/>
      <c r="BGM33" s="497"/>
      <c r="BGN33" s="497"/>
      <c r="BGO33" s="497"/>
      <c r="BGP33" s="497"/>
      <c r="BGQ33" s="497"/>
      <c r="BGR33" s="497"/>
      <c r="BGS33" s="497"/>
      <c r="BGT33" s="497"/>
      <c r="BGU33" s="497"/>
      <c r="BGV33" s="497"/>
      <c r="BGW33" s="497"/>
      <c r="BGX33" s="497"/>
      <c r="BGY33" s="497"/>
      <c r="BGZ33" s="497"/>
      <c r="BHA33" s="497"/>
      <c r="BHB33" s="497"/>
      <c r="BHC33" s="497"/>
      <c r="BHD33" s="497"/>
      <c r="BHE33" s="497"/>
      <c r="BHF33" s="497"/>
      <c r="BHG33" s="497"/>
      <c r="BHH33" s="497"/>
      <c r="BHI33" s="497"/>
      <c r="BHJ33" s="497"/>
      <c r="BHK33" s="497"/>
      <c r="BHL33" s="497"/>
      <c r="BHM33" s="497"/>
      <c r="BHN33" s="497"/>
      <c r="BHO33" s="497"/>
      <c r="BHP33" s="497"/>
      <c r="BHQ33" s="497"/>
      <c r="BHR33" s="497"/>
      <c r="BHS33" s="497"/>
      <c r="BHT33" s="497"/>
      <c r="BHU33" s="497"/>
      <c r="BHV33" s="497"/>
      <c r="BHW33" s="497"/>
      <c r="BHX33" s="497"/>
      <c r="BHY33" s="497"/>
      <c r="BHZ33" s="497"/>
      <c r="BIA33" s="497"/>
      <c r="BIB33" s="497"/>
      <c r="BIC33" s="497"/>
      <c r="BID33" s="497"/>
      <c r="BIE33" s="497"/>
      <c r="BIF33" s="497"/>
      <c r="BIG33" s="497"/>
      <c r="BIH33" s="497"/>
      <c r="BII33" s="497"/>
      <c r="BIJ33" s="497"/>
      <c r="BIK33" s="497"/>
      <c r="BIL33" s="497"/>
      <c r="BIM33" s="497"/>
      <c r="BIN33" s="497"/>
      <c r="BIO33" s="497"/>
      <c r="BIP33" s="497"/>
      <c r="BIQ33" s="497"/>
      <c r="BIR33" s="497"/>
      <c r="BIS33" s="497"/>
      <c r="BIT33" s="497"/>
      <c r="BIU33" s="497"/>
      <c r="BIV33" s="497"/>
      <c r="BIW33" s="497"/>
      <c r="BIX33" s="497"/>
      <c r="BIY33" s="497"/>
      <c r="BIZ33" s="497"/>
      <c r="BJA33" s="497"/>
      <c r="BJB33" s="497"/>
      <c r="BJC33" s="497"/>
      <c r="BJD33" s="497"/>
      <c r="BJE33" s="497"/>
      <c r="BJF33" s="497"/>
      <c r="BJG33" s="497"/>
      <c r="BJH33" s="497"/>
      <c r="BJI33" s="497"/>
      <c r="BJJ33" s="497"/>
      <c r="BJK33" s="497"/>
      <c r="BJL33" s="497"/>
      <c r="BJM33" s="497"/>
      <c r="BJN33" s="497"/>
      <c r="BJO33" s="497"/>
      <c r="BJP33" s="497"/>
      <c r="BJQ33" s="497"/>
      <c r="BJR33" s="497"/>
      <c r="BJS33" s="497"/>
      <c r="BJT33" s="497"/>
      <c r="BJU33" s="497"/>
      <c r="BJV33" s="497"/>
      <c r="BJW33" s="497"/>
      <c r="BJX33" s="497"/>
      <c r="BJY33" s="497"/>
      <c r="BJZ33" s="497"/>
      <c r="BKA33" s="497"/>
      <c r="BKB33" s="497"/>
      <c r="BKC33" s="497"/>
      <c r="BKD33" s="497"/>
      <c r="BKE33" s="497"/>
      <c r="BKF33" s="497"/>
      <c r="BKG33" s="497"/>
      <c r="BKH33" s="497"/>
      <c r="BKI33" s="497"/>
      <c r="BKJ33" s="497"/>
      <c r="BKK33" s="497"/>
      <c r="BKL33" s="497"/>
      <c r="BKM33" s="497"/>
      <c r="BKN33" s="497"/>
      <c r="BKO33" s="497"/>
      <c r="BKP33" s="497"/>
      <c r="BKQ33" s="497"/>
      <c r="BKR33" s="497"/>
      <c r="BKS33" s="497"/>
      <c r="BKT33" s="497"/>
      <c r="BKU33" s="497"/>
      <c r="BKV33" s="497"/>
      <c r="BKW33" s="497"/>
      <c r="BKX33" s="497"/>
      <c r="BKY33" s="497"/>
      <c r="BKZ33" s="497"/>
      <c r="BLA33" s="497"/>
      <c r="BLB33" s="497"/>
      <c r="BLC33" s="497"/>
      <c r="BLD33" s="497"/>
      <c r="BLE33" s="497"/>
      <c r="BLF33" s="497"/>
      <c r="BLG33" s="497"/>
      <c r="BLH33" s="497"/>
      <c r="BLI33" s="497"/>
      <c r="BLJ33" s="497"/>
      <c r="BLK33" s="497"/>
      <c r="BLL33" s="497"/>
      <c r="BLM33" s="497"/>
      <c r="BLN33" s="497"/>
      <c r="BLO33" s="497"/>
      <c r="BLP33" s="497"/>
      <c r="BLQ33" s="497"/>
      <c r="BLR33" s="497"/>
      <c r="BLS33" s="497"/>
      <c r="BLT33" s="497"/>
      <c r="BLU33" s="497"/>
      <c r="BLV33" s="497"/>
      <c r="BLW33" s="497"/>
      <c r="BLX33" s="497"/>
      <c r="BLY33" s="497"/>
      <c r="BLZ33" s="497"/>
      <c r="BMA33" s="497"/>
      <c r="BMB33" s="497"/>
      <c r="BMC33" s="497"/>
      <c r="BMD33" s="497"/>
      <c r="BME33" s="497"/>
      <c r="BMF33" s="497"/>
      <c r="BMG33" s="497"/>
      <c r="BMH33" s="497"/>
      <c r="BMI33" s="497"/>
      <c r="BMJ33" s="497"/>
      <c r="BMK33" s="497"/>
      <c r="BML33" s="497"/>
      <c r="BMM33" s="497"/>
      <c r="BMN33" s="497"/>
      <c r="BMO33" s="497"/>
      <c r="BMP33" s="497"/>
      <c r="BMQ33" s="497"/>
      <c r="BMR33" s="497"/>
      <c r="BMS33" s="497"/>
      <c r="BMT33" s="497"/>
      <c r="BMU33" s="497"/>
      <c r="BMV33" s="497"/>
      <c r="BMW33" s="497"/>
      <c r="BMX33" s="497"/>
      <c r="BMY33" s="497"/>
      <c r="BMZ33" s="497"/>
      <c r="BNA33" s="497"/>
      <c r="BNB33" s="497"/>
      <c r="BNC33" s="497"/>
      <c r="BND33" s="497"/>
      <c r="BNE33" s="497"/>
      <c r="BNF33" s="497"/>
      <c r="BNG33" s="497"/>
      <c r="BNH33" s="497"/>
      <c r="BNI33" s="497"/>
      <c r="BNJ33" s="497"/>
      <c r="BNK33" s="497"/>
      <c r="BNL33" s="497"/>
      <c r="BNM33" s="497"/>
      <c r="BNN33" s="497"/>
      <c r="BNO33" s="497"/>
      <c r="BNP33" s="497"/>
      <c r="BNQ33" s="497"/>
      <c r="BNR33" s="497"/>
      <c r="BNS33" s="497"/>
      <c r="BNT33" s="497"/>
      <c r="BNU33" s="497"/>
      <c r="BNV33" s="497"/>
      <c r="BNW33" s="497"/>
      <c r="BNX33" s="497"/>
      <c r="BNY33" s="497"/>
      <c r="BNZ33" s="497"/>
      <c r="BOA33" s="497"/>
      <c r="BOB33" s="497"/>
      <c r="BOC33" s="497"/>
      <c r="BOD33" s="497"/>
      <c r="BOE33" s="497"/>
      <c r="BOF33" s="497"/>
      <c r="BOG33" s="497"/>
      <c r="BOH33" s="497"/>
      <c r="BOI33" s="497"/>
      <c r="BOJ33" s="497"/>
      <c r="BOK33" s="497"/>
      <c r="BOL33" s="497"/>
      <c r="BOM33" s="497"/>
      <c r="BON33" s="497"/>
      <c r="BOO33" s="497"/>
      <c r="BOP33" s="497"/>
      <c r="BOQ33" s="497"/>
      <c r="BOR33" s="497"/>
      <c r="BOS33" s="497"/>
      <c r="BOT33" s="497"/>
      <c r="BOU33" s="497"/>
      <c r="BOV33" s="497"/>
      <c r="BOW33" s="497"/>
      <c r="BOX33" s="497"/>
      <c r="BOY33" s="497"/>
      <c r="BOZ33" s="497"/>
      <c r="BPA33" s="497"/>
      <c r="BPB33" s="497"/>
      <c r="BPC33" s="497"/>
      <c r="BPD33" s="497"/>
      <c r="BPE33" s="497"/>
      <c r="BPF33" s="497"/>
      <c r="BPG33" s="497"/>
      <c r="BPH33" s="497"/>
      <c r="BPI33" s="497"/>
      <c r="BPJ33" s="497"/>
      <c r="BPK33" s="497"/>
      <c r="BPL33" s="497"/>
      <c r="BPM33" s="497"/>
      <c r="BPN33" s="497"/>
      <c r="BPO33" s="497"/>
      <c r="BPP33" s="497"/>
      <c r="BPQ33" s="497"/>
      <c r="BPR33" s="497"/>
      <c r="BPS33" s="497"/>
      <c r="BPT33" s="497"/>
      <c r="BPU33" s="497"/>
      <c r="BPV33" s="497"/>
      <c r="BPW33" s="497"/>
      <c r="BPX33" s="497"/>
      <c r="BPY33" s="497"/>
      <c r="BPZ33" s="497"/>
      <c r="BQA33" s="497"/>
      <c r="BQB33" s="497"/>
      <c r="BQC33" s="497"/>
      <c r="BQD33" s="497"/>
      <c r="BQE33" s="497"/>
      <c r="BQF33" s="497"/>
      <c r="BQG33" s="497"/>
      <c r="BQH33" s="497"/>
      <c r="BQI33" s="497"/>
      <c r="BQJ33" s="497"/>
      <c r="BQK33" s="497"/>
      <c r="BQL33" s="497"/>
      <c r="BQM33" s="497"/>
      <c r="BQN33" s="497"/>
      <c r="BQO33" s="497"/>
      <c r="BQP33" s="497"/>
      <c r="BQQ33" s="497"/>
      <c r="BQR33" s="497"/>
      <c r="BQS33" s="497"/>
      <c r="BQT33" s="497"/>
      <c r="BQU33" s="497"/>
      <c r="BQV33" s="497"/>
      <c r="BQW33" s="497"/>
      <c r="BQX33" s="497"/>
      <c r="BQY33" s="497"/>
      <c r="BQZ33" s="497"/>
      <c r="BRA33" s="497"/>
      <c r="BRB33" s="497"/>
      <c r="BRC33" s="497"/>
      <c r="BRD33" s="497"/>
      <c r="BRE33" s="497"/>
      <c r="BRF33" s="497"/>
      <c r="BRG33" s="497"/>
      <c r="BRH33" s="497"/>
      <c r="BRI33" s="497"/>
      <c r="BRJ33" s="497"/>
      <c r="BRK33" s="497"/>
      <c r="BRL33" s="497"/>
      <c r="BRM33" s="497"/>
      <c r="BRN33" s="497"/>
      <c r="BRO33" s="497"/>
      <c r="BRP33" s="497"/>
      <c r="BRQ33" s="497"/>
      <c r="BRR33" s="497"/>
      <c r="BRS33" s="497"/>
      <c r="BRT33" s="497"/>
      <c r="BRU33" s="497"/>
      <c r="BRV33" s="497"/>
      <c r="BRW33" s="497"/>
      <c r="BRX33" s="497"/>
      <c r="BRY33" s="497"/>
      <c r="BRZ33" s="497"/>
      <c r="BSA33" s="497"/>
      <c r="BSB33" s="497"/>
      <c r="BSC33" s="497"/>
      <c r="BSD33" s="497"/>
      <c r="BSE33" s="497"/>
      <c r="BSF33" s="497"/>
      <c r="BSG33" s="497"/>
      <c r="BSH33" s="497"/>
      <c r="BSI33" s="497"/>
      <c r="BSJ33" s="497"/>
      <c r="BSK33" s="497"/>
      <c r="BSL33" s="497"/>
      <c r="BSM33" s="497"/>
      <c r="BSN33" s="497"/>
      <c r="BSO33" s="497"/>
      <c r="BSP33" s="497"/>
      <c r="BSQ33" s="497"/>
      <c r="BSR33" s="497"/>
      <c r="BSS33" s="497"/>
      <c r="BST33" s="497"/>
      <c r="BSU33" s="497"/>
      <c r="BSV33" s="497"/>
      <c r="BSW33" s="497"/>
      <c r="BSX33" s="497"/>
      <c r="BSY33" s="497"/>
      <c r="BSZ33" s="497"/>
      <c r="BTA33" s="497"/>
      <c r="BTB33" s="497"/>
      <c r="BTC33" s="497"/>
      <c r="BTD33" s="497"/>
      <c r="BTE33" s="497"/>
      <c r="BTF33" s="497"/>
      <c r="BTG33" s="497"/>
      <c r="BTH33" s="497"/>
      <c r="BTI33" s="497"/>
      <c r="BTJ33" s="497"/>
      <c r="BTK33" s="497"/>
      <c r="BTL33" s="497"/>
      <c r="BTM33" s="497"/>
      <c r="BTN33" s="497"/>
      <c r="BTO33" s="497"/>
      <c r="BTP33" s="497"/>
      <c r="BTQ33" s="497"/>
      <c r="BTR33" s="497"/>
      <c r="BTS33" s="497"/>
      <c r="BTT33" s="497"/>
      <c r="BTU33" s="497"/>
      <c r="BTV33" s="497"/>
      <c r="BTW33" s="497"/>
      <c r="BTX33" s="497"/>
      <c r="BTY33" s="497"/>
      <c r="BTZ33" s="497"/>
      <c r="BUA33" s="497"/>
      <c r="BUB33" s="497"/>
      <c r="BUC33" s="497"/>
      <c r="BUD33" s="497"/>
      <c r="BUE33" s="497"/>
      <c r="BUF33" s="497"/>
      <c r="BUG33" s="497"/>
      <c r="BUH33" s="497"/>
      <c r="BUI33" s="497"/>
      <c r="BUJ33" s="497"/>
      <c r="BUK33" s="497"/>
      <c r="BUL33" s="497"/>
      <c r="BUM33" s="497"/>
      <c r="BUN33" s="497"/>
      <c r="BUO33" s="497"/>
      <c r="BUP33" s="497"/>
      <c r="BUQ33" s="497"/>
      <c r="BUR33" s="497"/>
      <c r="BUS33" s="497"/>
      <c r="BUT33" s="497"/>
      <c r="BUU33" s="497"/>
      <c r="BUV33" s="497"/>
      <c r="BUW33" s="497"/>
      <c r="BUX33" s="497"/>
      <c r="BUY33" s="497"/>
      <c r="BUZ33" s="497"/>
      <c r="BVA33" s="497"/>
      <c r="BVB33" s="497"/>
      <c r="BVC33" s="497"/>
      <c r="BVD33" s="497"/>
      <c r="BVE33" s="497"/>
      <c r="BVF33" s="497"/>
      <c r="BVG33" s="497"/>
      <c r="BVH33" s="497"/>
      <c r="BVI33" s="497"/>
      <c r="BVJ33" s="497"/>
      <c r="BVK33" s="497"/>
      <c r="BVL33" s="497"/>
      <c r="BVM33" s="497"/>
      <c r="BVN33" s="497"/>
      <c r="BVO33" s="497"/>
      <c r="BVP33" s="497"/>
      <c r="BVQ33" s="497"/>
      <c r="BVR33" s="497"/>
      <c r="BVS33" s="497"/>
      <c r="BVT33" s="497"/>
      <c r="BVU33" s="497"/>
      <c r="BVV33" s="497"/>
      <c r="BVW33" s="497"/>
      <c r="BVX33" s="497"/>
      <c r="BVY33" s="497"/>
      <c r="BVZ33" s="497"/>
      <c r="BWA33" s="497"/>
      <c r="BWB33" s="497"/>
      <c r="BWC33" s="497"/>
      <c r="BWD33" s="497"/>
      <c r="BWE33" s="497"/>
      <c r="BWF33" s="497"/>
      <c r="BWG33" s="497"/>
      <c r="BWH33" s="497"/>
      <c r="BWI33" s="497"/>
      <c r="BWJ33" s="497"/>
      <c r="BWK33" s="497"/>
      <c r="BWL33" s="497"/>
      <c r="BWM33" s="497"/>
      <c r="BWN33" s="497"/>
      <c r="BWO33" s="497"/>
      <c r="BWP33" s="497"/>
      <c r="BWQ33" s="497"/>
      <c r="BWR33" s="497"/>
      <c r="BWS33" s="497"/>
      <c r="BWT33" s="497"/>
      <c r="BWU33" s="497"/>
      <c r="BWV33" s="497"/>
      <c r="BWW33" s="497"/>
      <c r="BWX33" s="497"/>
      <c r="BWY33" s="497"/>
      <c r="BWZ33" s="497"/>
      <c r="BXA33" s="497"/>
      <c r="BXB33" s="497"/>
      <c r="BXC33" s="497"/>
      <c r="BXD33" s="497"/>
      <c r="BXE33" s="497"/>
      <c r="BXF33" s="497"/>
      <c r="BXG33" s="497"/>
      <c r="BXH33" s="497"/>
      <c r="BXI33" s="497"/>
      <c r="BXJ33" s="497"/>
      <c r="BXK33" s="497"/>
      <c r="BXL33" s="497"/>
      <c r="BXM33" s="497"/>
      <c r="BXN33" s="497"/>
      <c r="BXO33" s="497"/>
      <c r="BXP33" s="497"/>
      <c r="BXQ33" s="497"/>
      <c r="BXR33" s="497"/>
      <c r="BXS33" s="497"/>
      <c r="BXT33" s="497"/>
      <c r="BXU33" s="497"/>
      <c r="BXV33" s="497"/>
      <c r="BXW33" s="497"/>
      <c r="BXX33" s="497"/>
      <c r="BXY33" s="497"/>
      <c r="BXZ33" s="497"/>
      <c r="BYA33" s="497"/>
      <c r="BYB33" s="497"/>
      <c r="BYC33" s="497"/>
      <c r="BYD33" s="497"/>
      <c r="BYE33" s="497"/>
      <c r="BYF33" s="497"/>
      <c r="BYG33" s="497"/>
      <c r="BYH33" s="497"/>
      <c r="BYI33" s="497"/>
      <c r="BYJ33" s="497"/>
      <c r="BYK33" s="497"/>
      <c r="BYL33" s="497"/>
      <c r="BYM33" s="497"/>
      <c r="BYN33" s="497"/>
      <c r="BYO33" s="497"/>
      <c r="BYP33" s="497"/>
      <c r="BYQ33" s="497"/>
      <c r="BYR33" s="497"/>
      <c r="BYS33" s="497"/>
      <c r="BYT33" s="497"/>
      <c r="BYU33" s="497"/>
      <c r="BYV33" s="497"/>
      <c r="BYW33" s="497"/>
      <c r="BYX33" s="497"/>
      <c r="BYY33" s="497"/>
      <c r="BYZ33" s="497"/>
      <c r="BZA33" s="497"/>
      <c r="BZB33" s="497"/>
      <c r="BZC33" s="497"/>
      <c r="BZD33" s="497"/>
      <c r="BZE33" s="497"/>
      <c r="BZF33" s="497"/>
      <c r="BZG33" s="497"/>
      <c r="BZH33" s="497"/>
      <c r="BZI33" s="497"/>
      <c r="BZJ33" s="497"/>
      <c r="BZK33" s="497"/>
      <c r="BZL33" s="497"/>
      <c r="BZM33" s="497"/>
      <c r="BZN33" s="497"/>
      <c r="BZO33" s="497"/>
      <c r="BZP33" s="497"/>
      <c r="BZQ33" s="497"/>
      <c r="BZR33" s="497"/>
      <c r="BZS33" s="497"/>
      <c r="BZT33" s="497"/>
      <c r="BZU33" s="497"/>
      <c r="BZV33" s="497"/>
      <c r="BZW33" s="497"/>
      <c r="BZX33" s="497"/>
      <c r="BZY33" s="497"/>
      <c r="BZZ33" s="497"/>
      <c r="CAA33" s="497"/>
      <c r="CAB33" s="497"/>
      <c r="CAC33" s="497"/>
      <c r="CAD33" s="497"/>
      <c r="CAE33" s="497"/>
      <c r="CAF33" s="497"/>
      <c r="CAG33" s="497"/>
      <c r="CAH33" s="497"/>
      <c r="CAI33" s="497"/>
      <c r="CAJ33" s="497"/>
      <c r="CAK33" s="497"/>
      <c r="CAL33" s="497"/>
      <c r="CAM33" s="497"/>
      <c r="CAN33" s="497"/>
      <c r="CAO33" s="497"/>
      <c r="CAP33" s="497"/>
      <c r="CAQ33" s="497"/>
      <c r="CAR33" s="497"/>
      <c r="CAS33" s="497"/>
      <c r="CAT33" s="497"/>
      <c r="CAU33" s="497"/>
      <c r="CAV33" s="497"/>
      <c r="CAW33" s="497"/>
      <c r="CAX33" s="497"/>
      <c r="CAY33" s="497"/>
      <c r="CAZ33" s="497"/>
      <c r="CBA33" s="497"/>
      <c r="CBB33" s="497"/>
      <c r="CBC33" s="497"/>
      <c r="CBD33" s="497"/>
      <c r="CBE33" s="497"/>
      <c r="CBF33" s="497"/>
      <c r="CBG33" s="497"/>
      <c r="CBH33" s="497"/>
      <c r="CBI33" s="497"/>
      <c r="CBJ33" s="497"/>
      <c r="CBK33" s="497"/>
      <c r="CBL33" s="497"/>
      <c r="CBM33" s="497"/>
      <c r="CBN33" s="497"/>
      <c r="CBO33" s="497"/>
      <c r="CBP33" s="497"/>
      <c r="CBQ33" s="497"/>
      <c r="CBR33" s="497"/>
      <c r="CBS33" s="497"/>
      <c r="CBT33" s="497"/>
      <c r="CBU33" s="497"/>
      <c r="CBV33" s="497"/>
      <c r="CBW33" s="497"/>
      <c r="CBX33" s="497"/>
      <c r="CBY33" s="497"/>
      <c r="CBZ33" s="497"/>
      <c r="CCA33" s="497"/>
      <c r="CCB33" s="497"/>
      <c r="CCC33" s="497"/>
      <c r="CCD33" s="497"/>
      <c r="CCE33" s="497"/>
      <c r="CCF33" s="497"/>
      <c r="CCG33" s="497"/>
      <c r="CCH33" s="497"/>
      <c r="CCI33" s="497"/>
      <c r="CCJ33" s="497"/>
      <c r="CCK33" s="497"/>
      <c r="CCL33" s="497"/>
      <c r="CCM33" s="497"/>
      <c r="CCN33" s="497"/>
      <c r="CCO33" s="497"/>
      <c r="CCP33" s="497"/>
      <c r="CCQ33" s="497"/>
      <c r="CCR33" s="497"/>
      <c r="CCS33" s="497"/>
      <c r="CCT33" s="497"/>
      <c r="CCU33" s="497"/>
      <c r="CCV33" s="497"/>
      <c r="CCW33" s="497"/>
      <c r="CCX33" s="497"/>
      <c r="CCY33" s="497"/>
      <c r="CCZ33" s="497"/>
      <c r="CDA33" s="497"/>
      <c r="CDB33" s="497"/>
      <c r="CDC33" s="497"/>
      <c r="CDD33" s="497"/>
      <c r="CDE33" s="497"/>
      <c r="CDF33" s="497"/>
      <c r="CDG33" s="497"/>
      <c r="CDH33" s="497"/>
      <c r="CDI33" s="497"/>
      <c r="CDJ33" s="497"/>
      <c r="CDK33" s="497"/>
      <c r="CDL33" s="497"/>
      <c r="CDM33" s="497"/>
      <c r="CDN33" s="497"/>
      <c r="CDO33" s="497"/>
      <c r="CDP33" s="497"/>
      <c r="CDQ33" s="497"/>
      <c r="CDR33" s="497"/>
      <c r="CDS33" s="497"/>
      <c r="CDT33" s="497"/>
      <c r="CDU33" s="497"/>
      <c r="CDV33" s="497"/>
      <c r="CDW33" s="497"/>
      <c r="CDX33" s="497"/>
      <c r="CDY33" s="497"/>
      <c r="CDZ33" s="497"/>
      <c r="CEA33" s="497"/>
      <c r="CEB33" s="497"/>
      <c r="CEC33" s="497"/>
      <c r="CED33" s="497"/>
      <c r="CEE33" s="497"/>
      <c r="CEF33" s="497"/>
      <c r="CEG33" s="497"/>
      <c r="CEH33" s="497"/>
      <c r="CEI33" s="497"/>
      <c r="CEJ33" s="497"/>
      <c r="CEK33" s="497"/>
      <c r="CEL33" s="497"/>
      <c r="CEM33" s="497"/>
      <c r="CEN33" s="497"/>
      <c r="CEO33" s="497"/>
      <c r="CEP33" s="497"/>
      <c r="CEQ33" s="497"/>
      <c r="CER33" s="497"/>
      <c r="CES33" s="497"/>
      <c r="CET33" s="497"/>
      <c r="CEU33" s="497"/>
      <c r="CEV33" s="497"/>
      <c r="CEW33" s="497"/>
      <c r="CEX33" s="497"/>
      <c r="CEY33" s="497"/>
      <c r="CEZ33" s="497"/>
      <c r="CFA33" s="497"/>
      <c r="CFB33" s="497"/>
      <c r="CFC33" s="497"/>
      <c r="CFD33" s="497"/>
      <c r="CFE33" s="497"/>
      <c r="CFF33" s="497"/>
      <c r="CFG33" s="497"/>
      <c r="CFH33" s="497"/>
      <c r="CFI33" s="497"/>
      <c r="CFJ33" s="497"/>
      <c r="CFK33" s="497"/>
      <c r="CFL33" s="497"/>
      <c r="CFM33" s="497"/>
      <c r="CFN33" s="497"/>
      <c r="CFO33" s="497"/>
      <c r="CFP33" s="497"/>
      <c r="CFQ33" s="497"/>
      <c r="CFR33" s="497"/>
      <c r="CFS33" s="497"/>
      <c r="CFT33" s="497"/>
      <c r="CFU33" s="497"/>
      <c r="CFV33" s="497"/>
      <c r="CFW33" s="497"/>
      <c r="CFX33" s="497"/>
      <c r="CFY33" s="497"/>
      <c r="CFZ33" s="497"/>
      <c r="CGA33" s="497"/>
      <c r="CGB33" s="497"/>
      <c r="CGC33" s="497"/>
      <c r="CGD33" s="497"/>
      <c r="CGE33" s="497"/>
      <c r="CGF33" s="497"/>
      <c r="CGG33" s="497"/>
      <c r="CGH33" s="497"/>
      <c r="CGI33" s="497"/>
      <c r="CGJ33" s="497"/>
      <c r="CGK33" s="497"/>
      <c r="CGL33" s="497"/>
      <c r="CGM33" s="497"/>
      <c r="CGN33" s="497"/>
      <c r="CGO33" s="497"/>
      <c r="CGP33" s="497"/>
      <c r="CGQ33" s="497"/>
      <c r="CGR33" s="497"/>
      <c r="CGS33" s="497"/>
      <c r="CGT33" s="497"/>
      <c r="CGU33" s="497"/>
      <c r="CGV33" s="497"/>
      <c r="CGW33" s="497"/>
      <c r="CGX33" s="497"/>
      <c r="CGY33" s="497"/>
      <c r="CGZ33" s="497"/>
      <c r="CHA33" s="497"/>
      <c r="CHB33" s="497"/>
      <c r="CHC33" s="497"/>
      <c r="CHD33" s="497"/>
      <c r="CHE33" s="497"/>
      <c r="CHF33" s="497"/>
      <c r="CHG33" s="497"/>
      <c r="CHH33" s="497"/>
      <c r="CHI33" s="497"/>
      <c r="CHJ33" s="497"/>
      <c r="CHK33" s="497"/>
      <c r="CHL33" s="497"/>
      <c r="CHM33" s="497"/>
      <c r="CHN33" s="497"/>
      <c r="CHO33" s="497"/>
      <c r="CHP33" s="497"/>
      <c r="CHQ33" s="497"/>
      <c r="CHR33" s="497"/>
      <c r="CHS33" s="497"/>
      <c r="CHT33" s="497"/>
      <c r="CHU33" s="497"/>
      <c r="CHV33" s="497"/>
      <c r="CHW33" s="497"/>
      <c r="CHX33" s="497"/>
      <c r="CHY33" s="497"/>
      <c r="CHZ33" s="497"/>
      <c r="CIA33" s="497"/>
      <c r="CIB33" s="497"/>
      <c r="CIC33" s="497"/>
      <c r="CID33" s="497"/>
      <c r="CIE33" s="497"/>
      <c r="CIF33" s="497"/>
      <c r="CIG33" s="497"/>
      <c r="CIH33" s="497"/>
      <c r="CII33" s="497"/>
      <c r="CIJ33" s="497"/>
      <c r="CIK33" s="497"/>
      <c r="CIL33" s="497"/>
      <c r="CIM33" s="497"/>
      <c r="CIN33" s="497"/>
      <c r="CIO33" s="497"/>
      <c r="CIP33" s="497"/>
      <c r="CIQ33" s="497"/>
      <c r="CIR33" s="497"/>
      <c r="CIS33" s="497"/>
      <c r="CIT33" s="497"/>
      <c r="CIU33" s="497"/>
      <c r="CIV33" s="497"/>
      <c r="CIW33" s="497"/>
      <c r="CIX33" s="497"/>
      <c r="CIY33" s="497"/>
      <c r="CIZ33" s="497"/>
      <c r="CJA33" s="497"/>
      <c r="CJB33" s="497"/>
      <c r="CJC33" s="497"/>
      <c r="CJD33" s="497"/>
      <c r="CJE33" s="497"/>
      <c r="CJF33" s="497"/>
      <c r="CJG33" s="497"/>
      <c r="CJH33" s="497"/>
      <c r="CJI33" s="497"/>
      <c r="CJJ33" s="497"/>
      <c r="CJK33" s="497"/>
      <c r="CJL33" s="497"/>
      <c r="CJM33" s="497"/>
      <c r="CJN33" s="497"/>
      <c r="CJO33" s="497"/>
      <c r="CJP33" s="497"/>
      <c r="CJQ33" s="497"/>
      <c r="CJR33" s="497"/>
      <c r="CJS33" s="497"/>
      <c r="CJT33" s="497"/>
      <c r="CJU33" s="497"/>
      <c r="CJV33" s="497"/>
      <c r="CJW33" s="497"/>
      <c r="CJX33" s="497"/>
      <c r="CJY33" s="497"/>
      <c r="CJZ33" s="497"/>
      <c r="CKA33" s="497"/>
      <c r="CKB33" s="497"/>
      <c r="CKC33" s="497"/>
      <c r="CKD33" s="497"/>
      <c r="CKE33" s="497"/>
      <c r="CKF33" s="497"/>
      <c r="CKG33" s="497"/>
      <c r="CKH33" s="497"/>
      <c r="CKI33" s="497"/>
      <c r="CKJ33" s="497"/>
      <c r="CKK33" s="497"/>
      <c r="CKL33" s="497"/>
      <c r="CKM33" s="497"/>
      <c r="CKN33" s="497"/>
      <c r="CKO33" s="497"/>
      <c r="CKP33" s="497"/>
      <c r="CKQ33" s="497"/>
      <c r="CKR33" s="497"/>
      <c r="CKS33" s="497"/>
      <c r="CKT33" s="497"/>
      <c r="CKU33" s="497"/>
      <c r="CKV33" s="497"/>
      <c r="CKW33" s="497"/>
      <c r="CKX33" s="497"/>
      <c r="CKY33" s="497"/>
      <c r="CKZ33" s="497"/>
      <c r="CLA33" s="497"/>
      <c r="CLB33" s="497"/>
      <c r="CLC33" s="497"/>
      <c r="CLD33" s="497"/>
      <c r="CLE33" s="497"/>
      <c r="CLF33" s="497"/>
      <c r="CLG33" s="497"/>
      <c r="CLH33" s="497"/>
      <c r="CLI33" s="497"/>
      <c r="CLJ33" s="497"/>
      <c r="CLK33" s="497"/>
      <c r="CLL33" s="497"/>
      <c r="CLM33" s="497"/>
      <c r="CLN33" s="497"/>
      <c r="CLO33" s="497"/>
      <c r="CLP33" s="497"/>
      <c r="CLQ33" s="497"/>
      <c r="CLR33" s="497"/>
      <c r="CLS33" s="497"/>
      <c r="CLT33" s="497"/>
      <c r="CLU33" s="497"/>
      <c r="CLV33" s="497"/>
      <c r="CLW33" s="497"/>
      <c r="CLX33" s="497"/>
      <c r="CLY33" s="497"/>
      <c r="CLZ33" s="497"/>
      <c r="CMA33" s="497"/>
      <c r="CMB33" s="497"/>
      <c r="CMC33" s="497"/>
      <c r="CMD33" s="497"/>
      <c r="CME33" s="497"/>
      <c r="CMF33" s="497"/>
      <c r="CMG33" s="497"/>
      <c r="CMH33" s="497"/>
      <c r="CMI33" s="497"/>
      <c r="CMJ33" s="497"/>
      <c r="CMK33" s="497"/>
      <c r="CML33" s="497"/>
      <c r="CMM33" s="497"/>
      <c r="CMN33" s="497"/>
      <c r="CMO33" s="497"/>
      <c r="CMP33" s="497"/>
      <c r="CMQ33" s="497"/>
      <c r="CMR33" s="497"/>
      <c r="CMS33" s="497"/>
      <c r="CMT33" s="497"/>
      <c r="CMU33" s="497"/>
      <c r="CMV33" s="497"/>
      <c r="CMW33" s="497"/>
      <c r="CMX33" s="497"/>
      <c r="CMY33" s="497"/>
      <c r="CMZ33" s="497"/>
      <c r="CNA33" s="497"/>
      <c r="CNB33" s="497"/>
      <c r="CNC33" s="497"/>
      <c r="CND33" s="497"/>
      <c r="CNE33" s="497"/>
      <c r="CNF33" s="497"/>
      <c r="CNG33" s="497"/>
      <c r="CNH33" s="497"/>
      <c r="CNI33" s="497"/>
      <c r="CNJ33" s="497"/>
      <c r="CNK33" s="497"/>
      <c r="CNL33" s="497"/>
      <c r="CNM33" s="497"/>
      <c r="CNN33" s="497"/>
      <c r="CNO33" s="497"/>
      <c r="CNP33" s="497"/>
      <c r="CNQ33" s="497"/>
      <c r="CNR33" s="497"/>
      <c r="CNS33" s="497"/>
      <c r="CNT33" s="497"/>
      <c r="CNU33" s="497"/>
      <c r="CNV33" s="497"/>
      <c r="CNW33" s="497"/>
      <c r="CNX33" s="497"/>
      <c r="CNY33" s="497"/>
      <c r="CNZ33" s="497"/>
      <c r="COA33" s="497"/>
      <c r="COB33" s="497"/>
      <c r="COC33" s="497"/>
      <c r="COD33" s="497"/>
      <c r="COE33" s="497"/>
      <c r="COF33" s="497"/>
      <c r="COG33" s="497"/>
      <c r="COH33" s="497"/>
      <c r="COI33" s="497"/>
      <c r="COJ33" s="497"/>
      <c r="COK33" s="497"/>
      <c r="COL33" s="497"/>
      <c r="COM33" s="497"/>
      <c r="CON33" s="497"/>
      <c r="COO33" s="497"/>
      <c r="COP33" s="497"/>
      <c r="COQ33" s="497"/>
      <c r="COR33" s="497"/>
      <c r="COS33" s="497"/>
      <c r="COT33" s="497"/>
      <c r="COU33" s="497"/>
      <c r="COV33" s="497"/>
      <c r="COW33" s="497"/>
      <c r="COX33" s="497"/>
      <c r="COY33" s="497"/>
      <c r="COZ33" s="497"/>
      <c r="CPA33" s="497"/>
      <c r="CPB33" s="497"/>
      <c r="CPC33" s="497"/>
      <c r="CPD33" s="497"/>
      <c r="CPE33" s="497"/>
      <c r="CPF33" s="497"/>
      <c r="CPG33" s="497"/>
      <c r="CPH33" s="497"/>
      <c r="CPI33" s="497"/>
      <c r="CPJ33" s="497"/>
      <c r="CPK33" s="497"/>
      <c r="CPL33" s="497"/>
      <c r="CPM33" s="497"/>
      <c r="CPN33" s="497"/>
      <c r="CPO33" s="497"/>
      <c r="CPP33" s="497"/>
      <c r="CPQ33" s="497"/>
      <c r="CPR33" s="497"/>
      <c r="CPS33" s="497"/>
      <c r="CPT33" s="497"/>
      <c r="CPU33" s="497"/>
      <c r="CPV33" s="497"/>
      <c r="CPW33" s="497"/>
      <c r="CPX33" s="497"/>
      <c r="CPY33" s="497"/>
      <c r="CPZ33" s="497"/>
      <c r="CQA33" s="497"/>
      <c r="CQB33" s="497"/>
      <c r="CQC33" s="497"/>
      <c r="CQD33" s="497"/>
      <c r="CQE33" s="497"/>
      <c r="CQF33" s="497"/>
      <c r="CQG33" s="497"/>
      <c r="CQH33" s="497"/>
      <c r="CQI33" s="497"/>
      <c r="CQJ33" s="497"/>
      <c r="CQK33" s="497"/>
      <c r="CQL33" s="497"/>
      <c r="CQM33" s="497"/>
      <c r="CQN33" s="497"/>
      <c r="CQO33" s="497"/>
      <c r="CQP33" s="497"/>
      <c r="CQQ33" s="497"/>
      <c r="CQR33" s="497"/>
      <c r="CQS33" s="497"/>
      <c r="CQT33" s="497"/>
      <c r="CQU33" s="497"/>
      <c r="CQV33" s="497"/>
      <c r="CQW33" s="497"/>
      <c r="CQX33" s="497"/>
      <c r="CQY33" s="497"/>
      <c r="CQZ33" s="497"/>
      <c r="CRA33" s="497"/>
      <c r="CRB33" s="497"/>
      <c r="CRC33" s="497"/>
      <c r="CRD33" s="497"/>
      <c r="CRE33" s="497"/>
      <c r="CRF33" s="497"/>
      <c r="CRG33" s="497"/>
      <c r="CRH33" s="497"/>
      <c r="CRI33" s="497"/>
      <c r="CRJ33" s="497"/>
      <c r="CRK33" s="497"/>
      <c r="CRL33" s="497"/>
      <c r="CRM33" s="497"/>
      <c r="CRN33" s="497"/>
      <c r="CRO33" s="497"/>
      <c r="CRP33" s="497"/>
      <c r="CRQ33" s="497"/>
      <c r="CRR33" s="497"/>
      <c r="CRS33" s="497"/>
      <c r="CRT33" s="497"/>
      <c r="CRU33" s="497"/>
      <c r="CRV33" s="497"/>
      <c r="CRW33" s="497"/>
      <c r="CRX33" s="497"/>
      <c r="CRY33" s="497"/>
      <c r="CRZ33" s="497"/>
      <c r="CSA33" s="497"/>
      <c r="CSB33" s="497"/>
      <c r="CSC33" s="497"/>
      <c r="CSD33" s="497"/>
      <c r="CSE33" s="497"/>
      <c r="CSF33" s="497"/>
      <c r="CSG33" s="497"/>
      <c r="CSH33" s="497"/>
      <c r="CSI33" s="497"/>
      <c r="CSJ33" s="497"/>
      <c r="CSK33" s="497"/>
      <c r="CSL33" s="497"/>
      <c r="CSM33" s="497"/>
      <c r="CSN33" s="497"/>
      <c r="CSO33" s="497"/>
      <c r="CSP33" s="497"/>
      <c r="CSQ33" s="497"/>
      <c r="CSR33" s="497"/>
      <c r="CSS33" s="497"/>
      <c r="CST33" s="497"/>
      <c r="CSU33" s="497"/>
      <c r="CSV33" s="497"/>
      <c r="CSW33" s="497"/>
      <c r="CSX33" s="497"/>
      <c r="CSY33" s="497"/>
      <c r="CSZ33" s="497"/>
      <c r="CTA33" s="497"/>
      <c r="CTB33" s="497"/>
      <c r="CTC33" s="497"/>
      <c r="CTD33" s="497"/>
      <c r="CTE33" s="497"/>
      <c r="CTF33" s="497"/>
      <c r="CTG33" s="497"/>
      <c r="CTH33" s="497"/>
      <c r="CTI33" s="497"/>
      <c r="CTJ33" s="497"/>
      <c r="CTK33" s="497"/>
      <c r="CTL33" s="497"/>
      <c r="CTM33" s="497"/>
      <c r="CTN33" s="497"/>
      <c r="CTO33" s="497"/>
      <c r="CTP33" s="497"/>
      <c r="CTQ33" s="497"/>
      <c r="CTR33" s="497"/>
      <c r="CTS33" s="497"/>
      <c r="CTT33" s="497"/>
      <c r="CTU33" s="497"/>
      <c r="CTV33" s="497"/>
      <c r="CTW33" s="497"/>
      <c r="CTX33" s="497"/>
      <c r="CTY33" s="497"/>
      <c r="CTZ33" s="497"/>
      <c r="CUA33" s="497"/>
      <c r="CUB33" s="497"/>
      <c r="CUC33" s="497"/>
      <c r="CUD33" s="497"/>
      <c r="CUE33" s="497"/>
      <c r="CUF33" s="497"/>
      <c r="CUG33" s="497"/>
      <c r="CUH33" s="497"/>
      <c r="CUI33" s="497"/>
      <c r="CUJ33" s="497"/>
      <c r="CUK33" s="497"/>
      <c r="CUL33" s="497"/>
      <c r="CUM33" s="497"/>
      <c r="CUN33" s="497"/>
      <c r="CUO33" s="497"/>
      <c r="CUP33" s="497"/>
      <c r="CUQ33" s="497"/>
      <c r="CUR33" s="497"/>
      <c r="CUS33" s="497"/>
      <c r="CUT33" s="497"/>
      <c r="CUU33" s="497"/>
      <c r="CUV33" s="497"/>
      <c r="CUW33" s="497"/>
      <c r="CUX33" s="497"/>
      <c r="CUY33" s="497"/>
      <c r="CUZ33" s="497"/>
      <c r="CVA33" s="497"/>
      <c r="CVB33" s="497"/>
      <c r="CVC33" s="497"/>
      <c r="CVD33" s="497"/>
      <c r="CVE33" s="497"/>
      <c r="CVF33" s="497"/>
      <c r="CVG33" s="497"/>
      <c r="CVH33" s="497"/>
      <c r="CVI33" s="497"/>
      <c r="CVJ33" s="497"/>
      <c r="CVK33" s="497"/>
      <c r="CVL33" s="497"/>
      <c r="CVM33" s="497"/>
      <c r="CVN33" s="497"/>
      <c r="CVO33" s="497"/>
      <c r="CVP33" s="497"/>
      <c r="CVQ33" s="497"/>
      <c r="CVR33" s="497"/>
      <c r="CVS33" s="497"/>
      <c r="CVT33" s="497"/>
      <c r="CVU33" s="497"/>
      <c r="CVV33" s="497"/>
      <c r="CVW33" s="497"/>
      <c r="CVX33" s="497"/>
      <c r="CVY33" s="497"/>
      <c r="CVZ33" s="497"/>
      <c r="CWA33" s="497"/>
      <c r="CWB33" s="497"/>
      <c r="CWC33" s="497"/>
      <c r="CWD33" s="497"/>
      <c r="CWE33" s="497"/>
      <c r="CWF33" s="497"/>
      <c r="CWG33" s="497"/>
      <c r="CWH33" s="497"/>
      <c r="CWI33" s="497"/>
      <c r="CWJ33" s="497"/>
      <c r="CWK33" s="497"/>
      <c r="CWL33" s="497"/>
      <c r="CWM33" s="497"/>
      <c r="CWN33" s="497"/>
      <c r="CWO33" s="497"/>
      <c r="CWP33" s="497"/>
      <c r="CWQ33" s="497"/>
      <c r="CWR33" s="497"/>
      <c r="CWS33" s="497"/>
      <c r="CWT33" s="497"/>
      <c r="CWU33" s="497"/>
      <c r="CWV33" s="497"/>
      <c r="CWW33" s="497"/>
      <c r="CWX33" s="497"/>
      <c r="CWY33" s="497"/>
      <c r="CWZ33" s="497"/>
      <c r="CXA33" s="497"/>
      <c r="CXB33" s="497"/>
      <c r="CXC33" s="497"/>
      <c r="CXD33" s="497"/>
      <c r="CXE33" s="497"/>
      <c r="CXF33" s="497"/>
      <c r="CXG33" s="497"/>
      <c r="CXH33" s="497"/>
      <c r="CXI33" s="497"/>
      <c r="CXJ33" s="497"/>
      <c r="CXK33" s="497"/>
      <c r="CXL33" s="497"/>
      <c r="CXM33" s="497"/>
      <c r="CXN33" s="497"/>
      <c r="CXO33" s="497"/>
      <c r="CXP33" s="497"/>
      <c r="CXQ33" s="497"/>
      <c r="CXR33" s="497"/>
      <c r="CXS33" s="497"/>
      <c r="CXT33" s="497"/>
      <c r="CXU33" s="497"/>
      <c r="CXV33" s="497"/>
      <c r="CXW33" s="497"/>
      <c r="CXX33" s="497"/>
      <c r="CXY33" s="497"/>
      <c r="CXZ33" s="497"/>
      <c r="CYA33" s="497"/>
      <c r="CYB33" s="497"/>
      <c r="CYC33" s="497"/>
      <c r="CYD33" s="497"/>
      <c r="CYE33" s="497"/>
      <c r="CYF33" s="497"/>
      <c r="CYG33" s="497"/>
      <c r="CYH33" s="497"/>
      <c r="CYI33" s="497"/>
      <c r="CYJ33" s="497"/>
      <c r="CYK33" s="497"/>
      <c r="CYL33" s="497"/>
      <c r="CYM33" s="497"/>
      <c r="CYN33" s="497"/>
      <c r="CYO33" s="497"/>
      <c r="CYP33" s="497"/>
      <c r="CYQ33" s="497"/>
      <c r="CYR33" s="497"/>
      <c r="CYS33" s="497"/>
      <c r="CYT33" s="497"/>
      <c r="CYU33" s="497"/>
      <c r="CYV33" s="497"/>
      <c r="CYW33" s="497"/>
      <c r="CYX33" s="497"/>
      <c r="CYY33" s="497"/>
      <c r="CYZ33" s="497"/>
      <c r="CZA33" s="497"/>
      <c r="CZB33" s="497"/>
      <c r="CZC33" s="497"/>
      <c r="CZD33" s="497"/>
      <c r="CZE33" s="497"/>
      <c r="CZF33" s="497"/>
      <c r="CZG33" s="497"/>
      <c r="CZH33" s="497"/>
      <c r="CZI33" s="497"/>
      <c r="CZJ33" s="497"/>
      <c r="CZK33" s="497"/>
      <c r="CZL33" s="497"/>
      <c r="CZM33" s="497"/>
      <c r="CZN33" s="497"/>
      <c r="CZO33" s="497"/>
      <c r="CZP33" s="497"/>
      <c r="CZQ33" s="497"/>
      <c r="CZR33" s="497"/>
      <c r="CZS33" s="497"/>
      <c r="CZT33" s="497"/>
      <c r="CZU33" s="497"/>
      <c r="CZV33" s="497"/>
      <c r="CZW33" s="497"/>
      <c r="CZX33" s="497"/>
      <c r="CZY33" s="497"/>
      <c r="CZZ33" s="497"/>
      <c r="DAA33" s="497"/>
      <c r="DAB33" s="497"/>
      <c r="DAC33" s="497"/>
      <c r="DAD33" s="497"/>
      <c r="DAE33" s="497"/>
      <c r="DAF33" s="497"/>
      <c r="DAG33" s="497"/>
      <c r="DAH33" s="497"/>
      <c r="DAI33" s="497"/>
      <c r="DAJ33" s="497"/>
      <c r="DAK33" s="497"/>
      <c r="DAL33" s="497"/>
      <c r="DAM33" s="497"/>
      <c r="DAN33" s="497"/>
      <c r="DAO33" s="497"/>
      <c r="DAP33" s="497"/>
      <c r="DAQ33" s="497"/>
      <c r="DAR33" s="497"/>
      <c r="DAS33" s="497"/>
      <c r="DAT33" s="497"/>
      <c r="DAU33" s="497"/>
      <c r="DAV33" s="497"/>
      <c r="DAW33" s="497"/>
      <c r="DAX33" s="497"/>
      <c r="DAY33" s="497"/>
      <c r="DAZ33" s="497"/>
      <c r="DBA33" s="497"/>
      <c r="DBB33" s="497"/>
      <c r="DBC33" s="497"/>
      <c r="DBD33" s="497"/>
      <c r="DBE33" s="497"/>
      <c r="DBF33" s="497"/>
      <c r="DBG33" s="497"/>
      <c r="DBH33" s="497"/>
      <c r="DBI33" s="497"/>
      <c r="DBJ33" s="497"/>
      <c r="DBK33" s="497"/>
      <c r="DBL33" s="497"/>
      <c r="DBM33" s="497"/>
      <c r="DBN33" s="497"/>
      <c r="DBO33" s="497"/>
      <c r="DBP33" s="497"/>
      <c r="DBQ33" s="497"/>
      <c r="DBR33" s="497"/>
      <c r="DBS33" s="497"/>
      <c r="DBT33" s="497"/>
      <c r="DBU33" s="497"/>
      <c r="DBV33" s="497"/>
      <c r="DBW33" s="497"/>
      <c r="DBX33" s="497"/>
      <c r="DBY33" s="497"/>
      <c r="DBZ33" s="497"/>
      <c r="DCA33" s="497"/>
      <c r="DCB33" s="497"/>
      <c r="DCC33" s="497"/>
      <c r="DCD33" s="497"/>
      <c r="DCE33" s="497"/>
      <c r="DCF33" s="497"/>
      <c r="DCG33" s="497"/>
      <c r="DCH33" s="497"/>
      <c r="DCI33" s="497"/>
      <c r="DCJ33" s="497"/>
      <c r="DCK33" s="497"/>
      <c r="DCL33" s="497"/>
      <c r="DCM33" s="497"/>
      <c r="DCN33" s="497"/>
      <c r="DCO33" s="497"/>
      <c r="DCP33" s="497"/>
      <c r="DCQ33" s="497"/>
      <c r="DCR33" s="497"/>
      <c r="DCS33" s="497"/>
      <c r="DCT33" s="497"/>
      <c r="DCU33" s="497"/>
      <c r="DCV33" s="497"/>
      <c r="DCW33" s="497"/>
      <c r="DCX33" s="497"/>
      <c r="DCY33" s="497"/>
      <c r="DCZ33" s="497"/>
      <c r="DDA33" s="497"/>
      <c r="DDB33" s="497"/>
      <c r="DDC33" s="497"/>
      <c r="DDD33" s="497"/>
      <c r="DDE33" s="497"/>
      <c r="DDF33" s="497"/>
      <c r="DDG33" s="497"/>
      <c r="DDH33" s="497"/>
      <c r="DDI33" s="497"/>
      <c r="DDJ33" s="497"/>
      <c r="DDK33" s="497"/>
      <c r="DDL33" s="497"/>
      <c r="DDM33" s="497"/>
      <c r="DDN33" s="497"/>
      <c r="DDO33" s="497"/>
      <c r="DDP33" s="497"/>
      <c r="DDQ33" s="497"/>
      <c r="DDR33" s="497"/>
      <c r="DDS33" s="497"/>
      <c r="DDT33" s="497"/>
      <c r="DDU33" s="497"/>
      <c r="DDV33" s="497"/>
      <c r="DDW33" s="497"/>
      <c r="DDX33" s="497"/>
      <c r="DDY33" s="497"/>
      <c r="DDZ33" s="497"/>
      <c r="DEA33" s="497"/>
      <c r="DEB33" s="497"/>
      <c r="DEC33" s="497"/>
      <c r="DED33" s="497"/>
      <c r="DEE33" s="497"/>
      <c r="DEF33" s="497"/>
      <c r="DEG33" s="497"/>
      <c r="DEH33" s="497"/>
      <c r="DEI33" s="497"/>
      <c r="DEJ33" s="497"/>
      <c r="DEK33" s="497"/>
      <c r="DEL33" s="497"/>
      <c r="DEM33" s="497"/>
      <c r="DEN33" s="497"/>
      <c r="DEO33" s="497"/>
      <c r="DEP33" s="497"/>
      <c r="DEQ33" s="497"/>
      <c r="DER33" s="497"/>
      <c r="DES33" s="497"/>
      <c r="DET33" s="497"/>
      <c r="DEU33" s="497"/>
      <c r="DEV33" s="497"/>
      <c r="DEW33" s="497"/>
      <c r="DEX33" s="497"/>
      <c r="DEY33" s="497"/>
      <c r="DEZ33" s="497"/>
      <c r="DFA33" s="497"/>
      <c r="DFB33" s="497"/>
      <c r="DFC33" s="497"/>
      <c r="DFD33" s="497"/>
      <c r="DFE33" s="497"/>
      <c r="DFF33" s="497"/>
      <c r="DFG33" s="497"/>
      <c r="DFH33" s="497"/>
      <c r="DFI33" s="497"/>
      <c r="DFJ33" s="497"/>
      <c r="DFK33" s="497"/>
      <c r="DFL33" s="497"/>
      <c r="DFM33" s="497"/>
      <c r="DFN33" s="497"/>
      <c r="DFO33" s="497"/>
      <c r="DFP33" s="497"/>
      <c r="DFQ33" s="497"/>
      <c r="DFR33" s="497"/>
      <c r="DFS33" s="497"/>
      <c r="DFT33" s="497"/>
      <c r="DFU33" s="497"/>
      <c r="DFV33" s="497"/>
      <c r="DFW33" s="497"/>
      <c r="DFX33" s="497"/>
      <c r="DFY33" s="497"/>
      <c r="DFZ33" s="497"/>
      <c r="DGA33" s="497"/>
      <c r="DGB33" s="497"/>
      <c r="DGC33" s="497"/>
      <c r="DGD33" s="497"/>
      <c r="DGE33" s="497"/>
      <c r="DGF33" s="497"/>
      <c r="DGG33" s="497"/>
      <c r="DGH33" s="497"/>
      <c r="DGI33" s="497"/>
      <c r="DGJ33" s="497"/>
      <c r="DGK33" s="497"/>
      <c r="DGL33" s="497"/>
      <c r="DGM33" s="497"/>
      <c r="DGN33" s="497"/>
      <c r="DGO33" s="497"/>
      <c r="DGP33" s="497"/>
      <c r="DGQ33" s="497"/>
      <c r="DGR33" s="497"/>
      <c r="DGS33" s="497"/>
      <c r="DGT33" s="497"/>
      <c r="DGU33" s="497"/>
      <c r="DGV33" s="497"/>
      <c r="DGW33" s="497"/>
      <c r="DGX33" s="497"/>
      <c r="DGY33" s="497"/>
      <c r="DGZ33" s="497"/>
      <c r="DHA33" s="497"/>
      <c r="DHB33" s="497"/>
      <c r="DHC33" s="497"/>
      <c r="DHD33" s="497"/>
      <c r="DHE33" s="497"/>
      <c r="DHF33" s="497"/>
      <c r="DHG33" s="497"/>
      <c r="DHH33" s="497"/>
      <c r="DHI33" s="497"/>
      <c r="DHJ33" s="497"/>
      <c r="DHK33" s="497"/>
      <c r="DHL33" s="497"/>
      <c r="DHM33" s="497"/>
      <c r="DHN33" s="497"/>
      <c r="DHO33" s="497"/>
      <c r="DHP33" s="497"/>
      <c r="DHQ33" s="497"/>
      <c r="DHR33" s="497"/>
      <c r="DHS33" s="497"/>
      <c r="DHT33" s="497"/>
      <c r="DHU33" s="497"/>
      <c r="DHV33" s="497"/>
      <c r="DHW33" s="497"/>
      <c r="DHX33" s="497"/>
      <c r="DHY33" s="497"/>
      <c r="DHZ33" s="497"/>
      <c r="DIA33" s="497"/>
      <c r="DIB33" s="497"/>
      <c r="DIC33" s="497"/>
      <c r="DID33" s="497"/>
      <c r="DIE33" s="497"/>
      <c r="DIF33" s="497"/>
      <c r="DIG33" s="497"/>
      <c r="DIH33" s="497"/>
      <c r="DII33" s="497"/>
      <c r="DIJ33" s="497"/>
      <c r="DIK33" s="497"/>
      <c r="DIL33" s="497"/>
      <c r="DIM33" s="497"/>
      <c r="DIN33" s="497"/>
      <c r="DIO33" s="497"/>
      <c r="DIP33" s="497"/>
      <c r="DIQ33" s="497"/>
      <c r="DIR33" s="497"/>
      <c r="DIS33" s="497"/>
      <c r="DIT33" s="497"/>
      <c r="DIU33" s="497"/>
      <c r="DIV33" s="497"/>
      <c r="DIW33" s="497"/>
      <c r="DIX33" s="497"/>
      <c r="DIY33" s="497"/>
      <c r="DIZ33" s="497"/>
      <c r="DJA33" s="497"/>
      <c r="DJB33" s="497"/>
      <c r="DJC33" s="497"/>
      <c r="DJD33" s="497"/>
      <c r="DJE33" s="497"/>
      <c r="DJF33" s="497"/>
      <c r="DJG33" s="497"/>
      <c r="DJH33" s="497"/>
      <c r="DJI33" s="497"/>
      <c r="DJJ33" s="497"/>
      <c r="DJK33" s="497"/>
      <c r="DJL33" s="497"/>
      <c r="DJM33" s="497"/>
      <c r="DJN33" s="497"/>
      <c r="DJO33" s="497"/>
      <c r="DJP33" s="497"/>
      <c r="DJQ33" s="497"/>
      <c r="DJR33" s="497"/>
      <c r="DJS33" s="497"/>
      <c r="DJT33" s="497"/>
      <c r="DJU33" s="497"/>
      <c r="DJV33" s="497"/>
      <c r="DJW33" s="497"/>
      <c r="DJX33" s="497"/>
      <c r="DJY33" s="497"/>
      <c r="DJZ33" s="497"/>
      <c r="DKA33" s="497"/>
      <c r="DKB33" s="497"/>
      <c r="DKC33" s="497"/>
      <c r="DKD33" s="497"/>
      <c r="DKE33" s="497"/>
      <c r="DKF33" s="497"/>
      <c r="DKG33" s="497"/>
      <c r="DKH33" s="497"/>
      <c r="DKI33" s="497"/>
      <c r="DKJ33" s="497"/>
      <c r="DKK33" s="497"/>
      <c r="DKL33" s="497"/>
      <c r="DKM33" s="497"/>
      <c r="DKN33" s="497"/>
      <c r="DKO33" s="497"/>
      <c r="DKP33" s="497"/>
      <c r="DKQ33" s="497"/>
      <c r="DKR33" s="497"/>
      <c r="DKS33" s="497"/>
      <c r="DKT33" s="497"/>
      <c r="DKU33" s="497"/>
      <c r="DKV33" s="497"/>
      <c r="DKW33" s="497"/>
      <c r="DKX33" s="497"/>
      <c r="DKY33" s="497"/>
      <c r="DKZ33" s="497"/>
      <c r="DLA33" s="497"/>
      <c r="DLB33" s="497"/>
      <c r="DLC33" s="497"/>
      <c r="DLD33" s="497"/>
      <c r="DLE33" s="497"/>
      <c r="DLF33" s="497"/>
      <c r="DLG33" s="497"/>
      <c r="DLH33" s="497"/>
      <c r="DLI33" s="497"/>
      <c r="DLJ33" s="497"/>
      <c r="DLK33" s="497"/>
      <c r="DLL33" s="497"/>
      <c r="DLM33" s="497"/>
      <c r="DLN33" s="497"/>
      <c r="DLO33" s="497"/>
      <c r="DLP33" s="497"/>
      <c r="DLQ33" s="497"/>
      <c r="DLR33" s="497"/>
      <c r="DLS33" s="497"/>
      <c r="DLT33" s="497"/>
      <c r="DLU33" s="497"/>
      <c r="DLV33" s="497"/>
      <c r="DLW33" s="497"/>
      <c r="DLX33" s="497"/>
      <c r="DLY33" s="497"/>
      <c r="DLZ33" s="497"/>
      <c r="DMA33" s="497"/>
      <c r="DMB33" s="497"/>
      <c r="DMC33" s="497"/>
      <c r="DMD33" s="497"/>
      <c r="DME33" s="497"/>
      <c r="DMF33" s="497"/>
      <c r="DMG33" s="497"/>
      <c r="DMH33" s="497"/>
      <c r="DMI33" s="497"/>
      <c r="DMJ33" s="497"/>
      <c r="DMK33" s="497"/>
      <c r="DML33" s="497"/>
      <c r="DMM33" s="497"/>
      <c r="DMN33" s="497"/>
      <c r="DMO33" s="497"/>
      <c r="DMP33" s="497"/>
      <c r="DMQ33" s="497"/>
      <c r="DMR33" s="497"/>
      <c r="DMS33" s="497"/>
      <c r="DMT33" s="497"/>
      <c r="DMU33" s="497"/>
      <c r="DMV33" s="497"/>
      <c r="DMW33" s="497"/>
      <c r="DMX33" s="497"/>
      <c r="DMY33" s="497"/>
      <c r="DMZ33" s="497"/>
      <c r="DNA33" s="497"/>
      <c r="DNB33" s="497"/>
      <c r="DNC33" s="497"/>
      <c r="DND33" s="497"/>
      <c r="DNE33" s="497"/>
      <c r="DNF33" s="497"/>
      <c r="DNG33" s="497"/>
      <c r="DNH33" s="497"/>
      <c r="DNI33" s="497"/>
      <c r="DNJ33" s="497"/>
      <c r="DNK33" s="497"/>
      <c r="DNL33" s="497"/>
      <c r="DNM33" s="497"/>
      <c r="DNN33" s="497"/>
      <c r="DNO33" s="497"/>
      <c r="DNP33" s="497"/>
      <c r="DNQ33" s="497"/>
      <c r="DNR33" s="497"/>
      <c r="DNS33" s="497"/>
      <c r="DNT33" s="497"/>
      <c r="DNU33" s="497"/>
      <c r="DNV33" s="497"/>
      <c r="DNW33" s="497"/>
      <c r="DNX33" s="497"/>
      <c r="DNY33" s="497"/>
      <c r="DNZ33" s="497"/>
      <c r="DOA33" s="497"/>
      <c r="DOB33" s="497"/>
      <c r="DOC33" s="497"/>
      <c r="DOD33" s="497"/>
      <c r="DOE33" s="497"/>
      <c r="DOF33" s="497"/>
      <c r="DOG33" s="497"/>
      <c r="DOH33" s="497"/>
      <c r="DOI33" s="497"/>
      <c r="DOJ33" s="497"/>
      <c r="DOK33" s="497"/>
      <c r="DOL33" s="497"/>
      <c r="DOM33" s="497"/>
      <c r="DON33" s="497"/>
      <c r="DOO33" s="497"/>
      <c r="DOP33" s="497"/>
      <c r="DOQ33" s="497"/>
      <c r="DOR33" s="497"/>
      <c r="DOS33" s="497"/>
      <c r="DOT33" s="497"/>
      <c r="DOU33" s="497"/>
      <c r="DOV33" s="497"/>
      <c r="DOW33" s="497"/>
      <c r="DOX33" s="497"/>
      <c r="DOY33" s="497"/>
      <c r="DOZ33" s="497"/>
      <c r="DPA33" s="497"/>
      <c r="DPB33" s="497"/>
      <c r="DPC33" s="497"/>
      <c r="DPD33" s="497"/>
      <c r="DPE33" s="497"/>
      <c r="DPF33" s="497"/>
      <c r="DPG33" s="497"/>
      <c r="DPH33" s="497"/>
      <c r="DPI33" s="497"/>
      <c r="DPJ33" s="497"/>
      <c r="DPK33" s="497"/>
      <c r="DPL33" s="497"/>
      <c r="DPM33" s="497"/>
      <c r="DPN33" s="497"/>
      <c r="DPO33" s="497"/>
      <c r="DPP33" s="497"/>
      <c r="DPQ33" s="497"/>
      <c r="DPR33" s="497"/>
      <c r="DPS33" s="497"/>
      <c r="DPT33" s="497"/>
      <c r="DPU33" s="497"/>
      <c r="DPV33" s="497"/>
      <c r="DPW33" s="497"/>
      <c r="DPX33" s="497"/>
      <c r="DPY33" s="497"/>
      <c r="DPZ33" s="497"/>
      <c r="DQA33" s="497"/>
      <c r="DQB33" s="497"/>
      <c r="DQC33" s="497"/>
      <c r="DQD33" s="497"/>
      <c r="DQE33" s="497"/>
      <c r="DQF33" s="497"/>
      <c r="DQG33" s="497"/>
      <c r="DQH33" s="497"/>
      <c r="DQI33" s="497"/>
      <c r="DQJ33" s="497"/>
      <c r="DQK33" s="497"/>
      <c r="DQL33" s="497"/>
      <c r="DQM33" s="497"/>
      <c r="DQN33" s="497"/>
      <c r="DQO33" s="497"/>
      <c r="DQP33" s="497"/>
      <c r="DQQ33" s="497"/>
      <c r="DQR33" s="497"/>
      <c r="DQS33" s="497"/>
      <c r="DQT33" s="497"/>
      <c r="DQU33" s="497"/>
      <c r="DQV33" s="497"/>
      <c r="DQW33" s="497"/>
      <c r="DQX33" s="497"/>
      <c r="DQY33" s="497"/>
      <c r="DQZ33" s="497"/>
      <c r="DRA33" s="497"/>
      <c r="DRB33" s="497"/>
      <c r="DRC33" s="497"/>
      <c r="DRD33" s="497"/>
      <c r="DRE33" s="497"/>
      <c r="DRF33" s="497"/>
      <c r="DRG33" s="497"/>
      <c r="DRH33" s="497"/>
      <c r="DRI33" s="497"/>
      <c r="DRJ33" s="497"/>
      <c r="DRK33" s="497"/>
      <c r="DRL33" s="497"/>
      <c r="DRM33" s="497"/>
      <c r="DRN33" s="497"/>
      <c r="DRO33" s="497"/>
      <c r="DRP33" s="497"/>
      <c r="DRQ33" s="497"/>
      <c r="DRR33" s="497"/>
      <c r="DRS33" s="497"/>
      <c r="DRT33" s="497"/>
      <c r="DRU33" s="497"/>
      <c r="DRV33" s="497"/>
      <c r="DRW33" s="497"/>
      <c r="DRX33" s="497"/>
      <c r="DRY33" s="497"/>
      <c r="DRZ33" s="497"/>
      <c r="DSA33" s="497"/>
      <c r="DSB33" s="497"/>
      <c r="DSC33" s="497"/>
      <c r="DSD33" s="497"/>
      <c r="DSE33" s="497"/>
      <c r="DSF33" s="497"/>
      <c r="DSG33" s="497"/>
      <c r="DSH33" s="497"/>
      <c r="DSI33" s="497"/>
      <c r="DSJ33" s="497"/>
      <c r="DSK33" s="497"/>
      <c r="DSL33" s="497"/>
      <c r="DSM33" s="497"/>
      <c r="DSN33" s="497"/>
      <c r="DSO33" s="497"/>
      <c r="DSP33" s="497"/>
      <c r="DSQ33" s="497"/>
      <c r="DSR33" s="497"/>
      <c r="DSS33" s="497"/>
      <c r="DST33" s="497"/>
      <c r="DSU33" s="497"/>
      <c r="DSV33" s="497"/>
      <c r="DSW33" s="497"/>
      <c r="DSX33" s="497"/>
      <c r="DSY33" s="497"/>
      <c r="DSZ33" s="497"/>
      <c r="DTA33" s="497"/>
      <c r="DTB33" s="497"/>
      <c r="DTC33" s="497"/>
      <c r="DTD33" s="497"/>
      <c r="DTE33" s="497"/>
      <c r="DTF33" s="497"/>
      <c r="DTG33" s="497"/>
      <c r="DTH33" s="497"/>
      <c r="DTI33" s="497"/>
      <c r="DTJ33" s="497"/>
      <c r="DTK33" s="497"/>
      <c r="DTL33" s="497"/>
      <c r="DTM33" s="497"/>
      <c r="DTN33" s="497"/>
      <c r="DTO33" s="497"/>
      <c r="DTP33" s="497"/>
      <c r="DTQ33" s="497"/>
      <c r="DTR33" s="497"/>
      <c r="DTS33" s="497"/>
      <c r="DTT33" s="497"/>
      <c r="DTU33" s="497"/>
      <c r="DTV33" s="497"/>
      <c r="DTW33" s="497"/>
      <c r="DTX33" s="497"/>
      <c r="DTY33" s="497"/>
      <c r="DTZ33" s="497"/>
      <c r="DUA33" s="497"/>
      <c r="DUB33" s="497"/>
      <c r="DUC33" s="497"/>
      <c r="DUD33" s="497"/>
      <c r="DUE33" s="497"/>
      <c r="DUF33" s="497"/>
      <c r="DUG33" s="497"/>
      <c r="DUH33" s="497"/>
      <c r="DUI33" s="497"/>
      <c r="DUJ33" s="497"/>
      <c r="DUK33" s="497"/>
      <c r="DUL33" s="497"/>
      <c r="DUM33" s="497"/>
      <c r="DUN33" s="497"/>
      <c r="DUO33" s="497"/>
      <c r="DUP33" s="497"/>
      <c r="DUQ33" s="497"/>
      <c r="DUR33" s="497"/>
      <c r="DUS33" s="497"/>
      <c r="DUT33" s="497"/>
      <c r="DUU33" s="497"/>
      <c r="DUV33" s="497"/>
      <c r="DUW33" s="497"/>
      <c r="DUX33" s="497"/>
      <c r="DUY33" s="497"/>
      <c r="DUZ33" s="497"/>
      <c r="DVA33" s="497"/>
      <c r="DVB33" s="497"/>
      <c r="DVC33" s="497"/>
      <c r="DVD33" s="497"/>
      <c r="DVE33" s="497"/>
      <c r="DVF33" s="497"/>
      <c r="DVG33" s="497"/>
      <c r="DVH33" s="497"/>
      <c r="DVI33" s="497"/>
      <c r="DVJ33" s="497"/>
      <c r="DVK33" s="497"/>
      <c r="DVL33" s="497"/>
      <c r="DVM33" s="497"/>
      <c r="DVN33" s="497"/>
      <c r="DVO33" s="497"/>
      <c r="DVP33" s="497"/>
      <c r="DVQ33" s="497"/>
      <c r="DVR33" s="497"/>
      <c r="DVS33" s="497"/>
      <c r="DVT33" s="497"/>
      <c r="DVU33" s="497"/>
      <c r="DVV33" s="497"/>
      <c r="DVW33" s="497"/>
      <c r="DVX33" s="497"/>
      <c r="DVY33" s="497"/>
      <c r="DVZ33" s="497"/>
      <c r="DWA33" s="497"/>
      <c r="DWB33" s="497"/>
      <c r="DWC33" s="497"/>
      <c r="DWD33" s="497"/>
      <c r="DWE33" s="497"/>
      <c r="DWF33" s="497"/>
      <c r="DWG33" s="497"/>
      <c r="DWH33" s="497"/>
      <c r="DWI33" s="497"/>
      <c r="DWJ33" s="497"/>
      <c r="DWK33" s="497"/>
      <c r="DWL33" s="497"/>
      <c r="DWM33" s="497"/>
      <c r="DWN33" s="497"/>
      <c r="DWO33" s="497"/>
      <c r="DWP33" s="497"/>
      <c r="DWQ33" s="497"/>
      <c r="DWR33" s="497"/>
      <c r="DWS33" s="497"/>
      <c r="DWT33" s="497"/>
      <c r="DWU33" s="497"/>
      <c r="DWV33" s="497"/>
      <c r="DWW33" s="497"/>
      <c r="DWX33" s="497"/>
      <c r="DWY33" s="497"/>
      <c r="DWZ33" s="497"/>
      <c r="DXA33" s="497"/>
      <c r="DXB33" s="497"/>
      <c r="DXC33" s="497"/>
      <c r="DXD33" s="497"/>
      <c r="DXE33" s="497"/>
      <c r="DXF33" s="497"/>
      <c r="DXG33" s="497"/>
      <c r="DXH33" s="497"/>
      <c r="DXI33" s="497"/>
      <c r="DXJ33" s="497"/>
      <c r="DXK33" s="497"/>
      <c r="DXL33" s="497"/>
      <c r="DXM33" s="497"/>
      <c r="DXN33" s="497"/>
      <c r="DXO33" s="497"/>
      <c r="DXP33" s="497"/>
      <c r="DXQ33" s="497"/>
      <c r="DXR33" s="497"/>
      <c r="DXS33" s="497"/>
      <c r="DXT33" s="497"/>
      <c r="DXU33" s="497"/>
      <c r="DXV33" s="497"/>
      <c r="DXW33" s="497"/>
      <c r="DXX33" s="497"/>
      <c r="DXY33" s="497"/>
      <c r="DXZ33" s="497"/>
      <c r="DYA33" s="497"/>
      <c r="DYB33" s="497"/>
      <c r="DYC33" s="497"/>
      <c r="DYD33" s="497"/>
      <c r="DYE33" s="497"/>
      <c r="DYF33" s="497"/>
      <c r="DYG33" s="497"/>
      <c r="DYH33" s="497"/>
      <c r="DYI33" s="497"/>
      <c r="DYJ33" s="497"/>
      <c r="DYK33" s="497"/>
      <c r="DYL33" s="497"/>
      <c r="DYM33" s="497"/>
      <c r="DYN33" s="497"/>
      <c r="DYO33" s="497"/>
      <c r="DYP33" s="497"/>
      <c r="DYQ33" s="497"/>
      <c r="DYR33" s="497"/>
      <c r="DYS33" s="497"/>
      <c r="DYT33" s="497"/>
      <c r="DYU33" s="497"/>
      <c r="DYV33" s="497"/>
      <c r="DYW33" s="497"/>
      <c r="DYX33" s="497"/>
      <c r="DYY33" s="497"/>
      <c r="DYZ33" s="497"/>
      <c r="DZA33" s="497"/>
      <c r="DZB33" s="497"/>
      <c r="DZC33" s="497"/>
      <c r="DZD33" s="497"/>
      <c r="DZE33" s="497"/>
      <c r="DZF33" s="497"/>
      <c r="DZG33" s="497"/>
      <c r="DZH33" s="497"/>
      <c r="DZI33" s="497"/>
      <c r="DZJ33" s="497"/>
      <c r="DZK33" s="497"/>
      <c r="DZL33" s="497"/>
      <c r="DZM33" s="497"/>
      <c r="DZN33" s="497"/>
      <c r="DZO33" s="497"/>
      <c r="DZP33" s="497"/>
      <c r="DZQ33" s="497"/>
      <c r="DZR33" s="497"/>
      <c r="DZS33" s="497"/>
      <c r="DZT33" s="497"/>
      <c r="DZU33" s="497"/>
      <c r="DZV33" s="497"/>
      <c r="DZW33" s="497"/>
      <c r="DZX33" s="497"/>
      <c r="DZY33" s="497"/>
      <c r="DZZ33" s="497"/>
      <c r="EAA33" s="497"/>
      <c r="EAB33" s="497"/>
      <c r="EAC33" s="497"/>
      <c r="EAD33" s="497"/>
      <c r="EAE33" s="497"/>
      <c r="EAF33" s="497"/>
      <c r="EAG33" s="497"/>
      <c r="EAH33" s="497"/>
      <c r="EAI33" s="497"/>
      <c r="EAJ33" s="497"/>
      <c r="EAK33" s="497"/>
      <c r="EAL33" s="497"/>
      <c r="EAM33" s="497"/>
      <c r="EAN33" s="497"/>
      <c r="EAO33" s="497"/>
      <c r="EAP33" s="497"/>
      <c r="EAQ33" s="497"/>
      <c r="EAR33" s="497"/>
      <c r="EAS33" s="497"/>
      <c r="EAT33" s="497"/>
      <c r="EAU33" s="497"/>
      <c r="EAV33" s="497"/>
      <c r="EAW33" s="497"/>
      <c r="EAX33" s="497"/>
      <c r="EAY33" s="497"/>
      <c r="EAZ33" s="497"/>
      <c r="EBA33" s="497"/>
      <c r="EBB33" s="497"/>
      <c r="EBC33" s="497"/>
      <c r="EBD33" s="497"/>
      <c r="EBE33" s="497"/>
      <c r="EBF33" s="497"/>
      <c r="EBG33" s="497"/>
      <c r="EBH33" s="497"/>
      <c r="EBI33" s="497"/>
      <c r="EBJ33" s="497"/>
      <c r="EBK33" s="497"/>
      <c r="EBL33" s="497"/>
      <c r="EBM33" s="497"/>
      <c r="EBN33" s="497"/>
      <c r="EBO33" s="497"/>
      <c r="EBP33" s="497"/>
      <c r="EBQ33" s="497"/>
      <c r="EBR33" s="497"/>
      <c r="EBS33" s="497"/>
      <c r="EBT33" s="497"/>
      <c r="EBU33" s="497"/>
      <c r="EBV33" s="497"/>
      <c r="EBW33" s="497"/>
      <c r="EBX33" s="497"/>
      <c r="EBY33" s="497"/>
      <c r="EBZ33" s="497"/>
      <c r="ECA33" s="497"/>
      <c r="ECB33" s="497"/>
      <c r="ECC33" s="497"/>
      <c r="ECD33" s="497"/>
      <c r="ECE33" s="497"/>
      <c r="ECF33" s="497"/>
      <c r="ECG33" s="497"/>
      <c r="ECH33" s="497"/>
      <c r="ECI33" s="497"/>
      <c r="ECJ33" s="497"/>
      <c r="ECK33" s="497"/>
      <c r="ECL33" s="497"/>
      <c r="ECM33" s="497"/>
      <c r="ECN33" s="497"/>
      <c r="ECO33" s="497"/>
      <c r="ECP33" s="497"/>
      <c r="ECQ33" s="497"/>
      <c r="ECR33" s="497"/>
      <c r="ECS33" s="497"/>
      <c r="ECT33" s="497"/>
      <c r="ECU33" s="497"/>
      <c r="ECV33" s="497"/>
      <c r="ECW33" s="497"/>
      <c r="ECX33" s="497"/>
      <c r="ECY33" s="497"/>
      <c r="ECZ33" s="497"/>
      <c r="EDA33" s="497"/>
      <c r="EDB33" s="497"/>
      <c r="EDC33" s="497"/>
      <c r="EDD33" s="497"/>
      <c r="EDE33" s="497"/>
      <c r="EDF33" s="497"/>
      <c r="EDG33" s="497"/>
      <c r="EDH33" s="497"/>
      <c r="EDI33" s="497"/>
      <c r="EDJ33" s="497"/>
      <c r="EDK33" s="497"/>
      <c r="EDL33" s="497"/>
      <c r="EDM33" s="497"/>
      <c r="EDN33" s="497"/>
      <c r="EDO33" s="497"/>
      <c r="EDP33" s="497"/>
      <c r="EDQ33" s="497"/>
      <c r="EDR33" s="497"/>
      <c r="EDS33" s="497"/>
      <c r="EDT33" s="497"/>
      <c r="EDU33" s="497"/>
      <c r="EDV33" s="497"/>
      <c r="EDW33" s="497"/>
      <c r="EDX33" s="497"/>
      <c r="EDY33" s="497"/>
      <c r="EDZ33" s="497"/>
      <c r="EEA33" s="497"/>
      <c r="EEB33" s="497"/>
      <c r="EEC33" s="497"/>
      <c r="EED33" s="497"/>
      <c r="EEE33" s="497"/>
      <c r="EEF33" s="497"/>
      <c r="EEG33" s="497"/>
      <c r="EEH33" s="497"/>
      <c r="EEI33" s="497"/>
      <c r="EEJ33" s="497"/>
      <c r="EEK33" s="497"/>
      <c r="EEL33" s="497"/>
      <c r="EEM33" s="497"/>
      <c r="EEN33" s="497"/>
      <c r="EEO33" s="497"/>
      <c r="EEP33" s="497"/>
      <c r="EEQ33" s="497"/>
      <c r="EER33" s="497"/>
      <c r="EES33" s="497"/>
      <c r="EET33" s="497"/>
      <c r="EEU33" s="497"/>
      <c r="EEV33" s="497"/>
      <c r="EEW33" s="497"/>
      <c r="EEX33" s="497"/>
      <c r="EEY33" s="497"/>
      <c r="EEZ33" s="497"/>
      <c r="EFA33" s="497"/>
      <c r="EFB33" s="497"/>
      <c r="EFC33" s="497"/>
      <c r="EFD33" s="497"/>
      <c r="EFE33" s="497"/>
      <c r="EFF33" s="497"/>
      <c r="EFG33" s="497"/>
      <c r="EFH33" s="497"/>
      <c r="EFI33" s="497"/>
      <c r="EFJ33" s="497"/>
      <c r="EFK33" s="497"/>
      <c r="EFL33" s="497"/>
      <c r="EFM33" s="497"/>
      <c r="EFN33" s="497"/>
      <c r="EFO33" s="497"/>
      <c r="EFP33" s="497"/>
      <c r="EFQ33" s="497"/>
      <c r="EFR33" s="497"/>
      <c r="EFS33" s="497"/>
      <c r="EFT33" s="497"/>
      <c r="EFU33" s="497"/>
      <c r="EFV33" s="497"/>
      <c r="EFW33" s="497"/>
      <c r="EFX33" s="497"/>
      <c r="EFY33" s="497"/>
      <c r="EFZ33" s="497"/>
      <c r="EGA33" s="497"/>
      <c r="EGB33" s="497"/>
      <c r="EGC33" s="497"/>
      <c r="EGD33" s="497"/>
      <c r="EGE33" s="497"/>
      <c r="EGF33" s="497"/>
      <c r="EGG33" s="497"/>
      <c r="EGH33" s="497"/>
      <c r="EGI33" s="497"/>
      <c r="EGJ33" s="497"/>
      <c r="EGK33" s="497"/>
      <c r="EGL33" s="497"/>
      <c r="EGM33" s="497"/>
      <c r="EGN33" s="497"/>
      <c r="EGO33" s="497"/>
      <c r="EGP33" s="497"/>
      <c r="EGQ33" s="497"/>
      <c r="EGR33" s="497"/>
      <c r="EGS33" s="497"/>
      <c r="EGT33" s="497"/>
      <c r="EGU33" s="497"/>
      <c r="EGV33" s="497"/>
      <c r="EGW33" s="497"/>
      <c r="EGX33" s="497"/>
      <c r="EGY33" s="497"/>
      <c r="EGZ33" s="497"/>
      <c r="EHA33" s="497"/>
      <c r="EHB33" s="497"/>
      <c r="EHC33" s="497"/>
      <c r="EHD33" s="497"/>
      <c r="EHE33" s="497"/>
      <c r="EHF33" s="497"/>
      <c r="EHG33" s="497"/>
      <c r="EHH33" s="497"/>
      <c r="EHI33" s="497"/>
      <c r="EHJ33" s="497"/>
      <c r="EHK33" s="497"/>
      <c r="EHL33" s="497"/>
      <c r="EHM33" s="497"/>
      <c r="EHN33" s="497"/>
      <c r="EHO33" s="497"/>
      <c r="EHP33" s="497"/>
      <c r="EHQ33" s="497"/>
      <c r="EHR33" s="497"/>
      <c r="EHS33" s="497"/>
      <c r="EHT33" s="497"/>
      <c r="EHU33" s="497"/>
      <c r="EHV33" s="497"/>
      <c r="EHW33" s="497"/>
      <c r="EHX33" s="497"/>
      <c r="EHY33" s="497"/>
      <c r="EHZ33" s="497"/>
      <c r="EIA33" s="497"/>
      <c r="EIB33" s="497"/>
      <c r="EIC33" s="497"/>
      <c r="EID33" s="497"/>
      <c r="EIE33" s="497"/>
      <c r="EIF33" s="497"/>
      <c r="EIG33" s="497"/>
      <c r="EIH33" s="497"/>
      <c r="EII33" s="497"/>
      <c r="EIJ33" s="497"/>
      <c r="EIK33" s="497"/>
      <c r="EIL33" s="497"/>
      <c r="EIM33" s="497"/>
      <c r="EIN33" s="497"/>
      <c r="EIO33" s="497"/>
      <c r="EIP33" s="497"/>
      <c r="EIQ33" s="497"/>
      <c r="EIR33" s="497"/>
      <c r="EIS33" s="497"/>
      <c r="EIT33" s="497"/>
      <c r="EIU33" s="497"/>
      <c r="EIV33" s="497"/>
      <c r="EIW33" s="497"/>
      <c r="EIX33" s="497"/>
      <c r="EIY33" s="497"/>
      <c r="EIZ33" s="497"/>
      <c r="EJA33" s="497"/>
      <c r="EJB33" s="497"/>
      <c r="EJC33" s="497"/>
      <c r="EJD33" s="497"/>
      <c r="EJE33" s="497"/>
      <c r="EJF33" s="497"/>
      <c r="EJG33" s="497"/>
      <c r="EJH33" s="497"/>
      <c r="EJI33" s="497"/>
      <c r="EJJ33" s="497"/>
      <c r="EJK33" s="497"/>
      <c r="EJL33" s="497"/>
      <c r="EJM33" s="497"/>
      <c r="EJN33" s="497"/>
      <c r="EJO33" s="497"/>
      <c r="EJP33" s="497"/>
      <c r="EJQ33" s="497"/>
      <c r="EJR33" s="497"/>
      <c r="EJS33" s="497"/>
      <c r="EJT33" s="497"/>
      <c r="EJU33" s="497"/>
      <c r="EJV33" s="497"/>
      <c r="EJW33" s="497"/>
      <c r="EJX33" s="497"/>
      <c r="EJY33" s="497"/>
      <c r="EJZ33" s="497"/>
      <c r="EKA33" s="497"/>
      <c r="EKB33" s="497"/>
      <c r="EKC33" s="497"/>
      <c r="EKD33" s="497"/>
      <c r="EKE33" s="497"/>
      <c r="EKF33" s="497"/>
      <c r="EKG33" s="497"/>
      <c r="EKH33" s="497"/>
      <c r="EKI33" s="497"/>
      <c r="EKJ33" s="497"/>
      <c r="EKK33" s="497"/>
      <c r="EKL33" s="497"/>
      <c r="EKM33" s="497"/>
      <c r="EKN33" s="497"/>
      <c r="EKO33" s="497"/>
      <c r="EKP33" s="497"/>
      <c r="EKQ33" s="497"/>
      <c r="EKR33" s="497"/>
      <c r="EKS33" s="497"/>
      <c r="EKT33" s="497"/>
      <c r="EKU33" s="497"/>
      <c r="EKV33" s="497"/>
      <c r="EKW33" s="497"/>
      <c r="EKX33" s="497"/>
      <c r="EKY33" s="497"/>
      <c r="EKZ33" s="497"/>
      <c r="ELA33" s="497"/>
      <c r="ELB33" s="497"/>
      <c r="ELC33" s="497"/>
      <c r="ELD33" s="497"/>
      <c r="ELE33" s="497"/>
      <c r="ELF33" s="497"/>
      <c r="ELG33" s="497"/>
      <c r="ELH33" s="497"/>
      <c r="ELI33" s="497"/>
      <c r="ELJ33" s="497"/>
      <c r="ELK33" s="497"/>
      <c r="ELL33" s="497"/>
      <c r="ELM33" s="497"/>
      <c r="ELN33" s="497"/>
      <c r="ELO33" s="497"/>
      <c r="ELP33" s="497"/>
      <c r="ELQ33" s="497"/>
      <c r="ELR33" s="497"/>
      <c r="ELS33" s="497"/>
      <c r="ELT33" s="497"/>
      <c r="ELU33" s="497"/>
      <c r="ELV33" s="497"/>
      <c r="ELW33" s="497"/>
      <c r="ELX33" s="497"/>
      <c r="ELY33" s="497"/>
      <c r="ELZ33" s="497"/>
      <c r="EMA33" s="497"/>
      <c r="EMB33" s="497"/>
      <c r="EMC33" s="497"/>
      <c r="EMD33" s="497"/>
      <c r="EME33" s="497"/>
      <c r="EMF33" s="497"/>
      <c r="EMG33" s="497"/>
      <c r="EMH33" s="497"/>
      <c r="EMI33" s="497"/>
      <c r="EMJ33" s="497"/>
      <c r="EMK33" s="497"/>
      <c r="EML33" s="497"/>
      <c r="EMM33" s="497"/>
      <c r="EMN33" s="497"/>
      <c r="EMO33" s="497"/>
      <c r="EMP33" s="497"/>
      <c r="EMQ33" s="497"/>
      <c r="EMR33" s="497"/>
      <c r="EMS33" s="497"/>
      <c r="EMT33" s="497"/>
      <c r="EMU33" s="497"/>
      <c r="EMV33" s="497"/>
      <c r="EMW33" s="497"/>
      <c r="EMX33" s="497"/>
      <c r="EMY33" s="497"/>
      <c r="EMZ33" s="497"/>
      <c r="ENA33" s="497"/>
      <c r="ENB33" s="497"/>
      <c r="ENC33" s="497"/>
      <c r="END33" s="497"/>
      <c r="ENE33" s="497"/>
      <c r="ENF33" s="497"/>
      <c r="ENG33" s="497"/>
      <c r="ENH33" s="497"/>
      <c r="ENI33" s="497"/>
      <c r="ENJ33" s="497"/>
      <c r="ENK33" s="497"/>
      <c r="ENL33" s="497"/>
      <c r="ENM33" s="497"/>
      <c r="ENN33" s="497"/>
      <c r="ENO33" s="497"/>
      <c r="ENP33" s="497"/>
      <c r="ENQ33" s="497"/>
      <c r="ENR33" s="497"/>
      <c r="ENS33" s="497"/>
      <c r="ENT33" s="497"/>
      <c r="ENU33" s="497"/>
      <c r="ENV33" s="497"/>
      <c r="ENW33" s="497"/>
      <c r="ENX33" s="497"/>
      <c r="ENY33" s="497"/>
      <c r="ENZ33" s="497"/>
      <c r="EOA33" s="497"/>
      <c r="EOB33" s="497"/>
      <c r="EOC33" s="497"/>
      <c r="EOD33" s="497"/>
      <c r="EOE33" s="497"/>
      <c r="EOF33" s="497"/>
      <c r="EOG33" s="497"/>
      <c r="EOH33" s="497"/>
      <c r="EOI33" s="497"/>
      <c r="EOJ33" s="497"/>
      <c r="EOK33" s="497"/>
      <c r="EOL33" s="497"/>
      <c r="EOM33" s="497"/>
      <c r="EON33" s="497"/>
      <c r="EOO33" s="497"/>
      <c r="EOP33" s="497"/>
      <c r="EOQ33" s="497"/>
      <c r="EOR33" s="497"/>
      <c r="EOS33" s="497"/>
      <c r="EOT33" s="497"/>
      <c r="EOU33" s="497"/>
      <c r="EOV33" s="497"/>
      <c r="EOW33" s="497"/>
      <c r="EOX33" s="497"/>
      <c r="EOY33" s="497"/>
      <c r="EOZ33" s="497"/>
      <c r="EPA33" s="497"/>
      <c r="EPB33" s="497"/>
      <c r="EPC33" s="497"/>
      <c r="EPD33" s="497"/>
      <c r="EPE33" s="497"/>
      <c r="EPF33" s="497"/>
      <c r="EPG33" s="497"/>
      <c r="EPH33" s="497"/>
      <c r="EPI33" s="497"/>
      <c r="EPJ33" s="497"/>
      <c r="EPK33" s="497"/>
      <c r="EPL33" s="497"/>
      <c r="EPM33" s="497"/>
      <c r="EPN33" s="497"/>
      <c r="EPO33" s="497"/>
      <c r="EPP33" s="497"/>
      <c r="EPQ33" s="497"/>
      <c r="EPR33" s="497"/>
      <c r="EPS33" s="497"/>
      <c r="EPT33" s="497"/>
      <c r="EPU33" s="497"/>
      <c r="EPV33" s="497"/>
      <c r="EPW33" s="497"/>
      <c r="EPX33" s="497"/>
      <c r="EPY33" s="497"/>
      <c r="EPZ33" s="497"/>
      <c r="EQA33" s="497"/>
      <c r="EQB33" s="497"/>
      <c r="EQC33" s="497"/>
      <c r="EQD33" s="497"/>
      <c r="EQE33" s="497"/>
      <c r="EQF33" s="497"/>
      <c r="EQG33" s="497"/>
      <c r="EQH33" s="497"/>
      <c r="EQI33" s="497"/>
      <c r="EQJ33" s="497"/>
      <c r="EQK33" s="497"/>
      <c r="EQL33" s="497"/>
      <c r="EQM33" s="497"/>
      <c r="EQN33" s="497"/>
      <c r="EQO33" s="497"/>
      <c r="EQP33" s="497"/>
      <c r="EQQ33" s="497"/>
      <c r="EQR33" s="497"/>
      <c r="EQS33" s="497"/>
      <c r="EQT33" s="497"/>
      <c r="EQU33" s="497"/>
      <c r="EQV33" s="497"/>
      <c r="EQW33" s="497"/>
      <c r="EQX33" s="497"/>
      <c r="EQY33" s="497"/>
      <c r="EQZ33" s="497"/>
      <c r="ERA33" s="497"/>
      <c r="ERB33" s="497"/>
      <c r="ERC33" s="497"/>
      <c r="ERD33" s="497"/>
      <c r="ERE33" s="497"/>
      <c r="ERF33" s="497"/>
      <c r="ERG33" s="497"/>
      <c r="ERH33" s="497"/>
      <c r="ERI33" s="497"/>
      <c r="ERJ33" s="497"/>
      <c r="ERK33" s="497"/>
      <c r="ERL33" s="497"/>
      <c r="ERM33" s="497"/>
      <c r="ERN33" s="497"/>
      <c r="ERO33" s="497"/>
      <c r="ERP33" s="497"/>
      <c r="ERQ33" s="497"/>
      <c r="ERR33" s="497"/>
      <c r="ERS33" s="497"/>
      <c r="ERT33" s="497"/>
      <c r="ERU33" s="497"/>
      <c r="ERV33" s="497"/>
      <c r="ERW33" s="497"/>
      <c r="ERX33" s="497"/>
      <c r="ERY33" s="497"/>
      <c r="ERZ33" s="497"/>
      <c r="ESA33" s="497"/>
      <c r="ESB33" s="497"/>
      <c r="ESC33" s="497"/>
      <c r="ESD33" s="497"/>
      <c r="ESE33" s="497"/>
      <c r="ESF33" s="497"/>
      <c r="ESG33" s="497"/>
      <c r="ESH33" s="497"/>
      <c r="ESI33" s="497"/>
      <c r="ESJ33" s="497"/>
      <c r="ESK33" s="497"/>
      <c r="ESL33" s="497"/>
      <c r="ESM33" s="497"/>
      <c r="ESN33" s="497"/>
      <c r="ESO33" s="497"/>
      <c r="ESP33" s="497"/>
      <c r="ESQ33" s="497"/>
      <c r="ESR33" s="497"/>
      <c r="ESS33" s="497"/>
      <c r="EST33" s="497"/>
      <c r="ESU33" s="497"/>
      <c r="ESV33" s="497"/>
      <c r="ESW33" s="497"/>
      <c r="ESX33" s="497"/>
      <c r="ESY33" s="497"/>
      <c r="ESZ33" s="497"/>
      <c r="ETA33" s="497"/>
      <c r="ETB33" s="497"/>
      <c r="ETC33" s="497"/>
      <c r="ETD33" s="497"/>
      <c r="ETE33" s="497"/>
      <c r="ETF33" s="497"/>
      <c r="ETG33" s="497"/>
      <c r="ETH33" s="497"/>
      <c r="ETI33" s="497"/>
      <c r="ETJ33" s="497"/>
      <c r="ETK33" s="497"/>
      <c r="ETL33" s="497"/>
      <c r="ETM33" s="497"/>
      <c r="ETN33" s="497"/>
      <c r="ETO33" s="497"/>
      <c r="ETP33" s="497"/>
      <c r="ETQ33" s="497"/>
      <c r="ETR33" s="497"/>
      <c r="ETS33" s="497"/>
      <c r="ETT33" s="497"/>
      <c r="ETU33" s="497"/>
      <c r="ETV33" s="497"/>
      <c r="ETW33" s="497"/>
      <c r="ETX33" s="497"/>
      <c r="ETY33" s="497"/>
      <c r="ETZ33" s="497"/>
      <c r="EUA33" s="497"/>
      <c r="EUB33" s="497"/>
      <c r="EUC33" s="497"/>
      <c r="EUD33" s="497"/>
      <c r="EUE33" s="497"/>
      <c r="EUF33" s="497"/>
      <c r="EUG33" s="497"/>
      <c r="EUH33" s="497"/>
      <c r="EUI33" s="497"/>
      <c r="EUJ33" s="497"/>
      <c r="EUK33" s="497"/>
      <c r="EUL33" s="497"/>
      <c r="EUM33" s="497"/>
      <c r="EUN33" s="497"/>
      <c r="EUO33" s="497"/>
      <c r="EUP33" s="497"/>
      <c r="EUQ33" s="497"/>
      <c r="EUR33" s="497"/>
      <c r="EUS33" s="497"/>
      <c r="EUT33" s="497"/>
      <c r="EUU33" s="497"/>
      <c r="EUV33" s="497"/>
      <c r="EUW33" s="497"/>
      <c r="EUX33" s="497"/>
      <c r="EUY33" s="497"/>
      <c r="EUZ33" s="497"/>
      <c r="EVA33" s="497"/>
      <c r="EVB33" s="497"/>
      <c r="EVC33" s="497"/>
      <c r="EVD33" s="497"/>
      <c r="EVE33" s="497"/>
      <c r="EVF33" s="497"/>
      <c r="EVG33" s="497"/>
      <c r="EVH33" s="497"/>
      <c r="EVI33" s="497"/>
      <c r="EVJ33" s="497"/>
      <c r="EVK33" s="497"/>
      <c r="EVL33" s="497"/>
      <c r="EVM33" s="497"/>
      <c r="EVN33" s="497"/>
      <c r="EVO33" s="497"/>
      <c r="EVP33" s="497"/>
      <c r="EVQ33" s="497"/>
      <c r="EVR33" s="497"/>
      <c r="EVS33" s="497"/>
      <c r="EVT33" s="497"/>
      <c r="EVU33" s="497"/>
      <c r="EVV33" s="497"/>
      <c r="EVW33" s="497"/>
      <c r="EVX33" s="497"/>
      <c r="EVY33" s="497"/>
      <c r="EVZ33" s="497"/>
      <c r="EWA33" s="497"/>
      <c r="EWB33" s="497"/>
      <c r="EWC33" s="497"/>
      <c r="EWD33" s="497"/>
      <c r="EWE33" s="497"/>
      <c r="EWF33" s="497"/>
      <c r="EWG33" s="497"/>
      <c r="EWH33" s="497"/>
      <c r="EWI33" s="497"/>
      <c r="EWJ33" s="497"/>
      <c r="EWK33" s="497"/>
      <c r="EWL33" s="497"/>
      <c r="EWM33" s="497"/>
      <c r="EWN33" s="497"/>
      <c r="EWO33" s="497"/>
      <c r="EWP33" s="497"/>
      <c r="EWQ33" s="497"/>
      <c r="EWR33" s="497"/>
      <c r="EWS33" s="497"/>
      <c r="EWT33" s="497"/>
      <c r="EWU33" s="497"/>
      <c r="EWV33" s="497"/>
      <c r="EWW33" s="497"/>
      <c r="EWX33" s="497"/>
      <c r="EWY33" s="497"/>
      <c r="EWZ33" s="497"/>
      <c r="EXA33" s="497"/>
      <c r="EXB33" s="497"/>
      <c r="EXC33" s="497"/>
      <c r="EXD33" s="497"/>
      <c r="EXE33" s="497"/>
      <c r="EXF33" s="497"/>
      <c r="EXG33" s="497"/>
      <c r="EXH33" s="497"/>
      <c r="EXI33" s="497"/>
      <c r="EXJ33" s="497"/>
      <c r="EXK33" s="497"/>
      <c r="EXL33" s="497"/>
      <c r="EXM33" s="497"/>
      <c r="EXN33" s="497"/>
      <c r="EXO33" s="497"/>
      <c r="EXP33" s="497"/>
      <c r="EXQ33" s="497"/>
      <c r="EXR33" s="497"/>
      <c r="EXS33" s="497"/>
      <c r="EXT33" s="497"/>
      <c r="EXU33" s="497"/>
      <c r="EXV33" s="497"/>
      <c r="EXW33" s="497"/>
      <c r="EXX33" s="497"/>
      <c r="EXY33" s="497"/>
      <c r="EXZ33" s="497"/>
      <c r="EYA33" s="497"/>
      <c r="EYB33" s="497"/>
      <c r="EYC33" s="497"/>
      <c r="EYD33" s="497"/>
      <c r="EYE33" s="497"/>
      <c r="EYF33" s="497"/>
      <c r="EYG33" s="497"/>
      <c r="EYH33" s="497"/>
      <c r="EYI33" s="497"/>
      <c r="EYJ33" s="497"/>
      <c r="EYK33" s="497"/>
      <c r="EYL33" s="497"/>
      <c r="EYM33" s="497"/>
      <c r="EYN33" s="497"/>
      <c r="EYO33" s="497"/>
      <c r="EYP33" s="497"/>
      <c r="EYQ33" s="497"/>
      <c r="EYR33" s="497"/>
      <c r="EYS33" s="497"/>
      <c r="EYT33" s="497"/>
      <c r="EYU33" s="497"/>
      <c r="EYV33" s="497"/>
      <c r="EYW33" s="497"/>
      <c r="EYX33" s="497"/>
      <c r="EYY33" s="497"/>
      <c r="EYZ33" s="497"/>
      <c r="EZA33" s="497"/>
      <c r="EZB33" s="497"/>
      <c r="EZC33" s="497"/>
      <c r="EZD33" s="497"/>
      <c r="EZE33" s="497"/>
      <c r="EZF33" s="497"/>
      <c r="EZG33" s="497"/>
      <c r="EZH33" s="497"/>
      <c r="EZI33" s="497"/>
      <c r="EZJ33" s="497"/>
      <c r="EZK33" s="497"/>
      <c r="EZL33" s="497"/>
      <c r="EZM33" s="497"/>
      <c r="EZN33" s="497"/>
      <c r="EZO33" s="497"/>
      <c r="EZP33" s="497"/>
      <c r="EZQ33" s="497"/>
      <c r="EZR33" s="497"/>
      <c r="EZS33" s="497"/>
      <c r="EZT33" s="497"/>
      <c r="EZU33" s="497"/>
      <c r="EZV33" s="497"/>
      <c r="EZW33" s="497"/>
      <c r="EZX33" s="497"/>
      <c r="EZY33" s="497"/>
      <c r="EZZ33" s="497"/>
      <c r="FAA33" s="497"/>
      <c r="FAB33" s="497"/>
      <c r="FAC33" s="497"/>
      <c r="FAD33" s="497"/>
      <c r="FAE33" s="497"/>
      <c r="FAF33" s="497"/>
      <c r="FAG33" s="497"/>
      <c r="FAH33" s="497"/>
      <c r="FAI33" s="497"/>
      <c r="FAJ33" s="497"/>
      <c r="FAK33" s="497"/>
      <c r="FAL33" s="497"/>
      <c r="FAM33" s="497"/>
      <c r="FAN33" s="497"/>
      <c r="FAO33" s="497"/>
      <c r="FAP33" s="497"/>
      <c r="FAQ33" s="497"/>
      <c r="FAR33" s="497"/>
      <c r="FAS33" s="497"/>
      <c r="FAT33" s="497"/>
      <c r="FAU33" s="497"/>
      <c r="FAV33" s="497"/>
      <c r="FAW33" s="497"/>
      <c r="FAX33" s="497"/>
      <c r="FAY33" s="497"/>
      <c r="FAZ33" s="497"/>
      <c r="FBA33" s="497"/>
      <c r="FBB33" s="497"/>
      <c r="FBC33" s="497"/>
      <c r="FBD33" s="497"/>
      <c r="FBE33" s="497"/>
      <c r="FBF33" s="497"/>
      <c r="FBG33" s="497"/>
      <c r="FBH33" s="497"/>
      <c r="FBI33" s="497"/>
      <c r="FBJ33" s="497"/>
      <c r="FBK33" s="497"/>
      <c r="FBL33" s="497"/>
      <c r="FBM33" s="497"/>
      <c r="FBN33" s="497"/>
      <c r="FBO33" s="497"/>
      <c r="FBP33" s="497"/>
      <c r="FBQ33" s="497"/>
      <c r="FBR33" s="497"/>
      <c r="FBS33" s="497"/>
      <c r="FBT33" s="497"/>
      <c r="FBU33" s="497"/>
      <c r="FBV33" s="497"/>
      <c r="FBW33" s="497"/>
      <c r="FBX33" s="497"/>
      <c r="FBY33" s="497"/>
      <c r="FBZ33" s="497"/>
      <c r="FCA33" s="497"/>
      <c r="FCB33" s="497"/>
      <c r="FCC33" s="497"/>
      <c r="FCD33" s="497"/>
      <c r="FCE33" s="497"/>
      <c r="FCF33" s="497"/>
      <c r="FCG33" s="497"/>
      <c r="FCH33" s="497"/>
      <c r="FCI33" s="497"/>
      <c r="FCJ33" s="497"/>
      <c r="FCK33" s="497"/>
      <c r="FCL33" s="497"/>
      <c r="FCM33" s="497"/>
      <c r="FCN33" s="497"/>
      <c r="FCO33" s="497"/>
      <c r="FCP33" s="497"/>
      <c r="FCQ33" s="497"/>
      <c r="FCR33" s="497"/>
      <c r="FCS33" s="497"/>
      <c r="FCT33" s="497"/>
      <c r="FCU33" s="497"/>
      <c r="FCV33" s="497"/>
      <c r="FCW33" s="497"/>
      <c r="FCX33" s="497"/>
      <c r="FCY33" s="497"/>
      <c r="FCZ33" s="497"/>
      <c r="FDA33" s="497"/>
      <c r="FDB33" s="497"/>
      <c r="FDC33" s="497"/>
      <c r="FDD33" s="497"/>
      <c r="FDE33" s="497"/>
      <c r="FDF33" s="497"/>
      <c r="FDG33" s="497"/>
      <c r="FDH33" s="497"/>
      <c r="FDI33" s="497"/>
      <c r="FDJ33" s="497"/>
      <c r="FDK33" s="497"/>
      <c r="FDL33" s="497"/>
      <c r="FDM33" s="497"/>
      <c r="FDN33" s="497"/>
      <c r="FDO33" s="497"/>
      <c r="FDP33" s="497"/>
      <c r="FDQ33" s="497"/>
      <c r="FDR33" s="497"/>
      <c r="FDS33" s="497"/>
      <c r="FDT33" s="497"/>
      <c r="FDU33" s="497"/>
      <c r="FDV33" s="497"/>
      <c r="FDW33" s="497"/>
      <c r="FDX33" s="497"/>
      <c r="FDY33" s="497"/>
      <c r="FDZ33" s="497"/>
      <c r="FEA33" s="497"/>
      <c r="FEB33" s="497"/>
      <c r="FEC33" s="497"/>
      <c r="FED33" s="497"/>
      <c r="FEE33" s="497"/>
      <c r="FEF33" s="497"/>
      <c r="FEG33" s="497"/>
      <c r="FEH33" s="497"/>
      <c r="FEI33" s="497"/>
      <c r="FEJ33" s="497"/>
      <c r="FEK33" s="497"/>
      <c r="FEL33" s="497"/>
      <c r="FEM33" s="497"/>
      <c r="FEN33" s="497"/>
      <c r="FEO33" s="497"/>
      <c r="FEP33" s="497"/>
      <c r="FEQ33" s="497"/>
      <c r="FER33" s="497"/>
      <c r="FES33" s="497"/>
      <c r="FET33" s="497"/>
      <c r="FEU33" s="497"/>
      <c r="FEV33" s="497"/>
      <c r="FEW33" s="497"/>
      <c r="FEX33" s="497"/>
      <c r="FEY33" s="497"/>
      <c r="FEZ33" s="497"/>
      <c r="FFA33" s="497"/>
      <c r="FFB33" s="497"/>
      <c r="FFC33" s="497"/>
      <c r="FFD33" s="497"/>
      <c r="FFE33" s="497"/>
      <c r="FFF33" s="497"/>
      <c r="FFG33" s="497"/>
      <c r="FFH33" s="497"/>
      <c r="FFI33" s="497"/>
      <c r="FFJ33" s="497"/>
      <c r="FFK33" s="497"/>
      <c r="FFL33" s="497"/>
      <c r="FFM33" s="497"/>
      <c r="FFN33" s="497"/>
      <c r="FFO33" s="497"/>
      <c r="FFP33" s="497"/>
      <c r="FFQ33" s="497"/>
      <c r="FFR33" s="497"/>
      <c r="FFS33" s="497"/>
      <c r="FFT33" s="497"/>
      <c r="FFU33" s="497"/>
      <c r="FFV33" s="497"/>
      <c r="FFW33" s="497"/>
      <c r="FFX33" s="497"/>
      <c r="FFY33" s="497"/>
      <c r="FFZ33" s="497"/>
      <c r="FGA33" s="497"/>
      <c r="FGB33" s="497"/>
      <c r="FGC33" s="497"/>
      <c r="FGD33" s="497"/>
      <c r="FGE33" s="497"/>
      <c r="FGF33" s="497"/>
      <c r="FGG33" s="497"/>
      <c r="FGH33" s="497"/>
      <c r="FGI33" s="497"/>
      <c r="FGJ33" s="497"/>
      <c r="FGK33" s="497"/>
      <c r="FGL33" s="497"/>
      <c r="FGM33" s="497"/>
      <c r="FGN33" s="497"/>
      <c r="FGO33" s="497"/>
      <c r="FGP33" s="497"/>
      <c r="FGQ33" s="497"/>
      <c r="FGR33" s="497"/>
      <c r="FGS33" s="497"/>
      <c r="FGT33" s="497"/>
      <c r="FGU33" s="497"/>
      <c r="FGV33" s="497"/>
      <c r="FGW33" s="497"/>
      <c r="FGX33" s="497"/>
      <c r="FGY33" s="497"/>
      <c r="FGZ33" s="497"/>
      <c r="FHA33" s="497"/>
      <c r="FHB33" s="497"/>
      <c r="FHC33" s="497"/>
      <c r="FHD33" s="497"/>
      <c r="FHE33" s="497"/>
      <c r="FHF33" s="497"/>
      <c r="FHG33" s="497"/>
      <c r="FHH33" s="497"/>
      <c r="FHI33" s="497"/>
      <c r="FHJ33" s="497"/>
      <c r="FHK33" s="497"/>
      <c r="FHL33" s="497"/>
      <c r="FHM33" s="497"/>
      <c r="FHN33" s="497"/>
      <c r="FHO33" s="497"/>
      <c r="FHP33" s="497"/>
      <c r="FHQ33" s="497"/>
      <c r="FHR33" s="497"/>
      <c r="FHS33" s="497"/>
      <c r="FHT33" s="497"/>
      <c r="FHU33" s="497"/>
      <c r="FHV33" s="497"/>
      <c r="FHW33" s="497"/>
      <c r="FHX33" s="497"/>
      <c r="FHY33" s="497"/>
      <c r="FHZ33" s="497"/>
      <c r="FIA33" s="497"/>
      <c r="FIB33" s="497"/>
      <c r="FIC33" s="497"/>
      <c r="FID33" s="497"/>
      <c r="FIE33" s="497"/>
      <c r="FIF33" s="497"/>
      <c r="FIG33" s="497"/>
      <c r="FIH33" s="497"/>
      <c r="FII33" s="497"/>
      <c r="FIJ33" s="497"/>
      <c r="FIK33" s="497"/>
      <c r="FIL33" s="497"/>
      <c r="FIM33" s="497"/>
      <c r="FIN33" s="497"/>
      <c r="FIO33" s="497"/>
      <c r="FIP33" s="497"/>
      <c r="FIQ33" s="497"/>
      <c r="FIR33" s="497"/>
      <c r="FIS33" s="497"/>
      <c r="FIT33" s="497"/>
      <c r="FIU33" s="497"/>
      <c r="FIV33" s="497"/>
      <c r="FIW33" s="497"/>
      <c r="FIX33" s="497"/>
      <c r="FIY33" s="497"/>
      <c r="FIZ33" s="497"/>
      <c r="FJA33" s="497"/>
      <c r="FJB33" s="497"/>
      <c r="FJC33" s="497"/>
      <c r="FJD33" s="497"/>
      <c r="FJE33" s="497"/>
      <c r="FJF33" s="497"/>
      <c r="FJG33" s="497"/>
      <c r="FJH33" s="497"/>
      <c r="FJI33" s="497"/>
      <c r="FJJ33" s="497"/>
      <c r="FJK33" s="497"/>
      <c r="FJL33" s="497"/>
      <c r="FJM33" s="497"/>
      <c r="FJN33" s="497"/>
      <c r="FJO33" s="497"/>
      <c r="FJP33" s="497"/>
      <c r="FJQ33" s="497"/>
      <c r="FJR33" s="497"/>
      <c r="FJS33" s="497"/>
      <c r="FJT33" s="497"/>
      <c r="FJU33" s="497"/>
      <c r="FJV33" s="497"/>
      <c r="FJW33" s="497"/>
      <c r="FJX33" s="497"/>
      <c r="FJY33" s="497"/>
      <c r="FJZ33" s="497"/>
      <c r="FKA33" s="497"/>
      <c r="FKB33" s="497"/>
      <c r="FKC33" s="497"/>
      <c r="FKD33" s="497"/>
      <c r="FKE33" s="497"/>
      <c r="FKF33" s="497"/>
      <c r="FKG33" s="497"/>
      <c r="FKH33" s="497"/>
      <c r="FKI33" s="497"/>
      <c r="FKJ33" s="497"/>
      <c r="FKK33" s="497"/>
      <c r="FKL33" s="497"/>
      <c r="FKM33" s="497"/>
      <c r="FKN33" s="497"/>
      <c r="FKO33" s="497"/>
      <c r="FKP33" s="497"/>
      <c r="FKQ33" s="497"/>
      <c r="FKR33" s="497"/>
      <c r="FKS33" s="497"/>
      <c r="FKT33" s="497"/>
      <c r="FKU33" s="497"/>
      <c r="FKV33" s="497"/>
      <c r="FKW33" s="497"/>
      <c r="FKX33" s="497"/>
      <c r="FKY33" s="497"/>
      <c r="FKZ33" s="497"/>
      <c r="FLA33" s="497"/>
      <c r="FLB33" s="497"/>
      <c r="FLC33" s="497"/>
      <c r="FLD33" s="497"/>
      <c r="FLE33" s="497"/>
      <c r="FLF33" s="497"/>
      <c r="FLG33" s="497"/>
      <c r="FLH33" s="497"/>
      <c r="FLI33" s="497"/>
      <c r="FLJ33" s="497"/>
      <c r="FLK33" s="497"/>
      <c r="FLL33" s="497"/>
      <c r="FLM33" s="497"/>
      <c r="FLN33" s="497"/>
      <c r="FLO33" s="497"/>
      <c r="FLP33" s="497"/>
      <c r="FLQ33" s="497"/>
      <c r="FLR33" s="497"/>
      <c r="FLS33" s="497"/>
      <c r="FLT33" s="497"/>
      <c r="FLU33" s="497"/>
      <c r="FLV33" s="497"/>
      <c r="FLW33" s="497"/>
      <c r="FLX33" s="497"/>
      <c r="FLY33" s="497"/>
      <c r="FLZ33" s="497"/>
      <c r="FMA33" s="497"/>
      <c r="FMB33" s="497"/>
      <c r="FMC33" s="497"/>
      <c r="FMD33" s="497"/>
      <c r="FME33" s="497"/>
      <c r="FMF33" s="497"/>
      <c r="FMG33" s="497"/>
      <c r="FMH33" s="497"/>
      <c r="FMI33" s="497"/>
      <c r="FMJ33" s="497"/>
      <c r="FMK33" s="497"/>
      <c r="FML33" s="497"/>
      <c r="FMM33" s="497"/>
      <c r="FMN33" s="497"/>
      <c r="FMO33" s="497"/>
      <c r="FMP33" s="497"/>
      <c r="FMQ33" s="497"/>
      <c r="FMR33" s="497"/>
      <c r="FMS33" s="497"/>
      <c r="FMT33" s="497"/>
      <c r="FMU33" s="497"/>
      <c r="FMV33" s="497"/>
      <c r="FMW33" s="497"/>
      <c r="FMX33" s="497"/>
      <c r="FMY33" s="497"/>
      <c r="FMZ33" s="497"/>
      <c r="FNA33" s="497"/>
      <c r="FNB33" s="497"/>
      <c r="FNC33" s="497"/>
      <c r="FND33" s="497"/>
      <c r="FNE33" s="497"/>
      <c r="FNF33" s="497"/>
      <c r="FNG33" s="497"/>
      <c r="FNH33" s="497"/>
      <c r="FNI33" s="497"/>
      <c r="FNJ33" s="497"/>
      <c r="FNK33" s="497"/>
      <c r="FNL33" s="497"/>
      <c r="FNM33" s="497"/>
      <c r="FNN33" s="497"/>
      <c r="FNO33" s="497"/>
      <c r="FNP33" s="497"/>
      <c r="FNQ33" s="497"/>
      <c r="FNR33" s="497"/>
      <c r="FNS33" s="497"/>
      <c r="FNT33" s="497"/>
      <c r="FNU33" s="497"/>
      <c r="FNV33" s="497"/>
      <c r="FNW33" s="497"/>
      <c r="FNX33" s="497"/>
      <c r="FNY33" s="497"/>
      <c r="FNZ33" s="497"/>
      <c r="FOA33" s="497"/>
      <c r="FOB33" s="497"/>
      <c r="FOC33" s="497"/>
      <c r="FOD33" s="497"/>
      <c r="FOE33" s="497"/>
      <c r="FOF33" s="497"/>
      <c r="FOG33" s="497"/>
      <c r="FOH33" s="497"/>
      <c r="FOI33" s="497"/>
      <c r="FOJ33" s="497"/>
      <c r="FOK33" s="497"/>
      <c r="FOL33" s="497"/>
      <c r="FOM33" s="497"/>
      <c r="FON33" s="497"/>
      <c r="FOO33" s="497"/>
      <c r="FOP33" s="497"/>
      <c r="FOQ33" s="497"/>
      <c r="FOR33" s="497"/>
      <c r="FOS33" s="497"/>
      <c r="FOT33" s="497"/>
      <c r="FOU33" s="497"/>
      <c r="FOV33" s="497"/>
      <c r="FOW33" s="497"/>
      <c r="FOX33" s="497"/>
      <c r="FOY33" s="497"/>
      <c r="FOZ33" s="497"/>
      <c r="FPA33" s="497"/>
      <c r="FPB33" s="497"/>
      <c r="FPC33" s="497"/>
      <c r="FPD33" s="497"/>
      <c r="FPE33" s="497"/>
      <c r="FPF33" s="497"/>
      <c r="FPG33" s="497"/>
      <c r="FPH33" s="497"/>
      <c r="FPI33" s="497"/>
      <c r="FPJ33" s="497"/>
      <c r="FPK33" s="497"/>
      <c r="FPL33" s="497"/>
      <c r="FPM33" s="497"/>
      <c r="FPN33" s="497"/>
      <c r="FPO33" s="497"/>
      <c r="FPP33" s="497"/>
      <c r="FPQ33" s="497"/>
      <c r="FPR33" s="497"/>
      <c r="FPS33" s="497"/>
      <c r="FPT33" s="497"/>
      <c r="FPU33" s="497"/>
      <c r="FPV33" s="497"/>
      <c r="FPW33" s="497"/>
      <c r="FPX33" s="497"/>
      <c r="FPY33" s="497"/>
      <c r="FPZ33" s="497"/>
      <c r="FQA33" s="497"/>
      <c r="FQB33" s="497"/>
      <c r="FQC33" s="497"/>
      <c r="FQD33" s="497"/>
      <c r="FQE33" s="497"/>
      <c r="FQF33" s="497"/>
      <c r="FQG33" s="497"/>
      <c r="FQH33" s="497"/>
      <c r="FQI33" s="497"/>
      <c r="FQJ33" s="497"/>
      <c r="FQK33" s="497"/>
      <c r="FQL33" s="497"/>
      <c r="FQM33" s="497"/>
      <c r="FQN33" s="497"/>
      <c r="FQO33" s="497"/>
      <c r="FQP33" s="497"/>
      <c r="FQQ33" s="497"/>
      <c r="FQR33" s="497"/>
      <c r="FQS33" s="497"/>
      <c r="FQT33" s="497"/>
      <c r="FQU33" s="497"/>
      <c r="FQV33" s="497"/>
      <c r="FQW33" s="497"/>
      <c r="FQX33" s="497"/>
      <c r="FQY33" s="497"/>
      <c r="FQZ33" s="497"/>
      <c r="FRA33" s="497"/>
      <c r="FRB33" s="497"/>
      <c r="FRC33" s="497"/>
      <c r="FRD33" s="497"/>
      <c r="FRE33" s="497"/>
      <c r="FRF33" s="497"/>
      <c r="FRG33" s="497"/>
      <c r="FRH33" s="497"/>
      <c r="FRI33" s="497"/>
      <c r="FRJ33" s="497"/>
      <c r="FRK33" s="497"/>
      <c r="FRL33" s="497"/>
      <c r="FRM33" s="497"/>
      <c r="FRN33" s="497"/>
      <c r="FRO33" s="497"/>
      <c r="FRP33" s="497"/>
      <c r="FRQ33" s="497"/>
      <c r="FRR33" s="497"/>
      <c r="FRS33" s="497"/>
      <c r="FRT33" s="497"/>
      <c r="FRU33" s="497"/>
      <c r="FRV33" s="497"/>
      <c r="FRW33" s="497"/>
      <c r="FRX33" s="497"/>
      <c r="FRY33" s="497"/>
      <c r="FRZ33" s="497"/>
      <c r="FSA33" s="497"/>
      <c r="FSB33" s="497"/>
      <c r="FSC33" s="497"/>
      <c r="FSD33" s="497"/>
      <c r="FSE33" s="497"/>
      <c r="FSF33" s="497"/>
      <c r="FSG33" s="497"/>
      <c r="FSH33" s="497"/>
      <c r="FSI33" s="497"/>
      <c r="FSJ33" s="497"/>
      <c r="FSK33" s="497"/>
      <c r="FSL33" s="497"/>
      <c r="FSM33" s="497"/>
      <c r="FSN33" s="497"/>
      <c r="FSO33" s="497"/>
      <c r="FSP33" s="497"/>
      <c r="FSQ33" s="497"/>
      <c r="FSR33" s="497"/>
      <c r="FSS33" s="497"/>
      <c r="FST33" s="497"/>
      <c r="FSU33" s="497"/>
      <c r="FSV33" s="497"/>
      <c r="FSW33" s="497"/>
      <c r="FSX33" s="497"/>
      <c r="FSY33" s="497"/>
      <c r="FSZ33" s="497"/>
      <c r="FTA33" s="497"/>
      <c r="FTB33" s="497"/>
      <c r="FTC33" s="497"/>
      <c r="FTD33" s="497"/>
      <c r="FTE33" s="497"/>
      <c r="FTF33" s="497"/>
      <c r="FTG33" s="497"/>
      <c r="FTH33" s="497"/>
      <c r="FTI33" s="497"/>
      <c r="FTJ33" s="497"/>
      <c r="FTK33" s="497"/>
      <c r="FTL33" s="497"/>
      <c r="FTM33" s="497"/>
      <c r="FTN33" s="497"/>
      <c r="FTO33" s="497"/>
      <c r="FTP33" s="497"/>
      <c r="FTQ33" s="497"/>
      <c r="FTR33" s="497"/>
      <c r="FTS33" s="497"/>
      <c r="FTT33" s="497"/>
      <c r="FTU33" s="497"/>
      <c r="FTV33" s="497"/>
      <c r="FTW33" s="497"/>
      <c r="FTX33" s="497"/>
      <c r="FTY33" s="497"/>
      <c r="FTZ33" s="497"/>
      <c r="FUA33" s="497"/>
      <c r="FUB33" s="497"/>
      <c r="FUC33" s="497"/>
      <c r="FUD33" s="497"/>
      <c r="FUE33" s="497"/>
      <c r="FUF33" s="497"/>
      <c r="FUG33" s="497"/>
      <c r="FUH33" s="497"/>
      <c r="FUI33" s="497"/>
      <c r="FUJ33" s="497"/>
      <c r="FUK33" s="497"/>
      <c r="FUL33" s="497"/>
      <c r="FUM33" s="497"/>
      <c r="FUN33" s="497"/>
      <c r="FUO33" s="497"/>
      <c r="FUP33" s="497"/>
      <c r="FUQ33" s="497"/>
      <c r="FUR33" s="497"/>
      <c r="FUS33" s="497"/>
      <c r="FUT33" s="497"/>
      <c r="FUU33" s="497"/>
      <c r="FUV33" s="497"/>
      <c r="FUW33" s="497"/>
      <c r="FUX33" s="497"/>
      <c r="FUY33" s="497"/>
      <c r="FUZ33" s="497"/>
      <c r="FVA33" s="497"/>
      <c r="FVB33" s="497"/>
      <c r="FVC33" s="497"/>
      <c r="FVD33" s="497"/>
      <c r="FVE33" s="497"/>
      <c r="FVF33" s="497"/>
      <c r="FVG33" s="497"/>
      <c r="FVH33" s="497"/>
      <c r="FVI33" s="497"/>
      <c r="FVJ33" s="497"/>
      <c r="FVK33" s="497"/>
      <c r="FVL33" s="497"/>
      <c r="FVM33" s="497"/>
      <c r="FVN33" s="497"/>
      <c r="FVO33" s="497"/>
      <c r="FVP33" s="497"/>
      <c r="FVQ33" s="497"/>
      <c r="FVR33" s="497"/>
      <c r="FVS33" s="497"/>
      <c r="FVT33" s="497"/>
      <c r="FVU33" s="497"/>
      <c r="FVV33" s="497"/>
      <c r="FVW33" s="497"/>
      <c r="FVX33" s="497"/>
      <c r="FVY33" s="497"/>
      <c r="FVZ33" s="497"/>
      <c r="FWA33" s="497"/>
      <c r="FWB33" s="497"/>
      <c r="FWC33" s="497"/>
      <c r="FWD33" s="497"/>
      <c r="FWE33" s="497"/>
      <c r="FWF33" s="497"/>
      <c r="FWG33" s="497"/>
      <c r="FWH33" s="497"/>
      <c r="FWI33" s="497"/>
      <c r="FWJ33" s="497"/>
      <c r="FWK33" s="497"/>
      <c r="FWL33" s="497"/>
      <c r="FWM33" s="497"/>
      <c r="FWN33" s="497"/>
      <c r="FWO33" s="497"/>
      <c r="FWP33" s="497"/>
      <c r="FWQ33" s="497"/>
      <c r="FWR33" s="497"/>
      <c r="FWS33" s="497"/>
      <c r="FWT33" s="497"/>
      <c r="FWU33" s="497"/>
      <c r="FWV33" s="497"/>
      <c r="FWW33" s="497"/>
      <c r="FWX33" s="497"/>
      <c r="FWY33" s="497"/>
      <c r="FWZ33" s="497"/>
      <c r="FXA33" s="497"/>
      <c r="FXB33" s="497"/>
      <c r="FXC33" s="497"/>
      <c r="FXD33" s="497"/>
      <c r="FXE33" s="497"/>
      <c r="FXF33" s="497"/>
      <c r="FXG33" s="497"/>
      <c r="FXH33" s="497"/>
      <c r="FXI33" s="497"/>
      <c r="FXJ33" s="497"/>
      <c r="FXK33" s="497"/>
      <c r="FXL33" s="497"/>
      <c r="FXM33" s="497"/>
      <c r="FXN33" s="497"/>
      <c r="FXO33" s="497"/>
      <c r="FXP33" s="497"/>
      <c r="FXQ33" s="497"/>
      <c r="FXR33" s="497"/>
      <c r="FXS33" s="497"/>
      <c r="FXT33" s="497"/>
      <c r="FXU33" s="497"/>
      <c r="FXV33" s="497"/>
      <c r="FXW33" s="497"/>
      <c r="FXX33" s="497"/>
      <c r="FXY33" s="497"/>
      <c r="FXZ33" s="497"/>
      <c r="FYA33" s="497"/>
      <c r="FYB33" s="497"/>
      <c r="FYC33" s="497"/>
      <c r="FYD33" s="497"/>
      <c r="FYE33" s="497"/>
      <c r="FYF33" s="497"/>
      <c r="FYG33" s="497"/>
      <c r="FYH33" s="497"/>
      <c r="FYI33" s="497"/>
      <c r="FYJ33" s="497"/>
      <c r="FYK33" s="497"/>
      <c r="FYL33" s="497"/>
      <c r="FYM33" s="497"/>
      <c r="FYN33" s="497"/>
      <c r="FYO33" s="497"/>
      <c r="FYP33" s="497"/>
      <c r="FYQ33" s="497"/>
      <c r="FYR33" s="497"/>
      <c r="FYS33" s="497"/>
      <c r="FYT33" s="497"/>
      <c r="FYU33" s="497"/>
      <c r="FYV33" s="497"/>
      <c r="FYW33" s="497"/>
      <c r="FYX33" s="497"/>
      <c r="FYY33" s="497"/>
      <c r="FYZ33" s="497"/>
      <c r="FZA33" s="497"/>
      <c r="FZB33" s="497"/>
      <c r="FZC33" s="497"/>
      <c r="FZD33" s="497"/>
      <c r="FZE33" s="497"/>
      <c r="FZF33" s="497"/>
      <c r="FZG33" s="497"/>
      <c r="FZH33" s="497"/>
      <c r="FZI33" s="497"/>
      <c r="FZJ33" s="497"/>
      <c r="FZK33" s="497"/>
      <c r="FZL33" s="497"/>
      <c r="FZM33" s="497"/>
      <c r="FZN33" s="497"/>
      <c r="FZO33" s="497"/>
      <c r="FZP33" s="497"/>
      <c r="FZQ33" s="497"/>
      <c r="FZR33" s="497"/>
      <c r="FZS33" s="497"/>
      <c r="FZT33" s="497"/>
      <c r="FZU33" s="497"/>
      <c r="FZV33" s="497"/>
      <c r="FZW33" s="497"/>
      <c r="FZX33" s="497"/>
      <c r="FZY33" s="497"/>
      <c r="FZZ33" s="497"/>
      <c r="GAA33" s="497"/>
      <c r="GAB33" s="497"/>
      <c r="GAC33" s="497"/>
      <c r="GAD33" s="497"/>
      <c r="GAE33" s="497"/>
      <c r="GAF33" s="497"/>
      <c r="GAG33" s="497"/>
      <c r="GAH33" s="497"/>
      <c r="GAI33" s="497"/>
      <c r="GAJ33" s="497"/>
      <c r="GAK33" s="497"/>
      <c r="GAL33" s="497"/>
      <c r="GAM33" s="497"/>
      <c r="GAN33" s="497"/>
      <c r="GAO33" s="497"/>
      <c r="GAP33" s="497"/>
      <c r="GAQ33" s="497"/>
      <c r="GAR33" s="497"/>
      <c r="GAS33" s="497"/>
      <c r="GAT33" s="497"/>
      <c r="GAU33" s="497"/>
      <c r="GAV33" s="497"/>
      <c r="GAW33" s="497"/>
      <c r="GAX33" s="497"/>
      <c r="GAY33" s="497"/>
      <c r="GAZ33" s="497"/>
      <c r="GBA33" s="497"/>
      <c r="GBB33" s="497"/>
      <c r="GBC33" s="497"/>
      <c r="GBD33" s="497"/>
      <c r="GBE33" s="497"/>
      <c r="GBF33" s="497"/>
      <c r="GBG33" s="497"/>
      <c r="GBH33" s="497"/>
      <c r="GBI33" s="497"/>
      <c r="GBJ33" s="497"/>
      <c r="GBK33" s="497"/>
      <c r="GBL33" s="497"/>
      <c r="GBM33" s="497"/>
      <c r="GBN33" s="497"/>
      <c r="GBO33" s="497"/>
      <c r="GBP33" s="497"/>
      <c r="GBQ33" s="497"/>
      <c r="GBR33" s="497"/>
      <c r="GBS33" s="497"/>
      <c r="GBT33" s="497"/>
      <c r="GBU33" s="497"/>
      <c r="GBV33" s="497"/>
      <c r="GBW33" s="497"/>
      <c r="GBX33" s="497"/>
      <c r="GBY33" s="497"/>
      <c r="GBZ33" s="497"/>
      <c r="GCA33" s="497"/>
      <c r="GCB33" s="497"/>
      <c r="GCC33" s="497"/>
      <c r="GCD33" s="497"/>
      <c r="GCE33" s="497"/>
      <c r="GCF33" s="497"/>
      <c r="GCG33" s="497"/>
      <c r="GCH33" s="497"/>
      <c r="GCI33" s="497"/>
      <c r="GCJ33" s="497"/>
      <c r="GCK33" s="497"/>
      <c r="GCL33" s="497"/>
      <c r="GCM33" s="497"/>
      <c r="GCN33" s="497"/>
      <c r="GCO33" s="497"/>
      <c r="GCP33" s="497"/>
      <c r="GCQ33" s="497"/>
      <c r="GCR33" s="497"/>
      <c r="GCS33" s="497"/>
      <c r="GCT33" s="497"/>
      <c r="GCU33" s="497"/>
      <c r="GCV33" s="497"/>
      <c r="GCW33" s="497"/>
      <c r="GCX33" s="497"/>
      <c r="GCY33" s="497"/>
      <c r="GCZ33" s="497"/>
      <c r="GDA33" s="497"/>
      <c r="GDB33" s="497"/>
      <c r="GDC33" s="497"/>
      <c r="GDD33" s="497"/>
      <c r="GDE33" s="497"/>
      <c r="GDF33" s="497"/>
      <c r="GDG33" s="497"/>
      <c r="GDH33" s="497"/>
      <c r="GDI33" s="497"/>
      <c r="GDJ33" s="497"/>
      <c r="GDK33" s="497"/>
      <c r="GDL33" s="497"/>
      <c r="GDM33" s="497"/>
      <c r="GDN33" s="497"/>
      <c r="GDO33" s="497"/>
      <c r="GDP33" s="497"/>
      <c r="GDQ33" s="497"/>
      <c r="GDR33" s="497"/>
      <c r="GDS33" s="497"/>
      <c r="GDT33" s="497"/>
      <c r="GDU33" s="497"/>
      <c r="GDV33" s="497"/>
      <c r="GDW33" s="497"/>
      <c r="GDX33" s="497"/>
      <c r="GDY33" s="497"/>
      <c r="GDZ33" s="497"/>
      <c r="GEA33" s="497"/>
      <c r="GEB33" s="497"/>
      <c r="GEC33" s="497"/>
      <c r="GED33" s="497"/>
      <c r="GEE33" s="497"/>
      <c r="GEF33" s="497"/>
      <c r="GEG33" s="497"/>
      <c r="GEH33" s="497"/>
      <c r="GEI33" s="497"/>
      <c r="GEJ33" s="497"/>
      <c r="GEK33" s="497"/>
      <c r="GEL33" s="497"/>
      <c r="GEM33" s="497"/>
      <c r="GEN33" s="497"/>
      <c r="GEO33" s="497"/>
      <c r="GEP33" s="497"/>
      <c r="GEQ33" s="497"/>
      <c r="GER33" s="497"/>
      <c r="GES33" s="497"/>
      <c r="GET33" s="497"/>
      <c r="GEU33" s="497"/>
      <c r="GEV33" s="497"/>
      <c r="GEW33" s="497"/>
      <c r="GEX33" s="497"/>
      <c r="GEY33" s="497"/>
      <c r="GEZ33" s="497"/>
      <c r="GFA33" s="497"/>
      <c r="GFB33" s="497"/>
      <c r="GFC33" s="497"/>
      <c r="GFD33" s="497"/>
      <c r="GFE33" s="497"/>
      <c r="GFF33" s="497"/>
      <c r="GFG33" s="497"/>
      <c r="GFH33" s="497"/>
      <c r="GFI33" s="497"/>
      <c r="GFJ33" s="497"/>
      <c r="GFK33" s="497"/>
      <c r="GFL33" s="497"/>
      <c r="GFM33" s="497"/>
      <c r="GFN33" s="497"/>
      <c r="GFO33" s="497"/>
      <c r="GFP33" s="497"/>
      <c r="GFQ33" s="497"/>
      <c r="GFR33" s="497"/>
      <c r="GFS33" s="497"/>
      <c r="GFT33" s="497"/>
      <c r="GFU33" s="497"/>
      <c r="GFV33" s="497"/>
      <c r="GFW33" s="497"/>
      <c r="GFX33" s="497"/>
      <c r="GFY33" s="497"/>
      <c r="GFZ33" s="497"/>
      <c r="GGA33" s="497"/>
      <c r="GGB33" s="497"/>
      <c r="GGC33" s="497"/>
      <c r="GGD33" s="497"/>
      <c r="GGE33" s="497"/>
      <c r="GGF33" s="497"/>
      <c r="GGG33" s="497"/>
      <c r="GGH33" s="497"/>
      <c r="GGI33" s="497"/>
      <c r="GGJ33" s="497"/>
      <c r="GGK33" s="497"/>
      <c r="GGL33" s="497"/>
      <c r="GGM33" s="497"/>
      <c r="GGN33" s="497"/>
      <c r="GGO33" s="497"/>
      <c r="GGP33" s="497"/>
      <c r="GGQ33" s="497"/>
      <c r="GGR33" s="497"/>
      <c r="GGS33" s="497"/>
      <c r="GGT33" s="497"/>
      <c r="GGU33" s="497"/>
      <c r="GGV33" s="497"/>
      <c r="GGW33" s="497"/>
      <c r="GGX33" s="497"/>
      <c r="GGY33" s="497"/>
      <c r="GGZ33" s="497"/>
      <c r="GHA33" s="497"/>
      <c r="GHB33" s="497"/>
      <c r="GHC33" s="497"/>
      <c r="GHD33" s="497"/>
      <c r="GHE33" s="497"/>
      <c r="GHF33" s="497"/>
      <c r="GHG33" s="497"/>
      <c r="GHH33" s="497"/>
      <c r="GHI33" s="497"/>
      <c r="GHJ33" s="497"/>
      <c r="GHK33" s="497"/>
      <c r="GHL33" s="497"/>
      <c r="GHM33" s="497"/>
      <c r="GHN33" s="497"/>
      <c r="GHO33" s="497"/>
      <c r="GHP33" s="497"/>
      <c r="GHQ33" s="497"/>
      <c r="GHR33" s="497"/>
      <c r="GHS33" s="497"/>
      <c r="GHT33" s="497"/>
      <c r="GHU33" s="497"/>
      <c r="GHV33" s="497"/>
      <c r="GHW33" s="497"/>
      <c r="GHX33" s="497"/>
      <c r="GHY33" s="497"/>
      <c r="GHZ33" s="497"/>
      <c r="GIA33" s="497"/>
      <c r="GIB33" s="497"/>
      <c r="GIC33" s="497"/>
      <c r="GID33" s="497"/>
      <c r="GIE33" s="497"/>
      <c r="GIF33" s="497"/>
      <c r="GIG33" s="497"/>
      <c r="GIH33" s="497"/>
      <c r="GII33" s="497"/>
      <c r="GIJ33" s="497"/>
      <c r="GIK33" s="497"/>
      <c r="GIL33" s="497"/>
      <c r="GIM33" s="497"/>
      <c r="GIN33" s="497"/>
      <c r="GIO33" s="497"/>
      <c r="GIP33" s="497"/>
      <c r="GIQ33" s="497"/>
      <c r="GIR33" s="497"/>
      <c r="GIS33" s="497"/>
      <c r="GIT33" s="497"/>
      <c r="GIU33" s="497"/>
      <c r="GIV33" s="497"/>
      <c r="GIW33" s="497"/>
      <c r="GIX33" s="497"/>
      <c r="GIY33" s="497"/>
      <c r="GIZ33" s="497"/>
      <c r="GJA33" s="497"/>
      <c r="GJB33" s="497"/>
      <c r="GJC33" s="497"/>
      <c r="GJD33" s="497"/>
      <c r="GJE33" s="497"/>
      <c r="GJF33" s="497"/>
      <c r="GJG33" s="497"/>
      <c r="GJH33" s="497"/>
      <c r="GJI33" s="497"/>
      <c r="GJJ33" s="497"/>
      <c r="GJK33" s="497"/>
      <c r="GJL33" s="497"/>
      <c r="GJM33" s="497"/>
      <c r="GJN33" s="497"/>
      <c r="GJO33" s="497"/>
      <c r="GJP33" s="497"/>
      <c r="GJQ33" s="497"/>
      <c r="GJR33" s="497"/>
      <c r="GJS33" s="497"/>
      <c r="GJT33" s="497"/>
      <c r="GJU33" s="497"/>
      <c r="GJV33" s="497"/>
      <c r="GJW33" s="497"/>
      <c r="GJX33" s="497"/>
      <c r="GJY33" s="497"/>
      <c r="GJZ33" s="497"/>
      <c r="GKA33" s="497"/>
      <c r="GKB33" s="497"/>
      <c r="GKC33" s="497"/>
      <c r="GKD33" s="497"/>
      <c r="GKE33" s="497"/>
      <c r="GKF33" s="497"/>
      <c r="GKG33" s="497"/>
      <c r="GKH33" s="497"/>
      <c r="GKI33" s="497"/>
      <c r="GKJ33" s="497"/>
      <c r="GKK33" s="497"/>
      <c r="GKL33" s="497"/>
      <c r="GKM33" s="497"/>
      <c r="GKN33" s="497"/>
      <c r="GKO33" s="497"/>
      <c r="GKP33" s="497"/>
      <c r="GKQ33" s="497"/>
      <c r="GKR33" s="497"/>
      <c r="GKS33" s="497"/>
      <c r="GKT33" s="497"/>
      <c r="GKU33" s="497"/>
      <c r="GKV33" s="497"/>
      <c r="GKW33" s="497"/>
      <c r="GKX33" s="497"/>
      <c r="GKY33" s="497"/>
      <c r="GKZ33" s="497"/>
      <c r="GLA33" s="497"/>
      <c r="GLB33" s="497"/>
      <c r="GLC33" s="497"/>
      <c r="GLD33" s="497"/>
      <c r="GLE33" s="497"/>
      <c r="GLF33" s="497"/>
      <c r="GLG33" s="497"/>
      <c r="GLH33" s="497"/>
      <c r="GLI33" s="497"/>
      <c r="GLJ33" s="497"/>
      <c r="GLK33" s="497"/>
      <c r="GLL33" s="497"/>
      <c r="GLM33" s="497"/>
      <c r="GLN33" s="497"/>
      <c r="GLO33" s="497"/>
      <c r="GLP33" s="497"/>
      <c r="GLQ33" s="497"/>
      <c r="GLR33" s="497"/>
      <c r="GLS33" s="497"/>
      <c r="GLT33" s="497"/>
      <c r="GLU33" s="497"/>
      <c r="GLV33" s="497"/>
      <c r="GLW33" s="497"/>
      <c r="GLX33" s="497"/>
      <c r="GLY33" s="497"/>
      <c r="GLZ33" s="497"/>
      <c r="GMA33" s="497"/>
      <c r="GMB33" s="497"/>
      <c r="GMC33" s="497"/>
      <c r="GMD33" s="497"/>
      <c r="GME33" s="497"/>
      <c r="GMF33" s="497"/>
      <c r="GMG33" s="497"/>
      <c r="GMH33" s="497"/>
      <c r="GMI33" s="497"/>
      <c r="GMJ33" s="497"/>
      <c r="GMK33" s="497"/>
      <c r="GML33" s="497"/>
      <c r="GMM33" s="497"/>
      <c r="GMN33" s="497"/>
      <c r="GMO33" s="497"/>
      <c r="GMP33" s="497"/>
      <c r="GMQ33" s="497"/>
      <c r="GMR33" s="497"/>
      <c r="GMS33" s="497"/>
      <c r="GMT33" s="497"/>
      <c r="GMU33" s="497"/>
      <c r="GMV33" s="497"/>
      <c r="GMW33" s="497"/>
      <c r="GMX33" s="497"/>
      <c r="GMY33" s="497"/>
      <c r="GMZ33" s="497"/>
      <c r="GNA33" s="497"/>
      <c r="GNB33" s="497"/>
      <c r="GNC33" s="497"/>
      <c r="GND33" s="497"/>
      <c r="GNE33" s="497"/>
      <c r="GNF33" s="497"/>
      <c r="GNG33" s="497"/>
      <c r="GNH33" s="497"/>
      <c r="GNI33" s="497"/>
      <c r="GNJ33" s="497"/>
      <c r="GNK33" s="497"/>
      <c r="GNL33" s="497"/>
      <c r="GNM33" s="497"/>
      <c r="GNN33" s="497"/>
      <c r="GNO33" s="497"/>
      <c r="GNP33" s="497"/>
      <c r="GNQ33" s="497"/>
      <c r="GNR33" s="497"/>
      <c r="GNS33" s="497"/>
      <c r="GNT33" s="497"/>
      <c r="GNU33" s="497"/>
      <c r="GNV33" s="497"/>
      <c r="GNW33" s="497"/>
      <c r="GNX33" s="497"/>
      <c r="GNY33" s="497"/>
      <c r="GNZ33" s="497"/>
      <c r="GOA33" s="497"/>
      <c r="GOB33" s="497"/>
      <c r="GOC33" s="497"/>
      <c r="GOD33" s="497"/>
      <c r="GOE33" s="497"/>
      <c r="GOF33" s="497"/>
      <c r="GOG33" s="497"/>
      <c r="GOH33" s="497"/>
      <c r="GOI33" s="497"/>
      <c r="GOJ33" s="497"/>
      <c r="GOK33" s="497"/>
      <c r="GOL33" s="497"/>
      <c r="GOM33" s="497"/>
      <c r="GON33" s="497"/>
      <c r="GOO33" s="497"/>
      <c r="GOP33" s="497"/>
      <c r="GOQ33" s="497"/>
      <c r="GOR33" s="497"/>
      <c r="GOS33" s="497"/>
      <c r="GOT33" s="497"/>
      <c r="GOU33" s="497"/>
      <c r="GOV33" s="497"/>
      <c r="GOW33" s="497"/>
      <c r="GOX33" s="497"/>
      <c r="GOY33" s="497"/>
      <c r="GOZ33" s="497"/>
      <c r="GPA33" s="497"/>
      <c r="GPB33" s="497"/>
      <c r="GPC33" s="497"/>
      <c r="GPD33" s="497"/>
      <c r="GPE33" s="497"/>
      <c r="GPF33" s="497"/>
      <c r="GPG33" s="497"/>
      <c r="GPH33" s="497"/>
      <c r="GPI33" s="497"/>
      <c r="GPJ33" s="497"/>
      <c r="GPK33" s="497"/>
      <c r="GPL33" s="497"/>
      <c r="GPM33" s="497"/>
      <c r="GPN33" s="497"/>
      <c r="GPO33" s="497"/>
      <c r="GPP33" s="497"/>
      <c r="GPQ33" s="497"/>
      <c r="GPR33" s="497"/>
      <c r="GPS33" s="497"/>
      <c r="GPT33" s="497"/>
      <c r="GPU33" s="497"/>
      <c r="GPV33" s="497"/>
      <c r="GPW33" s="497"/>
      <c r="GPX33" s="497"/>
      <c r="GPY33" s="497"/>
      <c r="GPZ33" s="497"/>
      <c r="GQA33" s="497"/>
      <c r="GQB33" s="497"/>
      <c r="GQC33" s="497"/>
      <c r="GQD33" s="497"/>
      <c r="GQE33" s="497"/>
      <c r="GQF33" s="497"/>
      <c r="GQG33" s="497"/>
      <c r="GQH33" s="497"/>
      <c r="GQI33" s="497"/>
      <c r="GQJ33" s="497"/>
      <c r="GQK33" s="497"/>
      <c r="GQL33" s="497"/>
      <c r="GQM33" s="497"/>
      <c r="GQN33" s="497"/>
      <c r="GQO33" s="497"/>
      <c r="GQP33" s="497"/>
      <c r="GQQ33" s="497"/>
      <c r="GQR33" s="497"/>
      <c r="GQS33" s="497"/>
      <c r="GQT33" s="497"/>
      <c r="GQU33" s="497"/>
      <c r="GQV33" s="497"/>
      <c r="GQW33" s="497"/>
      <c r="GQX33" s="497"/>
      <c r="GQY33" s="497"/>
      <c r="GQZ33" s="497"/>
      <c r="GRA33" s="497"/>
      <c r="GRB33" s="497"/>
      <c r="GRC33" s="497"/>
      <c r="GRD33" s="497"/>
      <c r="GRE33" s="497"/>
      <c r="GRF33" s="497"/>
      <c r="GRG33" s="497"/>
      <c r="GRH33" s="497"/>
      <c r="GRI33" s="497"/>
      <c r="GRJ33" s="497"/>
      <c r="GRK33" s="497"/>
      <c r="GRL33" s="497"/>
      <c r="GRM33" s="497"/>
      <c r="GRN33" s="497"/>
      <c r="GRO33" s="497"/>
      <c r="GRP33" s="497"/>
      <c r="GRQ33" s="497"/>
      <c r="GRR33" s="497"/>
      <c r="GRS33" s="497"/>
      <c r="GRT33" s="497"/>
      <c r="GRU33" s="497"/>
      <c r="GRV33" s="497"/>
      <c r="GRW33" s="497"/>
      <c r="GRX33" s="497"/>
      <c r="GRY33" s="497"/>
      <c r="GRZ33" s="497"/>
      <c r="GSA33" s="497"/>
      <c r="GSB33" s="497"/>
      <c r="GSC33" s="497"/>
      <c r="GSD33" s="497"/>
      <c r="GSE33" s="497"/>
      <c r="GSF33" s="497"/>
      <c r="GSG33" s="497"/>
      <c r="GSH33" s="497"/>
      <c r="GSI33" s="497"/>
      <c r="GSJ33" s="497"/>
      <c r="GSK33" s="497"/>
      <c r="GSL33" s="497"/>
      <c r="GSM33" s="497"/>
      <c r="GSN33" s="497"/>
      <c r="GSO33" s="497"/>
      <c r="GSP33" s="497"/>
      <c r="GSQ33" s="497"/>
      <c r="GSR33" s="497"/>
      <c r="GSS33" s="497"/>
      <c r="GST33" s="497"/>
      <c r="GSU33" s="497"/>
      <c r="GSV33" s="497"/>
      <c r="GSW33" s="497"/>
      <c r="GSX33" s="497"/>
      <c r="GSY33" s="497"/>
      <c r="GSZ33" s="497"/>
      <c r="GTA33" s="497"/>
      <c r="GTB33" s="497"/>
      <c r="GTC33" s="497"/>
      <c r="GTD33" s="497"/>
      <c r="GTE33" s="497"/>
      <c r="GTF33" s="497"/>
      <c r="GTG33" s="497"/>
      <c r="GTH33" s="497"/>
      <c r="GTI33" s="497"/>
      <c r="GTJ33" s="497"/>
      <c r="GTK33" s="497"/>
      <c r="GTL33" s="497"/>
      <c r="GTM33" s="497"/>
      <c r="GTN33" s="497"/>
      <c r="GTO33" s="497"/>
      <c r="GTP33" s="497"/>
      <c r="GTQ33" s="497"/>
      <c r="GTR33" s="497"/>
      <c r="GTS33" s="497"/>
      <c r="GTT33" s="497"/>
      <c r="GTU33" s="497"/>
      <c r="GTV33" s="497"/>
      <c r="GTW33" s="497"/>
      <c r="GTX33" s="497"/>
      <c r="GTY33" s="497"/>
      <c r="GTZ33" s="497"/>
      <c r="GUA33" s="497"/>
      <c r="GUB33" s="497"/>
      <c r="GUC33" s="497"/>
      <c r="GUD33" s="497"/>
      <c r="GUE33" s="497"/>
      <c r="GUF33" s="497"/>
      <c r="GUG33" s="497"/>
      <c r="GUH33" s="497"/>
      <c r="GUI33" s="497"/>
      <c r="GUJ33" s="497"/>
      <c r="GUK33" s="497"/>
      <c r="GUL33" s="497"/>
      <c r="GUM33" s="497"/>
      <c r="GUN33" s="497"/>
      <c r="GUO33" s="497"/>
      <c r="GUP33" s="497"/>
      <c r="GUQ33" s="497"/>
      <c r="GUR33" s="497"/>
      <c r="GUS33" s="497"/>
      <c r="GUT33" s="497"/>
      <c r="GUU33" s="497"/>
      <c r="GUV33" s="497"/>
      <c r="GUW33" s="497"/>
      <c r="GUX33" s="497"/>
      <c r="GUY33" s="497"/>
      <c r="GUZ33" s="497"/>
      <c r="GVA33" s="497"/>
      <c r="GVB33" s="497"/>
      <c r="GVC33" s="497"/>
      <c r="GVD33" s="497"/>
      <c r="GVE33" s="497"/>
      <c r="GVF33" s="497"/>
      <c r="GVG33" s="497"/>
      <c r="GVH33" s="497"/>
      <c r="GVI33" s="497"/>
      <c r="GVJ33" s="497"/>
      <c r="GVK33" s="497"/>
      <c r="GVL33" s="497"/>
      <c r="GVM33" s="497"/>
      <c r="GVN33" s="497"/>
      <c r="GVO33" s="497"/>
      <c r="GVP33" s="497"/>
      <c r="GVQ33" s="497"/>
      <c r="GVR33" s="497"/>
      <c r="GVS33" s="497"/>
      <c r="GVT33" s="497"/>
      <c r="GVU33" s="497"/>
      <c r="GVV33" s="497"/>
      <c r="GVW33" s="497"/>
      <c r="GVX33" s="497"/>
      <c r="GVY33" s="497"/>
      <c r="GVZ33" s="497"/>
      <c r="GWA33" s="497"/>
      <c r="GWB33" s="497"/>
      <c r="GWC33" s="497"/>
      <c r="GWD33" s="497"/>
      <c r="GWE33" s="497"/>
      <c r="GWF33" s="497"/>
      <c r="GWG33" s="497"/>
      <c r="GWH33" s="497"/>
      <c r="GWI33" s="497"/>
      <c r="GWJ33" s="497"/>
      <c r="GWK33" s="497"/>
      <c r="GWL33" s="497"/>
      <c r="GWM33" s="497"/>
      <c r="GWN33" s="497"/>
      <c r="GWO33" s="497"/>
      <c r="GWP33" s="497"/>
      <c r="GWQ33" s="497"/>
      <c r="GWR33" s="497"/>
      <c r="GWS33" s="497"/>
      <c r="GWT33" s="497"/>
      <c r="GWU33" s="497"/>
      <c r="GWV33" s="497"/>
      <c r="GWW33" s="497"/>
      <c r="GWX33" s="497"/>
      <c r="GWY33" s="497"/>
      <c r="GWZ33" s="497"/>
      <c r="GXA33" s="497"/>
      <c r="GXB33" s="497"/>
      <c r="GXC33" s="497"/>
      <c r="GXD33" s="497"/>
      <c r="GXE33" s="497"/>
      <c r="GXF33" s="497"/>
      <c r="GXG33" s="497"/>
      <c r="GXH33" s="497"/>
      <c r="GXI33" s="497"/>
      <c r="GXJ33" s="497"/>
      <c r="GXK33" s="497"/>
      <c r="GXL33" s="497"/>
      <c r="GXM33" s="497"/>
      <c r="GXN33" s="497"/>
      <c r="GXO33" s="497"/>
      <c r="GXP33" s="497"/>
      <c r="GXQ33" s="497"/>
      <c r="GXR33" s="497"/>
      <c r="GXS33" s="497"/>
      <c r="GXT33" s="497"/>
      <c r="GXU33" s="497"/>
      <c r="GXV33" s="497"/>
      <c r="GXW33" s="497"/>
      <c r="GXX33" s="497"/>
      <c r="GXY33" s="497"/>
      <c r="GXZ33" s="497"/>
      <c r="GYA33" s="497"/>
      <c r="GYB33" s="497"/>
      <c r="GYC33" s="497"/>
      <c r="GYD33" s="497"/>
      <c r="GYE33" s="497"/>
      <c r="GYF33" s="497"/>
      <c r="GYG33" s="497"/>
      <c r="GYH33" s="497"/>
      <c r="GYI33" s="497"/>
      <c r="GYJ33" s="497"/>
      <c r="GYK33" s="497"/>
      <c r="GYL33" s="497"/>
      <c r="GYM33" s="497"/>
      <c r="GYN33" s="497"/>
      <c r="GYO33" s="497"/>
      <c r="GYP33" s="497"/>
      <c r="GYQ33" s="497"/>
      <c r="GYR33" s="497"/>
      <c r="GYS33" s="497"/>
      <c r="GYT33" s="497"/>
      <c r="GYU33" s="497"/>
      <c r="GYV33" s="497"/>
      <c r="GYW33" s="497"/>
      <c r="GYX33" s="497"/>
      <c r="GYY33" s="497"/>
      <c r="GYZ33" s="497"/>
      <c r="GZA33" s="497"/>
      <c r="GZB33" s="497"/>
      <c r="GZC33" s="497"/>
      <c r="GZD33" s="497"/>
      <c r="GZE33" s="497"/>
      <c r="GZF33" s="497"/>
      <c r="GZG33" s="497"/>
      <c r="GZH33" s="497"/>
      <c r="GZI33" s="497"/>
      <c r="GZJ33" s="497"/>
      <c r="GZK33" s="497"/>
      <c r="GZL33" s="497"/>
      <c r="GZM33" s="497"/>
      <c r="GZN33" s="497"/>
      <c r="GZO33" s="497"/>
      <c r="GZP33" s="497"/>
      <c r="GZQ33" s="497"/>
      <c r="GZR33" s="497"/>
      <c r="GZS33" s="497"/>
      <c r="GZT33" s="497"/>
      <c r="GZU33" s="497"/>
      <c r="GZV33" s="497"/>
      <c r="GZW33" s="497"/>
      <c r="GZX33" s="497"/>
      <c r="GZY33" s="497"/>
      <c r="GZZ33" s="497"/>
      <c r="HAA33" s="497"/>
      <c r="HAB33" s="497"/>
      <c r="HAC33" s="497"/>
      <c r="HAD33" s="497"/>
      <c r="HAE33" s="497"/>
      <c r="HAF33" s="497"/>
      <c r="HAG33" s="497"/>
      <c r="HAH33" s="497"/>
      <c r="HAI33" s="497"/>
      <c r="HAJ33" s="497"/>
      <c r="HAK33" s="497"/>
      <c r="HAL33" s="497"/>
      <c r="HAM33" s="497"/>
      <c r="HAN33" s="497"/>
      <c r="HAO33" s="497"/>
      <c r="HAP33" s="497"/>
      <c r="HAQ33" s="497"/>
      <c r="HAR33" s="497"/>
      <c r="HAS33" s="497"/>
      <c r="HAT33" s="497"/>
      <c r="HAU33" s="497"/>
      <c r="HAV33" s="497"/>
      <c r="HAW33" s="497"/>
      <c r="HAX33" s="497"/>
      <c r="HAY33" s="497"/>
      <c r="HAZ33" s="497"/>
      <c r="HBA33" s="497"/>
      <c r="HBB33" s="497"/>
      <c r="HBC33" s="497"/>
      <c r="HBD33" s="497"/>
      <c r="HBE33" s="497"/>
      <c r="HBF33" s="497"/>
      <c r="HBG33" s="497"/>
      <c r="HBH33" s="497"/>
      <c r="HBI33" s="497"/>
      <c r="HBJ33" s="497"/>
      <c r="HBK33" s="497"/>
      <c r="HBL33" s="497"/>
      <c r="HBM33" s="497"/>
      <c r="HBN33" s="497"/>
      <c r="HBO33" s="497"/>
      <c r="HBP33" s="497"/>
      <c r="HBQ33" s="497"/>
      <c r="HBR33" s="497"/>
      <c r="HBS33" s="497"/>
      <c r="HBT33" s="497"/>
      <c r="HBU33" s="497"/>
      <c r="HBV33" s="497"/>
      <c r="HBW33" s="497"/>
      <c r="HBX33" s="497"/>
      <c r="HBY33" s="497"/>
      <c r="HBZ33" s="497"/>
      <c r="HCA33" s="497"/>
      <c r="HCB33" s="497"/>
      <c r="HCC33" s="497"/>
      <c r="HCD33" s="497"/>
      <c r="HCE33" s="497"/>
      <c r="HCF33" s="497"/>
      <c r="HCG33" s="497"/>
      <c r="HCH33" s="497"/>
      <c r="HCI33" s="497"/>
      <c r="HCJ33" s="497"/>
      <c r="HCK33" s="497"/>
      <c r="HCL33" s="497"/>
      <c r="HCM33" s="497"/>
      <c r="HCN33" s="497"/>
      <c r="HCO33" s="497"/>
      <c r="HCP33" s="497"/>
      <c r="HCQ33" s="497"/>
      <c r="HCR33" s="497"/>
      <c r="HCS33" s="497"/>
      <c r="HCT33" s="497"/>
      <c r="HCU33" s="497"/>
      <c r="HCV33" s="497"/>
      <c r="HCW33" s="497"/>
      <c r="HCX33" s="497"/>
      <c r="HCY33" s="497"/>
      <c r="HCZ33" s="497"/>
      <c r="HDA33" s="497"/>
      <c r="HDB33" s="497"/>
      <c r="HDC33" s="497"/>
      <c r="HDD33" s="497"/>
      <c r="HDE33" s="497"/>
      <c r="HDF33" s="497"/>
      <c r="HDG33" s="497"/>
      <c r="HDH33" s="497"/>
      <c r="HDI33" s="497"/>
      <c r="HDJ33" s="497"/>
      <c r="HDK33" s="497"/>
      <c r="HDL33" s="497"/>
      <c r="HDM33" s="497"/>
      <c r="HDN33" s="497"/>
      <c r="HDO33" s="497"/>
      <c r="HDP33" s="497"/>
      <c r="HDQ33" s="497"/>
      <c r="HDR33" s="497"/>
      <c r="HDS33" s="497"/>
      <c r="HDT33" s="497"/>
      <c r="HDU33" s="497"/>
      <c r="HDV33" s="497"/>
      <c r="HDW33" s="497"/>
      <c r="HDX33" s="497"/>
      <c r="HDY33" s="497"/>
      <c r="HDZ33" s="497"/>
      <c r="HEA33" s="497"/>
      <c r="HEB33" s="497"/>
      <c r="HEC33" s="497"/>
      <c r="HED33" s="497"/>
      <c r="HEE33" s="497"/>
      <c r="HEF33" s="497"/>
      <c r="HEG33" s="497"/>
      <c r="HEH33" s="497"/>
      <c r="HEI33" s="497"/>
      <c r="HEJ33" s="497"/>
      <c r="HEK33" s="497"/>
      <c r="HEL33" s="497"/>
      <c r="HEM33" s="497"/>
      <c r="HEN33" s="497"/>
      <c r="HEO33" s="497"/>
      <c r="HEP33" s="497"/>
      <c r="HEQ33" s="497"/>
      <c r="HER33" s="497"/>
      <c r="HES33" s="497"/>
      <c r="HET33" s="497"/>
      <c r="HEU33" s="497"/>
      <c r="HEV33" s="497"/>
      <c r="HEW33" s="497"/>
      <c r="HEX33" s="497"/>
      <c r="HEY33" s="497"/>
      <c r="HEZ33" s="497"/>
      <c r="HFA33" s="497"/>
      <c r="HFB33" s="497"/>
      <c r="HFC33" s="497"/>
      <c r="HFD33" s="497"/>
      <c r="HFE33" s="497"/>
      <c r="HFF33" s="497"/>
      <c r="HFG33" s="497"/>
      <c r="HFH33" s="497"/>
      <c r="HFI33" s="497"/>
      <c r="HFJ33" s="497"/>
      <c r="HFK33" s="497"/>
      <c r="HFL33" s="497"/>
      <c r="HFM33" s="497"/>
      <c r="HFN33" s="497"/>
      <c r="HFO33" s="497"/>
      <c r="HFP33" s="497"/>
      <c r="HFQ33" s="497"/>
      <c r="HFR33" s="497"/>
      <c r="HFS33" s="497"/>
      <c r="HFT33" s="497"/>
      <c r="HFU33" s="497"/>
      <c r="HFV33" s="497"/>
      <c r="HFW33" s="497"/>
      <c r="HFX33" s="497"/>
      <c r="HFY33" s="497"/>
      <c r="HFZ33" s="497"/>
      <c r="HGA33" s="497"/>
      <c r="HGB33" s="497"/>
      <c r="HGC33" s="497"/>
      <c r="HGD33" s="497"/>
      <c r="HGE33" s="497"/>
      <c r="HGF33" s="497"/>
      <c r="HGG33" s="497"/>
      <c r="HGH33" s="497"/>
      <c r="HGI33" s="497"/>
      <c r="HGJ33" s="497"/>
      <c r="HGK33" s="497"/>
      <c r="HGL33" s="497"/>
      <c r="HGM33" s="497"/>
      <c r="HGN33" s="497"/>
      <c r="HGO33" s="497"/>
      <c r="HGP33" s="497"/>
      <c r="HGQ33" s="497"/>
      <c r="HGR33" s="497"/>
      <c r="HGS33" s="497"/>
      <c r="HGT33" s="497"/>
      <c r="HGU33" s="497"/>
      <c r="HGV33" s="497"/>
      <c r="HGW33" s="497"/>
      <c r="HGX33" s="497"/>
      <c r="HGY33" s="497"/>
      <c r="HGZ33" s="497"/>
      <c r="HHA33" s="497"/>
      <c r="HHB33" s="497"/>
      <c r="HHC33" s="497"/>
      <c r="HHD33" s="497"/>
      <c r="HHE33" s="497"/>
      <c r="HHF33" s="497"/>
      <c r="HHG33" s="497"/>
      <c r="HHH33" s="497"/>
      <c r="HHI33" s="497"/>
      <c r="HHJ33" s="497"/>
      <c r="HHK33" s="497"/>
      <c r="HHL33" s="497"/>
      <c r="HHM33" s="497"/>
      <c r="HHN33" s="497"/>
      <c r="HHO33" s="497"/>
      <c r="HHP33" s="497"/>
      <c r="HHQ33" s="497"/>
      <c r="HHR33" s="497"/>
      <c r="HHS33" s="497"/>
      <c r="HHT33" s="497"/>
      <c r="HHU33" s="497"/>
      <c r="HHV33" s="497"/>
      <c r="HHW33" s="497"/>
      <c r="HHX33" s="497"/>
      <c r="HHY33" s="497"/>
      <c r="HHZ33" s="497"/>
      <c r="HIA33" s="497"/>
      <c r="HIB33" s="497"/>
      <c r="HIC33" s="497"/>
      <c r="HID33" s="497"/>
      <c r="HIE33" s="497"/>
      <c r="HIF33" s="497"/>
      <c r="HIG33" s="497"/>
      <c r="HIH33" s="497"/>
      <c r="HII33" s="497"/>
      <c r="HIJ33" s="497"/>
      <c r="HIK33" s="497"/>
      <c r="HIL33" s="497"/>
      <c r="HIM33" s="497"/>
      <c r="HIN33" s="497"/>
      <c r="HIO33" s="497"/>
      <c r="HIP33" s="497"/>
      <c r="HIQ33" s="497"/>
      <c r="HIR33" s="497"/>
      <c r="HIS33" s="497"/>
      <c r="HIT33" s="497"/>
      <c r="HIU33" s="497"/>
      <c r="HIV33" s="497"/>
      <c r="HIW33" s="497"/>
      <c r="HIX33" s="497"/>
      <c r="HIY33" s="497"/>
      <c r="HIZ33" s="497"/>
      <c r="HJA33" s="497"/>
      <c r="HJB33" s="497"/>
      <c r="HJC33" s="497"/>
      <c r="HJD33" s="497"/>
      <c r="HJE33" s="497"/>
      <c r="HJF33" s="497"/>
      <c r="HJG33" s="497"/>
      <c r="HJH33" s="497"/>
      <c r="HJI33" s="497"/>
      <c r="HJJ33" s="497"/>
      <c r="HJK33" s="497"/>
      <c r="HJL33" s="497"/>
      <c r="HJM33" s="497"/>
      <c r="HJN33" s="497"/>
      <c r="HJO33" s="497"/>
      <c r="HJP33" s="497"/>
      <c r="HJQ33" s="497"/>
      <c r="HJR33" s="497"/>
      <c r="HJS33" s="497"/>
      <c r="HJT33" s="497"/>
      <c r="HJU33" s="497"/>
      <c r="HJV33" s="497"/>
      <c r="HJW33" s="497"/>
      <c r="HJX33" s="497"/>
      <c r="HJY33" s="497"/>
      <c r="HJZ33" s="497"/>
      <c r="HKA33" s="497"/>
      <c r="HKB33" s="497"/>
      <c r="HKC33" s="497"/>
      <c r="HKD33" s="497"/>
      <c r="HKE33" s="497"/>
      <c r="HKF33" s="497"/>
      <c r="HKG33" s="497"/>
      <c r="HKH33" s="497"/>
      <c r="HKI33" s="497"/>
      <c r="HKJ33" s="497"/>
      <c r="HKK33" s="497"/>
      <c r="HKL33" s="497"/>
      <c r="HKM33" s="497"/>
      <c r="HKN33" s="497"/>
      <c r="HKO33" s="497"/>
      <c r="HKP33" s="497"/>
      <c r="HKQ33" s="497"/>
      <c r="HKR33" s="497"/>
      <c r="HKS33" s="497"/>
      <c r="HKT33" s="497"/>
      <c r="HKU33" s="497"/>
      <c r="HKV33" s="497"/>
      <c r="HKW33" s="497"/>
      <c r="HKX33" s="497"/>
      <c r="HKY33" s="497"/>
      <c r="HKZ33" s="497"/>
      <c r="HLA33" s="497"/>
      <c r="HLB33" s="497"/>
      <c r="HLC33" s="497"/>
      <c r="HLD33" s="497"/>
      <c r="HLE33" s="497"/>
      <c r="HLF33" s="497"/>
      <c r="HLG33" s="497"/>
      <c r="HLH33" s="497"/>
      <c r="HLI33" s="497"/>
      <c r="HLJ33" s="497"/>
      <c r="HLK33" s="497"/>
      <c r="HLL33" s="497"/>
      <c r="HLM33" s="497"/>
      <c r="HLN33" s="497"/>
      <c r="HLO33" s="497"/>
      <c r="HLP33" s="497"/>
      <c r="HLQ33" s="497"/>
      <c r="HLR33" s="497"/>
      <c r="HLS33" s="497"/>
      <c r="HLT33" s="497"/>
      <c r="HLU33" s="497"/>
      <c r="HLV33" s="497"/>
      <c r="HLW33" s="497"/>
      <c r="HLX33" s="497"/>
      <c r="HLY33" s="497"/>
      <c r="HLZ33" s="497"/>
      <c r="HMA33" s="497"/>
      <c r="HMB33" s="497"/>
      <c r="HMC33" s="497"/>
      <c r="HMD33" s="497"/>
      <c r="HME33" s="497"/>
      <c r="HMF33" s="497"/>
      <c r="HMG33" s="497"/>
      <c r="HMH33" s="497"/>
      <c r="HMI33" s="497"/>
      <c r="HMJ33" s="497"/>
      <c r="HMK33" s="497"/>
      <c r="HML33" s="497"/>
      <c r="HMM33" s="497"/>
      <c r="HMN33" s="497"/>
      <c r="HMO33" s="497"/>
      <c r="HMP33" s="497"/>
      <c r="HMQ33" s="497"/>
      <c r="HMR33" s="497"/>
      <c r="HMS33" s="497"/>
      <c r="HMT33" s="497"/>
      <c r="HMU33" s="497"/>
      <c r="HMV33" s="497"/>
      <c r="HMW33" s="497"/>
      <c r="HMX33" s="497"/>
      <c r="HMY33" s="497"/>
      <c r="HMZ33" s="497"/>
      <c r="HNA33" s="497"/>
      <c r="HNB33" s="497"/>
      <c r="HNC33" s="497"/>
      <c r="HND33" s="497"/>
      <c r="HNE33" s="497"/>
      <c r="HNF33" s="497"/>
      <c r="HNG33" s="497"/>
      <c r="HNH33" s="497"/>
      <c r="HNI33" s="497"/>
      <c r="HNJ33" s="497"/>
      <c r="HNK33" s="497"/>
      <c r="HNL33" s="497"/>
      <c r="HNM33" s="497"/>
      <c r="HNN33" s="497"/>
      <c r="HNO33" s="497"/>
      <c r="HNP33" s="497"/>
      <c r="HNQ33" s="497"/>
      <c r="HNR33" s="497"/>
      <c r="HNS33" s="497"/>
      <c r="HNT33" s="497"/>
      <c r="HNU33" s="497"/>
      <c r="HNV33" s="497"/>
      <c r="HNW33" s="497"/>
      <c r="HNX33" s="497"/>
      <c r="HNY33" s="497"/>
      <c r="HNZ33" s="497"/>
      <c r="HOA33" s="497"/>
      <c r="HOB33" s="497"/>
      <c r="HOC33" s="497"/>
      <c r="HOD33" s="497"/>
      <c r="HOE33" s="497"/>
      <c r="HOF33" s="497"/>
      <c r="HOG33" s="497"/>
      <c r="HOH33" s="497"/>
      <c r="HOI33" s="497"/>
      <c r="HOJ33" s="497"/>
      <c r="HOK33" s="497"/>
      <c r="HOL33" s="497"/>
      <c r="HOM33" s="497"/>
      <c r="HON33" s="497"/>
      <c r="HOO33" s="497"/>
      <c r="HOP33" s="497"/>
      <c r="HOQ33" s="497"/>
      <c r="HOR33" s="497"/>
      <c r="HOS33" s="497"/>
      <c r="HOT33" s="497"/>
      <c r="HOU33" s="497"/>
      <c r="HOV33" s="497"/>
      <c r="HOW33" s="497"/>
      <c r="HOX33" s="497"/>
      <c r="HOY33" s="497"/>
      <c r="HOZ33" s="497"/>
      <c r="HPA33" s="497"/>
      <c r="HPB33" s="497"/>
      <c r="HPC33" s="497"/>
      <c r="HPD33" s="497"/>
      <c r="HPE33" s="497"/>
      <c r="HPF33" s="497"/>
      <c r="HPG33" s="497"/>
      <c r="HPH33" s="497"/>
      <c r="HPI33" s="497"/>
      <c r="HPJ33" s="497"/>
      <c r="HPK33" s="497"/>
      <c r="HPL33" s="497"/>
      <c r="HPM33" s="497"/>
      <c r="HPN33" s="497"/>
      <c r="HPO33" s="497"/>
      <c r="HPP33" s="497"/>
      <c r="HPQ33" s="497"/>
      <c r="HPR33" s="497"/>
      <c r="HPS33" s="497"/>
      <c r="HPT33" s="497"/>
      <c r="HPU33" s="497"/>
      <c r="HPV33" s="497"/>
      <c r="HPW33" s="497"/>
      <c r="HPX33" s="497"/>
      <c r="HPY33" s="497"/>
      <c r="HPZ33" s="497"/>
      <c r="HQA33" s="497"/>
      <c r="HQB33" s="497"/>
      <c r="HQC33" s="497"/>
      <c r="HQD33" s="497"/>
      <c r="HQE33" s="497"/>
      <c r="HQF33" s="497"/>
      <c r="HQG33" s="497"/>
      <c r="HQH33" s="497"/>
      <c r="HQI33" s="497"/>
      <c r="HQJ33" s="497"/>
      <c r="HQK33" s="497"/>
      <c r="HQL33" s="497"/>
      <c r="HQM33" s="497"/>
      <c r="HQN33" s="497"/>
      <c r="HQO33" s="497"/>
      <c r="HQP33" s="497"/>
      <c r="HQQ33" s="497"/>
      <c r="HQR33" s="497"/>
      <c r="HQS33" s="497"/>
      <c r="HQT33" s="497"/>
      <c r="HQU33" s="497"/>
      <c r="HQV33" s="497"/>
      <c r="HQW33" s="497"/>
      <c r="HQX33" s="497"/>
      <c r="HQY33" s="497"/>
      <c r="HQZ33" s="497"/>
      <c r="HRA33" s="497"/>
      <c r="HRB33" s="497"/>
      <c r="HRC33" s="497"/>
      <c r="HRD33" s="497"/>
      <c r="HRE33" s="497"/>
      <c r="HRF33" s="497"/>
      <c r="HRG33" s="497"/>
      <c r="HRH33" s="497"/>
      <c r="HRI33" s="497"/>
      <c r="HRJ33" s="497"/>
      <c r="HRK33" s="497"/>
      <c r="HRL33" s="497"/>
      <c r="HRM33" s="497"/>
      <c r="HRN33" s="497"/>
      <c r="HRO33" s="497"/>
      <c r="HRP33" s="497"/>
      <c r="HRQ33" s="497"/>
      <c r="HRR33" s="497"/>
      <c r="HRS33" s="497"/>
      <c r="HRT33" s="497"/>
      <c r="HRU33" s="497"/>
      <c r="HRV33" s="497"/>
      <c r="HRW33" s="497"/>
      <c r="HRX33" s="497"/>
      <c r="HRY33" s="497"/>
      <c r="HRZ33" s="497"/>
      <c r="HSA33" s="497"/>
      <c r="HSB33" s="497"/>
      <c r="HSC33" s="497"/>
      <c r="HSD33" s="497"/>
      <c r="HSE33" s="497"/>
      <c r="HSF33" s="497"/>
      <c r="HSG33" s="497"/>
      <c r="HSH33" s="497"/>
      <c r="HSI33" s="497"/>
      <c r="HSJ33" s="497"/>
      <c r="HSK33" s="497"/>
      <c r="HSL33" s="497"/>
      <c r="HSM33" s="497"/>
      <c r="HSN33" s="497"/>
      <c r="HSO33" s="497"/>
      <c r="HSP33" s="497"/>
      <c r="HSQ33" s="497"/>
      <c r="HSR33" s="497"/>
      <c r="HSS33" s="497"/>
      <c r="HST33" s="497"/>
      <c r="HSU33" s="497"/>
      <c r="HSV33" s="497"/>
      <c r="HSW33" s="497"/>
      <c r="HSX33" s="497"/>
      <c r="HSY33" s="497"/>
      <c r="HSZ33" s="497"/>
      <c r="HTA33" s="497"/>
      <c r="HTB33" s="497"/>
      <c r="HTC33" s="497"/>
      <c r="HTD33" s="497"/>
      <c r="HTE33" s="497"/>
      <c r="HTF33" s="497"/>
      <c r="HTG33" s="497"/>
      <c r="HTH33" s="497"/>
      <c r="HTI33" s="497"/>
      <c r="HTJ33" s="497"/>
      <c r="HTK33" s="497"/>
      <c r="HTL33" s="497"/>
      <c r="HTM33" s="497"/>
      <c r="HTN33" s="497"/>
      <c r="HTO33" s="497"/>
      <c r="HTP33" s="497"/>
      <c r="HTQ33" s="497"/>
      <c r="HTR33" s="497"/>
      <c r="HTS33" s="497"/>
      <c r="HTT33" s="497"/>
      <c r="HTU33" s="497"/>
      <c r="HTV33" s="497"/>
      <c r="HTW33" s="497"/>
      <c r="HTX33" s="497"/>
      <c r="HTY33" s="497"/>
      <c r="HTZ33" s="497"/>
      <c r="HUA33" s="497"/>
      <c r="HUB33" s="497"/>
      <c r="HUC33" s="497"/>
      <c r="HUD33" s="497"/>
      <c r="HUE33" s="497"/>
      <c r="HUF33" s="497"/>
      <c r="HUG33" s="497"/>
      <c r="HUH33" s="497"/>
      <c r="HUI33" s="497"/>
      <c r="HUJ33" s="497"/>
      <c r="HUK33" s="497"/>
      <c r="HUL33" s="497"/>
      <c r="HUM33" s="497"/>
      <c r="HUN33" s="497"/>
      <c r="HUO33" s="497"/>
      <c r="HUP33" s="497"/>
      <c r="HUQ33" s="497"/>
      <c r="HUR33" s="497"/>
      <c r="HUS33" s="497"/>
      <c r="HUT33" s="497"/>
      <c r="HUU33" s="497"/>
      <c r="HUV33" s="497"/>
      <c r="HUW33" s="497"/>
      <c r="HUX33" s="497"/>
      <c r="HUY33" s="497"/>
      <c r="HUZ33" s="497"/>
      <c r="HVA33" s="497"/>
      <c r="HVB33" s="497"/>
      <c r="HVC33" s="497"/>
      <c r="HVD33" s="497"/>
      <c r="HVE33" s="497"/>
      <c r="HVF33" s="497"/>
      <c r="HVG33" s="497"/>
      <c r="HVH33" s="497"/>
      <c r="HVI33" s="497"/>
      <c r="HVJ33" s="497"/>
      <c r="HVK33" s="497"/>
      <c r="HVL33" s="497"/>
      <c r="HVM33" s="497"/>
      <c r="HVN33" s="497"/>
      <c r="HVO33" s="497"/>
      <c r="HVP33" s="497"/>
      <c r="HVQ33" s="497"/>
      <c r="HVR33" s="497"/>
      <c r="HVS33" s="497"/>
      <c r="HVT33" s="497"/>
      <c r="HVU33" s="497"/>
      <c r="HVV33" s="497"/>
      <c r="HVW33" s="497"/>
      <c r="HVX33" s="497"/>
      <c r="HVY33" s="497"/>
      <c r="HVZ33" s="497"/>
      <c r="HWA33" s="497"/>
      <c r="HWB33" s="497"/>
      <c r="HWC33" s="497"/>
      <c r="HWD33" s="497"/>
      <c r="HWE33" s="497"/>
      <c r="HWF33" s="497"/>
      <c r="HWG33" s="497"/>
      <c r="HWH33" s="497"/>
      <c r="HWI33" s="497"/>
      <c r="HWJ33" s="497"/>
      <c r="HWK33" s="497"/>
      <c r="HWL33" s="497"/>
      <c r="HWM33" s="497"/>
      <c r="HWN33" s="497"/>
      <c r="HWO33" s="497"/>
      <c r="HWP33" s="497"/>
      <c r="HWQ33" s="497"/>
      <c r="HWR33" s="497"/>
      <c r="HWS33" s="497"/>
      <c r="HWT33" s="497"/>
      <c r="HWU33" s="497"/>
      <c r="HWV33" s="497"/>
      <c r="HWW33" s="497"/>
      <c r="HWX33" s="497"/>
      <c r="HWY33" s="497"/>
      <c r="HWZ33" s="497"/>
      <c r="HXA33" s="497"/>
      <c r="HXB33" s="497"/>
      <c r="HXC33" s="497"/>
      <c r="HXD33" s="497"/>
      <c r="HXE33" s="497"/>
      <c r="HXF33" s="497"/>
      <c r="HXG33" s="497"/>
      <c r="HXH33" s="497"/>
      <c r="HXI33" s="497"/>
      <c r="HXJ33" s="497"/>
      <c r="HXK33" s="497"/>
      <c r="HXL33" s="497"/>
      <c r="HXM33" s="497"/>
      <c r="HXN33" s="497"/>
      <c r="HXO33" s="497"/>
      <c r="HXP33" s="497"/>
      <c r="HXQ33" s="497"/>
      <c r="HXR33" s="497"/>
      <c r="HXS33" s="497"/>
      <c r="HXT33" s="497"/>
      <c r="HXU33" s="497"/>
      <c r="HXV33" s="497"/>
      <c r="HXW33" s="497"/>
      <c r="HXX33" s="497"/>
      <c r="HXY33" s="497"/>
      <c r="HXZ33" s="497"/>
      <c r="HYA33" s="497"/>
      <c r="HYB33" s="497"/>
      <c r="HYC33" s="497"/>
      <c r="HYD33" s="497"/>
      <c r="HYE33" s="497"/>
      <c r="HYF33" s="497"/>
      <c r="HYG33" s="497"/>
      <c r="HYH33" s="497"/>
      <c r="HYI33" s="497"/>
      <c r="HYJ33" s="497"/>
      <c r="HYK33" s="497"/>
      <c r="HYL33" s="497"/>
      <c r="HYM33" s="497"/>
      <c r="HYN33" s="497"/>
      <c r="HYO33" s="497"/>
      <c r="HYP33" s="497"/>
      <c r="HYQ33" s="497"/>
      <c r="HYR33" s="497"/>
      <c r="HYS33" s="497"/>
      <c r="HYT33" s="497"/>
      <c r="HYU33" s="497"/>
      <c r="HYV33" s="497"/>
      <c r="HYW33" s="497"/>
      <c r="HYX33" s="497"/>
      <c r="HYY33" s="497"/>
      <c r="HYZ33" s="497"/>
      <c r="HZA33" s="497"/>
      <c r="HZB33" s="497"/>
      <c r="HZC33" s="497"/>
      <c r="HZD33" s="497"/>
      <c r="HZE33" s="497"/>
      <c r="HZF33" s="497"/>
      <c r="HZG33" s="497"/>
      <c r="HZH33" s="497"/>
      <c r="HZI33" s="497"/>
      <c r="HZJ33" s="497"/>
      <c r="HZK33" s="497"/>
      <c r="HZL33" s="497"/>
      <c r="HZM33" s="497"/>
      <c r="HZN33" s="497"/>
      <c r="HZO33" s="497"/>
      <c r="HZP33" s="497"/>
      <c r="HZQ33" s="497"/>
      <c r="HZR33" s="497"/>
      <c r="HZS33" s="497"/>
      <c r="HZT33" s="497"/>
      <c r="HZU33" s="497"/>
      <c r="HZV33" s="497"/>
      <c r="HZW33" s="497"/>
      <c r="HZX33" s="497"/>
      <c r="HZY33" s="497"/>
      <c r="HZZ33" s="497"/>
      <c r="IAA33" s="497"/>
      <c r="IAB33" s="497"/>
      <c r="IAC33" s="497"/>
      <c r="IAD33" s="497"/>
      <c r="IAE33" s="497"/>
      <c r="IAF33" s="497"/>
      <c r="IAG33" s="497"/>
      <c r="IAH33" s="497"/>
      <c r="IAI33" s="497"/>
      <c r="IAJ33" s="497"/>
      <c r="IAK33" s="497"/>
      <c r="IAL33" s="497"/>
      <c r="IAM33" s="497"/>
      <c r="IAN33" s="497"/>
      <c r="IAO33" s="497"/>
      <c r="IAP33" s="497"/>
      <c r="IAQ33" s="497"/>
      <c r="IAR33" s="497"/>
      <c r="IAS33" s="497"/>
      <c r="IAT33" s="497"/>
      <c r="IAU33" s="497"/>
      <c r="IAV33" s="497"/>
      <c r="IAW33" s="497"/>
      <c r="IAX33" s="497"/>
      <c r="IAY33" s="497"/>
      <c r="IAZ33" s="497"/>
      <c r="IBA33" s="497"/>
      <c r="IBB33" s="497"/>
      <c r="IBC33" s="497"/>
      <c r="IBD33" s="497"/>
      <c r="IBE33" s="497"/>
      <c r="IBF33" s="497"/>
      <c r="IBG33" s="497"/>
      <c r="IBH33" s="497"/>
      <c r="IBI33" s="497"/>
      <c r="IBJ33" s="497"/>
      <c r="IBK33" s="497"/>
      <c r="IBL33" s="497"/>
      <c r="IBM33" s="497"/>
      <c r="IBN33" s="497"/>
      <c r="IBO33" s="497"/>
      <c r="IBP33" s="497"/>
      <c r="IBQ33" s="497"/>
      <c r="IBR33" s="497"/>
      <c r="IBS33" s="497"/>
      <c r="IBT33" s="497"/>
      <c r="IBU33" s="497"/>
      <c r="IBV33" s="497"/>
      <c r="IBW33" s="497"/>
      <c r="IBX33" s="497"/>
      <c r="IBY33" s="497"/>
      <c r="IBZ33" s="497"/>
      <c r="ICA33" s="497"/>
      <c r="ICB33" s="497"/>
      <c r="ICC33" s="497"/>
      <c r="ICD33" s="497"/>
      <c r="ICE33" s="497"/>
      <c r="ICF33" s="497"/>
      <c r="ICG33" s="497"/>
      <c r="ICH33" s="497"/>
      <c r="ICI33" s="497"/>
      <c r="ICJ33" s="497"/>
      <c r="ICK33" s="497"/>
      <c r="ICL33" s="497"/>
      <c r="ICM33" s="497"/>
      <c r="ICN33" s="497"/>
      <c r="ICO33" s="497"/>
      <c r="ICP33" s="497"/>
      <c r="ICQ33" s="497"/>
      <c r="ICR33" s="497"/>
      <c r="ICS33" s="497"/>
      <c r="ICT33" s="497"/>
      <c r="ICU33" s="497"/>
      <c r="ICV33" s="497"/>
      <c r="ICW33" s="497"/>
      <c r="ICX33" s="497"/>
      <c r="ICY33" s="497"/>
      <c r="ICZ33" s="497"/>
      <c r="IDA33" s="497"/>
      <c r="IDB33" s="497"/>
      <c r="IDC33" s="497"/>
      <c r="IDD33" s="497"/>
      <c r="IDE33" s="497"/>
      <c r="IDF33" s="497"/>
      <c r="IDG33" s="497"/>
      <c r="IDH33" s="497"/>
      <c r="IDI33" s="497"/>
      <c r="IDJ33" s="497"/>
      <c r="IDK33" s="497"/>
      <c r="IDL33" s="497"/>
      <c r="IDM33" s="497"/>
      <c r="IDN33" s="497"/>
      <c r="IDO33" s="497"/>
      <c r="IDP33" s="497"/>
      <c r="IDQ33" s="497"/>
      <c r="IDR33" s="497"/>
      <c r="IDS33" s="497"/>
      <c r="IDT33" s="497"/>
      <c r="IDU33" s="497"/>
      <c r="IDV33" s="497"/>
      <c r="IDW33" s="497"/>
      <c r="IDX33" s="497"/>
      <c r="IDY33" s="497"/>
      <c r="IDZ33" s="497"/>
      <c r="IEA33" s="497"/>
      <c r="IEB33" s="497"/>
      <c r="IEC33" s="497"/>
      <c r="IED33" s="497"/>
      <c r="IEE33" s="497"/>
      <c r="IEF33" s="497"/>
      <c r="IEG33" s="497"/>
      <c r="IEH33" s="497"/>
      <c r="IEI33" s="497"/>
      <c r="IEJ33" s="497"/>
      <c r="IEK33" s="497"/>
      <c r="IEL33" s="497"/>
      <c r="IEM33" s="497"/>
      <c r="IEN33" s="497"/>
      <c r="IEO33" s="497"/>
      <c r="IEP33" s="497"/>
      <c r="IEQ33" s="497"/>
      <c r="IER33" s="497"/>
      <c r="IES33" s="497"/>
      <c r="IET33" s="497"/>
      <c r="IEU33" s="497"/>
      <c r="IEV33" s="497"/>
      <c r="IEW33" s="497"/>
      <c r="IEX33" s="497"/>
      <c r="IEY33" s="497"/>
      <c r="IEZ33" s="497"/>
      <c r="IFA33" s="497"/>
      <c r="IFB33" s="497"/>
      <c r="IFC33" s="497"/>
      <c r="IFD33" s="497"/>
      <c r="IFE33" s="497"/>
      <c r="IFF33" s="497"/>
      <c r="IFG33" s="497"/>
      <c r="IFH33" s="497"/>
      <c r="IFI33" s="497"/>
      <c r="IFJ33" s="497"/>
      <c r="IFK33" s="497"/>
      <c r="IFL33" s="497"/>
      <c r="IFM33" s="497"/>
      <c r="IFN33" s="497"/>
      <c r="IFO33" s="497"/>
      <c r="IFP33" s="497"/>
      <c r="IFQ33" s="497"/>
      <c r="IFR33" s="497"/>
      <c r="IFS33" s="497"/>
      <c r="IFT33" s="497"/>
      <c r="IFU33" s="497"/>
      <c r="IFV33" s="497"/>
      <c r="IFW33" s="497"/>
      <c r="IFX33" s="497"/>
      <c r="IFY33" s="497"/>
      <c r="IFZ33" s="497"/>
      <c r="IGA33" s="497"/>
      <c r="IGB33" s="497"/>
      <c r="IGC33" s="497"/>
      <c r="IGD33" s="497"/>
      <c r="IGE33" s="497"/>
      <c r="IGF33" s="497"/>
      <c r="IGG33" s="497"/>
      <c r="IGH33" s="497"/>
      <c r="IGI33" s="497"/>
      <c r="IGJ33" s="497"/>
      <c r="IGK33" s="497"/>
      <c r="IGL33" s="497"/>
      <c r="IGM33" s="497"/>
      <c r="IGN33" s="497"/>
      <c r="IGO33" s="497"/>
      <c r="IGP33" s="497"/>
      <c r="IGQ33" s="497"/>
      <c r="IGR33" s="497"/>
      <c r="IGS33" s="497"/>
      <c r="IGT33" s="497"/>
      <c r="IGU33" s="497"/>
      <c r="IGV33" s="497"/>
      <c r="IGW33" s="497"/>
      <c r="IGX33" s="497"/>
      <c r="IGY33" s="497"/>
      <c r="IGZ33" s="497"/>
      <c r="IHA33" s="497"/>
      <c r="IHB33" s="497"/>
      <c r="IHC33" s="497"/>
      <c r="IHD33" s="497"/>
      <c r="IHE33" s="497"/>
      <c r="IHF33" s="497"/>
      <c r="IHG33" s="497"/>
      <c r="IHH33" s="497"/>
      <c r="IHI33" s="497"/>
      <c r="IHJ33" s="497"/>
      <c r="IHK33" s="497"/>
      <c r="IHL33" s="497"/>
      <c r="IHM33" s="497"/>
      <c r="IHN33" s="497"/>
      <c r="IHO33" s="497"/>
      <c r="IHP33" s="497"/>
      <c r="IHQ33" s="497"/>
      <c r="IHR33" s="497"/>
      <c r="IHS33" s="497"/>
      <c r="IHT33" s="497"/>
      <c r="IHU33" s="497"/>
      <c r="IHV33" s="497"/>
      <c r="IHW33" s="497"/>
      <c r="IHX33" s="497"/>
      <c r="IHY33" s="497"/>
      <c r="IHZ33" s="497"/>
      <c r="IIA33" s="497"/>
      <c r="IIB33" s="497"/>
      <c r="IIC33" s="497"/>
      <c r="IID33" s="497"/>
      <c r="IIE33" s="497"/>
      <c r="IIF33" s="497"/>
      <c r="IIG33" s="497"/>
      <c r="IIH33" s="497"/>
      <c r="III33" s="497"/>
      <c r="IIJ33" s="497"/>
      <c r="IIK33" s="497"/>
      <c r="IIL33" s="497"/>
      <c r="IIM33" s="497"/>
      <c r="IIN33" s="497"/>
      <c r="IIO33" s="497"/>
      <c r="IIP33" s="497"/>
      <c r="IIQ33" s="497"/>
      <c r="IIR33" s="497"/>
      <c r="IIS33" s="497"/>
      <c r="IIT33" s="497"/>
      <c r="IIU33" s="497"/>
      <c r="IIV33" s="497"/>
      <c r="IIW33" s="497"/>
      <c r="IIX33" s="497"/>
      <c r="IIY33" s="497"/>
      <c r="IIZ33" s="497"/>
      <c r="IJA33" s="497"/>
      <c r="IJB33" s="497"/>
      <c r="IJC33" s="497"/>
      <c r="IJD33" s="497"/>
      <c r="IJE33" s="497"/>
      <c r="IJF33" s="497"/>
      <c r="IJG33" s="497"/>
      <c r="IJH33" s="497"/>
      <c r="IJI33" s="497"/>
      <c r="IJJ33" s="497"/>
      <c r="IJK33" s="497"/>
      <c r="IJL33" s="497"/>
      <c r="IJM33" s="497"/>
      <c r="IJN33" s="497"/>
      <c r="IJO33" s="497"/>
      <c r="IJP33" s="497"/>
      <c r="IJQ33" s="497"/>
      <c r="IJR33" s="497"/>
      <c r="IJS33" s="497"/>
      <c r="IJT33" s="497"/>
      <c r="IJU33" s="497"/>
      <c r="IJV33" s="497"/>
      <c r="IJW33" s="497"/>
      <c r="IJX33" s="497"/>
      <c r="IJY33" s="497"/>
      <c r="IJZ33" s="497"/>
      <c r="IKA33" s="497"/>
      <c r="IKB33" s="497"/>
      <c r="IKC33" s="497"/>
      <c r="IKD33" s="497"/>
      <c r="IKE33" s="497"/>
      <c r="IKF33" s="497"/>
      <c r="IKG33" s="497"/>
      <c r="IKH33" s="497"/>
      <c r="IKI33" s="497"/>
      <c r="IKJ33" s="497"/>
      <c r="IKK33" s="497"/>
      <c r="IKL33" s="497"/>
      <c r="IKM33" s="497"/>
      <c r="IKN33" s="497"/>
      <c r="IKO33" s="497"/>
      <c r="IKP33" s="497"/>
      <c r="IKQ33" s="497"/>
      <c r="IKR33" s="497"/>
      <c r="IKS33" s="497"/>
      <c r="IKT33" s="497"/>
      <c r="IKU33" s="497"/>
      <c r="IKV33" s="497"/>
      <c r="IKW33" s="497"/>
      <c r="IKX33" s="497"/>
      <c r="IKY33" s="497"/>
      <c r="IKZ33" s="497"/>
      <c r="ILA33" s="497"/>
      <c r="ILB33" s="497"/>
      <c r="ILC33" s="497"/>
      <c r="ILD33" s="497"/>
      <c r="ILE33" s="497"/>
      <c r="ILF33" s="497"/>
      <c r="ILG33" s="497"/>
      <c r="ILH33" s="497"/>
      <c r="ILI33" s="497"/>
      <c r="ILJ33" s="497"/>
      <c r="ILK33" s="497"/>
      <c r="ILL33" s="497"/>
      <c r="ILM33" s="497"/>
      <c r="ILN33" s="497"/>
      <c r="ILO33" s="497"/>
      <c r="ILP33" s="497"/>
      <c r="ILQ33" s="497"/>
      <c r="ILR33" s="497"/>
      <c r="ILS33" s="497"/>
      <c r="ILT33" s="497"/>
      <c r="ILU33" s="497"/>
      <c r="ILV33" s="497"/>
      <c r="ILW33" s="497"/>
      <c r="ILX33" s="497"/>
      <c r="ILY33" s="497"/>
      <c r="ILZ33" s="497"/>
      <c r="IMA33" s="497"/>
      <c r="IMB33" s="497"/>
      <c r="IMC33" s="497"/>
      <c r="IMD33" s="497"/>
      <c r="IME33" s="497"/>
      <c r="IMF33" s="497"/>
      <c r="IMG33" s="497"/>
      <c r="IMH33" s="497"/>
      <c r="IMI33" s="497"/>
      <c r="IMJ33" s="497"/>
      <c r="IMK33" s="497"/>
      <c r="IML33" s="497"/>
      <c r="IMM33" s="497"/>
      <c r="IMN33" s="497"/>
      <c r="IMO33" s="497"/>
      <c r="IMP33" s="497"/>
      <c r="IMQ33" s="497"/>
      <c r="IMR33" s="497"/>
      <c r="IMS33" s="497"/>
      <c r="IMT33" s="497"/>
      <c r="IMU33" s="497"/>
      <c r="IMV33" s="497"/>
      <c r="IMW33" s="497"/>
      <c r="IMX33" s="497"/>
      <c r="IMY33" s="497"/>
      <c r="IMZ33" s="497"/>
      <c r="INA33" s="497"/>
      <c r="INB33" s="497"/>
      <c r="INC33" s="497"/>
      <c r="IND33" s="497"/>
      <c r="INE33" s="497"/>
      <c r="INF33" s="497"/>
      <c r="ING33" s="497"/>
      <c r="INH33" s="497"/>
      <c r="INI33" s="497"/>
      <c r="INJ33" s="497"/>
      <c r="INK33" s="497"/>
      <c r="INL33" s="497"/>
      <c r="INM33" s="497"/>
      <c r="INN33" s="497"/>
      <c r="INO33" s="497"/>
      <c r="INP33" s="497"/>
      <c r="INQ33" s="497"/>
      <c r="INR33" s="497"/>
      <c r="INS33" s="497"/>
      <c r="INT33" s="497"/>
      <c r="INU33" s="497"/>
      <c r="INV33" s="497"/>
      <c r="INW33" s="497"/>
      <c r="INX33" s="497"/>
      <c r="INY33" s="497"/>
      <c r="INZ33" s="497"/>
      <c r="IOA33" s="497"/>
      <c r="IOB33" s="497"/>
      <c r="IOC33" s="497"/>
      <c r="IOD33" s="497"/>
      <c r="IOE33" s="497"/>
      <c r="IOF33" s="497"/>
      <c r="IOG33" s="497"/>
      <c r="IOH33" s="497"/>
      <c r="IOI33" s="497"/>
      <c r="IOJ33" s="497"/>
      <c r="IOK33" s="497"/>
      <c r="IOL33" s="497"/>
      <c r="IOM33" s="497"/>
      <c r="ION33" s="497"/>
      <c r="IOO33" s="497"/>
      <c r="IOP33" s="497"/>
      <c r="IOQ33" s="497"/>
      <c r="IOR33" s="497"/>
      <c r="IOS33" s="497"/>
      <c r="IOT33" s="497"/>
      <c r="IOU33" s="497"/>
      <c r="IOV33" s="497"/>
      <c r="IOW33" s="497"/>
      <c r="IOX33" s="497"/>
      <c r="IOY33" s="497"/>
      <c r="IOZ33" s="497"/>
      <c r="IPA33" s="497"/>
      <c r="IPB33" s="497"/>
      <c r="IPC33" s="497"/>
      <c r="IPD33" s="497"/>
      <c r="IPE33" s="497"/>
      <c r="IPF33" s="497"/>
      <c r="IPG33" s="497"/>
      <c r="IPH33" s="497"/>
      <c r="IPI33" s="497"/>
      <c r="IPJ33" s="497"/>
      <c r="IPK33" s="497"/>
      <c r="IPL33" s="497"/>
      <c r="IPM33" s="497"/>
      <c r="IPN33" s="497"/>
      <c r="IPO33" s="497"/>
      <c r="IPP33" s="497"/>
      <c r="IPQ33" s="497"/>
      <c r="IPR33" s="497"/>
      <c r="IPS33" s="497"/>
      <c r="IPT33" s="497"/>
      <c r="IPU33" s="497"/>
      <c r="IPV33" s="497"/>
      <c r="IPW33" s="497"/>
      <c r="IPX33" s="497"/>
      <c r="IPY33" s="497"/>
      <c r="IPZ33" s="497"/>
      <c r="IQA33" s="497"/>
      <c r="IQB33" s="497"/>
      <c r="IQC33" s="497"/>
      <c r="IQD33" s="497"/>
      <c r="IQE33" s="497"/>
      <c r="IQF33" s="497"/>
      <c r="IQG33" s="497"/>
      <c r="IQH33" s="497"/>
      <c r="IQI33" s="497"/>
      <c r="IQJ33" s="497"/>
      <c r="IQK33" s="497"/>
      <c r="IQL33" s="497"/>
      <c r="IQM33" s="497"/>
      <c r="IQN33" s="497"/>
      <c r="IQO33" s="497"/>
      <c r="IQP33" s="497"/>
      <c r="IQQ33" s="497"/>
      <c r="IQR33" s="497"/>
      <c r="IQS33" s="497"/>
      <c r="IQT33" s="497"/>
      <c r="IQU33" s="497"/>
      <c r="IQV33" s="497"/>
      <c r="IQW33" s="497"/>
      <c r="IQX33" s="497"/>
      <c r="IQY33" s="497"/>
      <c r="IQZ33" s="497"/>
      <c r="IRA33" s="497"/>
      <c r="IRB33" s="497"/>
      <c r="IRC33" s="497"/>
      <c r="IRD33" s="497"/>
      <c r="IRE33" s="497"/>
      <c r="IRF33" s="497"/>
      <c r="IRG33" s="497"/>
      <c r="IRH33" s="497"/>
      <c r="IRI33" s="497"/>
      <c r="IRJ33" s="497"/>
      <c r="IRK33" s="497"/>
      <c r="IRL33" s="497"/>
      <c r="IRM33" s="497"/>
      <c r="IRN33" s="497"/>
      <c r="IRO33" s="497"/>
      <c r="IRP33" s="497"/>
      <c r="IRQ33" s="497"/>
      <c r="IRR33" s="497"/>
      <c r="IRS33" s="497"/>
      <c r="IRT33" s="497"/>
      <c r="IRU33" s="497"/>
      <c r="IRV33" s="497"/>
      <c r="IRW33" s="497"/>
      <c r="IRX33" s="497"/>
      <c r="IRY33" s="497"/>
      <c r="IRZ33" s="497"/>
      <c r="ISA33" s="497"/>
      <c r="ISB33" s="497"/>
      <c r="ISC33" s="497"/>
      <c r="ISD33" s="497"/>
      <c r="ISE33" s="497"/>
      <c r="ISF33" s="497"/>
      <c r="ISG33" s="497"/>
      <c r="ISH33" s="497"/>
      <c r="ISI33" s="497"/>
      <c r="ISJ33" s="497"/>
      <c r="ISK33" s="497"/>
      <c r="ISL33" s="497"/>
      <c r="ISM33" s="497"/>
      <c r="ISN33" s="497"/>
      <c r="ISO33" s="497"/>
      <c r="ISP33" s="497"/>
      <c r="ISQ33" s="497"/>
      <c r="ISR33" s="497"/>
      <c r="ISS33" s="497"/>
      <c r="IST33" s="497"/>
      <c r="ISU33" s="497"/>
      <c r="ISV33" s="497"/>
      <c r="ISW33" s="497"/>
      <c r="ISX33" s="497"/>
      <c r="ISY33" s="497"/>
      <c r="ISZ33" s="497"/>
      <c r="ITA33" s="497"/>
      <c r="ITB33" s="497"/>
      <c r="ITC33" s="497"/>
      <c r="ITD33" s="497"/>
      <c r="ITE33" s="497"/>
      <c r="ITF33" s="497"/>
      <c r="ITG33" s="497"/>
      <c r="ITH33" s="497"/>
      <c r="ITI33" s="497"/>
      <c r="ITJ33" s="497"/>
      <c r="ITK33" s="497"/>
      <c r="ITL33" s="497"/>
      <c r="ITM33" s="497"/>
      <c r="ITN33" s="497"/>
      <c r="ITO33" s="497"/>
      <c r="ITP33" s="497"/>
      <c r="ITQ33" s="497"/>
      <c r="ITR33" s="497"/>
      <c r="ITS33" s="497"/>
      <c r="ITT33" s="497"/>
      <c r="ITU33" s="497"/>
      <c r="ITV33" s="497"/>
      <c r="ITW33" s="497"/>
      <c r="ITX33" s="497"/>
      <c r="ITY33" s="497"/>
      <c r="ITZ33" s="497"/>
      <c r="IUA33" s="497"/>
      <c r="IUB33" s="497"/>
      <c r="IUC33" s="497"/>
      <c r="IUD33" s="497"/>
      <c r="IUE33" s="497"/>
      <c r="IUF33" s="497"/>
      <c r="IUG33" s="497"/>
      <c r="IUH33" s="497"/>
      <c r="IUI33" s="497"/>
      <c r="IUJ33" s="497"/>
      <c r="IUK33" s="497"/>
      <c r="IUL33" s="497"/>
      <c r="IUM33" s="497"/>
      <c r="IUN33" s="497"/>
      <c r="IUO33" s="497"/>
      <c r="IUP33" s="497"/>
      <c r="IUQ33" s="497"/>
      <c r="IUR33" s="497"/>
      <c r="IUS33" s="497"/>
      <c r="IUT33" s="497"/>
      <c r="IUU33" s="497"/>
      <c r="IUV33" s="497"/>
      <c r="IUW33" s="497"/>
      <c r="IUX33" s="497"/>
      <c r="IUY33" s="497"/>
      <c r="IUZ33" s="497"/>
      <c r="IVA33" s="497"/>
      <c r="IVB33" s="497"/>
      <c r="IVC33" s="497"/>
      <c r="IVD33" s="497"/>
      <c r="IVE33" s="497"/>
      <c r="IVF33" s="497"/>
      <c r="IVG33" s="497"/>
      <c r="IVH33" s="497"/>
      <c r="IVI33" s="497"/>
      <c r="IVJ33" s="497"/>
      <c r="IVK33" s="497"/>
      <c r="IVL33" s="497"/>
      <c r="IVM33" s="497"/>
      <c r="IVN33" s="497"/>
      <c r="IVO33" s="497"/>
      <c r="IVP33" s="497"/>
      <c r="IVQ33" s="497"/>
      <c r="IVR33" s="497"/>
      <c r="IVS33" s="497"/>
      <c r="IVT33" s="497"/>
      <c r="IVU33" s="497"/>
      <c r="IVV33" s="497"/>
      <c r="IVW33" s="497"/>
      <c r="IVX33" s="497"/>
      <c r="IVY33" s="497"/>
      <c r="IVZ33" s="497"/>
      <c r="IWA33" s="497"/>
      <c r="IWB33" s="497"/>
      <c r="IWC33" s="497"/>
      <c r="IWD33" s="497"/>
      <c r="IWE33" s="497"/>
      <c r="IWF33" s="497"/>
      <c r="IWG33" s="497"/>
      <c r="IWH33" s="497"/>
      <c r="IWI33" s="497"/>
      <c r="IWJ33" s="497"/>
      <c r="IWK33" s="497"/>
      <c r="IWL33" s="497"/>
      <c r="IWM33" s="497"/>
      <c r="IWN33" s="497"/>
      <c r="IWO33" s="497"/>
      <c r="IWP33" s="497"/>
      <c r="IWQ33" s="497"/>
      <c r="IWR33" s="497"/>
      <c r="IWS33" s="497"/>
      <c r="IWT33" s="497"/>
      <c r="IWU33" s="497"/>
      <c r="IWV33" s="497"/>
      <c r="IWW33" s="497"/>
      <c r="IWX33" s="497"/>
      <c r="IWY33" s="497"/>
      <c r="IWZ33" s="497"/>
      <c r="IXA33" s="497"/>
      <c r="IXB33" s="497"/>
      <c r="IXC33" s="497"/>
      <c r="IXD33" s="497"/>
      <c r="IXE33" s="497"/>
      <c r="IXF33" s="497"/>
      <c r="IXG33" s="497"/>
      <c r="IXH33" s="497"/>
      <c r="IXI33" s="497"/>
      <c r="IXJ33" s="497"/>
      <c r="IXK33" s="497"/>
      <c r="IXL33" s="497"/>
      <c r="IXM33" s="497"/>
      <c r="IXN33" s="497"/>
      <c r="IXO33" s="497"/>
      <c r="IXP33" s="497"/>
      <c r="IXQ33" s="497"/>
      <c r="IXR33" s="497"/>
      <c r="IXS33" s="497"/>
      <c r="IXT33" s="497"/>
      <c r="IXU33" s="497"/>
      <c r="IXV33" s="497"/>
      <c r="IXW33" s="497"/>
      <c r="IXX33" s="497"/>
      <c r="IXY33" s="497"/>
      <c r="IXZ33" s="497"/>
      <c r="IYA33" s="497"/>
      <c r="IYB33" s="497"/>
      <c r="IYC33" s="497"/>
      <c r="IYD33" s="497"/>
      <c r="IYE33" s="497"/>
      <c r="IYF33" s="497"/>
      <c r="IYG33" s="497"/>
      <c r="IYH33" s="497"/>
      <c r="IYI33" s="497"/>
      <c r="IYJ33" s="497"/>
      <c r="IYK33" s="497"/>
      <c r="IYL33" s="497"/>
      <c r="IYM33" s="497"/>
      <c r="IYN33" s="497"/>
      <c r="IYO33" s="497"/>
      <c r="IYP33" s="497"/>
      <c r="IYQ33" s="497"/>
      <c r="IYR33" s="497"/>
      <c r="IYS33" s="497"/>
      <c r="IYT33" s="497"/>
      <c r="IYU33" s="497"/>
      <c r="IYV33" s="497"/>
      <c r="IYW33" s="497"/>
      <c r="IYX33" s="497"/>
      <c r="IYY33" s="497"/>
      <c r="IYZ33" s="497"/>
      <c r="IZA33" s="497"/>
      <c r="IZB33" s="497"/>
      <c r="IZC33" s="497"/>
      <c r="IZD33" s="497"/>
      <c r="IZE33" s="497"/>
      <c r="IZF33" s="497"/>
      <c r="IZG33" s="497"/>
      <c r="IZH33" s="497"/>
      <c r="IZI33" s="497"/>
      <c r="IZJ33" s="497"/>
      <c r="IZK33" s="497"/>
      <c r="IZL33" s="497"/>
      <c r="IZM33" s="497"/>
      <c r="IZN33" s="497"/>
      <c r="IZO33" s="497"/>
      <c r="IZP33" s="497"/>
      <c r="IZQ33" s="497"/>
      <c r="IZR33" s="497"/>
      <c r="IZS33" s="497"/>
      <c r="IZT33" s="497"/>
      <c r="IZU33" s="497"/>
      <c r="IZV33" s="497"/>
      <c r="IZW33" s="497"/>
      <c r="IZX33" s="497"/>
      <c r="IZY33" s="497"/>
      <c r="IZZ33" s="497"/>
      <c r="JAA33" s="497"/>
      <c r="JAB33" s="497"/>
      <c r="JAC33" s="497"/>
      <c r="JAD33" s="497"/>
      <c r="JAE33" s="497"/>
      <c r="JAF33" s="497"/>
      <c r="JAG33" s="497"/>
      <c r="JAH33" s="497"/>
      <c r="JAI33" s="497"/>
      <c r="JAJ33" s="497"/>
      <c r="JAK33" s="497"/>
      <c r="JAL33" s="497"/>
      <c r="JAM33" s="497"/>
      <c r="JAN33" s="497"/>
      <c r="JAO33" s="497"/>
      <c r="JAP33" s="497"/>
      <c r="JAQ33" s="497"/>
      <c r="JAR33" s="497"/>
      <c r="JAS33" s="497"/>
      <c r="JAT33" s="497"/>
      <c r="JAU33" s="497"/>
      <c r="JAV33" s="497"/>
      <c r="JAW33" s="497"/>
      <c r="JAX33" s="497"/>
      <c r="JAY33" s="497"/>
      <c r="JAZ33" s="497"/>
      <c r="JBA33" s="497"/>
      <c r="JBB33" s="497"/>
      <c r="JBC33" s="497"/>
      <c r="JBD33" s="497"/>
      <c r="JBE33" s="497"/>
      <c r="JBF33" s="497"/>
      <c r="JBG33" s="497"/>
      <c r="JBH33" s="497"/>
      <c r="JBI33" s="497"/>
      <c r="JBJ33" s="497"/>
      <c r="JBK33" s="497"/>
      <c r="JBL33" s="497"/>
      <c r="JBM33" s="497"/>
      <c r="JBN33" s="497"/>
      <c r="JBO33" s="497"/>
      <c r="JBP33" s="497"/>
      <c r="JBQ33" s="497"/>
      <c r="JBR33" s="497"/>
      <c r="JBS33" s="497"/>
      <c r="JBT33" s="497"/>
      <c r="JBU33" s="497"/>
      <c r="JBV33" s="497"/>
      <c r="JBW33" s="497"/>
      <c r="JBX33" s="497"/>
      <c r="JBY33" s="497"/>
      <c r="JBZ33" s="497"/>
      <c r="JCA33" s="497"/>
      <c r="JCB33" s="497"/>
      <c r="JCC33" s="497"/>
      <c r="JCD33" s="497"/>
      <c r="JCE33" s="497"/>
      <c r="JCF33" s="497"/>
      <c r="JCG33" s="497"/>
      <c r="JCH33" s="497"/>
      <c r="JCI33" s="497"/>
      <c r="JCJ33" s="497"/>
      <c r="JCK33" s="497"/>
      <c r="JCL33" s="497"/>
      <c r="JCM33" s="497"/>
      <c r="JCN33" s="497"/>
      <c r="JCO33" s="497"/>
      <c r="JCP33" s="497"/>
      <c r="JCQ33" s="497"/>
      <c r="JCR33" s="497"/>
      <c r="JCS33" s="497"/>
      <c r="JCT33" s="497"/>
      <c r="JCU33" s="497"/>
      <c r="JCV33" s="497"/>
      <c r="JCW33" s="497"/>
      <c r="JCX33" s="497"/>
      <c r="JCY33" s="497"/>
      <c r="JCZ33" s="497"/>
      <c r="JDA33" s="497"/>
      <c r="JDB33" s="497"/>
      <c r="JDC33" s="497"/>
      <c r="JDD33" s="497"/>
      <c r="JDE33" s="497"/>
      <c r="JDF33" s="497"/>
      <c r="JDG33" s="497"/>
      <c r="JDH33" s="497"/>
      <c r="JDI33" s="497"/>
      <c r="JDJ33" s="497"/>
      <c r="JDK33" s="497"/>
      <c r="JDL33" s="497"/>
      <c r="JDM33" s="497"/>
      <c r="JDN33" s="497"/>
      <c r="JDO33" s="497"/>
      <c r="JDP33" s="497"/>
      <c r="JDQ33" s="497"/>
      <c r="JDR33" s="497"/>
      <c r="JDS33" s="497"/>
      <c r="JDT33" s="497"/>
      <c r="JDU33" s="497"/>
      <c r="JDV33" s="497"/>
      <c r="JDW33" s="497"/>
      <c r="JDX33" s="497"/>
      <c r="JDY33" s="497"/>
      <c r="JDZ33" s="497"/>
      <c r="JEA33" s="497"/>
      <c r="JEB33" s="497"/>
      <c r="JEC33" s="497"/>
      <c r="JED33" s="497"/>
      <c r="JEE33" s="497"/>
      <c r="JEF33" s="497"/>
      <c r="JEG33" s="497"/>
      <c r="JEH33" s="497"/>
      <c r="JEI33" s="497"/>
      <c r="JEJ33" s="497"/>
      <c r="JEK33" s="497"/>
      <c r="JEL33" s="497"/>
      <c r="JEM33" s="497"/>
      <c r="JEN33" s="497"/>
      <c r="JEO33" s="497"/>
      <c r="JEP33" s="497"/>
      <c r="JEQ33" s="497"/>
      <c r="JER33" s="497"/>
      <c r="JES33" s="497"/>
      <c r="JET33" s="497"/>
      <c r="JEU33" s="497"/>
      <c r="JEV33" s="497"/>
      <c r="JEW33" s="497"/>
      <c r="JEX33" s="497"/>
      <c r="JEY33" s="497"/>
      <c r="JEZ33" s="497"/>
      <c r="JFA33" s="497"/>
      <c r="JFB33" s="497"/>
      <c r="JFC33" s="497"/>
      <c r="JFD33" s="497"/>
      <c r="JFE33" s="497"/>
      <c r="JFF33" s="497"/>
      <c r="JFG33" s="497"/>
      <c r="JFH33" s="497"/>
      <c r="JFI33" s="497"/>
      <c r="JFJ33" s="497"/>
      <c r="JFK33" s="497"/>
      <c r="JFL33" s="497"/>
      <c r="JFM33" s="497"/>
      <c r="JFN33" s="497"/>
      <c r="JFO33" s="497"/>
      <c r="JFP33" s="497"/>
      <c r="JFQ33" s="497"/>
      <c r="JFR33" s="497"/>
      <c r="JFS33" s="497"/>
      <c r="JFT33" s="497"/>
      <c r="JFU33" s="497"/>
      <c r="JFV33" s="497"/>
      <c r="JFW33" s="497"/>
      <c r="JFX33" s="497"/>
      <c r="JFY33" s="497"/>
      <c r="JFZ33" s="497"/>
      <c r="JGA33" s="497"/>
      <c r="JGB33" s="497"/>
      <c r="JGC33" s="497"/>
      <c r="JGD33" s="497"/>
      <c r="JGE33" s="497"/>
      <c r="JGF33" s="497"/>
      <c r="JGG33" s="497"/>
      <c r="JGH33" s="497"/>
      <c r="JGI33" s="497"/>
      <c r="JGJ33" s="497"/>
      <c r="JGK33" s="497"/>
      <c r="JGL33" s="497"/>
      <c r="JGM33" s="497"/>
      <c r="JGN33" s="497"/>
      <c r="JGO33" s="497"/>
      <c r="JGP33" s="497"/>
      <c r="JGQ33" s="497"/>
      <c r="JGR33" s="497"/>
      <c r="JGS33" s="497"/>
      <c r="JGT33" s="497"/>
      <c r="JGU33" s="497"/>
      <c r="JGV33" s="497"/>
      <c r="JGW33" s="497"/>
      <c r="JGX33" s="497"/>
      <c r="JGY33" s="497"/>
      <c r="JGZ33" s="497"/>
      <c r="JHA33" s="497"/>
      <c r="JHB33" s="497"/>
      <c r="JHC33" s="497"/>
      <c r="JHD33" s="497"/>
      <c r="JHE33" s="497"/>
      <c r="JHF33" s="497"/>
      <c r="JHG33" s="497"/>
      <c r="JHH33" s="497"/>
      <c r="JHI33" s="497"/>
      <c r="JHJ33" s="497"/>
      <c r="JHK33" s="497"/>
      <c r="JHL33" s="497"/>
      <c r="JHM33" s="497"/>
      <c r="JHN33" s="497"/>
      <c r="JHO33" s="497"/>
      <c r="JHP33" s="497"/>
      <c r="JHQ33" s="497"/>
      <c r="JHR33" s="497"/>
      <c r="JHS33" s="497"/>
      <c r="JHT33" s="497"/>
      <c r="JHU33" s="497"/>
      <c r="JHV33" s="497"/>
      <c r="JHW33" s="497"/>
      <c r="JHX33" s="497"/>
      <c r="JHY33" s="497"/>
      <c r="JHZ33" s="497"/>
      <c r="JIA33" s="497"/>
      <c r="JIB33" s="497"/>
      <c r="JIC33" s="497"/>
      <c r="JID33" s="497"/>
      <c r="JIE33" s="497"/>
      <c r="JIF33" s="497"/>
      <c r="JIG33" s="497"/>
      <c r="JIH33" s="497"/>
      <c r="JII33" s="497"/>
      <c r="JIJ33" s="497"/>
      <c r="JIK33" s="497"/>
      <c r="JIL33" s="497"/>
      <c r="JIM33" s="497"/>
      <c r="JIN33" s="497"/>
      <c r="JIO33" s="497"/>
      <c r="JIP33" s="497"/>
      <c r="JIQ33" s="497"/>
      <c r="JIR33" s="497"/>
      <c r="JIS33" s="497"/>
      <c r="JIT33" s="497"/>
      <c r="JIU33" s="497"/>
      <c r="JIV33" s="497"/>
      <c r="JIW33" s="497"/>
      <c r="JIX33" s="497"/>
      <c r="JIY33" s="497"/>
      <c r="JIZ33" s="497"/>
      <c r="JJA33" s="497"/>
      <c r="JJB33" s="497"/>
      <c r="JJC33" s="497"/>
      <c r="JJD33" s="497"/>
      <c r="JJE33" s="497"/>
      <c r="JJF33" s="497"/>
      <c r="JJG33" s="497"/>
      <c r="JJH33" s="497"/>
      <c r="JJI33" s="497"/>
      <c r="JJJ33" s="497"/>
      <c r="JJK33" s="497"/>
      <c r="JJL33" s="497"/>
      <c r="JJM33" s="497"/>
      <c r="JJN33" s="497"/>
      <c r="JJO33" s="497"/>
      <c r="JJP33" s="497"/>
      <c r="JJQ33" s="497"/>
      <c r="JJR33" s="497"/>
      <c r="JJS33" s="497"/>
      <c r="JJT33" s="497"/>
      <c r="JJU33" s="497"/>
      <c r="JJV33" s="497"/>
      <c r="JJW33" s="497"/>
      <c r="JJX33" s="497"/>
      <c r="JJY33" s="497"/>
      <c r="JJZ33" s="497"/>
      <c r="JKA33" s="497"/>
      <c r="JKB33" s="497"/>
      <c r="JKC33" s="497"/>
      <c r="JKD33" s="497"/>
      <c r="JKE33" s="497"/>
      <c r="JKF33" s="497"/>
      <c r="JKG33" s="497"/>
      <c r="JKH33" s="497"/>
      <c r="JKI33" s="497"/>
      <c r="JKJ33" s="497"/>
      <c r="JKK33" s="497"/>
      <c r="JKL33" s="497"/>
      <c r="JKM33" s="497"/>
      <c r="JKN33" s="497"/>
      <c r="JKO33" s="497"/>
      <c r="JKP33" s="497"/>
      <c r="JKQ33" s="497"/>
      <c r="JKR33" s="497"/>
      <c r="JKS33" s="497"/>
      <c r="JKT33" s="497"/>
      <c r="JKU33" s="497"/>
      <c r="JKV33" s="497"/>
      <c r="JKW33" s="497"/>
      <c r="JKX33" s="497"/>
      <c r="JKY33" s="497"/>
      <c r="JKZ33" s="497"/>
      <c r="JLA33" s="497"/>
      <c r="JLB33" s="497"/>
      <c r="JLC33" s="497"/>
      <c r="JLD33" s="497"/>
      <c r="JLE33" s="497"/>
      <c r="JLF33" s="497"/>
      <c r="JLG33" s="497"/>
      <c r="JLH33" s="497"/>
      <c r="JLI33" s="497"/>
      <c r="JLJ33" s="497"/>
      <c r="JLK33" s="497"/>
      <c r="JLL33" s="497"/>
      <c r="JLM33" s="497"/>
      <c r="JLN33" s="497"/>
      <c r="JLO33" s="497"/>
      <c r="JLP33" s="497"/>
      <c r="JLQ33" s="497"/>
      <c r="JLR33" s="497"/>
      <c r="JLS33" s="497"/>
      <c r="JLT33" s="497"/>
      <c r="JLU33" s="497"/>
      <c r="JLV33" s="497"/>
      <c r="JLW33" s="497"/>
      <c r="JLX33" s="497"/>
      <c r="JLY33" s="497"/>
      <c r="JLZ33" s="497"/>
      <c r="JMA33" s="497"/>
      <c r="JMB33" s="497"/>
      <c r="JMC33" s="497"/>
      <c r="JMD33" s="497"/>
      <c r="JME33" s="497"/>
      <c r="JMF33" s="497"/>
      <c r="JMG33" s="497"/>
      <c r="JMH33" s="497"/>
      <c r="JMI33" s="497"/>
      <c r="JMJ33" s="497"/>
      <c r="JMK33" s="497"/>
      <c r="JML33" s="497"/>
      <c r="JMM33" s="497"/>
      <c r="JMN33" s="497"/>
      <c r="JMO33" s="497"/>
      <c r="JMP33" s="497"/>
      <c r="JMQ33" s="497"/>
      <c r="JMR33" s="497"/>
      <c r="JMS33" s="497"/>
      <c r="JMT33" s="497"/>
      <c r="JMU33" s="497"/>
      <c r="JMV33" s="497"/>
      <c r="JMW33" s="497"/>
      <c r="JMX33" s="497"/>
      <c r="JMY33" s="497"/>
      <c r="JMZ33" s="497"/>
      <c r="JNA33" s="497"/>
      <c r="JNB33" s="497"/>
      <c r="JNC33" s="497"/>
      <c r="JND33" s="497"/>
      <c r="JNE33" s="497"/>
      <c r="JNF33" s="497"/>
      <c r="JNG33" s="497"/>
      <c r="JNH33" s="497"/>
      <c r="JNI33" s="497"/>
      <c r="JNJ33" s="497"/>
      <c r="JNK33" s="497"/>
      <c r="JNL33" s="497"/>
      <c r="JNM33" s="497"/>
      <c r="JNN33" s="497"/>
      <c r="JNO33" s="497"/>
      <c r="JNP33" s="497"/>
      <c r="JNQ33" s="497"/>
      <c r="JNR33" s="497"/>
      <c r="JNS33" s="497"/>
      <c r="JNT33" s="497"/>
      <c r="JNU33" s="497"/>
      <c r="JNV33" s="497"/>
      <c r="JNW33" s="497"/>
      <c r="JNX33" s="497"/>
      <c r="JNY33" s="497"/>
      <c r="JNZ33" s="497"/>
      <c r="JOA33" s="497"/>
      <c r="JOB33" s="497"/>
      <c r="JOC33" s="497"/>
      <c r="JOD33" s="497"/>
      <c r="JOE33" s="497"/>
      <c r="JOF33" s="497"/>
      <c r="JOG33" s="497"/>
      <c r="JOH33" s="497"/>
      <c r="JOI33" s="497"/>
      <c r="JOJ33" s="497"/>
      <c r="JOK33" s="497"/>
      <c r="JOL33" s="497"/>
      <c r="JOM33" s="497"/>
      <c r="JON33" s="497"/>
      <c r="JOO33" s="497"/>
      <c r="JOP33" s="497"/>
      <c r="JOQ33" s="497"/>
      <c r="JOR33" s="497"/>
      <c r="JOS33" s="497"/>
      <c r="JOT33" s="497"/>
      <c r="JOU33" s="497"/>
      <c r="JOV33" s="497"/>
      <c r="JOW33" s="497"/>
      <c r="JOX33" s="497"/>
      <c r="JOY33" s="497"/>
      <c r="JOZ33" s="497"/>
      <c r="JPA33" s="497"/>
      <c r="JPB33" s="497"/>
      <c r="JPC33" s="497"/>
      <c r="JPD33" s="497"/>
      <c r="JPE33" s="497"/>
      <c r="JPF33" s="497"/>
      <c r="JPG33" s="497"/>
      <c r="JPH33" s="497"/>
      <c r="JPI33" s="497"/>
      <c r="JPJ33" s="497"/>
      <c r="JPK33" s="497"/>
      <c r="JPL33" s="497"/>
      <c r="JPM33" s="497"/>
      <c r="JPN33" s="497"/>
      <c r="JPO33" s="497"/>
      <c r="JPP33" s="497"/>
      <c r="JPQ33" s="497"/>
      <c r="JPR33" s="497"/>
      <c r="JPS33" s="497"/>
      <c r="JPT33" s="497"/>
      <c r="JPU33" s="497"/>
      <c r="JPV33" s="497"/>
      <c r="JPW33" s="497"/>
      <c r="JPX33" s="497"/>
      <c r="JPY33" s="497"/>
      <c r="JPZ33" s="497"/>
      <c r="JQA33" s="497"/>
      <c r="JQB33" s="497"/>
      <c r="JQC33" s="497"/>
      <c r="JQD33" s="497"/>
      <c r="JQE33" s="497"/>
      <c r="JQF33" s="497"/>
      <c r="JQG33" s="497"/>
      <c r="JQH33" s="497"/>
      <c r="JQI33" s="497"/>
      <c r="JQJ33" s="497"/>
      <c r="JQK33" s="497"/>
      <c r="JQL33" s="497"/>
      <c r="JQM33" s="497"/>
      <c r="JQN33" s="497"/>
      <c r="JQO33" s="497"/>
      <c r="JQP33" s="497"/>
      <c r="JQQ33" s="497"/>
      <c r="JQR33" s="497"/>
      <c r="JQS33" s="497"/>
      <c r="JQT33" s="497"/>
      <c r="JQU33" s="497"/>
      <c r="JQV33" s="497"/>
      <c r="JQW33" s="497"/>
      <c r="JQX33" s="497"/>
      <c r="JQY33" s="497"/>
      <c r="JQZ33" s="497"/>
      <c r="JRA33" s="497"/>
      <c r="JRB33" s="497"/>
      <c r="JRC33" s="497"/>
      <c r="JRD33" s="497"/>
      <c r="JRE33" s="497"/>
      <c r="JRF33" s="497"/>
      <c r="JRG33" s="497"/>
      <c r="JRH33" s="497"/>
      <c r="JRI33" s="497"/>
      <c r="JRJ33" s="497"/>
      <c r="JRK33" s="497"/>
      <c r="JRL33" s="497"/>
      <c r="JRM33" s="497"/>
      <c r="JRN33" s="497"/>
      <c r="JRO33" s="497"/>
      <c r="JRP33" s="497"/>
      <c r="JRQ33" s="497"/>
      <c r="JRR33" s="497"/>
      <c r="JRS33" s="497"/>
      <c r="JRT33" s="497"/>
      <c r="JRU33" s="497"/>
      <c r="JRV33" s="497"/>
      <c r="JRW33" s="497"/>
      <c r="JRX33" s="497"/>
      <c r="JRY33" s="497"/>
      <c r="JRZ33" s="497"/>
      <c r="JSA33" s="497"/>
      <c r="JSB33" s="497"/>
      <c r="JSC33" s="497"/>
      <c r="JSD33" s="497"/>
      <c r="JSE33" s="497"/>
      <c r="JSF33" s="497"/>
      <c r="JSG33" s="497"/>
      <c r="JSH33" s="497"/>
      <c r="JSI33" s="497"/>
      <c r="JSJ33" s="497"/>
      <c r="JSK33" s="497"/>
      <c r="JSL33" s="497"/>
      <c r="JSM33" s="497"/>
      <c r="JSN33" s="497"/>
      <c r="JSO33" s="497"/>
      <c r="JSP33" s="497"/>
      <c r="JSQ33" s="497"/>
      <c r="JSR33" s="497"/>
      <c r="JSS33" s="497"/>
      <c r="JST33" s="497"/>
      <c r="JSU33" s="497"/>
      <c r="JSV33" s="497"/>
      <c r="JSW33" s="497"/>
      <c r="JSX33" s="497"/>
      <c r="JSY33" s="497"/>
      <c r="JSZ33" s="497"/>
      <c r="JTA33" s="497"/>
      <c r="JTB33" s="497"/>
      <c r="JTC33" s="497"/>
      <c r="JTD33" s="497"/>
      <c r="JTE33" s="497"/>
      <c r="JTF33" s="497"/>
      <c r="JTG33" s="497"/>
      <c r="JTH33" s="497"/>
      <c r="JTI33" s="497"/>
      <c r="JTJ33" s="497"/>
      <c r="JTK33" s="497"/>
      <c r="JTL33" s="497"/>
      <c r="JTM33" s="497"/>
      <c r="JTN33" s="497"/>
      <c r="JTO33" s="497"/>
      <c r="JTP33" s="497"/>
      <c r="JTQ33" s="497"/>
      <c r="JTR33" s="497"/>
      <c r="JTS33" s="497"/>
      <c r="JTT33" s="497"/>
      <c r="JTU33" s="497"/>
      <c r="JTV33" s="497"/>
      <c r="JTW33" s="497"/>
      <c r="JTX33" s="497"/>
      <c r="JTY33" s="497"/>
      <c r="JTZ33" s="497"/>
      <c r="JUA33" s="497"/>
      <c r="JUB33" s="497"/>
      <c r="JUC33" s="497"/>
      <c r="JUD33" s="497"/>
      <c r="JUE33" s="497"/>
      <c r="JUF33" s="497"/>
      <c r="JUG33" s="497"/>
      <c r="JUH33" s="497"/>
      <c r="JUI33" s="497"/>
      <c r="JUJ33" s="497"/>
      <c r="JUK33" s="497"/>
      <c r="JUL33" s="497"/>
      <c r="JUM33" s="497"/>
      <c r="JUN33" s="497"/>
      <c r="JUO33" s="497"/>
      <c r="JUP33" s="497"/>
      <c r="JUQ33" s="497"/>
      <c r="JUR33" s="497"/>
      <c r="JUS33" s="497"/>
      <c r="JUT33" s="497"/>
      <c r="JUU33" s="497"/>
      <c r="JUV33" s="497"/>
      <c r="JUW33" s="497"/>
      <c r="JUX33" s="497"/>
      <c r="JUY33" s="497"/>
      <c r="JUZ33" s="497"/>
      <c r="JVA33" s="497"/>
      <c r="JVB33" s="497"/>
      <c r="JVC33" s="497"/>
      <c r="JVD33" s="497"/>
      <c r="JVE33" s="497"/>
      <c r="JVF33" s="497"/>
      <c r="JVG33" s="497"/>
      <c r="JVH33" s="497"/>
      <c r="JVI33" s="497"/>
      <c r="JVJ33" s="497"/>
      <c r="JVK33" s="497"/>
      <c r="JVL33" s="497"/>
      <c r="JVM33" s="497"/>
      <c r="JVN33" s="497"/>
      <c r="JVO33" s="497"/>
      <c r="JVP33" s="497"/>
      <c r="JVQ33" s="497"/>
      <c r="JVR33" s="497"/>
      <c r="JVS33" s="497"/>
      <c r="JVT33" s="497"/>
      <c r="JVU33" s="497"/>
      <c r="JVV33" s="497"/>
      <c r="JVW33" s="497"/>
      <c r="JVX33" s="497"/>
      <c r="JVY33" s="497"/>
      <c r="JVZ33" s="497"/>
      <c r="JWA33" s="497"/>
      <c r="JWB33" s="497"/>
      <c r="JWC33" s="497"/>
      <c r="JWD33" s="497"/>
      <c r="JWE33" s="497"/>
      <c r="JWF33" s="497"/>
      <c r="JWG33" s="497"/>
      <c r="JWH33" s="497"/>
      <c r="JWI33" s="497"/>
      <c r="JWJ33" s="497"/>
      <c r="JWK33" s="497"/>
      <c r="JWL33" s="497"/>
      <c r="JWM33" s="497"/>
      <c r="JWN33" s="497"/>
      <c r="JWO33" s="497"/>
      <c r="JWP33" s="497"/>
      <c r="JWQ33" s="497"/>
      <c r="JWR33" s="497"/>
      <c r="JWS33" s="497"/>
      <c r="JWT33" s="497"/>
      <c r="JWU33" s="497"/>
      <c r="JWV33" s="497"/>
      <c r="JWW33" s="497"/>
      <c r="JWX33" s="497"/>
      <c r="JWY33" s="497"/>
      <c r="JWZ33" s="497"/>
      <c r="JXA33" s="497"/>
      <c r="JXB33" s="497"/>
      <c r="JXC33" s="497"/>
      <c r="JXD33" s="497"/>
      <c r="JXE33" s="497"/>
      <c r="JXF33" s="497"/>
      <c r="JXG33" s="497"/>
      <c r="JXH33" s="497"/>
      <c r="JXI33" s="497"/>
      <c r="JXJ33" s="497"/>
      <c r="JXK33" s="497"/>
      <c r="JXL33" s="497"/>
      <c r="JXM33" s="497"/>
      <c r="JXN33" s="497"/>
      <c r="JXO33" s="497"/>
      <c r="JXP33" s="497"/>
      <c r="JXQ33" s="497"/>
      <c r="JXR33" s="497"/>
      <c r="JXS33" s="497"/>
      <c r="JXT33" s="497"/>
      <c r="JXU33" s="497"/>
      <c r="JXV33" s="497"/>
      <c r="JXW33" s="497"/>
      <c r="JXX33" s="497"/>
      <c r="JXY33" s="497"/>
      <c r="JXZ33" s="497"/>
      <c r="JYA33" s="497"/>
      <c r="JYB33" s="497"/>
      <c r="JYC33" s="497"/>
      <c r="JYD33" s="497"/>
      <c r="JYE33" s="497"/>
      <c r="JYF33" s="497"/>
      <c r="JYG33" s="497"/>
      <c r="JYH33" s="497"/>
      <c r="JYI33" s="497"/>
      <c r="JYJ33" s="497"/>
      <c r="JYK33" s="497"/>
      <c r="JYL33" s="497"/>
      <c r="JYM33" s="497"/>
      <c r="JYN33" s="497"/>
      <c r="JYO33" s="497"/>
      <c r="JYP33" s="497"/>
      <c r="JYQ33" s="497"/>
      <c r="JYR33" s="497"/>
      <c r="JYS33" s="497"/>
      <c r="JYT33" s="497"/>
      <c r="JYU33" s="497"/>
      <c r="JYV33" s="497"/>
      <c r="JYW33" s="497"/>
      <c r="JYX33" s="497"/>
      <c r="JYY33" s="497"/>
      <c r="JYZ33" s="497"/>
      <c r="JZA33" s="497"/>
      <c r="JZB33" s="497"/>
      <c r="JZC33" s="497"/>
      <c r="JZD33" s="497"/>
      <c r="JZE33" s="497"/>
      <c r="JZF33" s="497"/>
      <c r="JZG33" s="497"/>
      <c r="JZH33" s="497"/>
      <c r="JZI33" s="497"/>
      <c r="JZJ33" s="497"/>
      <c r="JZK33" s="497"/>
      <c r="JZL33" s="497"/>
      <c r="JZM33" s="497"/>
      <c r="JZN33" s="497"/>
      <c r="JZO33" s="497"/>
      <c r="JZP33" s="497"/>
      <c r="JZQ33" s="497"/>
      <c r="JZR33" s="497"/>
      <c r="JZS33" s="497"/>
      <c r="JZT33" s="497"/>
      <c r="JZU33" s="497"/>
      <c r="JZV33" s="497"/>
      <c r="JZW33" s="497"/>
      <c r="JZX33" s="497"/>
      <c r="JZY33" s="497"/>
      <c r="JZZ33" s="497"/>
      <c r="KAA33" s="497"/>
      <c r="KAB33" s="497"/>
      <c r="KAC33" s="497"/>
      <c r="KAD33" s="497"/>
      <c r="KAE33" s="497"/>
      <c r="KAF33" s="497"/>
      <c r="KAG33" s="497"/>
      <c r="KAH33" s="497"/>
      <c r="KAI33" s="497"/>
      <c r="KAJ33" s="497"/>
      <c r="KAK33" s="497"/>
      <c r="KAL33" s="497"/>
      <c r="KAM33" s="497"/>
      <c r="KAN33" s="497"/>
      <c r="KAO33" s="497"/>
      <c r="KAP33" s="497"/>
      <c r="KAQ33" s="497"/>
      <c r="KAR33" s="497"/>
      <c r="KAS33" s="497"/>
      <c r="KAT33" s="497"/>
      <c r="KAU33" s="497"/>
      <c r="KAV33" s="497"/>
      <c r="KAW33" s="497"/>
      <c r="KAX33" s="497"/>
      <c r="KAY33" s="497"/>
      <c r="KAZ33" s="497"/>
      <c r="KBA33" s="497"/>
      <c r="KBB33" s="497"/>
      <c r="KBC33" s="497"/>
      <c r="KBD33" s="497"/>
      <c r="KBE33" s="497"/>
      <c r="KBF33" s="497"/>
      <c r="KBG33" s="497"/>
      <c r="KBH33" s="497"/>
      <c r="KBI33" s="497"/>
      <c r="KBJ33" s="497"/>
      <c r="KBK33" s="497"/>
      <c r="KBL33" s="497"/>
      <c r="KBM33" s="497"/>
      <c r="KBN33" s="497"/>
      <c r="KBO33" s="497"/>
      <c r="KBP33" s="497"/>
      <c r="KBQ33" s="497"/>
      <c r="KBR33" s="497"/>
      <c r="KBS33" s="497"/>
      <c r="KBT33" s="497"/>
      <c r="KBU33" s="497"/>
      <c r="KBV33" s="497"/>
      <c r="KBW33" s="497"/>
      <c r="KBX33" s="497"/>
      <c r="KBY33" s="497"/>
      <c r="KBZ33" s="497"/>
      <c r="KCA33" s="497"/>
      <c r="KCB33" s="497"/>
      <c r="KCC33" s="497"/>
      <c r="KCD33" s="497"/>
      <c r="KCE33" s="497"/>
      <c r="KCF33" s="497"/>
      <c r="KCG33" s="497"/>
      <c r="KCH33" s="497"/>
      <c r="KCI33" s="497"/>
      <c r="KCJ33" s="497"/>
      <c r="KCK33" s="497"/>
      <c r="KCL33" s="497"/>
      <c r="KCM33" s="497"/>
      <c r="KCN33" s="497"/>
      <c r="KCO33" s="497"/>
      <c r="KCP33" s="497"/>
      <c r="KCQ33" s="497"/>
      <c r="KCR33" s="497"/>
      <c r="KCS33" s="497"/>
      <c r="KCT33" s="497"/>
      <c r="KCU33" s="497"/>
      <c r="KCV33" s="497"/>
      <c r="KCW33" s="497"/>
      <c r="KCX33" s="497"/>
      <c r="KCY33" s="497"/>
      <c r="KCZ33" s="497"/>
      <c r="KDA33" s="497"/>
      <c r="KDB33" s="497"/>
      <c r="KDC33" s="497"/>
      <c r="KDD33" s="497"/>
      <c r="KDE33" s="497"/>
      <c r="KDF33" s="497"/>
      <c r="KDG33" s="497"/>
      <c r="KDH33" s="497"/>
      <c r="KDI33" s="497"/>
      <c r="KDJ33" s="497"/>
      <c r="KDK33" s="497"/>
      <c r="KDL33" s="497"/>
      <c r="KDM33" s="497"/>
      <c r="KDN33" s="497"/>
      <c r="KDO33" s="497"/>
      <c r="KDP33" s="497"/>
      <c r="KDQ33" s="497"/>
      <c r="KDR33" s="497"/>
      <c r="KDS33" s="497"/>
      <c r="KDT33" s="497"/>
      <c r="KDU33" s="497"/>
      <c r="KDV33" s="497"/>
      <c r="KDW33" s="497"/>
      <c r="KDX33" s="497"/>
      <c r="KDY33" s="497"/>
      <c r="KDZ33" s="497"/>
      <c r="KEA33" s="497"/>
      <c r="KEB33" s="497"/>
      <c r="KEC33" s="497"/>
      <c r="KED33" s="497"/>
      <c r="KEE33" s="497"/>
      <c r="KEF33" s="497"/>
      <c r="KEG33" s="497"/>
      <c r="KEH33" s="497"/>
      <c r="KEI33" s="497"/>
      <c r="KEJ33" s="497"/>
      <c r="KEK33" s="497"/>
      <c r="KEL33" s="497"/>
      <c r="KEM33" s="497"/>
      <c r="KEN33" s="497"/>
      <c r="KEO33" s="497"/>
      <c r="KEP33" s="497"/>
      <c r="KEQ33" s="497"/>
      <c r="KER33" s="497"/>
      <c r="KES33" s="497"/>
      <c r="KET33" s="497"/>
      <c r="KEU33" s="497"/>
      <c r="KEV33" s="497"/>
      <c r="KEW33" s="497"/>
      <c r="KEX33" s="497"/>
      <c r="KEY33" s="497"/>
      <c r="KEZ33" s="497"/>
      <c r="KFA33" s="497"/>
      <c r="KFB33" s="497"/>
      <c r="KFC33" s="497"/>
      <c r="KFD33" s="497"/>
      <c r="KFE33" s="497"/>
      <c r="KFF33" s="497"/>
      <c r="KFG33" s="497"/>
      <c r="KFH33" s="497"/>
      <c r="KFI33" s="497"/>
      <c r="KFJ33" s="497"/>
      <c r="KFK33" s="497"/>
      <c r="KFL33" s="497"/>
      <c r="KFM33" s="497"/>
      <c r="KFN33" s="497"/>
      <c r="KFO33" s="497"/>
      <c r="KFP33" s="497"/>
      <c r="KFQ33" s="497"/>
      <c r="KFR33" s="497"/>
      <c r="KFS33" s="497"/>
      <c r="KFT33" s="497"/>
      <c r="KFU33" s="497"/>
      <c r="KFV33" s="497"/>
      <c r="KFW33" s="497"/>
      <c r="KFX33" s="497"/>
      <c r="KFY33" s="497"/>
      <c r="KFZ33" s="497"/>
      <c r="KGA33" s="497"/>
      <c r="KGB33" s="497"/>
      <c r="KGC33" s="497"/>
      <c r="KGD33" s="497"/>
      <c r="KGE33" s="497"/>
      <c r="KGF33" s="497"/>
      <c r="KGG33" s="497"/>
      <c r="KGH33" s="497"/>
      <c r="KGI33" s="497"/>
      <c r="KGJ33" s="497"/>
      <c r="KGK33" s="497"/>
      <c r="KGL33" s="497"/>
      <c r="KGM33" s="497"/>
      <c r="KGN33" s="497"/>
      <c r="KGO33" s="497"/>
      <c r="KGP33" s="497"/>
      <c r="KGQ33" s="497"/>
      <c r="KGR33" s="497"/>
      <c r="KGS33" s="497"/>
      <c r="KGT33" s="497"/>
      <c r="KGU33" s="497"/>
      <c r="KGV33" s="497"/>
      <c r="KGW33" s="497"/>
      <c r="KGX33" s="497"/>
      <c r="KGY33" s="497"/>
      <c r="KGZ33" s="497"/>
      <c r="KHA33" s="497"/>
      <c r="KHB33" s="497"/>
      <c r="KHC33" s="497"/>
      <c r="KHD33" s="497"/>
      <c r="KHE33" s="497"/>
      <c r="KHF33" s="497"/>
      <c r="KHG33" s="497"/>
      <c r="KHH33" s="497"/>
      <c r="KHI33" s="497"/>
      <c r="KHJ33" s="497"/>
      <c r="KHK33" s="497"/>
      <c r="KHL33" s="497"/>
      <c r="KHM33" s="497"/>
      <c r="KHN33" s="497"/>
      <c r="KHO33" s="497"/>
      <c r="KHP33" s="497"/>
      <c r="KHQ33" s="497"/>
      <c r="KHR33" s="497"/>
      <c r="KHS33" s="497"/>
      <c r="KHT33" s="497"/>
      <c r="KHU33" s="497"/>
      <c r="KHV33" s="497"/>
      <c r="KHW33" s="497"/>
      <c r="KHX33" s="497"/>
      <c r="KHY33" s="497"/>
      <c r="KHZ33" s="497"/>
      <c r="KIA33" s="497"/>
      <c r="KIB33" s="497"/>
      <c r="KIC33" s="497"/>
      <c r="KID33" s="497"/>
      <c r="KIE33" s="497"/>
      <c r="KIF33" s="497"/>
      <c r="KIG33" s="497"/>
      <c r="KIH33" s="497"/>
      <c r="KII33" s="497"/>
      <c r="KIJ33" s="497"/>
      <c r="KIK33" s="497"/>
      <c r="KIL33" s="497"/>
      <c r="KIM33" s="497"/>
      <c r="KIN33" s="497"/>
      <c r="KIO33" s="497"/>
      <c r="KIP33" s="497"/>
      <c r="KIQ33" s="497"/>
      <c r="KIR33" s="497"/>
      <c r="KIS33" s="497"/>
      <c r="KIT33" s="497"/>
      <c r="KIU33" s="497"/>
      <c r="KIV33" s="497"/>
      <c r="KIW33" s="497"/>
      <c r="KIX33" s="497"/>
      <c r="KIY33" s="497"/>
      <c r="KIZ33" s="497"/>
      <c r="KJA33" s="497"/>
      <c r="KJB33" s="497"/>
      <c r="KJC33" s="497"/>
      <c r="KJD33" s="497"/>
      <c r="KJE33" s="497"/>
      <c r="KJF33" s="497"/>
      <c r="KJG33" s="497"/>
      <c r="KJH33" s="497"/>
      <c r="KJI33" s="497"/>
      <c r="KJJ33" s="497"/>
      <c r="KJK33" s="497"/>
      <c r="KJL33" s="497"/>
      <c r="KJM33" s="497"/>
      <c r="KJN33" s="497"/>
      <c r="KJO33" s="497"/>
      <c r="KJP33" s="497"/>
      <c r="KJQ33" s="497"/>
      <c r="KJR33" s="497"/>
      <c r="KJS33" s="497"/>
      <c r="KJT33" s="497"/>
      <c r="KJU33" s="497"/>
      <c r="KJV33" s="497"/>
      <c r="KJW33" s="497"/>
      <c r="KJX33" s="497"/>
      <c r="KJY33" s="497"/>
      <c r="KJZ33" s="497"/>
      <c r="KKA33" s="497"/>
      <c r="KKB33" s="497"/>
      <c r="KKC33" s="497"/>
      <c r="KKD33" s="497"/>
      <c r="KKE33" s="497"/>
      <c r="KKF33" s="497"/>
      <c r="KKG33" s="497"/>
      <c r="KKH33" s="497"/>
      <c r="KKI33" s="497"/>
      <c r="KKJ33" s="497"/>
      <c r="KKK33" s="497"/>
      <c r="KKL33" s="497"/>
      <c r="KKM33" s="497"/>
      <c r="KKN33" s="497"/>
      <c r="KKO33" s="497"/>
      <c r="KKP33" s="497"/>
      <c r="KKQ33" s="497"/>
      <c r="KKR33" s="497"/>
      <c r="KKS33" s="497"/>
      <c r="KKT33" s="497"/>
      <c r="KKU33" s="497"/>
      <c r="KKV33" s="497"/>
      <c r="KKW33" s="497"/>
      <c r="KKX33" s="497"/>
      <c r="KKY33" s="497"/>
      <c r="KKZ33" s="497"/>
      <c r="KLA33" s="497"/>
      <c r="KLB33" s="497"/>
      <c r="KLC33" s="497"/>
      <c r="KLD33" s="497"/>
      <c r="KLE33" s="497"/>
      <c r="KLF33" s="497"/>
      <c r="KLG33" s="497"/>
      <c r="KLH33" s="497"/>
      <c r="KLI33" s="497"/>
      <c r="KLJ33" s="497"/>
      <c r="KLK33" s="497"/>
      <c r="KLL33" s="497"/>
      <c r="KLM33" s="497"/>
      <c r="KLN33" s="497"/>
      <c r="KLO33" s="497"/>
      <c r="KLP33" s="497"/>
      <c r="KLQ33" s="497"/>
      <c r="KLR33" s="497"/>
      <c r="KLS33" s="497"/>
      <c r="KLT33" s="497"/>
      <c r="KLU33" s="497"/>
      <c r="KLV33" s="497"/>
      <c r="KLW33" s="497"/>
      <c r="KLX33" s="497"/>
      <c r="KLY33" s="497"/>
      <c r="KLZ33" s="497"/>
      <c r="KMA33" s="497"/>
      <c r="KMB33" s="497"/>
      <c r="KMC33" s="497"/>
      <c r="KMD33" s="497"/>
      <c r="KME33" s="497"/>
      <c r="KMF33" s="497"/>
      <c r="KMG33" s="497"/>
      <c r="KMH33" s="497"/>
      <c r="KMI33" s="497"/>
      <c r="KMJ33" s="497"/>
      <c r="KMK33" s="497"/>
      <c r="KML33" s="497"/>
      <c r="KMM33" s="497"/>
      <c r="KMN33" s="497"/>
      <c r="KMO33" s="497"/>
      <c r="KMP33" s="497"/>
      <c r="KMQ33" s="497"/>
      <c r="KMR33" s="497"/>
      <c r="KMS33" s="497"/>
      <c r="KMT33" s="497"/>
      <c r="KMU33" s="497"/>
      <c r="KMV33" s="497"/>
      <c r="KMW33" s="497"/>
      <c r="KMX33" s="497"/>
      <c r="KMY33" s="497"/>
      <c r="KMZ33" s="497"/>
      <c r="KNA33" s="497"/>
      <c r="KNB33" s="497"/>
      <c r="KNC33" s="497"/>
      <c r="KND33" s="497"/>
      <c r="KNE33" s="497"/>
      <c r="KNF33" s="497"/>
      <c r="KNG33" s="497"/>
      <c r="KNH33" s="497"/>
      <c r="KNI33" s="497"/>
      <c r="KNJ33" s="497"/>
      <c r="KNK33" s="497"/>
      <c r="KNL33" s="497"/>
      <c r="KNM33" s="497"/>
      <c r="KNN33" s="497"/>
      <c r="KNO33" s="497"/>
      <c r="KNP33" s="497"/>
      <c r="KNQ33" s="497"/>
      <c r="KNR33" s="497"/>
      <c r="KNS33" s="497"/>
      <c r="KNT33" s="497"/>
      <c r="KNU33" s="497"/>
      <c r="KNV33" s="497"/>
      <c r="KNW33" s="497"/>
      <c r="KNX33" s="497"/>
      <c r="KNY33" s="497"/>
      <c r="KNZ33" s="497"/>
      <c r="KOA33" s="497"/>
      <c r="KOB33" s="497"/>
      <c r="KOC33" s="497"/>
      <c r="KOD33" s="497"/>
      <c r="KOE33" s="497"/>
      <c r="KOF33" s="497"/>
      <c r="KOG33" s="497"/>
      <c r="KOH33" s="497"/>
      <c r="KOI33" s="497"/>
      <c r="KOJ33" s="497"/>
      <c r="KOK33" s="497"/>
      <c r="KOL33" s="497"/>
      <c r="KOM33" s="497"/>
      <c r="KON33" s="497"/>
      <c r="KOO33" s="497"/>
      <c r="KOP33" s="497"/>
      <c r="KOQ33" s="497"/>
      <c r="KOR33" s="497"/>
      <c r="KOS33" s="497"/>
      <c r="KOT33" s="497"/>
      <c r="KOU33" s="497"/>
      <c r="KOV33" s="497"/>
      <c r="KOW33" s="497"/>
      <c r="KOX33" s="497"/>
      <c r="KOY33" s="497"/>
      <c r="KOZ33" s="497"/>
      <c r="KPA33" s="497"/>
      <c r="KPB33" s="497"/>
      <c r="KPC33" s="497"/>
      <c r="KPD33" s="497"/>
      <c r="KPE33" s="497"/>
      <c r="KPF33" s="497"/>
      <c r="KPG33" s="497"/>
      <c r="KPH33" s="497"/>
      <c r="KPI33" s="497"/>
      <c r="KPJ33" s="497"/>
      <c r="KPK33" s="497"/>
      <c r="KPL33" s="497"/>
      <c r="KPM33" s="497"/>
      <c r="KPN33" s="497"/>
      <c r="KPO33" s="497"/>
      <c r="KPP33" s="497"/>
      <c r="KPQ33" s="497"/>
      <c r="KPR33" s="497"/>
      <c r="KPS33" s="497"/>
      <c r="KPT33" s="497"/>
      <c r="KPU33" s="497"/>
      <c r="KPV33" s="497"/>
      <c r="KPW33" s="497"/>
      <c r="KPX33" s="497"/>
      <c r="KPY33" s="497"/>
      <c r="KPZ33" s="497"/>
      <c r="KQA33" s="497"/>
      <c r="KQB33" s="497"/>
      <c r="KQC33" s="497"/>
      <c r="KQD33" s="497"/>
      <c r="KQE33" s="497"/>
      <c r="KQF33" s="497"/>
      <c r="KQG33" s="497"/>
      <c r="KQH33" s="497"/>
      <c r="KQI33" s="497"/>
      <c r="KQJ33" s="497"/>
      <c r="KQK33" s="497"/>
      <c r="KQL33" s="497"/>
      <c r="KQM33" s="497"/>
      <c r="KQN33" s="497"/>
      <c r="KQO33" s="497"/>
      <c r="KQP33" s="497"/>
      <c r="KQQ33" s="497"/>
      <c r="KQR33" s="497"/>
      <c r="KQS33" s="497"/>
      <c r="KQT33" s="497"/>
      <c r="KQU33" s="497"/>
      <c r="KQV33" s="497"/>
      <c r="KQW33" s="497"/>
      <c r="KQX33" s="497"/>
      <c r="KQY33" s="497"/>
      <c r="KQZ33" s="497"/>
      <c r="KRA33" s="497"/>
      <c r="KRB33" s="497"/>
      <c r="KRC33" s="497"/>
      <c r="KRD33" s="497"/>
      <c r="KRE33" s="497"/>
      <c r="KRF33" s="497"/>
      <c r="KRG33" s="497"/>
      <c r="KRH33" s="497"/>
      <c r="KRI33" s="497"/>
      <c r="KRJ33" s="497"/>
      <c r="KRK33" s="497"/>
      <c r="KRL33" s="497"/>
      <c r="KRM33" s="497"/>
      <c r="KRN33" s="497"/>
      <c r="KRO33" s="497"/>
      <c r="KRP33" s="497"/>
      <c r="KRQ33" s="497"/>
      <c r="KRR33" s="497"/>
      <c r="KRS33" s="497"/>
      <c r="KRT33" s="497"/>
      <c r="KRU33" s="497"/>
      <c r="KRV33" s="497"/>
      <c r="KRW33" s="497"/>
      <c r="KRX33" s="497"/>
      <c r="KRY33" s="497"/>
      <c r="KRZ33" s="497"/>
      <c r="KSA33" s="497"/>
      <c r="KSB33" s="497"/>
      <c r="KSC33" s="497"/>
      <c r="KSD33" s="497"/>
      <c r="KSE33" s="497"/>
      <c r="KSF33" s="497"/>
      <c r="KSG33" s="497"/>
      <c r="KSH33" s="497"/>
      <c r="KSI33" s="497"/>
      <c r="KSJ33" s="497"/>
      <c r="KSK33" s="497"/>
      <c r="KSL33" s="497"/>
      <c r="KSM33" s="497"/>
      <c r="KSN33" s="497"/>
      <c r="KSO33" s="497"/>
      <c r="KSP33" s="497"/>
      <c r="KSQ33" s="497"/>
      <c r="KSR33" s="497"/>
      <c r="KSS33" s="497"/>
      <c r="KST33" s="497"/>
      <c r="KSU33" s="497"/>
      <c r="KSV33" s="497"/>
      <c r="KSW33" s="497"/>
      <c r="KSX33" s="497"/>
      <c r="KSY33" s="497"/>
      <c r="KSZ33" s="497"/>
      <c r="KTA33" s="497"/>
      <c r="KTB33" s="497"/>
      <c r="KTC33" s="497"/>
      <c r="KTD33" s="497"/>
      <c r="KTE33" s="497"/>
      <c r="KTF33" s="497"/>
      <c r="KTG33" s="497"/>
      <c r="KTH33" s="497"/>
      <c r="KTI33" s="497"/>
      <c r="KTJ33" s="497"/>
      <c r="KTK33" s="497"/>
      <c r="KTL33" s="497"/>
      <c r="KTM33" s="497"/>
      <c r="KTN33" s="497"/>
      <c r="KTO33" s="497"/>
      <c r="KTP33" s="497"/>
      <c r="KTQ33" s="497"/>
      <c r="KTR33" s="497"/>
      <c r="KTS33" s="497"/>
      <c r="KTT33" s="497"/>
      <c r="KTU33" s="497"/>
      <c r="KTV33" s="497"/>
      <c r="KTW33" s="497"/>
      <c r="KTX33" s="497"/>
      <c r="KTY33" s="497"/>
      <c r="KTZ33" s="497"/>
      <c r="KUA33" s="497"/>
      <c r="KUB33" s="497"/>
      <c r="KUC33" s="497"/>
      <c r="KUD33" s="497"/>
      <c r="KUE33" s="497"/>
      <c r="KUF33" s="497"/>
      <c r="KUG33" s="497"/>
      <c r="KUH33" s="497"/>
      <c r="KUI33" s="497"/>
      <c r="KUJ33" s="497"/>
      <c r="KUK33" s="497"/>
      <c r="KUL33" s="497"/>
      <c r="KUM33" s="497"/>
      <c r="KUN33" s="497"/>
      <c r="KUO33" s="497"/>
      <c r="KUP33" s="497"/>
      <c r="KUQ33" s="497"/>
      <c r="KUR33" s="497"/>
      <c r="KUS33" s="497"/>
      <c r="KUT33" s="497"/>
      <c r="KUU33" s="497"/>
      <c r="KUV33" s="497"/>
      <c r="KUW33" s="497"/>
      <c r="KUX33" s="497"/>
      <c r="KUY33" s="497"/>
      <c r="KUZ33" s="497"/>
      <c r="KVA33" s="497"/>
      <c r="KVB33" s="497"/>
      <c r="KVC33" s="497"/>
      <c r="KVD33" s="497"/>
      <c r="KVE33" s="497"/>
      <c r="KVF33" s="497"/>
      <c r="KVG33" s="497"/>
      <c r="KVH33" s="497"/>
      <c r="KVI33" s="497"/>
      <c r="KVJ33" s="497"/>
      <c r="KVK33" s="497"/>
      <c r="KVL33" s="497"/>
      <c r="KVM33" s="497"/>
      <c r="KVN33" s="497"/>
      <c r="KVO33" s="497"/>
      <c r="KVP33" s="497"/>
      <c r="KVQ33" s="497"/>
      <c r="KVR33" s="497"/>
      <c r="KVS33" s="497"/>
      <c r="KVT33" s="497"/>
      <c r="KVU33" s="497"/>
      <c r="KVV33" s="497"/>
      <c r="KVW33" s="497"/>
      <c r="KVX33" s="497"/>
      <c r="KVY33" s="497"/>
      <c r="KVZ33" s="497"/>
      <c r="KWA33" s="497"/>
      <c r="KWB33" s="497"/>
      <c r="KWC33" s="497"/>
      <c r="KWD33" s="497"/>
      <c r="KWE33" s="497"/>
      <c r="KWF33" s="497"/>
      <c r="KWG33" s="497"/>
      <c r="KWH33" s="497"/>
      <c r="KWI33" s="497"/>
      <c r="KWJ33" s="497"/>
      <c r="KWK33" s="497"/>
      <c r="KWL33" s="497"/>
      <c r="KWM33" s="497"/>
      <c r="KWN33" s="497"/>
      <c r="KWO33" s="497"/>
      <c r="KWP33" s="497"/>
      <c r="KWQ33" s="497"/>
      <c r="KWR33" s="497"/>
      <c r="KWS33" s="497"/>
      <c r="KWT33" s="497"/>
      <c r="KWU33" s="497"/>
      <c r="KWV33" s="497"/>
      <c r="KWW33" s="497"/>
      <c r="KWX33" s="497"/>
      <c r="KWY33" s="497"/>
      <c r="KWZ33" s="497"/>
      <c r="KXA33" s="497"/>
      <c r="KXB33" s="497"/>
      <c r="KXC33" s="497"/>
      <c r="KXD33" s="497"/>
      <c r="KXE33" s="497"/>
      <c r="KXF33" s="497"/>
      <c r="KXG33" s="497"/>
      <c r="KXH33" s="497"/>
      <c r="KXI33" s="497"/>
      <c r="KXJ33" s="497"/>
      <c r="KXK33" s="497"/>
      <c r="KXL33" s="497"/>
      <c r="KXM33" s="497"/>
      <c r="KXN33" s="497"/>
      <c r="KXO33" s="497"/>
      <c r="KXP33" s="497"/>
      <c r="KXQ33" s="497"/>
      <c r="KXR33" s="497"/>
      <c r="KXS33" s="497"/>
      <c r="KXT33" s="497"/>
      <c r="KXU33" s="497"/>
      <c r="KXV33" s="497"/>
      <c r="KXW33" s="497"/>
      <c r="KXX33" s="497"/>
      <c r="KXY33" s="497"/>
      <c r="KXZ33" s="497"/>
      <c r="KYA33" s="497"/>
      <c r="KYB33" s="497"/>
      <c r="KYC33" s="497"/>
      <c r="KYD33" s="497"/>
      <c r="KYE33" s="497"/>
      <c r="KYF33" s="497"/>
      <c r="KYG33" s="497"/>
      <c r="KYH33" s="497"/>
      <c r="KYI33" s="497"/>
      <c r="KYJ33" s="497"/>
      <c r="KYK33" s="497"/>
      <c r="KYL33" s="497"/>
      <c r="KYM33" s="497"/>
      <c r="KYN33" s="497"/>
      <c r="KYO33" s="497"/>
      <c r="KYP33" s="497"/>
      <c r="KYQ33" s="497"/>
      <c r="KYR33" s="497"/>
      <c r="KYS33" s="497"/>
      <c r="KYT33" s="497"/>
      <c r="KYU33" s="497"/>
      <c r="KYV33" s="497"/>
      <c r="KYW33" s="497"/>
      <c r="KYX33" s="497"/>
      <c r="KYY33" s="497"/>
      <c r="KYZ33" s="497"/>
      <c r="KZA33" s="497"/>
      <c r="KZB33" s="497"/>
      <c r="KZC33" s="497"/>
      <c r="KZD33" s="497"/>
      <c r="KZE33" s="497"/>
      <c r="KZF33" s="497"/>
      <c r="KZG33" s="497"/>
      <c r="KZH33" s="497"/>
      <c r="KZI33" s="497"/>
      <c r="KZJ33" s="497"/>
      <c r="KZK33" s="497"/>
      <c r="KZL33" s="497"/>
      <c r="KZM33" s="497"/>
      <c r="KZN33" s="497"/>
      <c r="KZO33" s="497"/>
      <c r="KZP33" s="497"/>
      <c r="KZQ33" s="497"/>
      <c r="KZR33" s="497"/>
      <c r="KZS33" s="497"/>
      <c r="KZT33" s="497"/>
      <c r="KZU33" s="497"/>
      <c r="KZV33" s="497"/>
      <c r="KZW33" s="497"/>
      <c r="KZX33" s="497"/>
      <c r="KZY33" s="497"/>
      <c r="KZZ33" s="497"/>
      <c r="LAA33" s="497"/>
      <c r="LAB33" s="497"/>
      <c r="LAC33" s="497"/>
      <c r="LAD33" s="497"/>
      <c r="LAE33" s="497"/>
      <c r="LAF33" s="497"/>
      <c r="LAG33" s="497"/>
      <c r="LAH33" s="497"/>
      <c r="LAI33" s="497"/>
      <c r="LAJ33" s="497"/>
      <c r="LAK33" s="497"/>
      <c r="LAL33" s="497"/>
      <c r="LAM33" s="497"/>
      <c r="LAN33" s="497"/>
      <c r="LAO33" s="497"/>
      <c r="LAP33" s="497"/>
      <c r="LAQ33" s="497"/>
      <c r="LAR33" s="497"/>
      <c r="LAS33" s="497"/>
      <c r="LAT33" s="497"/>
      <c r="LAU33" s="497"/>
      <c r="LAV33" s="497"/>
      <c r="LAW33" s="497"/>
      <c r="LAX33" s="497"/>
      <c r="LAY33" s="497"/>
      <c r="LAZ33" s="497"/>
      <c r="LBA33" s="497"/>
      <c r="LBB33" s="497"/>
      <c r="LBC33" s="497"/>
      <c r="LBD33" s="497"/>
      <c r="LBE33" s="497"/>
      <c r="LBF33" s="497"/>
      <c r="LBG33" s="497"/>
      <c r="LBH33" s="497"/>
      <c r="LBI33" s="497"/>
      <c r="LBJ33" s="497"/>
      <c r="LBK33" s="497"/>
      <c r="LBL33" s="497"/>
      <c r="LBM33" s="497"/>
      <c r="LBN33" s="497"/>
      <c r="LBO33" s="497"/>
      <c r="LBP33" s="497"/>
      <c r="LBQ33" s="497"/>
      <c r="LBR33" s="497"/>
      <c r="LBS33" s="497"/>
      <c r="LBT33" s="497"/>
      <c r="LBU33" s="497"/>
      <c r="LBV33" s="497"/>
      <c r="LBW33" s="497"/>
      <c r="LBX33" s="497"/>
      <c r="LBY33" s="497"/>
      <c r="LBZ33" s="497"/>
      <c r="LCA33" s="497"/>
      <c r="LCB33" s="497"/>
      <c r="LCC33" s="497"/>
      <c r="LCD33" s="497"/>
      <c r="LCE33" s="497"/>
      <c r="LCF33" s="497"/>
      <c r="LCG33" s="497"/>
      <c r="LCH33" s="497"/>
      <c r="LCI33" s="497"/>
      <c r="LCJ33" s="497"/>
      <c r="LCK33" s="497"/>
      <c r="LCL33" s="497"/>
      <c r="LCM33" s="497"/>
      <c r="LCN33" s="497"/>
      <c r="LCO33" s="497"/>
      <c r="LCP33" s="497"/>
      <c r="LCQ33" s="497"/>
      <c r="LCR33" s="497"/>
      <c r="LCS33" s="497"/>
      <c r="LCT33" s="497"/>
      <c r="LCU33" s="497"/>
      <c r="LCV33" s="497"/>
      <c r="LCW33" s="497"/>
      <c r="LCX33" s="497"/>
      <c r="LCY33" s="497"/>
      <c r="LCZ33" s="497"/>
      <c r="LDA33" s="497"/>
      <c r="LDB33" s="497"/>
      <c r="LDC33" s="497"/>
      <c r="LDD33" s="497"/>
      <c r="LDE33" s="497"/>
      <c r="LDF33" s="497"/>
      <c r="LDG33" s="497"/>
      <c r="LDH33" s="497"/>
      <c r="LDI33" s="497"/>
      <c r="LDJ33" s="497"/>
      <c r="LDK33" s="497"/>
      <c r="LDL33" s="497"/>
      <c r="LDM33" s="497"/>
      <c r="LDN33" s="497"/>
      <c r="LDO33" s="497"/>
      <c r="LDP33" s="497"/>
      <c r="LDQ33" s="497"/>
      <c r="LDR33" s="497"/>
      <c r="LDS33" s="497"/>
      <c r="LDT33" s="497"/>
      <c r="LDU33" s="497"/>
      <c r="LDV33" s="497"/>
      <c r="LDW33" s="497"/>
      <c r="LDX33" s="497"/>
      <c r="LDY33" s="497"/>
      <c r="LDZ33" s="497"/>
      <c r="LEA33" s="497"/>
      <c r="LEB33" s="497"/>
      <c r="LEC33" s="497"/>
      <c r="LED33" s="497"/>
      <c r="LEE33" s="497"/>
      <c r="LEF33" s="497"/>
      <c r="LEG33" s="497"/>
      <c r="LEH33" s="497"/>
      <c r="LEI33" s="497"/>
      <c r="LEJ33" s="497"/>
      <c r="LEK33" s="497"/>
      <c r="LEL33" s="497"/>
      <c r="LEM33" s="497"/>
      <c r="LEN33" s="497"/>
      <c r="LEO33" s="497"/>
      <c r="LEP33" s="497"/>
      <c r="LEQ33" s="497"/>
      <c r="LER33" s="497"/>
      <c r="LES33" s="497"/>
      <c r="LET33" s="497"/>
      <c r="LEU33" s="497"/>
      <c r="LEV33" s="497"/>
      <c r="LEW33" s="497"/>
      <c r="LEX33" s="497"/>
      <c r="LEY33" s="497"/>
      <c r="LEZ33" s="497"/>
      <c r="LFA33" s="497"/>
      <c r="LFB33" s="497"/>
      <c r="LFC33" s="497"/>
      <c r="LFD33" s="497"/>
      <c r="LFE33" s="497"/>
      <c r="LFF33" s="497"/>
      <c r="LFG33" s="497"/>
      <c r="LFH33" s="497"/>
      <c r="LFI33" s="497"/>
      <c r="LFJ33" s="497"/>
      <c r="LFK33" s="497"/>
      <c r="LFL33" s="497"/>
      <c r="LFM33" s="497"/>
      <c r="LFN33" s="497"/>
      <c r="LFO33" s="497"/>
      <c r="LFP33" s="497"/>
      <c r="LFQ33" s="497"/>
      <c r="LFR33" s="497"/>
      <c r="LFS33" s="497"/>
      <c r="LFT33" s="497"/>
      <c r="LFU33" s="497"/>
      <c r="LFV33" s="497"/>
      <c r="LFW33" s="497"/>
      <c r="LFX33" s="497"/>
      <c r="LFY33" s="497"/>
      <c r="LFZ33" s="497"/>
      <c r="LGA33" s="497"/>
      <c r="LGB33" s="497"/>
      <c r="LGC33" s="497"/>
      <c r="LGD33" s="497"/>
      <c r="LGE33" s="497"/>
      <c r="LGF33" s="497"/>
      <c r="LGG33" s="497"/>
      <c r="LGH33" s="497"/>
      <c r="LGI33" s="497"/>
      <c r="LGJ33" s="497"/>
      <c r="LGK33" s="497"/>
      <c r="LGL33" s="497"/>
      <c r="LGM33" s="497"/>
      <c r="LGN33" s="497"/>
      <c r="LGO33" s="497"/>
      <c r="LGP33" s="497"/>
      <c r="LGQ33" s="497"/>
      <c r="LGR33" s="497"/>
      <c r="LGS33" s="497"/>
      <c r="LGT33" s="497"/>
      <c r="LGU33" s="497"/>
      <c r="LGV33" s="497"/>
      <c r="LGW33" s="497"/>
      <c r="LGX33" s="497"/>
      <c r="LGY33" s="497"/>
      <c r="LGZ33" s="497"/>
      <c r="LHA33" s="497"/>
      <c r="LHB33" s="497"/>
      <c r="LHC33" s="497"/>
      <c r="LHD33" s="497"/>
      <c r="LHE33" s="497"/>
      <c r="LHF33" s="497"/>
      <c r="LHG33" s="497"/>
      <c r="LHH33" s="497"/>
      <c r="LHI33" s="497"/>
      <c r="LHJ33" s="497"/>
      <c r="LHK33" s="497"/>
      <c r="LHL33" s="497"/>
      <c r="LHM33" s="497"/>
      <c r="LHN33" s="497"/>
      <c r="LHO33" s="497"/>
      <c r="LHP33" s="497"/>
      <c r="LHQ33" s="497"/>
      <c r="LHR33" s="497"/>
      <c r="LHS33" s="497"/>
      <c r="LHT33" s="497"/>
      <c r="LHU33" s="497"/>
      <c r="LHV33" s="497"/>
      <c r="LHW33" s="497"/>
      <c r="LHX33" s="497"/>
      <c r="LHY33" s="497"/>
      <c r="LHZ33" s="497"/>
      <c r="LIA33" s="497"/>
      <c r="LIB33" s="497"/>
      <c r="LIC33" s="497"/>
      <c r="LID33" s="497"/>
      <c r="LIE33" s="497"/>
      <c r="LIF33" s="497"/>
      <c r="LIG33" s="497"/>
      <c r="LIH33" s="497"/>
      <c r="LII33" s="497"/>
      <c r="LIJ33" s="497"/>
      <c r="LIK33" s="497"/>
      <c r="LIL33" s="497"/>
      <c r="LIM33" s="497"/>
      <c r="LIN33" s="497"/>
      <c r="LIO33" s="497"/>
      <c r="LIP33" s="497"/>
      <c r="LIQ33" s="497"/>
      <c r="LIR33" s="497"/>
      <c r="LIS33" s="497"/>
      <c r="LIT33" s="497"/>
      <c r="LIU33" s="497"/>
      <c r="LIV33" s="497"/>
      <c r="LIW33" s="497"/>
      <c r="LIX33" s="497"/>
      <c r="LIY33" s="497"/>
      <c r="LIZ33" s="497"/>
      <c r="LJA33" s="497"/>
      <c r="LJB33" s="497"/>
      <c r="LJC33" s="497"/>
      <c r="LJD33" s="497"/>
      <c r="LJE33" s="497"/>
      <c r="LJF33" s="497"/>
      <c r="LJG33" s="497"/>
      <c r="LJH33" s="497"/>
      <c r="LJI33" s="497"/>
      <c r="LJJ33" s="497"/>
      <c r="LJK33" s="497"/>
      <c r="LJL33" s="497"/>
      <c r="LJM33" s="497"/>
      <c r="LJN33" s="497"/>
      <c r="LJO33" s="497"/>
      <c r="LJP33" s="497"/>
      <c r="LJQ33" s="497"/>
      <c r="LJR33" s="497"/>
      <c r="LJS33" s="497"/>
      <c r="LJT33" s="497"/>
      <c r="LJU33" s="497"/>
      <c r="LJV33" s="497"/>
      <c r="LJW33" s="497"/>
      <c r="LJX33" s="497"/>
      <c r="LJY33" s="497"/>
      <c r="LJZ33" s="497"/>
      <c r="LKA33" s="497"/>
      <c r="LKB33" s="497"/>
      <c r="LKC33" s="497"/>
      <c r="LKD33" s="497"/>
      <c r="LKE33" s="497"/>
      <c r="LKF33" s="497"/>
      <c r="LKG33" s="497"/>
      <c r="LKH33" s="497"/>
      <c r="LKI33" s="497"/>
      <c r="LKJ33" s="497"/>
      <c r="LKK33" s="497"/>
      <c r="LKL33" s="497"/>
      <c r="LKM33" s="497"/>
      <c r="LKN33" s="497"/>
      <c r="LKO33" s="497"/>
      <c r="LKP33" s="497"/>
      <c r="LKQ33" s="497"/>
      <c r="LKR33" s="497"/>
      <c r="LKS33" s="497"/>
      <c r="LKT33" s="497"/>
      <c r="LKU33" s="497"/>
      <c r="LKV33" s="497"/>
      <c r="LKW33" s="497"/>
      <c r="LKX33" s="497"/>
      <c r="LKY33" s="497"/>
      <c r="LKZ33" s="497"/>
      <c r="LLA33" s="497"/>
      <c r="LLB33" s="497"/>
      <c r="LLC33" s="497"/>
      <c r="LLD33" s="497"/>
      <c r="LLE33" s="497"/>
      <c r="LLF33" s="497"/>
      <c r="LLG33" s="497"/>
      <c r="LLH33" s="497"/>
      <c r="LLI33" s="497"/>
      <c r="LLJ33" s="497"/>
      <c r="LLK33" s="497"/>
      <c r="LLL33" s="497"/>
      <c r="LLM33" s="497"/>
      <c r="LLN33" s="497"/>
      <c r="LLO33" s="497"/>
      <c r="LLP33" s="497"/>
      <c r="LLQ33" s="497"/>
      <c r="LLR33" s="497"/>
      <c r="LLS33" s="497"/>
      <c r="LLT33" s="497"/>
      <c r="LLU33" s="497"/>
      <c r="LLV33" s="497"/>
      <c r="LLW33" s="497"/>
      <c r="LLX33" s="497"/>
      <c r="LLY33" s="497"/>
      <c r="LLZ33" s="497"/>
      <c r="LMA33" s="497"/>
      <c r="LMB33" s="497"/>
      <c r="LMC33" s="497"/>
      <c r="LMD33" s="497"/>
      <c r="LME33" s="497"/>
      <c r="LMF33" s="497"/>
      <c r="LMG33" s="497"/>
      <c r="LMH33" s="497"/>
      <c r="LMI33" s="497"/>
      <c r="LMJ33" s="497"/>
      <c r="LMK33" s="497"/>
      <c r="LML33" s="497"/>
      <c r="LMM33" s="497"/>
      <c r="LMN33" s="497"/>
      <c r="LMO33" s="497"/>
      <c r="LMP33" s="497"/>
      <c r="LMQ33" s="497"/>
      <c r="LMR33" s="497"/>
      <c r="LMS33" s="497"/>
      <c r="LMT33" s="497"/>
      <c r="LMU33" s="497"/>
      <c r="LMV33" s="497"/>
      <c r="LMW33" s="497"/>
      <c r="LMX33" s="497"/>
      <c r="LMY33" s="497"/>
      <c r="LMZ33" s="497"/>
      <c r="LNA33" s="497"/>
      <c r="LNB33" s="497"/>
      <c r="LNC33" s="497"/>
      <c r="LND33" s="497"/>
      <c r="LNE33" s="497"/>
      <c r="LNF33" s="497"/>
      <c r="LNG33" s="497"/>
      <c r="LNH33" s="497"/>
      <c r="LNI33" s="497"/>
      <c r="LNJ33" s="497"/>
      <c r="LNK33" s="497"/>
      <c r="LNL33" s="497"/>
      <c r="LNM33" s="497"/>
      <c r="LNN33" s="497"/>
      <c r="LNO33" s="497"/>
      <c r="LNP33" s="497"/>
      <c r="LNQ33" s="497"/>
      <c r="LNR33" s="497"/>
      <c r="LNS33" s="497"/>
      <c r="LNT33" s="497"/>
      <c r="LNU33" s="497"/>
      <c r="LNV33" s="497"/>
      <c r="LNW33" s="497"/>
      <c r="LNX33" s="497"/>
      <c r="LNY33" s="497"/>
      <c r="LNZ33" s="497"/>
      <c r="LOA33" s="497"/>
      <c r="LOB33" s="497"/>
      <c r="LOC33" s="497"/>
      <c r="LOD33" s="497"/>
      <c r="LOE33" s="497"/>
      <c r="LOF33" s="497"/>
      <c r="LOG33" s="497"/>
      <c r="LOH33" s="497"/>
      <c r="LOI33" s="497"/>
      <c r="LOJ33" s="497"/>
      <c r="LOK33" s="497"/>
      <c r="LOL33" s="497"/>
      <c r="LOM33" s="497"/>
      <c r="LON33" s="497"/>
      <c r="LOO33" s="497"/>
      <c r="LOP33" s="497"/>
      <c r="LOQ33" s="497"/>
      <c r="LOR33" s="497"/>
      <c r="LOS33" s="497"/>
      <c r="LOT33" s="497"/>
      <c r="LOU33" s="497"/>
      <c r="LOV33" s="497"/>
      <c r="LOW33" s="497"/>
      <c r="LOX33" s="497"/>
      <c r="LOY33" s="497"/>
      <c r="LOZ33" s="497"/>
      <c r="LPA33" s="497"/>
      <c r="LPB33" s="497"/>
      <c r="LPC33" s="497"/>
      <c r="LPD33" s="497"/>
      <c r="LPE33" s="497"/>
      <c r="LPF33" s="497"/>
      <c r="LPG33" s="497"/>
      <c r="LPH33" s="497"/>
      <c r="LPI33" s="497"/>
      <c r="LPJ33" s="497"/>
      <c r="LPK33" s="497"/>
      <c r="LPL33" s="497"/>
      <c r="LPM33" s="497"/>
      <c r="LPN33" s="497"/>
      <c r="LPO33" s="497"/>
      <c r="LPP33" s="497"/>
      <c r="LPQ33" s="497"/>
      <c r="LPR33" s="497"/>
      <c r="LPS33" s="497"/>
      <c r="LPT33" s="497"/>
      <c r="LPU33" s="497"/>
      <c r="LPV33" s="497"/>
      <c r="LPW33" s="497"/>
      <c r="LPX33" s="497"/>
      <c r="LPY33" s="497"/>
      <c r="LPZ33" s="497"/>
      <c r="LQA33" s="497"/>
      <c r="LQB33" s="497"/>
      <c r="LQC33" s="497"/>
      <c r="LQD33" s="497"/>
      <c r="LQE33" s="497"/>
      <c r="LQF33" s="497"/>
      <c r="LQG33" s="497"/>
      <c r="LQH33" s="497"/>
      <c r="LQI33" s="497"/>
      <c r="LQJ33" s="497"/>
      <c r="LQK33" s="497"/>
      <c r="LQL33" s="497"/>
      <c r="LQM33" s="497"/>
      <c r="LQN33" s="497"/>
      <c r="LQO33" s="497"/>
      <c r="LQP33" s="497"/>
      <c r="LQQ33" s="497"/>
      <c r="LQR33" s="497"/>
      <c r="LQS33" s="497"/>
      <c r="LQT33" s="497"/>
      <c r="LQU33" s="497"/>
      <c r="LQV33" s="497"/>
      <c r="LQW33" s="497"/>
      <c r="LQX33" s="497"/>
      <c r="LQY33" s="497"/>
      <c r="LQZ33" s="497"/>
      <c r="LRA33" s="497"/>
      <c r="LRB33" s="497"/>
      <c r="LRC33" s="497"/>
      <c r="LRD33" s="497"/>
      <c r="LRE33" s="497"/>
      <c r="LRF33" s="497"/>
      <c r="LRG33" s="497"/>
      <c r="LRH33" s="497"/>
      <c r="LRI33" s="497"/>
      <c r="LRJ33" s="497"/>
      <c r="LRK33" s="497"/>
      <c r="LRL33" s="497"/>
      <c r="LRM33" s="497"/>
      <c r="LRN33" s="497"/>
      <c r="LRO33" s="497"/>
      <c r="LRP33" s="497"/>
      <c r="LRQ33" s="497"/>
      <c r="LRR33" s="497"/>
      <c r="LRS33" s="497"/>
      <c r="LRT33" s="497"/>
      <c r="LRU33" s="497"/>
      <c r="LRV33" s="497"/>
      <c r="LRW33" s="497"/>
      <c r="LRX33" s="497"/>
      <c r="LRY33" s="497"/>
      <c r="LRZ33" s="497"/>
      <c r="LSA33" s="497"/>
      <c r="LSB33" s="497"/>
      <c r="LSC33" s="497"/>
      <c r="LSD33" s="497"/>
      <c r="LSE33" s="497"/>
      <c r="LSF33" s="497"/>
      <c r="LSG33" s="497"/>
      <c r="LSH33" s="497"/>
      <c r="LSI33" s="497"/>
      <c r="LSJ33" s="497"/>
      <c r="LSK33" s="497"/>
      <c r="LSL33" s="497"/>
      <c r="LSM33" s="497"/>
      <c r="LSN33" s="497"/>
      <c r="LSO33" s="497"/>
      <c r="LSP33" s="497"/>
      <c r="LSQ33" s="497"/>
      <c r="LSR33" s="497"/>
      <c r="LSS33" s="497"/>
      <c r="LST33" s="497"/>
      <c r="LSU33" s="497"/>
      <c r="LSV33" s="497"/>
      <c r="LSW33" s="497"/>
      <c r="LSX33" s="497"/>
      <c r="LSY33" s="497"/>
      <c r="LSZ33" s="497"/>
      <c r="LTA33" s="497"/>
      <c r="LTB33" s="497"/>
      <c r="LTC33" s="497"/>
      <c r="LTD33" s="497"/>
      <c r="LTE33" s="497"/>
      <c r="LTF33" s="497"/>
      <c r="LTG33" s="497"/>
      <c r="LTH33" s="497"/>
      <c r="LTI33" s="497"/>
      <c r="LTJ33" s="497"/>
      <c r="LTK33" s="497"/>
      <c r="LTL33" s="497"/>
      <c r="LTM33" s="497"/>
      <c r="LTN33" s="497"/>
      <c r="LTO33" s="497"/>
      <c r="LTP33" s="497"/>
      <c r="LTQ33" s="497"/>
      <c r="LTR33" s="497"/>
      <c r="LTS33" s="497"/>
      <c r="LTT33" s="497"/>
      <c r="LTU33" s="497"/>
      <c r="LTV33" s="497"/>
      <c r="LTW33" s="497"/>
      <c r="LTX33" s="497"/>
      <c r="LTY33" s="497"/>
      <c r="LTZ33" s="497"/>
      <c r="LUA33" s="497"/>
      <c r="LUB33" s="497"/>
      <c r="LUC33" s="497"/>
      <c r="LUD33" s="497"/>
      <c r="LUE33" s="497"/>
      <c r="LUF33" s="497"/>
      <c r="LUG33" s="497"/>
      <c r="LUH33" s="497"/>
      <c r="LUI33" s="497"/>
      <c r="LUJ33" s="497"/>
      <c r="LUK33" s="497"/>
      <c r="LUL33" s="497"/>
      <c r="LUM33" s="497"/>
      <c r="LUN33" s="497"/>
      <c r="LUO33" s="497"/>
      <c r="LUP33" s="497"/>
      <c r="LUQ33" s="497"/>
      <c r="LUR33" s="497"/>
      <c r="LUS33" s="497"/>
      <c r="LUT33" s="497"/>
      <c r="LUU33" s="497"/>
      <c r="LUV33" s="497"/>
      <c r="LUW33" s="497"/>
      <c r="LUX33" s="497"/>
      <c r="LUY33" s="497"/>
      <c r="LUZ33" s="497"/>
      <c r="LVA33" s="497"/>
      <c r="LVB33" s="497"/>
      <c r="LVC33" s="497"/>
      <c r="LVD33" s="497"/>
      <c r="LVE33" s="497"/>
      <c r="LVF33" s="497"/>
      <c r="LVG33" s="497"/>
      <c r="LVH33" s="497"/>
      <c r="LVI33" s="497"/>
      <c r="LVJ33" s="497"/>
      <c r="LVK33" s="497"/>
      <c r="LVL33" s="497"/>
      <c r="LVM33" s="497"/>
      <c r="LVN33" s="497"/>
      <c r="LVO33" s="497"/>
      <c r="LVP33" s="497"/>
      <c r="LVQ33" s="497"/>
      <c r="LVR33" s="497"/>
      <c r="LVS33" s="497"/>
      <c r="LVT33" s="497"/>
      <c r="LVU33" s="497"/>
      <c r="LVV33" s="497"/>
      <c r="LVW33" s="497"/>
      <c r="LVX33" s="497"/>
      <c r="LVY33" s="497"/>
      <c r="LVZ33" s="497"/>
      <c r="LWA33" s="497"/>
      <c r="LWB33" s="497"/>
      <c r="LWC33" s="497"/>
      <c r="LWD33" s="497"/>
      <c r="LWE33" s="497"/>
      <c r="LWF33" s="497"/>
      <c r="LWG33" s="497"/>
      <c r="LWH33" s="497"/>
      <c r="LWI33" s="497"/>
      <c r="LWJ33" s="497"/>
      <c r="LWK33" s="497"/>
      <c r="LWL33" s="497"/>
      <c r="LWM33" s="497"/>
      <c r="LWN33" s="497"/>
      <c r="LWO33" s="497"/>
      <c r="LWP33" s="497"/>
      <c r="LWQ33" s="497"/>
      <c r="LWR33" s="497"/>
      <c r="LWS33" s="497"/>
      <c r="LWT33" s="497"/>
      <c r="LWU33" s="497"/>
      <c r="LWV33" s="497"/>
      <c r="LWW33" s="497"/>
      <c r="LWX33" s="497"/>
      <c r="LWY33" s="497"/>
      <c r="LWZ33" s="497"/>
      <c r="LXA33" s="497"/>
      <c r="LXB33" s="497"/>
      <c r="LXC33" s="497"/>
      <c r="LXD33" s="497"/>
      <c r="LXE33" s="497"/>
      <c r="LXF33" s="497"/>
      <c r="LXG33" s="497"/>
      <c r="LXH33" s="497"/>
      <c r="LXI33" s="497"/>
      <c r="LXJ33" s="497"/>
      <c r="LXK33" s="497"/>
      <c r="LXL33" s="497"/>
      <c r="LXM33" s="497"/>
      <c r="LXN33" s="497"/>
      <c r="LXO33" s="497"/>
      <c r="LXP33" s="497"/>
      <c r="LXQ33" s="497"/>
      <c r="LXR33" s="497"/>
      <c r="LXS33" s="497"/>
      <c r="LXT33" s="497"/>
      <c r="LXU33" s="497"/>
      <c r="LXV33" s="497"/>
      <c r="LXW33" s="497"/>
      <c r="LXX33" s="497"/>
      <c r="LXY33" s="497"/>
      <c r="LXZ33" s="497"/>
      <c r="LYA33" s="497"/>
      <c r="LYB33" s="497"/>
      <c r="LYC33" s="497"/>
      <c r="LYD33" s="497"/>
      <c r="LYE33" s="497"/>
      <c r="LYF33" s="497"/>
      <c r="LYG33" s="497"/>
      <c r="LYH33" s="497"/>
      <c r="LYI33" s="497"/>
      <c r="LYJ33" s="497"/>
      <c r="LYK33" s="497"/>
      <c r="LYL33" s="497"/>
      <c r="LYM33" s="497"/>
      <c r="LYN33" s="497"/>
      <c r="LYO33" s="497"/>
      <c r="LYP33" s="497"/>
      <c r="LYQ33" s="497"/>
      <c r="LYR33" s="497"/>
      <c r="LYS33" s="497"/>
      <c r="LYT33" s="497"/>
      <c r="LYU33" s="497"/>
      <c r="LYV33" s="497"/>
      <c r="LYW33" s="497"/>
      <c r="LYX33" s="497"/>
      <c r="LYY33" s="497"/>
      <c r="LYZ33" s="497"/>
      <c r="LZA33" s="497"/>
      <c r="LZB33" s="497"/>
      <c r="LZC33" s="497"/>
      <c r="LZD33" s="497"/>
      <c r="LZE33" s="497"/>
      <c r="LZF33" s="497"/>
      <c r="LZG33" s="497"/>
      <c r="LZH33" s="497"/>
      <c r="LZI33" s="497"/>
      <c r="LZJ33" s="497"/>
      <c r="LZK33" s="497"/>
      <c r="LZL33" s="497"/>
      <c r="LZM33" s="497"/>
      <c r="LZN33" s="497"/>
      <c r="LZO33" s="497"/>
      <c r="LZP33" s="497"/>
      <c r="LZQ33" s="497"/>
      <c r="LZR33" s="497"/>
      <c r="LZS33" s="497"/>
      <c r="LZT33" s="497"/>
      <c r="LZU33" s="497"/>
      <c r="LZV33" s="497"/>
      <c r="LZW33" s="497"/>
      <c r="LZX33" s="497"/>
      <c r="LZY33" s="497"/>
      <c r="LZZ33" s="497"/>
      <c r="MAA33" s="497"/>
      <c r="MAB33" s="497"/>
      <c r="MAC33" s="497"/>
      <c r="MAD33" s="497"/>
      <c r="MAE33" s="497"/>
      <c r="MAF33" s="497"/>
      <c r="MAG33" s="497"/>
      <c r="MAH33" s="497"/>
      <c r="MAI33" s="497"/>
      <c r="MAJ33" s="497"/>
      <c r="MAK33" s="497"/>
      <c r="MAL33" s="497"/>
      <c r="MAM33" s="497"/>
      <c r="MAN33" s="497"/>
      <c r="MAO33" s="497"/>
      <c r="MAP33" s="497"/>
      <c r="MAQ33" s="497"/>
      <c r="MAR33" s="497"/>
      <c r="MAS33" s="497"/>
      <c r="MAT33" s="497"/>
      <c r="MAU33" s="497"/>
      <c r="MAV33" s="497"/>
      <c r="MAW33" s="497"/>
      <c r="MAX33" s="497"/>
      <c r="MAY33" s="497"/>
      <c r="MAZ33" s="497"/>
      <c r="MBA33" s="497"/>
      <c r="MBB33" s="497"/>
      <c r="MBC33" s="497"/>
      <c r="MBD33" s="497"/>
      <c r="MBE33" s="497"/>
      <c r="MBF33" s="497"/>
      <c r="MBG33" s="497"/>
      <c r="MBH33" s="497"/>
      <c r="MBI33" s="497"/>
      <c r="MBJ33" s="497"/>
      <c r="MBK33" s="497"/>
      <c r="MBL33" s="497"/>
      <c r="MBM33" s="497"/>
      <c r="MBN33" s="497"/>
      <c r="MBO33" s="497"/>
      <c r="MBP33" s="497"/>
      <c r="MBQ33" s="497"/>
      <c r="MBR33" s="497"/>
      <c r="MBS33" s="497"/>
      <c r="MBT33" s="497"/>
      <c r="MBU33" s="497"/>
      <c r="MBV33" s="497"/>
      <c r="MBW33" s="497"/>
      <c r="MBX33" s="497"/>
      <c r="MBY33" s="497"/>
      <c r="MBZ33" s="497"/>
      <c r="MCA33" s="497"/>
      <c r="MCB33" s="497"/>
      <c r="MCC33" s="497"/>
      <c r="MCD33" s="497"/>
      <c r="MCE33" s="497"/>
      <c r="MCF33" s="497"/>
      <c r="MCG33" s="497"/>
      <c r="MCH33" s="497"/>
      <c r="MCI33" s="497"/>
      <c r="MCJ33" s="497"/>
      <c r="MCK33" s="497"/>
      <c r="MCL33" s="497"/>
      <c r="MCM33" s="497"/>
      <c r="MCN33" s="497"/>
      <c r="MCO33" s="497"/>
      <c r="MCP33" s="497"/>
      <c r="MCQ33" s="497"/>
      <c r="MCR33" s="497"/>
      <c r="MCS33" s="497"/>
      <c r="MCT33" s="497"/>
      <c r="MCU33" s="497"/>
      <c r="MCV33" s="497"/>
      <c r="MCW33" s="497"/>
      <c r="MCX33" s="497"/>
      <c r="MCY33" s="497"/>
      <c r="MCZ33" s="497"/>
      <c r="MDA33" s="497"/>
      <c r="MDB33" s="497"/>
      <c r="MDC33" s="497"/>
      <c r="MDD33" s="497"/>
      <c r="MDE33" s="497"/>
      <c r="MDF33" s="497"/>
      <c r="MDG33" s="497"/>
      <c r="MDH33" s="497"/>
      <c r="MDI33" s="497"/>
      <c r="MDJ33" s="497"/>
      <c r="MDK33" s="497"/>
      <c r="MDL33" s="497"/>
      <c r="MDM33" s="497"/>
      <c r="MDN33" s="497"/>
      <c r="MDO33" s="497"/>
      <c r="MDP33" s="497"/>
      <c r="MDQ33" s="497"/>
      <c r="MDR33" s="497"/>
      <c r="MDS33" s="497"/>
      <c r="MDT33" s="497"/>
      <c r="MDU33" s="497"/>
      <c r="MDV33" s="497"/>
      <c r="MDW33" s="497"/>
      <c r="MDX33" s="497"/>
      <c r="MDY33" s="497"/>
      <c r="MDZ33" s="497"/>
      <c r="MEA33" s="497"/>
      <c r="MEB33" s="497"/>
      <c r="MEC33" s="497"/>
      <c r="MED33" s="497"/>
      <c r="MEE33" s="497"/>
      <c r="MEF33" s="497"/>
      <c r="MEG33" s="497"/>
      <c r="MEH33" s="497"/>
      <c r="MEI33" s="497"/>
      <c r="MEJ33" s="497"/>
      <c r="MEK33" s="497"/>
      <c r="MEL33" s="497"/>
      <c r="MEM33" s="497"/>
      <c r="MEN33" s="497"/>
      <c r="MEO33" s="497"/>
      <c r="MEP33" s="497"/>
      <c r="MEQ33" s="497"/>
      <c r="MER33" s="497"/>
      <c r="MES33" s="497"/>
      <c r="MET33" s="497"/>
      <c r="MEU33" s="497"/>
      <c r="MEV33" s="497"/>
      <c r="MEW33" s="497"/>
      <c r="MEX33" s="497"/>
      <c r="MEY33" s="497"/>
      <c r="MEZ33" s="497"/>
      <c r="MFA33" s="497"/>
      <c r="MFB33" s="497"/>
      <c r="MFC33" s="497"/>
      <c r="MFD33" s="497"/>
      <c r="MFE33" s="497"/>
      <c r="MFF33" s="497"/>
      <c r="MFG33" s="497"/>
      <c r="MFH33" s="497"/>
      <c r="MFI33" s="497"/>
      <c r="MFJ33" s="497"/>
      <c r="MFK33" s="497"/>
      <c r="MFL33" s="497"/>
      <c r="MFM33" s="497"/>
      <c r="MFN33" s="497"/>
      <c r="MFO33" s="497"/>
      <c r="MFP33" s="497"/>
      <c r="MFQ33" s="497"/>
      <c r="MFR33" s="497"/>
      <c r="MFS33" s="497"/>
      <c r="MFT33" s="497"/>
      <c r="MFU33" s="497"/>
      <c r="MFV33" s="497"/>
      <c r="MFW33" s="497"/>
      <c r="MFX33" s="497"/>
      <c r="MFY33" s="497"/>
      <c r="MFZ33" s="497"/>
      <c r="MGA33" s="497"/>
      <c r="MGB33" s="497"/>
      <c r="MGC33" s="497"/>
      <c r="MGD33" s="497"/>
      <c r="MGE33" s="497"/>
      <c r="MGF33" s="497"/>
      <c r="MGG33" s="497"/>
      <c r="MGH33" s="497"/>
      <c r="MGI33" s="497"/>
      <c r="MGJ33" s="497"/>
      <c r="MGK33" s="497"/>
      <c r="MGL33" s="497"/>
      <c r="MGM33" s="497"/>
      <c r="MGN33" s="497"/>
      <c r="MGO33" s="497"/>
      <c r="MGP33" s="497"/>
      <c r="MGQ33" s="497"/>
      <c r="MGR33" s="497"/>
      <c r="MGS33" s="497"/>
      <c r="MGT33" s="497"/>
      <c r="MGU33" s="497"/>
      <c r="MGV33" s="497"/>
      <c r="MGW33" s="497"/>
      <c r="MGX33" s="497"/>
      <c r="MGY33" s="497"/>
      <c r="MGZ33" s="497"/>
      <c r="MHA33" s="497"/>
      <c r="MHB33" s="497"/>
      <c r="MHC33" s="497"/>
      <c r="MHD33" s="497"/>
      <c r="MHE33" s="497"/>
      <c r="MHF33" s="497"/>
      <c r="MHG33" s="497"/>
      <c r="MHH33" s="497"/>
      <c r="MHI33" s="497"/>
      <c r="MHJ33" s="497"/>
      <c r="MHK33" s="497"/>
      <c r="MHL33" s="497"/>
      <c r="MHM33" s="497"/>
      <c r="MHN33" s="497"/>
      <c r="MHO33" s="497"/>
      <c r="MHP33" s="497"/>
      <c r="MHQ33" s="497"/>
      <c r="MHR33" s="497"/>
      <c r="MHS33" s="497"/>
      <c r="MHT33" s="497"/>
      <c r="MHU33" s="497"/>
      <c r="MHV33" s="497"/>
      <c r="MHW33" s="497"/>
      <c r="MHX33" s="497"/>
      <c r="MHY33" s="497"/>
      <c r="MHZ33" s="497"/>
      <c r="MIA33" s="497"/>
      <c r="MIB33" s="497"/>
      <c r="MIC33" s="497"/>
      <c r="MID33" s="497"/>
      <c r="MIE33" s="497"/>
      <c r="MIF33" s="497"/>
      <c r="MIG33" s="497"/>
      <c r="MIH33" s="497"/>
      <c r="MII33" s="497"/>
      <c r="MIJ33" s="497"/>
      <c r="MIK33" s="497"/>
      <c r="MIL33" s="497"/>
      <c r="MIM33" s="497"/>
      <c r="MIN33" s="497"/>
      <c r="MIO33" s="497"/>
      <c r="MIP33" s="497"/>
      <c r="MIQ33" s="497"/>
      <c r="MIR33" s="497"/>
      <c r="MIS33" s="497"/>
      <c r="MIT33" s="497"/>
      <c r="MIU33" s="497"/>
      <c r="MIV33" s="497"/>
      <c r="MIW33" s="497"/>
      <c r="MIX33" s="497"/>
      <c r="MIY33" s="497"/>
      <c r="MIZ33" s="497"/>
      <c r="MJA33" s="497"/>
      <c r="MJB33" s="497"/>
      <c r="MJC33" s="497"/>
      <c r="MJD33" s="497"/>
      <c r="MJE33" s="497"/>
      <c r="MJF33" s="497"/>
      <c r="MJG33" s="497"/>
      <c r="MJH33" s="497"/>
      <c r="MJI33" s="497"/>
      <c r="MJJ33" s="497"/>
      <c r="MJK33" s="497"/>
      <c r="MJL33" s="497"/>
      <c r="MJM33" s="497"/>
      <c r="MJN33" s="497"/>
      <c r="MJO33" s="497"/>
      <c r="MJP33" s="497"/>
      <c r="MJQ33" s="497"/>
      <c r="MJR33" s="497"/>
      <c r="MJS33" s="497"/>
      <c r="MJT33" s="497"/>
      <c r="MJU33" s="497"/>
      <c r="MJV33" s="497"/>
      <c r="MJW33" s="497"/>
      <c r="MJX33" s="497"/>
      <c r="MJY33" s="497"/>
      <c r="MJZ33" s="497"/>
      <c r="MKA33" s="497"/>
      <c r="MKB33" s="497"/>
      <c r="MKC33" s="497"/>
      <c r="MKD33" s="497"/>
      <c r="MKE33" s="497"/>
      <c r="MKF33" s="497"/>
      <c r="MKG33" s="497"/>
      <c r="MKH33" s="497"/>
      <c r="MKI33" s="497"/>
      <c r="MKJ33" s="497"/>
      <c r="MKK33" s="497"/>
      <c r="MKL33" s="497"/>
      <c r="MKM33" s="497"/>
      <c r="MKN33" s="497"/>
      <c r="MKO33" s="497"/>
      <c r="MKP33" s="497"/>
      <c r="MKQ33" s="497"/>
      <c r="MKR33" s="497"/>
      <c r="MKS33" s="497"/>
      <c r="MKT33" s="497"/>
      <c r="MKU33" s="497"/>
      <c r="MKV33" s="497"/>
      <c r="MKW33" s="497"/>
      <c r="MKX33" s="497"/>
      <c r="MKY33" s="497"/>
      <c r="MKZ33" s="497"/>
      <c r="MLA33" s="497"/>
      <c r="MLB33" s="497"/>
      <c r="MLC33" s="497"/>
      <c r="MLD33" s="497"/>
      <c r="MLE33" s="497"/>
      <c r="MLF33" s="497"/>
      <c r="MLG33" s="497"/>
      <c r="MLH33" s="497"/>
      <c r="MLI33" s="497"/>
      <c r="MLJ33" s="497"/>
      <c r="MLK33" s="497"/>
      <c r="MLL33" s="497"/>
      <c r="MLM33" s="497"/>
      <c r="MLN33" s="497"/>
      <c r="MLO33" s="497"/>
      <c r="MLP33" s="497"/>
      <c r="MLQ33" s="497"/>
      <c r="MLR33" s="497"/>
      <c r="MLS33" s="497"/>
      <c r="MLT33" s="497"/>
      <c r="MLU33" s="497"/>
      <c r="MLV33" s="497"/>
      <c r="MLW33" s="497"/>
      <c r="MLX33" s="497"/>
      <c r="MLY33" s="497"/>
      <c r="MLZ33" s="497"/>
      <c r="MMA33" s="497"/>
      <c r="MMB33" s="497"/>
      <c r="MMC33" s="497"/>
      <c r="MMD33" s="497"/>
      <c r="MME33" s="497"/>
      <c r="MMF33" s="497"/>
      <c r="MMG33" s="497"/>
      <c r="MMH33" s="497"/>
      <c r="MMI33" s="497"/>
      <c r="MMJ33" s="497"/>
      <c r="MMK33" s="497"/>
      <c r="MML33" s="497"/>
      <c r="MMM33" s="497"/>
      <c r="MMN33" s="497"/>
      <c r="MMO33" s="497"/>
      <c r="MMP33" s="497"/>
      <c r="MMQ33" s="497"/>
      <c r="MMR33" s="497"/>
      <c r="MMS33" s="497"/>
      <c r="MMT33" s="497"/>
      <c r="MMU33" s="497"/>
      <c r="MMV33" s="497"/>
      <c r="MMW33" s="497"/>
      <c r="MMX33" s="497"/>
      <c r="MMY33" s="497"/>
      <c r="MMZ33" s="497"/>
      <c r="MNA33" s="497"/>
      <c r="MNB33" s="497"/>
      <c r="MNC33" s="497"/>
      <c r="MND33" s="497"/>
      <c r="MNE33" s="497"/>
      <c r="MNF33" s="497"/>
      <c r="MNG33" s="497"/>
      <c r="MNH33" s="497"/>
      <c r="MNI33" s="497"/>
      <c r="MNJ33" s="497"/>
      <c r="MNK33" s="497"/>
      <c r="MNL33" s="497"/>
      <c r="MNM33" s="497"/>
      <c r="MNN33" s="497"/>
      <c r="MNO33" s="497"/>
      <c r="MNP33" s="497"/>
      <c r="MNQ33" s="497"/>
      <c r="MNR33" s="497"/>
      <c r="MNS33" s="497"/>
      <c r="MNT33" s="497"/>
      <c r="MNU33" s="497"/>
      <c r="MNV33" s="497"/>
      <c r="MNW33" s="497"/>
      <c r="MNX33" s="497"/>
      <c r="MNY33" s="497"/>
      <c r="MNZ33" s="497"/>
      <c r="MOA33" s="497"/>
      <c r="MOB33" s="497"/>
      <c r="MOC33" s="497"/>
      <c r="MOD33" s="497"/>
      <c r="MOE33" s="497"/>
      <c r="MOF33" s="497"/>
      <c r="MOG33" s="497"/>
      <c r="MOH33" s="497"/>
      <c r="MOI33" s="497"/>
      <c r="MOJ33" s="497"/>
      <c r="MOK33" s="497"/>
      <c r="MOL33" s="497"/>
      <c r="MOM33" s="497"/>
      <c r="MON33" s="497"/>
      <c r="MOO33" s="497"/>
      <c r="MOP33" s="497"/>
      <c r="MOQ33" s="497"/>
      <c r="MOR33" s="497"/>
      <c r="MOS33" s="497"/>
      <c r="MOT33" s="497"/>
      <c r="MOU33" s="497"/>
      <c r="MOV33" s="497"/>
      <c r="MOW33" s="497"/>
      <c r="MOX33" s="497"/>
      <c r="MOY33" s="497"/>
      <c r="MOZ33" s="497"/>
      <c r="MPA33" s="497"/>
      <c r="MPB33" s="497"/>
      <c r="MPC33" s="497"/>
      <c r="MPD33" s="497"/>
      <c r="MPE33" s="497"/>
      <c r="MPF33" s="497"/>
      <c r="MPG33" s="497"/>
      <c r="MPH33" s="497"/>
      <c r="MPI33" s="497"/>
      <c r="MPJ33" s="497"/>
      <c r="MPK33" s="497"/>
      <c r="MPL33" s="497"/>
      <c r="MPM33" s="497"/>
      <c r="MPN33" s="497"/>
      <c r="MPO33" s="497"/>
      <c r="MPP33" s="497"/>
      <c r="MPQ33" s="497"/>
      <c r="MPR33" s="497"/>
      <c r="MPS33" s="497"/>
      <c r="MPT33" s="497"/>
      <c r="MPU33" s="497"/>
      <c r="MPV33" s="497"/>
      <c r="MPW33" s="497"/>
      <c r="MPX33" s="497"/>
      <c r="MPY33" s="497"/>
      <c r="MPZ33" s="497"/>
      <c r="MQA33" s="497"/>
      <c r="MQB33" s="497"/>
      <c r="MQC33" s="497"/>
      <c r="MQD33" s="497"/>
      <c r="MQE33" s="497"/>
      <c r="MQF33" s="497"/>
      <c r="MQG33" s="497"/>
      <c r="MQH33" s="497"/>
      <c r="MQI33" s="497"/>
      <c r="MQJ33" s="497"/>
      <c r="MQK33" s="497"/>
      <c r="MQL33" s="497"/>
      <c r="MQM33" s="497"/>
      <c r="MQN33" s="497"/>
      <c r="MQO33" s="497"/>
      <c r="MQP33" s="497"/>
      <c r="MQQ33" s="497"/>
      <c r="MQR33" s="497"/>
      <c r="MQS33" s="497"/>
      <c r="MQT33" s="497"/>
      <c r="MQU33" s="497"/>
      <c r="MQV33" s="497"/>
      <c r="MQW33" s="497"/>
      <c r="MQX33" s="497"/>
      <c r="MQY33" s="497"/>
      <c r="MQZ33" s="497"/>
      <c r="MRA33" s="497"/>
      <c r="MRB33" s="497"/>
      <c r="MRC33" s="497"/>
      <c r="MRD33" s="497"/>
      <c r="MRE33" s="497"/>
      <c r="MRF33" s="497"/>
      <c r="MRG33" s="497"/>
      <c r="MRH33" s="497"/>
      <c r="MRI33" s="497"/>
      <c r="MRJ33" s="497"/>
      <c r="MRK33" s="497"/>
      <c r="MRL33" s="497"/>
      <c r="MRM33" s="497"/>
      <c r="MRN33" s="497"/>
      <c r="MRO33" s="497"/>
      <c r="MRP33" s="497"/>
      <c r="MRQ33" s="497"/>
      <c r="MRR33" s="497"/>
      <c r="MRS33" s="497"/>
      <c r="MRT33" s="497"/>
      <c r="MRU33" s="497"/>
      <c r="MRV33" s="497"/>
      <c r="MRW33" s="497"/>
      <c r="MRX33" s="497"/>
      <c r="MRY33" s="497"/>
      <c r="MRZ33" s="497"/>
      <c r="MSA33" s="497"/>
      <c r="MSB33" s="497"/>
      <c r="MSC33" s="497"/>
      <c r="MSD33" s="497"/>
      <c r="MSE33" s="497"/>
      <c r="MSF33" s="497"/>
      <c r="MSG33" s="497"/>
      <c r="MSH33" s="497"/>
      <c r="MSI33" s="497"/>
      <c r="MSJ33" s="497"/>
      <c r="MSK33" s="497"/>
      <c r="MSL33" s="497"/>
      <c r="MSM33" s="497"/>
      <c r="MSN33" s="497"/>
      <c r="MSO33" s="497"/>
      <c r="MSP33" s="497"/>
      <c r="MSQ33" s="497"/>
      <c r="MSR33" s="497"/>
      <c r="MSS33" s="497"/>
      <c r="MST33" s="497"/>
      <c r="MSU33" s="497"/>
      <c r="MSV33" s="497"/>
      <c r="MSW33" s="497"/>
      <c r="MSX33" s="497"/>
      <c r="MSY33" s="497"/>
      <c r="MSZ33" s="497"/>
      <c r="MTA33" s="497"/>
      <c r="MTB33" s="497"/>
      <c r="MTC33" s="497"/>
      <c r="MTD33" s="497"/>
      <c r="MTE33" s="497"/>
      <c r="MTF33" s="497"/>
      <c r="MTG33" s="497"/>
      <c r="MTH33" s="497"/>
      <c r="MTI33" s="497"/>
      <c r="MTJ33" s="497"/>
      <c r="MTK33" s="497"/>
      <c r="MTL33" s="497"/>
      <c r="MTM33" s="497"/>
      <c r="MTN33" s="497"/>
      <c r="MTO33" s="497"/>
      <c r="MTP33" s="497"/>
      <c r="MTQ33" s="497"/>
      <c r="MTR33" s="497"/>
      <c r="MTS33" s="497"/>
      <c r="MTT33" s="497"/>
      <c r="MTU33" s="497"/>
      <c r="MTV33" s="497"/>
      <c r="MTW33" s="497"/>
      <c r="MTX33" s="497"/>
      <c r="MTY33" s="497"/>
      <c r="MTZ33" s="497"/>
      <c r="MUA33" s="497"/>
      <c r="MUB33" s="497"/>
      <c r="MUC33" s="497"/>
      <c r="MUD33" s="497"/>
      <c r="MUE33" s="497"/>
      <c r="MUF33" s="497"/>
      <c r="MUG33" s="497"/>
      <c r="MUH33" s="497"/>
      <c r="MUI33" s="497"/>
      <c r="MUJ33" s="497"/>
      <c r="MUK33" s="497"/>
      <c r="MUL33" s="497"/>
      <c r="MUM33" s="497"/>
      <c r="MUN33" s="497"/>
      <c r="MUO33" s="497"/>
      <c r="MUP33" s="497"/>
      <c r="MUQ33" s="497"/>
      <c r="MUR33" s="497"/>
      <c r="MUS33" s="497"/>
      <c r="MUT33" s="497"/>
      <c r="MUU33" s="497"/>
      <c r="MUV33" s="497"/>
      <c r="MUW33" s="497"/>
      <c r="MUX33" s="497"/>
      <c r="MUY33" s="497"/>
      <c r="MUZ33" s="497"/>
      <c r="MVA33" s="497"/>
      <c r="MVB33" s="497"/>
      <c r="MVC33" s="497"/>
      <c r="MVD33" s="497"/>
      <c r="MVE33" s="497"/>
      <c r="MVF33" s="497"/>
      <c r="MVG33" s="497"/>
      <c r="MVH33" s="497"/>
      <c r="MVI33" s="497"/>
      <c r="MVJ33" s="497"/>
      <c r="MVK33" s="497"/>
      <c r="MVL33" s="497"/>
      <c r="MVM33" s="497"/>
      <c r="MVN33" s="497"/>
      <c r="MVO33" s="497"/>
      <c r="MVP33" s="497"/>
      <c r="MVQ33" s="497"/>
      <c r="MVR33" s="497"/>
      <c r="MVS33" s="497"/>
      <c r="MVT33" s="497"/>
      <c r="MVU33" s="497"/>
      <c r="MVV33" s="497"/>
      <c r="MVW33" s="497"/>
      <c r="MVX33" s="497"/>
      <c r="MVY33" s="497"/>
      <c r="MVZ33" s="497"/>
      <c r="MWA33" s="497"/>
      <c r="MWB33" s="497"/>
      <c r="MWC33" s="497"/>
      <c r="MWD33" s="497"/>
      <c r="MWE33" s="497"/>
      <c r="MWF33" s="497"/>
      <c r="MWG33" s="497"/>
      <c r="MWH33" s="497"/>
      <c r="MWI33" s="497"/>
      <c r="MWJ33" s="497"/>
      <c r="MWK33" s="497"/>
      <c r="MWL33" s="497"/>
      <c r="MWM33" s="497"/>
      <c r="MWN33" s="497"/>
      <c r="MWO33" s="497"/>
      <c r="MWP33" s="497"/>
      <c r="MWQ33" s="497"/>
      <c r="MWR33" s="497"/>
      <c r="MWS33" s="497"/>
      <c r="MWT33" s="497"/>
      <c r="MWU33" s="497"/>
      <c r="MWV33" s="497"/>
      <c r="MWW33" s="497"/>
      <c r="MWX33" s="497"/>
      <c r="MWY33" s="497"/>
      <c r="MWZ33" s="497"/>
      <c r="MXA33" s="497"/>
      <c r="MXB33" s="497"/>
      <c r="MXC33" s="497"/>
      <c r="MXD33" s="497"/>
      <c r="MXE33" s="497"/>
      <c r="MXF33" s="497"/>
      <c r="MXG33" s="497"/>
      <c r="MXH33" s="497"/>
      <c r="MXI33" s="497"/>
      <c r="MXJ33" s="497"/>
      <c r="MXK33" s="497"/>
      <c r="MXL33" s="497"/>
      <c r="MXM33" s="497"/>
      <c r="MXN33" s="497"/>
      <c r="MXO33" s="497"/>
      <c r="MXP33" s="497"/>
      <c r="MXQ33" s="497"/>
      <c r="MXR33" s="497"/>
      <c r="MXS33" s="497"/>
      <c r="MXT33" s="497"/>
      <c r="MXU33" s="497"/>
      <c r="MXV33" s="497"/>
      <c r="MXW33" s="497"/>
      <c r="MXX33" s="497"/>
      <c r="MXY33" s="497"/>
      <c r="MXZ33" s="497"/>
      <c r="MYA33" s="497"/>
      <c r="MYB33" s="497"/>
      <c r="MYC33" s="497"/>
      <c r="MYD33" s="497"/>
      <c r="MYE33" s="497"/>
      <c r="MYF33" s="497"/>
      <c r="MYG33" s="497"/>
      <c r="MYH33" s="497"/>
      <c r="MYI33" s="497"/>
      <c r="MYJ33" s="497"/>
      <c r="MYK33" s="497"/>
      <c r="MYL33" s="497"/>
      <c r="MYM33" s="497"/>
      <c r="MYN33" s="497"/>
      <c r="MYO33" s="497"/>
      <c r="MYP33" s="497"/>
      <c r="MYQ33" s="497"/>
      <c r="MYR33" s="497"/>
      <c r="MYS33" s="497"/>
      <c r="MYT33" s="497"/>
      <c r="MYU33" s="497"/>
      <c r="MYV33" s="497"/>
      <c r="MYW33" s="497"/>
      <c r="MYX33" s="497"/>
      <c r="MYY33" s="497"/>
      <c r="MYZ33" s="497"/>
      <c r="MZA33" s="497"/>
      <c r="MZB33" s="497"/>
      <c r="MZC33" s="497"/>
      <c r="MZD33" s="497"/>
      <c r="MZE33" s="497"/>
      <c r="MZF33" s="497"/>
      <c r="MZG33" s="497"/>
      <c r="MZH33" s="497"/>
      <c r="MZI33" s="497"/>
      <c r="MZJ33" s="497"/>
      <c r="MZK33" s="497"/>
      <c r="MZL33" s="497"/>
      <c r="MZM33" s="497"/>
      <c r="MZN33" s="497"/>
      <c r="MZO33" s="497"/>
      <c r="MZP33" s="497"/>
      <c r="MZQ33" s="497"/>
      <c r="MZR33" s="497"/>
      <c r="MZS33" s="497"/>
      <c r="MZT33" s="497"/>
      <c r="MZU33" s="497"/>
      <c r="MZV33" s="497"/>
      <c r="MZW33" s="497"/>
      <c r="MZX33" s="497"/>
      <c r="MZY33" s="497"/>
      <c r="MZZ33" s="497"/>
      <c r="NAA33" s="497"/>
      <c r="NAB33" s="497"/>
      <c r="NAC33" s="497"/>
      <c r="NAD33" s="497"/>
      <c r="NAE33" s="497"/>
      <c r="NAF33" s="497"/>
      <c r="NAG33" s="497"/>
      <c r="NAH33" s="497"/>
      <c r="NAI33" s="497"/>
      <c r="NAJ33" s="497"/>
      <c r="NAK33" s="497"/>
      <c r="NAL33" s="497"/>
      <c r="NAM33" s="497"/>
      <c r="NAN33" s="497"/>
      <c r="NAO33" s="497"/>
      <c r="NAP33" s="497"/>
      <c r="NAQ33" s="497"/>
      <c r="NAR33" s="497"/>
      <c r="NAS33" s="497"/>
      <c r="NAT33" s="497"/>
      <c r="NAU33" s="497"/>
      <c r="NAV33" s="497"/>
      <c r="NAW33" s="497"/>
      <c r="NAX33" s="497"/>
      <c r="NAY33" s="497"/>
      <c r="NAZ33" s="497"/>
      <c r="NBA33" s="497"/>
      <c r="NBB33" s="497"/>
      <c r="NBC33" s="497"/>
      <c r="NBD33" s="497"/>
      <c r="NBE33" s="497"/>
      <c r="NBF33" s="497"/>
      <c r="NBG33" s="497"/>
      <c r="NBH33" s="497"/>
      <c r="NBI33" s="497"/>
      <c r="NBJ33" s="497"/>
      <c r="NBK33" s="497"/>
      <c r="NBL33" s="497"/>
      <c r="NBM33" s="497"/>
      <c r="NBN33" s="497"/>
      <c r="NBO33" s="497"/>
      <c r="NBP33" s="497"/>
      <c r="NBQ33" s="497"/>
      <c r="NBR33" s="497"/>
      <c r="NBS33" s="497"/>
      <c r="NBT33" s="497"/>
      <c r="NBU33" s="497"/>
      <c r="NBV33" s="497"/>
      <c r="NBW33" s="497"/>
      <c r="NBX33" s="497"/>
      <c r="NBY33" s="497"/>
      <c r="NBZ33" s="497"/>
      <c r="NCA33" s="497"/>
      <c r="NCB33" s="497"/>
      <c r="NCC33" s="497"/>
      <c r="NCD33" s="497"/>
      <c r="NCE33" s="497"/>
      <c r="NCF33" s="497"/>
      <c r="NCG33" s="497"/>
      <c r="NCH33" s="497"/>
      <c r="NCI33" s="497"/>
      <c r="NCJ33" s="497"/>
      <c r="NCK33" s="497"/>
      <c r="NCL33" s="497"/>
      <c r="NCM33" s="497"/>
      <c r="NCN33" s="497"/>
      <c r="NCO33" s="497"/>
      <c r="NCP33" s="497"/>
      <c r="NCQ33" s="497"/>
      <c r="NCR33" s="497"/>
      <c r="NCS33" s="497"/>
      <c r="NCT33" s="497"/>
      <c r="NCU33" s="497"/>
      <c r="NCV33" s="497"/>
      <c r="NCW33" s="497"/>
      <c r="NCX33" s="497"/>
      <c r="NCY33" s="497"/>
      <c r="NCZ33" s="497"/>
      <c r="NDA33" s="497"/>
      <c r="NDB33" s="497"/>
      <c r="NDC33" s="497"/>
      <c r="NDD33" s="497"/>
      <c r="NDE33" s="497"/>
      <c r="NDF33" s="497"/>
      <c r="NDG33" s="497"/>
      <c r="NDH33" s="497"/>
      <c r="NDI33" s="497"/>
      <c r="NDJ33" s="497"/>
      <c r="NDK33" s="497"/>
      <c r="NDL33" s="497"/>
      <c r="NDM33" s="497"/>
      <c r="NDN33" s="497"/>
      <c r="NDO33" s="497"/>
      <c r="NDP33" s="497"/>
      <c r="NDQ33" s="497"/>
      <c r="NDR33" s="497"/>
      <c r="NDS33" s="497"/>
      <c r="NDT33" s="497"/>
      <c r="NDU33" s="497"/>
      <c r="NDV33" s="497"/>
      <c r="NDW33" s="497"/>
      <c r="NDX33" s="497"/>
      <c r="NDY33" s="497"/>
      <c r="NDZ33" s="497"/>
      <c r="NEA33" s="497"/>
      <c r="NEB33" s="497"/>
      <c r="NEC33" s="497"/>
      <c r="NED33" s="497"/>
      <c r="NEE33" s="497"/>
      <c r="NEF33" s="497"/>
      <c r="NEG33" s="497"/>
      <c r="NEH33" s="497"/>
      <c r="NEI33" s="497"/>
      <c r="NEJ33" s="497"/>
      <c r="NEK33" s="497"/>
      <c r="NEL33" s="497"/>
      <c r="NEM33" s="497"/>
      <c r="NEN33" s="497"/>
      <c r="NEO33" s="497"/>
      <c r="NEP33" s="497"/>
      <c r="NEQ33" s="497"/>
      <c r="NER33" s="497"/>
      <c r="NES33" s="497"/>
      <c r="NET33" s="497"/>
      <c r="NEU33" s="497"/>
      <c r="NEV33" s="497"/>
      <c r="NEW33" s="497"/>
      <c r="NEX33" s="497"/>
      <c r="NEY33" s="497"/>
      <c r="NEZ33" s="497"/>
      <c r="NFA33" s="497"/>
      <c r="NFB33" s="497"/>
      <c r="NFC33" s="497"/>
      <c r="NFD33" s="497"/>
      <c r="NFE33" s="497"/>
      <c r="NFF33" s="497"/>
      <c r="NFG33" s="497"/>
      <c r="NFH33" s="497"/>
      <c r="NFI33" s="497"/>
      <c r="NFJ33" s="497"/>
      <c r="NFK33" s="497"/>
      <c r="NFL33" s="497"/>
      <c r="NFM33" s="497"/>
      <c r="NFN33" s="497"/>
      <c r="NFO33" s="497"/>
      <c r="NFP33" s="497"/>
      <c r="NFQ33" s="497"/>
      <c r="NFR33" s="497"/>
      <c r="NFS33" s="497"/>
      <c r="NFT33" s="497"/>
      <c r="NFU33" s="497"/>
      <c r="NFV33" s="497"/>
      <c r="NFW33" s="497"/>
      <c r="NFX33" s="497"/>
      <c r="NFY33" s="497"/>
      <c r="NFZ33" s="497"/>
      <c r="NGA33" s="497"/>
      <c r="NGB33" s="497"/>
      <c r="NGC33" s="497"/>
      <c r="NGD33" s="497"/>
      <c r="NGE33" s="497"/>
      <c r="NGF33" s="497"/>
      <c r="NGG33" s="497"/>
      <c r="NGH33" s="497"/>
      <c r="NGI33" s="497"/>
      <c r="NGJ33" s="497"/>
      <c r="NGK33" s="497"/>
      <c r="NGL33" s="497"/>
      <c r="NGM33" s="497"/>
      <c r="NGN33" s="497"/>
      <c r="NGO33" s="497"/>
      <c r="NGP33" s="497"/>
      <c r="NGQ33" s="497"/>
      <c r="NGR33" s="497"/>
      <c r="NGS33" s="497"/>
      <c r="NGT33" s="497"/>
      <c r="NGU33" s="497"/>
      <c r="NGV33" s="497"/>
      <c r="NGW33" s="497"/>
      <c r="NGX33" s="497"/>
      <c r="NGY33" s="497"/>
      <c r="NGZ33" s="497"/>
      <c r="NHA33" s="497"/>
      <c r="NHB33" s="497"/>
      <c r="NHC33" s="497"/>
      <c r="NHD33" s="497"/>
      <c r="NHE33" s="497"/>
      <c r="NHF33" s="497"/>
      <c r="NHG33" s="497"/>
      <c r="NHH33" s="497"/>
      <c r="NHI33" s="497"/>
      <c r="NHJ33" s="497"/>
      <c r="NHK33" s="497"/>
      <c r="NHL33" s="497"/>
      <c r="NHM33" s="497"/>
      <c r="NHN33" s="497"/>
      <c r="NHO33" s="497"/>
      <c r="NHP33" s="497"/>
      <c r="NHQ33" s="497"/>
      <c r="NHR33" s="497"/>
      <c r="NHS33" s="497"/>
      <c r="NHT33" s="497"/>
      <c r="NHU33" s="497"/>
      <c r="NHV33" s="497"/>
      <c r="NHW33" s="497"/>
      <c r="NHX33" s="497"/>
      <c r="NHY33" s="497"/>
      <c r="NHZ33" s="497"/>
      <c r="NIA33" s="497"/>
      <c r="NIB33" s="497"/>
      <c r="NIC33" s="497"/>
      <c r="NID33" s="497"/>
      <c r="NIE33" s="497"/>
      <c r="NIF33" s="497"/>
      <c r="NIG33" s="497"/>
      <c r="NIH33" s="497"/>
      <c r="NII33" s="497"/>
      <c r="NIJ33" s="497"/>
      <c r="NIK33" s="497"/>
      <c r="NIL33" s="497"/>
      <c r="NIM33" s="497"/>
      <c r="NIN33" s="497"/>
      <c r="NIO33" s="497"/>
      <c r="NIP33" s="497"/>
      <c r="NIQ33" s="497"/>
      <c r="NIR33" s="497"/>
      <c r="NIS33" s="497"/>
      <c r="NIT33" s="497"/>
      <c r="NIU33" s="497"/>
      <c r="NIV33" s="497"/>
      <c r="NIW33" s="497"/>
      <c r="NIX33" s="497"/>
      <c r="NIY33" s="497"/>
      <c r="NIZ33" s="497"/>
      <c r="NJA33" s="497"/>
      <c r="NJB33" s="497"/>
      <c r="NJC33" s="497"/>
      <c r="NJD33" s="497"/>
      <c r="NJE33" s="497"/>
      <c r="NJF33" s="497"/>
      <c r="NJG33" s="497"/>
      <c r="NJH33" s="497"/>
      <c r="NJI33" s="497"/>
      <c r="NJJ33" s="497"/>
      <c r="NJK33" s="497"/>
      <c r="NJL33" s="497"/>
      <c r="NJM33" s="497"/>
      <c r="NJN33" s="497"/>
      <c r="NJO33" s="497"/>
      <c r="NJP33" s="497"/>
      <c r="NJQ33" s="497"/>
      <c r="NJR33" s="497"/>
      <c r="NJS33" s="497"/>
      <c r="NJT33" s="497"/>
      <c r="NJU33" s="497"/>
      <c r="NJV33" s="497"/>
      <c r="NJW33" s="497"/>
      <c r="NJX33" s="497"/>
      <c r="NJY33" s="497"/>
      <c r="NJZ33" s="497"/>
      <c r="NKA33" s="497"/>
      <c r="NKB33" s="497"/>
      <c r="NKC33" s="497"/>
      <c r="NKD33" s="497"/>
      <c r="NKE33" s="497"/>
      <c r="NKF33" s="497"/>
      <c r="NKG33" s="497"/>
      <c r="NKH33" s="497"/>
      <c r="NKI33" s="497"/>
      <c r="NKJ33" s="497"/>
      <c r="NKK33" s="497"/>
      <c r="NKL33" s="497"/>
      <c r="NKM33" s="497"/>
      <c r="NKN33" s="497"/>
      <c r="NKO33" s="497"/>
      <c r="NKP33" s="497"/>
      <c r="NKQ33" s="497"/>
      <c r="NKR33" s="497"/>
      <c r="NKS33" s="497"/>
      <c r="NKT33" s="497"/>
      <c r="NKU33" s="497"/>
      <c r="NKV33" s="497"/>
      <c r="NKW33" s="497"/>
      <c r="NKX33" s="497"/>
      <c r="NKY33" s="497"/>
      <c r="NKZ33" s="497"/>
      <c r="NLA33" s="497"/>
      <c r="NLB33" s="497"/>
      <c r="NLC33" s="497"/>
      <c r="NLD33" s="497"/>
      <c r="NLE33" s="497"/>
      <c r="NLF33" s="497"/>
      <c r="NLG33" s="497"/>
      <c r="NLH33" s="497"/>
      <c r="NLI33" s="497"/>
      <c r="NLJ33" s="497"/>
      <c r="NLK33" s="497"/>
      <c r="NLL33" s="497"/>
      <c r="NLM33" s="497"/>
      <c r="NLN33" s="497"/>
      <c r="NLO33" s="497"/>
      <c r="NLP33" s="497"/>
      <c r="NLQ33" s="497"/>
      <c r="NLR33" s="497"/>
      <c r="NLS33" s="497"/>
      <c r="NLT33" s="497"/>
      <c r="NLU33" s="497"/>
      <c r="NLV33" s="497"/>
      <c r="NLW33" s="497"/>
      <c r="NLX33" s="497"/>
      <c r="NLY33" s="497"/>
      <c r="NLZ33" s="497"/>
      <c r="NMA33" s="497"/>
      <c r="NMB33" s="497"/>
      <c r="NMC33" s="497"/>
      <c r="NMD33" s="497"/>
      <c r="NME33" s="497"/>
      <c r="NMF33" s="497"/>
      <c r="NMG33" s="497"/>
      <c r="NMH33" s="497"/>
      <c r="NMI33" s="497"/>
      <c r="NMJ33" s="497"/>
      <c r="NMK33" s="497"/>
      <c r="NML33" s="497"/>
      <c r="NMM33" s="497"/>
      <c r="NMN33" s="497"/>
      <c r="NMO33" s="497"/>
      <c r="NMP33" s="497"/>
      <c r="NMQ33" s="497"/>
      <c r="NMR33" s="497"/>
      <c r="NMS33" s="497"/>
      <c r="NMT33" s="497"/>
      <c r="NMU33" s="497"/>
      <c r="NMV33" s="497"/>
      <c r="NMW33" s="497"/>
      <c r="NMX33" s="497"/>
      <c r="NMY33" s="497"/>
      <c r="NMZ33" s="497"/>
      <c r="NNA33" s="497"/>
      <c r="NNB33" s="497"/>
      <c r="NNC33" s="497"/>
      <c r="NND33" s="497"/>
      <c r="NNE33" s="497"/>
      <c r="NNF33" s="497"/>
      <c r="NNG33" s="497"/>
      <c r="NNH33" s="497"/>
      <c r="NNI33" s="497"/>
      <c r="NNJ33" s="497"/>
      <c r="NNK33" s="497"/>
      <c r="NNL33" s="497"/>
      <c r="NNM33" s="497"/>
      <c r="NNN33" s="497"/>
      <c r="NNO33" s="497"/>
      <c r="NNP33" s="497"/>
      <c r="NNQ33" s="497"/>
      <c r="NNR33" s="497"/>
      <c r="NNS33" s="497"/>
      <c r="NNT33" s="497"/>
      <c r="NNU33" s="497"/>
      <c r="NNV33" s="497"/>
      <c r="NNW33" s="497"/>
      <c r="NNX33" s="497"/>
      <c r="NNY33" s="497"/>
      <c r="NNZ33" s="497"/>
      <c r="NOA33" s="497"/>
      <c r="NOB33" s="497"/>
      <c r="NOC33" s="497"/>
      <c r="NOD33" s="497"/>
      <c r="NOE33" s="497"/>
      <c r="NOF33" s="497"/>
      <c r="NOG33" s="497"/>
      <c r="NOH33" s="497"/>
      <c r="NOI33" s="497"/>
      <c r="NOJ33" s="497"/>
      <c r="NOK33" s="497"/>
      <c r="NOL33" s="497"/>
      <c r="NOM33" s="497"/>
      <c r="NON33" s="497"/>
      <c r="NOO33" s="497"/>
      <c r="NOP33" s="497"/>
      <c r="NOQ33" s="497"/>
      <c r="NOR33" s="497"/>
      <c r="NOS33" s="497"/>
      <c r="NOT33" s="497"/>
      <c r="NOU33" s="497"/>
      <c r="NOV33" s="497"/>
      <c r="NOW33" s="497"/>
      <c r="NOX33" s="497"/>
      <c r="NOY33" s="497"/>
      <c r="NOZ33" s="497"/>
      <c r="NPA33" s="497"/>
      <c r="NPB33" s="497"/>
      <c r="NPC33" s="497"/>
      <c r="NPD33" s="497"/>
      <c r="NPE33" s="497"/>
      <c r="NPF33" s="497"/>
      <c r="NPG33" s="497"/>
      <c r="NPH33" s="497"/>
      <c r="NPI33" s="497"/>
      <c r="NPJ33" s="497"/>
      <c r="NPK33" s="497"/>
      <c r="NPL33" s="497"/>
      <c r="NPM33" s="497"/>
      <c r="NPN33" s="497"/>
      <c r="NPO33" s="497"/>
      <c r="NPP33" s="497"/>
      <c r="NPQ33" s="497"/>
      <c r="NPR33" s="497"/>
      <c r="NPS33" s="497"/>
      <c r="NPT33" s="497"/>
      <c r="NPU33" s="497"/>
      <c r="NPV33" s="497"/>
      <c r="NPW33" s="497"/>
      <c r="NPX33" s="497"/>
      <c r="NPY33" s="497"/>
      <c r="NPZ33" s="497"/>
      <c r="NQA33" s="497"/>
      <c r="NQB33" s="497"/>
      <c r="NQC33" s="497"/>
      <c r="NQD33" s="497"/>
      <c r="NQE33" s="497"/>
      <c r="NQF33" s="497"/>
      <c r="NQG33" s="497"/>
      <c r="NQH33" s="497"/>
      <c r="NQI33" s="497"/>
      <c r="NQJ33" s="497"/>
      <c r="NQK33" s="497"/>
      <c r="NQL33" s="497"/>
      <c r="NQM33" s="497"/>
      <c r="NQN33" s="497"/>
      <c r="NQO33" s="497"/>
      <c r="NQP33" s="497"/>
      <c r="NQQ33" s="497"/>
      <c r="NQR33" s="497"/>
      <c r="NQS33" s="497"/>
      <c r="NQT33" s="497"/>
      <c r="NQU33" s="497"/>
      <c r="NQV33" s="497"/>
      <c r="NQW33" s="497"/>
      <c r="NQX33" s="497"/>
      <c r="NQY33" s="497"/>
      <c r="NQZ33" s="497"/>
      <c r="NRA33" s="497"/>
      <c r="NRB33" s="497"/>
      <c r="NRC33" s="497"/>
      <c r="NRD33" s="497"/>
      <c r="NRE33" s="497"/>
      <c r="NRF33" s="497"/>
      <c r="NRG33" s="497"/>
      <c r="NRH33" s="497"/>
      <c r="NRI33" s="497"/>
      <c r="NRJ33" s="497"/>
      <c r="NRK33" s="497"/>
      <c r="NRL33" s="497"/>
      <c r="NRM33" s="497"/>
      <c r="NRN33" s="497"/>
      <c r="NRO33" s="497"/>
      <c r="NRP33" s="497"/>
      <c r="NRQ33" s="497"/>
      <c r="NRR33" s="497"/>
      <c r="NRS33" s="497"/>
      <c r="NRT33" s="497"/>
      <c r="NRU33" s="497"/>
      <c r="NRV33" s="497"/>
      <c r="NRW33" s="497"/>
      <c r="NRX33" s="497"/>
      <c r="NRY33" s="497"/>
      <c r="NRZ33" s="497"/>
      <c r="NSA33" s="497"/>
      <c r="NSB33" s="497"/>
      <c r="NSC33" s="497"/>
      <c r="NSD33" s="497"/>
      <c r="NSE33" s="497"/>
      <c r="NSF33" s="497"/>
      <c r="NSG33" s="497"/>
      <c r="NSH33" s="497"/>
      <c r="NSI33" s="497"/>
      <c r="NSJ33" s="497"/>
      <c r="NSK33" s="497"/>
      <c r="NSL33" s="497"/>
      <c r="NSM33" s="497"/>
      <c r="NSN33" s="497"/>
      <c r="NSO33" s="497"/>
      <c r="NSP33" s="497"/>
      <c r="NSQ33" s="497"/>
      <c r="NSR33" s="497"/>
      <c r="NSS33" s="497"/>
      <c r="NST33" s="497"/>
      <c r="NSU33" s="497"/>
      <c r="NSV33" s="497"/>
      <c r="NSW33" s="497"/>
      <c r="NSX33" s="497"/>
      <c r="NSY33" s="497"/>
      <c r="NSZ33" s="497"/>
      <c r="NTA33" s="497"/>
      <c r="NTB33" s="497"/>
      <c r="NTC33" s="497"/>
      <c r="NTD33" s="497"/>
      <c r="NTE33" s="497"/>
      <c r="NTF33" s="497"/>
      <c r="NTG33" s="497"/>
      <c r="NTH33" s="497"/>
      <c r="NTI33" s="497"/>
      <c r="NTJ33" s="497"/>
      <c r="NTK33" s="497"/>
      <c r="NTL33" s="497"/>
      <c r="NTM33" s="497"/>
      <c r="NTN33" s="497"/>
      <c r="NTO33" s="497"/>
      <c r="NTP33" s="497"/>
      <c r="NTQ33" s="497"/>
      <c r="NTR33" s="497"/>
      <c r="NTS33" s="497"/>
      <c r="NTT33" s="497"/>
      <c r="NTU33" s="497"/>
      <c r="NTV33" s="497"/>
      <c r="NTW33" s="497"/>
      <c r="NTX33" s="497"/>
      <c r="NTY33" s="497"/>
      <c r="NTZ33" s="497"/>
      <c r="NUA33" s="497"/>
      <c r="NUB33" s="497"/>
      <c r="NUC33" s="497"/>
      <c r="NUD33" s="497"/>
      <c r="NUE33" s="497"/>
      <c r="NUF33" s="497"/>
      <c r="NUG33" s="497"/>
      <c r="NUH33" s="497"/>
      <c r="NUI33" s="497"/>
      <c r="NUJ33" s="497"/>
      <c r="NUK33" s="497"/>
      <c r="NUL33" s="497"/>
      <c r="NUM33" s="497"/>
      <c r="NUN33" s="497"/>
      <c r="NUO33" s="497"/>
      <c r="NUP33" s="497"/>
      <c r="NUQ33" s="497"/>
      <c r="NUR33" s="497"/>
      <c r="NUS33" s="497"/>
      <c r="NUT33" s="497"/>
      <c r="NUU33" s="497"/>
      <c r="NUV33" s="497"/>
      <c r="NUW33" s="497"/>
      <c r="NUX33" s="497"/>
      <c r="NUY33" s="497"/>
      <c r="NUZ33" s="497"/>
      <c r="NVA33" s="497"/>
      <c r="NVB33" s="497"/>
      <c r="NVC33" s="497"/>
      <c r="NVD33" s="497"/>
      <c r="NVE33" s="497"/>
      <c r="NVF33" s="497"/>
      <c r="NVG33" s="497"/>
      <c r="NVH33" s="497"/>
      <c r="NVI33" s="497"/>
      <c r="NVJ33" s="497"/>
      <c r="NVK33" s="497"/>
      <c r="NVL33" s="497"/>
      <c r="NVM33" s="497"/>
      <c r="NVN33" s="497"/>
      <c r="NVO33" s="497"/>
      <c r="NVP33" s="497"/>
      <c r="NVQ33" s="497"/>
      <c r="NVR33" s="497"/>
      <c r="NVS33" s="497"/>
      <c r="NVT33" s="497"/>
      <c r="NVU33" s="497"/>
      <c r="NVV33" s="497"/>
      <c r="NVW33" s="497"/>
      <c r="NVX33" s="497"/>
      <c r="NVY33" s="497"/>
      <c r="NVZ33" s="497"/>
      <c r="NWA33" s="497"/>
      <c r="NWB33" s="497"/>
      <c r="NWC33" s="497"/>
      <c r="NWD33" s="497"/>
      <c r="NWE33" s="497"/>
      <c r="NWF33" s="497"/>
      <c r="NWG33" s="497"/>
      <c r="NWH33" s="497"/>
      <c r="NWI33" s="497"/>
      <c r="NWJ33" s="497"/>
      <c r="NWK33" s="497"/>
      <c r="NWL33" s="497"/>
      <c r="NWM33" s="497"/>
      <c r="NWN33" s="497"/>
      <c r="NWO33" s="497"/>
      <c r="NWP33" s="497"/>
      <c r="NWQ33" s="497"/>
      <c r="NWR33" s="497"/>
      <c r="NWS33" s="497"/>
      <c r="NWT33" s="497"/>
      <c r="NWU33" s="497"/>
      <c r="NWV33" s="497"/>
      <c r="NWW33" s="497"/>
      <c r="NWX33" s="497"/>
      <c r="NWY33" s="497"/>
      <c r="NWZ33" s="497"/>
      <c r="NXA33" s="497"/>
      <c r="NXB33" s="497"/>
      <c r="NXC33" s="497"/>
      <c r="NXD33" s="497"/>
      <c r="NXE33" s="497"/>
      <c r="NXF33" s="497"/>
      <c r="NXG33" s="497"/>
      <c r="NXH33" s="497"/>
      <c r="NXI33" s="497"/>
      <c r="NXJ33" s="497"/>
      <c r="NXK33" s="497"/>
      <c r="NXL33" s="497"/>
      <c r="NXM33" s="497"/>
      <c r="NXN33" s="497"/>
      <c r="NXO33" s="497"/>
      <c r="NXP33" s="497"/>
      <c r="NXQ33" s="497"/>
      <c r="NXR33" s="497"/>
      <c r="NXS33" s="497"/>
      <c r="NXT33" s="497"/>
      <c r="NXU33" s="497"/>
      <c r="NXV33" s="497"/>
      <c r="NXW33" s="497"/>
      <c r="NXX33" s="497"/>
      <c r="NXY33" s="497"/>
      <c r="NXZ33" s="497"/>
      <c r="NYA33" s="497"/>
      <c r="NYB33" s="497"/>
      <c r="NYC33" s="497"/>
      <c r="NYD33" s="497"/>
      <c r="NYE33" s="497"/>
      <c r="NYF33" s="497"/>
      <c r="NYG33" s="497"/>
      <c r="NYH33" s="497"/>
      <c r="NYI33" s="497"/>
      <c r="NYJ33" s="497"/>
      <c r="NYK33" s="497"/>
      <c r="NYL33" s="497"/>
      <c r="NYM33" s="497"/>
      <c r="NYN33" s="497"/>
      <c r="NYO33" s="497"/>
      <c r="NYP33" s="497"/>
      <c r="NYQ33" s="497"/>
      <c r="NYR33" s="497"/>
      <c r="NYS33" s="497"/>
      <c r="NYT33" s="497"/>
      <c r="NYU33" s="497"/>
      <c r="NYV33" s="497"/>
      <c r="NYW33" s="497"/>
      <c r="NYX33" s="497"/>
      <c r="NYY33" s="497"/>
      <c r="NYZ33" s="497"/>
      <c r="NZA33" s="497"/>
      <c r="NZB33" s="497"/>
      <c r="NZC33" s="497"/>
      <c r="NZD33" s="497"/>
      <c r="NZE33" s="497"/>
      <c r="NZF33" s="497"/>
      <c r="NZG33" s="497"/>
      <c r="NZH33" s="497"/>
      <c r="NZI33" s="497"/>
      <c r="NZJ33" s="497"/>
      <c r="NZK33" s="497"/>
      <c r="NZL33" s="497"/>
      <c r="NZM33" s="497"/>
      <c r="NZN33" s="497"/>
      <c r="NZO33" s="497"/>
      <c r="NZP33" s="497"/>
      <c r="NZQ33" s="497"/>
      <c r="NZR33" s="497"/>
      <c r="NZS33" s="497"/>
      <c r="NZT33" s="497"/>
      <c r="NZU33" s="497"/>
      <c r="NZV33" s="497"/>
      <c r="NZW33" s="497"/>
      <c r="NZX33" s="497"/>
      <c r="NZY33" s="497"/>
      <c r="NZZ33" s="497"/>
      <c r="OAA33" s="497"/>
      <c r="OAB33" s="497"/>
      <c r="OAC33" s="497"/>
      <c r="OAD33" s="497"/>
      <c r="OAE33" s="497"/>
      <c r="OAF33" s="497"/>
      <c r="OAG33" s="497"/>
      <c r="OAH33" s="497"/>
      <c r="OAI33" s="497"/>
      <c r="OAJ33" s="497"/>
      <c r="OAK33" s="497"/>
      <c r="OAL33" s="497"/>
      <c r="OAM33" s="497"/>
      <c r="OAN33" s="497"/>
      <c r="OAO33" s="497"/>
      <c r="OAP33" s="497"/>
      <c r="OAQ33" s="497"/>
      <c r="OAR33" s="497"/>
      <c r="OAS33" s="497"/>
      <c r="OAT33" s="497"/>
      <c r="OAU33" s="497"/>
      <c r="OAV33" s="497"/>
      <c r="OAW33" s="497"/>
      <c r="OAX33" s="497"/>
      <c r="OAY33" s="497"/>
      <c r="OAZ33" s="497"/>
      <c r="OBA33" s="497"/>
      <c r="OBB33" s="497"/>
      <c r="OBC33" s="497"/>
      <c r="OBD33" s="497"/>
      <c r="OBE33" s="497"/>
      <c r="OBF33" s="497"/>
      <c r="OBG33" s="497"/>
      <c r="OBH33" s="497"/>
      <c r="OBI33" s="497"/>
      <c r="OBJ33" s="497"/>
      <c r="OBK33" s="497"/>
      <c r="OBL33" s="497"/>
      <c r="OBM33" s="497"/>
      <c r="OBN33" s="497"/>
      <c r="OBO33" s="497"/>
      <c r="OBP33" s="497"/>
      <c r="OBQ33" s="497"/>
      <c r="OBR33" s="497"/>
      <c r="OBS33" s="497"/>
      <c r="OBT33" s="497"/>
      <c r="OBU33" s="497"/>
      <c r="OBV33" s="497"/>
      <c r="OBW33" s="497"/>
      <c r="OBX33" s="497"/>
      <c r="OBY33" s="497"/>
      <c r="OBZ33" s="497"/>
      <c r="OCA33" s="497"/>
      <c r="OCB33" s="497"/>
      <c r="OCC33" s="497"/>
      <c r="OCD33" s="497"/>
      <c r="OCE33" s="497"/>
      <c r="OCF33" s="497"/>
      <c r="OCG33" s="497"/>
      <c r="OCH33" s="497"/>
      <c r="OCI33" s="497"/>
      <c r="OCJ33" s="497"/>
      <c r="OCK33" s="497"/>
      <c r="OCL33" s="497"/>
      <c r="OCM33" s="497"/>
      <c r="OCN33" s="497"/>
      <c r="OCO33" s="497"/>
      <c r="OCP33" s="497"/>
      <c r="OCQ33" s="497"/>
      <c r="OCR33" s="497"/>
      <c r="OCS33" s="497"/>
      <c r="OCT33" s="497"/>
      <c r="OCU33" s="497"/>
      <c r="OCV33" s="497"/>
      <c r="OCW33" s="497"/>
      <c r="OCX33" s="497"/>
      <c r="OCY33" s="497"/>
      <c r="OCZ33" s="497"/>
      <c r="ODA33" s="497"/>
      <c r="ODB33" s="497"/>
      <c r="ODC33" s="497"/>
      <c r="ODD33" s="497"/>
      <c r="ODE33" s="497"/>
      <c r="ODF33" s="497"/>
      <c r="ODG33" s="497"/>
      <c r="ODH33" s="497"/>
      <c r="ODI33" s="497"/>
      <c r="ODJ33" s="497"/>
      <c r="ODK33" s="497"/>
      <c r="ODL33" s="497"/>
      <c r="ODM33" s="497"/>
      <c r="ODN33" s="497"/>
      <c r="ODO33" s="497"/>
      <c r="ODP33" s="497"/>
      <c r="ODQ33" s="497"/>
      <c r="ODR33" s="497"/>
      <c r="ODS33" s="497"/>
      <c r="ODT33" s="497"/>
      <c r="ODU33" s="497"/>
      <c r="ODV33" s="497"/>
      <c r="ODW33" s="497"/>
      <c r="ODX33" s="497"/>
      <c r="ODY33" s="497"/>
      <c r="ODZ33" s="497"/>
      <c r="OEA33" s="497"/>
      <c r="OEB33" s="497"/>
      <c r="OEC33" s="497"/>
      <c r="OED33" s="497"/>
      <c r="OEE33" s="497"/>
      <c r="OEF33" s="497"/>
      <c r="OEG33" s="497"/>
      <c r="OEH33" s="497"/>
      <c r="OEI33" s="497"/>
      <c r="OEJ33" s="497"/>
      <c r="OEK33" s="497"/>
      <c r="OEL33" s="497"/>
      <c r="OEM33" s="497"/>
      <c r="OEN33" s="497"/>
      <c r="OEO33" s="497"/>
      <c r="OEP33" s="497"/>
      <c r="OEQ33" s="497"/>
      <c r="OER33" s="497"/>
      <c r="OES33" s="497"/>
      <c r="OET33" s="497"/>
      <c r="OEU33" s="497"/>
      <c r="OEV33" s="497"/>
      <c r="OEW33" s="497"/>
      <c r="OEX33" s="497"/>
      <c r="OEY33" s="497"/>
      <c r="OEZ33" s="497"/>
      <c r="OFA33" s="497"/>
      <c r="OFB33" s="497"/>
      <c r="OFC33" s="497"/>
      <c r="OFD33" s="497"/>
      <c r="OFE33" s="497"/>
      <c r="OFF33" s="497"/>
      <c r="OFG33" s="497"/>
      <c r="OFH33" s="497"/>
      <c r="OFI33" s="497"/>
      <c r="OFJ33" s="497"/>
      <c r="OFK33" s="497"/>
      <c r="OFL33" s="497"/>
      <c r="OFM33" s="497"/>
      <c r="OFN33" s="497"/>
      <c r="OFO33" s="497"/>
      <c r="OFP33" s="497"/>
      <c r="OFQ33" s="497"/>
      <c r="OFR33" s="497"/>
      <c r="OFS33" s="497"/>
      <c r="OFT33" s="497"/>
      <c r="OFU33" s="497"/>
      <c r="OFV33" s="497"/>
      <c r="OFW33" s="497"/>
      <c r="OFX33" s="497"/>
      <c r="OFY33" s="497"/>
      <c r="OFZ33" s="497"/>
      <c r="OGA33" s="497"/>
      <c r="OGB33" s="497"/>
      <c r="OGC33" s="497"/>
      <c r="OGD33" s="497"/>
      <c r="OGE33" s="497"/>
      <c r="OGF33" s="497"/>
      <c r="OGG33" s="497"/>
      <c r="OGH33" s="497"/>
      <c r="OGI33" s="497"/>
      <c r="OGJ33" s="497"/>
      <c r="OGK33" s="497"/>
      <c r="OGL33" s="497"/>
      <c r="OGM33" s="497"/>
      <c r="OGN33" s="497"/>
      <c r="OGO33" s="497"/>
      <c r="OGP33" s="497"/>
      <c r="OGQ33" s="497"/>
      <c r="OGR33" s="497"/>
      <c r="OGS33" s="497"/>
      <c r="OGT33" s="497"/>
      <c r="OGU33" s="497"/>
      <c r="OGV33" s="497"/>
      <c r="OGW33" s="497"/>
      <c r="OGX33" s="497"/>
      <c r="OGY33" s="497"/>
      <c r="OGZ33" s="497"/>
      <c r="OHA33" s="497"/>
      <c r="OHB33" s="497"/>
      <c r="OHC33" s="497"/>
      <c r="OHD33" s="497"/>
      <c r="OHE33" s="497"/>
      <c r="OHF33" s="497"/>
      <c r="OHG33" s="497"/>
      <c r="OHH33" s="497"/>
      <c r="OHI33" s="497"/>
      <c r="OHJ33" s="497"/>
      <c r="OHK33" s="497"/>
      <c r="OHL33" s="497"/>
      <c r="OHM33" s="497"/>
      <c r="OHN33" s="497"/>
      <c r="OHO33" s="497"/>
      <c r="OHP33" s="497"/>
      <c r="OHQ33" s="497"/>
      <c r="OHR33" s="497"/>
      <c r="OHS33" s="497"/>
      <c r="OHT33" s="497"/>
      <c r="OHU33" s="497"/>
      <c r="OHV33" s="497"/>
      <c r="OHW33" s="497"/>
      <c r="OHX33" s="497"/>
      <c r="OHY33" s="497"/>
      <c r="OHZ33" s="497"/>
      <c r="OIA33" s="497"/>
      <c r="OIB33" s="497"/>
      <c r="OIC33" s="497"/>
      <c r="OID33" s="497"/>
      <c r="OIE33" s="497"/>
      <c r="OIF33" s="497"/>
      <c r="OIG33" s="497"/>
      <c r="OIH33" s="497"/>
      <c r="OII33" s="497"/>
      <c r="OIJ33" s="497"/>
      <c r="OIK33" s="497"/>
      <c r="OIL33" s="497"/>
      <c r="OIM33" s="497"/>
      <c r="OIN33" s="497"/>
      <c r="OIO33" s="497"/>
      <c r="OIP33" s="497"/>
      <c r="OIQ33" s="497"/>
      <c r="OIR33" s="497"/>
      <c r="OIS33" s="497"/>
      <c r="OIT33" s="497"/>
      <c r="OIU33" s="497"/>
      <c r="OIV33" s="497"/>
      <c r="OIW33" s="497"/>
      <c r="OIX33" s="497"/>
      <c r="OIY33" s="497"/>
      <c r="OIZ33" s="497"/>
      <c r="OJA33" s="497"/>
      <c r="OJB33" s="497"/>
      <c r="OJC33" s="497"/>
      <c r="OJD33" s="497"/>
      <c r="OJE33" s="497"/>
      <c r="OJF33" s="497"/>
      <c r="OJG33" s="497"/>
      <c r="OJH33" s="497"/>
      <c r="OJI33" s="497"/>
      <c r="OJJ33" s="497"/>
      <c r="OJK33" s="497"/>
      <c r="OJL33" s="497"/>
      <c r="OJM33" s="497"/>
      <c r="OJN33" s="497"/>
      <c r="OJO33" s="497"/>
      <c r="OJP33" s="497"/>
      <c r="OJQ33" s="497"/>
      <c r="OJR33" s="497"/>
      <c r="OJS33" s="497"/>
      <c r="OJT33" s="497"/>
      <c r="OJU33" s="497"/>
      <c r="OJV33" s="497"/>
      <c r="OJW33" s="497"/>
      <c r="OJX33" s="497"/>
      <c r="OJY33" s="497"/>
      <c r="OJZ33" s="497"/>
      <c r="OKA33" s="497"/>
      <c r="OKB33" s="497"/>
      <c r="OKC33" s="497"/>
      <c r="OKD33" s="497"/>
      <c r="OKE33" s="497"/>
      <c r="OKF33" s="497"/>
      <c r="OKG33" s="497"/>
      <c r="OKH33" s="497"/>
      <c r="OKI33" s="497"/>
      <c r="OKJ33" s="497"/>
      <c r="OKK33" s="497"/>
      <c r="OKL33" s="497"/>
      <c r="OKM33" s="497"/>
      <c r="OKN33" s="497"/>
      <c r="OKO33" s="497"/>
      <c r="OKP33" s="497"/>
      <c r="OKQ33" s="497"/>
      <c r="OKR33" s="497"/>
      <c r="OKS33" s="497"/>
      <c r="OKT33" s="497"/>
      <c r="OKU33" s="497"/>
      <c r="OKV33" s="497"/>
      <c r="OKW33" s="497"/>
      <c r="OKX33" s="497"/>
      <c r="OKY33" s="497"/>
      <c r="OKZ33" s="497"/>
      <c r="OLA33" s="497"/>
      <c r="OLB33" s="497"/>
      <c r="OLC33" s="497"/>
      <c r="OLD33" s="497"/>
      <c r="OLE33" s="497"/>
      <c r="OLF33" s="497"/>
      <c r="OLG33" s="497"/>
      <c r="OLH33" s="497"/>
      <c r="OLI33" s="497"/>
      <c r="OLJ33" s="497"/>
      <c r="OLK33" s="497"/>
      <c r="OLL33" s="497"/>
      <c r="OLM33" s="497"/>
      <c r="OLN33" s="497"/>
      <c r="OLO33" s="497"/>
      <c r="OLP33" s="497"/>
      <c r="OLQ33" s="497"/>
      <c r="OLR33" s="497"/>
      <c r="OLS33" s="497"/>
      <c r="OLT33" s="497"/>
      <c r="OLU33" s="497"/>
      <c r="OLV33" s="497"/>
      <c r="OLW33" s="497"/>
      <c r="OLX33" s="497"/>
      <c r="OLY33" s="497"/>
      <c r="OLZ33" s="497"/>
      <c r="OMA33" s="497"/>
      <c r="OMB33" s="497"/>
      <c r="OMC33" s="497"/>
      <c r="OMD33" s="497"/>
      <c r="OME33" s="497"/>
      <c r="OMF33" s="497"/>
      <c r="OMG33" s="497"/>
      <c r="OMH33" s="497"/>
      <c r="OMI33" s="497"/>
      <c r="OMJ33" s="497"/>
      <c r="OMK33" s="497"/>
      <c r="OML33" s="497"/>
      <c r="OMM33" s="497"/>
      <c r="OMN33" s="497"/>
      <c r="OMO33" s="497"/>
      <c r="OMP33" s="497"/>
      <c r="OMQ33" s="497"/>
      <c r="OMR33" s="497"/>
      <c r="OMS33" s="497"/>
      <c r="OMT33" s="497"/>
      <c r="OMU33" s="497"/>
      <c r="OMV33" s="497"/>
      <c r="OMW33" s="497"/>
      <c r="OMX33" s="497"/>
      <c r="OMY33" s="497"/>
      <c r="OMZ33" s="497"/>
      <c r="ONA33" s="497"/>
      <c r="ONB33" s="497"/>
      <c r="ONC33" s="497"/>
      <c r="OND33" s="497"/>
      <c r="ONE33" s="497"/>
      <c r="ONF33" s="497"/>
      <c r="ONG33" s="497"/>
      <c r="ONH33" s="497"/>
      <c r="ONI33" s="497"/>
      <c r="ONJ33" s="497"/>
      <c r="ONK33" s="497"/>
      <c r="ONL33" s="497"/>
      <c r="ONM33" s="497"/>
      <c r="ONN33" s="497"/>
      <c r="ONO33" s="497"/>
      <c r="ONP33" s="497"/>
      <c r="ONQ33" s="497"/>
      <c r="ONR33" s="497"/>
      <c r="ONS33" s="497"/>
      <c r="ONT33" s="497"/>
      <c r="ONU33" s="497"/>
      <c r="ONV33" s="497"/>
      <c r="ONW33" s="497"/>
      <c r="ONX33" s="497"/>
      <c r="ONY33" s="497"/>
      <c r="ONZ33" s="497"/>
      <c r="OOA33" s="497"/>
      <c r="OOB33" s="497"/>
      <c r="OOC33" s="497"/>
      <c r="OOD33" s="497"/>
      <c r="OOE33" s="497"/>
      <c r="OOF33" s="497"/>
      <c r="OOG33" s="497"/>
      <c r="OOH33" s="497"/>
      <c r="OOI33" s="497"/>
      <c r="OOJ33" s="497"/>
      <c r="OOK33" s="497"/>
      <c r="OOL33" s="497"/>
      <c r="OOM33" s="497"/>
      <c r="OON33" s="497"/>
      <c r="OOO33" s="497"/>
      <c r="OOP33" s="497"/>
      <c r="OOQ33" s="497"/>
      <c r="OOR33" s="497"/>
      <c r="OOS33" s="497"/>
      <c r="OOT33" s="497"/>
      <c r="OOU33" s="497"/>
      <c r="OOV33" s="497"/>
      <c r="OOW33" s="497"/>
      <c r="OOX33" s="497"/>
      <c r="OOY33" s="497"/>
      <c r="OOZ33" s="497"/>
      <c r="OPA33" s="497"/>
      <c r="OPB33" s="497"/>
      <c r="OPC33" s="497"/>
      <c r="OPD33" s="497"/>
      <c r="OPE33" s="497"/>
      <c r="OPF33" s="497"/>
      <c r="OPG33" s="497"/>
      <c r="OPH33" s="497"/>
      <c r="OPI33" s="497"/>
      <c r="OPJ33" s="497"/>
      <c r="OPK33" s="497"/>
      <c r="OPL33" s="497"/>
      <c r="OPM33" s="497"/>
      <c r="OPN33" s="497"/>
      <c r="OPO33" s="497"/>
      <c r="OPP33" s="497"/>
      <c r="OPQ33" s="497"/>
      <c r="OPR33" s="497"/>
      <c r="OPS33" s="497"/>
      <c r="OPT33" s="497"/>
      <c r="OPU33" s="497"/>
      <c r="OPV33" s="497"/>
      <c r="OPW33" s="497"/>
      <c r="OPX33" s="497"/>
      <c r="OPY33" s="497"/>
      <c r="OPZ33" s="497"/>
      <c r="OQA33" s="497"/>
      <c r="OQB33" s="497"/>
      <c r="OQC33" s="497"/>
      <c r="OQD33" s="497"/>
      <c r="OQE33" s="497"/>
      <c r="OQF33" s="497"/>
      <c r="OQG33" s="497"/>
      <c r="OQH33" s="497"/>
      <c r="OQI33" s="497"/>
      <c r="OQJ33" s="497"/>
      <c r="OQK33" s="497"/>
      <c r="OQL33" s="497"/>
      <c r="OQM33" s="497"/>
      <c r="OQN33" s="497"/>
      <c r="OQO33" s="497"/>
      <c r="OQP33" s="497"/>
      <c r="OQQ33" s="497"/>
      <c r="OQR33" s="497"/>
      <c r="OQS33" s="497"/>
      <c r="OQT33" s="497"/>
      <c r="OQU33" s="497"/>
      <c r="OQV33" s="497"/>
      <c r="OQW33" s="497"/>
      <c r="OQX33" s="497"/>
      <c r="OQY33" s="497"/>
      <c r="OQZ33" s="497"/>
      <c r="ORA33" s="497"/>
      <c r="ORB33" s="497"/>
      <c r="ORC33" s="497"/>
      <c r="ORD33" s="497"/>
      <c r="ORE33" s="497"/>
      <c r="ORF33" s="497"/>
      <c r="ORG33" s="497"/>
      <c r="ORH33" s="497"/>
      <c r="ORI33" s="497"/>
      <c r="ORJ33" s="497"/>
      <c r="ORK33" s="497"/>
      <c r="ORL33" s="497"/>
      <c r="ORM33" s="497"/>
      <c r="ORN33" s="497"/>
      <c r="ORO33" s="497"/>
      <c r="ORP33" s="497"/>
      <c r="ORQ33" s="497"/>
      <c r="ORR33" s="497"/>
      <c r="ORS33" s="497"/>
      <c r="ORT33" s="497"/>
      <c r="ORU33" s="497"/>
      <c r="ORV33" s="497"/>
      <c r="ORW33" s="497"/>
      <c r="ORX33" s="497"/>
      <c r="ORY33" s="497"/>
      <c r="ORZ33" s="497"/>
      <c r="OSA33" s="497"/>
      <c r="OSB33" s="497"/>
      <c r="OSC33" s="497"/>
      <c r="OSD33" s="497"/>
      <c r="OSE33" s="497"/>
      <c r="OSF33" s="497"/>
      <c r="OSG33" s="497"/>
      <c r="OSH33" s="497"/>
      <c r="OSI33" s="497"/>
      <c r="OSJ33" s="497"/>
      <c r="OSK33" s="497"/>
      <c r="OSL33" s="497"/>
      <c r="OSM33" s="497"/>
      <c r="OSN33" s="497"/>
      <c r="OSO33" s="497"/>
      <c r="OSP33" s="497"/>
      <c r="OSQ33" s="497"/>
      <c r="OSR33" s="497"/>
      <c r="OSS33" s="497"/>
      <c r="OST33" s="497"/>
      <c r="OSU33" s="497"/>
      <c r="OSV33" s="497"/>
      <c r="OSW33" s="497"/>
      <c r="OSX33" s="497"/>
      <c r="OSY33" s="497"/>
      <c r="OSZ33" s="497"/>
      <c r="OTA33" s="497"/>
      <c r="OTB33" s="497"/>
      <c r="OTC33" s="497"/>
      <c r="OTD33" s="497"/>
      <c r="OTE33" s="497"/>
      <c r="OTF33" s="497"/>
      <c r="OTG33" s="497"/>
      <c r="OTH33" s="497"/>
      <c r="OTI33" s="497"/>
      <c r="OTJ33" s="497"/>
      <c r="OTK33" s="497"/>
      <c r="OTL33" s="497"/>
      <c r="OTM33" s="497"/>
      <c r="OTN33" s="497"/>
      <c r="OTO33" s="497"/>
      <c r="OTP33" s="497"/>
      <c r="OTQ33" s="497"/>
      <c r="OTR33" s="497"/>
      <c r="OTS33" s="497"/>
      <c r="OTT33" s="497"/>
      <c r="OTU33" s="497"/>
      <c r="OTV33" s="497"/>
      <c r="OTW33" s="497"/>
      <c r="OTX33" s="497"/>
      <c r="OTY33" s="497"/>
      <c r="OTZ33" s="497"/>
      <c r="OUA33" s="497"/>
      <c r="OUB33" s="497"/>
      <c r="OUC33" s="497"/>
      <c r="OUD33" s="497"/>
      <c r="OUE33" s="497"/>
      <c r="OUF33" s="497"/>
      <c r="OUG33" s="497"/>
      <c r="OUH33" s="497"/>
      <c r="OUI33" s="497"/>
      <c r="OUJ33" s="497"/>
      <c r="OUK33" s="497"/>
      <c r="OUL33" s="497"/>
      <c r="OUM33" s="497"/>
      <c r="OUN33" s="497"/>
      <c r="OUO33" s="497"/>
      <c r="OUP33" s="497"/>
      <c r="OUQ33" s="497"/>
      <c r="OUR33" s="497"/>
      <c r="OUS33" s="497"/>
      <c r="OUT33" s="497"/>
      <c r="OUU33" s="497"/>
      <c r="OUV33" s="497"/>
      <c r="OUW33" s="497"/>
      <c r="OUX33" s="497"/>
      <c r="OUY33" s="497"/>
      <c r="OUZ33" s="497"/>
      <c r="OVA33" s="497"/>
      <c r="OVB33" s="497"/>
      <c r="OVC33" s="497"/>
      <c r="OVD33" s="497"/>
      <c r="OVE33" s="497"/>
      <c r="OVF33" s="497"/>
      <c r="OVG33" s="497"/>
      <c r="OVH33" s="497"/>
      <c r="OVI33" s="497"/>
      <c r="OVJ33" s="497"/>
      <c r="OVK33" s="497"/>
      <c r="OVL33" s="497"/>
      <c r="OVM33" s="497"/>
      <c r="OVN33" s="497"/>
      <c r="OVO33" s="497"/>
      <c r="OVP33" s="497"/>
      <c r="OVQ33" s="497"/>
      <c r="OVR33" s="497"/>
      <c r="OVS33" s="497"/>
      <c r="OVT33" s="497"/>
      <c r="OVU33" s="497"/>
      <c r="OVV33" s="497"/>
      <c r="OVW33" s="497"/>
      <c r="OVX33" s="497"/>
      <c r="OVY33" s="497"/>
      <c r="OVZ33" s="497"/>
      <c r="OWA33" s="497"/>
      <c r="OWB33" s="497"/>
      <c r="OWC33" s="497"/>
      <c r="OWD33" s="497"/>
      <c r="OWE33" s="497"/>
      <c r="OWF33" s="497"/>
      <c r="OWG33" s="497"/>
      <c r="OWH33" s="497"/>
      <c r="OWI33" s="497"/>
      <c r="OWJ33" s="497"/>
      <c r="OWK33" s="497"/>
      <c r="OWL33" s="497"/>
      <c r="OWM33" s="497"/>
      <c r="OWN33" s="497"/>
      <c r="OWO33" s="497"/>
      <c r="OWP33" s="497"/>
      <c r="OWQ33" s="497"/>
      <c r="OWR33" s="497"/>
      <c r="OWS33" s="497"/>
      <c r="OWT33" s="497"/>
      <c r="OWU33" s="497"/>
      <c r="OWV33" s="497"/>
      <c r="OWW33" s="497"/>
      <c r="OWX33" s="497"/>
      <c r="OWY33" s="497"/>
      <c r="OWZ33" s="497"/>
      <c r="OXA33" s="497"/>
      <c r="OXB33" s="497"/>
      <c r="OXC33" s="497"/>
      <c r="OXD33" s="497"/>
      <c r="OXE33" s="497"/>
      <c r="OXF33" s="497"/>
      <c r="OXG33" s="497"/>
      <c r="OXH33" s="497"/>
      <c r="OXI33" s="497"/>
      <c r="OXJ33" s="497"/>
      <c r="OXK33" s="497"/>
      <c r="OXL33" s="497"/>
      <c r="OXM33" s="497"/>
      <c r="OXN33" s="497"/>
      <c r="OXO33" s="497"/>
      <c r="OXP33" s="497"/>
      <c r="OXQ33" s="497"/>
      <c r="OXR33" s="497"/>
      <c r="OXS33" s="497"/>
      <c r="OXT33" s="497"/>
      <c r="OXU33" s="497"/>
      <c r="OXV33" s="497"/>
      <c r="OXW33" s="497"/>
      <c r="OXX33" s="497"/>
      <c r="OXY33" s="497"/>
      <c r="OXZ33" s="497"/>
      <c r="OYA33" s="497"/>
      <c r="OYB33" s="497"/>
      <c r="OYC33" s="497"/>
      <c r="OYD33" s="497"/>
      <c r="OYE33" s="497"/>
      <c r="OYF33" s="497"/>
      <c r="OYG33" s="497"/>
      <c r="OYH33" s="497"/>
      <c r="OYI33" s="497"/>
      <c r="OYJ33" s="497"/>
      <c r="OYK33" s="497"/>
      <c r="OYL33" s="497"/>
      <c r="OYM33" s="497"/>
      <c r="OYN33" s="497"/>
      <c r="OYO33" s="497"/>
      <c r="OYP33" s="497"/>
      <c r="OYQ33" s="497"/>
      <c r="OYR33" s="497"/>
      <c r="OYS33" s="497"/>
      <c r="OYT33" s="497"/>
      <c r="OYU33" s="497"/>
      <c r="OYV33" s="497"/>
      <c r="OYW33" s="497"/>
      <c r="OYX33" s="497"/>
      <c r="OYY33" s="497"/>
      <c r="OYZ33" s="497"/>
      <c r="OZA33" s="497"/>
      <c r="OZB33" s="497"/>
      <c r="OZC33" s="497"/>
      <c r="OZD33" s="497"/>
      <c r="OZE33" s="497"/>
      <c r="OZF33" s="497"/>
      <c r="OZG33" s="497"/>
      <c r="OZH33" s="497"/>
      <c r="OZI33" s="497"/>
      <c r="OZJ33" s="497"/>
      <c r="OZK33" s="497"/>
      <c r="OZL33" s="497"/>
      <c r="OZM33" s="497"/>
      <c r="OZN33" s="497"/>
      <c r="OZO33" s="497"/>
      <c r="OZP33" s="497"/>
      <c r="OZQ33" s="497"/>
      <c r="OZR33" s="497"/>
      <c r="OZS33" s="497"/>
      <c r="OZT33" s="497"/>
      <c r="OZU33" s="497"/>
      <c r="OZV33" s="497"/>
      <c r="OZW33" s="497"/>
      <c r="OZX33" s="497"/>
      <c r="OZY33" s="497"/>
      <c r="OZZ33" s="497"/>
      <c r="PAA33" s="497"/>
      <c r="PAB33" s="497"/>
      <c r="PAC33" s="497"/>
      <c r="PAD33" s="497"/>
      <c r="PAE33" s="497"/>
      <c r="PAF33" s="497"/>
      <c r="PAG33" s="497"/>
      <c r="PAH33" s="497"/>
      <c r="PAI33" s="497"/>
      <c r="PAJ33" s="497"/>
      <c r="PAK33" s="497"/>
      <c r="PAL33" s="497"/>
      <c r="PAM33" s="497"/>
      <c r="PAN33" s="497"/>
      <c r="PAO33" s="497"/>
      <c r="PAP33" s="497"/>
      <c r="PAQ33" s="497"/>
      <c r="PAR33" s="497"/>
      <c r="PAS33" s="497"/>
      <c r="PAT33" s="497"/>
      <c r="PAU33" s="497"/>
      <c r="PAV33" s="497"/>
      <c r="PAW33" s="497"/>
      <c r="PAX33" s="497"/>
      <c r="PAY33" s="497"/>
      <c r="PAZ33" s="497"/>
      <c r="PBA33" s="497"/>
      <c r="PBB33" s="497"/>
      <c r="PBC33" s="497"/>
      <c r="PBD33" s="497"/>
      <c r="PBE33" s="497"/>
      <c r="PBF33" s="497"/>
      <c r="PBG33" s="497"/>
      <c r="PBH33" s="497"/>
      <c r="PBI33" s="497"/>
      <c r="PBJ33" s="497"/>
      <c r="PBK33" s="497"/>
      <c r="PBL33" s="497"/>
      <c r="PBM33" s="497"/>
      <c r="PBN33" s="497"/>
      <c r="PBO33" s="497"/>
      <c r="PBP33" s="497"/>
      <c r="PBQ33" s="497"/>
      <c r="PBR33" s="497"/>
      <c r="PBS33" s="497"/>
      <c r="PBT33" s="497"/>
      <c r="PBU33" s="497"/>
      <c r="PBV33" s="497"/>
      <c r="PBW33" s="497"/>
      <c r="PBX33" s="497"/>
      <c r="PBY33" s="497"/>
      <c r="PBZ33" s="497"/>
      <c r="PCA33" s="497"/>
      <c r="PCB33" s="497"/>
      <c r="PCC33" s="497"/>
      <c r="PCD33" s="497"/>
      <c r="PCE33" s="497"/>
      <c r="PCF33" s="497"/>
      <c r="PCG33" s="497"/>
      <c r="PCH33" s="497"/>
      <c r="PCI33" s="497"/>
      <c r="PCJ33" s="497"/>
      <c r="PCK33" s="497"/>
      <c r="PCL33" s="497"/>
      <c r="PCM33" s="497"/>
      <c r="PCN33" s="497"/>
      <c r="PCO33" s="497"/>
      <c r="PCP33" s="497"/>
      <c r="PCQ33" s="497"/>
      <c r="PCR33" s="497"/>
      <c r="PCS33" s="497"/>
      <c r="PCT33" s="497"/>
      <c r="PCU33" s="497"/>
      <c r="PCV33" s="497"/>
      <c r="PCW33" s="497"/>
      <c r="PCX33" s="497"/>
      <c r="PCY33" s="497"/>
      <c r="PCZ33" s="497"/>
      <c r="PDA33" s="497"/>
      <c r="PDB33" s="497"/>
      <c r="PDC33" s="497"/>
      <c r="PDD33" s="497"/>
      <c r="PDE33" s="497"/>
      <c r="PDF33" s="497"/>
      <c r="PDG33" s="497"/>
      <c r="PDH33" s="497"/>
      <c r="PDI33" s="497"/>
      <c r="PDJ33" s="497"/>
      <c r="PDK33" s="497"/>
      <c r="PDL33" s="497"/>
      <c r="PDM33" s="497"/>
      <c r="PDN33" s="497"/>
      <c r="PDO33" s="497"/>
      <c r="PDP33" s="497"/>
      <c r="PDQ33" s="497"/>
      <c r="PDR33" s="497"/>
      <c r="PDS33" s="497"/>
      <c r="PDT33" s="497"/>
      <c r="PDU33" s="497"/>
      <c r="PDV33" s="497"/>
      <c r="PDW33" s="497"/>
      <c r="PDX33" s="497"/>
      <c r="PDY33" s="497"/>
      <c r="PDZ33" s="497"/>
      <c r="PEA33" s="497"/>
      <c r="PEB33" s="497"/>
      <c r="PEC33" s="497"/>
      <c r="PED33" s="497"/>
      <c r="PEE33" s="497"/>
      <c r="PEF33" s="497"/>
      <c r="PEG33" s="497"/>
      <c r="PEH33" s="497"/>
      <c r="PEI33" s="497"/>
      <c r="PEJ33" s="497"/>
      <c r="PEK33" s="497"/>
      <c r="PEL33" s="497"/>
      <c r="PEM33" s="497"/>
      <c r="PEN33" s="497"/>
      <c r="PEO33" s="497"/>
      <c r="PEP33" s="497"/>
      <c r="PEQ33" s="497"/>
      <c r="PER33" s="497"/>
      <c r="PES33" s="497"/>
      <c r="PET33" s="497"/>
      <c r="PEU33" s="497"/>
      <c r="PEV33" s="497"/>
      <c r="PEW33" s="497"/>
      <c r="PEX33" s="497"/>
      <c r="PEY33" s="497"/>
      <c r="PEZ33" s="497"/>
      <c r="PFA33" s="497"/>
      <c r="PFB33" s="497"/>
      <c r="PFC33" s="497"/>
      <c r="PFD33" s="497"/>
      <c r="PFE33" s="497"/>
      <c r="PFF33" s="497"/>
      <c r="PFG33" s="497"/>
      <c r="PFH33" s="497"/>
      <c r="PFI33" s="497"/>
      <c r="PFJ33" s="497"/>
      <c r="PFK33" s="497"/>
      <c r="PFL33" s="497"/>
      <c r="PFM33" s="497"/>
      <c r="PFN33" s="497"/>
      <c r="PFO33" s="497"/>
      <c r="PFP33" s="497"/>
      <c r="PFQ33" s="497"/>
      <c r="PFR33" s="497"/>
      <c r="PFS33" s="497"/>
      <c r="PFT33" s="497"/>
      <c r="PFU33" s="497"/>
      <c r="PFV33" s="497"/>
      <c r="PFW33" s="497"/>
      <c r="PFX33" s="497"/>
      <c r="PFY33" s="497"/>
      <c r="PFZ33" s="497"/>
      <c r="PGA33" s="497"/>
      <c r="PGB33" s="497"/>
      <c r="PGC33" s="497"/>
      <c r="PGD33" s="497"/>
      <c r="PGE33" s="497"/>
      <c r="PGF33" s="497"/>
      <c r="PGG33" s="497"/>
      <c r="PGH33" s="497"/>
      <c r="PGI33" s="497"/>
      <c r="PGJ33" s="497"/>
      <c r="PGK33" s="497"/>
      <c r="PGL33" s="497"/>
      <c r="PGM33" s="497"/>
      <c r="PGN33" s="497"/>
      <c r="PGO33" s="497"/>
      <c r="PGP33" s="497"/>
      <c r="PGQ33" s="497"/>
      <c r="PGR33" s="497"/>
      <c r="PGS33" s="497"/>
      <c r="PGT33" s="497"/>
      <c r="PGU33" s="497"/>
      <c r="PGV33" s="497"/>
      <c r="PGW33" s="497"/>
      <c r="PGX33" s="497"/>
      <c r="PGY33" s="497"/>
      <c r="PGZ33" s="497"/>
      <c r="PHA33" s="497"/>
      <c r="PHB33" s="497"/>
      <c r="PHC33" s="497"/>
      <c r="PHD33" s="497"/>
      <c r="PHE33" s="497"/>
      <c r="PHF33" s="497"/>
      <c r="PHG33" s="497"/>
      <c r="PHH33" s="497"/>
      <c r="PHI33" s="497"/>
      <c r="PHJ33" s="497"/>
      <c r="PHK33" s="497"/>
      <c r="PHL33" s="497"/>
      <c r="PHM33" s="497"/>
      <c r="PHN33" s="497"/>
      <c r="PHO33" s="497"/>
      <c r="PHP33" s="497"/>
      <c r="PHQ33" s="497"/>
      <c r="PHR33" s="497"/>
      <c r="PHS33" s="497"/>
      <c r="PHT33" s="497"/>
      <c r="PHU33" s="497"/>
      <c r="PHV33" s="497"/>
      <c r="PHW33" s="497"/>
      <c r="PHX33" s="497"/>
      <c r="PHY33" s="497"/>
      <c r="PHZ33" s="497"/>
      <c r="PIA33" s="497"/>
      <c r="PIB33" s="497"/>
      <c r="PIC33" s="497"/>
      <c r="PID33" s="497"/>
      <c r="PIE33" s="497"/>
      <c r="PIF33" s="497"/>
      <c r="PIG33" s="497"/>
      <c r="PIH33" s="497"/>
      <c r="PII33" s="497"/>
      <c r="PIJ33" s="497"/>
      <c r="PIK33" s="497"/>
      <c r="PIL33" s="497"/>
      <c r="PIM33" s="497"/>
      <c r="PIN33" s="497"/>
      <c r="PIO33" s="497"/>
      <c r="PIP33" s="497"/>
      <c r="PIQ33" s="497"/>
      <c r="PIR33" s="497"/>
      <c r="PIS33" s="497"/>
      <c r="PIT33" s="497"/>
      <c r="PIU33" s="497"/>
      <c r="PIV33" s="497"/>
      <c r="PIW33" s="497"/>
      <c r="PIX33" s="497"/>
      <c r="PIY33" s="497"/>
      <c r="PIZ33" s="497"/>
      <c r="PJA33" s="497"/>
      <c r="PJB33" s="497"/>
      <c r="PJC33" s="497"/>
      <c r="PJD33" s="497"/>
      <c r="PJE33" s="497"/>
      <c r="PJF33" s="497"/>
      <c r="PJG33" s="497"/>
      <c r="PJH33" s="497"/>
      <c r="PJI33" s="497"/>
      <c r="PJJ33" s="497"/>
      <c r="PJK33" s="497"/>
      <c r="PJL33" s="497"/>
      <c r="PJM33" s="497"/>
      <c r="PJN33" s="497"/>
      <c r="PJO33" s="497"/>
      <c r="PJP33" s="497"/>
      <c r="PJQ33" s="497"/>
      <c r="PJR33" s="497"/>
      <c r="PJS33" s="497"/>
      <c r="PJT33" s="497"/>
      <c r="PJU33" s="497"/>
      <c r="PJV33" s="497"/>
      <c r="PJW33" s="497"/>
      <c r="PJX33" s="497"/>
      <c r="PJY33" s="497"/>
      <c r="PJZ33" s="497"/>
      <c r="PKA33" s="497"/>
      <c r="PKB33" s="497"/>
      <c r="PKC33" s="497"/>
      <c r="PKD33" s="497"/>
      <c r="PKE33" s="497"/>
      <c r="PKF33" s="497"/>
      <c r="PKG33" s="497"/>
      <c r="PKH33" s="497"/>
      <c r="PKI33" s="497"/>
      <c r="PKJ33" s="497"/>
      <c r="PKK33" s="497"/>
      <c r="PKL33" s="497"/>
      <c r="PKM33" s="497"/>
      <c r="PKN33" s="497"/>
      <c r="PKO33" s="497"/>
      <c r="PKP33" s="497"/>
      <c r="PKQ33" s="497"/>
      <c r="PKR33" s="497"/>
      <c r="PKS33" s="497"/>
      <c r="PKT33" s="497"/>
      <c r="PKU33" s="497"/>
      <c r="PKV33" s="497"/>
      <c r="PKW33" s="497"/>
      <c r="PKX33" s="497"/>
      <c r="PKY33" s="497"/>
      <c r="PKZ33" s="497"/>
      <c r="PLA33" s="497"/>
      <c r="PLB33" s="497"/>
      <c r="PLC33" s="497"/>
      <c r="PLD33" s="497"/>
      <c r="PLE33" s="497"/>
      <c r="PLF33" s="497"/>
      <c r="PLG33" s="497"/>
      <c r="PLH33" s="497"/>
      <c r="PLI33" s="497"/>
      <c r="PLJ33" s="497"/>
      <c r="PLK33" s="497"/>
      <c r="PLL33" s="497"/>
      <c r="PLM33" s="497"/>
      <c r="PLN33" s="497"/>
      <c r="PLO33" s="497"/>
      <c r="PLP33" s="497"/>
      <c r="PLQ33" s="497"/>
      <c r="PLR33" s="497"/>
      <c r="PLS33" s="497"/>
      <c r="PLT33" s="497"/>
      <c r="PLU33" s="497"/>
      <c r="PLV33" s="497"/>
      <c r="PLW33" s="497"/>
      <c r="PLX33" s="497"/>
      <c r="PLY33" s="497"/>
      <c r="PLZ33" s="497"/>
      <c r="PMA33" s="497"/>
      <c r="PMB33" s="497"/>
      <c r="PMC33" s="497"/>
      <c r="PMD33" s="497"/>
      <c r="PME33" s="497"/>
      <c r="PMF33" s="497"/>
      <c r="PMG33" s="497"/>
      <c r="PMH33" s="497"/>
      <c r="PMI33" s="497"/>
      <c r="PMJ33" s="497"/>
      <c r="PMK33" s="497"/>
      <c r="PML33" s="497"/>
      <c r="PMM33" s="497"/>
      <c r="PMN33" s="497"/>
      <c r="PMO33" s="497"/>
      <c r="PMP33" s="497"/>
      <c r="PMQ33" s="497"/>
      <c r="PMR33" s="497"/>
      <c r="PMS33" s="497"/>
      <c r="PMT33" s="497"/>
      <c r="PMU33" s="497"/>
      <c r="PMV33" s="497"/>
      <c r="PMW33" s="497"/>
      <c r="PMX33" s="497"/>
      <c r="PMY33" s="497"/>
      <c r="PMZ33" s="497"/>
      <c r="PNA33" s="497"/>
      <c r="PNB33" s="497"/>
      <c r="PNC33" s="497"/>
      <c r="PND33" s="497"/>
      <c r="PNE33" s="497"/>
      <c r="PNF33" s="497"/>
      <c r="PNG33" s="497"/>
      <c r="PNH33" s="497"/>
      <c r="PNI33" s="497"/>
      <c r="PNJ33" s="497"/>
      <c r="PNK33" s="497"/>
      <c r="PNL33" s="497"/>
      <c r="PNM33" s="497"/>
      <c r="PNN33" s="497"/>
      <c r="PNO33" s="497"/>
      <c r="PNP33" s="497"/>
      <c r="PNQ33" s="497"/>
      <c r="PNR33" s="497"/>
      <c r="PNS33" s="497"/>
      <c r="PNT33" s="497"/>
      <c r="PNU33" s="497"/>
      <c r="PNV33" s="497"/>
      <c r="PNW33" s="497"/>
      <c r="PNX33" s="497"/>
      <c r="PNY33" s="497"/>
      <c r="PNZ33" s="497"/>
      <c r="POA33" s="497"/>
      <c r="POB33" s="497"/>
      <c r="POC33" s="497"/>
      <c r="POD33" s="497"/>
      <c r="POE33" s="497"/>
      <c r="POF33" s="497"/>
      <c r="POG33" s="497"/>
      <c r="POH33" s="497"/>
      <c r="POI33" s="497"/>
      <c r="POJ33" s="497"/>
      <c r="POK33" s="497"/>
      <c r="POL33" s="497"/>
      <c r="POM33" s="497"/>
      <c r="PON33" s="497"/>
      <c r="POO33" s="497"/>
      <c r="POP33" s="497"/>
      <c r="POQ33" s="497"/>
      <c r="POR33" s="497"/>
      <c r="POS33" s="497"/>
      <c r="POT33" s="497"/>
      <c r="POU33" s="497"/>
      <c r="POV33" s="497"/>
      <c r="POW33" s="497"/>
      <c r="POX33" s="497"/>
      <c r="POY33" s="497"/>
      <c r="POZ33" s="497"/>
      <c r="PPA33" s="497"/>
      <c r="PPB33" s="497"/>
      <c r="PPC33" s="497"/>
      <c r="PPD33" s="497"/>
      <c r="PPE33" s="497"/>
      <c r="PPF33" s="497"/>
      <c r="PPG33" s="497"/>
      <c r="PPH33" s="497"/>
      <c r="PPI33" s="497"/>
      <c r="PPJ33" s="497"/>
      <c r="PPK33" s="497"/>
      <c r="PPL33" s="497"/>
      <c r="PPM33" s="497"/>
      <c r="PPN33" s="497"/>
      <c r="PPO33" s="497"/>
      <c r="PPP33" s="497"/>
      <c r="PPQ33" s="497"/>
      <c r="PPR33" s="497"/>
      <c r="PPS33" s="497"/>
      <c r="PPT33" s="497"/>
      <c r="PPU33" s="497"/>
      <c r="PPV33" s="497"/>
      <c r="PPW33" s="497"/>
      <c r="PPX33" s="497"/>
      <c r="PPY33" s="497"/>
      <c r="PPZ33" s="497"/>
      <c r="PQA33" s="497"/>
      <c r="PQB33" s="497"/>
      <c r="PQC33" s="497"/>
      <c r="PQD33" s="497"/>
      <c r="PQE33" s="497"/>
      <c r="PQF33" s="497"/>
      <c r="PQG33" s="497"/>
      <c r="PQH33" s="497"/>
      <c r="PQI33" s="497"/>
      <c r="PQJ33" s="497"/>
      <c r="PQK33" s="497"/>
      <c r="PQL33" s="497"/>
      <c r="PQM33" s="497"/>
      <c r="PQN33" s="497"/>
      <c r="PQO33" s="497"/>
      <c r="PQP33" s="497"/>
      <c r="PQQ33" s="497"/>
      <c r="PQR33" s="497"/>
      <c r="PQS33" s="497"/>
      <c r="PQT33" s="497"/>
      <c r="PQU33" s="497"/>
      <c r="PQV33" s="497"/>
      <c r="PQW33" s="497"/>
      <c r="PQX33" s="497"/>
      <c r="PQY33" s="497"/>
      <c r="PQZ33" s="497"/>
      <c r="PRA33" s="497"/>
      <c r="PRB33" s="497"/>
      <c r="PRC33" s="497"/>
      <c r="PRD33" s="497"/>
      <c r="PRE33" s="497"/>
      <c r="PRF33" s="497"/>
      <c r="PRG33" s="497"/>
      <c r="PRH33" s="497"/>
      <c r="PRI33" s="497"/>
      <c r="PRJ33" s="497"/>
      <c r="PRK33" s="497"/>
      <c r="PRL33" s="497"/>
      <c r="PRM33" s="497"/>
      <c r="PRN33" s="497"/>
      <c r="PRO33" s="497"/>
      <c r="PRP33" s="497"/>
      <c r="PRQ33" s="497"/>
      <c r="PRR33" s="497"/>
      <c r="PRS33" s="497"/>
      <c r="PRT33" s="497"/>
      <c r="PRU33" s="497"/>
      <c r="PRV33" s="497"/>
      <c r="PRW33" s="497"/>
      <c r="PRX33" s="497"/>
      <c r="PRY33" s="497"/>
      <c r="PRZ33" s="497"/>
      <c r="PSA33" s="497"/>
      <c r="PSB33" s="497"/>
      <c r="PSC33" s="497"/>
      <c r="PSD33" s="497"/>
      <c r="PSE33" s="497"/>
      <c r="PSF33" s="497"/>
      <c r="PSG33" s="497"/>
      <c r="PSH33" s="497"/>
      <c r="PSI33" s="497"/>
      <c r="PSJ33" s="497"/>
      <c r="PSK33" s="497"/>
      <c r="PSL33" s="497"/>
      <c r="PSM33" s="497"/>
      <c r="PSN33" s="497"/>
      <c r="PSO33" s="497"/>
      <c r="PSP33" s="497"/>
      <c r="PSQ33" s="497"/>
      <c r="PSR33" s="497"/>
      <c r="PSS33" s="497"/>
      <c r="PST33" s="497"/>
      <c r="PSU33" s="497"/>
      <c r="PSV33" s="497"/>
      <c r="PSW33" s="497"/>
      <c r="PSX33" s="497"/>
      <c r="PSY33" s="497"/>
      <c r="PSZ33" s="497"/>
      <c r="PTA33" s="497"/>
      <c r="PTB33" s="497"/>
      <c r="PTC33" s="497"/>
      <c r="PTD33" s="497"/>
      <c r="PTE33" s="497"/>
      <c r="PTF33" s="497"/>
      <c r="PTG33" s="497"/>
      <c r="PTH33" s="497"/>
      <c r="PTI33" s="497"/>
      <c r="PTJ33" s="497"/>
      <c r="PTK33" s="497"/>
      <c r="PTL33" s="497"/>
      <c r="PTM33" s="497"/>
      <c r="PTN33" s="497"/>
      <c r="PTO33" s="497"/>
      <c r="PTP33" s="497"/>
      <c r="PTQ33" s="497"/>
      <c r="PTR33" s="497"/>
      <c r="PTS33" s="497"/>
      <c r="PTT33" s="497"/>
      <c r="PTU33" s="497"/>
      <c r="PTV33" s="497"/>
      <c r="PTW33" s="497"/>
      <c r="PTX33" s="497"/>
      <c r="PTY33" s="497"/>
      <c r="PTZ33" s="497"/>
      <c r="PUA33" s="497"/>
      <c r="PUB33" s="497"/>
      <c r="PUC33" s="497"/>
      <c r="PUD33" s="497"/>
      <c r="PUE33" s="497"/>
      <c r="PUF33" s="497"/>
      <c r="PUG33" s="497"/>
      <c r="PUH33" s="497"/>
      <c r="PUI33" s="497"/>
      <c r="PUJ33" s="497"/>
      <c r="PUK33" s="497"/>
      <c r="PUL33" s="497"/>
      <c r="PUM33" s="497"/>
      <c r="PUN33" s="497"/>
      <c r="PUO33" s="497"/>
      <c r="PUP33" s="497"/>
      <c r="PUQ33" s="497"/>
      <c r="PUR33" s="497"/>
      <c r="PUS33" s="497"/>
      <c r="PUT33" s="497"/>
      <c r="PUU33" s="497"/>
      <c r="PUV33" s="497"/>
      <c r="PUW33" s="497"/>
      <c r="PUX33" s="497"/>
      <c r="PUY33" s="497"/>
      <c r="PUZ33" s="497"/>
      <c r="PVA33" s="497"/>
      <c r="PVB33" s="497"/>
      <c r="PVC33" s="497"/>
      <c r="PVD33" s="497"/>
      <c r="PVE33" s="497"/>
      <c r="PVF33" s="497"/>
      <c r="PVG33" s="497"/>
      <c r="PVH33" s="497"/>
      <c r="PVI33" s="497"/>
      <c r="PVJ33" s="497"/>
      <c r="PVK33" s="497"/>
      <c r="PVL33" s="497"/>
      <c r="PVM33" s="497"/>
      <c r="PVN33" s="497"/>
      <c r="PVO33" s="497"/>
      <c r="PVP33" s="497"/>
      <c r="PVQ33" s="497"/>
      <c r="PVR33" s="497"/>
      <c r="PVS33" s="497"/>
      <c r="PVT33" s="497"/>
      <c r="PVU33" s="497"/>
      <c r="PVV33" s="497"/>
      <c r="PVW33" s="497"/>
      <c r="PVX33" s="497"/>
      <c r="PVY33" s="497"/>
      <c r="PVZ33" s="497"/>
      <c r="PWA33" s="497"/>
      <c r="PWB33" s="497"/>
      <c r="PWC33" s="497"/>
      <c r="PWD33" s="497"/>
      <c r="PWE33" s="497"/>
      <c r="PWF33" s="497"/>
      <c r="PWG33" s="497"/>
      <c r="PWH33" s="497"/>
      <c r="PWI33" s="497"/>
      <c r="PWJ33" s="497"/>
      <c r="PWK33" s="497"/>
      <c r="PWL33" s="497"/>
      <c r="PWM33" s="497"/>
      <c r="PWN33" s="497"/>
      <c r="PWO33" s="497"/>
      <c r="PWP33" s="497"/>
      <c r="PWQ33" s="497"/>
      <c r="PWR33" s="497"/>
      <c r="PWS33" s="497"/>
      <c r="PWT33" s="497"/>
      <c r="PWU33" s="497"/>
      <c r="PWV33" s="497"/>
      <c r="PWW33" s="497"/>
      <c r="PWX33" s="497"/>
      <c r="PWY33" s="497"/>
      <c r="PWZ33" s="497"/>
      <c r="PXA33" s="497"/>
      <c r="PXB33" s="497"/>
      <c r="PXC33" s="497"/>
      <c r="PXD33" s="497"/>
      <c r="PXE33" s="497"/>
      <c r="PXF33" s="497"/>
      <c r="PXG33" s="497"/>
      <c r="PXH33" s="497"/>
      <c r="PXI33" s="497"/>
      <c r="PXJ33" s="497"/>
      <c r="PXK33" s="497"/>
      <c r="PXL33" s="497"/>
      <c r="PXM33" s="497"/>
      <c r="PXN33" s="497"/>
      <c r="PXO33" s="497"/>
      <c r="PXP33" s="497"/>
      <c r="PXQ33" s="497"/>
      <c r="PXR33" s="497"/>
      <c r="PXS33" s="497"/>
      <c r="PXT33" s="497"/>
      <c r="PXU33" s="497"/>
      <c r="PXV33" s="497"/>
      <c r="PXW33" s="497"/>
      <c r="PXX33" s="497"/>
      <c r="PXY33" s="497"/>
      <c r="PXZ33" s="497"/>
      <c r="PYA33" s="497"/>
      <c r="PYB33" s="497"/>
      <c r="PYC33" s="497"/>
      <c r="PYD33" s="497"/>
      <c r="PYE33" s="497"/>
      <c r="PYF33" s="497"/>
      <c r="PYG33" s="497"/>
      <c r="PYH33" s="497"/>
      <c r="PYI33" s="497"/>
      <c r="PYJ33" s="497"/>
      <c r="PYK33" s="497"/>
      <c r="PYL33" s="497"/>
      <c r="PYM33" s="497"/>
      <c r="PYN33" s="497"/>
      <c r="PYO33" s="497"/>
      <c r="PYP33" s="497"/>
      <c r="PYQ33" s="497"/>
      <c r="PYR33" s="497"/>
      <c r="PYS33" s="497"/>
      <c r="PYT33" s="497"/>
      <c r="PYU33" s="497"/>
      <c r="PYV33" s="497"/>
      <c r="PYW33" s="497"/>
      <c r="PYX33" s="497"/>
      <c r="PYY33" s="497"/>
      <c r="PYZ33" s="497"/>
      <c r="PZA33" s="497"/>
      <c r="PZB33" s="497"/>
      <c r="PZC33" s="497"/>
      <c r="PZD33" s="497"/>
      <c r="PZE33" s="497"/>
      <c r="PZF33" s="497"/>
      <c r="PZG33" s="497"/>
      <c r="PZH33" s="497"/>
      <c r="PZI33" s="497"/>
      <c r="PZJ33" s="497"/>
      <c r="PZK33" s="497"/>
      <c r="PZL33" s="497"/>
      <c r="PZM33" s="497"/>
      <c r="PZN33" s="497"/>
      <c r="PZO33" s="497"/>
      <c r="PZP33" s="497"/>
      <c r="PZQ33" s="497"/>
      <c r="PZR33" s="497"/>
      <c r="PZS33" s="497"/>
      <c r="PZT33" s="497"/>
      <c r="PZU33" s="497"/>
      <c r="PZV33" s="497"/>
      <c r="PZW33" s="497"/>
      <c r="PZX33" s="497"/>
      <c r="PZY33" s="497"/>
      <c r="PZZ33" s="497"/>
      <c r="QAA33" s="497"/>
      <c r="QAB33" s="497"/>
      <c r="QAC33" s="497"/>
      <c r="QAD33" s="497"/>
      <c r="QAE33" s="497"/>
      <c r="QAF33" s="497"/>
      <c r="QAG33" s="497"/>
      <c r="QAH33" s="497"/>
      <c r="QAI33" s="497"/>
      <c r="QAJ33" s="497"/>
      <c r="QAK33" s="497"/>
      <c r="QAL33" s="497"/>
      <c r="QAM33" s="497"/>
      <c r="QAN33" s="497"/>
      <c r="QAO33" s="497"/>
      <c r="QAP33" s="497"/>
      <c r="QAQ33" s="497"/>
      <c r="QAR33" s="497"/>
      <c r="QAS33" s="497"/>
      <c r="QAT33" s="497"/>
      <c r="QAU33" s="497"/>
      <c r="QAV33" s="497"/>
      <c r="QAW33" s="497"/>
      <c r="QAX33" s="497"/>
      <c r="QAY33" s="497"/>
      <c r="QAZ33" s="497"/>
      <c r="QBA33" s="497"/>
      <c r="QBB33" s="497"/>
      <c r="QBC33" s="497"/>
      <c r="QBD33" s="497"/>
      <c r="QBE33" s="497"/>
      <c r="QBF33" s="497"/>
      <c r="QBG33" s="497"/>
      <c r="QBH33" s="497"/>
      <c r="QBI33" s="497"/>
      <c r="QBJ33" s="497"/>
      <c r="QBK33" s="497"/>
      <c r="QBL33" s="497"/>
      <c r="QBM33" s="497"/>
      <c r="QBN33" s="497"/>
      <c r="QBO33" s="497"/>
      <c r="QBP33" s="497"/>
      <c r="QBQ33" s="497"/>
      <c r="QBR33" s="497"/>
      <c r="QBS33" s="497"/>
      <c r="QBT33" s="497"/>
      <c r="QBU33" s="497"/>
      <c r="QBV33" s="497"/>
      <c r="QBW33" s="497"/>
      <c r="QBX33" s="497"/>
      <c r="QBY33" s="497"/>
      <c r="QBZ33" s="497"/>
      <c r="QCA33" s="497"/>
      <c r="QCB33" s="497"/>
      <c r="QCC33" s="497"/>
      <c r="QCD33" s="497"/>
      <c r="QCE33" s="497"/>
      <c r="QCF33" s="497"/>
      <c r="QCG33" s="497"/>
      <c r="QCH33" s="497"/>
      <c r="QCI33" s="497"/>
      <c r="QCJ33" s="497"/>
      <c r="QCK33" s="497"/>
      <c r="QCL33" s="497"/>
      <c r="QCM33" s="497"/>
      <c r="QCN33" s="497"/>
      <c r="QCO33" s="497"/>
      <c r="QCP33" s="497"/>
      <c r="QCQ33" s="497"/>
      <c r="QCR33" s="497"/>
      <c r="QCS33" s="497"/>
      <c r="QCT33" s="497"/>
      <c r="QCU33" s="497"/>
      <c r="QCV33" s="497"/>
      <c r="QCW33" s="497"/>
      <c r="QCX33" s="497"/>
      <c r="QCY33" s="497"/>
      <c r="QCZ33" s="497"/>
      <c r="QDA33" s="497"/>
      <c r="QDB33" s="497"/>
      <c r="QDC33" s="497"/>
      <c r="QDD33" s="497"/>
      <c r="QDE33" s="497"/>
      <c r="QDF33" s="497"/>
      <c r="QDG33" s="497"/>
      <c r="QDH33" s="497"/>
      <c r="QDI33" s="497"/>
      <c r="QDJ33" s="497"/>
      <c r="QDK33" s="497"/>
      <c r="QDL33" s="497"/>
      <c r="QDM33" s="497"/>
      <c r="QDN33" s="497"/>
      <c r="QDO33" s="497"/>
      <c r="QDP33" s="497"/>
      <c r="QDQ33" s="497"/>
      <c r="QDR33" s="497"/>
      <c r="QDS33" s="497"/>
      <c r="QDT33" s="497"/>
      <c r="QDU33" s="497"/>
      <c r="QDV33" s="497"/>
      <c r="QDW33" s="497"/>
      <c r="QDX33" s="497"/>
      <c r="QDY33" s="497"/>
      <c r="QDZ33" s="497"/>
      <c r="QEA33" s="497"/>
      <c r="QEB33" s="497"/>
      <c r="QEC33" s="497"/>
      <c r="QED33" s="497"/>
      <c r="QEE33" s="497"/>
      <c r="QEF33" s="497"/>
      <c r="QEG33" s="497"/>
      <c r="QEH33" s="497"/>
      <c r="QEI33" s="497"/>
      <c r="QEJ33" s="497"/>
      <c r="QEK33" s="497"/>
      <c r="QEL33" s="497"/>
      <c r="QEM33" s="497"/>
      <c r="QEN33" s="497"/>
      <c r="QEO33" s="497"/>
      <c r="QEP33" s="497"/>
      <c r="QEQ33" s="497"/>
      <c r="QER33" s="497"/>
      <c r="QES33" s="497"/>
      <c r="QET33" s="497"/>
      <c r="QEU33" s="497"/>
      <c r="QEV33" s="497"/>
      <c r="QEW33" s="497"/>
      <c r="QEX33" s="497"/>
      <c r="QEY33" s="497"/>
      <c r="QEZ33" s="497"/>
      <c r="QFA33" s="497"/>
      <c r="QFB33" s="497"/>
      <c r="QFC33" s="497"/>
      <c r="QFD33" s="497"/>
      <c r="QFE33" s="497"/>
      <c r="QFF33" s="497"/>
      <c r="QFG33" s="497"/>
      <c r="QFH33" s="497"/>
      <c r="QFI33" s="497"/>
      <c r="QFJ33" s="497"/>
      <c r="QFK33" s="497"/>
      <c r="QFL33" s="497"/>
      <c r="QFM33" s="497"/>
      <c r="QFN33" s="497"/>
      <c r="QFO33" s="497"/>
      <c r="QFP33" s="497"/>
      <c r="QFQ33" s="497"/>
      <c r="QFR33" s="497"/>
      <c r="QFS33" s="497"/>
      <c r="QFT33" s="497"/>
      <c r="QFU33" s="497"/>
      <c r="QFV33" s="497"/>
      <c r="QFW33" s="497"/>
      <c r="QFX33" s="497"/>
      <c r="QFY33" s="497"/>
      <c r="QFZ33" s="497"/>
      <c r="QGA33" s="497"/>
      <c r="QGB33" s="497"/>
      <c r="QGC33" s="497"/>
      <c r="QGD33" s="497"/>
      <c r="QGE33" s="497"/>
      <c r="QGF33" s="497"/>
      <c r="QGG33" s="497"/>
      <c r="QGH33" s="497"/>
      <c r="QGI33" s="497"/>
      <c r="QGJ33" s="497"/>
      <c r="QGK33" s="497"/>
      <c r="QGL33" s="497"/>
      <c r="QGM33" s="497"/>
      <c r="QGN33" s="497"/>
      <c r="QGO33" s="497"/>
      <c r="QGP33" s="497"/>
      <c r="QGQ33" s="497"/>
      <c r="QGR33" s="497"/>
      <c r="QGS33" s="497"/>
      <c r="QGT33" s="497"/>
      <c r="QGU33" s="497"/>
      <c r="QGV33" s="497"/>
      <c r="QGW33" s="497"/>
      <c r="QGX33" s="497"/>
      <c r="QGY33" s="497"/>
      <c r="QGZ33" s="497"/>
      <c r="QHA33" s="497"/>
      <c r="QHB33" s="497"/>
      <c r="QHC33" s="497"/>
      <c r="QHD33" s="497"/>
      <c r="QHE33" s="497"/>
      <c r="QHF33" s="497"/>
      <c r="QHG33" s="497"/>
      <c r="QHH33" s="497"/>
      <c r="QHI33" s="497"/>
      <c r="QHJ33" s="497"/>
      <c r="QHK33" s="497"/>
      <c r="QHL33" s="497"/>
      <c r="QHM33" s="497"/>
      <c r="QHN33" s="497"/>
      <c r="QHO33" s="497"/>
      <c r="QHP33" s="497"/>
      <c r="QHQ33" s="497"/>
      <c r="QHR33" s="497"/>
      <c r="QHS33" s="497"/>
      <c r="QHT33" s="497"/>
      <c r="QHU33" s="497"/>
      <c r="QHV33" s="497"/>
      <c r="QHW33" s="497"/>
      <c r="QHX33" s="497"/>
      <c r="QHY33" s="497"/>
      <c r="QHZ33" s="497"/>
      <c r="QIA33" s="497"/>
      <c r="QIB33" s="497"/>
      <c r="QIC33" s="497"/>
      <c r="QID33" s="497"/>
      <c r="QIE33" s="497"/>
      <c r="QIF33" s="497"/>
      <c r="QIG33" s="497"/>
      <c r="QIH33" s="497"/>
      <c r="QII33" s="497"/>
      <c r="QIJ33" s="497"/>
      <c r="QIK33" s="497"/>
      <c r="QIL33" s="497"/>
      <c r="QIM33" s="497"/>
      <c r="QIN33" s="497"/>
      <c r="QIO33" s="497"/>
      <c r="QIP33" s="497"/>
      <c r="QIQ33" s="497"/>
      <c r="QIR33" s="497"/>
      <c r="QIS33" s="497"/>
      <c r="QIT33" s="497"/>
      <c r="QIU33" s="497"/>
      <c r="QIV33" s="497"/>
      <c r="QIW33" s="497"/>
      <c r="QIX33" s="497"/>
      <c r="QIY33" s="497"/>
      <c r="QIZ33" s="497"/>
      <c r="QJA33" s="497"/>
      <c r="QJB33" s="497"/>
      <c r="QJC33" s="497"/>
      <c r="QJD33" s="497"/>
      <c r="QJE33" s="497"/>
      <c r="QJF33" s="497"/>
      <c r="QJG33" s="497"/>
      <c r="QJH33" s="497"/>
      <c r="QJI33" s="497"/>
      <c r="QJJ33" s="497"/>
      <c r="QJK33" s="497"/>
      <c r="QJL33" s="497"/>
      <c r="QJM33" s="497"/>
      <c r="QJN33" s="497"/>
      <c r="QJO33" s="497"/>
      <c r="QJP33" s="497"/>
      <c r="QJQ33" s="497"/>
      <c r="QJR33" s="497"/>
      <c r="QJS33" s="497"/>
      <c r="QJT33" s="497"/>
      <c r="QJU33" s="497"/>
      <c r="QJV33" s="497"/>
      <c r="QJW33" s="497"/>
      <c r="QJX33" s="497"/>
      <c r="QJY33" s="497"/>
      <c r="QJZ33" s="497"/>
      <c r="QKA33" s="497"/>
      <c r="QKB33" s="497"/>
      <c r="QKC33" s="497"/>
      <c r="QKD33" s="497"/>
      <c r="QKE33" s="497"/>
      <c r="QKF33" s="497"/>
      <c r="QKG33" s="497"/>
      <c r="QKH33" s="497"/>
      <c r="QKI33" s="497"/>
      <c r="QKJ33" s="497"/>
      <c r="QKK33" s="497"/>
      <c r="QKL33" s="497"/>
      <c r="QKM33" s="497"/>
      <c r="QKN33" s="497"/>
      <c r="QKO33" s="497"/>
      <c r="QKP33" s="497"/>
      <c r="QKQ33" s="497"/>
      <c r="QKR33" s="497"/>
      <c r="QKS33" s="497"/>
      <c r="QKT33" s="497"/>
      <c r="QKU33" s="497"/>
      <c r="QKV33" s="497"/>
      <c r="QKW33" s="497"/>
      <c r="QKX33" s="497"/>
      <c r="QKY33" s="497"/>
      <c r="QKZ33" s="497"/>
      <c r="QLA33" s="497"/>
      <c r="QLB33" s="497"/>
      <c r="QLC33" s="497"/>
      <c r="QLD33" s="497"/>
      <c r="QLE33" s="497"/>
      <c r="QLF33" s="497"/>
      <c r="QLG33" s="497"/>
      <c r="QLH33" s="497"/>
      <c r="QLI33" s="497"/>
      <c r="QLJ33" s="497"/>
      <c r="QLK33" s="497"/>
      <c r="QLL33" s="497"/>
      <c r="QLM33" s="497"/>
      <c r="QLN33" s="497"/>
      <c r="QLO33" s="497"/>
      <c r="QLP33" s="497"/>
      <c r="QLQ33" s="497"/>
      <c r="QLR33" s="497"/>
      <c r="QLS33" s="497"/>
      <c r="QLT33" s="497"/>
      <c r="QLU33" s="497"/>
      <c r="QLV33" s="497"/>
      <c r="QLW33" s="497"/>
      <c r="QLX33" s="497"/>
      <c r="QLY33" s="497"/>
      <c r="QLZ33" s="497"/>
      <c r="QMA33" s="497"/>
      <c r="QMB33" s="497"/>
      <c r="QMC33" s="497"/>
      <c r="QMD33" s="497"/>
      <c r="QME33" s="497"/>
      <c r="QMF33" s="497"/>
      <c r="QMG33" s="497"/>
      <c r="QMH33" s="497"/>
      <c r="QMI33" s="497"/>
      <c r="QMJ33" s="497"/>
      <c r="QMK33" s="497"/>
      <c r="QML33" s="497"/>
      <c r="QMM33" s="497"/>
      <c r="QMN33" s="497"/>
      <c r="QMO33" s="497"/>
      <c r="QMP33" s="497"/>
      <c r="QMQ33" s="497"/>
      <c r="QMR33" s="497"/>
      <c r="QMS33" s="497"/>
      <c r="QMT33" s="497"/>
      <c r="QMU33" s="497"/>
      <c r="QMV33" s="497"/>
      <c r="QMW33" s="497"/>
      <c r="QMX33" s="497"/>
      <c r="QMY33" s="497"/>
      <c r="QMZ33" s="497"/>
      <c r="QNA33" s="497"/>
      <c r="QNB33" s="497"/>
      <c r="QNC33" s="497"/>
      <c r="QND33" s="497"/>
      <c r="QNE33" s="497"/>
      <c r="QNF33" s="497"/>
      <c r="QNG33" s="497"/>
      <c r="QNH33" s="497"/>
      <c r="QNI33" s="497"/>
      <c r="QNJ33" s="497"/>
      <c r="QNK33" s="497"/>
      <c r="QNL33" s="497"/>
      <c r="QNM33" s="497"/>
      <c r="QNN33" s="497"/>
      <c r="QNO33" s="497"/>
      <c r="QNP33" s="497"/>
      <c r="QNQ33" s="497"/>
      <c r="QNR33" s="497"/>
      <c r="QNS33" s="497"/>
      <c r="QNT33" s="497"/>
      <c r="QNU33" s="497"/>
      <c r="QNV33" s="497"/>
      <c r="QNW33" s="497"/>
      <c r="QNX33" s="497"/>
      <c r="QNY33" s="497"/>
      <c r="QNZ33" s="497"/>
      <c r="QOA33" s="497"/>
      <c r="QOB33" s="497"/>
      <c r="QOC33" s="497"/>
      <c r="QOD33" s="497"/>
      <c r="QOE33" s="497"/>
      <c r="QOF33" s="497"/>
      <c r="QOG33" s="497"/>
      <c r="QOH33" s="497"/>
      <c r="QOI33" s="497"/>
      <c r="QOJ33" s="497"/>
      <c r="QOK33" s="497"/>
      <c r="QOL33" s="497"/>
      <c r="QOM33" s="497"/>
      <c r="QON33" s="497"/>
      <c r="QOO33" s="497"/>
      <c r="QOP33" s="497"/>
      <c r="QOQ33" s="497"/>
      <c r="QOR33" s="497"/>
      <c r="QOS33" s="497"/>
      <c r="QOT33" s="497"/>
      <c r="QOU33" s="497"/>
      <c r="QOV33" s="497"/>
      <c r="QOW33" s="497"/>
      <c r="QOX33" s="497"/>
      <c r="QOY33" s="497"/>
      <c r="QOZ33" s="497"/>
      <c r="QPA33" s="497"/>
      <c r="QPB33" s="497"/>
      <c r="QPC33" s="497"/>
      <c r="QPD33" s="497"/>
      <c r="QPE33" s="497"/>
      <c r="QPF33" s="497"/>
      <c r="QPG33" s="497"/>
      <c r="QPH33" s="497"/>
      <c r="QPI33" s="497"/>
      <c r="QPJ33" s="497"/>
      <c r="QPK33" s="497"/>
      <c r="QPL33" s="497"/>
      <c r="QPM33" s="497"/>
      <c r="QPN33" s="497"/>
      <c r="QPO33" s="497"/>
      <c r="QPP33" s="497"/>
      <c r="QPQ33" s="497"/>
      <c r="QPR33" s="497"/>
      <c r="QPS33" s="497"/>
      <c r="QPT33" s="497"/>
      <c r="QPU33" s="497"/>
      <c r="QPV33" s="497"/>
      <c r="QPW33" s="497"/>
      <c r="QPX33" s="497"/>
      <c r="QPY33" s="497"/>
      <c r="QPZ33" s="497"/>
      <c r="QQA33" s="497"/>
      <c r="QQB33" s="497"/>
      <c r="QQC33" s="497"/>
      <c r="QQD33" s="497"/>
      <c r="QQE33" s="497"/>
      <c r="QQF33" s="497"/>
      <c r="QQG33" s="497"/>
      <c r="QQH33" s="497"/>
      <c r="QQI33" s="497"/>
      <c r="QQJ33" s="497"/>
      <c r="QQK33" s="497"/>
      <c r="QQL33" s="497"/>
      <c r="QQM33" s="497"/>
      <c r="QQN33" s="497"/>
      <c r="QQO33" s="497"/>
      <c r="QQP33" s="497"/>
      <c r="QQQ33" s="497"/>
      <c r="QQR33" s="497"/>
      <c r="QQS33" s="497"/>
      <c r="QQT33" s="497"/>
      <c r="QQU33" s="497"/>
      <c r="QQV33" s="497"/>
      <c r="QQW33" s="497"/>
      <c r="QQX33" s="497"/>
      <c r="QQY33" s="497"/>
      <c r="QQZ33" s="497"/>
      <c r="QRA33" s="497"/>
      <c r="QRB33" s="497"/>
      <c r="QRC33" s="497"/>
      <c r="QRD33" s="497"/>
      <c r="QRE33" s="497"/>
      <c r="QRF33" s="497"/>
      <c r="QRG33" s="497"/>
      <c r="QRH33" s="497"/>
      <c r="QRI33" s="497"/>
      <c r="QRJ33" s="497"/>
      <c r="QRK33" s="497"/>
      <c r="QRL33" s="497"/>
      <c r="QRM33" s="497"/>
      <c r="QRN33" s="497"/>
      <c r="QRO33" s="497"/>
      <c r="QRP33" s="497"/>
      <c r="QRQ33" s="497"/>
      <c r="QRR33" s="497"/>
      <c r="QRS33" s="497"/>
      <c r="QRT33" s="497"/>
      <c r="QRU33" s="497"/>
      <c r="QRV33" s="497"/>
      <c r="QRW33" s="497"/>
      <c r="QRX33" s="497"/>
      <c r="QRY33" s="497"/>
      <c r="QRZ33" s="497"/>
      <c r="QSA33" s="497"/>
      <c r="QSB33" s="497"/>
      <c r="QSC33" s="497"/>
      <c r="QSD33" s="497"/>
      <c r="QSE33" s="497"/>
      <c r="QSF33" s="497"/>
      <c r="QSG33" s="497"/>
      <c r="QSH33" s="497"/>
      <c r="QSI33" s="497"/>
      <c r="QSJ33" s="497"/>
      <c r="QSK33" s="497"/>
      <c r="QSL33" s="497"/>
      <c r="QSM33" s="497"/>
      <c r="QSN33" s="497"/>
      <c r="QSO33" s="497"/>
      <c r="QSP33" s="497"/>
      <c r="QSQ33" s="497"/>
      <c r="QSR33" s="497"/>
      <c r="QSS33" s="497"/>
      <c r="QST33" s="497"/>
      <c r="QSU33" s="497"/>
      <c r="QSV33" s="497"/>
      <c r="QSW33" s="497"/>
      <c r="QSX33" s="497"/>
      <c r="QSY33" s="497"/>
      <c r="QSZ33" s="497"/>
      <c r="QTA33" s="497"/>
      <c r="QTB33" s="497"/>
      <c r="QTC33" s="497"/>
      <c r="QTD33" s="497"/>
      <c r="QTE33" s="497"/>
      <c r="QTF33" s="497"/>
      <c r="QTG33" s="497"/>
      <c r="QTH33" s="497"/>
      <c r="QTI33" s="497"/>
      <c r="QTJ33" s="497"/>
      <c r="QTK33" s="497"/>
      <c r="QTL33" s="497"/>
      <c r="QTM33" s="497"/>
      <c r="QTN33" s="497"/>
      <c r="QTO33" s="497"/>
      <c r="QTP33" s="497"/>
      <c r="QTQ33" s="497"/>
      <c r="QTR33" s="497"/>
      <c r="QTS33" s="497"/>
      <c r="QTT33" s="497"/>
      <c r="QTU33" s="497"/>
      <c r="QTV33" s="497"/>
      <c r="QTW33" s="497"/>
      <c r="QTX33" s="497"/>
      <c r="QTY33" s="497"/>
      <c r="QTZ33" s="497"/>
      <c r="QUA33" s="497"/>
      <c r="QUB33" s="497"/>
      <c r="QUC33" s="497"/>
      <c r="QUD33" s="497"/>
      <c r="QUE33" s="497"/>
      <c r="QUF33" s="497"/>
      <c r="QUG33" s="497"/>
      <c r="QUH33" s="497"/>
      <c r="QUI33" s="497"/>
      <c r="QUJ33" s="497"/>
      <c r="QUK33" s="497"/>
      <c r="QUL33" s="497"/>
      <c r="QUM33" s="497"/>
      <c r="QUN33" s="497"/>
      <c r="QUO33" s="497"/>
      <c r="QUP33" s="497"/>
      <c r="QUQ33" s="497"/>
      <c r="QUR33" s="497"/>
      <c r="QUS33" s="497"/>
      <c r="QUT33" s="497"/>
      <c r="QUU33" s="497"/>
      <c r="QUV33" s="497"/>
      <c r="QUW33" s="497"/>
      <c r="QUX33" s="497"/>
      <c r="QUY33" s="497"/>
      <c r="QUZ33" s="497"/>
      <c r="QVA33" s="497"/>
      <c r="QVB33" s="497"/>
      <c r="QVC33" s="497"/>
      <c r="QVD33" s="497"/>
      <c r="QVE33" s="497"/>
      <c r="QVF33" s="497"/>
      <c r="QVG33" s="497"/>
      <c r="QVH33" s="497"/>
      <c r="QVI33" s="497"/>
      <c r="QVJ33" s="497"/>
      <c r="QVK33" s="497"/>
      <c r="QVL33" s="497"/>
      <c r="QVM33" s="497"/>
      <c r="QVN33" s="497"/>
      <c r="QVO33" s="497"/>
      <c r="QVP33" s="497"/>
      <c r="QVQ33" s="497"/>
      <c r="QVR33" s="497"/>
      <c r="QVS33" s="497"/>
      <c r="QVT33" s="497"/>
      <c r="QVU33" s="497"/>
      <c r="QVV33" s="497"/>
      <c r="QVW33" s="497"/>
      <c r="QVX33" s="497"/>
      <c r="QVY33" s="497"/>
      <c r="QVZ33" s="497"/>
      <c r="QWA33" s="497"/>
      <c r="QWB33" s="497"/>
      <c r="QWC33" s="497"/>
      <c r="QWD33" s="497"/>
      <c r="QWE33" s="497"/>
      <c r="QWF33" s="497"/>
      <c r="QWG33" s="497"/>
      <c r="QWH33" s="497"/>
      <c r="QWI33" s="497"/>
      <c r="QWJ33" s="497"/>
      <c r="QWK33" s="497"/>
      <c r="QWL33" s="497"/>
      <c r="QWM33" s="497"/>
      <c r="QWN33" s="497"/>
      <c r="QWO33" s="497"/>
      <c r="QWP33" s="497"/>
      <c r="QWQ33" s="497"/>
      <c r="QWR33" s="497"/>
      <c r="QWS33" s="497"/>
      <c r="QWT33" s="497"/>
      <c r="QWU33" s="497"/>
      <c r="QWV33" s="497"/>
      <c r="QWW33" s="497"/>
      <c r="QWX33" s="497"/>
      <c r="QWY33" s="497"/>
      <c r="QWZ33" s="497"/>
      <c r="QXA33" s="497"/>
      <c r="QXB33" s="497"/>
      <c r="QXC33" s="497"/>
      <c r="QXD33" s="497"/>
      <c r="QXE33" s="497"/>
      <c r="QXF33" s="497"/>
      <c r="QXG33" s="497"/>
      <c r="QXH33" s="497"/>
      <c r="QXI33" s="497"/>
      <c r="QXJ33" s="497"/>
      <c r="QXK33" s="497"/>
      <c r="QXL33" s="497"/>
      <c r="QXM33" s="497"/>
      <c r="QXN33" s="497"/>
      <c r="QXO33" s="497"/>
      <c r="QXP33" s="497"/>
      <c r="QXQ33" s="497"/>
      <c r="QXR33" s="497"/>
      <c r="QXS33" s="497"/>
      <c r="QXT33" s="497"/>
      <c r="QXU33" s="497"/>
      <c r="QXV33" s="497"/>
      <c r="QXW33" s="497"/>
      <c r="QXX33" s="497"/>
      <c r="QXY33" s="497"/>
      <c r="QXZ33" s="497"/>
      <c r="QYA33" s="497"/>
      <c r="QYB33" s="497"/>
      <c r="QYC33" s="497"/>
      <c r="QYD33" s="497"/>
      <c r="QYE33" s="497"/>
      <c r="QYF33" s="497"/>
      <c r="QYG33" s="497"/>
      <c r="QYH33" s="497"/>
      <c r="QYI33" s="497"/>
      <c r="QYJ33" s="497"/>
      <c r="QYK33" s="497"/>
      <c r="QYL33" s="497"/>
      <c r="QYM33" s="497"/>
      <c r="QYN33" s="497"/>
      <c r="QYO33" s="497"/>
      <c r="QYP33" s="497"/>
      <c r="QYQ33" s="497"/>
      <c r="QYR33" s="497"/>
      <c r="QYS33" s="497"/>
      <c r="QYT33" s="497"/>
      <c r="QYU33" s="497"/>
      <c r="QYV33" s="497"/>
      <c r="QYW33" s="497"/>
      <c r="QYX33" s="497"/>
      <c r="QYY33" s="497"/>
      <c r="QYZ33" s="497"/>
      <c r="QZA33" s="497"/>
      <c r="QZB33" s="497"/>
      <c r="QZC33" s="497"/>
      <c r="QZD33" s="497"/>
      <c r="QZE33" s="497"/>
      <c r="QZF33" s="497"/>
      <c r="QZG33" s="497"/>
      <c r="QZH33" s="497"/>
      <c r="QZI33" s="497"/>
      <c r="QZJ33" s="497"/>
      <c r="QZK33" s="497"/>
      <c r="QZL33" s="497"/>
      <c r="QZM33" s="497"/>
      <c r="QZN33" s="497"/>
      <c r="QZO33" s="497"/>
      <c r="QZP33" s="497"/>
      <c r="QZQ33" s="497"/>
      <c r="QZR33" s="497"/>
      <c r="QZS33" s="497"/>
      <c r="QZT33" s="497"/>
      <c r="QZU33" s="497"/>
      <c r="QZV33" s="497"/>
      <c r="QZW33" s="497"/>
      <c r="QZX33" s="497"/>
      <c r="QZY33" s="497"/>
      <c r="QZZ33" s="497"/>
      <c r="RAA33" s="497"/>
      <c r="RAB33" s="497"/>
      <c r="RAC33" s="497"/>
      <c r="RAD33" s="497"/>
      <c r="RAE33" s="497"/>
      <c r="RAF33" s="497"/>
      <c r="RAG33" s="497"/>
      <c r="RAH33" s="497"/>
      <c r="RAI33" s="497"/>
      <c r="RAJ33" s="497"/>
      <c r="RAK33" s="497"/>
      <c r="RAL33" s="497"/>
      <c r="RAM33" s="497"/>
      <c r="RAN33" s="497"/>
      <c r="RAO33" s="497"/>
      <c r="RAP33" s="497"/>
      <c r="RAQ33" s="497"/>
      <c r="RAR33" s="497"/>
      <c r="RAS33" s="497"/>
      <c r="RAT33" s="497"/>
      <c r="RAU33" s="497"/>
      <c r="RAV33" s="497"/>
      <c r="RAW33" s="497"/>
      <c r="RAX33" s="497"/>
      <c r="RAY33" s="497"/>
      <c r="RAZ33" s="497"/>
      <c r="RBA33" s="497"/>
      <c r="RBB33" s="497"/>
      <c r="RBC33" s="497"/>
      <c r="RBD33" s="497"/>
      <c r="RBE33" s="497"/>
      <c r="RBF33" s="497"/>
      <c r="RBG33" s="497"/>
      <c r="RBH33" s="497"/>
      <c r="RBI33" s="497"/>
      <c r="RBJ33" s="497"/>
      <c r="RBK33" s="497"/>
      <c r="RBL33" s="497"/>
      <c r="RBM33" s="497"/>
      <c r="RBN33" s="497"/>
      <c r="RBO33" s="497"/>
      <c r="RBP33" s="497"/>
      <c r="RBQ33" s="497"/>
      <c r="RBR33" s="497"/>
      <c r="RBS33" s="497"/>
      <c r="RBT33" s="497"/>
      <c r="RBU33" s="497"/>
      <c r="RBV33" s="497"/>
      <c r="RBW33" s="497"/>
      <c r="RBX33" s="497"/>
      <c r="RBY33" s="497"/>
      <c r="RBZ33" s="497"/>
      <c r="RCA33" s="497"/>
      <c r="RCB33" s="497"/>
      <c r="RCC33" s="497"/>
      <c r="RCD33" s="497"/>
      <c r="RCE33" s="497"/>
      <c r="RCF33" s="497"/>
      <c r="RCG33" s="497"/>
      <c r="RCH33" s="497"/>
      <c r="RCI33" s="497"/>
      <c r="RCJ33" s="497"/>
      <c r="RCK33" s="497"/>
      <c r="RCL33" s="497"/>
      <c r="RCM33" s="497"/>
      <c r="RCN33" s="497"/>
      <c r="RCO33" s="497"/>
      <c r="RCP33" s="497"/>
      <c r="RCQ33" s="497"/>
      <c r="RCR33" s="497"/>
      <c r="RCS33" s="497"/>
      <c r="RCT33" s="497"/>
      <c r="RCU33" s="497"/>
      <c r="RCV33" s="497"/>
      <c r="RCW33" s="497"/>
      <c r="RCX33" s="497"/>
      <c r="RCY33" s="497"/>
      <c r="RCZ33" s="497"/>
      <c r="RDA33" s="497"/>
      <c r="RDB33" s="497"/>
      <c r="RDC33" s="497"/>
      <c r="RDD33" s="497"/>
      <c r="RDE33" s="497"/>
      <c r="RDF33" s="497"/>
      <c r="RDG33" s="497"/>
      <c r="RDH33" s="497"/>
      <c r="RDI33" s="497"/>
      <c r="RDJ33" s="497"/>
      <c r="RDK33" s="497"/>
      <c r="RDL33" s="497"/>
      <c r="RDM33" s="497"/>
      <c r="RDN33" s="497"/>
      <c r="RDO33" s="497"/>
      <c r="RDP33" s="497"/>
      <c r="RDQ33" s="497"/>
      <c r="RDR33" s="497"/>
      <c r="RDS33" s="497"/>
      <c r="RDT33" s="497"/>
      <c r="RDU33" s="497"/>
      <c r="RDV33" s="497"/>
      <c r="RDW33" s="497"/>
      <c r="RDX33" s="497"/>
      <c r="RDY33" s="497"/>
      <c r="RDZ33" s="497"/>
      <c r="REA33" s="497"/>
      <c r="REB33" s="497"/>
      <c r="REC33" s="497"/>
      <c r="RED33" s="497"/>
      <c r="REE33" s="497"/>
      <c r="REF33" s="497"/>
      <c r="REG33" s="497"/>
      <c r="REH33" s="497"/>
      <c r="REI33" s="497"/>
      <c r="REJ33" s="497"/>
      <c r="REK33" s="497"/>
      <c r="REL33" s="497"/>
      <c r="REM33" s="497"/>
      <c r="REN33" s="497"/>
      <c r="REO33" s="497"/>
      <c r="REP33" s="497"/>
      <c r="REQ33" s="497"/>
      <c r="RER33" s="497"/>
      <c r="RES33" s="497"/>
      <c r="RET33" s="497"/>
      <c r="REU33" s="497"/>
      <c r="REV33" s="497"/>
      <c r="REW33" s="497"/>
      <c r="REX33" s="497"/>
      <c r="REY33" s="497"/>
      <c r="REZ33" s="497"/>
      <c r="RFA33" s="497"/>
      <c r="RFB33" s="497"/>
      <c r="RFC33" s="497"/>
      <c r="RFD33" s="497"/>
      <c r="RFE33" s="497"/>
      <c r="RFF33" s="497"/>
      <c r="RFG33" s="497"/>
      <c r="RFH33" s="497"/>
      <c r="RFI33" s="497"/>
      <c r="RFJ33" s="497"/>
      <c r="RFK33" s="497"/>
      <c r="RFL33" s="497"/>
      <c r="RFM33" s="497"/>
      <c r="RFN33" s="497"/>
      <c r="RFO33" s="497"/>
      <c r="RFP33" s="497"/>
      <c r="RFQ33" s="497"/>
      <c r="RFR33" s="497"/>
      <c r="RFS33" s="497"/>
      <c r="RFT33" s="497"/>
      <c r="RFU33" s="497"/>
      <c r="RFV33" s="497"/>
      <c r="RFW33" s="497"/>
      <c r="RFX33" s="497"/>
      <c r="RFY33" s="497"/>
      <c r="RFZ33" s="497"/>
      <c r="RGA33" s="497"/>
      <c r="RGB33" s="497"/>
      <c r="RGC33" s="497"/>
      <c r="RGD33" s="497"/>
      <c r="RGE33" s="497"/>
      <c r="RGF33" s="497"/>
      <c r="RGG33" s="497"/>
      <c r="RGH33" s="497"/>
      <c r="RGI33" s="497"/>
      <c r="RGJ33" s="497"/>
      <c r="RGK33" s="497"/>
      <c r="RGL33" s="497"/>
      <c r="RGM33" s="497"/>
      <c r="RGN33" s="497"/>
      <c r="RGO33" s="497"/>
      <c r="RGP33" s="497"/>
      <c r="RGQ33" s="497"/>
      <c r="RGR33" s="497"/>
      <c r="RGS33" s="497"/>
      <c r="RGT33" s="497"/>
      <c r="RGU33" s="497"/>
      <c r="RGV33" s="497"/>
      <c r="RGW33" s="497"/>
      <c r="RGX33" s="497"/>
      <c r="RGY33" s="497"/>
      <c r="RGZ33" s="497"/>
      <c r="RHA33" s="497"/>
      <c r="RHB33" s="497"/>
      <c r="RHC33" s="497"/>
      <c r="RHD33" s="497"/>
      <c r="RHE33" s="497"/>
      <c r="RHF33" s="497"/>
      <c r="RHG33" s="497"/>
      <c r="RHH33" s="497"/>
      <c r="RHI33" s="497"/>
      <c r="RHJ33" s="497"/>
      <c r="RHK33" s="497"/>
      <c r="RHL33" s="497"/>
      <c r="RHM33" s="497"/>
      <c r="RHN33" s="497"/>
      <c r="RHO33" s="497"/>
      <c r="RHP33" s="497"/>
      <c r="RHQ33" s="497"/>
      <c r="RHR33" s="497"/>
      <c r="RHS33" s="497"/>
      <c r="RHT33" s="497"/>
      <c r="RHU33" s="497"/>
      <c r="RHV33" s="497"/>
      <c r="RHW33" s="497"/>
      <c r="RHX33" s="497"/>
      <c r="RHY33" s="497"/>
      <c r="RHZ33" s="497"/>
      <c r="RIA33" s="497"/>
      <c r="RIB33" s="497"/>
      <c r="RIC33" s="497"/>
      <c r="RID33" s="497"/>
      <c r="RIE33" s="497"/>
      <c r="RIF33" s="497"/>
      <c r="RIG33" s="497"/>
      <c r="RIH33" s="497"/>
      <c r="RII33" s="497"/>
      <c r="RIJ33" s="497"/>
      <c r="RIK33" s="497"/>
      <c r="RIL33" s="497"/>
      <c r="RIM33" s="497"/>
      <c r="RIN33" s="497"/>
      <c r="RIO33" s="497"/>
      <c r="RIP33" s="497"/>
      <c r="RIQ33" s="497"/>
      <c r="RIR33" s="497"/>
      <c r="RIS33" s="497"/>
      <c r="RIT33" s="497"/>
      <c r="RIU33" s="497"/>
      <c r="RIV33" s="497"/>
      <c r="RIW33" s="497"/>
      <c r="RIX33" s="497"/>
      <c r="RIY33" s="497"/>
      <c r="RIZ33" s="497"/>
      <c r="RJA33" s="497"/>
      <c r="RJB33" s="497"/>
      <c r="RJC33" s="497"/>
      <c r="RJD33" s="497"/>
      <c r="RJE33" s="497"/>
      <c r="RJF33" s="497"/>
      <c r="RJG33" s="497"/>
      <c r="RJH33" s="497"/>
      <c r="RJI33" s="497"/>
      <c r="RJJ33" s="497"/>
      <c r="RJK33" s="497"/>
      <c r="RJL33" s="497"/>
      <c r="RJM33" s="497"/>
      <c r="RJN33" s="497"/>
      <c r="RJO33" s="497"/>
      <c r="RJP33" s="497"/>
      <c r="RJQ33" s="497"/>
      <c r="RJR33" s="497"/>
      <c r="RJS33" s="497"/>
      <c r="RJT33" s="497"/>
      <c r="RJU33" s="497"/>
      <c r="RJV33" s="497"/>
      <c r="RJW33" s="497"/>
      <c r="RJX33" s="497"/>
      <c r="RJY33" s="497"/>
      <c r="RJZ33" s="497"/>
      <c r="RKA33" s="497"/>
      <c r="RKB33" s="497"/>
      <c r="RKC33" s="497"/>
      <c r="RKD33" s="497"/>
      <c r="RKE33" s="497"/>
      <c r="RKF33" s="497"/>
      <c r="RKG33" s="497"/>
      <c r="RKH33" s="497"/>
      <c r="RKI33" s="497"/>
      <c r="RKJ33" s="497"/>
      <c r="RKK33" s="497"/>
      <c r="RKL33" s="497"/>
      <c r="RKM33" s="497"/>
      <c r="RKN33" s="497"/>
      <c r="RKO33" s="497"/>
      <c r="RKP33" s="497"/>
      <c r="RKQ33" s="497"/>
      <c r="RKR33" s="497"/>
      <c r="RKS33" s="497"/>
      <c r="RKT33" s="497"/>
      <c r="RKU33" s="497"/>
      <c r="RKV33" s="497"/>
      <c r="RKW33" s="497"/>
      <c r="RKX33" s="497"/>
      <c r="RKY33" s="497"/>
      <c r="RKZ33" s="497"/>
      <c r="RLA33" s="497"/>
      <c r="RLB33" s="497"/>
      <c r="RLC33" s="497"/>
      <c r="RLD33" s="497"/>
      <c r="RLE33" s="497"/>
      <c r="RLF33" s="497"/>
      <c r="RLG33" s="497"/>
      <c r="RLH33" s="497"/>
      <c r="RLI33" s="497"/>
      <c r="RLJ33" s="497"/>
      <c r="RLK33" s="497"/>
      <c r="RLL33" s="497"/>
      <c r="RLM33" s="497"/>
      <c r="RLN33" s="497"/>
      <c r="RLO33" s="497"/>
      <c r="RLP33" s="497"/>
      <c r="RLQ33" s="497"/>
      <c r="RLR33" s="497"/>
      <c r="RLS33" s="497"/>
      <c r="RLT33" s="497"/>
      <c r="RLU33" s="497"/>
      <c r="RLV33" s="497"/>
      <c r="RLW33" s="497"/>
      <c r="RLX33" s="497"/>
      <c r="RLY33" s="497"/>
      <c r="RLZ33" s="497"/>
      <c r="RMA33" s="497"/>
      <c r="RMB33" s="497"/>
      <c r="RMC33" s="497"/>
      <c r="RMD33" s="497"/>
      <c r="RME33" s="497"/>
      <c r="RMF33" s="497"/>
      <c r="RMG33" s="497"/>
      <c r="RMH33" s="497"/>
      <c r="RMI33" s="497"/>
      <c r="RMJ33" s="497"/>
      <c r="RMK33" s="497"/>
      <c r="RML33" s="497"/>
      <c r="RMM33" s="497"/>
      <c r="RMN33" s="497"/>
      <c r="RMO33" s="497"/>
      <c r="RMP33" s="497"/>
      <c r="RMQ33" s="497"/>
      <c r="RMR33" s="497"/>
      <c r="RMS33" s="497"/>
      <c r="RMT33" s="497"/>
      <c r="RMU33" s="497"/>
      <c r="RMV33" s="497"/>
      <c r="RMW33" s="497"/>
      <c r="RMX33" s="497"/>
      <c r="RMY33" s="497"/>
      <c r="RMZ33" s="497"/>
      <c r="RNA33" s="497"/>
      <c r="RNB33" s="497"/>
      <c r="RNC33" s="497"/>
      <c r="RND33" s="497"/>
      <c r="RNE33" s="497"/>
      <c r="RNF33" s="497"/>
      <c r="RNG33" s="497"/>
      <c r="RNH33" s="497"/>
      <c r="RNI33" s="497"/>
      <c r="RNJ33" s="497"/>
      <c r="RNK33" s="497"/>
      <c r="RNL33" s="497"/>
      <c r="RNM33" s="497"/>
      <c r="RNN33" s="497"/>
      <c r="RNO33" s="497"/>
      <c r="RNP33" s="497"/>
      <c r="RNQ33" s="497"/>
      <c r="RNR33" s="497"/>
      <c r="RNS33" s="497"/>
      <c r="RNT33" s="497"/>
      <c r="RNU33" s="497"/>
      <c r="RNV33" s="497"/>
      <c r="RNW33" s="497"/>
      <c r="RNX33" s="497"/>
      <c r="RNY33" s="497"/>
      <c r="RNZ33" s="497"/>
      <c r="ROA33" s="497"/>
      <c r="ROB33" s="497"/>
      <c r="ROC33" s="497"/>
      <c r="ROD33" s="497"/>
      <c r="ROE33" s="497"/>
      <c r="ROF33" s="497"/>
      <c r="ROG33" s="497"/>
      <c r="ROH33" s="497"/>
      <c r="ROI33" s="497"/>
      <c r="ROJ33" s="497"/>
      <c r="ROK33" s="497"/>
      <c r="ROL33" s="497"/>
      <c r="ROM33" s="497"/>
      <c r="RON33" s="497"/>
      <c r="ROO33" s="497"/>
      <c r="ROP33" s="497"/>
      <c r="ROQ33" s="497"/>
      <c r="ROR33" s="497"/>
      <c r="ROS33" s="497"/>
      <c r="ROT33" s="497"/>
      <c r="ROU33" s="497"/>
      <c r="ROV33" s="497"/>
      <c r="ROW33" s="497"/>
      <c r="ROX33" s="497"/>
      <c r="ROY33" s="497"/>
      <c r="ROZ33" s="497"/>
      <c r="RPA33" s="497"/>
      <c r="RPB33" s="497"/>
      <c r="RPC33" s="497"/>
      <c r="RPD33" s="497"/>
      <c r="RPE33" s="497"/>
      <c r="RPF33" s="497"/>
      <c r="RPG33" s="497"/>
      <c r="RPH33" s="497"/>
      <c r="RPI33" s="497"/>
      <c r="RPJ33" s="497"/>
      <c r="RPK33" s="497"/>
      <c r="RPL33" s="497"/>
      <c r="RPM33" s="497"/>
      <c r="RPN33" s="497"/>
      <c r="RPO33" s="497"/>
      <c r="RPP33" s="497"/>
      <c r="RPQ33" s="497"/>
      <c r="RPR33" s="497"/>
      <c r="RPS33" s="497"/>
      <c r="RPT33" s="497"/>
      <c r="RPU33" s="497"/>
      <c r="RPV33" s="497"/>
      <c r="RPW33" s="497"/>
      <c r="RPX33" s="497"/>
      <c r="RPY33" s="497"/>
      <c r="RPZ33" s="497"/>
      <c r="RQA33" s="497"/>
      <c r="RQB33" s="497"/>
      <c r="RQC33" s="497"/>
      <c r="RQD33" s="497"/>
      <c r="RQE33" s="497"/>
      <c r="RQF33" s="497"/>
      <c r="RQG33" s="497"/>
      <c r="RQH33" s="497"/>
      <c r="RQI33" s="497"/>
      <c r="RQJ33" s="497"/>
      <c r="RQK33" s="497"/>
      <c r="RQL33" s="497"/>
      <c r="RQM33" s="497"/>
      <c r="RQN33" s="497"/>
      <c r="RQO33" s="497"/>
      <c r="RQP33" s="497"/>
      <c r="RQQ33" s="497"/>
      <c r="RQR33" s="497"/>
      <c r="RQS33" s="497"/>
      <c r="RQT33" s="497"/>
      <c r="RQU33" s="497"/>
      <c r="RQV33" s="497"/>
      <c r="RQW33" s="497"/>
      <c r="RQX33" s="497"/>
      <c r="RQY33" s="497"/>
      <c r="RQZ33" s="497"/>
      <c r="RRA33" s="497"/>
      <c r="RRB33" s="497"/>
      <c r="RRC33" s="497"/>
      <c r="RRD33" s="497"/>
      <c r="RRE33" s="497"/>
      <c r="RRF33" s="497"/>
      <c r="RRG33" s="497"/>
      <c r="RRH33" s="497"/>
      <c r="RRI33" s="497"/>
      <c r="RRJ33" s="497"/>
      <c r="RRK33" s="497"/>
      <c r="RRL33" s="497"/>
      <c r="RRM33" s="497"/>
      <c r="RRN33" s="497"/>
      <c r="RRO33" s="497"/>
      <c r="RRP33" s="497"/>
      <c r="RRQ33" s="497"/>
      <c r="RRR33" s="497"/>
      <c r="RRS33" s="497"/>
      <c r="RRT33" s="497"/>
      <c r="RRU33" s="497"/>
      <c r="RRV33" s="497"/>
      <c r="RRW33" s="497"/>
      <c r="RRX33" s="497"/>
      <c r="RRY33" s="497"/>
      <c r="RRZ33" s="497"/>
      <c r="RSA33" s="497"/>
      <c r="RSB33" s="497"/>
      <c r="RSC33" s="497"/>
      <c r="RSD33" s="497"/>
      <c r="RSE33" s="497"/>
      <c r="RSF33" s="497"/>
      <c r="RSG33" s="497"/>
      <c r="RSH33" s="497"/>
      <c r="RSI33" s="497"/>
      <c r="RSJ33" s="497"/>
      <c r="RSK33" s="497"/>
      <c r="RSL33" s="497"/>
      <c r="RSM33" s="497"/>
      <c r="RSN33" s="497"/>
      <c r="RSO33" s="497"/>
      <c r="RSP33" s="497"/>
      <c r="RSQ33" s="497"/>
      <c r="RSR33" s="497"/>
      <c r="RSS33" s="497"/>
      <c r="RST33" s="497"/>
      <c r="RSU33" s="497"/>
      <c r="RSV33" s="497"/>
      <c r="RSW33" s="497"/>
      <c r="RSX33" s="497"/>
      <c r="RSY33" s="497"/>
      <c r="RSZ33" s="497"/>
      <c r="RTA33" s="497"/>
      <c r="RTB33" s="497"/>
      <c r="RTC33" s="497"/>
      <c r="RTD33" s="497"/>
      <c r="RTE33" s="497"/>
      <c r="RTF33" s="497"/>
      <c r="RTG33" s="497"/>
      <c r="RTH33" s="497"/>
      <c r="RTI33" s="497"/>
      <c r="RTJ33" s="497"/>
      <c r="RTK33" s="497"/>
      <c r="RTL33" s="497"/>
      <c r="RTM33" s="497"/>
      <c r="RTN33" s="497"/>
      <c r="RTO33" s="497"/>
      <c r="RTP33" s="497"/>
      <c r="RTQ33" s="497"/>
      <c r="RTR33" s="497"/>
      <c r="RTS33" s="497"/>
      <c r="RTT33" s="497"/>
      <c r="RTU33" s="497"/>
      <c r="RTV33" s="497"/>
      <c r="RTW33" s="497"/>
      <c r="RTX33" s="497"/>
      <c r="RTY33" s="497"/>
      <c r="RTZ33" s="497"/>
      <c r="RUA33" s="497"/>
      <c r="RUB33" s="497"/>
      <c r="RUC33" s="497"/>
      <c r="RUD33" s="497"/>
      <c r="RUE33" s="497"/>
      <c r="RUF33" s="497"/>
      <c r="RUG33" s="497"/>
      <c r="RUH33" s="497"/>
      <c r="RUI33" s="497"/>
      <c r="RUJ33" s="497"/>
      <c r="RUK33" s="497"/>
      <c r="RUL33" s="497"/>
      <c r="RUM33" s="497"/>
      <c r="RUN33" s="497"/>
      <c r="RUO33" s="497"/>
      <c r="RUP33" s="497"/>
      <c r="RUQ33" s="497"/>
      <c r="RUR33" s="497"/>
      <c r="RUS33" s="497"/>
      <c r="RUT33" s="497"/>
      <c r="RUU33" s="497"/>
      <c r="RUV33" s="497"/>
      <c r="RUW33" s="497"/>
      <c r="RUX33" s="497"/>
      <c r="RUY33" s="497"/>
      <c r="RUZ33" s="497"/>
      <c r="RVA33" s="497"/>
      <c r="RVB33" s="497"/>
      <c r="RVC33" s="497"/>
      <c r="RVD33" s="497"/>
      <c r="RVE33" s="497"/>
      <c r="RVF33" s="497"/>
      <c r="RVG33" s="497"/>
      <c r="RVH33" s="497"/>
      <c r="RVI33" s="497"/>
      <c r="RVJ33" s="497"/>
      <c r="RVK33" s="497"/>
      <c r="RVL33" s="497"/>
      <c r="RVM33" s="497"/>
      <c r="RVN33" s="497"/>
      <c r="RVO33" s="497"/>
      <c r="RVP33" s="497"/>
      <c r="RVQ33" s="497"/>
      <c r="RVR33" s="497"/>
      <c r="RVS33" s="497"/>
      <c r="RVT33" s="497"/>
      <c r="RVU33" s="497"/>
      <c r="RVV33" s="497"/>
      <c r="RVW33" s="497"/>
      <c r="RVX33" s="497"/>
      <c r="RVY33" s="497"/>
      <c r="RVZ33" s="497"/>
      <c r="RWA33" s="497"/>
      <c r="RWB33" s="497"/>
      <c r="RWC33" s="497"/>
      <c r="RWD33" s="497"/>
      <c r="RWE33" s="497"/>
      <c r="RWF33" s="497"/>
      <c r="RWG33" s="497"/>
      <c r="RWH33" s="497"/>
      <c r="RWI33" s="497"/>
      <c r="RWJ33" s="497"/>
      <c r="RWK33" s="497"/>
      <c r="RWL33" s="497"/>
      <c r="RWM33" s="497"/>
      <c r="RWN33" s="497"/>
      <c r="RWO33" s="497"/>
      <c r="RWP33" s="497"/>
      <c r="RWQ33" s="497"/>
      <c r="RWR33" s="497"/>
      <c r="RWS33" s="497"/>
      <c r="RWT33" s="497"/>
      <c r="RWU33" s="497"/>
      <c r="RWV33" s="497"/>
      <c r="RWW33" s="497"/>
      <c r="RWX33" s="497"/>
      <c r="RWY33" s="497"/>
      <c r="RWZ33" s="497"/>
      <c r="RXA33" s="497"/>
      <c r="RXB33" s="497"/>
      <c r="RXC33" s="497"/>
      <c r="RXD33" s="497"/>
      <c r="RXE33" s="497"/>
      <c r="RXF33" s="497"/>
      <c r="RXG33" s="497"/>
      <c r="RXH33" s="497"/>
      <c r="RXI33" s="497"/>
      <c r="RXJ33" s="497"/>
      <c r="RXK33" s="497"/>
      <c r="RXL33" s="497"/>
      <c r="RXM33" s="497"/>
      <c r="RXN33" s="497"/>
      <c r="RXO33" s="497"/>
      <c r="RXP33" s="497"/>
      <c r="RXQ33" s="497"/>
      <c r="RXR33" s="497"/>
      <c r="RXS33" s="497"/>
      <c r="RXT33" s="497"/>
      <c r="RXU33" s="497"/>
      <c r="RXV33" s="497"/>
      <c r="RXW33" s="497"/>
      <c r="RXX33" s="497"/>
      <c r="RXY33" s="497"/>
      <c r="RXZ33" s="497"/>
      <c r="RYA33" s="497"/>
      <c r="RYB33" s="497"/>
      <c r="RYC33" s="497"/>
      <c r="RYD33" s="497"/>
      <c r="RYE33" s="497"/>
      <c r="RYF33" s="497"/>
      <c r="RYG33" s="497"/>
      <c r="RYH33" s="497"/>
      <c r="RYI33" s="497"/>
      <c r="RYJ33" s="497"/>
      <c r="RYK33" s="497"/>
      <c r="RYL33" s="497"/>
      <c r="RYM33" s="497"/>
      <c r="RYN33" s="497"/>
      <c r="RYO33" s="497"/>
      <c r="RYP33" s="497"/>
      <c r="RYQ33" s="497"/>
      <c r="RYR33" s="497"/>
      <c r="RYS33" s="497"/>
      <c r="RYT33" s="497"/>
      <c r="RYU33" s="497"/>
      <c r="RYV33" s="497"/>
      <c r="RYW33" s="497"/>
      <c r="RYX33" s="497"/>
      <c r="RYY33" s="497"/>
      <c r="RYZ33" s="497"/>
      <c r="RZA33" s="497"/>
      <c r="RZB33" s="497"/>
      <c r="RZC33" s="497"/>
      <c r="RZD33" s="497"/>
      <c r="RZE33" s="497"/>
      <c r="RZF33" s="497"/>
      <c r="RZG33" s="497"/>
      <c r="RZH33" s="497"/>
      <c r="RZI33" s="497"/>
      <c r="RZJ33" s="497"/>
      <c r="RZK33" s="497"/>
      <c r="RZL33" s="497"/>
      <c r="RZM33" s="497"/>
      <c r="RZN33" s="497"/>
      <c r="RZO33" s="497"/>
      <c r="RZP33" s="497"/>
      <c r="RZQ33" s="497"/>
      <c r="RZR33" s="497"/>
      <c r="RZS33" s="497"/>
      <c r="RZT33" s="497"/>
      <c r="RZU33" s="497"/>
      <c r="RZV33" s="497"/>
      <c r="RZW33" s="497"/>
      <c r="RZX33" s="497"/>
      <c r="RZY33" s="497"/>
      <c r="RZZ33" s="497"/>
      <c r="SAA33" s="497"/>
      <c r="SAB33" s="497"/>
      <c r="SAC33" s="497"/>
      <c r="SAD33" s="497"/>
      <c r="SAE33" s="497"/>
      <c r="SAF33" s="497"/>
      <c r="SAG33" s="497"/>
      <c r="SAH33" s="497"/>
      <c r="SAI33" s="497"/>
      <c r="SAJ33" s="497"/>
      <c r="SAK33" s="497"/>
      <c r="SAL33" s="497"/>
      <c r="SAM33" s="497"/>
      <c r="SAN33" s="497"/>
      <c r="SAO33" s="497"/>
      <c r="SAP33" s="497"/>
      <c r="SAQ33" s="497"/>
      <c r="SAR33" s="497"/>
      <c r="SAS33" s="497"/>
      <c r="SAT33" s="497"/>
      <c r="SAU33" s="497"/>
      <c r="SAV33" s="497"/>
      <c r="SAW33" s="497"/>
      <c r="SAX33" s="497"/>
      <c r="SAY33" s="497"/>
      <c r="SAZ33" s="497"/>
      <c r="SBA33" s="497"/>
      <c r="SBB33" s="497"/>
      <c r="SBC33" s="497"/>
      <c r="SBD33" s="497"/>
      <c r="SBE33" s="497"/>
      <c r="SBF33" s="497"/>
      <c r="SBG33" s="497"/>
      <c r="SBH33" s="497"/>
      <c r="SBI33" s="497"/>
      <c r="SBJ33" s="497"/>
      <c r="SBK33" s="497"/>
      <c r="SBL33" s="497"/>
      <c r="SBM33" s="497"/>
      <c r="SBN33" s="497"/>
      <c r="SBO33" s="497"/>
      <c r="SBP33" s="497"/>
      <c r="SBQ33" s="497"/>
      <c r="SBR33" s="497"/>
      <c r="SBS33" s="497"/>
      <c r="SBT33" s="497"/>
      <c r="SBU33" s="497"/>
      <c r="SBV33" s="497"/>
      <c r="SBW33" s="497"/>
      <c r="SBX33" s="497"/>
      <c r="SBY33" s="497"/>
      <c r="SBZ33" s="497"/>
      <c r="SCA33" s="497"/>
      <c r="SCB33" s="497"/>
      <c r="SCC33" s="497"/>
      <c r="SCD33" s="497"/>
      <c r="SCE33" s="497"/>
      <c r="SCF33" s="497"/>
      <c r="SCG33" s="497"/>
      <c r="SCH33" s="497"/>
      <c r="SCI33" s="497"/>
      <c r="SCJ33" s="497"/>
      <c r="SCK33" s="497"/>
      <c r="SCL33" s="497"/>
      <c r="SCM33" s="497"/>
      <c r="SCN33" s="497"/>
      <c r="SCO33" s="497"/>
      <c r="SCP33" s="497"/>
      <c r="SCQ33" s="497"/>
      <c r="SCR33" s="497"/>
      <c r="SCS33" s="497"/>
      <c r="SCT33" s="497"/>
      <c r="SCU33" s="497"/>
      <c r="SCV33" s="497"/>
      <c r="SCW33" s="497"/>
      <c r="SCX33" s="497"/>
      <c r="SCY33" s="497"/>
      <c r="SCZ33" s="497"/>
      <c r="SDA33" s="497"/>
      <c r="SDB33" s="497"/>
      <c r="SDC33" s="497"/>
      <c r="SDD33" s="497"/>
      <c r="SDE33" s="497"/>
      <c r="SDF33" s="497"/>
      <c r="SDG33" s="497"/>
      <c r="SDH33" s="497"/>
      <c r="SDI33" s="497"/>
      <c r="SDJ33" s="497"/>
      <c r="SDK33" s="497"/>
      <c r="SDL33" s="497"/>
      <c r="SDM33" s="497"/>
      <c r="SDN33" s="497"/>
      <c r="SDO33" s="497"/>
      <c r="SDP33" s="497"/>
      <c r="SDQ33" s="497"/>
      <c r="SDR33" s="497"/>
      <c r="SDS33" s="497"/>
      <c r="SDT33" s="497"/>
      <c r="SDU33" s="497"/>
      <c r="SDV33" s="497"/>
      <c r="SDW33" s="497"/>
      <c r="SDX33" s="497"/>
      <c r="SDY33" s="497"/>
      <c r="SDZ33" s="497"/>
      <c r="SEA33" s="497"/>
      <c r="SEB33" s="497"/>
      <c r="SEC33" s="497"/>
      <c r="SED33" s="497"/>
      <c r="SEE33" s="497"/>
      <c r="SEF33" s="497"/>
      <c r="SEG33" s="497"/>
      <c r="SEH33" s="497"/>
      <c r="SEI33" s="497"/>
      <c r="SEJ33" s="497"/>
      <c r="SEK33" s="497"/>
      <c r="SEL33" s="497"/>
      <c r="SEM33" s="497"/>
      <c r="SEN33" s="497"/>
      <c r="SEO33" s="497"/>
      <c r="SEP33" s="497"/>
      <c r="SEQ33" s="497"/>
      <c r="SER33" s="497"/>
      <c r="SES33" s="497"/>
      <c r="SET33" s="497"/>
      <c r="SEU33" s="497"/>
      <c r="SEV33" s="497"/>
      <c r="SEW33" s="497"/>
      <c r="SEX33" s="497"/>
      <c r="SEY33" s="497"/>
      <c r="SEZ33" s="497"/>
      <c r="SFA33" s="497"/>
      <c r="SFB33" s="497"/>
      <c r="SFC33" s="497"/>
      <c r="SFD33" s="497"/>
      <c r="SFE33" s="497"/>
      <c r="SFF33" s="497"/>
      <c r="SFG33" s="497"/>
      <c r="SFH33" s="497"/>
      <c r="SFI33" s="497"/>
      <c r="SFJ33" s="497"/>
      <c r="SFK33" s="497"/>
      <c r="SFL33" s="497"/>
      <c r="SFM33" s="497"/>
      <c r="SFN33" s="497"/>
      <c r="SFO33" s="497"/>
      <c r="SFP33" s="497"/>
      <c r="SFQ33" s="497"/>
      <c r="SFR33" s="497"/>
      <c r="SFS33" s="497"/>
      <c r="SFT33" s="497"/>
      <c r="SFU33" s="497"/>
      <c r="SFV33" s="497"/>
      <c r="SFW33" s="497"/>
      <c r="SFX33" s="497"/>
      <c r="SFY33" s="497"/>
      <c r="SFZ33" s="497"/>
      <c r="SGA33" s="497"/>
      <c r="SGB33" s="497"/>
      <c r="SGC33" s="497"/>
      <c r="SGD33" s="497"/>
      <c r="SGE33" s="497"/>
      <c r="SGF33" s="497"/>
      <c r="SGG33" s="497"/>
      <c r="SGH33" s="497"/>
      <c r="SGI33" s="497"/>
      <c r="SGJ33" s="497"/>
      <c r="SGK33" s="497"/>
      <c r="SGL33" s="497"/>
      <c r="SGM33" s="497"/>
      <c r="SGN33" s="497"/>
      <c r="SGO33" s="497"/>
      <c r="SGP33" s="497"/>
      <c r="SGQ33" s="497"/>
      <c r="SGR33" s="497"/>
      <c r="SGS33" s="497"/>
      <c r="SGT33" s="497"/>
      <c r="SGU33" s="497"/>
      <c r="SGV33" s="497"/>
      <c r="SGW33" s="497"/>
      <c r="SGX33" s="497"/>
      <c r="SGY33" s="497"/>
      <c r="SGZ33" s="497"/>
      <c r="SHA33" s="497"/>
      <c r="SHB33" s="497"/>
      <c r="SHC33" s="497"/>
      <c r="SHD33" s="497"/>
      <c r="SHE33" s="497"/>
      <c r="SHF33" s="497"/>
      <c r="SHG33" s="497"/>
      <c r="SHH33" s="497"/>
      <c r="SHI33" s="497"/>
      <c r="SHJ33" s="497"/>
      <c r="SHK33" s="497"/>
      <c r="SHL33" s="497"/>
      <c r="SHM33" s="497"/>
      <c r="SHN33" s="497"/>
      <c r="SHO33" s="497"/>
      <c r="SHP33" s="497"/>
      <c r="SHQ33" s="497"/>
      <c r="SHR33" s="497"/>
      <c r="SHS33" s="497"/>
      <c r="SHT33" s="497"/>
      <c r="SHU33" s="497"/>
      <c r="SHV33" s="497"/>
      <c r="SHW33" s="497"/>
      <c r="SHX33" s="497"/>
      <c r="SHY33" s="497"/>
      <c r="SHZ33" s="497"/>
      <c r="SIA33" s="497"/>
      <c r="SIB33" s="497"/>
      <c r="SIC33" s="497"/>
      <c r="SID33" s="497"/>
      <c r="SIE33" s="497"/>
      <c r="SIF33" s="497"/>
      <c r="SIG33" s="497"/>
      <c r="SIH33" s="497"/>
      <c r="SII33" s="497"/>
      <c r="SIJ33" s="497"/>
      <c r="SIK33" s="497"/>
      <c r="SIL33" s="497"/>
      <c r="SIM33" s="497"/>
      <c r="SIN33" s="497"/>
      <c r="SIO33" s="497"/>
      <c r="SIP33" s="497"/>
      <c r="SIQ33" s="497"/>
      <c r="SIR33" s="497"/>
      <c r="SIS33" s="497"/>
      <c r="SIT33" s="497"/>
      <c r="SIU33" s="497"/>
      <c r="SIV33" s="497"/>
      <c r="SIW33" s="497"/>
      <c r="SIX33" s="497"/>
      <c r="SIY33" s="497"/>
      <c r="SIZ33" s="497"/>
      <c r="SJA33" s="497"/>
      <c r="SJB33" s="497"/>
      <c r="SJC33" s="497"/>
      <c r="SJD33" s="497"/>
      <c r="SJE33" s="497"/>
      <c r="SJF33" s="497"/>
      <c r="SJG33" s="497"/>
      <c r="SJH33" s="497"/>
      <c r="SJI33" s="497"/>
      <c r="SJJ33" s="497"/>
      <c r="SJK33" s="497"/>
      <c r="SJL33" s="497"/>
      <c r="SJM33" s="497"/>
      <c r="SJN33" s="497"/>
      <c r="SJO33" s="497"/>
      <c r="SJP33" s="497"/>
      <c r="SJQ33" s="497"/>
      <c r="SJR33" s="497"/>
      <c r="SJS33" s="497"/>
      <c r="SJT33" s="497"/>
      <c r="SJU33" s="497"/>
      <c r="SJV33" s="497"/>
      <c r="SJW33" s="497"/>
      <c r="SJX33" s="497"/>
      <c r="SJY33" s="497"/>
      <c r="SJZ33" s="497"/>
      <c r="SKA33" s="497"/>
      <c r="SKB33" s="497"/>
      <c r="SKC33" s="497"/>
      <c r="SKD33" s="497"/>
      <c r="SKE33" s="497"/>
      <c r="SKF33" s="497"/>
      <c r="SKG33" s="497"/>
      <c r="SKH33" s="497"/>
      <c r="SKI33" s="497"/>
      <c r="SKJ33" s="497"/>
      <c r="SKK33" s="497"/>
      <c r="SKL33" s="497"/>
      <c r="SKM33" s="497"/>
      <c r="SKN33" s="497"/>
      <c r="SKO33" s="497"/>
      <c r="SKP33" s="497"/>
      <c r="SKQ33" s="497"/>
      <c r="SKR33" s="497"/>
      <c r="SKS33" s="497"/>
      <c r="SKT33" s="497"/>
      <c r="SKU33" s="497"/>
      <c r="SKV33" s="497"/>
      <c r="SKW33" s="497"/>
      <c r="SKX33" s="497"/>
      <c r="SKY33" s="497"/>
      <c r="SKZ33" s="497"/>
      <c r="SLA33" s="497"/>
      <c r="SLB33" s="497"/>
      <c r="SLC33" s="497"/>
      <c r="SLD33" s="497"/>
      <c r="SLE33" s="497"/>
      <c r="SLF33" s="497"/>
      <c r="SLG33" s="497"/>
      <c r="SLH33" s="497"/>
      <c r="SLI33" s="497"/>
      <c r="SLJ33" s="497"/>
      <c r="SLK33" s="497"/>
      <c r="SLL33" s="497"/>
      <c r="SLM33" s="497"/>
      <c r="SLN33" s="497"/>
      <c r="SLO33" s="497"/>
      <c r="SLP33" s="497"/>
      <c r="SLQ33" s="497"/>
      <c r="SLR33" s="497"/>
      <c r="SLS33" s="497"/>
      <c r="SLT33" s="497"/>
      <c r="SLU33" s="497"/>
      <c r="SLV33" s="497"/>
      <c r="SLW33" s="497"/>
      <c r="SLX33" s="497"/>
      <c r="SLY33" s="497"/>
      <c r="SLZ33" s="497"/>
      <c r="SMA33" s="497"/>
      <c r="SMB33" s="497"/>
      <c r="SMC33" s="497"/>
      <c r="SMD33" s="497"/>
      <c r="SME33" s="497"/>
      <c r="SMF33" s="497"/>
      <c r="SMG33" s="497"/>
      <c r="SMH33" s="497"/>
      <c r="SMI33" s="497"/>
      <c r="SMJ33" s="497"/>
      <c r="SMK33" s="497"/>
      <c r="SML33" s="497"/>
      <c r="SMM33" s="497"/>
      <c r="SMN33" s="497"/>
      <c r="SMO33" s="497"/>
      <c r="SMP33" s="497"/>
      <c r="SMQ33" s="497"/>
      <c r="SMR33" s="497"/>
      <c r="SMS33" s="497"/>
      <c r="SMT33" s="497"/>
      <c r="SMU33" s="497"/>
      <c r="SMV33" s="497"/>
      <c r="SMW33" s="497"/>
      <c r="SMX33" s="497"/>
      <c r="SMY33" s="497"/>
      <c r="SMZ33" s="497"/>
      <c r="SNA33" s="497"/>
      <c r="SNB33" s="497"/>
      <c r="SNC33" s="497"/>
      <c r="SND33" s="497"/>
      <c r="SNE33" s="497"/>
      <c r="SNF33" s="497"/>
      <c r="SNG33" s="497"/>
      <c r="SNH33" s="497"/>
      <c r="SNI33" s="497"/>
      <c r="SNJ33" s="497"/>
      <c r="SNK33" s="497"/>
      <c r="SNL33" s="497"/>
      <c r="SNM33" s="497"/>
      <c r="SNN33" s="497"/>
      <c r="SNO33" s="497"/>
      <c r="SNP33" s="497"/>
      <c r="SNQ33" s="497"/>
      <c r="SNR33" s="497"/>
      <c r="SNS33" s="497"/>
      <c r="SNT33" s="497"/>
      <c r="SNU33" s="497"/>
      <c r="SNV33" s="497"/>
      <c r="SNW33" s="497"/>
      <c r="SNX33" s="497"/>
      <c r="SNY33" s="497"/>
      <c r="SNZ33" s="497"/>
      <c r="SOA33" s="497"/>
      <c r="SOB33" s="497"/>
      <c r="SOC33" s="497"/>
      <c r="SOD33" s="497"/>
      <c r="SOE33" s="497"/>
      <c r="SOF33" s="497"/>
      <c r="SOG33" s="497"/>
      <c r="SOH33" s="497"/>
      <c r="SOI33" s="497"/>
      <c r="SOJ33" s="497"/>
      <c r="SOK33" s="497"/>
      <c r="SOL33" s="497"/>
      <c r="SOM33" s="497"/>
      <c r="SON33" s="497"/>
      <c r="SOO33" s="497"/>
      <c r="SOP33" s="497"/>
      <c r="SOQ33" s="497"/>
      <c r="SOR33" s="497"/>
      <c r="SOS33" s="497"/>
      <c r="SOT33" s="497"/>
      <c r="SOU33" s="497"/>
      <c r="SOV33" s="497"/>
      <c r="SOW33" s="497"/>
      <c r="SOX33" s="497"/>
      <c r="SOY33" s="497"/>
      <c r="SOZ33" s="497"/>
      <c r="SPA33" s="497"/>
      <c r="SPB33" s="497"/>
      <c r="SPC33" s="497"/>
      <c r="SPD33" s="497"/>
      <c r="SPE33" s="497"/>
      <c r="SPF33" s="497"/>
      <c r="SPG33" s="497"/>
      <c r="SPH33" s="497"/>
      <c r="SPI33" s="497"/>
      <c r="SPJ33" s="497"/>
      <c r="SPK33" s="497"/>
      <c r="SPL33" s="497"/>
      <c r="SPM33" s="497"/>
      <c r="SPN33" s="497"/>
      <c r="SPO33" s="497"/>
      <c r="SPP33" s="497"/>
      <c r="SPQ33" s="497"/>
      <c r="SPR33" s="497"/>
      <c r="SPS33" s="497"/>
      <c r="SPT33" s="497"/>
      <c r="SPU33" s="497"/>
      <c r="SPV33" s="497"/>
      <c r="SPW33" s="497"/>
      <c r="SPX33" s="497"/>
      <c r="SPY33" s="497"/>
      <c r="SPZ33" s="497"/>
      <c r="SQA33" s="497"/>
      <c r="SQB33" s="497"/>
      <c r="SQC33" s="497"/>
      <c r="SQD33" s="497"/>
      <c r="SQE33" s="497"/>
      <c r="SQF33" s="497"/>
      <c r="SQG33" s="497"/>
      <c r="SQH33" s="497"/>
      <c r="SQI33" s="497"/>
      <c r="SQJ33" s="497"/>
      <c r="SQK33" s="497"/>
      <c r="SQL33" s="497"/>
      <c r="SQM33" s="497"/>
      <c r="SQN33" s="497"/>
      <c r="SQO33" s="497"/>
      <c r="SQP33" s="497"/>
      <c r="SQQ33" s="497"/>
      <c r="SQR33" s="497"/>
      <c r="SQS33" s="497"/>
      <c r="SQT33" s="497"/>
      <c r="SQU33" s="497"/>
      <c r="SQV33" s="497"/>
      <c r="SQW33" s="497"/>
      <c r="SQX33" s="497"/>
      <c r="SQY33" s="497"/>
      <c r="SQZ33" s="497"/>
      <c r="SRA33" s="497"/>
      <c r="SRB33" s="497"/>
      <c r="SRC33" s="497"/>
      <c r="SRD33" s="497"/>
      <c r="SRE33" s="497"/>
      <c r="SRF33" s="497"/>
      <c r="SRG33" s="497"/>
      <c r="SRH33" s="497"/>
      <c r="SRI33" s="497"/>
      <c r="SRJ33" s="497"/>
      <c r="SRK33" s="497"/>
      <c r="SRL33" s="497"/>
      <c r="SRM33" s="497"/>
      <c r="SRN33" s="497"/>
      <c r="SRO33" s="497"/>
      <c r="SRP33" s="497"/>
      <c r="SRQ33" s="497"/>
      <c r="SRR33" s="497"/>
      <c r="SRS33" s="497"/>
      <c r="SRT33" s="497"/>
      <c r="SRU33" s="497"/>
      <c r="SRV33" s="497"/>
      <c r="SRW33" s="497"/>
      <c r="SRX33" s="497"/>
      <c r="SRY33" s="497"/>
      <c r="SRZ33" s="497"/>
      <c r="SSA33" s="497"/>
      <c r="SSB33" s="497"/>
      <c r="SSC33" s="497"/>
      <c r="SSD33" s="497"/>
      <c r="SSE33" s="497"/>
      <c r="SSF33" s="497"/>
      <c r="SSG33" s="497"/>
      <c r="SSH33" s="497"/>
      <c r="SSI33" s="497"/>
      <c r="SSJ33" s="497"/>
      <c r="SSK33" s="497"/>
      <c r="SSL33" s="497"/>
      <c r="SSM33" s="497"/>
      <c r="SSN33" s="497"/>
      <c r="SSO33" s="497"/>
      <c r="SSP33" s="497"/>
      <c r="SSQ33" s="497"/>
      <c r="SSR33" s="497"/>
      <c r="SSS33" s="497"/>
      <c r="SST33" s="497"/>
      <c r="SSU33" s="497"/>
      <c r="SSV33" s="497"/>
      <c r="SSW33" s="497"/>
      <c r="SSX33" s="497"/>
      <c r="SSY33" s="497"/>
      <c r="SSZ33" s="497"/>
      <c r="STA33" s="497"/>
      <c r="STB33" s="497"/>
      <c r="STC33" s="497"/>
      <c r="STD33" s="497"/>
      <c r="STE33" s="497"/>
      <c r="STF33" s="497"/>
      <c r="STG33" s="497"/>
      <c r="STH33" s="497"/>
      <c r="STI33" s="497"/>
      <c r="STJ33" s="497"/>
      <c r="STK33" s="497"/>
      <c r="STL33" s="497"/>
      <c r="STM33" s="497"/>
      <c r="STN33" s="497"/>
      <c r="STO33" s="497"/>
      <c r="STP33" s="497"/>
      <c r="STQ33" s="497"/>
      <c r="STR33" s="497"/>
      <c r="STS33" s="497"/>
      <c r="STT33" s="497"/>
      <c r="STU33" s="497"/>
      <c r="STV33" s="497"/>
      <c r="STW33" s="497"/>
      <c r="STX33" s="497"/>
      <c r="STY33" s="497"/>
      <c r="STZ33" s="497"/>
      <c r="SUA33" s="497"/>
      <c r="SUB33" s="497"/>
      <c r="SUC33" s="497"/>
      <c r="SUD33" s="497"/>
      <c r="SUE33" s="497"/>
      <c r="SUF33" s="497"/>
      <c r="SUG33" s="497"/>
      <c r="SUH33" s="497"/>
      <c r="SUI33" s="497"/>
      <c r="SUJ33" s="497"/>
      <c r="SUK33" s="497"/>
      <c r="SUL33" s="497"/>
      <c r="SUM33" s="497"/>
      <c r="SUN33" s="497"/>
      <c r="SUO33" s="497"/>
      <c r="SUP33" s="497"/>
      <c r="SUQ33" s="497"/>
      <c r="SUR33" s="497"/>
      <c r="SUS33" s="497"/>
      <c r="SUT33" s="497"/>
      <c r="SUU33" s="497"/>
      <c r="SUV33" s="497"/>
      <c r="SUW33" s="497"/>
      <c r="SUX33" s="497"/>
      <c r="SUY33" s="497"/>
      <c r="SUZ33" s="497"/>
      <c r="SVA33" s="497"/>
      <c r="SVB33" s="497"/>
      <c r="SVC33" s="497"/>
      <c r="SVD33" s="497"/>
      <c r="SVE33" s="497"/>
      <c r="SVF33" s="497"/>
      <c r="SVG33" s="497"/>
      <c r="SVH33" s="497"/>
      <c r="SVI33" s="497"/>
      <c r="SVJ33" s="497"/>
      <c r="SVK33" s="497"/>
      <c r="SVL33" s="497"/>
      <c r="SVM33" s="497"/>
      <c r="SVN33" s="497"/>
      <c r="SVO33" s="497"/>
      <c r="SVP33" s="497"/>
      <c r="SVQ33" s="497"/>
      <c r="SVR33" s="497"/>
      <c r="SVS33" s="497"/>
      <c r="SVT33" s="497"/>
      <c r="SVU33" s="497"/>
      <c r="SVV33" s="497"/>
      <c r="SVW33" s="497"/>
      <c r="SVX33" s="497"/>
      <c r="SVY33" s="497"/>
      <c r="SVZ33" s="497"/>
      <c r="SWA33" s="497"/>
      <c r="SWB33" s="497"/>
      <c r="SWC33" s="497"/>
      <c r="SWD33" s="497"/>
      <c r="SWE33" s="497"/>
      <c r="SWF33" s="497"/>
      <c r="SWG33" s="497"/>
      <c r="SWH33" s="497"/>
      <c r="SWI33" s="497"/>
      <c r="SWJ33" s="497"/>
      <c r="SWK33" s="497"/>
      <c r="SWL33" s="497"/>
      <c r="SWM33" s="497"/>
      <c r="SWN33" s="497"/>
      <c r="SWO33" s="497"/>
      <c r="SWP33" s="497"/>
      <c r="SWQ33" s="497"/>
      <c r="SWR33" s="497"/>
      <c r="SWS33" s="497"/>
      <c r="SWT33" s="497"/>
      <c r="SWU33" s="497"/>
      <c r="SWV33" s="497"/>
      <c r="SWW33" s="497"/>
      <c r="SWX33" s="497"/>
      <c r="SWY33" s="497"/>
      <c r="SWZ33" s="497"/>
      <c r="SXA33" s="497"/>
      <c r="SXB33" s="497"/>
      <c r="SXC33" s="497"/>
      <c r="SXD33" s="497"/>
      <c r="SXE33" s="497"/>
      <c r="SXF33" s="497"/>
      <c r="SXG33" s="497"/>
      <c r="SXH33" s="497"/>
      <c r="SXI33" s="497"/>
      <c r="SXJ33" s="497"/>
      <c r="SXK33" s="497"/>
      <c r="SXL33" s="497"/>
      <c r="SXM33" s="497"/>
      <c r="SXN33" s="497"/>
      <c r="SXO33" s="497"/>
      <c r="SXP33" s="497"/>
      <c r="SXQ33" s="497"/>
      <c r="SXR33" s="497"/>
      <c r="SXS33" s="497"/>
      <c r="SXT33" s="497"/>
      <c r="SXU33" s="497"/>
      <c r="SXV33" s="497"/>
      <c r="SXW33" s="497"/>
      <c r="SXX33" s="497"/>
      <c r="SXY33" s="497"/>
      <c r="SXZ33" s="497"/>
      <c r="SYA33" s="497"/>
      <c r="SYB33" s="497"/>
      <c r="SYC33" s="497"/>
      <c r="SYD33" s="497"/>
      <c r="SYE33" s="497"/>
      <c r="SYF33" s="497"/>
      <c r="SYG33" s="497"/>
      <c r="SYH33" s="497"/>
      <c r="SYI33" s="497"/>
      <c r="SYJ33" s="497"/>
      <c r="SYK33" s="497"/>
      <c r="SYL33" s="497"/>
      <c r="SYM33" s="497"/>
      <c r="SYN33" s="497"/>
      <c r="SYO33" s="497"/>
      <c r="SYP33" s="497"/>
      <c r="SYQ33" s="497"/>
      <c r="SYR33" s="497"/>
      <c r="SYS33" s="497"/>
      <c r="SYT33" s="497"/>
      <c r="SYU33" s="497"/>
      <c r="SYV33" s="497"/>
      <c r="SYW33" s="497"/>
      <c r="SYX33" s="497"/>
      <c r="SYY33" s="497"/>
      <c r="SYZ33" s="497"/>
      <c r="SZA33" s="497"/>
      <c r="SZB33" s="497"/>
      <c r="SZC33" s="497"/>
      <c r="SZD33" s="497"/>
      <c r="SZE33" s="497"/>
      <c r="SZF33" s="497"/>
      <c r="SZG33" s="497"/>
      <c r="SZH33" s="497"/>
      <c r="SZI33" s="497"/>
      <c r="SZJ33" s="497"/>
      <c r="SZK33" s="497"/>
      <c r="SZL33" s="497"/>
      <c r="SZM33" s="497"/>
      <c r="SZN33" s="497"/>
      <c r="SZO33" s="497"/>
      <c r="SZP33" s="497"/>
      <c r="SZQ33" s="497"/>
      <c r="SZR33" s="497"/>
      <c r="SZS33" s="497"/>
      <c r="SZT33" s="497"/>
      <c r="SZU33" s="497"/>
      <c r="SZV33" s="497"/>
      <c r="SZW33" s="497"/>
      <c r="SZX33" s="497"/>
      <c r="SZY33" s="497"/>
      <c r="SZZ33" s="497"/>
      <c r="TAA33" s="497"/>
      <c r="TAB33" s="497"/>
      <c r="TAC33" s="497"/>
      <c r="TAD33" s="497"/>
      <c r="TAE33" s="497"/>
      <c r="TAF33" s="497"/>
      <c r="TAG33" s="497"/>
      <c r="TAH33" s="497"/>
      <c r="TAI33" s="497"/>
      <c r="TAJ33" s="497"/>
      <c r="TAK33" s="497"/>
      <c r="TAL33" s="497"/>
      <c r="TAM33" s="497"/>
      <c r="TAN33" s="497"/>
      <c r="TAO33" s="497"/>
      <c r="TAP33" s="497"/>
      <c r="TAQ33" s="497"/>
      <c r="TAR33" s="497"/>
      <c r="TAS33" s="497"/>
      <c r="TAT33" s="497"/>
      <c r="TAU33" s="497"/>
      <c r="TAV33" s="497"/>
      <c r="TAW33" s="497"/>
      <c r="TAX33" s="497"/>
      <c r="TAY33" s="497"/>
      <c r="TAZ33" s="497"/>
      <c r="TBA33" s="497"/>
      <c r="TBB33" s="497"/>
      <c r="TBC33" s="497"/>
      <c r="TBD33" s="497"/>
      <c r="TBE33" s="497"/>
      <c r="TBF33" s="497"/>
      <c r="TBG33" s="497"/>
      <c r="TBH33" s="497"/>
      <c r="TBI33" s="497"/>
      <c r="TBJ33" s="497"/>
      <c r="TBK33" s="497"/>
      <c r="TBL33" s="497"/>
      <c r="TBM33" s="497"/>
      <c r="TBN33" s="497"/>
      <c r="TBO33" s="497"/>
      <c r="TBP33" s="497"/>
      <c r="TBQ33" s="497"/>
      <c r="TBR33" s="497"/>
      <c r="TBS33" s="497"/>
      <c r="TBT33" s="497"/>
      <c r="TBU33" s="497"/>
      <c r="TBV33" s="497"/>
      <c r="TBW33" s="497"/>
      <c r="TBX33" s="497"/>
      <c r="TBY33" s="497"/>
      <c r="TBZ33" s="497"/>
      <c r="TCA33" s="497"/>
      <c r="TCB33" s="497"/>
      <c r="TCC33" s="497"/>
      <c r="TCD33" s="497"/>
      <c r="TCE33" s="497"/>
      <c r="TCF33" s="497"/>
      <c r="TCG33" s="497"/>
      <c r="TCH33" s="497"/>
      <c r="TCI33" s="497"/>
      <c r="TCJ33" s="497"/>
      <c r="TCK33" s="497"/>
      <c r="TCL33" s="497"/>
      <c r="TCM33" s="497"/>
      <c r="TCN33" s="497"/>
      <c r="TCO33" s="497"/>
      <c r="TCP33" s="497"/>
      <c r="TCQ33" s="497"/>
      <c r="TCR33" s="497"/>
      <c r="TCS33" s="497"/>
      <c r="TCT33" s="497"/>
      <c r="TCU33" s="497"/>
      <c r="TCV33" s="497"/>
      <c r="TCW33" s="497"/>
      <c r="TCX33" s="497"/>
      <c r="TCY33" s="497"/>
      <c r="TCZ33" s="497"/>
      <c r="TDA33" s="497"/>
      <c r="TDB33" s="497"/>
      <c r="TDC33" s="497"/>
      <c r="TDD33" s="497"/>
      <c r="TDE33" s="497"/>
      <c r="TDF33" s="497"/>
      <c r="TDG33" s="497"/>
      <c r="TDH33" s="497"/>
      <c r="TDI33" s="497"/>
      <c r="TDJ33" s="497"/>
      <c r="TDK33" s="497"/>
      <c r="TDL33" s="497"/>
      <c r="TDM33" s="497"/>
      <c r="TDN33" s="497"/>
      <c r="TDO33" s="497"/>
      <c r="TDP33" s="497"/>
      <c r="TDQ33" s="497"/>
      <c r="TDR33" s="497"/>
      <c r="TDS33" s="497"/>
      <c r="TDT33" s="497"/>
      <c r="TDU33" s="497"/>
      <c r="TDV33" s="497"/>
      <c r="TDW33" s="497"/>
      <c r="TDX33" s="497"/>
      <c r="TDY33" s="497"/>
      <c r="TDZ33" s="497"/>
      <c r="TEA33" s="497"/>
      <c r="TEB33" s="497"/>
      <c r="TEC33" s="497"/>
      <c r="TED33" s="497"/>
      <c r="TEE33" s="497"/>
      <c r="TEF33" s="497"/>
      <c r="TEG33" s="497"/>
      <c r="TEH33" s="497"/>
      <c r="TEI33" s="497"/>
      <c r="TEJ33" s="497"/>
      <c r="TEK33" s="497"/>
      <c r="TEL33" s="497"/>
      <c r="TEM33" s="497"/>
      <c r="TEN33" s="497"/>
      <c r="TEO33" s="497"/>
      <c r="TEP33" s="497"/>
      <c r="TEQ33" s="497"/>
      <c r="TER33" s="497"/>
      <c r="TES33" s="497"/>
      <c r="TET33" s="497"/>
      <c r="TEU33" s="497"/>
      <c r="TEV33" s="497"/>
      <c r="TEW33" s="497"/>
      <c r="TEX33" s="497"/>
      <c r="TEY33" s="497"/>
      <c r="TEZ33" s="497"/>
      <c r="TFA33" s="497"/>
      <c r="TFB33" s="497"/>
      <c r="TFC33" s="497"/>
      <c r="TFD33" s="497"/>
      <c r="TFE33" s="497"/>
      <c r="TFF33" s="497"/>
      <c r="TFG33" s="497"/>
      <c r="TFH33" s="497"/>
      <c r="TFI33" s="497"/>
      <c r="TFJ33" s="497"/>
      <c r="TFK33" s="497"/>
      <c r="TFL33" s="497"/>
      <c r="TFM33" s="497"/>
      <c r="TFN33" s="497"/>
      <c r="TFO33" s="497"/>
      <c r="TFP33" s="497"/>
      <c r="TFQ33" s="497"/>
      <c r="TFR33" s="497"/>
      <c r="TFS33" s="497"/>
      <c r="TFT33" s="497"/>
      <c r="TFU33" s="497"/>
      <c r="TFV33" s="497"/>
      <c r="TFW33" s="497"/>
      <c r="TFX33" s="497"/>
      <c r="TFY33" s="497"/>
      <c r="TFZ33" s="497"/>
      <c r="TGA33" s="497"/>
      <c r="TGB33" s="497"/>
      <c r="TGC33" s="497"/>
      <c r="TGD33" s="497"/>
      <c r="TGE33" s="497"/>
      <c r="TGF33" s="497"/>
      <c r="TGG33" s="497"/>
      <c r="TGH33" s="497"/>
      <c r="TGI33" s="497"/>
      <c r="TGJ33" s="497"/>
      <c r="TGK33" s="497"/>
      <c r="TGL33" s="497"/>
      <c r="TGM33" s="497"/>
      <c r="TGN33" s="497"/>
      <c r="TGO33" s="497"/>
      <c r="TGP33" s="497"/>
      <c r="TGQ33" s="497"/>
      <c r="TGR33" s="497"/>
      <c r="TGS33" s="497"/>
      <c r="TGT33" s="497"/>
      <c r="TGU33" s="497"/>
      <c r="TGV33" s="497"/>
      <c r="TGW33" s="497"/>
      <c r="TGX33" s="497"/>
      <c r="TGY33" s="497"/>
      <c r="TGZ33" s="497"/>
      <c r="THA33" s="497"/>
      <c r="THB33" s="497"/>
      <c r="THC33" s="497"/>
      <c r="THD33" s="497"/>
      <c r="THE33" s="497"/>
      <c r="THF33" s="497"/>
      <c r="THG33" s="497"/>
      <c r="THH33" s="497"/>
      <c r="THI33" s="497"/>
      <c r="THJ33" s="497"/>
      <c r="THK33" s="497"/>
      <c r="THL33" s="497"/>
      <c r="THM33" s="497"/>
      <c r="THN33" s="497"/>
      <c r="THO33" s="497"/>
      <c r="THP33" s="497"/>
      <c r="THQ33" s="497"/>
      <c r="THR33" s="497"/>
      <c r="THS33" s="497"/>
      <c r="THT33" s="497"/>
      <c r="THU33" s="497"/>
      <c r="THV33" s="497"/>
      <c r="THW33" s="497"/>
      <c r="THX33" s="497"/>
      <c r="THY33" s="497"/>
      <c r="THZ33" s="497"/>
      <c r="TIA33" s="497"/>
      <c r="TIB33" s="497"/>
      <c r="TIC33" s="497"/>
      <c r="TID33" s="497"/>
      <c r="TIE33" s="497"/>
      <c r="TIF33" s="497"/>
      <c r="TIG33" s="497"/>
      <c r="TIH33" s="497"/>
      <c r="TII33" s="497"/>
      <c r="TIJ33" s="497"/>
      <c r="TIK33" s="497"/>
      <c r="TIL33" s="497"/>
      <c r="TIM33" s="497"/>
      <c r="TIN33" s="497"/>
      <c r="TIO33" s="497"/>
      <c r="TIP33" s="497"/>
      <c r="TIQ33" s="497"/>
      <c r="TIR33" s="497"/>
      <c r="TIS33" s="497"/>
      <c r="TIT33" s="497"/>
      <c r="TIU33" s="497"/>
      <c r="TIV33" s="497"/>
      <c r="TIW33" s="497"/>
      <c r="TIX33" s="497"/>
      <c r="TIY33" s="497"/>
      <c r="TIZ33" s="497"/>
      <c r="TJA33" s="497"/>
      <c r="TJB33" s="497"/>
      <c r="TJC33" s="497"/>
      <c r="TJD33" s="497"/>
      <c r="TJE33" s="497"/>
      <c r="TJF33" s="497"/>
      <c r="TJG33" s="497"/>
      <c r="TJH33" s="497"/>
      <c r="TJI33" s="497"/>
      <c r="TJJ33" s="497"/>
      <c r="TJK33" s="497"/>
      <c r="TJL33" s="497"/>
      <c r="TJM33" s="497"/>
      <c r="TJN33" s="497"/>
      <c r="TJO33" s="497"/>
      <c r="TJP33" s="497"/>
      <c r="TJQ33" s="497"/>
      <c r="TJR33" s="497"/>
      <c r="TJS33" s="497"/>
      <c r="TJT33" s="497"/>
      <c r="TJU33" s="497"/>
      <c r="TJV33" s="497"/>
      <c r="TJW33" s="497"/>
      <c r="TJX33" s="497"/>
      <c r="TJY33" s="497"/>
      <c r="TJZ33" s="497"/>
      <c r="TKA33" s="497"/>
      <c r="TKB33" s="497"/>
      <c r="TKC33" s="497"/>
      <c r="TKD33" s="497"/>
      <c r="TKE33" s="497"/>
      <c r="TKF33" s="497"/>
      <c r="TKG33" s="497"/>
      <c r="TKH33" s="497"/>
      <c r="TKI33" s="497"/>
      <c r="TKJ33" s="497"/>
      <c r="TKK33" s="497"/>
      <c r="TKL33" s="497"/>
      <c r="TKM33" s="497"/>
      <c r="TKN33" s="497"/>
      <c r="TKO33" s="497"/>
      <c r="TKP33" s="497"/>
      <c r="TKQ33" s="497"/>
      <c r="TKR33" s="497"/>
      <c r="TKS33" s="497"/>
      <c r="TKT33" s="497"/>
      <c r="TKU33" s="497"/>
      <c r="TKV33" s="497"/>
      <c r="TKW33" s="497"/>
      <c r="TKX33" s="497"/>
      <c r="TKY33" s="497"/>
      <c r="TKZ33" s="497"/>
      <c r="TLA33" s="497"/>
      <c r="TLB33" s="497"/>
      <c r="TLC33" s="497"/>
      <c r="TLD33" s="497"/>
      <c r="TLE33" s="497"/>
      <c r="TLF33" s="497"/>
      <c r="TLG33" s="497"/>
      <c r="TLH33" s="497"/>
      <c r="TLI33" s="497"/>
      <c r="TLJ33" s="497"/>
      <c r="TLK33" s="497"/>
      <c r="TLL33" s="497"/>
      <c r="TLM33" s="497"/>
      <c r="TLN33" s="497"/>
      <c r="TLO33" s="497"/>
      <c r="TLP33" s="497"/>
      <c r="TLQ33" s="497"/>
      <c r="TLR33" s="497"/>
      <c r="TLS33" s="497"/>
      <c r="TLT33" s="497"/>
      <c r="TLU33" s="497"/>
      <c r="TLV33" s="497"/>
      <c r="TLW33" s="497"/>
      <c r="TLX33" s="497"/>
      <c r="TLY33" s="497"/>
      <c r="TLZ33" s="497"/>
      <c r="TMA33" s="497"/>
      <c r="TMB33" s="497"/>
      <c r="TMC33" s="497"/>
      <c r="TMD33" s="497"/>
      <c r="TME33" s="497"/>
      <c r="TMF33" s="497"/>
      <c r="TMG33" s="497"/>
      <c r="TMH33" s="497"/>
      <c r="TMI33" s="497"/>
      <c r="TMJ33" s="497"/>
      <c r="TMK33" s="497"/>
      <c r="TML33" s="497"/>
      <c r="TMM33" s="497"/>
      <c r="TMN33" s="497"/>
      <c r="TMO33" s="497"/>
      <c r="TMP33" s="497"/>
      <c r="TMQ33" s="497"/>
      <c r="TMR33" s="497"/>
      <c r="TMS33" s="497"/>
      <c r="TMT33" s="497"/>
      <c r="TMU33" s="497"/>
      <c r="TMV33" s="497"/>
      <c r="TMW33" s="497"/>
      <c r="TMX33" s="497"/>
      <c r="TMY33" s="497"/>
      <c r="TMZ33" s="497"/>
      <c r="TNA33" s="497"/>
      <c r="TNB33" s="497"/>
      <c r="TNC33" s="497"/>
      <c r="TND33" s="497"/>
      <c r="TNE33" s="497"/>
      <c r="TNF33" s="497"/>
      <c r="TNG33" s="497"/>
      <c r="TNH33" s="497"/>
      <c r="TNI33" s="497"/>
      <c r="TNJ33" s="497"/>
      <c r="TNK33" s="497"/>
      <c r="TNL33" s="497"/>
      <c r="TNM33" s="497"/>
      <c r="TNN33" s="497"/>
      <c r="TNO33" s="497"/>
      <c r="TNP33" s="497"/>
      <c r="TNQ33" s="497"/>
      <c r="TNR33" s="497"/>
      <c r="TNS33" s="497"/>
      <c r="TNT33" s="497"/>
      <c r="TNU33" s="497"/>
      <c r="TNV33" s="497"/>
      <c r="TNW33" s="497"/>
      <c r="TNX33" s="497"/>
      <c r="TNY33" s="497"/>
      <c r="TNZ33" s="497"/>
      <c r="TOA33" s="497"/>
      <c r="TOB33" s="497"/>
      <c r="TOC33" s="497"/>
      <c r="TOD33" s="497"/>
      <c r="TOE33" s="497"/>
      <c r="TOF33" s="497"/>
      <c r="TOG33" s="497"/>
      <c r="TOH33" s="497"/>
      <c r="TOI33" s="497"/>
      <c r="TOJ33" s="497"/>
      <c r="TOK33" s="497"/>
      <c r="TOL33" s="497"/>
      <c r="TOM33" s="497"/>
      <c r="TON33" s="497"/>
      <c r="TOO33" s="497"/>
      <c r="TOP33" s="497"/>
      <c r="TOQ33" s="497"/>
      <c r="TOR33" s="497"/>
      <c r="TOS33" s="497"/>
      <c r="TOT33" s="497"/>
      <c r="TOU33" s="497"/>
      <c r="TOV33" s="497"/>
      <c r="TOW33" s="497"/>
      <c r="TOX33" s="497"/>
      <c r="TOY33" s="497"/>
      <c r="TOZ33" s="497"/>
      <c r="TPA33" s="497"/>
      <c r="TPB33" s="497"/>
      <c r="TPC33" s="497"/>
      <c r="TPD33" s="497"/>
      <c r="TPE33" s="497"/>
      <c r="TPF33" s="497"/>
      <c r="TPG33" s="497"/>
      <c r="TPH33" s="497"/>
      <c r="TPI33" s="497"/>
      <c r="TPJ33" s="497"/>
      <c r="TPK33" s="497"/>
      <c r="TPL33" s="497"/>
      <c r="TPM33" s="497"/>
      <c r="TPN33" s="497"/>
      <c r="TPO33" s="497"/>
      <c r="TPP33" s="497"/>
      <c r="TPQ33" s="497"/>
      <c r="TPR33" s="497"/>
      <c r="TPS33" s="497"/>
      <c r="TPT33" s="497"/>
      <c r="TPU33" s="497"/>
      <c r="TPV33" s="497"/>
      <c r="TPW33" s="497"/>
      <c r="TPX33" s="497"/>
      <c r="TPY33" s="497"/>
      <c r="TPZ33" s="497"/>
      <c r="TQA33" s="497"/>
      <c r="TQB33" s="497"/>
      <c r="TQC33" s="497"/>
      <c r="TQD33" s="497"/>
      <c r="TQE33" s="497"/>
      <c r="TQF33" s="497"/>
      <c r="TQG33" s="497"/>
      <c r="TQH33" s="497"/>
      <c r="TQI33" s="497"/>
      <c r="TQJ33" s="497"/>
      <c r="TQK33" s="497"/>
      <c r="TQL33" s="497"/>
      <c r="TQM33" s="497"/>
      <c r="TQN33" s="497"/>
      <c r="TQO33" s="497"/>
      <c r="TQP33" s="497"/>
      <c r="TQQ33" s="497"/>
      <c r="TQR33" s="497"/>
      <c r="TQS33" s="497"/>
      <c r="TQT33" s="497"/>
      <c r="TQU33" s="497"/>
      <c r="TQV33" s="497"/>
      <c r="TQW33" s="497"/>
      <c r="TQX33" s="497"/>
      <c r="TQY33" s="497"/>
      <c r="TQZ33" s="497"/>
      <c r="TRA33" s="497"/>
      <c r="TRB33" s="497"/>
      <c r="TRC33" s="497"/>
      <c r="TRD33" s="497"/>
      <c r="TRE33" s="497"/>
      <c r="TRF33" s="497"/>
      <c r="TRG33" s="497"/>
      <c r="TRH33" s="497"/>
      <c r="TRI33" s="497"/>
      <c r="TRJ33" s="497"/>
      <c r="TRK33" s="497"/>
      <c r="TRL33" s="497"/>
      <c r="TRM33" s="497"/>
      <c r="TRN33" s="497"/>
      <c r="TRO33" s="497"/>
      <c r="TRP33" s="497"/>
      <c r="TRQ33" s="497"/>
      <c r="TRR33" s="497"/>
      <c r="TRS33" s="497"/>
      <c r="TRT33" s="497"/>
      <c r="TRU33" s="497"/>
      <c r="TRV33" s="497"/>
      <c r="TRW33" s="497"/>
      <c r="TRX33" s="497"/>
      <c r="TRY33" s="497"/>
      <c r="TRZ33" s="497"/>
      <c r="TSA33" s="497"/>
      <c r="TSB33" s="497"/>
      <c r="TSC33" s="497"/>
      <c r="TSD33" s="497"/>
      <c r="TSE33" s="497"/>
      <c r="TSF33" s="497"/>
      <c r="TSG33" s="497"/>
      <c r="TSH33" s="497"/>
      <c r="TSI33" s="497"/>
      <c r="TSJ33" s="497"/>
      <c r="TSK33" s="497"/>
      <c r="TSL33" s="497"/>
      <c r="TSM33" s="497"/>
      <c r="TSN33" s="497"/>
      <c r="TSO33" s="497"/>
      <c r="TSP33" s="497"/>
      <c r="TSQ33" s="497"/>
      <c r="TSR33" s="497"/>
      <c r="TSS33" s="497"/>
      <c r="TST33" s="497"/>
      <c r="TSU33" s="497"/>
      <c r="TSV33" s="497"/>
      <c r="TSW33" s="497"/>
      <c r="TSX33" s="497"/>
      <c r="TSY33" s="497"/>
      <c r="TSZ33" s="497"/>
      <c r="TTA33" s="497"/>
      <c r="TTB33" s="497"/>
      <c r="TTC33" s="497"/>
      <c r="TTD33" s="497"/>
      <c r="TTE33" s="497"/>
      <c r="TTF33" s="497"/>
      <c r="TTG33" s="497"/>
      <c r="TTH33" s="497"/>
      <c r="TTI33" s="497"/>
      <c r="TTJ33" s="497"/>
      <c r="TTK33" s="497"/>
      <c r="TTL33" s="497"/>
      <c r="TTM33" s="497"/>
      <c r="TTN33" s="497"/>
      <c r="TTO33" s="497"/>
      <c r="TTP33" s="497"/>
      <c r="TTQ33" s="497"/>
      <c r="TTR33" s="497"/>
      <c r="TTS33" s="497"/>
      <c r="TTT33" s="497"/>
      <c r="TTU33" s="497"/>
      <c r="TTV33" s="497"/>
      <c r="TTW33" s="497"/>
      <c r="TTX33" s="497"/>
      <c r="TTY33" s="497"/>
      <c r="TTZ33" s="497"/>
      <c r="TUA33" s="497"/>
      <c r="TUB33" s="497"/>
      <c r="TUC33" s="497"/>
      <c r="TUD33" s="497"/>
      <c r="TUE33" s="497"/>
      <c r="TUF33" s="497"/>
      <c r="TUG33" s="497"/>
      <c r="TUH33" s="497"/>
      <c r="TUI33" s="497"/>
      <c r="TUJ33" s="497"/>
      <c r="TUK33" s="497"/>
      <c r="TUL33" s="497"/>
      <c r="TUM33" s="497"/>
      <c r="TUN33" s="497"/>
      <c r="TUO33" s="497"/>
      <c r="TUP33" s="497"/>
      <c r="TUQ33" s="497"/>
      <c r="TUR33" s="497"/>
      <c r="TUS33" s="497"/>
      <c r="TUT33" s="497"/>
      <c r="TUU33" s="497"/>
      <c r="TUV33" s="497"/>
      <c r="TUW33" s="497"/>
      <c r="TUX33" s="497"/>
      <c r="TUY33" s="497"/>
      <c r="TUZ33" s="497"/>
      <c r="TVA33" s="497"/>
      <c r="TVB33" s="497"/>
      <c r="TVC33" s="497"/>
      <c r="TVD33" s="497"/>
      <c r="TVE33" s="497"/>
      <c r="TVF33" s="497"/>
      <c r="TVG33" s="497"/>
      <c r="TVH33" s="497"/>
      <c r="TVI33" s="497"/>
      <c r="TVJ33" s="497"/>
      <c r="TVK33" s="497"/>
      <c r="TVL33" s="497"/>
      <c r="TVM33" s="497"/>
      <c r="TVN33" s="497"/>
      <c r="TVO33" s="497"/>
      <c r="TVP33" s="497"/>
      <c r="TVQ33" s="497"/>
      <c r="TVR33" s="497"/>
      <c r="TVS33" s="497"/>
      <c r="TVT33" s="497"/>
      <c r="TVU33" s="497"/>
      <c r="TVV33" s="497"/>
      <c r="TVW33" s="497"/>
      <c r="TVX33" s="497"/>
      <c r="TVY33" s="497"/>
      <c r="TVZ33" s="497"/>
      <c r="TWA33" s="497"/>
      <c r="TWB33" s="497"/>
      <c r="TWC33" s="497"/>
      <c r="TWD33" s="497"/>
      <c r="TWE33" s="497"/>
      <c r="TWF33" s="497"/>
      <c r="TWG33" s="497"/>
      <c r="TWH33" s="497"/>
      <c r="TWI33" s="497"/>
      <c r="TWJ33" s="497"/>
      <c r="TWK33" s="497"/>
      <c r="TWL33" s="497"/>
      <c r="TWM33" s="497"/>
      <c r="TWN33" s="497"/>
      <c r="TWO33" s="497"/>
      <c r="TWP33" s="497"/>
      <c r="TWQ33" s="497"/>
      <c r="TWR33" s="497"/>
      <c r="TWS33" s="497"/>
      <c r="TWT33" s="497"/>
      <c r="TWU33" s="497"/>
      <c r="TWV33" s="497"/>
      <c r="TWW33" s="497"/>
      <c r="TWX33" s="497"/>
      <c r="TWY33" s="497"/>
      <c r="TWZ33" s="497"/>
      <c r="TXA33" s="497"/>
      <c r="TXB33" s="497"/>
      <c r="TXC33" s="497"/>
      <c r="TXD33" s="497"/>
      <c r="TXE33" s="497"/>
      <c r="TXF33" s="497"/>
      <c r="TXG33" s="497"/>
      <c r="TXH33" s="497"/>
      <c r="TXI33" s="497"/>
      <c r="TXJ33" s="497"/>
      <c r="TXK33" s="497"/>
      <c r="TXL33" s="497"/>
      <c r="TXM33" s="497"/>
      <c r="TXN33" s="497"/>
      <c r="TXO33" s="497"/>
      <c r="TXP33" s="497"/>
      <c r="TXQ33" s="497"/>
      <c r="TXR33" s="497"/>
      <c r="TXS33" s="497"/>
      <c r="TXT33" s="497"/>
      <c r="TXU33" s="497"/>
      <c r="TXV33" s="497"/>
      <c r="TXW33" s="497"/>
      <c r="TXX33" s="497"/>
      <c r="TXY33" s="497"/>
      <c r="TXZ33" s="497"/>
      <c r="TYA33" s="497"/>
      <c r="TYB33" s="497"/>
      <c r="TYC33" s="497"/>
      <c r="TYD33" s="497"/>
      <c r="TYE33" s="497"/>
      <c r="TYF33" s="497"/>
      <c r="TYG33" s="497"/>
      <c r="TYH33" s="497"/>
      <c r="TYI33" s="497"/>
      <c r="TYJ33" s="497"/>
      <c r="TYK33" s="497"/>
      <c r="TYL33" s="497"/>
      <c r="TYM33" s="497"/>
      <c r="TYN33" s="497"/>
      <c r="TYO33" s="497"/>
      <c r="TYP33" s="497"/>
      <c r="TYQ33" s="497"/>
      <c r="TYR33" s="497"/>
      <c r="TYS33" s="497"/>
      <c r="TYT33" s="497"/>
      <c r="TYU33" s="497"/>
      <c r="TYV33" s="497"/>
      <c r="TYW33" s="497"/>
      <c r="TYX33" s="497"/>
      <c r="TYY33" s="497"/>
      <c r="TYZ33" s="497"/>
      <c r="TZA33" s="497"/>
      <c r="TZB33" s="497"/>
      <c r="TZC33" s="497"/>
      <c r="TZD33" s="497"/>
      <c r="TZE33" s="497"/>
      <c r="TZF33" s="497"/>
      <c r="TZG33" s="497"/>
      <c r="TZH33" s="497"/>
      <c r="TZI33" s="497"/>
      <c r="TZJ33" s="497"/>
      <c r="TZK33" s="497"/>
      <c r="TZL33" s="497"/>
      <c r="TZM33" s="497"/>
      <c r="TZN33" s="497"/>
      <c r="TZO33" s="497"/>
      <c r="TZP33" s="497"/>
      <c r="TZQ33" s="497"/>
      <c r="TZR33" s="497"/>
      <c r="TZS33" s="497"/>
      <c r="TZT33" s="497"/>
      <c r="TZU33" s="497"/>
      <c r="TZV33" s="497"/>
      <c r="TZW33" s="497"/>
      <c r="TZX33" s="497"/>
      <c r="TZY33" s="497"/>
      <c r="TZZ33" s="497"/>
      <c r="UAA33" s="497"/>
      <c r="UAB33" s="497"/>
      <c r="UAC33" s="497"/>
      <c r="UAD33" s="497"/>
      <c r="UAE33" s="497"/>
      <c r="UAF33" s="497"/>
      <c r="UAG33" s="497"/>
      <c r="UAH33" s="497"/>
      <c r="UAI33" s="497"/>
      <c r="UAJ33" s="497"/>
      <c r="UAK33" s="497"/>
      <c r="UAL33" s="497"/>
      <c r="UAM33" s="497"/>
      <c r="UAN33" s="497"/>
      <c r="UAO33" s="497"/>
      <c r="UAP33" s="497"/>
      <c r="UAQ33" s="497"/>
      <c r="UAR33" s="497"/>
      <c r="UAS33" s="497"/>
      <c r="UAT33" s="497"/>
      <c r="UAU33" s="497"/>
      <c r="UAV33" s="497"/>
      <c r="UAW33" s="497"/>
      <c r="UAX33" s="497"/>
      <c r="UAY33" s="497"/>
      <c r="UAZ33" s="497"/>
      <c r="UBA33" s="497"/>
      <c r="UBB33" s="497"/>
      <c r="UBC33" s="497"/>
      <c r="UBD33" s="497"/>
      <c r="UBE33" s="497"/>
      <c r="UBF33" s="497"/>
      <c r="UBG33" s="497"/>
      <c r="UBH33" s="497"/>
      <c r="UBI33" s="497"/>
      <c r="UBJ33" s="497"/>
      <c r="UBK33" s="497"/>
      <c r="UBL33" s="497"/>
      <c r="UBM33" s="497"/>
      <c r="UBN33" s="497"/>
      <c r="UBO33" s="497"/>
      <c r="UBP33" s="497"/>
      <c r="UBQ33" s="497"/>
      <c r="UBR33" s="497"/>
      <c r="UBS33" s="497"/>
      <c r="UBT33" s="497"/>
      <c r="UBU33" s="497"/>
      <c r="UBV33" s="497"/>
      <c r="UBW33" s="497"/>
      <c r="UBX33" s="497"/>
      <c r="UBY33" s="497"/>
      <c r="UBZ33" s="497"/>
      <c r="UCA33" s="497"/>
      <c r="UCB33" s="497"/>
      <c r="UCC33" s="497"/>
      <c r="UCD33" s="497"/>
      <c r="UCE33" s="497"/>
      <c r="UCF33" s="497"/>
      <c r="UCG33" s="497"/>
      <c r="UCH33" s="497"/>
      <c r="UCI33" s="497"/>
      <c r="UCJ33" s="497"/>
      <c r="UCK33" s="497"/>
      <c r="UCL33" s="497"/>
      <c r="UCM33" s="497"/>
      <c r="UCN33" s="497"/>
      <c r="UCO33" s="497"/>
      <c r="UCP33" s="497"/>
      <c r="UCQ33" s="497"/>
      <c r="UCR33" s="497"/>
      <c r="UCS33" s="497"/>
      <c r="UCT33" s="497"/>
      <c r="UCU33" s="497"/>
      <c r="UCV33" s="497"/>
      <c r="UCW33" s="497"/>
      <c r="UCX33" s="497"/>
      <c r="UCY33" s="497"/>
      <c r="UCZ33" s="497"/>
      <c r="UDA33" s="497"/>
      <c r="UDB33" s="497"/>
      <c r="UDC33" s="497"/>
      <c r="UDD33" s="497"/>
      <c r="UDE33" s="497"/>
      <c r="UDF33" s="497"/>
      <c r="UDG33" s="497"/>
      <c r="UDH33" s="497"/>
      <c r="UDI33" s="497"/>
      <c r="UDJ33" s="497"/>
      <c r="UDK33" s="497"/>
      <c r="UDL33" s="497"/>
      <c r="UDM33" s="497"/>
      <c r="UDN33" s="497"/>
      <c r="UDO33" s="497"/>
      <c r="UDP33" s="497"/>
      <c r="UDQ33" s="497"/>
      <c r="UDR33" s="497"/>
      <c r="UDS33" s="497"/>
      <c r="UDT33" s="497"/>
      <c r="UDU33" s="497"/>
      <c r="UDV33" s="497"/>
      <c r="UDW33" s="497"/>
      <c r="UDX33" s="497"/>
      <c r="UDY33" s="497"/>
      <c r="UDZ33" s="497"/>
      <c r="UEA33" s="497"/>
      <c r="UEB33" s="497"/>
      <c r="UEC33" s="497"/>
      <c r="UED33" s="497"/>
      <c r="UEE33" s="497"/>
      <c r="UEF33" s="497"/>
      <c r="UEG33" s="497"/>
      <c r="UEH33" s="497"/>
      <c r="UEI33" s="497"/>
      <c r="UEJ33" s="497"/>
      <c r="UEK33" s="497"/>
      <c r="UEL33" s="497"/>
      <c r="UEM33" s="497"/>
      <c r="UEN33" s="497"/>
      <c r="UEO33" s="497"/>
      <c r="UEP33" s="497"/>
      <c r="UEQ33" s="497"/>
      <c r="UER33" s="497"/>
      <c r="UES33" s="497"/>
      <c r="UET33" s="497"/>
      <c r="UEU33" s="497"/>
      <c r="UEV33" s="497"/>
      <c r="UEW33" s="497"/>
      <c r="UEX33" s="497"/>
      <c r="UEY33" s="497"/>
      <c r="UEZ33" s="497"/>
      <c r="UFA33" s="497"/>
      <c r="UFB33" s="497"/>
      <c r="UFC33" s="497"/>
      <c r="UFD33" s="497"/>
      <c r="UFE33" s="497"/>
      <c r="UFF33" s="497"/>
      <c r="UFG33" s="497"/>
      <c r="UFH33" s="497"/>
      <c r="UFI33" s="497"/>
      <c r="UFJ33" s="497"/>
      <c r="UFK33" s="497"/>
      <c r="UFL33" s="497"/>
      <c r="UFM33" s="497"/>
      <c r="UFN33" s="497"/>
      <c r="UFO33" s="497"/>
      <c r="UFP33" s="497"/>
      <c r="UFQ33" s="497"/>
      <c r="UFR33" s="497"/>
      <c r="UFS33" s="497"/>
      <c r="UFT33" s="497"/>
      <c r="UFU33" s="497"/>
      <c r="UFV33" s="497"/>
      <c r="UFW33" s="497"/>
      <c r="UFX33" s="497"/>
      <c r="UFY33" s="497"/>
      <c r="UFZ33" s="497"/>
      <c r="UGA33" s="497"/>
      <c r="UGB33" s="497"/>
      <c r="UGC33" s="497"/>
      <c r="UGD33" s="497"/>
      <c r="UGE33" s="497"/>
      <c r="UGF33" s="497"/>
      <c r="UGG33" s="497"/>
      <c r="UGH33" s="497"/>
      <c r="UGI33" s="497"/>
      <c r="UGJ33" s="497"/>
      <c r="UGK33" s="497"/>
      <c r="UGL33" s="497"/>
      <c r="UGM33" s="497"/>
      <c r="UGN33" s="497"/>
      <c r="UGO33" s="497"/>
      <c r="UGP33" s="497"/>
      <c r="UGQ33" s="497"/>
      <c r="UGR33" s="497"/>
      <c r="UGS33" s="497"/>
      <c r="UGT33" s="497"/>
      <c r="UGU33" s="497"/>
      <c r="UGV33" s="497"/>
      <c r="UGW33" s="497"/>
      <c r="UGX33" s="497"/>
      <c r="UGY33" s="497"/>
      <c r="UGZ33" s="497"/>
      <c r="UHA33" s="497"/>
      <c r="UHB33" s="497"/>
      <c r="UHC33" s="497"/>
      <c r="UHD33" s="497"/>
      <c r="UHE33" s="497"/>
      <c r="UHF33" s="497"/>
      <c r="UHG33" s="497"/>
      <c r="UHH33" s="497"/>
      <c r="UHI33" s="497"/>
      <c r="UHJ33" s="497"/>
      <c r="UHK33" s="497"/>
      <c r="UHL33" s="497"/>
      <c r="UHM33" s="497"/>
      <c r="UHN33" s="497"/>
      <c r="UHO33" s="497"/>
      <c r="UHP33" s="497"/>
      <c r="UHQ33" s="497"/>
      <c r="UHR33" s="497"/>
      <c r="UHS33" s="497"/>
      <c r="UHT33" s="497"/>
      <c r="UHU33" s="497"/>
      <c r="UHV33" s="497"/>
      <c r="UHW33" s="497"/>
      <c r="UHX33" s="497"/>
      <c r="UHY33" s="497"/>
      <c r="UHZ33" s="497"/>
      <c r="UIA33" s="497"/>
      <c r="UIB33" s="497"/>
      <c r="UIC33" s="497"/>
      <c r="UID33" s="497"/>
      <c r="UIE33" s="497"/>
      <c r="UIF33" s="497"/>
      <c r="UIG33" s="497"/>
      <c r="UIH33" s="497"/>
      <c r="UII33" s="497"/>
      <c r="UIJ33" s="497"/>
      <c r="UIK33" s="497"/>
      <c r="UIL33" s="497"/>
      <c r="UIM33" s="497"/>
      <c r="UIN33" s="497"/>
      <c r="UIO33" s="497"/>
      <c r="UIP33" s="497"/>
      <c r="UIQ33" s="497"/>
      <c r="UIR33" s="497"/>
      <c r="UIS33" s="497"/>
      <c r="UIT33" s="497"/>
      <c r="UIU33" s="497"/>
      <c r="UIV33" s="497"/>
      <c r="UIW33" s="497"/>
      <c r="UIX33" s="497"/>
      <c r="UIY33" s="497"/>
      <c r="UIZ33" s="497"/>
      <c r="UJA33" s="497"/>
      <c r="UJB33" s="497"/>
      <c r="UJC33" s="497"/>
      <c r="UJD33" s="497"/>
      <c r="UJE33" s="497"/>
      <c r="UJF33" s="497"/>
      <c r="UJG33" s="497"/>
      <c r="UJH33" s="497"/>
      <c r="UJI33" s="497"/>
      <c r="UJJ33" s="497"/>
      <c r="UJK33" s="497"/>
      <c r="UJL33" s="497"/>
      <c r="UJM33" s="497"/>
      <c r="UJN33" s="497"/>
      <c r="UJO33" s="497"/>
      <c r="UJP33" s="497"/>
      <c r="UJQ33" s="497"/>
      <c r="UJR33" s="497"/>
      <c r="UJS33" s="497"/>
      <c r="UJT33" s="497"/>
      <c r="UJU33" s="497"/>
      <c r="UJV33" s="497"/>
      <c r="UJW33" s="497"/>
      <c r="UJX33" s="497"/>
      <c r="UJY33" s="497"/>
      <c r="UJZ33" s="497"/>
      <c r="UKA33" s="497"/>
      <c r="UKB33" s="497"/>
      <c r="UKC33" s="497"/>
      <c r="UKD33" s="497"/>
      <c r="UKE33" s="497"/>
      <c r="UKF33" s="497"/>
      <c r="UKG33" s="497"/>
      <c r="UKH33" s="497"/>
      <c r="UKI33" s="497"/>
      <c r="UKJ33" s="497"/>
      <c r="UKK33" s="497"/>
      <c r="UKL33" s="497"/>
      <c r="UKM33" s="497"/>
      <c r="UKN33" s="497"/>
      <c r="UKO33" s="497"/>
      <c r="UKP33" s="497"/>
      <c r="UKQ33" s="497"/>
      <c r="UKR33" s="497"/>
      <c r="UKS33" s="497"/>
      <c r="UKT33" s="497"/>
      <c r="UKU33" s="497"/>
      <c r="UKV33" s="497"/>
      <c r="UKW33" s="497"/>
      <c r="UKX33" s="497"/>
      <c r="UKY33" s="497"/>
      <c r="UKZ33" s="497"/>
      <c r="ULA33" s="497"/>
      <c r="ULB33" s="497"/>
      <c r="ULC33" s="497"/>
      <c r="ULD33" s="497"/>
      <c r="ULE33" s="497"/>
      <c r="ULF33" s="497"/>
      <c r="ULG33" s="497"/>
      <c r="ULH33" s="497"/>
      <c r="ULI33" s="497"/>
      <c r="ULJ33" s="497"/>
      <c r="ULK33" s="497"/>
      <c r="ULL33" s="497"/>
      <c r="ULM33" s="497"/>
      <c r="ULN33" s="497"/>
      <c r="ULO33" s="497"/>
      <c r="ULP33" s="497"/>
      <c r="ULQ33" s="497"/>
      <c r="ULR33" s="497"/>
      <c r="ULS33" s="497"/>
      <c r="ULT33" s="497"/>
      <c r="ULU33" s="497"/>
      <c r="ULV33" s="497"/>
      <c r="ULW33" s="497"/>
      <c r="ULX33" s="497"/>
      <c r="ULY33" s="497"/>
      <c r="ULZ33" s="497"/>
      <c r="UMA33" s="497"/>
      <c r="UMB33" s="497"/>
      <c r="UMC33" s="497"/>
      <c r="UMD33" s="497"/>
      <c r="UME33" s="497"/>
      <c r="UMF33" s="497"/>
      <c r="UMG33" s="497"/>
      <c r="UMH33" s="497"/>
      <c r="UMI33" s="497"/>
      <c r="UMJ33" s="497"/>
      <c r="UMK33" s="497"/>
      <c r="UML33" s="497"/>
      <c r="UMM33" s="497"/>
      <c r="UMN33" s="497"/>
      <c r="UMO33" s="497"/>
      <c r="UMP33" s="497"/>
      <c r="UMQ33" s="497"/>
      <c r="UMR33" s="497"/>
      <c r="UMS33" s="497"/>
      <c r="UMT33" s="497"/>
      <c r="UMU33" s="497"/>
      <c r="UMV33" s="497"/>
      <c r="UMW33" s="497"/>
      <c r="UMX33" s="497"/>
      <c r="UMY33" s="497"/>
      <c r="UMZ33" s="497"/>
      <c r="UNA33" s="497"/>
      <c r="UNB33" s="497"/>
      <c r="UNC33" s="497"/>
      <c r="UND33" s="497"/>
      <c r="UNE33" s="497"/>
      <c r="UNF33" s="497"/>
      <c r="UNG33" s="497"/>
      <c r="UNH33" s="497"/>
      <c r="UNI33" s="497"/>
      <c r="UNJ33" s="497"/>
      <c r="UNK33" s="497"/>
      <c r="UNL33" s="497"/>
      <c r="UNM33" s="497"/>
      <c r="UNN33" s="497"/>
      <c r="UNO33" s="497"/>
      <c r="UNP33" s="497"/>
      <c r="UNQ33" s="497"/>
      <c r="UNR33" s="497"/>
      <c r="UNS33" s="497"/>
      <c r="UNT33" s="497"/>
      <c r="UNU33" s="497"/>
      <c r="UNV33" s="497"/>
      <c r="UNW33" s="497"/>
      <c r="UNX33" s="497"/>
      <c r="UNY33" s="497"/>
      <c r="UNZ33" s="497"/>
      <c r="UOA33" s="497"/>
      <c r="UOB33" s="497"/>
      <c r="UOC33" s="497"/>
      <c r="UOD33" s="497"/>
      <c r="UOE33" s="497"/>
      <c r="UOF33" s="497"/>
      <c r="UOG33" s="497"/>
      <c r="UOH33" s="497"/>
      <c r="UOI33" s="497"/>
      <c r="UOJ33" s="497"/>
      <c r="UOK33" s="497"/>
      <c r="UOL33" s="497"/>
      <c r="UOM33" s="497"/>
      <c r="UON33" s="497"/>
      <c r="UOO33" s="497"/>
      <c r="UOP33" s="497"/>
      <c r="UOQ33" s="497"/>
      <c r="UOR33" s="497"/>
      <c r="UOS33" s="497"/>
      <c r="UOT33" s="497"/>
      <c r="UOU33" s="497"/>
      <c r="UOV33" s="497"/>
      <c r="UOW33" s="497"/>
      <c r="UOX33" s="497"/>
      <c r="UOY33" s="497"/>
      <c r="UOZ33" s="497"/>
      <c r="UPA33" s="497"/>
      <c r="UPB33" s="497"/>
      <c r="UPC33" s="497"/>
      <c r="UPD33" s="497"/>
      <c r="UPE33" s="497"/>
      <c r="UPF33" s="497"/>
      <c r="UPG33" s="497"/>
      <c r="UPH33" s="497"/>
      <c r="UPI33" s="497"/>
      <c r="UPJ33" s="497"/>
      <c r="UPK33" s="497"/>
      <c r="UPL33" s="497"/>
      <c r="UPM33" s="497"/>
      <c r="UPN33" s="497"/>
      <c r="UPO33" s="497"/>
      <c r="UPP33" s="497"/>
      <c r="UPQ33" s="497"/>
      <c r="UPR33" s="497"/>
      <c r="UPS33" s="497"/>
      <c r="UPT33" s="497"/>
      <c r="UPU33" s="497"/>
      <c r="UPV33" s="497"/>
      <c r="UPW33" s="497"/>
      <c r="UPX33" s="497"/>
      <c r="UPY33" s="497"/>
      <c r="UPZ33" s="497"/>
      <c r="UQA33" s="497"/>
      <c r="UQB33" s="497"/>
      <c r="UQC33" s="497"/>
      <c r="UQD33" s="497"/>
      <c r="UQE33" s="497"/>
      <c r="UQF33" s="497"/>
      <c r="UQG33" s="497"/>
      <c r="UQH33" s="497"/>
      <c r="UQI33" s="497"/>
      <c r="UQJ33" s="497"/>
      <c r="UQK33" s="497"/>
      <c r="UQL33" s="497"/>
      <c r="UQM33" s="497"/>
      <c r="UQN33" s="497"/>
      <c r="UQO33" s="497"/>
      <c r="UQP33" s="497"/>
      <c r="UQQ33" s="497"/>
      <c r="UQR33" s="497"/>
      <c r="UQS33" s="497"/>
      <c r="UQT33" s="497"/>
      <c r="UQU33" s="497"/>
      <c r="UQV33" s="497"/>
      <c r="UQW33" s="497"/>
      <c r="UQX33" s="497"/>
      <c r="UQY33" s="497"/>
      <c r="UQZ33" s="497"/>
      <c r="URA33" s="497"/>
      <c r="URB33" s="497"/>
      <c r="URC33" s="497"/>
      <c r="URD33" s="497"/>
      <c r="URE33" s="497"/>
      <c r="URF33" s="497"/>
      <c r="URG33" s="497"/>
      <c r="URH33" s="497"/>
      <c r="URI33" s="497"/>
      <c r="URJ33" s="497"/>
      <c r="URK33" s="497"/>
      <c r="URL33" s="497"/>
      <c r="URM33" s="497"/>
      <c r="URN33" s="497"/>
      <c r="URO33" s="497"/>
      <c r="URP33" s="497"/>
      <c r="URQ33" s="497"/>
      <c r="URR33" s="497"/>
      <c r="URS33" s="497"/>
      <c r="URT33" s="497"/>
      <c r="URU33" s="497"/>
      <c r="URV33" s="497"/>
      <c r="URW33" s="497"/>
      <c r="URX33" s="497"/>
      <c r="URY33" s="497"/>
      <c r="URZ33" s="497"/>
      <c r="USA33" s="497"/>
      <c r="USB33" s="497"/>
      <c r="USC33" s="497"/>
      <c r="USD33" s="497"/>
      <c r="USE33" s="497"/>
      <c r="USF33" s="497"/>
      <c r="USG33" s="497"/>
      <c r="USH33" s="497"/>
      <c r="USI33" s="497"/>
      <c r="USJ33" s="497"/>
      <c r="USK33" s="497"/>
      <c r="USL33" s="497"/>
      <c r="USM33" s="497"/>
      <c r="USN33" s="497"/>
      <c r="USO33" s="497"/>
      <c r="USP33" s="497"/>
      <c r="USQ33" s="497"/>
      <c r="USR33" s="497"/>
      <c r="USS33" s="497"/>
      <c r="UST33" s="497"/>
      <c r="USU33" s="497"/>
      <c r="USV33" s="497"/>
      <c r="USW33" s="497"/>
      <c r="USX33" s="497"/>
      <c r="USY33" s="497"/>
      <c r="USZ33" s="497"/>
      <c r="UTA33" s="497"/>
      <c r="UTB33" s="497"/>
      <c r="UTC33" s="497"/>
      <c r="UTD33" s="497"/>
      <c r="UTE33" s="497"/>
      <c r="UTF33" s="497"/>
      <c r="UTG33" s="497"/>
      <c r="UTH33" s="497"/>
      <c r="UTI33" s="497"/>
      <c r="UTJ33" s="497"/>
      <c r="UTK33" s="497"/>
      <c r="UTL33" s="497"/>
      <c r="UTM33" s="497"/>
      <c r="UTN33" s="497"/>
      <c r="UTO33" s="497"/>
      <c r="UTP33" s="497"/>
      <c r="UTQ33" s="497"/>
      <c r="UTR33" s="497"/>
      <c r="UTS33" s="497"/>
      <c r="UTT33" s="497"/>
      <c r="UTU33" s="497"/>
      <c r="UTV33" s="497"/>
      <c r="UTW33" s="497"/>
      <c r="UTX33" s="497"/>
      <c r="UTY33" s="497"/>
      <c r="UTZ33" s="497"/>
      <c r="UUA33" s="497"/>
      <c r="UUB33" s="497"/>
      <c r="UUC33" s="497"/>
      <c r="UUD33" s="497"/>
      <c r="UUE33" s="497"/>
      <c r="UUF33" s="497"/>
      <c r="UUG33" s="497"/>
      <c r="UUH33" s="497"/>
      <c r="UUI33" s="497"/>
      <c r="UUJ33" s="497"/>
      <c r="UUK33" s="497"/>
      <c r="UUL33" s="497"/>
      <c r="UUM33" s="497"/>
      <c r="UUN33" s="497"/>
      <c r="UUO33" s="497"/>
      <c r="UUP33" s="497"/>
      <c r="UUQ33" s="497"/>
      <c r="UUR33" s="497"/>
      <c r="UUS33" s="497"/>
      <c r="UUT33" s="497"/>
      <c r="UUU33" s="497"/>
      <c r="UUV33" s="497"/>
      <c r="UUW33" s="497"/>
      <c r="UUX33" s="497"/>
      <c r="UUY33" s="497"/>
      <c r="UUZ33" s="497"/>
      <c r="UVA33" s="497"/>
      <c r="UVB33" s="497"/>
      <c r="UVC33" s="497"/>
      <c r="UVD33" s="497"/>
      <c r="UVE33" s="497"/>
      <c r="UVF33" s="497"/>
      <c r="UVG33" s="497"/>
      <c r="UVH33" s="497"/>
      <c r="UVI33" s="497"/>
      <c r="UVJ33" s="497"/>
      <c r="UVK33" s="497"/>
      <c r="UVL33" s="497"/>
      <c r="UVM33" s="497"/>
      <c r="UVN33" s="497"/>
      <c r="UVO33" s="497"/>
      <c r="UVP33" s="497"/>
      <c r="UVQ33" s="497"/>
      <c r="UVR33" s="497"/>
      <c r="UVS33" s="497"/>
      <c r="UVT33" s="497"/>
      <c r="UVU33" s="497"/>
      <c r="UVV33" s="497"/>
      <c r="UVW33" s="497"/>
      <c r="UVX33" s="497"/>
      <c r="UVY33" s="497"/>
      <c r="UVZ33" s="497"/>
      <c r="UWA33" s="497"/>
      <c r="UWB33" s="497"/>
      <c r="UWC33" s="497"/>
      <c r="UWD33" s="497"/>
      <c r="UWE33" s="497"/>
      <c r="UWF33" s="497"/>
      <c r="UWG33" s="497"/>
      <c r="UWH33" s="497"/>
      <c r="UWI33" s="497"/>
      <c r="UWJ33" s="497"/>
      <c r="UWK33" s="497"/>
      <c r="UWL33" s="497"/>
      <c r="UWM33" s="497"/>
      <c r="UWN33" s="497"/>
      <c r="UWO33" s="497"/>
      <c r="UWP33" s="497"/>
      <c r="UWQ33" s="497"/>
      <c r="UWR33" s="497"/>
      <c r="UWS33" s="497"/>
      <c r="UWT33" s="497"/>
      <c r="UWU33" s="497"/>
      <c r="UWV33" s="497"/>
      <c r="UWW33" s="497"/>
      <c r="UWX33" s="497"/>
      <c r="UWY33" s="497"/>
      <c r="UWZ33" s="497"/>
      <c r="UXA33" s="497"/>
      <c r="UXB33" s="497"/>
      <c r="UXC33" s="497"/>
      <c r="UXD33" s="497"/>
      <c r="UXE33" s="497"/>
      <c r="UXF33" s="497"/>
      <c r="UXG33" s="497"/>
      <c r="UXH33" s="497"/>
      <c r="UXI33" s="497"/>
      <c r="UXJ33" s="497"/>
      <c r="UXK33" s="497"/>
      <c r="UXL33" s="497"/>
      <c r="UXM33" s="497"/>
      <c r="UXN33" s="497"/>
      <c r="UXO33" s="497"/>
      <c r="UXP33" s="497"/>
      <c r="UXQ33" s="497"/>
      <c r="UXR33" s="497"/>
      <c r="UXS33" s="497"/>
      <c r="UXT33" s="497"/>
      <c r="UXU33" s="497"/>
      <c r="UXV33" s="497"/>
      <c r="UXW33" s="497"/>
      <c r="UXX33" s="497"/>
      <c r="UXY33" s="497"/>
      <c r="UXZ33" s="497"/>
      <c r="UYA33" s="497"/>
      <c r="UYB33" s="497"/>
      <c r="UYC33" s="497"/>
      <c r="UYD33" s="497"/>
      <c r="UYE33" s="497"/>
      <c r="UYF33" s="497"/>
      <c r="UYG33" s="497"/>
      <c r="UYH33" s="497"/>
      <c r="UYI33" s="497"/>
      <c r="UYJ33" s="497"/>
      <c r="UYK33" s="497"/>
      <c r="UYL33" s="497"/>
      <c r="UYM33" s="497"/>
      <c r="UYN33" s="497"/>
      <c r="UYO33" s="497"/>
      <c r="UYP33" s="497"/>
      <c r="UYQ33" s="497"/>
      <c r="UYR33" s="497"/>
      <c r="UYS33" s="497"/>
      <c r="UYT33" s="497"/>
      <c r="UYU33" s="497"/>
      <c r="UYV33" s="497"/>
      <c r="UYW33" s="497"/>
      <c r="UYX33" s="497"/>
      <c r="UYY33" s="497"/>
      <c r="UYZ33" s="497"/>
      <c r="UZA33" s="497"/>
      <c r="UZB33" s="497"/>
      <c r="UZC33" s="497"/>
      <c r="UZD33" s="497"/>
      <c r="UZE33" s="497"/>
      <c r="UZF33" s="497"/>
      <c r="UZG33" s="497"/>
      <c r="UZH33" s="497"/>
      <c r="UZI33" s="497"/>
      <c r="UZJ33" s="497"/>
      <c r="UZK33" s="497"/>
      <c r="UZL33" s="497"/>
      <c r="UZM33" s="497"/>
      <c r="UZN33" s="497"/>
      <c r="UZO33" s="497"/>
      <c r="UZP33" s="497"/>
      <c r="UZQ33" s="497"/>
      <c r="UZR33" s="497"/>
      <c r="UZS33" s="497"/>
      <c r="UZT33" s="497"/>
      <c r="UZU33" s="497"/>
      <c r="UZV33" s="497"/>
      <c r="UZW33" s="497"/>
      <c r="UZX33" s="497"/>
      <c r="UZY33" s="497"/>
      <c r="UZZ33" s="497"/>
      <c r="VAA33" s="497"/>
      <c r="VAB33" s="497"/>
      <c r="VAC33" s="497"/>
      <c r="VAD33" s="497"/>
      <c r="VAE33" s="497"/>
      <c r="VAF33" s="497"/>
      <c r="VAG33" s="497"/>
      <c r="VAH33" s="497"/>
      <c r="VAI33" s="497"/>
      <c r="VAJ33" s="497"/>
      <c r="VAK33" s="497"/>
      <c r="VAL33" s="497"/>
      <c r="VAM33" s="497"/>
      <c r="VAN33" s="497"/>
      <c r="VAO33" s="497"/>
      <c r="VAP33" s="497"/>
      <c r="VAQ33" s="497"/>
      <c r="VAR33" s="497"/>
      <c r="VAS33" s="497"/>
      <c r="VAT33" s="497"/>
      <c r="VAU33" s="497"/>
      <c r="VAV33" s="497"/>
      <c r="VAW33" s="497"/>
      <c r="VAX33" s="497"/>
      <c r="VAY33" s="497"/>
      <c r="VAZ33" s="497"/>
      <c r="VBA33" s="497"/>
      <c r="VBB33" s="497"/>
      <c r="VBC33" s="497"/>
      <c r="VBD33" s="497"/>
      <c r="VBE33" s="497"/>
      <c r="VBF33" s="497"/>
      <c r="VBG33" s="497"/>
      <c r="VBH33" s="497"/>
      <c r="VBI33" s="497"/>
      <c r="VBJ33" s="497"/>
      <c r="VBK33" s="497"/>
      <c r="VBL33" s="497"/>
      <c r="VBM33" s="497"/>
      <c r="VBN33" s="497"/>
      <c r="VBO33" s="497"/>
      <c r="VBP33" s="497"/>
      <c r="VBQ33" s="497"/>
      <c r="VBR33" s="497"/>
      <c r="VBS33" s="497"/>
      <c r="VBT33" s="497"/>
      <c r="VBU33" s="497"/>
      <c r="VBV33" s="497"/>
      <c r="VBW33" s="497"/>
      <c r="VBX33" s="497"/>
      <c r="VBY33" s="497"/>
      <c r="VBZ33" s="497"/>
      <c r="VCA33" s="497"/>
      <c r="VCB33" s="497"/>
      <c r="VCC33" s="497"/>
      <c r="VCD33" s="497"/>
      <c r="VCE33" s="497"/>
      <c r="VCF33" s="497"/>
      <c r="VCG33" s="497"/>
      <c r="VCH33" s="497"/>
      <c r="VCI33" s="497"/>
      <c r="VCJ33" s="497"/>
      <c r="VCK33" s="497"/>
      <c r="VCL33" s="497"/>
      <c r="VCM33" s="497"/>
      <c r="VCN33" s="497"/>
      <c r="VCO33" s="497"/>
      <c r="VCP33" s="497"/>
      <c r="VCQ33" s="497"/>
      <c r="VCR33" s="497"/>
      <c r="VCS33" s="497"/>
      <c r="VCT33" s="497"/>
      <c r="VCU33" s="497"/>
      <c r="VCV33" s="497"/>
      <c r="VCW33" s="497"/>
      <c r="VCX33" s="497"/>
      <c r="VCY33" s="497"/>
      <c r="VCZ33" s="497"/>
      <c r="VDA33" s="497"/>
      <c r="VDB33" s="497"/>
      <c r="VDC33" s="497"/>
      <c r="VDD33" s="497"/>
      <c r="VDE33" s="497"/>
      <c r="VDF33" s="497"/>
      <c r="VDG33" s="497"/>
      <c r="VDH33" s="497"/>
      <c r="VDI33" s="497"/>
      <c r="VDJ33" s="497"/>
      <c r="VDK33" s="497"/>
      <c r="VDL33" s="497"/>
      <c r="VDM33" s="497"/>
      <c r="VDN33" s="497"/>
      <c r="VDO33" s="497"/>
      <c r="VDP33" s="497"/>
      <c r="VDQ33" s="497"/>
      <c r="VDR33" s="497"/>
      <c r="VDS33" s="497"/>
      <c r="VDT33" s="497"/>
      <c r="VDU33" s="497"/>
      <c r="VDV33" s="497"/>
      <c r="VDW33" s="497"/>
      <c r="VDX33" s="497"/>
      <c r="VDY33" s="497"/>
      <c r="VDZ33" s="497"/>
      <c r="VEA33" s="497"/>
      <c r="VEB33" s="497"/>
      <c r="VEC33" s="497"/>
      <c r="VED33" s="497"/>
      <c r="VEE33" s="497"/>
      <c r="VEF33" s="497"/>
      <c r="VEG33" s="497"/>
      <c r="VEH33" s="497"/>
      <c r="VEI33" s="497"/>
      <c r="VEJ33" s="497"/>
      <c r="VEK33" s="497"/>
      <c r="VEL33" s="497"/>
      <c r="VEM33" s="497"/>
      <c r="VEN33" s="497"/>
      <c r="VEO33" s="497"/>
      <c r="VEP33" s="497"/>
      <c r="VEQ33" s="497"/>
      <c r="VER33" s="497"/>
      <c r="VES33" s="497"/>
      <c r="VET33" s="497"/>
      <c r="VEU33" s="497"/>
      <c r="VEV33" s="497"/>
      <c r="VEW33" s="497"/>
      <c r="VEX33" s="497"/>
      <c r="VEY33" s="497"/>
      <c r="VEZ33" s="497"/>
      <c r="VFA33" s="497"/>
      <c r="VFB33" s="497"/>
      <c r="VFC33" s="497"/>
      <c r="VFD33" s="497"/>
      <c r="VFE33" s="497"/>
      <c r="VFF33" s="497"/>
      <c r="VFG33" s="497"/>
      <c r="VFH33" s="497"/>
      <c r="VFI33" s="497"/>
      <c r="VFJ33" s="497"/>
      <c r="VFK33" s="497"/>
      <c r="VFL33" s="497"/>
      <c r="VFM33" s="497"/>
      <c r="VFN33" s="497"/>
      <c r="VFO33" s="497"/>
      <c r="VFP33" s="497"/>
      <c r="VFQ33" s="497"/>
      <c r="VFR33" s="497"/>
      <c r="VFS33" s="497"/>
      <c r="VFT33" s="497"/>
      <c r="VFU33" s="497"/>
      <c r="VFV33" s="497"/>
      <c r="VFW33" s="497"/>
      <c r="VFX33" s="497"/>
      <c r="VFY33" s="497"/>
      <c r="VFZ33" s="497"/>
      <c r="VGA33" s="497"/>
      <c r="VGB33" s="497"/>
      <c r="VGC33" s="497"/>
      <c r="VGD33" s="497"/>
      <c r="VGE33" s="497"/>
      <c r="VGF33" s="497"/>
      <c r="VGG33" s="497"/>
      <c r="VGH33" s="497"/>
      <c r="VGI33" s="497"/>
      <c r="VGJ33" s="497"/>
      <c r="VGK33" s="497"/>
      <c r="VGL33" s="497"/>
      <c r="VGM33" s="497"/>
      <c r="VGN33" s="497"/>
      <c r="VGO33" s="497"/>
      <c r="VGP33" s="497"/>
      <c r="VGQ33" s="497"/>
      <c r="VGR33" s="497"/>
      <c r="VGS33" s="497"/>
      <c r="VGT33" s="497"/>
      <c r="VGU33" s="497"/>
      <c r="VGV33" s="497"/>
      <c r="VGW33" s="497"/>
      <c r="VGX33" s="497"/>
      <c r="VGY33" s="497"/>
      <c r="VGZ33" s="497"/>
      <c r="VHA33" s="497"/>
      <c r="VHB33" s="497"/>
      <c r="VHC33" s="497"/>
      <c r="VHD33" s="497"/>
      <c r="VHE33" s="497"/>
      <c r="VHF33" s="497"/>
      <c r="VHG33" s="497"/>
      <c r="VHH33" s="497"/>
      <c r="VHI33" s="497"/>
      <c r="VHJ33" s="497"/>
      <c r="VHK33" s="497"/>
      <c r="VHL33" s="497"/>
      <c r="VHM33" s="497"/>
      <c r="VHN33" s="497"/>
      <c r="VHO33" s="497"/>
      <c r="VHP33" s="497"/>
      <c r="VHQ33" s="497"/>
      <c r="VHR33" s="497"/>
      <c r="VHS33" s="497"/>
      <c r="VHT33" s="497"/>
      <c r="VHU33" s="497"/>
      <c r="VHV33" s="497"/>
      <c r="VHW33" s="497"/>
      <c r="VHX33" s="497"/>
      <c r="VHY33" s="497"/>
      <c r="VHZ33" s="497"/>
      <c r="VIA33" s="497"/>
      <c r="VIB33" s="497"/>
      <c r="VIC33" s="497"/>
      <c r="VID33" s="497"/>
      <c r="VIE33" s="497"/>
      <c r="VIF33" s="497"/>
      <c r="VIG33" s="497"/>
      <c r="VIH33" s="497"/>
      <c r="VII33" s="497"/>
      <c r="VIJ33" s="497"/>
      <c r="VIK33" s="497"/>
      <c r="VIL33" s="497"/>
      <c r="VIM33" s="497"/>
      <c r="VIN33" s="497"/>
      <c r="VIO33" s="497"/>
      <c r="VIP33" s="497"/>
      <c r="VIQ33" s="497"/>
      <c r="VIR33" s="497"/>
      <c r="VIS33" s="497"/>
      <c r="VIT33" s="497"/>
      <c r="VIU33" s="497"/>
      <c r="VIV33" s="497"/>
      <c r="VIW33" s="497"/>
      <c r="VIX33" s="497"/>
      <c r="VIY33" s="497"/>
      <c r="VIZ33" s="497"/>
      <c r="VJA33" s="497"/>
      <c r="VJB33" s="497"/>
      <c r="VJC33" s="497"/>
      <c r="VJD33" s="497"/>
      <c r="VJE33" s="497"/>
      <c r="VJF33" s="497"/>
      <c r="VJG33" s="497"/>
      <c r="VJH33" s="497"/>
      <c r="VJI33" s="497"/>
      <c r="VJJ33" s="497"/>
      <c r="VJK33" s="497"/>
      <c r="VJL33" s="497"/>
      <c r="VJM33" s="497"/>
      <c r="VJN33" s="497"/>
      <c r="VJO33" s="497"/>
      <c r="VJP33" s="497"/>
      <c r="VJQ33" s="497"/>
      <c r="VJR33" s="497"/>
      <c r="VJS33" s="497"/>
      <c r="VJT33" s="497"/>
      <c r="VJU33" s="497"/>
      <c r="VJV33" s="497"/>
      <c r="VJW33" s="497"/>
      <c r="VJX33" s="497"/>
      <c r="VJY33" s="497"/>
      <c r="VJZ33" s="497"/>
      <c r="VKA33" s="497"/>
      <c r="VKB33" s="497"/>
      <c r="VKC33" s="497"/>
      <c r="VKD33" s="497"/>
      <c r="VKE33" s="497"/>
      <c r="VKF33" s="497"/>
      <c r="VKG33" s="497"/>
      <c r="VKH33" s="497"/>
      <c r="VKI33" s="497"/>
      <c r="VKJ33" s="497"/>
      <c r="VKK33" s="497"/>
      <c r="VKL33" s="497"/>
      <c r="VKM33" s="497"/>
      <c r="VKN33" s="497"/>
      <c r="VKO33" s="497"/>
      <c r="VKP33" s="497"/>
      <c r="VKQ33" s="497"/>
      <c r="VKR33" s="497"/>
      <c r="VKS33" s="497"/>
      <c r="VKT33" s="497"/>
      <c r="VKU33" s="497"/>
      <c r="VKV33" s="497"/>
      <c r="VKW33" s="497"/>
      <c r="VKX33" s="497"/>
      <c r="VKY33" s="497"/>
      <c r="VKZ33" s="497"/>
      <c r="VLA33" s="497"/>
      <c r="VLB33" s="497"/>
      <c r="VLC33" s="497"/>
      <c r="VLD33" s="497"/>
      <c r="VLE33" s="497"/>
      <c r="VLF33" s="497"/>
      <c r="VLG33" s="497"/>
      <c r="VLH33" s="497"/>
      <c r="VLI33" s="497"/>
      <c r="VLJ33" s="497"/>
      <c r="VLK33" s="497"/>
      <c r="VLL33" s="497"/>
      <c r="VLM33" s="497"/>
      <c r="VLN33" s="497"/>
      <c r="VLO33" s="497"/>
      <c r="VLP33" s="497"/>
      <c r="VLQ33" s="497"/>
      <c r="VLR33" s="497"/>
      <c r="VLS33" s="497"/>
      <c r="VLT33" s="497"/>
      <c r="VLU33" s="497"/>
      <c r="VLV33" s="497"/>
      <c r="VLW33" s="497"/>
      <c r="VLX33" s="497"/>
      <c r="VLY33" s="497"/>
      <c r="VLZ33" s="497"/>
      <c r="VMA33" s="497"/>
      <c r="VMB33" s="497"/>
      <c r="VMC33" s="497"/>
      <c r="VMD33" s="497"/>
      <c r="VME33" s="497"/>
      <c r="VMF33" s="497"/>
      <c r="VMG33" s="497"/>
      <c r="VMH33" s="497"/>
      <c r="VMI33" s="497"/>
      <c r="VMJ33" s="497"/>
      <c r="VMK33" s="497"/>
      <c r="VML33" s="497"/>
      <c r="VMM33" s="497"/>
      <c r="VMN33" s="497"/>
      <c r="VMO33" s="497"/>
      <c r="VMP33" s="497"/>
      <c r="VMQ33" s="497"/>
      <c r="VMR33" s="497"/>
      <c r="VMS33" s="497"/>
      <c r="VMT33" s="497"/>
      <c r="VMU33" s="497"/>
      <c r="VMV33" s="497"/>
      <c r="VMW33" s="497"/>
      <c r="VMX33" s="497"/>
      <c r="VMY33" s="497"/>
      <c r="VMZ33" s="497"/>
      <c r="VNA33" s="497"/>
      <c r="VNB33" s="497"/>
      <c r="VNC33" s="497"/>
      <c r="VND33" s="497"/>
      <c r="VNE33" s="497"/>
      <c r="VNF33" s="497"/>
      <c r="VNG33" s="497"/>
      <c r="VNH33" s="497"/>
      <c r="VNI33" s="497"/>
      <c r="VNJ33" s="497"/>
      <c r="VNK33" s="497"/>
      <c r="VNL33" s="497"/>
      <c r="VNM33" s="497"/>
      <c r="VNN33" s="497"/>
      <c r="VNO33" s="497"/>
      <c r="VNP33" s="497"/>
      <c r="VNQ33" s="497"/>
      <c r="VNR33" s="497"/>
      <c r="VNS33" s="497"/>
      <c r="VNT33" s="497"/>
      <c r="VNU33" s="497"/>
      <c r="VNV33" s="497"/>
      <c r="VNW33" s="497"/>
      <c r="VNX33" s="497"/>
      <c r="VNY33" s="497"/>
      <c r="VNZ33" s="497"/>
      <c r="VOA33" s="497"/>
      <c r="VOB33" s="497"/>
      <c r="VOC33" s="497"/>
      <c r="VOD33" s="497"/>
      <c r="VOE33" s="497"/>
      <c r="VOF33" s="497"/>
      <c r="VOG33" s="497"/>
      <c r="VOH33" s="497"/>
      <c r="VOI33" s="497"/>
      <c r="VOJ33" s="497"/>
      <c r="VOK33" s="497"/>
      <c r="VOL33" s="497"/>
      <c r="VOM33" s="497"/>
      <c r="VON33" s="497"/>
      <c r="VOO33" s="497"/>
      <c r="VOP33" s="497"/>
      <c r="VOQ33" s="497"/>
      <c r="VOR33" s="497"/>
      <c r="VOS33" s="497"/>
      <c r="VOT33" s="497"/>
      <c r="VOU33" s="497"/>
      <c r="VOV33" s="497"/>
      <c r="VOW33" s="497"/>
      <c r="VOX33" s="497"/>
      <c r="VOY33" s="497"/>
      <c r="VOZ33" s="497"/>
      <c r="VPA33" s="497"/>
      <c r="VPB33" s="497"/>
      <c r="VPC33" s="497"/>
      <c r="VPD33" s="497"/>
      <c r="VPE33" s="497"/>
      <c r="VPF33" s="497"/>
      <c r="VPG33" s="497"/>
      <c r="VPH33" s="497"/>
      <c r="VPI33" s="497"/>
      <c r="VPJ33" s="497"/>
      <c r="VPK33" s="497"/>
      <c r="VPL33" s="497"/>
      <c r="VPM33" s="497"/>
      <c r="VPN33" s="497"/>
      <c r="VPO33" s="497"/>
      <c r="VPP33" s="497"/>
      <c r="VPQ33" s="497"/>
      <c r="VPR33" s="497"/>
      <c r="VPS33" s="497"/>
      <c r="VPT33" s="497"/>
      <c r="VPU33" s="497"/>
      <c r="VPV33" s="497"/>
      <c r="VPW33" s="497"/>
      <c r="VPX33" s="497"/>
      <c r="VPY33" s="497"/>
      <c r="VPZ33" s="497"/>
      <c r="VQA33" s="497"/>
      <c r="VQB33" s="497"/>
      <c r="VQC33" s="497"/>
      <c r="VQD33" s="497"/>
      <c r="VQE33" s="497"/>
      <c r="VQF33" s="497"/>
      <c r="VQG33" s="497"/>
      <c r="VQH33" s="497"/>
      <c r="VQI33" s="497"/>
      <c r="VQJ33" s="497"/>
      <c r="VQK33" s="497"/>
      <c r="VQL33" s="497"/>
      <c r="VQM33" s="497"/>
      <c r="VQN33" s="497"/>
      <c r="VQO33" s="497"/>
      <c r="VQP33" s="497"/>
      <c r="VQQ33" s="497"/>
      <c r="VQR33" s="497"/>
      <c r="VQS33" s="497"/>
      <c r="VQT33" s="497"/>
      <c r="VQU33" s="497"/>
      <c r="VQV33" s="497"/>
      <c r="VQW33" s="497"/>
      <c r="VQX33" s="497"/>
      <c r="VQY33" s="497"/>
      <c r="VQZ33" s="497"/>
      <c r="VRA33" s="497"/>
      <c r="VRB33" s="497"/>
      <c r="VRC33" s="497"/>
      <c r="VRD33" s="497"/>
      <c r="VRE33" s="497"/>
      <c r="VRF33" s="497"/>
      <c r="VRG33" s="497"/>
      <c r="VRH33" s="497"/>
      <c r="VRI33" s="497"/>
      <c r="VRJ33" s="497"/>
      <c r="VRK33" s="497"/>
      <c r="VRL33" s="497"/>
      <c r="VRM33" s="497"/>
      <c r="VRN33" s="497"/>
      <c r="VRO33" s="497"/>
      <c r="VRP33" s="497"/>
      <c r="VRQ33" s="497"/>
      <c r="VRR33" s="497"/>
      <c r="VRS33" s="497"/>
      <c r="VRT33" s="497"/>
      <c r="VRU33" s="497"/>
      <c r="VRV33" s="497"/>
      <c r="VRW33" s="497"/>
      <c r="VRX33" s="497"/>
      <c r="VRY33" s="497"/>
      <c r="VRZ33" s="497"/>
      <c r="VSA33" s="497"/>
      <c r="VSB33" s="497"/>
      <c r="VSC33" s="497"/>
      <c r="VSD33" s="497"/>
      <c r="VSE33" s="497"/>
      <c r="VSF33" s="497"/>
      <c r="VSG33" s="497"/>
      <c r="VSH33" s="497"/>
      <c r="VSI33" s="497"/>
      <c r="VSJ33" s="497"/>
      <c r="VSK33" s="497"/>
      <c r="VSL33" s="497"/>
      <c r="VSM33" s="497"/>
      <c r="VSN33" s="497"/>
      <c r="VSO33" s="497"/>
      <c r="VSP33" s="497"/>
      <c r="VSQ33" s="497"/>
      <c r="VSR33" s="497"/>
      <c r="VSS33" s="497"/>
      <c r="VST33" s="497"/>
      <c r="VSU33" s="497"/>
      <c r="VSV33" s="497"/>
      <c r="VSW33" s="497"/>
      <c r="VSX33" s="497"/>
      <c r="VSY33" s="497"/>
      <c r="VSZ33" s="497"/>
      <c r="VTA33" s="497"/>
      <c r="VTB33" s="497"/>
      <c r="VTC33" s="497"/>
      <c r="VTD33" s="497"/>
      <c r="VTE33" s="497"/>
      <c r="VTF33" s="497"/>
      <c r="VTG33" s="497"/>
      <c r="VTH33" s="497"/>
      <c r="VTI33" s="497"/>
      <c r="VTJ33" s="497"/>
      <c r="VTK33" s="497"/>
      <c r="VTL33" s="497"/>
      <c r="VTM33" s="497"/>
      <c r="VTN33" s="497"/>
      <c r="VTO33" s="497"/>
      <c r="VTP33" s="497"/>
      <c r="VTQ33" s="497"/>
      <c r="VTR33" s="497"/>
      <c r="VTS33" s="497"/>
      <c r="VTT33" s="497"/>
      <c r="VTU33" s="497"/>
      <c r="VTV33" s="497"/>
      <c r="VTW33" s="497"/>
      <c r="VTX33" s="497"/>
      <c r="VTY33" s="497"/>
      <c r="VTZ33" s="497"/>
      <c r="VUA33" s="497"/>
      <c r="VUB33" s="497"/>
      <c r="VUC33" s="497"/>
      <c r="VUD33" s="497"/>
      <c r="VUE33" s="497"/>
      <c r="VUF33" s="497"/>
      <c r="VUG33" s="497"/>
      <c r="VUH33" s="497"/>
      <c r="VUI33" s="497"/>
      <c r="VUJ33" s="497"/>
      <c r="VUK33" s="497"/>
      <c r="VUL33" s="497"/>
      <c r="VUM33" s="497"/>
      <c r="VUN33" s="497"/>
      <c r="VUO33" s="497"/>
      <c r="VUP33" s="497"/>
      <c r="VUQ33" s="497"/>
      <c r="VUR33" s="497"/>
      <c r="VUS33" s="497"/>
      <c r="VUT33" s="497"/>
      <c r="VUU33" s="497"/>
      <c r="VUV33" s="497"/>
      <c r="VUW33" s="497"/>
      <c r="VUX33" s="497"/>
      <c r="VUY33" s="497"/>
      <c r="VUZ33" s="497"/>
      <c r="VVA33" s="497"/>
      <c r="VVB33" s="497"/>
      <c r="VVC33" s="497"/>
      <c r="VVD33" s="497"/>
      <c r="VVE33" s="497"/>
      <c r="VVF33" s="497"/>
      <c r="VVG33" s="497"/>
      <c r="VVH33" s="497"/>
      <c r="VVI33" s="497"/>
      <c r="VVJ33" s="497"/>
      <c r="VVK33" s="497"/>
      <c r="VVL33" s="497"/>
      <c r="VVM33" s="497"/>
      <c r="VVN33" s="497"/>
      <c r="VVO33" s="497"/>
      <c r="VVP33" s="497"/>
      <c r="VVQ33" s="497"/>
      <c r="VVR33" s="497"/>
      <c r="VVS33" s="497"/>
      <c r="VVT33" s="497"/>
      <c r="VVU33" s="497"/>
      <c r="VVV33" s="497"/>
      <c r="VVW33" s="497"/>
      <c r="VVX33" s="497"/>
      <c r="VVY33" s="497"/>
      <c r="VVZ33" s="497"/>
      <c r="VWA33" s="497"/>
      <c r="VWB33" s="497"/>
      <c r="VWC33" s="497"/>
      <c r="VWD33" s="497"/>
      <c r="VWE33" s="497"/>
      <c r="VWF33" s="497"/>
      <c r="VWG33" s="497"/>
      <c r="VWH33" s="497"/>
      <c r="VWI33" s="497"/>
      <c r="VWJ33" s="497"/>
      <c r="VWK33" s="497"/>
      <c r="VWL33" s="497"/>
      <c r="VWM33" s="497"/>
      <c r="VWN33" s="497"/>
      <c r="VWO33" s="497"/>
      <c r="VWP33" s="497"/>
      <c r="VWQ33" s="497"/>
      <c r="VWR33" s="497"/>
      <c r="VWS33" s="497"/>
      <c r="VWT33" s="497"/>
      <c r="VWU33" s="497"/>
      <c r="VWV33" s="497"/>
      <c r="VWW33" s="497"/>
      <c r="VWX33" s="497"/>
      <c r="VWY33" s="497"/>
      <c r="VWZ33" s="497"/>
      <c r="VXA33" s="497"/>
      <c r="VXB33" s="497"/>
      <c r="VXC33" s="497"/>
      <c r="VXD33" s="497"/>
      <c r="VXE33" s="497"/>
      <c r="VXF33" s="497"/>
      <c r="VXG33" s="497"/>
      <c r="VXH33" s="497"/>
      <c r="VXI33" s="497"/>
      <c r="VXJ33" s="497"/>
      <c r="VXK33" s="497"/>
      <c r="VXL33" s="497"/>
      <c r="VXM33" s="497"/>
      <c r="VXN33" s="497"/>
      <c r="VXO33" s="497"/>
      <c r="VXP33" s="497"/>
      <c r="VXQ33" s="497"/>
      <c r="VXR33" s="497"/>
      <c r="VXS33" s="497"/>
      <c r="VXT33" s="497"/>
      <c r="VXU33" s="497"/>
      <c r="VXV33" s="497"/>
      <c r="VXW33" s="497"/>
      <c r="VXX33" s="497"/>
      <c r="VXY33" s="497"/>
      <c r="VXZ33" s="497"/>
      <c r="VYA33" s="497"/>
      <c r="VYB33" s="497"/>
      <c r="VYC33" s="497"/>
      <c r="VYD33" s="497"/>
      <c r="VYE33" s="497"/>
      <c r="VYF33" s="497"/>
      <c r="VYG33" s="497"/>
      <c r="VYH33" s="497"/>
      <c r="VYI33" s="497"/>
      <c r="VYJ33" s="497"/>
      <c r="VYK33" s="497"/>
      <c r="VYL33" s="497"/>
      <c r="VYM33" s="497"/>
      <c r="VYN33" s="497"/>
      <c r="VYO33" s="497"/>
      <c r="VYP33" s="497"/>
      <c r="VYQ33" s="497"/>
      <c r="VYR33" s="497"/>
      <c r="VYS33" s="497"/>
      <c r="VYT33" s="497"/>
      <c r="VYU33" s="497"/>
      <c r="VYV33" s="497"/>
      <c r="VYW33" s="497"/>
      <c r="VYX33" s="497"/>
      <c r="VYY33" s="497"/>
      <c r="VYZ33" s="497"/>
      <c r="VZA33" s="497"/>
      <c r="VZB33" s="497"/>
      <c r="VZC33" s="497"/>
      <c r="VZD33" s="497"/>
      <c r="VZE33" s="497"/>
      <c r="VZF33" s="497"/>
      <c r="VZG33" s="497"/>
      <c r="VZH33" s="497"/>
      <c r="VZI33" s="497"/>
      <c r="VZJ33" s="497"/>
      <c r="VZK33" s="497"/>
      <c r="VZL33" s="497"/>
      <c r="VZM33" s="497"/>
      <c r="VZN33" s="497"/>
      <c r="VZO33" s="497"/>
      <c r="VZP33" s="497"/>
      <c r="VZQ33" s="497"/>
      <c r="VZR33" s="497"/>
      <c r="VZS33" s="497"/>
      <c r="VZT33" s="497"/>
      <c r="VZU33" s="497"/>
      <c r="VZV33" s="497"/>
      <c r="VZW33" s="497"/>
      <c r="VZX33" s="497"/>
      <c r="VZY33" s="497"/>
      <c r="VZZ33" s="497"/>
      <c r="WAA33" s="497"/>
      <c r="WAB33" s="497"/>
      <c r="WAC33" s="497"/>
      <c r="WAD33" s="497"/>
      <c r="WAE33" s="497"/>
      <c r="WAF33" s="497"/>
      <c r="WAG33" s="497"/>
      <c r="WAH33" s="497"/>
      <c r="WAI33" s="497"/>
      <c r="WAJ33" s="497"/>
      <c r="WAK33" s="497"/>
      <c r="WAL33" s="497"/>
      <c r="WAM33" s="497"/>
      <c r="WAN33" s="497"/>
      <c r="WAO33" s="497"/>
      <c r="WAP33" s="497"/>
      <c r="WAQ33" s="497"/>
      <c r="WAR33" s="497"/>
      <c r="WAS33" s="497"/>
      <c r="WAT33" s="497"/>
      <c r="WAU33" s="497"/>
      <c r="WAV33" s="497"/>
      <c r="WAW33" s="497"/>
      <c r="WAX33" s="497"/>
      <c r="WAY33" s="497"/>
      <c r="WAZ33" s="497"/>
      <c r="WBA33" s="497"/>
      <c r="WBB33" s="497"/>
      <c r="WBC33" s="497"/>
      <c r="WBD33" s="497"/>
      <c r="WBE33" s="497"/>
      <c r="WBF33" s="497"/>
      <c r="WBG33" s="497"/>
      <c r="WBH33" s="497"/>
      <c r="WBI33" s="497"/>
      <c r="WBJ33" s="497"/>
      <c r="WBK33" s="497"/>
      <c r="WBL33" s="497"/>
      <c r="WBM33" s="497"/>
      <c r="WBN33" s="497"/>
      <c r="WBO33" s="497"/>
      <c r="WBP33" s="497"/>
      <c r="WBQ33" s="497"/>
      <c r="WBR33" s="497"/>
      <c r="WBS33" s="497"/>
      <c r="WBT33" s="497"/>
      <c r="WBU33" s="497"/>
      <c r="WBV33" s="497"/>
      <c r="WBW33" s="497"/>
      <c r="WBX33" s="497"/>
      <c r="WBY33" s="497"/>
      <c r="WBZ33" s="497"/>
      <c r="WCA33" s="497"/>
      <c r="WCB33" s="497"/>
      <c r="WCC33" s="497"/>
      <c r="WCD33" s="497"/>
      <c r="WCE33" s="497"/>
      <c r="WCF33" s="497"/>
      <c r="WCG33" s="497"/>
      <c r="WCH33" s="497"/>
      <c r="WCI33" s="497"/>
      <c r="WCJ33" s="497"/>
      <c r="WCK33" s="497"/>
      <c r="WCL33" s="497"/>
      <c r="WCM33" s="497"/>
      <c r="WCN33" s="497"/>
      <c r="WCO33" s="497"/>
      <c r="WCP33" s="497"/>
      <c r="WCQ33" s="497"/>
      <c r="WCR33" s="497"/>
      <c r="WCS33" s="497"/>
      <c r="WCT33" s="497"/>
      <c r="WCU33" s="497"/>
      <c r="WCV33" s="497"/>
      <c r="WCW33" s="497"/>
      <c r="WCX33" s="497"/>
      <c r="WCY33" s="497"/>
      <c r="WCZ33" s="497"/>
      <c r="WDA33" s="497"/>
      <c r="WDB33" s="497"/>
      <c r="WDC33" s="497"/>
      <c r="WDD33" s="497"/>
      <c r="WDE33" s="497"/>
      <c r="WDF33" s="497"/>
      <c r="WDG33" s="497"/>
      <c r="WDH33" s="497"/>
      <c r="WDI33" s="497"/>
      <c r="WDJ33" s="497"/>
      <c r="WDK33" s="497"/>
      <c r="WDL33" s="497"/>
      <c r="WDM33" s="497"/>
      <c r="WDN33" s="497"/>
      <c r="WDO33" s="497"/>
      <c r="WDP33" s="497"/>
      <c r="WDQ33" s="497"/>
      <c r="WDR33" s="497"/>
      <c r="WDS33" s="497"/>
      <c r="WDT33" s="497"/>
      <c r="WDU33" s="497"/>
      <c r="WDV33" s="497"/>
      <c r="WDW33" s="497"/>
      <c r="WDX33" s="497"/>
      <c r="WDY33" s="497"/>
      <c r="WDZ33" s="497"/>
      <c r="WEA33" s="497"/>
      <c r="WEB33" s="497"/>
      <c r="WEC33" s="497"/>
      <c r="WED33" s="497"/>
      <c r="WEE33" s="497"/>
      <c r="WEF33" s="497"/>
      <c r="WEG33" s="497"/>
      <c r="WEH33" s="497"/>
      <c r="WEI33" s="497"/>
      <c r="WEJ33" s="497"/>
      <c r="WEK33" s="497"/>
      <c r="WEL33" s="497"/>
      <c r="WEM33" s="497"/>
      <c r="WEN33" s="497"/>
      <c r="WEO33" s="497"/>
      <c r="WEP33" s="497"/>
      <c r="WEQ33" s="497"/>
      <c r="WER33" s="497"/>
      <c r="WES33" s="497"/>
      <c r="WET33" s="497"/>
      <c r="WEU33" s="497"/>
      <c r="WEV33" s="497"/>
      <c r="WEW33" s="497"/>
      <c r="WEX33" s="497"/>
      <c r="WEY33" s="497"/>
      <c r="WEZ33" s="497"/>
      <c r="WFA33" s="497"/>
      <c r="WFB33" s="497"/>
      <c r="WFC33" s="497"/>
      <c r="WFD33" s="497"/>
      <c r="WFE33" s="497"/>
      <c r="WFF33" s="497"/>
      <c r="WFG33" s="497"/>
      <c r="WFH33" s="497"/>
      <c r="WFI33" s="497"/>
      <c r="WFJ33" s="497"/>
      <c r="WFK33" s="497"/>
      <c r="WFL33" s="497"/>
      <c r="WFM33" s="497"/>
      <c r="WFN33" s="497"/>
      <c r="WFO33" s="497"/>
      <c r="WFP33" s="497"/>
      <c r="WFQ33" s="497"/>
      <c r="WFR33" s="497"/>
      <c r="WFS33" s="497"/>
      <c r="WFT33" s="497"/>
      <c r="WFU33" s="497"/>
      <c r="WFV33" s="497"/>
      <c r="WFW33" s="497"/>
      <c r="WFX33" s="497"/>
      <c r="WFY33" s="497"/>
      <c r="WFZ33" s="497"/>
      <c r="WGA33" s="497"/>
      <c r="WGB33" s="497"/>
      <c r="WGC33" s="497"/>
      <c r="WGD33" s="497"/>
      <c r="WGE33" s="497"/>
      <c r="WGF33" s="497"/>
      <c r="WGG33" s="497"/>
      <c r="WGH33" s="497"/>
      <c r="WGI33" s="497"/>
      <c r="WGJ33" s="497"/>
      <c r="WGK33" s="497"/>
      <c r="WGL33" s="497"/>
      <c r="WGM33" s="497"/>
      <c r="WGN33" s="497"/>
      <c r="WGO33" s="497"/>
      <c r="WGP33" s="497"/>
      <c r="WGQ33" s="497"/>
      <c r="WGR33" s="497"/>
      <c r="WGS33" s="497"/>
      <c r="WGT33" s="497"/>
      <c r="WGU33" s="497"/>
      <c r="WGV33" s="497"/>
      <c r="WGW33" s="497"/>
      <c r="WGX33" s="497"/>
      <c r="WGY33" s="497"/>
      <c r="WGZ33" s="497"/>
      <c r="WHA33" s="497"/>
      <c r="WHB33" s="497"/>
      <c r="WHC33" s="497"/>
      <c r="WHD33" s="497"/>
      <c r="WHE33" s="497"/>
      <c r="WHF33" s="497"/>
      <c r="WHG33" s="497"/>
      <c r="WHH33" s="497"/>
      <c r="WHI33" s="497"/>
      <c r="WHJ33" s="497"/>
      <c r="WHK33" s="497"/>
      <c r="WHL33" s="497"/>
      <c r="WHM33" s="497"/>
      <c r="WHN33" s="497"/>
      <c r="WHO33" s="497"/>
      <c r="WHP33" s="497"/>
      <c r="WHQ33" s="497"/>
      <c r="WHR33" s="497"/>
      <c r="WHS33" s="497"/>
      <c r="WHT33" s="497"/>
      <c r="WHU33" s="497"/>
      <c r="WHV33" s="497"/>
      <c r="WHW33" s="497"/>
      <c r="WHX33" s="497"/>
      <c r="WHY33" s="497"/>
      <c r="WHZ33" s="497"/>
      <c r="WIA33" s="497"/>
      <c r="WIB33" s="497"/>
      <c r="WIC33" s="497"/>
      <c r="WID33" s="497"/>
      <c r="WIE33" s="497"/>
      <c r="WIF33" s="497"/>
      <c r="WIG33" s="497"/>
      <c r="WIH33" s="497"/>
      <c r="WII33" s="497"/>
      <c r="WIJ33" s="497"/>
      <c r="WIK33" s="497"/>
      <c r="WIL33" s="497"/>
      <c r="WIM33" s="497"/>
      <c r="WIN33" s="497"/>
      <c r="WIO33" s="497"/>
      <c r="WIP33" s="497"/>
      <c r="WIQ33" s="497"/>
      <c r="WIR33" s="497"/>
      <c r="WIS33" s="497"/>
      <c r="WIT33" s="497"/>
      <c r="WIU33" s="497"/>
      <c r="WIV33" s="497"/>
      <c r="WIW33" s="497"/>
      <c r="WIX33" s="497"/>
      <c r="WIY33" s="497"/>
      <c r="WIZ33" s="497"/>
      <c r="WJA33" s="497"/>
      <c r="WJB33" s="497"/>
      <c r="WJC33" s="497"/>
      <c r="WJD33" s="497"/>
      <c r="WJE33" s="497"/>
      <c r="WJF33" s="497"/>
      <c r="WJG33" s="497"/>
      <c r="WJH33" s="497"/>
      <c r="WJI33" s="497"/>
      <c r="WJJ33" s="497"/>
      <c r="WJK33" s="497"/>
      <c r="WJL33" s="497"/>
      <c r="WJM33" s="497"/>
      <c r="WJN33" s="497"/>
      <c r="WJO33" s="497"/>
      <c r="WJP33" s="497"/>
      <c r="WJQ33" s="497"/>
      <c r="WJR33" s="497"/>
      <c r="WJS33" s="497"/>
      <c r="WJT33" s="497"/>
      <c r="WJU33" s="497"/>
      <c r="WJV33" s="497"/>
      <c r="WJW33" s="497"/>
      <c r="WJX33" s="497"/>
      <c r="WJY33" s="497"/>
      <c r="WJZ33" s="497"/>
      <c r="WKA33" s="497"/>
      <c r="WKB33" s="497"/>
      <c r="WKC33" s="497"/>
      <c r="WKD33" s="497"/>
      <c r="WKE33" s="497"/>
      <c r="WKF33" s="497"/>
      <c r="WKG33" s="497"/>
      <c r="WKH33" s="497"/>
      <c r="WKI33" s="497"/>
      <c r="WKJ33" s="497"/>
      <c r="WKK33" s="497"/>
      <c r="WKL33" s="497"/>
      <c r="WKM33" s="497"/>
      <c r="WKN33" s="497"/>
      <c r="WKO33" s="497"/>
      <c r="WKP33" s="497"/>
      <c r="WKQ33" s="497"/>
      <c r="WKR33" s="497"/>
      <c r="WKS33" s="497"/>
      <c r="WKT33" s="497"/>
      <c r="WKU33" s="497"/>
      <c r="WKV33" s="497"/>
      <c r="WKW33" s="497"/>
      <c r="WKX33" s="497"/>
      <c r="WKY33" s="497"/>
      <c r="WKZ33" s="497"/>
      <c r="WLA33" s="497"/>
      <c r="WLB33" s="497"/>
      <c r="WLC33" s="497"/>
      <c r="WLD33" s="497"/>
      <c r="WLE33" s="497"/>
      <c r="WLF33" s="497"/>
      <c r="WLG33" s="497"/>
      <c r="WLH33" s="497"/>
      <c r="WLI33" s="497"/>
      <c r="WLJ33" s="497"/>
      <c r="WLK33" s="497"/>
      <c r="WLL33" s="497"/>
      <c r="WLM33" s="497"/>
      <c r="WLN33" s="497"/>
      <c r="WLO33" s="497"/>
      <c r="WLP33" s="497"/>
      <c r="WLQ33" s="497"/>
      <c r="WLR33" s="497"/>
      <c r="WLS33" s="497"/>
      <c r="WLT33" s="497"/>
      <c r="WLU33" s="497"/>
      <c r="WLV33" s="497"/>
      <c r="WLW33" s="497"/>
      <c r="WLX33" s="497"/>
      <c r="WLY33" s="497"/>
      <c r="WLZ33" s="497"/>
      <c r="WMA33" s="497"/>
      <c r="WMB33" s="497"/>
      <c r="WMC33" s="497"/>
      <c r="WMD33" s="497"/>
      <c r="WME33" s="497"/>
      <c r="WMF33" s="497"/>
      <c r="WMG33" s="497"/>
      <c r="WMH33" s="497"/>
      <c r="WMI33" s="497"/>
      <c r="WMJ33" s="497"/>
      <c r="WMK33" s="497"/>
      <c r="WML33" s="497"/>
      <c r="WMM33" s="497"/>
      <c r="WMN33" s="497"/>
      <c r="WMO33" s="497"/>
      <c r="WMP33" s="497"/>
      <c r="WMQ33" s="497"/>
      <c r="WMR33" s="497"/>
      <c r="WMS33" s="497"/>
      <c r="WMT33" s="497"/>
      <c r="WMU33" s="497"/>
      <c r="WMV33" s="497"/>
      <c r="WMW33" s="497"/>
      <c r="WMX33" s="497"/>
      <c r="WMY33" s="497"/>
      <c r="WMZ33" s="497"/>
      <c r="WNA33" s="497"/>
      <c r="WNB33" s="497"/>
      <c r="WNC33" s="497"/>
      <c r="WND33" s="497"/>
      <c r="WNE33" s="497"/>
      <c r="WNF33" s="497"/>
      <c r="WNG33" s="497"/>
      <c r="WNH33" s="497"/>
      <c r="WNI33" s="497"/>
      <c r="WNJ33" s="497"/>
      <c r="WNK33" s="497"/>
      <c r="WNL33" s="497"/>
      <c r="WNM33" s="497"/>
      <c r="WNN33" s="497"/>
      <c r="WNO33" s="497"/>
      <c r="WNP33" s="497"/>
      <c r="WNQ33" s="497"/>
      <c r="WNR33" s="497"/>
      <c r="WNS33" s="497"/>
      <c r="WNT33" s="497"/>
      <c r="WNU33" s="497"/>
      <c r="WNV33" s="497"/>
      <c r="WNW33" s="497"/>
      <c r="WNX33" s="497"/>
      <c r="WNY33" s="497"/>
      <c r="WNZ33" s="497"/>
      <c r="WOA33" s="497"/>
      <c r="WOB33" s="497"/>
      <c r="WOC33" s="497"/>
      <c r="WOD33" s="497"/>
      <c r="WOE33" s="497"/>
      <c r="WOF33" s="497"/>
      <c r="WOG33" s="497"/>
      <c r="WOH33" s="497"/>
      <c r="WOI33" s="497"/>
      <c r="WOJ33" s="497"/>
      <c r="WOK33" s="497"/>
      <c r="WOL33" s="497"/>
      <c r="WOM33" s="497"/>
      <c r="WON33" s="497"/>
      <c r="WOO33" s="497"/>
      <c r="WOP33" s="497"/>
      <c r="WOQ33" s="497"/>
      <c r="WOR33" s="497"/>
      <c r="WOS33" s="497"/>
      <c r="WOT33" s="497"/>
      <c r="WOU33" s="497"/>
      <c r="WOV33" s="497"/>
      <c r="WOW33" s="497"/>
      <c r="WOX33" s="497"/>
      <c r="WOY33" s="497"/>
      <c r="WOZ33" s="497"/>
      <c r="WPA33" s="497"/>
      <c r="WPB33" s="497"/>
      <c r="WPC33" s="497"/>
      <c r="WPD33" s="497"/>
      <c r="WPE33" s="497"/>
      <c r="WPF33" s="497"/>
      <c r="WPG33" s="497"/>
      <c r="WPH33" s="497"/>
      <c r="WPI33" s="497"/>
      <c r="WPJ33" s="497"/>
      <c r="WPK33" s="497"/>
      <c r="WPL33" s="497"/>
      <c r="WPM33" s="497"/>
      <c r="WPN33" s="497"/>
      <c r="WPO33" s="497"/>
      <c r="WPP33" s="497"/>
      <c r="WPQ33" s="497"/>
      <c r="WPR33" s="497"/>
      <c r="WPS33" s="497"/>
      <c r="WPT33" s="497"/>
      <c r="WPU33" s="497"/>
      <c r="WPV33" s="497"/>
      <c r="WPW33" s="497"/>
      <c r="WPX33" s="497"/>
      <c r="WPY33" s="497"/>
      <c r="WPZ33" s="497"/>
      <c r="WQA33" s="497"/>
      <c r="WQB33" s="497"/>
      <c r="WQC33" s="497"/>
      <c r="WQD33" s="497"/>
      <c r="WQE33" s="497"/>
      <c r="WQF33" s="497"/>
      <c r="WQG33" s="497"/>
      <c r="WQH33" s="497"/>
      <c r="WQI33" s="497"/>
      <c r="WQJ33" s="497"/>
      <c r="WQK33" s="497"/>
      <c r="WQL33" s="497"/>
      <c r="WQM33" s="497"/>
      <c r="WQN33" s="497"/>
      <c r="WQO33" s="497"/>
      <c r="WQP33" s="497"/>
      <c r="WQQ33" s="497"/>
      <c r="WQR33" s="497"/>
      <c r="WQS33" s="497"/>
      <c r="WQT33" s="497"/>
      <c r="WQU33" s="497"/>
      <c r="WQV33" s="497"/>
      <c r="WQW33" s="497"/>
      <c r="WQX33" s="497"/>
      <c r="WQY33" s="497"/>
      <c r="WQZ33" s="497"/>
      <c r="WRA33" s="497"/>
      <c r="WRB33" s="497"/>
      <c r="WRC33" s="497"/>
      <c r="WRD33" s="497"/>
      <c r="WRE33" s="497"/>
      <c r="WRF33" s="497"/>
      <c r="WRG33" s="497"/>
      <c r="WRH33" s="497"/>
      <c r="WRI33" s="497"/>
      <c r="WRJ33" s="497"/>
      <c r="WRK33" s="497"/>
      <c r="WRL33" s="497"/>
      <c r="WRM33" s="497"/>
      <c r="WRN33" s="497"/>
      <c r="WRO33" s="497"/>
      <c r="WRP33" s="497"/>
      <c r="WRQ33" s="497"/>
      <c r="WRR33" s="497"/>
      <c r="WRS33" s="497"/>
      <c r="WRT33" s="497"/>
      <c r="WRU33" s="497"/>
      <c r="WRV33" s="497"/>
      <c r="WRW33" s="497"/>
      <c r="WRX33" s="497"/>
      <c r="WRY33" s="497"/>
      <c r="WRZ33" s="497"/>
      <c r="WSA33" s="497"/>
      <c r="WSB33" s="497"/>
      <c r="WSC33" s="497"/>
      <c r="WSD33" s="497"/>
      <c r="WSE33" s="497"/>
      <c r="WSF33" s="497"/>
      <c r="WSG33" s="497"/>
      <c r="WSH33" s="497"/>
      <c r="WSI33" s="497"/>
      <c r="WSJ33" s="497"/>
      <c r="WSK33" s="497"/>
      <c r="WSL33" s="497"/>
      <c r="WSM33" s="497"/>
      <c r="WSN33" s="497"/>
      <c r="WSO33" s="497"/>
      <c r="WSP33" s="497"/>
      <c r="WSQ33" s="497"/>
      <c r="WSR33" s="497"/>
      <c r="WSS33" s="497"/>
      <c r="WST33" s="497"/>
      <c r="WSU33" s="497"/>
      <c r="WSV33" s="497"/>
      <c r="WSW33" s="497"/>
      <c r="WSX33" s="497"/>
      <c r="WSY33" s="497"/>
      <c r="WSZ33" s="497"/>
      <c r="WTA33" s="497"/>
      <c r="WTB33" s="497"/>
      <c r="WTC33" s="497"/>
      <c r="WTD33" s="497"/>
      <c r="WTE33" s="497"/>
      <c r="WTF33" s="497"/>
      <c r="WTG33" s="497"/>
      <c r="WTH33" s="497"/>
      <c r="WTI33" s="497"/>
      <c r="WTJ33" s="497"/>
      <c r="WTK33" s="497"/>
      <c r="WTL33" s="497"/>
      <c r="WTM33" s="497"/>
      <c r="WTN33" s="497"/>
      <c r="WTO33" s="497"/>
      <c r="WTP33" s="497"/>
      <c r="WTQ33" s="497"/>
      <c r="WTR33" s="497"/>
      <c r="WTS33" s="497"/>
      <c r="WTT33" s="497"/>
      <c r="WTU33" s="497"/>
      <c r="WTV33" s="497"/>
      <c r="WTW33" s="497"/>
      <c r="WTX33" s="497"/>
      <c r="WTY33" s="497"/>
      <c r="WTZ33" s="497"/>
      <c r="WUA33" s="497"/>
      <c r="WUB33" s="497"/>
      <c r="WUC33" s="497"/>
      <c r="WUD33" s="497"/>
      <c r="WUE33" s="497"/>
      <c r="WUF33" s="497"/>
      <c r="WUG33" s="497"/>
      <c r="WUH33" s="497"/>
      <c r="WUI33" s="497"/>
      <c r="WUJ33" s="497"/>
      <c r="WUK33" s="497"/>
      <c r="WUL33" s="497"/>
      <c r="WUM33" s="497"/>
      <c r="WUN33" s="497"/>
      <c r="WUO33" s="497"/>
      <c r="WUP33" s="497"/>
      <c r="WUQ33" s="497"/>
      <c r="WUR33" s="497"/>
      <c r="WUS33" s="497"/>
      <c r="WUT33" s="497"/>
      <c r="WUU33" s="497"/>
      <c r="WUV33" s="497"/>
      <c r="WUW33" s="497"/>
      <c r="WUX33" s="497"/>
      <c r="WUY33" s="497"/>
      <c r="WUZ33" s="497"/>
      <c r="WVA33" s="497"/>
      <c r="WVB33" s="497"/>
      <c r="WVC33" s="497"/>
      <c r="WVD33" s="497"/>
      <c r="WVE33" s="497"/>
      <c r="WVF33" s="497"/>
      <c r="WVG33" s="497"/>
      <c r="WVH33" s="497"/>
      <c r="WVI33" s="497"/>
      <c r="WVJ33" s="497"/>
      <c r="WVK33" s="497"/>
      <c r="WVL33" s="497"/>
      <c r="WVM33" s="497"/>
      <c r="WVN33" s="497"/>
      <c r="WVO33" s="497"/>
      <c r="WVP33" s="497"/>
      <c r="WVQ33" s="497"/>
      <c r="WVR33" s="497"/>
      <c r="WVS33" s="497"/>
      <c r="WVT33" s="497"/>
      <c r="WVU33" s="497"/>
      <c r="WVV33" s="497"/>
      <c r="WVW33" s="497"/>
      <c r="WVX33" s="497"/>
      <c r="WVY33" s="497"/>
      <c r="WVZ33" s="497"/>
      <c r="WWA33" s="497"/>
      <c r="WWB33" s="497"/>
      <c r="WWC33" s="497"/>
      <c r="WWD33" s="497"/>
      <c r="WWE33" s="497"/>
      <c r="WWF33" s="497"/>
      <c r="WWG33" s="497"/>
      <c r="WWH33" s="497"/>
      <c r="WWI33" s="497"/>
      <c r="WWJ33" s="497"/>
      <c r="WWK33" s="497"/>
      <c r="WWL33" s="497"/>
      <c r="WWM33" s="497"/>
      <c r="WWN33" s="497"/>
      <c r="WWO33" s="497"/>
      <c r="WWP33" s="497"/>
      <c r="WWQ33" s="497"/>
      <c r="WWR33" s="497"/>
      <c r="WWS33" s="497"/>
      <c r="WWT33" s="497"/>
      <c r="WWU33" s="497"/>
      <c r="WWV33" s="497"/>
      <c r="WWW33" s="497"/>
      <c r="WWX33" s="497"/>
      <c r="WWY33" s="497"/>
      <c r="WWZ33" s="497"/>
      <c r="WXA33" s="497"/>
      <c r="WXB33" s="497"/>
      <c r="WXC33" s="497"/>
      <c r="WXD33" s="497"/>
      <c r="WXE33" s="497"/>
      <c r="WXF33" s="497"/>
      <c r="WXG33" s="497"/>
      <c r="WXH33" s="497"/>
      <c r="WXI33" s="497"/>
      <c r="WXJ33" s="497"/>
      <c r="WXK33" s="497"/>
      <c r="WXL33" s="497"/>
      <c r="WXM33" s="497"/>
      <c r="WXN33" s="497"/>
      <c r="WXO33" s="497"/>
      <c r="WXP33" s="497"/>
      <c r="WXQ33" s="497"/>
      <c r="WXR33" s="497"/>
      <c r="WXS33" s="497"/>
      <c r="WXT33" s="497"/>
      <c r="WXU33" s="497"/>
      <c r="WXV33" s="497"/>
      <c r="WXW33" s="497"/>
      <c r="WXX33" s="497"/>
      <c r="WXY33" s="497"/>
      <c r="WXZ33" s="497"/>
      <c r="WYA33" s="497"/>
      <c r="WYB33" s="497"/>
      <c r="WYC33" s="497"/>
      <c r="WYD33" s="497"/>
      <c r="WYE33" s="497"/>
      <c r="WYF33" s="497"/>
      <c r="WYG33" s="497"/>
      <c r="WYH33" s="497"/>
      <c r="WYI33" s="497"/>
      <c r="WYJ33" s="497"/>
      <c r="WYK33" s="497"/>
      <c r="WYL33" s="497"/>
      <c r="WYM33" s="497"/>
      <c r="WYN33" s="497"/>
      <c r="WYO33" s="497"/>
      <c r="WYP33" s="497"/>
      <c r="WYQ33" s="497"/>
      <c r="WYR33" s="497"/>
      <c r="WYS33" s="497"/>
      <c r="WYT33" s="497"/>
      <c r="WYU33" s="497"/>
      <c r="WYV33" s="497"/>
      <c r="WYW33" s="497"/>
      <c r="WYX33" s="497"/>
      <c r="WYY33" s="497"/>
      <c r="WYZ33" s="497"/>
      <c r="WZA33" s="497"/>
      <c r="WZB33" s="497"/>
      <c r="WZC33" s="497"/>
      <c r="WZD33" s="497"/>
      <c r="WZE33" s="497"/>
      <c r="WZF33" s="497"/>
      <c r="WZG33" s="497"/>
      <c r="WZH33" s="497"/>
      <c r="WZI33" s="497"/>
      <c r="WZJ33" s="497"/>
      <c r="WZK33" s="497"/>
      <c r="WZL33" s="497"/>
      <c r="WZM33" s="497"/>
      <c r="WZN33" s="497"/>
      <c r="WZO33" s="497"/>
      <c r="WZP33" s="497"/>
      <c r="WZQ33" s="497"/>
      <c r="WZR33" s="497"/>
      <c r="WZS33" s="497"/>
      <c r="WZT33" s="497"/>
      <c r="WZU33" s="497"/>
      <c r="WZV33" s="497"/>
      <c r="WZW33" s="497"/>
      <c r="WZX33" s="497"/>
      <c r="WZY33" s="497"/>
      <c r="WZZ33" s="497"/>
      <c r="XAA33" s="497"/>
      <c r="XAB33" s="497"/>
      <c r="XAC33" s="497"/>
      <c r="XAD33" s="497"/>
      <c r="XAE33" s="497"/>
      <c r="XAF33" s="497"/>
      <c r="XAG33" s="497"/>
      <c r="XAH33" s="497"/>
      <c r="XAI33" s="497"/>
      <c r="XAJ33" s="497"/>
      <c r="XAK33" s="497"/>
      <c r="XAL33" s="497"/>
      <c r="XAM33" s="497"/>
      <c r="XAN33" s="497"/>
      <c r="XAO33" s="497"/>
      <c r="XAP33" s="497"/>
      <c r="XAQ33" s="497"/>
      <c r="XAR33" s="497"/>
      <c r="XAS33" s="497"/>
      <c r="XAT33" s="497"/>
      <c r="XAU33" s="497"/>
      <c r="XAV33" s="497"/>
      <c r="XAW33" s="497"/>
      <c r="XAX33" s="497"/>
      <c r="XAY33" s="497"/>
      <c r="XAZ33" s="497"/>
      <c r="XBA33" s="497"/>
      <c r="XBB33" s="497"/>
      <c r="XBC33" s="497"/>
      <c r="XBD33" s="497"/>
      <c r="XBE33" s="497"/>
      <c r="XBF33" s="497"/>
      <c r="XBG33" s="497"/>
      <c r="XBH33" s="497"/>
      <c r="XBI33" s="497"/>
      <c r="XBJ33" s="497"/>
      <c r="XBK33" s="497"/>
      <c r="XBL33" s="497"/>
      <c r="XBM33" s="497"/>
      <c r="XBN33" s="497"/>
      <c r="XBO33" s="497"/>
      <c r="XBP33" s="497"/>
      <c r="XBQ33" s="497"/>
      <c r="XBR33" s="497"/>
      <c r="XBS33" s="497"/>
      <c r="XBT33" s="497"/>
      <c r="XBU33" s="497"/>
      <c r="XBV33" s="497"/>
      <c r="XBW33" s="497"/>
      <c r="XBX33" s="497"/>
      <c r="XBY33" s="497"/>
      <c r="XBZ33" s="497"/>
      <c r="XCA33" s="497"/>
      <c r="XCB33" s="497"/>
      <c r="XCC33" s="497"/>
      <c r="XCD33" s="497"/>
      <c r="XCE33" s="497"/>
      <c r="XCF33" s="497"/>
      <c r="XCG33" s="497"/>
      <c r="XCH33" s="497"/>
      <c r="XCI33" s="497"/>
      <c r="XCJ33" s="497"/>
      <c r="XCK33" s="497"/>
      <c r="XCL33" s="497"/>
      <c r="XCM33" s="497"/>
      <c r="XCN33" s="497"/>
      <c r="XCO33" s="497"/>
      <c r="XCP33" s="497"/>
      <c r="XCQ33" s="497"/>
      <c r="XCR33" s="497"/>
      <c r="XCS33" s="497"/>
      <c r="XCT33" s="497"/>
      <c r="XCU33" s="497"/>
      <c r="XCV33" s="497"/>
      <c r="XCW33" s="497"/>
      <c r="XCX33" s="497"/>
      <c r="XCY33" s="497"/>
      <c r="XCZ33" s="497"/>
      <c r="XDA33" s="497"/>
      <c r="XDB33" s="497"/>
      <c r="XDC33" s="497"/>
      <c r="XDD33" s="497"/>
      <c r="XDE33" s="497"/>
      <c r="XDF33" s="497"/>
      <c r="XDG33" s="497"/>
      <c r="XDH33" s="497"/>
      <c r="XDI33" s="497"/>
      <c r="XDJ33" s="497"/>
      <c r="XDK33" s="497"/>
      <c r="XDL33" s="497"/>
      <c r="XDM33" s="497"/>
      <c r="XDN33" s="497"/>
      <c r="XDO33" s="497"/>
      <c r="XDP33" s="497"/>
      <c r="XDQ33" s="497"/>
      <c r="XDR33" s="497"/>
      <c r="XDS33" s="497"/>
      <c r="XDT33" s="497"/>
      <c r="XDU33" s="497"/>
      <c r="XDV33" s="497"/>
      <c r="XDW33" s="497"/>
      <c r="XDX33" s="497"/>
      <c r="XDY33" s="497"/>
      <c r="XDZ33" s="497"/>
      <c r="XEA33" s="497"/>
      <c r="XEB33" s="497"/>
      <c r="XEC33" s="497"/>
      <c r="XED33" s="497"/>
      <c r="XEE33" s="497"/>
      <c r="XEF33" s="497"/>
      <c r="XEG33" s="497"/>
      <c r="XEH33" s="497"/>
      <c r="XEI33" s="497"/>
      <c r="XEJ33" s="497"/>
      <c r="XEK33" s="497"/>
      <c r="XEL33" s="497"/>
      <c r="XEM33" s="497"/>
      <c r="XEN33" s="497"/>
      <c r="XEO33" s="497"/>
      <c r="XEP33" s="497"/>
      <c r="XEQ33" s="497"/>
      <c r="XER33" s="497"/>
      <c r="XES33" s="497"/>
      <c r="XET33" s="497"/>
      <c r="XEU33" s="497"/>
      <c r="XEV33" s="497"/>
      <c r="XEW33" s="497"/>
      <c r="XEX33" s="497"/>
      <c r="XEY33" s="497"/>
      <c r="XEZ33" s="497"/>
      <c r="XFA33" s="497"/>
      <c r="XFB33" s="497"/>
      <c r="XFC33" s="497"/>
    </row>
    <row r="34" s="385" customFormat="1" hidden="1" customHeight="1" spans="1:16383">
      <c r="A34" s="413">
        <v>30</v>
      </c>
      <c r="B34" s="414" t="s">
        <v>45</v>
      </c>
      <c r="C34" s="415">
        <v>231.8391</v>
      </c>
      <c r="D34" s="415">
        <v>251.8391</v>
      </c>
      <c r="E34" s="415">
        <v>20</v>
      </c>
      <c r="F34" s="415">
        <v>20</v>
      </c>
      <c r="G34" s="415">
        <v>3.348</v>
      </c>
      <c r="H34" s="415">
        <v>3.348</v>
      </c>
      <c r="I34" s="415">
        <v>-1.99116</v>
      </c>
      <c r="J34" s="415">
        <v>-2.78114</v>
      </c>
      <c r="K34" s="415">
        <v>0.44861</v>
      </c>
      <c r="L34" s="415">
        <v>-0.05139</v>
      </c>
      <c r="M34" s="443">
        <v>1.75</v>
      </c>
      <c r="N34" s="443">
        <v>1.75</v>
      </c>
      <c r="O34" s="444">
        <v>0</v>
      </c>
      <c r="P34" s="415">
        <v>-0.89115</v>
      </c>
      <c r="Q34" s="415">
        <v>-1.61791</v>
      </c>
      <c r="R34" s="469">
        <v>0.45</v>
      </c>
      <c r="S34" s="469">
        <v>0.45</v>
      </c>
      <c r="T34" s="444">
        <v>0</v>
      </c>
      <c r="U34" s="470">
        <v>3.1</v>
      </c>
      <c r="V34" s="471">
        <v>8</v>
      </c>
      <c r="W34" s="472">
        <v>8</v>
      </c>
      <c r="X34" s="473">
        <f t="shared" si="2"/>
        <v>0</v>
      </c>
      <c r="Y34" s="473">
        <f t="shared" si="3"/>
        <v>0</v>
      </c>
      <c r="Z34" s="497"/>
      <c r="AC34" s="497"/>
      <c r="AG34" s="500"/>
      <c r="AI34" s="497"/>
      <c r="AJ34" s="497"/>
      <c r="AK34" s="497"/>
      <c r="AL34" s="497"/>
      <c r="AM34" s="497"/>
      <c r="AN34" s="497"/>
      <c r="AO34" s="497"/>
      <c r="AP34" s="497"/>
      <c r="AQ34" s="497"/>
      <c r="AR34" s="497"/>
      <c r="AS34" s="497"/>
      <c r="AT34" s="497"/>
      <c r="AU34" s="497"/>
      <c r="AV34" s="497"/>
      <c r="AW34" s="497"/>
      <c r="AX34" s="497"/>
      <c r="AY34" s="497"/>
      <c r="AZ34" s="497"/>
      <c r="BA34" s="497"/>
      <c r="BB34" s="497"/>
      <c r="BC34" s="497"/>
      <c r="BD34" s="497"/>
      <c r="BE34" s="497"/>
      <c r="BF34" s="497"/>
      <c r="BG34" s="497"/>
      <c r="BH34" s="497"/>
      <c r="BI34" s="497"/>
      <c r="BJ34" s="497"/>
      <c r="BK34" s="497"/>
      <c r="BL34" s="497"/>
      <c r="BM34" s="497"/>
      <c r="BN34" s="497"/>
      <c r="BO34" s="497"/>
      <c r="BP34" s="497"/>
      <c r="BQ34" s="497"/>
      <c r="BR34" s="497"/>
      <c r="BS34" s="497"/>
      <c r="BT34" s="497"/>
      <c r="BU34" s="497"/>
      <c r="BV34" s="497"/>
      <c r="BW34" s="497"/>
      <c r="BX34" s="497"/>
      <c r="BY34" s="497"/>
      <c r="BZ34" s="497"/>
      <c r="CA34" s="497"/>
      <c r="CB34" s="497"/>
      <c r="CC34" s="497"/>
      <c r="CD34" s="497"/>
      <c r="CE34" s="497"/>
      <c r="CF34" s="497"/>
      <c r="CG34" s="497"/>
      <c r="CH34" s="497"/>
      <c r="CI34" s="497"/>
      <c r="CJ34" s="497"/>
      <c r="CK34" s="497"/>
      <c r="CL34" s="497"/>
      <c r="CM34" s="497"/>
      <c r="CN34" s="497"/>
      <c r="CO34" s="497"/>
      <c r="CP34" s="497"/>
      <c r="CQ34" s="497"/>
      <c r="CR34" s="497"/>
      <c r="CS34" s="497"/>
      <c r="CT34" s="497"/>
      <c r="CU34" s="497"/>
      <c r="CV34" s="497"/>
      <c r="CW34" s="497"/>
      <c r="CX34" s="497"/>
      <c r="CY34" s="497"/>
      <c r="CZ34" s="497"/>
      <c r="DA34" s="497"/>
      <c r="DB34" s="497"/>
      <c r="DC34" s="497"/>
      <c r="DD34" s="497"/>
      <c r="DE34" s="497"/>
      <c r="DF34" s="497"/>
      <c r="DG34" s="497"/>
      <c r="DH34" s="497"/>
      <c r="DI34" s="497"/>
      <c r="DJ34" s="497"/>
      <c r="DK34" s="497"/>
      <c r="DL34" s="497"/>
      <c r="DM34" s="497"/>
      <c r="DN34" s="497"/>
      <c r="DO34" s="497"/>
      <c r="DP34" s="497"/>
      <c r="DQ34" s="497"/>
      <c r="DR34" s="497"/>
      <c r="DS34" s="497"/>
      <c r="DT34" s="497"/>
      <c r="DU34" s="497"/>
      <c r="DV34" s="497"/>
      <c r="DW34" s="497"/>
      <c r="DX34" s="497"/>
      <c r="DY34" s="497"/>
      <c r="DZ34" s="497"/>
      <c r="EA34" s="497"/>
      <c r="EB34" s="497"/>
      <c r="EC34" s="497"/>
      <c r="ED34" s="497"/>
      <c r="EE34" s="497"/>
      <c r="EF34" s="497"/>
      <c r="EG34" s="497"/>
      <c r="EH34" s="497"/>
      <c r="EI34" s="497"/>
      <c r="EJ34" s="497"/>
      <c r="EK34" s="497"/>
      <c r="EL34" s="497"/>
      <c r="EM34" s="497"/>
      <c r="EN34" s="497"/>
      <c r="EO34" s="497"/>
      <c r="EP34" s="497"/>
      <c r="EQ34" s="497"/>
      <c r="ER34" s="497"/>
      <c r="ES34" s="497"/>
      <c r="ET34" s="497"/>
      <c r="EU34" s="497"/>
      <c r="EV34" s="497"/>
      <c r="EW34" s="497"/>
      <c r="EX34" s="497"/>
      <c r="EY34" s="497"/>
      <c r="EZ34" s="497"/>
      <c r="FA34" s="497"/>
      <c r="FB34" s="497"/>
      <c r="FC34" s="497"/>
      <c r="FD34" s="497"/>
      <c r="FE34" s="497"/>
      <c r="FF34" s="497"/>
      <c r="FG34" s="497"/>
      <c r="FH34" s="497"/>
      <c r="FI34" s="497"/>
      <c r="FJ34" s="497"/>
      <c r="FK34" s="497"/>
      <c r="FL34" s="497"/>
      <c r="FM34" s="497"/>
      <c r="FN34" s="497"/>
      <c r="FO34" s="497"/>
      <c r="FP34" s="497"/>
      <c r="FQ34" s="497"/>
      <c r="FR34" s="497"/>
      <c r="FS34" s="497"/>
      <c r="FT34" s="497"/>
      <c r="FU34" s="497"/>
      <c r="FV34" s="497"/>
      <c r="FW34" s="497"/>
      <c r="FX34" s="497"/>
      <c r="FY34" s="497"/>
      <c r="FZ34" s="497"/>
      <c r="GA34" s="497"/>
      <c r="GB34" s="497"/>
      <c r="GC34" s="497"/>
      <c r="GD34" s="497"/>
      <c r="GE34" s="497"/>
      <c r="GF34" s="497"/>
      <c r="GG34" s="497"/>
      <c r="GH34" s="497"/>
      <c r="GI34" s="497"/>
      <c r="GJ34" s="497"/>
      <c r="GK34" s="497"/>
      <c r="GL34" s="497"/>
      <c r="GM34" s="497"/>
      <c r="GN34" s="497"/>
      <c r="GO34" s="497"/>
      <c r="GP34" s="497"/>
      <c r="GQ34" s="497"/>
      <c r="GR34" s="497"/>
      <c r="GS34" s="497"/>
      <c r="GT34" s="497"/>
      <c r="GU34" s="497"/>
      <c r="GV34" s="497"/>
      <c r="GW34" s="497"/>
      <c r="GX34" s="497"/>
      <c r="GY34" s="497"/>
      <c r="GZ34" s="497"/>
      <c r="HA34" s="497"/>
      <c r="HB34" s="497"/>
      <c r="HC34" s="497"/>
      <c r="HD34" s="497"/>
      <c r="HE34" s="497"/>
      <c r="HF34" s="497"/>
      <c r="HG34" s="497"/>
      <c r="HH34" s="497"/>
      <c r="HI34" s="497"/>
      <c r="HJ34" s="497"/>
      <c r="HK34" s="497"/>
      <c r="HL34" s="497"/>
      <c r="HM34" s="497"/>
      <c r="HN34" s="497"/>
      <c r="HO34" s="497"/>
      <c r="HP34" s="497"/>
      <c r="HQ34" s="497"/>
      <c r="HR34" s="497"/>
      <c r="HS34" s="497"/>
      <c r="HT34" s="497"/>
      <c r="HU34" s="497"/>
      <c r="HV34" s="497"/>
      <c r="HW34" s="497"/>
      <c r="HX34" s="497"/>
      <c r="HY34" s="497"/>
      <c r="HZ34" s="497"/>
      <c r="IA34" s="497"/>
      <c r="IB34" s="497"/>
      <c r="IC34" s="497"/>
      <c r="ID34" s="497"/>
      <c r="IE34" s="497"/>
      <c r="IF34" s="497"/>
      <c r="IG34" s="497"/>
      <c r="IH34" s="497"/>
      <c r="II34" s="497"/>
      <c r="IJ34" s="497"/>
      <c r="IK34" s="497"/>
      <c r="IL34" s="497"/>
      <c r="IM34" s="497"/>
      <c r="IN34" s="497"/>
      <c r="IO34" s="497"/>
      <c r="IP34" s="497"/>
      <c r="IQ34" s="497"/>
      <c r="IR34" s="497"/>
      <c r="IS34" s="497"/>
      <c r="IT34" s="497"/>
      <c r="IU34" s="497"/>
      <c r="IV34" s="497"/>
      <c r="IW34" s="497"/>
      <c r="IX34" s="497"/>
      <c r="IY34" s="497"/>
      <c r="IZ34" s="497"/>
      <c r="JA34" s="497"/>
      <c r="JB34" s="497"/>
      <c r="JC34" s="497"/>
      <c r="JD34" s="497"/>
      <c r="JE34" s="497"/>
      <c r="JF34" s="497"/>
      <c r="JG34" s="497"/>
      <c r="JH34" s="497"/>
      <c r="JI34" s="497"/>
      <c r="JJ34" s="497"/>
      <c r="JK34" s="497"/>
      <c r="JL34" s="497"/>
      <c r="JM34" s="497"/>
      <c r="JN34" s="497"/>
      <c r="JO34" s="497"/>
      <c r="JP34" s="497"/>
      <c r="JQ34" s="497"/>
      <c r="JR34" s="497"/>
      <c r="JS34" s="497"/>
      <c r="JT34" s="497"/>
      <c r="JU34" s="497"/>
      <c r="JV34" s="497"/>
      <c r="JW34" s="497"/>
      <c r="JX34" s="497"/>
      <c r="JY34" s="497"/>
      <c r="JZ34" s="497"/>
      <c r="KA34" s="497"/>
      <c r="KB34" s="497"/>
      <c r="KC34" s="497"/>
      <c r="KD34" s="497"/>
      <c r="KE34" s="497"/>
      <c r="KF34" s="497"/>
      <c r="KG34" s="497"/>
      <c r="KH34" s="497"/>
      <c r="KI34" s="497"/>
      <c r="KJ34" s="497"/>
      <c r="KK34" s="497"/>
      <c r="KL34" s="497"/>
      <c r="KM34" s="497"/>
      <c r="KN34" s="497"/>
      <c r="KO34" s="497"/>
      <c r="KP34" s="497"/>
      <c r="KQ34" s="497"/>
      <c r="KR34" s="497"/>
      <c r="KS34" s="497"/>
      <c r="KT34" s="497"/>
      <c r="KU34" s="497"/>
      <c r="KV34" s="497"/>
      <c r="KW34" s="497"/>
      <c r="KX34" s="497"/>
      <c r="KY34" s="497"/>
      <c r="KZ34" s="497"/>
      <c r="LA34" s="497"/>
      <c r="LB34" s="497"/>
      <c r="LC34" s="497"/>
      <c r="LD34" s="497"/>
      <c r="LE34" s="497"/>
      <c r="LF34" s="497"/>
      <c r="LG34" s="497"/>
      <c r="LH34" s="497"/>
      <c r="LI34" s="497"/>
      <c r="LJ34" s="497"/>
      <c r="LK34" s="497"/>
      <c r="LL34" s="497"/>
      <c r="LM34" s="497"/>
      <c r="LN34" s="497"/>
      <c r="LO34" s="497"/>
      <c r="LP34" s="497"/>
      <c r="LQ34" s="497"/>
      <c r="LR34" s="497"/>
      <c r="LS34" s="497"/>
      <c r="LT34" s="497"/>
      <c r="LU34" s="497"/>
      <c r="LV34" s="497"/>
      <c r="LW34" s="497"/>
      <c r="LX34" s="497"/>
      <c r="LY34" s="497"/>
      <c r="LZ34" s="497"/>
      <c r="MA34" s="497"/>
      <c r="MB34" s="497"/>
      <c r="MC34" s="497"/>
      <c r="MD34" s="497"/>
      <c r="ME34" s="497"/>
      <c r="MF34" s="497"/>
      <c r="MG34" s="497"/>
      <c r="MH34" s="497"/>
      <c r="MI34" s="497"/>
      <c r="MJ34" s="497"/>
      <c r="MK34" s="497"/>
      <c r="ML34" s="497"/>
      <c r="MM34" s="497"/>
      <c r="MN34" s="497"/>
      <c r="MO34" s="497"/>
      <c r="MP34" s="497"/>
      <c r="MQ34" s="497"/>
      <c r="MR34" s="497"/>
      <c r="MS34" s="497"/>
      <c r="MT34" s="497"/>
      <c r="MU34" s="497"/>
      <c r="MV34" s="497"/>
      <c r="MW34" s="497"/>
      <c r="MX34" s="497"/>
      <c r="MY34" s="497"/>
      <c r="MZ34" s="497"/>
      <c r="NA34" s="497"/>
      <c r="NB34" s="497"/>
      <c r="NC34" s="497"/>
      <c r="ND34" s="497"/>
      <c r="NE34" s="497"/>
      <c r="NF34" s="497"/>
      <c r="NG34" s="497"/>
      <c r="NH34" s="497"/>
      <c r="NI34" s="497"/>
      <c r="NJ34" s="497"/>
      <c r="NK34" s="497"/>
      <c r="NL34" s="497"/>
      <c r="NM34" s="497"/>
      <c r="NN34" s="497"/>
      <c r="NO34" s="497"/>
      <c r="NP34" s="497"/>
      <c r="NQ34" s="497"/>
      <c r="NR34" s="497"/>
      <c r="NS34" s="497"/>
      <c r="NT34" s="497"/>
      <c r="NU34" s="497"/>
      <c r="NV34" s="497"/>
      <c r="NW34" s="497"/>
      <c r="NX34" s="497"/>
      <c r="NY34" s="497"/>
      <c r="NZ34" s="497"/>
      <c r="OA34" s="497"/>
      <c r="OB34" s="497"/>
      <c r="OC34" s="497"/>
      <c r="OD34" s="497"/>
      <c r="OE34" s="497"/>
      <c r="OF34" s="497"/>
      <c r="OG34" s="497"/>
      <c r="OH34" s="497"/>
      <c r="OI34" s="497"/>
      <c r="OJ34" s="497"/>
      <c r="OK34" s="497"/>
      <c r="OL34" s="497"/>
      <c r="OM34" s="497"/>
      <c r="ON34" s="497"/>
      <c r="OO34" s="497"/>
      <c r="OP34" s="497"/>
      <c r="OQ34" s="497"/>
      <c r="OR34" s="497"/>
      <c r="OS34" s="497"/>
      <c r="OT34" s="497"/>
      <c r="OU34" s="497"/>
      <c r="OV34" s="497"/>
      <c r="OW34" s="497"/>
      <c r="OX34" s="497"/>
      <c r="OY34" s="497"/>
      <c r="OZ34" s="497"/>
      <c r="PA34" s="497"/>
      <c r="PB34" s="497"/>
      <c r="PC34" s="497"/>
      <c r="PD34" s="497"/>
      <c r="PE34" s="497"/>
      <c r="PF34" s="497"/>
      <c r="PG34" s="497"/>
      <c r="PH34" s="497"/>
      <c r="PI34" s="497"/>
      <c r="PJ34" s="497"/>
      <c r="PK34" s="497"/>
      <c r="PL34" s="497"/>
      <c r="PM34" s="497"/>
      <c r="PN34" s="497"/>
      <c r="PO34" s="497"/>
      <c r="PP34" s="497"/>
      <c r="PQ34" s="497"/>
      <c r="PR34" s="497"/>
      <c r="PS34" s="497"/>
      <c r="PT34" s="497"/>
      <c r="PU34" s="497"/>
      <c r="PV34" s="497"/>
      <c r="PW34" s="497"/>
      <c r="PX34" s="497"/>
      <c r="PY34" s="497"/>
      <c r="PZ34" s="497"/>
      <c r="QA34" s="497"/>
      <c r="QB34" s="497"/>
      <c r="QC34" s="497"/>
      <c r="QD34" s="497"/>
      <c r="QE34" s="497"/>
      <c r="QF34" s="497"/>
      <c r="QG34" s="497"/>
      <c r="QH34" s="497"/>
      <c r="QI34" s="497"/>
      <c r="QJ34" s="497"/>
      <c r="QK34" s="497"/>
      <c r="QL34" s="497"/>
      <c r="QM34" s="497"/>
      <c r="QN34" s="497"/>
      <c r="QO34" s="497"/>
      <c r="QP34" s="497"/>
      <c r="QQ34" s="497"/>
      <c r="QR34" s="497"/>
      <c r="QS34" s="497"/>
      <c r="QT34" s="497"/>
      <c r="QU34" s="497"/>
      <c r="QV34" s="497"/>
      <c r="QW34" s="497"/>
      <c r="QX34" s="497"/>
      <c r="QY34" s="497"/>
      <c r="QZ34" s="497"/>
      <c r="RA34" s="497"/>
      <c r="RB34" s="497"/>
      <c r="RC34" s="497"/>
      <c r="RD34" s="497"/>
      <c r="RE34" s="497"/>
      <c r="RF34" s="497"/>
      <c r="RG34" s="497"/>
      <c r="RH34" s="497"/>
      <c r="RI34" s="497"/>
      <c r="RJ34" s="497"/>
      <c r="RK34" s="497"/>
      <c r="RL34" s="497"/>
      <c r="RM34" s="497"/>
      <c r="RN34" s="497"/>
      <c r="RO34" s="497"/>
      <c r="RP34" s="497"/>
      <c r="RQ34" s="497"/>
      <c r="RR34" s="497"/>
      <c r="RS34" s="497"/>
      <c r="RT34" s="497"/>
      <c r="RU34" s="497"/>
      <c r="RV34" s="497"/>
      <c r="RW34" s="497"/>
      <c r="RX34" s="497"/>
      <c r="RY34" s="497"/>
      <c r="RZ34" s="497"/>
      <c r="SA34" s="497"/>
      <c r="SB34" s="497"/>
      <c r="SC34" s="497"/>
      <c r="SD34" s="497"/>
      <c r="SE34" s="497"/>
      <c r="SF34" s="497"/>
      <c r="SG34" s="497"/>
      <c r="SH34" s="497"/>
      <c r="SI34" s="497"/>
      <c r="SJ34" s="497"/>
      <c r="SK34" s="497"/>
      <c r="SL34" s="497"/>
      <c r="SM34" s="497"/>
      <c r="SN34" s="497"/>
      <c r="SO34" s="497"/>
      <c r="SP34" s="497"/>
      <c r="SQ34" s="497"/>
      <c r="SR34" s="497"/>
      <c r="SS34" s="497"/>
      <c r="ST34" s="497"/>
      <c r="SU34" s="497"/>
      <c r="SV34" s="497"/>
      <c r="SW34" s="497"/>
      <c r="SX34" s="497"/>
      <c r="SY34" s="497"/>
      <c r="SZ34" s="497"/>
      <c r="TA34" s="497"/>
      <c r="TB34" s="497"/>
      <c r="TC34" s="497"/>
      <c r="TD34" s="497"/>
      <c r="TE34" s="497"/>
      <c r="TF34" s="497"/>
      <c r="TG34" s="497"/>
      <c r="TH34" s="497"/>
      <c r="TI34" s="497"/>
      <c r="TJ34" s="497"/>
      <c r="TK34" s="497"/>
      <c r="TL34" s="497"/>
      <c r="TM34" s="497"/>
      <c r="TN34" s="497"/>
      <c r="TO34" s="497"/>
      <c r="TP34" s="497"/>
      <c r="TQ34" s="497"/>
      <c r="TR34" s="497"/>
      <c r="TS34" s="497"/>
      <c r="TT34" s="497"/>
      <c r="TU34" s="497"/>
      <c r="TV34" s="497"/>
      <c r="TW34" s="497"/>
      <c r="TX34" s="497"/>
      <c r="TY34" s="497"/>
      <c r="TZ34" s="497"/>
      <c r="UA34" s="497"/>
      <c r="UB34" s="497"/>
      <c r="UC34" s="497"/>
      <c r="UD34" s="497"/>
      <c r="UE34" s="497"/>
      <c r="UF34" s="497"/>
      <c r="UG34" s="497"/>
      <c r="UH34" s="497"/>
      <c r="UI34" s="497"/>
      <c r="UJ34" s="497"/>
      <c r="UK34" s="497"/>
      <c r="UL34" s="497"/>
      <c r="UM34" s="497"/>
      <c r="UN34" s="497"/>
      <c r="UO34" s="497"/>
      <c r="UP34" s="497"/>
      <c r="UQ34" s="497"/>
      <c r="UR34" s="497"/>
      <c r="US34" s="497"/>
      <c r="UT34" s="497"/>
      <c r="UU34" s="497"/>
      <c r="UV34" s="497"/>
      <c r="UW34" s="497"/>
      <c r="UX34" s="497"/>
      <c r="UY34" s="497"/>
      <c r="UZ34" s="497"/>
      <c r="VA34" s="497"/>
      <c r="VB34" s="497"/>
      <c r="VC34" s="497"/>
      <c r="VD34" s="497"/>
      <c r="VE34" s="497"/>
      <c r="VF34" s="497"/>
      <c r="VG34" s="497"/>
      <c r="VH34" s="497"/>
      <c r="VI34" s="497"/>
      <c r="VJ34" s="497"/>
      <c r="VK34" s="497"/>
      <c r="VL34" s="497"/>
      <c r="VM34" s="497"/>
      <c r="VN34" s="497"/>
      <c r="VO34" s="497"/>
      <c r="VP34" s="497"/>
      <c r="VQ34" s="497"/>
      <c r="VR34" s="497"/>
      <c r="VS34" s="497"/>
      <c r="VT34" s="497"/>
      <c r="VU34" s="497"/>
      <c r="VV34" s="497"/>
      <c r="VW34" s="497"/>
      <c r="VX34" s="497"/>
      <c r="VY34" s="497"/>
      <c r="VZ34" s="497"/>
      <c r="WA34" s="497"/>
      <c r="WB34" s="497"/>
      <c r="WC34" s="497"/>
      <c r="WD34" s="497"/>
      <c r="WE34" s="497"/>
      <c r="WF34" s="497"/>
      <c r="WG34" s="497"/>
      <c r="WH34" s="497"/>
      <c r="WI34" s="497"/>
      <c r="WJ34" s="497"/>
      <c r="WK34" s="497"/>
      <c r="WL34" s="497"/>
      <c r="WM34" s="497"/>
      <c r="WN34" s="497"/>
      <c r="WO34" s="497"/>
      <c r="WP34" s="497"/>
      <c r="WQ34" s="497"/>
      <c r="WR34" s="497"/>
      <c r="WS34" s="497"/>
      <c r="WT34" s="497"/>
      <c r="WU34" s="497"/>
      <c r="WV34" s="497"/>
      <c r="WW34" s="497"/>
      <c r="WX34" s="497"/>
      <c r="WY34" s="497"/>
      <c r="WZ34" s="497"/>
      <c r="XA34" s="497"/>
      <c r="XB34" s="497"/>
      <c r="XC34" s="497"/>
      <c r="XD34" s="497"/>
      <c r="XE34" s="497"/>
      <c r="XF34" s="497"/>
      <c r="XG34" s="497"/>
      <c r="XH34" s="497"/>
      <c r="XI34" s="497"/>
      <c r="XJ34" s="497"/>
      <c r="XK34" s="497"/>
      <c r="XL34" s="497"/>
      <c r="XM34" s="497"/>
      <c r="XN34" s="497"/>
      <c r="XO34" s="497"/>
      <c r="XP34" s="497"/>
      <c r="XQ34" s="497"/>
      <c r="XR34" s="497"/>
      <c r="XS34" s="497"/>
      <c r="XT34" s="497"/>
      <c r="XU34" s="497"/>
      <c r="XV34" s="497"/>
      <c r="XW34" s="497"/>
      <c r="XX34" s="497"/>
      <c r="XY34" s="497"/>
      <c r="XZ34" s="497"/>
      <c r="YA34" s="497"/>
      <c r="YB34" s="497"/>
      <c r="YC34" s="497"/>
      <c r="YD34" s="497"/>
      <c r="YE34" s="497"/>
      <c r="YF34" s="497"/>
      <c r="YG34" s="497"/>
      <c r="YH34" s="497"/>
      <c r="YI34" s="497"/>
      <c r="YJ34" s="497"/>
      <c r="YK34" s="497"/>
      <c r="YL34" s="497"/>
      <c r="YM34" s="497"/>
      <c r="YN34" s="497"/>
      <c r="YO34" s="497"/>
      <c r="YP34" s="497"/>
      <c r="YQ34" s="497"/>
      <c r="YR34" s="497"/>
      <c r="YS34" s="497"/>
      <c r="YT34" s="497"/>
      <c r="YU34" s="497"/>
      <c r="YV34" s="497"/>
      <c r="YW34" s="497"/>
      <c r="YX34" s="497"/>
      <c r="YY34" s="497"/>
      <c r="YZ34" s="497"/>
      <c r="ZA34" s="497"/>
      <c r="ZB34" s="497"/>
      <c r="ZC34" s="497"/>
      <c r="ZD34" s="497"/>
      <c r="ZE34" s="497"/>
      <c r="ZF34" s="497"/>
      <c r="ZG34" s="497"/>
      <c r="ZH34" s="497"/>
      <c r="ZI34" s="497"/>
      <c r="ZJ34" s="497"/>
      <c r="ZK34" s="497"/>
      <c r="ZL34" s="497"/>
      <c r="ZM34" s="497"/>
      <c r="ZN34" s="497"/>
      <c r="ZO34" s="497"/>
      <c r="ZP34" s="497"/>
      <c r="ZQ34" s="497"/>
      <c r="ZR34" s="497"/>
      <c r="ZS34" s="497"/>
      <c r="ZT34" s="497"/>
      <c r="ZU34" s="497"/>
      <c r="ZV34" s="497"/>
      <c r="ZW34" s="497"/>
      <c r="ZX34" s="497"/>
      <c r="ZY34" s="497"/>
      <c r="ZZ34" s="497"/>
      <c r="AAA34" s="497"/>
      <c r="AAB34" s="497"/>
      <c r="AAC34" s="497"/>
      <c r="AAD34" s="497"/>
      <c r="AAE34" s="497"/>
      <c r="AAF34" s="497"/>
      <c r="AAG34" s="497"/>
      <c r="AAH34" s="497"/>
      <c r="AAI34" s="497"/>
      <c r="AAJ34" s="497"/>
      <c r="AAK34" s="497"/>
      <c r="AAL34" s="497"/>
      <c r="AAM34" s="497"/>
      <c r="AAN34" s="497"/>
      <c r="AAO34" s="497"/>
      <c r="AAP34" s="497"/>
      <c r="AAQ34" s="497"/>
      <c r="AAR34" s="497"/>
      <c r="AAS34" s="497"/>
      <c r="AAT34" s="497"/>
      <c r="AAU34" s="497"/>
      <c r="AAV34" s="497"/>
      <c r="AAW34" s="497"/>
      <c r="AAX34" s="497"/>
      <c r="AAY34" s="497"/>
      <c r="AAZ34" s="497"/>
      <c r="ABA34" s="497"/>
      <c r="ABB34" s="497"/>
      <c r="ABC34" s="497"/>
      <c r="ABD34" s="497"/>
      <c r="ABE34" s="497"/>
      <c r="ABF34" s="497"/>
      <c r="ABG34" s="497"/>
      <c r="ABH34" s="497"/>
      <c r="ABI34" s="497"/>
      <c r="ABJ34" s="497"/>
      <c r="ABK34" s="497"/>
      <c r="ABL34" s="497"/>
      <c r="ABM34" s="497"/>
      <c r="ABN34" s="497"/>
      <c r="ABO34" s="497"/>
      <c r="ABP34" s="497"/>
      <c r="ABQ34" s="497"/>
      <c r="ABR34" s="497"/>
      <c r="ABS34" s="497"/>
      <c r="ABT34" s="497"/>
      <c r="ABU34" s="497"/>
      <c r="ABV34" s="497"/>
      <c r="ABW34" s="497"/>
      <c r="ABX34" s="497"/>
      <c r="ABY34" s="497"/>
      <c r="ABZ34" s="497"/>
      <c r="ACA34" s="497"/>
      <c r="ACB34" s="497"/>
      <c r="ACC34" s="497"/>
      <c r="ACD34" s="497"/>
      <c r="ACE34" s="497"/>
      <c r="ACF34" s="497"/>
      <c r="ACG34" s="497"/>
      <c r="ACH34" s="497"/>
      <c r="ACI34" s="497"/>
      <c r="ACJ34" s="497"/>
      <c r="ACK34" s="497"/>
      <c r="ACL34" s="497"/>
      <c r="ACM34" s="497"/>
      <c r="ACN34" s="497"/>
      <c r="ACO34" s="497"/>
      <c r="ACP34" s="497"/>
      <c r="ACQ34" s="497"/>
      <c r="ACR34" s="497"/>
      <c r="ACS34" s="497"/>
      <c r="ACT34" s="497"/>
      <c r="ACU34" s="497"/>
      <c r="ACV34" s="497"/>
      <c r="ACW34" s="497"/>
      <c r="ACX34" s="497"/>
      <c r="ACY34" s="497"/>
      <c r="ACZ34" s="497"/>
      <c r="ADA34" s="497"/>
      <c r="ADB34" s="497"/>
      <c r="ADC34" s="497"/>
      <c r="ADD34" s="497"/>
      <c r="ADE34" s="497"/>
      <c r="ADF34" s="497"/>
      <c r="ADG34" s="497"/>
      <c r="ADH34" s="497"/>
      <c r="ADI34" s="497"/>
      <c r="ADJ34" s="497"/>
      <c r="ADK34" s="497"/>
      <c r="ADL34" s="497"/>
      <c r="ADM34" s="497"/>
      <c r="ADN34" s="497"/>
      <c r="ADO34" s="497"/>
      <c r="ADP34" s="497"/>
      <c r="ADQ34" s="497"/>
      <c r="ADR34" s="497"/>
      <c r="ADS34" s="497"/>
      <c r="ADT34" s="497"/>
      <c r="ADU34" s="497"/>
      <c r="ADV34" s="497"/>
      <c r="ADW34" s="497"/>
      <c r="ADX34" s="497"/>
      <c r="ADY34" s="497"/>
      <c r="ADZ34" s="497"/>
      <c r="AEA34" s="497"/>
      <c r="AEB34" s="497"/>
      <c r="AEC34" s="497"/>
      <c r="AED34" s="497"/>
      <c r="AEE34" s="497"/>
      <c r="AEF34" s="497"/>
      <c r="AEG34" s="497"/>
      <c r="AEH34" s="497"/>
      <c r="AEI34" s="497"/>
      <c r="AEJ34" s="497"/>
      <c r="AEK34" s="497"/>
      <c r="AEL34" s="497"/>
      <c r="AEM34" s="497"/>
      <c r="AEN34" s="497"/>
      <c r="AEO34" s="497"/>
      <c r="AEP34" s="497"/>
      <c r="AEQ34" s="497"/>
      <c r="AER34" s="497"/>
      <c r="AES34" s="497"/>
      <c r="AET34" s="497"/>
      <c r="AEU34" s="497"/>
      <c r="AEV34" s="497"/>
      <c r="AEW34" s="497"/>
      <c r="AEX34" s="497"/>
      <c r="AEY34" s="497"/>
      <c r="AEZ34" s="497"/>
      <c r="AFA34" s="497"/>
      <c r="AFB34" s="497"/>
      <c r="AFC34" s="497"/>
      <c r="AFD34" s="497"/>
      <c r="AFE34" s="497"/>
      <c r="AFF34" s="497"/>
      <c r="AFG34" s="497"/>
      <c r="AFH34" s="497"/>
      <c r="AFI34" s="497"/>
      <c r="AFJ34" s="497"/>
      <c r="AFK34" s="497"/>
      <c r="AFL34" s="497"/>
      <c r="AFM34" s="497"/>
      <c r="AFN34" s="497"/>
      <c r="AFO34" s="497"/>
      <c r="AFP34" s="497"/>
      <c r="AFQ34" s="497"/>
      <c r="AFR34" s="497"/>
      <c r="AFS34" s="497"/>
      <c r="AFT34" s="497"/>
      <c r="AFU34" s="497"/>
      <c r="AFV34" s="497"/>
      <c r="AFW34" s="497"/>
      <c r="AFX34" s="497"/>
      <c r="AFY34" s="497"/>
      <c r="AFZ34" s="497"/>
      <c r="AGA34" s="497"/>
      <c r="AGB34" s="497"/>
      <c r="AGC34" s="497"/>
      <c r="AGD34" s="497"/>
      <c r="AGE34" s="497"/>
      <c r="AGF34" s="497"/>
      <c r="AGG34" s="497"/>
      <c r="AGH34" s="497"/>
      <c r="AGI34" s="497"/>
      <c r="AGJ34" s="497"/>
      <c r="AGK34" s="497"/>
      <c r="AGL34" s="497"/>
      <c r="AGM34" s="497"/>
      <c r="AGN34" s="497"/>
      <c r="AGO34" s="497"/>
      <c r="AGP34" s="497"/>
      <c r="AGQ34" s="497"/>
      <c r="AGR34" s="497"/>
      <c r="AGS34" s="497"/>
      <c r="AGT34" s="497"/>
      <c r="AGU34" s="497"/>
      <c r="AGV34" s="497"/>
      <c r="AGW34" s="497"/>
      <c r="AGX34" s="497"/>
      <c r="AGY34" s="497"/>
      <c r="AGZ34" s="497"/>
      <c r="AHA34" s="497"/>
      <c r="AHB34" s="497"/>
      <c r="AHC34" s="497"/>
      <c r="AHD34" s="497"/>
      <c r="AHE34" s="497"/>
      <c r="AHF34" s="497"/>
      <c r="AHG34" s="497"/>
      <c r="AHH34" s="497"/>
      <c r="AHI34" s="497"/>
      <c r="AHJ34" s="497"/>
      <c r="AHK34" s="497"/>
      <c r="AHL34" s="497"/>
      <c r="AHM34" s="497"/>
      <c r="AHN34" s="497"/>
      <c r="AHO34" s="497"/>
      <c r="AHP34" s="497"/>
      <c r="AHQ34" s="497"/>
      <c r="AHR34" s="497"/>
      <c r="AHS34" s="497"/>
      <c r="AHT34" s="497"/>
      <c r="AHU34" s="497"/>
      <c r="AHV34" s="497"/>
      <c r="AHW34" s="497"/>
      <c r="AHX34" s="497"/>
      <c r="AHY34" s="497"/>
      <c r="AHZ34" s="497"/>
      <c r="AIA34" s="497"/>
      <c r="AIB34" s="497"/>
      <c r="AIC34" s="497"/>
      <c r="AID34" s="497"/>
      <c r="AIE34" s="497"/>
      <c r="AIF34" s="497"/>
      <c r="AIG34" s="497"/>
      <c r="AIH34" s="497"/>
      <c r="AII34" s="497"/>
      <c r="AIJ34" s="497"/>
      <c r="AIK34" s="497"/>
      <c r="AIL34" s="497"/>
      <c r="AIM34" s="497"/>
      <c r="AIN34" s="497"/>
      <c r="AIO34" s="497"/>
      <c r="AIP34" s="497"/>
      <c r="AIQ34" s="497"/>
      <c r="AIR34" s="497"/>
      <c r="AIS34" s="497"/>
      <c r="AIT34" s="497"/>
      <c r="AIU34" s="497"/>
      <c r="AIV34" s="497"/>
      <c r="AIW34" s="497"/>
      <c r="AIX34" s="497"/>
      <c r="AIY34" s="497"/>
      <c r="AIZ34" s="497"/>
      <c r="AJA34" s="497"/>
      <c r="AJB34" s="497"/>
      <c r="AJC34" s="497"/>
      <c r="AJD34" s="497"/>
      <c r="AJE34" s="497"/>
      <c r="AJF34" s="497"/>
      <c r="AJG34" s="497"/>
      <c r="AJH34" s="497"/>
      <c r="AJI34" s="497"/>
      <c r="AJJ34" s="497"/>
      <c r="AJK34" s="497"/>
      <c r="AJL34" s="497"/>
      <c r="AJM34" s="497"/>
      <c r="AJN34" s="497"/>
      <c r="AJO34" s="497"/>
      <c r="AJP34" s="497"/>
      <c r="AJQ34" s="497"/>
      <c r="AJR34" s="497"/>
      <c r="AJS34" s="497"/>
      <c r="AJT34" s="497"/>
      <c r="AJU34" s="497"/>
      <c r="AJV34" s="497"/>
      <c r="AJW34" s="497"/>
      <c r="AJX34" s="497"/>
      <c r="AJY34" s="497"/>
      <c r="AJZ34" s="497"/>
      <c r="AKA34" s="497"/>
      <c r="AKB34" s="497"/>
      <c r="AKC34" s="497"/>
      <c r="AKD34" s="497"/>
      <c r="AKE34" s="497"/>
      <c r="AKF34" s="497"/>
      <c r="AKG34" s="497"/>
      <c r="AKH34" s="497"/>
      <c r="AKI34" s="497"/>
      <c r="AKJ34" s="497"/>
      <c r="AKK34" s="497"/>
      <c r="AKL34" s="497"/>
      <c r="AKM34" s="497"/>
      <c r="AKN34" s="497"/>
      <c r="AKO34" s="497"/>
      <c r="AKP34" s="497"/>
      <c r="AKQ34" s="497"/>
      <c r="AKR34" s="497"/>
      <c r="AKS34" s="497"/>
      <c r="AKT34" s="497"/>
      <c r="AKU34" s="497"/>
      <c r="AKV34" s="497"/>
      <c r="AKW34" s="497"/>
      <c r="AKX34" s="497"/>
      <c r="AKY34" s="497"/>
      <c r="AKZ34" s="497"/>
      <c r="ALA34" s="497"/>
      <c r="ALB34" s="497"/>
      <c r="ALC34" s="497"/>
      <c r="ALD34" s="497"/>
      <c r="ALE34" s="497"/>
      <c r="ALF34" s="497"/>
      <c r="ALG34" s="497"/>
      <c r="ALH34" s="497"/>
      <c r="ALI34" s="497"/>
      <c r="ALJ34" s="497"/>
      <c r="ALK34" s="497"/>
      <c r="ALL34" s="497"/>
      <c r="ALM34" s="497"/>
      <c r="ALN34" s="497"/>
      <c r="ALO34" s="497"/>
      <c r="ALP34" s="497"/>
      <c r="ALQ34" s="497"/>
      <c r="ALR34" s="497"/>
      <c r="ALS34" s="497"/>
      <c r="ALT34" s="497"/>
      <c r="ALU34" s="497"/>
      <c r="ALV34" s="497"/>
      <c r="ALW34" s="497"/>
      <c r="ALX34" s="497"/>
      <c r="ALY34" s="497"/>
      <c r="ALZ34" s="497"/>
      <c r="AMA34" s="497"/>
      <c r="AMB34" s="497"/>
      <c r="AMC34" s="497"/>
      <c r="AMD34" s="497"/>
      <c r="AME34" s="497"/>
      <c r="AMF34" s="497"/>
      <c r="AMG34" s="497"/>
      <c r="AMH34" s="497"/>
      <c r="AMI34" s="497"/>
      <c r="AMJ34" s="497"/>
      <c r="AMK34" s="497"/>
      <c r="AML34" s="497"/>
      <c r="AMM34" s="497"/>
      <c r="AMN34" s="497"/>
      <c r="AMO34" s="497"/>
      <c r="AMP34" s="497"/>
      <c r="AMQ34" s="497"/>
      <c r="AMR34" s="497"/>
      <c r="AMS34" s="497"/>
      <c r="AMT34" s="497"/>
      <c r="AMU34" s="497"/>
      <c r="AMV34" s="497"/>
      <c r="AMW34" s="497"/>
      <c r="AMX34" s="497"/>
      <c r="AMY34" s="497"/>
      <c r="AMZ34" s="497"/>
      <c r="ANA34" s="497"/>
      <c r="ANB34" s="497"/>
      <c r="ANC34" s="497"/>
      <c r="AND34" s="497"/>
      <c r="ANE34" s="497"/>
      <c r="ANF34" s="497"/>
      <c r="ANG34" s="497"/>
      <c r="ANH34" s="497"/>
      <c r="ANI34" s="497"/>
      <c r="ANJ34" s="497"/>
      <c r="ANK34" s="497"/>
      <c r="ANL34" s="497"/>
      <c r="ANM34" s="497"/>
      <c r="ANN34" s="497"/>
      <c r="ANO34" s="497"/>
      <c r="ANP34" s="497"/>
      <c r="ANQ34" s="497"/>
      <c r="ANR34" s="497"/>
      <c r="ANS34" s="497"/>
      <c r="ANT34" s="497"/>
      <c r="ANU34" s="497"/>
      <c r="ANV34" s="497"/>
      <c r="ANW34" s="497"/>
      <c r="ANX34" s="497"/>
      <c r="ANY34" s="497"/>
      <c r="ANZ34" s="497"/>
      <c r="AOA34" s="497"/>
      <c r="AOB34" s="497"/>
      <c r="AOC34" s="497"/>
      <c r="AOD34" s="497"/>
      <c r="AOE34" s="497"/>
      <c r="AOF34" s="497"/>
      <c r="AOG34" s="497"/>
      <c r="AOH34" s="497"/>
      <c r="AOI34" s="497"/>
      <c r="AOJ34" s="497"/>
      <c r="AOK34" s="497"/>
      <c r="AOL34" s="497"/>
      <c r="AOM34" s="497"/>
      <c r="AON34" s="497"/>
      <c r="AOO34" s="497"/>
      <c r="AOP34" s="497"/>
      <c r="AOQ34" s="497"/>
      <c r="AOR34" s="497"/>
      <c r="AOS34" s="497"/>
      <c r="AOT34" s="497"/>
      <c r="AOU34" s="497"/>
      <c r="AOV34" s="497"/>
      <c r="AOW34" s="497"/>
      <c r="AOX34" s="497"/>
      <c r="AOY34" s="497"/>
      <c r="AOZ34" s="497"/>
      <c r="APA34" s="497"/>
      <c r="APB34" s="497"/>
      <c r="APC34" s="497"/>
      <c r="APD34" s="497"/>
      <c r="APE34" s="497"/>
      <c r="APF34" s="497"/>
      <c r="APG34" s="497"/>
      <c r="APH34" s="497"/>
      <c r="API34" s="497"/>
      <c r="APJ34" s="497"/>
      <c r="APK34" s="497"/>
      <c r="APL34" s="497"/>
      <c r="APM34" s="497"/>
      <c r="APN34" s="497"/>
      <c r="APO34" s="497"/>
      <c r="APP34" s="497"/>
      <c r="APQ34" s="497"/>
      <c r="APR34" s="497"/>
      <c r="APS34" s="497"/>
      <c r="APT34" s="497"/>
      <c r="APU34" s="497"/>
      <c r="APV34" s="497"/>
      <c r="APW34" s="497"/>
      <c r="APX34" s="497"/>
      <c r="APY34" s="497"/>
      <c r="APZ34" s="497"/>
      <c r="AQA34" s="497"/>
      <c r="AQB34" s="497"/>
      <c r="AQC34" s="497"/>
      <c r="AQD34" s="497"/>
      <c r="AQE34" s="497"/>
      <c r="AQF34" s="497"/>
      <c r="AQG34" s="497"/>
      <c r="AQH34" s="497"/>
      <c r="AQI34" s="497"/>
      <c r="AQJ34" s="497"/>
      <c r="AQK34" s="497"/>
      <c r="AQL34" s="497"/>
      <c r="AQM34" s="497"/>
      <c r="AQN34" s="497"/>
      <c r="AQO34" s="497"/>
      <c r="AQP34" s="497"/>
      <c r="AQQ34" s="497"/>
      <c r="AQR34" s="497"/>
      <c r="AQS34" s="497"/>
      <c r="AQT34" s="497"/>
      <c r="AQU34" s="497"/>
      <c r="AQV34" s="497"/>
      <c r="AQW34" s="497"/>
      <c r="AQX34" s="497"/>
      <c r="AQY34" s="497"/>
      <c r="AQZ34" s="497"/>
      <c r="ARA34" s="497"/>
      <c r="ARB34" s="497"/>
      <c r="ARC34" s="497"/>
      <c r="ARD34" s="497"/>
      <c r="ARE34" s="497"/>
      <c r="ARF34" s="497"/>
      <c r="ARG34" s="497"/>
      <c r="ARH34" s="497"/>
      <c r="ARI34" s="497"/>
      <c r="ARJ34" s="497"/>
      <c r="ARK34" s="497"/>
      <c r="ARL34" s="497"/>
      <c r="ARM34" s="497"/>
      <c r="ARN34" s="497"/>
      <c r="ARO34" s="497"/>
      <c r="ARP34" s="497"/>
      <c r="ARQ34" s="497"/>
      <c r="ARR34" s="497"/>
      <c r="ARS34" s="497"/>
      <c r="ART34" s="497"/>
      <c r="ARU34" s="497"/>
      <c r="ARV34" s="497"/>
      <c r="ARW34" s="497"/>
      <c r="ARX34" s="497"/>
      <c r="ARY34" s="497"/>
      <c r="ARZ34" s="497"/>
      <c r="ASA34" s="497"/>
      <c r="ASB34" s="497"/>
      <c r="ASC34" s="497"/>
      <c r="ASD34" s="497"/>
      <c r="ASE34" s="497"/>
      <c r="ASF34" s="497"/>
      <c r="ASG34" s="497"/>
      <c r="ASH34" s="497"/>
      <c r="ASI34" s="497"/>
      <c r="ASJ34" s="497"/>
      <c r="ASK34" s="497"/>
      <c r="ASL34" s="497"/>
      <c r="ASM34" s="497"/>
      <c r="ASN34" s="497"/>
      <c r="ASO34" s="497"/>
      <c r="ASP34" s="497"/>
      <c r="ASQ34" s="497"/>
      <c r="ASR34" s="497"/>
      <c r="ASS34" s="497"/>
      <c r="AST34" s="497"/>
      <c r="ASU34" s="497"/>
      <c r="ASV34" s="497"/>
      <c r="ASW34" s="497"/>
      <c r="ASX34" s="497"/>
      <c r="ASY34" s="497"/>
      <c r="ASZ34" s="497"/>
      <c r="ATA34" s="497"/>
      <c r="ATB34" s="497"/>
      <c r="ATC34" s="497"/>
      <c r="ATD34" s="497"/>
      <c r="ATE34" s="497"/>
      <c r="ATF34" s="497"/>
      <c r="ATG34" s="497"/>
      <c r="ATH34" s="497"/>
      <c r="ATI34" s="497"/>
      <c r="ATJ34" s="497"/>
      <c r="ATK34" s="497"/>
      <c r="ATL34" s="497"/>
      <c r="ATM34" s="497"/>
      <c r="ATN34" s="497"/>
      <c r="ATO34" s="497"/>
      <c r="ATP34" s="497"/>
      <c r="ATQ34" s="497"/>
      <c r="ATR34" s="497"/>
      <c r="ATS34" s="497"/>
      <c r="ATT34" s="497"/>
      <c r="ATU34" s="497"/>
      <c r="ATV34" s="497"/>
      <c r="ATW34" s="497"/>
      <c r="ATX34" s="497"/>
      <c r="ATY34" s="497"/>
      <c r="ATZ34" s="497"/>
      <c r="AUA34" s="497"/>
      <c r="AUB34" s="497"/>
      <c r="AUC34" s="497"/>
      <c r="AUD34" s="497"/>
      <c r="AUE34" s="497"/>
      <c r="AUF34" s="497"/>
      <c r="AUG34" s="497"/>
      <c r="AUH34" s="497"/>
      <c r="AUI34" s="497"/>
      <c r="AUJ34" s="497"/>
      <c r="AUK34" s="497"/>
      <c r="AUL34" s="497"/>
      <c r="AUM34" s="497"/>
      <c r="AUN34" s="497"/>
      <c r="AUO34" s="497"/>
      <c r="AUP34" s="497"/>
      <c r="AUQ34" s="497"/>
      <c r="AUR34" s="497"/>
      <c r="AUS34" s="497"/>
      <c r="AUT34" s="497"/>
      <c r="AUU34" s="497"/>
      <c r="AUV34" s="497"/>
      <c r="AUW34" s="497"/>
      <c r="AUX34" s="497"/>
      <c r="AUY34" s="497"/>
      <c r="AUZ34" s="497"/>
      <c r="AVA34" s="497"/>
      <c r="AVB34" s="497"/>
      <c r="AVC34" s="497"/>
      <c r="AVD34" s="497"/>
      <c r="AVE34" s="497"/>
      <c r="AVF34" s="497"/>
      <c r="AVG34" s="497"/>
      <c r="AVH34" s="497"/>
      <c r="AVI34" s="497"/>
      <c r="AVJ34" s="497"/>
      <c r="AVK34" s="497"/>
      <c r="AVL34" s="497"/>
      <c r="AVM34" s="497"/>
      <c r="AVN34" s="497"/>
      <c r="AVO34" s="497"/>
      <c r="AVP34" s="497"/>
      <c r="AVQ34" s="497"/>
      <c r="AVR34" s="497"/>
      <c r="AVS34" s="497"/>
      <c r="AVT34" s="497"/>
      <c r="AVU34" s="497"/>
      <c r="AVV34" s="497"/>
      <c r="AVW34" s="497"/>
      <c r="AVX34" s="497"/>
      <c r="AVY34" s="497"/>
      <c r="AVZ34" s="497"/>
      <c r="AWA34" s="497"/>
      <c r="AWB34" s="497"/>
      <c r="AWC34" s="497"/>
      <c r="AWD34" s="497"/>
      <c r="AWE34" s="497"/>
      <c r="AWF34" s="497"/>
      <c r="AWG34" s="497"/>
      <c r="AWH34" s="497"/>
      <c r="AWI34" s="497"/>
      <c r="AWJ34" s="497"/>
      <c r="AWK34" s="497"/>
      <c r="AWL34" s="497"/>
      <c r="AWM34" s="497"/>
      <c r="AWN34" s="497"/>
      <c r="AWO34" s="497"/>
      <c r="AWP34" s="497"/>
      <c r="AWQ34" s="497"/>
      <c r="AWR34" s="497"/>
      <c r="AWS34" s="497"/>
      <c r="AWT34" s="497"/>
      <c r="AWU34" s="497"/>
      <c r="AWV34" s="497"/>
      <c r="AWW34" s="497"/>
      <c r="AWX34" s="497"/>
      <c r="AWY34" s="497"/>
      <c r="AWZ34" s="497"/>
      <c r="AXA34" s="497"/>
      <c r="AXB34" s="497"/>
      <c r="AXC34" s="497"/>
      <c r="AXD34" s="497"/>
      <c r="AXE34" s="497"/>
      <c r="AXF34" s="497"/>
      <c r="AXG34" s="497"/>
      <c r="AXH34" s="497"/>
      <c r="AXI34" s="497"/>
      <c r="AXJ34" s="497"/>
      <c r="AXK34" s="497"/>
      <c r="AXL34" s="497"/>
      <c r="AXM34" s="497"/>
      <c r="AXN34" s="497"/>
      <c r="AXO34" s="497"/>
      <c r="AXP34" s="497"/>
      <c r="AXQ34" s="497"/>
      <c r="AXR34" s="497"/>
      <c r="AXS34" s="497"/>
      <c r="AXT34" s="497"/>
      <c r="AXU34" s="497"/>
      <c r="AXV34" s="497"/>
      <c r="AXW34" s="497"/>
      <c r="AXX34" s="497"/>
      <c r="AXY34" s="497"/>
      <c r="AXZ34" s="497"/>
      <c r="AYA34" s="497"/>
      <c r="AYB34" s="497"/>
      <c r="AYC34" s="497"/>
      <c r="AYD34" s="497"/>
      <c r="AYE34" s="497"/>
      <c r="AYF34" s="497"/>
      <c r="AYG34" s="497"/>
      <c r="AYH34" s="497"/>
      <c r="AYI34" s="497"/>
      <c r="AYJ34" s="497"/>
      <c r="AYK34" s="497"/>
      <c r="AYL34" s="497"/>
      <c r="AYM34" s="497"/>
      <c r="AYN34" s="497"/>
      <c r="AYO34" s="497"/>
      <c r="AYP34" s="497"/>
      <c r="AYQ34" s="497"/>
      <c r="AYR34" s="497"/>
      <c r="AYS34" s="497"/>
      <c r="AYT34" s="497"/>
      <c r="AYU34" s="497"/>
      <c r="AYV34" s="497"/>
      <c r="AYW34" s="497"/>
      <c r="AYX34" s="497"/>
      <c r="AYY34" s="497"/>
      <c r="AYZ34" s="497"/>
      <c r="AZA34" s="497"/>
      <c r="AZB34" s="497"/>
      <c r="AZC34" s="497"/>
      <c r="AZD34" s="497"/>
      <c r="AZE34" s="497"/>
      <c r="AZF34" s="497"/>
      <c r="AZG34" s="497"/>
      <c r="AZH34" s="497"/>
      <c r="AZI34" s="497"/>
      <c r="AZJ34" s="497"/>
      <c r="AZK34" s="497"/>
      <c r="AZL34" s="497"/>
      <c r="AZM34" s="497"/>
      <c r="AZN34" s="497"/>
      <c r="AZO34" s="497"/>
      <c r="AZP34" s="497"/>
      <c r="AZQ34" s="497"/>
      <c r="AZR34" s="497"/>
      <c r="AZS34" s="497"/>
      <c r="AZT34" s="497"/>
      <c r="AZU34" s="497"/>
      <c r="AZV34" s="497"/>
      <c r="AZW34" s="497"/>
      <c r="AZX34" s="497"/>
      <c r="AZY34" s="497"/>
      <c r="AZZ34" s="497"/>
      <c r="BAA34" s="497"/>
      <c r="BAB34" s="497"/>
      <c r="BAC34" s="497"/>
      <c r="BAD34" s="497"/>
      <c r="BAE34" s="497"/>
      <c r="BAF34" s="497"/>
      <c r="BAG34" s="497"/>
      <c r="BAH34" s="497"/>
      <c r="BAI34" s="497"/>
      <c r="BAJ34" s="497"/>
      <c r="BAK34" s="497"/>
      <c r="BAL34" s="497"/>
      <c r="BAM34" s="497"/>
      <c r="BAN34" s="497"/>
      <c r="BAO34" s="497"/>
      <c r="BAP34" s="497"/>
      <c r="BAQ34" s="497"/>
      <c r="BAR34" s="497"/>
      <c r="BAS34" s="497"/>
      <c r="BAT34" s="497"/>
      <c r="BAU34" s="497"/>
      <c r="BAV34" s="497"/>
      <c r="BAW34" s="497"/>
      <c r="BAX34" s="497"/>
      <c r="BAY34" s="497"/>
      <c r="BAZ34" s="497"/>
      <c r="BBA34" s="497"/>
      <c r="BBB34" s="497"/>
      <c r="BBC34" s="497"/>
      <c r="BBD34" s="497"/>
      <c r="BBE34" s="497"/>
      <c r="BBF34" s="497"/>
      <c r="BBG34" s="497"/>
      <c r="BBH34" s="497"/>
      <c r="BBI34" s="497"/>
      <c r="BBJ34" s="497"/>
      <c r="BBK34" s="497"/>
      <c r="BBL34" s="497"/>
      <c r="BBM34" s="497"/>
      <c r="BBN34" s="497"/>
      <c r="BBO34" s="497"/>
      <c r="BBP34" s="497"/>
      <c r="BBQ34" s="497"/>
      <c r="BBR34" s="497"/>
      <c r="BBS34" s="497"/>
      <c r="BBT34" s="497"/>
      <c r="BBU34" s="497"/>
      <c r="BBV34" s="497"/>
      <c r="BBW34" s="497"/>
      <c r="BBX34" s="497"/>
      <c r="BBY34" s="497"/>
      <c r="BBZ34" s="497"/>
      <c r="BCA34" s="497"/>
      <c r="BCB34" s="497"/>
      <c r="BCC34" s="497"/>
      <c r="BCD34" s="497"/>
      <c r="BCE34" s="497"/>
      <c r="BCF34" s="497"/>
      <c r="BCG34" s="497"/>
      <c r="BCH34" s="497"/>
      <c r="BCI34" s="497"/>
      <c r="BCJ34" s="497"/>
      <c r="BCK34" s="497"/>
      <c r="BCL34" s="497"/>
      <c r="BCM34" s="497"/>
      <c r="BCN34" s="497"/>
      <c r="BCO34" s="497"/>
      <c r="BCP34" s="497"/>
      <c r="BCQ34" s="497"/>
      <c r="BCR34" s="497"/>
      <c r="BCS34" s="497"/>
      <c r="BCT34" s="497"/>
      <c r="BCU34" s="497"/>
      <c r="BCV34" s="497"/>
      <c r="BCW34" s="497"/>
      <c r="BCX34" s="497"/>
      <c r="BCY34" s="497"/>
      <c r="BCZ34" s="497"/>
      <c r="BDA34" s="497"/>
      <c r="BDB34" s="497"/>
      <c r="BDC34" s="497"/>
      <c r="BDD34" s="497"/>
      <c r="BDE34" s="497"/>
      <c r="BDF34" s="497"/>
      <c r="BDG34" s="497"/>
      <c r="BDH34" s="497"/>
      <c r="BDI34" s="497"/>
      <c r="BDJ34" s="497"/>
      <c r="BDK34" s="497"/>
      <c r="BDL34" s="497"/>
      <c r="BDM34" s="497"/>
      <c r="BDN34" s="497"/>
      <c r="BDO34" s="497"/>
      <c r="BDP34" s="497"/>
      <c r="BDQ34" s="497"/>
      <c r="BDR34" s="497"/>
      <c r="BDS34" s="497"/>
      <c r="BDT34" s="497"/>
      <c r="BDU34" s="497"/>
      <c r="BDV34" s="497"/>
      <c r="BDW34" s="497"/>
      <c r="BDX34" s="497"/>
      <c r="BDY34" s="497"/>
      <c r="BDZ34" s="497"/>
      <c r="BEA34" s="497"/>
      <c r="BEB34" s="497"/>
      <c r="BEC34" s="497"/>
      <c r="BED34" s="497"/>
      <c r="BEE34" s="497"/>
      <c r="BEF34" s="497"/>
      <c r="BEG34" s="497"/>
      <c r="BEH34" s="497"/>
      <c r="BEI34" s="497"/>
      <c r="BEJ34" s="497"/>
      <c r="BEK34" s="497"/>
      <c r="BEL34" s="497"/>
      <c r="BEM34" s="497"/>
      <c r="BEN34" s="497"/>
      <c r="BEO34" s="497"/>
      <c r="BEP34" s="497"/>
      <c r="BEQ34" s="497"/>
      <c r="BER34" s="497"/>
      <c r="BES34" s="497"/>
      <c r="BET34" s="497"/>
      <c r="BEU34" s="497"/>
      <c r="BEV34" s="497"/>
      <c r="BEW34" s="497"/>
      <c r="BEX34" s="497"/>
      <c r="BEY34" s="497"/>
      <c r="BEZ34" s="497"/>
      <c r="BFA34" s="497"/>
      <c r="BFB34" s="497"/>
      <c r="BFC34" s="497"/>
      <c r="BFD34" s="497"/>
      <c r="BFE34" s="497"/>
      <c r="BFF34" s="497"/>
      <c r="BFG34" s="497"/>
      <c r="BFH34" s="497"/>
      <c r="BFI34" s="497"/>
      <c r="BFJ34" s="497"/>
      <c r="BFK34" s="497"/>
      <c r="BFL34" s="497"/>
      <c r="BFM34" s="497"/>
      <c r="BFN34" s="497"/>
      <c r="BFO34" s="497"/>
      <c r="BFP34" s="497"/>
      <c r="BFQ34" s="497"/>
      <c r="BFR34" s="497"/>
      <c r="BFS34" s="497"/>
      <c r="BFT34" s="497"/>
      <c r="BFU34" s="497"/>
      <c r="BFV34" s="497"/>
      <c r="BFW34" s="497"/>
      <c r="BFX34" s="497"/>
      <c r="BFY34" s="497"/>
      <c r="BFZ34" s="497"/>
      <c r="BGA34" s="497"/>
      <c r="BGB34" s="497"/>
      <c r="BGC34" s="497"/>
      <c r="BGD34" s="497"/>
      <c r="BGE34" s="497"/>
      <c r="BGF34" s="497"/>
      <c r="BGG34" s="497"/>
      <c r="BGH34" s="497"/>
      <c r="BGI34" s="497"/>
      <c r="BGJ34" s="497"/>
      <c r="BGK34" s="497"/>
      <c r="BGL34" s="497"/>
      <c r="BGM34" s="497"/>
      <c r="BGN34" s="497"/>
      <c r="BGO34" s="497"/>
      <c r="BGP34" s="497"/>
      <c r="BGQ34" s="497"/>
      <c r="BGR34" s="497"/>
      <c r="BGS34" s="497"/>
      <c r="BGT34" s="497"/>
      <c r="BGU34" s="497"/>
      <c r="BGV34" s="497"/>
      <c r="BGW34" s="497"/>
      <c r="BGX34" s="497"/>
      <c r="BGY34" s="497"/>
      <c r="BGZ34" s="497"/>
      <c r="BHA34" s="497"/>
      <c r="BHB34" s="497"/>
      <c r="BHC34" s="497"/>
      <c r="BHD34" s="497"/>
      <c r="BHE34" s="497"/>
      <c r="BHF34" s="497"/>
      <c r="BHG34" s="497"/>
      <c r="BHH34" s="497"/>
      <c r="BHI34" s="497"/>
      <c r="BHJ34" s="497"/>
      <c r="BHK34" s="497"/>
      <c r="BHL34" s="497"/>
      <c r="BHM34" s="497"/>
      <c r="BHN34" s="497"/>
      <c r="BHO34" s="497"/>
      <c r="BHP34" s="497"/>
      <c r="BHQ34" s="497"/>
      <c r="BHR34" s="497"/>
      <c r="BHS34" s="497"/>
      <c r="BHT34" s="497"/>
      <c r="BHU34" s="497"/>
      <c r="BHV34" s="497"/>
      <c r="BHW34" s="497"/>
      <c r="BHX34" s="497"/>
      <c r="BHY34" s="497"/>
      <c r="BHZ34" s="497"/>
      <c r="BIA34" s="497"/>
      <c r="BIB34" s="497"/>
      <c r="BIC34" s="497"/>
      <c r="BID34" s="497"/>
      <c r="BIE34" s="497"/>
      <c r="BIF34" s="497"/>
      <c r="BIG34" s="497"/>
      <c r="BIH34" s="497"/>
      <c r="BII34" s="497"/>
      <c r="BIJ34" s="497"/>
      <c r="BIK34" s="497"/>
      <c r="BIL34" s="497"/>
      <c r="BIM34" s="497"/>
      <c r="BIN34" s="497"/>
      <c r="BIO34" s="497"/>
      <c r="BIP34" s="497"/>
      <c r="BIQ34" s="497"/>
      <c r="BIR34" s="497"/>
      <c r="BIS34" s="497"/>
      <c r="BIT34" s="497"/>
      <c r="BIU34" s="497"/>
      <c r="BIV34" s="497"/>
      <c r="BIW34" s="497"/>
      <c r="BIX34" s="497"/>
      <c r="BIY34" s="497"/>
      <c r="BIZ34" s="497"/>
      <c r="BJA34" s="497"/>
      <c r="BJB34" s="497"/>
      <c r="BJC34" s="497"/>
      <c r="BJD34" s="497"/>
      <c r="BJE34" s="497"/>
      <c r="BJF34" s="497"/>
      <c r="BJG34" s="497"/>
      <c r="BJH34" s="497"/>
      <c r="BJI34" s="497"/>
      <c r="BJJ34" s="497"/>
      <c r="BJK34" s="497"/>
      <c r="BJL34" s="497"/>
      <c r="BJM34" s="497"/>
      <c r="BJN34" s="497"/>
      <c r="BJO34" s="497"/>
      <c r="BJP34" s="497"/>
      <c r="BJQ34" s="497"/>
      <c r="BJR34" s="497"/>
      <c r="BJS34" s="497"/>
      <c r="BJT34" s="497"/>
      <c r="BJU34" s="497"/>
      <c r="BJV34" s="497"/>
      <c r="BJW34" s="497"/>
      <c r="BJX34" s="497"/>
      <c r="BJY34" s="497"/>
      <c r="BJZ34" s="497"/>
      <c r="BKA34" s="497"/>
      <c r="BKB34" s="497"/>
      <c r="BKC34" s="497"/>
      <c r="BKD34" s="497"/>
      <c r="BKE34" s="497"/>
      <c r="BKF34" s="497"/>
      <c r="BKG34" s="497"/>
      <c r="BKH34" s="497"/>
      <c r="BKI34" s="497"/>
      <c r="BKJ34" s="497"/>
      <c r="BKK34" s="497"/>
      <c r="BKL34" s="497"/>
      <c r="BKM34" s="497"/>
      <c r="BKN34" s="497"/>
      <c r="BKO34" s="497"/>
      <c r="BKP34" s="497"/>
      <c r="BKQ34" s="497"/>
      <c r="BKR34" s="497"/>
      <c r="BKS34" s="497"/>
      <c r="BKT34" s="497"/>
      <c r="BKU34" s="497"/>
      <c r="BKV34" s="497"/>
      <c r="BKW34" s="497"/>
      <c r="BKX34" s="497"/>
      <c r="BKY34" s="497"/>
      <c r="BKZ34" s="497"/>
      <c r="BLA34" s="497"/>
      <c r="BLB34" s="497"/>
      <c r="BLC34" s="497"/>
      <c r="BLD34" s="497"/>
      <c r="BLE34" s="497"/>
      <c r="BLF34" s="497"/>
      <c r="BLG34" s="497"/>
      <c r="BLH34" s="497"/>
      <c r="BLI34" s="497"/>
      <c r="BLJ34" s="497"/>
      <c r="BLK34" s="497"/>
      <c r="BLL34" s="497"/>
      <c r="BLM34" s="497"/>
      <c r="BLN34" s="497"/>
      <c r="BLO34" s="497"/>
      <c r="BLP34" s="497"/>
      <c r="BLQ34" s="497"/>
      <c r="BLR34" s="497"/>
      <c r="BLS34" s="497"/>
      <c r="BLT34" s="497"/>
      <c r="BLU34" s="497"/>
      <c r="BLV34" s="497"/>
      <c r="BLW34" s="497"/>
      <c r="BLX34" s="497"/>
      <c r="BLY34" s="497"/>
      <c r="BLZ34" s="497"/>
      <c r="BMA34" s="497"/>
      <c r="BMB34" s="497"/>
      <c r="BMC34" s="497"/>
      <c r="BMD34" s="497"/>
      <c r="BME34" s="497"/>
      <c r="BMF34" s="497"/>
      <c r="BMG34" s="497"/>
      <c r="BMH34" s="497"/>
      <c r="BMI34" s="497"/>
      <c r="BMJ34" s="497"/>
      <c r="BMK34" s="497"/>
      <c r="BML34" s="497"/>
      <c r="BMM34" s="497"/>
      <c r="BMN34" s="497"/>
      <c r="BMO34" s="497"/>
      <c r="BMP34" s="497"/>
      <c r="BMQ34" s="497"/>
      <c r="BMR34" s="497"/>
      <c r="BMS34" s="497"/>
      <c r="BMT34" s="497"/>
      <c r="BMU34" s="497"/>
      <c r="BMV34" s="497"/>
      <c r="BMW34" s="497"/>
      <c r="BMX34" s="497"/>
      <c r="BMY34" s="497"/>
      <c r="BMZ34" s="497"/>
      <c r="BNA34" s="497"/>
      <c r="BNB34" s="497"/>
      <c r="BNC34" s="497"/>
      <c r="BND34" s="497"/>
      <c r="BNE34" s="497"/>
      <c r="BNF34" s="497"/>
      <c r="BNG34" s="497"/>
      <c r="BNH34" s="497"/>
      <c r="BNI34" s="497"/>
      <c r="BNJ34" s="497"/>
      <c r="BNK34" s="497"/>
      <c r="BNL34" s="497"/>
      <c r="BNM34" s="497"/>
      <c r="BNN34" s="497"/>
      <c r="BNO34" s="497"/>
      <c r="BNP34" s="497"/>
      <c r="BNQ34" s="497"/>
      <c r="BNR34" s="497"/>
      <c r="BNS34" s="497"/>
      <c r="BNT34" s="497"/>
      <c r="BNU34" s="497"/>
      <c r="BNV34" s="497"/>
      <c r="BNW34" s="497"/>
      <c r="BNX34" s="497"/>
      <c r="BNY34" s="497"/>
      <c r="BNZ34" s="497"/>
      <c r="BOA34" s="497"/>
      <c r="BOB34" s="497"/>
      <c r="BOC34" s="497"/>
      <c r="BOD34" s="497"/>
      <c r="BOE34" s="497"/>
      <c r="BOF34" s="497"/>
      <c r="BOG34" s="497"/>
      <c r="BOH34" s="497"/>
      <c r="BOI34" s="497"/>
      <c r="BOJ34" s="497"/>
      <c r="BOK34" s="497"/>
      <c r="BOL34" s="497"/>
      <c r="BOM34" s="497"/>
      <c r="BON34" s="497"/>
      <c r="BOO34" s="497"/>
      <c r="BOP34" s="497"/>
      <c r="BOQ34" s="497"/>
      <c r="BOR34" s="497"/>
      <c r="BOS34" s="497"/>
      <c r="BOT34" s="497"/>
      <c r="BOU34" s="497"/>
      <c r="BOV34" s="497"/>
      <c r="BOW34" s="497"/>
      <c r="BOX34" s="497"/>
      <c r="BOY34" s="497"/>
      <c r="BOZ34" s="497"/>
      <c r="BPA34" s="497"/>
      <c r="BPB34" s="497"/>
      <c r="BPC34" s="497"/>
      <c r="BPD34" s="497"/>
      <c r="BPE34" s="497"/>
      <c r="BPF34" s="497"/>
      <c r="BPG34" s="497"/>
      <c r="BPH34" s="497"/>
      <c r="BPI34" s="497"/>
      <c r="BPJ34" s="497"/>
      <c r="BPK34" s="497"/>
      <c r="BPL34" s="497"/>
      <c r="BPM34" s="497"/>
      <c r="BPN34" s="497"/>
      <c r="BPO34" s="497"/>
      <c r="BPP34" s="497"/>
      <c r="BPQ34" s="497"/>
      <c r="BPR34" s="497"/>
      <c r="BPS34" s="497"/>
      <c r="BPT34" s="497"/>
      <c r="BPU34" s="497"/>
      <c r="BPV34" s="497"/>
      <c r="BPW34" s="497"/>
      <c r="BPX34" s="497"/>
      <c r="BPY34" s="497"/>
      <c r="BPZ34" s="497"/>
      <c r="BQA34" s="497"/>
      <c r="BQB34" s="497"/>
      <c r="BQC34" s="497"/>
      <c r="BQD34" s="497"/>
      <c r="BQE34" s="497"/>
      <c r="BQF34" s="497"/>
      <c r="BQG34" s="497"/>
      <c r="BQH34" s="497"/>
      <c r="BQI34" s="497"/>
      <c r="BQJ34" s="497"/>
      <c r="BQK34" s="497"/>
      <c r="BQL34" s="497"/>
      <c r="BQM34" s="497"/>
      <c r="BQN34" s="497"/>
      <c r="BQO34" s="497"/>
      <c r="BQP34" s="497"/>
      <c r="BQQ34" s="497"/>
      <c r="BQR34" s="497"/>
      <c r="BQS34" s="497"/>
      <c r="BQT34" s="497"/>
      <c r="BQU34" s="497"/>
      <c r="BQV34" s="497"/>
      <c r="BQW34" s="497"/>
      <c r="BQX34" s="497"/>
      <c r="BQY34" s="497"/>
      <c r="BQZ34" s="497"/>
      <c r="BRA34" s="497"/>
      <c r="BRB34" s="497"/>
      <c r="BRC34" s="497"/>
      <c r="BRD34" s="497"/>
      <c r="BRE34" s="497"/>
      <c r="BRF34" s="497"/>
      <c r="BRG34" s="497"/>
      <c r="BRH34" s="497"/>
      <c r="BRI34" s="497"/>
      <c r="BRJ34" s="497"/>
      <c r="BRK34" s="497"/>
      <c r="BRL34" s="497"/>
      <c r="BRM34" s="497"/>
      <c r="BRN34" s="497"/>
      <c r="BRO34" s="497"/>
      <c r="BRP34" s="497"/>
      <c r="BRQ34" s="497"/>
      <c r="BRR34" s="497"/>
      <c r="BRS34" s="497"/>
      <c r="BRT34" s="497"/>
      <c r="BRU34" s="497"/>
      <c r="BRV34" s="497"/>
      <c r="BRW34" s="497"/>
      <c r="BRX34" s="497"/>
      <c r="BRY34" s="497"/>
      <c r="BRZ34" s="497"/>
      <c r="BSA34" s="497"/>
      <c r="BSB34" s="497"/>
      <c r="BSC34" s="497"/>
      <c r="BSD34" s="497"/>
      <c r="BSE34" s="497"/>
      <c r="BSF34" s="497"/>
      <c r="BSG34" s="497"/>
      <c r="BSH34" s="497"/>
      <c r="BSI34" s="497"/>
      <c r="BSJ34" s="497"/>
      <c r="BSK34" s="497"/>
      <c r="BSL34" s="497"/>
      <c r="BSM34" s="497"/>
      <c r="BSN34" s="497"/>
      <c r="BSO34" s="497"/>
      <c r="BSP34" s="497"/>
      <c r="BSQ34" s="497"/>
      <c r="BSR34" s="497"/>
      <c r="BSS34" s="497"/>
      <c r="BST34" s="497"/>
      <c r="BSU34" s="497"/>
      <c r="BSV34" s="497"/>
      <c r="BSW34" s="497"/>
      <c r="BSX34" s="497"/>
      <c r="BSY34" s="497"/>
      <c r="BSZ34" s="497"/>
      <c r="BTA34" s="497"/>
      <c r="BTB34" s="497"/>
      <c r="BTC34" s="497"/>
      <c r="BTD34" s="497"/>
      <c r="BTE34" s="497"/>
      <c r="BTF34" s="497"/>
      <c r="BTG34" s="497"/>
      <c r="BTH34" s="497"/>
      <c r="BTI34" s="497"/>
      <c r="BTJ34" s="497"/>
      <c r="BTK34" s="497"/>
      <c r="BTL34" s="497"/>
      <c r="BTM34" s="497"/>
      <c r="BTN34" s="497"/>
      <c r="BTO34" s="497"/>
      <c r="BTP34" s="497"/>
      <c r="BTQ34" s="497"/>
      <c r="BTR34" s="497"/>
      <c r="BTS34" s="497"/>
      <c r="BTT34" s="497"/>
      <c r="BTU34" s="497"/>
      <c r="BTV34" s="497"/>
      <c r="BTW34" s="497"/>
      <c r="BTX34" s="497"/>
      <c r="BTY34" s="497"/>
      <c r="BTZ34" s="497"/>
      <c r="BUA34" s="497"/>
      <c r="BUB34" s="497"/>
      <c r="BUC34" s="497"/>
      <c r="BUD34" s="497"/>
      <c r="BUE34" s="497"/>
      <c r="BUF34" s="497"/>
      <c r="BUG34" s="497"/>
      <c r="BUH34" s="497"/>
      <c r="BUI34" s="497"/>
      <c r="BUJ34" s="497"/>
      <c r="BUK34" s="497"/>
      <c r="BUL34" s="497"/>
      <c r="BUM34" s="497"/>
      <c r="BUN34" s="497"/>
      <c r="BUO34" s="497"/>
      <c r="BUP34" s="497"/>
      <c r="BUQ34" s="497"/>
      <c r="BUR34" s="497"/>
      <c r="BUS34" s="497"/>
      <c r="BUT34" s="497"/>
      <c r="BUU34" s="497"/>
      <c r="BUV34" s="497"/>
      <c r="BUW34" s="497"/>
      <c r="BUX34" s="497"/>
      <c r="BUY34" s="497"/>
      <c r="BUZ34" s="497"/>
      <c r="BVA34" s="497"/>
      <c r="BVB34" s="497"/>
      <c r="BVC34" s="497"/>
      <c r="BVD34" s="497"/>
      <c r="BVE34" s="497"/>
      <c r="BVF34" s="497"/>
      <c r="BVG34" s="497"/>
      <c r="BVH34" s="497"/>
      <c r="BVI34" s="497"/>
      <c r="BVJ34" s="497"/>
      <c r="BVK34" s="497"/>
      <c r="BVL34" s="497"/>
      <c r="BVM34" s="497"/>
      <c r="BVN34" s="497"/>
      <c r="BVO34" s="497"/>
      <c r="BVP34" s="497"/>
      <c r="BVQ34" s="497"/>
      <c r="BVR34" s="497"/>
      <c r="BVS34" s="497"/>
      <c r="BVT34" s="497"/>
      <c r="BVU34" s="497"/>
      <c r="BVV34" s="497"/>
      <c r="BVW34" s="497"/>
      <c r="BVX34" s="497"/>
      <c r="BVY34" s="497"/>
      <c r="BVZ34" s="497"/>
      <c r="BWA34" s="497"/>
      <c r="BWB34" s="497"/>
      <c r="BWC34" s="497"/>
      <c r="BWD34" s="497"/>
      <c r="BWE34" s="497"/>
      <c r="BWF34" s="497"/>
      <c r="BWG34" s="497"/>
      <c r="BWH34" s="497"/>
      <c r="BWI34" s="497"/>
      <c r="BWJ34" s="497"/>
      <c r="BWK34" s="497"/>
      <c r="BWL34" s="497"/>
      <c r="BWM34" s="497"/>
      <c r="BWN34" s="497"/>
      <c r="BWO34" s="497"/>
      <c r="BWP34" s="497"/>
      <c r="BWQ34" s="497"/>
      <c r="BWR34" s="497"/>
      <c r="BWS34" s="497"/>
      <c r="BWT34" s="497"/>
      <c r="BWU34" s="497"/>
      <c r="BWV34" s="497"/>
      <c r="BWW34" s="497"/>
      <c r="BWX34" s="497"/>
      <c r="BWY34" s="497"/>
      <c r="BWZ34" s="497"/>
      <c r="BXA34" s="497"/>
      <c r="BXB34" s="497"/>
      <c r="BXC34" s="497"/>
      <c r="BXD34" s="497"/>
      <c r="BXE34" s="497"/>
      <c r="BXF34" s="497"/>
      <c r="BXG34" s="497"/>
      <c r="BXH34" s="497"/>
      <c r="BXI34" s="497"/>
      <c r="BXJ34" s="497"/>
      <c r="BXK34" s="497"/>
      <c r="BXL34" s="497"/>
      <c r="BXM34" s="497"/>
      <c r="BXN34" s="497"/>
      <c r="BXO34" s="497"/>
      <c r="BXP34" s="497"/>
      <c r="BXQ34" s="497"/>
      <c r="BXR34" s="497"/>
      <c r="BXS34" s="497"/>
      <c r="BXT34" s="497"/>
      <c r="BXU34" s="497"/>
      <c r="BXV34" s="497"/>
      <c r="BXW34" s="497"/>
      <c r="BXX34" s="497"/>
      <c r="BXY34" s="497"/>
      <c r="BXZ34" s="497"/>
      <c r="BYA34" s="497"/>
      <c r="BYB34" s="497"/>
      <c r="BYC34" s="497"/>
      <c r="BYD34" s="497"/>
      <c r="BYE34" s="497"/>
      <c r="BYF34" s="497"/>
      <c r="BYG34" s="497"/>
      <c r="BYH34" s="497"/>
      <c r="BYI34" s="497"/>
      <c r="BYJ34" s="497"/>
      <c r="BYK34" s="497"/>
      <c r="BYL34" s="497"/>
      <c r="BYM34" s="497"/>
      <c r="BYN34" s="497"/>
      <c r="BYO34" s="497"/>
      <c r="BYP34" s="497"/>
      <c r="BYQ34" s="497"/>
      <c r="BYR34" s="497"/>
      <c r="BYS34" s="497"/>
      <c r="BYT34" s="497"/>
      <c r="BYU34" s="497"/>
      <c r="BYV34" s="497"/>
      <c r="BYW34" s="497"/>
      <c r="BYX34" s="497"/>
      <c r="BYY34" s="497"/>
      <c r="BYZ34" s="497"/>
      <c r="BZA34" s="497"/>
      <c r="BZB34" s="497"/>
      <c r="BZC34" s="497"/>
      <c r="BZD34" s="497"/>
      <c r="BZE34" s="497"/>
      <c r="BZF34" s="497"/>
      <c r="BZG34" s="497"/>
      <c r="BZH34" s="497"/>
      <c r="BZI34" s="497"/>
      <c r="BZJ34" s="497"/>
      <c r="BZK34" s="497"/>
      <c r="BZL34" s="497"/>
      <c r="BZM34" s="497"/>
      <c r="BZN34" s="497"/>
      <c r="BZO34" s="497"/>
      <c r="BZP34" s="497"/>
      <c r="BZQ34" s="497"/>
      <c r="BZR34" s="497"/>
      <c r="BZS34" s="497"/>
      <c r="BZT34" s="497"/>
      <c r="BZU34" s="497"/>
      <c r="BZV34" s="497"/>
      <c r="BZW34" s="497"/>
      <c r="BZX34" s="497"/>
      <c r="BZY34" s="497"/>
      <c r="BZZ34" s="497"/>
      <c r="CAA34" s="497"/>
      <c r="CAB34" s="497"/>
      <c r="CAC34" s="497"/>
      <c r="CAD34" s="497"/>
      <c r="CAE34" s="497"/>
      <c r="CAF34" s="497"/>
      <c r="CAG34" s="497"/>
      <c r="CAH34" s="497"/>
      <c r="CAI34" s="497"/>
      <c r="CAJ34" s="497"/>
      <c r="CAK34" s="497"/>
      <c r="CAL34" s="497"/>
      <c r="CAM34" s="497"/>
      <c r="CAN34" s="497"/>
      <c r="CAO34" s="497"/>
      <c r="CAP34" s="497"/>
      <c r="CAQ34" s="497"/>
      <c r="CAR34" s="497"/>
      <c r="CAS34" s="497"/>
      <c r="CAT34" s="497"/>
      <c r="CAU34" s="497"/>
      <c r="CAV34" s="497"/>
      <c r="CAW34" s="497"/>
      <c r="CAX34" s="497"/>
      <c r="CAY34" s="497"/>
      <c r="CAZ34" s="497"/>
      <c r="CBA34" s="497"/>
      <c r="CBB34" s="497"/>
      <c r="CBC34" s="497"/>
      <c r="CBD34" s="497"/>
      <c r="CBE34" s="497"/>
      <c r="CBF34" s="497"/>
      <c r="CBG34" s="497"/>
      <c r="CBH34" s="497"/>
      <c r="CBI34" s="497"/>
      <c r="CBJ34" s="497"/>
      <c r="CBK34" s="497"/>
      <c r="CBL34" s="497"/>
      <c r="CBM34" s="497"/>
      <c r="CBN34" s="497"/>
      <c r="CBO34" s="497"/>
      <c r="CBP34" s="497"/>
      <c r="CBQ34" s="497"/>
      <c r="CBR34" s="497"/>
      <c r="CBS34" s="497"/>
      <c r="CBT34" s="497"/>
      <c r="CBU34" s="497"/>
      <c r="CBV34" s="497"/>
      <c r="CBW34" s="497"/>
      <c r="CBX34" s="497"/>
      <c r="CBY34" s="497"/>
      <c r="CBZ34" s="497"/>
      <c r="CCA34" s="497"/>
      <c r="CCB34" s="497"/>
      <c r="CCC34" s="497"/>
      <c r="CCD34" s="497"/>
      <c r="CCE34" s="497"/>
      <c r="CCF34" s="497"/>
      <c r="CCG34" s="497"/>
      <c r="CCH34" s="497"/>
      <c r="CCI34" s="497"/>
      <c r="CCJ34" s="497"/>
      <c r="CCK34" s="497"/>
      <c r="CCL34" s="497"/>
      <c r="CCM34" s="497"/>
      <c r="CCN34" s="497"/>
      <c r="CCO34" s="497"/>
      <c r="CCP34" s="497"/>
      <c r="CCQ34" s="497"/>
      <c r="CCR34" s="497"/>
      <c r="CCS34" s="497"/>
      <c r="CCT34" s="497"/>
      <c r="CCU34" s="497"/>
      <c r="CCV34" s="497"/>
      <c r="CCW34" s="497"/>
      <c r="CCX34" s="497"/>
      <c r="CCY34" s="497"/>
      <c r="CCZ34" s="497"/>
      <c r="CDA34" s="497"/>
      <c r="CDB34" s="497"/>
      <c r="CDC34" s="497"/>
      <c r="CDD34" s="497"/>
      <c r="CDE34" s="497"/>
      <c r="CDF34" s="497"/>
      <c r="CDG34" s="497"/>
      <c r="CDH34" s="497"/>
      <c r="CDI34" s="497"/>
      <c r="CDJ34" s="497"/>
      <c r="CDK34" s="497"/>
      <c r="CDL34" s="497"/>
      <c r="CDM34" s="497"/>
      <c r="CDN34" s="497"/>
      <c r="CDO34" s="497"/>
      <c r="CDP34" s="497"/>
      <c r="CDQ34" s="497"/>
      <c r="CDR34" s="497"/>
      <c r="CDS34" s="497"/>
      <c r="CDT34" s="497"/>
      <c r="CDU34" s="497"/>
      <c r="CDV34" s="497"/>
      <c r="CDW34" s="497"/>
      <c r="CDX34" s="497"/>
      <c r="CDY34" s="497"/>
      <c r="CDZ34" s="497"/>
      <c r="CEA34" s="497"/>
      <c r="CEB34" s="497"/>
      <c r="CEC34" s="497"/>
      <c r="CED34" s="497"/>
      <c r="CEE34" s="497"/>
      <c r="CEF34" s="497"/>
      <c r="CEG34" s="497"/>
      <c r="CEH34" s="497"/>
      <c r="CEI34" s="497"/>
      <c r="CEJ34" s="497"/>
      <c r="CEK34" s="497"/>
      <c r="CEL34" s="497"/>
      <c r="CEM34" s="497"/>
      <c r="CEN34" s="497"/>
      <c r="CEO34" s="497"/>
      <c r="CEP34" s="497"/>
      <c r="CEQ34" s="497"/>
      <c r="CER34" s="497"/>
      <c r="CES34" s="497"/>
      <c r="CET34" s="497"/>
      <c r="CEU34" s="497"/>
      <c r="CEV34" s="497"/>
      <c r="CEW34" s="497"/>
      <c r="CEX34" s="497"/>
      <c r="CEY34" s="497"/>
      <c r="CEZ34" s="497"/>
      <c r="CFA34" s="497"/>
      <c r="CFB34" s="497"/>
      <c r="CFC34" s="497"/>
      <c r="CFD34" s="497"/>
      <c r="CFE34" s="497"/>
      <c r="CFF34" s="497"/>
      <c r="CFG34" s="497"/>
      <c r="CFH34" s="497"/>
      <c r="CFI34" s="497"/>
      <c r="CFJ34" s="497"/>
      <c r="CFK34" s="497"/>
      <c r="CFL34" s="497"/>
      <c r="CFM34" s="497"/>
      <c r="CFN34" s="497"/>
      <c r="CFO34" s="497"/>
      <c r="CFP34" s="497"/>
      <c r="CFQ34" s="497"/>
      <c r="CFR34" s="497"/>
      <c r="CFS34" s="497"/>
      <c r="CFT34" s="497"/>
      <c r="CFU34" s="497"/>
      <c r="CFV34" s="497"/>
      <c r="CFW34" s="497"/>
      <c r="CFX34" s="497"/>
      <c r="CFY34" s="497"/>
      <c r="CFZ34" s="497"/>
      <c r="CGA34" s="497"/>
      <c r="CGB34" s="497"/>
      <c r="CGC34" s="497"/>
      <c r="CGD34" s="497"/>
      <c r="CGE34" s="497"/>
      <c r="CGF34" s="497"/>
      <c r="CGG34" s="497"/>
      <c r="CGH34" s="497"/>
      <c r="CGI34" s="497"/>
      <c r="CGJ34" s="497"/>
      <c r="CGK34" s="497"/>
      <c r="CGL34" s="497"/>
      <c r="CGM34" s="497"/>
      <c r="CGN34" s="497"/>
      <c r="CGO34" s="497"/>
      <c r="CGP34" s="497"/>
      <c r="CGQ34" s="497"/>
      <c r="CGR34" s="497"/>
      <c r="CGS34" s="497"/>
      <c r="CGT34" s="497"/>
      <c r="CGU34" s="497"/>
      <c r="CGV34" s="497"/>
      <c r="CGW34" s="497"/>
      <c r="CGX34" s="497"/>
      <c r="CGY34" s="497"/>
      <c r="CGZ34" s="497"/>
      <c r="CHA34" s="497"/>
      <c r="CHB34" s="497"/>
      <c r="CHC34" s="497"/>
      <c r="CHD34" s="497"/>
      <c r="CHE34" s="497"/>
      <c r="CHF34" s="497"/>
      <c r="CHG34" s="497"/>
      <c r="CHH34" s="497"/>
      <c r="CHI34" s="497"/>
      <c r="CHJ34" s="497"/>
      <c r="CHK34" s="497"/>
      <c r="CHL34" s="497"/>
      <c r="CHM34" s="497"/>
      <c r="CHN34" s="497"/>
      <c r="CHO34" s="497"/>
      <c r="CHP34" s="497"/>
      <c r="CHQ34" s="497"/>
      <c r="CHR34" s="497"/>
      <c r="CHS34" s="497"/>
      <c r="CHT34" s="497"/>
      <c r="CHU34" s="497"/>
      <c r="CHV34" s="497"/>
      <c r="CHW34" s="497"/>
      <c r="CHX34" s="497"/>
      <c r="CHY34" s="497"/>
      <c r="CHZ34" s="497"/>
      <c r="CIA34" s="497"/>
      <c r="CIB34" s="497"/>
      <c r="CIC34" s="497"/>
      <c r="CID34" s="497"/>
      <c r="CIE34" s="497"/>
      <c r="CIF34" s="497"/>
      <c r="CIG34" s="497"/>
      <c r="CIH34" s="497"/>
      <c r="CII34" s="497"/>
      <c r="CIJ34" s="497"/>
      <c r="CIK34" s="497"/>
      <c r="CIL34" s="497"/>
      <c r="CIM34" s="497"/>
      <c r="CIN34" s="497"/>
      <c r="CIO34" s="497"/>
      <c r="CIP34" s="497"/>
      <c r="CIQ34" s="497"/>
      <c r="CIR34" s="497"/>
      <c r="CIS34" s="497"/>
      <c r="CIT34" s="497"/>
      <c r="CIU34" s="497"/>
      <c r="CIV34" s="497"/>
      <c r="CIW34" s="497"/>
      <c r="CIX34" s="497"/>
      <c r="CIY34" s="497"/>
      <c r="CIZ34" s="497"/>
      <c r="CJA34" s="497"/>
      <c r="CJB34" s="497"/>
      <c r="CJC34" s="497"/>
      <c r="CJD34" s="497"/>
      <c r="CJE34" s="497"/>
      <c r="CJF34" s="497"/>
      <c r="CJG34" s="497"/>
      <c r="CJH34" s="497"/>
      <c r="CJI34" s="497"/>
      <c r="CJJ34" s="497"/>
      <c r="CJK34" s="497"/>
      <c r="CJL34" s="497"/>
      <c r="CJM34" s="497"/>
      <c r="CJN34" s="497"/>
      <c r="CJO34" s="497"/>
      <c r="CJP34" s="497"/>
      <c r="CJQ34" s="497"/>
      <c r="CJR34" s="497"/>
      <c r="CJS34" s="497"/>
      <c r="CJT34" s="497"/>
      <c r="CJU34" s="497"/>
      <c r="CJV34" s="497"/>
      <c r="CJW34" s="497"/>
      <c r="CJX34" s="497"/>
      <c r="CJY34" s="497"/>
      <c r="CJZ34" s="497"/>
      <c r="CKA34" s="497"/>
      <c r="CKB34" s="497"/>
      <c r="CKC34" s="497"/>
      <c r="CKD34" s="497"/>
      <c r="CKE34" s="497"/>
      <c r="CKF34" s="497"/>
      <c r="CKG34" s="497"/>
      <c r="CKH34" s="497"/>
      <c r="CKI34" s="497"/>
      <c r="CKJ34" s="497"/>
      <c r="CKK34" s="497"/>
      <c r="CKL34" s="497"/>
      <c r="CKM34" s="497"/>
      <c r="CKN34" s="497"/>
      <c r="CKO34" s="497"/>
      <c r="CKP34" s="497"/>
      <c r="CKQ34" s="497"/>
      <c r="CKR34" s="497"/>
      <c r="CKS34" s="497"/>
      <c r="CKT34" s="497"/>
      <c r="CKU34" s="497"/>
      <c r="CKV34" s="497"/>
      <c r="CKW34" s="497"/>
      <c r="CKX34" s="497"/>
      <c r="CKY34" s="497"/>
      <c r="CKZ34" s="497"/>
      <c r="CLA34" s="497"/>
      <c r="CLB34" s="497"/>
      <c r="CLC34" s="497"/>
      <c r="CLD34" s="497"/>
      <c r="CLE34" s="497"/>
      <c r="CLF34" s="497"/>
      <c r="CLG34" s="497"/>
      <c r="CLH34" s="497"/>
      <c r="CLI34" s="497"/>
      <c r="CLJ34" s="497"/>
      <c r="CLK34" s="497"/>
      <c r="CLL34" s="497"/>
      <c r="CLM34" s="497"/>
      <c r="CLN34" s="497"/>
      <c r="CLO34" s="497"/>
      <c r="CLP34" s="497"/>
      <c r="CLQ34" s="497"/>
      <c r="CLR34" s="497"/>
      <c r="CLS34" s="497"/>
      <c r="CLT34" s="497"/>
      <c r="CLU34" s="497"/>
      <c r="CLV34" s="497"/>
      <c r="CLW34" s="497"/>
      <c r="CLX34" s="497"/>
      <c r="CLY34" s="497"/>
      <c r="CLZ34" s="497"/>
      <c r="CMA34" s="497"/>
      <c r="CMB34" s="497"/>
      <c r="CMC34" s="497"/>
      <c r="CMD34" s="497"/>
      <c r="CME34" s="497"/>
      <c r="CMF34" s="497"/>
      <c r="CMG34" s="497"/>
      <c r="CMH34" s="497"/>
      <c r="CMI34" s="497"/>
      <c r="CMJ34" s="497"/>
      <c r="CMK34" s="497"/>
      <c r="CML34" s="497"/>
      <c r="CMM34" s="497"/>
      <c r="CMN34" s="497"/>
      <c r="CMO34" s="497"/>
      <c r="CMP34" s="497"/>
      <c r="CMQ34" s="497"/>
      <c r="CMR34" s="497"/>
      <c r="CMS34" s="497"/>
      <c r="CMT34" s="497"/>
      <c r="CMU34" s="497"/>
      <c r="CMV34" s="497"/>
      <c r="CMW34" s="497"/>
      <c r="CMX34" s="497"/>
      <c r="CMY34" s="497"/>
      <c r="CMZ34" s="497"/>
      <c r="CNA34" s="497"/>
      <c r="CNB34" s="497"/>
      <c r="CNC34" s="497"/>
      <c r="CND34" s="497"/>
      <c r="CNE34" s="497"/>
      <c r="CNF34" s="497"/>
      <c r="CNG34" s="497"/>
      <c r="CNH34" s="497"/>
      <c r="CNI34" s="497"/>
      <c r="CNJ34" s="497"/>
      <c r="CNK34" s="497"/>
      <c r="CNL34" s="497"/>
      <c r="CNM34" s="497"/>
      <c r="CNN34" s="497"/>
      <c r="CNO34" s="497"/>
      <c r="CNP34" s="497"/>
      <c r="CNQ34" s="497"/>
      <c r="CNR34" s="497"/>
      <c r="CNS34" s="497"/>
      <c r="CNT34" s="497"/>
      <c r="CNU34" s="497"/>
      <c r="CNV34" s="497"/>
      <c r="CNW34" s="497"/>
      <c r="CNX34" s="497"/>
      <c r="CNY34" s="497"/>
      <c r="CNZ34" s="497"/>
      <c r="COA34" s="497"/>
      <c r="COB34" s="497"/>
      <c r="COC34" s="497"/>
      <c r="COD34" s="497"/>
      <c r="COE34" s="497"/>
      <c r="COF34" s="497"/>
      <c r="COG34" s="497"/>
      <c r="COH34" s="497"/>
      <c r="COI34" s="497"/>
      <c r="COJ34" s="497"/>
      <c r="COK34" s="497"/>
      <c r="COL34" s="497"/>
      <c r="COM34" s="497"/>
      <c r="CON34" s="497"/>
      <c r="COO34" s="497"/>
      <c r="COP34" s="497"/>
      <c r="COQ34" s="497"/>
      <c r="COR34" s="497"/>
      <c r="COS34" s="497"/>
      <c r="COT34" s="497"/>
      <c r="COU34" s="497"/>
      <c r="COV34" s="497"/>
      <c r="COW34" s="497"/>
      <c r="COX34" s="497"/>
      <c r="COY34" s="497"/>
      <c r="COZ34" s="497"/>
      <c r="CPA34" s="497"/>
      <c r="CPB34" s="497"/>
      <c r="CPC34" s="497"/>
      <c r="CPD34" s="497"/>
      <c r="CPE34" s="497"/>
      <c r="CPF34" s="497"/>
      <c r="CPG34" s="497"/>
      <c r="CPH34" s="497"/>
      <c r="CPI34" s="497"/>
      <c r="CPJ34" s="497"/>
      <c r="CPK34" s="497"/>
      <c r="CPL34" s="497"/>
      <c r="CPM34" s="497"/>
      <c r="CPN34" s="497"/>
      <c r="CPO34" s="497"/>
      <c r="CPP34" s="497"/>
      <c r="CPQ34" s="497"/>
      <c r="CPR34" s="497"/>
      <c r="CPS34" s="497"/>
      <c r="CPT34" s="497"/>
      <c r="CPU34" s="497"/>
      <c r="CPV34" s="497"/>
      <c r="CPW34" s="497"/>
      <c r="CPX34" s="497"/>
      <c r="CPY34" s="497"/>
      <c r="CPZ34" s="497"/>
      <c r="CQA34" s="497"/>
      <c r="CQB34" s="497"/>
      <c r="CQC34" s="497"/>
      <c r="CQD34" s="497"/>
      <c r="CQE34" s="497"/>
      <c r="CQF34" s="497"/>
      <c r="CQG34" s="497"/>
      <c r="CQH34" s="497"/>
      <c r="CQI34" s="497"/>
      <c r="CQJ34" s="497"/>
      <c r="CQK34" s="497"/>
      <c r="CQL34" s="497"/>
      <c r="CQM34" s="497"/>
      <c r="CQN34" s="497"/>
      <c r="CQO34" s="497"/>
      <c r="CQP34" s="497"/>
      <c r="CQQ34" s="497"/>
      <c r="CQR34" s="497"/>
      <c r="CQS34" s="497"/>
      <c r="CQT34" s="497"/>
      <c r="CQU34" s="497"/>
      <c r="CQV34" s="497"/>
      <c r="CQW34" s="497"/>
      <c r="CQX34" s="497"/>
      <c r="CQY34" s="497"/>
      <c r="CQZ34" s="497"/>
      <c r="CRA34" s="497"/>
      <c r="CRB34" s="497"/>
      <c r="CRC34" s="497"/>
      <c r="CRD34" s="497"/>
      <c r="CRE34" s="497"/>
      <c r="CRF34" s="497"/>
      <c r="CRG34" s="497"/>
      <c r="CRH34" s="497"/>
      <c r="CRI34" s="497"/>
      <c r="CRJ34" s="497"/>
      <c r="CRK34" s="497"/>
      <c r="CRL34" s="497"/>
      <c r="CRM34" s="497"/>
      <c r="CRN34" s="497"/>
      <c r="CRO34" s="497"/>
      <c r="CRP34" s="497"/>
      <c r="CRQ34" s="497"/>
      <c r="CRR34" s="497"/>
      <c r="CRS34" s="497"/>
      <c r="CRT34" s="497"/>
      <c r="CRU34" s="497"/>
      <c r="CRV34" s="497"/>
      <c r="CRW34" s="497"/>
      <c r="CRX34" s="497"/>
      <c r="CRY34" s="497"/>
      <c r="CRZ34" s="497"/>
      <c r="CSA34" s="497"/>
      <c r="CSB34" s="497"/>
      <c r="CSC34" s="497"/>
      <c r="CSD34" s="497"/>
      <c r="CSE34" s="497"/>
      <c r="CSF34" s="497"/>
      <c r="CSG34" s="497"/>
      <c r="CSH34" s="497"/>
      <c r="CSI34" s="497"/>
      <c r="CSJ34" s="497"/>
      <c r="CSK34" s="497"/>
      <c r="CSL34" s="497"/>
      <c r="CSM34" s="497"/>
      <c r="CSN34" s="497"/>
      <c r="CSO34" s="497"/>
      <c r="CSP34" s="497"/>
      <c r="CSQ34" s="497"/>
      <c r="CSR34" s="497"/>
      <c r="CSS34" s="497"/>
      <c r="CST34" s="497"/>
      <c r="CSU34" s="497"/>
      <c r="CSV34" s="497"/>
      <c r="CSW34" s="497"/>
      <c r="CSX34" s="497"/>
      <c r="CSY34" s="497"/>
      <c r="CSZ34" s="497"/>
      <c r="CTA34" s="497"/>
      <c r="CTB34" s="497"/>
      <c r="CTC34" s="497"/>
      <c r="CTD34" s="497"/>
      <c r="CTE34" s="497"/>
      <c r="CTF34" s="497"/>
      <c r="CTG34" s="497"/>
      <c r="CTH34" s="497"/>
      <c r="CTI34" s="497"/>
      <c r="CTJ34" s="497"/>
      <c r="CTK34" s="497"/>
      <c r="CTL34" s="497"/>
      <c r="CTM34" s="497"/>
      <c r="CTN34" s="497"/>
      <c r="CTO34" s="497"/>
      <c r="CTP34" s="497"/>
      <c r="CTQ34" s="497"/>
      <c r="CTR34" s="497"/>
      <c r="CTS34" s="497"/>
      <c r="CTT34" s="497"/>
      <c r="CTU34" s="497"/>
      <c r="CTV34" s="497"/>
      <c r="CTW34" s="497"/>
      <c r="CTX34" s="497"/>
      <c r="CTY34" s="497"/>
      <c r="CTZ34" s="497"/>
      <c r="CUA34" s="497"/>
      <c r="CUB34" s="497"/>
      <c r="CUC34" s="497"/>
      <c r="CUD34" s="497"/>
      <c r="CUE34" s="497"/>
      <c r="CUF34" s="497"/>
      <c r="CUG34" s="497"/>
      <c r="CUH34" s="497"/>
      <c r="CUI34" s="497"/>
      <c r="CUJ34" s="497"/>
      <c r="CUK34" s="497"/>
      <c r="CUL34" s="497"/>
      <c r="CUM34" s="497"/>
      <c r="CUN34" s="497"/>
      <c r="CUO34" s="497"/>
      <c r="CUP34" s="497"/>
      <c r="CUQ34" s="497"/>
      <c r="CUR34" s="497"/>
      <c r="CUS34" s="497"/>
      <c r="CUT34" s="497"/>
      <c r="CUU34" s="497"/>
      <c r="CUV34" s="497"/>
      <c r="CUW34" s="497"/>
      <c r="CUX34" s="497"/>
      <c r="CUY34" s="497"/>
      <c r="CUZ34" s="497"/>
      <c r="CVA34" s="497"/>
      <c r="CVB34" s="497"/>
      <c r="CVC34" s="497"/>
      <c r="CVD34" s="497"/>
      <c r="CVE34" s="497"/>
      <c r="CVF34" s="497"/>
      <c r="CVG34" s="497"/>
      <c r="CVH34" s="497"/>
      <c r="CVI34" s="497"/>
      <c r="CVJ34" s="497"/>
      <c r="CVK34" s="497"/>
      <c r="CVL34" s="497"/>
      <c r="CVM34" s="497"/>
      <c r="CVN34" s="497"/>
      <c r="CVO34" s="497"/>
      <c r="CVP34" s="497"/>
      <c r="CVQ34" s="497"/>
      <c r="CVR34" s="497"/>
      <c r="CVS34" s="497"/>
      <c r="CVT34" s="497"/>
      <c r="CVU34" s="497"/>
      <c r="CVV34" s="497"/>
      <c r="CVW34" s="497"/>
      <c r="CVX34" s="497"/>
      <c r="CVY34" s="497"/>
      <c r="CVZ34" s="497"/>
      <c r="CWA34" s="497"/>
      <c r="CWB34" s="497"/>
      <c r="CWC34" s="497"/>
      <c r="CWD34" s="497"/>
      <c r="CWE34" s="497"/>
      <c r="CWF34" s="497"/>
      <c r="CWG34" s="497"/>
      <c r="CWH34" s="497"/>
      <c r="CWI34" s="497"/>
      <c r="CWJ34" s="497"/>
      <c r="CWK34" s="497"/>
      <c r="CWL34" s="497"/>
      <c r="CWM34" s="497"/>
      <c r="CWN34" s="497"/>
      <c r="CWO34" s="497"/>
      <c r="CWP34" s="497"/>
      <c r="CWQ34" s="497"/>
      <c r="CWR34" s="497"/>
      <c r="CWS34" s="497"/>
      <c r="CWT34" s="497"/>
      <c r="CWU34" s="497"/>
      <c r="CWV34" s="497"/>
      <c r="CWW34" s="497"/>
      <c r="CWX34" s="497"/>
      <c r="CWY34" s="497"/>
      <c r="CWZ34" s="497"/>
      <c r="CXA34" s="497"/>
      <c r="CXB34" s="497"/>
      <c r="CXC34" s="497"/>
      <c r="CXD34" s="497"/>
      <c r="CXE34" s="497"/>
      <c r="CXF34" s="497"/>
      <c r="CXG34" s="497"/>
      <c r="CXH34" s="497"/>
      <c r="CXI34" s="497"/>
      <c r="CXJ34" s="497"/>
      <c r="CXK34" s="497"/>
      <c r="CXL34" s="497"/>
      <c r="CXM34" s="497"/>
      <c r="CXN34" s="497"/>
      <c r="CXO34" s="497"/>
      <c r="CXP34" s="497"/>
      <c r="CXQ34" s="497"/>
      <c r="CXR34" s="497"/>
      <c r="CXS34" s="497"/>
      <c r="CXT34" s="497"/>
      <c r="CXU34" s="497"/>
      <c r="CXV34" s="497"/>
      <c r="CXW34" s="497"/>
      <c r="CXX34" s="497"/>
      <c r="CXY34" s="497"/>
      <c r="CXZ34" s="497"/>
      <c r="CYA34" s="497"/>
      <c r="CYB34" s="497"/>
      <c r="CYC34" s="497"/>
      <c r="CYD34" s="497"/>
      <c r="CYE34" s="497"/>
      <c r="CYF34" s="497"/>
      <c r="CYG34" s="497"/>
      <c r="CYH34" s="497"/>
      <c r="CYI34" s="497"/>
      <c r="CYJ34" s="497"/>
      <c r="CYK34" s="497"/>
      <c r="CYL34" s="497"/>
      <c r="CYM34" s="497"/>
      <c r="CYN34" s="497"/>
      <c r="CYO34" s="497"/>
      <c r="CYP34" s="497"/>
      <c r="CYQ34" s="497"/>
      <c r="CYR34" s="497"/>
      <c r="CYS34" s="497"/>
      <c r="CYT34" s="497"/>
      <c r="CYU34" s="497"/>
      <c r="CYV34" s="497"/>
      <c r="CYW34" s="497"/>
      <c r="CYX34" s="497"/>
      <c r="CYY34" s="497"/>
      <c r="CYZ34" s="497"/>
      <c r="CZA34" s="497"/>
      <c r="CZB34" s="497"/>
      <c r="CZC34" s="497"/>
      <c r="CZD34" s="497"/>
      <c r="CZE34" s="497"/>
      <c r="CZF34" s="497"/>
      <c r="CZG34" s="497"/>
      <c r="CZH34" s="497"/>
      <c r="CZI34" s="497"/>
      <c r="CZJ34" s="497"/>
      <c r="CZK34" s="497"/>
      <c r="CZL34" s="497"/>
      <c r="CZM34" s="497"/>
      <c r="CZN34" s="497"/>
      <c r="CZO34" s="497"/>
      <c r="CZP34" s="497"/>
      <c r="CZQ34" s="497"/>
      <c r="CZR34" s="497"/>
      <c r="CZS34" s="497"/>
      <c r="CZT34" s="497"/>
      <c r="CZU34" s="497"/>
      <c r="CZV34" s="497"/>
      <c r="CZW34" s="497"/>
      <c r="CZX34" s="497"/>
      <c r="CZY34" s="497"/>
      <c r="CZZ34" s="497"/>
      <c r="DAA34" s="497"/>
      <c r="DAB34" s="497"/>
      <c r="DAC34" s="497"/>
      <c r="DAD34" s="497"/>
      <c r="DAE34" s="497"/>
      <c r="DAF34" s="497"/>
      <c r="DAG34" s="497"/>
      <c r="DAH34" s="497"/>
      <c r="DAI34" s="497"/>
      <c r="DAJ34" s="497"/>
      <c r="DAK34" s="497"/>
      <c r="DAL34" s="497"/>
      <c r="DAM34" s="497"/>
      <c r="DAN34" s="497"/>
      <c r="DAO34" s="497"/>
      <c r="DAP34" s="497"/>
      <c r="DAQ34" s="497"/>
      <c r="DAR34" s="497"/>
      <c r="DAS34" s="497"/>
      <c r="DAT34" s="497"/>
      <c r="DAU34" s="497"/>
      <c r="DAV34" s="497"/>
      <c r="DAW34" s="497"/>
      <c r="DAX34" s="497"/>
      <c r="DAY34" s="497"/>
      <c r="DAZ34" s="497"/>
      <c r="DBA34" s="497"/>
      <c r="DBB34" s="497"/>
      <c r="DBC34" s="497"/>
      <c r="DBD34" s="497"/>
      <c r="DBE34" s="497"/>
      <c r="DBF34" s="497"/>
      <c r="DBG34" s="497"/>
      <c r="DBH34" s="497"/>
      <c r="DBI34" s="497"/>
      <c r="DBJ34" s="497"/>
      <c r="DBK34" s="497"/>
      <c r="DBL34" s="497"/>
      <c r="DBM34" s="497"/>
      <c r="DBN34" s="497"/>
      <c r="DBO34" s="497"/>
      <c r="DBP34" s="497"/>
      <c r="DBQ34" s="497"/>
      <c r="DBR34" s="497"/>
      <c r="DBS34" s="497"/>
      <c r="DBT34" s="497"/>
      <c r="DBU34" s="497"/>
      <c r="DBV34" s="497"/>
      <c r="DBW34" s="497"/>
      <c r="DBX34" s="497"/>
      <c r="DBY34" s="497"/>
      <c r="DBZ34" s="497"/>
      <c r="DCA34" s="497"/>
      <c r="DCB34" s="497"/>
      <c r="DCC34" s="497"/>
      <c r="DCD34" s="497"/>
      <c r="DCE34" s="497"/>
      <c r="DCF34" s="497"/>
      <c r="DCG34" s="497"/>
      <c r="DCH34" s="497"/>
      <c r="DCI34" s="497"/>
      <c r="DCJ34" s="497"/>
      <c r="DCK34" s="497"/>
      <c r="DCL34" s="497"/>
      <c r="DCM34" s="497"/>
      <c r="DCN34" s="497"/>
      <c r="DCO34" s="497"/>
      <c r="DCP34" s="497"/>
      <c r="DCQ34" s="497"/>
      <c r="DCR34" s="497"/>
      <c r="DCS34" s="497"/>
      <c r="DCT34" s="497"/>
      <c r="DCU34" s="497"/>
      <c r="DCV34" s="497"/>
      <c r="DCW34" s="497"/>
      <c r="DCX34" s="497"/>
      <c r="DCY34" s="497"/>
      <c r="DCZ34" s="497"/>
      <c r="DDA34" s="497"/>
      <c r="DDB34" s="497"/>
      <c r="DDC34" s="497"/>
      <c r="DDD34" s="497"/>
      <c r="DDE34" s="497"/>
      <c r="DDF34" s="497"/>
      <c r="DDG34" s="497"/>
      <c r="DDH34" s="497"/>
      <c r="DDI34" s="497"/>
      <c r="DDJ34" s="497"/>
      <c r="DDK34" s="497"/>
      <c r="DDL34" s="497"/>
      <c r="DDM34" s="497"/>
      <c r="DDN34" s="497"/>
      <c r="DDO34" s="497"/>
      <c r="DDP34" s="497"/>
      <c r="DDQ34" s="497"/>
      <c r="DDR34" s="497"/>
      <c r="DDS34" s="497"/>
      <c r="DDT34" s="497"/>
      <c r="DDU34" s="497"/>
      <c r="DDV34" s="497"/>
      <c r="DDW34" s="497"/>
      <c r="DDX34" s="497"/>
      <c r="DDY34" s="497"/>
      <c r="DDZ34" s="497"/>
      <c r="DEA34" s="497"/>
      <c r="DEB34" s="497"/>
      <c r="DEC34" s="497"/>
      <c r="DED34" s="497"/>
      <c r="DEE34" s="497"/>
      <c r="DEF34" s="497"/>
      <c r="DEG34" s="497"/>
      <c r="DEH34" s="497"/>
      <c r="DEI34" s="497"/>
      <c r="DEJ34" s="497"/>
      <c r="DEK34" s="497"/>
      <c r="DEL34" s="497"/>
      <c r="DEM34" s="497"/>
      <c r="DEN34" s="497"/>
      <c r="DEO34" s="497"/>
      <c r="DEP34" s="497"/>
      <c r="DEQ34" s="497"/>
      <c r="DER34" s="497"/>
      <c r="DES34" s="497"/>
      <c r="DET34" s="497"/>
      <c r="DEU34" s="497"/>
      <c r="DEV34" s="497"/>
      <c r="DEW34" s="497"/>
      <c r="DEX34" s="497"/>
      <c r="DEY34" s="497"/>
      <c r="DEZ34" s="497"/>
      <c r="DFA34" s="497"/>
      <c r="DFB34" s="497"/>
      <c r="DFC34" s="497"/>
      <c r="DFD34" s="497"/>
      <c r="DFE34" s="497"/>
      <c r="DFF34" s="497"/>
      <c r="DFG34" s="497"/>
      <c r="DFH34" s="497"/>
      <c r="DFI34" s="497"/>
      <c r="DFJ34" s="497"/>
      <c r="DFK34" s="497"/>
      <c r="DFL34" s="497"/>
      <c r="DFM34" s="497"/>
      <c r="DFN34" s="497"/>
      <c r="DFO34" s="497"/>
      <c r="DFP34" s="497"/>
      <c r="DFQ34" s="497"/>
      <c r="DFR34" s="497"/>
      <c r="DFS34" s="497"/>
      <c r="DFT34" s="497"/>
      <c r="DFU34" s="497"/>
      <c r="DFV34" s="497"/>
      <c r="DFW34" s="497"/>
      <c r="DFX34" s="497"/>
      <c r="DFY34" s="497"/>
      <c r="DFZ34" s="497"/>
      <c r="DGA34" s="497"/>
      <c r="DGB34" s="497"/>
      <c r="DGC34" s="497"/>
      <c r="DGD34" s="497"/>
      <c r="DGE34" s="497"/>
      <c r="DGF34" s="497"/>
      <c r="DGG34" s="497"/>
      <c r="DGH34" s="497"/>
      <c r="DGI34" s="497"/>
      <c r="DGJ34" s="497"/>
      <c r="DGK34" s="497"/>
      <c r="DGL34" s="497"/>
      <c r="DGM34" s="497"/>
      <c r="DGN34" s="497"/>
      <c r="DGO34" s="497"/>
      <c r="DGP34" s="497"/>
      <c r="DGQ34" s="497"/>
      <c r="DGR34" s="497"/>
      <c r="DGS34" s="497"/>
      <c r="DGT34" s="497"/>
      <c r="DGU34" s="497"/>
      <c r="DGV34" s="497"/>
      <c r="DGW34" s="497"/>
      <c r="DGX34" s="497"/>
      <c r="DGY34" s="497"/>
      <c r="DGZ34" s="497"/>
      <c r="DHA34" s="497"/>
      <c r="DHB34" s="497"/>
      <c r="DHC34" s="497"/>
      <c r="DHD34" s="497"/>
      <c r="DHE34" s="497"/>
      <c r="DHF34" s="497"/>
      <c r="DHG34" s="497"/>
      <c r="DHH34" s="497"/>
      <c r="DHI34" s="497"/>
      <c r="DHJ34" s="497"/>
      <c r="DHK34" s="497"/>
      <c r="DHL34" s="497"/>
      <c r="DHM34" s="497"/>
      <c r="DHN34" s="497"/>
      <c r="DHO34" s="497"/>
      <c r="DHP34" s="497"/>
      <c r="DHQ34" s="497"/>
      <c r="DHR34" s="497"/>
      <c r="DHS34" s="497"/>
      <c r="DHT34" s="497"/>
      <c r="DHU34" s="497"/>
      <c r="DHV34" s="497"/>
      <c r="DHW34" s="497"/>
      <c r="DHX34" s="497"/>
      <c r="DHY34" s="497"/>
      <c r="DHZ34" s="497"/>
      <c r="DIA34" s="497"/>
      <c r="DIB34" s="497"/>
      <c r="DIC34" s="497"/>
      <c r="DID34" s="497"/>
      <c r="DIE34" s="497"/>
      <c r="DIF34" s="497"/>
      <c r="DIG34" s="497"/>
      <c r="DIH34" s="497"/>
      <c r="DII34" s="497"/>
      <c r="DIJ34" s="497"/>
      <c r="DIK34" s="497"/>
      <c r="DIL34" s="497"/>
      <c r="DIM34" s="497"/>
      <c r="DIN34" s="497"/>
      <c r="DIO34" s="497"/>
      <c r="DIP34" s="497"/>
      <c r="DIQ34" s="497"/>
      <c r="DIR34" s="497"/>
      <c r="DIS34" s="497"/>
      <c r="DIT34" s="497"/>
      <c r="DIU34" s="497"/>
      <c r="DIV34" s="497"/>
      <c r="DIW34" s="497"/>
      <c r="DIX34" s="497"/>
      <c r="DIY34" s="497"/>
      <c r="DIZ34" s="497"/>
      <c r="DJA34" s="497"/>
      <c r="DJB34" s="497"/>
      <c r="DJC34" s="497"/>
      <c r="DJD34" s="497"/>
      <c r="DJE34" s="497"/>
      <c r="DJF34" s="497"/>
      <c r="DJG34" s="497"/>
      <c r="DJH34" s="497"/>
      <c r="DJI34" s="497"/>
      <c r="DJJ34" s="497"/>
      <c r="DJK34" s="497"/>
      <c r="DJL34" s="497"/>
      <c r="DJM34" s="497"/>
      <c r="DJN34" s="497"/>
      <c r="DJO34" s="497"/>
      <c r="DJP34" s="497"/>
      <c r="DJQ34" s="497"/>
      <c r="DJR34" s="497"/>
      <c r="DJS34" s="497"/>
      <c r="DJT34" s="497"/>
      <c r="DJU34" s="497"/>
      <c r="DJV34" s="497"/>
      <c r="DJW34" s="497"/>
      <c r="DJX34" s="497"/>
      <c r="DJY34" s="497"/>
      <c r="DJZ34" s="497"/>
      <c r="DKA34" s="497"/>
      <c r="DKB34" s="497"/>
      <c r="DKC34" s="497"/>
      <c r="DKD34" s="497"/>
      <c r="DKE34" s="497"/>
      <c r="DKF34" s="497"/>
      <c r="DKG34" s="497"/>
      <c r="DKH34" s="497"/>
      <c r="DKI34" s="497"/>
      <c r="DKJ34" s="497"/>
      <c r="DKK34" s="497"/>
      <c r="DKL34" s="497"/>
      <c r="DKM34" s="497"/>
      <c r="DKN34" s="497"/>
      <c r="DKO34" s="497"/>
      <c r="DKP34" s="497"/>
      <c r="DKQ34" s="497"/>
      <c r="DKR34" s="497"/>
      <c r="DKS34" s="497"/>
      <c r="DKT34" s="497"/>
      <c r="DKU34" s="497"/>
      <c r="DKV34" s="497"/>
      <c r="DKW34" s="497"/>
      <c r="DKX34" s="497"/>
      <c r="DKY34" s="497"/>
      <c r="DKZ34" s="497"/>
      <c r="DLA34" s="497"/>
      <c r="DLB34" s="497"/>
      <c r="DLC34" s="497"/>
      <c r="DLD34" s="497"/>
      <c r="DLE34" s="497"/>
      <c r="DLF34" s="497"/>
      <c r="DLG34" s="497"/>
      <c r="DLH34" s="497"/>
      <c r="DLI34" s="497"/>
      <c r="DLJ34" s="497"/>
      <c r="DLK34" s="497"/>
      <c r="DLL34" s="497"/>
      <c r="DLM34" s="497"/>
      <c r="DLN34" s="497"/>
      <c r="DLO34" s="497"/>
      <c r="DLP34" s="497"/>
      <c r="DLQ34" s="497"/>
      <c r="DLR34" s="497"/>
      <c r="DLS34" s="497"/>
      <c r="DLT34" s="497"/>
      <c r="DLU34" s="497"/>
      <c r="DLV34" s="497"/>
      <c r="DLW34" s="497"/>
      <c r="DLX34" s="497"/>
      <c r="DLY34" s="497"/>
      <c r="DLZ34" s="497"/>
      <c r="DMA34" s="497"/>
      <c r="DMB34" s="497"/>
      <c r="DMC34" s="497"/>
      <c r="DMD34" s="497"/>
      <c r="DME34" s="497"/>
      <c r="DMF34" s="497"/>
      <c r="DMG34" s="497"/>
      <c r="DMH34" s="497"/>
      <c r="DMI34" s="497"/>
      <c r="DMJ34" s="497"/>
      <c r="DMK34" s="497"/>
      <c r="DML34" s="497"/>
      <c r="DMM34" s="497"/>
      <c r="DMN34" s="497"/>
      <c r="DMO34" s="497"/>
      <c r="DMP34" s="497"/>
      <c r="DMQ34" s="497"/>
      <c r="DMR34" s="497"/>
      <c r="DMS34" s="497"/>
      <c r="DMT34" s="497"/>
      <c r="DMU34" s="497"/>
      <c r="DMV34" s="497"/>
      <c r="DMW34" s="497"/>
      <c r="DMX34" s="497"/>
      <c r="DMY34" s="497"/>
      <c r="DMZ34" s="497"/>
      <c r="DNA34" s="497"/>
      <c r="DNB34" s="497"/>
      <c r="DNC34" s="497"/>
      <c r="DND34" s="497"/>
      <c r="DNE34" s="497"/>
      <c r="DNF34" s="497"/>
      <c r="DNG34" s="497"/>
      <c r="DNH34" s="497"/>
      <c r="DNI34" s="497"/>
      <c r="DNJ34" s="497"/>
      <c r="DNK34" s="497"/>
      <c r="DNL34" s="497"/>
      <c r="DNM34" s="497"/>
      <c r="DNN34" s="497"/>
      <c r="DNO34" s="497"/>
      <c r="DNP34" s="497"/>
      <c r="DNQ34" s="497"/>
      <c r="DNR34" s="497"/>
      <c r="DNS34" s="497"/>
      <c r="DNT34" s="497"/>
      <c r="DNU34" s="497"/>
      <c r="DNV34" s="497"/>
      <c r="DNW34" s="497"/>
      <c r="DNX34" s="497"/>
      <c r="DNY34" s="497"/>
      <c r="DNZ34" s="497"/>
      <c r="DOA34" s="497"/>
      <c r="DOB34" s="497"/>
      <c r="DOC34" s="497"/>
      <c r="DOD34" s="497"/>
      <c r="DOE34" s="497"/>
      <c r="DOF34" s="497"/>
      <c r="DOG34" s="497"/>
      <c r="DOH34" s="497"/>
      <c r="DOI34" s="497"/>
      <c r="DOJ34" s="497"/>
      <c r="DOK34" s="497"/>
      <c r="DOL34" s="497"/>
      <c r="DOM34" s="497"/>
      <c r="DON34" s="497"/>
      <c r="DOO34" s="497"/>
      <c r="DOP34" s="497"/>
      <c r="DOQ34" s="497"/>
      <c r="DOR34" s="497"/>
      <c r="DOS34" s="497"/>
      <c r="DOT34" s="497"/>
      <c r="DOU34" s="497"/>
      <c r="DOV34" s="497"/>
      <c r="DOW34" s="497"/>
      <c r="DOX34" s="497"/>
      <c r="DOY34" s="497"/>
      <c r="DOZ34" s="497"/>
      <c r="DPA34" s="497"/>
      <c r="DPB34" s="497"/>
      <c r="DPC34" s="497"/>
      <c r="DPD34" s="497"/>
      <c r="DPE34" s="497"/>
      <c r="DPF34" s="497"/>
      <c r="DPG34" s="497"/>
      <c r="DPH34" s="497"/>
      <c r="DPI34" s="497"/>
      <c r="DPJ34" s="497"/>
      <c r="DPK34" s="497"/>
      <c r="DPL34" s="497"/>
      <c r="DPM34" s="497"/>
      <c r="DPN34" s="497"/>
      <c r="DPO34" s="497"/>
      <c r="DPP34" s="497"/>
      <c r="DPQ34" s="497"/>
      <c r="DPR34" s="497"/>
      <c r="DPS34" s="497"/>
      <c r="DPT34" s="497"/>
      <c r="DPU34" s="497"/>
      <c r="DPV34" s="497"/>
      <c r="DPW34" s="497"/>
      <c r="DPX34" s="497"/>
      <c r="DPY34" s="497"/>
      <c r="DPZ34" s="497"/>
      <c r="DQA34" s="497"/>
      <c r="DQB34" s="497"/>
      <c r="DQC34" s="497"/>
      <c r="DQD34" s="497"/>
      <c r="DQE34" s="497"/>
      <c r="DQF34" s="497"/>
      <c r="DQG34" s="497"/>
      <c r="DQH34" s="497"/>
      <c r="DQI34" s="497"/>
      <c r="DQJ34" s="497"/>
      <c r="DQK34" s="497"/>
      <c r="DQL34" s="497"/>
      <c r="DQM34" s="497"/>
      <c r="DQN34" s="497"/>
      <c r="DQO34" s="497"/>
      <c r="DQP34" s="497"/>
      <c r="DQQ34" s="497"/>
      <c r="DQR34" s="497"/>
      <c r="DQS34" s="497"/>
      <c r="DQT34" s="497"/>
      <c r="DQU34" s="497"/>
      <c r="DQV34" s="497"/>
      <c r="DQW34" s="497"/>
      <c r="DQX34" s="497"/>
      <c r="DQY34" s="497"/>
      <c r="DQZ34" s="497"/>
      <c r="DRA34" s="497"/>
      <c r="DRB34" s="497"/>
      <c r="DRC34" s="497"/>
      <c r="DRD34" s="497"/>
      <c r="DRE34" s="497"/>
      <c r="DRF34" s="497"/>
      <c r="DRG34" s="497"/>
      <c r="DRH34" s="497"/>
      <c r="DRI34" s="497"/>
      <c r="DRJ34" s="497"/>
      <c r="DRK34" s="497"/>
      <c r="DRL34" s="497"/>
      <c r="DRM34" s="497"/>
      <c r="DRN34" s="497"/>
      <c r="DRO34" s="497"/>
      <c r="DRP34" s="497"/>
      <c r="DRQ34" s="497"/>
      <c r="DRR34" s="497"/>
      <c r="DRS34" s="497"/>
      <c r="DRT34" s="497"/>
      <c r="DRU34" s="497"/>
      <c r="DRV34" s="497"/>
      <c r="DRW34" s="497"/>
      <c r="DRX34" s="497"/>
      <c r="DRY34" s="497"/>
      <c r="DRZ34" s="497"/>
      <c r="DSA34" s="497"/>
      <c r="DSB34" s="497"/>
      <c r="DSC34" s="497"/>
      <c r="DSD34" s="497"/>
      <c r="DSE34" s="497"/>
      <c r="DSF34" s="497"/>
      <c r="DSG34" s="497"/>
      <c r="DSH34" s="497"/>
      <c r="DSI34" s="497"/>
      <c r="DSJ34" s="497"/>
      <c r="DSK34" s="497"/>
      <c r="DSL34" s="497"/>
      <c r="DSM34" s="497"/>
      <c r="DSN34" s="497"/>
      <c r="DSO34" s="497"/>
      <c r="DSP34" s="497"/>
      <c r="DSQ34" s="497"/>
      <c r="DSR34" s="497"/>
      <c r="DSS34" s="497"/>
      <c r="DST34" s="497"/>
      <c r="DSU34" s="497"/>
      <c r="DSV34" s="497"/>
      <c r="DSW34" s="497"/>
      <c r="DSX34" s="497"/>
      <c r="DSY34" s="497"/>
      <c r="DSZ34" s="497"/>
      <c r="DTA34" s="497"/>
      <c r="DTB34" s="497"/>
      <c r="DTC34" s="497"/>
      <c r="DTD34" s="497"/>
      <c r="DTE34" s="497"/>
      <c r="DTF34" s="497"/>
      <c r="DTG34" s="497"/>
      <c r="DTH34" s="497"/>
      <c r="DTI34" s="497"/>
      <c r="DTJ34" s="497"/>
      <c r="DTK34" s="497"/>
      <c r="DTL34" s="497"/>
      <c r="DTM34" s="497"/>
      <c r="DTN34" s="497"/>
      <c r="DTO34" s="497"/>
      <c r="DTP34" s="497"/>
      <c r="DTQ34" s="497"/>
      <c r="DTR34" s="497"/>
      <c r="DTS34" s="497"/>
      <c r="DTT34" s="497"/>
      <c r="DTU34" s="497"/>
      <c r="DTV34" s="497"/>
      <c r="DTW34" s="497"/>
      <c r="DTX34" s="497"/>
      <c r="DTY34" s="497"/>
      <c r="DTZ34" s="497"/>
      <c r="DUA34" s="497"/>
      <c r="DUB34" s="497"/>
      <c r="DUC34" s="497"/>
      <c r="DUD34" s="497"/>
      <c r="DUE34" s="497"/>
      <c r="DUF34" s="497"/>
      <c r="DUG34" s="497"/>
      <c r="DUH34" s="497"/>
      <c r="DUI34" s="497"/>
      <c r="DUJ34" s="497"/>
      <c r="DUK34" s="497"/>
      <c r="DUL34" s="497"/>
      <c r="DUM34" s="497"/>
      <c r="DUN34" s="497"/>
      <c r="DUO34" s="497"/>
      <c r="DUP34" s="497"/>
      <c r="DUQ34" s="497"/>
      <c r="DUR34" s="497"/>
      <c r="DUS34" s="497"/>
      <c r="DUT34" s="497"/>
      <c r="DUU34" s="497"/>
      <c r="DUV34" s="497"/>
      <c r="DUW34" s="497"/>
      <c r="DUX34" s="497"/>
      <c r="DUY34" s="497"/>
      <c r="DUZ34" s="497"/>
      <c r="DVA34" s="497"/>
      <c r="DVB34" s="497"/>
      <c r="DVC34" s="497"/>
      <c r="DVD34" s="497"/>
      <c r="DVE34" s="497"/>
      <c r="DVF34" s="497"/>
      <c r="DVG34" s="497"/>
      <c r="DVH34" s="497"/>
      <c r="DVI34" s="497"/>
      <c r="DVJ34" s="497"/>
      <c r="DVK34" s="497"/>
      <c r="DVL34" s="497"/>
      <c r="DVM34" s="497"/>
      <c r="DVN34" s="497"/>
      <c r="DVO34" s="497"/>
      <c r="DVP34" s="497"/>
      <c r="DVQ34" s="497"/>
      <c r="DVR34" s="497"/>
      <c r="DVS34" s="497"/>
      <c r="DVT34" s="497"/>
      <c r="DVU34" s="497"/>
      <c r="DVV34" s="497"/>
      <c r="DVW34" s="497"/>
      <c r="DVX34" s="497"/>
      <c r="DVY34" s="497"/>
      <c r="DVZ34" s="497"/>
      <c r="DWA34" s="497"/>
      <c r="DWB34" s="497"/>
      <c r="DWC34" s="497"/>
      <c r="DWD34" s="497"/>
      <c r="DWE34" s="497"/>
      <c r="DWF34" s="497"/>
      <c r="DWG34" s="497"/>
      <c r="DWH34" s="497"/>
      <c r="DWI34" s="497"/>
      <c r="DWJ34" s="497"/>
      <c r="DWK34" s="497"/>
      <c r="DWL34" s="497"/>
      <c r="DWM34" s="497"/>
      <c r="DWN34" s="497"/>
      <c r="DWO34" s="497"/>
      <c r="DWP34" s="497"/>
      <c r="DWQ34" s="497"/>
      <c r="DWR34" s="497"/>
      <c r="DWS34" s="497"/>
      <c r="DWT34" s="497"/>
      <c r="DWU34" s="497"/>
      <c r="DWV34" s="497"/>
      <c r="DWW34" s="497"/>
      <c r="DWX34" s="497"/>
      <c r="DWY34" s="497"/>
      <c r="DWZ34" s="497"/>
      <c r="DXA34" s="497"/>
      <c r="DXB34" s="497"/>
      <c r="DXC34" s="497"/>
      <c r="DXD34" s="497"/>
      <c r="DXE34" s="497"/>
      <c r="DXF34" s="497"/>
      <c r="DXG34" s="497"/>
      <c r="DXH34" s="497"/>
      <c r="DXI34" s="497"/>
      <c r="DXJ34" s="497"/>
      <c r="DXK34" s="497"/>
      <c r="DXL34" s="497"/>
      <c r="DXM34" s="497"/>
      <c r="DXN34" s="497"/>
      <c r="DXO34" s="497"/>
      <c r="DXP34" s="497"/>
      <c r="DXQ34" s="497"/>
      <c r="DXR34" s="497"/>
      <c r="DXS34" s="497"/>
      <c r="DXT34" s="497"/>
      <c r="DXU34" s="497"/>
      <c r="DXV34" s="497"/>
      <c r="DXW34" s="497"/>
      <c r="DXX34" s="497"/>
      <c r="DXY34" s="497"/>
      <c r="DXZ34" s="497"/>
      <c r="DYA34" s="497"/>
      <c r="DYB34" s="497"/>
      <c r="DYC34" s="497"/>
      <c r="DYD34" s="497"/>
      <c r="DYE34" s="497"/>
      <c r="DYF34" s="497"/>
      <c r="DYG34" s="497"/>
      <c r="DYH34" s="497"/>
      <c r="DYI34" s="497"/>
      <c r="DYJ34" s="497"/>
      <c r="DYK34" s="497"/>
      <c r="DYL34" s="497"/>
      <c r="DYM34" s="497"/>
      <c r="DYN34" s="497"/>
      <c r="DYO34" s="497"/>
      <c r="DYP34" s="497"/>
      <c r="DYQ34" s="497"/>
      <c r="DYR34" s="497"/>
      <c r="DYS34" s="497"/>
      <c r="DYT34" s="497"/>
      <c r="DYU34" s="497"/>
      <c r="DYV34" s="497"/>
      <c r="DYW34" s="497"/>
      <c r="DYX34" s="497"/>
      <c r="DYY34" s="497"/>
      <c r="DYZ34" s="497"/>
      <c r="DZA34" s="497"/>
      <c r="DZB34" s="497"/>
      <c r="DZC34" s="497"/>
      <c r="DZD34" s="497"/>
      <c r="DZE34" s="497"/>
      <c r="DZF34" s="497"/>
      <c r="DZG34" s="497"/>
      <c r="DZH34" s="497"/>
      <c r="DZI34" s="497"/>
      <c r="DZJ34" s="497"/>
      <c r="DZK34" s="497"/>
      <c r="DZL34" s="497"/>
      <c r="DZM34" s="497"/>
      <c r="DZN34" s="497"/>
      <c r="DZO34" s="497"/>
      <c r="DZP34" s="497"/>
      <c r="DZQ34" s="497"/>
      <c r="DZR34" s="497"/>
      <c r="DZS34" s="497"/>
      <c r="DZT34" s="497"/>
      <c r="DZU34" s="497"/>
      <c r="DZV34" s="497"/>
      <c r="DZW34" s="497"/>
      <c r="DZX34" s="497"/>
      <c r="DZY34" s="497"/>
      <c r="DZZ34" s="497"/>
      <c r="EAA34" s="497"/>
      <c r="EAB34" s="497"/>
      <c r="EAC34" s="497"/>
      <c r="EAD34" s="497"/>
      <c r="EAE34" s="497"/>
      <c r="EAF34" s="497"/>
      <c r="EAG34" s="497"/>
      <c r="EAH34" s="497"/>
      <c r="EAI34" s="497"/>
      <c r="EAJ34" s="497"/>
      <c r="EAK34" s="497"/>
      <c r="EAL34" s="497"/>
      <c r="EAM34" s="497"/>
      <c r="EAN34" s="497"/>
      <c r="EAO34" s="497"/>
      <c r="EAP34" s="497"/>
      <c r="EAQ34" s="497"/>
      <c r="EAR34" s="497"/>
      <c r="EAS34" s="497"/>
      <c r="EAT34" s="497"/>
      <c r="EAU34" s="497"/>
      <c r="EAV34" s="497"/>
      <c r="EAW34" s="497"/>
      <c r="EAX34" s="497"/>
      <c r="EAY34" s="497"/>
      <c r="EAZ34" s="497"/>
      <c r="EBA34" s="497"/>
      <c r="EBB34" s="497"/>
      <c r="EBC34" s="497"/>
      <c r="EBD34" s="497"/>
      <c r="EBE34" s="497"/>
      <c r="EBF34" s="497"/>
      <c r="EBG34" s="497"/>
      <c r="EBH34" s="497"/>
      <c r="EBI34" s="497"/>
      <c r="EBJ34" s="497"/>
      <c r="EBK34" s="497"/>
      <c r="EBL34" s="497"/>
      <c r="EBM34" s="497"/>
      <c r="EBN34" s="497"/>
      <c r="EBO34" s="497"/>
      <c r="EBP34" s="497"/>
      <c r="EBQ34" s="497"/>
      <c r="EBR34" s="497"/>
      <c r="EBS34" s="497"/>
      <c r="EBT34" s="497"/>
      <c r="EBU34" s="497"/>
      <c r="EBV34" s="497"/>
      <c r="EBW34" s="497"/>
      <c r="EBX34" s="497"/>
      <c r="EBY34" s="497"/>
      <c r="EBZ34" s="497"/>
      <c r="ECA34" s="497"/>
      <c r="ECB34" s="497"/>
      <c r="ECC34" s="497"/>
      <c r="ECD34" s="497"/>
      <c r="ECE34" s="497"/>
      <c r="ECF34" s="497"/>
      <c r="ECG34" s="497"/>
      <c r="ECH34" s="497"/>
      <c r="ECI34" s="497"/>
      <c r="ECJ34" s="497"/>
      <c r="ECK34" s="497"/>
      <c r="ECL34" s="497"/>
      <c r="ECM34" s="497"/>
      <c r="ECN34" s="497"/>
      <c r="ECO34" s="497"/>
      <c r="ECP34" s="497"/>
      <c r="ECQ34" s="497"/>
      <c r="ECR34" s="497"/>
      <c r="ECS34" s="497"/>
      <c r="ECT34" s="497"/>
      <c r="ECU34" s="497"/>
      <c r="ECV34" s="497"/>
      <c r="ECW34" s="497"/>
      <c r="ECX34" s="497"/>
      <c r="ECY34" s="497"/>
      <c r="ECZ34" s="497"/>
      <c r="EDA34" s="497"/>
      <c r="EDB34" s="497"/>
      <c r="EDC34" s="497"/>
      <c r="EDD34" s="497"/>
      <c r="EDE34" s="497"/>
      <c r="EDF34" s="497"/>
      <c r="EDG34" s="497"/>
      <c r="EDH34" s="497"/>
      <c r="EDI34" s="497"/>
      <c r="EDJ34" s="497"/>
      <c r="EDK34" s="497"/>
      <c r="EDL34" s="497"/>
      <c r="EDM34" s="497"/>
      <c r="EDN34" s="497"/>
      <c r="EDO34" s="497"/>
      <c r="EDP34" s="497"/>
      <c r="EDQ34" s="497"/>
      <c r="EDR34" s="497"/>
      <c r="EDS34" s="497"/>
      <c r="EDT34" s="497"/>
      <c r="EDU34" s="497"/>
      <c r="EDV34" s="497"/>
      <c r="EDW34" s="497"/>
      <c r="EDX34" s="497"/>
      <c r="EDY34" s="497"/>
      <c r="EDZ34" s="497"/>
      <c r="EEA34" s="497"/>
      <c r="EEB34" s="497"/>
      <c r="EEC34" s="497"/>
      <c r="EED34" s="497"/>
      <c r="EEE34" s="497"/>
      <c r="EEF34" s="497"/>
      <c r="EEG34" s="497"/>
      <c r="EEH34" s="497"/>
      <c r="EEI34" s="497"/>
      <c r="EEJ34" s="497"/>
      <c r="EEK34" s="497"/>
      <c r="EEL34" s="497"/>
      <c r="EEM34" s="497"/>
      <c r="EEN34" s="497"/>
      <c r="EEO34" s="497"/>
      <c r="EEP34" s="497"/>
      <c r="EEQ34" s="497"/>
      <c r="EER34" s="497"/>
      <c r="EES34" s="497"/>
      <c r="EET34" s="497"/>
      <c r="EEU34" s="497"/>
      <c r="EEV34" s="497"/>
      <c r="EEW34" s="497"/>
      <c r="EEX34" s="497"/>
      <c r="EEY34" s="497"/>
      <c r="EEZ34" s="497"/>
      <c r="EFA34" s="497"/>
      <c r="EFB34" s="497"/>
      <c r="EFC34" s="497"/>
      <c r="EFD34" s="497"/>
      <c r="EFE34" s="497"/>
      <c r="EFF34" s="497"/>
      <c r="EFG34" s="497"/>
      <c r="EFH34" s="497"/>
      <c r="EFI34" s="497"/>
      <c r="EFJ34" s="497"/>
      <c r="EFK34" s="497"/>
      <c r="EFL34" s="497"/>
      <c r="EFM34" s="497"/>
      <c r="EFN34" s="497"/>
      <c r="EFO34" s="497"/>
      <c r="EFP34" s="497"/>
      <c r="EFQ34" s="497"/>
      <c r="EFR34" s="497"/>
      <c r="EFS34" s="497"/>
      <c r="EFT34" s="497"/>
      <c r="EFU34" s="497"/>
      <c r="EFV34" s="497"/>
      <c r="EFW34" s="497"/>
      <c r="EFX34" s="497"/>
      <c r="EFY34" s="497"/>
      <c r="EFZ34" s="497"/>
      <c r="EGA34" s="497"/>
      <c r="EGB34" s="497"/>
      <c r="EGC34" s="497"/>
      <c r="EGD34" s="497"/>
      <c r="EGE34" s="497"/>
      <c r="EGF34" s="497"/>
      <c r="EGG34" s="497"/>
      <c r="EGH34" s="497"/>
      <c r="EGI34" s="497"/>
      <c r="EGJ34" s="497"/>
      <c r="EGK34" s="497"/>
      <c r="EGL34" s="497"/>
      <c r="EGM34" s="497"/>
      <c r="EGN34" s="497"/>
      <c r="EGO34" s="497"/>
      <c r="EGP34" s="497"/>
      <c r="EGQ34" s="497"/>
      <c r="EGR34" s="497"/>
      <c r="EGS34" s="497"/>
      <c r="EGT34" s="497"/>
      <c r="EGU34" s="497"/>
      <c r="EGV34" s="497"/>
      <c r="EGW34" s="497"/>
      <c r="EGX34" s="497"/>
      <c r="EGY34" s="497"/>
      <c r="EGZ34" s="497"/>
      <c r="EHA34" s="497"/>
      <c r="EHB34" s="497"/>
      <c r="EHC34" s="497"/>
      <c r="EHD34" s="497"/>
      <c r="EHE34" s="497"/>
      <c r="EHF34" s="497"/>
      <c r="EHG34" s="497"/>
      <c r="EHH34" s="497"/>
      <c r="EHI34" s="497"/>
      <c r="EHJ34" s="497"/>
      <c r="EHK34" s="497"/>
      <c r="EHL34" s="497"/>
      <c r="EHM34" s="497"/>
      <c r="EHN34" s="497"/>
      <c r="EHO34" s="497"/>
      <c r="EHP34" s="497"/>
      <c r="EHQ34" s="497"/>
      <c r="EHR34" s="497"/>
      <c r="EHS34" s="497"/>
      <c r="EHT34" s="497"/>
      <c r="EHU34" s="497"/>
      <c r="EHV34" s="497"/>
      <c r="EHW34" s="497"/>
      <c r="EHX34" s="497"/>
      <c r="EHY34" s="497"/>
      <c r="EHZ34" s="497"/>
      <c r="EIA34" s="497"/>
      <c r="EIB34" s="497"/>
      <c r="EIC34" s="497"/>
      <c r="EID34" s="497"/>
      <c r="EIE34" s="497"/>
      <c r="EIF34" s="497"/>
      <c r="EIG34" s="497"/>
      <c r="EIH34" s="497"/>
      <c r="EII34" s="497"/>
      <c r="EIJ34" s="497"/>
      <c r="EIK34" s="497"/>
      <c r="EIL34" s="497"/>
      <c r="EIM34" s="497"/>
      <c r="EIN34" s="497"/>
      <c r="EIO34" s="497"/>
      <c r="EIP34" s="497"/>
      <c r="EIQ34" s="497"/>
      <c r="EIR34" s="497"/>
      <c r="EIS34" s="497"/>
      <c r="EIT34" s="497"/>
      <c r="EIU34" s="497"/>
      <c r="EIV34" s="497"/>
      <c r="EIW34" s="497"/>
      <c r="EIX34" s="497"/>
      <c r="EIY34" s="497"/>
      <c r="EIZ34" s="497"/>
      <c r="EJA34" s="497"/>
      <c r="EJB34" s="497"/>
      <c r="EJC34" s="497"/>
      <c r="EJD34" s="497"/>
      <c r="EJE34" s="497"/>
      <c r="EJF34" s="497"/>
      <c r="EJG34" s="497"/>
      <c r="EJH34" s="497"/>
      <c r="EJI34" s="497"/>
      <c r="EJJ34" s="497"/>
      <c r="EJK34" s="497"/>
      <c r="EJL34" s="497"/>
      <c r="EJM34" s="497"/>
      <c r="EJN34" s="497"/>
      <c r="EJO34" s="497"/>
      <c r="EJP34" s="497"/>
      <c r="EJQ34" s="497"/>
      <c r="EJR34" s="497"/>
      <c r="EJS34" s="497"/>
      <c r="EJT34" s="497"/>
      <c r="EJU34" s="497"/>
      <c r="EJV34" s="497"/>
      <c r="EJW34" s="497"/>
      <c r="EJX34" s="497"/>
      <c r="EJY34" s="497"/>
      <c r="EJZ34" s="497"/>
      <c r="EKA34" s="497"/>
      <c r="EKB34" s="497"/>
      <c r="EKC34" s="497"/>
      <c r="EKD34" s="497"/>
      <c r="EKE34" s="497"/>
      <c r="EKF34" s="497"/>
      <c r="EKG34" s="497"/>
      <c r="EKH34" s="497"/>
      <c r="EKI34" s="497"/>
      <c r="EKJ34" s="497"/>
      <c r="EKK34" s="497"/>
      <c r="EKL34" s="497"/>
      <c r="EKM34" s="497"/>
      <c r="EKN34" s="497"/>
      <c r="EKO34" s="497"/>
      <c r="EKP34" s="497"/>
      <c r="EKQ34" s="497"/>
      <c r="EKR34" s="497"/>
      <c r="EKS34" s="497"/>
      <c r="EKT34" s="497"/>
      <c r="EKU34" s="497"/>
      <c r="EKV34" s="497"/>
      <c r="EKW34" s="497"/>
      <c r="EKX34" s="497"/>
      <c r="EKY34" s="497"/>
      <c r="EKZ34" s="497"/>
      <c r="ELA34" s="497"/>
      <c r="ELB34" s="497"/>
      <c r="ELC34" s="497"/>
      <c r="ELD34" s="497"/>
      <c r="ELE34" s="497"/>
      <c r="ELF34" s="497"/>
      <c r="ELG34" s="497"/>
      <c r="ELH34" s="497"/>
      <c r="ELI34" s="497"/>
      <c r="ELJ34" s="497"/>
      <c r="ELK34" s="497"/>
      <c r="ELL34" s="497"/>
      <c r="ELM34" s="497"/>
      <c r="ELN34" s="497"/>
      <c r="ELO34" s="497"/>
      <c r="ELP34" s="497"/>
      <c r="ELQ34" s="497"/>
      <c r="ELR34" s="497"/>
      <c r="ELS34" s="497"/>
      <c r="ELT34" s="497"/>
      <c r="ELU34" s="497"/>
      <c r="ELV34" s="497"/>
      <c r="ELW34" s="497"/>
      <c r="ELX34" s="497"/>
      <c r="ELY34" s="497"/>
      <c r="ELZ34" s="497"/>
      <c r="EMA34" s="497"/>
      <c r="EMB34" s="497"/>
      <c r="EMC34" s="497"/>
      <c r="EMD34" s="497"/>
      <c r="EME34" s="497"/>
      <c r="EMF34" s="497"/>
      <c r="EMG34" s="497"/>
      <c r="EMH34" s="497"/>
      <c r="EMI34" s="497"/>
      <c r="EMJ34" s="497"/>
      <c r="EMK34" s="497"/>
      <c r="EML34" s="497"/>
      <c r="EMM34" s="497"/>
      <c r="EMN34" s="497"/>
      <c r="EMO34" s="497"/>
      <c r="EMP34" s="497"/>
      <c r="EMQ34" s="497"/>
      <c r="EMR34" s="497"/>
      <c r="EMS34" s="497"/>
      <c r="EMT34" s="497"/>
      <c r="EMU34" s="497"/>
      <c r="EMV34" s="497"/>
      <c r="EMW34" s="497"/>
      <c r="EMX34" s="497"/>
      <c r="EMY34" s="497"/>
      <c r="EMZ34" s="497"/>
      <c r="ENA34" s="497"/>
      <c r="ENB34" s="497"/>
      <c r="ENC34" s="497"/>
      <c r="END34" s="497"/>
      <c r="ENE34" s="497"/>
      <c r="ENF34" s="497"/>
      <c r="ENG34" s="497"/>
      <c r="ENH34" s="497"/>
      <c r="ENI34" s="497"/>
      <c r="ENJ34" s="497"/>
      <c r="ENK34" s="497"/>
      <c r="ENL34" s="497"/>
      <c r="ENM34" s="497"/>
      <c r="ENN34" s="497"/>
      <c r="ENO34" s="497"/>
      <c r="ENP34" s="497"/>
      <c r="ENQ34" s="497"/>
      <c r="ENR34" s="497"/>
      <c r="ENS34" s="497"/>
      <c r="ENT34" s="497"/>
      <c r="ENU34" s="497"/>
      <c r="ENV34" s="497"/>
      <c r="ENW34" s="497"/>
      <c r="ENX34" s="497"/>
      <c r="ENY34" s="497"/>
      <c r="ENZ34" s="497"/>
      <c r="EOA34" s="497"/>
      <c r="EOB34" s="497"/>
      <c r="EOC34" s="497"/>
      <c r="EOD34" s="497"/>
      <c r="EOE34" s="497"/>
      <c r="EOF34" s="497"/>
      <c r="EOG34" s="497"/>
      <c r="EOH34" s="497"/>
      <c r="EOI34" s="497"/>
      <c r="EOJ34" s="497"/>
      <c r="EOK34" s="497"/>
      <c r="EOL34" s="497"/>
      <c r="EOM34" s="497"/>
      <c r="EON34" s="497"/>
      <c r="EOO34" s="497"/>
      <c r="EOP34" s="497"/>
      <c r="EOQ34" s="497"/>
      <c r="EOR34" s="497"/>
      <c r="EOS34" s="497"/>
      <c r="EOT34" s="497"/>
      <c r="EOU34" s="497"/>
      <c r="EOV34" s="497"/>
      <c r="EOW34" s="497"/>
      <c r="EOX34" s="497"/>
      <c r="EOY34" s="497"/>
      <c r="EOZ34" s="497"/>
      <c r="EPA34" s="497"/>
      <c r="EPB34" s="497"/>
      <c r="EPC34" s="497"/>
      <c r="EPD34" s="497"/>
      <c r="EPE34" s="497"/>
      <c r="EPF34" s="497"/>
      <c r="EPG34" s="497"/>
      <c r="EPH34" s="497"/>
      <c r="EPI34" s="497"/>
      <c r="EPJ34" s="497"/>
      <c r="EPK34" s="497"/>
      <c r="EPL34" s="497"/>
      <c r="EPM34" s="497"/>
      <c r="EPN34" s="497"/>
      <c r="EPO34" s="497"/>
      <c r="EPP34" s="497"/>
      <c r="EPQ34" s="497"/>
      <c r="EPR34" s="497"/>
      <c r="EPS34" s="497"/>
      <c r="EPT34" s="497"/>
      <c r="EPU34" s="497"/>
      <c r="EPV34" s="497"/>
      <c r="EPW34" s="497"/>
      <c r="EPX34" s="497"/>
      <c r="EPY34" s="497"/>
      <c r="EPZ34" s="497"/>
      <c r="EQA34" s="497"/>
      <c r="EQB34" s="497"/>
      <c r="EQC34" s="497"/>
      <c r="EQD34" s="497"/>
      <c r="EQE34" s="497"/>
      <c r="EQF34" s="497"/>
      <c r="EQG34" s="497"/>
      <c r="EQH34" s="497"/>
      <c r="EQI34" s="497"/>
      <c r="EQJ34" s="497"/>
      <c r="EQK34" s="497"/>
      <c r="EQL34" s="497"/>
      <c r="EQM34" s="497"/>
      <c r="EQN34" s="497"/>
      <c r="EQO34" s="497"/>
      <c r="EQP34" s="497"/>
      <c r="EQQ34" s="497"/>
      <c r="EQR34" s="497"/>
      <c r="EQS34" s="497"/>
      <c r="EQT34" s="497"/>
      <c r="EQU34" s="497"/>
      <c r="EQV34" s="497"/>
      <c r="EQW34" s="497"/>
      <c r="EQX34" s="497"/>
      <c r="EQY34" s="497"/>
      <c r="EQZ34" s="497"/>
      <c r="ERA34" s="497"/>
      <c r="ERB34" s="497"/>
      <c r="ERC34" s="497"/>
      <c r="ERD34" s="497"/>
      <c r="ERE34" s="497"/>
      <c r="ERF34" s="497"/>
      <c r="ERG34" s="497"/>
      <c r="ERH34" s="497"/>
      <c r="ERI34" s="497"/>
      <c r="ERJ34" s="497"/>
      <c r="ERK34" s="497"/>
      <c r="ERL34" s="497"/>
      <c r="ERM34" s="497"/>
      <c r="ERN34" s="497"/>
      <c r="ERO34" s="497"/>
      <c r="ERP34" s="497"/>
      <c r="ERQ34" s="497"/>
      <c r="ERR34" s="497"/>
      <c r="ERS34" s="497"/>
      <c r="ERT34" s="497"/>
      <c r="ERU34" s="497"/>
      <c r="ERV34" s="497"/>
      <c r="ERW34" s="497"/>
      <c r="ERX34" s="497"/>
      <c r="ERY34" s="497"/>
      <c r="ERZ34" s="497"/>
      <c r="ESA34" s="497"/>
      <c r="ESB34" s="497"/>
      <c r="ESC34" s="497"/>
      <c r="ESD34" s="497"/>
      <c r="ESE34" s="497"/>
      <c r="ESF34" s="497"/>
      <c r="ESG34" s="497"/>
      <c r="ESH34" s="497"/>
      <c r="ESI34" s="497"/>
      <c r="ESJ34" s="497"/>
      <c r="ESK34" s="497"/>
      <c r="ESL34" s="497"/>
      <c r="ESM34" s="497"/>
      <c r="ESN34" s="497"/>
      <c r="ESO34" s="497"/>
      <c r="ESP34" s="497"/>
      <c r="ESQ34" s="497"/>
      <c r="ESR34" s="497"/>
      <c r="ESS34" s="497"/>
      <c r="EST34" s="497"/>
      <c r="ESU34" s="497"/>
      <c r="ESV34" s="497"/>
      <c r="ESW34" s="497"/>
      <c r="ESX34" s="497"/>
      <c r="ESY34" s="497"/>
      <c r="ESZ34" s="497"/>
      <c r="ETA34" s="497"/>
      <c r="ETB34" s="497"/>
      <c r="ETC34" s="497"/>
      <c r="ETD34" s="497"/>
      <c r="ETE34" s="497"/>
      <c r="ETF34" s="497"/>
      <c r="ETG34" s="497"/>
      <c r="ETH34" s="497"/>
      <c r="ETI34" s="497"/>
      <c r="ETJ34" s="497"/>
      <c r="ETK34" s="497"/>
      <c r="ETL34" s="497"/>
      <c r="ETM34" s="497"/>
      <c r="ETN34" s="497"/>
      <c r="ETO34" s="497"/>
      <c r="ETP34" s="497"/>
      <c r="ETQ34" s="497"/>
      <c r="ETR34" s="497"/>
      <c r="ETS34" s="497"/>
      <c r="ETT34" s="497"/>
      <c r="ETU34" s="497"/>
      <c r="ETV34" s="497"/>
      <c r="ETW34" s="497"/>
      <c r="ETX34" s="497"/>
      <c r="ETY34" s="497"/>
      <c r="ETZ34" s="497"/>
      <c r="EUA34" s="497"/>
      <c r="EUB34" s="497"/>
      <c r="EUC34" s="497"/>
      <c r="EUD34" s="497"/>
      <c r="EUE34" s="497"/>
      <c r="EUF34" s="497"/>
      <c r="EUG34" s="497"/>
      <c r="EUH34" s="497"/>
      <c r="EUI34" s="497"/>
      <c r="EUJ34" s="497"/>
      <c r="EUK34" s="497"/>
      <c r="EUL34" s="497"/>
      <c r="EUM34" s="497"/>
      <c r="EUN34" s="497"/>
      <c r="EUO34" s="497"/>
      <c r="EUP34" s="497"/>
      <c r="EUQ34" s="497"/>
      <c r="EUR34" s="497"/>
      <c r="EUS34" s="497"/>
      <c r="EUT34" s="497"/>
      <c r="EUU34" s="497"/>
      <c r="EUV34" s="497"/>
      <c r="EUW34" s="497"/>
      <c r="EUX34" s="497"/>
      <c r="EUY34" s="497"/>
      <c r="EUZ34" s="497"/>
      <c r="EVA34" s="497"/>
      <c r="EVB34" s="497"/>
      <c r="EVC34" s="497"/>
      <c r="EVD34" s="497"/>
      <c r="EVE34" s="497"/>
      <c r="EVF34" s="497"/>
      <c r="EVG34" s="497"/>
      <c r="EVH34" s="497"/>
      <c r="EVI34" s="497"/>
      <c r="EVJ34" s="497"/>
      <c r="EVK34" s="497"/>
      <c r="EVL34" s="497"/>
      <c r="EVM34" s="497"/>
      <c r="EVN34" s="497"/>
      <c r="EVO34" s="497"/>
      <c r="EVP34" s="497"/>
      <c r="EVQ34" s="497"/>
      <c r="EVR34" s="497"/>
      <c r="EVS34" s="497"/>
      <c r="EVT34" s="497"/>
      <c r="EVU34" s="497"/>
      <c r="EVV34" s="497"/>
      <c r="EVW34" s="497"/>
      <c r="EVX34" s="497"/>
      <c r="EVY34" s="497"/>
      <c r="EVZ34" s="497"/>
      <c r="EWA34" s="497"/>
      <c r="EWB34" s="497"/>
      <c r="EWC34" s="497"/>
      <c r="EWD34" s="497"/>
      <c r="EWE34" s="497"/>
      <c r="EWF34" s="497"/>
      <c r="EWG34" s="497"/>
      <c r="EWH34" s="497"/>
      <c r="EWI34" s="497"/>
      <c r="EWJ34" s="497"/>
      <c r="EWK34" s="497"/>
      <c r="EWL34" s="497"/>
      <c r="EWM34" s="497"/>
      <c r="EWN34" s="497"/>
      <c r="EWO34" s="497"/>
      <c r="EWP34" s="497"/>
      <c r="EWQ34" s="497"/>
      <c r="EWR34" s="497"/>
      <c r="EWS34" s="497"/>
      <c r="EWT34" s="497"/>
      <c r="EWU34" s="497"/>
      <c r="EWV34" s="497"/>
      <c r="EWW34" s="497"/>
      <c r="EWX34" s="497"/>
      <c r="EWY34" s="497"/>
      <c r="EWZ34" s="497"/>
      <c r="EXA34" s="497"/>
      <c r="EXB34" s="497"/>
      <c r="EXC34" s="497"/>
      <c r="EXD34" s="497"/>
      <c r="EXE34" s="497"/>
      <c r="EXF34" s="497"/>
      <c r="EXG34" s="497"/>
      <c r="EXH34" s="497"/>
      <c r="EXI34" s="497"/>
      <c r="EXJ34" s="497"/>
      <c r="EXK34" s="497"/>
      <c r="EXL34" s="497"/>
      <c r="EXM34" s="497"/>
      <c r="EXN34" s="497"/>
      <c r="EXO34" s="497"/>
      <c r="EXP34" s="497"/>
      <c r="EXQ34" s="497"/>
      <c r="EXR34" s="497"/>
      <c r="EXS34" s="497"/>
      <c r="EXT34" s="497"/>
      <c r="EXU34" s="497"/>
      <c r="EXV34" s="497"/>
      <c r="EXW34" s="497"/>
      <c r="EXX34" s="497"/>
      <c r="EXY34" s="497"/>
      <c r="EXZ34" s="497"/>
      <c r="EYA34" s="497"/>
      <c r="EYB34" s="497"/>
      <c r="EYC34" s="497"/>
      <c r="EYD34" s="497"/>
      <c r="EYE34" s="497"/>
      <c r="EYF34" s="497"/>
      <c r="EYG34" s="497"/>
      <c r="EYH34" s="497"/>
      <c r="EYI34" s="497"/>
      <c r="EYJ34" s="497"/>
      <c r="EYK34" s="497"/>
      <c r="EYL34" s="497"/>
      <c r="EYM34" s="497"/>
      <c r="EYN34" s="497"/>
      <c r="EYO34" s="497"/>
      <c r="EYP34" s="497"/>
      <c r="EYQ34" s="497"/>
      <c r="EYR34" s="497"/>
      <c r="EYS34" s="497"/>
      <c r="EYT34" s="497"/>
      <c r="EYU34" s="497"/>
      <c r="EYV34" s="497"/>
      <c r="EYW34" s="497"/>
      <c r="EYX34" s="497"/>
      <c r="EYY34" s="497"/>
      <c r="EYZ34" s="497"/>
      <c r="EZA34" s="497"/>
      <c r="EZB34" s="497"/>
      <c r="EZC34" s="497"/>
      <c r="EZD34" s="497"/>
      <c r="EZE34" s="497"/>
      <c r="EZF34" s="497"/>
      <c r="EZG34" s="497"/>
      <c r="EZH34" s="497"/>
      <c r="EZI34" s="497"/>
      <c r="EZJ34" s="497"/>
      <c r="EZK34" s="497"/>
      <c r="EZL34" s="497"/>
      <c r="EZM34" s="497"/>
      <c r="EZN34" s="497"/>
      <c r="EZO34" s="497"/>
      <c r="EZP34" s="497"/>
      <c r="EZQ34" s="497"/>
      <c r="EZR34" s="497"/>
      <c r="EZS34" s="497"/>
      <c r="EZT34" s="497"/>
      <c r="EZU34" s="497"/>
      <c r="EZV34" s="497"/>
      <c r="EZW34" s="497"/>
      <c r="EZX34" s="497"/>
      <c r="EZY34" s="497"/>
      <c r="EZZ34" s="497"/>
      <c r="FAA34" s="497"/>
      <c r="FAB34" s="497"/>
      <c r="FAC34" s="497"/>
      <c r="FAD34" s="497"/>
      <c r="FAE34" s="497"/>
      <c r="FAF34" s="497"/>
      <c r="FAG34" s="497"/>
      <c r="FAH34" s="497"/>
      <c r="FAI34" s="497"/>
      <c r="FAJ34" s="497"/>
      <c r="FAK34" s="497"/>
      <c r="FAL34" s="497"/>
      <c r="FAM34" s="497"/>
      <c r="FAN34" s="497"/>
      <c r="FAO34" s="497"/>
      <c r="FAP34" s="497"/>
      <c r="FAQ34" s="497"/>
      <c r="FAR34" s="497"/>
      <c r="FAS34" s="497"/>
      <c r="FAT34" s="497"/>
      <c r="FAU34" s="497"/>
      <c r="FAV34" s="497"/>
      <c r="FAW34" s="497"/>
      <c r="FAX34" s="497"/>
      <c r="FAY34" s="497"/>
      <c r="FAZ34" s="497"/>
      <c r="FBA34" s="497"/>
      <c r="FBB34" s="497"/>
      <c r="FBC34" s="497"/>
      <c r="FBD34" s="497"/>
      <c r="FBE34" s="497"/>
      <c r="FBF34" s="497"/>
      <c r="FBG34" s="497"/>
      <c r="FBH34" s="497"/>
      <c r="FBI34" s="497"/>
      <c r="FBJ34" s="497"/>
      <c r="FBK34" s="497"/>
      <c r="FBL34" s="497"/>
      <c r="FBM34" s="497"/>
      <c r="FBN34" s="497"/>
      <c r="FBO34" s="497"/>
      <c r="FBP34" s="497"/>
      <c r="FBQ34" s="497"/>
      <c r="FBR34" s="497"/>
      <c r="FBS34" s="497"/>
      <c r="FBT34" s="497"/>
      <c r="FBU34" s="497"/>
      <c r="FBV34" s="497"/>
      <c r="FBW34" s="497"/>
      <c r="FBX34" s="497"/>
      <c r="FBY34" s="497"/>
      <c r="FBZ34" s="497"/>
      <c r="FCA34" s="497"/>
      <c r="FCB34" s="497"/>
      <c r="FCC34" s="497"/>
      <c r="FCD34" s="497"/>
      <c r="FCE34" s="497"/>
      <c r="FCF34" s="497"/>
      <c r="FCG34" s="497"/>
      <c r="FCH34" s="497"/>
      <c r="FCI34" s="497"/>
      <c r="FCJ34" s="497"/>
      <c r="FCK34" s="497"/>
      <c r="FCL34" s="497"/>
      <c r="FCM34" s="497"/>
      <c r="FCN34" s="497"/>
      <c r="FCO34" s="497"/>
      <c r="FCP34" s="497"/>
      <c r="FCQ34" s="497"/>
      <c r="FCR34" s="497"/>
      <c r="FCS34" s="497"/>
      <c r="FCT34" s="497"/>
      <c r="FCU34" s="497"/>
      <c r="FCV34" s="497"/>
      <c r="FCW34" s="497"/>
      <c r="FCX34" s="497"/>
      <c r="FCY34" s="497"/>
      <c r="FCZ34" s="497"/>
      <c r="FDA34" s="497"/>
      <c r="FDB34" s="497"/>
      <c r="FDC34" s="497"/>
      <c r="FDD34" s="497"/>
      <c r="FDE34" s="497"/>
      <c r="FDF34" s="497"/>
      <c r="FDG34" s="497"/>
      <c r="FDH34" s="497"/>
      <c r="FDI34" s="497"/>
      <c r="FDJ34" s="497"/>
      <c r="FDK34" s="497"/>
      <c r="FDL34" s="497"/>
      <c r="FDM34" s="497"/>
      <c r="FDN34" s="497"/>
      <c r="FDO34" s="497"/>
      <c r="FDP34" s="497"/>
      <c r="FDQ34" s="497"/>
      <c r="FDR34" s="497"/>
      <c r="FDS34" s="497"/>
      <c r="FDT34" s="497"/>
      <c r="FDU34" s="497"/>
      <c r="FDV34" s="497"/>
      <c r="FDW34" s="497"/>
      <c r="FDX34" s="497"/>
      <c r="FDY34" s="497"/>
      <c r="FDZ34" s="497"/>
      <c r="FEA34" s="497"/>
      <c r="FEB34" s="497"/>
      <c r="FEC34" s="497"/>
      <c r="FED34" s="497"/>
      <c r="FEE34" s="497"/>
      <c r="FEF34" s="497"/>
      <c r="FEG34" s="497"/>
      <c r="FEH34" s="497"/>
      <c r="FEI34" s="497"/>
      <c r="FEJ34" s="497"/>
      <c r="FEK34" s="497"/>
      <c r="FEL34" s="497"/>
      <c r="FEM34" s="497"/>
      <c r="FEN34" s="497"/>
      <c r="FEO34" s="497"/>
      <c r="FEP34" s="497"/>
      <c r="FEQ34" s="497"/>
      <c r="FER34" s="497"/>
      <c r="FES34" s="497"/>
      <c r="FET34" s="497"/>
      <c r="FEU34" s="497"/>
      <c r="FEV34" s="497"/>
      <c r="FEW34" s="497"/>
      <c r="FEX34" s="497"/>
      <c r="FEY34" s="497"/>
      <c r="FEZ34" s="497"/>
      <c r="FFA34" s="497"/>
      <c r="FFB34" s="497"/>
      <c r="FFC34" s="497"/>
      <c r="FFD34" s="497"/>
      <c r="FFE34" s="497"/>
      <c r="FFF34" s="497"/>
      <c r="FFG34" s="497"/>
      <c r="FFH34" s="497"/>
      <c r="FFI34" s="497"/>
      <c r="FFJ34" s="497"/>
      <c r="FFK34" s="497"/>
      <c r="FFL34" s="497"/>
      <c r="FFM34" s="497"/>
      <c r="FFN34" s="497"/>
      <c r="FFO34" s="497"/>
      <c r="FFP34" s="497"/>
      <c r="FFQ34" s="497"/>
      <c r="FFR34" s="497"/>
      <c r="FFS34" s="497"/>
      <c r="FFT34" s="497"/>
      <c r="FFU34" s="497"/>
      <c r="FFV34" s="497"/>
      <c r="FFW34" s="497"/>
      <c r="FFX34" s="497"/>
      <c r="FFY34" s="497"/>
      <c r="FFZ34" s="497"/>
      <c r="FGA34" s="497"/>
      <c r="FGB34" s="497"/>
      <c r="FGC34" s="497"/>
      <c r="FGD34" s="497"/>
      <c r="FGE34" s="497"/>
      <c r="FGF34" s="497"/>
      <c r="FGG34" s="497"/>
      <c r="FGH34" s="497"/>
      <c r="FGI34" s="497"/>
      <c r="FGJ34" s="497"/>
      <c r="FGK34" s="497"/>
      <c r="FGL34" s="497"/>
      <c r="FGM34" s="497"/>
      <c r="FGN34" s="497"/>
      <c r="FGO34" s="497"/>
      <c r="FGP34" s="497"/>
      <c r="FGQ34" s="497"/>
      <c r="FGR34" s="497"/>
      <c r="FGS34" s="497"/>
      <c r="FGT34" s="497"/>
      <c r="FGU34" s="497"/>
      <c r="FGV34" s="497"/>
      <c r="FGW34" s="497"/>
      <c r="FGX34" s="497"/>
      <c r="FGY34" s="497"/>
      <c r="FGZ34" s="497"/>
      <c r="FHA34" s="497"/>
      <c r="FHB34" s="497"/>
      <c r="FHC34" s="497"/>
      <c r="FHD34" s="497"/>
      <c r="FHE34" s="497"/>
      <c r="FHF34" s="497"/>
      <c r="FHG34" s="497"/>
      <c r="FHH34" s="497"/>
      <c r="FHI34" s="497"/>
      <c r="FHJ34" s="497"/>
      <c r="FHK34" s="497"/>
      <c r="FHL34" s="497"/>
      <c r="FHM34" s="497"/>
      <c r="FHN34" s="497"/>
      <c r="FHO34" s="497"/>
      <c r="FHP34" s="497"/>
      <c r="FHQ34" s="497"/>
      <c r="FHR34" s="497"/>
      <c r="FHS34" s="497"/>
      <c r="FHT34" s="497"/>
      <c r="FHU34" s="497"/>
      <c r="FHV34" s="497"/>
      <c r="FHW34" s="497"/>
      <c r="FHX34" s="497"/>
      <c r="FHY34" s="497"/>
      <c r="FHZ34" s="497"/>
      <c r="FIA34" s="497"/>
      <c r="FIB34" s="497"/>
      <c r="FIC34" s="497"/>
      <c r="FID34" s="497"/>
      <c r="FIE34" s="497"/>
      <c r="FIF34" s="497"/>
      <c r="FIG34" s="497"/>
      <c r="FIH34" s="497"/>
      <c r="FII34" s="497"/>
      <c r="FIJ34" s="497"/>
      <c r="FIK34" s="497"/>
      <c r="FIL34" s="497"/>
      <c r="FIM34" s="497"/>
      <c r="FIN34" s="497"/>
      <c r="FIO34" s="497"/>
      <c r="FIP34" s="497"/>
      <c r="FIQ34" s="497"/>
      <c r="FIR34" s="497"/>
      <c r="FIS34" s="497"/>
      <c r="FIT34" s="497"/>
      <c r="FIU34" s="497"/>
      <c r="FIV34" s="497"/>
      <c r="FIW34" s="497"/>
      <c r="FIX34" s="497"/>
      <c r="FIY34" s="497"/>
      <c r="FIZ34" s="497"/>
      <c r="FJA34" s="497"/>
      <c r="FJB34" s="497"/>
      <c r="FJC34" s="497"/>
      <c r="FJD34" s="497"/>
      <c r="FJE34" s="497"/>
      <c r="FJF34" s="497"/>
      <c r="FJG34" s="497"/>
      <c r="FJH34" s="497"/>
      <c r="FJI34" s="497"/>
      <c r="FJJ34" s="497"/>
      <c r="FJK34" s="497"/>
      <c r="FJL34" s="497"/>
      <c r="FJM34" s="497"/>
      <c r="FJN34" s="497"/>
      <c r="FJO34" s="497"/>
      <c r="FJP34" s="497"/>
      <c r="FJQ34" s="497"/>
      <c r="FJR34" s="497"/>
      <c r="FJS34" s="497"/>
      <c r="FJT34" s="497"/>
      <c r="FJU34" s="497"/>
      <c r="FJV34" s="497"/>
      <c r="FJW34" s="497"/>
      <c r="FJX34" s="497"/>
      <c r="FJY34" s="497"/>
      <c r="FJZ34" s="497"/>
      <c r="FKA34" s="497"/>
      <c r="FKB34" s="497"/>
      <c r="FKC34" s="497"/>
      <c r="FKD34" s="497"/>
      <c r="FKE34" s="497"/>
      <c r="FKF34" s="497"/>
      <c r="FKG34" s="497"/>
      <c r="FKH34" s="497"/>
      <c r="FKI34" s="497"/>
      <c r="FKJ34" s="497"/>
      <c r="FKK34" s="497"/>
      <c r="FKL34" s="497"/>
      <c r="FKM34" s="497"/>
      <c r="FKN34" s="497"/>
      <c r="FKO34" s="497"/>
      <c r="FKP34" s="497"/>
      <c r="FKQ34" s="497"/>
      <c r="FKR34" s="497"/>
      <c r="FKS34" s="497"/>
      <c r="FKT34" s="497"/>
      <c r="FKU34" s="497"/>
      <c r="FKV34" s="497"/>
      <c r="FKW34" s="497"/>
      <c r="FKX34" s="497"/>
      <c r="FKY34" s="497"/>
      <c r="FKZ34" s="497"/>
      <c r="FLA34" s="497"/>
      <c r="FLB34" s="497"/>
      <c r="FLC34" s="497"/>
      <c r="FLD34" s="497"/>
      <c r="FLE34" s="497"/>
      <c r="FLF34" s="497"/>
      <c r="FLG34" s="497"/>
      <c r="FLH34" s="497"/>
      <c r="FLI34" s="497"/>
      <c r="FLJ34" s="497"/>
      <c r="FLK34" s="497"/>
      <c r="FLL34" s="497"/>
      <c r="FLM34" s="497"/>
      <c r="FLN34" s="497"/>
      <c r="FLO34" s="497"/>
      <c r="FLP34" s="497"/>
      <c r="FLQ34" s="497"/>
      <c r="FLR34" s="497"/>
      <c r="FLS34" s="497"/>
      <c r="FLT34" s="497"/>
      <c r="FLU34" s="497"/>
      <c r="FLV34" s="497"/>
      <c r="FLW34" s="497"/>
      <c r="FLX34" s="497"/>
      <c r="FLY34" s="497"/>
      <c r="FLZ34" s="497"/>
      <c r="FMA34" s="497"/>
      <c r="FMB34" s="497"/>
      <c r="FMC34" s="497"/>
      <c r="FMD34" s="497"/>
      <c r="FME34" s="497"/>
      <c r="FMF34" s="497"/>
      <c r="FMG34" s="497"/>
      <c r="FMH34" s="497"/>
      <c r="FMI34" s="497"/>
      <c r="FMJ34" s="497"/>
      <c r="FMK34" s="497"/>
      <c r="FML34" s="497"/>
      <c r="FMM34" s="497"/>
      <c r="FMN34" s="497"/>
      <c r="FMO34" s="497"/>
      <c r="FMP34" s="497"/>
      <c r="FMQ34" s="497"/>
      <c r="FMR34" s="497"/>
      <c r="FMS34" s="497"/>
      <c r="FMT34" s="497"/>
      <c r="FMU34" s="497"/>
      <c r="FMV34" s="497"/>
      <c r="FMW34" s="497"/>
      <c r="FMX34" s="497"/>
      <c r="FMY34" s="497"/>
      <c r="FMZ34" s="497"/>
      <c r="FNA34" s="497"/>
      <c r="FNB34" s="497"/>
      <c r="FNC34" s="497"/>
      <c r="FND34" s="497"/>
      <c r="FNE34" s="497"/>
      <c r="FNF34" s="497"/>
      <c r="FNG34" s="497"/>
      <c r="FNH34" s="497"/>
      <c r="FNI34" s="497"/>
      <c r="FNJ34" s="497"/>
      <c r="FNK34" s="497"/>
      <c r="FNL34" s="497"/>
      <c r="FNM34" s="497"/>
      <c r="FNN34" s="497"/>
      <c r="FNO34" s="497"/>
      <c r="FNP34" s="497"/>
      <c r="FNQ34" s="497"/>
      <c r="FNR34" s="497"/>
      <c r="FNS34" s="497"/>
      <c r="FNT34" s="497"/>
      <c r="FNU34" s="497"/>
      <c r="FNV34" s="497"/>
      <c r="FNW34" s="497"/>
      <c r="FNX34" s="497"/>
      <c r="FNY34" s="497"/>
      <c r="FNZ34" s="497"/>
      <c r="FOA34" s="497"/>
      <c r="FOB34" s="497"/>
      <c r="FOC34" s="497"/>
      <c r="FOD34" s="497"/>
      <c r="FOE34" s="497"/>
      <c r="FOF34" s="497"/>
      <c r="FOG34" s="497"/>
      <c r="FOH34" s="497"/>
      <c r="FOI34" s="497"/>
      <c r="FOJ34" s="497"/>
      <c r="FOK34" s="497"/>
      <c r="FOL34" s="497"/>
      <c r="FOM34" s="497"/>
      <c r="FON34" s="497"/>
      <c r="FOO34" s="497"/>
      <c r="FOP34" s="497"/>
      <c r="FOQ34" s="497"/>
      <c r="FOR34" s="497"/>
      <c r="FOS34" s="497"/>
      <c r="FOT34" s="497"/>
      <c r="FOU34" s="497"/>
      <c r="FOV34" s="497"/>
      <c r="FOW34" s="497"/>
      <c r="FOX34" s="497"/>
      <c r="FOY34" s="497"/>
      <c r="FOZ34" s="497"/>
      <c r="FPA34" s="497"/>
      <c r="FPB34" s="497"/>
      <c r="FPC34" s="497"/>
      <c r="FPD34" s="497"/>
      <c r="FPE34" s="497"/>
      <c r="FPF34" s="497"/>
      <c r="FPG34" s="497"/>
      <c r="FPH34" s="497"/>
      <c r="FPI34" s="497"/>
      <c r="FPJ34" s="497"/>
      <c r="FPK34" s="497"/>
      <c r="FPL34" s="497"/>
      <c r="FPM34" s="497"/>
      <c r="FPN34" s="497"/>
      <c r="FPO34" s="497"/>
      <c r="FPP34" s="497"/>
      <c r="FPQ34" s="497"/>
      <c r="FPR34" s="497"/>
      <c r="FPS34" s="497"/>
      <c r="FPT34" s="497"/>
      <c r="FPU34" s="497"/>
      <c r="FPV34" s="497"/>
      <c r="FPW34" s="497"/>
      <c r="FPX34" s="497"/>
      <c r="FPY34" s="497"/>
      <c r="FPZ34" s="497"/>
      <c r="FQA34" s="497"/>
      <c r="FQB34" s="497"/>
      <c r="FQC34" s="497"/>
      <c r="FQD34" s="497"/>
      <c r="FQE34" s="497"/>
      <c r="FQF34" s="497"/>
      <c r="FQG34" s="497"/>
      <c r="FQH34" s="497"/>
      <c r="FQI34" s="497"/>
      <c r="FQJ34" s="497"/>
      <c r="FQK34" s="497"/>
      <c r="FQL34" s="497"/>
      <c r="FQM34" s="497"/>
      <c r="FQN34" s="497"/>
      <c r="FQO34" s="497"/>
      <c r="FQP34" s="497"/>
      <c r="FQQ34" s="497"/>
      <c r="FQR34" s="497"/>
      <c r="FQS34" s="497"/>
      <c r="FQT34" s="497"/>
      <c r="FQU34" s="497"/>
      <c r="FQV34" s="497"/>
      <c r="FQW34" s="497"/>
      <c r="FQX34" s="497"/>
      <c r="FQY34" s="497"/>
      <c r="FQZ34" s="497"/>
      <c r="FRA34" s="497"/>
      <c r="FRB34" s="497"/>
      <c r="FRC34" s="497"/>
      <c r="FRD34" s="497"/>
      <c r="FRE34" s="497"/>
      <c r="FRF34" s="497"/>
      <c r="FRG34" s="497"/>
      <c r="FRH34" s="497"/>
      <c r="FRI34" s="497"/>
      <c r="FRJ34" s="497"/>
      <c r="FRK34" s="497"/>
      <c r="FRL34" s="497"/>
      <c r="FRM34" s="497"/>
      <c r="FRN34" s="497"/>
      <c r="FRO34" s="497"/>
      <c r="FRP34" s="497"/>
      <c r="FRQ34" s="497"/>
      <c r="FRR34" s="497"/>
      <c r="FRS34" s="497"/>
      <c r="FRT34" s="497"/>
      <c r="FRU34" s="497"/>
      <c r="FRV34" s="497"/>
      <c r="FRW34" s="497"/>
      <c r="FRX34" s="497"/>
      <c r="FRY34" s="497"/>
      <c r="FRZ34" s="497"/>
      <c r="FSA34" s="497"/>
      <c r="FSB34" s="497"/>
      <c r="FSC34" s="497"/>
      <c r="FSD34" s="497"/>
      <c r="FSE34" s="497"/>
      <c r="FSF34" s="497"/>
      <c r="FSG34" s="497"/>
      <c r="FSH34" s="497"/>
      <c r="FSI34" s="497"/>
      <c r="FSJ34" s="497"/>
      <c r="FSK34" s="497"/>
      <c r="FSL34" s="497"/>
      <c r="FSM34" s="497"/>
      <c r="FSN34" s="497"/>
      <c r="FSO34" s="497"/>
      <c r="FSP34" s="497"/>
      <c r="FSQ34" s="497"/>
      <c r="FSR34" s="497"/>
      <c r="FSS34" s="497"/>
      <c r="FST34" s="497"/>
      <c r="FSU34" s="497"/>
      <c r="FSV34" s="497"/>
      <c r="FSW34" s="497"/>
      <c r="FSX34" s="497"/>
      <c r="FSY34" s="497"/>
      <c r="FSZ34" s="497"/>
      <c r="FTA34" s="497"/>
      <c r="FTB34" s="497"/>
      <c r="FTC34" s="497"/>
      <c r="FTD34" s="497"/>
      <c r="FTE34" s="497"/>
      <c r="FTF34" s="497"/>
      <c r="FTG34" s="497"/>
      <c r="FTH34" s="497"/>
      <c r="FTI34" s="497"/>
      <c r="FTJ34" s="497"/>
      <c r="FTK34" s="497"/>
      <c r="FTL34" s="497"/>
      <c r="FTM34" s="497"/>
      <c r="FTN34" s="497"/>
      <c r="FTO34" s="497"/>
      <c r="FTP34" s="497"/>
      <c r="FTQ34" s="497"/>
      <c r="FTR34" s="497"/>
      <c r="FTS34" s="497"/>
      <c r="FTT34" s="497"/>
      <c r="FTU34" s="497"/>
      <c r="FTV34" s="497"/>
      <c r="FTW34" s="497"/>
      <c r="FTX34" s="497"/>
      <c r="FTY34" s="497"/>
      <c r="FTZ34" s="497"/>
      <c r="FUA34" s="497"/>
      <c r="FUB34" s="497"/>
      <c r="FUC34" s="497"/>
      <c r="FUD34" s="497"/>
      <c r="FUE34" s="497"/>
      <c r="FUF34" s="497"/>
      <c r="FUG34" s="497"/>
      <c r="FUH34" s="497"/>
      <c r="FUI34" s="497"/>
      <c r="FUJ34" s="497"/>
      <c r="FUK34" s="497"/>
      <c r="FUL34" s="497"/>
      <c r="FUM34" s="497"/>
      <c r="FUN34" s="497"/>
      <c r="FUO34" s="497"/>
      <c r="FUP34" s="497"/>
      <c r="FUQ34" s="497"/>
      <c r="FUR34" s="497"/>
      <c r="FUS34" s="497"/>
      <c r="FUT34" s="497"/>
      <c r="FUU34" s="497"/>
      <c r="FUV34" s="497"/>
      <c r="FUW34" s="497"/>
      <c r="FUX34" s="497"/>
      <c r="FUY34" s="497"/>
      <c r="FUZ34" s="497"/>
      <c r="FVA34" s="497"/>
      <c r="FVB34" s="497"/>
      <c r="FVC34" s="497"/>
      <c r="FVD34" s="497"/>
      <c r="FVE34" s="497"/>
      <c r="FVF34" s="497"/>
      <c r="FVG34" s="497"/>
      <c r="FVH34" s="497"/>
      <c r="FVI34" s="497"/>
      <c r="FVJ34" s="497"/>
      <c r="FVK34" s="497"/>
      <c r="FVL34" s="497"/>
      <c r="FVM34" s="497"/>
      <c r="FVN34" s="497"/>
      <c r="FVO34" s="497"/>
      <c r="FVP34" s="497"/>
      <c r="FVQ34" s="497"/>
      <c r="FVR34" s="497"/>
      <c r="FVS34" s="497"/>
      <c r="FVT34" s="497"/>
      <c r="FVU34" s="497"/>
      <c r="FVV34" s="497"/>
      <c r="FVW34" s="497"/>
      <c r="FVX34" s="497"/>
      <c r="FVY34" s="497"/>
      <c r="FVZ34" s="497"/>
      <c r="FWA34" s="497"/>
      <c r="FWB34" s="497"/>
      <c r="FWC34" s="497"/>
      <c r="FWD34" s="497"/>
      <c r="FWE34" s="497"/>
      <c r="FWF34" s="497"/>
      <c r="FWG34" s="497"/>
      <c r="FWH34" s="497"/>
      <c r="FWI34" s="497"/>
      <c r="FWJ34" s="497"/>
      <c r="FWK34" s="497"/>
      <c r="FWL34" s="497"/>
      <c r="FWM34" s="497"/>
      <c r="FWN34" s="497"/>
      <c r="FWO34" s="497"/>
      <c r="FWP34" s="497"/>
      <c r="FWQ34" s="497"/>
      <c r="FWR34" s="497"/>
      <c r="FWS34" s="497"/>
      <c r="FWT34" s="497"/>
      <c r="FWU34" s="497"/>
      <c r="FWV34" s="497"/>
      <c r="FWW34" s="497"/>
      <c r="FWX34" s="497"/>
      <c r="FWY34" s="497"/>
      <c r="FWZ34" s="497"/>
      <c r="FXA34" s="497"/>
      <c r="FXB34" s="497"/>
      <c r="FXC34" s="497"/>
      <c r="FXD34" s="497"/>
      <c r="FXE34" s="497"/>
      <c r="FXF34" s="497"/>
      <c r="FXG34" s="497"/>
      <c r="FXH34" s="497"/>
      <c r="FXI34" s="497"/>
      <c r="FXJ34" s="497"/>
      <c r="FXK34" s="497"/>
      <c r="FXL34" s="497"/>
      <c r="FXM34" s="497"/>
      <c r="FXN34" s="497"/>
      <c r="FXO34" s="497"/>
      <c r="FXP34" s="497"/>
      <c r="FXQ34" s="497"/>
      <c r="FXR34" s="497"/>
      <c r="FXS34" s="497"/>
      <c r="FXT34" s="497"/>
      <c r="FXU34" s="497"/>
      <c r="FXV34" s="497"/>
      <c r="FXW34" s="497"/>
      <c r="FXX34" s="497"/>
      <c r="FXY34" s="497"/>
      <c r="FXZ34" s="497"/>
      <c r="FYA34" s="497"/>
      <c r="FYB34" s="497"/>
      <c r="FYC34" s="497"/>
      <c r="FYD34" s="497"/>
      <c r="FYE34" s="497"/>
      <c r="FYF34" s="497"/>
      <c r="FYG34" s="497"/>
      <c r="FYH34" s="497"/>
      <c r="FYI34" s="497"/>
      <c r="FYJ34" s="497"/>
      <c r="FYK34" s="497"/>
      <c r="FYL34" s="497"/>
      <c r="FYM34" s="497"/>
      <c r="FYN34" s="497"/>
      <c r="FYO34" s="497"/>
      <c r="FYP34" s="497"/>
      <c r="FYQ34" s="497"/>
      <c r="FYR34" s="497"/>
      <c r="FYS34" s="497"/>
      <c r="FYT34" s="497"/>
      <c r="FYU34" s="497"/>
      <c r="FYV34" s="497"/>
      <c r="FYW34" s="497"/>
      <c r="FYX34" s="497"/>
      <c r="FYY34" s="497"/>
      <c r="FYZ34" s="497"/>
      <c r="FZA34" s="497"/>
      <c r="FZB34" s="497"/>
      <c r="FZC34" s="497"/>
      <c r="FZD34" s="497"/>
      <c r="FZE34" s="497"/>
      <c r="FZF34" s="497"/>
      <c r="FZG34" s="497"/>
      <c r="FZH34" s="497"/>
      <c r="FZI34" s="497"/>
      <c r="FZJ34" s="497"/>
      <c r="FZK34" s="497"/>
      <c r="FZL34" s="497"/>
      <c r="FZM34" s="497"/>
      <c r="FZN34" s="497"/>
      <c r="FZO34" s="497"/>
      <c r="FZP34" s="497"/>
      <c r="FZQ34" s="497"/>
      <c r="FZR34" s="497"/>
      <c r="FZS34" s="497"/>
      <c r="FZT34" s="497"/>
      <c r="FZU34" s="497"/>
      <c r="FZV34" s="497"/>
      <c r="FZW34" s="497"/>
      <c r="FZX34" s="497"/>
      <c r="FZY34" s="497"/>
      <c r="FZZ34" s="497"/>
      <c r="GAA34" s="497"/>
      <c r="GAB34" s="497"/>
      <c r="GAC34" s="497"/>
      <c r="GAD34" s="497"/>
      <c r="GAE34" s="497"/>
      <c r="GAF34" s="497"/>
      <c r="GAG34" s="497"/>
      <c r="GAH34" s="497"/>
      <c r="GAI34" s="497"/>
      <c r="GAJ34" s="497"/>
      <c r="GAK34" s="497"/>
      <c r="GAL34" s="497"/>
      <c r="GAM34" s="497"/>
      <c r="GAN34" s="497"/>
      <c r="GAO34" s="497"/>
      <c r="GAP34" s="497"/>
      <c r="GAQ34" s="497"/>
      <c r="GAR34" s="497"/>
      <c r="GAS34" s="497"/>
      <c r="GAT34" s="497"/>
      <c r="GAU34" s="497"/>
      <c r="GAV34" s="497"/>
      <c r="GAW34" s="497"/>
      <c r="GAX34" s="497"/>
      <c r="GAY34" s="497"/>
      <c r="GAZ34" s="497"/>
      <c r="GBA34" s="497"/>
      <c r="GBB34" s="497"/>
      <c r="GBC34" s="497"/>
      <c r="GBD34" s="497"/>
      <c r="GBE34" s="497"/>
      <c r="GBF34" s="497"/>
      <c r="GBG34" s="497"/>
      <c r="GBH34" s="497"/>
      <c r="GBI34" s="497"/>
      <c r="GBJ34" s="497"/>
      <c r="GBK34" s="497"/>
      <c r="GBL34" s="497"/>
      <c r="GBM34" s="497"/>
      <c r="GBN34" s="497"/>
      <c r="GBO34" s="497"/>
      <c r="GBP34" s="497"/>
      <c r="GBQ34" s="497"/>
      <c r="GBR34" s="497"/>
      <c r="GBS34" s="497"/>
      <c r="GBT34" s="497"/>
      <c r="GBU34" s="497"/>
      <c r="GBV34" s="497"/>
      <c r="GBW34" s="497"/>
      <c r="GBX34" s="497"/>
      <c r="GBY34" s="497"/>
      <c r="GBZ34" s="497"/>
      <c r="GCA34" s="497"/>
      <c r="GCB34" s="497"/>
      <c r="GCC34" s="497"/>
      <c r="GCD34" s="497"/>
      <c r="GCE34" s="497"/>
      <c r="GCF34" s="497"/>
      <c r="GCG34" s="497"/>
      <c r="GCH34" s="497"/>
      <c r="GCI34" s="497"/>
      <c r="GCJ34" s="497"/>
      <c r="GCK34" s="497"/>
      <c r="GCL34" s="497"/>
      <c r="GCM34" s="497"/>
      <c r="GCN34" s="497"/>
      <c r="GCO34" s="497"/>
      <c r="GCP34" s="497"/>
      <c r="GCQ34" s="497"/>
      <c r="GCR34" s="497"/>
      <c r="GCS34" s="497"/>
      <c r="GCT34" s="497"/>
      <c r="GCU34" s="497"/>
      <c r="GCV34" s="497"/>
      <c r="GCW34" s="497"/>
      <c r="GCX34" s="497"/>
      <c r="GCY34" s="497"/>
      <c r="GCZ34" s="497"/>
      <c r="GDA34" s="497"/>
      <c r="GDB34" s="497"/>
      <c r="GDC34" s="497"/>
      <c r="GDD34" s="497"/>
      <c r="GDE34" s="497"/>
      <c r="GDF34" s="497"/>
      <c r="GDG34" s="497"/>
      <c r="GDH34" s="497"/>
      <c r="GDI34" s="497"/>
      <c r="GDJ34" s="497"/>
      <c r="GDK34" s="497"/>
      <c r="GDL34" s="497"/>
      <c r="GDM34" s="497"/>
      <c r="GDN34" s="497"/>
      <c r="GDO34" s="497"/>
      <c r="GDP34" s="497"/>
      <c r="GDQ34" s="497"/>
      <c r="GDR34" s="497"/>
      <c r="GDS34" s="497"/>
      <c r="GDT34" s="497"/>
      <c r="GDU34" s="497"/>
      <c r="GDV34" s="497"/>
      <c r="GDW34" s="497"/>
      <c r="GDX34" s="497"/>
      <c r="GDY34" s="497"/>
      <c r="GDZ34" s="497"/>
      <c r="GEA34" s="497"/>
      <c r="GEB34" s="497"/>
      <c r="GEC34" s="497"/>
      <c r="GED34" s="497"/>
      <c r="GEE34" s="497"/>
      <c r="GEF34" s="497"/>
      <c r="GEG34" s="497"/>
      <c r="GEH34" s="497"/>
      <c r="GEI34" s="497"/>
      <c r="GEJ34" s="497"/>
      <c r="GEK34" s="497"/>
      <c r="GEL34" s="497"/>
      <c r="GEM34" s="497"/>
      <c r="GEN34" s="497"/>
      <c r="GEO34" s="497"/>
      <c r="GEP34" s="497"/>
      <c r="GEQ34" s="497"/>
      <c r="GER34" s="497"/>
      <c r="GES34" s="497"/>
      <c r="GET34" s="497"/>
      <c r="GEU34" s="497"/>
      <c r="GEV34" s="497"/>
      <c r="GEW34" s="497"/>
      <c r="GEX34" s="497"/>
      <c r="GEY34" s="497"/>
      <c r="GEZ34" s="497"/>
      <c r="GFA34" s="497"/>
      <c r="GFB34" s="497"/>
      <c r="GFC34" s="497"/>
      <c r="GFD34" s="497"/>
      <c r="GFE34" s="497"/>
      <c r="GFF34" s="497"/>
      <c r="GFG34" s="497"/>
      <c r="GFH34" s="497"/>
      <c r="GFI34" s="497"/>
      <c r="GFJ34" s="497"/>
      <c r="GFK34" s="497"/>
      <c r="GFL34" s="497"/>
      <c r="GFM34" s="497"/>
      <c r="GFN34" s="497"/>
      <c r="GFO34" s="497"/>
      <c r="GFP34" s="497"/>
      <c r="GFQ34" s="497"/>
      <c r="GFR34" s="497"/>
      <c r="GFS34" s="497"/>
      <c r="GFT34" s="497"/>
      <c r="GFU34" s="497"/>
      <c r="GFV34" s="497"/>
      <c r="GFW34" s="497"/>
      <c r="GFX34" s="497"/>
      <c r="GFY34" s="497"/>
      <c r="GFZ34" s="497"/>
      <c r="GGA34" s="497"/>
      <c r="GGB34" s="497"/>
      <c r="GGC34" s="497"/>
      <c r="GGD34" s="497"/>
      <c r="GGE34" s="497"/>
      <c r="GGF34" s="497"/>
      <c r="GGG34" s="497"/>
      <c r="GGH34" s="497"/>
      <c r="GGI34" s="497"/>
      <c r="GGJ34" s="497"/>
      <c r="GGK34" s="497"/>
      <c r="GGL34" s="497"/>
      <c r="GGM34" s="497"/>
      <c r="GGN34" s="497"/>
      <c r="GGO34" s="497"/>
      <c r="GGP34" s="497"/>
      <c r="GGQ34" s="497"/>
      <c r="GGR34" s="497"/>
      <c r="GGS34" s="497"/>
      <c r="GGT34" s="497"/>
      <c r="GGU34" s="497"/>
      <c r="GGV34" s="497"/>
      <c r="GGW34" s="497"/>
      <c r="GGX34" s="497"/>
      <c r="GGY34" s="497"/>
      <c r="GGZ34" s="497"/>
      <c r="GHA34" s="497"/>
      <c r="GHB34" s="497"/>
      <c r="GHC34" s="497"/>
      <c r="GHD34" s="497"/>
      <c r="GHE34" s="497"/>
      <c r="GHF34" s="497"/>
      <c r="GHG34" s="497"/>
      <c r="GHH34" s="497"/>
      <c r="GHI34" s="497"/>
      <c r="GHJ34" s="497"/>
      <c r="GHK34" s="497"/>
      <c r="GHL34" s="497"/>
      <c r="GHM34" s="497"/>
      <c r="GHN34" s="497"/>
      <c r="GHO34" s="497"/>
      <c r="GHP34" s="497"/>
      <c r="GHQ34" s="497"/>
      <c r="GHR34" s="497"/>
      <c r="GHS34" s="497"/>
      <c r="GHT34" s="497"/>
      <c r="GHU34" s="497"/>
      <c r="GHV34" s="497"/>
      <c r="GHW34" s="497"/>
      <c r="GHX34" s="497"/>
      <c r="GHY34" s="497"/>
      <c r="GHZ34" s="497"/>
      <c r="GIA34" s="497"/>
      <c r="GIB34" s="497"/>
      <c r="GIC34" s="497"/>
      <c r="GID34" s="497"/>
      <c r="GIE34" s="497"/>
      <c r="GIF34" s="497"/>
      <c r="GIG34" s="497"/>
      <c r="GIH34" s="497"/>
      <c r="GII34" s="497"/>
      <c r="GIJ34" s="497"/>
      <c r="GIK34" s="497"/>
      <c r="GIL34" s="497"/>
      <c r="GIM34" s="497"/>
      <c r="GIN34" s="497"/>
      <c r="GIO34" s="497"/>
      <c r="GIP34" s="497"/>
      <c r="GIQ34" s="497"/>
      <c r="GIR34" s="497"/>
      <c r="GIS34" s="497"/>
      <c r="GIT34" s="497"/>
      <c r="GIU34" s="497"/>
      <c r="GIV34" s="497"/>
      <c r="GIW34" s="497"/>
      <c r="GIX34" s="497"/>
      <c r="GIY34" s="497"/>
      <c r="GIZ34" s="497"/>
      <c r="GJA34" s="497"/>
      <c r="GJB34" s="497"/>
      <c r="GJC34" s="497"/>
      <c r="GJD34" s="497"/>
      <c r="GJE34" s="497"/>
      <c r="GJF34" s="497"/>
      <c r="GJG34" s="497"/>
      <c r="GJH34" s="497"/>
      <c r="GJI34" s="497"/>
      <c r="GJJ34" s="497"/>
      <c r="GJK34" s="497"/>
      <c r="GJL34" s="497"/>
      <c r="GJM34" s="497"/>
      <c r="GJN34" s="497"/>
      <c r="GJO34" s="497"/>
      <c r="GJP34" s="497"/>
      <c r="GJQ34" s="497"/>
      <c r="GJR34" s="497"/>
      <c r="GJS34" s="497"/>
      <c r="GJT34" s="497"/>
      <c r="GJU34" s="497"/>
      <c r="GJV34" s="497"/>
      <c r="GJW34" s="497"/>
      <c r="GJX34" s="497"/>
      <c r="GJY34" s="497"/>
      <c r="GJZ34" s="497"/>
      <c r="GKA34" s="497"/>
      <c r="GKB34" s="497"/>
      <c r="GKC34" s="497"/>
      <c r="GKD34" s="497"/>
      <c r="GKE34" s="497"/>
      <c r="GKF34" s="497"/>
      <c r="GKG34" s="497"/>
      <c r="GKH34" s="497"/>
      <c r="GKI34" s="497"/>
      <c r="GKJ34" s="497"/>
      <c r="GKK34" s="497"/>
      <c r="GKL34" s="497"/>
      <c r="GKM34" s="497"/>
      <c r="GKN34" s="497"/>
      <c r="GKO34" s="497"/>
      <c r="GKP34" s="497"/>
      <c r="GKQ34" s="497"/>
      <c r="GKR34" s="497"/>
      <c r="GKS34" s="497"/>
      <c r="GKT34" s="497"/>
      <c r="GKU34" s="497"/>
      <c r="GKV34" s="497"/>
      <c r="GKW34" s="497"/>
      <c r="GKX34" s="497"/>
      <c r="GKY34" s="497"/>
      <c r="GKZ34" s="497"/>
      <c r="GLA34" s="497"/>
      <c r="GLB34" s="497"/>
      <c r="GLC34" s="497"/>
      <c r="GLD34" s="497"/>
      <c r="GLE34" s="497"/>
      <c r="GLF34" s="497"/>
      <c r="GLG34" s="497"/>
      <c r="GLH34" s="497"/>
      <c r="GLI34" s="497"/>
      <c r="GLJ34" s="497"/>
      <c r="GLK34" s="497"/>
      <c r="GLL34" s="497"/>
      <c r="GLM34" s="497"/>
      <c r="GLN34" s="497"/>
      <c r="GLO34" s="497"/>
      <c r="GLP34" s="497"/>
      <c r="GLQ34" s="497"/>
      <c r="GLR34" s="497"/>
      <c r="GLS34" s="497"/>
      <c r="GLT34" s="497"/>
      <c r="GLU34" s="497"/>
      <c r="GLV34" s="497"/>
      <c r="GLW34" s="497"/>
      <c r="GLX34" s="497"/>
      <c r="GLY34" s="497"/>
      <c r="GLZ34" s="497"/>
      <c r="GMA34" s="497"/>
      <c r="GMB34" s="497"/>
      <c r="GMC34" s="497"/>
      <c r="GMD34" s="497"/>
      <c r="GME34" s="497"/>
      <c r="GMF34" s="497"/>
      <c r="GMG34" s="497"/>
      <c r="GMH34" s="497"/>
      <c r="GMI34" s="497"/>
      <c r="GMJ34" s="497"/>
      <c r="GMK34" s="497"/>
      <c r="GML34" s="497"/>
      <c r="GMM34" s="497"/>
      <c r="GMN34" s="497"/>
      <c r="GMO34" s="497"/>
      <c r="GMP34" s="497"/>
      <c r="GMQ34" s="497"/>
      <c r="GMR34" s="497"/>
      <c r="GMS34" s="497"/>
      <c r="GMT34" s="497"/>
      <c r="GMU34" s="497"/>
      <c r="GMV34" s="497"/>
      <c r="GMW34" s="497"/>
      <c r="GMX34" s="497"/>
      <c r="GMY34" s="497"/>
      <c r="GMZ34" s="497"/>
      <c r="GNA34" s="497"/>
      <c r="GNB34" s="497"/>
      <c r="GNC34" s="497"/>
      <c r="GND34" s="497"/>
      <c r="GNE34" s="497"/>
      <c r="GNF34" s="497"/>
      <c r="GNG34" s="497"/>
      <c r="GNH34" s="497"/>
      <c r="GNI34" s="497"/>
      <c r="GNJ34" s="497"/>
      <c r="GNK34" s="497"/>
      <c r="GNL34" s="497"/>
      <c r="GNM34" s="497"/>
      <c r="GNN34" s="497"/>
      <c r="GNO34" s="497"/>
      <c r="GNP34" s="497"/>
      <c r="GNQ34" s="497"/>
      <c r="GNR34" s="497"/>
      <c r="GNS34" s="497"/>
      <c r="GNT34" s="497"/>
      <c r="GNU34" s="497"/>
      <c r="GNV34" s="497"/>
      <c r="GNW34" s="497"/>
      <c r="GNX34" s="497"/>
      <c r="GNY34" s="497"/>
      <c r="GNZ34" s="497"/>
      <c r="GOA34" s="497"/>
      <c r="GOB34" s="497"/>
      <c r="GOC34" s="497"/>
      <c r="GOD34" s="497"/>
      <c r="GOE34" s="497"/>
      <c r="GOF34" s="497"/>
      <c r="GOG34" s="497"/>
      <c r="GOH34" s="497"/>
      <c r="GOI34" s="497"/>
      <c r="GOJ34" s="497"/>
      <c r="GOK34" s="497"/>
      <c r="GOL34" s="497"/>
      <c r="GOM34" s="497"/>
      <c r="GON34" s="497"/>
      <c r="GOO34" s="497"/>
      <c r="GOP34" s="497"/>
      <c r="GOQ34" s="497"/>
      <c r="GOR34" s="497"/>
      <c r="GOS34" s="497"/>
      <c r="GOT34" s="497"/>
      <c r="GOU34" s="497"/>
      <c r="GOV34" s="497"/>
      <c r="GOW34" s="497"/>
      <c r="GOX34" s="497"/>
      <c r="GOY34" s="497"/>
      <c r="GOZ34" s="497"/>
      <c r="GPA34" s="497"/>
      <c r="GPB34" s="497"/>
      <c r="GPC34" s="497"/>
      <c r="GPD34" s="497"/>
      <c r="GPE34" s="497"/>
      <c r="GPF34" s="497"/>
      <c r="GPG34" s="497"/>
      <c r="GPH34" s="497"/>
      <c r="GPI34" s="497"/>
      <c r="GPJ34" s="497"/>
      <c r="GPK34" s="497"/>
      <c r="GPL34" s="497"/>
      <c r="GPM34" s="497"/>
      <c r="GPN34" s="497"/>
      <c r="GPO34" s="497"/>
      <c r="GPP34" s="497"/>
      <c r="GPQ34" s="497"/>
      <c r="GPR34" s="497"/>
      <c r="GPS34" s="497"/>
      <c r="GPT34" s="497"/>
      <c r="GPU34" s="497"/>
      <c r="GPV34" s="497"/>
      <c r="GPW34" s="497"/>
      <c r="GPX34" s="497"/>
      <c r="GPY34" s="497"/>
      <c r="GPZ34" s="497"/>
      <c r="GQA34" s="497"/>
      <c r="GQB34" s="497"/>
      <c r="GQC34" s="497"/>
      <c r="GQD34" s="497"/>
      <c r="GQE34" s="497"/>
      <c r="GQF34" s="497"/>
      <c r="GQG34" s="497"/>
      <c r="GQH34" s="497"/>
      <c r="GQI34" s="497"/>
      <c r="GQJ34" s="497"/>
      <c r="GQK34" s="497"/>
      <c r="GQL34" s="497"/>
      <c r="GQM34" s="497"/>
      <c r="GQN34" s="497"/>
      <c r="GQO34" s="497"/>
      <c r="GQP34" s="497"/>
      <c r="GQQ34" s="497"/>
      <c r="GQR34" s="497"/>
      <c r="GQS34" s="497"/>
      <c r="GQT34" s="497"/>
      <c r="GQU34" s="497"/>
      <c r="GQV34" s="497"/>
      <c r="GQW34" s="497"/>
      <c r="GQX34" s="497"/>
      <c r="GQY34" s="497"/>
      <c r="GQZ34" s="497"/>
      <c r="GRA34" s="497"/>
      <c r="GRB34" s="497"/>
      <c r="GRC34" s="497"/>
      <c r="GRD34" s="497"/>
      <c r="GRE34" s="497"/>
      <c r="GRF34" s="497"/>
      <c r="GRG34" s="497"/>
      <c r="GRH34" s="497"/>
      <c r="GRI34" s="497"/>
      <c r="GRJ34" s="497"/>
      <c r="GRK34" s="497"/>
      <c r="GRL34" s="497"/>
      <c r="GRM34" s="497"/>
      <c r="GRN34" s="497"/>
      <c r="GRO34" s="497"/>
      <c r="GRP34" s="497"/>
      <c r="GRQ34" s="497"/>
      <c r="GRR34" s="497"/>
      <c r="GRS34" s="497"/>
      <c r="GRT34" s="497"/>
      <c r="GRU34" s="497"/>
      <c r="GRV34" s="497"/>
      <c r="GRW34" s="497"/>
      <c r="GRX34" s="497"/>
      <c r="GRY34" s="497"/>
      <c r="GRZ34" s="497"/>
      <c r="GSA34" s="497"/>
      <c r="GSB34" s="497"/>
      <c r="GSC34" s="497"/>
      <c r="GSD34" s="497"/>
      <c r="GSE34" s="497"/>
      <c r="GSF34" s="497"/>
      <c r="GSG34" s="497"/>
      <c r="GSH34" s="497"/>
      <c r="GSI34" s="497"/>
      <c r="GSJ34" s="497"/>
      <c r="GSK34" s="497"/>
      <c r="GSL34" s="497"/>
      <c r="GSM34" s="497"/>
      <c r="GSN34" s="497"/>
      <c r="GSO34" s="497"/>
      <c r="GSP34" s="497"/>
      <c r="GSQ34" s="497"/>
      <c r="GSR34" s="497"/>
      <c r="GSS34" s="497"/>
      <c r="GST34" s="497"/>
      <c r="GSU34" s="497"/>
      <c r="GSV34" s="497"/>
      <c r="GSW34" s="497"/>
      <c r="GSX34" s="497"/>
      <c r="GSY34" s="497"/>
      <c r="GSZ34" s="497"/>
      <c r="GTA34" s="497"/>
      <c r="GTB34" s="497"/>
      <c r="GTC34" s="497"/>
      <c r="GTD34" s="497"/>
      <c r="GTE34" s="497"/>
      <c r="GTF34" s="497"/>
      <c r="GTG34" s="497"/>
      <c r="GTH34" s="497"/>
      <c r="GTI34" s="497"/>
      <c r="GTJ34" s="497"/>
      <c r="GTK34" s="497"/>
      <c r="GTL34" s="497"/>
      <c r="GTM34" s="497"/>
      <c r="GTN34" s="497"/>
      <c r="GTO34" s="497"/>
      <c r="GTP34" s="497"/>
      <c r="GTQ34" s="497"/>
      <c r="GTR34" s="497"/>
      <c r="GTS34" s="497"/>
      <c r="GTT34" s="497"/>
      <c r="GTU34" s="497"/>
      <c r="GTV34" s="497"/>
      <c r="GTW34" s="497"/>
      <c r="GTX34" s="497"/>
      <c r="GTY34" s="497"/>
      <c r="GTZ34" s="497"/>
      <c r="GUA34" s="497"/>
      <c r="GUB34" s="497"/>
      <c r="GUC34" s="497"/>
      <c r="GUD34" s="497"/>
      <c r="GUE34" s="497"/>
      <c r="GUF34" s="497"/>
      <c r="GUG34" s="497"/>
      <c r="GUH34" s="497"/>
      <c r="GUI34" s="497"/>
      <c r="GUJ34" s="497"/>
      <c r="GUK34" s="497"/>
      <c r="GUL34" s="497"/>
      <c r="GUM34" s="497"/>
      <c r="GUN34" s="497"/>
      <c r="GUO34" s="497"/>
      <c r="GUP34" s="497"/>
      <c r="GUQ34" s="497"/>
      <c r="GUR34" s="497"/>
      <c r="GUS34" s="497"/>
      <c r="GUT34" s="497"/>
      <c r="GUU34" s="497"/>
      <c r="GUV34" s="497"/>
      <c r="GUW34" s="497"/>
      <c r="GUX34" s="497"/>
      <c r="GUY34" s="497"/>
      <c r="GUZ34" s="497"/>
      <c r="GVA34" s="497"/>
      <c r="GVB34" s="497"/>
      <c r="GVC34" s="497"/>
      <c r="GVD34" s="497"/>
      <c r="GVE34" s="497"/>
      <c r="GVF34" s="497"/>
      <c r="GVG34" s="497"/>
      <c r="GVH34" s="497"/>
      <c r="GVI34" s="497"/>
      <c r="GVJ34" s="497"/>
      <c r="GVK34" s="497"/>
      <c r="GVL34" s="497"/>
      <c r="GVM34" s="497"/>
      <c r="GVN34" s="497"/>
      <c r="GVO34" s="497"/>
      <c r="GVP34" s="497"/>
      <c r="GVQ34" s="497"/>
      <c r="GVR34" s="497"/>
      <c r="GVS34" s="497"/>
      <c r="GVT34" s="497"/>
      <c r="GVU34" s="497"/>
      <c r="GVV34" s="497"/>
      <c r="GVW34" s="497"/>
      <c r="GVX34" s="497"/>
      <c r="GVY34" s="497"/>
      <c r="GVZ34" s="497"/>
      <c r="GWA34" s="497"/>
      <c r="GWB34" s="497"/>
      <c r="GWC34" s="497"/>
      <c r="GWD34" s="497"/>
      <c r="GWE34" s="497"/>
      <c r="GWF34" s="497"/>
      <c r="GWG34" s="497"/>
      <c r="GWH34" s="497"/>
      <c r="GWI34" s="497"/>
      <c r="GWJ34" s="497"/>
      <c r="GWK34" s="497"/>
      <c r="GWL34" s="497"/>
      <c r="GWM34" s="497"/>
      <c r="GWN34" s="497"/>
      <c r="GWO34" s="497"/>
      <c r="GWP34" s="497"/>
      <c r="GWQ34" s="497"/>
      <c r="GWR34" s="497"/>
      <c r="GWS34" s="497"/>
      <c r="GWT34" s="497"/>
      <c r="GWU34" s="497"/>
      <c r="GWV34" s="497"/>
      <c r="GWW34" s="497"/>
      <c r="GWX34" s="497"/>
      <c r="GWY34" s="497"/>
      <c r="GWZ34" s="497"/>
      <c r="GXA34" s="497"/>
      <c r="GXB34" s="497"/>
      <c r="GXC34" s="497"/>
      <c r="GXD34" s="497"/>
      <c r="GXE34" s="497"/>
      <c r="GXF34" s="497"/>
      <c r="GXG34" s="497"/>
      <c r="GXH34" s="497"/>
      <c r="GXI34" s="497"/>
      <c r="GXJ34" s="497"/>
      <c r="GXK34" s="497"/>
      <c r="GXL34" s="497"/>
      <c r="GXM34" s="497"/>
      <c r="GXN34" s="497"/>
      <c r="GXO34" s="497"/>
      <c r="GXP34" s="497"/>
      <c r="GXQ34" s="497"/>
      <c r="GXR34" s="497"/>
      <c r="GXS34" s="497"/>
      <c r="GXT34" s="497"/>
      <c r="GXU34" s="497"/>
      <c r="GXV34" s="497"/>
      <c r="GXW34" s="497"/>
      <c r="GXX34" s="497"/>
      <c r="GXY34" s="497"/>
      <c r="GXZ34" s="497"/>
      <c r="GYA34" s="497"/>
      <c r="GYB34" s="497"/>
      <c r="GYC34" s="497"/>
      <c r="GYD34" s="497"/>
      <c r="GYE34" s="497"/>
      <c r="GYF34" s="497"/>
      <c r="GYG34" s="497"/>
      <c r="GYH34" s="497"/>
      <c r="GYI34" s="497"/>
      <c r="GYJ34" s="497"/>
      <c r="GYK34" s="497"/>
      <c r="GYL34" s="497"/>
      <c r="GYM34" s="497"/>
      <c r="GYN34" s="497"/>
      <c r="GYO34" s="497"/>
      <c r="GYP34" s="497"/>
      <c r="GYQ34" s="497"/>
      <c r="GYR34" s="497"/>
      <c r="GYS34" s="497"/>
      <c r="GYT34" s="497"/>
      <c r="GYU34" s="497"/>
      <c r="GYV34" s="497"/>
      <c r="GYW34" s="497"/>
      <c r="GYX34" s="497"/>
      <c r="GYY34" s="497"/>
      <c r="GYZ34" s="497"/>
      <c r="GZA34" s="497"/>
      <c r="GZB34" s="497"/>
      <c r="GZC34" s="497"/>
      <c r="GZD34" s="497"/>
      <c r="GZE34" s="497"/>
      <c r="GZF34" s="497"/>
      <c r="GZG34" s="497"/>
      <c r="GZH34" s="497"/>
      <c r="GZI34" s="497"/>
      <c r="GZJ34" s="497"/>
      <c r="GZK34" s="497"/>
      <c r="GZL34" s="497"/>
      <c r="GZM34" s="497"/>
      <c r="GZN34" s="497"/>
      <c r="GZO34" s="497"/>
      <c r="GZP34" s="497"/>
      <c r="GZQ34" s="497"/>
      <c r="GZR34" s="497"/>
      <c r="GZS34" s="497"/>
      <c r="GZT34" s="497"/>
      <c r="GZU34" s="497"/>
      <c r="GZV34" s="497"/>
      <c r="GZW34" s="497"/>
      <c r="GZX34" s="497"/>
      <c r="GZY34" s="497"/>
      <c r="GZZ34" s="497"/>
      <c r="HAA34" s="497"/>
      <c r="HAB34" s="497"/>
      <c r="HAC34" s="497"/>
      <c r="HAD34" s="497"/>
      <c r="HAE34" s="497"/>
      <c r="HAF34" s="497"/>
      <c r="HAG34" s="497"/>
      <c r="HAH34" s="497"/>
      <c r="HAI34" s="497"/>
      <c r="HAJ34" s="497"/>
      <c r="HAK34" s="497"/>
      <c r="HAL34" s="497"/>
      <c r="HAM34" s="497"/>
      <c r="HAN34" s="497"/>
      <c r="HAO34" s="497"/>
      <c r="HAP34" s="497"/>
      <c r="HAQ34" s="497"/>
      <c r="HAR34" s="497"/>
      <c r="HAS34" s="497"/>
      <c r="HAT34" s="497"/>
      <c r="HAU34" s="497"/>
      <c r="HAV34" s="497"/>
      <c r="HAW34" s="497"/>
      <c r="HAX34" s="497"/>
      <c r="HAY34" s="497"/>
      <c r="HAZ34" s="497"/>
      <c r="HBA34" s="497"/>
      <c r="HBB34" s="497"/>
      <c r="HBC34" s="497"/>
      <c r="HBD34" s="497"/>
      <c r="HBE34" s="497"/>
      <c r="HBF34" s="497"/>
      <c r="HBG34" s="497"/>
      <c r="HBH34" s="497"/>
      <c r="HBI34" s="497"/>
      <c r="HBJ34" s="497"/>
      <c r="HBK34" s="497"/>
      <c r="HBL34" s="497"/>
      <c r="HBM34" s="497"/>
      <c r="HBN34" s="497"/>
      <c r="HBO34" s="497"/>
      <c r="HBP34" s="497"/>
      <c r="HBQ34" s="497"/>
      <c r="HBR34" s="497"/>
      <c r="HBS34" s="497"/>
      <c r="HBT34" s="497"/>
      <c r="HBU34" s="497"/>
      <c r="HBV34" s="497"/>
      <c r="HBW34" s="497"/>
      <c r="HBX34" s="497"/>
      <c r="HBY34" s="497"/>
      <c r="HBZ34" s="497"/>
      <c r="HCA34" s="497"/>
      <c r="HCB34" s="497"/>
      <c r="HCC34" s="497"/>
      <c r="HCD34" s="497"/>
      <c r="HCE34" s="497"/>
      <c r="HCF34" s="497"/>
      <c r="HCG34" s="497"/>
      <c r="HCH34" s="497"/>
      <c r="HCI34" s="497"/>
      <c r="HCJ34" s="497"/>
      <c r="HCK34" s="497"/>
      <c r="HCL34" s="497"/>
      <c r="HCM34" s="497"/>
      <c r="HCN34" s="497"/>
      <c r="HCO34" s="497"/>
      <c r="HCP34" s="497"/>
      <c r="HCQ34" s="497"/>
      <c r="HCR34" s="497"/>
      <c r="HCS34" s="497"/>
      <c r="HCT34" s="497"/>
      <c r="HCU34" s="497"/>
      <c r="HCV34" s="497"/>
      <c r="HCW34" s="497"/>
      <c r="HCX34" s="497"/>
      <c r="HCY34" s="497"/>
      <c r="HCZ34" s="497"/>
      <c r="HDA34" s="497"/>
      <c r="HDB34" s="497"/>
      <c r="HDC34" s="497"/>
      <c r="HDD34" s="497"/>
      <c r="HDE34" s="497"/>
      <c r="HDF34" s="497"/>
      <c r="HDG34" s="497"/>
      <c r="HDH34" s="497"/>
      <c r="HDI34" s="497"/>
      <c r="HDJ34" s="497"/>
      <c r="HDK34" s="497"/>
      <c r="HDL34" s="497"/>
      <c r="HDM34" s="497"/>
      <c r="HDN34" s="497"/>
      <c r="HDO34" s="497"/>
      <c r="HDP34" s="497"/>
      <c r="HDQ34" s="497"/>
      <c r="HDR34" s="497"/>
      <c r="HDS34" s="497"/>
      <c r="HDT34" s="497"/>
      <c r="HDU34" s="497"/>
      <c r="HDV34" s="497"/>
      <c r="HDW34" s="497"/>
      <c r="HDX34" s="497"/>
      <c r="HDY34" s="497"/>
      <c r="HDZ34" s="497"/>
      <c r="HEA34" s="497"/>
      <c r="HEB34" s="497"/>
      <c r="HEC34" s="497"/>
      <c r="HED34" s="497"/>
      <c r="HEE34" s="497"/>
      <c r="HEF34" s="497"/>
      <c r="HEG34" s="497"/>
      <c r="HEH34" s="497"/>
      <c r="HEI34" s="497"/>
      <c r="HEJ34" s="497"/>
      <c r="HEK34" s="497"/>
      <c r="HEL34" s="497"/>
      <c r="HEM34" s="497"/>
      <c r="HEN34" s="497"/>
      <c r="HEO34" s="497"/>
      <c r="HEP34" s="497"/>
      <c r="HEQ34" s="497"/>
      <c r="HER34" s="497"/>
      <c r="HES34" s="497"/>
      <c r="HET34" s="497"/>
      <c r="HEU34" s="497"/>
      <c r="HEV34" s="497"/>
      <c r="HEW34" s="497"/>
      <c r="HEX34" s="497"/>
      <c r="HEY34" s="497"/>
      <c r="HEZ34" s="497"/>
      <c r="HFA34" s="497"/>
      <c r="HFB34" s="497"/>
      <c r="HFC34" s="497"/>
      <c r="HFD34" s="497"/>
      <c r="HFE34" s="497"/>
      <c r="HFF34" s="497"/>
      <c r="HFG34" s="497"/>
      <c r="HFH34" s="497"/>
      <c r="HFI34" s="497"/>
      <c r="HFJ34" s="497"/>
      <c r="HFK34" s="497"/>
      <c r="HFL34" s="497"/>
      <c r="HFM34" s="497"/>
      <c r="HFN34" s="497"/>
      <c r="HFO34" s="497"/>
      <c r="HFP34" s="497"/>
      <c r="HFQ34" s="497"/>
      <c r="HFR34" s="497"/>
      <c r="HFS34" s="497"/>
      <c r="HFT34" s="497"/>
      <c r="HFU34" s="497"/>
      <c r="HFV34" s="497"/>
      <c r="HFW34" s="497"/>
      <c r="HFX34" s="497"/>
      <c r="HFY34" s="497"/>
      <c r="HFZ34" s="497"/>
      <c r="HGA34" s="497"/>
      <c r="HGB34" s="497"/>
      <c r="HGC34" s="497"/>
      <c r="HGD34" s="497"/>
      <c r="HGE34" s="497"/>
      <c r="HGF34" s="497"/>
      <c r="HGG34" s="497"/>
      <c r="HGH34" s="497"/>
      <c r="HGI34" s="497"/>
      <c r="HGJ34" s="497"/>
      <c r="HGK34" s="497"/>
      <c r="HGL34" s="497"/>
      <c r="HGM34" s="497"/>
      <c r="HGN34" s="497"/>
      <c r="HGO34" s="497"/>
      <c r="HGP34" s="497"/>
      <c r="HGQ34" s="497"/>
      <c r="HGR34" s="497"/>
      <c r="HGS34" s="497"/>
      <c r="HGT34" s="497"/>
      <c r="HGU34" s="497"/>
      <c r="HGV34" s="497"/>
      <c r="HGW34" s="497"/>
      <c r="HGX34" s="497"/>
      <c r="HGY34" s="497"/>
      <c r="HGZ34" s="497"/>
      <c r="HHA34" s="497"/>
      <c r="HHB34" s="497"/>
      <c r="HHC34" s="497"/>
      <c r="HHD34" s="497"/>
      <c r="HHE34" s="497"/>
      <c r="HHF34" s="497"/>
      <c r="HHG34" s="497"/>
      <c r="HHH34" s="497"/>
      <c r="HHI34" s="497"/>
      <c r="HHJ34" s="497"/>
      <c r="HHK34" s="497"/>
      <c r="HHL34" s="497"/>
      <c r="HHM34" s="497"/>
      <c r="HHN34" s="497"/>
      <c r="HHO34" s="497"/>
      <c r="HHP34" s="497"/>
      <c r="HHQ34" s="497"/>
      <c r="HHR34" s="497"/>
      <c r="HHS34" s="497"/>
      <c r="HHT34" s="497"/>
      <c r="HHU34" s="497"/>
      <c r="HHV34" s="497"/>
      <c r="HHW34" s="497"/>
      <c r="HHX34" s="497"/>
      <c r="HHY34" s="497"/>
      <c r="HHZ34" s="497"/>
      <c r="HIA34" s="497"/>
      <c r="HIB34" s="497"/>
      <c r="HIC34" s="497"/>
      <c r="HID34" s="497"/>
      <c r="HIE34" s="497"/>
      <c r="HIF34" s="497"/>
      <c r="HIG34" s="497"/>
      <c r="HIH34" s="497"/>
      <c r="HII34" s="497"/>
      <c r="HIJ34" s="497"/>
      <c r="HIK34" s="497"/>
      <c r="HIL34" s="497"/>
      <c r="HIM34" s="497"/>
      <c r="HIN34" s="497"/>
      <c r="HIO34" s="497"/>
      <c r="HIP34" s="497"/>
      <c r="HIQ34" s="497"/>
      <c r="HIR34" s="497"/>
      <c r="HIS34" s="497"/>
      <c r="HIT34" s="497"/>
      <c r="HIU34" s="497"/>
      <c r="HIV34" s="497"/>
      <c r="HIW34" s="497"/>
      <c r="HIX34" s="497"/>
      <c r="HIY34" s="497"/>
      <c r="HIZ34" s="497"/>
      <c r="HJA34" s="497"/>
      <c r="HJB34" s="497"/>
      <c r="HJC34" s="497"/>
      <c r="HJD34" s="497"/>
      <c r="HJE34" s="497"/>
      <c r="HJF34" s="497"/>
      <c r="HJG34" s="497"/>
      <c r="HJH34" s="497"/>
      <c r="HJI34" s="497"/>
      <c r="HJJ34" s="497"/>
      <c r="HJK34" s="497"/>
      <c r="HJL34" s="497"/>
      <c r="HJM34" s="497"/>
      <c r="HJN34" s="497"/>
      <c r="HJO34" s="497"/>
      <c r="HJP34" s="497"/>
      <c r="HJQ34" s="497"/>
      <c r="HJR34" s="497"/>
      <c r="HJS34" s="497"/>
      <c r="HJT34" s="497"/>
      <c r="HJU34" s="497"/>
      <c r="HJV34" s="497"/>
      <c r="HJW34" s="497"/>
      <c r="HJX34" s="497"/>
      <c r="HJY34" s="497"/>
      <c r="HJZ34" s="497"/>
      <c r="HKA34" s="497"/>
      <c r="HKB34" s="497"/>
      <c r="HKC34" s="497"/>
      <c r="HKD34" s="497"/>
      <c r="HKE34" s="497"/>
      <c r="HKF34" s="497"/>
      <c r="HKG34" s="497"/>
      <c r="HKH34" s="497"/>
      <c r="HKI34" s="497"/>
      <c r="HKJ34" s="497"/>
      <c r="HKK34" s="497"/>
      <c r="HKL34" s="497"/>
      <c r="HKM34" s="497"/>
      <c r="HKN34" s="497"/>
      <c r="HKO34" s="497"/>
      <c r="HKP34" s="497"/>
      <c r="HKQ34" s="497"/>
      <c r="HKR34" s="497"/>
      <c r="HKS34" s="497"/>
      <c r="HKT34" s="497"/>
      <c r="HKU34" s="497"/>
      <c r="HKV34" s="497"/>
      <c r="HKW34" s="497"/>
      <c r="HKX34" s="497"/>
      <c r="HKY34" s="497"/>
      <c r="HKZ34" s="497"/>
      <c r="HLA34" s="497"/>
      <c r="HLB34" s="497"/>
      <c r="HLC34" s="497"/>
      <c r="HLD34" s="497"/>
      <c r="HLE34" s="497"/>
      <c r="HLF34" s="497"/>
      <c r="HLG34" s="497"/>
      <c r="HLH34" s="497"/>
      <c r="HLI34" s="497"/>
      <c r="HLJ34" s="497"/>
      <c r="HLK34" s="497"/>
      <c r="HLL34" s="497"/>
      <c r="HLM34" s="497"/>
      <c r="HLN34" s="497"/>
      <c r="HLO34" s="497"/>
      <c r="HLP34" s="497"/>
      <c r="HLQ34" s="497"/>
      <c r="HLR34" s="497"/>
      <c r="HLS34" s="497"/>
      <c r="HLT34" s="497"/>
      <c r="HLU34" s="497"/>
      <c r="HLV34" s="497"/>
      <c r="HLW34" s="497"/>
      <c r="HLX34" s="497"/>
      <c r="HLY34" s="497"/>
      <c r="HLZ34" s="497"/>
      <c r="HMA34" s="497"/>
      <c r="HMB34" s="497"/>
      <c r="HMC34" s="497"/>
      <c r="HMD34" s="497"/>
      <c r="HME34" s="497"/>
      <c r="HMF34" s="497"/>
      <c r="HMG34" s="497"/>
      <c r="HMH34" s="497"/>
      <c r="HMI34" s="497"/>
      <c r="HMJ34" s="497"/>
      <c r="HMK34" s="497"/>
      <c r="HML34" s="497"/>
      <c r="HMM34" s="497"/>
      <c r="HMN34" s="497"/>
      <c r="HMO34" s="497"/>
      <c r="HMP34" s="497"/>
      <c r="HMQ34" s="497"/>
      <c r="HMR34" s="497"/>
      <c r="HMS34" s="497"/>
      <c r="HMT34" s="497"/>
      <c r="HMU34" s="497"/>
      <c r="HMV34" s="497"/>
      <c r="HMW34" s="497"/>
      <c r="HMX34" s="497"/>
      <c r="HMY34" s="497"/>
      <c r="HMZ34" s="497"/>
      <c r="HNA34" s="497"/>
      <c r="HNB34" s="497"/>
      <c r="HNC34" s="497"/>
      <c r="HND34" s="497"/>
      <c r="HNE34" s="497"/>
      <c r="HNF34" s="497"/>
      <c r="HNG34" s="497"/>
      <c r="HNH34" s="497"/>
      <c r="HNI34" s="497"/>
      <c r="HNJ34" s="497"/>
      <c r="HNK34" s="497"/>
      <c r="HNL34" s="497"/>
      <c r="HNM34" s="497"/>
      <c r="HNN34" s="497"/>
      <c r="HNO34" s="497"/>
      <c r="HNP34" s="497"/>
      <c r="HNQ34" s="497"/>
      <c r="HNR34" s="497"/>
      <c r="HNS34" s="497"/>
      <c r="HNT34" s="497"/>
      <c r="HNU34" s="497"/>
      <c r="HNV34" s="497"/>
      <c r="HNW34" s="497"/>
      <c r="HNX34" s="497"/>
      <c r="HNY34" s="497"/>
      <c r="HNZ34" s="497"/>
      <c r="HOA34" s="497"/>
      <c r="HOB34" s="497"/>
      <c r="HOC34" s="497"/>
      <c r="HOD34" s="497"/>
      <c r="HOE34" s="497"/>
      <c r="HOF34" s="497"/>
      <c r="HOG34" s="497"/>
      <c r="HOH34" s="497"/>
      <c r="HOI34" s="497"/>
      <c r="HOJ34" s="497"/>
      <c r="HOK34" s="497"/>
      <c r="HOL34" s="497"/>
      <c r="HOM34" s="497"/>
      <c r="HON34" s="497"/>
      <c r="HOO34" s="497"/>
      <c r="HOP34" s="497"/>
      <c r="HOQ34" s="497"/>
      <c r="HOR34" s="497"/>
      <c r="HOS34" s="497"/>
      <c r="HOT34" s="497"/>
      <c r="HOU34" s="497"/>
      <c r="HOV34" s="497"/>
      <c r="HOW34" s="497"/>
      <c r="HOX34" s="497"/>
      <c r="HOY34" s="497"/>
      <c r="HOZ34" s="497"/>
      <c r="HPA34" s="497"/>
      <c r="HPB34" s="497"/>
      <c r="HPC34" s="497"/>
      <c r="HPD34" s="497"/>
      <c r="HPE34" s="497"/>
      <c r="HPF34" s="497"/>
      <c r="HPG34" s="497"/>
      <c r="HPH34" s="497"/>
      <c r="HPI34" s="497"/>
      <c r="HPJ34" s="497"/>
      <c r="HPK34" s="497"/>
      <c r="HPL34" s="497"/>
      <c r="HPM34" s="497"/>
      <c r="HPN34" s="497"/>
      <c r="HPO34" s="497"/>
      <c r="HPP34" s="497"/>
      <c r="HPQ34" s="497"/>
      <c r="HPR34" s="497"/>
      <c r="HPS34" s="497"/>
      <c r="HPT34" s="497"/>
      <c r="HPU34" s="497"/>
      <c r="HPV34" s="497"/>
      <c r="HPW34" s="497"/>
      <c r="HPX34" s="497"/>
      <c r="HPY34" s="497"/>
      <c r="HPZ34" s="497"/>
      <c r="HQA34" s="497"/>
      <c r="HQB34" s="497"/>
      <c r="HQC34" s="497"/>
      <c r="HQD34" s="497"/>
      <c r="HQE34" s="497"/>
      <c r="HQF34" s="497"/>
      <c r="HQG34" s="497"/>
      <c r="HQH34" s="497"/>
      <c r="HQI34" s="497"/>
      <c r="HQJ34" s="497"/>
      <c r="HQK34" s="497"/>
      <c r="HQL34" s="497"/>
      <c r="HQM34" s="497"/>
      <c r="HQN34" s="497"/>
      <c r="HQO34" s="497"/>
      <c r="HQP34" s="497"/>
      <c r="HQQ34" s="497"/>
      <c r="HQR34" s="497"/>
      <c r="HQS34" s="497"/>
      <c r="HQT34" s="497"/>
      <c r="HQU34" s="497"/>
      <c r="HQV34" s="497"/>
      <c r="HQW34" s="497"/>
      <c r="HQX34" s="497"/>
      <c r="HQY34" s="497"/>
      <c r="HQZ34" s="497"/>
      <c r="HRA34" s="497"/>
      <c r="HRB34" s="497"/>
      <c r="HRC34" s="497"/>
      <c r="HRD34" s="497"/>
      <c r="HRE34" s="497"/>
      <c r="HRF34" s="497"/>
      <c r="HRG34" s="497"/>
      <c r="HRH34" s="497"/>
      <c r="HRI34" s="497"/>
      <c r="HRJ34" s="497"/>
      <c r="HRK34" s="497"/>
      <c r="HRL34" s="497"/>
      <c r="HRM34" s="497"/>
      <c r="HRN34" s="497"/>
      <c r="HRO34" s="497"/>
      <c r="HRP34" s="497"/>
      <c r="HRQ34" s="497"/>
      <c r="HRR34" s="497"/>
      <c r="HRS34" s="497"/>
      <c r="HRT34" s="497"/>
      <c r="HRU34" s="497"/>
      <c r="HRV34" s="497"/>
      <c r="HRW34" s="497"/>
      <c r="HRX34" s="497"/>
      <c r="HRY34" s="497"/>
      <c r="HRZ34" s="497"/>
      <c r="HSA34" s="497"/>
      <c r="HSB34" s="497"/>
      <c r="HSC34" s="497"/>
      <c r="HSD34" s="497"/>
      <c r="HSE34" s="497"/>
      <c r="HSF34" s="497"/>
      <c r="HSG34" s="497"/>
      <c r="HSH34" s="497"/>
      <c r="HSI34" s="497"/>
      <c r="HSJ34" s="497"/>
      <c r="HSK34" s="497"/>
      <c r="HSL34" s="497"/>
      <c r="HSM34" s="497"/>
      <c r="HSN34" s="497"/>
      <c r="HSO34" s="497"/>
      <c r="HSP34" s="497"/>
      <c r="HSQ34" s="497"/>
      <c r="HSR34" s="497"/>
      <c r="HSS34" s="497"/>
      <c r="HST34" s="497"/>
      <c r="HSU34" s="497"/>
      <c r="HSV34" s="497"/>
      <c r="HSW34" s="497"/>
      <c r="HSX34" s="497"/>
      <c r="HSY34" s="497"/>
      <c r="HSZ34" s="497"/>
      <c r="HTA34" s="497"/>
      <c r="HTB34" s="497"/>
      <c r="HTC34" s="497"/>
      <c r="HTD34" s="497"/>
      <c r="HTE34" s="497"/>
      <c r="HTF34" s="497"/>
      <c r="HTG34" s="497"/>
      <c r="HTH34" s="497"/>
      <c r="HTI34" s="497"/>
      <c r="HTJ34" s="497"/>
      <c r="HTK34" s="497"/>
      <c r="HTL34" s="497"/>
      <c r="HTM34" s="497"/>
      <c r="HTN34" s="497"/>
      <c r="HTO34" s="497"/>
      <c r="HTP34" s="497"/>
      <c r="HTQ34" s="497"/>
      <c r="HTR34" s="497"/>
      <c r="HTS34" s="497"/>
      <c r="HTT34" s="497"/>
      <c r="HTU34" s="497"/>
      <c r="HTV34" s="497"/>
      <c r="HTW34" s="497"/>
      <c r="HTX34" s="497"/>
      <c r="HTY34" s="497"/>
      <c r="HTZ34" s="497"/>
      <c r="HUA34" s="497"/>
      <c r="HUB34" s="497"/>
      <c r="HUC34" s="497"/>
      <c r="HUD34" s="497"/>
      <c r="HUE34" s="497"/>
      <c r="HUF34" s="497"/>
      <c r="HUG34" s="497"/>
      <c r="HUH34" s="497"/>
      <c r="HUI34" s="497"/>
      <c r="HUJ34" s="497"/>
      <c r="HUK34" s="497"/>
      <c r="HUL34" s="497"/>
      <c r="HUM34" s="497"/>
      <c r="HUN34" s="497"/>
      <c r="HUO34" s="497"/>
      <c r="HUP34" s="497"/>
      <c r="HUQ34" s="497"/>
      <c r="HUR34" s="497"/>
      <c r="HUS34" s="497"/>
      <c r="HUT34" s="497"/>
      <c r="HUU34" s="497"/>
      <c r="HUV34" s="497"/>
      <c r="HUW34" s="497"/>
      <c r="HUX34" s="497"/>
      <c r="HUY34" s="497"/>
      <c r="HUZ34" s="497"/>
      <c r="HVA34" s="497"/>
      <c r="HVB34" s="497"/>
      <c r="HVC34" s="497"/>
      <c r="HVD34" s="497"/>
      <c r="HVE34" s="497"/>
      <c r="HVF34" s="497"/>
      <c r="HVG34" s="497"/>
      <c r="HVH34" s="497"/>
      <c r="HVI34" s="497"/>
      <c r="HVJ34" s="497"/>
      <c r="HVK34" s="497"/>
      <c r="HVL34" s="497"/>
      <c r="HVM34" s="497"/>
      <c r="HVN34" s="497"/>
      <c r="HVO34" s="497"/>
      <c r="HVP34" s="497"/>
      <c r="HVQ34" s="497"/>
      <c r="HVR34" s="497"/>
      <c r="HVS34" s="497"/>
      <c r="HVT34" s="497"/>
      <c r="HVU34" s="497"/>
      <c r="HVV34" s="497"/>
      <c r="HVW34" s="497"/>
      <c r="HVX34" s="497"/>
      <c r="HVY34" s="497"/>
      <c r="HVZ34" s="497"/>
      <c r="HWA34" s="497"/>
      <c r="HWB34" s="497"/>
      <c r="HWC34" s="497"/>
      <c r="HWD34" s="497"/>
      <c r="HWE34" s="497"/>
      <c r="HWF34" s="497"/>
      <c r="HWG34" s="497"/>
      <c r="HWH34" s="497"/>
      <c r="HWI34" s="497"/>
      <c r="HWJ34" s="497"/>
      <c r="HWK34" s="497"/>
      <c r="HWL34" s="497"/>
      <c r="HWM34" s="497"/>
      <c r="HWN34" s="497"/>
      <c r="HWO34" s="497"/>
      <c r="HWP34" s="497"/>
      <c r="HWQ34" s="497"/>
      <c r="HWR34" s="497"/>
      <c r="HWS34" s="497"/>
      <c r="HWT34" s="497"/>
      <c r="HWU34" s="497"/>
      <c r="HWV34" s="497"/>
      <c r="HWW34" s="497"/>
      <c r="HWX34" s="497"/>
      <c r="HWY34" s="497"/>
      <c r="HWZ34" s="497"/>
      <c r="HXA34" s="497"/>
      <c r="HXB34" s="497"/>
      <c r="HXC34" s="497"/>
      <c r="HXD34" s="497"/>
      <c r="HXE34" s="497"/>
      <c r="HXF34" s="497"/>
      <c r="HXG34" s="497"/>
      <c r="HXH34" s="497"/>
      <c r="HXI34" s="497"/>
      <c r="HXJ34" s="497"/>
      <c r="HXK34" s="497"/>
      <c r="HXL34" s="497"/>
      <c r="HXM34" s="497"/>
      <c r="HXN34" s="497"/>
      <c r="HXO34" s="497"/>
      <c r="HXP34" s="497"/>
      <c r="HXQ34" s="497"/>
      <c r="HXR34" s="497"/>
      <c r="HXS34" s="497"/>
      <c r="HXT34" s="497"/>
      <c r="HXU34" s="497"/>
      <c r="HXV34" s="497"/>
      <c r="HXW34" s="497"/>
      <c r="HXX34" s="497"/>
      <c r="HXY34" s="497"/>
      <c r="HXZ34" s="497"/>
      <c r="HYA34" s="497"/>
      <c r="HYB34" s="497"/>
      <c r="HYC34" s="497"/>
      <c r="HYD34" s="497"/>
      <c r="HYE34" s="497"/>
      <c r="HYF34" s="497"/>
      <c r="HYG34" s="497"/>
      <c r="HYH34" s="497"/>
      <c r="HYI34" s="497"/>
      <c r="HYJ34" s="497"/>
      <c r="HYK34" s="497"/>
      <c r="HYL34" s="497"/>
      <c r="HYM34" s="497"/>
      <c r="HYN34" s="497"/>
      <c r="HYO34" s="497"/>
      <c r="HYP34" s="497"/>
      <c r="HYQ34" s="497"/>
      <c r="HYR34" s="497"/>
      <c r="HYS34" s="497"/>
      <c r="HYT34" s="497"/>
      <c r="HYU34" s="497"/>
      <c r="HYV34" s="497"/>
      <c r="HYW34" s="497"/>
      <c r="HYX34" s="497"/>
      <c r="HYY34" s="497"/>
      <c r="HYZ34" s="497"/>
      <c r="HZA34" s="497"/>
      <c r="HZB34" s="497"/>
      <c r="HZC34" s="497"/>
      <c r="HZD34" s="497"/>
      <c r="HZE34" s="497"/>
      <c r="HZF34" s="497"/>
      <c r="HZG34" s="497"/>
      <c r="HZH34" s="497"/>
      <c r="HZI34" s="497"/>
      <c r="HZJ34" s="497"/>
      <c r="HZK34" s="497"/>
      <c r="HZL34" s="497"/>
      <c r="HZM34" s="497"/>
      <c r="HZN34" s="497"/>
      <c r="HZO34" s="497"/>
      <c r="HZP34" s="497"/>
      <c r="HZQ34" s="497"/>
      <c r="HZR34" s="497"/>
      <c r="HZS34" s="497"/>
      <c r="HZT34" s="497"/>
      <c r="HZU34" s="497"/>
      <c r="HZV34" s="497"/>
      <c r="HZW34" s="497"/>
      <c r="HZX34" s="497"/>
      <c r="HZY34" s="497"/>
      <c r="HZZ34" s="497"/>
      <c r="IAA34" s="497"/>
      <c r="IAB34" s="497"/>
      <c r="IAC34" s="497"/>
      <c r="IAD34" s="497"/>
      <c r="IAE34" s="497"/>
      <c r="IAF34" s="497"/>
      <c r="IAG34" s="497"/>
      <c r="IAH34" s="497"/>
      <c r="IAI34" s="497"/>
      <c r="IAJ34" s="497"/>
      <c r="IAK34" s="497"/>
      <c r="IAL34" s="497"/>
      <c r="IAM34" s="497"/>
      <c r="IAN34" s="497"/>
      <c r="IAO34" s="497"/>
      <c r="IAP34" s="497"/>
      <c r="IAQ34" s="497"/>
      <c r="IAR34" s="497"/>
      <c r="IAS34" s="497"/>
      <c r="IAT34" s="497"/>
      <c r="IAU34" s="497"/>
      <c r="IAV34" s="497"/>
      <c r="IAW34" s="497"/>
      <c r="IAX34" s="497"/>
      <c r="IAY34" s="497"/>
      <c r="IAZ34" s="497"/>
      <c r="IBA34" s="497"/>
      <c r="IBB34" s="497"/>
      <c r="IBC34" s="497"/>
      <c r="IBD34" s="497"/>
      <c r="IBE34" s="497"/>
      <c r="IBF34" s="497"/>
      <c r="IBG34" s="497"/>
      <c r="IBH34" s="497"/>
      <c r="IBI34" s="497"/>
      <c r="IBJ34" s="497"/>
      <c r="IBK34" s="497"/>
      <c r="IBL34" s="497"/>
      <c r="IBM34" s="497"/>
      <c r="IBN34" s="497"/>
      <c r="IBO34" s="497"/>
      <c r="IBP34" s="497"/>
      <c r="IBQ34" s="497"/>
      <c r="IBR34" s="497"/>
      <c r="IBS34" s="497"/>
      <c r="IBT34" s="497"/>
      <c r="IBU34" s="497"/>
      <c r="IBV34" s="497"/>
      <c r="IBW34" s="497"/>
      <c r="IBX34" s="497"/>
      <c r="IBY34" s="497"/>
      <c r="IBZ34" s="497"/>
      <c r="ICA34" s="497"/>
      <c r="ICB34" s="497"/>
      <c r="ICC34" s="497"/>
      <c r="ICD34" s="497"/>
      <c r="ICE34" s="497"/>
      <c r="ICF34" s="497"/>
      <c r="ICG34" s="497"/>
      <c r="ICH34" s="497"/>
      <c r="ICI34" s="497"/>
      <c r="ICJ34" s="497"/>
      <c r="ICK34" s="497"/>
      <c r="ICL34" s="497"/>
      <c r="ICM34" s="497"/>
      <c r="ICN34" s="497"/>
      <c r="ICO34" s="497"/>
      <c r="ICP34" s="497"/>
      <c r="ICQ34" s="497"/>
      <c r="ICR34" s="497"/>
      <c r="ICS34" s="497"/>
      <c r="ICT34" s="497"/>
      <c r="ICU34" s="497"/>
      <c r="ICV34" s="497"/>
      <c r="ICW34" s="497"/>
      <c r="ICX34" s="497"/>
      <c r="ICY34" s="497"/>
      <c r="ICZ34" s="497"/>
      <c r="IDA34" s="497"/>
      <c r="IDB34" s="497"/>
      <c r="IDC34" s="497"/>
      <c r="IDD34" s="497"/>
      <c r="IDE34" s="497"/>
      <c r="IDF34" s="497"/>
      <c r="IDG34" s="497"/>
      <c r="IDH34" s="497"/>
      <c r="IDI34" s="497"/>
      <c r="IDJ34" s="497"/>
      <c r="IDK34" s="497"/>
      <c r="IDL34" s="497"/>
      <c r="IDM34" s="497"/>
      <c r="IDN34" s="497"/>
      <c r="IDO34" s="497"/>
      <c r="IDP34" s="497"/>
      <c r="IDQ34" s="497"/>
      <c r="IDR34" s="497"/>
      <c r="IDS34" s="497"/>
      <c r="IDT34" s="497"/>
      <c r="IDU34" s="497"/>
      <c r="IDV34" s="497"/>
      <c r="IDW34" s="497"/>
      <c r="IDX34" s="497"/>
      <c r="IDY34" s="497"/>
      <c r="IDZ34" s="497"/>
      <c r="IEA34" s="497"/>
      <c r="IEB34" s="497"/>
      <c r="IEC34" s="497"/>
      <c r="IED34" s="497"/>
      <c r="IEE34" s="497"/>
      <c r="IEF34" s="497"/>
      <c r="IEG34" s="497"/>
      <c r="IEH34" s="497"/>
      <c r="IEI34" s="497"/>
      <c r="IEJ34" s="497"/>
      <c r="IEK34" s="497"/>
      <c r="IEL34" s="497"/>
      <c r="IEM34" s="497"/>
      <c r="IEN34" s="497"/>
      <c r="IEO34" s="497"/>
      <c r="IEP34" s="497"/>
      <c r="IEQ34" s="497"/>
      <c r="IER34" s="497"/>
      <c r="IES34" s="497"/>
      <c r="IET34" s="497"/>
      <c r="IEU34" s="497"/>
      <c r="IEV34" s="497"/>
      <c r="IEW34" s="497"/>
      <c r="IEX34" s="497"/>
      <c r="IEY34" s="497"/>
      <c r="IEZ34" s="497"/>
      <c r="IFA34" s="497"/>
      <c r="IFB34" s="497"/>
      <c r="IFC34" s="497"/>
      <c r="IFD34" s="497"/>
      <c r="IFE34" s="497"/>
      <c r="IFF34" s="497"/>
      <c r="IFG34" s="497"/>
      <c r="IFH34" s="497"/>
      <c r="IFI34" s="497"/>
      <c r="IFJ34" s="497"/>
      <c r="IFK34" s="497"/>
      <c r="IFL34" s="497"/>
      <c r="IFM34" s="497"/>
      <c r="IFN34" s="497"/>
      <c r="IFO34" s="497"/>
      <c r="IFP34" s="497"/>
      <c r="IFQ34" s="497"/>
      <c r="IFR34" s="497"/>
      <c r="IFS34" s="497"/>
      <c r="IFT34" s="497"/>
      <c r="IFU34" s="497"/>
      <c r="IFV34" s="497"/>
      <c r="IFW34" s="497"/>
      <c r="IFX34" s="497"/>
      <c r="IFY34" s="497"/>
      <c r="IFZ34" s="497"/>
      <c r="IGA34" s="497"/>
      <c r="IGB34" s="497"/>
      <c r="IGC34" s="497"/>
      <c r="IGD34" s="497"/>
      <c r="IGE34" s="497"/>
      <c r="IGF34" s="497"/>
      <c r="IGG34" s="497"/>
      <c r="IGH34" s="497"/>
      <c r="IGI34" s="497"/>
      <c r="IGJ34" s="497"/>
      <c r="IGK34" s="497"/>
      <c r="IGL34" s="497"/>
      <c r="IGM34" s="497"/>
      <c r="IGN34" s="497"/>
      <c r="IGO34" s="497"/>
      <c r="IGP34" s="497"/>
      <c r="IGQ34" s="497"/>
      <c r="IGR34" s="497"/>
      <c r="IGS34" s="497"/>
      <c r="IGT34" s="497"/>
      <c r="IGU34" s="497"/>
      <c r="IGV34" s="497"/>
      <c r="IGW34" s="497"/>
      <c r="IGX34" s="497"/>
      <c r="IGY34" s="497"/>
      <c r="IGZ34" s="497"/>
      <c r="IHA34" s="497"/>
      <c r="IHB34" s="497"/>
      <c r="IHC34" s="497"/>
      <c r="IHD34" s="497"/>
      <c r="IHE34" s="497"/>
      <c r="IHF34" s="497"/>
      <c r="IHG34" s="497"/>
      <c r="IHH34" s="497"/>
      <c r="IHI34" s="497"/>
      <c r="IHJ34" s="497"/>
      <c r="IHK34" s="497"/>
      <c r="IHL34" s="497"/>
      <c r="IHM34" s="497"/>
      <c r="IHN34" s="497"/>
      <c r="IHO34" s="497"/>
      <c r="IHP34" s="497"/>
      <c r="IHQ34" s="497"/>
      <c r="IHR34" s="497"/>
      <c r="IHS34" s="497"/>
      <c r="IHT34" s="497"/>
      <c r="IHU34" s="497"/>
      <c r="IHV34" s="497"/>
      <c r="IHW34" s="497"/>
      <c r="IHX34" s="497"/>
      <c r="IHY34" s="497"/>
      <c r="IHZ34" s="497"/>
      <c r="IIA34" s="497"/>
      <c r="IIB34" s="497"/>
      <c r="IIC34" s="497"/>
      <c r="IID34" s="497"/>
      <c r="IIE34" s="497"/>
      <c r="IIF34" s="497"/>
      <c r="IIG34" s="497"/>
      <c r="IIH34" s="497"/>
      <c r="III34" s="497"/>
      <c r="IIJ34" s="497"/>
      <c r="IIK34" s="497"/>
      <c r="IIL34" s="497"/>
      <c r="IIM34" s="497"/>
      <c r="IIN34" s="497"/>
      <c r="IIO34" s="497"/>
      <c r="IIP34" s="497"/>
      <c r="IIQ34" s="497"/>
      <c r="IIR34" s="497"/>
      <c r="IIS34" s="497"/>
      <c r="IIT34" s="497"/>
      <c r="IIU34" s="497"/>
      <c r="IIV34" s="497"/>
      <c r="IIW34" s="497"/>
      <c r="IIX34" s="497"/>
      <c r="IIY34" s="497"/>
      <c r="IIZ34" s="497"/>
      <c r="IJA34" s="497"/>
      <c r="IJB34" s="497"/>
      <c r="IJC34" s="497"/>
      <c r="IJD34" s="497"/>
      <c r="IJE34" s="497"/>
      <c r="IJF34" s="497"/>
      <c r="IJG34" s="497"/>
      <c r="IJH34" s="497"/>
      <c r="IJI34" s="497"/>
      <c r="IJJ34" s="497"/>
      <c r="IJK34" s="497"/>
      <c r="IJL34" s="497"/>
      <c r="IJM34" s="497"/>
      <c r="IJN34" s="497"/>
      <c r="IJO34" s="497"/>
      <c r="IJP34" s="497"/>
      <c r="IJQ34" s="497"/>
      <c r="IJR34" s="497"/>
      <c r="IJS34" s="497"/>
      <c r="IJT34" s="497"/>
      <c r="IJU34" s="497"/>
      <c r="IJV34" s="497"/>
      <c r="IJW34" s="497"/>
      <c r="IJX34" s="497"/>
      <c r="IJY34" s="497"/>
      <c r="IJZ34" s="497"/>
      <c r="IKA34" s="497"/>
      <c r="IKB34" s="497"/>
      <c r="IKC34" s="497"/>
      <c r="IKD34" s="497"/>
      <c r="IKE34" s="497"/>
      <c r="IKF34" s="497"/>
      <c r="IKG34" s="497"/>
      <c r="IKH34" s="497"/>
      <c r="IKI34" s="497"/>
      <c r="IKJ34" s="497"/>
      <c r="IKK34" s="497"/>
      <c r="IKL34" s="497"/>
      <c r="IKM34" s="497"/>
      <c r="IKN34" s="497"/>
      <c r="IKO34" s="497"/>
      <c r="IKP34" s="497"/>
      <c r="IKQ34" s="497"/>
      <c r="IKR34" s="497"/>
      <c r="IKS34" s="497"/>
      <c r="IKT34" s="497"/>
      <c r="IKU34" s="497"/>
      <c r="IKV34" s="497"/>
      <c r="IKW34" s="497"/>
      <c r="IKX34" s="497"/>
      <c r="IKY34" s="497"/>
      <c r="IKZ34" s="497"/>
      <c r="ILA34" s="497"/>
      <c r="ILB34" s="497"/>
      <c r="ILC34" s="497"/>
      <c r="ILD34" s="497"/>
      <c r="ILE34" s="497"/>
      <c r="ILF34" s="497"/>
      <c r="ILG34" s="497"/>
      <c r="ILH34" s="497"/>
      <c r="ILI34" s="497"/>
      <c r="ILJ34" s="497"/>
      <c r="ILK34" s="497"/>
      <c r="ILL34" s="497"/>
      <c r="ILM34" s="497"/>
      <c r="ILN34" s="497"/>
      <c r="ILO34" s="497"/>
      <c r="ILP34" s="497"/>
      <c r="ILQ34" s="497"/>
      <c r="ILR34" s="497"/>
      <c r="ILS34" s="497"/>
      <c r="ILT34" s="497"/>
      <c r="ILU34" s="497"/>
      <c r="ILV34" s="497"/>
      <c r="ILW34" s="497"/>
      <c r="ILX34" s="497"/>
      <c r="ILY34" s="497"/>
      <c r="ILZ34" s="497"/>
      <c r="IMA34" s="497"/>
      <c r="IMB34" s="497"/>
      <c r="IMC34" s="497"/>
      <c r="IMD34" s="497"/>
      <c r="IME34" s="497"/>
      <c r="IMF34" s="497"/>
      <c r="IMG34" s="497"/>
      <c r="IMH34" s="497"/>
      <c r="IMI34" s="497"/>
      <c r="IMJ34" s="497"/>
      <c r="IMK34" s="497"/>
      <c r="IML34" s="497"/>
      <c r="IMM34" s="497"/>
      <c r="IMN34" s="497"/>
      <c r="IMO34" s="497"/>
      <c r="IMP34" s="497"/>
      <c r="IMQ34" s="497"/>
      <c r="IMR34" s="497"/>
      <c r="IMS34" s="497"/>
      <c r="IMT34" s="497"/>
      <c r="IMU34" s="497"/>
      <c r="IMV34" s="497"/>
      <c r="IMW34" s="497"/>
      <c r="IMX34" s="497"/>
      <c r="IMY34" s="497"/>
      <c r="IMZ34" s="497"/>
      <c r="INA34" s="497"/>
      <c r="INB34" s="497"/>
      <c r="INC34" s="497"/>
      <c r="IND34" s="497"/>
      <c r="INE34" s="497"/>
      <c r="INF34" s="497"/>
      <c r="ING34" s="497"/>
      <c r="INH34" s="497"/>
      <c r="INI34" s="497"/>
      <c r="INJ34" s="497"/>
      <c r="INK34" s="497"/>
      <c r="INL34" s="497"/>
      <c r="INM34" s="497"/>
      <c r="INN34" s="497"/>
      <c r="INO34" s="497"/>
      <c r="INP34" s="497"/>
      <c r="INQ34" s="497"/>
      <c r="INR34" s="497"/>
      <c r="INS34" s="497"/>
      <c r="INT34" s="497"/>
      <c r="INU34" s="497"/>
      <c r="INV34" s="497"/>
      <c r="INW34" s="497"/>
      <c r="INX34" s="497"/>
      <c r="INY34" s="497"/>
      <c r="INZ34" s="497"/>
      <c r="IOA34" s="497"/>
      <c r="IOB34" s="497"/>
      <c r="IOC34" s="497"/>
      <c r="IOD34" s="497"/>
      <c r="IOE34" s="497"/>
      <c r="IOF34" s="497"/>
      <c r="IOG34" s="497"/>
      <c r="IOH34" s="497"/>
      <c r="IOI34" s="497"/>
      <c r="IOJ34" s="497"/>
      <c r="IOK34" s="497"/>
      <c r="IOL34" s="497"/>
      <c r="IOM34" s="497"/>
      <c r="ION34" s="497"/>
      <c r="IOO34" s="497"/>
      <c r="IOP34" s="497"/>
      <c r="IOQ34" s="497"/>
      <c r="IOR34" s="497"/>
      <c r="IOS34" s="497"/>
      <c r="IOT34" s="497"/>
      <c r="IOU34" s="497"/>
      <c r="IOV34" s="497"/>
      <c r="IOW34" s="497"/>
      <c r="IOX34" s="497"/>
      <c r="IOY34" s="497"/>
      <c r="IOZ34" s="497"/>
      <c r="IPA34" s="497"/>
      <c r="IPB34" s="497"/>
      <c r="IPC34" s="497"/>
      <c r="IPD34" s="497"/>
      <c r="IPE34" s="497"/>
      <c r="IPF34" s="497"/>
      <c r="IPG34" s="497"/>
      <c r="IPH34" s="497"/>
      <c r="IPI34" s="497"/>
      <c r="IPJ34" s="497"/>
      <c r="IPK34" s="497"/>
      <c r="IPL34" s="497"/>
      <c r="IPM34" s="497"/>
      <c r="IPN34" s="497"/>
      <c r="IPO34" s="497"/>
      <c r="IPP34" s="497"/>
      <c r="IPQ34" s="497"/>
      <c r="IPR34" s="497"/>
      <c r="IPS34" s="497"/>
      <c r="IPT34" s="497"/>
      <c r="IPU34" s="497"/>
      <c r="IPV34" s="497"/>
      <c r="IPW34" s="497"/>
      <c r="IPX34" s="497"/>
      <c r="IPY34" s="497"/>
      <c r="IPZ34" s="497"/>
      <c r="IQA34" s="497"/>
      <c r="IQB34" s="497"/>
      <c r="IQC34" s="497"/>
      <c r="IQD34" s="497"/>
      <c r="IQE34" s="497"/>
      <c r="IQF34" s="497"/>
      <c r="IQG34" s="497"/>
      <c r="IQH34" s="497"/>
      <c r="IQI34" s="497"/>
      <c r="IQJ34" s="497"/>
      <c r="IQK34" s="497"/>
      <c r="IQL34" s="497"/>
      <c r="IQM34" s="497"/>
      <c r="IQN34" s="497"/>
      <c r="IQO34" s="497"/>
      <c r="IQP34" s="497"/>
      <c r="IQQ34" s="497"/>
      <c r="IQR34" s="497"/>
      <c r="IQS34" s="497"/>
      <c r="IQT34" s="497"/>
      <c r="IQU34" s="497"/>
      <c r="IQV34" s="497"/>
      <c r="IQW34" s="497"/>
      <c r="IQX34" s="497"/>
      <c r="IQY34" s="497"/>
      <c r="IQZ34" s="497"/>
      <c r="IRA34" s="497"/>
      <c r="IRB34" s="497"/>
      <c r="IRC34" s="497"/>
      <c r="IRD34" s="497"/>
      <c r="IRE34" s="497"/>
      <c r="IRF34" s="497"/>
      <c r="IRG34" s="497"/>
      <c r="IRH34" s="497"/>
      <c r="IRI34" s="497"/>
      <c r="IRJ34" s="497"/>
      <c r="IRK34" s="497"/>
      <c r="IRL34" s="497"/>
      <c r="IRM34" s="497"/>
      <c r="IRN34" s="497"/>
      <c r="IRO34" s="497"/>
      <c r="IRP34" s="497"/>
      <c r="IRQ34" s="497"/>
      <c r="IRR34" s="497"/>
      <c r="IRS34" s="497"/>
      <c r="IRT34" s="497"/>
      <c r="IRU34" s="497"/>
      <c r="IRV34" s="497"/>
      <c r="IRW34" s="497"/>
      <c r="IRX34" s="497"/>
      <c r="IRY34" s="497"/>
      <c r="IRZ34" s="497"/>
      <c r="ISA34" s="497"/>
      <c r="ISB34" s="497"/>
      <c r="ISC34" s="497"/>
      <c r="ISD34" s="497"/>
      <c r="ISE34" s="497"/>
      <c r="ISF34" s="497"/>
      <c r="ISG34" s="497"/>
      <c r="ISH34" s="497"/>
      <c r="ISI34" s="497"/>
      <c r="ISJ34" s="497"/>
      <c r="ISK34" s="497"/>
      <c r="ISL34" s="497"/>
      <c r="ISM34" s="497"/>
      <c r="ISN34" s="497"/>
      <c r="ISO34" s="497"/>
      <c r="ISP34" s="497"/>
      <c r="ISQ34" s="497"/>
      <c r="ISR34" s="497"/>
      <c r="ISS34" s="497"/>
      <c r="IST34" s="497"/>
      <c r="ISU34" s="497"/>
      <c r="ISV34" s="497"/>
      <c r="ISW34" s="497"/>
      <c r="ISX34" s="497"/>
      <c r="ISY34" s="497"/>
      <c r="ISZ34" s="497"/>
      <c r="ITA34" s="497"/>
      <c r="ITB34" s="497"/>
      <c r="ITC34" s="497"/>
      <c r="ITD34" s="497"/>
      <c r="ITE34" s="497"/>
      <c r="ITF34" s="497"/>
      <c r="ITG34" s="497"/>
      <c r="ITH34" s="497"/>
      <c r="ITI34" s="497"/>
      <c r="ITJ34" s="497"/>
      <c r="ITK34" s="497"/>
      <c r="ITL34" s="497"/>
      <c r="ITM34" s="497"/>
      <c r="ITN34" s="497"/>
      <c r="ITO34" s="497"/>
      <c r="ITP34" s="497"/>
      <c r="ITQ34" s="497"/>
      <c r="ITR34" s="497"/>
      <c r="ITS34" s="497"/>
      <c r="ITT34" s="497"/>
      <c r="ITU34" s="497"/>
      <c r="ITV34" s="497"/>
      <c r="ITW34" s="497"/>
      <c r="ITX34" s="497"/>
      <c r="ITY34" s="497"/>
      <c r="ITZ34" s="497"/>
      <c r="IUA34" s="497"/>
      <c r="IUB34" s="497"/>
      <c r="IUC34" s="497"/>
      <c r="IUD34" s="497"/>
      <c r="IUE34" s="497"/>
      <c r="IUF34" s="497"/>
      <c r="IUG34" s="497"/>
      <c r="IUH34" s="497"/>
      <c r="IUI34" s="497"/>
      <c r="IUJ34" s="497"/>
      <c r="IUK34" s="497"/>
      <c r="IUL34" s="497"/>
      <c r="IUM34" s="497"/>
      <c r="IUN34" s="497"/>
      <c r="IUO34" s="497"/>
      <c r="IUP34" s="497"/>
      <c r="IUQ34" s="497"/>
      <c r="IUR34" s="497"/>
      <c r="IUS34" s="497"/>
      <c r="IUT34" s="497"/>
      <c r="IUU34" s="497"/>
      <c r="IUV34" s="497"/>
      <c r="IUW34" s="497"/>
      <c r="IUX34" s="497"/>
      <c r="IUY34" s="497"/>
      <c r="IUZ34" s="497"/>
      <c r="IVA34" s="497"/>
      <c r="IVB34" s="497"/>
      <c r="IVC34" s="497"/>
      <c r="IVD34" s="497"/>
      <c r="IVE34" s="497"/>
      <c r="IVF34" s="497"/>
      <c r="IVG34" s="497"/>
      <c r="IVH34" s="497"/>
      <c r="IVI34" s="497"/>
      <c r="IVJ34" s="497"/>
      <c r="IVK34" s="497"/>
      <c r="IVL34" s="497"/>
      <c r="IVM34" s="497"/>
      <c r="IVN34" s="497"/>
      <c r="IVO34" s="497"/>
      <c r="IVP34" s="497"/>
      <c r="IVQ34" s="497"/>
      <c r="IVR34" s="497"/>
      <c r="IVS34" s="497"/>
      <c r="IVT34" s="497"/>
      <c r="IVU34" s="497"/>
      <c r="IVV34" s="497"/>
      <c r="IVW34" s="497"/>
      <c r="IVX34" s="497"/>
      <c r="IVY34" s="497"/>
      <c r="IVZ34" s="497"/>
      <c r="IWA34" s="497"/>
      <c r="IWB34" s="497"/>
      <c r="IWC34" s="497"/>
      <c r="IWD34" s="497"/>
      <c r="IWE34" s="497"/>
      <c r="IWF34" s="497"/>
      <c r="IWG34" s="497"/>
      <c r="IWH34" s="497"/>
      <c r="IWI34" s="497"/>
      <c r="IWJ34" s="497"/>
      <c r="IWK34" s="497"/>
      <c r="IWL34" s="497"/>
      <c r="IWM34" s="497"/>
      <c r="IWN34" s="497"/>
      <c r="IWO34" s="497"/>
      <c r="IWP34" s="497"/>
      <c r="IWQ34" s="497"/>
      <c r="IWR34" s="497"/>
      <c r="IWS34" s="497"/>
      <c r="IWT34" s="497"/>
      <c r="IWU34" s="497"/>
      <c r="IWV34" s="497"/>
      <c r="IWW34" s="497"/>
      <c r="IWX34" s="497"/>
      <c r="IWY34" s="497"/>
      <c r="IWZ34" s="497"/>
      <c r="IXA34" s="497"/>
      <c r="IXB34" s="497"/>
      <c r="IXC34" s="497"/>
      <c r="IXD34" s="497"/>
      <c r="IXE34" s="497"/>
      <c r="IXF34" s="497"/>
      <c r="IXG34" s="497"/>
      <c r="IXH34" s="497"/>
      <c r="IXI34" s="497"/>
      <c r="IXJ34" s="497"/>
      <c r="IXK34" s="497"/>
      <c r="IXL34" s="497"/>
      <c r="IXM34" s="497"/>
      <c r="IXN34" s="497"/>
      <c r="IXO34" s="497"/>
      <c r="IXP34" s="497"/>
      <c r="IXQ34" s="497"/>
      <c r="IXR34" s="497"/>
      <c r="IXS34" s="497"/>
      <c r="IXT34" s="497"/>
      <c r="IXU34" s="497"/>
      <c r="IXV34" s="497"/>
      <c r="IXW34" s="497"/>
      <c r="IXX34" s="497"/>
      <c r="IXY34" s="497"/>
      <c r="IXZ34" s="497"/>
      <c r="IYA34" s="497"/>
      <c r="IYB34" s="497"/>
      <c r="IYC34" s="497"/>
      <c r="IYD34" s="497"/>
      <c r="IYE34" s="497"/>
      <c r="IYF34" s="497"/>
      <c r="IYG34" s="497"/>
      <c r="IYH34" s="497"/>
      <c r="IYI34" s="497"/>
      <c r="IYJ34" s="497"/>
      <c r="IYK34" s="497"/>
      <c r="IYL34" s="497"/>
      <c r="IYM34" s="497"/>
      <c r="IYN34" s="497"/>
      <c r="IYO34" s="497"/>
      <c r="IYP34" s="497"/>
      <c r="IYQ34" s="497"/>
      <c r="IYR34" s="497"/>
      <c r="IYS34" s="497"/>
      <c r="IYT34" s="497"/>
      <c r="IYU34" s="497"/>
      <c r="IYV34" s="497"/>
      <c r="IYW34" s="497"/>
      <c r="IYX34" s="497"/>
      <c r="IYY34" s="497"/>
      <c r="IYZ34" s="497"/>
      <c r="IZA34" s="497"/>
      <c r="IZB34" s="497"/>
      <c r="IZC34" s="497"/>
      <c r="IZD34" s="497"/>
      <c r="IZE34" s="497"/>
      <c r="IZF34" s="497"/>
      <c r="IZG34" s="497"/>
      <c r="IZH34" s="497"/>
      <c r="IZI34" s="497"/>
      <c r="IZJ34" s="497"/>
      <c r="IZK34" s="497"/>
      <c r="IZL34" s="497"/>
      <c r="IZM34" s="497"/>
      <c r="IZN34" s="497"/>
      <c r="IZO34" s="497"/>
      <c r="IZP34" s="497"/>
      <c r="IZQ34" s="497"/>
      <c r="IZR34" s="497"/>
      <c r="IZS34" s="497"/>
      <c r="IZT34" s="497"/>
      <c r="IZU34" s="497"/>
      <c r="IZV34" s="497"/>
      <c r="IZW34" s="497"/>
      <c r="IZX34" s="497"/>
      <c r="IZY34" s="497"/>
      <c r="IZZ34" s="497"/>
      <c r="JAA34" s="497"/>
      <c r="JAB34" s="497"/>
      <c r="JAC34" s="497"/>
      <c r="JAD34" s="497"/>
      <c r="JAE34" s="497"/>
      <c r="JAF34" s="497"/>
      <c r="JAG34" s="497"/>
      <c r="JAH34" s="497"/>
      <c r="JAI34" s="497"/>
      <c r="JAJ34" s="497"/>
      <c r="JAK34" s="497"/>
      <c r="JAL34" s="497"/>
      <c r="JAM34" s="497"/>
      <c r="JAN34" s="497"/>
      <c r="JAO34" s="497"/>
      <c r="JAP34" s="497"/>
      <c r="JAQ34" s="497"/>
      <c r="JAR34" s="497"/>
      <c r="JAS34" s="497"/>
      <c r="JAT34" s="497"/>
      <c r="JAU34" s="497"/>
      <c r="JAV34" s="497"/>
      <c r="JAW34" s="497"/>
      <c r="JAX34" s="497"/>
      <c r="JAY34" s="497"/>
      <c r="JAZ34" s="497"/>
      <c r="JBA34" s="497"/>
      <c r="JBB34" s="497"/>
      <c r="JBC34" s="497"/>
      <c r="JBD34" s="497"/>
      <c r="JBE34" s="497"/>
      <c r="JBF34" s="497"/>
      <c r="JBG34" s="497"/>
      <c r="JBH34" s="497"/>
      <c r="JBI34" s="497"/>
      <c r="JBJ34" s="497"/>
      <c r="JBK34" s="497"/>
      <c r="JBL34" s="497"/>
      <c r="JBM34" s="497"/>
      <c r="JBN34" s="497"/>
      <c r="JBO34" s="497"/>
      <c r="JBP34" s="497"/>
      <c r="JBQ34" s="497"/>
      <c r="JBR34" s="497"/>
      <c r="JBS34" s="497"/>
      <c r="JBT34" s="497"/>
      <c r="JBU34" s="497"/>
      <c r="JBV34" s="497"/>
      <c r="JBW34" s="497"/>
      <c r="JBX34" s="497"/>
      <c r="JBY34" s="497"/>
      <c r="JBZ34" s="497"/>
      <c r="JCA34" s="497"/>
      <c r="JCB34" s="497"/>
      <c r="JCC34" s="497"/>
      <c r="JCD34" s="497"/>
      <c r="JCE34" s="497"/>
      <c r="JCF34" s="497"/>
      <c r="JCG34" s="497"/>
      <c r="JCH34" s="497"/>
      <c r="JCI34" s="497"/>
      <c r="JCJ34" s="497"/>
      <c r="JCK34" s="497"/>
      <c r="JCL34" s="497"/>
      <c r="JCM34" s="497"/>
      <c r="JCN34" s="497"/>
      <c r="JCO34" s="497"/>
      <c r="JCP34" s="497"/>
      <c r="JCQ34" s="497"/>
      <c r="JCR34" s="497"/>
      <c r="JCS34" s="497"/>
      <c r="JCT34" s="497"/>
      <c r="JCU34" s="497"/>
      <c r="JCV34" s="497"/>
      <c r="JCW34" s="497"/>
      <c r="JCX34" s="497"/>
      <c r="JCY34" s="497"/>
      <c r="JCZ34" s="497"/>
      <c r="JDA34" s="497"/>
      <c r="JDB34" s="497"/>
      <c r="JDC34" s="497"/>
      <c r="JDD34" s="497"/>
      <c r="JDE34" s="497"/>
      <c r="JDF34" s="497"/>
      <c r="JDG34" s="497"/>
      <c r="JDH34" s="497"/>
      <c r="JDI34" s="497"/>
      <c r="JDJ34" s="497"/>
      <c r="JDK34" s="497"/>
      <c r="JDL34" s="497"/>
      <c r="JDM34" s="497"/>
      <c r="JDN34" s="497"/>
      <c r="JDO34" s="497"/>
      <c r="JDP34" s="497"/>
      <c r="JDQ34" s="497"/>
      <c r="JDR34" s="497"/>
      <c r="JDS34" s="497"/>
      <c r="JDT34" s="497"/>
      <c r="JDU34" s="497"/>
      <c r="JDV34" s="497"/>
      <c r="JDW34" s="497"/>
      <c r="JDX34" s="497"/>
      <c r="JDY34" s="497"/>
      <c r="JDZ34" s="497"/>
      <c r="JEA34" s="497"/>
      <c r="JEB34" s="497"/>
      <c r="JEC34" s="497"/>
      <c r="JED34" s="497"/>
      <c r="JEE34" s="497"/>
      <c r="JEF34" s="497"/>
      <c r="JEG34" s="497"/>
      <c r="JEH34" s="497"/>
      <c r="JEI34" s="497"/>
      <c r="JEJ34" s="497"/>
      <c r="JEK34" s="497"/>
      <c r="JEL34" s="497"/>
      <c r="JEM34" s="497"/>
      <c r="JEN34" s="497"/>
      <c r="JEO34" s="497"/>
      <c r="JEP34" s="497"/>
      <c r="JEQ34" s="497"/>
      <c r="JER34" s="497"/>
      <c r="JES34" s="497"/>
      <c r="JET34" s="497"/>
      <c r="JEU34" s="497"/>
      <c r="JEV34" s="497"/>
      <c r="JEW34" s="497"/>
      <c r="JEX34" s="497"/>
      <c r="JEY34" s="497"/>
      <c r="JEZ34" s="497"/>
      <c r="JFA34" s="497"/>
      <c r="JFB34" s="497"/>
      <c r="JFC34" s="497"/>
      <c r="JFD34" s="497"/>
      <c r="JFE34" s="497"/>
      <c r="JFF34" s="497"/>
      <c r="JFG34" s="497"/>
      <c r="JFH34" s="497"/>
      <c r="JFI34" s="497"/>
      <c r="JFJ34" s="497"/>
      <c r="JFK34" s="497"/>
      <c r="JFL34" s="497"/>
      <c r="JFM34" s="497"/>
      <c r="JFN34" s="497"/>
      <c r="JFO34" s="497"/>
      <c r="JFP34" s="497"/>
      <c r="JFQ34" s="497"/>
      <c r="JFR34" s="497"/>
      <c r="JFS34" s="497"/>
      <c r="JFT34" s="497"/>
      <c r="JFU34" s="497"/>
      <c r="JFV34" s="497"/>
      <c r="JFW34" s="497"/>
      <c r="JFX34" s="497"/>
      <c r="JFY34" s="497"/>
      <c r="JFZ34" s="497"/>
      <c r="JGA34" s="497"/>
      <c r="JGB34" s="497"/>
      <c r="JGC34" s="497"/>
      <c r="JGD34" s="497"/>
      <c r="JGE34" s="497"/>
      <c r="JGF34" s="497"/>
      <c r="JGG34" s="497"/>
      <c r="JGH34" s="497"/>
      <c r="JGI34" s="497"/>
      <c r="JGJ34" s="497"/>
      <c r="JGK34" s="497"/>
      <c r="JGL34" s="497"/>
      <c r="JGM34" s="497"/>
      <c r="JGN34" s="497"/>
      <c r="JGO34" s="497"/>
      <c r="JGP34" s="497"/>
      <c r="JGQ34" s="497"/>
      <c r="JGR34" s="497"/>
      <c r="JGS34" s="497"/>
      <c r="JGT34" s="497"/>
      <c r="JGU34" s="497"/>
      <c r="JGV34" s="497"/>
      <c r="JGW34" s="497"/>
      <c r="JGX34" s="497"/>
      <c r="JGY34" s="497"/>
      <c r="JGZ34" s="497"/>
      <c r="JHA34" s="497"/>
      <c r="JHB34" s="497"/>
      <c r="JHC34" s="497"/>
      <c r="JHD34" s="497"/>
      <c r="JHE34" s="497"/>
      <c r="JHF34" s="497"/>
      <c r="JHG34" s="497"/>
      <c r="JHH34" s="497"/>
      <c r="JHI34" s="497"/>
      <c r="JHJ34" s="497"/>
      <c r="JHK34" s="497"/>
      <c r="JHL34" s="497"/>
      <c r="JHM34" s="497"/>
      <c r="JHN34" s="497"/>
      <c r="JHO34" s="497"/>
      <c r="JHP34" s="497"/>
      <c r="JHQ34" s="497"/>
      <c r="JHR34" s="497"/>
      <c r="JHS34" s="497"/>
      <c r="JHT34" s="497"/>
      <c r="JHU34" s="497"/>
      <c r="JHV34" s="497"/>
      <c r="JHW34" s="497"/>
      <c r="JHX34" s="497"/>
      <c r="JHY34" s="497"/>
      <c r="JHZ34" s="497"/>
      <c r="JIA34" s="497"/>
      <c r="JIB34" s="497"/>
      <c r="JIC34" s="497"/>
      <c r="JID34" s="497"/>
      <c r="JIE34" s="497"/>
      <c r="JIF34" s="497"/>
      <c r="JIG34" s="497"/>
      <c r="JIH34" s="497"/>
      <c r="JII34" s="497"/>
      <c r="JIJ34" s="497"/>
      <c r="JIK34" s="497"/>
      <c r="JIL34" s="497"/>
      <c r="JIM34" s="497"/>
      <c r="JIN34" s="497"/>
      <c r="JIO34" s="497"/>
      <c r="JIP34" s="497"/>
      <c r="JIQ34" s="497"/>
      <c r="JIR34" s="497"/>
      <c r="JIS34" s="497"/>
      <c r="JIT34" s="497"/>
      <c r="JIU34" s="497"/>
      <c r="JIV34" s="497"/>
      <c r="JIW34" s="497"/>
      <c r="JIX34" s="497"/>
      <c r="JIY34" s="497"/>
      <c r="JIZ34" s="497"/>
      <c r="JJA34" s="497"/>
      <c r="JJB34" s="497"/>
      <c r="JJC34" s="497"/>
      <c r="JJD34" s="497"/>
      <c r="JJE34" s="497"/>
      <c r="JJF34" s="497"/>
      <c r="JJG34" s="497"/>
      <c r="JJH34" s="497"/>
      <c r="JJI34" s="497"/>
      <c r="JJJ34" s="497"/>
      <c r="JJK34" s="497"/>
      <c r="JJL34" s="497"/>
      <c r="JJM34" s="497"/>
      <c r="JJN34" s="497"/>
      <c r="JJO34" s="497"/>
      <c r="JJP34" s="497"/>
      <c r="JJQ34" s="497"/>
      <c r="JJR34" s="497"/>
      <c r="JJS34" s="497"/>
      <c r="JJT34" s="497"/>
      <c r="JJU34" s="497"/>
      <c r="JJV34" s="497"/>
      <c r="JJW34" s="497"/>
      <c r="JJX34" s="497"/>
      <c r="JJY34" s="497"/>
      <c r="JJZ34" s="497"/>
      <c r="JKA34" s="497"/>
      <c r="JKB34" s="497"/>
      <c r="JKC34" s="497"/>
      <c r="JKD34" s="497"/>
      <c r="JKE34" s="497"/>
      <c r="JKF34" s="497"/>
      <c r="JKG34" s="497"/>
      <c r="JKH34" s="497"/>
      <c r="JKI34" s="497"/>
      <c r="JKJ34" s="497"/>
      <c r="JKK34" s="497"/>
      <c r="JKL34" s="497"/>
      <c r="JKM34" s="497"/>
      <c r="JKN34" s="497"/>
      <c r="JKO34" s="497"/>
      <c r="JKP34" s="497"/>
      <c r="JKQ34" s="497"/>
      <c r="JKR34" s="497"/>
      <c r="JKS34" s="497"/>
      <c r="JKT34" s="497"/>
      <c r="JKU34" s="497"/>
      <c r="JKV34" s="497"/>
      <c r="JKW34" s="497"/>
      <c r="JKX34" s="497"/>
      <c r="JKY34" s="497"/>
      <c r="JKZ34" s="497"/>
      <c r="JLA34" s="497"/>
      <c r="JLB34" s="497"/>
      <c r="JLC34" s="497"/>
      <c r="JLD34" s="497"/>
      <c r="JLE34" s="497"/>
      <c r="JLF34" s="497"/>
      <c r="JLG34" s="497"/>
      <c r="JLH34" s="497"/>
      <c r="JLI34" s="497"/>
      <c r="JLJ34" s="497"/>
      <c r="JLK34" s="497"/>
      <c r="JLL34" s="497"/>
      <c r="JLM34" s="497"/>
      <c r="JLN34" s="497"/>
      <c r="JLO34" s="497"/>
      <c r="JLP34" s="497"/>
      <c r="JLQ34" s="497"/>
      <c r="JLR34" s="497"/>
      <c r="JLS34" s="497"/>
      <c r="JLT34" s="497"/>
      <c r="JLU34" s="497"/>
      <c r="JLV34" s="497"/>
      <c r="JLW34" s="497"/>
      <c r="JLX34" s="497"/>
      <c r="JLY34" s="497"/>
      <c r="JLZ34" s="497"/>
      <c r="JMA34" s="497"/>
      <c r="JMB34" s="497"/>
      <c r="JMC34" s="497"/>
      <c r="JMD34" s="497"/>
      <c r="JME34" s="497"/>
      <c r="JMF34" s="497"/>
      <c r="JMG34" s="497"/>
      <c r="JMH34" s="497"/>
      <c r="JMI34" s="497"/>
      <c r="JMJ34" s="497"/>
      <c r="JMK34" s="497"/>
      <c r="JML34" s="497"/>
      <c r="JMM34" s="497"/>
      <c r="JMN34" s="497"/>
      <c r="JMO34" s="497"/>
      <c r="JMP34" s="497"/>
      <c r="JMQ34" s="497"/>
      <c r="JMR34" s="497"/>
      <c r="JMS34" s="497"/>
      <c r="JMT34" s="497"/>
      <c r="JMU34" s="497"/>
      <c r="JMV34" s="497"/>
      <c r="JMW34" s="497"/>
      <c r="JMX34" s="497"/>
      <c r="JMY34" s="497"/>
      <c r="JMZ34" s="497"/>
      <c r="JNA34" s="497"/>
      <c r="JNB34" s="497"/>
      <c r="JNC34" s="497"/>
      <c r="JND34" s="497"/>
      <c r="JNE34" s="497"/>
      <c r="JNF34" s="497"/>
      <c r="JNG34" s="497"/>
      <c r="JNH34" s="497"/>
      <c r="JNI34" s="497"/>
      <c r="JNJ34" s="497"/>
      <c r="JNK34" s="497"/>
      <c r="JNL34" s="497"/>
      <c r="JNM34" s="497"/>
      <c r="JNN34" s="497"/>
      <c r="JNO34" s="497"/>
      <c r="JNP34" s="497"/>
      <c r="JNQ34" s="497"/>
      <c r="JNR34" s="497"/>
      <c r="JNS34" s="497"/>
      <c r="JNT34" s="497"/>
      <c r="JNU34" s="497"/>
      <c r="JNV34" s="497"/>
      <c r="JNW34" s="497"/>
      <c r="JNX34" s="497"/>
      <c r="JNY34" s="497"/>
      <c r="JNZ34" s="497"/>
      <c r="JOA34" s="497"/>
      <c r="JOB34" s="497"/>
      <c r="JOC34" s="497"/>
      <c r="JOD34" s="497"/>
      <c r="JOE34" s="497"/>
      <c r="JOF34" s="497"/>
      <c r="JOG34" s="497"/>
      <c r="JOH34" s="497"/>
      <c r="JOI34" s="497"/>
      <c r="JOJ34" s="497"/>
      <c r="JOK34" s="497"/>
      <c r="JOL34" s="497"/>
      <c r="JOM34" s="497"/>
      <c r="JON34" s="497"/>
      <c r="JOO34" s="497"/>
      <c r="JOP34" s="497"/>
      <c r="JOQ34" s="497"/>
      <c r="JOR34" s="497"/>
      <c r="JOS34" s="497"/>
      <c r="JOT34" s="497"/>
      <c r="JOU34" s="497"/>
      <c r="JOV34" s="497"/>
      <c r="JOW34" s="497"/>
      <c r="JOX34" s="497"/>
      <c r="JOY34" s="497"/>
      <c r="JOZ34" s="497"/>
      <c r="JPA34" s="497"/>
      <c r="JPB34" s="497"/>
      <c r="JPC34" s="497"/>
      <c r="JPD34" s="497"/>
      <c r="JPE34" s="497"/>
      <c r="JPF34" s="497"/>
      <c r="JPG34" s="497"/>
      <c r="JPH34" s="497"/>
      <c r="JPI34" s="497"/>
      <c r="JPJ34" s="497"/>
      <c r="JPK34" s="497"/>
      <c r="JPL34" s="497"/>
      <c r="JPM34" s="497"/>
      <c r="JPN34" s="497"/>
      <c r="JPO34" s="497"/>
      <c r="JPP34" s="497"/>
      <c r="JPQ34" s="497"/>
      <c r="JPR34" s="497"/>
      <c r="JPS34" s="497"/>
      <c r="JPT34" s="497"/>
      <c r="JPU34" s="497"/>
      <c r="JPV34" s="497"/>
      <c r="JPW34" s="497"/>
      <c r="JPX34" s="497"/>
      <c r="JPY34" s="497"/>
      <c r="JPZ34" s="497"/>
      <c r="JQA34" s="497"/>
      <c r="JQB34" s="497"/>
      <c r="JQC34" s="497"/>
      <c r="JQD34" s="497"/>
      <c r="JQE34" s="497"/>
      <c r="JQF34" s="497"/>
      <c r="JQG34" s="497"/>
      <c r="JQH34" s="497"/>
      <c r="JQI34" s="497"/>
      <c r="JQJ34" s="497"/>
      <c r="JQK34" s="497"/>
      <c r="JQL34" s="497"/>
      <c r="JQM34" s="497"/>
      <c r="JQN34" s="497"/>
      <c r="JQO34" s="497"/>
      <c r="JQP34" s="497"/>
      <c r="JQQ34" s="497"/>
      <c r="JQR34" s="497"/>
      <c r="JQS34" s="497"/>
      <c r="JQT34" s="497"/>
      <c r="JQU34" s="497"/>
      <c r="JQV34" s="497"/>
      <c r="JQW34" s="497"/>
      <c r="JQX34" s="497"/>
      <c r="JQY34" s="497"/>
      <c r="JQZ34" s="497"/>
      <c r="JRA34" s="497"/>
      <c r="JRB34" s="497"/>
      <c r="JRC34" s="497"/>
      <c r="JRD34" s="497"/>
      <c r="JRE34" s="497"/>
      <c r="JRF34" s="497"/>
      <c r="JRG34" s="497"/>
      <c r="JRH34" s="497"/>
      <c r="JRI34" s="497"/>
      <c r="JRJ34" s="497"/>
      <c r="JRK34" s="497"/>
      <c r="JRL34" s="497"/>
      <c r="JRM34" s="497"/>
      <c r="JRN34" s="497"/>
      <c r="JRO34" s="497"/>
      <c r="JRP34" s="497"/>
      <c r="JRQ34" s="497"/>
      <c r="JRR34" s="497"/>
      <c r="JRS34" s="497"/>
      <c r="JRT34" s="497"/>
      <c r="JRU34" s="497"/>
      <c r="JRV34" s="497"/>
      <c r="JRW34" s="497"/>
      <c r="JRX34" s="497"/>
      <c r="JRY34" s="497"/>
      <c r="JRZ34" s="497"/>
      <c r="JSA34" s="497"/>
      <c r="JSB34" s="497"/>
      <c r="JSC34" s="497"/>
      <c r="JSD34" s="497"/>
      <c r="JSE34" s="497"/>
      <c r="JSF34" s="497"/>
      <c r="JSG34" s="497"/>
      <c r="JSH34" s="497"/>
      <c r="JSI34" s="497"/>
      <c r="JSJ34" s="497"/>
      <c r="JSK34" s="497"/>
      <c r="JSL34" s="497"/>
      <c r="JSM34" s="497"/>
      <c r="JSN34" s="497"/>
      <c r="JSO34" s="497"/>
      <c r="JSP34" s="497"/>
      <c r="JSQ34" s="497"/>
      <c r="JSR34" s="497"/>
      <c r="JSS34" s="497"/>
      <c r="JST34" s="497"/>
      <c r="JSU34" s="497"/>
      <c r="JSV34" s="497"/>
      <c r="JSW34" s="497"/>
      <c r="JSX34" s="497"/>
      <c r="JSY34" s="497"/>
      <c r="JSZ34" s="497"/>
      <c r="JTA34" s="497"/>
      <c r="JTB34" s="497"/>
      <c r="JTC34" s="497"/>
      <c r="JTD34" s="497"/>
      <c r="JTE34" s="497"/>
      <c r="JTF34" s="497"/>
      <c r="JTG34" s="497"/>
      <c r="JTH34" s="497"/>
      <c r="JTI34" s="497"/>
      <c r="JTJ34" s="497"/>
      <c r="JTK34" s="497"/>
      <c r="JTL34" s="497"/>
      <c r="JTM34" s="497"/>
      <c r="JTN34" s="497"/>
      <c r="JTO34" s="497"/>
      <c r="JTP34" s="497"/>
      <c r="JTQ34" s="497"/>
      <c r="JTR34" s="497"/>
      <c r="JTS34" s="497"/>
      <c r="JTT34" s="497"/>
      <c r="JTU34" s="497"/>
      <c r="JTV34" s="497"/>
      <c r="JTW34" s="497"/>
      <c r="JTX34" s="497"/>
      <c r="JTY34" s="497"/>
      <c r="JTZ34" s="497"/>
      <c r="JUA34" s="497"/>
      <c r="JUB34" s="497"/>
      <c r="JUC34" s="497"/>
      <c r="JUD34" s="497"/>
      <c r="JUE34" s="497"/>
      <c r="JUF34" s="497"/>
      <c r="JUG34" s="497"/>
      <c r="JUH34" s="497"/>
      <c r="JUI34" s="497"/>
      <c r="JUJ34" s="497"/>
      <c r="JUK34" s="497"/>
      <c r="JUL34" s="497"/>
      <c r="JUM34" s="497"/>
      <c r="JUN34" s="497"/>
      <c r="JUO34" s="497"/>
      <c r="JUP34" s="497"/>
      <c r="JUQ34" s="497"/>
      <c r="JUR34" s="497"/>
      <c r="JUS34" s="497"/>
      <c r="JUT34" s="497"/>
      <c r="JUU34" s="497"/>
      <c r="JUV34" s="497"/>
      <c r="JUW34" s="497"/>
      <c r="JUX34" s="497"/>
      <c r="JUY34" s="497"/>
      <c r="JUZ34" s="497"/>
      <c r="JVA34" s="497"/>
      <c r="JVB34" s="497"/>
      <c r="JVC34" s="497"/>
      <c r="JVD34" s="497"/>
      <c r="JVE34" s="497"/>
      <c r="JVF34" s="497"/>
      <c r="JVG34" s="497"/>
      <c r="JVH34" s="497"/>
      <c r="JVI34" s="497"/>
      <c r="JVJ34" s="497"/>
      <c r="JVK34" s="497"/>
      <c r="JVL34" s="497"/>
      <c r="JVM34" s="497"/>
      <c r="JVN34" s="497"/>
      <c r="JVO34" s="497"/>
      <c r="JVP34" s="497"/>
      <c r="JVQ34" s="497"/>
      <c r="JVR34" s="497"/>
      <c r="JVS34" s="497"/>
      <c r="JVT34" s="497"/>
      <c r="JVU34" s="497"/>
      <c r="JVV34" s="497"/>
      <c r="JVW34" s="497"/>
      <c r="JVX34" s="497"/>
      <c r="JVY34" s="497"/>
      <c r="JVZ34" s="497"/>
      <c r="JWA34" s="497"/>
      <c r="JWB34" s="497"/>
      <c r="JWC34" s="497"/>
      <c r="JWD34" s="497"/>
      <c r="JWE34" s="497"/>
      <c r="JWF34" s="497"/>
      <c r="JWG34" s="497"/>
      <c r="JWH34" s="497"/>
      <c r="JWI34" s="497"/>
      <c r="JWJ34" s="497"/>
      <c r="JWK34" s="497"/>
      <c r="JWL34" s="497"/>
      <c r="JWM34" s="497"/>
      <c r="JWN34" s="497"/>
      <c r="JWO34" s="497"/>
      <c r="JWP34" s="497"/>
      <c r="JWQ34" s="497"/>
      <c r="JWR34" s="497"/>
      <c r="JWS34" s="497"/>
      <c r="JWT34" s="497"/>
      <c r="JWU34" s="497"/>
      <c r="JWV34" s="497"/>
      <c r="JWW34" s="497"/>
      <c r="JWX34" s="497"/>
      <c r="JWY34" s="497"/>
      <c r="JWZ34" s="497"/>
      <c r="JXA34" s="497"/>
      <c r="JXB34" s="497"/>
      <c r="JXC34" s="497"/>
      <c r="JXD34" s="497"/>
      <c r="JXE34" s="497"/>
      <c r="JXF34" s="497"/>
      <c r="JXG34" s="497"/>
      <c r="JXH34" s="497"/>
      <c r="JXI34" s="497"/>
      <c r="JXJ34" s="497"/>
      <c r="JXK34" s="497"/>
      <c r="JXL34" s="497"/>
      <c r="JXM34" s="497"/>
      <c r="JXN34" s="497"/>
      <c r="JXO34" s="497"/>
      <c r="JXP34" s="497"/>
      <c r="JXQ34" s="497"/>
      <c r="JXR34" s="497"/>
      <c r="JXS34" s="497"/>
      <c r="JXT34" s="497"/>
      <c r="JXU34" s="497"/>
      <c r="JXV34" s="497"/>
      <c r="JXW34" s="497"/>
      <c r="JXX34" s="497"/>
      <c r="JXY34" s="497"/>
      <c r="JXZ34" s="497"/>
      <c r="JYA34" s="497"/>
      <c r="JYB34" s="497"/>
      <c r="JYC34" s="497"/>
      <c r="JYD34" s="497"/>
      <c r="JYE34" s="497"/>
      <c r="JYF34" s="497"/>
      <c r="JYG34" s="497"/>
      <c r="JYH34" s="497"/>
      <c r="JYI34" s="497"/>
      <c r="JYJ34" s="497"/>
      <c r="JYK34" s="497"/>
      <c r="JYL34" s="497"/>
      <c r="JYM34" s="497"/>
      <c r="JYN34" s="497"/>
      <c r="JYO34" s="497"/>
      <c r="JYP34" s="497"/>
      <c r="JYQ34" s="497"/>
      <c r="JYR34" s="497"/>
      <c r="JYS34" s="497"/>
      <c r="JYT34" s="497"/>
      <c r="JYU34" s="497"/>
      <c r="JYV34" s="497"/>
      <c r="JYW34" s="497"/>
      <c r="JYX34" s="497"/>
      <c r="JYY34" s="497"/>
      <c r="JYZ34" s="497"/>
      <c r="JZA34" s="497"/>
      <c r="JZB34" s="497"/>
      <c r="JZC34" s="497"/>
      <c r="JZD34" s="497"/>
      <c r="JZE34" s="497"/>
      <c r="JZF34" s="497"/>
      <c r="JZG34" s="497"/>
      <c r="JZH34" s="497"/>
      <c r="JZI34" s="497"/>
      <c r="JZJ34" s="497"/>
      <c r="JZK34" s="497"/>
      <c r="JZL34" s="497"/>
      <c r="JZM34" s="497"/>
      <c r="JZN34" s="497"/>
      <c r="JZO34" s="497"/>
      <c r="JZP34" s="497"/>
      <c r="JZQ34" s="497"/>
      <c r="JZR34" s="497"/>
      <c r="JZS34" s="497"/>
      <c r="JZT34" s="497"/>
      <c r="JZU34" s="497"/>
      <c r="JZV34" s="497"/>
      <c r="JZW34" s="497"/>
      <c r="JZX34" s="497"/>
      <c r="JZY34" s="497"/>
      <c r="JZZ34" s="497"/>
      <c r="KAA34" s="497"/>
      <c r="KAB34" s="497"/>
      <c r="KAC34" s="497"/>
      <c r="KAD34" s="497"/>
      <c r="KAE34" s="497"/>
      <c r="KAF34" s="497"/>
      <c r="KAG34" s="497"/>
      <c r="KAH34" s="497"/>
      <c r="KAI34" s="497"/>
      <c r="KAJ34" s="497"/>
      <c r="KAK34" s="497"/>
      <c r="KAL34" s="497"/>
      <c r="KAM34" s="497"/>
      <c r="KAN34" s="497"/>
      <c r="KAO34" s="497"/>
      <c r="KAP34" s="497"/>
      <c r="KAQ34" s="497"/>
      <c r="KAR34" s="497"/>
      <c r="KAS34" s="497"/>
      <c r="KAT34" s="497"/>
      <c r="KAU34" s="497"/>
      <c r="KAV34" s="497"/>
      <c r="KAW34" s="497"/>
      <c r="KAX34" s="497"/>
      <c r="KAY34" s="497"/>
      <c r="KAZ34" s="497"/>
      <c r="KBA34" s="497"/>
      <c r="KBB34" s="497"/>
      <c r="KBC34" s="497"/>
      <c r="KBD34" s="497"/>
      <c r="KBE34" s="497"/>
      <c r="KBF34" s="497"/>
      <c r="KBG34" s="497"/>
      <c r="KBH34" s="497"/>
      <c r="KBI34" s="497"/>
      <c r="KBJ34" s="497"/>
      <c r="KBK34" s="497"/>
      <c r="KBL34" s="497"/>
      <c r="KBM34" s="497"/>
      <c r="KBN34" s="497"/>
      <c r="KBO34" s="497"/>
      <c r="KBP34" s="497"/>
      <c r="KBQ34" s="497"/>
      <c r="KBR34" s="497"/>
      <c r="KBS34" s="497"/>
      <c r="KBT34" s="497"/>
      <c r="KBU34" s="497"/>
      <c r="KBV34" s="497"/>
      <c r="KBW34" s="497"/>
      <c r="KBX34" s="497"/>
      <c r="KBY34" s="497"/>
      <c r="KBZ34" s="497"/>
      <c r="KCA34" s="497"/>
      <c r="KCB34" s="497"/>
      <c r="KCC34" s="497"/>
      <c r="KCD34" s="497"/>
      <c r="KCE34" s="497"/>
      <c r="KCF34" s="497"/>
      <c r="KCG34" s="497"/>
      <c r="KCH34" s="497"/>
      <c r="KCI34" s="497"/>
      <c r="KCJ34" s="497"/>
      <c r="KCK34" s="497"/>
      <c r="KCL34" s="497"/>
      <c r="KCM34" s="497"/>
      <c r="KCN34" s="497"/>
      <c r="KCO34" s="497"/>
      <c r="KCP34" s="497"/>
      <c r="KCQ34" s="497"/>
      <c r="KCR34" s="497"/>
      <c r="KCS34" s="497"/>
      <c r="KCT34" s="497"/>
      <c r="KCU34" s="497"/>
      <c r="KCV34" s="497"/>
      <c r="KCW34" s="497"/>
      <c r="KCX34" s="497"/>
      <c r="KCY34" s="497"/>
      <c r="KCZ34" s="497"/>
      <c r="KDA34" s="497"/>
      <c r="KDB34" s="497"/>
      <c r="KDC34" s="497"/>
      <c r="KDD34" s="497"/>
      <c r="KDE34" s="497"/>
      <c r="KDF34" s="497"/>
      <c r="KDG34" s="497"/>
      <c r="KDH34" s="497"/>
      <c r="KDI34" s="497"/>
      <c r="KDJ34" s="497"/>
      <c r="KDK34" s="497"/>
      <c r="KDL34" s="497"/>
      <c r="KDM34" s="497"/>
      <c r="KDN34" s="497"/>
      <c r="KDO34" s="497"/>
      <c r="KDP34" s="497"/>
      <c r="KDQ34" s="497"/>
      <c r="KDR34" s="497"/>
      <c r="KDS34" s="497"/>
      <c r="KDT34" s="497"/>
      <c r="KDU34" s="497"/>
      <c r="KDV34" s="497"/>
      <c r="KDW34" s="497"/>
      <c r="KDX34" s="497"/>
      <c r="KDY34" s="497"/>
      <c r="KDZ34" s="497"/>
      <c r="KEA34" s="497"/>
      <c r="KEB34" s="497"/>
      <c r="KEC34" s="497"/>
      <c r="KED34" s="497"/>
      <c r="KEE34" s="497"/>
      <c r="KEF34" s="497"/>
      <c r="KEG34" s="497"/>
      <c r="KEH34" s="497"/>
      <c r="KEI34" s="497"/>
      <c r="KEJ34" s="497"/>
      <c r="KEK34" s="497"/>
      <c r="KEL34" s="497"/>
      <c r="KEM34" s="497"/>
      <c r="KEN34" s="497"/>
      <c r="KEO34" s="497"/>
      <c r="KEP34" s="497"/>
      <c r="KEQ34" s="497"/>
      <c r="KER34" s="497"/>
      <c r="KES34" s="497"/>
      <c r="KET34" s="497"/>
      <c r="KEU34" s="497"/>
      <c r="KEV34" s="497"/>
      <c r="KEW34" s="497"/>
      <c r="KEX34" s="497"/>
      <c r="KEY34" s="497"/>
      <c r="KEZ34" s="497"/>
      <c r="KFA34" s="497"/>
      <c r="KFB34" s="497"/>
      <c r="KFC34" s="497"/>
      <c r="KFD34" s="497"/>
      <c r="KFE34" s="497"/>
      <c r="KFF34" s="497"/>
      <c r="KFG34" s="497"/>
      <c r="KFH34" s="497"/>
      <c r="KFI34" s="497"/>
      <c r="KFJ34" s="497"/>
      <c r="KFK34" s="497"/>
      <c r="KFL34" s="497"/>
      <c r="KFM34" s="497"/>
      <c r="KFN34" s="497"/>
      <c r="KFO34" s="497"/>
      <c r="KFP34" s="497"/>
      <c r="KFQ34" s="497"/>
      <c r="KFR34" s="497"/>
      <c r="KFS34" s="497"/>
      <c r="KFT34" s="497"/>
      <c r="KFU34" s="497"/>
      <c r="KFV34" s="497"/>
      <c r="KFW34" s="497"/>
      <c r="KFX34" s="497"/>
      <c r="KFY34" s="497"/>
      <c r="KFZ34" s="497"/>
      <c r="KGA34" s="497"/>
      <c r="KGB34" s="497"/>
      <c r="KGC34" s="497"/>
      <c r="KGD34" s="497"/>
      <c r="KGE34" s="497"/>
      <c r="KGF34" s="497"/>
      <c r="KGG34" s="497"/>
      <c r="KGH34" s="497"/>
      <c r="KGI34" s="497"/>
      <c r="KGJ34" s="497"/>
      <c r="KGK34" s="497"/>
      <c r="KGL34" s="497"/>
      <c r="KGM34" s="497"/>
      <c r="KGN34" s="497"/>
      <c r="KGO34" s="497"/>
      <c r="KGP34" s="497"/>
      <c r="KGQ34" s="497"/>
      <c r="KGR34" s="497"/>
      <c r="KGS34" s="497"/>
      <c r="KGT34" s="497"/>
      <c r="KGU34" s="497"/>
      <c r="KGV34" s="497"/>
      <c r="KGW34" s="497"/>
      <c r="KGX34" s="497"/>
      <c r="KGY34" s="497"/>
      <c r="KGZ34" s="497"/>
      <c r="KHA34" s="497"/>
      <c r="KHB34" s="497"/>
      <c r="KHC34" s="497"/>
      <c r="KHD34" s="497"/>
      <c r="KHE34" s="497"/>
      <c r="KHF34" s="497"/>
      <c r="KHG34" s="497"/>
      <c r="KHH34" s="497"/>
      <c r="KHI34" s="497"/>
      <c r="KHJ34" s="497"/>
      <c r="KHK34" s="497"/>
      <c r="KHL34" s="497"/>
      <c r="KHM34" s="497"/>
      <c r="KHN34" s="497"/>
      <c r="KHO34" s="497"/>
      <c r="KHP34" s="497"/>
      <c r="KHQ34" s="497"/>
      <c r="KHR34" s="497"/>
      <c r="KHS34" s="497"/>
      <c r="KHT34" s="497"/>
      <c r="KHU34" s="497"/>
      <c r="KHV34" s="497"/>
      <c r="KHW34" s="497"/>
      <c r="KHX34" s="497"/>
      <c r="KHY34" s="497"/>
      <c r="KHZ34" s="497"/>
      <c r="KIA34" s="497"/>
      <c r="KIB34" s="497"/>
      <c r="KIC34" s="497"/>
      <c r="KID34" s="497"/>
      <c r="KIE34" s="497"/>
      <c r="KIF34" s="497"/>
      <c r="KIG34" s="497"/>
      <c r="KIH34" s="497"/>
      <c r="KII34" s="497"/>
      <c r="KIJ34" s="497"/>
      <c r="KIK34" s="497"/>
      <c r="KIL34" s="497"/>
      <c r="KIM34" s="497"/>
      <c r="KIN34" s="497"/>
      <c r="KIO34" s="497"/>
      <c r="KIP34" s="497"/>
      <c r="KIQ34" s="497"/>
      <c r="KIR34" s="497"/>
      <c r="KIS34" s="497"/>
      <c r="KIT34" s="497"/>
      <c r="KIU34" s="497"/>
      <c r="KIV34" s="497"/>
      <c r="KIW34" s="497"/>
      <c r="KIX34" s="497"/>
      <c r="KIY34" s="497"/>
      <c r="KIZ34" s="497"/>
      <c r="KJA34" s="497"/>
      <c r="KJB34" s="497"/>
      <c r="KJC34" s="497"/>
      <c r="KJD34" s="497"/>
      <c r="KJE34" s="497"/>
      <c r="KJF34" s="497"/>
      <c r="KJG34" s="497"/>
      <c r="KJH34" s="497"/>
      <c r="KJI34" s="497"/>
      <c r="KJJ34" s="497"/>
      <c r="KJK34" s="497"/>
      <c r="KJL34" s="497"/>
      <c r="KJM34" s="497"/>
      <c r="KJN34" s="497"/>
      <c r="KJO34" s="497"/>
      <c r="KJP34" s="497"/>
      <c r="KJQ34" s="497"/>
      <c r="KJR34" s="497"/>
      <c r="KJS34" s="497"/>
      <c r="KJT34" s="497"/>
      <c r="KJU34" s="497"/>
      <c r="KJV34" s="497"/>
      <c r="KJW34" s="497"/>
      <c r="KJX34" s="497"/>
      <c r="KJY34" s="497"/>
      <c r="KJZ34" s="497"/>
      <c r="KKA34" s="497"/>
      <c r="KKB34" s="497"/>
      <c r="KKC34" s="497"/>
      <c r="KKD34" s="497"/>
      <c r="KKE34" s="497"/>
      <c r="KKF34" s="497"/>
      <c r="KKG34" s="497"/>
      <c r="KKH34" s="497"/>
      <c r="KKI34" s="497"/>
      <c r="KKJ34" s="497"/>
      <c r="KKK34" s="497"/>
      <c r="KKL34" s="497"/>
      <c r="KKM34" s="497"/>
      <c r="KKN34" s="497"/>
      <c r="KKO34" s="497"/>
      <c r="KKP34" s="497"/>
      <c r="KKQ34" s="497"/>
      <c r="KKR34" s="497"/>
      <c r="KKS34" s="497"/>
      <c r="KKT34" s="497"/>
      <c r="KKU34" s="497"/>
      <c r="KKV34" s="497"/>
      <c r="KKW34" s="497"/>
      <c r="KKX34" s="497"/>
      <c r="KKY34" s="497"/>
      <c r="KKZ34" s="497"/>
      <c r="KLA34" s="497"/>
      <c r="KLB34" s="497"/>
      <c r="KLC34" s="497"/>
      <c r="KLD34" s="497"/>
      <c r="KLE34" s="497"/>
      <c r="KLF34" s="497"/>
      <c r="KLG34" s="497"/>
      <c r="KLH34" s="497"/>
      <c r="KLI34" s="497"/>
      <c r="KLJ34" s="497"/>
      <c r="KLK34" s="497"/>
      <c r="KLL34" s="497"/>
      <c r="KLM34" s="497"/>
      <c r="KLN34" s="497"/>
      <c r="KLO34" s="497"/>
      <c r="KLP34" s="497"/>
      <c r="KLQ34" s="497"/>
      <c r="KLR34" s="497"/>
      <c r="KLS34" s="497"/>
      <c r="KLT34" s="497"/>
      <c r="KLU34" s="497"/>
      <c r="KLV34" s="497"/>
      <c r="KLW34" s="497"/>
      <c r="KLX34" s="497"/>
      <c r="KLY34" s="497"/>
      <c r="KLZ34" s="497"/>
      <c r="KMA34" s="497"/>
      <c r="KMB34" s="497"/>
      <c r="KMC34" s="497"/>
      <c r="KMD34" s="497"/>
      <c r="KME34" s="497"/>
      <c r="KMF34" s="497"/>
      <c r="KMG34" s="497"/>
      <c r="KMH34" s="497"/>
      <c r="KMI34" s="497"/>
      <c r="KMJ34" s="497"/>
      <c r="KMK34" s="497"/>
      <c r="KML34" s="497"/>
      <c r="KMM34" s="497"/>
      <c r="KMN34" s="497"/>
      <c r="KMO34" s="497"/>
      <c r="KMP34" s="497"/>
      <c r="KMQ34" s="497"/>
      <c r="KMR34" s="497"/>
      <c r="KMS34" s="497"/>
      <c r="KMT34" s="497"/>
      <c r="KMU34" s="497"/>
      <c r="KMV34" s="497"/>
      <c r="KMW34" s="497"/>
      <c r="KMX34" s="497"/>
      <c r="KMY34" s="497"/>
      <c r="KMZ34" s="497"/>
      <c r="KNA34" s="497"/>
      <c r="KNB34" s="497"/>
      <c r="KNC34" s="497"/>
      <c r="KND34" s="497"/>
      <c r="KNE34" s="497"/>
      <c r="KNF34" s="497"/>
      <c r="KNG34" s="497"/>
      <c r="KNH34" s="497"/>
      <c r="KNI34" s="497"/>
      <c r="KNJ34" s="497"/>
      <c r="KNK34" s="497"/>
      <c r="KNL34" s="497"/>
      <c r="KNM34" s="497"/>
      <c r="KNN34" s="497"/>
      <c r="KNO34" s="497"/>
      <c r="KNP34" s="497"/>
      <c r="KNQ34" s="497"/>
      <c r="KNR34" s="497"/>
      <c r="KNS34" s="497"/>
      <c r="KNT34" s="497"/>
      <c r="KNU34" s="497"/>
      <c r="KNV34" s="497"/>
      <c r="KNW34" s="497"/>
      <c r="KNX34" s="497"/>
      <c r="KNY34" s="497"/>
      <c r="KNZ34" s="497"/>
      <c r="KOA34" s="497"/>
      <c r="KOB34" s="497"/>
      <c r="KOC34" s="497"/>
      <c r="KOD34" s="497"/>
      <c r="KOE34" s="497"/>
      <c r="KOF34" s="497"/>
      <c r="KOG34" s="497"/>
      <c r="KOH34" s="497"/>
      <c r="KOI34" s="497"/>
      <c r="KOJ34" s="497"/>
      <c r="KOK34" s="497"/>
      <c r="KOL34" s="497"/>
      <c r="KOM34" s="497"/>
      <c r="KON34" s="497"/>
      <c r="KOO34" s="497"/>
      <c r="KOP34" s="497"/>
      <c r="KOQ34" s="497"/>
      <c r="KOR34" s="497"/>
      <c r="KOS34" s="497"/>
      <c r="KOT34" s="497"/>
      <c r="KOU34" s="497"/>
      <c r="KOV34" s="497"/>
      <c r="KOW34" s="497"/>
      <c r="KOX34" s="497"/>
      <c r="KOY34" s="497"/>
      <c r="KOZ34" s="497"/>
      <c r="KPA34" s="497"/>
      <c r="KPB34" s="497"/>
      <c r="KPC34" s="497"/>
      <c r="KPD34" s="497"/>
      <c r="KPE34" s="497"/>
      <c r="KPF34" s="497"/>
      <c r="KPG34" s="497"/>
      <c r="KPH34" s="497"/>
      <c r="KPI34" s="497"/>
      <c r="KPJ34" s="497"/>
      <c r="KPK34" s="497"/>
      <c r="KPL34" s="497"/>
      <c r="KPM34" s="497"/>
      <c r="KPN34" s="497"/>
      <c r="KPO34" s="497"/>
      <c r="KPP34" s="497"/>
      <c r="KPQ34" s="497"/>
      <c r="KPR34" s="497"/>
      <c r="KPS34" s="497"/>
      <c r="KPT34" s="497"/>
      <c r="KPU34" s="497"/>
      <c r="KPV34" s="497"/>
      <c r="KPW34" s="497"/>
      <c r="KPX34" s="497"/>
      <c r="KPY34" s="497"/>
      <c r="KPZ34" s="497"/>
      <c r="KQA34" s="497"/>
      <c r="KQB34" s="497"/>
      <c r="KQC34" s="497"/>
      <c r="KQD34" s="497"/>
      <c r="KQE34" s="497"/>
      <c r="KQF34" s="497"/>
      <c r="KQG34" s="497"/>
      <c r="KQH34" s="497"/>
      <c r="KQI34" s="497"/>
      <c r="KQJ34" s="497"/>
      <c r="KQK34" s="497"/>
      <c r="KQL34" s="497"/>
      <c r="KQM34" s="497"/>
      <c r="KQN34" s="497"/>
      <c r="KQO34" s="497"/>
      <c r="KQP34" s="497"/>
      <c r="KQQ34" s="497"/>
      <c r="KQR34" s="497"/>
      <c r="KQS34" s="497"/>
      <c r="KQT34" s="497"/>
      <c r="KQU34" s="497"/>
      <c r="KQV34" s="497"/>
      <c r="KQW34" s="497"/>
      <c r="KQX34" s="497"/>
      <c r="KQY34" s="497"/>
      <c r="KQZ34" s="497"/>
      <c r="KRA34" s="497"/>
      <c r="KRB34" s="497"/>
      <c r="KRC34" s="497"/>
      <c r="KRD34" s="497"/>
      <c r="KRE34" s="497"/>
      <c r="KRF34" s="497"/>
      <c r="KRG34" s="497"/>
      <c r="KRH34" s="497"/>
      <c r="KRI34" s="497"/>
      <c r="KRJ34" s="497"/>
      <c r="KRK34" s="497"/>
      <c r="KRL34" s="497"/>
      <c r="KRM34" s="497"/>
      <c r="KRN34" s="497"/>
      <c r="KRO34" s="497"/>
      <c r="KRP34" s="497"/>
      <c r="KRQ34" s="497"/>
      <c r="KRR34" s="497"/>
      <c r="KRS34" s="497"/>
      <c r="KRT34" s="497"/>
      <c r="KRU34" s="497"/>
      <c r="KRV34" s="497"/>
      <c r="KRW34" s="497"/>
      <c r="KRX34" s="497"/>
      <c r="KRY34" s="497"/>
      <c r="KRZ34" s="497"/>
      <c r="KSA34" s="497"/>
      <c r="KSB34" s="497"/>
      <c r="KSC34" s="497"/>
      <c r="KSD34" s="497"/>
      <c r="KSE34" s="497"/>
      <c r="KSF34" s="497"/>
      <c r="KSG34" s="497"/>
      <c r="KSH34" s="497"/>
      <c r="KSI34" s="497"/>
      <c r="KSJ34" s="497"/>
      <c r="KSK34" s="497"/>
      <c r="KSL34" s="497"/>
      <c r="KSM34" s="497"/>
      <c r="KSN34" s="497"/>
      <c r="KSO34" s="497"/>
      <c r="KSP34" s="497"/>
      <c r="KSQ34" s="497"/>
      <c r="KSR34" s="497"/>
      <c r="KSS34" s="497"/>
      <c r="KST34" s="497"/>
      <c r="KSU34" s="497"/>
      <c r="KSV34" s="497"/>
      <c r="KSW34" s="497"/>
      <c r="KSX34" s="497"/>
      <c r="KSY34" s="497"/>
      <c r="KSZ34" s="497"/>
      <c r="KTA34" s="497"/>
      <c r="KTB34" s="497"/>
      <c r="KTC34" s="497"/>
      <c r="KTD34" s="497"/>
      <c r="KTE34" s="497"/>
      <c r="KTF34" s="497"/>
      <c r="KTG34" s="497"/>
      <c r="KTH34" s="497"/>
      <c r="KTI34" s="497"/>
      <c r="KTJ34" s="497"/>
      <c r="KTK34" s="497"/>
      <c r="KTL34" s="497"/>
      <c r="KTM34" s="497"/>
      <c r="KTN34" s="497"/>
      <c r="KTO34" s="497"/>
      <c r="KTP34" s="497"/>
      <c r="KTQ34" s="497"/>
      <c r="KTR34" s="497"/>
      <c r="KTS34" s="497"/>
      <c r="KTT34" s="497"/>
      <c r="KTU34" s="497"/>
      <c r="KTV34" s="497"/>
      <c r="KTW34" s="497"/>
      <c r="KTX34" s="497"/>
      <c r="KTY34" s="497"/>
      <c r="KTZ34" s="497"/>
      <c r="KUA34" s="497"/>
      <c r="KUB34" s="497"/>
      <c r="KUC34" s="497"/>
      <c r="KUD34" s="497"/>
      <c r="KUE34" s="497"/>
      <c r="KUF34" s="497"/>
      <c r="KUG34" s="497"/>
      <c r="KUH34" s="497"/>
      <c r="KUI34" s="497"/>
      <c r="KUJ34" s="497"/>
      <c r="KUK34" s="497"/>
      <c r="KUL34" s="497"/>
      <c r="KUM34" s="497"/>
      <c r="KUN34" s="497"/>
      <c r="KUO34" s="497"/>
      <c r="KUP34" s="497"/>
      <c r="KUQ34" s="497"/>
      <c r="KUR34" s="497"/>
      <c r="KUS34" s="497"/>
      <c r="KUT34" s="497"/>
      <c r="KUU34" s="497"/>
      <c r="KUV34" s="497"/>
      <c r="KUW34" s="497"/>
      <c r="KUX34" s="497"/>
      <c r="KUY34" s="497"/>
      <c r="KUZ34" s="497"/>
      <c r="KVA34" s="497"/>
      <c r="KVB34" s="497"/>
      <c r="KVC34" s="497"/>
      <c r="KVD34" s="497"/>
      <c r="KVE34" s="497"/>
      <c r="KVF34" s="497"/>
      <c r="KVG34" s="497"/>
      <c r="KVH34" s="497"/>
      <c r="KVI34" s="497"/>
      <c r="KVJ34" s="497"/>
      <c r="KVK34" s="497"/>
      <c r="KVL34" s="497"/>
      <c r="KVM34" s="497"/>
      <c r="KVN34" s="497"/>
      <c r="KVO34" s="497"/>
      <c r="KVP34" s="497"/>
      <c r="KVQ34" s="497"/>
      <c r="KVR34" s="497"/>
      <c r="KVS34" s="497"/>
      <c r="KVT34" s="497"/>
      <c r="KVU34" s="497"/>
      <c r="KVV34" s="497"/>
      <c r="KVW34" s="497"/>
      <c r="KVX34" s="497"/>
      <c r="KVY34" s="497"/>
      <c r="KVZ34" s="497"/>
      <c r="KWA34" s="497"/>
      <c r="KWB34" s="497"/>
      <c r="KWC34" s="497"/>
      <c r="KWD34" s="497"/>
      <c r="KWE34" s="497"/>
      <c r="KWF34" s="497"/>
      <c r="KWG34" s="497"/>
      <c r="KWH34" s="497"/>
      <c r="KWI34" s="497"/>
      <c r="KWJ34" s="497"/>
      <c r="KWK34" s="497"/>
      <c r="KWL34" s="497"/>
      <c r="KWM34" s="497"/>
      <c r="KWN34" s="497"/>
      <c r="KWO34" s="497"/>
      <c r="KWP34" s="497"/>
      <c r="KWQ34" s="497"/>
      <c r="KWR34" s="497"/>
      <c r="KWS34" s="497"/>
      <c r="KWT34" s="497"/>
      <c r="KWU34" s="497"/>
      <c r="KWV34" s="497"/>
      <c r="KWW34" s="497"/>
      <c r="KWX34" s="497"/>
      <c r="KWY34" s="497"/>
      <c r="KWZ34" s="497"/>
      <c r="KXA34" s="497"/>
      <c r="KXB34" s="497"/>
      <c r="KXC34" s="497"/>
      <c r="KXD34" s="497"/>
      <c r="KXE34" s="497"/>
      <c r="KXF34" s="497"/>
      <c r="KXG34" s="497"/>
      <c r="KXH34" s="497"/>
      <c r="KXI34" s="497"/>
      <c r="KXJ34" s="497"/>
      <c r="KXK34" s="497"/>
      <c r="KXL34" s="497"/>
      <c r="KXM34" s="497"/>
      <c r="KXN34" s="497"/>
      <c r="KXO34" s="497"/>
      <c r="KXP34" s="497"/>
      <c r="KXQ34" s="497"/>
      <c r="KXR34" s="497"/>
      <c r="KXS34" s="497"/>
      <c r="KXT34" s="497"/>
      <c r="KXU34" s="497"/>
      <c r="KXV34" s="497"/>
      <c r="KXW34" s="497"/>
      <c r="KXX34" s="497"/>
      <c r="KXY34" s="497"/>
      <c r="KXZ34" s="497"/>
      <c r="KYA34" s="497"/>
      <c r="KYB34" s="497"/>
      <c r="KYC34" s="497"/>
      <c r="KYD34" s="497"/>
      <c r="KYE34" s="497"/>
      <c r="KYF34" s="497"/>
      <c r="KYG34" s="497"/>
      <c r="KYH34" s="497"/>
      <c r="KYI34" s="497"/>
      <c r="KYJ34" s="497"/>
      <c r="KYK34" s="497"/>
      <c r="KYL34" s="497"/>
      <c r="KYM34" s="497"/>
      <c r="KYN34" s="497"/>
      <c r="KYO34" s="497"/>
      <c r="KYP34" s="497"/>
      <c r="KYQ34" s="497"/>
      <c r="KYR34" s="497"/>
      <c r="KYS34" s="497"/>
      <c r="KYT34" s="497"/>
      <c r="KYU34" s="497"/>
      <c r="KYV34" s="497"/>
      <c r="KYW34" s="497"/>
      <c r="KYX34" s="497"/>
      <c r="KYY34" s="497"/>
      <c r="KYZ34" s="497"/>
      <c r="KZA34" s="497"/>
      <c r="KZB34" s="497"/>
      <c r="KZC34" s="497"/>
      <c r="KZD34" s="497"/>
      <c r="KZE34" s="497"/>
      <c r="KZF34" s="497"/>
      <c r="KZG34" s="497"/>
      <c r="KZH34" s="497"/>
      <c r="KZI34" s="497"/>
      <c r="KZJ34" s="497"/>
      <c r="KZK34" s="497"/>
      <c r="KZL34" s="497"/>
      <c r="KZM34" s="497"/>
      <c r="KZN34" s="497"/>
      <c r="KZO34" s="497"/>
      <c r="KZP34" s="497"/>
      <c r="KZQ34" s="497"/>
      <c r="KZR34" s="497"/>
      <c r="KZS34" s="497"/>
      <c r="KZT34" s="497"/>
      <c r="KZU34" s="497"/>
      <c r="KZV34" s="497"/>
      <c r="KZW34" s="497"/>
      <c r="KZX34" s="497"/>
      <c r="KZY34" s="497"/>
      <c r="KZZ34" s="497"/>
      <c r="LAA34" s="497"/>
      <c r="LAB34" s="497"/>
      <c r="LAC34" s="497"/>
      <c r="LAD34" s="497"/>
      <c r="LAE34" s="497"/>
      <c r="LAF34" s="497"/>
      <c r="LAG34" s="497"/>
      <c r="LAH34" s="497"/>
      <c r="LAI34" s="497"/>
      <c r="LAJ34" s="497"/>
      <c r="LAK34" s="497"/>
      <c r="LAL34" s="497"/>
      <c r="LAM34" s="497"/>
      <c r="LAN34" s="497"/>
      <c r="LAO34" s="497"/>
      <c r="LAP34" s="497"/>
      <c r="LAQ34" s="497"/>
      <c r="LAR34" s="497"/>
      <c r="LAS34" s="497"/>
      <c r="LAT34" s="497"/>
      <c r="LAU34" s="497"/>
      <c r="LAV34" s="497"/>
      <c r="LAW34" s="497"/>
      <c r="LAX34" s="497"/>
      <c r="LAY34" s="497"/>
      <c r="LAZ34" s="497"/>
      <c r="LBA34" s="497"/>
      <c r="LBB34" s="497"/>
      <c r="LBC34" s="497"/>
      <c r="LBD34" s="497"/>
      <c r="LBE34" s="497"/>
      <c r="LBF34" s="497"/>
      <c r="LBG34" s="497"/>
      <c r="LBH34" s="497"/>
      <c r="LBI34" s="497"/>
      <c r="LBJ34" s="497"/>
      <c r="LBK34" s="497"/>
      <c r="LBL34" s="497"/>
      <c r="LBM34" s="497"/>
      <c r="LBN34" s="497"/>
      <c r="LBO34" s="497"/>
      <c r="LBP34" s="497"/>
      <c r="LBQ34" s="497"/>
      <c r="LBR34" s="497"/>
      <c r="LBS34" s="497"/>
      <c r="LBT34" s="497"/>
      <c r="LBU34" s="497"/>
      <c r="LBV34" s="497"/>
      <c r="LBW34" s="497"/>
      <c r="LBX34" s="497"/>
      <c r="LBY34" s="497"/>
      <c r="LBZ34" s="497"/>
      <c r="LCA34" s="497"/>
      <c r="LCB34" s="497"/>
      <c r="LCC34" s="497"/>
      <c r="LCD34" s="497"/>
      <c r="LCE34" s="497"/>
      <c r="LCF34" s="497"/>
      <c r="LCG34" s="497"/>
      <c r="LCH34" s="497"/>
      <c r="LCI34" s="497"/>
      <c r="LCJ34" s="497"/>
      <c r="LCK34" s="497"/>
      <c r="LCL34" s="497"/>
      <c r="LCM34" s="497"/>
      <c r="LCN34" s="497"/>
      <c r="LCO34" s="497"/>
      <c r="LCP34" s="497"/>
      <c r="LCQ34" s="497"/>
      <c r="LCR34" s="497"/>
      <c r="LCS34" s="497"/>
      <c r="LCT34" s="497"/>
      <c r="LCU34" s="497"/>
      <c r="LCV34" s="497"/>
      <c r="LCW34" s="497"/>
      <c r="LCX34" s="497"/>
      <c r="LCY34" s="497"/>
      <c r="LCZ34" s="497"/>
      <c r="LDA34" s="497"/>
      <c r="LDB34" s="497"/>
      <c r="LDC34" s="497"/>
      <c r="LDD34" s="497"/>
      <c r="LDE34" s="497"/>
      <c r="LDF34" s="497"/>
      <c r="LDG34" s="497"/>
      <c r="LDH34" s="497"/>
      <c r="LDI34" s="497"/>
      <c r="LDJ34" s="497"/>
      <c r="LDK34" s="497"/>
      <c r="LDL34" s="497"/>
      <c r="LDM34" s="497"/>
      <c r="LDN34" s="497"/>
      <c r="LDO34" s="497"/>
      <c r="LDP34" s="497"/>
      <c r="LDQ34" s="497"/>
      <c r="LDR34" s="497"/>
      <c r="LDS34" s="497"/>
      <c r="LDT34" s="497"/>
      <c r="LDU34" s="497"/>
      <c r="LDV34" s="497"/>
      <c r="LDW34" s="497"/>
      <c r="LDX34" s="497"/>
      <c r="LDY34" s="497"/>
      <c r="LDZ34" s="497"/>
      <c r="LEA34" s="497"/>
      <c r="LEB34" s="497"/>
      <c r="LEC34" s="497"/>
      <c r="LED34" s="497"/>
      <c r="LEE34" s="497"/>
      <c r="LEF34" s="497"/>
      <c r="LEG34" s="497"/>
      <c r="LEH34" s="497"/>
      <c r="LEI34" s="497"/>
      <c r="LEJ34" s="497"/>
      <c r="LEK34" s="497"/>
      <c r="LEL34" s="497"/>
      <c r="LEM34" s="497"/>
      <c r="LEN34" s="497"/>
      <c r="LEO34" s="497"/>
      <c r="LEP34" s="497"/>
      <c r="LEQ34" s="497"/>
      <c r="LER34" s="497"/>
      <c r="LES34" s="497"/>
      <c r="LET34" s="497"/>
      <c r="LEU34" s="497"/>
      <c r="LEV34" s="497"/>
      <c r="LEW34" s="497"/>
      <c r="LEX34" s="497"/>
      <c r="LEY34" s="497"/>
      <c r="LEZ34" s="497"/>
      <c r="LFA34" s="497"/>
      <c r="LFB34" s="497"/>
      <c r="LFC34" s="497"/>
      <c r="LFD34" s="497"/>
      <c r="LFE34" s="497"/>
      <c r="LFF34" s="497"/>
      <c r="LFG34" s="497"/>
      <c r="LFH34" s="497"/>
      <c r="LFI34" s="497"/>
      <c r="LFJ34" s="497"/>
      <c r="LFK34" s="497"/>
      <c r="LFL34" s="497"/>
      <c r="LFM34" s="497"/>
      <c r="LFN34" s="497"/>
      <c r="LFO34" s="497"/>
      <c r="LFP34" s="497"/>
      <c r="LFQ34" s="497"/>
      <c r="LFR34" s="497"/>
      <c r="LFS34" s="497"/>
      <c r="LFT34" s="497"/>
      <c r="LFU34" s="497"/>
      <c r="LFV34" s="497"/>
      <c r="LFW34" s="497"/>
      <c r="LFX34" s="497"/>
      <c r="LFY34" s="497"/>
      <c r="LFZ34" s="497"/>
      <c r="LGA34" s="497"/>
      <c r="LGB34" s="497"/>
      <c r="LGC34" s="497"/>
      <c r="LGD34" s="497"/>
      <c r="LGE34" s="497"/>
      <c r="LGF34" s="497"/>
      <c r="LGG34" s="497"/>
      <c r="LGH34" s="497"/>
      <c r="LGI34" s="497"/>
      <c r="LGJ34" s="497"/>
      <c r="LGK34" s="497"/>
      <c r="LGL34" s="497"/>
      <c r="LGM34" s="497"/>
      <c r="LGN34" s="497"/>
      <c r="LGO34" s="497"/>
      <c r="LGP34" s="497"/>
      <c r="LGQ34" s="497"/>
      <c r="LGR34" s="497"/>
      <c r="LGS34" s="497"/>
      <c r="LGT34" s="497"/>
      <c r="LGU34" s="497"/>
      <c r="LGV34" s="497"/>
      <c r="LGW34" s="497"/>
      <c r="LGX34" s="497"/>
      <c r="LGY34" s="497"/>
      <c r="LGZ34" s="497"/>
      <c r="LHA34" s="497"/>
      <c r="LHB34" s="497"/>
      <c r="LHC34" s="497"/>
      <c r="LHD34" s="497"/>
      <c r="LHE34" s="497"/>
      <c r="LHF34" s="497"/>
      <c r="LHG34" s="497"/>
      <c r="LHH34" s="497"/>
      <c r="LHI34" s="497"/>
      <c r="LHJ34" s="497"/>
      <c r="LHK34" s="497"/>
      <c r="LHL34" s="497"/>
      <c r="LHM34" s="497"/>
      <c r="LHN34" s="497"/>
      <c r="LHO34" s="497"/>
      <c r="LHP34" s="497"/>
      <c r="LHQ34" s="497"/>
      <c r="LHR34" s="497"/>
      <c r="LHS34" s="497"/>
      <c r="LHT34" s="497"/>
      <c r="LHU34" s="497"/>
      <c r="LHV34" s="497"/>
      <c r="LHW34" s="497"/>
      <c r="LHX34" s="497"/>
      <c r="LHY34" s="497"/>
      <c r="LHZ34" s="497"/>
      <c r="LIA34" s="497"/>
      <c r="LIB34" s="497"/>
      <c r="LIC34" s="497"/>
      <c r="LID34" s="497"/>
      <c r="LIE34" s="497"/>
      <c r="LIF34" s="497"/>
      <c r="LIG34" s="497"/>
      <c r="LIH34" s="497"/>
      <c r="LII34" s="497"/>
      <c r="LIJ34" s="497"/>
      <c r="LIK34" s="497"/>
      <c r="LIL34" s="497"/>
      <c r="LIM34" s="497"/>
      <c r="LIN34" s="497"/>
      <c r="LIO34" s="497"/>
      <c r="LIP34" s="497"/>
      <c r="LIQ34" s="497"/>
      <c r="LIR34" s="497"/>
      <c r="LIS34" s="497"/>
      <c r="LIT34" s="497"/>
      <c r="LIU34" s="497"/>
      <c r="LIV34" s="497"/>
      <c r="LIW34" s="497"/>
      <c r="LIX34" s="497"/>
      <c r="LIY34" s="497"/>
      <c r="LIZ34" s="497"/>
      <c r="LJA34" s="497"/>
      <c r="LJB34" s="497"/>
      <c r="LJC34" s="497"/>
      <c r="LJD34" s="497"/>
      <c r="LJE34" s="497"/>
      <c r="LJF34" s="497"/>
      <c r="LJG34" s="497"/>
      <c r="LJH34" s="497"/>
      <c r="LJI34" s="497"/>
      <c r="LJJ34" s="497"/>
      <c r="LJK34" s="497"/>
      <c r="LJL34" s="497"/>
      <c r="LJM34" s="497"/>
      <c r="LJN34" s="497"/>
      <c r="LJO34" s="497"/>
      <c r="LJP34" s="497"/>
      <c r="LJQ34" s="497"/>
      <c r="LJR34" s="497"/>
      <c r="LJS34" s="497"/>
      <c r="LJT34" s="497"/>
      <c r="LJU34" s="497"/>
      <c r="LJV34" s="497"/>
      <c r="LJW34" s="497"/>
      <c r="LJX34" s="497"/>
      <c r="LJY34" s="497"/>
      <c r="LJZ34" s="497"/>
      <c r="LKA34" s="497"/>
      <c r="LKB34" s="497"/>
      <c r="LKC34" s="497"/>
      <c r="LKD34" s="497"/>
      <c r="LKE34" s="497"/>
      <c r="LKF34" s="497"/>
      <c r="LKG34" s="497"/>
      <c r="LKH34" s="497"/>
      <c r="LKI34" s="497"/>
      <c r="LKJ34" s="497"/>
      <c r="LKK34" s="497"/>
      <c r="LKL34" s="497"/>
      <c r="LKM34" s="497"/>
      <c r="LKN34" s="497"/>
      <c r="LKO34" s="497"/>
      <c r="LKP34" s="497"/>
      <c r="LKQ34" s="497"/>
      <c r="LKR34" s="497"/>
      <c r="LKS34" s="497"/>
      <c r="LKT34" s="497"/>
      <c r="LKU34" s="497"/>
      <c r="LKV34" s="497"/>
      <c r="LKW34" s="497"/>
      <c r="LKX34" s="497"/>
      <c r="LKY34" s="497"/>
      <c r="LKZ34" s="497"/>
      <c r="LLA34" s="497"/>
      <c r="LLB34" s="497"/>
      <c r="LLC34" s="497"/>
      <c r="LLD34" s="497"/>
      <c r="LLE34" s="497"/>
      <c r="LLF34" s="497"/>
      <c r="LLG34" s="497"/>
      <c r="LLH34" s="497"/>
      <c r="LLI34" s="497"/>
      <c r="LLJ34" s="497"/>
      <c r="LLK34" s="497"/>
      <c r="LLL34" s="497"/>
      <c r="LLM34" s="497"/>
      <c r="LLN34" s="497"/>
      <c r="LLO34" s="497"/>
      <c r="LLP34" s="497"/>
      <c r="LLQ34" s="497"/>
      <c r="LLR34" s="497"/>
      <c r="LLS34" s="497"/>
      <c r="LLT34" s="497"/>
      <c r="LLU34" s="497"/>
      <c r="LLV34" s="497"/>
      <c r="LLW34" s="497"/>
      <c r="LLX34" s="497"/>
      <c r="LLY34" s="497"/>
      <c r="LLZ34" s="497"/>
      <c r="LMA34" s="497"/>
      <c r="LMB34" s="497"/>
      <c r="LMC34" s="497"/>
      <c r="LMD34" s="497"/>
      <c r="LME34" s="497"/>
      <c r="LMF34" s="497"/>
      <c r="LMG34" s="497"/>
      <c r="LMH34" s="497"/>
      <c r="LMI34" s="497"/>
      <c r="LMJ34" s="497"/>
      <c r="LMK34" s="497"/>
      <c r="LML34" s="497"/>
      <c r="LMM34" s="497"/>
      <c r="LMN34" s="497"/>
      <c r="LMO34" s="497"/>
      <c r="LMP34" s="497"/>
      <c r="LMQ34" s="497"/>
      <c r="LMR34" s="497"/>
      <c r="LMS34" s="497"/>
      <c r="LMT34" s="497"/>
      <c r="LMU34" s="497"/>
      <c r="LMV34" s="497"/>
      <c r="LMW34" s="497"/>
      <c r="LMX34" s="497"/>
      <c r="LMY34" s="497"/>
      <c r="LMZ34" s="497"/>
      <c r="LNA34" s="497"/>
      <c r="LNB34" s="497"/>
      <c r="LNC34" s="497"/>
      <c r="LND34" s="497"/>
      <c r="LNE34" s="497"/>
      <c r="LNF34" s="497"/>
      <c r="LNG34" s="497"/>
      <c r="LNH34" s="497"/>
      <c r="LNI34" s="497"/>
      <c r="LNJ34" s="497"/>
      <c r="LNK34" s="497"/>
      <c r="LNL34" s="497"/>
      <c r="LNM34" s="497"/>
      <c r="LNN34" s="497"/>
      <c r="LNO34" s="497"/>
      <c r="LNP34" s="497"/>
      <c r="LNQ34" s="497"/>
      <c r="LNR34" s="497"/>
      <c r="LNS34" s="497"/>
      <c r="LNT34" s="497"/>
      <c r="LNU34" s="497"/>
      <c r="LNV34" s="497"/>
      <c r="LNW34" s="497"/>
      <c r="LNX34" s="497"/>
      <c r="LNY34" s="497"/>
      <c r="LNZ34" s="497"/>
      <c r="LOA34" s="497"/>
      <c r="LOB34" s="497"/>
      <c r="LOC34" s="497"/>
      <c r="LOD34" s="497"/>
      <c r="LOE34" s="497"/>
      <c r="LOF34" s="497"/>
      <c r="LOG34" s="497"/>
      <c r="LOH34" s="497"/>
      <c r="LOI34" s="497"/>
      <c r="LOJ34" s="497"/>
      <c r="LOK34" s="497"/>
      <c r="LOL34" s="497"/>
      <c r="LOM34" s="497"/>
      <c r="LON34" s="497"/>
      <c r="LOO34" s="497"/>
      <c r="LOP34" s="497"/>
      <c r="LOQ34" s="497"/>
      <c r="LOR34" s="497"/>
      <c r="LOS34" s="497"/>
      <c r="LOT34" s="497"/>
      <c r="LOU34" s="497"/>
      <c r="LOV34" s="497"/>
      <c r="LOW34" s="497"/>
      <c r="LOX34" s="497"/>
      <c r="LOY34" s="497"/>
      <c r="LOZ34" s="497"/>
      <c r="LPA34" s="497"/>
      <c r="LPB34" s="497"/>
      <c r="LPC34" s="497"/>
      <c r="LPD34" s="497"/>
      <c r="LPE34" s="497"/>
      <c r="LPF34" s="497"/>
      <c r="LPG34" s="497"/>
      <c r="LPH34" s="497"/>
      <c r="LPI34" s="497"/>
      <c r="LPJ34" s="497"/>
      <c r="LPK34" s="497"/>
      <c r="LPL34" s="497"/>
      <c r="LPM34" s="497"/>
      <c r="LPN34" s="497"/>
      <c r="LPO34" s="497"/>
      <c r="LPP34" s="497"/>
      <c r="LPQ34" s="497"/>
      <c r="LPR34" s="497"/>
      <c r="LPS34" s="497"/>
      <c r="LPT34" s="497"/>
      <c r="LPU34" s="497"/>
      <c r="LPV34" s="497"/>
      <c r="LPW34" s="497"/>
      <c r="LPX34" s="497"/>
      <c r="LPY34" s="497"/>
      <c r="LPZ34" s="497"/>
      <c r="LQA34" s="497"/>
      <c r="LQB34" s="497"/>
      <c r="LQC34" s="497"/>
      <c r="LQD34" s="497"/>
      <c r="LQE34" s="497"/>
      <c r="LQF34" s="497"/>
      <c r="LQG34" s="497"/>
      <c r="LQH34" s="497"/>
      <c r="LQI34" s="497"/>
      <c r="LQJ34" s="497"/>
      <c r="LQK34" s="497"/>
      <c r="LQL34" s="497"/>
      <c r="LQM34" s="497"/>
      <c r="LQN34" s="497"/>
      <c r="LQO34" s="497"/>
      <c r="LQP34" s="497"/>
      <c r="LQQ34" s="497"/>
      <c r="LQR34" s="497"/>
      <c r="LQS34" s="497"/>
      <c r="LQT34" s="497"/>
      <c r="LQU34" s="497"/>
      <c r="LQV34" s="497"/>
      <c r="LQW34" s="497"/>
      <c r="LQX34" s="497"/>
      <c r="LQY34" s="497"/>
      <c r="LQZ34" s="497"/>
      <c r="LRA34" s="497"/>
      <c r="LRB34" s="497"/>
      <c r="LRC34" s="497"/>
      <c r="LRD34" s="497"/>
      <c r="LRE34" s="497"/>
      <c r="LRF34" s="497"/>
      <c r="LRG34" s="497"/>
      <c r="LRH34" s="497"/>
      <c r="LRI34" s="497"/>
      <c r="LRJ34" s="497"/>
      <c r="LRK34" s="497"/>
      <c r="LRL34" s="497"/>
      <c r="LRM34" s="497"/>
      <c r="LRN34" s="497"/>
      <c r="LRO34" s="497"/>
      <c r="LRP34" s="497"/>
      <c r="LRQ34" s="497"/>
      <c r="LRR34" s="497"/>
      <c r="LRS34" s="497"/>
      <c r="LRT34" s="497"/>
      <c r="LRU34" s="497"/>
      <c r="LRV34" s="497"/>
      <c r="LRW34" s="497"/>
      <c r="LRX34" s="497"/>
      <c r="LRY34" s="497"/>
      <c r="LRZ34" s="497"/>
      <c r="LSA34" s="497"/>
      <c r="LSB34" s="497"/>
      <c r="LSC34" s="497"/>
      <c r="LSD34" s="497"/>
      <c r="LSE34" s="497"/>
      <c r="LSF34" s="497"/>
      <c r="LSG34" s="497"/>
      <c r="LSH34" s="497"/>
      <c r="LSI34" s="497"/>
      <c r="LSJ34" s="497"/>
      <c r="LSK34" s="497"/>
      <c r="LSL34" s="497"/>
      <c r="LSM34" s="497"/>
      <c r="LSN34" s="497"/>
      <c r="LSO34" s="497"/>
      <c r="LSP34" s="497"/>
      <c r="LSQ34" s="497"/>
      <c r="LSR34" s="497"/>
      <c r="LSS34" s="497"/>
      <c r="LST34" s="497"/>
      <c r="LSU34" s="497"/>
      <c r="LSV34" s="497"/>
      <c r="LSW34" s="497"/>
      <c r="LSX34" s="497"/>
      <c r="LSY34" s="497"/>
      <c r="LSZ34" s="497"/>
      <c r="LTA34" s="497"/>
      <c r="LTB34" s="497"/>
      <c r="LTC34" s="497"/>
      <c r="LTD34" s="497"/>
      <c r="LTE34" s="497"/>
      <c r="LTF34" s="497"/>
      <c r="LTG34" s="497"/>
      <c r="LTH34" s="497"/>
      <c r="LTI34" s="497"/>
      <c r="LTJ34" s="497"/>
      <c r="LTK34" s="497"/>
      <c r="LTL34" s="497"/>
      <c r="LTM34" s="497"/>
      <c r="LTN34" s="497"/>
      <c r="LTO34" s="497"/>
      <c r="LTP34" s="497"/>
      <c r="LTQ34" s="497"/>
      <c r="LTR34" s="497"/>
      <c r="LTS34" s="497"/>
      <c r="LTT34" s="497"/>
      <c r="LTU34" s="497"/>
      <c r="LTV34" s="497"/>
      <c r="LTW34" s="497"/>
      <c r="LTX34" s="497"/>
      <c r="LTY34" s="497"/>
      <c r="LTZ34" s="497"/>
      <c r="LUA34" s="497"/>
      <c r="LUB34" s="497"/>
      <c r="LUC34" s="497"/>
      <c r="LUD34" s="497"/>
      <c r="LUE34" s="497"/>
      <c r="LUF34" s="497"/>
      <c r="LUG34" s="497"/>
      <c r="LUH34" s="497"/>
      <c r="LUI34" s="497"/>
      <c r="LUJ34" s="497"/>
      <c r="LUK34" s="497"/>
      <c r="LUL34" s="497"/>
      <c r="LUM34" s="497"/>
      <c r="LUN34" s="497"/>
      <c r="LUO34" s="497"/>
      <c r="LUP34" s="497"/>
      <c r="LUQ34" s="497"/>
      <c r="LUR34" s="497"/>
      <c r="LUS34" s="497"/>
      <c r="LUT34" s="497"/>
      <c r="LUU34" s="497"/>
      <c r="LUV34" s="497"/>
      <c r="LUW34" s="497"/>
      <c r="LUX34" s="497"/>
      <c r="LUY34" s="497"/>
      <c r="LUZ34" s="497"/>
      <c r="LVA34" s="497"/>
      <c r="LVB34" s="497"/>
      <c r="LVC34" s="497"/>
      <c r="LVD34" s="497"/>
      <c r="LVE34" s="497"/>
      <c r="LVF34" s="497"/>
      <c r="LVG34" s="497"/>
      <c r="LVH34" s="497"/>
      <c r="LVI34" s="497"/>
      <c r="LVJ34" s="497"/>
      <c r="LVK34" s="497"/>
      <c r="LVL34" s="497"/>
      <c r="LVM34" s="497"/>
      <c r="LVN34" s="497"/>
      <c r="LVO34" s="497"/>
      <c r="LVP34" s="497"/>
      <c r="LVQ34" s="497"/>
      <c r="LVR34" s="497"/>
      <c r="LVS34" s="497"/>
      <c r="LVT34" s="497"/>
      <c r="LVU34" s="497"/>
      <c r="LVV34" s="497"/>
      <c r="LVW34" s="497"/>
      <c r="LVX34" s="497"/>
      <c r="LVY34" s="497"/>
      <c r="LVZ34" s="497"/>
      <c r="LWA34" s="497"/>
      <c r="LWB34" s="497"/>
      <c r="LWC34" s="497"/>
      <c r="LWD34" s="497"/>
      <c r="LWE34" s="497"/>
      <c r="LWF34" s="497"/>
      <c r="LWG34" s="497"/>
      <c r="LWH34" s="497"/>
      <c r="LWI34" s="497"/>
      <c r="LWJ34" s="497"/>
      <c r="LWK34" s="497"/>
      <c r="LWL34" s="497"/>
      <c r="LWM34" s="497"/>
      <c r="LWN34" s="497"/>
      <c r="LWO34" s="497"/>
      <c r="LWP34" s="497"/>
      <c r="LWQ34" s="497"/>
      <c r="LWR34" s="497"/>
      <c r="LWS34" s="497"/>
      <c r="LWT34" s="497"/>
      <c r="LWU34" s="497"/>
      <c r="LWV34" s="497"/>
      <c r="LWW34" s="497"/>
      <c r="LWX34" s="497"/>
      <c r="LWY34" s="497"/>
      <c r="LWZ34" s="497"/>
      <c r="LXA34" s="497"/>
      <c r="LXB34" s="497"/>
      <c r="LXC34" s="497"/>
      <c r="LXD34" s="497"/>
      <c r="LXE34" s="497"/>
      <c r="LXF34" s="497"/>
      <c r="LXG34" s="497"/>
      <c r="LXH34" s="497"/>
      <c r="LXI34" s="497"/>
      <c r="LXJ34" s="497"/>
      <c r="LXK34" s="497"/>
      <c r="LXL34" s="497"/>
      <c r="LXM34" s="497"/>
      <c r="LXN34" s="497"/>
      <c r="LXO34" s="497"/>
      <c r="LXP34" s="497"/>
      <c r="LXQ34" s="497"/>
      <c r="LXR34" s="497"/>
      <c r="LXS34" s="497"/>
      <c r="LXT34" s="497"/>
      <c r="LXU34" s="497"/>
      <c r="LXV34" s="497"/>
      <c r="LXW34" s="497"/>
      <c r="LXX34" s="497"/>
      <c r="LXY34" s="497"/>
      <c r="LXZ34" s="497"/>
      <c r="LYA34" s="497"/>
      <c r="LYB34" s="497"/>
      <c r="LYC34" s="497"/>
      <c r="LYD34" s="497"/>
      <c r="LYE34" s="497"/>
      <c r="LYF34" s="497"/>
      <c r="LYG34" s="497"/>
      <c r="LYH34" s="497"/>
      <c r="LYI34" s="497"/>
      <c r="LYJ34" s="497"/>
      <c r="LYK34" s="497"/>
      <c r="LYL34" s="497"/>
      <c r="LYM34" s="497"/>
      <c r="LYN34" s="497"/>
      <c r="LYO34" s="497"/>
      <c r="LYP34" s="497"/>
      <c r="LYQ34" s="497"/>
      <c r="LYR34" s="497"/>
      <c r="LYS34" s="497"/>
      <c r="LYT34" s="497"/>
      <c r="LYU34" s="497"/>
      <c r="LYV34" s="497"/>
      <c r="LYW34" s="497"/>
      <c r="LYX34" s="497"/>
      <c r="LYY34" s="497"/>
      <c r="LYZ34" s="497"/>
      <c r="LZA34" s="497"/>
      <c r="LZB34" s="497"/>
      <c r="LZC34" s="497"/>
      <c r="LZD34" s="497"/>
      <c r="LZE34" s="497"/>
      <c r="LZF34" s="497"/>
      <c r="LZG34" s="497"/>
      <c r="LZH34" s="497"/>
      <c r="LZI34" s="497"/>
      <c r="LZJ34" s="497"/>
      <c r="LZK34" s="497"/>
      <c r="LZL34" s="497"/>
      <c r="LZM34" s="497"/>
      <c r="LZN34" s="497"/>
      <c r="LZO34" s="497"/>
      <c r="LZP34" s="497"/>
      <c r="LZQ34" s="497"/>
      <c r="LZR34" s="497"/>
      <c r="LZS34" s="497"/>
      <c r="LZT34" s="497"/>
      <c r="LZU34" s="497"/>
      <c r="LZV34" s="497"/>
      <c r="LZW34" s="497"/>
      <c r="LZX34" s="497"/>
      <c r="LZY34" s="497"/>
      <c r="LZZ34" s="497"/>
      <c r="MAA34" s="497"/>
      <c r="MAB34" s="497"/>
      <c r="MAC34" s="497"/>
      <c r="MAD34" s="497"/>
      <c r="MAE34" s="497"/>
      <c r="MAF34" s="497"/>
      <c r="MAG34" s="497"/>
      <c r="MAH34" s="497"/>
      <c r="MAI34" s="497"/>
      <c r="MAJ34" s="497"/>
      <c r="MAK34" s="497"/>
      <c r="MAL34" s="497"/>
      <c r="MAM34" s="497"/>
      <c r="MAN34" s="497"/>
      <c r="MAO34" s="497"/>
      <c r="MAP34" s="497"/>
      <c r="MAQ34" s="497"/>
      <c r="MAR34" s="497"/>
      <c r="MAS34" s="497"/>
      <c r="MAT34" s="497"/>
      <c r="MAU34" s="497"/>
      <c r="MAV34" s="497"/>
      <c r="MAW34" s="497"/>
      <c r="MAX34" s="497"/>
      <c r="MAY34" s="497"/>
      <c r="MAZ34" s="497"/>
      <c r="MBA34" s="497"/>
      <c r="MBB34" s="497"/>
      <c r="MBC34" s="497"/>
      <c r="MBD34" s="497"/>
      <c r="MBE34" s="497"/>
      <c r="MBF34" s="497"/>
      <c r="MBG34" s="497"/>
      <c r="MBH34" s="497"/>
      <c r="MBI34" s="497"/>
      <c r="MBJ34" s="497"/>
      <c r="MBK34" s="497"/>
      <c r="MBL34" s="497"/>
      <c r="MBM34" s="497"/>
      <c r="MBN34" s="497"/>
      <c r="MBO34" s="497"/>
      <c r="MBP34" s="497"/>
      <c r="MBQ34" s="497"/>
      <c r="MBR34" s="497"/>
      <c r="MBS34" s="497"/>
      <c r="MBT34" s="497"/>
      <c r="MBU34" s="497"/>
      <c r="MBV34" s="497"/>
      <c r="MBW34" s="497"/>
      <c r="MBX34" s="497"/>
      <c r="MBY34" s="497"/>
      <c r="MBZ34" s="497"/>
      <c r="MCA34" s="497"/>
      <c r="MCB34" s="497"/>
      <c r="MCC34" s="497"/>
      <c r="MCD34" s="497"/>
      <c r="MCE34" s="497"/>
      <c r="MCF34" s="497"/>
      <c r="MCG34" s="497"/>
      <c r="MCH34" s="497"/>
      <c r="MCI34" s="497"/>
      <c r="MCJ34" s="497"/>
      <c r="MCK34" s="497"/>
      <c r="MCL34" s="497"/>
      <c r="MCM34" s="497"/>
      <c r="MCN34" s="497"/>
      <c r="MCO34" s="497"/>
      <c r="MCP34" s="497"/>
      <c r="MCQ34" s="497"/>
      <c r="MCR34" s="497"/>
      <c r="MCS34" s="497"/>
      <c r="MCT34" s="497"/>
      <c r="MCU34" s="497"/>
      <c r="MCV34" s="497"/>
      <c r="MCW34" s="497"/>
      <c r="MCX34" s="497"/>
      <c r="MCY34" s="497"/>
      <c r="MCZ34" s="497"/>
      <c r="MDA34" s="497"/>
      <c r="MDB34" s="497"/>
      <c r="MDC34" s="497"/>
      <c r="MDD34" s="497"/>
      <c r="MDE34" s="497"/>
      <c r="MDF34" s="497"/>
      <c r="MDG34" s="497"/>
      <c r="MDH34" s="497"/>
      <c r="MDI34" s="497"/>
      <c r="MDJ34" s="497"/>
      <c r="MDK34" s="497"/>
      <c r="MDL34" s="497"/>
      <c r="MDM34" s="497"/>
      <c r="MDN34" s="497"/>
      <c r="MDO34" s="497"/>
      <c r="MDP34" s="497"/>
      <c r="MDQ34" s="497"/>
      <c r="MDR34" s="497"/>
      <c r="MDS34" s="497"/>
      <c r="MDT34" s="497"/>
      <c r="MDU34" s="497"/>
      <c r="MDV34" s="497"/>
      <c r="MDW34" s="497"/>
      <c r="MDX34" s="497"/>
      <c r="MDY34" s="497"/>
      <c r="MDZ34" s="497"/>
      <c r="MEA34" s="497"/>
      <c r="MEB34" s="497"/>
      <c r="MEC34" s="497"/>
      <c r="MED34" s="497"/>
      <c r="MEE34" s="497"/>
      <c r="MEF34" s="497"/>
      <c r="MEG34" s="497"/>
      <c r="MEH34" s="497"/>
      <c r="MEI34" s="497"/>
      <c r="MEJ34" s="497"/>
      <c r="MEK34" s="497"/>
      <c r="MEL34" s="497"/>
      <c r="MEM34" s="497"/>
      <c r="MEN34" s="497"/>
      <c r="MEO34" s="497"/>
      <c r="MEP34" s="497"/>
      <c r="MEQ34" s="497"/>
      <c r="MER34" s="497"/>
      <c r="MES34" s="497"/>
      <c r="MET34" s="497"/>
      <c r="MEU34" s="497"/>
      <c r="MEV34" s="497"/>
      <c r="MEW34" s="497"/>
      <c r="MEX34" s="497"/>
      <c r="MEY34" s="497"/>
      <c r="MEZ34" s="497"/>
      <c r="MFA34" s="497"/>
      <c r="MFB34" s="497"/>
      <c r="MFC34" s="497"/>
      <c r="MFD34" s="497"/>
      <c r="MFE34" s="497"/>
      <c r="MFF34" s="497"/>
      <c r="MFG34" s="497"/>
      <c r="MFH34" s="497"/>
      <c r="MFI34" s="497"/>
      <c r="MFJ34" s="497"/>
      <c r="MFK34" s="497"/>
      <c r="MFL34" s="497"/>
      <c r="MFM34" s="497"/>
      <c r="MFN34" s="497"/>
      <c r="MFO34" s="497"/>
      <c r="MFP34" s="497"/>
      <c r="MFQ34" s="497"/>
      <c r="MFR34" s="497"/>
      <c r="MFS34" s="497"/>
      <c r="MFT34" s="497"/>
      <c r="MFU34" s="497"/>
      <c r="MFV34" s="497"/>
      <c r="MFW34" s="497"/>
      <c r="MFX34" s="497"/>
      <c r="MFY34" s="497"/>
      <c r="MFZ34" s="497"/>
      <c r="MGA34" s="497"/>
      <c r="MGB34" s="497"/>
      <c r="MGC34" s="497"/>
      <c r="MGD34" s="497"/>
      <c r="MGE34" s="497"/>
      <c r="MGF34" s="497"/>
      <c r="MGG34" s="497"/>
      <c r="MGH34" s="497"/>
      <c r="MGI34" s="497"/>
      <c r="MGJ34" s="497"/>
      <c r="MGK34" s="497"/>
      <c r="MGL34" s="497"/>
      <c r="MGM34" s="497"/>
      <c r="MGN34" s="497"/>
      <c r="MGO34" s="497"/>
      <c r="MGP34" s="497"/>
      <c r="MGQ34" s="497"/>
      <c r="MGR34" s="497"/>
      <c r="MGS34" s="497"/>
      <c r="MGT34" s="497"/>
      <c r="MGU34" s="497"/>
      <c r="MGV34" s="497"/>
      <c r="MGW34" s="497"/>
      <c r="MGX34" s="497"/>
      <c r="MGY34" s="497"/>
      <c r="MGZ34" s="497"/>
      <c r="MHA34" s="497"/>
      <c r="MHB34" s="497"/>
      <c r="MHC34" s="497"/>
      <c r="MHD34" s="497"/>
      <c r="MHE34" s="497"/>
      <c r="MHF34" s="497"/>
      <c r="MHG34" s="497"/>
      <c r="MHH34" s="497"/>
      <c r="MHI34" s="497"/>
      <c r="MHJ34" s="497"/>
      <c r="MHK34" s="497"/>
      <c r="MHL34" s="497"/>
      <c r="MHM34" s="497"/>
      <c r="MHN34" s="497"/>
      <c r="MHO34" s="497"/>
      <c r="MHP34" s="497"/>
      <c r="MHQ34" s="497"/>
      <c r="MHR34" s="497"/>
      <c r="MHS34" s="497"/>
      <c r="MHT34" s="497"/>
      <c r="MHU34" s="497"/>
      <c r="MHV34" s="497"/>
      <c r="MHW34" s="497"/>
      <c r="MHX34" s="497"/>
      <c r="MHY34" s="497"/>
      <c r="MHZ34" s="497"/>
      <c r="MIA34" s="497"/>
      <c r="MIB34" s="497"/>
      <c r="MIC34" s="497"/>
      <c r="MID34" s="497"/>
      <c r="MIE34" s="497"/>
      <c r="MIF34" s="497"/>
      <c r="MIG34" s="497"/>
      <c r="MIH34" s="497"/>
      <c r="MII34" s="497"/>
      <c r="MIJ34" s="497"/>
      <c r="MIK34" s="497"/>
      <c r="MIL34" s="497"/>
      <c r="MIM34" s="497"/>
      <c r="MIN34" s="497"/>
      <c r="MIO34" s="497"/>
      <c r="MIP34" s="497"/>
      <c r="MIQ34" s="497"/>
      <c r="MIR34" s="497"/>
      <c r="MIS34" s="497"/>
      <c r="MIT34" s="497"/>
      <c r="MIU34" s="497"/>
      <c r="MIV34" s="497"/>
      <c r="MIW34" s="497"/>
      <c r="MIX34" s="497"/>
      <c r="MIY34" s="497"/>
      <c r="MIZ34" s="497"/>
      <c r="MJA34" s="497"/>
      <c r="MJB34" s="497"/>
      <c r="MJC34" s="497"/>
      <c r="MJD34" s="497"/>
      <c r="MJE34" s="497"/>
      <c r="MJF34" s="497"/>
      <c r="MJG34" s="497"/>
      <c r="MJH34" s="497"/>
      <c r="MJI34" s="497"/>
      <c r="MJJ34" s="497"/>
      <c r="MJK34" s="497"/>
      <c r="MJL34" s="497"/>
      <c r="MJM34" s="497"/>
      <c r="MJN34" s="497"/>
      <c r="MJO34" s="497"/>
      <c r="MJP34" s="497"/>
      <c r="MJQ34" s="497"/>
      <c r="MJR34" s="497"/>
      <c r="MJS34" s="497"/>
      <c r="MJT34" s="497"/>
      <c r="MJU34" s="497"/>
      <c r="MJV34" s="497"/>
      <c r="MJW34" s="497"/>
      <c r="MJX34" s="497"/>
      <c r="MJY34" s="497"/>
      <c r="MJZ34" s="497"/>
      <c r="MKA34" s="497"/>
      <c r="MKB34" s="497"/>
      <c r="MKC34" s="497"/>
      <c r="MKD34" s="497"/>
      <c r="MKE34" s="497"/>
      <c r="MKF34" s="497"/>
      <c r="MKG34" s="497"/>
      <c r="MKH34" s="497"/>
      <c r="MKI34" s="497"/>
      <c r="MKJ34" s="497"/>
      <c r="MKK34" s="497"/>
      <c r="MKL34" s="497"/>
      <c r="MKM34" s="497"/>
      <c r="MKN34" s="497"/>
      <c r="MKO34" s="497"/>
      <c r="MKP34" s="497"/>
      <c r="MKQ34" s="497"/>
      <c r="MKR34" s="497"/>
      <c r="MKS34" s="497"/>
      <c r="MKT34" s="497"/>
      <c r="MKU34" s="497"/>
      <c r="MKV34" s="497"/>
      <c r="MKW34" s="497"/>
      <c r="MKX34" s="497"/>
      <c r="MKY34" s="497"/>
      <c r="MKZ34" s="497"/>
      <c r="MLA34" s="497"/>
      <c r="MLB34" s="497"/>
      <c r="MLC34" s="497"/>
      <c r="MLD34" s="497"/>
      <c r="MLE34" s="497"/>
      <c r="MLF34" s="497"/>
      <c r="MLG34" s="497"/>
      <c r="MLH34" s="497"/>
      <c r="MLI34" s="497"/>
      <c r="MLJ34" s="497"/>
      <c r="MLK34" s="497"/>
      <c r="MLL34" s="497"/>
      <c r="MLM34" s="497"/>
      <c r="MLN34" s="497"/>
      <c r="MLO34" s="497"/>
      <c r="MLP34" s="497"/>
      <c r="MLQ34" s="497"/>
      <c r="MLR34" s="497"/>
      <c r="MLS34" s="497"/>
      <c r="MLT34" s="497"/>
      <c r="MLU34" s="497"/>
      <c r="MLV34" s="497"/>
      <c r="MLW34" s="497"/>
      <c r="MLX34" s="497"/>
      <c r="MLY34" s="497"/>
      <c r="MLZ34" s="497"/>
      <c r="MMA34" s="497"/>
      <c r="MMB34" s="497"/>
      <c r="MMC34" s="497"/>
      <c r="MMD34" s="497"/>
      <c r="MME34" s="497"/>
      <c r="MMF34" s="497"/>
      <c r="MMG34" s="497"/>
      <c r="MMH34" s="497"/>
      <c r="MMI34" s="497"/>
      <c r="MMJ34" s="497"/>
      <c r="MMK34" s="497"/>
      <c r="MML34" s="497"/>
      <c r="MMM34" s="497"/>
      <c r="MMN34" s="497"/>
      <c r="MMO34" s="497"/>
      <c r="MMP34" s="497"/>
      <c r="MMQ34" s="497"/>
      <c r="MMR34" s="497"/>
      <c r="MMS34" s="497"/>
      <c r="MMT34" s="497"/>
      <c r="MMU34" s="497"/>
      <c r="MMV34" s="497"/>
      <c r="MMW34" s="497"/>
      <c r="MMX34" s="497"/>
      <c r="MMY34" s="497"/>
      <c r="MMZ34" s="497"/>
      <c r="MNA34" s="497"/>
      <c r="MNB34" s="497"/>
      <c r="MNC34" s="497"/>
      <c r="MND34" s="497"/>
      <c r="MNE34" s="497"/>
      <c r="MNF34" s="497"/>
      <c r="MNG34" s="497"/>
      <c r="MNH34" s="497"/>
      <c r="MNI34" s="497"/>
      <c r="MNJ34" s="497"/>
      <c r="MNK34" s="497"/>
      <c r="MNL34" s="497"/>
      <c r="MNM34" s="497"/>
      <c r="MNN34" s="497"/>
      <c r="MNO34" s="497"/>
      <c r="MNP34" s="497"/>
      <c r="MNQ34" s="497"/>
      <c r="MNR34" s="497"/>
      <c r="MNS34" s="497"/>
      <c r="MNT34" s="497"/>
      <c r="MNU34" s="497"/>
      <c r="MNV34" s="497"/>
      <c r="MNW34" s="497"/>
      <c r="MNX34" s="497"/>
      <c r="MNY34" s="497"/>
      <c r="MNZ34" s="497"/>
      <c r="MOA34" s="497"/>
      <c r="MOB34" s="497"/>
      <c r="MOC34" s="497"/>
      <c r="MOD34" s="497"/>
      <c r="MOE34" s="497"/>
      <c r="MOF34" s="497"/>
      <c r="MOG34" s="497"/>
      <c r="MOH34" s="497"/>
      <c r="MOI34" s="497"/>
      <c r="MOJ34" s="497"/>
      <c r="MOK34" s="497"/>
      <c r="MOL34" s="497"/>
      <c r="MOM34" s="497"/>
      <c r="MON34" s="497"/>
      <c r="MOO34" s="497"/>
      <c r="MOP34" s="497"/>
      <c r="MOQ34" s="497"/>
      <c r="MOR34" s="497"/>
      <c r="MOS34" s="497"/>
      <c r="MOT34" s="497"/>
      <c r="MOU34" s="497"/>
      <c r="MOV34" s="497"/>
      <c r="MOW34" s="497"/>
      <c r="MOX34" s="497"/>
      <c r="MOY34" s="497"/>
      <c r="MOZ34" s="497"/>
      <c r="MPA34" s="497"/>
      <c r="MPB34" s="497"/>
      <c r="MPC34" s="497"/>
      <c r="MPD34" s="497"/>
      <c r="MPE34" s="497"/>
      <c r="MPF34" s="497"/>
      <c r="MPG34" s="497"/>
      <c r="MPH34" s="497"/>
      <c r="MPI34" s="497"/>
      <c r="MPJ34" s="497"/>
      <c r="MPK34" s="497"/>
      <c r="MPL34" s="497"/>
      <c r="MPM34" s="497"/>
      <c r="MPN34" s="497"/>
      <c r="MPO34" s="497"/>
      <c r="MPP34" s="497"/>
      <c r="MPQ34" s="497"/>
      <c r="MPR34" s="497"/>
      <c r="MPS34" s="497"/>
      <c r="MPT34" s="497"/>
      <c r="MPU34" s="497"/>
      <c r="MPV34" s="497"/>
      <c r="MPW34" s="497"/>
      <c r="MPX34" s="497"/>
      <c r="MPY34" s="497"/>
      <c r="MPZ34" s="497"/>
      <c r="MQA34" s="497"/>
      <c r="MQB34" s="497"/>
      <c r="MQC34" s="497"/>
      <c r="MQD34" s="497"/>
      <c r="MQE34" s="497"/>
      <c r="MQF34" s="497"/>
      <c r="MQG34" s="497"/>
      <c r="MQH34" s="497"/>
      <c r="MQI34" s="497"/>
      <c r="MQJ34" s="497"/>
      <c r="MQK34" s="497"/>
      <c r="MQL34" s="497"/>
      <c r="MQM34" s="497"/>
      <c r="MQN34" s="497"/>
      <c r="MQO34" s="497"/>
      <c r="MQP34" s="497"/>
      <c r="MQQ34" s="497"/>
      <c r="MQR34" s="497"/>
      <c r="MQS34" s="497"/>
      <c r="MQT34" s="497"/>
      <c r="MQU34" s="497"/>
      <c r="MQV34" s="497"/>
      <c r="MQW34" s="497"/>
      <c r="MQX34" s="497"/>
      <c r="MQY34" s="497"/>
      <c r="MQZ34" s="497"/>
      <c r="MRA34" s="497"/>
      <c r="MRB34" s="497"/>
      <c r="MRC34" s="497"/>
      <c r="MRD34" s="497"/>
      <c r="MRE34" s="497"/>
      <c r="MRF34" s="497"/>
      <c r="MRG34" s="497"/>
      <c r="MRH34" s="497"/>
      <c r="MRI34" s="497"/>
      <c r="MRJ34" s="497"/>
      <c r="MRK34" s="497"/>
      <c r="MRL34" s="497"/>
      <c r="MRM34" s="497"/>
      <c r="MRN34" s="497"/>
      <c r="MRO34" s="497"/>
      <c r="MRP34" s="497"/>
      <c r="MRQ34" s="497"/>
      <c r="MRR34" s="497"/>
      <c r="MRS34" s="497"/>
      <c r="MRT34" s="497"/>
      <c r="MRU34" s="497"/>
      <c r="MRV34" s="497"/>
      <c r="MRW34" s="497"/>
      <c r="MRX34" s="497"/>
      <c r="MRY34" s="497"/>
      <c r="MRZ34" s="497"/>
      <c r="MSA34" s="497"/>
      <c r="MSB34" s="497"/>
      <c r="MSC34" s="497"/>
      <c r="MSD34" s="497"/>
      <c r="MSE34" s="497"/>
      <c r="MSF34" s="497"/>
      <c r="MSG34" s="497"/>
      <c r="MSH34" s="497"/>
      <c r="MSI34" s="497"/>
      <c r="MSJ34" s="497"/>
      <c r="MSK34" s="497"/>
      <c r="MSL34" s="497"/>
      <c r="MSM34" s="497"/>
      <c r="MSN34" s="497"/>
      <c r="MSO34" s="497"/>
      <c r="MSP34" s="497"/>
      <c r="MSQ34" s="497"/>
      <c r="MSR34" s="497"/>
      <c r="MSS34" s="497"/>
      <c r="MST34" s="497"/>
      <c r="MSU34" s="497"/>
      <c r="MSV34" s="497"/>
      <c r="MSW34" s="497"/>
      <c r="MSX34" s="497"/>
      <c r="MSY34" s="497"/>
      <c r="MSZ34" s="497"/>
      <c r="MTA34" s="497"/>
      <c r="MTB34" s="497"/>
      <c r="MTC34" s="497"/>
      <c r="MTD34" s="497"/>
      <c r="MTE34" s="497"/>
      <c r="MTF34" s="497"/>
      <c r="MTG34" s="497"/>
      <c r="MTH34" s="497"/>
      <c r="MTI34" s="497"/>
      <c r="MTJ34" s="497"/>
      <c r="MTK34" s="497"/>
      <c r="MTL34" s="497"/>
      <c r="MTM34" s="497"/>
      <c r="MTN34" s="497"/>
      <c r="MTO34" s="497"/>
      <c r="MTP34" s="497"/>
      <c r="MTQ34" s="497"/>
      <c r="MTR34" s="497"/>
      <c r="MTS34" s="497"/>
      <c r="MTT34" s="497"/>
      <c r="MTU34" s="497"/>
      <c r="MTV34" s="497"/>
      <c r="MTW34" s="497"/>
      <c r="MTX34" s="497"/>
      <c r="MTY34" s="497"/>
      <c r="MTZ34" s="497"/>
      <c r="MUA34" s="497"/>
      <c r="MUB34" s="497"/>
      <c r="MUC34" s="497"/>
      <c r="MUD34" s="497"/>
      <c r="MUE34" s="497"/>
      <c r="MUF34" s="497"/>
      <c r="MUG34" s="497"/>
      <c r="MUH34" s="497"/>
      <c r="MUI34" s="497"/>
      <c r="MUJ34" s="497"/>
      <c r="MUK34" s="497"/>
      <c r="MUL34" s="497"/>
      <c r="MUM34" s="497"/>
      <c r="MUN34" s="497"/>
      <c r="MUO34" s="497"/>
      <c r="MUP34" s="497"/>
      <c r="MUQ34" s="497"/>
      <c r="MUR34" s="497"/>
      <c r="MUS34" s="497"/>
      <c r="MUT34" s="497"/>
      <c r="MUU34" s="497"/>
      <c r="MUV34" s="497"/>
      <c r="MUW34" s="497"/>
      <c r="MUX34" s="497"/>
      <c r="MUY34" s="497"/>
      <c r="MUZ34" s="497"/>
      <c r="MVA34" s="497"/>
      <c r="MVB34" s="497"/>
      <c r="MVC34" s="497"/>
      <c r="MVD34" s="497"/>
      <c r="MVE34" s="497"/>
      <c r="MVF34" s="497"/>
      <c r="MVG34" s="497"/>
      <c r="MVH34" s="497"/>
      <c r="MVI34" s="497"/>
      <c r="MVJ34" s="497"/>
      <c r="MVK34" s="497"/>
      <c r="MVL34" s="497"/>
      <c r="MVM34" s="497"/>
      <c r="MVN34" s="497"/>
      <c r="MVO34" s="497"/>
      <c r="MVP34" s="497"/>
      <c r="MVQ34" s="497"/>
      <c r="MVR34" s="497"/>
      <c r="MVS34" s="497"/>
      <c r="MVT34" s="497"/>
      <c r="MVU34" s="497"/>
      <c r="MVV34" s="497"/>
      <c r="MVW34" s="497"/>
      <c r="MVX34" s="497"/>
      <c r="MVY34" s="497"/>
      <c r="MVZ34" s="497"/>
      <c r="MWA34" s="497"/>
      <c r="MWB34" s="497"/>
      <c r="MWC34" s="497"/>
      <c r="MWD34" s="497"/>
      <c r="MWE34" s="497"/>
      <c r="MWF34" s="497"/>
      <c r="MWG34" s="497"/>
      <c r="MWH34" s="497"/>
      <c r="MWI34" s="497"/>
      <c r="MWJ34" s="497"/>
      <c r="MWK34" s="497"/>
      <c r="MWL34" s="497"/>
      <c r="MWM34" s="497"/>
      <c r="MWN34" s="497"/>
      <c r="MWO34" s="497"/>
      <c r="MWP34" s="497"/>
      <c r="MWQ34" s="497"/>
      <c r="MWR34" s="497"/>
      <c r="MWS34" s="497"/>
      <c r="MWT34" s="497"/>
      <c r="MWU34" s="497"/>
      <c r="MWV34" s="497"/>
      <c r="MWW34" s="497"/>
      <c r="MWX34" s="497"/>
      <c r="MWY34" s="497"/>
      <c r="MWZ34" s="497"/>
      <c r="MXA34" s="497"/>
      <c r="MXB34" s="497"/>
      <c r="MXC34" s="497"/>
      <c r="MXD34" s="497"/>
      <c r="MXE34" s="497"/>
      <c r="MXF34" s="497"/>
      <c r="MXG34" s="497"/>
      <c r="MXH34" s="497"/>
      <c r="MXI34" s="497"/>
      <c r="MXJ34" s="497"/>
      <c r="MXK34" s="497"/>
      <c r="MXL34" s="497"/>
      <c r="MXM34" s="497"/>
      <c r="MXN34" s="497"/>
      <c r="MXO34" s="497"/>
      <c r="MXP34" s="497"/>
      <c r="MXQ34" s="497"/>
      <c r="MXR34" s="497"/>
      <c r="MXS34" s="497"/>
      <c r="MXT34" s="497"/>
      <c r="MXU34" s="497"/>
      <c r="MXV34" s="497"/>
      <c r="MXW34" s="497"/>
      <c r="MXX34" s="497"/>
      <c r="MXY34" s="497"/>
      <c r="MXZ34" s="497"/>
      <c r="MYA34" s="497"/>
      <c r="MYB34" s="497"/>
      <c r="MYC34" s="497"/>
      <c r="MYD34" s="497"/>
      <c r="MYE34" s="497"/>
      <c r="MYF34" s="497"/>
      <c r="MYG34" s="497"/>
      <c r="MYH34" s="497"/>
      <c r="MYI34" s="497"/>
      <c r="MYJ34" s="497"/>
      <c r="MYK34" s="497"/>
      <c r="MYL34" s="497"/>
      <c r="MYM34" s="497"/>
      <c r="MYN34" s="497"/>
      <c r="MYO34" s="497"/>
      <c r="MYP34" s="497"/>
      <c r="MYQ34" s="497"/>
      <c r="MYR34" s="497"/>
      <c r="MYS34" s="497"/>
      <c r="MYT34" s="497"/>
      <c r="MYU34" s="497"/>
      <c r="MYV34" s="497"/>
      <c r="MYW34" s="497"/>
      <c r="MYX34" s="497"/>
      <c r="MYY34" s="497"/>
      <c r="MYZ34" s="497"/>
      <c r="MZA34" s="497"/>
      <c r="MZB34" s="497"/>
      <c r="MZC34" s="497"/>
      <c r="MZD34" s="497"/>
      <c r="MZE34" s="497"/>
      <c r="MZF34" s="497"/>
      <c r="MZG34" s="497"/>
      <c r="MZH34" s="497"/>
      <c r="MZI34" s="497"/>
      <c r="MZJ34" s="497"/>
      <c r="MZK34" s="497"/>
      <c r="MZL34" s="497"/>
      <c r="MZM34" s="497"/>
      <c r="MZN34" s="497"/>
      <c r="MZO34" s="497"/>
      <c r="MZP34" s="497"/>
      <c r="MZQ34" s="497"/>
      <c r="MZR34" s="497"/>
      <c r="MZS34" s="497"/>
      <c r="MZT34" s="497"/>
      <c r="MZU34" s="497"/>
      <c r="MZV34" s="497"/>
      <c r="MZW34" s="497"/>
      <c r="MZX34" s="497"/>
      <c r="MZY34" s="497"/>
      <c r="MZZ34" s="497"/>
      <c r="NAA34" s="497"/>
      <c r="NAB34" s="497"/>
      <c r="NAC34" s="497"/>
      <c r="NAD34" s="497"/>
      <c r="NAE34" s="497"/>
      <c r="NAF34" s="497"/>
      <c r="NAG34" s="497"/>
      <c r="NAH34" s="497"/>
      <c r="NAI34" s="497"/>
      <c r="NAJ34" s="497"/>
      <c r="NAK34" s="497"/>
      <c r="NAL34" s="497"/>
      <c r="NAM34" s="497"/>
      <c r="NAN34" s="497"/>
      <c r="NAO34" s="497"/>
      <c r="NAP34" s="497"/>
      <c r="NAQ34" s="497"/>
      <c r="NAR34" s="497"/>
      <c r="NAS34" s="497"/>
      <c r="NAT34" s="497"/>
      <c r="NAU34" s="497"/>
      <c r="NAV34" s="497"/>
      <c r="NAW34" s="497"/>
      <c r="NAX34" s="497"/>
      <c r="NAY34" s="497"/>
      <c r="NAZ34" s="497"/>
      <c r="NBA34" s="497"/>
      <c r="NBB34" s="497"/>
      <c r="NBC34" s="497"/>
      <c r="NBD34" s="497"/>
      <c r="NBE34" s="497"/>
      <c r="NBF34" s="497"/>
      <c r="NBG34" s="497"/>
      <c r="NBH34" s="497"/>
      <c r="NBI34" s="497"/>
      <c r="NBJ34" s="497"/>
      <c r="NBK34" s="497"/>
      <c r="NBL34" s="497"/>
      <c r="NBM34" s="497"/>
      <c r="NBN34" s="497"/>
      <c r="NBO34" s="497"/>
      <c r="NBP34" s="497"/>
      <c r="NBQ34" s="497"/>
      <c r="NBR34" s="497"/>
      <c r="NBS34" s="497"/>
      <c r="NBT34" s="497"/>
      <c r="NBU34" s="497"/>
      <c r="NBV34" s="497"/>
      <c r="NBW34" s="497"/>
      <c r="NBX34" s="497"/>
      <c r="NBY34" s="497"/>
      <c r="NBZ34" s="497"/>
      <c r="NCA34" s="497"/>
      <c r="NCB34" s="497"/>
      <c r="NCC34" s="497"/>
      <c r="NCD34" s="497"/>
      <c r="NCE34" s="497"/>
      <c r="NCF34" s="497"/>
      <c r="NCG34" s="497"/>
      <c r="NCH34" s="497"/>
      <c r="NCI34" s="497"/>
      <c r="NCJ34" s="497"/>
      <c r="NCK34" s="497"/>
      <c r="NCL34" s="497"/>
      <c r="NCM34" s="497"/>
      <c r="NCN34" s="497"/>
      <c r="NCO34" s="497"/>
      <c r="NCP34" s="497"/>
      <c r="NCQ34" s="497"/>
      <c r="NCR34" s="497"/>
      <c r="NCS34" s="497"/>
      <c r="NCT34" s="497"/>
      <c r="NCU34" s="497"/>
      <c r="NCV34" s="497"/>
      <c r="NCW34" s="497"/>
      <c r="NCX34" s="497"/>
      <c r="NCY34" s="497"/>
      <c r="NCZ34" s="497"/>
      <c r="NDA34" s="497"/>
      <c r="NDB34" s="497"/>
      <c r="NDC34" s="497"/>
      <c r="NDD34" s="497"/>
      <c r="NDE34" s="497"/>
      <c r="NDF34" s="497"/>
      <c r="NDG34" s="497"/>
      <c r="NDH34" s="497"/>
      <c r="NDI34" s="497"/>
      <c r="NDJ34" s="497"/>
      <c r="NDK34" s="497"/>
      <c r="NDL34" s="497"/>
      <c r="NDM34" s="497"/>
      <c r="NDN34" s="497"/>
      <c r="NDO34" s="497"/>
      <c r="NDP34" s="497"/>
      <c r="NDQ34" s="497"/>
      <c r="NDR34" s="497"/>
      <c r="NDS34" s="497"/>
      <c r="NDT34" s="497"/>
      <c r="NDU34" s="497"/>
      <c r="NDV34" s="497"/>
      <c r="NDW34" s="497"/>
      <c r="NDX34" s="497"/>
      <c r="NDY34" s="497"/>
      <c r="NDZ34" s="497"/>
      <c r="NEA34" s="497"/>
      <c r="NEB34" s="497"/>
      <c r="NEC34" s="497"/>
      <c r="NED34" s="497"/>
      <c r="NEE34" s="497"/>
      <c r="NEF34" s="497"/>
      <c r="NEG34" s="497"/>
      <c r="NEH34" s="497"/>
      <c r="NEI34" s="497"/>
      <c r="NEJ34" s="497"/>
      <c r="NEK34" s="497"/>
      <c r="NEL34" s="497"/>
      <c r="NEM34" s="497"/>
      <c r="NEN34" s="497"/>
      <c r="NEO34" s="497"/>
      <c r="NEP34" s="497"/>
      <c r="NEQ34" s="497"/>
      <c r="NER34" s="497"/>
      <c r="NES34" s="497"/>
      <c r="NET34" s="497"/>
      <c r="NEU34" s="497"/>
      <c r="NEV34" s="497"/>
      <c r="NEW34" s="497"/>
      <c r="NEX34" s="497"/>
      <c r="NEY34" s="497"/>
      <c r="NEZ34" s="497"/>
      <c r="NFA34" s="497"/>
      <c r="NFB34" s="497"/>
      <c r="NFC34" s="497"/>
      <c r="NFD34" s="497"/>
      <c r="NFE34" s="497"/>
      <c r="NFF34" s="497"/>
      <c r="NFG34" s="497"/>
      <c r="NFH34" s="497"/>
      <c r="NFI34" s="497"/>
      <c r="NFJ34" s="497"/>
      <c r="NFK34" s="497"/>
      <c r="NFL34" s="497"/>
      <c r="NFM34" s="497"/>
      <c r="NFN34" s="497"/>
      <c r="NFO34" s="497"/>
      <c r="NFP34" s="497"/>
      <c r="NFQ34" s="497"/>
      <c r="NFR34" s="497"/>
      <c r="NFS34" s="497"/>
      <c r="NFT34" s="497"/>
      <c r="NFU34" s="497"/>
      <c r="NFV34" s="497"/>
      <c r="NFW34" s="497"/>
      <c r="NFX34" s="497"/>
      <c r="NFY34" s="497"/>
      <c r="NFZ34" s="497"/>
      <c r="NGA34" s="497"/>
      <c r="NGB34" s="497"/>
      <c r="NGC34" s="497"/>
      <c r="NGD34" s="497"/>
      <c r="NGE34" s="497"/>
      <c r="NGF34" s="497"/>
      <c r="NGG34" s="497"/>
      <c r="NGH34" s="497"/>
      <c r="NGI34" s="497"/>
      <c r="NGJ34" s="497"/>
      <c r="NGK34" s="497"/>
      <c r="NGL34" s="497"/>
      <c r="NGM34" s="497"/>
      <c r="NGN34" s="497"/>
      <c r="NGO34" s="497"/>
      <c r="NGP34" s="497"/>
      <c r="NGQ34" s="497"/>
      <c r="NGR34" s="497"/>
      <c r="NGS34" s="497"/>
      <c r="NGT34" s="497"/>
      <c r="NGU34" s="497"/>
      <c r="NGV34" s="497"/>
      <c r="NGW34" s="497"/>
      <c r="NGX34" s="497"/>
      <c r="NGY34" s="497"/>
      <c r="NGZ34" s="497"/>
      <c r="NHA34" s="497"/>
      <c r="NHB34" s="497"/>
      <c r="NHC34" s="497"/>
      <c r="NHD34" s="497"/>
      <c r="NHE34" s="497"/>
      <c r="NHF34" s="497"/>
      <c r="NHG34" s="497"/>
      <c r="NHH34" s="497"/>
      <c r="NHI34" s="497"/>
      <c r="NHJ34" s="497"/>
      <c r="NHK34" s="497"/>
      <c r="NHL34" s="497"/>
      <c r="NHM34" s="497"/>
      <c r="NHN34" s="497"/>
      <c r="NHO34" s="497"/>
      <c r="NHP34" s="497"/>
      <c r="NHQ34" s="497"/>
      <c r="NHR34" s="497"/>
      <c r="NHS34" s="497"/>
      <c r="NHT34" s="497"/>
      <c r="NHU34" s="497"/>
      <c r="NHV34" s="497"/>
      <c r="NHW34" s="497"/>
      <c r="NHX34" s="497"/>
      <c r="NHY34" s="497"/>
      <c r="NHZ34" s="497"/>
      <c r="NIA34" s="497"/>
      <c r="NIB34" s="497"/>
      <c r="NIC34" s="497"/>
      <c r="NID34" s="497"/>
      <c r="NIE34" s="497"/>
      <c r="NIF34" s="497"/>
      <c r="NIG34" s="497"/>
      <c r="NIH34" s="497"/>
      <c r="NII34" s="497"/>
      <c r="NIJ34" s="497"/>
      <c r="NIK34" s="497"/>
      <c r="NIL34" s="497"/>
      <c r="NIM34" s="497"/>
      <c r="NIN34" s="497"/>
      <c r="NIO34" s="497"/>
      <c r="NIP34" s="497"/>
      <c r="NIQ34" s="497"/>
      <c r="NIR34" s="497"/>
      <c r="NIS34" s="497"/>
      <c r="NIT34" s="497"/>
      <c r="NIU34" s="497"/>
      <c r="NIV34" s="497"/>
      <c r="NIW34" s="497"/>
      <c r="NIX34" s="497"/>
      <c r="NIY34" s="497"/>
      <c r="NIZ34" s="497"/>
      <c r="NJA34" s="497"/>
      <c r="NJB34" s="497"/>
      <c r="NJC34" s="497"/>
      <c r="NJD34" s="497"/>
      <c r="NJE34" s="497"/>
      <c r="NJF34" s="497"/>
      <c r="NJG34" s="497"/>
      <c r="NJH34" s="497"/>
      <c r="NJI34" s="497"/>
      <c r="NJJ34" s="497"/>
      <c r="NJK34" s="497"/>
      <c r="NJL34" s="497"/>
      <c r="NJM34" s="497"/>
      <c r="NJN34" s="497"/>
      <c r="NJO34" s="497"/>
      <c r="NJP34" s="497"/>
      <c r="NJQ34" s="497"/>
      <c r="NJR34" s="497"/>
      <c r="NJS34" s="497"/>
      <c r="NJT34" s="497"/>
      <c r="NJU34" s="497"/>
      <c r="NJV34" s="497"/>
      <c r="NJW34" s="497"/>
      <c r="NJX34" s="497"/>
      <c r="NJY34" s="497"/>
      <c r="NJZ34" s="497"/>
      <c r="NKA34" s="497"/>
      <c r="NKB34" s="497"/>
      <c r="NKC34" s="497"/>
      <c r="NKD34" s="497"/>
      <c r="NKE34" s="497"/>
      <c r="NKF34" s="497"/>
      <c r="NKG34" s="497"/>
      <c r="NKH34" s="497"/>
      <c r="NKI34" s="497"/>
      <c r="NKJ34" s="497"/>
      <c r="NKK34" s="497"/>
      <c r="NKL34" s="497"/>
      <c r="NKM34" s="497"/>
      <c r="NKN34" s="497"/>
      <c r="NKO34" s="497"/>
      <c r="NKP34" s="497"/>
      <c r="NKQ34" s="497"/>
      <c r="NKR34" s="497"/>
      <c r="NKS34" s="497"/>
      <c r="NKT34" s="497"/>
      <c r="NKU34" s="497"/>
      <c r="NKV34" s="497"/>
      <c r="NKW34" s="497"/>
      <c r="NKX34" s="497"/>
      <c r="NKY34" s="497"/>
      <c r="NKZ34" s="497"/>
      <c r="NLA34" s="497"/>
      <c r="NLB34" s="497"/>
      <c r="NLC34" s="497"/>
      <c r="NLD34" s="497"/>
      <c r="NLE34" s="497"/>
      <c r="NLF34" s="497"/>
      <c r="NLG34" s="497"/>
      <c r="NLH34" s="497"/>
      <c r="NLI34" s="497"/>
      <c r="NLJ34" s="497"/>
      <c r="NLK34" s="497"/>
      <c r="NLL34" s="497"/>
      <c r="NLM34" s="497"/>
      <c r="NLN34" s="497"/>
      <c r="NLO34" s="497"/>
      <c r="NLP34" s="497"/>
      <c r="NLQ34" s="497"/>
      <c r="NLR34" s="497"/>
      <c r="NLS34" s="497"/>
      <c r="NLT34" s="497"/>
      <c r="NLU34" s="497"/>
      <c r="NLV34" s="497"/>
      <c r="NLW34" s="497"/>
      <c r="NLX34" s="497"/>
      <c r="NLY34" s="497"/>
      <c r="NLZ34" s="497"/>
      <c r="NMA34" s="497"/>
      <c r="NMB34" s="497"/>
      <c r="NMC34" s="497"/>
      <c r="NMD34" s="497"/>
      <c r="NME34" s="497"/>
      <c r="NMF34" s="497"/>
      <c r="NMG34" s="497"/>
      <c r="NMH34" s="497"/>
      <c r="NMI34" s="497"/>
      <c r="NMJ34" s="497"/>
      <c r="NMK34" s="497"/>
      <c r="NML34" s="497"/>
      <c r="NMM34" s="497"/>
      <c r="NMN34" s="497"/>
      <c r="NMO34" s="497"/>
      <c r="NMP34" s="497"/>
      <c r="NMQ34" s="497"/>
      <c r="NMR34" s="497"/>
      <c r="NMS34" s="497"/>
      <c r="NMT34" s="497"/>
      <c r="NMU34" s="497"/>
      <c r="NMV34" s="497"/>
      <c r="NMW34" s="497"/>
      <c r="NMX34" s="497"/>
      <c r="NMY34" s="497"/>
      <c r="NMZ34" s="497"/>
      <c r="NNA34" s="497"/>
      <c r="NNB34" s="497"/>
      <c r="NNC34" s="497"/>
      <c r="NND34" s="497"/>
      <c r="NNE34" s="497"/>
      <c r="NNF34" s="497"/>
      <c r="NNG34" s="497"/>
      <c r="NNH34" s="497"/>
      <c r="NNI34" s="497"/>
      <c r="NNJ34" s="497"/>
      <c r="NNK34" s="497"/>
      <c r="NNL34" s="497"/>
      <c r="NNM34" s="497"/>
      <c r="NNN34" s="497"/>
      <c r="NNO34" s="497"/>
      <c r="NNP34" s="497"/>
      <c r="NNQ34" s="497"/>
      <c r="NNR34" s="497"/>
      <c r="NNS34" s="497"/>
      <c r="NNT34" s="497"/>
      <c r="NNU34" s="497"/>
      <c r="NNV34" s="497"/>
      <c r="NNW34" s="497"/>
      <c r="NNX34" s="497"/>
      <c r="NNY34" s="497"/>
      <c r="NNZ34" s="497"/>
      <c r="NOA34" s="497"/>
      <c r="NOB34" s="497"/>
      <c r="NOC34" s="497"/>
      <c r="NOD34" s="497"/>
      <c r="NOE34" s="497"/>
      <c r="NOF34" s="497"/>
      <c r="NOG34" s="497"/>
      <c r="NOH34" s="497"/>
      <c r="NOI34" s="497"/>
      <c r="NOJ34" s="497"/>
      <c r="NOK34" s="497"/>
      <c r="NOL34" s="497"/>
      <c r="NOM34" s="497"/>
      <c r="NON34" s="497"/>
      <c r="NOO34" s="497"/>
      <c r="NOP34" s="497"/>
      <c r="NOQ34" s="497"/>
      <c r="NOR34" s="497"/>
      <c r="NOS34" s="497"/>
      <c r="NOT34" s="497"/>
      <c r="NOU34" s="497"/>
      <c r="NOV34" s="497"/>
      <c r="NOW34" s="497"/>
      <c r="NOX34" s="497"/>
      <c r="NOY34" s="497"/>
      <c r="NOZ34" s="497"/>
      <c r="NPA34" s="497"/>
      <c r="NPB34" s="497"/>
      <c r="NPC34" s="497"/>
      <c r="NPD34" s="497"/>
      <c r="NPE34" s="497"/>
      <c r="NPF34" s="497"/>
      <c r="NPG34" s="497"/>
      <c r="NPH34" s="497"/>
      <c r="NPI34" s="497"/>
      <c r="NPJ34" s="497"/>
      <c r="NPK34" s="497"/>
      <c r="NPL34" s="497"/>
      <c r="NPM34" s="497"/>
      <c r="NPN34" s="497"/>
      <c r="NPO34" s="497"/>
      <c r="NPP34" s="497"/>
      <c r="NPQ34" s="497"/>
      <c r="NPR34" s="497"/>
      <c r="NPS34" s="497"/>
      <c r="NPT34" s="497"/>
      <c r="NPU34" s="497"/>
      <c r="NPV34" s="497"/>
      <c r="NPW34" s="497"/>
      <c r="NPX34" s="497"/>
      <c r="NPY34" s="497"/>
      <c r="NPZ34" s="497"/>
      <c r="NQA34" s="497"/>
      <c r="NQB34" s="497"/>
      <c r="NQC34" s="497"/>
      <c r="NQD34" s="497"/>
      <c r="NQE34" s="497"/>
      <c r="NQF34" s="497"/>
      <c r="NQG34" s="497"/>
      <c r="NQH34" s="497"/>
      <c r="NQI34" s="497"/>
      <c r="NQJ34" s="497"/>
      <c r="NQK34" s="497"/>
      <c r="NQL34" s="497"/>
      <c r="NQM34" s="497"/>
      <c r="NQN34" s="497"/>
      <c r="NQO34" s="497"/>
      <c r="NQP34" s="497"/>
      <c r="NQQ34" s="497"/>
      <c r="NQR34" s="497"/>
      <c r="NQS34" s="497"/>
      <c r="NQT34" s="497"/>
      <c r="NQU34" s="497"/>
      <c r="NQV34" s="497"/>
      <c r="NQW34" s="497"/>
      <c r="NQX34" s="497"/>
      <c r="NQY34" s="497"/>
      <c r="NQZ34" s="497"/>
      <c r="NRA34" s="497"/>
      <c r="NRB34" s="497"/>
      <c r="NRC34" s="497"/>
      <c r="NRD34" s="497"/>
      <c r="NRE34" s="497"/>
      <c r="NRF34" s="497"/>
      <c r="NRG34" s="497"/>
      <c r="NRH34" s="497"/>
      <c r="NRI34" s="497"/>
      <c r="NRJ34" s="497"/>
      <c r="NRK34" s="497"/>
      <c r="NRL34" s="497"/>
      <c r="NRM34" s="497"/>
      <c r="NRN34" s="497"/>
      <c r="NRO34" s="497"/>
      <c r="NRP34" s="497"/>
      <c r="NRQ34" s="497"/>
      <c r="NRR34" s="497"/>
      <c r="NRS34" s="497"/>
      <c r="NRT34" s="497"/>
      <c r="NRU34" s="497"/>
      <c r="NRV34" s="497"/>
      <c r="NRW34" s="497"/>
      <c r="NRX34" s="497"/>
      <c r="NRY34" s="497"/>
      <c r="NRZ34" s="497"/>
      <c r="NSA34" s="497"/>
      <c r="NSB34" s="497"/>
      <c r="NSC34" s="497"/>
      <c r="NSD34" s="497"/>
      <c r="NSE34" s="497"/>
      <c r="NSF34" s="497"/>
      <c r="NSG34" s="497"/>
      <c r="NSH34" s="497"/>
      <c r="NSI34" s="497"/>
      <c r="NSJ34" s="497"/>
      <c r="NSK34" s="497"/>
      <c r="NSL34" s="497"/>
      <c r="NSM34" s="497"/>
      <c r="NSN34" s="497"/>
      <c r="NSO34" s="497"/>
      <c r="NSP34" s="497"/>
      <c r="NSQ34" s="497"/>
      <c r="NSR34" s="497"/>
      <c r="NSS34" s="497"/>
      <c r="NST34" s="497"/>
      <c r="NSU34" s="497"/>
      <c r="NSV34" s="497"/>
      <c r="NSW34" s="497"/>
      <c r="NSX34" s="497"/>
      <c r="NSY34" s="497"/>
      <c r="NSZ34" s="497"/>
      <c r="NTA34" s="497"/>
      <c r="NTB34" s="497"/>
      <c r="NTC34" s="497"/>
      <c r="NTD34" s="497"/>
      <c r="NTE34" s="497"/>
      <c r="NTF34" s="497"/>
      <c r="NTG34" s="497"/>
      <c r="NTH34" s="497"/>
      <c r="NTI34" s="497"/>
      <c r="NTJ34" s="497"/>
      <c r="NTK34" s="497"/>
      <c r="NTL34" s="497"/>
      <c r="NTM34" s="497"/>
      <c r="NTN34" s="497"/>
      <c r="NTO34" s="497"/>
      <c r="NTP34" s="497"/>
      <c r="NTQ34" s="497"/>
      <c r="NTR34" s="497"/>
      <c r="NTS34" s="497"/>
      <c r="NTT34" s="497"/>
      <c r="NTU34" s="497"/>
      <c r="NTV34" s="497"/>
      <c r="NTW34" s="497"/>
      <c r="NTX34" s="497"/>
      <c r="NTY34" s="497"/>
      <c r="NTZ34" s="497"/>
      <c r="NUA34" s="497"/>
      <c r="NUB34" s="497"/>
      <c r="NUC34" s="497"/>
      <c r="NUD34" s="497"/>
      <c r="NUE34" s="497"/>
      <c r="NUF34" s="497"/>
      <c r="NUG34" s="497"/>
      <c r="NUH34" s="497"/>
      <c r="NUI34" s="497"/>
      <c r="NUJ34" s="497"/>
      <c r="NUK34" s="497"/>
      <c r="NUL34" s="497"/>
      <c r="NUM34" s="497"/>
      <c r="NUN34" s="497"/>
      <c r="NUO34" s="497"/>
      <c r="NUP34" s="497"/>
      <c r="NUQ34" s="497"/>
      <c r="NUR34" s="497"/>
      <c r="NUS34" s="497"/>
      <c r="NUT34" s="497"/>
      <c r="NUU34" s="497"/>
      <c r="NUV34" s="497"/>
      <c r="NUW34" s="497"/>
      <c r="NUX34" s="497"/>
      <c r="NUY34" s="497"/>
      <c r="NUZ34" s="497"/>
      <c r="NVA34" s="497"/>
      <c r="NVB34" s="497"/>
      <c r="NVC34" s="497"/>
      <c r="NVD34" s="497"/>
      <c r="NVE34" s="497"/>
      <c r="NVF34" s="497"/>
      <c r="NVG34" s="497"/>
      <c r="NVH34" s="497"/>
      <c r="NVI34" s="497"/>
      <c r="NVJ34" s="497"/>
      <c r="NVK34" s="497"/>
      <c r="NVL34" s="497"/>
      <c r="NVM34" s="497"/>
      <c r="NVN34" s="497"/>
      <c r="NVO34" s="497"/>
      <c r="NVP34" s="497"/>
      <c r="NVQ34" s="497"/>
      <c r="NVR34" s="497"/>
      <c r="NVS34" s="497"/>
      <c r="NVT34" s="497"/>
      <c r="NVU34" s="497"/>
      <c r="NVV34" s="497"/>
      <c r="NVW34" s="497"/>
      <c r="NVX34" s="497"/>
      <c r="NVY34" s="497"/>
      <c r="NVZ34" s="497"/>
      <c r="NWA34" s="497"/>
      <c r="NWB34" s="497"/>
      <c r="NWC34" s="497"/>
      <c r="NWD34" s="497"/>
      <c r="NWE34" s="497"/>
      <c r="NWF34" s="497"/>
      <c r="NWG34" s="497"/>
      <c r="NWH34" s="497"/>
      <c r="NWI34" s="497"/>
      <c r="NWJ34" s="497"/>
      <c r="NWK34" s="497"/>
      <c r="NWL34" s="497"/>
      <c r="NWM34" s="497"/>
      <c r="NWN34" s="497"/>
      <c r="NWO34" s="497"/>
      <c r="NWP34" s="497"/>
      <c r="NWQ34" s="497"/>
      <c r="NWR34" s="497"/>
      <c r="NWS34" s="497"/>
      <c r="NWT34" s="497"/>
      <c r="NWU34" s="497"/>
      <c r="NWV34" s="497"/>
      <c r="NWW34" s="497"/>
      <c r="NWX34" s="497"/>
      <c r="NWY34" s="497"/>
      <c r="NWZ34" s="497"/>
      <c r="NXA34" s="497"/>
      <c r="NXB34" s="497"/>
      <c r="NXC34" s="497"/>
      <c r="NXD34" s="497"/>
      <c r="NXE34" s="497"/>
      <c r="NXF34" s="497"/>
      <c r="NXG34" s="497"/>
      <c r="NXH34" s="497"/>
      <c r="NXI34" s="497"/>
      <c r="NXJ34" s="497"/>
      <c r="NXK34" s="497"/>
      <c r="NXL34" s="497"/>
      <c r="NXM34" s="497"/>
      <c r="NXN34" s="497"/>
      <c r="NXO34" s="497"/>
      <c r="NXP34" s="497"/>
      <c r="NXQ34" s="497"/>
      <c r="NXR34" s="497"/>
      <c r="NXS34" s="497"/>
      <c r="NXT34" s="497"/>
      <c r="NXU34" s="497"/>
      <c r="NXV34" s="497"/>
      <c r="NXW34" s="497"/>
      <c r="NXX34" s="497"/>
      <c r="NXY34" s="497"/>
      <c r="NXZ34" s="497"/>
      <c r="NYA34" s="497"/>
      <c r="NYB34" s="497"/>
      <c r="NYC34" s="497"/>
      <c r="NYD34" s="497"/>
      <c r="NYE34" s="497"/>
      <c r="NYF34" s="497"/>
      <c r="NYG34" s="497"/>
      <c r="NYH34" s="497"/>
      <c r="NYI34" s="497"/>
      <c r="NYJ34" s="497"/>
      <c r="NYK34" s="497"/>
      <c r="NYL34" s="497"/>
      <c r="NYM34" s="497"/>
      <c r="NYN34" s="497"/>
      <c r="NYO34" s="497"/>
      <c r="NYP34" s="497"/>
      <c r="NYQ34" s="497"/>
      <c r="NYR34" s="497"/>
      <c r="NYS34" s="497"/>
      <c r="NYT34" s="497"/>
      <c r="NYU34" s="497"/>
      <c r="NYV34" s="497"/>
      <c r="NYW34" s="497"/>
      <c r="NYX34" s="497"/>
      <c r="NYY34" s="497"/>
      <c r="NYZ34" s="497"/>
      <c r="NZA34" s="497"/>
      <c r="NZB34" s="497"/>
      <c r="NZC34" s="497"/>
      <c r="NZD34" s="497"/>
      <c r="NZE34" s="497"/>
      <c r="NZF34" s="497"/>
      <c r="NZG34" s="497"/>
      <c r="NZH34" s="497"/>
      <c r="NZI34" s="497"/>
      <c r="NZJ34" s="497"/>
      <c r="NZK34" s="497"/>
      <c r="NZL34" s="497"/>
      <c r="NZM34" s="497"/>
      <c r="NZN34" s="497"/>
      <c r="NZO34" s="497"/>
      <c r="NZP34" s="497"/>
      <c r="NZQ34" s="497"/>
      <c r="NZR34" s="497"/>
      <c r="NZS34" s="497"/>
      <c r="NZT34" s="497"/>
      <c r="NZU34" s="497"/>
      <c r="NZV34" s="497"/>
      <c r="NZW34" s="497"/>
      <c r="NZX34" s="497"/>
      <c r="NZY34" s="497"/>
      <c r="NZZ34" s="497"/>
      <c r="OAA34" s="497"/>
      <c r="OAB34" s="497"/>
      <c r="OAC34" s="497"/>
      <c r="OAD34" s="497"/>
      <c r="OAE34" s="497"/>
      <c r="OAF34" s="497"/>
      <c r="OAG34" s="497"/>
      <c r="OAH34" s="497"/>
      <c r="OAI34" s="497"/>
      <c r="OAJ34" s="497"/>
      <c r="OAK34" s="497"/>
      <c r="OAL34" s="497"/>
      <c r="OAM34" s="497"/>
      <c r="OAN34" s="497"/>
      <c r="OAO34" s="497"/>
      <c r="OAP34" s="497"/>
      <c r="OAQ34" s="497"/>
      <c r="OAR34" s="497"/>
      <c r="OAS34" s="497"/>
      <c r="OAT34" s="497"/>
      <c r="OAU34" s="497"/>
      <c r="OAV34" s="497"/>
      <c r="OAW34" s="497"/>
      <c r="OAX34" s="497"/>
      <c r="OAY34" s="497"/>
      <c r="OAZ34" s="497"/>
      <c r="OBA34" s="497"/>
      <c r="OBB34" s="497"/>
      <c r="OBC34" s="497"/>
      <c r="OBD34" s="497"/>
      <c r="OBE34" s="497"/>
      <c r="OBF34" s="497"/>
      <c r="OBG34" s="497"/>
      <c r="OBH34" s="497"/>
      <c r="OBI34" s="497"/>
      <c r="OBJ34" s="497"/>
      <c r="OBK34" s="497"/>
      <c r="OBL34" s="497"/>
      <c r="OBM34" s="497"/>
      <c r="OBN34" s="497"/>
      <c r="OBO34" s="497"/>
      <c r="OBP34" s="497"/>
      <c r="OBQ34" s="497"/>
      <c r="OBR34" s="497"/>
      <c r="OBS34" s="497"/>
      <c r="OBT34" s="497"/>
      <c r="OBU34" s="497"/>
      <c r="OBV34" s="497"/>
      <c r="OBW34" s="497"/>
      <c r="OBX34" s="497"/>
      <c r="OBY34" s="497"/>
      <c r="OBZ34" s="497"/>
      <c r="OCA34" s="497"/>
      <c r="OCB34" s="497"/>
      <c r="OCC34" s="497"/>
      <c r="OCD34" s="497"/>
      <c r="OCE34" s="497"/>
      <c r="OCF34" s="497"/>
      <c r="OCG34" s="497"/>
      <c r="OCH34" s="497"/>
      <c r="OCI34" s="497"/>
      <c r="OCJ34" s="497"/>
      <c r="OCK34" s="497"/>
      <c r="OCL34" s="497"/>
      <c r="OCM34" s="497"/>
      <c r="OCN34" s="497"/>
      <c r="OCO34" s="497"/>
      <c r="OCP34" s="497"/>
      <c r="OCQ34" s="497"/>
      <c r="OCR34" s="497"/>
      <c r="OCS34" s="497"/>
      <c r="OCT34" s="497"/>
      <c r="OCU34" s="497"/>
      <c r="OCV34" s="497"/>
      <c r="OCW34" s="497"/>
      <c r="OCX34" s="497"/>
      <c r="OCY34" s="497"/>
      <c r="OCZ34" s="497"/>
      <c r="ODA34" s="497"/>
      <c r="ODB34" s="497"/>
      <c r="ODC34" s="497"/>
      <c r="ODD34" s="497"/>
      <c r="ODE34" s="497"/>
      <c r="ODF34" s="497"/>
      <c r="ODG34" s="497"/>
      <c r="ODH34" s="497"/>
      <c r="ODI34" s="497"/>
      <c r="ODJ34" s="497"/>
      <c r="ODK34" s="497"/>
      <c r="ODL34" s="497"/>
      <c r="ODM34" s="497"/>
      <c r="ODN34" s="497"/>
      <c r="ODO34" s="497"/>
      <c r="ODP34" s="497"/>
      <c r="ODQ34" s="497"/>
      <c r="ODR34" s="497"/>
      <c r="ODS34" s="497"/>
      <c r="ODT34" s="497"/>
      <c r="ODU34" s="497"/>
      <c r="ODV34" s="497"/>
      <c r="ODW34" s="497"/>
      <c r="ODX34" s="497"/>
      <c r="ODY34" s="497"/>
      <c r="ODZ34" s="497"/>
      <c r="OEA34" s="497"/>
      <c r="OEB34" s="497"/>
      <c r="OEC34" s="497"/>
      <c r="OED34" s="497"/>
      <c r="OEE34" s="497"/>
      <c r="OEF34" s="497"/>
      <c r="OEG34" s="497"/>
      <c r="OEH34" s="497"/>
      <c r="OEI34" s="497"/>
      <c r="OEJ34" s="497"/>
      <c r="OEK34" s="497"/>
      <c r="OEL34" s="497"/>
      <c r="OEM34" s="497"/>
      <c r="OEN34" s="497"/>
      <c r="OEO34" s="497"/>
      <c r="OEP34" s="497"/>
      <c r="OEQ34" s="497"/>
      <c r="OER34" s="497"/>
      <c r="OES34" s="497"/>
      <c r="OET34" s="497"/>
      <c r="OEU34" s="497"/>
      <c r="OEV34" s="497"/>
      <c r="OEW34" s="497"/>
      <c r="OEX34" s="497"/>
      <c r="OEY34" s="497"/>
      <c r="OEZ34" s="497"/>
      <c r="OFA34" s="497"/>
      <c r="OFB34" s="497"/>
      <c r="OFC34" s="497"/>
      <c r="OFD34" s="497"/>
      <c r="OFE34" s="497"/>
      <c r="OFF34" s="497"/>
      <c r="OFG34" s="497"/>
      <c r="OFH34" s="497"/>
      <c r="OFI34" s="497"/>
      <c r="OFJ34" s="497"/>
      <c r="OFK34" s="497"/>
      <c r="OFL34" s="497"/>
      <c r="OFM34" s="497"/>
      <c r="OFN34" s="497"/>
      <c r="OFO34" s="497"/>
      <c r="OFP34" s="497"/>
      <c r="OFQ34" s="497"/>
      <c r="OFR34" s="497"/>
      <c r="OFS34" s="497"/>
      <c r="OFT34" s="497"/>
      <c r="OFU34" s="497"/>
      <c r="OFV34" s="497"/>
      <c r="OFW34" s="497"/>
      <c r="OFX34" s="497"/>
      <c r="OFY34" s="497"/>
      <c r="OFZ34" s="497"/>
      <c r="OGA34" s="497"/>
      <c r="OGB34" s="497"/>
      <c r="OGC34" s="497"/>
      <c r="OGD34" s="497"/>
      <c r="OGE34" s="497"/>
      <c r="OGF34" s="497"/>
      <c r="OGG34" s="497"/>
      <c r="OGH34" s="497"/>
      <c r="OGI34" s="497"/>
      <c r="OGJ34" s="497"/>
      <c r="OGK34" s="497"/>
      <c r="OGL34" s="497"/>
      <c r="OGM34" s="497"/>
      <c r="OGN34" s="497"/>
      <c r="OGO34" s="497"/>
      <c r="OGP34" s="497"/>
      <c r="OGQ34" s="497"/>
      <c r="OGR34" s="497"/>
      <c r="OGS34" s="497"/>
      <c r="OGT34" s="497"/>
      <c r="OGU34" s="497"/>
      <c r="OGV34" s="497"/>
      <c r="OGW34" s="497"/>
      <c r="OGX34" s="497"/>
      <c r="OGY34" s="497"/>
      <c r="OGZ34" s="497"/>
      <c r="OHA34" s="497"/>
      <c r="OHB34" s="497"/>
      <c r="OHC34" s="497"/>
      <c r="OHD34" s="497"/>
      <c r="OHE34" s="497"/>
      <c r="OHF34" s="497"/>
      <c r="OHG34" s="497"/>
      <c r="OHH34" s="497"/>
      <c r="OHI34" s="497"/>
      <c r="OHJ34" s="497"/>
      <c r="OHK34" s="497"/>
      <c r="OHL34" s="497"/>
      <c r="OHM34" s="497"/>
      <c r="OHN34" s="497"/>
      <c r="OHO34" s="497"/>
      <c r="OHP34" s="497"/>
      <c r="OHQ34" s="497"/>
      <c r="OHR34" s="497"/>
      <c r="OHS34" s="497"/>
      <c r="OHT34" s="497"/>
      <c r="OHU34" s="497"/>
      <c r="OHV34" s="497"/>
      <c r="OHW34" s="497"/>
      <c r="OHX34" s="497"/>
      <c r="OHY34" s="497"/>
      <c r="OHZ34" s="497"/>
      <c r="OIA34" s="497"/>
      <c r="OIB34" s="497"/>
      <c r="OIC34" s="497"/>
      <c r="OID34" s="497"/>
      <c r="OIE34" s="497"/>
      <c r="OIF34" s="497"/>
      <c r="OIG34" s="497"/>
      <c r="OIH34" s="497"/>
      <c r="OII34" s="497"/>
      <c r="OIJ34" s="497"/>
      <c r="OIK34" s="497"/>
      <c r="OIL34" s="497"/>
      <c r="OIM34" s="497"/>
      <c r="OIN34" s="497"/>
      <c r="OIO34" s="497"/>
      <c r="OIP34" s="497"/>
      <c r="OIQ34" s="497"/>
      <c r="OIR34" s="497"/>
      <c r="OIS34" s="497"/>
      <c r="OIT34" s="497"/>
      <c r="OIU34" s="497"/>
      <c r="OIV34" s="497"/>
      <c r="OIW34" s="497"/>
      <c r="OIX34" s="497"/>
      <c r="OIY34" s="497"/>
      <c r="OIZ34" s="497"/>
      <c r="OJA34" s="497"/>
      <c r="OJB34" s="497"/>
      <c r="OJC34" s="497"/>
      <c r="OJD34" s="497"/>
      <c r="OJE34" s="497"/>
      <c r="OJF34" s="497"/>
      <c r="OJG34" s="497"/>
      <c r="OJH34" s="497"/>
      <c r="OJI34" s="497"/>
      <c r="OJJ34" s="497"/>
      <c r="OJK34" s="497"/>
      <c r="OJL34" s="497"/>
      <c r="OJM34" s="497"/>
      <c r="OJN34" s="497"/>
      <c r="OJO34" s="497"/>
      <c r="OJP34" s="497"/>
      <c r="OJQ34" s="497"/>
      <c r="OJR34" s="497"/>
      <c r="OJS34" s="497"/>
      <c r="OJT34" s="497"/>
      <c r="OJU34" s="497"/>
      <c r="OJV34" s="497"/>
      <c r="OJW34" s="497"/>
      <c r="OJX34" s="497"/>
      <c r="OJY34" s="497"/>
      <c r="OJZ34" s="497"/>
      <c r="OKA34" s="497"/>
      <c r="OKB34" s="497"/>
      <c r="OKC34" s="497"/>
      <c r="OKD34" s="497"/>
      <c r="OKE34" s="497"/>
      <c r="OKF34" s="497"/>
      <c r="OKG34" s="497"/>
      <c r="OKH34" s="497"/>
      <c r="OKI34" s="497"/>
      <c r="OKJ34" s="497"/>
      <c r="OKK34" s="497"/>
      <c r="OKL34" s="497"/>
      <c r="OKM34" s="497"/>
      <c r="OKN34" s="497"/>
      <c r="OKO34" s="497"/>
      <c r="OKP34" s="497"/>
      <c r="OKQ34" s="497"/>
      <c r="OKR34" s="497"/>
      <c r="OKS34" s="497"/>
      <c r="OKT34" s="497"/>
      <c r="OKU34" s="497"/>
      <c r="OKV34" s="497"/>
      <c r="OKW34" s="497"/>
      <c r="OKX34" s="497"/>
      <c r="OKY34" s="497"/>
      <c r="OKZ34" s="497"/>
      <c r="OLA34" s="497"/>
      <c r="OLB34" s="497"/>
      <c r="OLC34" s="497"/>
      <c r="OLD34" s="497"/>
      <c r="OLE34" s="497"/>
      <c r="OLF34" s="497"/>
      <c r="OLG34" s="497"/>
      <c r="OLH34" s="497"/>
      <c r="OLI34" s="497"/>
      <c r="OLJ34" s="497"/>
      <c r="OLK34" s="497"/>
      <c r="OLL34" s="497"/>
      <c r="OLM34" s="497"/>
      <c r="OLN34" s="497"/>
      <c r="OLO34" s="497"/>
      <c r="OLP34" s="497"/>
      <c r="OLQ34" s="497"/>
      <c r="OLR34" s="497"/>
      <c r="OLS34" s="497"/>
      <c r="OLT34" s="497"/>
      <c r="OLU34" s="497"/>
      <c r="OLV34" s="497"/>
      <c r="OLW34" s="497"/>
      <c r="OLX34" s="497"/>
      <c r="OLY34" s="497"/>
      <c r="OLZ34" s="497"/>
      <c r="OMA34" s="497"/>
      <c r="OMB34" s="497"/>
      <c r="OMC34" s="497"/>
      <c r="OMD34" s="497"/>
      <c r="OME34" s="497"/>
      <c r="OMF34" s="497"/>
      <c r="OMG34" s="497"/>
      <c r="OMH34" s="497"/>
      <c r="OMI34" s="497"/>
      <c r="OMJ34" s="497"/>
      <c r="OMK34" s="497"/>
      <c r="OML34" s="497"/>
      <c r="OMM34" s="497"/>
      <c r="OMN34" s="497"/>
      <c r="OMO34" s="497"/>
      <c r="OMP34" s="497"/>
      <c r="OMQ34" s="497"/>
      <c r="OMR34" s="497"/>
      <c r="OMS34" s="497"/>
      <c r="OMT34" s="497"/>
      <c r="OMU34" s="497"/>
      <c r="OMV34" s="497"/>
      <c r="OMW34" s="497"/>
      <c r="OMX34" s="497"/>
      <c r="OMY34" s="497"/>
      <c r="OMZ34" s="497"/>
      <c r="ONA34" s="497"/>
      <c r="ONB34" s="497"/>
      <c r="ONC34" s="497"/>
      <c r="OND34" s="497"/>
      <c r="ONE34" s="497"/>
      <c r="ONF34" s="497"/>
      <c r="ONG34" s="497"/>
      <c r="ONH34" s="497"/>
      <c r="ONI34" s="497"/>
      <c r="ONJ34" s="497"/>
      <c r="ONK34" s="497"/>
      <c r="ONL34" s="497"/>
      <c r="ONM34" s="497"/>
      <c r="ONN34" s="497"/>
      <c r="ONO34" s="497"/>
      <c r="ONP34" s="497"/>
      <c r="ONQ34" s="497"/>
      <c r="ONR34" s="497"/>
      <c r="ONS34" s="497"/>
      <c r="ONT34" s="497"/>
      <c r="ONU34" s="497"/>
      <c r="ONV34" s="497"/>
      <c r="ONW34" s="497"/>
      <c r="ONX34" s="497"/>
      <c r="ONY34" s="497"/>
      <c r="ONZ34" s="497"/>
      <c r="OOA34" s="497"/>
      <c r="OOB34" s="497"/>
      <c r="OOC34" s="497"/>
      <c r="OOD34" s="497"/>
      <c r="OOE34" s="497"/>
      <c r="OOF34" s="497"/>
      <c r="OOG34" s="497"/>
      <c r="OOH34" s="497"/>
      <c r="OOI34" s="497"/>
      <c r="OOJ34" s="497"/>
      <c r="OOK34" s="497"/>
      <c r="OOL34" s="497"/>
      <c r="OOM34" s="497"/>
      <c r="OON34" s="497"/>
      <c r="OOO34" s="497"/>
      <c r="OOP34" s="497"/>
      <c r="OOQ34" s="497"/>
      <c r="OOR34" s="497"/>
      <c r="OOS34" s="497"/>
      <c r="OOT34" s="497"/>
      <c r="OOU34" s="497"/>
      <c r="OOV34" s="497"/>
      <c r="OOW34" s="497"/>
      <c r="OOX34" s="497"/>
      <c r="OOY34" s="497"/>
      <c r="OOZ34" s="497"/>
      <c r="OPA34" s="497"/>
      <c r="OPB34" s="497"/>
      <c r="OPC34" s="497"/>
      <c r="OPD34" s="497"/>
      <c r="OPE34" s="497"/>
      <c r="OPF34" s="497"/>
      <c r="OPG34" s="497"/>
      <c r="OPH34" s="497"/>
      <c r="OPI34" s="497"/>
      <c r="OPJ34" s="497"/>
      <c r="OPK34" s="497"/>
      <c r="OPL34" s="497"/>
      <c r="OPM34" s="497"/>
      <c r="OPN34" s="497"/>
      <c r="OPO34" s="497"/>
      <c r="OPP34" s="497"/>
      <c r="OPQ34" s="497"/>
      <c r="OPR34" s="497"/>
      <c r="OPS34" s="497"/>
      <c r="OPT34" s="497"/>
      <c r="OPU34" s="497"/>
      <c r="OPV34" s="497"/>
      <c r="OPW34" s="497"/>
      <c r="OPX34" s="497"/>
      <c r="OPY34" s="497"/>
      <c r="OPZ34" s="497"/>
      <c r="OQA34" s="497"/>
      <c r="OQB34" s="497"/>
      <c r="OQC34" s="497"/>
      <c r="OQD34" s="497"/>
      <c r="OQE34" s="497"/>
      <c r="OQF34" s="497"/>
      <c r="OQG34" s="497"/>
      <c r="OQH34" s="497"/>
      <c r="OQI34" s="497"/>
      <c r="OQJ34" s="497"/>
      <c r="OQK34" s="497"/>
      <c r="OQL34" s="497"/>
      <c r="OQM34" s="497"/>
      <c r="OQN34" s="497"/>
      <c r="OQO34" s="497"/>
      <c r="OQP34" s="497"/>
      <c r="OQQ34" s="497"/>
      <c r="OQR34" s="497"/>
      <c r="OQS34" s="497"/>
      <c r="OQT34" s="497"/>
      <c r="OQU34" s="497"/>
      <c r="OQV34" s="497"/>
      <c r="OQW34" s="497"/>
      <c r="OQX34" s="497"/>
      <c r="OQY34" s="497"/>
      <c r="OQZ34" s="497"/>
      <c r="ORA34" s="497"/>
      <c r="ORB34" s="497"/>
      <c r="ORC34" s="497"/>
      <c r="ORD34" s="497"/>
      <c r="ORE34" s="497"/>
      <c r="ORF34" s="497"/>
      <c r="ORG34" s="497"/>
      <c r="ORH34" s="497"/>
      <c r="ORI34" s="497"/>
      <c r="ORJ34" s="497"/>
      <c r="ORK34" s="497"/>
      <c r="ORL34" s="497"/>
      <c r="ORM34" s="497"/>
      <c r="ORN34" s="497"/>
      <c r="ORO34" s="497"/>
      <c r="ORP34" s="497"/>
      <c r="ORQ34" s="497"/>
      <c r="ORR34" s="497"/>
      <c r="ORS34" s="497"/>
      <c r="ORT34" s="497"/>
      <c r="ORU34" s="497"/>
      <c r="ORV34" s="497"/>
      <c r="ORW34" s="497"/>
      <c r="ORX34" s="497"/>
      <c r="ORY34" s="497"/>
      <c r="ORZ34" s="497"/>
      <c r="OSA34" s="497"/>
      <c r="OSB34" s="497"/>
      <c r="OSC34" s="497"/>
      <c r="OSD34" s="497"/>
      <c r="OSE34" s="497"/>
      <c r="OSF34" s="497"/>
      <c r="OSG34" s="497"/>
      <c r="OSH34" s="497"/>
      <c r="OSI34" s="497"/>
      <c r="OSJ34" s="497"/>
      <c r="OSK34" s="497"/>
      <c r="OSL34" s="497"/>
      <c r="OSM34" s="497"/>
      <c r="OSN34" s="497"/>
      <c r="OSO34" s="497"/>
      <c r="OSP34" s="497"/>
      <c r="OSQ34" s="497"/>
      <c r="OSR34" s="497"/>
      <c r="OSS34" s="497"/>
      <c r="OST34" s="497"/>
      <c r="OSU34" s="497"/>
      <c r="OSV34" s="497"/>
      <c r="OSW34" s="497"/>
      <c r="OSX34" s="497"/>
      <c r="OSY34" s="497"/>
      <c r="OSZ34" s="497"/>
      <c r="OTA34" s="497"/>
      <c r="OTB34" s="497"/>
      <c r="OTC34" s="497"/>
      <c r="OTD34" s="497"/>
      <c r="OTE34" s="497"/>
      <c r="OTF34" s="497"/>
      <c r="OTG34" s="497"/>
      <c r="OTH34" s="497"/>
      <c r="OTI34" s="497"/>
      <c r="OTJ34" s="497"/>
      <c r="OTK34" s="497"/>
      <c r="OTL34" s="497"/>
      <c r="OTM34" s="497"/>
      <c r="OTN34" s="497"/>
      <c r="OTO34" s="497"/>
      <c r="OTP34" s="497"/>
      <c r="OTQ34" s="497"/>
      <c r="OTR34" s="497"/>
      <c r="OTS34" s="497"/>
      <c r="OTT34" s="497"/>
      <c r="OTU34" s="497"/>
      <c r="OTV34" s="497"/>
      <c r="OTW34" s="497"/>
      <c r="OTX34" s="497"/>
      <c r="OTY34" s="497"/>
      <c r="OTZ34" s="497"/>
      <c r="OUA34" s="497"/>
      <c r="OUB34" s="497"/>
      <c r="OUC34" s="497"/>
      <c r="OUD34" s="497"/>
      <c r="OUE34" s="497"/>
      <c r="OUF34" s="497"/>
      <c r="OUG34" s="497"/>
      <c r="OUH34" s="497"/>
      <c r="OUI34" s="497"/>
      <c r="OUJ34" s="497"/>
      <c r="OUK34" s="497"/>
      <c r="OUL34" s="497"/>
      <c r="OUM34" s="497"/>
      <c r="OUN34" s="497"/>
      <c r="OUO34" s="497"/>
      <c r="OUP34" s="497"/>
      <c r="OUQ34" s="497"/>
      <c r="OUR34" s="497"/>
      <c r="OUS34" s="497"/>
      <c r="OUT34" s="497"/>
      <c r="OUU34" s="497"/>
      <c r="OUV34" s="497"/>
      <c r="OUW34" s="497"/>
      <c r="OUX34" s="497"/>
      <c r="OUY34" s="497"/>
      <c r="OUZ34" s="497"/>
      <c r="OVA34" s="497"/>
      <c r="OVB34" s="497"/>
      <c r="OVC34" s="497"/>
      <c r="OVD34" s="497"/>
      <c r="OVE34" s="497"/>
      <c r="OVF34" s="497"/>
      <c r="OVG34" s="497"/>
      <c r="OVH34" s="497"/>
      <c r="OVI34" s="497"/>
      <c r="OVJ34" s="497"/>
      <c r="OVK34" s="497"/>
      <c r="OVL34" s="497"/>
      <c r="OVM34" s="497"/>
      <c r="OVN34" s="497"/>
      <c r="OVO34" s="497"/>
      <c r="OVP34" s="497"/>
      <c r="OVQ34" s="497"/>
      <c r="OVR34" s="497"/>
      <c r="OVS34" s="497"/>
      <c r="OVT34" s="497"/>
      <c r="OVU34" s="497"/>
      <c r="OVV34" s="497"/>
      <c r="OVW34" s="497"/>
      <c r="OVX34" s="497"/>
      <c r="OVY34" s="497"/>
      <c r="OVZ34" s="497"/>
      <c r="OWA34" s="497"/>
      <c r="OWB34" s="497"/>
      <c r="OWC34" s="497"/>
      <c r="OWD34" s="497"/>
      <c r="OWE34" s="497"/>
      <c r="OWF34" s="497"/>
      <c r="OWG34" s="497"/>
      <c r="OWH34" s="497"/>
      <c r="OWI34" s="497"/>
      <c r="OWJ34" s="497"/>
      <c r="OWK34" s="497"/>
      <c r="OWL34" s="497"/>
      <c r="OWM34" s="497"/>
      <c r="OWN34" s="497"/>
      <c r="OWO34" s="497"/>
      <c r="OWP34" s="497"/>
      <c r="OWQ34" s="497"/>
      <c r="OWR34" s="497"/>
      <c r="OWS34" s="497"/>
      <c r="OWT34" s="497"/>
      <c r="OWU34" s="497"/>
      <c r="OWV34" s="497"/>
      <c r="OWW34" s="497"/>
      <c r="OWX34" s="497"/>
      <c r="OWY34" s="497"/>
      <c r="OWZ34" s="497"/>
      <c r="OXA34" s="497"/>
      <c r="OXB34" s="497"/>
      <c r="OXC34" s="497"/>
      <c r="OXD34" s="497"/>
      <c r="OXE34" s="497"/>
      <c r="OXF34" s="497"/>
      <c r="OXG34" s="497"/>
      <c r="OXH34" s="497"/>
      <c r="OXI34" s="497"/>
      <c r="OXJ34" s="497"/>
      <c r="OXK34" s="497"/>
      <c r="OXL34" s="497"/>
      <c r="OXM34" s="497"/>
      <c r="OXN34" s="497"/>
      <c r="OXO34" s="497"/>
      <c r="OXP34" s="497"/>
      <c r="OXQ34" s="497"/>
      <c r="OXR34" s="497"/>
      <c r="OXS34" s="497"/>
      <c r="OXT34" s="497"/>
      <c r="OXU34" s="497"/>
      <c r="OXV34" s="497"/>
      <c r="OXW34" s="497"/>
      <c r="OXX34" s="497"/>
      <c r="OXY34" s="497"/>
      <c r="OXZ34" s="497"/>
      <c r="OYA34" s="497"/>
      <c r="OYB34" s="497"/>
      <c r="OYC34" s="497"/>
      <c r="OYD34" s="497"/>
      <c r="OYE34" s="497"/>
      <c r="OYF34" s="497"/>
      <c r="OYG34" s="497"/>
      <c r="OYH34" s="497"/>
      <c r="OYI34" s="497"/>
      <c r="OYJ34" s="497"/>
      <c r="OYK34" s="497"/>
      <c r="OYL34" s="497"/>
      <c r="OYM34" s="497"/>
      <c r="OYN34" s="497"/>
      <c r="OYO34" s="497"/>
      <c r="OYP34" s="497"/>
      <c r="OYQ34" s="497"/>
      <c r="OYR34" s="497"/>
      <c r="OYS34" s="497"/>
      <c r="OYT34" s="497"/>
      <c r="OYU34" s="497"/>
      <c r="OYV34" s="497"/>
      <c r="OYW34" s="497"/>
      <c r="OYX34" s="497"/>
      <c r="OYY34" s="497"/>
      <c r="OYZ34" s="497"/>
      <c r="OZA34" s="497"/>
      <c r="OZB34" s="497"/>
      <c r="OZC34" s="497"/>
      <c r="OZD34" s="497"/>
      <c r="OZE34" s="497"/>
      <c r="OZF34" s="497"/>
      <c r="OZG34" s="497"/>
      <c r="OZH34" s="497"/>
      <c r="OZI34" s="497"/>
      <c r="OZJ34" s="497"/>
      <c r="OZK34" s="497"/>
      <c r="OZL34" s="497"/>
      <c r="OZM34" s="497"/>
      <c r="OZN34" s="497"/>
      <c r="OZO34" s="497"/>
      <c r="OZP34" s="497"/>
      <c r="OZQ34" s="497"/>
      <c r="OZR34" s="497"/>
      <c r="OZS34" s="497"/>
      <c r="OZT34" s="497"/>
      <c r="OZU34" s="497"/>
      <c r="OZV34" s="497"/>
      <c r="OZW34" s="497"/>
      <c r="OZX34" s="497"/>
      <c r="OZY34" s="497"/>
      <c r="OZZ34" s="497"/>
      <c r="PAA34" s="497"/>
      <c r="PAB34" s="497"/>
      <c r="PAC34" s="497"/>
      <c r="PAD34" s="497"/>
      <c r="PAE34" s="497"/>
      <c r="PAF34" s="497"/>
      <c r="PAG34" s="497"/>
      <c r="PAH34" s="497"/>
      <c r="PAI34" s="497"/>
      <c r="PAJ34" s="497"/>
      <c r="PAK34" s="497"/>
      <c r="PAL34" s="497"/>
      <c r="PAM34" s="497"/>
      <c r="PAN34" s="497"/>
      <c r="PAO34" s="497"/>
      <c r="PAP34" s="497"/>
      <c r="PAQ34" s="497"/>
      <c r="PAR34" s="497"/>
      <c r="PAS34" s="497"/>
      <c r="PAT34" s="497"/>
      <c r="PAU34" s="497"/>
      <c r="PAV34" s="497"/>
      <c r="PAW34" s="497"/>
      <c r="PAX34" s="497"/>
      <c r="PAY34" s="497"/>
      <c r="PAZ34" s="497"/>
      <c r="PBA34" s="497"/>
      <c r="PBB34" s="497"/>
      <c r="PBC34" s="497"/>
      <c r="PBD34" s="497"/>
      <c r="PBE34" s="497"/>
      <c r="PBF34" s="497"/>
      <c r="PBG34" s="497"/>
      <c r="PBH34" s="497"/>
      <c r="PBI34" s="497"/>
      <c r="PBJ34" s="497"/>
      <c r="PBK34" s="497"/>
      <c r="PBL34" s="497"/>
      <c r="PBM34" s="497"/>
      <c r="PBN34" s="497"/>
      <c r="PBO34" s="497"/>
      <c r="PBP34" s="497"/>
      <c r="PBQ34" s="497"/>
      <c r="PBR34" s="497"/>
      <c r="PBS34" s="497"/>
      <c r="PBT34" s="497"/>
      <c r="PBU34" s="497"/>
      <c r="PBV34" s="497"/>
      <c r="PBW34" s="497"/>
      <c r="PBX34" s="497"/>
      <c r="PBY34" s="497"/>
      <c r="PBZ34" s="497"/>
      <c r="PCA34" s="497"/>
      <c r="PCB34" s="497"/>
      <c r="PCC34" s="497"/>
      <c r="PCD34" s="497"/>
      <c r="PCE34" s="497"/>
      <c r="PCF34" s="497"/>
      <c r="PCG34" s="497"/>
      <c r="PCH34" s="497"/>
      <c r="PCI34" s="497"/>
      <c r="PCJ34" s="497"/>
      <c r="PCK34" s="497"/>
      <c r="PCL34" s="497"/>
      <c r="PCM34" s="497"/>
      <c r="PCN34" s="497"/>
      <c r="PCO34" s="497"/>
      <c r="PCP34" s="497"/>
      <c r="PCQ34" s="497"/>
      <c r="PCR34" s="497"/>
      <c r="PCS34" s="497"/>
      <c r="PCT34" s="497"/>
      <c r="PCU34" s="497"/>
      <c r="PCV34" s="497"/>
      <c r="PCW34" s="497"/>
      <c r="PCX34" s="497"/>
      <c r="PCY34" s="497"/>
      <c r="PCZ34" s="497"/>
      <c r="PDA34" s="497"/>
      <c r="PDB34" s="497"/>
      <c r="PDC34" s="497"/>
      <c r="PDD34" s="497"/>
      <c r="PDE34" s="497"/>
      <c r="PDF34" s="497"/>
      <c r="PDG34" s="497"/>
      <c r="PDH34" s="497"/>
      <c r="PDI34" s="497"/>
      <c r="PDJ34" s="497"/>
      <c r="PDK34" s="497"/>
      <c r="PDL34" s="497"/>
      <c r="PDM34" s="497"/>
      <c r="PDN34" s="497"/>
      <c r="PDO34" s="497"/>
      <c r="PDP34" s="497"/>
      <c r="PDQ34" s="497"/>
      <c r="PDR34" s="497"/>
      <c r="PDS34" s="497"/>
      <c r="PDT34" s="497"/>
      <c r="PDU34" s="497"/>
      <c r="PDV34" s="497"/>
      <c r="PDW34" s="497"/>
      <c r="PDX34" s="497"/>
      <c r="PDY34" s="497"/>
      <c r="PDZ34" s="497"/>
      <c r="PEA34" s="497"/>
      <c r="PEB34" s="497"/>
      <c r="PEC34" s="497"/>
      <c r="PED34" s="497"/>
      <c r="PEE34" s="497"/>
      <c r="PEF34" s="497"/>
      <c r="PEG34" s="497"/>
      <c r="PEH34" s="497"/>
      <c r="PEI34" s="497"/>
      <c r="PEJ34" s="497"/>
      <c r="PEK34" s="497"/>
      <c r="PEL34" s="497"/>
      <c r="PEM34" s="497"/>
      <c r="PEN34" s="497"/>
      <c r="PEO34" s="497"/>
      <c r="PEP34" s="497"/>
      <c r="PEQ34" s="497"/>
      <c r="PER34" s="497"/>
      <c r="PES34" s="497"/>
      <c r="PET34" s="497"/>
      <c r="PEU34" s="497"/>
      <c r="PEV34" s="497"/>
      <c r="PEW34" s="497"/>
      <c r="PEX34" s="497"/>
      <c r="PEY34" s="497"/>
      <c r="PEZ34" s="497"/>
      <c r="PFA34" s="497"/>
      <c r="PFB34" s="497"/>
      <c r="PFC34" s="497"/>
      <c r="PFD34" s="497"/>
      <c r="PFE34" s="497"/>
      <c r="PFF34" s="497"/>
      <c r="PFG34" s="497"/>
      <c r="PFH34" s="497"/>
      <c r="PFI34" s="497"/>
      <c r="PFJ34" s="497"/>
      <c r="PFK34" s="497"/>
      <c r="PFL34" s="497"/>
      <c r="PFM34" s="497"/>
      <c r="PFN34" s="497"/>
      <c r="PFO34" s="497"/>
      <c r="PFP34" s="497"/>
      <c r="PFQ34" s="497"/>
      <c r="PFR34" s="497"/>
      <c r="PFS34" s="497"/>
      <c r="PFT34" s="497"/>
      <c r="PFU34" s="497"/>
      <c r="PFV34" s="497"/>
      <c r="PFW34" s="497"/>
      <c r="PFX34" s="497"/>
      <c r="PFY34" s="497"/>
      <c r="PFZ34" s="497"/>
      <c r="PGA34" s="497"/>
      <c r="PGB34" s="497"/>
      <c r="PGC34" s="497"/>
      <c r="PGD34" s="497"/>
      <c r="PGE34" s="497"/>
      <c r="PGF34" s="497"/>
      <c r="PGG34" s="497"/>
      <c r="PGH34" s="497"/>
      <c r="PGI34" s="497"/>
      <c r="PGJ34" s="497"/>
      <c r="PGK34" s="497"/>
      <c r="PGL34" s="497"/>
      <c r="PGM34" s="497"/>
      <c r="PGN34" s="497"/>
      <c r="PGO34" s="497"/>
      <c r="PGP34" s="497"/>
      <c r="PGQ34" s="497"/>
      <c r="PGR34" s="497"/>
      <c r="PGS34" s="497"/>
      <c r="PGT34" s="497"/>
      <c r="PGU34" s="497"/>
      <c r="PGV34" s="497"/>
      <c r="PGW34" s="497"/>
      <c r="PGX34" s="497"/>
      <c r="PGY34" s="497"/>
      <c r="PGZ34" s="497"/>
      <c r="PHA34" s="497"/>
      <c r="PHB34" s="497"/>
      <c r="PHC34" s="497"/>
      <c r="PHD34" s="497"/>
      <c r="PHE34" s="497"/>
      <c r="PHF34" s="497"/>
      <c r="PHG34" s="497"/>
      <c r="PHH34" s="497"/>
      <c r="PHI34" s="497"/>
      <c r="PHJ34" s="497"/>
      <c r="PHK34" s="497"/>
      <c r="PHL34" s="497"/>
      <c r="PHM34" s="497"/>
      <c r="PHN34" s="497"/>
      <c r="PHO34" s="497"/>
      <c r="PHP34" s="497"/>
      <c r="PHQ34" s="497"/>
      <c r="PHR34" s="497"/>
      <c r="PHS34" s="497"/>
      <c r="PHT34" s="497"/>
      <c r="PHU34" s="497"/>
      <c r="PHV34" s="497"/>
      <c r="PHW34" s="497"/>
      <c r="PHX34" s="497"/>
      <c r="PHY34" s="497"/>
      <c r="PHZ34" s="497"/>
      <c r="PIA34" s="497"/>
      <c r="PIB34" s="497"/>
      <c r="PIC34" s="497"/>
      <c r="PID34" s="497"/>
      <c r="PIE34" s="497"/>
      <c r="PIF34" s="497"/>
      <c r="PIG34" s="497"/>
      <c r="PIH34" s="497"/>
      <c r="PII34" s="497"/>
      <c r="PIJ34" s="497"/>
      <c r="PIK34" s="497"/>
      <c r="PIL34" s="497"/>
      <c r="PIM34" s="497"/>
      <c r="PIN34" s="497"/>
      <c r="PIO34" s="497"/>
      <c r="PIP34" s="497"/>
      <c r="PIQ34" s="497"/>
      <c r="PIR34" s="497"/>
      <c r="PIS34" s="497"/>
      <c r="PIT34" s="497"/>
      <c r="PIU34" s="497"/>
      <c r="PIV34" s="497"/>
      <c r="PIW34" s="497"/>
      <c r="PIX34" s="497"/>
      <c r="PIY34" s="497"/>
      <c r="PIZ34" s="497"/>
      <c r="PJA34" s="497"/>
      <c r="PJB34" s="497"/>
      <c r="PJC34" s="497"/>
      <c r="PJD34" s="497"/>
      <c r="PJE34" s="497"/>
      <c r="PJF34" s="497"/>
      <c r="PJG34" s="497"/>
      <c r="PJH34" s="497"/>
      <c r="PJI34" s="497"/>
      <c r="PJJ34" s="497"/>
      <c r="PJK34" s="497"/>
      <c r="PJL34" s="497"/>
      <c r="PJM34" s="497"/>
      <c r="PJN34" s="497"/>
      <c r="PJO34" s="497"/>
      <c r="PJP34" s="497"/>
      <c r="PJQ34" s="497"/>
      <c r="PJR34" s="497"/>
      <c r="PJS34" s="497"/>
      <c r="PJT34" s="497"/>
      <c r="PJU34" s="497"/>
      <c r="PJV34" s="497"/>
      <c r="PJW34" s="497"/>
      <c r="PJX34" s="497"/>
      <c r="PJY34" s="497"/>
      <c r="PJZ34" s="497"/>
      <c r="PKA34" s="497"/>
      <c r="PKB34" s="497"/>
      <c r="PKC34" s="497"/>
      <c r="PKD34" s="497"/>
      <c r="PKE34" s="497"/>
      <c r="PKF34" s="497"/>
      <c r="PKG34" s="497"/>
      <c r="PKH34" s="497"/>
      <c r="PKI34" s="497"/>
      <c r="PKJ34" s="497"/>
      <c r="PKK34" s="497"/>
      <c r="PKL34" s="497"/>
      <c r="PKM34" s="497"/>
      <c r="PKN34" s="497"/>
      <c r="PKO34" s="497"/>
      <c r="PKP34" s="497"/>
      <c r="PKQ34" s="497"/>
      <c r="PKR34" s="497"/>
      <c r="PKS34" s="497"/>
      <c r="PKT34" s="497"/>
      <c r="PKU34" s="497"/>
      <c r="PKV34" s="497"/>
      <c r="PKW34" s="497"/>
      <c r="PKX34" s="497"/>
      <c r="PKY34" s="497"/>
      <c r="PKZ34" s="497"/>
      <c r="PLA34" s="497"/>
      <c r="PLB34" s="497"/>
      <c r="PLC34" s="497"/>
      <c r="PLD34" s="497"/>
      <c r="PLE34" s="497"/>
      <c r="PLF34" s="497"/>
      <c r="PLG34" s="497"/>
      <c r="PLH34" s="497"/>
      <c r="PLI34" s="497"/>
      <c r="PLJ34" s="497"/>
      <c r="PLK34" s="497"/>
      <c r="PLL34" s="497"/>
      <c r="PLM34" s="497"/>
      <c r="PLN34" s="497"/>
      <c r="PLO34" s="497"/>
      <c r="PLP34" s="497"/>
      <c r="PLQ34" s="497"/>
      <c r="PLR34" s="497"/>
      <c r="PLS34" s="497"/>
      <c r="PLT34" s="497"/>
      <c r="PLU34" s="497"/>
      <c r="PLV34" s="497"/>
      <c r="PLW34" s="497"/>
      <c r="PLX34" s="497"/>
      <c r="PLY34" s="497"/>
      <c r="PLZ34" s="497"/>
      <c r="PMA34" s="497"/>
      <c r="PMB34" s="497"/>
      <c r="PMC34" s="497"/>
      <c r="PMD34" s="497"/>
      <c r="PME34" s="497"/>
      <c r="PMF34" s="497"/>
      <c r="PMG34" s="497"/>
      <c r="PMH34" s="497"/>
      <c r="PMI34" s="497"/>
      <c r="PMJ34" s="497"/>
      <c r="PMK34" s="497"/>
      <c r="PML34" s="497"/>
      <c r="PMM34" s="497"/>
      <c r="PMN34" s="497"/>
      <c r="PMO34" s="497"/>
      <c r="PMP34" s="497"/>
      <c r="PMQ34" s="497"/>
      <c r="PMR34" s="497"/>
      <c r="PMS34" s="497"/>
      <c r="PMT34" s="497"/>
      <c r="PMU34" s="497"/>
      <c r="PMV34" s="497"/>
      <c r="PMW34" s="497"/>
      <c r="PMX34" s="497"/>
      <c r="PMY34" s="497"/>
      <c r="PMZ34" s="497"/>
      <c r="PNA34" s="497"/>
      <c r="PNB34" s="497"/>
      <c r="PNC34" s="497"/>
      <c r="PND34" s="497"/>
      <c r="PNE34" s="497"/>
      <c r="PNF34" s="497"/>
      <c r="PNG34" s="497"/>
      <c r="PNH34" s="497"/>
      <c r="PNI34" s="497"/>
      <c r="PNJ34" s="497"/>
      <c r="PNK34" s="497"/>
      <c r="PNL34" s="497"/>
      <c r="PNM34" s="497"/>
      <c r="PNN34" s="497"/>
      <c r="PNO34" s="497"/>
      <c r="PNP34" s="497"/>
      <c r="PNQ34" s="497"/>
      <c r="PNR34" s="497"/>
      <c r="PNS34" s="497"/>
      <c r="PNT34" s="497"/>
      <c r="PNU34" s="497"/>
      <c r="PNV34" s="497"/>
      <c r="PNW34" s="497"/>
      <c r="PNX34" s="497"/>
      <c r="PNY34" s="497"/>
      <c r="PNZ34" s="497"/>
      <c r="POA34" s="497"/>
      <c r="POB34" s="497"/>
      <c r="POC34" s="497"/>
      <c r="POD34" s="497"/>
      <c r="POE34" s="497"/>
      <c r="POF34" s="497"/>
      <c r="POG34" s="497"/>
      <c r="POH34" s="497"/>
      <c r="POI34" s="497"/>
      <c r="POJ34" s="497"/>
      <c r="POK34" s="497"/>
      <c r="POL34" s="497"/>
      <c r="POM34" s="497"/>
      <c r="PON34" s="497"/>
      <c r="POO34" s="497"/>
      <c r="POP34" s="497"/>
      <c r="POQ34" s="497"/>
      <c r="POR34" s="497"/>
      <c r="POS34" s="497"/>
      <c r="POT34" s="497"/>
      <c r="POU34" s="497"/>
      <c r="POV34" s="497"/>
      <c r="POW34" s="497"/>
      <c r="POX34" s="497"/>
      <c r="POY34" s="497"/>
      <c r="POZ34" s="497"/>
      <c r="PPA34" s="497"/>
      <c r="PPB34" s="497"/>
      <c r="PPC34" s="497"/>
      <c r="PPD34" s="497"/>
      <c r="PPE34" s="497"/>
      <c r="PPF34" s="497"/>
      <c r="PPG34" s="497"/>
      <c r="PPH34" s="497"/>
      <c r="PPI34" s="497"/>
      <c r="PPJ34" s="497"/>
      <c r="PPK34" s="497"/>
      <c r="PPL34" s="497"/>
      <c r="PPM34" s="497"/>
      <c r="PPN34" s="497"/>
      <c r="PPO34" s="497"/>
      <c r="PPP34" s="497"/>
      <c r="PPQ34" s="497"/>
      <c r="PPR34" s="497"/>
      <c r="PPS34" s="497"/>
      <c r="PPT34" s="497"/>
      <c r="PPU34" s="497"/>
      <c r="PPV34" s="497"/>
      <c r="PPW34" s="497"/>
      <c r="PPX34" s="497"/>
      <c r="PPY34" s="497"/>
      <c r="PPZ34" s="497"/>
      <c r="PQA34" s="497"/>
      <c r="PQB34" s="497"/>
      <c r="PQC34" s="497"/>
      <c r="PQD34" s="497"/>
      <c r="PQE34" s="497"/>
      <c r="PQF34" s="497"/>
      <c r="PQG34" s="497"/>
      <c r="PQH34" s="497"/>
      <c r="PQI34" s="497"/>
      <c r="PQJ34" s="497"/>
      <c r="PQK34" s="497"/>
      <c r="PQL34" s="497"/>
      <c r="PQM34" s="497"/>
      <c r="PQN34" s="497"/>
      <c r="PQO34" s="497"/>
      <c r="PQP34" s="497"/>
      <c r="PQQ34" s="497"/>
      <c r="PQR34" s="497"/>
      <c r="PQS34" s="497"/>
      <c r="PQT34" s="497"/>
      <c r="PQU34" s="497"/>
      <c r="PQV34" s="497"/>
      <c r="PQW34" s="497"/>
      <c r="PQX34" s="497"/>
      <c r="PQY34" s="497"/>
      <c r="PQZ34" s="497"/>
      <c r="PRA34" s="497"/>
      <c r="PRB34" s="497"/>
      <c r="PRC34" s="497"/>
      <c r="PRD34" s="497"/>
      <c r="PRE34" s="497"/>
      <c r="PRF34" s="497"/>
      <c r="PRG34" s="497"/>
      <c r="PRH34" s="497"/>
      <c r="PRI34" s="497"/>
      <c r="PRJ34" s="497"/>
      <c r="PRK34" s="497"/>
      <c r="PRL34" s="497"/>
      <c r="PRM34" s="497"/>
      <c r="PRN34" s="497"/>
      <c r="PRO34" s="497"/>
      <c r="PRP34" s="497"/>
      <c r="PRQ34" s="497"/>
      <c r="PRR34" s="497"/>
      <c r="PRS34" s="497"/>
      <c r="PRT34" s="497"/>
      <c r="PRU34" s="497"/>
      <c r="PRV34" s="497"/>
      <c r="PRW34" s="497"/>
      <c r="PRX34" s="497"/>
      <c r="PRY34" s="497"/>
      <c r="PRZ34" s="497"/>
      <c r="PSA34" s="497"/>
      <c r="PSB34" s="497"/>
      <c r="PSC34" s="497"/>
      <c r="PSD34" s="497"/>
      <c r="PSE34" s="497"/>
      <c r="PSF34" s="497"/>
      <c r="PSG34" s="497"/>
      <c r="PSH34" s="497"/>
      <c r="PSI34" s="497"/>
      <c r="PSJ34" s="497"/>
      <c r="PSK34" s="497"/>
      <c r="PSL34" s="497"/>
      <c r="PSM34" s="497"/>
      <c r="PSN34" s="497"/>
      <c r="PSO34" s="497"/>
      <c r="PSP34" s="497"/>
      <c r="PSQ34" s="497"/>
      <c r="PSR34" s="497"/>
      <c r="PSS34" s="497"/>
      <c r="PST34" s="497"/>
      <c r="PSU34" s="497"/>
      <c r="PSV34" s="497"/>
      <c r="PSW34" s="497"/>
      <c r="PSX34" s="497"/>
      <c r="PSY34" s="497"/>
      <c r="PSZ34" s="497"/>
      <c r="PTA34" s="497"/>
      <c r="PTB34" s="497"/>
      <c r="PTC34" s="497"/>
      <c r="PTD34" s="497"/>
      <c r="PTE34" s="497"/>
      <c r="PTF34" s="497"/>
      <c r="PTG34" s="497"/>
      <c r="PTH34" s="497"/>
      <c r="PTI34" s="497"/>
      <c r="PTJ34" s="497"/>
      <c r="PTK34" s="497"/>
      <c r="PTL34" s="497"/>
      <c r="PTM34" s="497"/>
      <c r="PTN34" s="497"/>
      <c r="PTO34" s="497"/>
      <c r="PTP34" s="497"/>
      <c r="PTQ34" s="497"/>
      <c r="PTR34" s="497"/>
      <c r="PTS34" s="497"/>
      <c r="PTT34" s="497"/>
      <c r="PTU34" s="497"/>
      <c r="PTV34" s="497"/>
      <c r="PTW34" s="497"/>
      <c r="PTX34" s="497"/>
      <c r="PTY34" s="497"/>
      <c r="PTZ34" s="497"/>
      <c r="PUA34" s="497"/>
      <c r="PUB34" s="497"/>
      <c r="PUC34" s="497"/>
      <c r="PUD34" s="497"/>
      <c r="PUE34" s="497"/>
      <c r="PUF34" s="497"/>
      <c r="PUG34" s="497"/>
      <c r="PUH34" s="497"/>
      <c r="PUI34" s="497"/>
      <c r="PUJ34" s="497"/>
      <c r="PUK34" s="497"/>
      <c r="PUL34" s="497"/>
      <c r="PUM34" s="497"/>
      <c r="PUN34" s="497"/>
      <c r="PUO34" s="497"/>
      <c r="PUP34" s="497"/>
      <c r="PUQ34" s="497"/>
      <c r="PUR34" s="497"/>
      <c r="PUS34" s="497"/>
      <c r="PUT34" s="497"/>
      <c r="PUU34" s="497"/>
      <c r="PUV34" s="497"/>
      <c r="PUW34" s="497"/>
      <c r="PUX34" s="497"/>
      <c r="PUY34" s="497"/>
      <c r="PUZ34" s="497"/>
      <c r="PVA34" s="497"/>
      <c r="PVB34" s="497"/>
      <c r="PVC34" s="497"/>
      <c r="PVD34" s="497"/>
      <c r="PVE34" s="497"/>
      <c r="PVF34" s="497"/>
      <c r="PVG34" s="497"/>
      <c r="PVH34" s="497"/>
      <c r="PVI34" s="497"/>
      <c r="PVJ34" s="497"/>
      <c r="PVK34" s="497"/>
      <c r="PVL34" s="497"/>
      <c r="PVM34" s="497"/>
      <c r="PVN34" s="497"/>
      <c r="PVO34" s="497"/>
      <c r="PVP34" s="497"/>
      <c r="PVQ34" s="497"/>
      <c r="PVR34" s="497"/>
      <c r="PVS34" s="497"/>
      <c r="PVT34" s="497"/>
      <c r="PVU34" s="497"/>
      <c r="PVV34" s="497"/>
      <c r="PVW34" s="497"/>
      <c r="PVX34" s="497"/>
      <c r="PVY34" s="497"/>
      <c r="PVZ34" s="497"/>
      <c r="PWA34" s="497"/>
      <c r="PWB34" s="497"/>
      <c r="PWC34" s="497"/>
      <c r="PWD34" s="497"/>
      <c r="PWE34" s="497"/>
      <c r="PWF34" s="497"/>
      <c r="PWG34" s="497"/>
      <c r="PWH34" s="497"/>
      <c r="PWI34" s="497"/>
      <c r="PWJ34" s="497"/>
      <c r="PWK34" s="497"/>
      <c r="PWL34" s="497"/>
      <c r="PWM34" s="497"/>
      <c r="PWN34" s="497"/>
      <c r="PWO34" s="497"/>
      <c r="PWP34" s="497"/>
      <c r="PWQ34" s="497"/>
      <c r="PWR34" s="497"/>
      <c r="PWS34" s="497"/>
      <c r="PWT34" s="497"/>
      <c r="PWU34" s="497"/>
      <c r="PWV34" s="497"/>
      <c r="PWW34" s="497"/>
      <c r="PWX34" s="497"/>
      <c r="PWY34" s="497"/>
      <c r="PWZ34" s="497"/>
      <c r="PXA34" s="497"/>
      <c r="PXB34" s="497"/>
      <c r="PXC34" s="497"/>
      <c r="PXD34" s="497"/>
      <c r="PXE34" s="497"/>
      <c r="PXF34" s="497"/>
      <c r="PXG34" s="497"/>
      <c r="PXH34" s="497"/>
      <c r="PXI34" s="497"/>
      <c r="PXJ34" s="497"/>
      <c r="PXK34" s="497"/>
      <c r="PXL34" s="497"/>
      <c r="PXM34" s="497"/>
      <c r="PXN34" s="497"/>
      <c r="PXO34" s="497"/>
      <c r="PXP34" s="497"/>
      <c r="PXQ34" s="497"/>
      <c r="PXR34" s="497"/>
      <c r="PXS34" s="497"/>
      <c r="PXT34" s="497"/>
      <c r="PXU34" s="497"/>
      <c r="PXV34" s="497"/>
      <c r="PXW34" s="497"/>
      <c r="PXX34" s="497"/>
      <c r="PXY34" s="497"/>
      <c r="PXZ34" s="497"/>
      <c r="PYA34" s="497"/>
      <c r="PYB34" s="497"/>
      <c r="PYC34" s="497"/>
      <c r="PYD34" s="497"/>
      <c r="PYE34" s="497"/>
      <c r="PYF34" s="497"/>
      <c r="PYG34" s="497"/>
      <c r="PYH34" s="497"/>
      <c r="PYI34" s="497"/>
      <c r="PYJ34" s="497"/>
      <c r="PYK34" s="497"/>
      <c r="PYL34" s="497"/>
      <c r="PYM34" s="497"/>
      <c r="PYN34" s="497"/>
      <c r="PYO34" s="497"/>
      <c r="PYP34" s="497"/>
      <c r="PYQ34" s="497"/>
      <c r="PYR34" s="497"/>
      <c r="PYS34" s="497"/>
      <c r="PYT34" s="497"/>
      <c r="PYU34" s="497"/>
      <c r="PYV34" s="497"/>
      <c r="PYW34" s="497"/>
      <c r="PYX34" s="497"/>
      <c r="PYY34" s="497"/>
      <c r="PYZ34" s="497"/>
      <c r="PZA34" s="497"/>
      <c r="PZB34" s="497"/>
      <c r="PZC34" s="497"/>
      <c r="PZD34" s="497"/>
      <c r="PZE34" s="497"/>
      <c r="PZF34" s="497"/>
      <c r="PZG34" s="497"/>
      <c r="PZH34" s="497"/>
      <c r="PZI34" s="497"/>
      <c r="PZJ34" s="497"/>
      <c r="PZK34" s="497"/>
      <c r="PZL34" s="497"/>
      <c r="PZM34" s="497"/>
      <c r="PZN34" s="497"/>
      <c r="PZO34" s="497"/>
      <c r="PZP34" s="497"/>
      <c r="PZQ34" s="497"/>
      <c r="PZR34" s="497"/>
      <c r="PZS34" s="497"/>
      <c r="PZT34" s="497"/>
      <c r="PZU34" s="497"/>
      <c r="PZV34" s="497"/>
      <c r="PZW34" s="497"/>
      <c r="PZX34" s="497"/>
      <c r="PZY34" s="497"/>
      <c r="PZZ34" s="497"/>
      <c r="QAA34" s="497"/>
      <c r="QAB34" s="497"/>
      <c r="QAC34" s="497"/>
      <c r="QAD34" s="497"/>
      <c r="QAE34" s="497"/>
      <c r="QAF34" s="497"/>
      <c r="QAG34" s="497"/>
      <c r="QAH34" s="497"/>
      <c r="QAI34" s="497"/>
      <c r="QAJ34" s="497"/>
      <c r="QAK34" s="497"/>
      <c r="QAL34" s="497"/>
      <c r="QAM34" s="497"/>
      <c r="QAN34" s="497"/>
      <c r="QAO34" s="497"/>
      <c r="QAP34" s="497"/>
      <c r="QAQ34" s="497"/>
      <c r="QAR34" s="497"/>
      <c r="QAS34" s="497"/>
      <c r="QAT34" s="497"/>
      <c r="QAU34" s="497"/>
      <c r="QAV34" s="497"/>
      <c r="QAW34" s="497"/>
      <c r="QAX34" s="497"/>
      <c r="QAY34" s="497"/>
      <c r="QAZ34" s="497"/>
      <c r="QBA34" s="497"/>
      <c r="QBB34" s="497"/>
      <c r="QBC34" s="497"/>
      <c r="QBD34" s="497"/>
      <c r="QBE34" s="497"/>
      <c r="QBF34" s="497"/>
      <c r="QBG34" s="497"/>
      <c r="QBH34" s="497"/>
      <c r="QBI34" s="497"/>
      <c r="QBJ34" s="497"/>
      <c r="QBK34" s="497"/>
      <c r="QBL34" s="497"/>
      <c r="QBM34" s="497"/>
      <c r="QBN34" s="497"/>
      <c r="QBO34" s="497"/>
      <c r="QBP34" s="497"/>
      <c r="QBQ34" s="497"/>
      <c r="QBR34" s="497"/>
      <c r="QBS34" s="497"/>
      <c r="QBT34" s="497"/>
      <c r="QBU34" s="497"/>
      <c r="QBV34" s="497"/>
      <c r="QBW34" s="497"/>
      <c r="QBX34" s="497"/>
      <c r="QBY34" s="497"/>
      <c r="QBZ34" s="497"/>
      <c r="QCA34" s="497"/>
      <c r="QCB34" s="497"/>
      <c r="QCC34" s="497"/>
      <c r="QCD34" s="497"/>
      <c r="QCE34" s="497"/>
      <c r="QCF34" s="497"/>
      <c r="QCG34" s="497"/>
      <c r="QCH34" s="497"/>
      <c r="QCI34" s="497"/>
      <c r="QCJ34" s="497"/>
      <c r="QCK34" s="497"/>
      <c r="QCL34" s="497"/>
      <c r="QCM34" s="497"/>
      <c r="QCN34" s="497"/>
      <c r="QCO34" s="497"/>
      <c r="QCP34" s="497"/>
      <c r="QCQ34" s="497"/>
      <c r="QCR34" s="497"/>
      <c r="QCS34" s="497"/>
      <c r="QCT34" s="497"/>
      <c r="QCU34" s="497"/>
      <c r="QCV34" s="497"/>
      <c r="QCW34" s="497"/>
      <c r="QCX34" s="497"/>
      <c r="QCY34" s="497"/>
      <c r="QCZ34" s="497"/>
      <c r="QDA34" s="497"/>
      <c r="QDB34" s="497"/>
      <c r="QDC34" s="497"/>
      <c r="QDD34" s="497"/>
      <c r="QDE34" s="497"/>
      <c r="QDF34" s="497"/>
      <c r="QDG34" s="497"/>
      <c r="QDH34" s="497"/>
      <c r="QDI34" s="497"/>
      <c r="QDJ34" s="497"/>
      <c r="QDK34" s="497"/>
      <c r="QDL34" s="497"/>
      <c r="QDM34" s="497"/>
      <c r="QDN34" s="497"/>
      <c r="QDO34" s="497"/>
      <c r="QDP34" s="497"/>
      <c r="QDQ34" s="497"/>
      <c r="QDR34" s="497"/>
      <c r="QDS34" s="497"/>
      <c r="QDT34" s="497"/>
      <c r="QDU34" s="497"/>
      <c r="QDV34" s="497"/>
      <c r="QDW34" s="497"/>
      <c r="QDX34" s="497"/>
      <c r="QDY34" s="497"/>
      <c r="QDZ34" s="497"/>
      <c r="QEA34" s="497"/>
      <c r="QEB34" s="497"/>
      <c r="QEC34" s="497"/>
      <c r="QED34" s="497"/>
      <c r="QEE34" s="497"/>
      <c r="QEF34" s="497"/>
      <c r="QEG34" s="497"/>
      <c r="QEH34" s="497"/>
      <c r="QEI34" s="497"/>
      <c r="QEJ34" s="497"/>
      <c r="QEK34" s="497"/>
      <c r="QEL34" s="497"/>
      <c r="QEM34" s="497"/>
      <c r="QEN34" s="497"/>
      <c r="QEO34" s="497"/>
      <c r="QEP34" s="497"/>
      <c r="QEQ34" s="497"/>
      <c r="QER34" s="497"/>
      <c r="QES34" s="497"/>
      <c r="QET34" s="497"/>
      <c r="QEU34" s="497"/>
      <c r="QEV34" s="497"/>
      <c r="QEW34" s="497"/>
      <c r="QEX34" s="497"/>
      <c r="QEY34" s="497"/>
      <c r="QEZ34" s="497"/>
      <c r="QFA34" s="497"/>
      <c r="QFB34" s="497"/>
      <c r="QFC34" s="497"/>
      <c r="QFD34" s="497"/>
      <c r="QFE34" s="497"/>
      <c r="QFF34" s="497"/>
      <c r="QFG34" s="497"/>
      <c r="QFH34" s="497"/>
      <c r="QFI34" s="497"/>
      <c r="QFJ34" s="497"/>
      <c r="QFK34" s="497"/>
      <c r="QFL34" s="497"/>
      <c r="QFM34" s="497"/>
      <c r="QFN34" s="497"/>
      <c r="QFO34" s="497"/>
      <c r="QFP34" s="497"/>
      <c r="QFQ34" s="497"/>
      <c r="QFR34" s="497"/>
      <c r="QFS34" s="497"/>
      <c r="QFT34" s="497"/>
      <c r="QFU34" s="497"/>
      <c r="QFV34" s="497"/>
      <c r="QFW34" s="497"/>
      <c r="QFX34" s="497"/>
      <c r="QFY34" s="497"/>
      <c r="QFZ34" s="497"/>
      <c r="QGA34" s="497"/>
      <c r="QGB34" s="497"/>
      <c r="QGC34" s="497"/>
      <c r="QGD34" s="497"/>
      <c r="QGE34" s="497"/>
      <c r="QGF34" s="497"/>
      <c r="QGG34" s="497"/>
      <c r="QGH34" s="497"/>
      <c r="QGI34" s="497"/>
      <c r="QGJ34" s="497"/>
      <c r="QGK34" s="497"/>
      <c r="QGL34" s="497"/>
      <c r="QGM34" s="497"/>
      <c r="QGN34" s="497"/>
      <c r="QGO34" s="497"/>
      <c r="QGP34" s="497"/>
      <c r="QGQ34" s="497"/>
      <c r="QGR34" s="497"/>
      <c r="QGS34" s="497"/>
      <c r="QGT34" s="497"/>
      <c r="QGU34" s="497"/>
      <c r="QGV34" s="497"/>
      <c r="QGW34" s="497"/>
      <c r="QGX34" s="497"/>
      <c r="QGY34" s="497"/>
      <c r="QGZ34" s="497"/>
      <c r="QHA34" s="497"/>
      <c r="QHB34" s="497"/>
      <c r="QHC34" s="497"/>
      <c r="QHD34" s="497"/>
      <c r="QHE34" s="497"/>
      <c r="QHF34" s="497"/>
      <c r="QHG34" s="497"/>
      <c r="QHH34" s="497"/>
      <c r="QHI34" s="497"/>
      <c r="QHJ34" s="497"/>
      <c r="QHK34" s="497"/>
      <c r="QHL34" s="497"/>
      <c r="QHM34" s="497"/>
      <c r="QHN34" s="497"/>
      <c r="QHO34" s="497"/>
      <c r="QHP34" s="497"/>
      <c r="QHQ34" s="497"/>
      <c r="QHR34" s="497"/>
      <c r="QHS34" s="497"/>
      <c r="QHT34" s="497"/>
      <c r="QHU34" s="497"/>
      <c r="QHV34" s="497"/>
      <c r="QHW34" s="497"/>
      <c r="QHX34" s="497"/>
      <c r="QHY34" s="497"/>
      <c r="QHZ34" s="497"/>
      <c r="QIA34" s="497"/>
      <c r="QIB34" s="497"/>
      <c r="QIC34" s="497"/>
      <c r="QID34" s="497"/>
      <c r="QIE34" s="497"/>
      <c r="QIF34" s="497"/>
      <c r="QIG34" s="497"/>
      <c r="QIH34" s="497"/>
      <c r="QII34" s="497"/>
      <c r="QIJ34" s="497"/>
      <c r="QIK34" s="497"/>
      <c r="QIL34" s="497"/>
      <c r="QIM34" s="497"/>
      <c r="QIN34" s="497"/>
      <c r="QIO34" s="497"/>
      <c r="QIP34" s="497"/>
      <c r="QIQ34" s="497"/>
      <c r="QIR34" s="497"/>
      <c r="QIS34" s="497"/>
      <c r="QIT34" s="497"/>
      <c r="QIU34" s="497"/>
      <c r="QIV34" s="497"/>
      <c r="QIW34" s="497"/>
      <c r="QIX34" s="497"/>
      <c r="QIY34" s="497"/>
      <c r="QIZ34" s="497"/>
      <c r="QJA34" s="497"/>
      <c r="QJB34" s="497"/>
      <c r="QJC34" s="497"/>
      <c r="QJD34" s="497"/>
      <c r="QJE34" s="497"/>
      <c r="QJF34" s="497"/>
      <c r="QJG34" s="497"/>
      <c r="QJH34" s="497"/>
      <c r="QJI34" s="497"/>
      <c r="QJJ34" s="497"/>
      <c r="QJK34" s="497"/>
      <c r="QJL34" s="497"/>
      <c r="QJM34" s="497"/>
      <c r="QJN34" s="497"/>
      <c r="QJO34" s="497"/>
      <c r="QJP34" s="497"/>
      <c r="QJQ34" s="497"/>
      <c r="QJR34" s="497"/>
      <c r="QJS34" s="497"/>
      <c r="QJT34" s="497"/>
      <c r="QJU34" s="497"/>
      <c r="QJV34" s="497"/>
      <c r="QJW34" s="497"/>
      <c r="QJX34" s="497"/>
      <c r="QJY34" s="497"/>
      <c r="QJZ34" s="497"/>
      <c r="QKA34" s="497"/>
      <c r="QKB34" s="497"/>
      <c r="QKC34" s="497"/>
      <c r="QKD34" s="497"/>
      <c r="QKE34" s="497"/>
      <c r="QKF34" s="497"/>
      <c r="QKG34" s="497"/>
      <c r="QKH34" s="497"/>
      <c r="QKI34" s="497"/>
      <c r="QKJ34" s="497"/>
      <c r="QKK34" s="497"/>
      <c r="QKL34" s="497"/>
      <c r="QKM34" s="497"/>
      <c r="QKN34" s="497"/>
      <c r="QKO34" s="497"/>
      <c r="QKP34" s="497"/>
      <c r="QKQ34" s="497"/>
      <c r="QKR34" s="497"/>
      <c r="QKS34" s="497"/>
      <c r="QKT34" s="497"/>
      <c r="QKU34" s="497"/>
      <c r="QKV34" s="497"/>
      <c r="QKW34" s="497"/>
      <c r="QKX34" s="497"/>
      <c r="QKY34" s="497"/>
      <c r="QKZ34" s="497"/>
      <c r="QLA34" s="497"/>
      <c r="QLB34" s="497"/>
      <c r="QLC34" s="497"/>
      <c r="QLD34" s="497"/>
      <c r="QLE34" s="497"/>
      <c r="QLF34" s="497"/>
      <c r="QLG34" s="497"/>
      <c r="QLH34" s="497"/>
      <c r="QLI34" s="497"/>
      <c r="QLJ34" s="497"/>
      <c r="QLK34" s="497"/>
      <c r="QLL34" s="497"/>
      <c r="QLM34" s="497"/>
      <c r="QLN34" s="497"/>
      <c r="QLO34" s="497"/>
      <c r="QLP34" s="497"/>
      <c r="QLQ34" s="497"/>
      <c r="QLR34" s="497"/>
      <c r="QLS34" s="497"/>
      <c r="QLT34" s="497"/>
      <c r="QLU34" s="497"/>
      <c r="QLV34" s="497"/>
      <c r="QLW34" s="497"/>
      <c r="QLX34" s="497"/>
      <c r="QLY34" s="497"/>
      <c r="QLZ34" s="497"/>
      <c r="QMA34" s="497"/>
      <c r="QMB34" s="497"/>
      <c r="QMC34" s="497"/>
      <c r="QMD34" s="497"/>
      <c r="QME34" s="497"/>
      <c r="QMF34" s="497"/>
      <c r="QMG34" s="497"/>
      <c r="QMH34" s="497"/>
      <c r="QMI34" s="497"/>
      <c r="QMJ34" s="497"/>
      <c r="QMK34" s="497"/>
      <c r="QML34" s="497"/>
      <c r="QMM34" s="497"/>
      <c r="QMN34" s="497"/>
      <c r="QMO34" s="497"/>
      <c r="QMP34" s="497"/>
      <c r="QMQ34" s="497"/>
      <c r="QMR34" s="497"/>
      <c r="QMS34" s="497"/>
      <c r="QMT34" s="497"/>
      <c r="QMU34" s="497"/>
      <c r="QMV34" s="497"/>
      <c r="QMW34" s="497"/>
      <c r="QMX34" s="497"/>
      <c r="QMY34" s="497"/>
      <c r="QMZ34" s="497"/>
      <c r="QNA34" s="497"/>
      <c r="QNB34" s="497"/>
      <c r="QNC34" s="497"/>
      <c r="QND34" s="497"/>
      <c r="QNE34" s="497"/>
      <c r="QNF34" s="497"/>
      <c r="QNG34" s="497"/>
      <c r="QNH34" s="497"/>
      <c r="QNI34" s="497"/>
      <c r="QNJ34" s="497"/>
      <c r="QNK34" s="497"/>
      <c r="QNL34" s="497"/>
      <c r="QNM34" s="497"/>
      <c r="QNN34" s="497"/>
      <c r="QNO34" s="497"/>
      <c r="QNP34" s="497"/>
      <c r="QNQ34" s="497"/>
      <c r="QNR34" s="497"/>
      <c r="QNS34" s="497"/>
      <c r="QNT34" s="497"/>
      <c r="QNU34" s="497"/>
      <c r="QNV34" s="497"/>
      <c r="QNW34" s="497"/>
      <c r="QNX34" s="497"/>
      <c r="QNY34" s="497"/>
      <c r="QNZ34" s="497"/>
      <c r="QOA34" s="497"/>
      <c r="QOB34" s="497"/>
      <c r="QOC34" s="497"/>
      <c r="QOD34" s="497"/>
      <c r="QOE34" s="497"/>
      <c r="QOF34" s="497"/>
      <c r="QOG34" s="497"/>
      <c r="QOH34" s="497"/>
      <c r="QOI34" s="497"/>
      <c r="QOJ34" s="497"/>
      <c r="QOK34" s="497"/>
      <c r="QOL34" s="497"/>
      <c r="QOM34" s="497"/>
      <c r="QON34" s="497"/>
      <c r="QOO34" s="497"/>
      <c r="QOP34" s="497"/>
      <c r="QOQ34" s="497"/>
      <c r="QOR34" s="497"/>
      <c r="QOS34" s="497"/>
      <c r="QOT34" s="497"/>
      <c r="QOU34" s="497"/>
      <c r="QOV34" s="497"/>
      <c r="QOW34" s="497"/>
      <c r="QOX34" s="497"/>
      <c r="QOY34" s="497"/>
      <c r="QOZ34" s="497"/>
      <c r="QPA34" s="497"/>
      <c r="QPB34" s="497"/>
      <c r="QPC34" s="497"/>
      <c r="QPD34" s="497"/>
      <c r="QPE34" s="497"/>
      <c r="QPF34" s="497"/>
      <c r="QPG34" s="497"/>
      <c r="QPH34" s="497"/>
      <c r="QPI34" s="497"/>
      <c r="QPJ34" s="497"/>
      <c r="QPK34" s="497"/>
      <c r="QPL34" s="497"/>
      <c r="QPM34" s="497"/>
      <c r="QPN34" s="497"/>
      <c r="QPO34" s="497"/>
      <c r="QPP34" s="497"/>
      <c r="QPQ34" s="497"/>
      <c r="QPR34" s="497"/>
      <c r="QPS34" s="497"/>
      <c r="QPT34" s="497"/>
      <c r="QPU34" s="497"/>
      <c r="QPV34" s="497"/>
      <c r="QPW34" s="497"/>
      <c r="QPX34" s="497"/>
      <c r="QPY34" s="497"/>
      <c r="QPZ34" s="497"/>
      <c r="QQA34" s="497"/>
      <c r="QQB34" s="497"/>
      <c r="QQC34" s="497"/>
      <c r="QQD34" s="497"/>
      <c r="QQE34" s="497"/>
      <c r="QQF34" s="497"/>
      <c r="QQG34" s="497"/>
      <c r="QQH34" s="497"/>
      <c r="QQI34" s="497"/>
      <c r="QQJ34" s="497"/>
      <c r="QQK34" s="497"/>
      <c r="QQL34" s="497"/>
      <c r="QQM34" s="497"/>
      <c r="QQN34" s="497"/>
      <c r="QQO34" s="497"/>
      <c r="QQP34" s="497"/>
      <c r="QQQ34" s="497"/>
      <c r="QQR34" s="497"/>
      <c r="QQS34" s="497"/>
      <c r="QQT34" s="497"/>
      <c r="QQU34" s="497"/>
      <c r="QQV34" s="497"/>
      <c r="QQW34" s="497"/>
      <c r="QQX34" s="497"/>
      <c r="QQY34" s="497"/>
      <c r="QQZ34" s="497"/>
      <c r="QRA34" s="497"/>
      <c r="QRB34" s="497"/>
      <c r="QRC34" s="497"/>
      <c r="QRD34" s="497"/>
      <c r="QRE34" s="497"/>
      <c r="QRF34" s="497"/>
      <c r="QRG34" s="497"/>
      <c r="QRH34" s="497"/>
      <c r="QRI34" s="497"/>
      <c r="QRJ34" s="497"/>
      <c r="QRK34" s="497"/>
      <c r="QRL34" s="497"/>
      <c r="QRM34" s="497"/>
      <c r="QRN34" s="497"/>
      <c r="QRO34" s="497"/>
      <c r="QRP34" s="497"/>
      <c r="QRQ34" s="497"/>
      <c r="QRR34" s="497"/>
      <c r="QRS34" s="497"/>
      <c r="QRT34" s="497"/>
      <c r="QRU34" s="497"/>
      <c r="QRV34" s="497"/>
      <c r="QRW34" s="497"/>
      <c r="QRX34" s="497"/>
      <c r="QRY34" s="497"/>
      <c r="QRZ34" s="497"/>
      <c r="QSA34" s="497"/>
      <c r="QSB34" s="497"/>
      <c r="QSC34" s="497"/>
      <c r="QSD34" s="497"/>
      <c r="QSE34" s="497"/>
      <c r="QSF34" s="497"/>
      <c r="QSG34" s="497"/>
      <c r="QSH34" s="497"/>
      <c r="QSI34" s="497"/>
      <c r="QSJ34" s="497"/>
      <c r="QSK34" s="497"/>
      <c r="QSL34" s="497"/>
      <c r="QSM34" s="497"/>
      <c r="QSN34" s="497"/>
      <c r="QSO34" s="497"/>
      <c r="QSP34" s="497"/>
      <c r="QSQ34" s="497"/>
      <c r="QSR34" s="497"/>
      <c r="QSS34" s="497"/>
      <c r="QST34" s="497"/>
      <c r="QSU34" s="497"/>
      <c r="QSV34" s="497"/>
      <c r="QSW34" s="497"/>
      <c r="QSX34" s="497"/>
      <c r="QSY34" s="497"/>
      <c r="QSZ34" s="497"/>
      <c r="QTA34" s="497"/>
      <c r="QTB34" s="497"/>
      <c r="QTC34" s="497"/>
      <c r="QTD34" s="497"/>
      <c r="QTE34" s="497"/>
      <c r="QTF34" s="497"/>
      <c r="QTG34" s="497"/>
      <c r="QTH34" s="497"/>
      <c r="QTI34" s="497"/>
      <c r="QTJ34" s="497"/>
      <c r="QTK34" s="497"/>
      <c r="QTL34" s="497"/>
      <c r="QTM34" s="497"/>
      <c r="QTN34" s="497"/>
      <c r="QTO34" s="497"/>
      <c r="QTP34" s="497"/>
      <c r="QTQ34" s="497"/>
      <c r="QTR34" s="497"/>
      <c r="QTS34" s="497"/>
      <c r="QTT34" s="497"/>
      <c r="QTU34" s="497"/>
      <c r="QTV34" s="497"/>
      <c r="QTW34" s="497"/>
      <c r="QTX34" s="497"/>
      <c r="QTY34" s="497"/>
      <c r="QTZ34" s="497"/>
      <c r="QUA34" s="497"/>
      <c r="QUB34" s="497"/>
      <c r="QUC34" s="497"/>
      <c r="QUD34" s="497"/>
      <c r="QUE34" s="497"/>
      <c r="QUF34" s="497"/>
      <c r="QUG34" s="497"/>
      <c r="QUH34" s="497"/>
      <c r="QUI34" s="497"/>
      <c r="QUJ34" s="497"/>
      <c r="QUK34" s="497"/>
      <c r="QUL34" s="497"/>
      <c r="QUM34" s="497"/>
      <c r="QUN34" s="497"/>
      <c r="QUO34" s="497"/>
      <c r="QUP34" s="497"/>
      <c r="QUQ34" s="497"/>
      <c r="QUR34" s="497"/>
      <c r="QUS34" s="497"/>
      <c r="QUT34" s="497"/>
      <c r="QUU34" s="497"/>
      <c r="QUV34" s="497"/>
      <c r="QUW34" s="497"/>
      <c r="QUX34" s="497"/>
      <c r="QUY34" s="497"/>
      <c r="QUZ34" s="497"/>
      <c r="QVA34" s="497"/>
      <c r="QVB34" s="497"/>
      <c r="QVC34" s="497"/>
      <c r="QVD34" s="497"/>
      <c r="QVE34" s="497"/>
      <c r="QVF34" s="497"/>
      <c r="QVG34" s="497"/>
      <c r="QVH34" s="497"/>
      <c r="QVI34" s="497"/>
      <c r="QVJ34" s="497"/>
      <c r="QVK34" s="497"/>
      <c r="QVL34" s="497"/>
      <c r="QVM34" s="497"/>
      <c r="QVN34" s="497"/>
      <c r="QVO34" s="497"/>
      <c r="QVP34" s="497"/>
      <c r="QVQ34" s="497"/>
      <c r="QVR34" s="497"/>
      <c r="QVS34" s="497"/>
      <c r="QVT34" s="497"/>
      <c r="QVU34" s="497"/>
      <c r="QVV34" s="497"/>
      <c r="QVW34" s="497"/>
      <c r="QVX34" s="497"/>
      <c r="QVY34" s="497"/>
      <c r="QVZ34" s="497"/>
      <c r="QWA34" s="497"/>
      <c r="QWB34" s="497"/>
      <c r="QWC34" s="497"/>
      <c r="QWD34" s="497"/>
      <c r="QWE34" s="497"/>
      <c r="QWF34" s="497"/>
      <c r="QWG34" s="497"/>
      <c r="QWH34" s="497"/>
      <c r="QWI34" s="497"/>
      <c r="QWJ34" s="497"/>
      <c r="QWK34" s="497"/>
      <c r="QWL34" s="497"/>
      <c r="QWM34" s="497"/>
      <c r="QWN34" s="497"/>
      <c r="QWO34" s="497"/>
      <c r="QWP34" s="497"/>
      <c r="QWQ34" s="497"/>
      <c r="QWR34" s="497"/>
      <c r="QWS34" s="497"/>
      <c r="QWT34" s="497"/>
      <c r="QWU34" s="497"/>
      <c r="QWV34" s="497"/>
      <c r="QWW34" s="497"/>
      <c r="QWX34" s="497"/>
      <c r="QWY34" s="497"/>
      <c r="QWZ34" s="497"/>
      <c r="QXA34" s="497"/>
      <c r="QXB34" s="497"/>
      <c r="QXC34" s="497"/>
      <c r="QXD34" s="497"/>
      <c r="QXE34" s="497"/>
      <c r="QXF34" s="497"/>
      <c r="QXG34" s="497"/>
      <c r="QXH34" s="497"/>
      <c r="QXI34" s="497"/>
      <c r="QXJ34" s="497"/>
      <c r="QXK34" s="497"/>
      <c r="QXL34" s="497"/>
      <c r="QXM34" s="497"/>
      <c r="QXN34" s="497"/>
      <c r="QXO34" s="497"/>
      <c r="QXP34" s="497"/>
      <c r="QXQ34" s="497"/>
      <c r="QXR34" s="497"/>
      <c r="QXS34" s="497"/>
      <c r="QXT34" s="497"/>
      <c r="QXU34" s="497"/>
      <c r="QXV34" s="497"/>
      <c r="QXW34" s="497"/>
      <c r="QXX34" s="497"/>
      <c r="QXY34" s="497"/>
      <c r="QXZ34" s="497"/>
      <c r="QYA34" s="497"/>
      <c r="QYB34" s="497"/>
      <c r="QYC34" s="497"/>
      <c r="QYD34" s="497"/>
      <c r="QYE34" s="497"/>
      <c r="QYF34" s="497"/>
      <c r="QYG34" s="497"/>
      <c r="QYH34" s="497"/>
      <c r="QYI34" s="497"/>
      <c r="QYJ34" s="497"/>
      <c r="QYK34" s="497"/>
      <c r="QYL34" s="497"/>
      <c r="QYM34" s="497"/>
      <c r="QYN34" s="497"/>
      <c r="QYO34" s="497"/>
      <c r="QYP34" s="497"/>
      <c r="QYQ34" s="497"/>
      <c r="QYR34" s="497"/>
      <c r="QYS34" s="497"/>
      <c r="QYT34" s="497"/>
      <c r="QYU34" s="497"/>
      <c r="QYV34" s="497"/>
      <c r="QYW34" s="497"/>
      <c r="QYX34" s="497"/>
      <c r="QYY34" s="497"/>
      <c r="QYZ34" s="497"/>
      <c r="QZA34" s="497"/>
      <c r="QZB34" s="497"/>
      <c r="QZC34" s="497"/>
      <c r="QZD34" s="497"/>
      <c r="QZE34" s="497"/>
      <c r="QZF34" s="497"/>
      <c r="QZG34" s="497"/>
      <c r="QZH34" s="497"/>
      <c r="QZI34" s="497"/>
      <c r="QZJ34" s="497"/>
      <c r="QZK34" s="497"/>
      <c r="QZL34" s="497"/>
      <c r="QZM34" s="497"/>
      <c r="QZN34" s="497"/>
      <c r="QZO34" s="497"/>
      <c r="QZP34" s="497"/>
      <c r="QZQ34" s="497"/>
      <c r="QZR34" s="497"/>
      <c r="QZS34" s="497"/>
      <c r="QZT34" s="497"/>
      <c r="QZU34" s="497"/>
      <c r="QZV34" s="497"/>
      <c r="QZW34" s="497"/>
      <c r="QZX34" s="497"/>
      <c r="QZY34" s="497"/>
      <c r="QZZ34" s="497"/>
      <c r="RAA34" s="497"/>
      <c r="RAB34" s="497"/>
      <c r="RAC34" s="497"/>
      <c r="RAD34" s="497"/>
      <c r="RAE34" s="497"/>
      <c r="RAF34" s="497"/>
      <c r="RAG34" s="497"/>
      <c r="RAH34" s="497"/>
      <c r="RAI34" s="497"/>
      <c r="RAJ34" s="497"/>
      <c r="RAK34" s="497"/>
      <c r="RAL34" s="497"/>
      <c r="RAM34" s="497"/>
      <c r="RAN34" s="497"/>
      <c r="RAO34" s="497"/>
      <c r="RAP34" s="497"/>
      <c r="RAQ34" s="497"/>
      <c r="RAR34" s="497"/>
      <c r="RAS34" s="497"/>
      <c r="RAT34" s="497"/>
      <c r="RAU34" s="497"/>
      <c r="RAV34" s="497"/>
      <c r="RAW34" s="497"/>
      <c r="RAX34" s="497"/>
      <c r="RAY34" s="497"/>
      <c r="RAZ34" s="497"/>
      <c r="RBA34" s="497"/>
      <c r="RBB34" s="497"/>
      <c r="RBC34" s="497"/>
      <c r="RBD34" s="497"/>
      <c r="RBE34" s="497"/>
      <c r="RBF34" s="497"/>
      <c r="RBG34" s="497"/>
      <c r="RBH34" s="497"/>
      <c r="RBI34" s="497"/>
      <c r="RBJ34" s="497"/>
      <c r="RBK34" s="497"/>
      <c r="RBL34" s="497"/>
      <c r="RBM34" s="497"/>
      <c r="RBN34" s="497"/>
      <c r="RBO34" s="497"/>
      <c r="RBP34" s="497"/>
      <c r="RBQ34" s="497"/>
      <c r="RBR34" s="497"/>
      <c r="RBS34" s="497"/>
      <c r="RBT34" s="497"/>
      <c r="RBU34" s="497"/>
      <c r="RBV34" s="497"/>
      <c r="RBW34" s="497"/>
      <c r="RBX34" s="497"/>
      <c r="RBY34" s="497"/>
      <c r="RBZ34" s="497"/>
      <c r="RCA34" s="497"/>
      <c r="RCB34" s="497"/>
      <c r="RCC34" s="497"/>
      <c r="RCD34" s="497"/>
      <c r="RCE34" s="497"/>
      <c r="RCF34" s="497"/>
      <c r="RCG34" s="497"/>
      <c r="RCH34" s="497"/>
      <c r="RCI34" s="497"/>
      <c r="RCJ34" s="497"/>
      <c r="RCK34" s="497"/>
      <c r="RCL34" s="497"/>
      <c r="RCM34" s="497"/>
      <c r="RCN34" s="497"/>
      <c r="RCO34" s="497"/>
      <c r="RCP34" s="497"/>
      <c r="RCQ34" s="497"/>
      <c r="RCR34" s="497"/>
      <c r="RCS34" s="497"/>
      <c r="RCT34" s="497"/>
      <c r="RCU34" s="497"/>
      <c r="RCV34" s="497"/>
      <c r="RCW34" s="497"/>
      <c r="RCX34" s="497"/>
      <c r="RCY34" s="497"/>
      <c r="RCZ34" s="497"/>
      <c r="RDA34" s="497"/>
      <c r="RDB34" s="497"/>
      <c r="RDC34" s="497"/>
      <c r="RDD34" s="497"/>
      <c r="RDE34" s="497"/>
      <c r="RDF34" s="497"/>
      <c r="RDG34" s="497"/>
      <c r="RDH34" s="497"/>
      <c r="RDI34" s="497"/>
      <c r="RDJ34" s="497"/>
      <c r="RDK34" s="497"/>
      <c r="RDL34" s="497"/>
      <c r="RDM34" s="497"/>
      <c r="RDN34" s="497"/>
      <c r="RDO34" s="497"/>
      <c r="RDP34" s="497"/>
      <c r="RDQ34" s="497"/>
      <c r="RDR34" s="497"/>
      <c r="RDS34" s="497"/>
      <c r="RDT34" s="497"/>
      <c r="RDU34" s="497"/>
      <c r="RDV34" s="497"/>
      <c r="RDW34" s="497"/>
      <c r="RDX34" s="497"/>
      <c r="RDY34" s="497"/>
      <c r="RDZ34" s="497"/>
      <c r="REA34" s="497"/>
      <c r="REB34" s="497"/>
      <c r="REC34" s="497"/>
      <c r="RED34" s="497"/>
      <c r="REE34" s="497"/>
      <c r="REF34" s="497"/>
      <c r="REG34" s="497"/>
      <c r="REH34" s="497"/>
      <c r="REI34" s="497"/>
      <c r="REJ34" s="497"/>
      <c r="REK34" s="497"/>
      <c r="REL34" s="497"/>
      <c r="REM34" s="497"/>
      <c r="REN34" s="497"/>
      <c r="REO34" s="497"/>
      <c r="REP34" s="497"/>
      <c r="REQ34" s="497"/>
      <c r="RER34" s="497"/>
      <c r="RES34" s="497"/>
      <c r="RET34" s="497"/>
      <c r="REU34" s="497"/>
      <c r="REV34" s="497"/>
      <c r="REW34" s="497"/>
      <c r="REX34" s="497"/>
      <c r="REY34" s="497"/>
      <c r="REZ34" s="497"/>
      <c r="RFA34" s="497"/>
      <c r="RFB34" s="497"/>
      <c r="RFC34" s="497"/>
      <c r="RFD34" s="497"/>
      <c r="RFE34" s="497"/>
      <c r="RFF34" s="497"/>
      <c r="RFG34" s="497"/>
      <c r="RFH34" s="497"/>
      <c r="RFI34" s="497"/>
      <c r="RFJ34" s="497"/>
      <c r="RFK34" s="497"/>
      <c r="RFL34" s="497"/>
      <c r="RFM34" s="497"/>
      <c r="RFN34" s="497"/>
      <c r="RFO34" s="497"/>
      <c r="RFP34" s="497"/>
      <c r="RFQ34" s="497"/>
      <c r="RFR34" s="497"/>
      <c r="RFS34" s="497"/>
      <c r="RFT34" s="497"/>
      <c r="RFU34" s="497"/>
      <c r="RFV34" s="497"/>
      <c r="RFW34" s="497"/>
      <c r="RFX34" s="497"/>
      <c r="RFY34" s="497"/>
      <c r="RFZ34" s="497"/>
      <c r="RGA34" s="497"/>
      <c r="RGB34" s="497"/>
      <c r="RGC34" s="497"/>
      <c r="RGD34" s="497"/>
      <c r="RGE34" s="497"/>
      <c r="RGF34" s="497"/>
      <c r="RGG34" s="497"/>
      <c r="RGH34" s="497"/>
      <c r="RGI34" s="497"/>
      <c r="RGJ34" s="497"/>
      <c r="RGK34" s="497"/>
      <c r="RGL34" s="497"/>
      <c r="RGM34" s="497"/>
      <c r="RGN34" s="497"/>
      <c r="RGO34" s="497"/>
      <c r="RGP34" s="497"/>
      <c r="RGQ34" s="497"/>
      <c r="RGR34" s="497"/>
      <c r="RGS34" s="497"/>
      <c r="RGT34" s="497"/>
      <c r="RGU34" s="497"/>
      <c r="RGV34" s="497"/>
      <c r="RGW34" s="497"/>
      <c r="RGX34" s="497"/>
      <c r="RGY34" s="497"/>
      <c r="RGZ34" s="497"/>
      <c r="RHA34" s="497"/>
      <c r="RHB34" s="497"/>
      <c r="RHC34" s="497"/>
      <c r="RHD34" s="497"/>
      <c r="RHE34" s="497"/>
      <c r="RHF34" s="497"/>
      <c r="RHG34" s="497"/>
      <c r="RHH34" s="497"/>
      <c r="RHI34" s="497"/>
      <c r="RHJ34" s="497"/>
      <c r="RHK34" s="497"/>
      <c r="RHL34" s="497"/>
      <c r="RHM34" s="497"/>
      <c r="RHN34" s="497"/>
      <c r="RHO34" s="497"/>
      <c r="RHP34" s="497"/>
      <c r="RHQ34" s="497"/>
      <c r="RHR34" s="497"/>
      <c r="RHS34" s="497"/>
      <c r="RHT34" s="497"/>
      <c r="RHU34" s="497"/>
      <c r="RHV34" s="497"/>
      <c r="RHW34" s="497"/>
      <c r="RHX34" s="497"/>
      <c r="RHY34" s="497"/>
      <c r="RHZ34" s="497"/>
      <c r="RIA34" s="497"/>
      <c r="RIB34" s="497"/>
      <c r="RIC34" s="497"/>
      <c r="RID34" s="497"/>
      <c r="RIE34" s="497"/>
      <c r="RIF34" s="497"/>
      <c r="RIG34" s="497"/>
      <c r="RIH34" s="497"/>
      <c r="RII34" s="497"/>
      <c r="RIJ34" s="497"/>
      <c r="RIK34" s="497"/>
      <c r="RIL34" s="497"/>
      <c r="RIM34" s="497"/>
      <c r="RIN34" s="497"/>
      <c r="RIO34" s="497"/>
      <c r="RIP34" s="497"/>
      <c r="RIQ34" s="497"/>
      <c r="RIR34" s="497"/>
      <c r="RIS34" s="497"/>
      <c r="RIT34" s="497"/>
      <c r="RIU34" s="497"/>
      <c r="RIV34" s="497"/>
      <c r="RIW34" s="497"/>
      <c r="RIX34" s="497"/>
      <c r="RIY34" s="497"/>
      <c r="RIZ34" s="497"/>
      <c r="RJA34" s="497"/>
      <c r="RJB34" s="497"/>
      <c r="RJC34" s="497"/>
      <c r="RJD34" s="497"/>
      <c r="RJE34" s="497"/>
      <c r="RJF34" s="497"/>
      <c r="RJG34" s="497"/>
      <c r="RJH34" s="497"/>
      <c r="RJI34" s="497"/>
      <c r="RJJ34" s="497"/>
      <c r="RJK34" s="497"/>
      <c r="RJL34" s="497"/>
      <c r="RJM34" s="497"/>
      <c r="RJN34" s="497"/>
      <c r="RJO34" s="497"/>
      <c r="RJP34" s="497"/>
      <c r="RJQ34" s="497"/>
      <c r="RJR34" s="497"/>
      <c r="RJS34" s="497"/>
      <c r="RJT34" s="497"/>
      <c r="RJU34" s="497"/>
      <c r="RJV34" s="497"/>
      <c r="RJW34" s="497"/>
      <c r="RJX34" s="497"/>
      <c r="RJY34" s="497"/>
      <c r="RJZ34" s="497"/>
      <c r="RKA34" s="497"/>
      <c r="RKB34" s="497"/>
      <c r="RKC34" s="497"/>
      <c r="RKD34" s="497"/>
      <c r="RKE34" s="497"/>
      <c r="RKF34" s="497"/>
      <c r="RKG34" s="497"/>
      <c r="RKH34" s="497"/>
      <c r="RKI34" s="497"/>
      <c r="RKJ34" s="497"/>
      <c r="RKK34" s="497"/>
      <c r="RKL34" s="497"/>
      <c r="RKM34" s="497"/>
      <c r="RKN34" s="497"/>
      <c r="RKO34" s="497"/>
      <c r="RKP34" s="497"/>
      <c r="RKQ34" s="497"/>
      <c r="RKR34" s="497"/>
      <c r="RKS34" s="497"/>
      <c r="RKT34" s="497"/>
      <c r="RKU34" s="497"/>
      <c r="RKV34" s="497"/>
      <c r="RKW34" s="497"/>
      <c r="RKX34" s="497"/>
      <c r="RKY34" s="497"/>
      <c r="RKZ34" s="497"/>
      <c r="RLA34" s="497"/>
      <c r="RLB34" s="497"/>
      <c r="RLC34" s="497"/>
      <c r="RLD34" s="497"/>
      <c r="RLE34" s="497"/>
      <c r="RLF34" s="497"/>
      <c r="RLG34" s="497"/>
      <c r="RLH34" s="497"/>
      <c r="RLI34" s="497"/>
      <c r="RLJ34" s="497"/>
      <c r="RLK34" s="497"/>
      <c r="RLL34" s="497"/>
      <c r="RLM34" s="497"/>
      <c r="RLN34" s="497"/>
      <c r="RLO34" s="497"/>
      <c r="RLP34" s="497"/>
      <c r="RLQ34" s="497"/>
      <c r="RLR34" s="497"/>
      <c r="RLS34" s="497"/>
      <c r="RLT34" s="497"/>
      <c r="RLU34" s="497"/>
      <c r="RLV34" s="497"/>
      <c r="RLW34" s="497"/>
      <c r="RLX34" s="497"/>
      <c r="RLY34" s="497"/>
      <c r="RLZ34" s="497"/>
      <c r="RMA34" s="497"/>
      <c r="RMB34" s="497"/>
      <c r="RMC34" s="497"/>
      <c r="RMD34" s="497"/>
      <c r="RME34" s="497"/>
      <c r="RMF34" s="497"/>
      <c r="RMG34" s="497"/>
      <c r="RMH34" s="497"/>
      <c r="RMI34" s="497"/>
      <c r="RMJ34" s="497"/>
      <c r="RMK34" s="497"/>
      <c r="RML34" s="497"/>
      <c r="RMM34" s="497"/>
      <c r="RMN34" s="497"/>
      <c r="RMO34" s="497"/>
      <c r="RMP34" s="497"/>
      <c r="RMQ34" s="497"/>
      <c r="RMR34" s="497"/>
      <c r="RMS34" s="497"/>
      <c r="RMT34" s="497"/>
      <c r="RMU34" s="497"/>
      <c r="RMV34" s="497"/>
      <c r="RMW34" s="497"/>
      <c r="RMX34" s="497"/>
      <c r="RMY34" s="497"/>
      <c r="RMZ34" s="497"/>
      <c r="RNA34" s="497"/>
      <c r="RNB34" s="497"/>
      <c r="RNC34" s="497"/>
      <c r="RND34" s="497"/>
      <c r="RNE34" s="497"/>
      <c r="RNF34" s="497"/>
      <c r="RNG34" s="497"/>
      <c r="RNH34" s="497"/>
      <c r="RNI34" s="497"/>
      <c r="RNJ34" s="497"/>
      <c r="RNK34" s="497"/>
      <c r="RNL34" s="497"/>
      <c r="RNM34" s="497"/>
      <c r="RNN34" s="497"/>
      <c r="RNO34" s="497"/>
      <c r="RNP34" s="497"/>
      <c r="RNQ34" s="497"/>
      <c r="RNR34" s="497"/>
      <c r="RNS34" s="497"/>
      <c r="RNT34" s="497"/>
      <c r="RNU34" s="497"/>
      <c r="RNV34" s="497"/>
      <c r="RNW34" s="497"/>
      <c r="RNX34" s="497"/>
      <c r="RNY34" s="497"/>
      <c r="RNZ34" s="497"/>
      <c r="ROA34" s="497"/>
      <c r="ROB34" s="497"/>
      <c r="ROC34" s="497"/>
      <c r="ROD34" s="497"/>
      <c r="ROE34" s="497"/>
      <c r="ROF34" s="497"/>
      <c r="ROG34" s="497"/>
      <c r="ROH34" s="497"/>
      <c r="ROI34" s="497"/>
      <c r="ROJ34" s="497"/>
      <c r="ROK34" s="497"/>
      <c r="ROL34" s="497"/>
      <c r="ROM34" s="497"/>
      <c r="RON34" s="497"/>
      <c r="ROO34" s="497"/>
      <c r="ROP34" s="497"/>
      <c r="ROQ34" s="497"/>
      <c r="ROR34" s="497"/>
      <c r="ROS34" s="497"/>
      <c r="ROT34" s="497"/>
      <c r="ROU34" s="497"/>
      <c r="ROV34" s="497"/>
      <c r="ROW34" s="497"/>
      <c r="ROX34" s="497"/>
      <c r="ROY34" s="497"/>
      <c r="ROZ34" s="497"/>
      <c r="RPA34" s="497"/>
      <c r="RPB34" s="497"/>
      <c r="RPC34" s="497"/>
      <c r="RPD34" s="497"/>
      <c r="RPE34" s="497"/>
      <c r="RPF34" s="497"/>
      <c r="RPG34" s="497"/>
      <c r="RPH34" s="497"/>
      <c r="RPI34" s="497"/>
      <c r="RPJ34" s="497"/>
      <c r="RPK34" s="497"/>
      <c r="RPL34" s="497"/>
      <c r="RPM34" s="497"/>
      <c r="RPN34" s="497"/>
      <c r="RPO34" s="497"/>
      <c r="RPP34" s="497"/>
      <c r="RPQ34" s="497"/>
      <c r="RPR34" s="497"/>
      <c r="RPS34" s="497"/>
      <c r="RPT34" s="497"/>
      <c r="RPU34" s="497"/>
      <c r="RPV34" s="497"/>
      <c r="RPW34" s="497"/>
      <c r="RPX34" s="497"/>
      <c r="RPY34" s="497"/>
      <c r="RPZ34" s="497"/>
      <c r="RQA34" s="497"/>
      <c r="RQB34" s="497"/>
      <c r="RQC34" s="497"/>
      <c r="RQD34" s="497"/>
      <c r="RQE34" s="497"/>
      <c r="RQF34" s="497"/>
      <c r="RQG34" s="497"/>
      <c r="RQH34" s="497"/>
      <c r="RQI34" s="497"/>
      <c r="RQJ34" s="497"/>
      <c r="RQK34" s="497"/>
      <c r="RQL34" s="497"/>
      <c r="RQM34" s="497"/>
      <c r="RQN34" s="497"/>
      <c r="RQO34" s="497"/>
      <c r="RQP34" s="497"/>
      <c r="RQQ34" s="497"/>
      <c r="RQR34" s="497"/>
      <c r="RQS34" s="497"/>
      <c r="RQT34" s="497"/>
      <c r="RQU34" s="497"/>
      <c r="RQV34" s="497"/>
      <c r="RQW34" s="497"/>
      <c r="RQX34" s="497"/>
      <c r="RQY34" s="497"/>
      <c r="RQZ34" s="497"/>
      <c r="RRA34" s="497"/>
      <c r="RRB34" s="497"/>
      <c r="RRC34" s="497"/>
      <c r="RRD34" s="497"/>
      <c r="RRE34" s="497"/>
      <c r="RRF34" s="497"/>
      <c r="RRG34" s="497"/>
      <c r="RRH34" s="497"/>
      <c r="RRI34" s="497"/>
      <c r="RRJ34" s="497"/>
      <c r="RRK34" s="497"/>
      <c r="RRL34" s="497"/>
      <c r="RRM34" s="497"/>
      <c r="RRN34" s="497"/>
      <c r="RRO34" s="497"/>
      <c r="RRP34" s="497"/>
      <c r="RRQ34" s="497"/>
      <c r="RRR34" s="497"/>
      <c r="RRS34" s="497"/>
      <c r="RRT34" s="497"/>
      <c r="RRU34" s="497"/>
      <c r="RRV34" s="497"/>
      <c r="RRW34" s="497"/>
      <c r="RRX34" s="497"/>
      <c r="RRY34" s="497"/>
      <c r="RRZ34" s="497"/>
      <c r="RSA34" s="497"/>
      <c r="RSB34" s="497"/>
      <c r="RSC34" s="497"/>
      <c r="RSD34" s="497"/>
      <c r="RSE34" s="497"/>
      <c r="RSF34" s="497"/>
      <c r="RSG34" s="497"/>
      <c r="RSH34" s="497"/>
      <c r="RSI34" s="497"/>
      <c r="RSJ34" s="497"/>
      <c r="RSK34" s="497"/>
      <c r="RSL34" s="497"/>
      <c r="RSM34" s="497"/>
      <c r="RSN34" s="497"/>
      <c r="RSO34" s="497"/>
      <c r="RSP34" s="497"/>
      <c r="RSQ34" s="497"/>
      <c r="RSR34" s="497"/>
      <c r="RSS34" s="497"/>
      <c r="RST34" s="497"/>
      <c r="RSU34" s="497"/>
      <c r="RSV34" s="497"/>
      <c r="RSW34" s="497"/>
      <c r="RSX34" s="497"/>
      <c r="RSY34" s="497"/>
      <c r="RSZ34" s="497"/>
      <c r="RTA34" s="497"/>
      <c r="RTB34" s="497"/>
      <c r="RTC34" s="497"/>
      <c r="RTD34" s="497"/>
      <c r="RTE34" s="497"/>
      <c r="RTF34" s="497"/>
      <c r="RTG34" s="497"/>
      <c r="RTH34" s="497"/>
      <c r="RTI34" s="497"/>
      <c r="RTJ34" s="497"/>
      <c r="RTK34" s="497"/>
      <c r="RTL34" s="497"/>
      <c r="RTM34" s="497"/>
      <c r="RTN34" s="497"/>
      <c r="RTO34" s="497"/>
      <c r="RTP34" s="497"/>
      <c r="RTQ34" s="497"/>
      <c r="RTR34" s="497"/>
      <c r="RTS34" s="497"/>
      <c r="RTT34" s="497"/>
      <c r="RTU34" s="497"/>
      <c r="RTV34" s="497"/>
      <c r="RTW34" s="497"/>
      <c r="RTX34" s="497"/>
      <c r="RTY34" s="497"/>
      <c r="RTZ34" s="497"/>
      <c r="RUA34" s="497"/>
      <c r="RUB34" s="497"/>
      <c r="RUC34" s="497"/>
      <c r="RUD34" s="497"/>
      <c r="RUE34" s="497"/>
      <c r="RUF34" s="497"/>
      <c r="RUG34" s="497"/>
      <c r="RUH34" s="497"/>
      <c r="RUI34" s="497"/>
      <c r="RUJ34" s="497"/>
      <c r="RUK34" s="497"/>
      <c r="RUL34" s="497"/>
      <c r="RUM34" s="497"/>
      <c r="RUN34" s="497"/>
      <c r="RUO34" s="497"/>
      <c r="RUP34" s="497"/>
      <c r="RUQ34" s="497"/>
      <c r="RUR34" s="497"/>
      <c r="RUS34" s="497"/>
      <c r="RUT34" s="497"/>
      <c r="RUU34" s="497"/>
      <c r="RUV34" s="497"/>
      <c r="RUW34" s="497"/>
      <c r="RUX34" s="497"/>
      <c r="RUY34" s="497"/>
      <c r="RUZ34" s="497"/>
      <c r="RVA34" s="497"/>
      <c r="RVB34" s="497"/>
      <c r="RVC34" s="497"/>
      <c r="RVD34" s="497"/>
      <c r="RVE34" s="497"/>
      <c r="RVF34" s="497"/>
      <c r="RVG34" s="497"/>
      <c r="RVH34" s="497"/>
      <c r="RVI34" s="497"/>
      <c r="RVJ34" s="497"/>
      <c r="RVK34" s="497"/>
      <c r="RVL34" s="497"/>
      <c r="RVM34" s="497"/>
      <c r="RVN34" s="497"/>
      <c r="RVO34" s="497"/>
      <c r="RVP34" s="497"/>
      <c r="RVQ34" s="497"/>
      <c r="RVR34" s="497"/>
      <c r="RVS34" s="497"/>
      <c r="RVT34" s="497"/>
      <c r="RVU34" s="497"/>
      <c r="RVV34" s="497"/>
      <c r="RVW34" s="497"/>
      <c r="RVX34" s="497"/>
      <c r="RVY34" s="497"/>
      <c r="RVZ34" s="497"/>
      <c r="RWA34" s="497"/>
      <c r="RWB34" s="497"/>
      <c r="RWC34" s="497"/>
      <c r="RWD34" s="497"/>
      <c r="RWE34" s="497"/>
      <c r="RWF34" s="497"/>
      <c r="RWG34" s="497"/>
      <c r="RWH34" s="497"/>
      <c r="RWI34" s="497"/>
      <c r="RWJ34" s="497"/>
      <c r="RWK34" s="497"/>
      <c r="RWL34" s="497"/>
      <c r="RWM34" s="497"/>
      <c r="RWN34" s="497"/>
      <c r="RWO34" s="497"/>
      <c r="RWP34" s="497"/>
      <c r="RWQ34" s="497"/>
      <c r="RWR34" s="497"/>
      <c r="RWS34" s="497"/>
      <c r="RWT34" s="497"/>
      <c r="RWU34" s="497"/>
      <c r="RWV34" s="497"/>
      <c r="RWW34" s="497"/>
      <c r="RWX34" s="497"/>
      <c r="RWY34" s="497"/>
      <c r="RWZ34" s="497"/>
      <c r="RXA34" s="497"/>
      <c r="RXB34" s="497"/>
      <c r="RXC34" s="497"/>
      <c r="RXD34" s="497"/>
      <c r="RXE34" s="497"/>
      <c r="RXF34" s="497"/>
      <c r="RXG34" s="497"/>
      <c r="RXH34" s="497"/>
      <c r="RXI34" s="497"/>
      <c r="RXJ34" s="497"/>
      <c r="RXK34" s="497"/>
      <c r="RXL34" s="497"/>
      <c r="RXM34" s="497"/>
      <c r="RXN34" s="497"/>
      <c r="RXO34" s="497"/>
      <c r="RXP34" s="497"/>
      <c r="RXQ34" s="497"/>
      <c r="RXR34" s="497"/>
      <c r="RXS34" s="497"/>
      <c r="RXT34" s="497"/>
      <c r="RXU34" s="497"/>
      <c r="RXV34" s="497"/>
      <c r="RXW34" s="497"/>
      <c r="RXX34" s="497"/>
      <c r="RXY34" s="497"/>
      <c r="RXZ34" s="497"/>
      <c r="RYA34" s="497"/>
      <c r="RYB34" s="497"/>
      <c r="RYC34" s="497"/>
      <c r="RYD34" s="497"/>
      <c r="RYE34" s="497"/>
      <c r="RYF34" s="497"/>
      <c r="RYG34" s="497"/>
      <c r="RYH34" s="497"/>
      <c r="RYI34" s="497"/>
      <c r="RYJ34" s="497"/>
      <c r="RYK34" s="497"/>
      <c r="RYL34" s="497"/>
      <c r="RYM34" s="497"/>
      <c r="RYN34" s="497"/>
      <c r="RYO34" s="497"/>
      <c r="RYP34" s="497"/>
      <c r="RYQ34" s="497"/>
      <c r="RYR34" s="497"/>
      <c r="RYS34" s="497"/>
      <c r="RYT34" s="497"/>
      <c r="RYU34" s="497"/>
      <c r="RYV34" s="497"/>
      <c r="RYW34" s="497"/>
      <c r="RYX34" s="497"/>
      <c r="RYY34" s="497"/>
      <c r="RYZ34" s="497"/>
      <c r="RZA34" s="497"/>
      <c r="RZB34" s="497"/>
      <c r="RZC34" s="497"/>
      <c r="RZD34" s="497"/>
      <c r="RZE34" s="497"/>
      <c r="RZF34" s="497"/>
      <c r="RZG34" s="497"/>
      <c r="RZH34" s="497"/>
      <c r="RZI34" s="497"/>
      <c r="RZJ34" s="497"/>
      <c r="RZK34" s="497"/>
      <c r="RZL34" s="497"/>
      <c r="RZM34" s="497"/>
      <c r="RZN34" s="497"/>
      <c r="RZO34" s="497"/>
      <c r="RZP34" s="497"/>
      <c r="RZQ34" s="497"/>
      <c r="RZR34" s="497"/>
      <c r="RZS34" s="497"/>
      <c r="RZT34" s="497"/>
      <c r="RZU34" s="497"/>
      <c r="RZV34" s="497"/>
      <c r="RZW34" s="497"/>
      <c r="RZX34" s="497"/>
      <c r="RZY34" s="497"/>
      <c r="RZZ34" s="497"/>
      <c r="SAA34" s="497"/>
      <c r="SAB34" s="497"/>
      <c r="SAC34" s="497"/>
      <c r="SAD34" s="497"/>
      <c r="SAE34" s="497"/>
      <c r="SAF34" s="497"/>
      <c r="SAG34" s="497"/>
      <c r="SAH34" s="497"/>
      <c r="SAI34" s="497"/>
      <c r="SAJ34" s="497"/>
      <c r="SAK34" s="497"/>
      <c r="SAL34" s="497"/>
      <c r="SAM34" s="497"/>
      <c r="SAN34" s="497"/>
      <c r="SAO34" s="497"/>
      <c r="SAP34" s="497"/>
      <c r="SAQ34" s="497"/>
      <c r="SAR34" s="497"/>
      <c r="SAS34" s="497"/>
      <c r="SAT34" s="497"/>
      <c r="SAU34" s="497"/>
      <c r="SAV34" s="497"/>
      <c r="SAW34" s="497"/>
      <c r="SAX34" s="497"/>
      <c r="SAY34" s="497"/>
      <c r="SAZ34" s="497"/>
      <c r="SBA34" s="497"/>
      <c r="SBB34" s="497"/>
      <c r="SBC34" s="497"/>
      <c r="SBD34" s="497"/>
      <c r="SBE34" s="497"/>
      <c r="SBF34" s="497"/>
      <c r="SBG34" s="497"/>
      <c r="SBH34" s="497"/>
      <c r="SBI34" s="497"/>
      <c r="SBJ34" s="497"/>
      <c r="SBK34" s="497"/>
      <c r="SBL34" s="497"/>
      <c r="SBM34" s="497"/>
      <c r="SBN34" s="497"/>
      <c r="SBO34" s="497"/>
      <c r="SBP34" s="497"/>
      <c r="SBQ34" s="497"/>
      <c r="SBR34" s="497"/>
      <c r="SBS34" s="497"/>
      <c r="SBT34" s="497"/>
      <c r="SBU34" s="497"/>
      <c r="SBV34" s="497"/>
      <c r="SBW34" s="497"/>
      <c r="SBX34" s="497"/>
      <c r="SBY34" s="497"/>
      <c r="SBZ34" s="497"/>
      <c r="SCA34" s="497"/>
      <c r="SCB34" s="497"/>
      <c r="SCC34" s="497"/>
      <c r="SCD34" s="497"/>
      <c r="SCE34" s="497"/>
      <c r="SCF34" s="497"/>
      <c r="SCG34" s="497"/>
      <c r="SCH34" s="497"/>
      <c r="SCI34" s="497"/>
      <c r="SCJ34" s="497"/>
      <c r="SCK34" s="497"/>
      <c r="SCL34" s="497"/>
      <c r="SCM34" s="497"/>
      <c r="SCN34" s="497"/>
      <c r="SCO34" s="497"/>
      <c r="SCP34" s="497"/>
      <c r="SCQ34" s="497"/>
      <c r="SCR34" s="497"/>
      <c r="SCS34" s="497"/>
      <c r="SCT34" s="497"/>
      <c r="SCU34" s="497"/>
      <c r="SCV34" s="497"/>
      <c r="SCW34" s="497"/>
      <c r="SCX34" s="497"/>
      <c r="SCY34" s="497"/>
      <c r="SCZ34" s="497"/>
      <c r="SDA34" s="497"/>
      <c r="SDB34" s="497"/>
      <c r="SDC34" s="497"/>
      <c r="SDD34" s="497"/>
      <c r="SDE34" s="497"/>
      <c r="SDF34" s="497"/>
      <c r="SDG34" s="497"/>
      <c r="SDH34" s="497"/>
      <c r="SDI34" s="497"/>
      <c r="SDJ34" s="497"/>
      <c r="SDK34" s="497"/>
      <c r="SDL34" s="497"/>
      <c r="SDM34" s="497"/>
      <c r="SDN34" s="497"/>
      <c r="SDO34" s="497"/>
      <c r="SDP34" s="497"/>
      <c r="SDQ34" s="497"/>
      <c r="SDR34" s="497"/>
      <c r="SDS34" s="497"/>
      <c r="SDT34" s="497"/>
      <c r="SDU34" s="497"/>
      <c r="SDV34" s="497"/>
      <c r="SDW34" s="497"/>
      <c r="SDX34" s="497"/>
      <c r="SDY34" s="497"/>
      <c r="SDZ34" s="497"/>
      <c r="SEA34" s="497"/>
      <c r="SEB34" s="497"/>
      <c r="SEC34" s="497"/>
      <c r="SED34" s="497"/>
      <c r="SEE34" s="497"/>
      <c r="SEF34" s="497"/>
      <c r="SEG34" s="497"/>
      <c r="SEH34" s="497"/>
      <c r="SEI34" s="497"/>
      <c r="SEJ34" s="497"/>
      <c r="SEK34" s="497"/>
      <c r="SEL34" s="497"/>
      <c r="SEM34" s="497"/>
      <c r="SEN34" s="497"/>
      <c r="SEO34" s="497"/>
      <c r="SEP34" s="497"/>
      <c r="SEQ34" s="497"/>
      <c r="SER34" s="497"/>
      <c r="SES34" s="497"/>
      <c r="SET34" s="497"/>
      <c r="SEU34" s="497"/>
      <c r="SEV34" s="497"/>
      <c r="SEW34" s="497"/>
      <c r="SEX34" s="497"/>
      <c r="SEY34" s="497"/>
      <c r="SEZ34" s="497"/>
      <c r="SFA34" s="497"/>
      <c r="SFB34" s="497"/>
      <c r="SFC34" s="497"/>
      <c r="SFD34" s="497"/>
      <c r="SFE34" s="497"/>
      <c r="SFF34" s="497"/>
      <c r="SFG34" s="497"/>
      <c r="SFH34" s="497"/>
      <c r="SFI34" s="497"/>
      <c r="SFJ34" s="497"/>
      <c r="SFK34" s="497"/>
      <c r="SFL34" s="497"/>
      <c r="SFM34" s="497"/>
      <c r="SFN34" s="497"/>
      <c r="SFO34" s="497"/>
      <c r="SFP34" s="497"/>
      <c r="SFQ34" s="497"/>
      <c r="SFR34" s="497"/>
      <c r="SFS34" s="497"/>
      <c r="SFT34" s="497"/>
      <c r="SFU34" s="497"/>
      <c r="SFV34" s="497"/>
      <c r="SFW34" s="497"/>
      <c r="SFX34" s="497"/>
      <c r="SFY34" s="497"/>
      <c r="SFZ34" s="497"/>
      <c r="SGA34" s="497"/>
      <c r="SGB34" s="497"/>
      <c r="SGC34" s="497"/>
      <c r="SGD34" s="497"/>
      <c r="SGE34" s="497"/>
      <c r="SGF34" s="497"/>
      <c r="SGG34" s="497"/>
      <c r="SGH34" s="497"/>
      <c r="SGI34" s="497"/>
      <c r="SGJ34" s="497"/>
      <c r="SGK34" s="497"/>
      <c r="SGL34" s="497"/>
      <c r="SGM34" s="497"/>
      <c r="SGN34" s="497"/>
      <c r="SGO34" s="497"/>
      <c r="SGP34" s="497"/>
      <c r="SGQ34" s="497"/>
      <c r="SGR34" s="497"/>
      <c r="SGS34" s="497"/>
      <c r="SGT34" s="497"/>
      <c r="SGU34" s="497"/>
      <c r="SGV34" s="497"/>
      <c r="SGW34" s="497"/>
      <c r="SGX34" s="497"/>
      <c r="SGY34" s="497"/>
      <c r="SGZ34" s="497"/>
      <c r="SHA34" s="497"/>
      <c r="SHB34" s="497"/>
      <c r="SHC34" s="497"/>
      <c r="SHD34" s="497"/>
      <c r="SHE34" s="497"/>
      <c r="SHF34" s="497"/>
      <c r="SHG34" s="497"/>
      <c r="SHH34" s="497"/>
      <c r="SHI34" s="497"/>
      <c r="SHJ34" s="497"/>
      <c r="SHK34" s="497"/>
      <c r="SHL34" s="497"/>
      <c r="SHM34" s="497"/>
      <c r="SHN34" s="497"/>
      <c r="SHO34" s="497"/>
      <c r="SHP34" s="497"/>
      <c r="SHQ34" s="497"/>
      <c r="SHR34" s="497"/>
      <c r="SHS34" s="497"/>
      <c r="SHT34" s="497"/>
      <c r="SHU34" s="497"/>
      <c r="SHV34" s="497"/>
      <c r="SHW34" s="497"/>
      <c r="SHX34" s="497"/>
      <c r="SHY34" s="497"/>
      <c r="SHZ34" s="497"/>
      <c r="SIA34" s="497"/>
      <c r="SIB34" s="497"/>
      <c r="SIC34" s="497"/>
      <c r="SID34" s="497"/>
      <c r="SIE34" s="497"/>
      <c r="SIF34" s="497"/>
      <c r="SIG34" s="497"/>
      <c r="SIH34" s="497"/>
      <c r="SII34" s="497"/>
      <c r="SIJ34" s="497"/>
      <c r="SIK34" s="497"/>
      <c r="SIL34" s="497"/>
      <c r="SIM34" s="497"/>
      <c r="SIN34" s="497"/>
      <c r="SIO34" s="497"/>
      <c r="SIP34" s="497"/>
      <c r="SIQ34" s="497"/>
      <c r="SIR34" s="497"/>
      <c r="SIS34" s="497"/>
      <c r="SIT34" s="497"/>
      <c r="SIU34" s="497"/>
      <c r="SIV34" s="497"/>
      <c r="SIW34" s="497"/>
      <c r="SIX34" s="497"/>
      <c r="SIY34" s="497"/>
      <c r="SIZ34" s="497"/>
      <c r="SJA34" s="497"/>
      <c r="SJB34" s="497"/>
      <c r="SJC34" s="497"/>
      <c r="SJD34" s="497"/>
      <c r="SJE34" s="497"/>
      <c r="SJF34" s="497"/>
      <c r="SJG34" s="497"/>
      <c r="SJH34" s="497"/>
      <c r="SJI34" s="497"/>
      <c r="SJJ34" s="497"/>
      <c r="SJK34" s="497"/>
      <c r="SJL34" s="497"/>
      <c r="SJM34" s="497"/>
      <c r="SJN34" s="497"/>
      <c r="SJO34" s="497"/>
      <c r="SJP34" s="497"/>
      <c r="SJQ34" s="497"/>
      <c r="SJR34" s="497"/>
      <c r="SJS34" s="497"/>
      <c r="SJT34" s="497"/>
      <c r="SJU34" s="497"/>
      <c r="SJV34" s="497"/>
      <c r="SJW34" s="497"/>
      <c r="SJX34" s="497"/>
      <c r="SJY34" s="497"/>
      <c r="SJZ34" s="497"/>
      <c r="SKA34" s="497"/>
      <c r="SKB34" s="497"/>
      <c r="SKC34" s="497"/>
      <c r="SKD34" s="497"/>
      <c r="SKE34" s="497"/>
      <c r="SKF34" s="497"/>
      <c r="SKG34" s="497"/>
      <c r="SKH34" s="497"/>
      <c r="SKI34" s="497"/>
      <c r="SKJ34" s="497"/>
      <c r="SKK34" s="497"/>
      <c r="SKL34" s="497"/>
      <c r="SKM34" s="497"/>
      <c r="SKN34" s="497"/>
      <c r="SKO34" s="497"/>
      <c r="SKP34" s="497"/>
      <c r="SKQ34" s="497"/>
      <c r="SKR34" s="497"/>
      <c r="SKS34" s="497"/>
      <c r="SKT34" s="497"/>
      <c r="SKU34" s="497"/>
      <c r="SKV34" s="497"/>
      <c r="SKW34" s="497"/>
      <c r="SKX34" s="497"/>
      <c r="SKY34" s="497"/>
      <c r="SKZ34" s="497"/>
      <c r="SLA34" s="497"/>
      <c r="SLB34" s="497"/>
      <c r="SLC34" s="497"/>
      <c r="SLD34" s="497"/>
      <c r="SLE34" s="497"/>
      <c r="SLF34" s="497"/>
      <c r="SLG34" s="497"/>
      <c r="SLH34" s="497"/>
      <c r="SLI34" s="497"/>
      <c r="SLJ34" s="497"/>
      <c r="SLK34" s="497"/>
      <c r="SLL34" s="497"/>
      <c r="SLM34" s="497"/>
      <c r="SLN34" s="497"/>
      <c r="SLO34" s="497"/>
      <c r="SLP34" s="497"/>
      <c r="SLQ34" s="497"/>
      <c r="SLR34" s="497"/>
      <c r="SLS34" s="497"/>
      <c r="SLT34" s="497"/>
      <c r="SLU34" s="497"/>
      <c r="SLV34" s="497"/>
      <c r="SLW34" s="497"/>
      <c r="SLX34" s="497"/>
      <c r="SLY34" s="497"/>
      <c r="SLZ34" s="497"/>
      <c r="SMA34" s="497"/>
      <c r="SMB34" s="497"/>
      <c r="SMC34" s="497"/>
      <c r="SMD34" s="497"/>
      <c r="SME34" s="497"/>
      <c r="SMF34" s="497"/>
      <c r="SMG34" s="497"/>
      <c r="SMH34" s="497"/>
      <c r="SMI34" s="497"/>
      <c r="SMJ34" s="497"/>
      <c r="SMK34" s="497"/>
      <c r="SML34" s="497"/>
      <c r="SMM34" s="497"/>
      <c r="SMN34" s="497"/>
      <c r="SMO34" s="497"/>
      <c r="SMP34" s="497"/>
      <c r="SMQ34" s="497"/>
      <c r="SMR34" s="497"/>
      <c r="SMS34" s="497"/>
      <c r="SMT34" s="497"/>
      <c r="SMU34" s="497"/>
      <c r="SMV34" s="497"/>
      <c r="SMW34" s="497"/>
      <c r="SMX34" s="497"/>
      <c r="SMY34" s="497"/>
      <c r="SMZ34" s="497"/>
      <c r="SNA34" s="497"/>
      <c r="SNB34" s="497"/>
      <c r="SNC34" s="497"/>
      <c r="SND34" s="497"/>
      <c r="SNE34" s="497"/>
      <c r="SNF34" s="497"/>
      <c r="SNG34" s="497"/>
      <c r="SNH34" s="497"/>
      <c r="SNI34" s="497"/>
      <c r="SNJ34" s="497"/>
      <c r="SNK34" s="497"/>
      <c r="SNL34" s="497"/>
      <c r="SNM34" s="497"/>
      <c r="SNN34" s="497"/>
      <c r="SNO34" s="497"/>
      <c r="SNP34" s="497"/>
      <c r="SNQ34" s="497"/>
      <c r="SNR34" s="497"/>
      <c r="SNS34" s="497"/>
      <c r="SNT34" s="497"/>
      <c r="SNU34" s="497"/>
      <c r="SNV34" s="497"/>
      <c r="SNW34" s="497"/>
      <c r="SNX34" s="497"/>
      <c r="SNY34" s="497"/>
      <c r="SNZ34" s="497"/>
      <c r="SOA34" s="497"/>
      <c r="SOB34" s="497"/>
      <c r="SOC34" s="497"/>
      <c r="SOD34" s="497"/>
      <c r="SOE34" s="497"/>
      <c r="SOF34" s="497"/>
      <c r="SOG34" s="497"/>
      <c r="SOH34" s="497"/>
      <c r="SOI34" s="497"/>
      <c r="SOJ34" s="497"/>
      <c r="SOK34" s="497"/>
      <c r="SOL34" s="497"/>
      <c r="SOM34" s="497"/>
      <c r="SON34" s="497"/>
      <c r="SOO34" s="497"/>
      <c r="SOP34" s="497"/>
      <c r="SOQ34" s="497"/>
      <c r="SOR34" s="497"/>
      <c r="SOS34" s="497"/>
      <c r="SOT34" s="497"/>
      <c r="SOU34" s="497"/>
      <c r="SOV34" s="497"/>
      <c r="SOW34" s="497"/>
      <c r="SOX34" s="497"/>
      <c r="SOY34" s="497"/>
      <c r="SOZ34" s="497"/>
      <c r="SPA34" s="497"/>
      <c r="SPB34" s="497"/>
      <c r="SPC34" s="497"/>
      <c r="SPD34" s="497"/>
      <c r="SPE34" s="497"/>
      <c r="SPF34" s="497"/>
      <c r="SPG34" s="497"/>
      <c r="SPH34" s="497"/>
      <c r="SPI34" s="497"/>
      <c r="SPJ34" s="497"/>
      <c r="SPK34" s="497"/>
      <c r="SPL34" s="497"/>
      <c r="SPM34" s="497"/>
      <c r="SPN34" s="497"/>
      <c r="SPO34" s="497"/>
      <c r="SPP34" s="497"/>
      <c r="SPQ34" s="497"/>
      <c r="SPR34" s="497"/>
      <c r="SPS34" s="497"/>
      <c r="SPT34" s="497"/>
      <c r="SPU34" s="497"/>
      <c r="SPV34" s="497"/>
      <c r="SPW34" s="497"/>
      <c r="SPX34" s="497"/>
      <c r="SPY34" s="497"/>
      <c r="SPZ34" s="497"/>
      <c r="SQA34" s="497"/>
      <c r="SQB34" s="497"/>
      <c r="SQC34" s="497"/>
      <c r="SQD34" s="497"/>
      <c r="SQE34" s="497"/>
      <c r="SQF34" s="497"/>
      <c r="SQG34" s="497"/>
      <c r="SQH34" s="497"/>
      <c r="SQI34" s="497"/>
      <c r="SQJ34" s="497"/>
      <c r="SQK34" s="497"/>
      <c r="SQL34" s="497"/>
      <c r="SQM34" s="497"/>
      <c r="SQN34" s="497"/>
      <c r="SQO34" s="497"/>
      <c r="SQP34" s="497"/>
      <c r="SQQ34" s="497"/>
      <c r="SQR34" s="497"/>
      <c r="SQS34" s="497"/>
      <c r="SQT34" s="497"/>
      <c r="SQU34" s="497"/>
      <c r="SQV34" s="497"/>
      <c r="SQW34" s="497"/>
      <c r="SQX34" s="497"/>
      <c r="SQY34" s="497"/>
      <c r="SQZ34" s="497"/>
      <c r="SRA34" s="497"/>
      <c r="SRB34" s="497"/>
      <c r="SRC34" s="497"/>
      <c r="SRD34" s="497"/>
      <c r="SRE34" s="497"/>
      <c r="SRF34" s="497"/>
      <c r="SRG34" s="497"/>
      <c r="SRH34" s="497"/>
      <c r="SRI34" s="497"/>
      <c r="SRJ34" s="497"/>
      <c r="SRK34" s="497"/>
      <c r="SRL34" s="497"/>
      <c r="SRM34" s="497"/>
      <c r="SRN34" s="497"/>
      <c r="SRO34" s="497"/>
      <c r="SRP34" s="497"/>
      <c r="SRQ34" s="497"/>
      <c r="SRR34" s="497"/>
      <c r="SRS34" s="497"/>
      <c r="SRT34" s="497"/>
      <c r="SRU34" s="497"/>
      <c r="SRV34" s="497"/>
      <c r="SRW34" s="497"/>
      <c r="SRX34" s="497"/>
      <c r="SRY34" s="497"/>
      <c r="SRZ34" s="497"/>
      <c r="SSA34" s="497"/>
      <c r="SSB34" s="497"/>
      <c r="SSC34" s="497"/>
      <c r="SSD34" s="497"/>
      <c r="SSE34" s="497"/>
      <c r="SSF34" s="497"/>
      <c r="SSG34" s="497"/>
      <c r="SSH34" s="497"/>
      <c r="SSI34" s="497"/>
      <c r="SSJ34" s="497"/>
      <c r="SSK34" s="497"/>
      <c r="SSL34" s="497"/>
      <c r="SSM34" s="497"/>
      <c r="SSN34" s="497"/>
      <c r="SSO34" s="497"/>
      <c r="SSP34" s="497"/>
      <c r="SSQ34" s="497"/>
      <c r="SSR34" s="497"/>
      <c r="SSS34" s="497"/>
      <c r="SST34" s="497"/>
      <c r="SSU34" s="497"/>
      <c r="SSV34" s="497"/>
      <c r="SSW34" s="497"/>
      <c r="SSX34" s="497"/>
      <c r="SSY34" s="497"/>
      <c r="SSZ34" s="497"/>
      <c r="STA34" s="497"/>
      <c r="STB34" s="497"/>
      <c r="STC34" s="497"/>
      <c r="STD34" s="497"/>
      <c r="STE34" s="497"/>
      <c r="STF34" s="497"/>
      <c r="STG34" s="497"/>
      <c r="STH34" s="497"/>
      <c r="STI34" s="497"/>
      <c r="STJ34" s="497"/>
      <c r="STK34" s="497"/>
      <c r="STL34" s="497"/>
      <c r="STM34" s="497"/>
      <c r="STN34" s="497"/>
      <c r="STO34" s="497"/>
      <c r="STP34" s="497"/>
      <c r="STQ34" s="497"/>
      <c r="STR34" s="497"/>
      <c r="STS34" s="497"/>
      <c r="STT34" s="497"/>
      <c r="STU34" s="497"/>
      <c r="STV34" s="497"/>
      <c r="STW34" s="497"/>
      <c r="STX34" s="497"/>
      <c r="STY34" s="497"/>
      <c r="STZ34" s="497"/>
      <c r="SUA34" s="497"/>
      <c r="SUB34" s="497"/>
      <c r="SUC34" s="497"/>
      <c r="SUD34" s="497"/>
      <c r="SUE34" s="497"/>
      <c r="SUF34" s="497"/>
      <c r="SUG34" s="497"/>
      <c r="SUH34" s="497"/>
      <c r="SUI34" s="497"/>
      <c r="SUJ34" s="497"/>
      <c r="SUK34" s="497"/>
      <c r="SUL34" s="497"/>
      <c r="SUM34" s="497"/>
      <c r="SUN34" s="497"/>
      <c r="SUO34" s="497"/>
      <c r="SUP34" s="497"/>
      <c r="SUQ34" s="497"/>
      <c r="SUR34" s="497"/>
      <c r="SUS34" s="497"/>
      <c r="SUT34" s="497"/>
      <c r="SUU34" s="497"/>
      <c r="SUV34" s="497"/>
      <c r="SUW34" s="497"/>
      <c r="SUX34" s="497"/>
      <c r="SUY34" s="497"/>
      <c r="SUZ34" s="497"/>
      <c r="SVA34" s="497"/>
      <c r="SVB34" s="497"/>
      <c r="SVC34" s="497"/>
      <c r="SVD34" s="497"/>
      <c r="SVE34" s="497"/>
      <c r="SVF34" s="497"/>
      <c r="SVG34" s="497"/>
      <c r="SVH34" s="497"/>
      <c r="SVI34" s="497"/>
      <c r="SVJ34" s="497"/>
      <c r="SVK34" s="497"/>
      <c r="SVL34" s="497"/>
      <c r="SVM34" s="497"/>
      <c r="SVN34" s="497"/>
      <c r="SVO34" s="497"/>
      <c r="SVP34" s="497"/>
      <c r="SVQ34" s="497"/>
      <c r="SVR34" s="497"/>
      <c r="SVS34" s="497"/>
      <c r="SVT34" s="497"/>
      <c r="SVU34" s="497"/>
      <c r="SVV34" s="497"/>
      <c r="SVW34" s="497"/>
      <c r="SVX34" s="497"/>
      <c r="SVY34" s="497"/>
      <c r="SVZ34" s="497"/>
      <c r="SWA34" s="497"/>
      <c r="SWB34" s="497"/>
      <c r="SWC34" s="497"/>
      <c r="SWD34" s="497"/>
      <c r="SWE34" s="497"/>
      <c r="SWF34" s="497"/>
      <c r="SWG34" s="497"/>
      <c r="SWH34" s="497"/>
      <c r="SWI34" s="497"/>
      <c r="SWJ34" s="497"/>
      <c r="SWK34" s="497"/>
      <c r="SWL34" s="497"/>
      <c r="SWM34" s="497"/>
      <c r="SWN34" s="497"/>
      <c r="SWO34" s="497"/>
      <c r="SWP34" s="497"/>
      <c r="SWQ34" s="497"/>
      <c r="SWR34" s="497"/>
      <c r="SWS34" s="497"/>
      <c r="SWT34" s="497"/>
      <c r="SWU34" s="497"/>
      <c r="SWV34" s="497"/>
      <c r="SWW34" s="497"/>
      <c r="SWX34" s="497"/>
      <c r="SWY34" s="497"/>
      <c r="SWZ34" s="497"/>
      <c r="SXA34" s="497"/>
      <c r="SXB34" s="497"/>
      <c r="SXC34" s="497"/>
      <c r="SXD34" s="497"/>
      <c r="SXE34" s="497"/>
      <c r="SXF34" s="497"/>
      <c r="SXG34" s="497"/>
      <c r="SXH34" s="497"/>
      <c r="SXI34" s="497"/>
      <c r="SXJ34" s="497"/>
      <c r="SXK34" s="497"/>
      <c r="SXL34" s="497"/>
      <c r="SXM34" s="497"/>
      <c r="SXN34" s="497"/>
      <c r="SXO34" s="497"/>
      <c r="SXP34" s="497"/>
      <c r="SXQ34" s="497"/>
      <c r="SXR34" s="497"/>
      <c r="SXS34" s="497"/>
      <c r="SXT34" s="497"/>
      <c r="SXU34" s="497"/>
      <c r="SXV34" s="497"/>
      <c r="SXW34" s="497"/>
      <c r="SXX34" s="497"/>
      <c r="SXY34" s="497"/>
      <c r="SXZ34" s="497"/>
      <c r="SYA34" s="497"/>
      <c r="SYB34" s="497"/>
      <c r="SYC34" s="497"/>
      <c r="SYD34" s="497"/>
      <c r="SYE34" s="497"/>
      <c r="SYF34" s="497"/>
      <c r="SYG34" s="497"/>
      <c r="SYH34" s="497"/>
      <c r="SYI34" s="497"/>
      <c r="SYJ34" s="497"/>
      <c r="SYK34" s="497"/>
      <c r="SYL34" s="497"/>
      <c r="SYM34" s="497"/>
      <c r="SYN34" s="497"/>
      <c r="SYO34" s="497"/>
      <c r="SYP34" s="497"/>
      <c r="SYQ34" s="497"/>
      <c r="SYR34" s="497"/>
      <c r="SYS34" s="497"/>
      <c r="SYT34" s="497"/>
      <c r="SYU34" s="497"/>
      <c r="SYV34" s="497"/>
      <c r="SYW34" s="497"/>
      <c r="SYX34" s="497"/>
      <c r="SYY34" s="497"/>
      <c r="SYZ34" s="497"/>
      <c r="SZA34" s="497"/>
      <c r="SZB34" s="497"/>
      <c r="SZC34" s="497"/>
      <c r="SZD34" s="497"/>
      <c r="SZE34" s="497"/>
      <c r="SZF34" s="497"/>
      <c r="SZG34" s="497"/>
      <c r="SZH34" s="497"/>
      <c r="SZI34" s="497"/>
      <c r="SZJ34" s="497"/>
      <c r="SZK34" s="497"/>
      <c r="SZL34" s="497"/>
      <c r="SZM34" s="497"/>
      <c r="SZN34" s="497"/>
      <c r="SZO34" s="497"/>
      <c r="SZP34" s="497"/>
      <c r="SZQ34" s="497"/>
      <c r="SZR34" s="497"/>
      <c r="SZS34" s="497"/>
      <c r="SZT34" s="497"/>
      <c r="SZU34" s="497"/>
      <c r="SZV34" s="497"/>
      <c r="SZW34" s="497"/>
      <c r="SZX34" s="497"/>
      <c r="SZY34" s="497"/>
      <c r="SZZ34" s="497"/>
      <c r="TAA34" s="497"/>
      <c r="TAB34" s="497"/>
      <c r="TAC34" s="497"/>
      <c r="TAD34" s="497"/>
      <c r="TAE34" s="497"/>
      <c r="TAF34" s="497"/>
      <c r="TAG34" s="497"/>
      <c r="TAH34" s="497"/>
      <c r="TAI34" s="497"/>
      <c r="TAJ34" s="497"/>
      <c r="TAK34" s="497"/>
      <c r="TAL34" s="497"/>
      <c r="TAM34" s="497"/>
      <c r="TAN34" s="497"/>
      <c r="TAO34" s="497"/>
      <c r="TAP34" s="497"/>
      <c r="TAQ34" s="497"/>
      <c r="TAR34" s="497"/>
      <c r="TAS34" s="497"/>
      <c r="TAT34" s="497"/>
      <c r="TAU34" s="497"/>
      <c r="TAV34" s="497"/>
      <c r="TAW34" s="497"/>
      <c r="TAX34" s="497"/>
      <c r="TAY34" s="497"/>
      <c r="TAZ34" s="497"/>
      <c r="TBA34" s="497"/>
      <c r="TBB34" s="497"/>
      <c r="TBC34" s="497"/>
      <c r="TBD34" s="497"/>
      <c r="TBE34" s="497"/>
      <c r="TBF34" s="497"/>
      <c r="TBG34" s="497"/>
      <c r="TBH34" s="497"/>
      <c r="TBI34" s="497"/>
      <c r="TBJ34" s="497"/>
      <c r="TBK34" s="497"/>
      <c r="TBL34" s="497"/>
      <c r="TBM34" s="497"/>
      <c r="TBN34" s="497"/>
      <c r="TBO34" s="497"/>
      <c r="TBP34" s="497"/>
      <c r="TBQ34" s="497"/>
      <c r="TBR34" s="497"/>
      <c r="TBS34" s="497"/>
      <c r="TBT34" s="497"/>
      <c r="TBU34" s="497"/>
      <c r="TBV34" s="497"/>
      <c r="TBW34" s="497"/>
      <c r="TBX34" s="497"/>
      <c r="TBY34" s="497"/>
      <c r="TBZ34" s="497"/>
      <c r="TCA34" s="497"/>
      <c r="TCB34" s="497"/>
      <c r="TCC34" s="497"/>
      <c r="TCD34" s="497"/>
      <c r="TCE34" s="497"/>
      <c r="TCF34" s="497"/>
      <c r="TCG34" s="497"/>
      <c r="TCH34" s="497"/>
      <c r="TCI34" s="497"/>
      <c r="TCJ34" s="497"/>
      <c r="TCK34" s="497"/>
      <c r="TCL34" s="497"/>
      <c r="TCM34" s="497"/>
      <c r="TCN34" s="497"/>
      <c r="TCO34" s="497"/>
      <c r="TCP34" s="497"/>
      <c r="TCQ34" s="497"/>
      <c r="TCR34" s="497"/>
      <c r="TCS34" s="497"/>
      <c r="TCT34" s="497"/>
      <c r="TCU34" s="497"/>
      <c r="TCV34" s="497"/>
      <c r="TCW34" s="497"/>
      <c r="TCX34" s="497"/>
      <c r="TCY34" s="497"/>
      <c r="TCZ34" s="497"/>
      <c r="TDA34" s="497"/>
      <c r="TDB34" s="497"/>
      <c r="TDC34" s="497"/>
      <c r="TDD34" s="497"/>
      <c r="TDE34" s="497"/>
      <c r="TDF34" s="497"/>
      <c r="TDG34" s="497"/>
      <c r="TDH34" s="497"/>
      <c r="TDI34" s="497"/>
      <c r="TDJ34" s="497"/>
      <c r="TDK34" s="497"/>
      <c r="TDL34" s="497"/>
      <c r="TDM34" s="497"/>
      <c r="TDN34" s="497"/>
      <c r="TDO34" s="497"/>
      <c r="TDP34" s="497"/>
      <c r="TDQ34" s="497"/>
      <c r="TDR34" s="497"/>
      <c r="TDS34" s="497"/>
      <c r="TDT34" s="497"/>
      <c r="TDU34" s="497"/>
      <c r="TDV34" s="497"/>
      <c r="TDW34" s="497"/>
      <c r="TDX34" s="497"/>
      <c r="TDY34" s="497"/>
      <c r="TDZ34" s="497"/>
      <c r="TEA34" s="497"/>
      <c r="TEB34" s="497"/>
      <c r="TEC34" s="497"/>
      <c r="TED34" s="497"/>
      <c r="TEE34" s="497"/>
      <c r="TEF34" s="497"/>
      <c r="TEG34" s="497"/>
      <c r="TEH34" s="497"/>
      <c r="TEI34" s="497"/>
      <c r="TEJ34" s="497"/>
      <c r="TEK34" s="497"/>
      <c r="TEL34" s="497"/>
      <c r="TEM34" s="497"/>
      <c r="TEN34" s="497"/>
      <c r="TEO34" s="497"/>
      <c r="TEP34" s="497"/>
      <c r="TEQ34" s="497"/>
      <c r="TER34" s="497"/>
      <c r="TES34" s="497"/>
      <c r="TET34" s="497"/>
      <c r="TEU34" s="497"/>
      <c r="TEV34" s="497"/>
      <c r="TEW34" s="497"/>
      <c r="TEX34" s="497"/>
      <c r="TEY34" s="497"/>
      <c r="TEZ34" s="497"/>
      <c r="TFA34" s="497"/>
      <c r="TFB34" s="497"/>
      <c r="TFC34" s="497"/>
      <c r="TFD34" s="497"/>
      <c r="TFE34" s="497"/>
      <c r="TFF34" s="497"/>
      <c r="TFG34" s="497"/>
      <c r="TFH34" s="497"/>
      <c r="TFI34" s="497"/>
      <c r="TFJ34" s="497"/>
      <c r="TFK34" s="497"/>
      <c r="TFL34" s="497"/>
      <c r="TFM34" s="497"/>
      <c r="TFN34" s="497"/>
      <c r="TFO34" s="497"/>
      <c r="TFP34" s="497"/>
      <c r="TFQ34" s="497"/>
      <c r="TFR34" s="497"/>
      <c r="TFS34" s="497"/>
      <c r="TFT34" s="497"/>
      <c r="TFU34" s="497"/>
      <c r="TFV34" s="497"/>
      <c r="TFW34" s="497"/>
      <c r="TFX34" s="497"/>
      <c r="TFY34" s="497"/>
      <c r="TFZ34" s="497"/>
      <c r="TGA34" s="497"/>
      <c r="TGB34" s="497"/>
      <c r="TGC34" s="497"/>
      <c r="TGD34" s="497"/>
      <c r="TGE34" s="497"/>
      <c r="TGF34" s="497"/>
      <c r="TGG34" s="497"/>
      <c r="TGH34" s="497"/>
      <c r="TGI34" s="497"/>
      <c r="TGJ34" s="497"/>
      <c r="TGK34" s="497"/>
      <c r="TGL34" s="497"/>
      <c r="TGM34" s="497"/>
      <c r="TGN34" s="497"/>
      <c r="TGO34" s="497"/>
      <c r="TGP34" s="497"/>
      <c r="TGQ34" s="497"/>
      <c r="TGR34" s="497"/>
      <c r="TGS34" s="497"/>
      <c r="TGT34" s="497"/>
      <c r="TGU34" s="497"/>
      <c r="TGV34" s="497"/>
      <c r="TGW34" s="497"/>
      <c r="TGX34" s="497"/>
      <c r="TGY34" s="497"/>
      <c r="TGZ34" s="497"/>
      <c r="THA34" s="497"/>
      <c r="THB34" s="497"/>
      <c r="THC34" s="497"/>
      <c r="THD34" s="497"/>
      <c r="THE34" s="497"/>
      <c r="THF34" s="497"/>
      <c r="THG34" s="497"/>
      <c r="THH34" s="497"/>
      <c r="THI34" s="497"/>
      <c r="THJ34" s="497"/>
      <c r="THK34" s="497"/>
      <c r="THL34" s="497"/>
      <c r="THM34" s="497"/>
      <c r="THN34" s="497"/>
      <c r="THO34" s="497"/>
      <c r="THP34" s="497"/>
      <c r="THQ34" s="497"/>
      <c r="THR34" s="497"/>
      <c r="THS34" s="497"/>
      <c r="THT34" s="497"/>
      <c r="THU34" s="497"/>
      <c r="THV34" s="497"/>
      <c r="THW34" s="497"/>
      <c r="THX34" s="497"/>
      <c r="THY34" s="497"/>
      <c r="THZ34" s="497"/>
      <c r="TIA34" s="497"/>
      <c r="TIB34" s="497"/>
      <c r="TIC34" s="497"/>
      <c r="TID34" s="497"/>
      <c r="TIE34" s="497"/>
      <c r="TIF34" s="497"/>
      <c r="TIG34" s="497"/>
      <c r="TIH34" s="497"/>
      <c r="TII34" s="497"/>
      <c r="TIJ34" s="497"/>
      <c r="TIK34" s="497"/>
      <c r="TIL34" s="497"/>
      <c r="TIM34" s="497"/>
      <c r="TIN34" s="497"/>
      <c r="TIO34" s="497"/>
      <c r="TIP34" s="497"/>
      <c r="TIQ34" s="497"/>
      <c r="TIR34" s="497"/>
      <c r="TIS34" s="497"/>
      <c r="TIT34" s="497"/>
      <c r="TIU34" s="497"/>
      <c r="TIV34" s="497"/>
      <c r="TIW34" s="497"/>
      <c r="TIX34" s="497"/>
      <c r="TIY34" s="497"/>
      <c r="TIZ34" s="497"/>
      <c r="TJA34" s="497"/>
      <c r="TJB34" s="497"/>
      <c r="TJC34" s="497"/>
      <c r="TJD34" s="497"/>
      <c r="TJE34" s="497"/>
      <c r="TJF34" s="497"/>
      <c r="TJG34" s="497"/>
      <c r="TJH34" s="497"/>
      <c r="TJI34" s="497"/>
      <c r="TJJ34" s="497"/>
      <c r="TJK34" s="497"/>
      <c r="TJL34" s="497"/>
      <c r="TJM34" s="497"/>
      <c r="TJN34" s="497"/>
      <c r="TJO34" s="497"/>
      <c r="TJP34" s="497"/>
      <c r="TJQ34" s="497"/>
      <c r="TJR34" s="497"/>
      <c r="TJS34" s="497"/>
      <c r="TJT34" s="497"/>
      <c r="TJU34" s="497"/>
      <c r="TJV34" s="497"/>
      <c r="TJW34" s="497"/>
      <c r="TJX34" s="497"/>
      <c r="TJY34" s="497"/>
      <c r="TJZ34" s="497"/>
      <c r="TKA34" s="497"/>
      <c r="TKB34" s="497"/>
      <c r="TKC34" s="497"/>
      <c r="TKD34" s="497"/>
      <c r="TKE34" s="497"/>
      <c r="TKF34" s="497"/>
      <c r="TKG34" s="497"/>
      <c r="TKH34" s="497"/>
      <c r="TKI34" s="497"/>
      <c r="TKJ34" s="497"/>
      <c r="TKK34" s="497"/>
      <c r="TKL34" s="497"/>
      <c r="TKM34" s="497"/>
      <c r="TKN34" s="497"/>
      <c r="TKO34" s="497"/>
      <c r="TKP34" s="497"/>
      <c r="TKQ34" s="497"/>
      <c r="TKR34" s="497"/>
      <c r="TKS34" s="497"/>
      <c r="TKT34" s="497"/>
      <c r="TKU34" s="497"/>
      <c r="TKV34" s="497"/>
      <c r="TKW34" s="497"/>
      <c r="TKX34" s="497"/>
      <c r="TKY34" s="497"/>
      <c r="TKZ34" s="497"/>
      <c r="TLA34" s="497"/>
      <c r="TLB34" s="497"/>
      <c r="TLC34" s="497"/>
      <c r="TLD34" s="497"/>
      <c r="TLE34" s="497"/>
      <c r="TLF34" s="497"/>
      <c r="TLG34" s="497"/>
      <c r="TLH34" s="497"/>
      <c r="TLI34" s="497"/>
      <c r="TLJ34" s="497"/>
      <c r="TLK34" s="497"/>
      <c r="TLL34" s="497"/>
      <c r="TLM34" s="497"/>
      <c r="TLN34" s="497"/>
      <c r="TLO34" s="497"/>
      <c r="TLP34" s="497"/>
      <c r="TLQ34" s="497"/>
      <c r="TLR34" s="497"/>
      <c r="TLS34" s="497"/>
      <c r="TLT34" s="497"/>
      <c r="TLU34" s="497"/>
      <c r="TLV34" s="497"/>
      <c r="TLW34" s="497"/>
      <c r="TLX34" s="497"/>
      <c r="TLY34" s="497"/>
      <c r="TLZ34" s="497"/>
      <c r="TMA34" s="497"/>
      <c r="TMB34" s="497"/>
      <c r="TMC34" s="497"/>
      <c r="TMD34" s="497"/>
      <c r="TME34" s="497"/>
      <c r="TMF34" s="497"/>
      <c r="TMG34" s="497"/>
      <c r="TMH34" s="497"/>
      <c r="TMI34" s="497"/>
      <c r="TMJ34" s="497"/>
      <c r="TMK34" s="497"/>
      <c r="TML34" s="497"/>
      <c r="TMM34" s="497"/>
      <c r="TMN34" s="497"/>
      <c r="TMO34" s="497"/>
      <c r="TMP34" s="497"/>
      <c r="TMQ34" s="497"/>
      <c r="TMR34" s="497"/>
      <c r="TMS34" s="497"/>
      <c r="TMT34" s="497"/>
      <c r="TMU34" s="497"/>
      <c r="TMV34" s="497"/>
      <c r="TMW34" s="497"/>
      <c r="TMX34" s="497"/>
      <c r="TMY34" s="497"/>
      <c r="TMZ34" s="497"/>
      <c r="TNA34" s="497"/>
      <c r="TNB34" s="497"/>
      <c r="TNC34" s="497"/>
      <c r="TND34" s="497"/>
      <c r="TNE34" s="497"/>
      <c r="TNF34" s="497"/>
      <c r="TNG34" s="497"/>
      <c r="TNH34" s="497"/>
      <c r="TNI34" s="497"/>
      <c r="TNJ34" s="497"/>
      <c r="TNK34" s="497"/>
      <c r="TNL34" s="497"/>
      <c r="TNM34" s="497"/>
      <c r="TNN34" s="497"/>
      <c r="TNO34" s="497"/>
      <c r="TNP34" s="497"/>
      <c r="TNQ34" s="497"/>
      <c r="TNR34" s="497"/>
      <c r="TNS34" s="497"/>
      <c r="TNT34" s="497"/>
      <c r="TNU34" s="497"/>
      <c r="TNV34" s="497"/>
      <c r="TNW34" s="497"/>
      <c r="TNX34" s="497"/>
      <c r="TNY34" s="497"/>
      <c r="TNZ34" s="497"/>
      <c r="TOA34" s="497"/>
      <c r="TOB34" s="497"/>
      <c r="TOC34" s="497"/>
      <c r="TOD34" s="497"/>
      <c r="TOE34" s="497"/>
      <c r="TOF34" s="497"/>
      <c r="TOG34" s="497"/>
      <c r="TOH34" s="497"/>
      <c r="TOI34" s="497"/>
      <c r="TOJ34" s="497"/>
      <c r="TOK34" s="497"/>
      <c r="TOL34" s="497"/>
      <c r="TOM34" s="497"/>
      <c r="TON34" s="497"/>
      <c r="TOO34" s="497"/>
      <c r="TOP34" s="497"/>
      <c r="TOQ34" s="497"/>
      <c r="TOR34" s="497"/>
      <c r="TOS34" s="497"/>
      <c r="TOT34" s="497"/>
      <c r="TOU34" s="497"/>
      <c r="TOV34" s="497"/>
      <c r="TOW34" s="497"/>
      <c r="TOX34" s="497"/>
      <c r="TOY34" s="497"/>
      <c r="TOZ34" s="497"/>
      <c r="TPA34" s="497"/>
      <c r="TPB34" s="497"/>
      <c r="TPC34" s="497"/>
      <c r="TPD34" s="497"/>
      <c r="TPE34" s="497"/>
      <c r="TPF34" s="497"/>
      <c r="TPG34" s="497"/>
      <c r="TPH34" s="497"/>
      <c r="TPI34" s="497"/>
      <c r="TPJ34" s="497"/>
      <c r="TPK34" s="497"/>
      <c r="TPL34" s="497"/>
      <c r="TPM34" s="497"/>
      <c r="TPN34" s="497"/>
      <c r="TPO34" s="497"/>
      <c r="TPP34" s="497"/>
      <c r="TPQ34" s="497"/>
      <c r="TPR34" s="497"/>
      <c r="TPS34" s="497"/>
      <c r="TPT34" s="497"/>
      <c r="TPU34" s="497"/>
      <c r="TPV34" s="497"/>
      <c r="TPW34" s="497"/>
      <c r="TPX34" s="497"/>
      <c r="TPY34" s="497"/>
      <c r="TPZ34" s="497"/>
      <c r="TQA34" s="497"/>
      <c r="TQB34" s="497"/>
      <c r="TQC34" s="497"/>
      <c r="TQD34" s="497"/>
      <c r="TQE34" s="497"/>
      <c r="TQF34" s="497"/>
      <c r="TQG34" s="497"/>
      <c r="TQH34" s="497"/>
      <c r="TQI34" s="497"/>
      <c r="TQJ34" s="497"/>
      <c r="TQK34" s="497"/>
      <c r="TQL34" s="497"/>
      <c r="TQM34" s="497"/>
      <c r="TQN34" s="497"/>
      <c r="TQO34" s="497"/>
      <c r="TQP34" s="497"/>
      <c r="TQQ34" s="497"/>
      <c r="TQR34" s="497"/>
      <c r="TQS34" s="497"/>
      <c r="TQT34" s="497"/>
      <c r="TQU34" s="497"/>
      <c r="TQV34" s="497"/>
      <c r="TQW34" s="497"/>
      <c r="TQX34" s="497"/>
      <c r="TQY34" s="497"/>
      <c r="TQZ34" s="497"/>
      <c r="TRA34" s="497"/>
      <c r="TRB34" s="497"/>
      <c r="TRC34" s="497"/>
      <c r="TRD34" s="497"/>
      <c r="TRE34" s="497"/>
      <c r="TRF34" s="497"/>
      <c r="TRG34" s="497"/>
      <c r="TRH34" s="497"/>
      <c r="TRI34" s="497"/>
      <c r="TRJ34" s="497"/>
      <c r="TRK34" s="497"/>
      <c r="TRL34" s="497"/>
      <c r="TRM34" s="497"/>
      <c r="TRN34" s="497"/>
      <c r="TRO34" s="497"/>
      <c r="TRP34" s="497"/>
      <c r="TRQ34" s="497"/>
      <c r="TRR34" s="497"/>
      <c r="TRS34" s="497"/>
      <c r="TRT34" s="497"/>
      <c r="TRU34" s="497"/>
      <c r="TRV34" s="497"/>
      <c r="TRW34" s="497"/>
      <c r="TRX34" s="497"/>
      <c r="TRY34" s="497"/>
      <c r="TRZ34" s="497"/>
      <c r="TSA34" s="497"/>
      <c r="TSB34" s="497"/>
      <c r="TSC34" s="497"/>
      <c r="TSD34" s="497"/>
      <c r="TSE34" s="497"/>
      <c r="TSF34" s="497"/>
      <c r="TSG34" s="497"/>
      <c r="TSH34" s="497"/>
      <c r="TSI34" s="497"/>
      <c r="TSJ34" s="497"/>
      <c r="TSK34" s="497"/>
      <c r="TSL34" s="497"/>
      <c r="TSM34" s="497"/>
      <c r="TSN34" s="497"/>
      <c r="TSO34" s="497"/>
      <c r="TSP34" s="497"/>
      <c r="TSQ34" s="497"/>
      <c r="TSR34" s="497"/>
      <c r="TSS34" s="497"/>
      <c r="TST34" s="497"/>
      <c r="TSU34" s="497"/>
      <c r="TSV34" s="497"/>
      <c r="TSW34" s="497"/>
      <c r="TSX34" s="497"/>
      <c r="TSY34" s="497"/>
      <c r="TSZ34" s="497"/>
      <c r="TTA34" s="497"/>
      <c r="TTB34" s="497"/>
      <c r="TTC34" s="497"/>
      <c r="TTD34" s="497"/>
      <c r="TTE34" s="497"/>
      <c r="TTF34" s="497"/>
      <c r="TTG34" s="497"/>
      <c r="TTH34" s="497"/>
      <c r="TTI34" s="497"/>
      <c r="TTJ34" s="497"/>
      <c r="TTK34" s="497"/>
      <c r="TTL34" s="497"/>
      <c r="TTM34" s="497"/>
      <c r="TTN34" s="497"/>
      <c r="TTO34" s="497"/>
      <c r="TTP34" s="497"/>
      <c r="TTQ34" s="497"/>
      <c r="TTR34" s="497"/>
      <c r="TTS34" s="497"/>
      <c r="TTT34" s="497"/>
      <c r="TTU34" s="497"/>
      <c r="TTV34" s="497"/>
      <c r="TTW34" s="497"/>
      <c r="TTX34" s="497"/>
      <c r="TTY34" s="497"/>
      <c r="TTZ34" s="497"/>
      <c r="TUA34" s="497"/>
      <c r="TUB34" s="497"/>
      <c r="TUC34" s="497"/>
      <c r="TUD34" s="497"/>
      <c r="TUE34" s="497"/>
      <c r="TUF34" s="497"/>
      <c r="TUG34" s="497"/>
      <c r="TUH34" s="497"/>
      <c r="TUI34" s="497"/>
      <c r="TUJ34" s="497"/>
      <c r="TUK34" s="497"/>
      <c r="TUL34" s="497"/>
      <c r="TUM34" s="497"/>
      <c r="TUN34" s="497"/>
      <c r="TUO34" s="497"/>
      <c r="TUP34" s="497"/>
      <c r="TUQ34" s="497"/>
      <c r="TUR34" s="497"/>
      <c r="TUS34" s="497"/>
      <c r="TUT34" s="497"/>
      <c r="TUU34" s="497"/>
      <c r="TUV34" s="497"/>
      <c r="TUW34" s="497"/>
      <c r="TUX34" s="497"/>
      <c r="TUY34" s="497"/>
      <c r="TUZ34" s="497"/>
      <c r="TVA34" s="497"/>
      <c r="TVB34" s="497"/>
      <c r="TVC34" s="497"/>
      <c r="TVD34" s="497"/>
      <c r="TVE34" s="497"/>
      <c r="TVF34" s="497"/>
      <c r="TVG34" s="497"/>
      <c r="TVH34" s="497"/>
      <c r="TVI34" s="497"/>
      <c r="TVJ34" s="497"/>
      <c r="TVK34" s="497"/>
      <c r="TVL34" s="497"/>
      <c r="TVM34" s="497"/>
      <c r="TVN34" s="497"/>
      <c r="TVO34" s="497"/>
      <c r="TVP34" s="497"/>
      <c r="TVQ34" s="497"/>
      <c r="TVR34" s="497"/>
      <c r="TVS34" s="497"/>
      <c r="TVT34" s="497"/>
      <c r="TVU34" s="497"/>
      <c r="TVV34" s="497"/>
      <c r="TVW34" s="497"/>
      <c r="TVX34" s="497"/>
      <c r="TVY34" s="497"/>
      <c r="TVZ34" s="497"/>
      <c r="TWA34" s="497"/>
      <c r="TWB34" s="497"/>
      <c r="TWC34" s="497"/>
      <c r="TWD34" s="497"/>
      <c r="TWE34" s="497"/>
      <c r="TWF34" s="497"/>
      <c r="TWG34" s="497"/>
      <c r="TWH34" s="497"/>
      <c r="TWI34" s="497"/>
      <c r="TWJ34" s="497"/>
      <c r="TWK34" s="497"/>
      <c r="TWL34" s="497"/>
      <c r="TWM34" s="497"/>
      <c r="TWN34" s="497"/>
      <c r="TWO34" s="497"/>
      <c r="TWP34" s="497"/>
      <c r="TWQ34" s="497"/>
      <c r="TWR34" s="497"/>
      <c r="TWS34" s="497"/>
      <c r="TWT34" s="497"/>
      <c r="TWU34" s="497"/>
      <c r="TWV34" s="497"/>
      <c r="TWW34" s="497"/>
      <c r="TWX34" s="497"/>
      <c r="TWY34" s="497"/>
      <c r="TWZ34" s="497"/>
      <c r="TXA34" s="497"/>
      <c r="TXB34" s="497"/>
      <c r="TXC34" s="497"/>
      <c r="TXD34" s="497"/>
      <c r="TXE34" s="497"/>
      <c r="TXF34" s="497"/>
      <c r="TXG34" s="497"/>
      <c r="TXH34" s="497"/>
      <c r="TXI34" s="497"/>
      <c r="TXJ34" s="497"/>
      <c r="TXK34" s="497"/>
      <c r="TXL34" s="497"/>
      <c r="TXM34" s="497"/>
      <c r="TXN34" s="497"/>
      <c r="TXO34" s="497"/>
      <c r="TXP34" s="497"/>
      <c r="TXQ34" s="497"/>
      <c r="TXR34" s="497"/>
      <c r="TXS34" s="497"/>
      <c r="TXT34" s="497"/>
      <c r="TXU34" s="497"/>
      <c r="TXV34" s="497"/>
      <c r="TXW34" s="497"/>
      <c r="TXX34" s="497"/>
      <c r="TXY34" s="497"/>
      <c r="TXZ34" s="497"/>
      <c r="TYA34" s="497"/>
      <c r="TYB34" s="497"/>
      <c r="TYC34" s="497"/>
      <c r="TYD34" s="497"/>
      <c r="TYE34" s="497"/>
      <c r="TYF34" s="497"/>
      <c r="TYG34" s="497"/>
      <c r="TYH34" s="497"/>
      <c r="TYI34" s="497"/>
      <c r="TYJ34" s="497"/>
      <c r="TYK34" s="497"/>
      <c r="TYL34" s="497"/>
      <c r="TYM34" s="497"/>
      <c r="TYN34" s="497"/>
      <c r="TYO34" s="497"/>
      <c r="TYP34" s="497"/>
      <c r="TYQ34" s="497"/>
      <c r="TYR34" s="497"/>
      <c r="TYS34" s="497"/>
      <c r="TYT34" s="497"/>
      <c r="TYU34" s="497"/>
      <c r="TYV34" s="497"/>
      <c r="TYW34" s="497"/>
      <c r="TYX34" s="497"/>
      <c r="TYY34" s="497"/>
      <c r="TYZ34" s="497"/>
      <c r="TZA34" s="497"/>
      <c r="TZB34" s="497"/>
      <c r="TZC34" s="497"/>
      <c r="TZD34" s="497"/>
      <c r="TZE34" s="497"/>
      <c r="TZF34" s="497"/>
      <c r="TZG34" s="497"/>
      <c r="TZH34" s="497"/>
      <c r="TZI34" s="497"/>
      <c r="TZJ34" s="497"/>
      <c r="TZK34" s="497"/>
      <c r="TZL34" s="497"/>
      <c r="TZM34" s="497"/>
      <c r="TZN34" s="497"/>
      <c r="TZO34" s="497"/>
      <c r="TZP34" s="497"/>
      <c r="TZQ34" s="497"/>
      <c r="TZR34" s="497"/>
      <c r="TZS34" s="497"/>
      <c r="TZT34" s="497"/>
      <c r="TZU34" s="497"/>
      <c r="TZV34" s="497"/>
      <c r="TZW34" s="497"/>
      <c r="TZX34" s="497"/>
      <c r="TZY34" s="497"/>
      <c r="TZZ34" s="497"/>
      <c r="UAA34" s="497"/>
      <c r="UAB34" s="497"/>
      <c r="UAC34" s="497"/>
      <c r="UAD34" s="497"/>
      <c r="UAE34" s="497"/>
      <c r="UAF34" s="497"/>
      <c r="UAG34" s="497"/>
      <c r="UAH34" s="497"/>
      <c r="UAI34" s="497"/>
      <c r="UAJ34" s="497"/>
      <c r="UAK34" s="497"/>
      <c r="UAL34" s="497"/>
      <c r="UAM34" s="497"/>
      <c r="UAN34" s="497"/>
      <c r="UAO34" s="497"/>
      <c r="UAP34" s="497"/>
      <c r="UAQ34" s="497"/>
      <c r="UAR34" s="497"/>
      <c r="UAS34" s="497"/>
      <c r="UAT34" s="497"/>
      <c r="UAU34" s="497"/>
      <c r="UAV34" s="497"/>
      <c r="UAW34" s="497"/>
      <c r="UAX34" s="497"/>
      <c r="UAY34" s="497"/>
      <c r="UAZ34" s="497"/>
      <c r="UBA34" s="497"/>
      <c r="UBB34" s="497"/>
      <c r="UBC34" s="497"/>
      <c r="UBD34" s="497"/>
      <c r="UBE34" s="497"/>
      <c r="UBF34" s="497"/>
      <c r="UBG34" s="497"/>
      <c r="UBH34" s="497"/>
      <c r="UBI34" s="497"/>
      <c r="UBJ34" s="497"/>
      <c r="UBK34" s="497"/>
      <c r="UBL34" s="497"/>
      <c r="UBM34" s="497"/>
      <c r="UBN34" s="497"/>
      <c r="UBO34" s="497"/>
      <c r="UBP34" s="497"/>
      <c r="UBQ34" s="497"/>
      <c r="UBR34" s="497"/>
      <c r="UBS34" s="497"/>
      <c r="UBT34" s="497"/>
      <c r="UBU34" s="497"/>
      <c r="UBV34" s="497"/>
      <c r="UBW34" s="497"/>
      <c r="UBX34" s="497"/>
      <c r="UBY34" s="497"/>
      <c r="UBZ34" s="497"/>
      <c r="UCA34" s="497"/>
      <c r="UCB34" s="497"/>
      <c r="UCC34" s="497"/>
      <c r="UCD34" s="497"/>
      <c r="UCE34" s="497"/>
      <c r="UCF34" s="497"/>
      <c r="UCG34" s="497"/>
      <c r="UCH34" s="497"/>
      <c r="UCI34" s="497"/>
      <c r="UCJ34" s="497"/>
      <c r="UCK34" s="497"/>
      <c r="UCL34" s="497"/>
      <c r="UCM34" s="497"/>
      <c r="UCN34" s="497"/>
      <c r="UCO34" s="497"/>
      <c r="UCP34" s="497"/>
      <c r="UCQ34" s="497"/>
      <c r="UCR34" s="497"/>
      <c r="UCS34" s="497"/>
      <c r="UCT34" s="497"/>
      <c r="UCU34" s="497"/>
      <c r="UCV34" s="497"/>
      <c r="UCW34" s="497"/>
      <c r="UCX34" s="497"/>
      <c r="UCY34" s="497"/>
      <c r="UCZ34" s="497"/>
      <c r="UDA34" s="497"/>
      <c r="UDB34" s="497"/>
      <c r="UDC34" s="497"/>
      <c r="UDD34" s="497"/>
      <c r="UDE34" s="497"/>
      <c r="UDF34" s="497"/>
      <c r="UDG34" s="497"/>
      <c r="UDH34" s="497"/>
      <c r="UDI34" s="497"/>
      <c r="UDJ34" s="497"/>
      <c r="UDK34" s="497"/>
      <c r="UDL34" s="497"/>
      <c r="UDM34" s="497"/>
      <c r="UDN34" s="497"/>
      <c r="UDO34" s="497"/>
      <c r="UDP34" s="497"/>
      <c r="UDQ34" s="497"/>
      <c r="UDR34" s="497"/>
      <c r="UDS34" s="497"/>
      <c r="UDT34" s="497"/>
      <c r="UDU34" s="497"/>
      <c r="UDV34" s="497"/>
      <c r="UDW34" s="497"/>
      <c r="UDX34" s="497"/>
      <c r="UDY34" s="497"/>
      <c r="UDZ34" s="497"/>
      <c r="UEA34" s="497"/>
      <c r="UEB34" s="497"/>
      <c r="UEC34" s="497"/>
      <c r="UED34" s="497"/>
      <c r="UEE34" s="497"/>
      <c r="UEF34" s="497"/>
      <c r="UEG34" s="497"/>
      <c r="UEH34" s="497"/>
      <c r="UEI34" s="497"/>
      <c r="UEJ34" s="497"/>
      <c r="UEK34" s="497"/>
      <c r="UEL34" s="497"/>
      <c r="UEM34" s="497"/>
      <c r="UEN34" s="497"/>
      <c r="UEO34" s="497"/>
      <c r="UEP34" s="497"/>
      <c r="UEQ34" s="497"/>
      <c r="UER34" s="497"/>
      <c r="UES34" s="497"/>
      <c r="UET34" s="497"/>
      <c r="UEU34" s="497"/>
      <c r="UEV34" s="497"/>
      <c r="UEW34" s="497"/>
      <c r="UEX34" s="497"/>
      <c r="UEY34" s="497"/>
      <c r="UEZ34" s="497"/>
      <c r="UFA34" s="497"/>
      <c r="UFB34" s="497"/>
      <c r="UFC34" s="497"/>
      <c r="UFD34" s="497"/>
      <c r="UFE34" s="497"/>
      <c r="UFF34" s="497"/>
      <c r="UFG34" s="497"/>
      <c r="UFH34" s="497"/>
      <c r="UFI34" s="497"/>
      <c r="UFJ34" s="497"/>
      <c r="UFK34" s="497"/>
      <c r="UFL34" s="497"/>
      <c r="UFM34" s="497"/>
      <c r="UFN34" s="497"/>
      <c r="UFO34" s="497"/>
      <c r="UFP34" s="497"/>
      <c r="UFQ34" s="497"/>
      <c r="UFR34" s="497"/>
      <c r="UFS34" s="497"/>
      <c r="UFT34" s="497"/>
      <c r="UFU34" s="497"/>
      <c r="UFV34" s="497"/>
      <c r="UFW34" s="497"/>
      <c r="UFX34" s="497"/>
      <c r="UFY34" s="497"/>
      <c r="UFZ34" s="497"/>
      <c r="UGA34" s="497"/>
      <c r="UGB34" s="497"/>
      <c r="UGC34" s="497"/>
      <c r="UGD34" s="497"/>
      <c r="UGE34" s="497"/>
      <c r="UGF34" s="497"/>
      <c r="UGG34" s="497"/>
      <c r="UGH34" s="497"/>
      <c r="UGI34" s="497"/>
      <c r="UGJ34" s="497"/>
      <c r="UGK34" s="497"/>
      <c r="UGL34" s="497"/>
      <c r="UGM34" s="497"/>
      <c r="UGN34" s="497"/>
      <c r="UGO34" s="497"/>
      <c r="UGP34" s="497"/>
      <c r="UGQ34" s="497"/>
      <c r="UGR34" s="497"/>
      <c r="UGS34" s="497"/>
      <c r="UGT34" s="497"/>
      <c r="UGU34" s="497"/>
      <c r="UGV34" s="497"/>
      <c r="UGW34" s="497"/>
      <c r="UGX34" s="497"/>
      <c r="UGY34" s="497"/>
      <c r="UGZ34" s="497"/>
      <c r="UHA34" s="497"/>
      <c r="UHB34" s="497"/>
      <c r="UHC34" s="497"/>
      <c r="UHD34" s="497"/>
      <c r="UHE34" s="497"/>
      <c r="UHF34" s="497"/>
      <c r="UHG34" s="497"/>
      <c r="UHH34" s="497"/>
      <c r="UHI34" s="497"/>
      <c r="UHJ34" s="497"/>
      <c r="UHK34" s="497"/>
      <c r="UHL34" s="497"/>
      <c r="UHM34" s="497"/>
      <c r="UHN34" s="497"/>
      <c r="UHO34" s="497"/>
      <c r="UHP34" s="497"/>
      <c r="UHQ34" s="497"/>
      <c r="UHR34" s="497"/>
      <c r="UHS34" s="497"/>
      <c r="UHT34" s="497"/>
      <c r="UHU34" s="497"/>
      <c r="UHV34" s="497"/>
      <c r="UHW34" s="497"/>
      <c r="UHX34" s="497"/>
      <c r="UHY34" s="497"/>
      <c r="UHZ34" s="497"/>
      <c r="UIA34" s="497"/>
      <c r="UIB34" s="497"/>
      <c r="UIC34" s="497"/>
      <c r="UID34" s="497"/>
      <c r="UIE34" s="497"/>
      <c r="UIF34" s="497"/>
      <c r="UIG34" s="497"/>
      <c r="UIH34" s="497"/>
      <c r="UII34" s="497"/>
      <c r="UIJ34" s="497"/>
      <c r="UIK34" s="497"/>
      <c r="UIL34" s="497"/>
      <c r="UIM34" s="497"/>
      <c r="UIN34" s="497"/>
      <c r="UIO34" s="497"/>
      <c r="UIP34" s="497"/>
      <c r="UIQ34" s="497"/>
      <c r="UIR34" s="497"/>
      <c r="UIS34" s="497"/>
      <c r="UIT34" s="497"/>
      <c r="UIU34" s="497"/>
      <c r="UIV34" s="497"/>
      <c r="UIW34" s="497"/>
      <c r="UIX34" s="497"/>
      <c r="UIY34" s="497"/>
      <c r="UIZ34" s="497"/>
      <c r="UJA34" s="497"/>
      <c r="UJB34" s="497"/>
      <c r="UJC34" s="497"/>
      <c r="UJD34" s="497"/>
      <c r="UJE34" s="497"/>
      <c r="UJF34" s="497"/>
      <c r="UJG34" s="497"/>
      <c r="UJH34" s="497"/>
      <c r="UJI34" s="497"/>
      <c r="UJJ34" s="497"/>
      <c r="UJK34" s="497"/>
      <c r="UJL34" s="497"/>
      <c r="UJM34" s="497"/>
      <c r="UJN34" s="497"/>
      <c r="UJO34" s="497"/>
      <c r="UJP34" s="497"/>
      <c r="UJQ34" s="497"/>
      <c r="UJR34" s="497"/>
      <c r="UJS34" s="497"/>
      <c r="UJT34" s="497"/>
      <c r="UJU34" s="497"/>
      <c r="UJV34" s="497"/>
      <c r="UJW34" s="497"/>
      <c r="UJX34" s="497"/>
      <c r="UJY34" s="497"/>
      <c r="UJZ34" s="497"/>
      <c r="UKA34" s="497"/>
      <c r="UKB34" s="497"/>
      <c r="UKC34" s="497"/>
      <c r="UKD34" s="497"/>
      <c r="UKE34" s="497"/>
      <c r="UKF34" s="497"/>
      <c r="UKG34" s="497"/>
      <c r="UKH34" s="497"/>
      <c r="UKI34" s="497"/>
      <c r="UKJ34" s="497"/>
      <c r="UKK34" s="497"/>
      <c r="UKL34" s="497"/>
      <c r="UKM34" s="497"/>
      <c r="UKN34" s="497"/>
      <c r="UKO34" s="497"/>
      <c r="UKP34" s="497"/>
      <c r="UKQ34" s="497"/>
      <c r="UKR34" s="497"/>
      <c r="UKS34" s="497"/>
      <c r="UKT34" s="497"/>
      <c r="UKU34" s="497"/>
      <c r="UKV34" s="497"/>
      <c r="UKW34" s="497"/>
      <c r="UKX34" s="497"/>
      <c r="UKY34" s="497"/>
      <c r="UKZ34" s="497"/>
      <c r="ULA34" s="497"/>
      <c r="ULB34" s="497"/>
      <c r="ULC34" s="497"/>
      <c r="ULD34" s="497"/>
      <c r="ULE34" s="497"/>
      <c r="ULF34" s="497"/>
      <c r="ULG34" s="497"/>
      <c r="ULH34" s="497"/>
      <c r="ULI34" s="497"/>
      <c r="ULJ34" s="497"/>
      <c r="ULK34" s="497"/>
      <c r="ULL34" s="497"/>
      <c r="ULM34" s="497"/>
      <c r="ULN34" s="497"/>
      <c r="ULO34" s="497"/>
      <c r="ULP34" s="497"/>
      <c r="ULQ34" s="497"/>
      <c r="ULR34" s="497"/>
      <c r="ULS34" s="497"/>
      <c r="ULT34" s="497"/>
      <c r="ULU34" s="497"/>
      <c r="ULV34" s="497"/>
      <c r="ULW34" s="497"/>
      <c r="ULX34" s="497"/>
      <c r="ULY34" s="497"/>
      <c r="ULZ34" s="497"/>
      <c r="UMA34" s="497"/>
      <c r="UMB34" s="497"/>
      <c r="UMC34" s="497"/>
      <c r="UMD34" s="497"/>
      <c r="UME34" s="497"/>
      <c r="UMF34" s="497"/>
      <c r="UMG34" s="497"/>
      <c r="UMH34" s="497"/>
      <c r="UMI34" s="497"/>
      <c r="UMJ34" s="497"/>
      <c r="UMK34" s="497"/>
      <c r="UML34" s="497"/>
      <c r="UMM34" s="497"/>
      <c r="UMN34" s="497"/>
      <c r="UMO34" s="497"/>
      <c r="UMP34" s="497"/>
      <c r="UMQ34" s="497"/>
      <c r="UMR34" s="497"/>
      <c r="UMS34" s="497"/>
      <c r="UMT34" s="497"/>
      <c r="UMU34" s="497"/>
      <c r="UMV34" s="497"/>
      <c r="UMW34" s="497"/>
      <c r="UMX34" s="497"/>
      <c r="UMY34" s="497"/>
      <c r="UMZ34" s="497"/>
      <c r="UNA34" s="497"/>
      <c r="UNB34" s="497"/>
      <c r="UNC34" s="497"/>
      <c r="UND34" s="497"/>
      <c r="UNE34" s="497"/>
      <c r="UNF34" s="497"/>
      <c r="UNG34" s="497"/>
      <c r="UNH34" s="497"/>
      <c r="UNI34" s="497"/>
      <c r="UNJ34" s="497"/>
      <c r="UNK34" s="497"/>
      <c r="UNL34" s="497"/>
      <c r="UNM34" s="497"/>
      <c r="UNN34" s="497"/>
      <c r="UNO34" s="497"/>
      <c r="UNP34" s="497"/>
      <c r="UNQ34" s="497"/>
      <c r="UNR34" s="497"/>
      <c r="UNS34" s="497"/>
      <c r="UNT34" s="497"/>
      <c r="UNU34" s="497"/>
      <c r="UNV34" s="497"/>
      <c r="UNW34" s="497"/>
      <c r="UNX34" s="497"/>
      <c r="UNY34" s="497"/>
      <c r="UNZ34" s="497"/>
      <c r="UOA34" s="497"/>
      <c r="UOB34" s="497"/>
      <c r="UOC34" s="497"/>
      <c r="UOD34" s="497"/>
      <c r="UOE34" s="497"/>
      <c r="UOF34" s="497"/>
      <c r="UOG34" s="497"/>
      <c r="UOH34" s="497"/>
      <c r="UOI34" s="497"/>
      <c r="UOJ34" s="497"/>
      <c r="UOK34" s="497"/>
      <c r="UOL34" s="497"/>
      <c r="UOM34" s="497"/>
      <c r="UON34" s="497"/>
      <c r="UOO34" s="497"/>
      <c r="UOP34" s="497"/>
      <c r="UOQ34" s="497"/>
      <c r="UOR34" s="497"/>
      <c r="UOS34" s="497"/>
      <c r="UOT34" s="497"/>
      <c r="UOU34" s="497"/>
      <c r="UOV34" s="497"/>
      <c r="UOW34" s="497"/>
      <c r="UOX34" s="497"/>
      <c r="UOY34" s="497"/>
      <c r="UOZ34" s="497"/>
      <c r="UPA34" s="497"/>
      <c r="UPB34" s="497"/>
      <c r="UPC34" s="497"/>
      <c r="UPD34" s="497"/>
      <c r="UPE34" s="497"/>
      <c r="UPF34" s="497"/>
      <c r="UPG34" s="497"/>
      <c r="UPH34" s="497"/>
      <c r="UPI34" s="497"/>
      <c r="UPJ34" s="497"/>
      <c r="UPK34" s="497"/>
      <c r="UPL34" s="497"/>
      <c r="UPM34" s="497"/>
      <c r="UPN34" s="497"/>
      <c r="UPO34" s="497"/>
      <c r="UPP34" s="497"/>
      <c r="UPQ34" s="497"/>
      <c r="UPR34" s="497"/>
      <c r="UPS34" s="497"/>
      <c r="UPT34" s="497"/>
      <c r="UPU34" s="497"/>
      <c r="UPV34" s="497"/>
      <c r="UPW34" s="497"/>
      <c r="UPX34" s="497"/>
      <c r="UPY34" s="497"/>
      <c r="UPZ34" s="497"/>
      <c r="UQA34" s="497"/>
      <c r="UQB34" s="497"/>
      <c r="UQC34" s="497"/>
      <c r="UQD34" s="497"/>
      <c r="UQE34" s="497"/>
      <c r="UQF34" s="497"/>
      <c r="UQG34" s="497"/>
      <c r="UQH34" s="497"/>
      <c r="UQI34" s="497"/>
      <c r="UQJ34" s="497"/>
      <c r="UQK34" s="497"/>
      <c r="UQL34" s="497"/>
      <c r="UQM34" s="497"/>
      <c r="UQN34" s="497"/>
      <c r="UQO34" s="497"/>
      <c r="UQP34" s="497"/>
      <c r="UQQ34" s="497"/>
      <c r="UQR34" s="497"/>
      <c r="UQS34" s="497"/>
      <c r="UQT34" s="497"/>
      <c r="UQU34" s="497"/>
      <c r="UQV34" s="497"/>
      <c r="UQW34" s="497"/>
      <c r="UQX34" s="497"/>
      <c r="UQY34" s="497"/>
      <c r="UQZ34" s="497"/>
      <c r="URA34" s="497"/>
      <c r="URB34" s="497"/>
      <c r="URC34" s="497"/>
      <c r="URD34" s="497"/>
      <c r="URE34" s="497"/>
      <c r="URF34" s="497"/>
      <c r="URG34" s="497"/>
      <c r="URH34" s="497"/>
      <c r="URI34" s="497"/>
      <c r="URJ34" s="497"/>
      <c r="URK34" s="497"/>
      <c r="URL34" s="497"/>
      <c r="URM34" s="497"/>
      <c r="URN34" s="497"/>
      <c r="URO34" s="497"/>
      <c r="URP34" s="497"/>
      <c r="URQ34" s="497"/>
      <c r="URR34" s="497"/>
      <c r="URS34" s="497"/>
      <c r="URT34" s="497"/>
      <c r="URU34" s="497"/>
      <c r="URV34" s="497"/>
      <c r="URW34" s="497"/>
      <c r="URX34" s="497"/>
      <c r="URY34" s="497"/>
      <c r="URZ34" s="497"/>
      <c r="USA34" s="497"/>
      <c r="USB34" s="497"/>
      <c r="USC34" s="497"/>
      <c r="USD34" s="497"/>
      <c r="USE34" s="497"/>
      <c r="USF34" s="497"/>
      <c r="USG34" s="497"/>
      <c r="USH34" s="497"/>
      <c r="USI34" s="497"/>
      <c r="USJ34" s="497"/>
      <c r="USK34" s="497"/>
      <c r="USL34" s="497"/>
      <c r="USM34" s="497"/>
      <c r="USN34" s="497"/>
      <c r="USO34" s="497"/>
      <c r="USP34" s="497"/>
      <c r="USQ34" s="497"/>
      <c r="USR34" s="497"/>
      <c r="USS34" s="497"/>
      <c r="UST34" s="497"/>
      <c r="USU34" s="497"/>
      <c r="USV34" s="497"/>
      <c r="USW34" s="497"/>
      <c r="USX34" s="497"/>
      <c r="USY34" s="497"/>
      <c r="USZ34" s="497"/>
      <c r="UTA34" s="497"/>
      <c r="UTB34" s="497"/>
      <c r="UTC34" s="497"/>
      <c r="UTD34" s="497"/>
      <c r="UTE34" s="497"/>
      <c r="UTF34" s="497"/>
      <c r="UTG34" s="497"/>
      <c r="UTH34" s="497"/>
      <c r="UTI34" s="497"/>
      <c r="UTJ34" s="497"/>
      <c r="UTK34" s="497"/>
      <c r="UTL34" s="497"/>
      <c r="UTM34" s="497"/>
      <c r="UTN34" s="497"/>
      <c r="UTO34" s="497"/>
      <c r="UTP34" s="497"/>
      <c r="UTQ34" s="497"/>
      <c r="UTR34" s="497"/>
      <c r="UTS34" s="497"/>
      <c r="UTT34" s="497"/>
      <c r="UTU34" s="497"/>
      <c r="UTV34" s="497"/>
      <c r="UTW34" s="497"/>
      <c r="UTX34" s="497"/>
      <c r="UTY34" s="497"/>
      <c r="UTZ34" s="497"/>
      <c r="UUA34" s="497"/>
      <c r="UUB34" s="497"/>
      <c r="UUC34" s="497"/>
      <c r="UUD34" s="497"/>
      <c r="UUE34" s="497"/>
      <c r="UUF34" s="497"/>
      <c r="UUG34" s="497"/>
      <c r="UUH34" s="497"/>
      <c r="UUI34" s="497"/>
      <c r="UUJ34" s="497"/>
      <c r="UUK34" s="497"/>
      <c r="UUL34" s="497"/>
      <c r="UUM34" s="497"/>
      <c r="UUN34" s="497"/>
      <c r="UUO34" s="497"/>
      <c r="UUP34" s="497"/>
      <c r="UUQ34" s="497"/>
      <c r="UUR34" s="497"/>
      <c r="UUS34" s="497"/>
      <c r="UUT34" s="497"/>
      <c r="UUU34" s="497"/>
      <c r="UUV34" s="497"/>
      <c r="UUW34" s="497"/>
      <c r="UUX34" s="497"/>
      <c r="UUY34" s="497"/>
      <c r="UUZ34" s="497"/>
      <c r="UVA34" s="497"/>
      <c r="UVB34" s="497"/>
      <c r="UVC34" s="497"/>
      <c r="UVD34" s="497"/>
      <c r="UVE34" s="497"/>
      <c r="UVF34" s="497"/>
      <c r="UVG34" s="497"/>
      <c r="UVH34" s="497"/>
      <c r="UVI34" s="497"/>
      <c r="UVJ34" s="497"/>
      <c r="UVK34" s="497"/>
      <c r="UVL34" s="497"/>
      <c r="UVM34" s="497"/>
      <c r="UVN34" s="497"/>
      <c r="UVO34" s="497"/>
      <c r="UVP34" s="497"/>
      <c r="UVQ34" s="497"/>
      <c r="UVR34" s="497"/>
      <c r="UVS34" s="497"/>
      <c r="UVT34" s="497"/>
      <c r="UVU34" s="497"/>
      <c r="UVV34" s="497"/>
      <c r="UVW34" s="497"/>
      <c r="UVX34" s="497"/>
      <c r="UVY34" s="497"/>
      <c r="UVZ34" s="497"/>
      <c r="UWA34" s="497"/>
      <c r="UWB34" s="497"/>
      <c r="UWC34" s="497"/>
      <c r="UWD34" s="497"/>
      <c r="UWE34" s="497"/>
      <c r="UWF34" s="497"/>
      <c r="UWG34" s="497"/>
      <c r="UWH34" s="497"/>
      <c r="UWI34" s="497"/>
      <c r="UWJ34" s="497"/>
      <c r="UWK34" s="497"/>
      <c r="UWL34" s="497"/>
      <c r="UWM34" s="497"/>
      <c r="UWN34" s="497"/>
      <c r="UWO34" s="497"/>
      <c r="UWP34" s="497"/>
      <c r="UWQ34" s="497"/>
      <c r="UWR34" s="497"/>
      <c r="UWS34" s="497"/>
      <c r="UWT34" s="497"/>
      <c r="UWU34" s="497"/>
      <c r="UWV34" s="497"/>
      <c r="UWW34" s="497"/>
      <c r="UWX34" s="497"/>
      <c r="UWY34" s="497"/>
      <c r="UWZ34" s="497"/>
      <c r="UXA34" s="497"/>
      <c r="UXB34" s="497"/>
      <c r="UXC34" s="497"/>
      <c r="UXD34" s="497"/>
      <c r="UXE34" s="497"/>
      <c r="UXF34" s="497"/>
      <c r="UXG34" s="497"/>
      <c r="UXH34" s="497"/>
      <c r="UXI34" s="497"/>
      <c r="UXJ34" s="497"/>
      <c r="UXK34" s="497"/>
      <c r="UXL34" s="497"/>
      <c r="UXM34" s="497"/>
      <c r="UXN34" s="497"/>
      <c r="UXO34" s="497"/>
      <c r="UXP34" s="497"/>
      <c r="UXQ34" s="497"/>
      <c r="UXR34" s="497"/>
      <c r="UXS34" s="497"/>
      <c r="UXT34" s="497"/>
      <c r="UXU34" s="497"/>
      <c r="UXV34" s="497"/>
      <c r="UXW34" s="497"/>
      <c r="UXX34" s="497"/>
      <c r="UXY34" s="497"/>
      <c r="UXZ34" s="497"/>
      <c r="UYA34" s="497"/>
      <c r="UYB34" s="497"/>
      <c r="UYC34" s="497"/>
      <c r="UYD34" s="497"/>
      <c r="UYE34" s="497"/>
      <c r="UYF34" s="497"/>
      <c r="UYG34" s="497"/>
      <c r="UYH34" s="497"/>
      <c r="UYI34" s="497"/>
      <c r="UYJ34" s="497"/>
      <c r="UYK34" s="497"/>
      <c r="UYL34" s="497"/>
      <c r="UYM34" s="497"/>
      <c r="UYN34" s="497"/>
      <c r="UYO34" s="497"/>
      <c r="UYP34" s="497"/>
      <c r="UYQ34" s="497"/>
      <c r="UYR34" s="497"/>
      <c r="UYS34" s="497"/>
      <c r="UYT34" s="497"/>
      <c r="UYU34" s="497"/>
      <c r="UYV34" s="497"/>
      <c r="UYW34" s="497"/>
      <c r="UYX34" s="497"/>
      <c r="UYY34" s="497"/>
      <c r="UYZ34" s="497"/>
      <c r="UZA34" s="497"/>
      <c r="UZB34" s="497"/>
      <c r="UZC34" s="497"/>
      <c r="UZD34" s="497"/>
      <c r="UZE34" s="497"/>
      <c r="UZF34" s="497"/>
      <c r="UZG34" s="497"/>
      <c r="UZH34" s="497"/>
      <c r="UZI34" s="497"/>
      <c r="UZJ34" s="497"/>
      <c r="UZK34" s="497"/>
      <c r="UZL34" s="497"/>
      <c r="UZM34" s="497"/>
      <c r="UZN34" s="497"/>
      <c r="UZO34" s="497"/>
      <c r="UZP34" s="497"/>
      <c r="UZQ34" s="497"/>
      <c r="UZR34" s="497"/>
      <c r="UZS34" s="497"/>
      <c r="UZT34" s="497"/>
      <c r="UZU34" s="497"/>
      <c r="UZV34" s="497"/>
      <c r="UZW34" s="497"/>
      <c r="UZX34" s="497"/>
      <c r="UZY34" s="497"/>
      <c r="UZZ34" s="497"/>
      <c r="VAA34" s="497"/>
      <c r="VAB34" s="497"/>
      <c r="VAC34" s="497"/>
      <c r="VAD34" s="497"/>
      <c r="VAE34" s="497"/>
      <c r="VAF34" s="497"/>
      <c r="VAG34" s="497"/>
      <c r="VAH34" s="497"/>
      <c r="VAI34" s="497"/>
      <c r="VAJ34" s="497"/>
      <c r="VAK34" s="497"/>
      <c r="VAL34" s="497"/>
      <c r="VAM34" s="497"/>
      <c r="VAN34" s="497"/>
      <c r="VAO34" s="497"/>
      <c r="VAP34" s="497"/>
      <c r="VAQ34" s="497"/>
      <c r="VAR34" s="497"/>
      <c r="VAS34" s="497"/>
      <c r="VAT34" s="497"/>
      <c r="VAU34" s="497"/>
      <c r="VAV34" s="497"/>
      <c r="VAW34" s="497"/>
      <c r="VAX34" s="497"/>
      <c r="VAY34" s="497"/>
      <c r="VAZ34" s="497"/>
      <c r="VBA34" s="497"/>
      <c r="VBB34" s="497"/>
      <c r="VBC34" s="497"/>
      <c r="VBD34" s="497"/>
      <c r="VBE34" s="497"/>
      <c r="VBF34" s="497"/>
      <c r="VBG34" s="497"/>
      <c r="VBH34" s="497"/>
      <c r="VBI34" s="497"/>
      <c r="VBJ34" s="497"/>
      <c r="VBK34" s="497"/>
      <c r="VBL34" s="497"/>
      <c r="VBM34" s="497"/>
      <c r="VBN34" s="497"/>
      <c r="VBO34" s="497"/>
      <c r="VBP34" s="497"/>
      <c r="VBQ34" s="497"/>
      <c r="VBR34" s="497"/>
      <c r="VBS34" s="497"/>
      <c r="VBT34" s="497"/>
      <c r="VBU34" s="497"/>
      <c r="VBV34" s="497"/>
      <c r="VBW34" s="497"/>
      <c r="VBX34" s="497"/>
      <c r="VBY34" s="497"/>
      <c r="VBZ34" s="497"/>
      <c r="VCA34" s="497"/>
      <c r="VCB34" s="497"/>
      <c r="VCC34" s="497"/>
      <c r="VCD34" s="497"/>
      <c r="VCE34" s="497"/>
      <c r="VCF34" s="497"/>
      <c r="VCG34" s="497"/>
      <c r="VCH34" s="497"/>
      <c r="VCI34" s="497"/>
      <c r="VCJ34" s="497"/>
      <c r="VCK34" s="497"/>
      <c r="VCL34" s="497"/>
      <c r="VCM34" s="497"/>
      <c r="VCN34" s="497"/>
      <c r="VCO34" s="497"/>
      <c r="VCP34" s="497"/>
      <c r="VCQ34" s="497"/>
      <c r="VCR34" s="497"/>
      <c r="VCS34" s="497"/>
      <c r="VCT34" s="497"/>
      <c r="VCU34" s="497"/>
      <c r="VCV34" s="497"/>
      <c r="VCW34" s="497"/>
      <c r="VCX34" s="497"/>
      <c r="VCY34" s="497"/>
      <c r="VCZ34" s="497"/>
      <c r="VDA34" s="497"/>
      <c r="VDB34" s="497"/>
      <c r="VDC34" s="497"/>
      <c r="VDD34" s="497"/>
      <c r="VDE34" s="497"/>
      <c r="VDF34" s="497"/>
      <c r="VDG34" s="497"/>
      <c r="VDH34" s="497"/>
      <c r="VDI34" s="497"/>
      <c r="VDJ34" s="497"/>
      <c r="VDK34" s="497"/>
      <c r="VDL34" s="497"/>
      <c r="VDM34" s="497"/>
      <c r="VDN34" s="497"/>
      <c r="VDO34" s="497"/>
      <c r="VDP34" s="497"/>
      <c r="VDQ34" s="497"/>
      <c r="VDR34" s="497"/>
      <c r="VDS34" s="497"/>
      <c r="VDT34" s="497"/>
      <c r="VDU34" s="497"/>
      <c r="VDV34" s="497"/>
      <c r="VDW34" s="497"/>
      <c r="VDX34" s="497"/>
      <c r="VDY34" s="497"/>
      <c r="VDZ34" s="497"/>
      <c r="VEA34" s="497"/>
      <c r="VEB34" s="497"/>
      <c r="VEC34" s="497"/>
      <c r="VED34" s="497"/>
      <c r="VEE34" s="497"/>
      <c r="VEF34" s="497"/>
      <c r="VEG34" s="497"/>
      <c r="VEH34" s="497"/>
      <c r="VEI34" s="497"/>
      <c r="VEJ34" s="497"/>
      <c r="VEK34" s="497"/>
      <c r="VEL34" s="497"/>
      <c r="VEM34" s="497"/>
      <c r="VEN34" s="497"/>
      <c r="VEO34" s="497"/>
      <c r="VEP34" s="497"/>
      <c r="VEQ34" s="497"/>
      <c r="VER34" s="497"/>
      <c r="VES34" s="497"/>
      <c r="VET34" s="497"/>
      <c r="VEU34" s="497"/>
      <c r="VEV34" s="497"/>
      <c r="VEW34" s="497"/>
      <c r="VEX34" s="497"/>
      <c r="VEY34" s="497"/>
      <c r="VEZ34" s="497"/>
      <c r="VFA34" s="497"/>
      <c r="VFB34" s="497"/>
      <c r="VFC34" s="497"/>
      <c r="VFD34" s="497"/>
      <c r="VFE34" s="497"/>
      <c r="VFF34" s="497"/>
      <c r="VFG34" s="497"/>
      <c r="VFH34" s="497"/>
      <c r="VFI34" s="497"/>
      <c r="VFJ34" s="497"/>
      <c r="VFK34" s="497"/>
      <c r="VFL34" s="497"/>
      <c r="VFM34" s="497"/>
      <c r="VFN34" s="497"/>
      <c r="VFO34" s="497"/>
      <c r="VFP34" s="497"/>
      <c r="VFQ34" s="497"/>
      <c r="VFR34" s="497"/>
      <c r="VFS34" s="497"/>
      <c r="VFT34" s="497"/>
      <c r="VFU34" s="497"/>
      <c r="VFV34" s="497"/>
      <c r="VFW34" s="497"/>
      <c r="VFX34" s="497"/>
      <c r="VFY34" s="497"/>
      <c r="VFZ34" s="497"/>
      <c r="VGA34" s="497"/>
      <c r="VGB34" s="497"/>
      <c r="VGC34" s="497"/>
      <c r="VGD34" s="497"/>
      <c r="VGE34" s="497"/>
      <c r="VGF34" s="497"/>
      <c r="VGG34" s="497"/>
      <c r="VGH34" s="497"/>
      <c r="VGI34" s="497"/>
      <c r="VGJ34" s="497"/>
      <c r="VGK34" s="497"/>
      <c r="VGL34" s="497"/>
      <c r="VGM34" s="497"/>
      <c r="VGN34" s="497"/>
      <c r="VGO34" s="497"/>
      <c r="VGP34" s="497"/>
      <c r="VGQ34" s="497"/>
      <c r="VGR34" s="497"/>
      <c r="VGS34" s="497"/>
      <c r="VGT34" s="497"/>
      <c r="VGU34" s="497"/>
      <c r="VGV34" s="497"/>
      <c r="VGW34" s="497"/>
      <c r="VGX34" s="497"/>
      <c r="VGY34" s="497"/>
      <c r="VGZ34" s="497"/>
      <c r="VHA34" s="497"/>
      <c r="VHB34" s="497"/>
      <c r="VHC34" s="497"/>
      <c r="VHD34" s="497"/>
      <c r="VHE34" s="497"/>
      <c r="VHF34" s="497"/>
      <c r="VHG34" s="497"/>
      <c r="VHH34" s="497"/>
      <c r="VHI34" s="497"/>
      <c r="VHJ34" s="497"/>
      <c r="VHK34" s="497"/>
      <c r="VHL34" s="497"/>
      <c r="VHM34" s="497"/>
      <c r="VHN34" s="497"/>
      <c r="VHO34" s="497"/>
      <c r="VHP34" s="497"/>
      <c r="VHQ34" s="497"/>
      <c r="VHR34" s="497"/>
      <c r="VHS34" s="497"/>
      <c r="VHT34" s="497"/>
      <c r="VHU34" s="497"/>
      <c r="VHV34" s="497"/>
      <c r="VHW34" s="497"/>
      <c r="VHX34" s="497"/>
      <c r="VHY34" s="497"/>
      <c r="VHZ34" s="497"/>
      <c r="VIA34" s="497"/>
      <c r="VIB34" s="497"/>
      <c r="VIC34" s="497"/>
      <c r="VID34" s="497"/>
      <c r="VIE34" s="497"/>
      <c r="VIF34" s="497"/>
      <c r="VIG34" s="497"/>
      <c r="VIH34" s="497"/>
      <c r="VII34" s="497"/>
      <c r="VIJ34" s="497"/>
      <c r="VIK34" s="497"/>
      <c r="VIL34" s="497"/>
      <c r="VIM34" s="497"/>
      <c r="VIN34" s="497"/>
      <c r="VIO34" s="497"/>
      <c r="VIP34" s="497"/>
      <c r="VIQ34" s="497"/>
      <c r="VIR34" s="497"/>
      <c r="VIS34" s="497"/>
      <c r="VIT34" s="497"/>
      <c r="VIU34" s="497"/>
      <c r="VIV34" s="497"/>
      <c r="VIW34" s="497"/>
      <c r="VIX34" s="497"/>
      <c r="VIY34" s="497"/>
      <c r="VIZ34" s="497"/>
      <c r="VJA34" s="497"/>
      <c r="VJB34" s="497"/>
      <c r="VJC34" s="497"/>
      <c r="VJD34" s="497"/>
      <c r="VJE34" s="497"/>
      <c r="VJF34" s="497"/>
      <c r="VJG34" s="497"/>
      <c r="VJH34" s="497"/>
      <c r="VJI34" s="497"/>
      <c r="VJJ34" s="497"/>
      <c r="VJK34" s="497"/>
      <c r="VJL34" s="497"/>
      <c r="VJM34" s="497"/>
      <c r="VJN34" s="497"/>
      <c r="VJO34" s="497"/>
      <c r="VJP34" s="497"/>
      <c r="VJQ34" s="497"/>
      <c r="VJR34" s="497"/>
      <c r="VJS34" s="497"/>
      <c r="VJT34" s="497"/>
      <c r="VJU34" s="497"/>
      <c r="VJV34" s="497"/>
      <c r="VJW34" s="497"/>
      <c r="VJX34" s="497"/>
      <c r="VJY34" s="497"/>
      <c r="VJZ34" s="497"/>
      <c r="VKA34" s="497"/>
      <c r="VKB34" s="497"/>
      <c r="VKC34" s="497"/>
      <c r="VKD34" s="497"/>
      <c r="VKE34" s="497"/>
      <c r="VKF34" s="497"/>
      <c r="VKG34" s="497"/>
      <c r="VKH34" s="497"/>
      <c r="VKI34" s="497"/>
      <c r="VKJ34" s="497"/>
      <c r="VKK34" s="497"/>
      <c r="VKL34" s="497"/>
      <c r="VKM34" s="497"/>
      <c r="VKN34" s="497"/>
      <c r="VKO34" s="497"/>
      <c r="VKP34" s="497"/>
      <c r="VKQ34" s="497"/>
      <c r="VKR34" s="497"/>
      <c r="VKS34" s="497"/>
      <c r="VKT34" s="497"/>
      <c r="VKU34" s="497"/>
      <c r="VKV34" s="497"/>
      <c r="VKW34" s="497"/>
      <c r="VKX34" s="497"/>
      <c r="VKY34" s="497"/>
      <c r="VKZ34" s="497"/>
      <c r="VLA34" s="497"/>
      <c r="VLB34" s="497"/>
      <c r="VLC34" s="497"/>
      <c r="VLD34" s="497"/>
      <c r="VLE34" s="497"/>
      <c r="VLF34" s="497"/>
      <c r="VLG34" s="497"/>
      <c r="VLH34" s="497"/>
      <c r="VLI34" s="497"/>
      <c r="VLJ34" s="497"/>
      <c r="VLK34" s="497"/>
      <c r="VLL34" s="497"/>
      <c r="VLM34" s="497"/>
      <c r="VLN34" s="497"/>
      <c r="VLO34" s="497"/>
      <c r="VLP34" s="497"/>
      <c r="VLQ34" s="497"/>
      <c r="VLR34" s="497"/>
      <c r="VLS34" s="497"/>
      <c r="VLT34" s="497"/>
      <c r="VLU34" s="497"/>
      <c r="VLV34" s="497"/>
      <c r="VLW34" s="497"/>
      <c r="VLX34" s="497"/>
      <c r="VLY34" s="497"/>
      <c r="VLZ34" s="497"/>
      <c r="VMA34" s="497"/>
      <c r="VMB34" s="497"/>
      <c r="VMC34" s="497"/>
      <c r="VMD34" s="497"/>
      <c r="VME34" s="497"/>
      <c r="VMF34" s="497"/>
      <c r="VMG34" s="497"/>
      <c r="VMH34" s="497"/>
      <c r="VMI34" s="497"/>
      <c r="VMJ34" s="497"/>
      <c r="VMK34" s="497"/>
      <c r="VML34" s="497"/>
      <c r="VMM34" s="497"/>
      <c r="VMN34" s="497"/>
      <c r="VMO34" s="497"/>
      <c r="VMP34" s="497"/>
      <c r="VMQ34" s="497"/>
      <c r="VMR34" s="497"/>
      <c r="VMS34" s="497"/>
      <c r="VMT34" s="497"/>
      <c r="VMU34" s="497"/>
      <c r="VMV34" s="497"/>
      <c r="VMW34" s="497"/>
      <c r="VMX34" s="497"/>
      <c r="VMY34" s="497"/>
      <c r="VMZ34" s="497"/>
      <c r="VNA34" s="497"/>
      <c r="VNB34" s="497"/>
      <c r="VNC34" s="497"/>
      <c r="VND34" s="497"/>
      <c r="VNE34" s="497"/>
      <c r="VNF34" s="497"/>
      <c r="VNG34" s="497"/>
      <c r="VNH34" s="497"/>
      <c r="VNI34" s="497"/>
      <c r="VNJ34" s="497"/>
      <c r="VNK34" s="497"/>
      <c r="VNL34" s="497"/>
      <c r="VNM34" s="497"/>
      <c r="VNN34" s="497"/>
      <c r="VNO34" s="497"/>
      <c r="VNP34" s="497"/>
      <c r="VNQ34" s="497"/>
      <c r="VNR34" s="497"/>
      <c r="VNS34" s="497"/>
      <c r="VNT34" s="497"/>
      <c r="VNU34" s="497"/>
      <c r="VNV34" s="497"/>
      <c r="VNW34" s="497"/>
      <c r="VNX34" s="497"/>
      <c r="VNY34" s="497"/>
      <c r="VNZ34" s="497"/>
      <c r="VOA34" s="497"/>
      <c r="VOB34" s="497"/>
      <c r="VOC34" s="497"/>
      <c r="VOD34" s="497"/>
      <c r="VOE34" s="497"/>
      <c r="VOF34" s="497"/>
      <c r="VOG34" s="497"/>
      <c r="VOH34" s="497"/>
      <c r="VOI34" s="497"/>
      <c r="VOJ34" s="497"/>
      <c r="VOK34" s="497"/>
      <c r="VOL34" s="497"/>
      <c r="VOM34" s="497"/>
      <c r="VON34" s="497"/>
      <c r="VOO34" s="497"/>
      <c r="VOP34" s="497"/>
      <c r="VOQ34" s="497"/>
      <c r="VOR34" s="497"/>
      <c r="VOS34" s="497"/>
      <c r="VOT34" s="497"/>
      <c r="VOU34" s="497"/>
      <c r="VOV34" s="497"/>
      <c r="VOW34" s="497"/>
      <c r="VOX34" s="497"/>
      <c r="VOY34" s="497"/>
      <c r="VOZ34" s="497"/>
      <c r="VPA34" s="497"/>
      <c r="VPB34" s="497"/>
      <c r="VPC34" s="497"/>
      <c r="VPD34" s="497"/>
      <c r="VPE34" s="497"/>
      <c r="VPF34" s="497"/>
      <c r="VPG34" s="497"/>
      <c r="VPH34" s="497"/>
      <c r="VPI34" s="497"/>
      <c r="VPJ34" s="497"/>
      <c r="VPK34" s="497"/>
      <c r="VPL34" s="497"/>
      <c r="VPM34" s="497"/>
      <c r="VPN34" s="497"/>
      <c r="VPO34" s="497"/>
      <c r="VPP34" s="497"/>
      <c r="VPQ34" s="497"/>
      <c r="VPR34" s="497"/>
      <c r="VPS34" s="497"/>
      <c r="VPT34" s="497"/>
      <c r="VPU34" s="497"/>
      <c r="VPV34" s="497"/>
      <c r="VPW34" s="497"/>
      <c r="VPX34" s="497"/>
      <c r="VPY34" s="497"/>
      <c r="VPZ34" s="497"/>
      <c r="VQA34" s="497"/>
      <c r="VQB34" s="497"/>
      <c r="VQC34" s="497"/>
      <c r="VQD34" s="497"/>
      <c r="VQE34" s="497"/>
      <c r="VQF34" s="497"/>
      <c r="VQG34" s="497"/>
      <c r="VQH34" s="497"/>
      <c r="VQI34" s="497"/>
      <c r="VQJ34" s="497"/>
      <c r="VQK34" s="497"/>
      <c r="VQL34" s="497"/>
      <c r="VQM34" s="497"/>
      <c r="VQN34" s="497"/>
      <c r="VQO34" s="497"/>
      <c r="VQP34" s="497"/>
      <c r="VQQ34" s="497"/>
      <c r="VQR34" s="497"/>
      <c r="VQS34" s="497"/>
      <c r="VQT34" s="497"/>
      <c r="VQU34" s="497"/>
      <c r="VQV34" s="497"/>
      <c r="VQW34" s="497"/>
      <c r="VQX34" s="497"/>
      <c r="VQY34" s="497"/>
      <c r="VQZ34" s="497"/>
      <c r="VRA34" s="497"/>
      <c r="VRB34" s="497"/>
      <c r="VRC34" s="497"/>
      <c r="VRD34" s="497"/>
      <c r="VRE34" s="497"/>
      <c r="VRF34" s="497"/>
      <c r="VRG34" s="497"/>
      <c r="VRH34" s="497"/>
      <c r="VRI34" s="497"/>
      <c r="VRJ34" s="497"/>
      <c r="VRK34" s="497"/>
      <c r="VRL34" s="497"/>
      <c r="VRM34" s="497"/>
      <c r="VRN34" s="497"/>
      <c r="VRO34" s="497"/>
      <c r="VRP34" s="497"/>
      <c r="VRQ34" s="497"/>
      <c r="VRR34" s="497"/>
      <c r="VRS34" s="497"/>
      <c r="VRT34" s="497"/>
      <c r="VRU34" s="497"/>
      <c r="VRV34" s="497"/>
      <c r="VRW34" s="497"/>
      <c r="VRX34" s="497"/>
      <c r="VRY34" s="497"/>
      <c r="VRZ34" s="497"/>
      <c r="VSA34" s="497"/>
      <c r="VSB34" s="497"/>
      <c r="VSC34" s="497"/>
      <c r="VSD34" s="497"/>
      <c r="VSE34" s="497"/>
      <c r="VSF34" s="497"/>
      <c r="VSG34" s="497"/>
      <c r="VSH34" s="497"/>
      <c r="VSI34" s="497"/>
      <c r="VSJ34" s="497"/>
      <c r="VSK34" s="497"/>
      <c r="VSL34" s="497"/>
      <c r="VSM34" s="497"/>
      <c r="VSN34" s="497"/>
      <c r="VSO34" s="497"/>
      <c r="VSP34" s="497"/>
      <c r="VSQ34" s="497"/>
      <c r="VSR34" s="497"/>
      <c r="VSS34" s="497"/>
      <c r="VST34" s="497"/>
      <c r="VSU34" s="497"/>
      <c r="VSV34" s="497"/>
      <c r="VSW34" s="497"/>
      <c r="VSX34" s="497"/>
      <c r="VSY34" s="497"/>
      <c r="VSZ34" s="497"/>
      <c r="VTA34" s="497"/>
      <c r="VTB34" s="497"/>
      <c r="VTC34" s="497"/>
      <c r="VTD34" s="497"/>
      <c r="VTE34" s="497"/>
      <c r="VTF34" s="497"/>
      <c r="VTG34" s="497"/>
      <c r="VTH34" s="497"/>
      <c r="VTI34" s="497"/>
      <c r="VTJ34" s="497"/>
      <c r="VTK34" s="497"/>
      <c r="VTL34" s="497"/>
      <c r="VTM34" s="497"/>
      <c r="VTN34" s="497"/>
      <c r="VTO34" s="497"/>
      <c r="VTP34" s="497"/>
      <c r="VTQ34" s="497"/>
      <c r="VTR34" s="497"/>
      <c r="VTS34" s="497"/>
      <c r="VTT34" s="497"/>
      <c r="VTU34" s="497"/>
      <c r="VTV34" s="497"/>
      <c r="VTW34" s="497"/>
      <c r="VTX34" s="497"/>
      <c r="VTY34" s="497"/>
      <c r="VTZ34" s="497"/>
      <c r="VUA34" s="497"/>
      <c r="VUB34" s="497"/>
      <c r="VUC34" s="497"/>
      <c r="VUD34" s="497"/>
      <c r="VUE34" s="497"/>
      <c r="VUF34" s="497"/>
      <c r="VUG34" s="497"/>
      <c r="VUH34" s="497"/>
      <c r="VUI34" s="497"/>
      <c r="VUJ34" s="497"/>
      <c r="VUK34" s="497"/>
      <c r="VUL34" s="497"/>
      <c r="VUM34" s="497"/>
      <c r="VUN34" s="497"/>
      <c r="VUO34" s="497"/>
      <c r="VUP34" s="497"/>
      <c r="VUQ34" s="497"/>
      <c r="VUR34" s="497"/>
      <c r="VUS34" s="497"/>
      <c r="VUT34" s="497"/>
      <c r="VUU34" s="497"/>
      <c r="VUV34" s="497"/>
      <c r="VUW34" s="497"/>
      <c r="VUX34" s="497"/>
      <c r="VUY34" s="497"/>
      <c r="VUZ34" s="497"/>
      <c r="VVA34" s="497"/>
      <c r="VVB34" s="497"/>
      <c r="VVC34" s="497"/>
      <c r="VVD34" s="497"/>
      <c r="VVE34" s="497"/>
      <c r="VVF34" s="497"/>
      <c r="VVG34" s="497"/>
      <c r="VVH34" s="497"/>
      <c r="VVI34" s="497"/>
      <c r="VVJ34" s="497"/>
      <c r="VVK34" s="497"/>
      <c r="VVL34" s="497"/>
      <c r="VVM34" s="497"/>
      <c r="VVN34" s="497"/>
      <c r="VVO34" s="497"/>
      <c r="VVP34" s="497"/>
      <c r="VVQ34" s="497"/>
      <c r="VVR34" s="497"/>
      <c r="VVS34" s="497"/>
      <c r="VVT34" s="497"/>
      <c r="VVU34" s="497"/>
      <c r="VVV34" s="497"/>
      <c r="VVW34" s="497"/>
      <c r="VVX34" s="497"/>
      <c r="VVY34" s="497"/>
      <c r="VVZ34" s="497"/>
      <c r="VWA34" s="497"/>
      <c r="VWB34" s="497"/>
      <c r="VWC34" s="497"/>
      <c r="VWD34" s="497"/>
      <c r="VWE34" s="497"/>
      <c r="VWF34" s="497"/>
      <c r="VWG34" s="497"/>
      <c r="VWH34" s="497"/>
      <c r="VWI34" s="497"/>
      <c r="VWJ34" s="497"/>
      <c r="VWK34" s="497"/>
      <c r="VWL34" s="497"/>
      <c r="VWM34" s="497"/>
      <c r="VWN34" s="497"/>
      <c r="VWO34" s="497"/>
      <c r="VWP34" s="497"/>
      <c r="VWQ34" s="497"/>
      <c r="VWR34" s="497"/>
      <c r="VWS34" s="497"/>
      <c r="VWT34" s="497"/>
      <c r="VWU34" s="497"/>
      <c r="VWV34" s="497"/>
      <c r="VWW34" s="497"/>
      <c r="VWX34" s="497"/>
      <c r="VWY34" s="497"/>
      <c r="VWZ34" s="497"/>
      <c r="VXA34" s="497"/>
      <c r="VXB34" s="497"/>
      <c r="VXC34" s="497"/>
      <c r="VXD34" s="497"/>
      <c r="VXE34" s="497"/>
      <c r="VXF34" s="497"/>
      <c r="VXG34" s="497"/>
      <c r="VXH34" s="497"/>
      <c r="VXI34" s="497"/>
      <c r="VXJ34" s="497"/>
      <c r="VXK34" s="497"/>
      <c r="VXL34" s="497"/>
      <c r="VXM34" s="497"/>
      <c r="VXN34" s="497"/>
      <c r="VXO34" s="497"/>
      <c r="VXP34" s="497"/>
      <c r="VXQ34" s="497"/>
      <c r="VXR34" s="497"/>
      <c r="VXS34" s="497"/>
      <c r="VXT34" s="497"/>
      <c r="VXU34" s="497"/>
      <c r="VXV34" s="497"/>
      <c r="VXW34" s="497"/>
      <c r="VXX34" s="497"/>
      <c r="VXY34" s="497"/>
      <c r="VXZ34" s="497"/>
      <c r="VYA34" s="497"/>
      <c r="VYB34" s="497"/>
      <c r="VYC34" s="497"/>
      <c r="VYD34" s="497"/>
      <c r="VYE34" s="497"/>
      <c r="VYF34" s="497"/>
      <c r="VYG34" s="497"/>
      <c r="VYH34" s="497"/>
      <c r="VYI34" s="497"/>
      <c r="VYJ34" s="497"/>
      <c r="VYK34" s="497"/>
      <c r="VYL34" s="497"/>
      <c r="VYM34" s="497"/>
      <c r="VYN34" s="497"/>
      <c r="VYO34" s="497"/>
      <c r="VYP34" s="497"/>
      <c r="VYQ34" s="497"/>
      <c r="VYR34" s="497"/>
      <c r="VYS34" s="497"/>
      <c r="VYT34" s="497"/>
      <c r="VYU34" s="497"/>
      <c r="VYV34" s="497"/>
      <c r="VYW34" s="497"/>
      <c r="VYX34" s="497"/>
      <c r="VYY34" s="497"/>
      <c r="VYZ34" s="497"/>
      <c r="VZA34" s="497"/>
      <c r="VZB34" s="497"/>
      <c r="VZC34" s="497"/>
      <c r="VZD34" s="497"/>
      <c r="VZE34" s="497"/>
      <c r="VZF34" s="497"/>
      <c r="VZG34" s="497"/>
      <c r="VZH34" s="497"/>
      <c r="VZI34" s="497"/>
      <c r="VZJ34" s="497"/>
      <c r="VZK34" s="497"/>
      <c r="VZL34" s="497"/>
      <c r="VZM34" s="497"/>
      <c r="VZN34" s="497"/>
      <c r="VZO34" s="497"/>
      <c r="VZP34" s="497"/>
      <c r="VZQ34" s="497"/>
      <c r="VZR34" s="497"/>
      <c r="VZS34" s="497"/>
      <c r="VZT34" s="497"/>
      <c r="VZU34" s="497"/>
      <c r="VZV34" s="497"/>
      <c r="VZW34" s="497"/>
      <c r="VZX34" s="497"/>
      <c r="VZY34" s="497"/>
      <c r="VZZ34" s="497"/>
      <c r="WAA34" s="497"/>
      <c r="WAB34" s="497"/>
      <c r="WAC34" s="497"/>
      <c r="WAD34" s="497"/>
      <c r="WAE34" s="497"/>
      <c r="WAF34" s="497"/>
      <c r="WAG34" s="497"/>
      <c r="WAH34" s="497"/>
      <c r="WAI34" s="497"/>
      <c r="WAJ34" s="497"/>
      <c r="WAK34" s="497"/>
      <c r="WAL34" s="497"/>
      <c r="WAM34" s="497"/>
      <c r="WAN34" s="497"/>
      <c r="WAO34" s="497"/>
      <c r="WAP34" s="497"/>
      <c r="WAQ34" s="497"/>
      <c r="WAR34" s="497"/>
      <c r="WAS34" s="497"/>
      <c r="WAT34" s="497"/>
      <c r="WAU34" s="497"/>
      <c r="WAV34" s="497"/>
      <c r="WAW34" s="497"/>
      <c r="WAX34" s="497"/>
      <c r="WAY34" s="497"/>
      <c r="WAZ34" s="497"/>
      <c r="WBA34" s="497"/>
      <c r="WBB34" s="497"/>
      <c r="WBC34" s="497"/>
      <c r="WBD34" s="497"/>
      <c r="WBE34" s="497"/>
      <c r="WBF34" s="497"/>
      <c r="WBG34" s="497"/>
      <c r="WBH34" s="497"/>
      <c r="WBI34" s="497"/>
      <c r="WBJ34" s="497"/>
      <c r="WBK34" s="497"/>
      <c r="WBL34" s="497"/>
      <c r="WBM34" s="497"/>
      <c r="WBN34" s="497"/>
      <c r="WBO34" s="497"/>
      <c r="WBP34" s="497"/>
      <c r="WBQ34" s="497"/>
      <c r="WBR34" s="497"/>
      <c r="WBS34" s="497"/>
      <c r="WBT34" s="497"/>
      <c r="WBU34" s="497"/>
      <c r="WBV34" s="497"/>
      <c r="WBW34" s="497"/>
      <c r="WBX34" s="497"/>
      <c r="WBY34" s="497"/>
      <c r="WBZ34" s="497"/>
      <c r="WCA34" s="497"/>
      <c r="WCB34" s="497"/>
      <c r="WCC34" s="497"/>
      <c r="WCD34" s="497"/>
      <c r="WCE34" s="497"/>
      <c r="WCF34" s="497"/>
      <c r="WCG34" s="497"/>
      <c r="WCH34" s="497"/>
      <c r="WCI34" s="497"/>
      <c r="WCJ34" s="497"/>
      <c r="WCK34" s="497"/>
      <c r="WCL34" s="497"/>
      <c r="WCM34" s="497"/>
      <c r="WCN34" s="497"/>
      <c r="WCO34" s="497"/>
      <c r="WCP34" s="497"/>
      <c r="WCQ34" s="497"/>
      <c r="WCR34" s="497"/>
      <c r="WCS34" s="497"/>
      <c r="WCT34" s="497"/>
      <c r="WCU34" s="497"/>
      <c r="WCV34" s="497"/>
      <c r="WCW34" s="497"/>
      <c r="WCX34" s="497"/>
      <c r="WCY34" s="497"/>
      <c r="WCZ34" s="497"/>
      <c r="WDA34" s="497"/>
      <c r="WDB34" s="497"/>
      <c r="WDC34" s="497"/>
      <c r="WDD34" s="497"/>
      <c r="WDE34" s="497"/>
      <c r="WDF34" s="497"/>
      <c r="WDG34" s="497"/>
      <c r="WDH34" s="497"/>
      <c r="WDI34" s="497"/>
      <c r="WDJ34" s="497"/>
      <c r="WDK34" s="497"/>
      <c r="WDL34" s="497"/>
      <c r="WDM34" s="497"/>
      <c r="WDN34" s="497"/>
      <c r="WDO34" s="497"/>
      <c r="WDP34" s="497"/>
      <c r="WDQ34" s="497"/>
      <c r="WDR34" s="497"/>
      <c r="WDS34" s="497"/>
      <c r="WDT34" s="497"/>
      <c r="WDU34" s="497"/>
      <c r="WDV34" s="497"/>
      <c r="WDW34" s="497"/>
      <c r="WDX34" s="497"/>
      <c r="WDY34" s="497"/>
      <c r="WDZ34" s="497"/>
      <c r="WEA34" s="497"/>
      <c r="WEB34" s="497"/>
      <c r="WEC34" s="497"/>
      <c r="WED34" s="497"/>
      <c r="WEE34" s="497"/>
      <c r="WEF34" s="497"/>
      <c r="WEG34" s="497"/>
      <c r="WEH34" s="497"/>
      <c r="WEI34" s="497"/>
      <c r="WEJ34" s="497"/>
      <c r="WEK34" s="497"/>
      <c r="WEL34" s="497"/>
      <c r="WEM34" s="497"/>
      <c r="WEN34" s="497"/>
      <c r="WEO34" s="497"/>
      <c r="WEP34" s="497"/>
      <c r="WEQ34" s="497"/>
      <c r="WER34" s="497"/>
      <c r="WES34" s="497"/>
      <c r="WET34" s="497"/>
      <c r="WEU34" s="497"/>
      <c r="WEV34" s="497"/>
      <c r="WEW34" s="497"/>
      <c r="WEX34" s="497"/>
      <c r="WEY34" s="497"/>
      <c r="WEZ34" s="497"/>
      <c r="WFA34" s="497"/>
      <c r="WFB34" s="497"/>
      <c r="WFC34" s="497"/>
      <c r="WFD34" s="497"/>
      <c r="WFE34" s="497"/>
      <c r="WFF34" s="497"/>
      <c r="WFG34" s="497"/>
      <c r="WFH34" s="497"/>
      <c r="WFI34" s="497"/>
      <c r="WFJ34" s="497"/>
      <c r="WFK34" s="497"/>
      <c r="WFL34" s="497"/>
      <c r="WFM34" s="497"/>
      <c r="WFN34" s="497"/>
      <c r="WFO34" s="497"/>
      <c r="WFP34" s="497"/>
      <c r="WFQ34" s="497"/>
      <c r="WFR34" s="497"/>
      <c r="WFS34" s="497"/>
      <c r="WFT34" s="497"/>
      <c r="WFU34" s="497"/>
      <c r="WFV34" s="497"/>
      <c r="WFW34" s="497"/>
      <c r="WFX34" s="497"/>
      <c r="WFY34" s="497"/>
      <c r="WFZ34" s="497"/>
      <c r="WGA34" s="497"/>
      <c r="WGB34" s="497"/>
      <c r="WGC34" s="497"/>
      <c r="WGD34" s="497"/>
      <c r="WGE34" s="497"/>
      <c r="WGF34" s="497"/>
      <c r="WGG34" s="497"/>
      <c r="WGH34" s="497"/>
      <c r="WGI34" s="497"/>
      <c r="WGJ34" s="497"/>
      <c r="WGK34" s="497"/>
      <c r="WGL34" s="497"/>
      <c r="WGM34" s="497"/>
      <c r="WGN34" s="497"/>
      <c r="WGO34" s="497"/>
      <c r="WGP34" s="497"/>
      <c r="WGQ34" s="497"/>
      <c r="WGR34" s="497"/>
      <c r="WGS34" s="497"/>
      <c r="WGT34" s="497"/>
      <c r="WGU34" s="497"/>
      <c r="WGV34" s="497"/>
      <c r="WGW34" s="497"/>
      <c r="WGX34" s="497"/>
      <c r="WGY34" s="497"/>
      <c r="WGZ34" s="497"/>
      <c r="WHA34" s="497"/>
      <c r="WHB34" s="497"/>
      <c r="WHC34" s="497"/>
      <c r="WHD34" s="497"/>
      <c r="WHE34" s="497"/>
      <c r="WHF34" s="497"/>
      <c r="WHG34" s="497"/>
      <c r="WHH34" s="497"/>
      <c r="WHI34" s="497"/>
      <c r="WHJ34" s="497"/>
      <c r="WHK34" s="497"/>
      <c r="WHL34" s="497"/>
      <c r="WHM34" s="497"/>
      <c r="WHN34" s="497"/>
      <c r="WHO34" s="497"/>
      <c r="WHP34" s="497"/>
      <c r="WHQ34" s="497"/>
      <c r="WHR34" s="497"/>
      <c r="WHS34" s="497"/>
      <c r="WHT34" s="497"/>
      <c r="WHU34" s="497"/>
      <c r="WHV34" s="497"/>
      <c r="WHW34" s="497"/>
      <c r="WHX34" s="497"/>
      <c r="WHY34" s="497"/>
      <c r="WHZ34" s="497"/>
      <c r="WIA34" s="497"/>
      <c r="WIB34" s="497"/>
      <c r="WIC34" s="497"/>
      <c r="WID34" s="497"/>
      <c r="WIE34" s="497"/>
      <c r="WIF34" s="497"/>
      <c r="WIG34" s="497"/>
      <c r="WIH34" s="497"/>
      <c r="WII34" s="497"/>
      <c r="WIJ34" s="497"/>
      <c r="WIK34" s="497"/>
      <c r="WIL34" s="497"/>
      <c r="WIM34" s="497"/>
      <c r="WIN34" s="497"/>
      <c r="WIO34" s="497"/>
      <c r="WIP34" s="497"/>
      <c r="WIQ34" s="497"/>
      <c r="WIR34" s="497"/>
      <c r="WIS34" s="497"/>
      <c r="WIT34" s="497"/>
      <c r="WIU34" s="497"/>
      <c r="WIV34" s="497"/>
      <c r="WIW34" s="497"/>
      <c r="WIX34" s="497"/>
      <c r="WIY34" s="497"/>
      <c r="WIZ34" s="497"/>
      <c r="WJA34" s="497"/>
      <c r="WJB34" s="497"/>
      <c r="WJC34" s="497"/>
      <c r="WJD34" s="497"/>
      <c r="WJE34" s="497"/>
      <c r="WJF34" s="497"/>
      <c r="WJG34" s="497"/>
      <c r="WJH34" s="497"/>
      <c r="WJI34" s="497"/>
      <c r="WJJ34" s="497"/>
      <c r="WJK34" s="497"/>
      <c r="WJL34" s="497"/>
      <c r="WJM34" s="497"/>
      <c r="WJN34" s="497"/>
      <c r="WJO34" s="497"/>
      <c r="WJP34" s="497"/>
      <c r="WJQ34" s="497"/>
      <c r="WJR34" s="497"/>
      <c r="WJS34" s="497"/>
      <c r="WJT34" s="497"/>
      <c r="WJU34" s="497"/>
      <c r="WJV34" s="497"/>
      <c r="WJW34" s="497"/>
      <c r="WJX34" s="497"/>
      <c r="WJY34" s="497"/>
      <c r="WJZ34" s="497"/>
      <c r="WKA34" s="497"/>
      <c r="WKB34" s="497"/>
      <c r="WKC34" s="497"/>
      <c r="WKD34" s="497"/>
      <c r="WKE34" s="497"/>
      <c r="WKF34" s="497"/>
      <c r="WKG34" s="497"/>
      <c r="WKH34" s="497"/>
      <c r="WKI34" s="497"/>
      <c r="WKJ34" s="497"/>
      <c r="WKK34" s="497"/>
      <c r="WKL34" s="497"/>
      <c r="WKM34" s="497"/>
      <c r="WKN34" s="497"/>
      <c r="WKO34" s="497"/>
      <c r="WKP34" s="497"/>
      <c r="WKQ34" s="497"/>
      <c r="WKR34" s="497"/>
      <c r="WKS34" s="497"/>
      <c r="WKT34" s="497"/>
      <c r="WKU34" s="497"/>
      <c r="WKV34" s="497"/>
      <c r="WKW34" s="497"/>
      <c r="WKX34" s="497"/>
      <c r="WKY34" s="497"/>
      <c r="WKZ34" s="497"/>
      <c r="WLA34" s="497"/>
      <c r="WLB34" s="497"/>
      <c r="WLC34" s="497"/>
      <c r="WLD34" s="497"/>
      <c r="WLE34" s="497"/>
      <c r="WLF34" s="497"/>
      <c r="WLG34" s="497"/>
      <c r="WLH34" s="497"/>
      <c r="WLI34" s="497"/>
      <c r="WLJ34" s="497"/>
      <c r="WLK34" s="497"/>
      <c r="WLL34" s="497"/>
      <c r="WLM34" s="497"/>
      <c r="WLN34" s="497"/>
      <c r="WLO34" s="497"/>
      <c r="WLP34" s="497"/>
      <c r="WLQ34" s="497"/>
      <c r="WLR34" s="497"/>
      <c r="WLS34" s="497"/>
      <c r="WLT34" s="497"/>
      <c r="WLU34" s="497"/>
      <c r="WLV34" s="497"/>
      <c r="WLW34" s="497"/>
      <c r="WLX34" s="497"/>
      <c r="WLY34" s="497"/>
      <c r="WLZ34" s="497"/>
      <c r="WMA34" s="497"/>
      <c r="WMB34" s="497"/>
      <c r="WMC34" s="497"/>
      <c r="WMD34" s="497"/>
      <c r="WME34" s="497"/>
      <c r="WMF34" s="497"/>
      <c r="WMG34" s="497"/>
      <c r="WMH34" s="497"/>
      <c r="WMI34" s="497"/>
      <c r="WMJ34" s="497"/>
      <c r="WMK34" s="497"/>
      <c r="WML34" s="497"/>
      <c r="WMM34" s="497"/>
      <c r="WMN34" s="497"/>
      <c r="WMO34" s="497"/>
      <c r="WMP34" s="497"/>
      <c r="WMQ34" s="497"/>
      <c r="WMR34" s="497"/>
      <c r="WMS34" s="497"/>
      <c r="WMT34" s="497"/>
      <c r="WMU34" s="497"/>
      <c r="WMV34" s="497"/>
      <c r="WMW34" s="497"/>
      <c r="WMX34" s="497"/>
      <c r="WMY34" s="497"/>
      <c r="WMZ34" s="497"/>
      <c r="WNA34" s="497"/>
      <c r="WNB34" s="497"/>
      <c r="WNC34" s="497"/>
      <c r="WND34" s="497"/>
      <c r="WNE34" s="497"/>
      <c r="WNF34" s="497"/>
      <c r="WNG34" s="497"/>
      <c r="WNH34" s="497"/>
      <c r="WNI34" s="497"/>
      <c r="WNJ34" s="497"/>
      <c r="WNK34" s="497"/>
      <c r="WNL34" s="497"/>
      <c r="WNM34" s="497"/>
      <c r="WNN34" s="497"/>
      <c r="WNO34" s="497"/>
      <c r="WNP34" s="497"/>
      <c r="WNQ34" s="497"/>
      <c r="WNR34" s="497"/>
      <c r="WNS34" s="497"/>
      <c r="WNT34" s="497"/>
      <c r="WNU34" s="497"/>
      <c r="WNV34" s="497"/>
      <c r="WNW34" s="497"/>
      <c r="WNX34" s="497"/>
      <c r="WNY34" s="497"/>
      <c r="WNZ34" s="497"/>
      <c r="WOA34" s="497"/>
      <c r="WOB34" s="497"/>
      <c r="WOC34" s="497"/>
      <c r="WOD34" s="497"/>
      <c r="WOE34" s="497"/>
      <c r="WOF34" s="497"/>
      <c r="WOG34" s="497"/>
      <c r="WOH34" s="497"/>
      <c r="WOI34" s="497"/>
      <c r="WOJ34" s="497"/>
      <c r="WOK34" s="497"/>
      <c r="WOL34" s="497"/>
      <c r="WOM34" s="497"/>
      <c r="WON34" s="497"/>
      <c r="WOO34" s="497"/>
      <c r="WOP34" s="497"/>
      <c r="WOQ34" s="497"/>
      <c r="WOR34" s="497"/>
      <c r="WOS34" s="497"/>
      <c r="WOT34" s="497"/>
      <c r="WOU34" s="497"/>
      <c r="WOV34" s="497"/>
      <c r="WOW34" s="497"/>
      <c r="WOX34" s="497"/>
      <c r="WOY34" s="497"/>
      <c r="WOZ34" s="497"/>
      <c r="WPA34" s="497"/>
      <c r="WPB34" s="497"/>
      <c r="WPC34" s="497"/>
      <c r="WPD34" s="497"/>
      <c r="WPE34" s="497"/>
      <c r="WPF34" s="497"/>
      <c r="WPG34" s="497"/>
      <c r="WPH34" s="497"/>
      <c r="WPI34" s="497"/>
      <c r="WPJ34" s="497"/>
      <c r="WPK34" s="497"/>
      <c r="WPL34" s="497"/>
      <c r="WPM34" s="497"/>
      <c r="WPN34" s="497"/>
      <c r="WPO34" s="497"/>
      <c r="WPP34" s="497"/>
      <c r="WPQ34" s="497"/>
      <c r="WPR34" s="497"/>
      <c r="WPS34" s="497"/>
      <c r="WPT34" s="497"/>
      <c r="WPU34" s="497"/>
      <c r="WPV34" s="497"/>
      <c r="WPW34" s="497"/>
      <c r="WPX34" s="497"/>
      <c r="WPY34" s="497"/>
      <c r="WPZ34" s="497"/>
      <c r="WQA34" s="497"/>
      <c r="WQB34" s="497"/>
      <c r="WQC34" s="497"/>
      <c r="WQD34" s="497"/>
      <c r="WQE34" s="497"/>
      <c r="WQF34" s="497"/>
      <c r="WQG34" s="497"/>
      <c r="WQH34" s="497"/>
      <c r="WQI34" s="497"/>
      <c r="WQJ34" s="497"/>
      <c r="WQK34" s="497"/>
      <c r="WQL34" s="497"/>
      <c r="WQM34" s="497"/>
      <c r="WQN34" s="497"/>
      <c r="WQO34" s="497"/>
      <c r="WQP34" s="497"/>
      <c r="WQQ34" s="497"/>
      <c r="WQR34" s="497"/>
      <c r="WQS34" s="497"/>
      <c r="WQT34" s="497"/>
      <c r="WQU34" s="497"/>
      <c r="WQV34" s="497"/>
      <c r="WQW34" s="497"/>
      <c r="WQX34" s="497"/>
      <c r="WQY34" s="497"/>
      <c r="WQZ34" s="497"/>
      <c r="WRA34" s="497"/>
      <c r="WRB34" s="497"/>
      <c r="WRC34" s="497"/>
      <c r="WRD34" s="497"/>
      <c r="WRE34" s="497"/>
      <c r="WRF34" s="497"/>
      <c r="WRG34" s="497"/>
      <c r="WRH34" s="497"/>
      <c r="WRI34" s="497"/>
      <c r="WRJ34" s="497"/>
      <c r="WRK34" s="497"/>
      <c r="WRL34" s="497"/>
      <c r="WRM34" s="497"/>
      <c r="WRN34" s="497"/>
      <c r="WRO34" s="497"/>
      <c r="WRP34" s="497"/>
      <c r="WRQ34" s="497"/>
      <c r="WRR34" s="497"/>
      <c r="WRS34" s="497"/>
      <c r="WRT34" s="497"/>
      <c r="WRU34" s="497"/>
      <c r="WRV34" s="497"/>
      <c r="WRW34" s="497"/>
      <c r="WRX34" s="497"/>
      <c r="WRY34" s="497"/>
      <c r="WRZ34" s="497"/>
      <c r="WSA34" s="497"/>
      <c r="WSB34" s="497"/>
      <c r="WSC34" s="497"/>
      <c r="WSD34" s="497"/>
      <c r="WSE34" s="497"/>
      <c r="WSF34" s="497"/>
      <c r="WSG34" s="497"/>
      <c r="WSH34" s="497"/>
      <c r="WSI34" s="497"/>
      <c r="WSJ34" s="497"/>
      <c r="WSK34" s="497"/>
      <c r="WSL34" s="497"/>
      <c r="WSM34" s="497"/>
      <c r="WSN34" s="497"/>
      <c r="WSO34" s="497"/>
      <c r="WSP34" s="497"/>
      <c r="WSQ34" s="497"/>
      <c r="WSR34" s="497"/>
      <c r="WSS34" s="497"/>
      <c r="WST34" s="497"/>
      <c r="WSU34" s="497"/>
      <c r="WSV34" s="497"/>
      <c r="WSW34" s="497"/>
      <c r="WSX34" s="497"/>
      <c r="WSY34" s="497"/>
      <c r="WSZ34" s="497"/>
      <c r="WTA34" s="497"/>
      <c r="WTB34" s="497"/>
      <c r="WTC34" s="497"/>
      <c r="WTD34" s="497"/>
      <c r="WTE34" s="497"/>
      <c r="WTF34" s="497"/>
      <c r="WTG34" s="497"/>
      <c r="WTH34" s="497"/>
      <c r="WTI34" s="497"/>
      <c r="WTJ34" s="497"/>
      <c r="WTK34" s="497"/>
      <c r="WTL34" s="497"/>
      <c r="WTM34" s="497"/>
      <c r="WTN34" s="497"/>
      <c r="WTO34" s="497"/>
      <c r="WTP34" s="497"/>
      <c r="WTQ34" s="497"/>
      <c r="WTR34" s="497"/>
      <c r="WTS34" s="497"/>
      <c r="WTT34" s="497"/>
      <c r="WTU34" s="497"/>
      <c r="WTV34" s="497"/>
      <c r="WTW34" s="497"/>
      <c r="WTX34" s="497"/>
      <c r="WTY34" s="497"/>
      <c r="WTZ34" s="497"/>
      <c r="WUA34" s="497"/>
      <c r="WUB34" s="497"/>
      <c r="WUC34" s="497"/>
      <c r="WUD34" s="497"/>
      <c r="WUE34" s="497"/>
      <c r="WUF34" s="497"/>
      <c r="WUG34" s="497"/>
      <c r="WUH34" s="497"/>
      <c r="WUI34" s="497"/>
      <c r="WUJ34" s="497"/>
      <c r="WUK34" s="497"/>
      <c r="WUL34" s="497"/>
      <c r="WUM34" s="497"/>
      <c r="WUN34" s="497"/>
      <c r="WUO34" s="497"/>
      <c r="WUP34" s="497"/>
      <c r="WUQ34" s="497"/>
      <c r="WUR34" s="497"/>
      <c r="WUS34" s="497"/>
      <c r="WUT34" s="497"/>
      <c r="WUU34" s="497"/>
      <c r="WUV34" s="497"/>
      <c r="WUW34" s="497"/>
      <c r="WUX34" s="497"/>
      <c r="WUY34" s="497"/>
      <c r="WUZ34" s="497"/>
      <c r="WVA34" s="497"/>
      <c r="WVB34" s="497"/>
      <c r="WVC34" s="497"/>
      <c r="WVD34" s="497"/>
      <c r="WVE34" s="497"/>
      <c r="WVF34" s="497"/>
      <c r="WVG34" s="497"/>
      <c r="WVH34" s="497"/>
      <c r="WVI34" s="497"/>
      <c r="WVJ34" s="497"/>
      <c r="WVK34" s="497"/>
      <c r="WVL34" s="497"/>
      <c r="WVM34" s="497"/>
      <c r="WVN34" s="497"/>
      <c r="WVO34" s="497"/>
      <c r="WVP34" s="497"/>
      <c r="WVQ34" s="497"/>
      <c r="WVR34" s="497"/>
      <c r="WVS34" s="497"/>
      <c r="WVT34" s="497"/>
      <c r="WVU34" s="497"/>
      <c r="WVV34" s="497"/>
      <c r="WVW34" s="497"/>
      <c r="WVX34" s="497"/>
      <c r="WVY34" s="497"/>
      <c r="WVZ34" s="497"/>
      <c r="WWA34" s="497"/>
      <c r="WWB34" s="497"/>
      <c r="WWC34" s="497"/>
      <c r="WWD34" s="497"/>
      <c r="WWE34" s="497"/>
      <c r="WWF34" s="497"/>
      <c r="WWG34" s="497"/>
      <c r="WWH34" s="497"/>
      <c r="WWI34" s="497"/>
      <c r="WWJ34" s="497"/>
      <c r="WWK34" s="497"/>
      <c r="WWL34" s="497"/>
      <c r="WWM34" s="497"/>
      <c r="WWN34" s="497"/>
      <c r="WWO34" s="497"/>
      <c r="WWP34" s="497"/>
      <c r="WWQ34" s="497"/>
      <c r="WWR34" s="497"/>
      <c r="WWS34" s="497"/>
      <c r="WWT34" s="497"/>
      <c r="WWU34" s="497"/>
      <c r="WWV34" s="497"/>
      <c r="WWW34" s="497"/>
      <c r="WWX34" s="497"/>
      <c r="WWY34" s="497"/>
      <c r="WWZ34" s="497"/>
      <c r="WXA34" s="497"/>
      <c r="WXB34" s="497"/>
      <c r="WXC34" s="497"/>
      <c r="WXD34" s="497"/>
      <c r="WXE34" s="497"/>
      <c r="WXF34" s="497"/>
      <c r="WXG34" s="497"/>
      <c r="WXH34" s="497"/>
      <c r="WXI34" s="497"/>
      <c r="WXJ34" s="497"/>
      <c r="WXK34" s="497"/>
      <c r="WXL34" s="497"/>
      <c r="WXM34" s="497"/>
      <c r="WXN34" s="497"/>
      <c r="WXO34" s="497"/>
      <c r="WXP34" s="497"/>
      <c r="WXQ34" s="497"/>
      <c r="WXR34" s="497"/>
      <c r="WXS34" s="497"/>
      <c r="WXT34" s="497"/>
      <c r="WXU34" s="497"/>
      <c r="WXV34" s="497"/>
      <c r="WXW34" s="497"/>
      <c r="WXX34" s="497"/>
      <c r="WXY34" s="497"/>
      <c r="WXZ34" s="497"/>
      <c r="WYA34" s="497"/>
      <c r="WYB34" s="497"/>
      <c r="WYC34" s="497"/>
      <c r="WYD34" s="497"/>
      <c r="WYE34" s="497"/>
      <c r="WYF34" s="497"/>
      <c r="WYG34" s="497"/>
      <c r="WYH34" s="497"/>
      <c r="WYI34" s="497"/>
      <c r="WYJ34" s="497"/>
      <c r="WYK34" s="497"/>
      <c r="WYL34" s="497"/>
      <c r="WYM34" s="497"/>
      <c r="WYN34" s="497"/>
      <c r="WYO34" s="497"/>
      <c r="WYP34" s="497"/>
      <c r="WYQ34" s="497"/>
      <c r="WYR34" s="497"/>
      <c r="WYS34" s="497"/>
      <c r="WYT34" s="497"/>
      <c r="WYU34" s="497"/>
      <c r="WYV34" s="497"/>
      <c r="WYW34" s="497"/>
      <c r="WYX34" s="497"/>
      <c r="WYY34" s="497"/>
      <c r="WYZ34" s="497"/>
      <c r="WZA34" s="497"/>
      <c r="WZB34" s="497"/>
      <c r="WZC34" s="497"/>
      <c r="WZD34" s="497"/>
      <c r="WZE34" s="497"/>
      <c r="WZF34" s="497"/>
      <c r="WZG34" s="497"/>
      <c r="WZH34" s="497"/>
      <c r="WZI34" s="497"/>
      <c r="WZJ34" s="497"/>
      <c r="WZK34" s="497"/>
      <c r="WZL34" s="497"/>
      <c r="WZM34" s="497"/>
      <c r="WZN34" s="497"/>
      <c r="WZO34" s="497"/>
      <c r="WZP34" s="497"/>
      <c r="WZQ34" s="497"/>
      <c r="WZR34" s="497"/>
      <c r="WZS34" s="497"/>
      <c r="WZT34" s="497"/>
      <c r="WZU34" s="497"/>
      <c r="WZV34" s="497"/>
      <c r="WZW34" s="497"/>
      <c r="WZX34" s="497"/>
      <c r="WZY34" s="497"/>
      <c r="WZZ34" s="497"/>
      <c r="XAA34" s="497"/>
      <c r="XAB34" s="497"/>
      <c r="XAC34" s="497"/>
      <c r="XAD34" s="497"/>
      <c r="XAE34" s="497"/>
      <c r="XAF34" s="497"/>
      <c r="XAG34" s="497"/>
      <c r="XAH34" s="497"/>
      <c r="XAI34" s="497"/>
      <c r="XAJ34" s="497"/>
      <c r="XAK34" s="497"/>
      <c r="XAL34" s="497"/>
      <c r="XAM34" s="497"/>
      <c r="XAN34" s="497"/>
      <c r="XAO34" s="497"/>
      <c r="XAP34" s="497"/>
      <c r="XAQ34" s="497"/>
      <c r="XAR34" s="497"/>
      <c r="XAS34" s="497"/>
      <c r="XAT34" s="497"/>
      <c r="XAU34" s="497"/>
      <c r="XAV34" s="497"/>
      <c r="XAW34" s="497"/>
      <c r="XAX34" s="497"/>
      <c r="XAY34" s="497"/>
      <c r="XAZ34" s="497"/>
      <c r="XBA34" s="497"/>
      <c r="XBB34" s="497"/>
      <c r="XBC34" s="497"/>
      <c r="XBD34" s="497"/>
      <c r="XBE34" s="497"/>
      <c r="XBF34" s="497"/>
      <c r="XBG34" s="497"/>
      <c r="XBH34" s="497"/>
      <c r="XBI34" s="497"/>
      <c r="XBJ34" s="497"/>
      <c r="XBK34" s="497"/>
      <c r="XBL34" s="497"/>
      <c r="XBM34" s="497"/>
      <c r="XBN34" s="497"/>
      <c r="XBO34" s="497"/>
      <c r="XBP34" s="497"/>
      <c r="XBQ34" s="497"/>
      <c r="XBR34" s="497"/>
      <c r="XBS34" s="497"/>
      <c r="XBT34" s="497"/>
      <c r="XBU34" s="497"/>
      <c r="XBV34" s="497"/>
      <c r="XBW34" s="497"/>
      <c r="XBX34" s="497"/>
      <c r="XBY34" s="497"/>
      <c r="XBZ34" s="497"/>
      <c r="XCA34" s="497"/>
      <c r="XCB34" s="497"/>
      <c r="XCC34" s="497"/>
      <c r="XCD34" s="497"/>
      <c r="XCE34" s="497"/>
      <c r="XCF34" s="497"/>
      <c r="XCG34" s="497"/>
      <c r="XCH34" s="497"/>
      <c r="XCI34" s="497"/>
      <c r="XCJ34" s="497"/>
      <c r="XCK34" s="497"/>
      <c r="XCL34" s="497"/>
      <c r="XCM34" s="497"/>
      <c r="XCN34" s="497"/>
      <c r="XCO34" s="497"/>
      <c r="XCP34" s="497"/>
      <c r="XCQ34" s="497"/>
      <c r="XCR34" s="497"/>
      <c r="XCS34" s="497"/>
      <c r="XCT34" s="497"/>
      <c r="XCU34" s="497"/>
      <c r="XCV34" s="497"/>
      <c r="XCW34" s="497"/>
      <c r="XCX34" s="497"/>
      <c r="XCY34" s="497"/>
      <c r="XCZ34" s="497"/>
      <c r="XDA34" s="497"/>
      <c r="XDB34" s="497"/>
      <c r="XDC34" s="497"/>
      <c r="XDD34" s="497"/>
      <c r="XDE34" s="497"/>
      <c r="XDF34" s="497"/>
      <c r="XDG34" s="497"/>
      <c r="XDH34" s="497"/>
      <c r="XDI34" s="497"/>
      <c r="XDJ34" s="497"/>
      <c r="XDK34" s="497"/>
      <c r="XDL34" s="497"/>
      <c r="XDM34" s="497"/>
      <c r="XDN34" s="497"/>
      <c r="XDO34" s="497"/>
      <c r="XDP34" s="497"/>
      <c r="XDQ34" s="497"/>
      <c r="XDR34" s="497"/>
      <c r="XDS34" s="497"/>
      <c r="XDT34" s="497"/>
      <c r="XDU34" s="497"/>
      <c r="XDV34" s="497"/>
      <c r="XDW34" s="497"/>
      <c r="XDX34" s="497"/>
      <c r="XDY34" s="497"/>
      <c r="XDZ34" s="497"/>
      <c r="XEA34" s="497"/>
      <c r="XEB34" s="497"/>
      <c r="XEC34" s="497"/>
      <c r="XED34" s="497"/>
      <c r="XEE34" s="497"/>
      <c r="XEF34" s="497"/>
      <c r="XEG34" s="497"/>
      <c r="XEH34" s="497"/>
      <c r="XEI34" s="497"/>
      <c r="XEJ34" s="497"/>
      <c r="XEK34" s="497"/>
      <c r="XEL34" s="497"/>
      <c r="XEM34" s="497"/>
      <c r="XEN34" s="497"/>
      <c r="XEO34" s="497"/>
      <c r="XEP34" s="497"/>
      <c r="XEQ34" s="497"/>
      <c r="XER34" s="497"/>
      <c r="XES34" s="497"/>
      <c r="XET34" s="497"/>
      <c r="XEU34" s="497"/>
      <c r="XEV34" s="497"/>
      <c r="XEW34" s="497"/>
      <c r="XEX34" s="497"/>
      <c r="XEY34" s="497"/>
      <c r="XEZ34" s="497"/>
      <c r="XFA34" s="497"/>
      <c r="XFB34" s="497"/>
      <c r="XFC34" s="497"/>
    </row>
    <row r="35" s="385" customFormat="1" hidden="1" customHeight="1" spans="1:16383">
      <c r="A35" s="413">
        <v>31</v>
      </c>
      <c r="B35" s="414" t="s">
        <v>46</v>
      </c>
      <c r="C35" s="415">
        <v>251.8691</v>
      </c>
      <c r="D35" s="415">
        <v>271.8691</v>
      </c>
      <c r="E35" s="415">
        <v>20</v>
      </c>
      <c r="F35" s="415">
        <v>20</v>
      </c>
      <c r="G35" s="415">
        <v>3.348</v>
      </c>
      <c r="H35" s="415">
        <v>3.348</v>
      </c>
      <c r="I35" s="415">
        <v>-2.78233</v>
      </c>
      <c r="J35" s="415">
        <v>-3.34525</v>
      </c>
      <c r="K35" s="415">
        <v>-0.05214</v>
      </c>
      <c r="L35" s="415">
        <v>-0.55214</v>
      </c>
      <c r="M35" s="443">
        <v>1.75</v>
      </c>
      <c r="N35" s="443">
        <v>1.75</v>
      </c>
      <c r="O35" s="444">
        <v>0</v>
      </c>
      <c r="P35" s="415">
        <v>-1.61884</v>
      </c>
      <c r="Q35" s="415">
        <v>-2.12974</v>
      </c>
      <c r="R35" s="469">
        <v>0.45</v>
      </c>
      <c r="S35" s="469">
        <v>0.45</v>
      </c>
      <c r="T35" s="444">
        <v>0</v>
      </c>
      <c r="U35" s="470">
        <v>3.1</v>
      </c>
      <c r="V35" s="471">
        <v>8</v>
      </c>
      <c r="W35" s="472">
        <v>14.06</v>
      </c>
      <c r="X35" s="473">
        <f t="shared" si="2"/>
        <v>0</v>
      </c>
      <c r="Y35" s="473">
        <f t="shared" si="3"/>
        <v>0</v>
      </c>
      <c r="Z35" s="497"/>
      <c r="AC35" s="497"/>
      <c r="AG35" s="500"/>
      <c r="AI35" s="497"/>
      <c r="AJ35" s="497"/>
      <c r="AK35" s="497"/>
      <c r="AL35" s="497"/>
      <c r="AM35" s="497"/>
      <c r="AN35" s="497"/>
      <c r="AO35" s="497"/>
      <c r="AP35" s="497"/>
      <c r="AQ35" s="497"/>
      <c r="AR35" s="497"/>
      <c r="AS35" s="497"/>
      <c r="AT35" s="497"/>
      <c r="AU35" s="497"/>
      <c r="AV35" s="497"/>
      <c r="AW35" s="497"/>
      <c r="AX35" s="497"/>
      <c r="AY35" s="497"/>
      <c r="AZ35" s="497"/>
      <c r="BA35" s="497"/>
      <c r="BB35" s="497"/>
      <c r="BC35" s="497"/>
      <c r="BD35" s="497"/>
      <c r="BE35" s="497"/>
      <c r="BF35" s="497"/>
      <c r="BG35" s="497"/>
      <c r="BH35" s="497"/>
      <c r="BI35" s="497"/>
      <c r="BJ35" s="497"/>
      <c r="BK35" s="497"/>
      <c r="BL35" s="497"/>
      <c r="BM35" s="497"/>
      <c r="BN35" s="497"/>
      <c r="BO35" s="497"/>
      <c r="BP35" s="497"/>
      <c r="BQ35" s="497"/>
      <c r="BR35" s="497"/>
      <c r="BS35" s="497"/>
      <c r="BT35" s="497"/>
      <c r="BU35" s="497"/>
      <c r="BV35" s="497"/>
      <c r="BW35" s="497"/>
      <c r="BX35" s="497"/>
      <c r="BY35" s="497"/>
      <c r="BZ35" s="497"/>
      <c r="CA35" s="497"/>
      <c r="CB35" s="497"/>
      <c r="CC35" s="497"/>
      <c r="CD35" s="497"/>
      <c r="CE35" s="497"/>
      <c r="CF35" s="497"/>
      <c r="CG35" s="497"/>
      <c r="CH35" s="497"/>
      <c r="CI35" s="497"/>
      <c r="CJ35" s="497"/>
      <c r="CK35" s="497"/>
      <c r="CL35" s="497"/>
      <c r="CM35" s="497"/>
      <c r="CN35" s="497"/>
      <c r="CO35" s="497"/>
      <c r="CP35" s="497"/>
      <c r="CQ35" s="497"/>
      <c r="CR35" s="497"/>
      <c r="CS35" s="497"/>
      <c r="CT35" s="497"/>
      <c r="CU35" s="497"/>
      <c r="CV35" s="497"/>
      <c r="CW35" s="497"/>
      <c r="CX35" s="497"/>
      <c r="CY35" s="497"/>
      <c r="CZ35" s="497"/>
      <c r="DA35" s="497"/>
      <c r="DB35" s="497"/>
      <c r="DC35" s="497"/>
      <c r="DD35" s="497"/>
      <c r="DE35" s="497"/>
      <c r="DF35" s="497"/>
      <c r="DG35" s="497"/>
      <c r="DH35" s="497"/>
      <c r="DI35" s="497"/>
      <c r="DJ35" s="497"/>
      <c r="DK35" s="497"/>
      <c r="DL35" s="497"/>
      <c r="DM35" s="497"/>
      <c r="DN35" s="497"/>
      <c r="DO35" s="497"/>
      <c r="DP35" s="497"/>
      <c r="DQ35" s="497"/>
      <c r="DR35" s="497"/>
      <c r="DS35" s="497"/>
      <c r="DT35" s="497"/>
      <c r="DU35" s="497"/>
      <c r="DV35" s="497"/>
      <c r="DW35" s="497"/>
      <c r="DX35" s="497"/>
      <c r="DY35" s="497"/>
      <c r="DZ35" s="497"/>
      <c r="EA35" s="497"/>
      <c r="EB35" s="497"/>
      <c r="EC35" s="497"/>
      <c r="ED35" s="497"/>
      <c r="EE35" s="497"/>
      <c r="EF35" s="497"/>
      <c r="EG35" s="497"/>
      <c r="EH35" s="497"/>
      <c r="EI35" s="497"/>
      <c r="EJ35" s="497"/>
      <c r="EK35" s="497"/>
      <c r="EL35" s="497"/>
      <c r="EM35" s="497"/>
      <c r="EN35" s="497"/>
      <c r="EO35" s="497"/>
      <c r="EP35" s="497"/>
      <c r="EQ35" s="497"/>
      <c r="ER35" s="497"/>
      <c r="ES35" s="497"/>
      <c r="ET35" s="497"/>
      <c r="EU35" s="497"/>
      <c r="EV35" s="497"/>
      <c r="EW35" s="497"/>
      <c r="EX35" s="497"/>
      <c r="EY35" s="497"/>
      <c r="EZ35" s="497"/>
      <c r="FA35" s="497"/>
      <c r="FB35" s="497"/>
      <c r="FC35" s="497"/>
      <c r="FD35" s="497"/>
      <c r="FE35" s="497"/>
      <c r="FF35" s="497"/>
      <c r="FG35" s="497"/>
      <c r="FH35" s="497"/>
      <c r="FI35" s="497"/>
      <c r="FJ35" s="497"/>
      <c r="FK35" s="497"/>
      <c r="FL35" s="497"/>
      <c r="FM35" s="497"/>
      <c r="FN35" s="497"/>
      <c r="FO35" s="497"/>
      <c r="FP35" s="497"/>
      <c r="FQ35" s="497"/>
      <c r="FR35" s="497"/>
      <c r="FS35" s="497"/>
      <c r="FT35" s="497"/>
      <c r="FU35" s="497"/>
      <c r="FV35" s="497"/>
      <c r="FW35" s="497"/>
      <c r="FX35" s="497"/>
      <c r="FY35" s="497"/>
      <c r="FZ35" s="497"/>
      <c r="GA35" s="497"/>
      <c r="GB35" s="497"/>
      <c r="GC35" s="497"/>
      <c r="GD35" s="497"/>
      <c r="GE35" s="497"/>
      <c r="GF35" s="497"/>
      <c r="GG35" s="497"/>
      <c r="GH35" s="497"/>
      <c r="GI35" s="497"/>
      <c r="GJ35" s="497"/>
      <c r="GK35" s="497"/>
      <c r="GL35" s="497"/>
      <c r="GM35" s="497"/>
      <c r="GN35" s="497"/>
      <c r="GO35" s="497"/>
      <c r="GP35" s="497"/>
      <c r="GQ35" s="497"/>
      <c r="GR35" s="497"/>
      <c r="GS35" s="497"/>
      <c r="GT35" s="497"/>
      <c r="GU35" s="497"/>
      <c r="GV35" s="497"/>
      <c r="GW35" s="497"/>
      <c r="GX35" s="497"/>
      <c r="GY35" s="497"/>
      <c r="GZ35" s="497"/>
      <c r="HA35" s="497"/>
      <c r="HB35" s="497"/>
      <c r="HC35" s="497"/>
      <c r="HD35" s="497"/>
      <c r="HE35" s="497"/>
      <c r="HF35" s="497"/>
      <c r="HG35" s="497"/>
      <c r="HH35" s="497"/>
      <c r="HI35" s="497"/>
      <c r="HJ35" s="497"/>
      <c r="HK35" s="497"/>
      <c r="HL35" s="497"/>
      <c r="HM35" s="497"/>
      <c r="HN35" s="497"/>
      <c r="HO35" s="497"/>
      <c r="HP35" s="497"/>
      <c r="HQ35" s="497"/>
      <c r="HR35" s="497"/>
      <c r="HS35" s="497"/>
      <c r="HT35" s="497"/>
      <c r="HU35" s="497"/>
      <c r="HV35" s="497"/>
      <c r="HW35" s="497"/>
      <c r="HX35" s="497"/>
      <c r="HY35" s="497"/>
      <c r="HZ35" s="497"/>
      <c r="IA35" s="497"/>
      <c r="IB35" s="497"/>
      <c r="IC35" s="497"/>
      <c r="ID35" s="497"/>
      <c r="IE35" s="497"/>
      <c r="IF35" s="497"/>
      <c r="IG35" s="497"/>
      <c r="IH35" s="497"/>
      <c r="II35" s="497"/>
      <c r="IJ35" s="497"/>
      <c r="IK35" s="497"/>
      <c r="IL35" s="497"/>
      <c r="IM35" s="497"/>
      <c r="IN35" s="497"/>
      <c r="IO35" s="497"/>
      <c r="IP35" s="497"/>
      <c r="IQ35" s="497"/>
      <c r="IR35" s="497"/>
      <c r="IS35" s="497"/>
      <c r="IT35" s="497"/>
      <c r="IU35" s="497"/>
      <c r="IV35" s="497"/>
      <c r="IW35" s="497"/>
      <c r="IX35" s="497"/>
      <c r="IY35" s="497"/>
      <c r="IZ35" s="497"/>
      <c r="JA35" s="497"/>
      <c r="JB35" s="497"/>
      <c r="JC35" s="497"/>
      <c r="JD35" s="497"/>
      <c r="JE35" s="497"/>
      <c r="JF35" s="497"/>
      <c r="JG35" s="497"/>
      <c r="JH35" s="497"/>
      <c r="JI35" s="497"/>
      <c r="JJ35" s="497"/>
      <c r="JK35" s="497"/>
      <c r="JL35" s="497"/>
      <c r="JM35" s="497"/>
      <c r="JN35" s="497"/>
      <c r="JO35" s="497"/>
      <c r="JP35" s="497"/>
      <c r="JQ35" s="497"/>
      <c r="JR35" s="497"/>
      <c r="JS35" s="497"/>
      <c r="JT35" s="497"/>
      <c r="JU35" s="497"/>
      <c r="JV35" s="497"/>
      <c r="JW35" s="497"/>
      <c r="JX35" s="497"/>
      <c r="JY35" s="497"/>
      <c r="JZ35" s="497"/>
      <c r="KA35" s="497"/>
      <c r="KB35" s="497"/>
      <c r="KC35" s="497"/>
      <c r="KD35" s="497"/>
      <c r="KE35" s="497"/>
      <c r="KF35" s="497"/>
      <c r="KG35" s="497"/>
      <c r="KH35" s="497"/>
      <c r="KI35" s="497"/>
      <c r="KJ35" s="497"/>
      <c r="KK35" s="497"/>
      <c r="KL35" s="497"/>
      <c r="KM35" s="497"/>
      <c r="KN35" s="497"/>
      <c r="KO35" s="497"/>
      <c r="KP35" s="497"/>
      <c r="KQ35" s="497"/>
      <c r="KR35" s="497"/>
      <c r="KS35" s="497"/>
      <c r="KT35" s="497"/>
      <c r="KU35" s="497"/>
      <c r="KV35" s="497"/>
      <c r="KW35" s="497"/>
      <c r="KX35" s="497"/>
      <c r="KY35" s="497"/>
      <c r="KZ35" s="497"/>
      <c r="LA35" s="497"/>
      <c r="LB35" s="497"/>
      <c r="LC35" s="497"/>
      <c r="LD35" s="497"/>
      <c r="LE35" s="497"/>
      <c r="LF35" s="497"/>
      <c r="LG35" s="497"/>
      <c r="LH35" s="497"/>
      <c r="LI35" s="497"/>
      <c r="LJ35" s="497"/>
      <c r="LK35" s="497"/>
      <c r="LL35" s="497"/>
      <c r="LM35" s="497"/>
      <c r="LN35" s="497"/>
      <c r="LO35" s="497"/>
      <c r="LP35" s="497"/>
      <c r="LQ35" s="497"/>
      <c r="LR35" s="497"/>
      <c r="LS35" s="497"/>
      <c r="LT35" s="497"/>
      <c r="LU35" s="497"/>
      <c r="LV35" s="497"/>
      <c r="LW35" s="497"/>
      <c r="LX35" s="497"/>
      <c r="LY35" s="497"/>
      <c r="LZ35" s="497"/>
      <c r="MA35" s="497"/>
      <c r="MB35" s="497"/>
      <c r="MC35" s="497"/>
      <c r="MD35" s="497"/>
      <c r="ME35" s="497"/>
      <c r="MF35" s="497"/>
      <c r="MG35" s="497"/>
      <c r="MH35" s="497"/>
      <c r="MI35" s="497"/>
      <c r="MJ35" s="497"/>
      <c r="MK35" s="497"/>
      <c r="ML35" s="497"/>
      <c r="MM35" s="497"/>
      <c r="MN35" s="497"/>
      <c r="MO35" s="497"/>
      <c r="MP35" s="497"/>
      <c r="MQ35" s="497"/>
      <c r="MR35" s="497"/>
      <c r="MS35" s="497"/>
      <c r="MT35" s="497"/>
      <c r="MU35" s="497"/>
      <c r="MV35" s="497"/>
      <c r="MW35" s="497"/>
      <c r="MX35" s="497"/>
      <c r="MY35" s="497"/>
      <c r="MZ35" s="497"/>
      <c r="NA35" s="497"/>
      <c r="NB35" s="497"/>
      <c r="NC35" s="497"/>
      <c r="ND35" s="497"/>
      <c r="NE35" s="497"/>
      <c r="NF35" s="497"/>
      <c r="NG35" s="497"/>
      <c r="NH35" s="497"/>
      <c r="NI35" s="497"/>
      <c r="NJ35" s="497"/>
      <c r="NK35" s="497"/>
      <c r="NL35" s="497"/>
      <c r="NM35" s="497"/>
      <c r="NN35" s="497"/>
      <c r="NO35" s="497"/>
      <c r="NP35" s="497"/>
      <c r="NQ35" s="497"/>
      <c r="NR35" s="497"/>
      <c r="NS35" s="497"/>
      <c r="NT35" s="497"/>
      <c r="NU35" s="497"/>
      <c r="NV35" s="497"/>
      <c r="NW35" s="497"/>
      <c r="NX35" s="497"/>
      <c r="NY35" s="497"/>
      <c r="NZ35" s="497"/>
      <c r="OA35" s="497"/>
      <c r="OB35" s="497"/>
      <c r="OC35" s="497"/>
      <c r="OD35" s="497"/>
      <c r="OE35" s="497"/>
      <c r="OF35" s="497"/>
      <c r="OG35" s="497"/>
      <c r="OH35" s="497"/>
      <c r="OI35" s="497"/>
      <c r="OJ35" s="497"/>
      <c r="OK35" s="497"/>
      <c r="OL35" s="497"/>
      <c r="OM35" s="497"/>
      <c r="ON35" s="497"/>
      <c r="OO35" s="497"/>
      <c r="OP35" s="497"/>
      <c r="OQ35" s="497"/>
      <c r="OR35" s="497"/>
      <c r="OS35" s="497"/>
      <c r="OT35" s="497"/>
      <c r="OU35" s="497"/>
      <c r="OV35" s="497"/>
      <c r="OW35" s="497"/>
      <c r="OX35" s="497"/>
      <c r="OY35" s="497"/>
      <c r="OZ35" s="497"/>
      <c r="PA35" s="497"/>
      <c r="PB35" s="497"/>
      <c r="PC35" s="497"/>
      <c r="PD35" s="497"/>
      <c r="PE35" s="497"/>
      <c r="PF35" s="497"/>
      <c r="PG35" s="497"/>
      <c r="PH35" s="497"/>
      <c r="PI35" s="497"/>
      <c r="PJ35" s="497"/>
      <c r="PK35" s="497"/>
      <c r="PL35" s="497"/>
      <c r="PM35" s="497"/>
      <c r="PN35" s="497"/>
      <c r="PO35" s="497"/>
      <c r="PP35" s="497"/>
      <c r="PQ35" s="497"/>
      <c r="PR35" s="497"/>
      <c r="PS35" s="497"/>
      <c r="PT35" s="497"/>
      <c r="PU35" s="497"/>
      <c r="PV35" s="497"/>
      <c r="PW35" s="497"/>
      <c r="PX35" s="497"/>
      <c r="PY35" s="497"/>
      <c r="PZ35" s="497"/>
      <c r="QA35" s="497"/>
      <c r="QB35" s="497"/>
      <c r="QC35" s="497"/>
      <c r="QD35" s="497"/>
      <c r="QE35" s="497"/>
      <c r="QF35" s="497"/>
      <c r="QG35" s="497"/>
      <c r="QH35" s="497"/>
      <c r="QI35" s="497"/>
      <c r="QJ35" s="497"/>
      <c r="QK35" s="497"/>
      <c r="QL35" s="497"/>
      <c r="QM35" s="497"/>
      <c r="QN35" s="497"/>
      <c r="QO35" s="497"/>
      <c r="QP35" s="497"/>
      <c r="QQ35" s="497"/>
      <c r="QR35" s="497"/>
      <c r="QS35" s="497"/>
      <c r="QT35" s="497"/>
      <c r="QU35" s="497"/>
      <c r="QV35" s="497"/>
      <c r="QW35" s="497"/>
      <c r="QX35" s="497"/>
      <c r="QY35" s="497"/>
      <c r="QZ35" s="497"/>
      <c r="RA35" s="497"/>
      <c r="RB35" s="497"/>
      <c r="RC35" s="497"/>
      <c r="RD35" s="497"/>
      <c r="RE35" s="497"/>
      <c r="RF35" s="497"/>
      <c r="RG35" s="497"/>
      <c r="RH35" s="497"/>
      <c r="RI35" s="497"/>
      <c r="RJ35" s="497"/>
      <c r="RK35" s="497"/>
      <c r="RL35" s="497"/>
      <c r="RM35" s="497"/>
      <c r="RN35" s="497"/>
      <c r="RO35" s="497"/>
      <c r="RP35" s="497"/>
      <c r="RQ35" s="497"/>
      <c r="RR35" s="497"/>
      <c r="RS35" s="497"/>
      <c r="RT35" s="497"/>
      <c r="RU35" s="497"/>
      <c r="RV35" s="497"/>
      <c r="RW35" s="497"/>
      <c r="RX35" s="497"/>
      <c r="RY35" s="497"/>
      <c r="RZ35" s="497"/>
      <c r="SA35" s="497"/>
      <c r="SB35" s="497"/>
      <c r="SC35" s="497"/>
      <c r="SD35" s="497"/>
      <c r="SE35" s="497"/>
      <c r="SF35" s="497"/>
      <c r="SG35" s="497"/>
      <c r="SH35" s="497"/>
      <c r="SI35" s="497"/>
      <c r="SJ35" s="497"/>
      <c r="SK35" s="497"/>
      <c r="SL35" s="497"/>
      <c r="SM35" s="497"/>
      <c r="SN35" s="497"/>
      <c r="SO35" s="497"/>
      <c r="SP35" s="497"/>
      <c r="SQ35" s="497"/>
      <c r="SR35" s="497"/>
      <c r="SS35" s="497"/>
      <c r="ST35" s="497"/>
      <c r="SU35" s="497"/>
      <c r="SV35" s="497"/>
      <c r="SW35" s="497"/>
      <c r="SX35" s="497"/>
      <c r="SY35" s="497"/>
      <c r="SZ35" s="497"/>
      <c r="TA35" s="497"/>
      <c r="TB35" s="497"/>
      <c r="TC35" s="497"/>
      <c r="TD35" s="497"/>
      <c r="TE35" s="497"/>
      <c r="TF35" s="497"/>
      <c r="TG35" s="497"/>
      <c r="TH35" s="497"/>
      <c r="TI35" s="497"/>
      <c r="TJ35" s="497"/>
      <c r="TK35" s="497"/>
      <c r="TL35" s="497"/>
      <c r="TM35" s="497"/>
      <c r="TN35" s="497"/>
      <c r="TO35" s="497"/>
      <c r="TP35" s="497"/>
      <c r="TQ35" s="497"/>
      <c r="TR35" s="497"/>
      <c r="TS35" s="497"/>
      <c r="TT35" s="497"/>
      <c r="TU35" s="497"/>
      <c r="TV35" s="497"/>
      <c r="TW35" s="497"/>
      <c r="TX35" s="497"/>
      <c r="TY35" s="497"/>
      <c r="TZ35" s="497"/>
      <c r="UA35" s="497"/>
      <c r="UB35" s="497"/>
      <c r="UC35" s="497"/>
      <c r="UD35" s="497"/>
      <c r="UE35" s="497"/>
      <c r="UF35" s="497"/>
      <c r="UG35" s="497"/>
      <c r="UH35" s="497"/>
      <c r="UI35" s="497"/>
      <c r="UJ35" s="497"/>
      <c r="UK35" s="497"/>
      <c r="UL35" s="497"/>
      <c r="UM35" s="497"/>
      <c r="UN35" s="497"/>
      <c r="UO35" s="497"/>
      <c r="UP35" s="497"/>
      <c r="UQ35" s="497"/>
      <c r="UR35" s="497"/>
      <c r="US35" s="497"/>
      <c r="UT35" s="497"/>
      <c r="UU35" s="497"/>
      <c r="UV35" s="497"/>
      <c r="UW35" s="497"/>
      <c r="UX35" s="497"/>
      <c r="UY35" s="497"/>
      <c r="UZ35" s="497"/>
      <c r="VA35" s="497"/>
      <c r="VB35" s="497"/>
      <c r="VC35" s="497"/>
      <c r="VD35" s="497"/>
      <c r="VE35" s="497"/>
      <c r="VF35" s="497"/>
      <c r="VG35" s="497"/>
      <c r="VH35" s="497"/>
      <c r="VI35" s="497"/>
      <c r="VJ35" s="497"/>
      <c r="VK35" s="497"/>
      <c r="VL35" s="497"/>
      <c r="VM35" s="497"/>
      <c r="VN35" s="497"/>
      <c r="VO35" s="497"/>
      <c r="VP35" s="497"/>
      <c r="VQ35" s="497"/>
      <c r="VR35" s="497"/>
      <c r="VS35" s="497"/>
      <c r="VT35" s="497"/>
      <c r="VU35" s="497"/>
      <c r="VV35" s="497"/>
      <c r="VW35" s="497"/>
      <c r="VX35" s="497"/>
      <c r="VY35" s="497"/>
      <c r="VZ35" s="497"/>
      <c r="WA35" s="497"/>
      <c r="WB35" s="497"/>
      <c r="WC35" s="497"/>
      <c r="WD35" s="497"/>
      <c r="WE35" s="497"/>
      <c r="WF35" s="497"/>
      <c r="WG35" s="497"/>
      <c r="WH35" s="497"/>
      <c r="WI35" s="497"/>
      <c r="WJ35" s="497"/>
      <c r="WK35" s="497"/>
      <c r="WL35" s="497"/>
      <c r="WM35" s="497"/>
      <c r="WN35" s="497"/>
      <c r="WO35" s="497"/>
      <c r="WP35" s="497"/>
      <c r="WQ35" s="497"/>
      <c r="WR35" s="497"/>
      <c r="WS35" s="497"/>
      <c r="WT35" s="497"/>
      <c r="WU35" s="497"/>
      <c r="WV35" s="497"/>
      <c r="WW35" s="497"/>
      <c r="WX35" s="497"/>
      <c r="WY35" s="497"/>
      <c r="WZ35" s="497"/>
      <c r="XA35" s="497"/>
      <c r="XB35" s="497"/>
      <c r="XC35" s="497"/>
      <c r="XD35" s="497"/>
      <c r="XE35" s="497"/>
      <c r="XF35" s="497"/>
      <c r="XG35" s="497"/>
      <c r="XH35" s="497"/>
      <c r="XI35" s="497"/>
      <c r="XJ35" s="497"/>
      <c r="XK35" s="497"/>
      <c r="XL35" s="497"/>
      <c r="XM35" s="497"/>
      <c r="XN35" s="497"/>
      <c r="XO35" s="497"/>
      <c r="XP35" s="497"/>
      <c r="XQ35" s="497"/>
      <c r="XR35" s="497"/>
      <c r="XS35" s="497"/>
      <c r="XT35" s="497"/>
      <c r="XU35" s="497"/>
      <c r="XV35" s="497"/>
      <c r="XW35" s="497"/>
      <c r="XX35" s="497"/>
      <c r="XY35" s="497"/>
      <c r="XZ35" s="497"/>
      <c r="YA35" s="497"/>
      <c r="YB35" s="497"/>
      <c r="YC35" s="497"/>
      <c r="YD35" s="497"/>
      <c r="YE35" s="497"/>
      <c r="YF35" s="497"/>
      <c r="YG35" s="497"/>
      <c r="YH35" s="497"/>
      <c r="YI35" s="497"/>
      <c r="YJ35" s="497"/>
      <c r="YK35" s="497"/>
      <c r="YL35" s="497"/>
      <c r="YM35" s="497"/>
      <c r="YN35" s="497"/>
      <c r="YO35" s="497"/>
      <c r="YP35" s="497"/>
      <c r="YQ35" s="497"/>
      <c r="YR35" s="497"/>
      <c r="YS35" s="497"/>
      <c r="YT35" s="497"/>
      <c r="YU35" s="497"/>
      <c r="YV35" s="497"/>
      <c r="YW35" s="497"/>
      <c r="YX35" s="497"/>
      <c r="YY35" s="497"/>
      <c r="YZ35" s="497"/>
      <c r="ZA35" s="497"/>
      <c r="ZB35" s="497"/>
      <c r="ZC35" s="497"/>
      <c r="ZD35" s="497"/>
      <c r="ZE35" s="497"/>
      <c r="ZF35" s="497"/>
      <c r="ZG35" s="497"/>
      <c r="ZH35" s="497"/>
      <c r="ZI35" s="497"/>
      <c r="ZJ35" s="497"/>
      <c r="ZK35" s="497"/>
      <c r="ZL35" s="497"/>
      <c r="ZM35" s="497"/>
      <c r="ZN35" s="497"/>
      <c r="ZO35" s="497"/>
      <c r="ZP35" s="497"/>
      <c r="ZQ35" s="497"/>
      <c r="ZR35" s="497"/>
      <c r="ZS35" s="497"/>
      <c r="ZT35" s="497"/>
      <c r="ZU35" s="497"/>
      <c r="ZV35" s="497"/>
      <c r="ZW35" s="497"/>
      <c r="ZX35" s="497"/>
      <c r="ZY35" s="497"/>
      <c r="ZZ35" s="497"/>
      <c r="AAA35" s="497"/>
      <c r="AAB35" s="497"/>
      <c r="AAC35" s="497"/>
      <c r="AAD35" s="497"/>
      <c r="AAE35" s="497"/>
      <c r="AAF35" s="497"/>
      <c r="AAG35" s="497"/>
      <c r="AAH35" s="497"/>
      <c r="AAI35" s="497"/>
      <c r="AAJ35" s="497"/>
      <c r="AAK35" s="497"/>
      <c r="AAL35" s="497"/>
      <c r="AAM35" s="497"/>
      <c r="AAN35" s="497"/>
      <c r="AAO35" s="497"/>
      <c r="AAP35" s="497"/>
      <c r="AAQ35" s="497"/>
      <c r="AAR35" s="497"/>
      <c r="AAS35" s="497"/>
      <c r="AAT35" s="497"/>
      <c r="AAU35" s="497"/>
      <c r="AAV35" s="497"/>
      <c r="AAW35" s="497"/>
      <c r="AAX35" s="497"/>
      <c r="AAY35" s="497"/>
      <c r="AAZ35" s="497"/>
      <c r="ABA35" s="497"/>
      <c r="ABB35" s="497"/>
      <c r="ABC35" s="497"/>
      <c r="ABD35" s="497"/>
      <c r="ABE35" s="497"/>
      <c r="ABF35" s="497"/>
      <c r="ABG35" s="497"/>
      <c r="ABH35" s="497"/>
      <c r="ABI35" s="497"/>
      <c r="ABJ35" s="497"/>
      <c r="ABK35" s="497"/>
      <c r="ABL35" s="497"/>
      <c r="ABM35" s="497"/>
      <c r="ABN35" s="497"/>
      <c r="ABO35" s="497"/>
      <c r="ABP35" s="497"/>
      <c r="ABQ35" s="497"/>
      <c r="ABR35" s="497"/>
      <c r="ABS35" s="497"/>
      <c r="ABT35" s="497"/>
      <c r="ABU35" s="497"/>
      <c r="ABV35" s="497"/>
      <c r="ABW35" s="497"/>
      <c r="ABX35" s="497"/>
      <c r="ABY35" s="497"/>
      <c r="ABZ35" s="497"/>
      <c r="ACA35" s="497"/>
      <c r="ACB35" s="497"/>
      <c r="ACC35" s="497"/>
      <c r="ACD35" s="497"/>
      <c r="ACE35" s="497"/>
      <c r="ACF35" s="497"/>
      <c r="ACG35" s="497"/>
      <c r="ACH35" s="497"/>
      <c r="ACI35" s="497"/>
      <c r="ACJ35" s="497"/>
      <c r="ACK35" s="497"/>
      <c r="ACL35" s="497"/>
      <c r="ACM35" s="497"/>
      <c r="ACN35" s="497"/>
      <c r="ACO35" s="497"/>
      <c r="ACP35" s="497"/>
      <c r="ACQ35" s="497"/>
      <c r="ACR35" s="497"/>
      <c r="ACS35" s="497"/>
      <c r="ACT35" s="497"/>
      <c r="ACU35" s="497"/>
      <c r="ACV35" s="497"/>
      <c r="ACW35" s="497"/>
      <c r="ACX35" s="497"/>
      <c r="ACY35" s="497"/>
      <c r="ACZ35" s="497"/>
      <c r="ADA35" s="497"/>
      <c r="ADB35" s="497"/>
      <c r="ADC35" s="497"/>
      <c r="ADD35" s="497"/>
      <c r="ADE35" s="497"/>
      <c r="ADF35" s="497"/>
      <c r="ADG35" s="497"/>
      <c r="ADH35" s="497"/>
      <c r="ADI35" s="497"/>
      <c r="ADJ35" s="497"/>
      <c r="ADK35" s="497"/>
      <c r="ADL35" s="497"/>
      <c r="ADM35" s="497"/>
      <c r="ADN35" s="497"/>
      <c r="ADO35" s="497"/>
      <c r="ADP35" s="497"/>
      <c r="ADQ35" s="497"/>
      <c r="ADR35" s="497"/>
      <c r="ADS35" s="497"/>
      <c r="ADT35" s="497"/>
      <c r="ADU35" s="497"/>
      <c r="ADV35" s="497"/>
      <c r="ADW35" s="497"/>
      <c r="ADX35" s="497"/>
      <c r="ADY35" s="497"/>
      <c r="ADZ35" s="497"/>
      <c r="AEA35" s="497"/>
      <c r="AEB35" s="497"/>
      <c r="AEC35" s="497"/>
      <c r="AED35" s="497"/>
      <c r="AEE35" s="497"/>
      <c r="AEF35" s="497"/>
      <c r="AEG35" s="497"/>
      <c r="AEH35" s="497"/>
      <c r="AEI35" s="497"/>
      <c r="AEJ35" s="497"/>
      <c r="AEK35" s="497"/>
      <c r="AEL35" s="497"/>
      <c r="AEM35" s="497"/>
      <c r="AEN35" s="497"/>
      <c r="AEO35" s="497"/>
      <c r="AEP35" s="497"/>
      <c r="AEQ35" s="497"/>
      <c r="AER35" s="497"/>
      <c r="AES35" s="497"/>
      <c r="AET35" s="497"/>
      <c r="AEU35" s="497"/>
      <c r="AEV35" s="497"/>
      <c r="AEW35" s="497"/>
      <c r="AEX35" s="497"/>
      <c r="AEY35" s="497"/>
      <c r="AEZ35" s="497"/>
      <c r="AFA35" s="497"/>
      <c r="AFB35" s="497"/>
      <c r="AFC35" s="497"/>
      <c r="AFD35" s="497"/>
      <c r="AFE35" s="497"/>
      <c r="AFF35" s="497"/>
      <c r="AFG35" s="497"/>
      <c r="AFH35" s="497"/>
      <c r="AFI35" s="497"/>
      <c r="AFJ35" s="497"/>
      <c r="AFK35" s="497"/>
      <c r="AFL35" s="497"/>
      <c r="AFM35" s="497"/>
      <c r="AFN35" s="497"/>
      <c r="AFO35" s="497"/>
      <c r="AFP35" s="497"/>
      <c r="AFQ35" s="497"/>
      <c r="AFR35" s="497"/>
      <c r="AFS35" s="497"/>
      <c r="AFT35" s="497"/>
      <c r="AFU35" s="497"/>
      <c r="AFV35" s="497"/>
      <c r="AFW35" s="497"/>
      <c r="AFX35" s="497"/>
      <c r="AFY35" s="497"/>
      <c r="AFZ35" s="497"/>
      <c r="AGA35" s="497"/>
      <c r="AGB35" s="497"/>
      <c r="AGC35" s="497"/>
      <c r="AGD35" s="497"/>
      <c r="AGE35" s="497"/>
      <c r="AGF35" s="497"/>
      <c r="AGG35" s="497"/>
      <c r="AGH35" s="497"/>
      <c r="AGI35" s="497"/>
      <c r="AGJ35" s="497"/>
      <c r="AGK35" s="497"/>
      <c r="AGL35" s="497"/>
      <c r="AGM35" s="497"/>
      <c r="AGN35" s="497"/>
      <c r="AGO35" s="497"/>
      <c r="AGP35" s="497"/>
      <c r="AGQ35" s="497"/>
      <c r="AGR35" s="497"/>
      <c r="AGS35" s="497"/>
      <c r="AGT35" s="497"/>
      <c r="AGU35" s="497"/>
      <c r="AGV35" s="497"/>
      <c r="AGW35" s="497"/>
      <c r="AGX35" s="497"/>
      <c r="AGY35" s="497"/>
      <c r="AGZ35" s="497"/>
      <c r="AHA35" s="497"/>
      <c r="AHB35" s="497"/>
      <c r="AHC35" s="497"/>
      <c r="AHD35" s="497"/>
      <c r="AHE35" s="497"/>
      <c r="AHF35" s="497"/>
      <c r="AHG35" s="497"/>
      <c r="AHH35" s="497"/>
      <c r="AHI35" s="497"/>
      <c r="AHJ35" s="497"/>
      <c r="AHK35" s="497"/>
      <c r="AHL35" s="497"/>
      <c r="AHM35" s="497"/>
      <c r="AHN35" s="497"/>
      <c r="AHO35" s="497"/>
      <c r="AHP35" s="497"/>
      <c r="AHQ35" s="497"/>
      <c r="AHR35" s="497"/>
      <c r="AHS35" s="497"/>
      <c r="AHT35" s="497"/>
      <c r="AHU35" s="497"/>
      <c r="AHV35" s="497"/>
      <c r="AHW35" s="497"/>
      <c r="AHX35" s="497"/>
      <c r="AHY35" s="497"/>
      <c r="AHZ35" s="497"/>
      <c r="AIA35" s="497"/>
      <c r="AIB35" s="497"/>
      <c r="AIC35" s="497"/>
      <c r="AID35" s="497"/>
      <c r="AIE35" s="497"/>
      <c r="AIF35" s="497"/>
      <c r="AIG35" s="497"/>
      <c r="AIH35" s="497"/>
      <c r="AII35" s="497"/>
      <c r="AIJ35" s="497"/>
      <c r="AIK35" s="497"/>
      <c r="AIL35" s="497"/>
      <c r="AIM35" s="497"/>
      <c r="AIN35" s="497"/>
      <c r="AIO35" s="497"/>
      <c r="AIP35" s="497"/>
      <c r="AIQ35" s="497"/>
      <c r="AIR35" s="497"/>
      <c r="AIS35" s="497"/>
      <c r="AIT35" s="497"/>
      <c r="AIU35" s="497"/>
      <c r="AIV35" s="497"/>
      <c r="AIW35" s="497"/>
      <c r="AIX35" s="497"/>
      <c r="AIY35" s="497"/>
      <c r="AIZ35" s="497"/>
      <c r="AJA35" s="497"/>
      <c r="AJB35" s="497"/>
      <c r="AJC35" s="497"/>
      <c r="AJD35" s="497"/>
      <c r="AJE35" s="497"/>
      <c r="AJF35" s="497"/>
      <c r="AJG35" s="497"/>
      <c r="AJH35" s="497"/>
      <c r="AJI35" s="497"/>
      <c r="AJJ35" s="497"/>
      <c r="AJK35" s="497"/>
      <c r="AJL35" s="497"/>
      <c r="AJM35" s="497"/>
      <c r="AJN35" s="497"/>
      <c r="AJO35" s="497"/>
      <c r="AJP35" s="497"/>
      <c r="AJQ35" s="497"/>
      <c r="AJR35" s="497"/>
      <c r="AJS35" s="497"/>
      <c r="AJT35" s="497"/>
      <c r="AJU35" s="497"/>
      <c r="AJV35" s="497"/>
      <c r="AJW35" s="497"/>
      <c r="AJX35" s="497"/>
      <c r="AJY35" s="497"/>
      <c r="AJZ35" s="497"/>
      <c r="AKA35" s="497"/>
      <c r="AKB35" s="497"/>
      <c r="AKC35" s="497"/>
      <c r="AKD35" s="497"/>
      <c r="AKE35" s="497"/>
      <c r="AKF35" s="497"/>
      <c r="AKG35" s="497"/>
      <c r="AKH35" s="497"/>
      <c r="AKI35" s="497"/>
      <c r="AKJ35" s="497"/>
      <c r="AKK35" s="497"/>
      <c r="AKL35" s="497"/>
      <c r="AKM35" s="497"/>
      <c r="AKN35" s="497"/>
      <c r="AKO35" s="497"/>
      <c r="AKP35" s="497"/>
      <c r="AKQ35" s="497"/>
      <c r="AKR35" s="497"/>
      <c r="AKS35" s="497"/>
      <c r="AKT35" s="497"/>
      <c r="AKU35" s="497"/>
      <c r="AKV35" s="497"/>
      <c r="AKW35" s="497"/>
      <c r="AKX35" s="497"/>
      <c r="AKY35" s="497"/>
      <c r="AKZ35" s="497"/>
      <c r="ALA35" s="497"/>
      <c r="ALB35" s="497"/>
      <c r="ALC35" s="497"/>
      <c r="ALD35" s="497"/>
      <c r="ALE35" s="497"/>
      <c r="ALF35" s="497"/>
      <c r="ALG35" s="497"/>
      <c r="ALH35" s="497"/>
      <c r="ALI35" s="497"/>
      <c r="ALJ35" s="497"/>
      <c r="ALK35" s="497"/>
      <c r="ALL35" s="497"/>
      <c r="ALM35" s="497"/>
      <c r="ALN35" s="497"/>
      <c r="ALO35" s="497"/>
      <c r="ALP35" s="497"/>
      <c r="ALQ35" s="497"/>
      <c r="ALR35" s="497"/>
      <c r="ALS35" s="497"/>
      <c r="ALT35" s="497"/>
      <c r="ALU35" s="497"/>
      <c r="ALV35" s="497"/>
      <c r="ALW35" s="497"/>
      <c r="ALX35" s="497"/>
      <c r="ALY35" s="497"/>
      <c r="ALZ35" s="497"/>
      <c r="AMA35" s="497"/>
      <c r="AMB35" s="497"/>
      <c r="AMC35" s="497"/>
      <c r="AMD35" s="497"/>
      <c r="AME35" s="497"/>
      <c r="AMF35" s="497"/>
      <c r="AMG35" s="497"/>
      <c r="AMH35" s="497"/>
      <c r="AMI35" s="497"/>
      <c r="AMJ35" s="497"/>
      <c r="AMK35" s="497"/>
      <c r="AML35" s="497"/>
      <c r="AMM35" s="497"/>
      <c r="AMN35" s="497"/>
      <c r="AMO35" s="497"/>
      <c r="AMP35" s="497"/>
      <c r="AMQ35" s="497"/>
      <c r="AMR35" s="497"/>
      <c r="AMS35" s="497"/>
      <c r="AMT35" s="497"/>
      <c r="AMU35" s="497"/>
      <c r="AMV35" s="497"/>
      <c r="AMW35" s="497"/>
      <c r="AMX35" s="497"/>
      <c r="AMY35" s="497"/>
      <c r="AMZ35" s="497"/>
      <c r="ANA35" s="497"/>
      <c r="ANB35" s="497"/>
      <c r="ANC35" s="497"/>
      <c r="AND35" s="497"/>
      <c r="ANE35" s="497"/>
      <c r="ANF35" s="497"/>
      <c r="ANG35" s="497"/>
      <c r="ANH35" s="497"/>
      <c r="ANI35" s="497"/>
      <c r="ANJ35" s="497"/>
      <c r="ANK35" s="497"/>
      <c r="ANL35" s="497"/>
      <c r="ANM35" s="497"/>
      <c r="ANN35" s="497"/>
      <c r="ANO35" s="497"/>
      <c r="ANP35" s="497"/>
      <c r="ANQ35" s="497"/>
      <c r="ANR35" s="497"/>
      <c r="ANS35" s="497"/>
      <c r="ANT35" s="497"/>
      <c r="ANU35" s="497"/>
      <c r="ANV35" s="497"/>
      <c r="ANW35" s="497"/>
      <c r="ANX35" s="497"/>
      <c r="ANY35" s="497"/>
      <c r="ANZ35" s="497"/>
      <c r="AOA35" s="497"/>
      <c r="AOB35" s="497"/>
      <c r="AOC35" s="497"/>
      <c r="AOD35" s="497"/>
      <c r="AOE35" s="497"/>
      <c r="AOF35" s="497"/>
      <c r="AOG35" s="497"/>
      <c r="AOH35" s="497"/>
      <c r="AOI35" s="497"/>
      <c r="AOJ35" s="497"/>
      <c r="AOK35" s="497"/>
      <c r="AOL35" s="497"/>
      <c r="AOM35" s="497"/>
      <c r="AON35" s="497"/>
      <c r="AOO35" s="497"/>
      <c r="AOP35" s="497"/>
      <c r="AOQ35" s="497"/>
      <c r="AOR35" s="497"/>
      <c r="AOS35" s="497"/>
      <c r="AOT35" s="497"/>
      <c r="AOU35" s="497"/>
      <c r="AOV35" s="497"/>
      <c r="AOW35" s="497"/>
      <c r="AOX35" s="497"/>
      <c r="AOY35" s="497"/>
      <c r="AOZ35" s="497"/>
      <c r="APA35" s="497"/>
      <c r="APB35" s="497"/>
      <c r="APC35" s="497"/>
      <c r="APD35" s="497"/>
      <c r="APE35" s="497"/>
      <c r="APF35" s="497"/>
      <c r="APG35" s="497"/>
      <c r="APH35" s="497"/>
      <c r="API35" s="497"/>
      <c r="APJ35" s="497"/>
      <c r="APK35" s="497"/>
      <c r="APL35" s="497"/>
      <c r="APM35" s="497"/>
      <c r="APN35" s="497"/>
      <c r="APO35" s="497"/>
      <c r="APP35" s="497"/>
      <c r="APQ35" s="497"/>
      <c r="APR35" s="497"/>
      <c r="APS35" s="497"/>
      <c r="APT35" s="497"/>
      <c r="APU35" s="497"/>
      <c r="APV35" s="497"/>
      <c r="APW35" s="497"/>
      <c r="APX35" s="497"/>
      <c r="APY35" s="497"/>
      <c r="APZ35" s="497"/>
      <c r="AQA35" s="497"/>
      <c r="AQB35" s="497"/>
      <c r="AQC35" s="497"/>
      <c r="AQD35" s="497"/>
      <c r="AQE35" s="497"/>
      <c r="AQF35" s="497"/>
      <c r="AQG35" s="497"/>
      <c r="AQH35" s="497"/>
      <c r="AQI35" s="497"/>
      <c r="AQJ35" s="497"/>
      <c r="AQK35" s="497"/>
      <c r="AQL35" s="497"/>
      <c r="AQM35" s="497"/>
      <c r="AQN35" s="497"/>
      <c r="AQO35" s="497"/>
      <c r="AQP35" s="497"/>
      <c r="AQQ35" s="497"/>
      <c r="AQR35" s="497"/>
      <c r="AQS35" s="497"/>
      <c r="AQT35" s="497"/>
      <c r="AQU35" s="497"/>
      <c r="AQV35" s="497"/>
      <c r="AQW35" s="497"/>
      <c r="AQX35" s="497"/>
      <c r="AQY35" s="497"/>
      <c r="AQZ35" s="497"/>
      <c r="ARA35" s="497"/>
      <c r="ARB35" s="497"/>
      <c r="ARC35" s="497"/>
      <c r="ARD35" s="497"/>
      <c r="ARE35" s="497"/>
      <c r="ARF35" s="497"/>
      <c r="ARG35" s="497"/>
      <c r="ARH35" s="497"/>
      <c r="ARI35" s="497"/>
      <c r="ARJ35" s="497"/>
      <c r="ARK35" s="497"/>
      <c r="ARL35" s="497"/>
      <c r="ARM35" s="497"/>
      <c r="ARN35" s="497"/>
      <c r="ARO35" s="497"/>
      <c r="ARP35" s="497"/>
      <c r="ARQ35" s="497"/>
      <c r="ARR35" s="497"/>
      <c r="ARS35" s="497"/>
      <c r="ART35" s="497"/>
      <c r="ARU35" s="497"/>
      <c r="ARV35" s="497"/>
      <c r="ARW35" s="497"/>
      <c r="ARX35" s="497"/>
      <c r="ARY35" s="497"/>
      <c r="ARZ35" s="497"/>
      <c r="ASA35" s="497"/>
      <c r="ASB35" s="497"/>
      <c r="ASC35" s="497"/>
      <c r="ASD35" s="497"/>
      <c r="ASE35" s="497"/>
      <c r="ASF35" s="497"/>
      <c r="ASG35" s="497"/>
      <c r="ASH35" s="497"/>
      <c r="ASI35" s="497"/>
      <c r="ASJ35" s="497"/>
      <c r="ASK35" s="497"/>
      <c r="ASL35" s="497"/>
      <c r="ASM35" s="497"/>
      <c r="ASN35" s="497"/>
      <c r="ASO35" s="497"/>
      <c r="ASP35" s="497"/>
      <c r="ASQ35" s="497"/>
      <c r="ASR35" s="497"/>
      <c r="ASS35" s="497"/>
      <c r="AST35" s="497"/>
      <c r="ASU35" s="497"/>
      <c r="ASV35" s="497"/>
      <c r="ASW35" s="497"/>
      <c r="ASX35" s="497"/>
      <c r="ASY35" s="497"/>
      <c r="ASZ35" s="497"/>
      <c r="ATA35" s="497"/>
      <c r="ATB35" s="497"/>
      <c r="ATC35" s="497"/>
      <c r="ATD35" s="497"/>
      <c r="ATE35" s="497"/>
      <c r="ATF35" s="497"/>
      <c r="ATG35" s="497"/>
      <c r="ATH35" s="497"/>
      <c r="ATI35" s="497"/>
      <c r="ATJ35" s="497"/>
      <c r="ATK35" s="497"/>
      <c r="ATL35" s="497"/>
      <c r="ATM35" s="497"/>
      <c r="ATN35" s="497"/>
      <c r="ATO35" s="497"/>
      <c r="ATP35" s="497"/>
      <c r="ATQ35" s="497"/>
      <c r="ATR35" s="497"/>
      <c r="ATS35" s="497"/>
      <c r="ATT35" s="497"/>
      <c r="ATU35" s="497"/>
      <c r="ATV35" s="497"/>
      <c r="ATW35" s="497"/>
      <c r="ATX35" s="497"/>
      <c r="ATY35" s="497"/>
      <c r="ATZ35" s="497"/>
      <c r="AUA35" s="497"/>
      <c r="AUB35" s="497"/>
      <c r="AUC35" s="497"/>
      <c r="AUD35" s="497"/>
      <c r="AUE35" s="497"/>
      <c r="AUF35" s="497"/>
      <c r="AUG35" s="497"/>
      <c r="AUH35" s="497"/>
      <c r="AUI35" s="497"/>
      <c r="AUJ35" s="497"/>
      <c r="AUK35" s="497"/>
      <c r="AUL35" s="497"/>
      <c r="AUM35" s="497"/>
      <c r="AUN35" s="497"/>
      <c r="AUO35" s="497"/>
      <c r="AUP35" s="497"/>
      <c r="AUQ35" s="497"/>
      <c r="AUR35" s="497"/>
      <c r="AUS35" s="497"/>
      <c r="AUT35" s="497"/>
      <c r="AUU35" s="497"/>
      <c r="AUV35" s="497"/>
      <c r="AUW35" s="497"/>
      <c r="AUX35" s="497"/>
      <c r="AUY35" s="497"/>
      <c r="AUZ35" s="497"/>
      <c r="AVA35" s="497"/>
      <c r="AVB35" s="497"/>
      <c r="AVC35" s="497"/>
      <c r="AVD35" s="497"/>
      <c r="AVE35" s="497"/>
      <c r="AVF35" s="497"/>
      <c r="AVG35" s="497"/>
      <c r="AVH35" s="497"/>
      <c r="AVI35" s="497"/>
      <c r="AVJ35" s="497"/>
      <c r="AVK35" s="497"/>
      <c r="AVL35" s="497"/>
      <c r="AVM35" s="497"/>
      <c r="AVN35" s="497"/>
      <c r="AVO35" s="497"/>
      <c r="AVP35" s="497"/>
      <c r="AVQ35" s="497"/>
      <c r="AVR35" s="497"/>
      <c r="AVS35" s="497"/>
      <c r="AVT35" s="497"/>
      <c r="AVU35" s="497"/>
      <c r="AVV35" s="497"/>
      <c r="AVW35" s="497"/>
      <c r="AVX35" s="497"/>
      <c r="AVY35" s="497"/>
      <c r="AVZ35" s="497"/>
      <c r="AWA35" s="497"/>
      <c r="AWB35" s="497"/>
      <c r="AWC35" s="497"/>
      <c r="AWD35" s="497"/>
      <c r="AWE35" s="497"/>
      <c r="AWF35" s="497"/>
      <c r="AWG35" s="497"/>
      <c r="AWH35" s="497"/>
      <c r="AWI35" s="497"/>
      <c r="AWJ35" s="497"/>
      <c r="AWK35" s="497"/>
      <c r="AWL35" s="497"/>
      <c r="AWM35" s="497"/>
      <c r="AWN35" s="497"/>
      <c r="AWO35" s="497"/>
      <c r="AWP35" s="497"/>
      <c r="AWQ35" s="497"/>
      <c r="AWR35" s="497"/>
      <c r="AWS35" s="497"/>
      <c r="AWT35" s="497"/>
      <c r="AWU35" s="497"/>
      <c r="AWV35" s="497"/>
      <c r="AWW35" s="497"/>
      <c r="AWX35" s="497"/>
      <c r="AWY35" s="497"/>
      <c r="AWZ35" s="497"/>
      <c r="AXA35" s="497"/>
      <c r="AXB35" s="497"/>
      <c r="AXC35" s="497"/>
      <c r="AXD35" s="497"/>
      <c r="AXE35" s="497"/>
      <c r="AXF35" s="497"/>
      <c r="AXG35" s="497"/>
      <c r="AXH35" s="497"/>
      <c r="AXI35" s="497"/>
      <c r="AXJ35" s="497"/>
      <c r="AXK35" s="497"/>
      <c r="AXL35" s="497"/>
      <c r="AXM35" s="497"/>
      <c r="AXN35" s="497"/>
      <c r="AXO35" s="497"/>
      <c r="AXP35" s="497"/>
      <c r="AXQ35" s="497"/>
      <c r="AXR35" s="497"/>
      <c r="AXS35" s="497"/>
      <c r="AXT35" s="497"/>
      <c r="AXU35" s="497"/>
      <c r="AXV35" s="497"/>
      <c r="AXW35" s="497"/>
      <c r="AXX35" s="497"/>
      <c r="AXY35" s="497"/>
      <c r="AXZ35" s="497"/>
      <c r="AYA35" s="497"/>
      <c r="AYB35" s="497"/>
      <c r="AYC35" s="497"/>
      <c r="AYD35" s="497"/>
      <c r="AYE35" s="497"/>
      <c r="AYF35" s="497"/>
      <c r="AYG35" s="497"/>
      <c r="AYH35" s="497"/>
      <c r="AYI35" s="497"/>
      <c r="AYJ35" s="497"/>
      <c r="AYK35" s="497"/>
      <c r="AYL35" s="497"/>
      <c r="AYM35" s="497"/>
      <c r="AYN35" s="497"/>
      <c r="AYO35" s="497"/>
      <c r="AYP35" s="497"/>
      <c r="AYQ35" s="497"/>
      <c r="AYR35" s="497"/>
      <c r="AYS35" s="497"/>
      <c r="AYT35" s="497"/>
      <c r="AYU35" s="497"/>
      <c r="AYV35" s="497"/>
      <c r="AYW35" s="497"/>
      <c r="AYX35" s="497"/>
      <c r="AYY35" s="497"/>
      <c r="AYZ35" s="497"/>
      <c r="AZA35" s="497"/>
      <c r="AZB35" s="497"/>
      <c r="AZC35" s="497"/>
      <c r="AZD35" s="497"/>
      <c r="AZE35" s="497"/>
      <c r="AZF35" s="497"/>
      <c r="AZG35" s="497"/>
      <c r="AZH35" s="497"/>
      <c r="AZI35" s="497"/>
      <c r="AZJ35" s="497"/>
      <c r="AZK35" s="497"/>
      <c r="AZL35" s="497"/>
      <c r="AZM35" s="497"/>
      <c r="AZN35" s="497"/>
      <c r="AZO35" s="497"/>
      <c r="AZP35" s="497"/>
      <c r="AZQ35" s="497"/>
      <c r="AZR35" s="497"/>
      <c r="AZS35" s="497"/>
      <c r="AZT35" s="497"/>
      <c r="AZU35" s="497"/>
      <c r="AZV35" s="497"/>
      <c r="AZW35" s="497"/>
      <c r="AZX35" s="497"/>
      <c r="AZY35" s="497"/>
      <c r="AZZ35" s="497"/>
      <c r="BAA35" s="497"/>
      <c r="BAB35" s="497"/>
      <c r="BAC35" s="497"/>
      <c r="BAD35" s="497"/>
      <c r="BAE35" s="497"/>
      <c r="BAF35" s="497"/>
      <c r="BAG35" s="497"/>
      <c r="BAH35" s="497"/>
      <c r="BAI35" s="497"/>
      <c r="BAJ35" s="497"/>
      <c r="BAK35" s="497"/>
      <c r="BAL35" s="497"/>
      <c r="BAM35" s="497"/>
      <c r="BAN35" s="497"/>
      <c r="BAO35" s="497"/>
      <c r="BAP35" s="497"/>
      <c r="BAQ35" s="497"/>
      <c r="BAR35" s="497"/>
      <c r="BAS35" s="497"/>
      <c r="BAT35" s="497"/>
      <c r="BAU35" s="497"/>
      <c r="BAV35" s="497"/>
      <c r="BAW35" s="497"/>
      <c r="BAX35" s="497"/>
      <c r="BAY35" s="497"/>
      <c r="BAZ35" s="497"/>
      <c r="BBA35" s="497"/>
      <c r="BBB35" s="497"/>
      <c r="BBC35" s="497"/>
      <c r="BBD35" s="497"/>
      <c r="BBE35" s="497"/>
      <c r="BBF35" s="497"/>
      <c r="BBG35" s="497"/>
      <c r="BBH35" s="497"/>
      <c r="BBI35" s="497"/>
      <c r="BBJ35" s="497"/>
      <c r="BBK35" s="497"/>
      <c r="BBL35" s="497"/>
      <c r="BBM35" s="497"/>
      <c r="BBN35" s="497"/>
      <c r="BBO35" s="497"/>
      <c r="BBP35" s="497"/>
      <c r="BBQ35" s="497"/>
      <c r="BBR35" s="497"/>
      <c r="BBS35" s="497"/>
      <c r="BBT35" s="497"/>
      <c r="BBU35" s="497"/>
      <c r="BBV35" s="497"/>
      <c r="BBW35" s="497"/>
      <c r="BBX35" s="497"/>
      <c r="BBY35" s="497"/>
      <c r="BBZ35" s="497"/>
      <c r="BCA35" s="497"/>
      <c r="BCB35" s="497"/>
      <c r="BCC35" s="497"/>
      <c r="BCD35" s="497"/>
      <c r="BCE35" s="497"/>
      <c r="BCF35" s="497"/>
      <c r="BCG35" s="497"/>
      <c r="BCH35" s="497"/>
      <c r="BCI35" s="497"/>
      <c r="BCJ35" s="497"/>
      <c r="BCK35" s="497"/>
      <c r="BCL35" s="497"/>
      <c r="BCM35" s="497"/>
      <c r="BCN35" s="497"/>
      <c r="BCO35" s="497"/>
      <c r="BCP35" s="497"/>
      <c r="BCQ35" s="497"/>
      <c r="BCR35" s="497"/>
      <c r="BCS35" s="497"/>
      <c r="BCT35" s="497"/>
      <c r="BCU35" s="497"/>
      <c r="BCV35" s="497"/>
      <c r="BCW35" s="497"/>
      <c r="BCX35" s="497"/>
      <c r="BCY35" s="497"/>
      <c r="BCZ35" s="497"/>
      <c r="BDA35" s="497"/>
      <c r="BDB35" s="497"/>
      <c r="BDC35" s="497"/>
      <c r="BDD35" s="497"/>
      <c r="BDE35" s="497"/>
      <c r="BDF35" s="497"/>
      <c r="BDG35" s="497"/>
      <c r="BDH35" s="497"/>
      <c r="BDI35" s="497"/>
      <c r="BDJ35" s="497"/>
      <c r="BDK35" s="497"/>
      <c r="BDL35" s="497"/>
      <c r="BDM35" s="497"/>
      <c r="BDN35" s="497"/>
      <c r="BDO35" s="497"/>
      <c r="BDP35" s="497"/>
      <c r="BDQ35" s="497"/>
      <c r="BDR35" s="497"/>
      <c r="BDS35" s="497"/>
      <c r="BDT35" s="497"/>
      <c r="BDU35" s="497"/>
      <c r="BDV35" s="497"/>
      <c r="BDW35" s="497"/>
      <c r="BDX35" s="497"/>
      <c r="BDY35" s="497"/>
      <c r="BDZ35" s="497"/>
      <c r="BEA35" s="497"/>
      <c r="BEB35" s="497"/>
      <c r="BEC35" s="497"/>
      <c r="BED35" s="497"/>
      <c r="BEE35" s="497"/>
      <c r="BEF35" s="497"/>
      <c r="BEG35" s="497"/>
      <c r="BEH35" s="497"/>
      <c r="BEI35" s="497"/>
      <c r="BEJ35" s="497"/>
      <c r="BEK35" s="497"/>
      <c r="BEL35" s="497"/>
      <c r="BEM35" s="497"/>
      <c r="BEN35" s="497"/>
      <c r="BEO35" s="497"/>
      <c r="BEP35" s="497"/>
      <c r="BEQ35" s="497"/>
      <c r="BER35" s="497"/>
      <c r="BES35" s="497"/>
      <c r="BET35" s="497"/>
      <c r="BEU35" s="497"/>
      <c r="BEV35" s="497"/>
      <c r="BEW35" s="497"/>
      <c r="BEX35" s="497"/>
      <c r="BEY35" s="497"/>
      <c r="BEZ35" s="497"/>
      <c r="BFA35" s="497"/>
      <c r="BFB35" s="497"/>
      <c r="BFC35" s="497"/>
      <c r="BFD35" s="497"/>
      <c r="BFE35" s="497"/>
      <c r="BFF35" s="497"/>
      <c r="BFG35" s="497"/>
      <c r="BFH35" s="497"/>
      <c r="BFI35" s="497"/>
      <c r="BFJ35" s="497"/>
      <c r="BFK35" s="497"/>
      <c r="BFL35" s="497"/>
      <c r="BFM35" s="497"/>
      <c r="BFN35" s="497"/>
      <c r="BFO35" s="497"/>
      <c r="BFP35" s="497"/>
      <c r="BFQ35" s="497"/>
      <c r="BFR35" s="497"/>
      <c r="BFS35" s="497"/>
      <c r="BFT35" s="497"/>
      <c r="BFU35" s="497"/>
      <c r="BFV35" s="497"/>
      <c r="BFW35" s="497"/>
      <c r="BFX35" s="497"/>
      <c r="BFY35" s="497"/>
      <c r="BFZ35" s="497"/>
      <c r="BGA35" s="497"/>
      <c r="BGB35" s="497"/>
      <c r="BGC35" s="497"/>
      <c r="BGD35" s="497"/>
      <c r="BGE35" s="497"/>
      <c r="BGF35" s="497"/>
      <c r="BGG35" s="497"/>
      <c r="BGH35" s="497"/>
      <c r="BGI35" s="497"/>
      <c r="BGJ35" s="497"/>
      <c r="BGK35" s="497"/>
      <c r="BGL35" s="497"/>
      <c r="BGM35" s="497"/>
      <c r="BGN35" s="497"/>
      <c r="BGO35" s="497"/>
      <c r="BGP35" s="497"/>
      <c r="BGQ35" s="497"/>
      <c r="BGR35" s="497"/>
      <c r="BGS35" s="497"/>
      <c r="BGT35" s="497"/>
      <c r="BGU35" s="497"/>
      <c r="BGV35" s="497"/>
      <c r="BGW35" s="497"/>
      <c r="BGX35" s="497"/>
      <c r="BGY35" s="497"/>
      <c r="BGZ35" s="497"/>
      <c r="BHA35" s="497"/>
      <c r="BHB35" s="497"/>
      <c r="BHC35" s="497"/>
      <c r="BHD35" s="497"/>
      <c r="BHE35" s="497"/>
      <c r="BHF35" s="497"/>
      <c r="BHG35" s="497"/>
      <c r="BHH35" s="497"/>
      <c r="BHI35" s="497"/>
      <c r="BHJ35" s="497"/>
      <c r="BHK35" s="497"/>
      <c r="BHL35" s="497"/>
      <c r="BHM35" s="497"/>
      <c r="BHN35" s="497"/>
      <c r="BHO35" s="497"/>
      <c r="BHP35" s="497"/>
      <c r="BHQ35" s="497"/>
      <c r="BHR35" s="497"/>
      <c r="BHS35" s="497"/>
      <c r="BHT35" s="497"/>
      <c r="BHU35" s="497"/>
      <c r="BHV35" s="497"/>
      <c r="BHW35" s="497"/>
      <c r="BHX35" s="497"/>
      <c r="BHY35" s="497"/>
      <c r="BHZ35" s="497"/>
      <c r="BIA35" s="497"/>
      <c r="BIB35" s="497"/>
      <c r="BIC35" s="497"/>
      <c r="BID35" s="497"/>
      <c r="BIE35" s="497"/>
      <c r="BIF35" s="497"/>
      <c r="BIG35" s="497"/>
      <c r="BIH35" s="497"/>
      <c r="BII35" s="497"/>
      <c r="BIJ35" s="497"/>
      <c r="BIK35" s="497"/>
      <c r="BIL35" s="497"/>
      <c r="BIM35" s="497"/>
      <c r="BIN35" s="497"/>
      <c r="BIO35" s="497"/>
      <c r="BIP35" s="497"/>
      <c r="BIQ35" s="497"/>
      <c r="BIR35" s="497"/>
      <c r="BIS35" s="497"/>
      <c r="BIT35" s="497"/>
      <c r="BIU35" s="497"/>
      <c r="BIV35" s="497"/>
      <c r="BIW35" s="497"/>
      <c r="BIX35" s="497"/>
      <c r="BIY35" s="497"/>
      <c r="BIZ35" s="497"/>
      <c r="BJA35" s="497"/>
      <c r="BJB35" s="497"/>
      <c r="BJC35" s="497"/>
      <c r="BJD35" s="497"/>
      <c r="BJE35" s="497"/>
      <c r="BJF35" s="497"/>
      <c r="BJG35" s="497"/>
      <c r="BJH35" s="497"/>
      <c r="BJI35" s="497"/>
      <c r="BJJ35" s="497"/>
      <c r="BJK35" s="497"/>
      <c r="BJL35" s="497"/>
      <c r="BJM35" s="497"/>
      <c r="BJN35" s="497"/>
      <c r="BJO35" s="497"/>
      <c r="BJP35" s="497"/>
      <c r="BJQ35" s="497"/>
      <c r="BJR35" s="497"/>
      <c r="BJS35" s="497"/>
      <c r="BJT35" s="497"/>
      <c r="BJU35" s="497"/>
      <c r="BJV35" s="497"/>
      <c r="BJW35" s="497"/>
      <c r="BJX35" s="497"/>
      <c r="BJY35" s="497"/>
      <c r="BJZ35" s="497"/>
      <c r="BKA35" s="497"/>
      <c r="BKB35" s="497"/>
      <c r="BKC35" s="497"/>
      <c r="BKD35" s="497"/>
      <c r="BKE35" s="497"/>
      <c r="BKF35" s="497"/>
      <c r="BKG35" s="497"/>
      <c r="BKH35" s="497"/>
      <c r="BKI35" s="497"/>
      <c r="BKJ35" s="497"/>
      <c r="BKK35" s="497"/>
      <c r="BKL35" s="497"/>
      <c r="BKM35" s="497"/>
      <c r="BKN35" s="497"/>
      <c r="BKO35" s="497"/>
      <c r="BKP35" s="497"/>
      <c r="BKQ35" s="497"/>
      <c r="BKR35" s="497"/>
      <c r="BKS35" s="497"/>
      <c r="BKT35" s="497"/>
      <c r="BKU35" s="497"/>
      <c r="BKV35" s="497"/>
      <c r="BKW35" s="497"/>
      <c r="BKX35" s="497"/>
      <c r="BKY35" s="497"/>
      <c r="BKZ35" s="497"/>
      <c r="BLA35" s="497"/>
      <c r="BLB35" s="497"/>
      <c r="BLC35" s="497"/>
      <c r="BLD35" s="497"/>
      <c r="BLE35" s="497"/>
      <c r="BLF35" s="497"/>
      <c r="BLG35" s="497"/>
      <c r="BLH35" s="497"/>
      <c r="BLI35" s="497"/>
      <c r="BLJ35" s="497"/>
      <c r="BLK35" s="497"/>
      <c r="BLL35" s="497"/>
      <c r="BLM35" s="497"/>
      <c r="BLN35" s="497"/>
      <c r="BLO35" s="497"/>
      <c r="BLP35" s="497"/>
      <c r="BLQ35" s="497"/>
      <c r="BLR35" s="497"/>
      <c r="BLS35" s="497"/>
      <c r="BLT35" s="497"/>
      <c r="BLU35" s="497"/>
      <c r="BLV35" s="497"/>
      <c r="BLW35" s="497"/>
      <c r="BLX35" s="497"/>
      <c r="BLY35" s="497"/>
      <c r="BLZ35" s="497"/>
      <c r="BMA35" s="497"/>
      <c r="BMB35" s="497"/>
      <c r="BMC35" s="497"/>
      <c r="BMD35" s="497"/>
      <c r="BME35" s="497"/>
      <c r="BMF35" s="497"/>
      <c r="BMG35" s="497"/>
      <c r="BMH35" s="497"/>
      <c r="BMI35" s="497"/>
      <c r="BMJ35" s="497"/>
      <c r="BMK35" s="497"/>
      <c r="BML35" s="497"/>
      <c r="BMM35" s="497"/>
      <c r="BMN35" s="497"/>
      <c r="BMO35" s="497"/>
      <c r="BMP35" s="497"/>
      <c r="BMQ35" s="497"/>
      <c r="BMR35" s="497"/>
      <c r="BMS35" s="497"/>
      <c r="BMT35" s="497"/>
      <c r="BMU35" s="497"/>
      <c r="BMV35" s="497"/>
      <c r="BMW35" s="497"/>
      <c r="BMX35" s="497"/>
      <c r="BMY35" s="497"/>
      <c r="BMZ35" s="497"/>
      <c r="BNA35" s="497"/>
      <c r="BNB35" s="497"/>
      <c r="BNC35" s="497"/>
      <c r="BND35" s="497"/>
      <c r="BNE35" s="497"/>
      <c r="BNF35" s="497"/>
      <c r="BNG35" s="497"/>
      <c r="BNH35" s="497"/>
      <c r="BNI35" s="497"/>
      <c r="BNJ35" s="497"/>
      <c r="BNK35" s="497"/>
      <c r="BNL35" s="497"/>
      <c r="BNM35" s="497"/>
      <c r="BNN35" s="497"/>
      <c r="BNO35" s="497"/>
      <c r="BNP35" s="497"/>
      <c r="BNQ35" s="497"/>
      <c r="BNR35" s="497"/>
      <c r="BNS35" s="497"/>
      <c r="BNT35" s="497"/>
      <c r="BNU35" s="497"/>
      <c r="BNV35" s="497"/>
      <c r="BNW35" s="497"/>
      <c r="BNX35" s="497"/>
      <c r="BNY35" s="497"/>
      <c r="BNZ35" s="497"/>
      <c r="BOA35" s="497"/>
      <c r="BOB35" s="497"/>
      <c r="BOC35" s="497"/>
      <c r="BOD35" s="497"/>
      <c r="BOE35" s="497"/>
      <c r="BOF35" s="497"/>
      <c r="BOG35" s="497"/>
      <c r="BOH35" s="497"/>
      <c r="BOI35" s="497"/>
      <c r="BOJ35" s="497"/>
      <c r="BOK35" s="497"/>
      <c r="BOL35" s="497"/>
      <c r="BOM35" s="497"/>
      <c r="BON35" s="497"/>
      <c r="BOO35" s="497"/>
      <c r="BOP35" s="497"/>
      <c r="BOQ35" s="497"/>
      <c r="BOR35" s="497"/>
      <c r="BOS35" s="497"/>
      <c r="BOT35" s="497"/>
      <c r="BOU35" s="497"/>
      <c r="BOV35" s="497"/>
      <c r="BOW35" s="497"/>
      <c r="BOX35" s="497"/>
      <c r="BOY35" s="497"/>
      <c r="BOZ35" s="497"/>
      <c r="BPA35" s="497"/>
      <c r="BPB35" s="497"/>
      <c r="BPC35" s="497"/>
      <c r="BPD35" s="497"/>
      <c r="BPE35" s="497"/>
      <c r="BPF35" s="497"/>
      <c r="BPG35" s="497"/>
      <c r="BPH35" s="497"/>
      <c r="BPI35" s="497"/>
      <c r="BPJ35" s="497"/>
      <c r="BPK35" s="497"/>
      <c r="BPL35" s="497"/>
      <c r="BPM35" s="497"/>
      <c r="BPN35" s="497"/>
      <c r="BPO35" s="497"/>
      <c r="BPP35" s="497"/>
      <c r="BPQ35" s="497"/>
      <c r="BPR35" s="497"/>
      <c r="BPS35" s="497"/>
      <c r="BPT35" s="497"/>
      <c r="BPU35" s="497"/>
      <c r="BPV35" s="497"/>
      <c r="BPW35" s="497"/>
      <c r="BPX35" s="497"/>
      <c r="BPY35" s="497"/>
      <c r="BPZ35" s="497"/>
      <c r="BQA35" s="497"/>
      <c r="BQB35" s="497"/>
      <c r="BQC35" s="497"/>
      <c r="BQD35" s="497"/>
      <c r="BQE35" s="497"/>
      <c r="BQF35" s="497"/>
      <c r="BQG35" s="497"/>
      <c r="BQH35" s="497"/>
      <c r="BQI35" s="497"/>
      <c r="BQJ35" s="497"/>
      <c r="BQK35" s="497"/>
      <c r="BQL35" s="497"/>
      <c r="BQM35" s="497"/>
      <c r="BQN35" s="497"/>
      <c r="BQO35" s="497"/>
      <c r="BQP35" s="497"/>
      <c r="BQQ35" s="497"/>
      <c r="BQR35" s="497"/>
      <c r="BQS35" s="497"/>
      <c r="BQT35" s="497"/>
      <c r="BQU35" s="497"/>
      <c r="BQV35" s="497"/>
      <c r="BQW35" s="497"/>
      <c r="BQX35" s="497"/>
      <c r="BQY35" s="497"/>
      <c r="BQZ35" s="497"/>
      <c r="BRA35" s="497"/>
      <c r="BRB35" s="497"/>
      <c r="BRC35" s="497"/>
      <c r="BRD35" s="497"/>
      <c r="BRE35" s="497"/>
      <c r="BRF35" s="497"/>
      <c r="BRG35" s="497"/>
      <c r="BRH35" s="497"/>
      <c r="BRI35" s="497"/>
      <c r="BRJ35" s="497"/>
      <c r="BRK35" s="497"/>
      <c r="BRL35" s="497"/>
      <c r="BRM35" s="497"/>
      <c r="BRN35" s="497"/>
      <c r="BRO35" s="497"/>
      <c r="BRP35" s="497"/>
      <c r="BRQ35" s="497"/>
      <c r="BRR35" s="497"/>
      <c r="BRS35" s="497"/>
      <c r="BRT35" s="497"/>
      <c r="BRU35" s="497"/>
      <c r="BRV35" s="497"/>
      <c r="BRW35" s="497"/>
      <c r="BRX35" s="497"/>
      <c r="BRY35" s="497"/>
      <c r="BRZ35" s="497"/>
      <c r="BSA35" s="497"/>
      <c r="BSB35" s="497"/>
      <c r="BSC35" s="497"/>
      <c r="BSD35" s="497"/>
      <c r="BSE35" s="497"/>
      <c r="BSF35" s="497"/>
      <c r="BSG35" s="497"/>
      <c r="BSH35" s="497"/>
      <c r="BSI35" s="497"/>
      <c r="BSJ35" s="497"/>
      <c r="BSK35" s="497"/>
      <c r="BSL35" s="497"/>
      <c r="BSM35" s="497"/>
      <c r="BSN35" s="497"/>
      <c r="BSO35" s="497"/>
      <c r="BSP35" s="497"/>
      <c r="BSQ35" s="497"/>
      <c r="BSR35" s="497"/>
      <c r="BSS35" s="497"/>
      <c r="BST35" s="497"/>
      <c r="BSU35" s="497"/>
      <c r="BSV35" s="497"/>
      <c r="BSW35" s="497"/>
      <c r="BSX35" s="497"/>
      <c r="BSY35" s="497"/>
      <c r="BSZ35" s="497"/>
      <c r="BTA35" s="497"/>
      <c r="BTB35" s="497"/>
      <c r="BTC35" s="497"/>
      <c r="BTD35" s="497"/>
      <c r="BTE35" s="497"/>
      <c r="BTF35" s="497"/>
      <c r="BTG35" s="497"/>
      <c r="BTH35" s="497"/>
      <c r="BTI35" s="497"/>
      <c r="BTJ35" s="497"/>
      <c r="BTK35" s="497"/>
      <c r="BTL35" s="497"/>
      <c r="BTM35" s="497"/>
      <c r="BTN35" s="497"/>
      <c r="BTO35" s="497"/>
      <c r="BTP35" s="497"/>
      <c r="BTQ35" s="497"/>
      <c r="BTR35" s="497"/>
      <c r="BTS35" s="497"/>
      <c r="BTT35" s="497"/>
      <c r="BTU35" s="497"/>
      <c r="BTV35" s="497"/>
      <c r="BTW35" s="497"/>
      <c r="BTX35" s="497"/>
      <c r="BTY35" s="497"/>
      <c r="BTZ35" s="497"/>
      <c r="BUA35" s="497"/>
      <c r="BUB35" s="497"/>
      <c r="BUC35" s="497"/>
      <c r="BUD35" s="497"/>
      <c r="BUE35" s="497"/>
      <c r="BUF35" s="497"/>
      <c r="BUG35" s="497"/>
      <c r="BUH35" s="497"/>
      <c r="BUI35" s="497"/>
      <c r="BUJ35" s="497"/>
      <c r="BUK35" s="497"/>
      <c r="BUL35" s="497"/>
      <c r="BUM35" s="497"/>
      <c r="BUN35" s="497"/>
      <c r="BUO35" s="497"/>
      <c r="BUP35" s="497"/>
      <c r="BUQ35" s="497"/>
      <c r="BUR35" s="497"/>
      <c r="BUS35" s="497"/>
      <c r="BUT35" s="497"/>
      <c r="BUU35" s="497"/>
      <c r="BUV35" s="497"/>
      <c r="BUW35" s="497"/>
      <c r="BUX35" s="497"/>
      <c r="BUY35" s="497"/>
      <c r="BUZ35" s="497"/>
      <c r="BVA35" s="497"/>
      <c r="BVB35" s="497"/>
      <c r="BVC35" s="497"/>
      <c r="BVD35" s="497"/>
      <c r="BVE35" s="497"/>
      <c r="BVF35" s="497"/>
      <c r="BVG35" s="497"/>
      <c r="BVH35" s="497"/>
      <c r="BVI35" s="497"/>
      <c r="BVJ35" s="497"/>
      <c r="BVK35" s="497"/>
      <c r="BVL35" s="497"/>
      <c r="BVM35" s="497"/>
      <c r="BVN35" s="497"/>
      <c r="BVO35" s="497"/>
      <c r="BVP35" s="497"/>
      <c r="BVQ35" s="497"/>
      <c r="BVR35" s="497"/>
      <c r="BVS35" s="497"/>
      <c r="BVT35" s="497"/>
      <c r="BVU35" s="497"/>
      <c r="BVV35" s="497"/>
      <c r="BVW35" s="497"/>
      <c r="BVX35" s="497"/>
      <c r="BVY35" s="497"/>
      <c r="BVZ35" s="497"/>
      <c r="BWA35" s="497"/>
      <c r="BWB35" s="497"/>
      <c r="BWC35" s="497"/>
      <c r="BWD35" s="497"/>
      <c r="BWE35" s="497"/>
      <c r="BWF35" s="497"/>
      <c r="BWG35" s="497"/>
      <c r="BWH35" s="497"/>
      <c r="BWI35" s="497"/>
      <c r="BWJ35" s="497"/>
      <c r="BWK35" s="497"/>
      <c r="BWL35" s="497"/>
      <c r="BWM35" s="497"/>
      <c r="BWN35" s="497"/>
      <c r="BWO35" s="497"/>
      <c r="BWP35" s="497"/>
      <c r="BWQ35" s="497"/>
      <c r="BWR35" s="497"/>
      <c r="BWS35" s="497"/>
      <c r="BWT35" s="497"/>
      <c r="BWU35" s="497"/>
      <c r="BWV35" s="497"/>
      <c r="BWW35" s="497"/>
      <c r="BWX35" s="497"/>
      <c r="BWY35" s="497"/>
      <c r="BWZ35" s="497"/>
      <c r="BXA35" s="497"/>
      <c r="BXB35" s="497"/>
      <c r="BXC35" s="497"/>
      <c r="BXD35" s="497"/>
      <c r="BXE35" s="497"/>
      <c r="BXF35" s="497"/>
      <c r="BXG35" s="497"/>
      <c r="BXH35" s="497"/>
      <c r="BXI35" s="497"/>
      <c r="BXJ35" s="497"/>
      <c r="BXK35" s="497"/>
      <c r="BXL35" s="497"/>
      <c r="BXM35" s="497"/>
      <c r="BXN35" s="497"/>
      <c r="BXO35" s="497"/>
      <c r="BXP35" s="497"/>
      <c r="BXQ35" s="497"/>
      <c r="BXR35" s="497"/>
      <c r="BXS35" s="497"/>
      <c r="BXT35" s="497"/>
      <c r="BXU35" s="497"/>
      <c r="BXV35" s="497"/>
      <c r="BXW35" s="497"/>
      <c r="BXX35" s="497"/>
      <c r="BXY35" s="497"/>
      <c r="BXZ35" s="497"/>
      <c r="BYA35" s="497"/>
      <c r="BYB35" s="497"/>
      <c r="BYC35" s="497"/>
      <c r="BYD35" s="497"/>
      <c r="BYE35" s="497"/>
      <c r="BYF35" s="497"/>
      <c r="BYG35" s="497"/>
      <c r="BYH35" s="497"/>
      <c r="BYI35" s="497"/>
      <c r="BYJ35" s="497"/>
      <c r="BYK35" s="497"/>
      <c r="BYL35" s="497"/>
      <c r="BYM35" s="497"/>
      <c r="BYN35" s="497"/>
      <c r="BYO35" s="497"/>
      <c r="BYP35" s="497"/>
      <c r="BYQ35" s="497"/>
      <c r="BYR35" s="497"/>
      <c r="BYS35" s="497"/>
      <c r="BYT35" s="497"/>
      <c r="BYU35" s="497"/>
      <c r="BYV35" s="497"/>
      <c r="BYW35" s="497"/>
      <c r="BYX35" s="497"/>
      <c r="BYY35" s="497"/>
      <c r="BYZ35" s="497"/>
      <c r="BZA35" s="497"/>
      <c r="BZB35" s="497"/>
      <c r="BZC35" s="497"/>
      <c r="BZD35" s="497"/>
      <c r="BZE35" s="497"/>
      <c r="BZF35" s="497"/>
      <c r="BZG35" s="497"/>
      <c r="BZH35" s="497"/>
      <c r="BZI35" s="497"/>
      <c r="BZJ35" s="497"/>
      <c r="BZK35" s="497"/>
      <c r="BZL35" s="497"/>
      <c r="BZM35" s="497"/>
      <c r="BZN35" s="497"/>
      <c r="BZO35" s="497"/>
      <c r="BZP35" s="497"/>
      <c r="BZQ35" s="497"/>
      <c r="BZR35" s="497"/>
      <c r="BZS35" s="497"/>
      <c r="BZT35" s="497"/>
      <c r="BZU35" s="497"/>
      <c r="BZV35" s="497"/>
      <c r="BZW35" s="497"/>
      <c r="BZX35" s="497"/>
      <c r="BZY35" s="497"/>
      <c r="BZZ35" s="497"/>
      <c r="CAA35" s="497"/>
      <c r="CAB35" s="497"/>
      <c r="CAC35" s="497"/>
      <c r="CAD35" s="497"/>
      <c r="CAE35" s="497"/>
      <c r="CAF35" s="497"/>
      <c r="CAG35" s="497"/>
      <c r="CAH35" s="497"/>
      <c r="CAI35" s="497"/>
      <c r="CAJ35" s="497"/>
      <c r="CAK35" s="497"/>
      <c r="CAL35" s="497"/>
      <c r="CAM35" s="497"/>
      <c r="CAN35" s="497"/>
      <c r="CAO35" s="497"/>
      <c r="CAP35" s="497"/>
      <c r="CAQ35" s="497"/>
      <c r="CAR35" s="497"/>
      <c r="CAS35" s="497"/>
      <c r="CAT35" s="497"/>
      <c r="CAU35" s="497"/>
      <c r="CAV35" s="497"/>
      <c r="CAW35" s="497"/>
      <c r="CAX35" s="497"/>
      <c r="CAY35" s="497"/>
      <c r="CAZ35" s="497"/>
      <c r="CBA35" s="497"/>
      <c r="CBB35" s="497"/>
      <c r="CBC35" s="497"/>
      <c r="CBD35" s="497"/>
      <c r="CBE35" s="497"/>
      <c r="CBF35" s="497"/>
      <c r="CBG35" s="497"/>
      <c r="CBH35" s="497"/>
      <c r="CBI35" s="497"/>
      <c r="CBJ35" s="497"/>
      <c r="CBK35" s="497"/>
      <c r="CBL35" s="497"/>
      <c r="CBM35" s="497"/>
      <c r="CBN35" s="497"/>
      <c r="CBO35" s="497"/>
      <c r="CBP35" s="497"/>
      <c r="CBQ35" s="497"/>
      <c r="CBR35" s="497"/>
      <c r="CBS35" s="497"/>
      <c r="CBT35" s="497"/>
      <c r="CBU35" s="497"/>
      <c r="CBV35" s="497"/>
      <c r="CBW35" s="497"/>
      <c r="CBX35" s="497"/>
      <c r="CBY35" s="497"/>
      <c r="CBZ35" s="497"/>
      <c r="CCA35" s="497"/>
      <c r="CCB35" s="497"/>
      <c r="CCC35" s="497"/>
      <c r="CCD35" s="497"/>
      <c r="CCE35" s="497"/>
      <c r="CCF35" s="497"/>
      <c r="CCG35" s="497"/>
      <c r="CCH35" s="497"/>
      <c r="CCI35" s="497"/>
      <c r="CCJ35" s="497"/>
      <c r="CCK35" s="497"/>
      <c r="CCL35" s="497"/>
      <c r="CCM35" s="497"/>
      <c r="CCN35" s="497"/>
      <c r="CCO35" s="497"/>
      <c r="CCP35" s="497"/>
      <c r="CCQ35" s="497"/>
      <c r="CCR35" s="497"/>
      <c r="CCS35" s="497"/>
      <c r="CCT35" s="497"/>
      <c r="CCU35" s="497"/>
      <c r="CCV35" s="497"/>
      <c r="CCW35" s="497"/>
      <c r="CCX35" s="497"/>
      <c r="CCY35" s="497"/>
      <c r="CCZ35" s="497"/>
      <c r="CDA35" s="497"/>
      <c r="CDB35" s="497"/>
      <c r="CDC35" s="497"/>
      <c r="CDD35" s="497"/>
      <c r="CDE35" s="497"/>
      <c r="CDF35" s="497"/>
      <c r="CDG35" s="497"/>
      <c r="CDH35" s="497"/>
      <c r="CDI35" s="497"/>
      <c r="CDJ35" s="497"/>
      <c r="CDK35" s="497"/>
      <c r="CDL35" s="497"/>
      <c r="CDM35" s="497"/>
      <c r="CDN35" s="497"/>
      <c r="CDO35" s="497"/>
      <c r="CDP35" s="497"/>
      <c r="CDQ35" s="497"/>
      <c r="CDR35" s="497"/>
      <c r="CDS35" s="497"/>
      <c r="CDT35" s="497"/>
      <c r="CDU35" s="497"/>
      <c r="CDV35" s="497"/>
      <c r="CDW35" s="497"/>
      <c r="CDX35" s="497"/>
      <c r="CDY35" s="497"/>
      <c r="CDZ35" s="497"/>
      <c r="CEA35" s="497"/>
      <c r="CEB35" s="497"/>
      <c r="CEC35" s="497"/>
      <c r="CED35" s="497"/>
      <c r="CEE35" s="497"/>
      <c r="CEF35" s="497"/>
      <c r="CEG35" s="497"/>
      <c r="CEH35" s="497"/>
      <c r="CEI35" s="497"/>
      <c r="CEJ35" s="497"/>
      <c r="CEK35" s="497"/>
      <c r="CEL35" s="497"/>
      <c r="CEM35" s="497"/>
      <c r="CEN35" s="497"/>
      <c r="CEO35" s="497"/>
      <c r="CEP35" s="497"/>
      <c r="CEQ35" s="497"/>
      <c r="CER35" s="497"/>
      <c r="CES35" s="497"/>
      <c r="CET35" s="497"/>
      <c r="CEU35" s="497"/>
      <c r="CEV35" s="497"/>
      <c r="CEW35" s="497"/>
      <c r="CEX35" s="497"/>
      <c r="CEY35" s="497"/>
      <c r="CEZ35" s="497"/>
      <c r="CFA35" s="497"/>
      <c r="CFB35" s="497"/>
      <c r="CFC35" s="497"/>
      <c r="CFD35" s="497"/>
      <c r="CFE35" s="497"/>
      <c r="CFF35" s="497"/>
      <c r="CFG35" s="497"/>
      <c r="CFH35" s="497"/>
      <c r="CFI35" s="497"/>
      <c r="CFJ35" s="497"/>
      <c r="CFK35" s="497"/>
      <c r="CFL35" s="497"/>
      <c r="CFM35" s="497"/>
      <c r="CFN35" s="497"/>
      <c r="CFO35" s="497"/>
      <c r="CFP35" s="497"/>
      <c r="CFQ35" s="497"/>
      <c r="CFR35" s="497"/>
      <c r="CFS35" s="497"/>
      <c r="CFT35" s="497"/>
      <c r="CFU35" s="497"/>
      <c r="CFV35" s="497"/>
      <c r="CFW35" s="497"/>
      <c r="CFX35" s="497"/>
      <c r="CFY35" s="497"/>
      <c r="CFZ35" s="497"/>
      <c r="CGA35" s="497"/>
      <c r="CGB35" s="497"/>
      <c r="CGC35" s="497"/>
      <c r="CGD35" s="497"/>
      <c r="CGE35" s="497"/>
      <c r="CGF35" s="497"/>
      <c r="CGG35" s="497"/>
      <c r="CGH35" s="497"/>
      <c r="CGI35" s="497"/>
      <c r="CGJ35" s="497"/>
      <c r="CGK35" s="497"/>
      <c r="CGL35" s="497"/>
      <c r="CGM35" s="497"/>
      <c r="CGN35" s="497"/>
      <c r="CGO35" s="497"/>
      <c r="CGP35" s="497"/>
      <c r="CGQ35" s="497"/>
      <c r="CGR35" s="497"/>
      <c r="CGS35" s="497"/>
      <c r="CGT35" s="497"/>
      <c r="CGU35" s="497"/>
      <c r="CGV35" s="497"/>
      <c r="CGW35" s="497"/>
      <c r="CGX35" s="497"/>
      <c r="CGY35" s="497"/>
      <c r="CGZ35" s="497"/>
      <c r="CHA35" s="497"/>
      <c r="CHB35" s="497"/>
      <c r="CHC35" s="497"/>
      <c r="CHD35" s="497"/>
      <c r="CHE35" s="497"/>
      <c r="CHF35" s="497"/>
      <c r="CHG35" s="497"/>
      <c r="CHH35" s="497"/>
      <c r="CHI35" s="497"/>
      <c r="CHJ35" s="497"/>
      <c r="CHK35" s="497"/>
      <c r="CHL35" s="497"/>
      <c r="CHM35" s="497"/>
      <c r="CHN35" s="497"/>
      <c r="CHO35" s="497"/>
      <c r="CHP35" s="497"/>
      <c r="CHQ35" s="497"/>
      <c r="CHR35" s="497"/>
      <c r="CHS35" s="497"/>
      <c r="CHT35" s="497"/>
      <c r="CHU35" s="497"/>
      <c r="CHV35" s="497"/>
      <c r="CHW35" s="497"/>
      <c r="CHX35" s="497"/>
      <c r="CHY35" s="497"/>
      <c r="CHZ35" s="497"/>
      <c r="CIA35" s="497"/>
      <c r="CIB35" s="497"/>
      <c r="CIC35" s="497"/>
      <c r="CID35" s="497"/>
      <c r="CIE35" s="497"/>
      <c r="CIF35" s="497"/>
      <c r="CIG35" s="497"/>
      <c r="CIH35" s="497"/>
      <c r="CII35" s="497"/>
      <c r="CIJ35" s="497"/>
      <c r="CIK35" s="497"/>
      <c r="CIL35" s="497"/>
      <c r="CIM35" s="497"/>
      <c r="CIN35" s="497"/>
      <c r="CIO35" s="497"/>
      <c r="CIP35" s="497"/>
      <c r="CIQ35" s="497"/>
      <c r="CIR35" s="497"/>
      <c r="CIS35" s="497"/>
      <c r="CIT35" s="497"/>
      <c r="CIU35" s="497"/>
      <c r="CIV35" s="497"/>
      <c r="CIW35" s="497"/>
      <c r="CIX35" s="497"/>
      <c r="CIY35" s="497"/>
      <c r="CIZ35" s="497"/>
      <c r="CJA35" s="497"/>
      <c r="CJB35" s="497"/>
      <c r="CJC35" s="497"/>
      <c r="CJD35" s="497"/>
      <c r="CJE35" s="497"/>
      <c r="CJF35" s="497"/>
      <c r="CJG35" s="497"/>
      <c r="CJH35" s="497"/>
      <c r="CJI35" s="497"/>
      <c r="CJJ35" s="497"/>
      <c r="CJK35" s="497"/>
      <c r="CJL35" s="497"/>
      <c r="CJM35" s="497"/>
      <c r="CJN35" s="497"/>
      <c r="CJO35" s="497"/>
      <c r="CJP35" s="497"/>
      <c r="CJQ35" s="497"/>
      <c r="CJR35" s="497"/>
      <c r="CJS35" s="497"/>
      <c r="CJT35" s="497"/>
      <c r="CJU35" s="497"/>
      <c r="CJV35" s="497"/>
      <c r="CJW35" s="497"/>
      <c r="CJX35" s="497"/>
      <c r="CJY35" s="497"/>
      <c r="CJZ35" s="497"/>
      <c r="CKA35" s="497"/>
      <c r="CKB35" s="497"/>
      <c r="CKC35" s="497"/>
      <c r="CKD35" s="497"/>
      <c r="CKE35" s="497"/>
      <c r="CKF35" s="497"/>
      <c r="CKG35" s="497"/>
      <c r="CKH35" s="497"/>
      <c r="CKI35" s="497"/>
      <c r="CKJ35" s="497"/>
      <c r="CKK35" s="497"/>
      <c r="CKL35" s="497"/>
      <c r="CKM35" s="497"/>
      <c r="CKN35" s="497"/>
      <c r="CKO35" s="497"/>
      <c r="CKP35" s="497"/>
      <c r="CKQ35" s="497"/>
      <c r="CKR35" s="497"/>
      <c r="CKS35" s="497"/>
      <c r="CKT35" s="497"/>
      <c r="CKU35" s="497"/>
      <c r="CKV35" s="497"/>
      <c r="CKW35" s="497"/>
      <c r="CKX35" s="497"/>
      <c r="CKY35" s="497"/>
      <c r="CKZ35" s="497"/>
      <c r="CLA35" s="497"/>
      <c r="CLB35" s="497"/>
      <c r="CLC35" s="497"/>
      <c r="CLD35" s="497"/>
      <c r="CLE35" s="497"/>
      <c r="CLF35" s="497"/>
      <c r="CLG35" s="497"/>
      <c r="CLH35" s="497"/>
      <c r="CLI35" s="497"/>
      <c r="CLJ35" s="497"/>
      <c r="CLK35" s="497"/>
      <c r="CLL35" s="497"/>
      <c r="CLM35" s="497"/>
      <c r="CLN35" s="497"/>
      <c r="CLO35" s="497"/>
      <c r="CLP35" s="497"/>
      <c r="CLQ35" s="497"/>
      <c r="CLR35" s="497"/>
      <c r="CLS35" s="497"/>
      <c r="CLT35" s="497"/>
      <c r="CLU35" s="497"/>
      <c r="CLV35" s="497"/>
      <c r="CLW35" s="497"/>
      <c r="CLX35" s="497"/>
      <c r="CLY35" s="497"/>
      <c r="CLZ35" s="497"/>
      <c r="CMA35" s="497"/>
      <c r="CMB35" s="497"/>
      <c r="CMC35" s="497"/>
      <c r="CMD35" s="497"/>
      <c r="CME35" s="497"/>
      <c r="CMF35" s="497"/>
      <c r="CMG35" s="497"/>
      <c r="CMH35" s="497"/>
      <c r="CMI35" s="497"/>
      <c r="CMJ35" s="497"/>
      <c r="CMK35" s="497"/>
      <c r="CML35" s="497"/>
      <c r="CMM35" s="497"/>
      <c r="CMN35" s="497"/>
      <c r="CMO35" s="497"/>
      <c r="CMP35" s="497"/>
      <c r="CMQ35" s="497"/>
      <c r="CMR35" s="497"/>
      <c r="CMS35" s="497"/>
      <c r="CMT35" s="497"/>
      <c r="CMU35" s="497"/>
      <c r="CMV35" s="497"/>
      <c r="CMW35" s="497"/>
      <c r="CMX35" s="497"/>
      <c r="CMY35" s="497"/>
      <c r="CMZ35" s="497"/>
      <c r="CNA35" s="497"/>
      <c r="CNB35" s="497"/>
      <c r="CNC35" s="497"/>
      <c r="CND35" s="497"/>
      <c r="CNE35" s="497"/>
      <c r="CNF35" s="497"/>
      <c r="CNG35" s="497"/>
      <c r="CNH35" s="497"/>
      <c r="CNI35" s="497"/>
      <c r="CNJ35" s="497"/>
      <c r="CNK35" s="497"/>
      <c r="CNL35" s="497"/>
      <c r="CNM35" s="497"/>
      <c r="CNN35" s="497"/>
      <c r="CNO35" s="497"/>
      <c r="CNP35" s="497"/>
      <c r="CNQ35" s="497"/>
      <c r="CNR35" s="497"/>
      <c r="CNS35" s="497"/>
      <c r="CNT35" s="497"/>
      <c r="CNU35" s="497"/>
      <c r="CNV35" s="497"/>
      <c r="CNW35" s="497"/>
      <c r="CNX35" s="497"/>
      <c r="CNY35" s="497"/>
      <c r="CNZ35" s="497"/>
      <c r="COA35" s="497"/>
      <c r="COB35" s="497"/>
      <c r="COC35" s="497"/>
      <c r="COD35" s="497"/>
      <c r="COE35" s="497"/>
      <c r="COF35" s="497"/>
      <c r="COG35" s="497"/>
      <c r="COH35" s="497"/>
      <c r="COI35" s="497"/>
      <c r="COJ35" s="497"/>
      <c r="COK35" s="497"/>
      <c r="COL35" s="497"/>
      <c r="COM35" s="497"/>
      <c r="CON35" s="497"/>
      <c r="COO35" s="497"/>
      <c r="COP35" s="497"/>
      <c r="COQ35" s="497"/>
      <c r="COR35" s="497"/>
      <c r="COS35" s="497"/>
      <c r="COT35" s="497"/>
      <c r="COU35" s="497"/>
      <c r="COV35" s="497"/>
      <c r="COW35" s="497"/>
      <c r="COX35" s="497"/>
      <c r="COY35" s="497"/>
      <c r="COZ35" s="497"/>
      <c r="CPA35" s="497"/>
      <c r="CPB35" s="497"/>
      <c r="CPC35" s="497"/>
      <c r="CPD35" s="497"/>
      <c r="CPE35" s="497"/>
      <c r="CPF35" s="497"/>
      <c r="CPG35" s="497"/>
      <c r="CPH35" s="497"/>
      <c r="CPI35" s="497"/>
      <c r="CPJ35" s="497"/>
      <c r="CPK35" s="497"/>
      <c r="CPL35" s="497"/>
      <c r="CPM35" s="497"/>
      <c r="CPN35" s="497"/>
      <c r="CPO35" s="497"/>
      <c r="CPP35" s="497"/>
      <c r="CPQ35" s="497"/>
      <c r="CPR35" s="497"/>
      <c r="CPS35" s="497"/>
      <c r="CPT35" s="497"/>
      <c r="CPU35" s="497"/>
      <c r="CPV35" s="497"/>
      <c r="CPW35" s="497"/>
      <c r="CPX35" s="497"/>
      <c r="CPY35" s="497"/>
      <c r="CPZ35" s="497"/>
      <c r="CQA35" s="497"/>
      <c r="CQB35" s="497"/>
      <c r="CQC35" s="497"/>
      <c r="CQD35" s="497"/>
      <c r="CQE35" s="497"/>
      <c r="CQF35" s="497"/>
      <c r="CQG35" s="497"/>
      <c r="CQH35" s="497"/>
      <c r="CQI35" s="497"/>
      <c r="CQJ35" s="497"/>
      <c r="CQK35" s="497"/>
      <c r="CQL35" s="497"/>
      <c r="CQM35" s="497"/>
      <c r="CQN35" s="497"/>
      <c r="CQO35" s="497"/>
      <c r="CQP35" s="497"/>
      <c r="CQQ35" s="497"/>
      <c r="CQR35" s="497"/>
      <c r="CQS35" s="497"/>
      <c r="CQT35" s="497"/>
      <c r="CQU35" s="497"/>
      <c r="CQV35" s="497"/>
      <c r="CQW35" s="497"/>
      <c r="CQX35" s="497"/>
      <c r="CQY35" s="497"/>
      <c r="CQZ35" s="497"/>
      <c r="CRA35" s="497"/>
      <c r="CRB35" s="497"/>
      <c r="CRC35" s="497"/>
      <c r="CRD35" s="497"/>
      <c r="CRE35" s="497"/>
      <c r="CRF35" s="497"/>
      <c r="CRG35" s="497"/>
      <c r="CRH35" s="497"/>
      <c r="CRI35" s="497"/>
      <c r="CRJ35" s="497"/>
      <c r="CRK35" s="497"/>
      <c r="CRL35" s="497"/>
      <c r="CRM35" s="497"/>
      <c r="CRN35" s="497"/>
      <c r="CRO35" s="497"/>
      <c r="CRP35" s="497"/>
      <c r="CRQ35" s="497"/>
      <c r="CRR35" s="497"/>
      <c r="CRS35" s="497"/>
      <c r="CRT35" s="497"/>
      <c r="CRU35" s="497"/>
      <c r="CRV35" s="497"/>
      <c r="CRW35" s="497"/>
      <c r="CRX35" s="497"/>
      <c r="CRY35" s="497"/>
      <c r="CRZ35" s="497"/>
      <c r="CSA35" s="497"/>
      <c r="CSB35" s="497"/>
      <c r="CSC35" s="497"/>
      <c r="CSD35" s="497"/>
      <c r="CSE35" s="497"/>
      <c r="CSF35" s="497"/>
      <c r="CSG35" s="497"/>
      <c r="CSH35" s="497"/>
      <c r="CSI35" s="497"/>
      <c r="CSJ35" s="497"/>
      <c r="CSK35" s="497"/>
      <c r="CSL35" s="497"/>
      <c r="CSM35" s="497"/>
      <c r="CSN35" s="497"/>
      <c r="CSO35" s="497"/>
      <c r="CSP35" s="497"/>
      <c r="CSQ35" s="497"/>
      <c r="CSR35" s="497"/>
      <c r="CSS35" s="497"/>
      <c r="CST35" s="497"/>
      <c r="CSU35" s="497"/>
      <c r="CSV35" s="497"/>
      <c r="CSW35" s="497"/>
      <c r="CSX35" s="497"/>
      <c r="CSY35" s="497"/>
      <c r="CSZ35" s="497"/>
      <c r="CTA35" s="497"/>
      <c r="CTB35" s="497"/>
      <c r="CTC35" s="497"/>
      <c r="CTD35" s="497"/>
      <c r="CTE35" s="497"/>
      <c r="CTF35" s="497"/>
      <c r="CTG35" s="497"/>
      <c r="CTH35" s="497"/>
      <c r="CTI35" s="497"/>
      <c r="CTJ35" s="497"/>
      <c r="CTK35" s="497"/>
      <c r="CTL35" s="497"/>
      <c r="CTM35" s="497"/>
      <c r="CTN35" s="497"/>
      <c r="CTO35" s="497"/>
      <c r="CTP35" s="497"/>
      <c r="CTQ35" s="497"/>
      <c r="CTR35" s="497"/>
      <c r="CTS35" s="497"/>
      <c r="CTT35" s="497"/>
      <c r="CTU35" s="497"/>
      <c r="CTV35" s="497"/>
      <c r="CTW35" s="497"/>
      <c r="CTX35" s="497"/>
      <c r="CTY35" s="497"/>
      <c r="CTZ35" s="497"/>
      <c r="CUA35" s="497"/>
      <c r="CUB35" s="497"/>
      <c r="CUC35" s="497"/>
      <c r="CUD35" s="497"/>
      <c r="CUE35" s="497"/>
      <c r="CUF35" s="497"/>
      <c r="CUG35" s="497"/>
      <c r="CUH35" s="497"/>
      <c r="CUI35" s="497"/>
      <c r="CUJ35" s="497"/>
      <c r="CUK35" s="497"/>
      <c r="CUL35" s="497"/>
      <c r="CUM35" s="497"/>
      <c r="CUN35" s="497"/>
      <c r="CUO35" s="497"/>
      <c r="CUP35" s="497"/>
      <c r="CUQ35" s="497"/>
      <c r="CUR35" s="497"/>
      <c r="CUS35" s="497"/>
      <c r="CUT35" s="497"/>
      <c r="CUU35" s="497"/>
      <c r="CUV35" s="497"/>
      <c r="CUW35" s="497"/>
      <c r="CUX35" s="497"/>
      <c r="CUY35" s="497"/>
      <c r="CUZ35" s="497"/>
      <c r="CVA35" s="497"/>
      <c r="CVB35" s="497"/>
      <c r="CVC35" s="497"/>
      <c r="CVD35" s="497"/>
      <c r="CVE35" s="497"/>
      <c r="CVF35" s="497"/>
      <c r="CVG35" s="497"/>
      <c r="CVH35" s="497"/>
      <c r="CVI35" s="497"/>
      <c r="CVJ35" s="497"/>
      <c r="CVK35" s="497"/>
      <c r="CVL35" s="497"/>
      <c r="CVM35" s="497"/>
      <c r="CVN35" s="497"/>
      <c r="CVO35" s="497"/>
      <c r="CVP35" s="497"/>
      <c r="CVQ35" s="497"/>
      <c r="CVR35" s="497"/>
      <c r="CVS35" s="497"/>
      <c r="CVT35" s="497"/>
      <c r="CVU35" s="497"/>
      <c r="CVV35" s="497"/>
      <c r="CVW35" s="497"/>
      <c r="CVX35" s="497"/>
      <c r="CVY35" s="497"/>
      <c r="CVZ35" s="497"/>
      <c r="CWA35" s="497"/>
      <c r="CWB35" s="497"/>
      <c r="CWC35" s="497"/>
      <c r="CWD35" s="497"/>
      <c r="CWE35" s="497"/>
      <c r="CWF35" s="497"/>
      <c r="CWG35" s="497"/>
      <c r="CWH35" s="497"/>
      <c r="CWI35" s="497"/>
      <c r="CWJ35" s="497"/>
      <c r="CWK35" s="497"/>
      <c r="CWL35" s="497"/>
      <c r="CWM35" s="497"/>
      <c r="CWN35" s="497"/>
      <c r="CWO35" s="497"/>
      <c r="CWP35" s="497"/>
      <c r="CWQ35" s="497"/>
      <c r="CWR35" s="497"/>
      <c r="CWS35" s="497"/>
      <c r="CWT35" s="497"/>
      <c r="CWU35" s="497"/>
      <c r="CWV35" s="497"/>
      <c r="CWW35" s="497"/>
      <c r="CWX35" s="497"/>
      <c r="CWY35" s="497"/>
      <c r="CWZ35" s="497"/>
      <c r="CXA35" s="497"/>
      <c r="CXB35" s="497"/>
      <c r="CXC35" s="497"/>
      <c r="CXD35" s="497"/>
      <c r="CXE35" s="497"/>
      <c r="CXF35" s="497"/>
      <c r="CXG35" s="497"/>
      <c r="CXH35" s="497"/>
      <c r="CXI35" s="497"/>
      <c r="CXJ35" s="497"/>
      <c r="CXK35" s="497"/>
      <c r="CXL35" s="497"/>
      <c r="CXM35" s="497"/>
      <c r="CXN35" s="497"/>
      <c r="CXO35" s="497"/>
      <c r="CXP35" s="497"/>
      <c r="CXQ35" s="497"/>
      <c r="CXR35" s="497"/>
      <c r="CXS35" s="497"/>
      <c r="CXT35" s="497"/>
      <c r="CXU35" s="497"/>
      <c r="CXV35" s="497"/>
      <c r="CXW35" s="497"/>
      <c r="CXX35" s="497"/>
      <c r="CXY35" s="497"/>
      <c r="CXZ35" s="497"/>
      <c r="CYA35" s="497"/>
      <c r="CYB35" s="497"/>
      <c r="CYC35" s="497"/>
      <c r="CYD35" s="497"/>
      <c r="CYE35" s="497"/>
      <c r="CYF35" s="497"/>
      <c r="CYG35" s="497"/>
      <c r="CYH35" s="497"/>
      <c r="CYI35" s="497"/>
      <c r="CYJ35" s="497"/>
      <c r="CYK35" s="497"/>
      <c r="CYL35" s="497"/>
      <c r="CYM35" s="497"/>
      <c r="CYN35" s="497"/>
      <c r="CYO35" s="497"/>
      <c r="CYP35" s="497"/>
      <c r="CYQ35" s="497"/>
      <c r="CYR35" s="497"/>
      <c r="CYS35" s="497"/>
      <c r="CYT35" s="497"/>
      <c r="CYU35" s="497"/>
      <c r="CYV35" s="497"/>
      <c r="CYW35" s="497"/>
      <c r="CYX35" s="497"/>
      <c r="CYY35" s="497"/>
      <c r="CYZ35" s="497"/>
      <c r="CZA35" s="497"/>
      <c r="CZB35" s="497"/>
      <c r="CZC35" s="497"/>
      <c r="CZD35" s="497"/>
      <c r="CZE35" s="497"/>
      <c r="CZF35" s="497"/>
      <c r="CZG35" s="497"/>
      <c r="CZH35" s="497"/>
      <c r="CZI35" s="497"/>
      <c r="CZJ35" s="497"/>
      <c r="CZK35" s="497"/>
      <c r="CZL35" s="497"/>
      <c r="CZM35" s="497"/>
      <c r="CZN35" s="497"/>
      <c r="CZO35" s="497"/>
      <c r="CZP35" s="497"/>
      <c r="CZQ35" s="497"/>
      <c r="CZR35" s="497"/>
      <c r="CZS35" s="497"/>
      <c r="CZT35" s="497"/>
      <c r="CZU35" s="497"/>
      <c r="CZV35" s="497"/>
      <c r="CZW35" s="497"/>
      <c r="CZX35" s="497"/>
      <c r="CZY35" s="497"/>
      <c r="CZZ35" s="497"/>
      <c r="DAA35" s="497"/>
      <c r="DAB35" s="497"/>
      <c r="DAC35" s="497"/>
      <c r="DAD35" s="497"/>
      <c r="DAE35" s="497"/>
      <c r="DAF35" s="497"/>
      <c r="DAG35" s="497"/>
      <c r="DAH35" s="497"/>
      <c r="DAI35" s="497"/>
      <c r="DAJ35" s="497"/>
      <c r="DAK35" s="497"/>
      <c r="DAL35" s="497"/>
      <c r="DAM35" s="497"/>
      <c r="DAN35" s="497"/>
      <c r="DAO35" s="497"/>
      <c r="DAP35" s="497"/>
      <c r="DAQ35" s="497"/>
      <c r="DAR35" s="497"/>
      <c r="DAS35" s="497"/>
      <c r="DAT35" s="497"/>
      <c r="DAU35" s="497"/>
      <c r="DAV35" s="497"/>
      <c r="DAW35" s="497"/>
      <c r="DAX35" s="497"/>
      <c r="DAY35" s="497"/>
      <c r="DAZ35" s="497"/>
      <c r="DBA35" s="497"/>
      <c r="DBB35" s="497"/>
      <c r="DBC35" s="497"/>
      <c r="DBD35" s="497"/>
      <c r="DBE35" s="497"/>
      <c r="DBF35" s="497"/>
      <c r="DBG35" s="497"/>
      <c r="DBH35" s="497"/>
      <c r="DBI35" s="497"/>
      <c r="DBJ35" s="497"/>
      <c r="DBK35" s="497"/>
      <c r="DBL35" s="497"/>
      <c r="DBM35" s="497"/>
      <c r="DBN35" s="497"/>
      <c r="DBO35" s="497"/>
      <c r="DBP35" s="497"/>
      <c r="DBQ35" s="497"/>
      <c r="DBR35" s="497"/>
      <c r="DBS35" s="497"/>
      <c r="DBT35" s="497"/>
      <c r="DBU35" s="497"/>
      <c r="DBV35" s="497"/>
      <c r="DBW35" s="497"/>
      <c r="DBX35" s="497"/>
      <c r="DBY35" s="497"/>
      <c r="DBZ35" s="497"/>
      <c r="DCA35" s="497"/>
      <c r="DCB35" s="497"/>
      <c r="DCC35" s="497"/>
      <c r="DCD35" s="497"/>
      <c r="DCE35" s="497"/>
      <c r="DCF35" s="497"/>
      <c r="DCG35" s="497"/>
      <c r="DCH35" s="497"/>
      <c r="DCI35" s="497"/>
      <c r="DCJ35" s="497"/>
      <c r="DCK35" s="497"/>
      <c r="DCL35" s="497"/>
      <c r="DCM35" s="497"/>
      <c r="DCN35" s="497"/>
      <c r="DCO35" s="497"/>
      <c r="DCP35" s="497"/>
      <c r="DCQ35" s="497"/>
      <c r="DCR35" s="497"/>
      <c r="DCS35" s="497"/>
      <c r="DCT35" s="497"/>
      <c r="DCU35" s="497"/>
      <c r="DCV35" s="497"/>
      <c r="DCW35" s="497"/>
      <c r="DCX35" s="497"/>
      <c r="DCY35" s="497"/>
      <c r="DCZ35" s="497"/>
      <c r="DDA35" s="497"/>
      <c r="DDB35" s="497"/>
      <c r="DDC35" s="497"/>
      <c r="DDD35" s="497"/>
      <c r="DDE35" s="497"/>
      <c r="DDF35" s="497"/>
      <c r="DDG35" s="497"/>
      <c r="DDH35" s="497"/>
      <c r="DDI35" s="497"/>
      <c r="DDJ35" s="497"/>
      <c r="DDK35" s="497"/>
      <c r="DDL35" s="497"/>
      <c r="DDM35" s="497"/>
      <c r="DDN35" s="497"/>
      <c r="DDO35" s="497"/>
      <c r="DDP35" s="497"/>
      <c r="DDQ35" s="497"/>
      <c r="DDR35" s="497"/>
      <c r="DDS35" s="497"/>
      <c r="DDT35" s="497"/>
      <c r="DDU35" s="497"/>
      <c r="DDV35" s="497"/>
      <c r="DDW35" s="497"/>
      <c r="DDX35" s="497"/>
      <c r="DDY35" s="497"/>
      <c r="DDZ35" s="497"/>
      <c r="DEA35" s="497"/>
      <c r="DEB35" s="497"/>
      <c r="DEC35" s="497"/>
      <c r="DED35" s="497"/>
      <c r="DEE35" s="497"/>
      <c r="DEF35" s="497"/>
      <c r="DEG35" s="497"/>
      <c r="DEH35" s="497"/>
      <c r="DEI35" s="497"/>
      <c r="DEJ35" s="497"/>
      <c r="DEK35" s="497"/>
      <c r="DEL35" s="497"/>
      <c r="DEM35" s="497"/>
      <c r="DEN35" s="497"/>
      <c r="DEO35" s="497"/>
      <c r="DEP35" s="497"/>
      <c r="DEQ35" s="497"/>
      <c r="DER35" s="497"/>
      <c r="DES35" s="497"/>
      <c r="DET35" s="497"/>
      <c r="DEU35" s="497"/>
      <c r="DEV35" s="497"/>
      <c r="DEW35" s="497"/>
      <c r="DEX35" s="497"/>
      <c r="DEY35" s="497"/>
      <c r="DEZ35" s="497"/>
      <c r="DFA35" s="497"/>
      <c r="DFB35" s="497"/>
      <c r="DFC35" s="497"/>
      <c r="DFD35" s="497"/>
      <c r="DFE35" s="497"/>
      <c r="DFF35" s="497"/>
      <c r="DFG35" s="497"/>
      <c r="DFH35" s="497"/>
      <c r="DFI35" s="497"/>
      <c r="DFJ35" s="497"/>
      <c r="DFK35" s="497"/>
      <c r="DFL35" s="497"/>
      <c r="DFM35" s="497"/>
      <c r="DFN35" s="497"/>
      <c r="DFO35" s="497"/>
      <c r="DFP35" s="497"/>
      <c r="DFQ35" s="497"/>
      <c r="DFR35" s="497"/>
      <c r="DFS35" s="497"/>
      <c r="DFT35" s="497"/>
      <c r="DFU35" s="497"/>
      <c r="DFV35" s="497"/>
      <c r="DFW35" s="497"/>
      <c r="DFX35" s="497"/>
      <c r="DFY35" s="497"/>
      <c r="DFZ35" s="497"/>
      <c r="DGA35" s="497"/>
      <c r="DGB35" s="497"/>
      <c r="DGC35" s="497"/>
      <c r="DGD35" s="497"/>
      <c r="DGE35" s="497"/>
      <c r="DGF35" s="497"/>
      <c r="DGG35" s="497"/>
      <c r="DGH35" s="497"/>
      <c r="DGI35" s="497"/>
      <c r="DGJ35" s="497"/>
      <c r="DGK35" s="497"/>
      <c r="DGL35" s="497"/>
      <c r="DGM35" s="497"/>
      <c r="DGN35" s="497"/>
      <c r="DGO35" s="497"/>
      <c r="DGP35" s="497"/>
      <c r="DGQ35" s="497"/>
      <c r="DGR35" s="497"/>
      <c r="DGS35" s="497"/>
      <c r="DGT35" s="497"/>
      <c r="DGU35" s="497"/>
      <c r="DGV35" s="497"/>
      <c r="DGW35" s="497"/>
      <c r="DGX35" s="497"/>
      <c r="DGY35" s="497"/>
      <c r="DGZ35" s="497"/>
      <c r="DHA35" s="497"/>
      <c r="DHB35" s="497"/>
      <c r="DHC35" s="497"/>
      <c r="DHD35" s="497"/>
      <c r="DHE35" s="497"/>
      <c r="DHF35" s="497"/>
      <c r="DHG35" s="497"/>
      <c r="DHH35" s="497"/>
      <c r="DHI35" s="497"/>
      <c r="DHJ35" s="497"/>
      <c r="DHK35" s="497"/>
      <c r="DHL35" s="497"/>
      <c r="DHM35" s="497"/>
      <c r="DHN35" s="497"/>
      <c r="DHO35" s="497"/>
      <c r="DHP35" s="497"/>
      <c r="DHQ35" s="497"/>
      <c r="DHR35" s="497"/>
      <c r="DHS35" s="497"/>
      <c r="DHT35" s="497"/>
      <c r="DHU35" s="497"/>
      <c r="DHV35" s="497"/>
      <c r="DHW35" s="497"/>
      <c r="DHX35" s="497"/>
      <c r="DHY35" s="497"/>
      <c r="DHZ35" s="497"/>
      <c r="DIA35" s="497"/>
      <c r="DIB35" s="497"/>
      <c r="DIC35" s="497"/>
      <c r="DID35" s="497"/>
      <c r="DIE35" s="497"/>
      <c r="DIF35" s="497"/>
      <c r="DIG35" s="497"/>
      <c r="DIH35" s="497"/>
      <c r="DII35" s="497"/>
      <c r="DIJ35" s="497"/>
      <c r="DIK35" s="497"/>
      <c r="DIL35" s="497"/>
      <c r="DIM35" s="497"/>
      <c r="DIN35" s="497"/>
      <c r="DIO35" s="497"/>
      <c r="DIP35" s="497"/>
      <c r="DIQ35" s="497"/>
      <c r="DIR35" s="497"/>
      <c r="DIS35" s="497"/>
      <c r="DIT35" s="497"/>
      <c r="DIU35" s="497"/>
      <c r="DIV35" s="497"/>
      <c r="DIW35" s="497"/>
      <c r="DIX35" s="497"/>
      <c r="DIY35" s="497"/>
      <c r="DIZ35" s="497"/>
      <c r="DJA35" s="497"/>
      <c r="DJB35" s="497"/>
      <c r="DJC35" s="497"/>
      <c r="DJD35" s="497"/>
      <c r="DJE35" s="497"/>
      <c r="DJF35" s="497"/>
      <c r="DJG35" s="497"/>
      <c r="DJH35" s="497"/>
      <c r="DJI35" s="497"/>
      <c r="DJJ35" s="497"/>
      <c r="DJK35" s="497"/>
      <c r="DJL35" s="497"/>
      <c r="DJM35" s="497"/>
      <c r="DJN35" s="497"/>
      <c r="DJO35" s="497"/>
      <c r="DJP35" s="497"/>
      <c r="DJQ35" s="497"/>
      <c r="DJR35" s="497"/>
      <c r="DJS35" s="497"/>
      <c r="DJT35" s="497"/>
      <c r="DJU35" s="497"/>
      <c r="DJV35" s="497"/>
      <c r="DJW35" s="497"/>
      <c r="DJX35" s="497"/>
      <c r="DJY35" s="497"/>
      <c r="DJZ35" s="497"/>
      <c r="DKA35" s="497"/>
      <c r="DKB35" s="497"/>
      <c r="DKC35" s="497"/>
      <c r="DKD35" s="497"/>
      <c r="DKE35" s="497"/>
      <c r="DKF35" s="497"/>
      <c r="DKG35" s="497"/>
      <c r="DKH35" s="497"/>
      <c r="DKI35" s="497"/>
      <c r="DKJ35" s="497"/>
      <c r="DKK35" s="497"/>
      <c r="DKL35" s="497"/>
      <c r="DKM35" s="497"/>
      <c r="DKN35" s="497"/>
      <c r="DKO35" s="497"/>
      <c r="DKP35" s="497"/>
      <c r="DKQ35" s="497"/>
      <c r="DKR35" s="497"/>
      <c r="DKS35" s="497"/>
      <c r="DKT35" s="497"/>
      <c r="DKU35" s="497"/>
      <c r="DKV35" s="497"/>
      <c r="DKW35" s="497"/>
      <c r="DKX35" s="497"/>
      <c r="DKY35" s="497"/>
      <c r="DKZ35" s="497"/>
      <c r="DLA35" s="497"/>
      <c r="DLB35" s="497"/>
      <c r="DLC35" s="497"/>
      <c r="DLD35" s="497"/>
      <c r="DLE35" s="497"/>
      <c r="DLF35" s="497"/>
      <c r="DLG35" s="497"/>
      <c r="DLH35" s="497"/>
      <c r="DLI35" s="497"/>
      <c r="DLJ35" s="497"/>
      <c r="DLK35" s="497"/>
      <c r="DLL35" s="497"/>
      <c r="DLM35" s="497"/>
      <c r="DLN35" s="497"/>
      <c r="DLO35" s="497"/>
      <c r="DLP35" s="497"/>
      <c r="DLQ35" s="497"/>
      <c r="DLR35" s="497"/>
      <c r="DLS35" s="497"/>
      <c r="DLT35" s="497"/>
      <c r="DLU35" s="497"/>
      <c r="DLV35" s="497"/>
      <c r="DLW35" s="497"/>
      <c r="DLX35" s="497"/>
      <c r="DLY35" s="497"/>
      <c r="DLZ35" s="497"/>
      <c r="DMA35" s="497"/>
      <c r="DMB35" s="497"/>
      <c r="DMC35" s="497"/>
      <c r="DMD35" s="497"/>
      <c r="DME35" s="497"/>
      <c r="DMF35" s="497"/>
      <c r="DMG35" s="497"/>
      <c r="DMH35" s="497"/>
      <c r="DMI35" s="497"/>
      <c r="DMJ35" s="497"/>
      <c r="DMK35" s="497"/>
      <c r="DML35" s="497"/>
      <c r="DMM35" s="497"/>
      <c r="DMN35" s="497"/>
      <c r="DMO35" s="497"/>
      <c r="DMP35" s="497"/>
      <c r="DMQ35" s="497"/>
      <c r="DMR35" s="497"/>
      <c r="DMS35" s="497"/>
      <c r="DMT35" s="497"/>
      <c r="DMU35" s="497"/>
      <c r="DMV35" s="497"/>
      <c r="DMW35" s="497"/>
      <c r="DMX35" s="497"/>
      <c r="DMY35" s="497"/>
      <c r="DMZ35" s="497"/>
      <c r="DNA35" s="497"/>
      <c r="DNB35" s="497"/>
      <c r="DNC35" s="497"/>
      <c r="DND35" s="497"/>
      <c r="DNE35" s="497"/>
      <c r="DNF35" s="497"/>
      <c r="DNG35" s="497"/>
      <c r="DNH35" s="497"/>
      <c r="DNI35" s="497"/>
      <c r="DNJ35" s="497"/>
      <c r="DNK35" s="497"/>
      <c r="DNL35" s="497"/>
      <c r="DNM35" s="497"/>
      <c r="DNN35" s="497"/>
      <c r="DNO35" s="497"/>
      <c r="DNP35" s="497"/>
      <c r="DNQ35" s="497"/>
      <c r="DNR35" s="497"/>
      <c r="DNS35" s="497"/>
      <c r="DNT35" s="497"/>
      <c r="DNU35" s="497"/>
      <c r="DNV35" s="497"/>
      <c r="DNW35" s="497"/>
      <c r="DNX35" s="497"/>
      <c r="DNY35" s="497"/>
      <c r="DNZ35" s="497"/>
      <c r="DOA35" s="497"/>
      <c r="DOB35" s="497"/>
      <c r="DOC35" s="497"/>
      <c r="DOD35" s="497"/>
      <c r="DOE35" s="497"/>
      <c r="DOF35" s="497"/>
      <c r="DOG35" s="497"/>
      <c r="DOH35" s="497"/>
      <c r="DOI35" s="497"/>
      <c r="DOJ35" s="497"/>
      <c r="DOK35" s="497"/>
      <c r="DOL35" s="497"/>
      <c r="DOM35" s="497"/>
      <c r="DON35" s="497"/>
      <c r="DOO35" s="497"/>
      <c r="DOP35" s="497"/>
      <c r="DOQ35" s="497"/>
      <c r="DOR35" s="497"/>
      <c r="DOS35" s="497"/>
      <c r="DOT35" s="497"/>
      <c r="DOU35" s="497"/>
      <c r="DOV35" s="497"/>
      <c r="DOW35" s="497"/>
      <c r="DOX35" s="497"/>
      <c r="DOY35" s="497"/>
      <c r="DOZ35" s="497"/>
      <c r="DPA35" s="497"/>
      <c r="DPB35" s="497"/>
      <c r="DPC35" s="497"/>
      <c r="DPD35" s="497"/>
      <c r="DPE35" s="497"/>
      <c r="DPF35" s="497"/>
      <c r="DPG35" s="497"/>
      <c r="DPH35" s="497"/>
      <c r="DPI35" s="497"/>
      <c r="DPJ35" s="497"/>
      <c r="DPK35" s="497"/>
      <c r="DPL35" s="497"/>
      <c r="DPM35" s="497"/>
      <c r="DPN35" s="497"/>
      <c r="DPO35" s="497"/>
      <c r="DPP35" s="497"/>
      <c r="DPQ35" s="497"/>
      <c r="DPR35" s="497"/>
      <c r="DPS35" s="497"/>
      <c r="DPT35" s="497"/>
      <c r="DPU35" s="497"/>
      <c r="DPV35" s="497"/>
      <c r="DPW35" s="497"/>
      <c r="DPX35" s="497"/>
      <c r="DPY35" s="497"/>
      <c r="DPZ35" s="497"/>
      <c r="DQA35" s="497"/>
      <c r="DQB35" s="497"/>
      <c r="DQC35" s="497"/>
      <c r="DQD35" s="497"/>
      <c r="DQE35" s="497"/>
      <c r="DQF35" s="497"/>
      <c r="DQG35" s="497"/>
      <c r="DQH35" s="497"/>
      <c r="DQI35" s="497"/>
      <c r="DQJ35" s="497"/>
      <c r="DQK35" s="497"/>
      <c r="DQL35" s="497"/>
      <c r="DQM35" s="497"/>
      <c r="DQN35" s="497"/>
      <c r="DQO35" s="497"/>
      <c r="DQP35" s="497"/>
      <c r="DQQ35" s="497"/>
      <c r="DQR35" s="497"/>
      <c r="DQS35" s="497"/>
      <c r="DQT35" s="497"/>
      <c r="DQU35" s="497"/>
      <c r="DQV35" s="497"/>
      <c r="DQW35" s="497"/>
      <c r="DQX35" s="497"/>
      <c r="DQY35" s="497"/>
      <c r="DQZ35" s="497"/>
      <c r="DRA35" s="497"/>
      <c r="DRB35" s="497"/>
      <c r="DRC35" s="497"/>
      <c r="DRD35" s="497"/>
      <c r="DRE35" s="497"/>
      <c r="DRF35" s="497"/>
      <c r="DRG35" s="497"/>
      <c r="DRH35" s="497"/>
      <c r="DRI35" s="497"/>
      <c r="DRJ35" s="497"/>
      <c r="DRK35" s="497"/>
      <c r="DRL35" s="497"/>
      <c r="DRM35" s="497"/>
      <c r="DRN35" s="497"/>
      <c r="DRO35" s="497"/>
      <c r="DRP35" s="497"/>
      <c r="DRQ35" s="497"/>
      <c r="DRR35" s="497"/>
      <c r="DRS35" s="497"/>
      <c r="DRT35" s="497"/>
      <c r="DRU35" s="497"/>
      <c r="DRV35" s="497"/>
      <c r="DRW35" s="497"/>
      <c r="DRX35" s="497"/>
      <c r="DRY35" s="497"/>
      <c r="DRZ35" s="497"/>
      <c r="DSA35" s="497"/>
      <c r="DSB35" s="497"/>
      <c r="DSC35" s="497"/>
      <c r="DSD35" s="497"/>
      <c r="DSE35" s="497"/>
      <c r="DSF35" s="497"/>
      <c r="DSG35" s="497"/>
      <c r="DSH35" s="497"/>
      <c r="DSI35" s="497"/>
      <c r="DSJ35" s="497"/>
      <c r="DSK35" s="497"/>
      <c r="DSL35" s="497"/>
      <c r="DSM35" s="497"/>
      <c r="DSN35" s="497"/>
      <c r="DSO35" s="497"/>
      <c r="DSP35" s="497"/>
      <c r="DSQ35" s="497"/>
      <c r="DSR35" s="497"/>
      <c r="DSS35" s="497"/>
      <c r="DST35" s="497"/>
      <c r="DSU35" s="497"/>
      <c r="DSV35" s="497"/>
      <c r="DSW35" s="497"/>
      <c r="DSX35" s="497"/>
      <c r="DSY35" s="497"/>
      <c r="DSZ35" s="497"/>
      <c r="DTA35" s="497"/>
      <c r="DTB35" s="497"/>
      <c r="DTC35" s="497"/>
      <c r="DTD35" s="497"/>
      <c r="DTE35" s="497"/>
      <c r="DTF35" s="497"/>
      <c r="DTG35" s="497"/>
      <c r="DTH35" s="497"/>
      <c r="DTI35" s="497"/>
      <c r="DTJ35" s="497"/>
      <c r="DTK35" s="497"/>
      <c r="DTL35" s="497"/>
      <c r="DTM35" s="497"/>
      <c r="DTN35" s="497"/>
      <c r="DTO35" s="497"/>
      <c r="DTP35" s="497"/>
      <c r="DTQ35" s="497"/>
      <c r="DTR35" s="497"/>
      <c r="DTS35" s="497"/>
      <c r="DTT35" s="497"/>
      <c r="DTU35" s="497"/>
      <c r="DTV35" s="497"/>
      <c r="DTW35" s="497"/>
      <c r="DTX35" s="497"/>
      <c r="DTY35" s="497"/>
      <c r="DTZ35" s="497"/>
      <c r="DUA35" s="497"/>
      <c r="DUB35" s="497"/>
      <c r="DUC35" s="497"/>
      <c r="DUD35" s="497"/>
      <c r="DUE35" s="497"/>
      <c r="DUF35" s="497"/>
      <c r="DUG35" s="497"/>
      <c r="DUH35" s="497"/>
      <c r="DUI35" s="497"/>
      <c r="DUJ35" s="497"/>
      <c r="DUK35" s="497"/>
      <c r="DUL35" s="497"/>
      <c r="DUM35" s="497"/>
      <c r="DUN35" s="497"/>
      <c r="DUO35" s="497"/>
      <c r="DUP35" s="497"/>
      <c r="DUQ35" s="497"/>
      <c r="DUR35" s="497"/>
      <c r="DUS35" s="497"/>
      <c r="DUT35" s="497"/>
      <c r="DUU35" s="497"/>
      <c r="DUV35" s="497"/>
      <c r="DUW35" s="497"/>
      <c r="DUX35" s="497"/>
      <c r="DUY35" s="497"/>
      <c r="DUZ35" s="497"/>
      <c r="DVA35" s="497"/>
      <c r="DVB35" s="497"/>
      <c r="DVC35" s="497"/>
      <c r="DVD35" s="497"/>
      <c r="DVE35" s="497"/>
      <c r="DVF35" s="497"/>
      <c r="DVG35" s="497"/>
      <c r="DVH35" s="497"/>
      <c r="DVI35" s="497"/>
      <c r="DVJ35" s="497"/>
      <c r="DVK35" s="497"/>
      <c r="DVL35" s="497"/>
      <c r="DVM35" s="497"/>
      <c r="DVN35" s="497"/>
      <c r="DVO35" s="497"/>
      <c r="DVP35" s="497"/>
      <c r="DVQ35" s="497"/>
      <c r="DVR35" s="497"/>
      <c r="DVS35" s="497"/>
      <c r="DVT35" s="497"/>
      <c r="DVU35" s="497"/>
      <c r="DVV35" s="497"/>
      <c r="DVW35" s="497"/>
      <c r="DVX35" s="497"/>
      <c r="DVY35" s="497"/>
      <c r="DVZ35" s="497"/>
      <c r="DWA35" s="497"/>
      <c r="DWB35" s="497"/>
      <c r="DWC35" s="497"/>
      <c r="DWD35" s="497"/>
      <c r="DWE35" s="497"/>
      <c r="DWF35" s="497"/>
      <c r="DWG35" s="497"/>
      <c r="DWH35" s="497"/>
      <c r="DWI35" s="497"/>
      <c r="DWJ35" s="497"/>
      <c r="DWK35" s="497"/>
      <c r="DWL35" s="497"/>
      <c r="DWM35" s="497"/>
      <c r="DWN35" s="497"/>
      <c r="DWO35" s="497"/>
      <c r="DWP35" s="497"/>
      <c r="DWQ35" s="497"/>
      <c r="DWR35" s="497"/>
      <c r="DWS35" s="497"/>
      <c r="DWT35" s="497"/>
      <c r="DWU35" s="497"/>
      <c r="DWV35" s="497"/>
      <c r="DWW35" s="497"/>
      <c r="DWX35" s="497"/>
      <c r="DWY35" s="497"/>
      <c r="DWZ35" s="497"/>
      <c r="DXA35" s="497"/>
      <c r="DXB35" s="497"/>
      <c r="DXC35" s="497"/>
      <c r="DXD35" s="497"/>
      <c r="DXE35" s="497"/>
      <c r="DXF35" s="497"/>
      <c r="DXG35" s="497"/>
      <c r="DXH35" s="497"/>
      <c r="DXI35" s="497"/>
      <c r="DXJ35" s="497"/>
      <c r="DXK35" s="497"/>
      <c r="DXL35" s="497"/>
      <c r="DXM35" s="497"/>
      <c r="DXN35" s="497"/>
      <c r="DXO35" s="497"/>
      <c r="DXP35" s="497"/>
      <c r="DXQ35" s="497"/>
      <c r="DXR35" s="497"/>
      <c r="DXS35" s="497"/>
      <c r="DXT35" s="497"/>
      <c r="DXU35" s="497"/>
      <c r="DXV35" s="497"/>
      <c r="DXW35" s="497"/>
      <c r="DXX35" s="497"/>
      <c r="DXY35" s="497"/>
      <c r="DXZ35" s="497"/>
      <c r="DYA35" s="497"/>
      <c r="DYB35" s="497"/>
      <c r="DYC35" s="497"/>
      <c r="DYD35" s="497"/>
      <c r="DYE35" s="497"/>
      <c r="DYF35" s="497"/>
      <c r="DYG35" s="497"/>
      <c r="DYH35" s="497"/>
      <c r="DYI35" s="497"/>
      <c r="DYJ35" s="497"/>
      <c r="DYK35" s="497"/>
      <c r="DYL35" s="497"/>
      <c r="DYM35" s="497"/>
      <c r="DYN35" s="497"/>
      <c r="DYO35" s="497"/>
      <c r="DYP35" s="497"/>
      <c r="DYQ35" s="497"/>
      <c r="DYR35" s="497"/>
      <c r="DYS35" s="497"/>
      <c r="DYT35" s="497"/>
      <c r="DYU35" s="497"/>
      <c r="DYV35" s="497"/>
      <c r="DYW35" s="497"/>
      <c r="DYX35" s="497"/>
      <c r="DYY35" s="497"/>
      <c r="DYZ35" s="497"/>
      <c r="DZA35" s="497"/>
      <c r="DZB35" s="497"/>
      <c r="DZC35" s="497"/>
      <c r="DZD35" s="497"/>
      <c r="DZE35" s="497"/>
      <c r="DZF35" s="497"/>
      <c r="DZG35" s="497"/>
      <c r="DZH35" s="497"/>
      <c r="DZI35" s="497"/>
      <c r="DZJ35" s="497"/>
      <c r="DZK35" s="497"/>
      <c r="DZL35" s="497"/>
      <c r="DZM35" s="497"/>
      <c r="DZN35" s="497"/>
      <c r="DZO35" s="497"/>
      <c r="DZP35" s="497"/>
      <c r="DZQ35" s="497"/>
      <c r="DZR35" s="497"/>
      <c r="DZS35" s="497"/>
      <c r="DZT35" s="497"/>
      <c r="DZU35" s="497"/>
      <c r="DZV35" s="497"/>
      <c r="DZW35" s="497"/>
      <c r="DZX35" s="497"/>
      <c r="DZY35" s="497"/>
      <c r="DZZ35" s="497"/>
      <c r="EAA35" s="497"/>
      <c r="EAB35" s="497"/>
      <c r="EAC35" s="497"/>
      <c r="EAD35" s="497"/>
      <c r="EAE35" s="497"/>
      <c r="EAF35" s="497"/>
      <c r="EAG35" s="497"/>
      <c r="EAH35" s="497"/>
      <c r="EAI35" s="497"/>
      <c r="EAJ35" s="497"/>
      <c r="EAK35" s="497"/>
      <c r="EAL35" s="497"/>
      <c r="EAM35" s="497"/>
      <c r="EAN35" s="497"/>
      <c r="EAO35" s="497"/>
      <c r="EAP35" s="497"/>
      <c r="EAQ35" s="497"/>
      <c r="EAR35" s="497"/>
      <c r="EAS35" s="497"/>
      <c r="EAT35" s="497"/>
      <c r="EAU35" s="497"/>
      <c r="EAV35" s="497"/>
      <c r="EAW35" s="497"/>
      <c r="EAX35" s="497"/>
      <c r="EAY35" s="497"/>
      <c r="EAZ35" s="497"/>
      <c r="EBA35" s="497"/>
      <c r="EBB35" s="497"/>
      <c r="EBC35" s="497"/>
      <c r="EBD35" s="497"/>
      <c r="EBE35" s="497"/>
      <c r="EBF35" s="497"/>
      <c r="EBG35" s="497"/>
      <c r="EBH35" s="497"/>
      <c r="EBI35" s="497"/>
      <c r="EBJ35" s="497"/>
      <c r="EBK35" s="497"/>
      <c r="EBL35" s="497"/>
      <c r="EBM35" s="497"/>
      <c r="EBN35" s="497"/>
      <c r="EBO35" s="497"/>
      <c r="EBP35" s="497"/>
      <c r="EBQ35" s="497"/>
      <c r="EBR35" s="497"/>
      <c r="EBS35" s="497"/>
      <c r="EBT35" s="497"/>
      <c r="EBU35" s="497"/>
      <c r="EBV35" s="497"/>
      <c r="EBW35" s="497"/>
      <c r="EBX35" s="497"/>
      <c r="EBY35" s="497"/>
      <c r="EBZ35" s="497"/>
      <c r="ECA35" s="497"/>
      <c r="ECB35" s="497"/>
      <c r="ECC35" s="497"/>
      <c r="ECD35" s="497"/>
      <c r="ECE35" s="497"/>
      <c r="ECF35" s="497"/>
      <c r="ECG35" s="497"/>
      <c r="ECH35" s="497"/>
      <c r="ECI35" s="497"/>
      <c r="ECJ35" s="497"/>
      <c r="ECK35" s="497"/>
      <c r="ECL35" s="497"/>
      <c r="ECM35" s="497"/>
      <c r="ECN35" s="497"/>
      <c r="ECO35" s="497"/>
      <c r="ECP35" s="497"/>
      <c r="ECQ35" s="497"/>
      <c r="ECR35" s="497"/>
      <c r="ECS35" s="497"/>
      <c r="ECT35" s="497"/>
      <c r="ECU35" s="497"/>
      <c r="ECV35" s="497"/>
      <c r="ECW35" s="497"/>
      <c r="ECX35" s="497"/>
      <c r="ECY35" s="497"/>
      <c r="ECZ35" s="497"/>
      <c r="EDA35" s="497"/>
      <c r="EDB35" s="497"/>
      <c r="EDC35" s="497"/>
      <c r="EDD35" s="497"/>
      <c r="EDE35" s="497"/>
      <c r="EDF35" s="497"/>
      <c r="EDG35" s="497"/>
      <c r="EDH35" s="497"/>
      <c r="EDI35" s="497"/>
      <c r="EDJ35" s="497"/>
      <c r="EDK35" s="497"/>
      <c r="EDL35" s="497"/>
      <c r="EDM35" s="497"/>
      <c r="EDN35" s="497"/>
      <c r="EDO35" s="497"/>
      <c r="EDP35" s="497"/>
      <c r="EDQ35" s="497"/>
      <c r="EDR35" s="497"/>
      <c r="EDS35" s="497"/>
      <c r="EDT35" s="497"/>
      <c r="EDU35" s="497"/>
      <c r="EDV35" s="497"/>
      <c r="EDW35" s="497"/>
      <c r="EDX35" s="497"/>
      <c r="EDY35" s="497"/>
      <c r="EDZ35" s="497"/>
      <c r="EEA35" s="497"/>
      <c r="EEB35" s="497"/>
      <c r="EEC35" s="497"/>
      <c r="EED35" s="497"/>
      <c r="EEE35" s="497"/>
      <c r="EEF35" s="497"/>
      <c r="EEG35" s="497"/>
      <c r="EEH35" s="497"/>
      <c r="EEI35" s="497"/>
      <c r="EEJ35" s="497"/>
      <c r="EEK35" s="497"/>
      <c r="EEL35" s="497"/>
      <c r="EEM35" s="497"/>
      <c r="EEN35" s="497"/>
      <c r="EEO35" s="497"/>
      <c r="EEP35" s="497"/>
      <c r="EEQ35" s="497"/>
      <c r="EER35" s="497"/>
      <c r="EES35" s="497"/>
      <c r="EET35" s="497"/>
      <c r="EEU35" s="497"/>
      <c r="EEV35" s="497"/>
      <c r="EEW35" s="497"/>
      <c r="EEX35" s="497"/>
      <c r="EEY35" s="497"/>
      <c r="EEZ35" s="497"/>
      <c r="EFA35" s="497"/>
      <c r="EFB35" s="497"/>
      <c r="EFC35" s="497"/>
      <c r="EFD35" s="497"/>
      <c r="EFE35" s="497"/>
      <c r="EFF35" s="497"/>
      <c r="EFG35" s="497"/>
      <c r="EFH35" s="497"/>
      <c r="EFI35" s="497"/>
      <c r="EFJ35" s="497"/>
      <c r="EFK35" s="497"/>
      <c r="EFL35" s="497"/>
      <c r="EFM35" s="497"/>
      <c r="EFN35" s="497"/>
      <c r="EFO35" s="497"/>
      <c r="EFP35" s="497"/>
      <c r="EFQ35" s="497"/>
      <c r="EFR35" s="497"/>
      <c r="EFS35" s="497"/>
      <c r="EFT35" s="497"/>
      <c r="EFU35" s="497"/>
      <c r="EFV35" s="497"/>
      <c r="EFW35" s="497"/>
      <c r="EFX35" s="497"/>
      <c r="EFY35" s="497"/>
      <c r="EFZ35" s="497"/>
      <c r="EGA35" s="497"/>
      <c r="EGB35" s="497"/>
      <c r="EGC35" s="497"/>
      <c r="EGD35" s="497"/>
      <c r="EGE35" s="497"/>
      <c r="EGF35" s="497"/>
      <c r="EGG35" s="497"/>
      <c r="EGH35" s="497"/>
      <c r="EGI35" s="497"/>
      <c r="EGJ35" s="497"/>
      <c r="EGK35" s="497"/>
      <c r="EGL35" s="497"/>
      <c r="EGM35" s="497"/>
      <c r="EGN35" s="497"/>
      <c r="EGO35" s="497"/>
      <c r="EGP35" s="497"/>
      <c r="EGQ35" s="497"/>
      <c r="EGR35" s="497"/>
      <c r="EGS35" s="497"/>
      <c r="EGT35" s="497"/>
      <c r="EGU35" s="497"/>
      <c r="EGV35" s="497"/>
      <c r="EGW35" s="497"/>
      <c r="EGX35" s="497"/>
      <c r="EGY35" s="497"/>
      <c r="EGZ35" s="497"/>
      <c r="EHA35" s="497"/>
      <c r="EHB35" s="497"/>
      <c r="EHC35" s="497"/>
      <c r="EHD35" s="497"/>
      <c r="EHE35" s="497"/>
      <c r="EHF35" s="497"/>
      <c r="EHG35" s="497"/>
      <c r="EHH35" s="497"/>
      <c r="EHI35" s="497"/>
      <c r="EHJ35" s="497"/>
      <c r="EHK35" s="497"/>
      <c r="EHL35" s="497"/>
      <c r="EHM35" s="497"/>
      <c r="EHN35" s="497"/>
      <c r="EHO35" s="497"/>
      <c r="EHP35" s="497"/>
      <c r="EHQ35" s="497"/>
      <c r="EHR35" s="497"/>
      <c r="EHS35" s="497"/>
      <c r="EHT35" s="497"/>
      <c r="EHU35" s="497"/>
      <c r="EHV35" s="497"/>
      <c r="EHW35" s="497"/>
      <c r="EHX35" s="497"/>
      <c r="EHY35" s="497"/>
      <c r="EHZ35" s="497"/>
      <c r="EIA35" s="497"/>
      <c r="EIB35" s="497"/>
      <c r="EIC35" s="497"/>
      <c r="EID35" s="497"/>
      <c r="EIE35" s="497"/>
      <c r="EIF35" s="497"/>
      <c r="EIG35" s="497"/>
      <c r="EIH35" s="497"/>
      <c r="EII35" s="497"/>
      <c r="EIJ35" s="497"/>
      <c r="EIK35" s="497"/>
      <c r="EIL35" s="497"/>
      <c r="EIM35" s="497"/>
      <c r="EIN35" s="497"/>
      <c r="EIO35" s="497"/>
      <c r="EIP35" s="497"/>
      <c r="EIQ35" s="497"/>
      <c r="EIR35" s="497"/>
      <c r="EIS35" s="497"/>
      <c r="EIT35" s="497"/>
      <c r="EIU35" s="497"/>
      <c r="EIV35" s="497"/>
      <c r="EIW35" s="497"/>
      <c r="EIX35" s="497"/>
      <c r="EIY35" s="497"/>
      <c r="EIZ35" s="497"/>
      <c r="EJA35" s="497"/>
      <c r="EJB35" s="497"/>
      <c r="EJC35" s="497"/>
      <c r="EJD35" s="497"/>
      <c r="EJE35" s="497"/>
      <c r="EJF35" s="497"/>
      <c r="EJG35" s="497"/>
      <c r="EJH35" s="497"/>
      <c r="EJI35" s="497"/>
      <c r="EJJ35" s="497"/>
      <c r="EJK35" s="497"/>
      <c r="EJL35" s="497"/>
      <c r="EJM35" s="497"/>
      <c r="EJN35" s="497"/>
      <c r="EJO35" s="497"/>
      <c r="EJP35" s="497"/>
      <c r="EJQ35" s="497"/>
      <c r="EJR35" s="497"/>
      <c r="EJS35" s="497"/>
      <c r="EJT35" s="497"/>
      <c r="EJU35" s="497"/>
      <c r="EJV35" s="497"/>
      <c r="EJW35" s="497"/>
      <c r="EJX35" s="497"/>
      <c r="EJY35" s="497"/>
      <c r="EJZ35" s="497"/>
      <c r="EKA35" s="497"/>
      <c r="EKB35" s="497"/>
      <c r="EKC35" s="497"/>
      <c r="EKD35" s="497"/>
      <c r="EKE35" s="497"/>
      <c r="EKF35" s="497"/>
      <c r="EKG35" s="497"/>
      <c r="EKH35" s="497"/>
      <c r="EKI35" s="497"/>
      <c r="EKJ35" s="497"/>
      <c r="EKK35" s="497"/>
      <c r="EKL35" s="497"/>
      <c r="EKM35" s="497"/>
      <c r="EKN35" s="497"/>
      <c r="EKO35" s="497"/>
      <c r="EKP35" s="497"/>
      <c r="EKQ35" s="497"/>
      <c r="EKR35" s="497"/>
      <c r="EKS35" s="497"/>
      <c r="EKT35" s="497"/>
      <c r="EKU35" s="497"/>
      <c r="EKV35" s="497"/>
      <c r="EKW35" s="497"/>
      <c r="EKX35" s="497"/>
      <c r="EKY35" s="497"/>
      <c r="EKZ35" s="497"/>
      <c r="ELA35" s="497"/>
      <c r="ELB35" s="497"/>
      <c r="ELC35" s="497"/>
      <c r="ELD35" s="497"/>
      <c r="ELE35" s="497"/>
      <c r="ELF35" s="497"/>
      <c r="ELG35" s="497"/>
      <c r="ELH35" s="497"/>
      <c r="ELI35" s="497"/>
      <c r="ELJ35" s="497"/>
      <c r="ELK35" s="497"/>
      <c r="ELL35" s="497"/>
      <c r="ELM35" s="497"/>
      <c r="ELN35" s="497"/>
      <c r="ELO35" s="497"/>
      <c r="ELP35" s="497"/>
      <c r="ELQ35" s="497"/>
      <c r="ELR35" s="497"/>
      <c r="ELS35" s="497"/>
      <c r="ELT35" s="497"/>
      <c r="ELU35" s="497"/>
      <c r="ELV35" s="497"/>
      <c r="ELW35" s="497"/>
      <c r="ELX35" s="497"/>
      <c r="ELY35" s="497"/>
      <c r="ELZ35" s="497"/>
      <c r="EMA35" s="497"/>
      <c r="EMB35" s="497"/>
      <c r="EMC35" s="497"/>
      <c r="EMD35" s="497"/>
      <c r="EME35" s="497"/>
      <c r="EMF35" s="497"/>
      <c r="EMG35" s="497"/>
      <c r="EMH35" s="497"/>
      <c r="EMI35" s="497"/>
      <c r="EMJ35" s="497"/>
      <c r="EMK35" s="497"/>
      <c r="EML35" s="497"/>
      <c r="EMM35" s="497"/>
      <c r="EMN35" s="497"/>
      <c r="EMO35" s="497"/>
      <c r="EMP35" s="497"/>
      <c r="EMQ35" s="497"/>
      <c r="EMR35" s="497"/>
      <c r="EMS35" s="497"/>
      <c r="EMT35" s="497"/>
      <c r="EMU35" s="497"/>
      <c r="EMV35" s="497"/>
      <c r="EMW35" s="497"/>
      <c r="EMX35" s="497"/>
      <c r="EMY35" s="497"/>
      <c r="EMZ35" s="497"/>
      <c r="ENA35" s="497"/>
      <c r="ENB35" s="497"/>
      <c r="ENC35" s="497"/>
      <c r="END35" s="497"/>
      <c r="ENE35" s="497"/>
      <c r="ENF35" s="497"/>
      <c r="ENG35" s="497"/>
      <c r="ENH35" s="497"/>
      <c r="ENI35" s="497"/>
      <c r="ENJ35" s="497"/>
      <c r="ENK35" s="497"/>
      <c r="ENL35" s="497"/>
      <c r="ENM35" s="497"/>
      <c r="ENN35" s="497"/>
      <c r="ENO35" s="497"/>
      <c r="ENP35" s="497"/>
      <c r="ENQ35" s="497"/>
      <c r="ENR35" s="497"/>
      <c r="ENS35" s="497"/>
      <c r="ENT35" s="497"/>
      <c r="ENU35" s="497"/>
      <c r="ENV35" s="497"/>
      <c r="ENW35" s="497"/>
      <c r="ENX35" s="497"/>
      <c r="ENY35" s="497"/>
      <c r="ENZ35" s="497"/>
      <c r="EOA35" s="497"/>
      <c r="EOB35" s="497"/>
      <c r="EOC35" s="497"/>
      <c r="EOD35" s="497"/>
      <c r="EOE35" s="497"/>
      <c r="EOF35" s="497"/>
      <c r="EOG35" s="497"/>
      <c r="EOH35" s="497"/>
      <c r="EOI35" s="497"/>
      <c r="EOJ35" s="497"/>
      <c r="EOK35" s="497"/>
      <c r="EOL35" s="497"/>
      <c r="EOM35" s="497"/>
      <c r="EON35" s="497"/>
      <c r="EOO35" s="497"/>
      <c r="EOP35" s="497"/>
      <c r="EOQ35" s="497"/>
      <c r="EOR35" s="497"/>
      <c r="EOS35" s="497"/>
      <c r="EOT35" s="497"/>
      <c r="EOU35" s="497"/>
      <c r="EOV35" s="497"/>
      <c r="EOW35" s="497"/>
      <c r="EOX35" s="497"/>
      <c r="EOY35" s="497"/>
      <c r="EOZ35" s="497"/>
      <c r="EPA35" s="497"/>
      <c r="EPB35" s="497"/>
      <c r="EPC35" s="497"/>
      <c r="EPD35" s="497"/>
      <c r="EPE35" s="497"/>
      <c r="EPF35" s="497"/>
      <c r="EPG35" s="497"/>
      <c r="EPH35" s="497"/>
      <c r="EPI35" s="497"/>
      <c r="EPJ35" s="497"/>
      <c r="EPK35" s="497"/>
      <c r="EPL35" s="497"/>
      <c r="EPM35" s="497"/>
      <c r="EPN35" s="497"/>
      <c r="EPO35" s="497"/>
      <c r="EPP35" s="497"/>
      <c r="EPQ35" s="497"/>
      <c r="EPR35" s="497"/>
      <c r="EPS35" s="497"/>
      <c r="EPT35" s="497"/>
      <c r="EPU35" s="497"/>
      <c r="EPV35" s="497"/>
      <c r="EPW35" s="497"/>
      <c r="EPX35" s="497"/>
      <c r="EPY35" s="497"/>
      <c r="EPZ35" s="497"/>
      <c r="EQA35" s="497"/>
      <c r="EQB35" s="497"/>
      <c r="EQC35" s="497"/>
      <c r="EQD35" s="497"/>
      <c r="EQE35" s="497"/>
      <c r="EQF35" s="497"/>
      <c r="EQG35" s="497"/>
      <c r="EQH35" s="497"/>
      <c r="EQI35" s="497"/>
      <c r="EQJ35" s="497"/>
      <c r="EQK35" s="497"/>
      <c r="EQL35" s="497"/>
      <c r="EQM35" s="497"/>
      <c r="EQN35" s="497"/>
      <c r="EQO35" s="497"/>
      <c r="EQP35" s="497"/>
      <c r="EQQ35" s="497"/>
      <c r="EQR35" s="497"/>
      <c r="EQS35" s="497"/>
      <c r="EQT35" s="497"/>
      <c r="EQU35" s="497"/>
      <c r="EQV35" s="497"/>
      <c r="EQW35" s="497"/>
      <c r="EQX35" s="497"/>
      <c r="EQY35" s="497"/>
      <c r="EQZ35" s="497"/>
      <c r="ERA35" s="497"/>
      <c r="ERB35" s="497"/>
      <c r="ERC35" s="497"/>
      <c r="ERD35" s="497"/>
      <c r="ERE35" s="497"/>
      <c r="ERF35" s="497"/>
      <c r="ERG35" s="497"/>
      <c r="ERH35" s="497"/>
      <c r="ERI35" s="497"/>
      <c r="ERJ35" s="497"/>
      <c r="ERK35" s="497"/>
      <c r="ERL35" s="497"/>
      <c r="ERM35" s="497"/>
      <c r="ERN35" s="497"/>
      <c r="ERO35" s="497"/>
      <c r="ERP35" s="497"/>
      <c r="ERQ35" s="497"/>
      <c r="ERR35" s="497"/>
      <c r="ERS35" s="497"/>
      <c r="ERT35" s="497"/>
      <c r="ERU35" s="497"/>
      <c r="ERV35" s="497"/>
      <c r="ERW35" s="497"/>
      <c r="ERX35" s="497"/>
      <c r="ERY35" s="497"/>
      <c r="ERZ35" s="497"/>
      <c r="ESA35" s="497"/>
      <c r="ESB35" s="497"/>
      <c r="ESC35" s="497"/>
      <c r="ESD35" s="497"/>
      <c r="ESE35" s="497"/>
      <c r="ESF35" s="497"/>
      <c r="ESG35" s="497"/>
      <c r="ESH35" s="497"/>
      <c r="ESI35" s="497"/>
      <c r="ESJ35" s="497"/>
      <c r="ESK35" s="497"/>
      <c r="ESL35" s="497"/>
      <c r="ESM35" s="497"/>
      <c r="ESN35" s="497"/>
      <c r="ESO35" s="497"/>
      <c r="ESP35" s="497"/>
      <c r="ESQ35" s="497"/>
      <c r="ESR35" s="497"/>
      <c r="ESS35" s="497"/>
      <c r="EST35" s="497"/>
      <c r="ESU35" s="497"/>
      <c r="ESV35" s="497"/>
      <c r="ESW35" s="497"/>
      <c r="ESX35" s="497"/>
      <c r="ESY35" s="497"/>
      <c r="ESZ35" s="497"/>
      <c r="ETA35" s="497"/>
      <c r="ETB35" s="497"/>
      <c r="ETC35" s="497"/>
      <c r="ETD35" s="497"/>
      <c r="ETE35" s="497"/>
      <c r="ETF35" s="497"/>
      <c r="ETG35" s="497"/>
      <c r="ETH35" s="497"/>
      <c r="ETI35" s="497"/>
      <c r="ETJ35" s="497"/>
      <c r="ETK35" s="497"/>
      <c r="ETL35" s="497"/>
      <c r="ETM35" s="497"/>
      <c r="ETN35" s="497"/>
      <c r="ETO35" s="497"/>
      <c r="ETP35" s="497"/>
      <c r="ETQ35" s="497"/>
      <c r="ETR35" s="497"/>
      <c r="ETS35" s="497"/>
      <c r="ETT35" s="497"/>
      <c r="ETU35" s="497"/>
      <c r="ETV35" s="497"/>
      <c r="ETW35" s="497"/>
      <c r="ETX35" s="497"/>
      <c r="ETY35" s="497"/>
      <c r="ETZ35" s="497"/>
      <c r="EUA35" s="497"/>
      <c r="EUB35" s="497"/>
      <c r="EUC35" s="497"/>
      <c r="EUD35" s="497"/>
      <c r="EUE35" s="497"/>
      <c r="EUF35" s="497"/>
      <c r="EUG35" s="497"/>
      <c r="EUH35" s="497"/>
      <c r="EUI35" s="497"/>
      <c r="EUJ35" s="497"/>
      <c r="EUK35" s="497"/>
      <c r="EUL35" s="497"/>
      <c r="EUM35" s="497"/>
      <c r="EUN35" s="497"/>
      <c r="EUO35" s="497"/>
      <c r="EUP35" s="497"/>
      <c r="EUQ35" s="497"/>
      <c r="EUR35" s="497"/>
      <c r="EUS35" s="497"/>
      <c r="EUT35" s="497"/>
      <c r="EUU35" s="497"/>
      <c r="EUV35" s="497"/>
      <c r="EUW35" s="497"/>
      <c r="EUX35" s="497"/>
      <c r="EUY35" s="497"/>
      <c r="EUZ35" s="497"/>
      <c r="EVA35" s="497"/>
      <c r="EVB35" s="497"/>
      <c r="EVC35" s="497"/>
      <c r="EVD35" s="497"/>
      <c r="EVE35" s="497"/>
      <c r="EVF35" s="497"/>
      <c r="EVG35" s="497"/>
      <c r="EVH35" s="497"/>
      <c r="EVI35" s="497"/>
      <c r="EVJ35" s="497"/>
      <c r="EVK35" s="497"/>
      <c r="EVL35" s="497"/>
      <c r="EVM35" s="497"/>
      <c r="EVN35" s="497"/>
      <c r="EVO35" s="497"/>
      <c r="EVP35" s="497"/>
      <c r="EVQ35" s="497"/>
      <c r="EVR35" s="497"/>
      <c r="EVS35" s="497"/>
      <c r="EVT35" s="497"/>
      <c r="EVU35" s="497"/>
      <c r="EVV35" s="497"/>
      <c r="EVW35" s="497"/>
      <c r="EVX35" s="497"/>
      <c r="EVY35" s="497"/>
      <c r="EVZ35" s="497"/>
      <c r="EWA35" s="497"/>
      <c r="EWB35" s="497"/>
      <c r="EWC35" s="497"/>
      <c r="EWD35" s="497"/>
      <c r="EWE35" s="497"/>
      <c r="EWF35" s="497"/>
      <c r="EWG35" s="497"/>
      <c r="EWH35" s="497"/>
      <c r="EWI35" s="497"/>
      <c r="EWJ35" s="497"/>
      <c r="EWK35" s="497"/>
      <c r="EWL35" s="497"/>
      <c r="EWM35" s="497"/>
      <c r="EWN35" s="497"/>
      <c r="EWO35" s="497"/>
      <c r="EWP35" s="497"/>
      <c r="EWQ35" s="497"/>
      <c r="EWR35" s="497"/>
      <c r="EWS35" s="497"/>
      <c r="EWT35" s="497"/>
      <c r="EWU35" s="497"/>
      <c r="EWV35" s="497"/>
      <c r="EWW35" s="497"/>
      <c r="EWX35" s="497"/>
      <c r="EWY35" s="497"/>
      <c r="EWZ35" s="497"/>
      <c r="EXA35" s="497"/>
      <c r="EXB35" s="497"/>
      <c r="EXC35" s="497"/>
      <c r="EXD35" s="497"/>
      <c r="EXE35" s="497"/>
      <c r="EXF35" s="497"/>
      <c r="EXG35" s="497"/>
      <c r="EXH35" s="497"/>
      <c r="EXI35" s="497"/>
      <c r="EXJ35" s="497"/>
      <c r="EXK35" s="497"/>
      <c r="EXL35" s="497"/>
      <c r="EXM35" s="497"/>
      <c r="EXN35" s="497"/>
      <c r="EXO35" s="497"/>
      <c r="EXP35" s="497"/>
      <c r="EXQ35" s="497"/>
      <c r="EXR35" s="497"/>
      <c r="EXS35" s="497"/>
      <c r="EXT35" s="497"/>
      <c r="EXU35" s="497"/>
      <c r="EXV35" s="497"/>
      <c r="EXW35" s="497"/>
      <c r="EXX35" s="497"/>
      <c r="EXY35" s="497"/>
      <c r="EXZ35" s="497"/>
      <c r="EYA35" s="497"/>
      <c r="EYB35" s="497"/>
      <c r="EYC35" s="497"/>
      <c r="EYD35" s="497"/>
      <c r="EYE35" s="497"/>
      <c r="EYF35" s="497"/>
      <c r="EYG35" s="497"/>
      <c r="EYH35" s="497"/>
      <c r="EYI35" s="497"/>
      <c r="EYJ35" s="497"/>
      <c r="EYK35" s="497"/>
      <c r="EYL35" s="497"/>
      <c r="EYM35" s="497"/>
      <c r="EYN35" s="497"/>
      <c r="EYO35" s="497"/>
      <c r="EYP35" s="497"/>
      <c r="EYQ35" s="497"/>
      <c r="EYR35" s="497"/>
      <c r="EYS35" s="497"/>
      <c r="EYT35" s="497"/>
      <c r="EYU35" s="497"/>
      <c r="EYV35" s="497"/>
      <c r="EYW35" s="497"/>
      <c r="EYX35" s="497"/>
      <c r="EYY35" s="497"/>
      <c r="EYZ35" s="497"/>
      <c r="EZA35" s="497"/>
      <c r="EZB35" s="497"/>
      <c r="EZC35" s="497"/>
      <c r="EZD35" s="497"/>
      <c r="EZE35" s="497"/>
      <c r="EZF35" s="497"/>
      <c r="EZG35" s="497"/>
      <c r="EZH35" s="497"/>
      <c r="EZI35" s="497"/>
      <c r="EZJ35" s="497"/>
      <c r="EZK35" s="497"/>
      <c r="EZL35" s="497"/>
      <c r="EZM35" s="497"/>
      <c r="EZN35" s="497"/>
      <c r="EZO35" s="497"/>
      <c r="EZP35" s="497"/>
      <c r="EZQ35" s="497"/>
      <c r="EZR35" s="497"/>
      <c r="EZS35" s="497"/>
      <c r="EZT35" s="497"/>
      <c r="EZU35" s="497"/>
      <c r="EZV35" s="497"/>
      <c r="EZW35" s="497"/>
      <c r="EZX35" s="497"/>
      <c r="EZY35" s="497"/>
      <c r="EZZ35" s="497"/>
      <c r="FAA35" s="497"/>
      <c r="FAB35" s="497"/>
      <c r="FAC35" s="497"/>
      <c r="FAD35" s="497"/>
      <c r="FAE35" s="497"/>
      <c r="FAF35" s="497"/>
      <c r="FAG35" s="497"/>
      <c r="FAH35" s="497"/>
      <c r="FAI35" s="497"/>
      <c r="FAJ35" s="497"/>
      <c r="FAK35" s="497"/>
      <c r="FAL35" s="497"/>
      <c r="FAM35" s="497"/>
      <c r="FAN35" s="497"/>
      <c r="FAO35" s="497"/>
      <c r="FAP35" s="497"/>
      <c r="FAQ35" s="497"/>
      <c r="FAR35" s="497"/>
      <c r="FAS35" s="497"/>
      <c r="FAT35" s="497"/>
      <c r="FAU35" s="497"/>
      <c r="FAV35" s="497"/>
      <c r="FAW35" s="497"/>
      <c r="FAX35" s="497"/>
      <c r="FAY35" s="497"/>
      <c r="FAZ35" s="497"/>
      <c r="FBA35" s="497"/>
      <c r="FBB35" s="497"/>
      <c r="FBC35" s="497"/>
      <c r="FBD35" s="497"/>
      <c r="FBE35" s="497"/>
      <c r="FBF35" s="497"/>
      <c r="FBG35" s="497"/>
      <c r="FBH35" s="497"/>
      <c r="FBI35" s="497"/>
      <c r="FBJ35" s="497"/>
      <c r="FBK35" s="497"/>
      <c r="FBL35" s="497"/>
      <c r="FBM35" s="497"/>
      <c r="FBN35" s="497"/>
      <c r="FBO35" s="497"/>
      <c r="FBP35" s="497"/>
      <c r="FBQ35" s="497"/>
      <c r="FBR35" s="497"/>
      <c r="FBS35" s="497"/>
      <c r="FBT35" s="497"/>
      <c r="FBU35" s="497"/>
      <c r="FBV35" s="497"/>
      <c r="FBW35" s="497"/>
      <c r="FBX35" s="497"/>
      <c r="FBY35" s="497"/>
      <c r="FBZ35" s="497"/>
      <c r="FCA35" s="497"/>
      <c r="FCB35" s="497"/>
      <c r="FCC35" s="497"/>
      <c r="FCD35" s="497"/>
      <c r="FCE35" s="497"/>
      <c r="FCF35" s="497"/>
      <c r="FCG35" s="497"/>
      <c r="FCH35" s="497"/>
      <c r="FCI35" s="497"/>
      <c r="FCJ35" s="497"/>
      <c r="FCK35" s="497"/>
      <c r="FCL35" s="497"/>
      <c r="FCM35" s="497"/>
      <c r="FCN35" s="497"/>
      <c r="FCO35" s="497"/>
      <c r="FCP35" s="497"/>
      <c r="FCQ35" s="497"/>
      <c r="FCR35" s="497"/>
      <c r="FCS35" s="497"/>
      <c r="FCT35" s="497"/>
      <c r="FCU35" s="497"/>
      <c r="FCV35" s="497"/>
      <c r="FCW35" s="497"/>
      <c r="FCX35" s="497"/>
      <c r="FCY35" s="497"/>
      <c r="FCZ35" s="497"/>
      <c r="FDA35" s="497"/>
      <c r="FDB35" s="497"/>
      <c r="FDC35" s="497"/>
      <c r="FDD35" s="497"/>
      <c r="FDE35" s="497"/>
      <c r="FDF35" s="497"/>
      <c r="FDG35" s="497"/>
      <c r="FDH35" s="497"/>
      <c r="FDI35" s="497"/>
      <c r="FDJ35" s="497"/>
      <c r="FDK35" s="497"/>
      <c r="FDL35" s="497"/>
      <c r="FDM35" s="497"/>
      <c r="FDN35" s="497"/>
      <c r="FDO35" s="497"/>
      <c r="FDP35" s="497"/>
      <c r="FDQ35" s="497"/>
      <c r="FDR35" s="497"/>
      <c r="FDS35" s="497"/>
      <c r="FDT35" s="497"/>
      <c r="FDU35" s="497"/>
      <c r="FDV35" s="497"/>
      <c r="FDW35" s="497"/>
      <c r="FDX35" s="497"/>
      <c r="FDY35" s="497"/>
      <c r="FDZ35" s="497"/>
      <c r="FEA35" s="497"/>
      <c r="FEB35" s="497"/>
      <c r="FEC35" s="497"/>
      <c r="FED35" s="497"/>
      <c r="FEE35" s="497"/>
      <c r="FEF35" s="497"/>
      <c r="FEG35" s="497"/>
      <c r="FEH35" s="497"/>
      <c r="FEI35" s="497"/>
      <c r="FEJ35" s="497"/>
      <c r="FEK35" s="497"/>
      <c r="FEL35" s="497"/>
      <c r="FEM35" s="497"/>
      <c r="FEN35" s="497"/>
      <c r="FEO35" s="497"/>
      <c r="FEP35" s="497"/>
      <c r="FEQ35" s="497"/>
      <c r="FER35" s="497"/>
      <c r="FES35" s="497"/>
      <c r="FET35" s="497"/>
      <c r="FEU35" s="497"/>
      <c r="FEV35" s="497"/>
      <c r="FEW35" s="497"/>
      <c r="FEX35" s="497"/>
      <c r="FEY35" s="497"/>
      <c r="FEZ35" s="497"/>
      <c r="FFA35" s="497"/>
      <c r="FFB35" s="497"/>
      <c r="FFC35" s="497"/>
      <c r="FFD35" s="497"/>
      <c r="FFE35" s="497"/>
      <c r="FFF35" s="497"/>
      <c r="FFG35" s="497"/>
      <c r="FFH35" s="497"/>
      <c r="FFI35" s="497"/>
      <c r="FFJ35" s="497"/>
      <c r="FFK35" s="497"/>
      <c r="FFL35" s="497"/>
      <c r="FFM35" s="497"/>
      <c r="FFN35" s="497"/>
      <c r="FFO35" s="497"/>
      <c r="FFP35" s="497"/>
      <c r="FFQ35" s="497"/>
      <c r="FFR35" s="497"/>
      <c r="FFS35" s="497"/>
      <c r="FFT35" s="497"/>
      <c r="FFU35" s="497"/>
      <c r="FFV35" s="497"/>
      <c r="FFW35" s="497"/>
      <c r="FFX35" s="497"/>
      <c r="FFY35" s="497"/>
      <c r="FFZ35" s="497"/>
      <c r="FGA35" s="497"/>
      <c r="FGB35" s="497"/>
      <c r="FGC35" s="497"/>
      <c r="FGD35" s="497"/>
      <c r="FGE35" s="497"/>
      <c r="FGF35" s="497"/>
      <c r="FGG35" s="497"/>
      <c r="FGH35" s="497"/>
      <c r="FGI35" s="497"/>
      <c r="FGJ35" s="497"/>
      <c r="FGK35" s="497"/>
      <c r="FGL35" s="497"/>
      <c r="FGM35" s="497"/>
      <c r="FGN35" s="497"/>
      <c r="FGO35" s="497"/>
      <c r="FGP35" s="497"/>
      <c r="FGQ35" s="497"/>
      <c r="FGR35" s="497"/>
      <c r="FGS35" s="497"/>
      <c r="FGT35" s="497"/>
      <c r="FGU35" s="497"/>
      <c r="FGV35" s="497"/>
      <c r="FGW35" s="497"/>
      <c r="FGX35" s="497"/>
      <c r="FGY35" s="497"/>
      <c r="FGZ35" s="497"/>
      <c r="FHA35" s="497"/>
      <c r="FHB35" s="497"/>
      <c r="FHC35" s="497"/>
      <c r="FHD35" s="497"/>
      <c r="FHE35" s="497"/>
      <c r="FHF35" s="497"/>
      <c r="FHG35" s="497"/>
      <c r="FHH35" s="497"/>
      <c r="FHI35" s="497"/>
      <c r="FHJ35" s="497"/>
      <c r="FHK35" s="497"/>
      <c r="FHL35" s="497"/>
      <c r="FHM35" s="497"/>
      <c r="FHN35" s="497"/>
      <c r="FHO35" s="497"/>
      <c r="FHP35" s="497"/>
      <c r="FHQ35" s="497"/>
      <c r="FHR35" s="497"/>
      <c r="FHS35" s="497"/>
      <c r="FHT35" s="497"/>
      <c r="FHU35" s="497"/>
      <c r="FHV35" s="497"/>
      <c r="FHW35" s="497"/>
      <c r="FHX35" s="497"/>
      <c r="FHY35" s="497"/>
      <c r="FHZ35" s="497"/>
      <c r="FIA35" s="497"/>
      <c r="FIB35" s="497"/>
      <c r="FIC35" s="497"/>
      <c r="FID35" s="497"/>
      <c r="FIE35" s="497"/>
      <c r="FIF35" s="497"/>
      <c r="FIG35" s="497"/>
      <c r="FIH35" s="497"/>
      <c r="FII35" s="497"/>
      <c r="FIJ35" s="497"/>
      <c r="FIK35" s="497"/>
      <c r="FIL35" s="497"/>
      <c r="FIM35" s="497"/>
      <c r="FIN35" s="497"/>
      <c r="FIO35" s="497"/>
      <c r="FIP35" s="497"/>
      <c r="FIQ35" s="497"/>
      <c r="FIR35" s="497"/>
      <c r="FIS35" s="497"/>
      <c r="FIT35" s="497"/>
      <c r="FIU35" s="497"/>
      <c r="FIV35" s="497"/>
      <c r="FIW35" s="497"/>
      <c r="FIX35" s="497"/>
      <c r="FIY35" s="497"/>
      <c r="FIZ35" s="497"/>
      <c r="FJA35" s="497"/>
      <c r="FJB35" s="497"/>
      <c r="FJC35" s="497"/>
      <c r="FJD35" s="497"/>
      <c r="FJE35" s="497"/>
      <c r="FJF35" s="497"/>
      <c r="FJG35" s="497"/>
      <c r="FJH35" s="497"/>
      <c r="FJI35" s="497"/>
      <c r="FJJ35" s="497"/>
      <c r="FJK35" s="497"/>
      <c r="FJL35" s="497"/>
      <c r="FJM35" s="497"/>
      <c r="FJN35" s="497"/>
      <c r="FJO35" s="497"/>
      <c r="FJP35" s="497"/>
      <c r="FJQ35" s="497"/>
      <c r="FJR35" s="497"/>
      <c r="FJS35" s="497"/>
      <c r="FJT35" s="497"/>
      <c r="FJU35" s="497"/>
      <c r="FJV35" s="497"/>
      <c r="FJW35" s="497"/>
      <c r="FJX35" s="497"/>
      <c r="FJY35" s="497"/>
      <c r="FJZ35" s="497"/>
      <c r="FKA35" s="497"/>
      <c r="FKB35" s="497"/>
      <c r="FKC35" s="497"/>
      <c r="FKD35" s="497"/>
      <c r="FKE35" s="497"/>
      <c r="FKF35" s="497"/>
      <c r="FKG35" s="497"/>
      <c r="FKH35" s="497"/>
      <c r="FKI35" s="497"/>
      <c r="FKJ35" s="497"/>
      <c r="FKK35" s="497"/>
      <c r="FKL35" s="497"/>
      <c r="FKM35" s="497"/>
      <c r="FKN35" s="497"/>
      <c r="FKO35" s="497"/>
      <c r="FKP35" s="497"/>
      <c r="FKQ35" s="497"/>
      <c r="FKR35" s="497"/>
      <c r="FKS35" s="497"/>
      <c r="FKT35" s="497"/>
      <c r="FKU35" s="497"/>
      <c r="FKV35" s="497"/>
      <c r="FKW35" s="497"/>
      <c r="FKX35" s="497"/>
      <c r="FKY35" s="497"/>
      <c r="FKZ35" s="497"/>
      <c r="FLA35" s="497"/>
      <c r="FLB35" s="497"/>
      <c r="FLC35" s="497"/>
      <c r="FLD35" s="497"/>
      <c r="FLE35" s="497"/>
      <c r="FLF35" s="497"/>
      <c r="FLG35" s="497"/>
      <c r="FLH35" s="497"/>
      <c r="FLI35" s="497"/>
      <c r="FLJ35" s="497"/>
      <c r="FLK35" s="497"/>
      <c r="FLL35" s="497"/>
      <c r="FLM35" s="497"/>
      <c r="FLN35" s="497"/>
      <c r="FLO35" s="497"/>
      <c r="FLP35" s="497"/>
      <c r="FLQ35" s="497"/>
      <c r="FLR35" s="497"/>
      <c r="FLS35" s="497"/>
      <c r="FLT35" s="497"/>
      <c r="FLU35" s="497"/>
      <c r="FLV35" s="497"/>
      <c r="FLW35" s="497"/>
      <c r="FLX35" s="497"/>
      <c r="FLY35" s="497"/>
      <c r="FLZ35" s="497"/>
      <c r="FMA35" s="497"/>
      <c r="FMB35" s="497"/>
      <c r="FMC35" s="497"/>
      <c r="FMD35" s="497"/>
      <c r="FME35" s="497"/>
      <c r="FMF35" s="497"/>
      <c r="FMG35" s="497"/>
      <c r="FMH35" s="497"/>
      <c r="FMI35" s="497"/>
      <c r="FMJ35" s="497"/>
      <c r="FMK35" s="497"/>
      <c r="FML35" s="497"/>
      <c r="FMM35" s="497"/>
      <c r="FMN35" s="497"/>
      <c r="FMO35" s="497"/>
      <c r="FMP35" s="497"/>
      <c r="FMQ35" s="497"/>
      <c r="FMR35" s="497"/>
      <c r="FMS35" s="497"/>
      <c r="FMT35" s="497"/>
      <c r="FMU35" s="497"/>
      <c r="FMV35" s="497"/>
      <c r="FMW35" s="497"/>
      <c r="FMX35" s="497"/>
      <c r="FMY35" s="497"/>
      <c r="FMZ35" s="497"/>
      <c r="FNA35" s="497"/>
      <c r="FNB35" s="497"/>
      <c r="FNC35" s="497"/>
      <c r="FND35" s="497"/>
      <c r="FNE35" s="497"/>
      <c r="FNF35" s="497"/>
      <c r="FNG35" s="497"/>
      <c r="FNH35" s="497"/>
      <c r="FNI35" s="497"/>
      <c r="FNJ35" s="497"/>
      <c r="FNK35" s="497"/>
      <c r="FNL35" s="497"/>
      <c r="FNM35" s="497"/>
      <c r="FNN35" s="497"/>
      <c r="FNO35" s="497"/>
      <c r="FNP35" s="497"/>
      <c r="FNQ35" s="497"/>
      <c r="FNR35" s="497"/>
      <c r="FNS35" s="497"/>
      <c r="FNT35" s="497"/>
      <c r="FNU35" s="497"/>
      <c r="FNV35" s="497"/>
      <c r="FNW35" s="497"/>
      <c r="FNX35" s="497"/>
      <c r="FNY35" s="497"/>
      <c r="FNZ35" s="497"/>
      <c r="FOA35" s="497"/>
      <c r="FOB35" s="497"/>
      <c r="FOC35" s="497"/>
      <c r="FOD35" s="497"/>
      <c r="FOE35" s="497"/>
      <c r="FOF35" s="497"/>
      <c r="FOG35" s="497"/>
      <c r="FOH35" s="497"/>
      <c r="FOI35" s="497"/>
      <c r="FOJ35" s="497"/>
      <c r="FOK35" s="497"/>
      <c r="FOL35" s="497"/>
      <c r="FOM35" s="497"/>
      <c r="FON35" s="497"/>
      <c r="FOO35" s="497"/>
      <c r="FOP35" s="497"/>
      <c r="FOQ35" s="497"/>
      <c r="FOR35" s="497"/>
      <c r="FOS35" s="497"/>
      <c r="FOT35" s="497"/>
      <c r="FOU35" s="497"/>
      <c r="FOV35" s="497"/>
      <c r="FOW35" s="497"/>
      <c r="FOX35" s="497"/>
      <c r="FOY35" s="497"/>
      <c r="FOZ35" s="497"/>
      <c r="FPA35" s="497"/>
      <c r="FPB35" s="497"/>
      <c r="FPC35" s="497"/>
      <c r="FPD35" s="497"/>
      <c r="FPE35" s="497"/>
      <c r="FPF35" s="497"/>
      <c r="FPG35" s="497"/>
      <c r="FPH35" s="497"/>
      <c r="FPI35" s="497"/>
      <c r="FPJ35" s="497"/>
      <c r="FPK35" s="497"/>
      <c r="FPL35" s="497"/>
      <c r="FPM35" s="497"/>
      <c r="FPN35" s="497"/>
      <c r="FPO35" s="497"/>
      <c r="FPP35" s="497"/>
      <c r="FPQ35" s="497"/>
      <c r="FPR35" s="497"/>
      <c r="FPS35" s="497"/>
      <c r="FPT35" s="497"/>
      <c r="FPU35" s="497"/>
      <c r="FPV35" s="497"/>
      <c r="FPW35" s="497"/>
      <c r="FPX35" s="497"/>
      <c r="FPY35" s="497"/>
      <c r="FPZ35" s="497"/>
      <c r="FQA35" s="497"/>
      <c r="FQB35" s="497"/>
      <c r="FQC35" s="497"/>
      <c r="FQD35" s="497"/>
      <c r="FQE35" s="497"/>
      <c r="FQF35" s="497"/>
      <c r="FQG35" s="497"/>
      <c r="FQH35" s="497"/>
      <c r="FQI35" s="497"/>
      <c r="FQJ35" s="497"/>
      <c r="FQK35" s="497"/>
      <c r="FQL35" s="497"/>
      <c r="FQM35" s="497"/>
      <c r="FQN35" s="497"/>
      <c r="FQO35" s="497"/>
      <c r="FQP35" s="497"/>
      <c r="FQQ35" s="497"/>
      <c r="FQR35" s="497"/>
      <c r="FQS35" s="497"/>
      <c r="FQT35" s="497"/>
      <c r="FQU35" s="497"/>
      <c r="FQV35" s="497"/>
      <c r="FQW35" s="497"/>
      <c r="FQX35" s="497"/>
      <c r="FQY35" s="497"/>
      <c r="FQZ35" s="497"/>
      <c r="FRA35" s="497"/>
      <c r="FRB35" s="497"/>
      <c r="FRC35" s="497"/>
      <c r="FRD35" s="497"/>
      <c r="FRE35" s="497"/>
      <c r="FRF35" s="497"/>
      <c r="FRG35" s="497"/>
      <c r="FRH35" s="497"/>
      <c r="FRI35" s="497"/>
      <c r="FRJ35" s="497"/>
      <c r="FRK35" s="497"/>
      <c r="FRL35" s="497"/>
      <c r="FRM35" s="497"/>
      <c r="FRN35" s="497"/>
      <c r="FRO35" s="497"/>
      <c r="FRP35" s="497"/>
      <c r="FRQ35" s="497"/>
      <c r="FRR35" s="497"/>
      <c r="FRS35" s="497"/>
      <c r="FRT35" s="497"/>
      <c r="FRU35" s="497"/>
      <c r="FRV35" s="497"/>
      <c r="FRW35" s="497"/>
      <c r="FRX35" s="497"/>
      <c r="FRY35" s="497"/>
      <c r="FRZ35" s="497"/>
      <c r="FSA35" s="497"/>
      <c r="FSB35" s="497"/>
      <c r="FSC35" s="497"/>
      <c r="FSD35" s="497"/>
      <c r="FSE35" s="497"/>
      <c r="FSF35" s="497"/>
      <c r="FSG35" s="497"/>
      <c r="FSH35" s="497"/>
      <c r="FSI35" s="497"/>
      <c r="FSJ35" s="497"/>
      <c r="FSK35" s="497"/>
      <c r="FSL35" s="497"/>
      <c r="FSM35" s="497"/>
      <c r="FSN35" s="497"/>
      <c r="FSO35" s="497"/>
      <c r="FSP35" s="497"/>
      <c r="FSQ35" s="497"/>
      <c r="FSR35" s="497"/>
      <c r="FSS35" s="497"/>
      <c r="FST35" s="497"/>
      <c r="FSU35" s="497"/>
      <c r="FSV35" s="497"/>
      <c r="FSW35" s="497"/>
      <c r="FSX35" s="497"/>
      <c r="FSY35" s="497"/>
      <c r="FSZ35" s="497"/>
      <c r="FTA35" s="497"/>
      <c r="FTB35" s="497"/>
      <c r="FTC35" s="497"/>
      <c r="FTD35" s="497"/>
      <c r="FTE35" s="497"/>
      <c r="FTF35" s="497"/>
      <c r="FTG35" s="497"/>
      <c r="FTH35" s="497"/>
      <c r="FTI35" s="497"/>
      <c r="FTJ35" s="497"/>
      <c r="FTK35" s="497"/>
      <c r="FTL35" s="497"/>
      <c r="FTM35" s="497"/>
      <c r="FTN35" s="497"/>
      <c r="FTO35" s="497"/>
      <c r="FTP35" s="497"/>
      <c r="FTQ35" s="497"/>
      <c r="FTR35" s="497"/>
      <c r="FTS35" s="497"/>
      <c r="FTT35" s="497"/>
      <c r="FTU35" s="497"/>
      <c r="FTV35" s="497"/>
      <c r="FTW35" s="497"/>
      <c r="FTX35" s="497"/>
      <c r="FTY35" s="497"/>
      <c r="FTZ35" s="497"/>
      <c r="FUA35" s="497"/>
      <c r="FUB35" s="497"/>
      <c r="FUC35" s="497"/>
      <c r="FUD35" s="497"/>
      <c r="FUE35" s="497"/>
      <c r="FUF35" s="497"/>
      <c r="FUG35" s="497"/>
      <c r="FUH35" s="497"/>
      <c r="FUI35" s="497"/>
      <c r="FUJ35" s="497"/>
      <c r="FUK35" s="497"/>
      <c r="FUL35" s="497"/>
      <c r="FUM35" s="497"/>
      <c r="FUN35" s="497"/>
      <c r="FUO35" s="497"/>
      <c r="FUP35" s="497"/>
      <c r="FUQ35" s="497"/>
      <c r="FUR35" s="497"/>
      <c r="FUS35" s="497"/>
      <c r="FUT35" s="497"/>
      <c r="FUU35" s="497"/>
      <c r="FUV35" s="497"/>
      <c r="FUW35" s="497"/>
      <c r="FUX35" s="497"/>
      <c r="FUY35" s="497"/>
      <c r="FUZ35" s="497"/>
      <c r="FVA35" s="497"/>
      <c r="FVB35" s="497"/>
      <c r="FVC35" s="497"/>
      <c r="FVD35" s="497"/>
      <c r="FVE35" s="497"/>
      <c r="FVF35" s="497"/>
      <c r="FVG35" s="497"/>
      <c r="FVH35" s="497"/>
      <c r="FVI35" s="497"/>
      <c r="FVJ35" s="497"/>
      <c r="FVK35" s="497"/>
      <c r="FVL35" s="497"/>
      <c r="FVM35" s="497"/>
      <c r="FVN35" s="497"/>
      <c r="FVO35" s="497"/>
      <c r="FVP35" s="497"/>
      <c r="FVQ35" s="497"/>
      <c r="FVR35" s="497"/>
      <c r="FVS35" s="497"/>
      <c r="FVT35" s="497"/>
      <c r="FVU35" s="497"/>
      <c r="FVV35" s="497"/>
      <c r="FVW35" s="497"/>
      <c r="FVX35" s="497"/>
      <c r="FVY35" s="497"/>
      <c r="FVZ35" s="497"/>
      <c r="FWA35" s="497"/>
      <c r="FWB35" s="497"/>
      <c r="FWC35" s="497"/>
      <c r="FWD35" s="497"/>
      <c r="FWE35" s="497"/>
      <c r="FWF35" s="497"/>
      <c r="FWG35" s="497"/>
      <c r="FWH35" s="497"/>
      <c r="FWI35" s="497"/>
      <c r="FWJ35" s="497"/>
      <c r="FWK35" s="497"/>
      <c r="FWL35" s="497"/>
      <c r="FWM35" s="497"/>
      <c r="FWN35" s="497"/>
      <c r="FWO35" s="497"/>
      <c r="FWP35" s="497"/>
      <c r="FWQ35" s="497"/>
      <c r="FWR35" s="497"/>
      <c r="FWS35" s="497"/>
      <c r="FWT35" s="497"/>
      <c r="FWU35" s="497"/>
      <c r="FWV35" s="497"/>
      <c r="FWW35" s="497"/>
      <c r="FWX35" s="497"/>
      <c r="FWY35" s="497"/>
      <c r="FWZ35" s="497"/>
      <c r="FXA35" s="497"/>
      <c r="FXB35" s="497"/>
      <c r="FXC35" s="497"/>
      <c r="FXD35" s="497"/>
      <c r="FXE35" s="497"/>
      <c r="FXF35" s="497"/>
      <c r="FXG35" s="497"/>
      <c r="FXH35" s="497"/>
      <c r="FXI35" s="497"/>
      <c r="FXJ35" s="497"/>
      <c r="FXK35" s="497"/>
      <c r="FXL35" s="497"/>
      <c r="FXM35" s="497"/>
      <c r="FXN35" s="497"/>
      <c r="FXO35" s="497"/>
      <c r="FXP35" s="497"/>
      <c r="FXQ35" s="497"/>
      <c r="FXR35" s="497"/>
      <c r="FXS35" s="497"/>
      <c r="FXT35" s="497"/>
      <c r="FXU35" s="497"/>
      <c r="FXV35" s="497"/>
      <c r="FXW35" s="497"/>
      <c r="FXX35" s="497"/>
      <c r="FXY35" s="497"/>
      <c r="FXZ35" s="497"/>
      <c r="FYA35" s="497"/>
      <c r="FYB35" s="497"/>
      <c r="FYC35" s="497"/>
      <c r="FYD35" s="497"/>
      <c r="FYE35" s="497"/>
      <c r="FYF35" s="497"/>
      <c r="FYG35" s="497"/>
      <c r="FYH35" s="497"/>
      <c r="FYI35" s="497"/>
      <c r="FYJ35" s="497"/>
      <c r="FYK35" s="497"/>
      <c r="FYL35" s="497"/>
      <c r="FYM35" s="497"/>
      <c r="FYN35" s="497"/>
      <c r="FYO35" s="497"/>
      <c r="FYP35" s="497"/>
      <c r="FYQ35" s="497"/>
      <c r="FYR35" s="497"/>
      <c r="FYS35" s="497"/>
      <c r="FYT35" s="497"/>
      <c r="FYU35" s="497"/>
      <c r="FYV35" s="497"/>
      <c r="FYW35" s="497"/>
      <c r="FYX35" s="497"/>
      <c r="FYY35" s="497"/>
      <c r="FYZ35" s="497"/>
      <c r="FZA35" s="497"/>
      <c r="FZB35" s="497"/>
      <c r="FZC35" s="497"/>
      <c r="FZD35" s="497"/>
      <c r="FZE35" s="497"/>
      <c r="FZF35" s="497"/>
      <c r="FZG35" s="497"/>
      <c r="FZH35" s="497"/>
      <c r="FZI35" s="497"/>
      <c r="FZJ35" s="497"/>
      <c r="FZK35" s="497"/>
      <c r="FZL35" s="497"/>
      <c r="FZM35" s="497"/>
      <c r="FZN35" s="497"/>
      <c r="FZO35" s="497"/>
      <c r="FZP35" s="497"/>
      <c r="FZQ35" s="497"/>
      <c r="FZR35" s="497"/>
      <c r="FZS35" s="497"/>
      <c r="FZT35" s="497"/>
      <c r="FZU35" s="497"/>
      <c r="FZV35" s="497"/>
      <c r="FZW35" s="497"/>
      <c r="FZX35" s="497"/>
      <c r="FZY35" s="497"/>
      <c r="FZZ35" s="497"/>
      <c r="GAA35" s="497"/>
      <c r="GAB35" s="497"/>
      <c r="GAC35" s="497"/>
      <c r="GAD35" s="497"/>
      <c r="GAE35" s="497"/>
      <c r="GAF35" s="497"/>
      <c r="GAG35" s="497"/>
      <c r="GAH35" s="497"/>
      <c r="GAI35" s="497"/>
      <c r="GAJ35" s="497"/>
      <c r="GAK35" s="497"/>
      <c r="GAL35" s="497"/>
      <c r="GAM35" s="497"/>
      <c r="GAN35" s="497"/>
      <c r="GAO35" s="497"/>
      <c r="GAP35" s="497"/>
      <c r="GAQ35" s="497"/>
      <c r="GAR35" s="497"/>
      <c r="GAS35" s="497"/>
      <c r="GAT35" s="497"/>
      <c r="GAU35" s="497"/>
      <c r="GAV35" s="497"/>
      <c r="GAW35" s="497"/>
      <c r="GAX35" s="497"/>
      <c r="GAY35" s="497"/>
      <c r="GAZ35" s="497"/>
      <c r="GBA35" s="497"/>
      <c r="GBB35" s="497"/>
      <c r="GBC35" s="497"/>
      <c r="GBD35" s="497"/>
      <c r="GBE35" s="497"/>
      <c r="GBF35" s="497"/>
      <c r="GBG35" s="497"/>
      <c r="GBH35" s="497"/>
      <c r="GBI35" s="497"/>
      <c r="GBJ35" s="497"/>
      <c r="GBK35" s="497"/>
      <c r="GBL35" s="497"/>
      <c r="GBM35" s="497"/>
      <c r="GBN35" s="497"/>
      <c r="GBO35" s="497"/>
      <c r="GBP35" s="497"/>
      <c r="GBQ35" s="497"/>
      <c r="GBR35" s="497"/>
      <c r="GBS35" s="497"/>
      <c r="GBT35" s="497"/>
      <c r="GBU35" s="497"/>
      <c r="GBV35" s="497"/>
      <c r="GBW35" s="497"/>
      <c r="GBX35" s="497"/>
      <c r="GBY35" s="497"/>
      <c r="GBZ35" s="497"/>
      <c r="GCA35" s="497"/>
      <c r="GCB35" s="497"/>
      <c r="GCC35" s="497"/>
      <c r="GCD35" s="497"/>
      <c r="GCE35" s="497"/>
      <c r="GCF35" s="497"/>
      <c r="GCG35" s="497"/>
      <c r="GCH35" s="497"/>
      <c r="GCI35" s="497"/>
      <c r="GCJ35" s="497"/>
      <c r="GCK35" s="497"/>
      <c r="GCL35" s="497"/>
      <c r="GCM35" s="497"/>
      <c r="GCN35" s="497"/>
      <c r="GCO35" s="497"/>
      <c r="GCP35" s="497"/>
      <c r="GCQ35" s="497"/>
      <c r="GCR35" s="497"/>
      <c r="GCS35" s="497"/>
      <c r="GCT35" s="497"/>
      <c r="GCU35" s="497"/>
      <c r="GCV35" s="497"/>
      <c r="GCW35" s="497"/>
      <c r="GCX35" s="497"/>
      <c r="GCY35" s="497"/>
      <c r="GCZ35" s="497"/>
      <c r="GDA35" s="497"/>
      <c r="GDB35" s="497"/>
      <c r="GDC35" s="497"/>
      <c r="GDD35" s="497"/>
      <c r="GDE35" s="497"/>
      <c r="GDF35" s="497"/>
      <c r="GDG35" s="497"/>
      <c r="GDH35" s="497"/>
      <c r="GDI35" s="497"/>
      <c r="GDJ35" s="497"/>
      <c r="GDK35" s="497"/>
      <c r="GDL35" s="497"/>
      <c r="GDM35" s="497"/>
      <c r="GDN35" s="497"/>
      <c r="GDO35" s="497"/>
      <c r="GDP35" s="497"/>
      <c r="GDQ35" s="497"/>
      <c r="GDR35" s="497"/>
      <c r="GDS35" s="497"/>
      <c r="GDT35" s="497"/>
      <c r="GDU35" s="497"/>
      <c r="GDV35" s="497"/>
      <c r="GDW35" s="497"/>
      <c r="GDX35" s="497"/>
      <c r="GDY35" s="497"/>
      <c r="GDZ35" s="497"/>
      <c r="GEA35" s="497"/>
      <c r="GEB35" s="497"/>
      <c r="GEC35" s="497"/>
      <c r="GED35" s="497"/>
      <c r="GEE35" s="497"/>
      <c r="GEF35" s="497"/>
      <c r="GEG35" s="497"/>
      <c r="GEH35" s="497"/>
      <c r="GEI35" s="497"/>
      <c r="GEJ35" s="497"/>
      <c r="GEK35" s="497"/>
      <c r="GEL35" s="497"/>
      <c r="GEM35" s="497"/>
      <c r="GEN35" s="497"/>
      <c r="GEO35" s="497"/>
      <c r="GEP35" s="497"/>
      <c r="GEQ35" s="497"/>
      <c r="GER35" s="497"/>
      <c r="GES35" s="497"/>
      <c r="GET35" s="497"/>
      <c r="GEU35" s="497"/>
      <c r="GEV35" s="497"/>
      <c r="GEW35" s="497"/>
      <c r="GEX35" s="497"/>
      <c r="GEY35" s="497"/>
      <c r="GEZ35" s="497"/>
      <c r="GFA35" s="497"/>
      <c r="GFB35" s="497"/>
      <c r="GFC35" s="497"/>
      <c r="GFD35" s="497"/>
      <c r="GFE35" s="497"/>
      <c r="GFF35" s="497"/>
      <c r="GFG35" s="497"/>
      <c r="GFH35" s="497"/>
      <c r="GFI35" s="497"/>
      <c r="GFJ35" s="497"/>
      <c r="GFK35" s="497"/>
      <c r="GFL35" s="497"/>
      <c r="GFM35" s="497"/>
      <c r="GFN35" s="497"/>
      <c r="GFO35" s="497"/>
      <c r="GFP35" s="497"/>
      <c r="GFQ35" s="497"/>
      <c r="GFR35" s="497"/>
      <c r="GFS35" s="497"/>
      <c r="GFT35" s="497"/>
      <c r="GFU35" s="497"/>
      <c r="GFV35" s="497"/>
      <c r="GFW35" s="497"/>
      <c r="GFX35" s="497"/>
      <c r="GFY35" s="497"/>
      <c r="GFZ35" s="497"/>
      <c r="GGA35" s="497"/>
      <c r="GGB35" s="497"/>
      <c r="GGC35" s="497"/>
      <c r="GGD35" s="497"/>
      <c r="GGE35" s="497"/>
      <c r="GGF35" s="497"/>
      <c r="GGG35" s="497"/>
      <c r="GGH35" s="497"/>
      <c r="GGI35" s="497"/>
      <c r="GGJ35" s="497"/>
      <c r="GGK35" s="497"/>
      <c r="GGL35" s="497"/>
      <c r="GGM35" s="497"/>
      <c r="GGN35" s="497"/>
      <c r="GGO35" s="497"/>
      <c r="GGP35" s="497"/>
      <c r="GGQ35" s="497"/>
      <c r="GGR35" s="497"/>
      <c r="GGS35" s="497"/>
      <c r="GGT35" s="497"/>
      <c r="GGU35" s="497"/>
      <c r="GGV35" s="497"/>
      <c r="GGW35" s="497"/>
      <c r="GGX35" s="497"/>
      <c r="GGY35" s="497"/>
      <c r="GGZ35" s="497"/>
      <c r="GHA35" s="497"/>
      <c r="GHB35" s="497"/>
      <c r="GHC35" s="497"/>
      <c r="GHD35" s="497"/>
      <c r="GHE35" s="497"/>
      <c r="GHF35" s="497"/>
      <c r="GHG35" s="497"/>
      <c r="GHH35" s="497"/>
      <c r="GHI35" s="497"/>
      <c r="GHJ35" s="497"/>
      <c r="GHK35" s="497"/>
      <c r="GHL35" s="497"/>
      <c r="GHM35" s="497"/>
      <c r="GHN35" s="497"/>
      <c r="GHO35" s="497"/>
      <c r="GHP35" s="497"/>
      <c r="GHQ35" s="497"/>
      <c r="GHR35" s="497"/>
      <c r="GHS35" s="497"/>
      <c r="GHT35" s="497"/>
      <c r="GHU35" s="497"/>
      <c r="GHV35" s="497"/>
      <c r="GHW35" s="497"/>
      <c r="GHX35" s="497"/>
      <c r="GHY35" s="497"/>
      <c r="GHZ35" s="497"/>
      <c r="GIA35" s="497"/>
      <c r="GIB35" s="497"/>
      <c r="GIC35" s="497"/>
      <c r="GID35" s="497"/>
      <c r="GIE35" s="497"/>
      <c r="GIF35" s="497"/>
      <c r="GIG35" s="497"/>
      <c r="GIH35" s="497"/>
      <c r="GII35" s="497"/>
      <c r="GIJ35" s="497"/>
      <c r="GIK35" s="497"/>
      <c r="GIL35" s="497"/>
      <c r="GIM35" s="497"/>
      <c r="GIN35" s="497"/>
      <c r="GIO35" s="497"/>
      <c r="GIP35" s="497"/>
      <c r="GIQ35" s="497"/>
      <c r="GIR35" s="497"/>
      <c r="GIS35" s="497"/>
      <c r="GIT35" s="497"/>
      <c r="GIU35" s="497"/>
      <c r="GIV35" s="497"/>
      <c r="GIW35" s="497"/>
      <c r="GIX35" s="497"/>
      <c r="GIY35" s="497"/>
      <c r="GIZ35" s="497"/>
      <c r="GJA35" s="497"/>
      <c r="GJB35" s="497"/>
      <c r="GJC35" s="497"/>
      <c r="GJD35" s="497"/>
      <c r="GJE35" s="497"/>
      <c r="GJF35" s="497"/>
      <c r="GJG35" s="497"/>
      <c r="GJH35" s="497"/>
      <c r="GJI35" s="497"/>
      <c r="GJJ35" s="497"/>
      <c r="GJK35" s="497"/>
      <c r="GJL35" s="497"/>
      <c r="GJM35" s="497"/>
      <c r="GJN35" s="497"/>
      <c r="GJO35" s="497"/>
      <c r="GJP35" s="497"/>
      <c r="GJQ35" s="497"/>
      <c r="GJR35" s="497"/>
      <c r="GJS35" s="497"/>
      <c r="GJT35" s="497"/>
      <c r="GJU35" s="497"/>
      <c r="GJV35" s="497"/>
      <c r="GJW35" s="497"/>
      <c r="GJX35" s="497"/>
      <c r="GJY35" s="497"/>
      <c r="GJZ35" s="497"/>
      <c r="GKA35" s="497"/>
      <c r="GKB35" s="497"/>
      <c r="GKC35" s="497"/>
      <c r="GKD35" s="497"/>
      <c r="GKE35" s="497"/>
      <c r="GKF35" s="497"/>
      <c r="GKG35" s="497"/>
      <c r="GKH35" s="497"/>
      <c r="GKI35" s="497"/>
      <c r="GKJ35" s="497"/>
      <c r="GKK35" s="497"/>
      <c r="GKL35" s="497"/>
      <c r="GKM35" s="497"/>
      <c r="GKN35" s="497"/>
      <c r="GKO35" s="497"/>
      <c r="GKP35" s="497"/>
      <c r="GKQ35" s="497"/>
      <c r="GKR35" s="497"/>
      <c r="GKS35" s="497"/>
      <c r="GKT35" s="497"/>
      <c r="GKU35" s="497"/>
      <c r="GKV35" s="497"/>
      <c r="GKW35" s="497"/>
      <c r="GKX35" s="497"/>
      <c r="GKY35" s="497"/>
      <c r="GKZ35" s="497"/>
      <c r="GLA35" s="497"/>
      <c r="GLB35" s="497"/>
      <c r="GLC35" s="497"/>
      <c r="GLD35" s="497"/>
      <c r="GLE35" s="497"/>
      <c r="GLF35" s="497"/>
      <c r="GLG35" s="497"/>
      <c r="GLH35" s="497"/>
      <c r="GLI35" s="497"/>
      <c r="GLJ35" s="497"/>
      <c r="GLK35" s="497"/>
      <c r="GLL35" s="497"/>
      <c r="GLM35" s="497"/>
      <c r="GLN35" s="497"/>
      <c r="GLO35" s="497"/>
      <c r="GLP35" s="497"/>
      <c r="GLQ35" s="497"/>
      <c r="GLR35" s="497"/>
      <c r="GLS35" s="497"/>
      <c r="GLT35" s="497"/>
      <c r="GLU35" s="497"/>
      <c r="GLV35" s="497"/>
      <c r="GLW35" s="497"/>
      <c r="GLX35" s="497"/>
      <c r="GLY35" s="497"/>
      <c r="GLZ35" s="497"/>
      <c r="GMA35" s="497"/>
      <c r="GMB35" s="497"/>
      <c r="GMC35" s="497"/>
      <c r="GMD35" s="497"/>
      <c r="GME35" s="497"/>
      <c r="GMF35" s="497"/>
      <c r="GMG35" s="497"/>
      <c r="GMH35" s="497"/>
      <c r="GMI35" s="497"/>
      <c r="GMJ35" s="497"/>
      <c r="GMK35" s="497"/>
      <c r="GML35" s="497"/>
      <c r="GMM35" s="497"/>
      <c r="GMN35" s="497"/>
      <c r="GMO35" s="497"/>
      <c r="GMP35" s="497"/>
      <c r="GMQ35" s="497"/>
      <c r="GMR35" s="497"/>
      <c r="GMS35" s="497"/>
      <c r="GMT35" s="497"/>
      <c r="GMU35" s="497"/>
      <c r="GMV35" s="497"/>
      <c r="GMW35" s="497"/>
      <c r="GMX35" s="497"/>
      <c r="GMY35" s="497"/>
      <c r="GMZ35" s="497"/>
      <c r="GNA35" s="497"/>
      <c r="GNB35" s="497"/>
      <c r="GNC35" s="497"/>
      <c r="GND35" s="497"/>
      <c r="GNE35" s="497"/>
      <c r="GNF35" s="497"/>
      <c r="GNG35" s="497"/>
      <c r="GNH35" s="497"/>
      <c r="GNI35" s="497"/>
      <c r="GNJ35" s="497"/>
      <c r="GNK35" s="497"/>
      <c r="GNL35" s="497"/>
      <c r="GNM35" s="497"/>
      <c r="GNN35" s="497"/>
      <c r="GNO35" s="497"/>
      <c r="GNP35" s="497"/>
      <c r="GNQ35" s="497"/>
      <c r="GNR35" s="497"/>
      <c r="GNS35" s="497"/>
      <c r="GNT35" s="497"/>
      <c r="GNU35" s="497"/>
      <c r="GNV35" s="497"/>
      <c r="GNW35" s="497"/>
      <c r="GNX35" s="497"/>
      <c r="GNY35" s="497"/>
      <c r="GNZ35" s="497"/>
      <c r="GOA35" s="497"/>
      <c r="GOB35" s="497"/>
      <c r="GOC35" s="497"/>
      <c r="GOD35" s="497"/>
      <c r="GOE35" s="497"/>
      <c r="GOF35" s="497"/>
      <c r="GOG35" s="497"/>
      <c r="GOH35" s="497"/>
      <c r="GOI35" s="497"/>
      <c r="GOJ35" s="497"/>
      <c r="GOK35" s="497"/>
      <c r="GOL35" s="497"/>
      <c r="GOM35" s="497"/>
      <c r="GON35" s="497"/>
      <c r="GOO35" s="497"/>
      <c r="GOP35" s="497"/>
      <c r="GOQ35" s="497"/>
      <c r="GOR35" s="497"/>
      <c r="GOS35" s="497"/>
      <c r="GOT35" s="497"/>
      <c r="GOU35" s="497"/>
      <c r="GOV35" s="497"/>
      <c r="GOW35" s="497"/>
      <c r="GOX35" s="497"/>
      <c r="GOY35" s="497"/>
      <c r="GOZ35" s="497"/>
      <c r="GPA35" s="497"/>
      <c r="GPB35" s="497"/>
      <c r="GPC35" s="497"/>
      <c r="GPD35" s="497"/>
      <c r="GPE35" s="497"/>
      <c r="GPF35" s="497"/>
      <c r="GPG35" s="497"/>
      <c r="GPH35" s="497"/>
      <c r="GPI35" s="497"/>
      <c r="GPJ35" s="497"/>
      <c r="GPK35" s="497"/>
      <c r="GPL35" s="497"/>
      <c r="GPM35" s="497"/>
      <c r="GPN35" s="497"/>
      <c r="GPO35" s="497"/>
      <c r="GPP35" s="497"/>
      <c r="GPQ35" s="497"/>
      <c r="GPR35" s="497"/>
      <c r="GPS35" s="497"/>
      <c r="GPT35" s="497"/>
      <c r="GPU35" s="497"/>
      <c r="GPV35" s="497"/>
      <c r="GPW35" s="497"/>
      <c r="GPX35" s="497"/>
      <c r="GPY35" s="497"/>
      <c r="GPZ35" s="497"/>
      <c r="GQA35" s="497"/>
      <c r="GQB35" s="497"/>
      <c r="GQC35" s="497"/>
      <c r="GQD35" s="497"/>
      <c r="GQE35" s="497"/>
      <c r="GQF35" s="497"/>
      <c r="GQG35" s="497"/>
      <c r="GQH35" s="497"/>
      <c r="GQI35" s="497"/>
      <c r="GQJ35" s="497"/>
      <c r="GQK35" s="497"/>
      <c r="GQL35" s="497"/>
      <c r="GQM35" s="497"/>
      <c r="GQN35" s="497"/>
      <c r="GQO35" s="497"/>
      <c r="GQP35" s="497"/>
      <c r="GQQ35" s="497"/>
      <c r="GQR35" s="497"/>
      <c r="GQS35" s="497"/>
      <c r="GQT35" s="497"/>
      <c r="GQU35" s="497"/>
      <c r="GQV35" s="497"/>
      <c r="GQW35" s="497"/>
      <c r="GQX35" s="497"/>
      <c r="GQY35" s="497"/>
      <c r="GQZ35" s="497"/>
      <c r="GRA35" s="497"/>
      <c r="GRB35" s="497"/>
      <c r="GRC35" s="497"/>
      <c r="GRD35" s="497"/>
      <c r="GRE35" s="497"/>
      <c r="GRF35" s="497"/>
      <c r="GRG35" s="497"/>
      <c r="GRH35" s="497"/>
      <c r="GRI35" s="497"/>
      <c r="GRJ35" s="497"/>
      <c r="GRK35" s="497"/>
      <c r="GRL35" s="497"/>
      <c r="GRM35" s="497"/>
      <c r="GRN35" s="497"/>
      <c r="GRO35" s="497"/>
      <c r="GRP35" s="497"/>
      <c r="GRQ35" s="497"/>
      <c r="GRR35" s="497"/>
      <c r="GRS35" s="497"/>
      <c r="GRT35" s="497"/>
      <c r="GRU35" s="497"/>
      <c r="GRV35" s="497"/>
      <c r="GRW35" s="497"/>
      <c r="GRX35" s="497"/>
      <c r="GRY35" s="497"/>
      <c r="GRZ35" s="497"/>
      <c r="GSA35" s="497"/>
      <c r="GSB35" s="497"/>
      <c r="GSC35" s="497"/>
      <c r="GSD35" s="497"/>
      <c r="GSE35" s="497"/>
      <c r="GSF35" s="497"/>
      <c r="GSG35" s="497"/>
      <c r="GSH35" s="497"/>
      <c r="GSI35" s="497"/>
      <c r="GSJ35" s="497"/>
      <c r="GSK35" s="497"/>
      <c r="GSL35" s="497"/>
      <c r="GSM35" s="497"/>
      <c r="GSN35" s="497"/>
      <c r="GSO35" s="497"/>
      <c r="GSP35" s="497"/>
      <c r="GSQ35" s="497"/>
      <c r="GSR35" s="497"/>
      <c r="GSS35" s="497"/>
      <c r="GST35" s="497"/>
      <c r="GSU35" s="497"/>
      <c r="GSV35" s="497"/>
      <c r="GSW35" s="497"/>
      <c r="GSX35" s="497"/>
      <c r="GSY35" s="497"/>
      <c r="GSZ35" s="497"/>
      <c r="GTA35" s="497"/>
      <c r="GTB35" s="497"/>
      <c r="GTC35" s="497"/>
      <c r="GTD35" s="497"/>
      <c r="GTE35" s="497"/>
      <c r="GTF35" s="497"/>
      <c r="GTG35" s="497"/>
      <c r="GTH35" s="497"/>
      <c r="GTI35" s="497"/>
      <c r="GTJ35" s="497"/>
      <c r="GTK35" s="497"/>
      <c r="GTL35" s="497"/>
      <c r="GTM35" s="497"/>
      <c r="GTN35" s="497"/>
      <c r="GTO35" s="497"/>
      <c r="GTP35" s="497"/>
      <c r="GTQ35" s="497"/>
      <c r="GTR35" s="497"/>
      <c r="GTS35" s="497"/>
      <c r="GTT35" s="497"/>
      <c r="GTU35" s="497"/>
      <c r="GTV35" s="497"/>
      <c r="GTW35" s="497"/>
      <c r="GTX35" s="497"/>
      <c r="GTY35" s="497"/>
      <c r="GTZ35" s="497"/>
      <c r="GUA35" s="497"/>
      <c r="GUB35" s="497"/>
      <c r="GUC35" s="497"/>
      <c r="GUD35" s="497"/>
      <c r="GUE35" s="497"/>
      <c r="GUF35" s="497"/>
      <c r="GUG35" s="497"/>
      <c r="GUH35" s="497"/>
      <c r="GUI35" s="497"/>
      <c r="GUJ35" s="497"/>
      <c r="GUK35" s="497"/>
      <c r="GUL35" s="497"/>
      <c r="GUM35" s="497"/>
      <c r="GUN35" s="497"/>
      <c r="GUO35" s="497"/>
      <c r="GUP35" s="497"/>
      <c r="GUQ35" s="497"/>
      <c r="GUR35" s="497"/>
      <c r="GUS35" s="497"/>
      <c r="GUT35" s="497"/>
      <c r="GUU35" s="497"/>
      <c r="GUV35" s="497"/>
      <c r="GUW35" s="497"/>
      <c r="GUX35" s="497"/>
      <c r="GUY35" s="497"/>
      <c r="GUZ35" s="497"/>
      <c r="GVA35" s="497"/>
      <c r="GVB35" s="497"/>
      <c r="GVC35" s="497"/>
      <c r="GVD35" s="497"/>
      <c r="GVE35" s="497"/>
      <c r="GVF35" s="497"/>
      <c r="GVG35" s="497"/>
      <c r="GVH35" s="497"/>
      <c r="GVI35" s="497"/>
      <c r="GVJ35" s="497"/>
      <c r="GVK35" s="497"/>
      <c r="GVL35" s="497"/>
      <c r="GVM35" s="497"/>
      <c r="GVN35" s="497"/>
      <c r="GVO35" s="497"/>
      <c r="GVP35" s="497"/>
      <c r="GVQ35" s="497"/>
      <c r="GVR35" s="497"/>
      <c r="GVS35" s="497"/>
      <c r="GVT35" s="497"/>
      <c r="GVU35" s="497"/>
      <c r="GVV35" s="497"/>
      <c r="GVW35" s="497"/>
      <c r="GVX35" s="497"/>
      <c r="GVY35" s="497"/>
      <c r="GVZ35" s="497"/>
      <c r="GWA35" s="497"/>
      <c r="GWB35" s="497"/>
      <c r="GWC35" s="497"/>
      <c r="GWD35" s="497"/>
      <c r="GWE35" s="497"/>
      <c r="GWF35" s="497"/>
      <c r="GWG35" s="497"/>
      <c r="GWH35" s="497"/>
      <c r="GWI35" s="497"/>
      <c r="GWJ35" s="497"/>
      <c r="GWK35" s="497"/>
      <c r="GWL35" s="497"/>
      <c r="GWM35" s="497"/>
      <c r="GWN35" s="497"/>
      <c r="GWO35" s="497"/>
      <c r="GWP35" s="497"/>
      <c r="GWQ35" s="497"/>
      <c r="GWR35" s="497"/>
      <c r="GWS35" s="497"/>
      <c r="GWT35" s="497"/>
      <c r="GWU35" s="497"/>
      <c r="GWV35" s="497"/>
      <c r="GWW35" s="497"/>
      <c r="GWX35" s="497"/>
      <c r="GWY35" s="497"/>
      <c r="GWZ35" s="497"/>
      <c r="GXA35" s="497"/>
      <c r="GXB35" s="497"/>
      <c r="GXC35" s="497"/>
      <c r="GXD35" s="497"/>
      <c r="GXE35" s="497"/>
      <c r="GXF35" s="497"/>
      <c r="GXG35" s="497"/>
      <c r="GXH35" s="497"/>
      <c r="GXI35" s="497"/>
      <c r="GXJ35" s="497"/>
      <c r="GXK35" s="497"/>
      <c r="GXL35" s="497"/>
      <c r="GXM35" s="497"/>
      <c r="GXN35" s="497"/>
      <c r="GXO35" s="497"/>
      <c r="GXP35" s="497"/>
      <c r="GXQ35" s="497"/>
      <c r="GXR35" s="497"/>
      <c r="GXS35" s="497"/>
      <c r="GXT35" s="497"/>
      <c r="GXU35" s="497"/>
      <c r="GXV35" s="497"/>
      <c r="GXW35" s="497"/>
      <c r="GXX35" s="497"/>
      <c r="GXY35" s="497"/>
      <c r="GXZ35" s="497"/>
      <c r="GYA35" s="497"/>
      <c r="GYB35" s="497"/>
      <c r="GYC35" s="497"/>
      <c r="GYD35" s="497"/>
      <c r="GYE35" s="497"/>
      <c r="GYF35" s="497"/>
      <c r="GYG35" s="497"/>
      <c r="GYH35" s="497"/>
      <c r="GYI35" s="497"/>
      <c r="GYJ35" s="497"/>
      <c r="GYK35" s="497"/>
      <c r="GYL35" s="497"/>
      <c r="GYM35" s="497"/>
      <c r="GYN35" s="497"/>
      <c r="GYO35" s="497"/>
      <c r="GYP35" s="497"/>
      <c r="GYQ35" s="497"/>
      <c r="GYR35" s="497"/>
      <c r="GYS35" s="497"/>
      <c r="GYT35" s="497"/>
      <c r="GYU35" s="497"/>
      <c r="GYV35" s="497"/>
      <c r="GYW35" s="497"/>
      <c r="GYX35" s="497"/>
      <c r="GYY35" s="497"/>
      <c r="GYZ35" s="497"/>
      <c r="GZA35" s="497"/>
      <c r="GZB35" s="497"/>
      <c r="GZC35" s="497"/>
      <c r="GZD35" s="497"/>
      <c r="GZE35" s="497"/>
      <c r="GZF35" s="497"/>
      <c r="GZG35" s="497"/>
      <c r="GZH35" s="497"/>
      <c r="GZI35" s="497"/>
      <c r="GZJ35" s="497"/>
      <c r="GZK35" s="497"/>
      <c r="GZL35" s="497"/>
      <c r="GZM35" s="497"/>
      <c r="GZN35" s="497"/>
      <c r="GZO35" s="497"/>
      <c r="GZP35" s="497"/>
      <c r="GZQ35" s="497"/>
      <c r="GZR35" s="497"/>
      <c r="GZS35" s="497"/>
      <c r="GZT35" s="497"/>
      <c r="GZU35" s="497"/>
      <c r="GZV35" s="497"/>
      <c r="GZW35" s="497"/>
      <c r="GZX35" s="497"/>
      <c r="GZY35" s="497"/>
      <c r="GZZ35" s="497"/>
      <c r="HAA35" s="497"/>
      <c r="HAB35" s="497"/>
      <c r="HAC35" s="497"/>
      <c r="HAD35" s="497"/>
      <c r="HAE35" s="497"/>
      <c r="HAF35" s="497"/>
      <c r="HAG35" s="497"/>
      <c r="HAH35" s="497"/>
      <c r="HAI35" s="497"/>
      <c r="HAJ35" s="497"/>
      <c r="HAK35" s="497"/>
      <c r="HAL35" s="497"/>
      <c r="HAM35" s="497"/>
      <c r="HAN35" s="497"/>
      <c r="HAO35" s="497"/>
      <c r="HAP35" s="497"/>
      <c r="HAQ35" s="497"/>
      <c r="HAR35" s="497"/>
      <c r="HAS35" s="497"/>
      <c r="HAT35" s="497"/>
      <c r="HAU35" s="497"/>
      <c r="HAV35" s="497"/>
      <c r="HAW35" s="497"/>
      <c r="HAX35" s="497"/>
      <c r="HAY35" s="497"/>
      <c r="HAZ35" s="497"/>
      <c r="HBA35" s="497"/>
      <c r="HBB35" s="497"/>
      <c r="HBC35" s="497"/>
      <c r="HBD35" s="497"/>
      <c r="HBE35" s="497"/>
      <c r="HBF35" s="497"/>
      <c r="HBG35" s="497"/>
      <c r="HBH35" s="497"/>
      <c r="HBI35" s="497"/>
      <c r="HBJ35" s="497"/>
      <c r="HBK35" s="497"/>
      <c r="HBL35" s="497"/>
      <c r="HBM35" s="497"/>
      <c r="HBN35" s="497"/>
      <c r="HBO35" s="497"/>
      <c r="HBP35" s="497"/>
      <c r="HBQ35" s="497"/>
      <c r="HBR35" s="497"/>
      <c r="HBS35" s="497"/>
      <c r="HBT35" s="497"/>
      <c r="HBU35" s="497"/>
      <c r="HBV35" s="497"/>
      <c r="HBW35" s="497"/>
      <c r="HBX35" s="497"/>
      <c r="HBY35" s="497"/>
      <c r="HBZ35" s="497"/>
      <c r="HCA35" s="497"/>
      <c r="HCB35" s="497"/>
      <c r="HCC35" s="497"/>
      <c r="HCD35" s="497"/>
      <c r="HCE35" s="497"/>
      <c r="HCF35" s="497"/>
      <c r="HCG35" s="497"/>
      <c r="HCH35" s="497"/>
      <c r="HCI35" s="497"/>
      <c r="HCJ35" s="497"/>
      <c r="HCK35" s="497"/>
      <c r="HCL35" s="497"/>
      <c r="HCM35" s="497"/>
      <c r="HCN35" s="497"/>
      <c r="HCO35" s="497"/>
      <c r="HCP35" s="497"/>
      <c r="HCQ35" s="497"/>
      <c r="HCR35" s="497"/>
      <c r="HCS35" s="497"/>
      <c r="HCT35" s="497"/>
      <c r="HCU35" s="497"/>
      <c r="HCV35" s="497"/>
      <c r="HCW35" s="497"/>
      <c r="HCX35" s="497"/>
      <c r="HCY35" s="497"/>
      <c r="HCZ35" s="497"/>
      <c r="HDA35" s="497"/>
      <c r="HDB35" s="497"/>
      <c r="HDC35" s="497"/>
      <c r="HDD35" s="497"/>
      <c r="HDE35" s="497"/>
      <c r="HDF35" s="497"/>
      <c r="HDG35" s="497"/>
      <c r="HDH35" s="497"/>
      <c r="HDI35" s="497"/>
      <c r="HDJ35" s="497"/>
      <c r="HDK35" s="497"/>
      <c r="HDL35" s="497"/>
      <c r="HDM35" s="497"/>
      <c r="HDN35" s="497"/>
      <c r="HDO35" s="497"/>
      <c r="HDP35" s="497"/>
      <c r="HDQ35" s="497"/>
      <c r="HDR35" s="497"/>
      <c r="HDS35" s="497"/>
      <c r="HDT35" s="497"/>
      <c r="HDU35" s="497"/>
      <c r="HDV35" s="497"/>
      <c r="HDW35" s="497"/>
      <c r="HDX35" s="497"/>
      <c r="HDY35" s="497"/>
      <c r="HDZ35" s="497"/>
      <c r="HEA35" s="497"/>
      <c r="HEB35" s="497"/>
      <c r="HEC35" s="497"/>
      <c r="HED35" s="497"/>
      <c r="HEE35" s="497"/>
      <c r="HEF35" s="497"/>
      <c r="HEG35" s="497"/>
      <c r="HEH35" s="497"/>
      <c r="HEI35" s="497"/>
      <c r="HEJ35" s="497"/>
      <c r="HEK35" s="497"/>
      <c r="HEL35" s="497"/>
      <c r="HEM35" s="497"/>
      <c r="HEN35" s="497"/>
      <c r="HEO35" s="497"/>
      <c r="HEP35" s="497"/>
      <c r="HEQ35" s="497"/>
      <c r="HER35" s="497"/>
      <c r="HES35" s="497"/>
      <c r="HET35" s="497"/>
      <c r="HEU35" s="497"/>
      <c r="HEV35" s="497"/>
      <c r="HEW35" s="497"/>
      <c r="HEX35" s="497"/>
      <c r="HEY35" s="497"/>
      <c r="HEZ35" s="497"/>
      <c r="HFA35" s="497"/>
      <c r="HFB35" s="497"/>
      <c r="HFC35" s="497"/>
      <c r="HFD35" s="497"/>
      <c r="HFE35" s="497"/>
      <c r="HFF35" s="497"/>
      <c r="HFG35" s="497"/>
      <c r="HFH35" s="497"/>
      <c r="HFI35" s="497"/>
      <c r="HFJ35" s="497"/>
      <c r="HFK35" s="497"/>
      <c r="HFL35" s="497"/>
      <c r="HFM35" s="497"/>
      <c r="HFN35" s="497"/>
      <c r="HFO35" s="497"/>
      <c r="HFP35" s="497"/>
      <c r="HFQ35" s="497"/>
      <c r="HFR35" s="497"/>
      <c r="HFS35" s="497"/>
      <c r="HFT35" s="497"/>
      <c r="HFU35" s="497"/>
      <c r="HFV35" s="497"/>
      <c r="HFW35" s="497"/>
      <c r="HFX35" s="497"/>
      <c r="HFY35" s="497"/>
      <c r="HFZ35" s="497"/>
      <c r="HGA35" s="497"/>
      <c r="HGB35" s="497"/>
      <c r="HGC35" s="497"/>
      <c r="HGD35" s="497"/>
      <c r="HGE35" s="497"/>
      <c r="HGF35" s="497"/>
      <c r="HGG35" s="497"/>
      <c r="HGH35" s="497"/>
      <c r="HGI35" s="497"/>
      <c r="HGJ35" s="497"/>
      <c r="HGK35" s="497"/>
      <c r="HGL35" s="497"/>
      <c r="HGM35" s="497"/>
      <c r="HGN35" s="497"/>
      <c r="HGO35" s="497"/>
      <c r="HGP35" s="497"/>
      <c r="HGQ35" s="497"/>
      <c r="HGR35" s="497"/>
      <c r="HGS35" s="497"/>
      <c r="HGT35" s="497"/>
      <c r="HGU35" s="497"/>
      <c r="HGV35" s="497"/>
      <c r="HGW35" s="497"/>
      <c r="HGX35" s="497"/>
      <c r="HGY35" s="497"/>
      <c r="HGZ35" s="497"/>
      <c r="HHA35" s="497"/>
      <c r="HHB35" s="497"/>
      <c r="HHC35" s="497"/>
      <c r="HHD35" s="497"/>
      <c r="HHE35" s="497"/>
      <c r="HHF35" s="497"/>
      <c r="HHG35" s="497"/>
      <c r="HHH35" s="497"/>
      <c r="HHI35" s="497"/>
      <c r="HHJ35" s="497"/>
      <c r="HHK35" s="497"/>
      <c r="HHL35" s="497"/>
      <c r="HHM35" s="497"/>
      <c r="HHN35" s="497"/>
      <c r="HHO35" s="497"/>
      <c r="HHP35" s="497"/>
      <c r="HHQ35" s="497"/>
      <c r="HHR35" s="497"/>
      <c r="HHS35" s="497"/>
      <c r="HHT35" s="497"/>
      <c r="HHU35" s="497"/>
      <c r="HHV35" s="497"/>
      <c r="HHW35" s="497"/>
      <c r="HHX35" s="497"/>
      <c r="HHY35" s="497"/>
      <c r="HHZ35" s="497"/>
      <c r="HIA35" s="497"/>
      <c r="HIB35" s="497"/>
      <c r="HIC35" s="497"/>
      <c r="HID35" s="497"/>
      <c r="HIE35" s="497"/>
      <c r="HIF35" s="497"/>
      <c r="HIG35" s="497"/>
      <c r="HIH35" s="497"/>
      <c r="HII35" s="497"/>
      <c r="HIJ35" s="497"/>
      <c r="HIK35" s="497"/>
      <c r="HIL35" s="497"/>
      <c r="HIM35" s="497"/>
      <c r="HIN35" s="497"/>
      <c r="HIO35" s="497"/>
      <c r="HIP35" s="497"/>
      <c r="HIQ35" s="497"/>
      <c r="HIR35" s="497"/>
      <c r="HIS35" s="497"/>
      <c r="HIT35" s="497"/>
      <c r="HIU35" s="497"/>
      <c r="HIV35" s="497"/>
      <c r="HIW35" s="497"/>
      <c r="HIX35" s="497"/>
      <c r="HIY35" s="497"/>
      <c r="HIZ35" s="497"/>
      <c r="HJA35" s="497"/>
      <c r="HJB35" s="497"/>
      <c r="HJC35" s="497"/>
      <c r="HJD35" s="497"/>
      <c r="HJE35" s="497"/>
      <c r="HJF35" s="497"/>
      <c r="HJG35" s="497"/>
      <c r="HJH35" s="497"/>
      <c r="HJI35" s="497"/>
      <c r="HJJ35" s="497"/>
      <c r="HJK35" s="497"/>
      <c r="HJL35" s="497"/>
      <c r="HJM35" s="497"/>
      <c r="HJN35" s="497"/>
      <c r="HJO35" s="497"/>
      <c r="HJP35" s="497"/>
      <c r="HJQ35" s="497"/>
      <c r="HJR35" s="497"/>
      <c r="HJS35" s="497"/>
      <c r="HJT35" s="497"/>
      <c r="HJU35" s="497"/>
      <c r="HJV35" s="497"/>
      <c r="HJW35" s="497"/>
      <c r="HJX35" s="497"/>
      <c r="HJY35" s="497"/>
      <c r="HJZ35" s="497"/>
      <c r="HKA35" s="497"/>
      <c r="HKB35" s="497"/>
      <c r="HKC35" s="497"/>
      <c r="HKD35" s="497"/>
      <c r="HKE35" s="497"/>
      <c r="HKF35" s="497"/>
      <c r="HKG35" s="497"/>
      <c r="HKH35" s="497"/>
      <c r="HKI35" s="497"/>
      <c r="HKJ35" s="497"/>
      <c r="HKK35" s="497"/>
      <c r="HKL35" s="497"/>
      <c r="HKM35" s="497"/>
      <c r="HKN35" s="497"/>
      <c r="HKO35" s="497"/>
      <c r="HKP35" s="497"/>
      <c r="HKQ35" s="497"/>
      <c r="HKR35" s="497"/>
      <c r="HKS35" s="497"/>
      <c r="HKT35" s="497"/>
      <c r="HKU35" s="497"/>
      <c r="HKV35" s="497"/>
      <c r="HKW35" s="497"/>
      <c r="HKX35" s="497"/>
      <c r="HKY35" s="497"/>
      <c r="HKZ35" s="497"/>
      <c r="HLA35" s="497"/>
      <c r="HLB35" s="497"/>
      <c r="HLC35" s="497"/>
      <c r="HLD35" s="497"/>
      <c r="HLE35" s="497"/>
      <c r="HLF35" s="497"/>
      <c r="HLG35" s="497"/>
      <c r="HLH35" s="497"/>
      <c r="HLI35" s="497"/>
      <c r="HLJ35" s="497"/>
      <c r="HLK35" s="497"/>
      <c r="HLL35" s="497"/>
      <c r="HLM35" s="497"/>
      <c r="HLN35" s="497"/>
      <c r="HLO35" s="497"/>
      <c r="HLP35" s="497"/>
      <c r="HLQ35" s="497"/>
      <c r="HLR35" s="497"/>
      <c r="HLS35" s="497"/>
      <c r="HLT35" s="497"/>
      <c r="HLU35" s="497"/>
      <c r="HLV35" s="497"/>
      <c r="HLW35" s="497"/>
      <c r="HLX35" s="497"/>
      <c r="HLY35" s="497"/>
      <c r="HLZ35" s="497"/>
      <c r="HMA35" s="497"/>
      <c r="HMB35" s="497"/>
      <c r="HMC35" s="497"/>
      <c r="HMD35" s="497"/>
      <c r="HME35" s="497"/>
      <c r="HMF35" s="497"/>
      <c r="HMG35" s="497"/>
      <c r="HMH35" s="497"/>
      <c r="HMI35" s="497"/>
      <c r="HMJ35" s="497"/>
      <c r="HMK35" s="497"/>
      <c r="HML35" s="497"/>
      <c r="HMM35" s="497"/>
      <c r="HMN35" s="497"/>
      <c r="HMO35" s="497"/>
      <c r="HMP35" s="497"/>
      <c r="HMQ35" s="497"/>
      <c r="HMR35" s="497"/>
      <c r="HMS35" s="497"/>
      <c r="HMT35" s="497"/>
      <c r="HMU35" s="497"/>
      <c r="HMV35" s="497"/>
      <c r="HMW35" s="497"/>
      <c r="HMX35" s="497"/>
      <c r="HMY35" s="497"/>
      <c r="HMZ35" s="497"/>
      <c r="HNA35" s="497"/>
      <c r="HNB35" s="497"/>
      <c r="HNC35" s="497"/>
      <c r="HND35" s="497"/>
      <c r="HNE35" s="497"/>
      <c r="HNF35" s="497"/>
      <c r="HNG35" s="497"/>
      <c r="HNH35" s="497"/>
      <c r="HNI35" s="497"/>
      <c r="HNJ35" s="497"/>
      <c r="HNK35" s="497"/>
      <c r="HNL35" s="497"/>
      <c r="HNM35" s="497"/>
      <c r="HNN35" s="497"/>
      <c r="HNO35" s="497"/>
      <c r="HNP35" s="497"/>
      <c r="HNQ35" s="497"/>
      <c r="HNR35" s="497"/>
      <c r="HNS35" s="497"/>
      <c r="HNT35" s="497"/>
      <c r="HNU35" s="497"/>
      <c r="HNV35" s="497"/>
      <c r="HNW35" s="497"/>
      <c r="HNX35" s="497"/>
      <c r="HNY35" s="497"/>
      <c r="HNZ35" s="497"/>
      <c r="HOA35" s="497"/>
      <c r="HOB35" s="497"/>
      <c r="HOC35" s="497"/>
      <c r="HOD35" s="497"/>
      <c r="HOE35" s="497"/>
      <c r="HOF35" s="497"/>
      <c r="HOG35" s="497"/>
      <c r="HOH35" s="497"/>
      <c r="HOI35" s="497"/>
      <c r="HOJ35" s="497"/>
      <c r="HOK35" s="497"/>
      <c r="HOL35" s="497"/>
      <c r="HOM35" s="497"/>
      <c r="HON35" s="497"/>
      <c r="HOO35" s="497"/>
      <c r="HOP35" s="497"/>
      <c r="HOQ35" s="497"/>
      <c r="HOR35" s="497"/>
      <c r="HOS35" s="497"/>
      <c r="HOT35" s="497"/>
      <c r="HOU35" s="497"/>
      <c r="HOV35" s="497"/>
      <c r="HOW35" s="497"/>
      <c r="HOX35" s="497"/>
      <c r="HOY35" s="497"/>
      <c r="HOZ35" s="497"/>
      <c r="HPA35" s="497"/>
      <c r="HPB35" s="497"/>
      <c r="HPC35" s="497"/>
      <c r="HPD35" s="497"/>
      <c r="HPE35" s="497"/>
      <c r="HPF35" s="497"/>
      <c r="HPG35" s="497"/>
      <c r="HPH35" s="497"/>
      <c r="HPI35" s="497"/>
      <c r="HPJ35" s="497"/>
      <c r="HPK35" s="497"/>
      <c r="HPL35" s="497"/>
      <c r="HPM35" s="497"/>
      <c r="HPN35" s="497"/>
      <c r="HPO35" s="497"/>
      <c r="HPP35" s="497"/>
      <c r="HPQ35" s="497"/>
      <c r="HPR35" s="497"/>
      <c r="HPS35" s="497"/>
      <c r="HPT35" s="497"/>
      <c r="HPU35" s="497"/>
      <c r="HPV35" s="497"/>
      <c r="HPW35" s="497"/>
      <c r="HPX35" s="497"/>
      <c r="HPY35" s="497"/>
      <c r="HPZ35" s="497"/>
      <c r="HQA35" s="497"/>
      <c r="HQB35" s="497"/>
      <c r="HQC35" s="497"/>
      <c r="HQD35" s="497"/>
      <c r="HQE35" s="497"/>
      <c r="HQF35" s="497"/>
      <c r="HQG35" s="497"/>
      <c r="HQH35" s="497"/>
      <c r="HQI35" s="497"/>
      <c r="HQJ35" s="497"/>
      <c r="HQK35" s="497"/>
      <c r="HQL35" s="497"/>
      <c r="HQM35" s="497"/>
      <c r="HQN35" s="497"/>
      <c r="HQO35" s="497"/>
      <c r="HQP35" s="497"/>
      <c r="HQQ35" s="497"/>
      <c r="HQR35" s="497"/>
      <c r="HQS35" s="497"/>
      <c r="HQT35" s="497"/>
      <c r="HQU35" s="497"/>
      <c r="HQV35" s="497"/>
      <c r="HQW35" s="497"/>
      <c r="HQX35" s="497"/>
      <c r="HQY35" s="497"/>
      <c r="HQZ35" s="497"/>
      <c r="HRA35" s="497"/>
      <c r="HRB35" s="497"/>
      <c r="HRC35" s="497"/>
      <c r="HRD35" s="497"/>
      <c r="HRE35" s="497"/>
      <c r="HRF35" s="497"/>
      <c r="HRG35" s="497"/>
      <c r="HRH35" s="497"/>
      <c r="HRI35" s="497"/>
      <c r="HRJ35" s="497"/>
      <c r="HRK35" s="497"/>
      <c r="HRL35" s="497"/>
      <c r="HRM35" s="497"/>
      <c r="HRN35" s="497"/>
      <c r="HRO35" s="497"/>
      <c r="HRP35" s="497"/>
      <c r="HRQ35" s="497"/>
      <c r="HRR35" s="497"/>
      <c r="HRS35" s="497"/>
      <c r="HRT35" s="497"/>
      <c r="HRU35" s="497"/>
      <c r="HRV35" s="497"/>
      <c r="HRW35" s="497"/>
      <c r="HRX35" s="497"/>
      <c r="HRY35" s="497"/>
      <c r="HRZ35" s="497"/>
      <c r="HSA35" s="497"/>
      <c r="HSB35" s="497"/>
      <c r="HSC35" s="497"/>
      <c r="HSD35" s="497"/>
      <c r="HSE35" s="497"/>
      <c r="HSF35" s="497"/>
      <c r="HSG35" s="497"/>
      <c r="HSH35" s="497"/>
      <c r="HSI35" s="497"/>
      <c r="HSJ35" s="497"/>
      <c r="HSK35" s="497"/>
      <c r="HSL35" s="497"/>
      <c r="HSM35" s="497"/>
      <c r="HSN35" s="497"/>
      <c r="HSO35" s="497"/>
      <c r="HSP35" s="497"/>
      <c r="HSQ35" s="497"/>
      <c r="HSR35" s="497"/>
      <c r="HSS35" s="497"/>
      <c r="HST35" s="497"/>
      <c r="HSU35" s="497"/>
      <c r="HSV35" s="497"/>
      <c r="HSW35" s="497"/>
      <c r="HSX35" s="497"/>
      <c r="HSY35" s="497"/>
      <c r="HSZ35" s="497"/>
      <c r="HTA35" s="497"/>
      <c r="HTB35" s="497"/>
      <c r="HTC35" s="497"/>
      <c r="HTD35" s="497"/>
      <c r="HTE35" s="497"/>
      <c r="HTF35" s="497"/>
      <c r="HTG35" s="497"/>
      <c r="HTH35" s="497"/>
      <c r="HTI35" s="497"/>
      <c r="HTJ35" s="497"/>
      <c r="HTK35" s="497"/>
      <c r="HTL35" s="497"/>
      <c r="HTM35" s="497"/>
      <c r="HTN35" s="497"/>
      <c r="HTO35" s="497"/>
      <c r="HTP35" s="497"/>
      <c r="HTQ35" s="497"/>
      <c r="HTR35" s="497"/>
      <c r="HTS35" s="497"/>
      <c r="HTT35" s="497"/>
      <c r="HTU35" s="497"/>
      <c r="HTV35" s="497"/>
      <c r="HTW35" s="497"/>
      <c r="HTX35" s="497"/>
      <c r="HTY35" s="497"/>
      <c r="HTZ35" s="497"/>
      <c r="HUA35" s="497"/>
      <c r="HUB35" s="497"/>
      <c r="HUC35" s="497"/>
      <c r="HUD35" s="497"/>
      <c r="HUE35" s="497"/>
      <c r="HUF35" s="497"/>
      <c r="HUG35" s="497"/>
      <c r="HUH35" s="497"/>
      <c r="HUI35" s="497"/>
      <c r="HUJ35" s="497"/>
      <c r="HUK35" s="497"/>
      <c r="HUL35" s="497"/>
      <c r="HUM35" s="497"/>
      <c r="HUN35" s="497"/>
      <c r="HUO35" s="497"/>
      <c r="HUP35" s="497"/>
      <c r="HUQ35" s="497"/>
      <c r="HUR35" s="497"/>
      <c r="HUS35" s="497"/>
      <c r="HUT35" s="497"/>
      <c r="HUU35" s="497"/>
      <c r="HUV35" s="497"/>
      <c r="HUW35" s="497"/>
      <c r="HUX35" s="497"/>
      <c r="HUY35" s="497"/>
      <c r="HUZ35" s="497"/>
      <c r="HVA35" s="497"/>
      <c r="HVB35" s="497"/>
      <c r="HVC35" s="497"/>
      <c r="HVD35" s="497"/>
      <c r="HVE35" s="497"/>
      <c r="HVF35" s="497"/>
      <c r="HVG35" s="497"/>
      <c r="HVH35" s="497"/>
      <c r="HVI35" s="497"/>
      <c r="HVJ35" s="497"/>
      <c r="HVK35" s="497"/>
      <c r="HVL35" s="497"/>
      <c r="HVM35" s="497"/>
      <c r="HVN35" s="497"/>
      <c r="HVO35" s="497"/>
      <c r="HVP35" s="497"/>
      <c r="HVQ35" s="497"/>
      <c r="HVR35" s="497"/>
      <c r="HVS35" s="497"/>
      <c r="HVT35" s="497"/>
      <c r="HVU35" s="497"/>
      <c r="HVV35" s="497"/>
      <c r="HVW35" s="497"/>
      <c r="HVX35" s="497"/>
      <c r="HVY35" s="497"/>
      <c r="HVZ35" s="497"/>
      <c r="HWA35" s="497"/>
      <c r="HWB35" s="497"/>
      <c r="HWC35" s="497"/>
      <c r="HWD35" s="497"/>
      <c r="HWE35" s="497"/>
      <c r="HWF35" s="497"/>
      <c r="HWG35" s="497"/>
      <c r="HWH35" s="497"/>
      <c r="HWI35" s="497"/>
      <c r="HWJ35" s="497"/>
      <c r="HWK35" s="497"/>
      <c r="HWL35" s="497"/>
      <c r="HWM35" s="497"/>
      <c r="HWN35" s="497"/>
      <c r="HWO35" s="497"/>
      <c r="HWP35" s="497"/>
      <c r="HWQ35" s="497"/>
      <c r="HWR35" s="497"/>
      <c r="HWS35" s="497"/>
      <c r="HWT35" s="497"/>
      <c r="HWU35" s="497"/>
      <c r="HWV35" s="497"/>
      <c r="HWW35" s="497"/>
      <c r="HWX35" s="497"/>
      <c r="HWY35" s="497"/>
      <c r="HWZ35" s="497"/>
      <c r="HXA35" s="497"/>
      <c r="HXB35" s="497"/>
      <c r="HXC35" s="497"/>
      <c r="HXD35" s="497"/>
      <c r="HXE35" s="497"/>
      <c r="HXF35" s="497"/>
      <c r="HXG35" s="497"/>
      <c r="HXH35" s="497"/>
      <c r="HXI35" s="497"/>
      <c r="HXJ35" s="497"/>
      <c r="HXK35" s="497"/>
      <c r="HXL35" s="497"/>
      <c r="HXM35" s="497"/>
      <c r="HXN35" s="497"/>
      <c r="HXO35" s="497"/>
      <c r="HXP35" s="497"/>
      <c r="HXQ35" s="497"/>
      <c r="HXR35" s="497"/>
      <c r="HXS35" s="497"/>
      <c r="HXT35" s="497"/>
      <c r="HXU35" s="497"/>
      <c r="HXV35" s="497"/>
      <c r="HXW35" s="497"/>
      <c r="HXX35" s="497"/>
      <c r="HXY35" s="497"/>
      <c r="HXZ35" s="497"/>
      <c r="HYA35" s="497"/>
      <c r="HYB35" s="497"/>
      <c r="HYC35" s="497"/>
      <c r="HYD35" s="497"/>
      <c r="HYE35" s="497"/>
      <c r="HYF35" s="497"/>
      <c r="HYG35" s="497"/>
      <c r="HYH35" s="497"/>
      <c r="HYI35" s="497"/>
      <c r="HYJ35" s="497"/>
      <c r="HYK35" s="497"/>
      <c r="HYL35" s="497"/>
      <c r="HYM35" s="497"/>
      <c r="HYN35" s="497"/>
      <c r="HYO35" s="497"/>
      <c r="HYP35" s="497"/>
      <c r="HYQ35" s="497"/>
      <c r="HYR35" s="497"/>
      <c r="HYS35" s="497"/>
      <c r="HYT35" s="497"/>
      <c r="HYU35" s="497"/>
      <c r="HYV35" s="497"/>
      <c r="HYW35" s="497"/>
      <c r="HYX35" s="497"/>
      <c r="HYY35" s="497"/>
      <c r="HYZ35" s="497"/>
      <c r="HZA35" s="497"/>
      <c r="HZB35" s="497"/>
      <c r="HZC35" s="497"/>
      <c r="HZD35" s="497"/>
      <c r="HZE35" s="497"/>
      <c r="HZF35" s="497"/>
      <c r="HZG35" s="497"/>
      <c r="HZH35" s="497"/>
      <c r="HZI35" s="497"/>
      <c r="HZJ35" s="497"/>
      <c r="HZK35" s="497"/>
      <c r="HZL35" s="497"/>
      <c r="HZM35" s="497"/>
      <c r="HZN35" s="497"/>
      <c r="HZO35" s="497"/>
      <c r="HZP35" s="497"/>
      <c r="HZQ35" s="497"/>
      <c r="HZR35" s="497"/>
      <c r="HZS35" s="497"/>
      <c r="HZT35" s="497"/>
      <c r="HZU35" s="497"/>
      <c r="HZV35" s="497"/>
      <c r="HZW35" s="497"/>
      <c r="HZX35" s="497"/>
      <c r="HZY35" s="497"/>
      <c r="HZZ35" s="497"/>
      <c r="IAA35" s="497"/>
      <c r="IAB35" s="497"/>
      <c r="IAC35" s="497"/>
      <c r="IAD35" s="497"/>
      <c r="IAE35" s="497"/>
      <c r="IAF35" s="497"/>
      <c r="IAG35" s="497"/>
      <c r="IAH35" s="497"/>
      <c r="IAI35" s="497"/>
      <c r="IAJ35" s="497"/>
      <c r="IAK35" s="497"/>
      <c r="IAL35" s="497"/>
      <c r="IAM35" s="497"/>
      <c r="IAN35" s="497"/>
      <c r="IAO35" s="497"/>
      <c r="IAP35" s="497"/>
      <c r="IAQ35" s="497"/>
      <c r="IAR35" s="497"/>
      <c r="IAS35" s="497"/>
      <c r="IAT35" s="497"/>
      <c r="IAU35" s="497"/>
      <c r="IAV35" s="497"/>
      <c r="IAW35" s="497"/>
      <c r="IAX35" s="497"/>
      <c r="IAY35" s="497"/>
      <c r="IAZ35" s="497"/>
      <c r="IBA35" s="497"/>
      <c r="IBB35" s="497"/>
      <c r="IBC35" s="497"/>
      <c r="IBD35" s="497"/>
      <c r="IBE35" s="497"/>
      <c r="IBF35" s="497"/>
      <c r="IBG35" s="497"/>
      <c r="IBH35" s="497"/>
      <c r="IBI35" s="497"/>
      <c r="IBJ35" s="497"/>
      <c r="IBK35" s="497"/>
      <c r="IBL35" s="497"/>
      <c r="IBM35" s="497"/>
      <c r="IBN35" s="497"/>
      <c r="IBO35" s="497"/>
      <c r="IBP35" s="497"/>
      <c r="IBQ35" s="497"/>
      <c r="IBR35" s="497"/>
      <c r="IBS35" s="497"/>
      <c r="IBT35" s="497"/>
      <c r="IBU35" s="497"/>
      <c r="IBV35" s="497"/>
      <c r="IBW35" s="497"/>
      <c r="IBX35" s="497"/>
      <c r="IBY35" s="497"/>
      <c r="IBZ35" s="497"/>
      <c r="ICA35" s="497"/>
      <c r="ICB35" s="497"/>
      <c r="ICC35" s="497"/>
      <c r="ICD35" s="497"/>
      <c r="ICE35" s="497"/>
      <c r="ICF35" s="497"/>
      <c r="ICG35" s="497"/>
      <c r="ICH35" s="497"/>
      <c r="ICI35" s="497"/>
      <c r="ICJ35" s="497"/>
      <c r="ICK35" s="497"/>
      <c r="ICL35" s="497"/>
      <c r="ICM35" s="497"/>
      <c r="ICN35" s="497"/>
      <c r="ICO35" s="497"/>
      <c r="ICP35" s="497"/>
      <c r="ICQ35" s="497"/>
      <c r="ICR35" s="497"/>
      <c r="ICS35" s="497"/>
      <c r="ICT35" s="497"/>
      <c r="ICU35" s="497"/>
      <c r="ICV35" s="497"/>
      <c r="ICW35" s="497"/>
      <c r="ICX35" s="497"/>
      <c r="ICY35" s="497"/>
      <c r="ICZ35" s="497"/>
      <c r="IDA35" s="497"/>
      <c r="IDB35" s="497"/>
      <c r="IDC35" s="497"/>
      <c r="IDD35" s="497"/>
      <c r="IDE35" s="497"/>
      <c r="IDF35" s="497"/>
      <c r="IDG35" s="497"/>
      <c r="IDH35" s="497"/>
      <c r="IDI35" s="497"/>
      <c r="IDJ35" s="497"/>
      <c r="IDK35" s="497"/>
      <c r="IDL35" s="497"/>
      <c r="IDM35" s="497"/>
      <c r="IDN35" s="497"/>
      <c r="IDO35" s="497"/>
      <c r="IDP35" s="497"/>
      <c r="IDQ35" s="497"/>
      <c r="IDR35" s="497"/>
      <c r="IDS35" s="497"/>
      <c r="IDT35" s="497"/>
      <c r="IDU35" s="497"/>
      <c r="IDV35" s="497"/>
      <c r="IDW35" s="497"/>
      <c r="IDX35" s="497"/>
      <c r="IDY35" s="497"/>
      <c r="IDZ35" s="497"/>
      <c r="IEA35" s="497"/>
      <c r="IEB35" s="497"/>
      <c r="IEC35" s="497"/>
      <c r="IED35" s="497"/>
      <c r="IEE35" s="497"/>
      <c r="IEF35" s="497"/>
      <c r="IEG35" s="497"/>
      <c r="IEH35" s="497"/>
      <c r="IEI35" s="497"/>
      <c r="IEJ35" s="497"/>
      <c r="IEK35" s="497"/>
      <c r="IEL35" s="497"/>
      <c r="IEM35" s="497"/>
      <c r="IEN35" s="497"/>
      <c r="IEO35" s="497"/>
      <c r="IEP35" s="497"/>
      <c r="IEQ35" s="497"/>
      <c r="IER35" s="497"/>
      <c r="IES35" s="497"/>
      <c r="IET35" s="497"/>
      <c r="IEU35" s="497"/>
      <c r="IEV35" s="497"/>
      <c r="IEW35" s="497"/>
      <c r="IEX35" s="497"/>
      <c r="IEY35" s="497"/>
      <c r="IEZ35" s="497"/>
      <c r="IFA35" s="497"/>
      <c r="IFB35" s="497"/>
      <c r="IFC35" s="497"/>
      <c r="IFD35" s="497"/>
      <c r="IFE35" s="497"/>
      <c r="IFF35" s="497"/>
      <c r="IFG35" s="497"/>
      <c r="IFH35" s="497"/>
      <c r="IFI35" s="497"/>
      <c r="IFJ35" s="497"/>
      <c r="IFK35" s="497"/>
      <c r="IFL35" s="497"/>
      <c r="IFM35" s="497"/>
      <c r="IFN35" s="497"/>
      <c r="IFO35" s="497"/>
      <c r="IFP35" s="497"/>
      <c r="IFQ35" s="497"/>
      <c r="IFR35" s="497"/>
      <c r="IFS35" s="497"/>
      <c r="IFT35" s="497"/>
      <c r="IFU35" s="497"/>
      <c r="IFV35" s="497"/>
      <c r="IFW35" s="497"/>
      <c r="IFX35" s="497"/>
      <c r="IFY35" s="497"/>
      <c r="IFZ35" s="497"/>
      <c r="IGA35" s="497"/>
      <c r="IGB35" s="497"/>
      <c r="IGC35" s="497"/>
      <c r="IGD35" s="497"/>
      <c r="IGE35" s="497"/>
      <c r="IGF35" s="497"/>
      <c r="IGG35" s="497"/>
      <c r="IGH35" s="497"/>
      <c r="IGI35" s="497"/>
      <c r="IGJ35" s="497"/>
      <c r="IGK35" s="497"/>
      <c r="IGL35" s="497"/>
      <c r="IGM35" s="497"/>
      <c r="IGN35" s="497"/>
      <c r="IGO35" s="497"/>
      <c r="IGP35" s="497"/>
      <c r="IGQ35" s="497"/>
      <c r="IGR35" s="497"/>
      <c r="IGS35" s="497"/>
      <c r="IGT35" s="497"/>
      <c r="IGU35" s="497"/>
      <c r="IGV35" s="497"/>
      <c r="IGW35" s="497"/>
      <c r="IGX35" s="497"/>
      <c r="IGY35" s="497"/>
      <c r="IGZ35" s="497"/>
      <c r="IHA35" s="497"/>
      <c r="IHB35" s="497"/>
      <c r="IHC35" s="497"/>
      <c r="IHD35" s="497"/>
      <c r="IHE35" s="497"/>
      <c r="IHF35" s="497"/>
      <c r="IHG35" s="497"/>
      <c r="IHH35" s="497"/>
      <c r="IHI35" s="497"/>
      <c r="IHJ35" s="497"/>
      <c r="IHK35" s="497"/>
      <c r="IHL35" s="497"/>
      <c r="IHM35" s="497"/>
      <c r="IHN35" s="497"/>
      <c r="IHO35" s="497"/>
      <c r="IHP35" s="497"/>
      <c r="IHQ35" s="497"/>
      <c r="IHR35" s="497"/>
      <c r="IHS35" s="497"/>
      <c r="IHT35" s="497"/>
      <c r="IHU35" s="497"/>
      <c r="IHV35" s="497"/>
      <c r="IHW35" s="497"/>
      <c r="IHX35" s="497"/>
      <c r="IHY35" s="497"/>
      <c r="IHZ35" s="497"/>
      <c r="IIA35" s="497"/>
      <c r="IIB35" s="497"/>
      <c r="IIC35" s="497"/>
      <c r="IID35" s="497"/>
      <c r="IIE35" s="497"/>
      <c r="IIF35" s="497"/>
      <c r="IIG35" s="497"/>
      <c r="IIH35" s="497"/>
      <c r="III35" s="497"/>
      <c r="IIJ35" s="497"/>
      <c r="IIK35" s="497"/>
      <c r="IIL35" s="497"/>
      <c r="IIM35" s="497"/>
      <c r="IIN35" s="497"/>
      <c r="IIO35" s="497"/>
      <c r="IIP35" s="497"/>
      <c r="IIQ35" s="497"/>
      <c r="IIR35" s="497"/>
      <c r="IIS35" s="497"/>
      <c r="IIT35" s="497"/>
      <c r="IIU35" s="497"/>
      <c r="IIV35" s="497"/>
      <c r="IIW35" s="497"/>
      <c r="IIX35" s="497"/>
      <c r="IIY35" s="497"/>
      <c r="IIZ35" s="497"/>
      <c r="IJA35" s="497"/>
      <c r="IJB35" s="497"/>
      <c r="IJC35" s="497"/>
      <c r="IJD35" s="497"/>
      <c r="IJE35" s="497"/>
      <c r="IJF35" s="497"/>
      <c r="IJG35" s="497"/>
      <c r="IJH35" s="497"/>
      <c r="IJI35" s="497"/>
      <c r="IJJ35" s="497"/>
      <c r="IJK35" s="497"/>
      <c r="IJL35" s="497"/>
      <c r="IJM35" s="497"/>
      <c r="IJN35" s="497"/>
      <c r="IJO35" s="497"/>
      <c r="IJP35" s="497"/>
      <c r="IJQ35" s="497"/>
      <c r="IJR35" s="497"/>
      <c r="IJS35" s="497"/>
      <c r="IJT35" s="497"/>
      <c r="IJU35" s="497"/>
      <c r="IJV35" s="497"/>
      <c r="IJW35" s="497"/>
      <c r="IJX35" s="497"/>
      <c r="IJY35" s="497"/>
      <c r="IJZ35" s="497"/>
      <c r="IKA35" s="497"/>
      <c r="IKB35" s="497"/>
      <c r="IKC35" s="497"/>
      <c r="IKD35" s="497"/>
      <c r="IKE35" s="497"/>
      <c r="IKF35" s="497"/>
      <c r="IKG35" s="497"/>
      <c r="IKH35" s="497"/>
      <c r="IKI35" s="497"/>
      <c r="IKJ35" s="497"/>
      <c r="IKK35" s="497"/>
      <c r="IKL35" s="497"/>
      <c r="IKM35" s="497"/>
      <c r="IKN35" s="497"/>
      <c r="IKO35" s="497"/>
      <c r="IKP35" s="497"/>
      <c r="IKQ35" s="497"/>
      <c r="IKR35" s="497"/>
      <c r="IKS35" s="497"/>
      <c r="IKT35" s="497"/>
      <c r="IKU35" s="497"/>
      <c r="IKV35" s="497"/>
      <c r="IKW35" s="497"/>
      <c r="IKX35" s="497"/>
      <c r="IKY35" s="497"/>
      <c r="IKZ35" s="497"/>
      <c r="ILA35" s="497"/>
      <c r="ILB35" s="497"/>
      <c r="ILC35" s="497"/>
      <c r="ILD35" s="497"/>
      <c r="ILE35" s="497"/>
      <c r="ILF35" s="497"/>
      <c r="ILG35" s="497"/>
      <c r="ILH35" s="497"/>
      <c r="ILI35" s="497"/>
      <c r="ILJ35" s="497"/>
      <c r="ILK35" s="497"/>
      <c r="ILL35" s="497"/>
      <c r="ILM35" s="497"/>
      <c r="ILN35" s="497"/>
      <c r="ILO35" s="497"/>
      <c r="ILP35" s="497"/>
      <c r="ILQ35" s="497"/>
      <c r="ILR35" s="497"/>
      <c r="ILS35" s="497"/>
      <c r="ILT35" s="497"/>
      <c r="ILU35" s="497"/>
      <c r="ILV35" s="497"/>
      <c r="ILW35" s="497"/>
      <c r="ILX35" s="497"/>
      <c r="ILY35" s="497"/>
      <c r="ILZ35" s="497"/>
      <c r="IMA35" s="497"/>
      <c r="IMB35" s="497"/>
      <c r="IMC35" s="497"/>
      <c r="IMD35" s="497"/>
      <c r="IME35" s="497"/>
      <c r="IMF35" s="497"/>
      <c r="IMG35" s="497"/>
      <c r="IMH35" s="497"/>
      <c r="IMI35" s="497"/>
      <c r="IMJ35" s="497"/>
      <c r="IMK35" s="497"/>
      <c r="IML35" s="497"/>
      <c r="IMM35" s="497"/>
      <c r="IMN35" s="497"/>
      <c r="IMO35" s="497"/>
      <c r="IMP35" s="497"/>
      <c r="IMQ35" s="497"/>
      <c r="IMR35" s="497"/>
      <c r="IMS35" s="497"/>
      <c r="IMT35" s="497"/>
      <c r="IMU35" s="497"/>
      <c r="IMV35" s="497"/>
      <c r="IMW35" s="497"/>
      <c r="IMX35" s="497"/>
      <c r="IMY35" s="497"/>
      <c r="IMZ35" s="497"/>
      <c r="INA35" s="497"/>
      <c r="INB35" s="497"/>
      <c r="INC35" s="497"/>
      <c r="IND35" s="497"/>
      <c r="INE35" s="497"/>
      <c r="INF35" s="497"/>
      <c r="ING35" s="497"/>
      <c r="INH35" s="497"/>
      <c r="INI35" s="497"/>
      <c r="INJ35" s="497"/>
      <c r="INK35" s="497"/>
      <c r="INL35" s="497"/>
      <c r="INM35" s="497"/>
      <c r="INN35" s="497"/>
      <c r="INO35" s="497"/>
      <c r="INP35" s="497"/>
      <c r="INQ35" s="497"/>
      <c r="INR35" s="497"/>
      <c r="INS35" s="497"/>
      <c r="INT35" s="497"/>
      <c r="INU35" s="497"/>
      <c r="INV35" s="497"/>
      <c r="INW35" s="497"/>
      <c r="INX35" s="497"/>
      <c r="INY35" s="497"/>
      <c r="INZ35" s="497"/>
      <c r="IOA35" s="497"/>
      <c r="IOB35" s="497"/>
      <c r="IOC35" s="497"/>
      <c r="IOD35" s="497"/>
      <c r="IOE35" s="497"/>
      <c r="IOF35" s="497"/>
      <c r="IOG35" s="497"/>
      <c r="IOH35" s="497"/>
      <c r="IOI35" s="497"/>
      <c r="IOJ35" s="497"/>
      <c r="IOK35" s="497"/>
      <c r="IOL35" s="497"/>
      <c r="IOM35" s="497"/>
      <c r="ION35" s="497"/>
      <c r="IOO35" s="497"/>
      <c r="IOP35" s="497"/>
      <c r="IOQ35" s="497"/>
      <c r="IOR35" s="497"/>
      <c r="IOS35" s="497"/>
      <c r="IOT35" s="497"/>
      <c r="IOU35" s="497"/>
      <c r="IOV35" s="497"/>
      <c r="IOW35" s="497"/>
      <c r="IOX35" s="497"/>
      <c r="IOY35" s="497"/>
      <c r="IOZ35" s="497"/>
      <c r="IPA35" s="497"/>
      <c r="IPB35" s="497"/>
      <c r="IPC35" s="497"/>
      <c r="IPD35" s="497"/>
      <c r="IPE35" s="497"/>
      <c r="IPF35" s="497"/>
      <c r="IPG35" s="497"/>
      <c r="IPH35" s="497"/>
      <c r="IPI35" s="497"/>
      <c r="IPJ35" s="497"/>
      <c r="IPK35" s="497"/>
      <c r="IPL35" s="497"/>
      <c r="IPM35" s="497"/>
      <c r="IPN35" s="497"/>
      <c r="IPO35" s="497"/>
      <c r="IPP35" s="497"/>
      <c r="IPQ35" s="497"/>
      <c r="IPR35" s="497"/>
      <c r="IPS35" s="497"/>
      <c r="IPT35" s="497"/>
      <c r="IPU35" s="497"/>
      <c r="IPV35" s="497"/>
      <c r="IPW35" s="497"/>
      <c r="IPX35" s="497"/>
      <c r="IPY35" s="497"/>
      <c r="IPZ35" s="497"/>
      <c r="IQA35" s="497"/>
      <c r="IQB35" s="497"/>
      <c r="IQC35" s="497"/>
      <c r="IQD35" s="497"/>
      <c r="IQE35" s="497"/>
      <c r="IQF35" s="497"/>
      <c r="IQG35" s="497"/>
      <c r="IQH35" s="497"/>
      <c r="IQI35" s="497"/>
      <c r="IQJ35" s="497"/>
      <c r="IQK35" s="497"/>
      <c r="IQL35" s="497"/>
      <c r="IQM35" s="497"/>
      <c r="IQN35" s="497"/>
      <c r="IQO35" s="497"/>
      <c r="IQP35" s="497"/>
      <c r="IQQ35" s="497"/>
      <c r="IQR35" s="497"/>
      <c r="IQS35" s="497"/>
      <c r="IQT35" s="497"/>
      <c r="IQU35" s="497"/>
      <c r="IQV35" s="497"/>
      <c r="IQW35" s="497"/>
      <c r="IQX35" s="497"/>
      <c r="IQY35" s="497"/>
      <c r="IQZ35" s="497"/>
      <c r="IRA35" s="497"/>
      <c r="IRB35" s="497"/>
      <c r="IRC35" s="497"/>
      <c r="IRD35" s="497"/>
      <c r="IRE35" s="497"/>
      <c r="IRF35" s="497"/>
      <c r="IRG35" s="497"/>
      <c r="IRH35" s="497"/>
      <c r="IRI35" s="497"/>
      <c r="IRJ35" s="497"/>
      <c r="IRK35" s="497"/>
      <c r="IRL35" s="497"/>
      <c r="IRM35" s="497"/>
      <c r="IRN35" s="497"/>
      <c r="IRO35" s="497"/>
      <c r="IRP35" s="497"/>
      <c r="IRQ35" s="497"/>
      <c r="IRR35" s="497"/>
      <c r="IRS35" s="497"/>
      <c r="IRT35" s="497"/>
      <c r="IRU35" s="497"/>
      <c r="IRV35" s="497"/>
      <c r="IRW35" s="497"/>
      <c r="IRX35" s="497"/>
      <c r="IRY35" s="497"/>
      <c r="IRZ35" s="497"/>
      <c r="ISA35" s="497"/>
      <c r="ISB35" s="497"/>
      <c r="ISC35" s="497"/>
      <c r="ISD35" s="497"/>
      <c r="ISE35" s="497"/>
      <c r="ISF35" s="497"/>
      <c r="ISG35" s="497"/>
      <c r="ISH35" s="497"/>
      <c r="ISI35" s="497"/>
      <c r="ISJ35" s="497"/>
      <c r="ISK35" s="497"/>
      <c r="ISL35" s="497"/>
      <c r="ISM35" s="497"/>
      <c r="ISN35" s="497"/>
      <c r="ISO35" s="497"/>
      <c r="ISP35" s="497"/>
      <c r="ISQ35" s="497"/>
      <c r="ISR35" s="497"/>
      <c r="ISS35" s="497"/>
      <c r="IST35" s="497"/>
      <c r="ISU35" s="497"/>
      <c r="ISV35" s="497"/>
      <c r="ISW35" s="497"/>
      <c r="ISX35" s="497"/>
      <c r="ISY35" s="497"/>
      <c r="ISZ35" s="497"/>
      <c r="ITA35" s="497"/>
      <c r="ITB35" s="497"/>
      <c r="ITC35" s="497"/>
      <c r="ITD35" s="497"/>
      <c r="ITE35" s="497"/>
      <c r="ITF35" s="497"/>
      <c r="ITG35" s="497"/>
      <c r="ITH35" s="497"/>
      <c r="ITI35" s="497"/>
      <c r="ITJ35" s="497"/>
      <c r="ITK35" s="497"/>
      <c r="ITL35" s="497"/>
      <c r="ITM35" s="497"/>
      <c r="ITN35" s="497"/>
      <c r="ITO35" s="497"/>
      <c r="ITP35" s="497"/>
      <c r="ITQ35" s="497"/>
      <c r="ITR35" s="497"/>
      <c r="ITS35" s="497"/>
      <c r="ITT35" s="497"/>
      <c r="ITU35" s="497"/>
      <c r="ITV35" s="497"/>
      <c r="ITW35" s="497"/>
      <c r="ITX35" s="497"/>
      <c r="ITY35" s="497"/>
      <c r="ITZ35" s="497"/>
      <c r="IUA35" s="497"/>
      <c r="IUB35" s="497"/>
      <c r="IUC35" s="497"/>
      <c r="IUD35" s="497"/>
      <c r="IUE35" s="497"/>
      <c r="IUF35" s="497"/>
      <c r="IUG35" s="497"/>
      <c r="IUH35" s="497"/>
      <c r="IUI35" s="497"/>
      <c r="IUJ35" s="497"/>
      <c r="IUK35" s="497"/>
      <c r="IUL35" s="497"/>
      <c r="IUM35" s="497"/>
      <c r="IUN35" s="497"/>
      <c r="IUO35" s="497"/>
      <c r="IUP35" s="497"/>
      <c r="IUQ35" s="497"/>
      <c r="IUR35" s="497"/>
      <c r="IUS35" s="497"/>
      <c r="IUT35" s="497"/>
      <c r="IUU35" s="497"/>
      <c r="IUV35" s="497"/>
      <c r="IUW35" s="497"/>
      <c r="IUX35" s="497"/>
      <c r="IUY35" s="497"/>
      <c r="IUZ35" s="497"/>
      <c r="IVA35" s="497"/>
      <c r="IVB35" s="497"/>
      <c r="IVC35" s="497"/>
      <c r="IVD35" s="497"/>
      <c r="IVE35" s="497"/>
      <c r="IVF35" s="497"/>
      <c r="IVG35" s="497"/>
      <c r="IVH35" s="497"/>
      <c r="IVI35" s="497"/>
      <c r="IVJ35" s="497"/>
      <c r="IVK35" s="497"/>
      <c r="IVL35" s="497"/>
      <c r="IVM35" s="497"/>
      <c r="IVN35" s="497"/>
      <c r="IVO35" s="497"/>
      <c r="IVP35" s="497"/>
      <c r="IVQ35" s="497"/>
      <c r="IVR35" s="497"/>
      <c r="IVS35" s="497"/>
      <c r="IVT35" s="497"/>
      <c r="IVU35" s="497"/>
      <c r="IVV35" s="497"/>
      <c r="IVW35" s="497"/>
      <c r="IVX35" s="497"/>
      <c r="IVY35" s="497"/>
      <c r="IVZ35" s="497"/>
      <c r="IWA35" s="497"/>
      <c r="IWB35" s="497"/>
      <c r="IWC35" s="497"/>
      <c r="IWD35" s="497"/>
      <c r="IWE35" s="497"/>
      <c r="IWF35" s="497"/>
      <c r="IWG35" s="497"/>
      <c r="IWH35" s="497"/>
      <c r="IWI35" s="497"/>
      <c r="IWJ35" s="497"/>
      <c r="IWK35" s="497"/>
      <c r="IWL35" s="497"/>
      <c r="IWM35" s="497"/>
      <c r="IWN35" s="497"/>
      <c r="IWO35" s="497"/>
      <c r="IWP35" s="497"/>
      <c r="IWQ35" s="497"/>
      <c r="IWR35" s="497"/>
      <c r="IWS35" s="497"/>
      <c r="IWT35" s="497"/>
      <c r="IWU35" s="497"/>
      <c r="IWV35" s="497"/>
      <c r="IWW35" s="497"/>
      <c r="IWX35" s="497"/>
      <c r="IWY35" s="497"/>
      <c r="IWZ35" s="497"/>
      <c r="IXA35" s="497"/>
      <c r="IXB35" s="497"/>
      <c r="IXC35" s="497"/>
      <c r="IXD35" s="497"/>
      <c r="IXE35" s="497"/>
      <c r="IXF35" s="497"/>
      <c r="IXG35" s="497"/>
      <c r="IXH35" s="497"/>
      <c r="IXI35" s="497"/>
      <c r="IXJ35" s="497"/>
      <c r="IXK35" s="497"/>
      <c r="IXL35" s="497"/>
      <c r="IXM35" s="497"/>
      <c r="IXN35" s="497"/>
      <c r="IXO35" s="497"/>
      <c r="IXP35" s="497"/>
      <c r="IXQ35" s="497"/>
      <c r="IXR35" s="497"/>
      <c r="IXS35" s="497"/>
      <c r="IXT35" s="497"/>
      <c r="IXU35" s="497"/>
      <c r="IXV35" s="497"/>
      <c r="IXW35" s="497"/>
      <c r="IXX35" s="497"/>
      <c r="IXY35" s="497"/>
      <c r="IXZ35" s="497"/>
      <c r="IYA35" s="497"/>
      <c r="IYB35" s="497"/>
      <c r="IYC35" s="497"/>
      <c r="IYD35" s="497"/>
      <c r="IYE35" s="497"/>
      <c r="IYF35" s="497"/>
      <c r="IYG35" s="497"/>
      <c r="IYH35" s="497"/>
      <c r="IYI35" s="497"/>
      <c r="IYJ35" s="497"/>
      <c r="IYK35" s="497"/>
      <c r="IYL35" s="497"/>
      <c r="IYM35" s="497"/>
      <c r="IYN35" s="497"/>
      <c r="IYO35" s="497"/>
      <c r="IYP35" s="497"/>
      <c r="IYQ35" s="497"/>
      <c r="IYR35" s="497"/>
      <c r="IYS35" s="497"/>
      <c r="IYT35" s="497"/>
      <c r="IYU35" s="497"/>
      <c r="IYV35" s="497"/>
      <c r="IYW35" s="497"/>
      <c r="IYX35" s="497"/>
      <c r="IYY35" s="497"/>
      <c r="IYZ35" s="497"/>
      <c r="IZA35" s="497"/>
      <c r="IZB35" s="497"/>
      <c r="IZC35" s="497"/>
      <c r="IZD35" s="497"/>
      <c r="IZE35" s="497"/>
      <c r="IZF35" s="497"/>
      <c r="IZG35" s="497"/>
      <c r="IZH35" s="497"/>
      <c r="IZI35" s="497"/>
      <c r="IZJ35" s="497"/>
      <c r="IZK35" s="497"/>
      <c r="IZL35" s="497"/>
      <c r="IZM35" s="497"/>
      <c r="IZN35" s="497"/>
      <c r="IZO35" s="497"/>
      <c r="IZP35" s="497"/>
      <c r="IZQ35" s="497"/>
      <c r="IZR35" s="497"/>
      <c r="IZS35" s="497"/>
      <c r="IZT35" s="497"/>
      <c r="IZU35" s="497"/>
      <c r="IZV35" s="497"/>
      <c r="IZW35" s="497"/>
      <c r="IZX35" s="497"/>
      <c r="IZY35" s="497"/>
      <c r="IZZ35" s="497"/>
      <c r="JAA35" s="497"/>
      <c r="JAB35" s="497"/>
      <c r="JAC35" s="497"/>
      <c r="JAD35" s="497"/>
      <c r="JAE35" s="497"/>
      <c r="JAF35" s="497"/>
      <c r="JAG35" s="497"/>
      <c r="JAH35" s="497"/>
      <c r="JAI35" s="497"/>
      <c r="JAJ35" s="497"/>
      <c r="JAK35" s="497"/>
      <c r="JAL35" s="497"/>
      <c r="JAM35" s="497"/>
      <c r="JAN35" s="497"/>
      <c r="JAO35" s="497"/>
      <c r="JAP35" s="497"/>
      <c r="JAQ35" s="497"/>
      <c r="JAR35" s="497"/>
      <c r="JAS35" s="497"/>
      <c r="JAT35" s="497"/>
      <c r="JAU35" s="497"/>
      <c r="JAV35" s="497"/>
      <c r="JAW35" s="497"/>
      <c r="JAX35" s="497"/>
      <c r="JAY35" s="497"/>
      <c r="JAZ35" s="497"/>
      <c r="JBA35" s="497"/>
      <c r="JBB35" s="497"/>
      <c r="JBC35" s="497"/>
      <c r="JBD35" s="497"/>
      <c r="JBE35" s="497"/>
      <c r="JBF35" s="497"/>
      <c r="JBG35" s="497"/>
      <c r="JBH35" s="497"/>
      <c r="JBI35" s="497"/>
      <c r="JBJ35" s="497"/>
      <c r="JBK35" s="497"/>
      <c r="JBL35" s="497"/>
      <c r="JBM35" s="497"/>
      <c r="JBN35" s="497"/>
      <c r="JBO35" s="497"/>
      <c r="JBP35" s="497"/>
      <c r="JBQ35" s="497"/>
      <c r="JBR35" s="497"/>
      <c r="JBS35" s="497"/>
      <c r="JBT35" s="497"/>
      <c r="JBU35" s="497"/>
      <c r="JBV35" s="497"/>
      <c r="JBW35" s="497"/>
      <c r="JBX35" s="497"/>
      <c r="JBY35" s="497"/>
      <c r="JBZ35" s="497"/>
      <c r="JCA35" s="497"/>
      <c r="JCB35" s="497"/>
      <c r="JCC35" s="497"/>
      <c r="JCD35" s="497"/>
      <c r="JCE35" s="497"/>
      <c r="JCF35" s="497"/>
      <c r="JCG35" s="497"/>
      <c r="JCH35" s="497"/>
      <c r="JCI35" s="497"/>
      <c r="JCJ35" s="497"/>
      <c r="JCK35" s="497"/>
      <c r="JCL35" s="497"/>
      <c r="JCM35" s="497"/>
      <c r="JCN35" s="497"/>
      <c r="JCO35" s="497"/>
      <c r="JCP35" s="497"/>
      <c r="JCQ35" s="497"/>
      <c r="JCR35" s="497"/>
      <c r="JCS35" s="497"/>
      <c r="JCT35" s="497"/>
      <c r="JCU35" s="497"/>
      <c r="JCV35" s="497"/>
      <c r="JCW35" s="497"/>
      <c r="JCX35" s="497"/>
      <c r="JCY35" s="497"/>
      <c r="JCZ35" s="497"/>
      <c r="JDA35" s="497"/>
      <c r="JDB35" s="497"/>
      <c r="JDC35" s="497"/>
      <c r="JDD35" s="497"/>
      <c r="JDE35" s="497"/>
      <c r="JDF35" s="497"/>
      <c r="JDG35" s="497"/>
      <c r="JDH35" s="497"/>
      <c r="JDI35" s="497"/>
      <c r="JDJ35" s="497"/>
      <c r="JDK35" s="497"/>
      <c r="JDL35" s="497"/>
      <c r="JDM35" s="497"/>
      <c r="JDN35" s="497"/>
      <c r="JDO35" s="497"/>
      <c r="JDP35" s="497"/>
      <c r="JDQ35" s="497"/>
      <c r="JDR35" s="497"/>
      <c r="JDS35" s="497"/>
      <c r="JDT35" s="497"/>
      <c r="JDU35" s="497"/>
      <c r="JDV35" s="497"/>
      <c r="JDW35" s="497"/>
      <c r="JDX35" s="497"/>
      <c r="JDY35" s="497"/>
      <c r="JDZ35" s="497"/>
      <c r="JEA35" s="497"/>
      <c r="JEB35" s="497"/>
      <c r="JEC35" s="497"/>
      <c r="JED35" s="497"/>
      <c r="JEE35" s="497"/>
      <c r="JEF35" s="497"/>
      <c r="JEG35" s="497"/>
      <c r="JEH35" s="497"/>
      <c r="JEI35" s="497"/>
      <c r="JEJ35" s="497"/>
      <c r="JEK35" s="497"/>
      <c r="JEL35" s="497"/>
      <c r="JEM35" s="497"/>
      <c r="JEN35" s="497"/>
      <c r="JEO35" s="497"/>
      <c r="JEP35" s="497"/>
      <c r="JEQ35" s="497"/>
      <c r="JER35" s="497"/>
      <c r="JES35" s="497"/>
      <c r="JET35" s="497"/>
      <c r="JEU35" s="497"/>
      <c r="JEV35" s="497"/>
      <c r="JEW35" s="497"/>
      <c r="JEX35" s="497"/>
      <c r="JEY35" s="497"/>
      <c r="JEZ35" s="497"/>
      <c r="JFA35" s="497"/>
      <c r="JFB35" s="497"/>
      <c r="JFC35" s="497"/>
      <c r="JFD35" s="497"/>
      <c r="JFE35" s="497"/>
      <c r="JFF35" s="497"/>
      <c r="JFG35" s="497"/>
      <c r="JFH35" s="497"/>
      <c r="JFI35" s="497"/>
      <c r="JFJ35" s="497"/>
      <c r="JFK35" s="497"/>
      <c r="JFL35" s="497"/>
      <c r="JFM35" s="497"/>
      <c r="JFN35" s="497"/>
      <c r="JFO35" s="497"/>
      <c r="JFP35" s="497"/>
      <c r="JFQ35" s="497"/>
      <c r="JFR35" s="497"/>
      <c r="JFS35" s="497"/>
      <c r="JFT35" s="497"/>
      <c r="JFU35" s="497"/>
      <c r="JFV35" s="497"/>
      <c r="JFW35" s="497"/>
      <c r="JFX35" s="497"/>
      <c r="JFY35" s="497"/>
      <c r="JFZ35" s="497"/>
      <c r="JGA35" s="497"/>
      <c r="JGB35" s="497"/>
      <c r="JGC35" s="497"/>
      <c r="JGD35" s="497"/>
      <c r="JGE35" s="497"/>
      <c r="JGF35" s="497"/>
      <c r="JGG35" s="497"/>
      <c r="JGH35" s="497"/>
      <c r="JGI35" s="497"/>
      <c r="JGJ35" s="497"/>
      <c r="JGK35" s="497"/>
      <c r="JGL35" s="497"/>
      <c r="JGM35" s="497"/>
      <c r="JGN35" s="497"/>
      <c r="JGO35" s="497"/>
      <c r="JGP35" s="497"/>
      <c r="JGQ35" s="497"/>
      <c r="JGR35" s="497"/>
      <c r="JGS35" s="497"/>
      <c r="JGT35" s="497"/>
      <c r="JGU35" s="497"/>
      <c r="JGV35" s="497"/>
      <c r="JGW35" s="497"/>
      <c r="JGX35" s="497"/>
      <c r="JGY35" s="497"/>
      <c r="JGZ35" s="497"/>
      <c r="JHA35" s="497"/>
      <c r="JHB35" s="497"/>
      <c r="JHC35" s="497"/>
      <c r="JHD35" s="497"/>
      <c r="JHE35" s="497"/>
      <c r="JHF35" s="497"/>
      <c r="JHG35" s="497"/>
      <c r="JHH35" s="497"/>
      <c r="JHI35" s="497"/>
      <c r="JHJ35" s="497"/>
      <c r="JHK35" s="497"/>
      <c r="JHL35" s="497"/>
      <c r="JHM35" s="497"/>
      <c r="JHN35" s="497"/>
      <c r="JHO35" s="497"/>
      <c r="JHP35" s="497"/>
      <c r="JHQ35" s="497"/>
      <c r="JHR35" s="497"/>
      <c r="JHS35" s="497"/>
      <c r="JHT35" s="497"/>
      <c r="JHU35" s="497"/>
      <c r="JHV35" s="497"/>
      <c r="JHW35" s="497"/>
      <c r="JHX35" s="497"/>
      <c r="JHY35" s="497"/>
      <c r="JHZ35" s="497"/>
      <c r="JIA35" s="497"/>
      <c r="JIB35" s="497"/>
      <c r="JIC35" s="497"/>
      <c r="JID35" s="497"/>
      <c r="JIE35" s="497"/>
      <c r="JIF35" s="497"/>
      <c r="JIG35" s="497"/>
      <c r="JIH35" s="497"/>
      <c r="JII35" s="497"/>
      <c r="JIJ35" s="497"/>
      <c r="JIK35" s="497"/>
      <c r="JIL35" s="497"/>
      <c r="JIM35" s="497"/>
      <c r="JIN35" s="497"/>
      <c r="JIO35" s="497"/>
      <c r="JIP35" s="497"/>
      <c r="JIQ35" s="497"/>
      <c r="JIR35" s="497"/>
      <c r="JIS35" s="497"/>
      <c r="JIT35" s="497"/>
      <c r="JIU35" s="497"/>
      <c r="JIV35" s="497"/>
      <c r="JIW35" s="497"/>
      <c r="JIX35" s="497"/>
      <c r="JIY35" s="497"/>
      <c r="JIZ35" s="497"/>
      <c r="JJA35" s="497"/>
      <c r="JJB35" s="497"/>
      <c r="JJC35" s="497"/>
      <c r="JJD35" s="497"/>
      <c r="JJE35" s="497"/>
      <c r="JJF35" s="497"/>
      <c r="JJG35" s="497"/>
      <c r="JJH35" s="497"/>
      <c r="JJI35" s="497"/>
      <c r="JJJ35" s="497"/>
      <c r="JJK35" s="497"/>
      <c r="JJL35" s="497"/>
      <c r="JJM35" s="497"/>
      <c r="JJN35" s="497"/>
      <c r="JJO35" s="497"/>
      <c r="JJP35" s="497"/>
      <c r="JJQ35" s="497"/>
      <c r="JJR35" s="497"/>
      <c r="JJS35" s="497"/>
      <c r="JJT35" s="497"/>
      <c r="JJU35" s="497"/>
      <c r="JJV35" s="497"/>
      <c r="JJW35" s="497"/>
      <c r="JJX35" s="497"/>
      <c r="JJY35" s="497"/>
      <c r="JJZ35" s="497"/>
      <c r="JKA35" s="497"/>
      <c r="JKB35" s="497"/>
      <c r="JKC35" s="497"/>
      <c r="JKD35" s="497"/>
      <c r="JKE35" s="497"/>
      <c r="JKF35" s="497"/>
      <c r="JKG35" s="497"/>
      <c r="JKH35" s="497"/>
      <c r="JKI35" s="497"/>
      <c r="JKJ35" s="497"/>
      <c r="JKK35" s="497"/>
      <c r="JKL35" s="497"/>
      <c r="JKM35" s="497"/>
      <c r="JKN35" s="497"/>
      <c r="JKO35" s="497"/>
      <c r="JKP35" s="497"/>
      <c r="JKQ35" s="497"/>
      <c r="JKR35" s="497"/>
      <c r="JKS35" s="497"/>
      <c r="JKT35" s="497"/>
      <c r="JKU35" s="497"/>
      <c r="JKV35" s="497"/>
      <c r="JKW35" s="497"/>
      <c r="JKX35" s="497"/>
      <c r="JKY35" s="497"/>
      <c r="JKZ35" s="497"/>
      <c r="JLA35" s="497"/>
      <c r="JLB35" s="497"/>
      <c r="JLC35" s="497"/>
      <c r="JLD35" s="497"/>
      <c r="JLE35" s="497"/>
      <c r="JLF35" s="497"/>
      <c r="JLG35" s="497"/>
      <c r="JLH35" s="497"/>
      <c r="JLI35" s="497"/>
      <c r="JLJ35" s="497"/>
      <c r="JLK35" s="497"/>
      <c r="JLL35" s="497"/>
      <c r="JLM35" s="497"/>
      <c r="JLN35" s="497"/>
      <c r="JLO35" s="497"/>
      <c r="JLP35" s="497"/>
      <c r="JLQ35" s="497"/>
      <c r="JLR35" s="497"/>
      <c r="JLS35" s="497"/>
      <c r="JLT35" s="497"/>
      <c r="JLU35" s="497"/>
      <c r="JLV35" s="497"/>
      <c r="JLW35" s="497"/>
      <c r="JLX35" s="497"/>
      <c r="JLY35" s="497"/>
      <c r="JLZ35" s="497"/>
      <c r="JMA35" s="497"/>
      <c r="JMB35" s="497"/>
      <c r="JMC35" s="497"/>
      <c r="JMD35" s="497"/>
      <c r="JME35" s="497"/>
      <c r="JMF35" s="497"/>
      <c r="JMG35" s="497"/>
      <c r="JMH35" s="497"/>
      <c r="JMI35" s="497"/>
      <c r="JMJ35" s="497"/>
      <c r="JMK35" s="497"/>
      <c r="JML35" s="497"/>
      <c r="JMM35" s="497"/>
      <c r="JMN35" s="497"/>
      <c r="JMO35" s="497"/>
      <c r="JMP35" s="497"/>
      <c r="JMQ35" s="497"/>
      <c r="JMR35" s="497"/>
      <c r="JMS35" s="497"/>
      <c r="JMT35" s="497"/>
      <c r="JMU35" s="497"/>
      <c r="JMV35" s="497"/>
      <c r="JMW35" s="497"/>
      <c r="JMX35" s="497"/>
      <c r="JMY35" s="497"/>
      <c r="JMZ35" s="497"/>
      <c r="JNA35" s="497"/>
      <c r="JNB35" s="497"/>
      <c r="JNC35" s="497"/>
      <c r="JND35" s="497"/>
      <c r="JNE35" s="497"/>
      <c r="JNF35" s="497"/>
      <c r="JNG35" s="497"/>
      <c r="JNH35" s="497"/>
      <c r="JNI35" s="497"/>
      <c r="JNJ35" s="497"/>
      <c r="JNK35" s="497"/>
      <c r="JNL35" s="497"/>
      <c r="JNM35" s="497"/>
      <c r="JNN35" s="497"/>
      <c r="JNO35" s="497"/>
      <c r="JNP35" s="497"/>
      <c r="JNQ35" s="497"/>
      <c r="JNR35" s="497"/>
      <c r="JNS35" s="497"/>
      <c r="JNT35" s="497"/>
      <c r="JNU35" s="497"/>
      <c r="JNV35" s="497"/>
      <c r="JNW35" s="497"/>
      <c r="JNX35" s="497"/>
      <c r="JNY35" s="497"/>
      <c r="JNZ35" s="497"/>
      <c r="JOA35" s="497"/>
      <c r="JOB35" s="497"/>
      <c r="JOC35" s="497"/>
      <c r="JOD35" s="497"/>
      <c r="JOE35" s="497"/>
      <c r="JOF35" s="497"/>
      <c r="JOG35" s="497"/>
      <c r="JOH35" s="497"/>
      <c r="JOI35" s="497"/>
      <c r="JOJ35" s="497"/>
      <c r="JOK35" s="497"/>
      <c r="JOL35" s="497"/>
      <c r="JOM35" s="497"/>
      <c r="JON35" s="497"/>
      <c r="JOO35" s="497"/>
      <c r="JOP35" s="497"/>
      <c r="JOQ35" s="497"/>
      <c r="JOR35" s="497"/>
      <c r="JOS35" s="497"/>
      <c r="JOT35" s="497"/>
      <c r="JOU35" s="497"/>
      <c r="JOV35" s="497"/>
      <c r="JOW35" s="497"/>
      <c r="JOX35" s="497"/>
      <c r="JOY35" s="497"/>
      <c r="JOZ35" s="497"/>
      <c r="JPA35" s="497"/>
      <c r="JPB35" s="497"/>
      <c r="JPC35" s="497"/>
      <c r="JPD35" s="497"/>
      <c r="JPE35" s="497"/>
      <c r="JPF35" s="497"/>
      <c r="JPG35" s="497"/>
      <c r="JPH35" s="497"/>
      <c r="JPI35" s="497"/>
      <c r="JPJ35" s="497"/>
      <c r="JPK35" s="497"/>
      <c r="JPL35" s="497"/>
      <c r="JPM35" s="497"/>
      <c r="JPN35" s="497"/>
      <c r="JPO35" s="497"/>
      <c r="JPP35" s="497"/>
      <c r="JPQ35" s="497"/>
      <c r="JPR35" s="497"/>
      <c r="JPS35" s="497"/>
      <c r="JPT35" s="497"/>
      <c r="JPU35" s="497"/>
      <c r="JPV35" s="497"/>
      <c r="JPW35" s="497"/>
      <c r="JPX35" s="497"/>
      <c r="JPY35" s="497"/>
      <c r="JPZ35" s="497"/>
      <c r="JQA35" s="497"/>
      <c r="JQB35" s="497"/>
      <c r="JQC35" s="497"/>
      <c r="JQD35" s="497"/>
      <c r="JQE35" s="497"/>
      <c r="JQF35" s="497"/>
      <c r="JQG35" s="497"/>
      <c r="JQH35" s="497"/>
      <c r="JQI35" s="497"/>
      <c r="JQJ35" s="497"/>
      <c r="JQK35" s="497"/>
      <c r="JQL35" s="497"/>
      <c r="JQM35" s="497"/>
      <c r="JQN35" s="497"/>
      <c r="JQO35" s="497"/>
      <c r="JQP35" s="497"/>
      <c r="JQQ35" s="497"/>
      <c r="JQR35" s="497"/>
      <c r="JQS35" s="497"/>
      <c r="JQT35" s="497"/>
      <c r="JQU35" s="497"/>
      <c r="JQV35" s="497"/>
      <c r="JQW35" s="497"/>
      <c r="JQX35" s="497"/>
      <c r="JQY35" s="497"/>
      <c r="JQZ35" s="497"/>
      <c r="JRA35" s="497"/>
      <c r="JRB35" s="497"/>
      <c r="JRC35" s="497"/>
      <c r="JRD35" s="497"/>
      <c r="JRE35" s="497"/>
      <c r="JRF35" s="497"/>
      <c r="JRG35" s="497"/>
      <c r="JRH35" s="497"/>
      <c r="JRI35" s="497"/>
      <c r="JRJ35" s="497"/>
      <c r="JRK35" s="497"/>
      <c r="JRL35" s="497"/>
      <c r="JRM35" s="497"/>
      <c r="JRN35" s="497"/>
      <c r="JRO35" s="497"/>
      <c r="JRP35" s="497"/>
      <c r="JRQ35" s="497"/>
      <c r="JRR35" s="497"/>
      <c r="JRS35" s="497"/>
      <c r="JRT35" s="497"/>
      <c r="JRU35" s="497"/>
      <c r="JRV35" s="497"/>
      <c r="JRW35" s="497"/>
      <c r="JRX35" s="497"/>
      <c r="JRY35" s="497"/>
      <c r="JRZ35" s="497"/>
      <c r="JSA35" s="497"/>
      <c r="JSB35" s="497"/>
      <c r="JSC35" s="497"/>
      <c r="JSD35" s="497"/>
      <c r="JSE35" s="497"/>
      <c r="JSF35" s="497"/>
      <c r="JSG35" s="497"/>
      <c r="JSH35" s="497"/>
      <c r="JSI35" s="497"/>
      <c r="JSJ35" s="497"/>
      <c r="JSK35" s="497"/>
      <c r="JSL35" s="497"/>
      <c r="JSM35" s="497"/>
      <c r="JSN35" s="497"/>
      <c r="JSO35" s="497"/>
      <c r="JSP35" s="497"/>
      <c r="JSQ35" s="497"/>
      <c r="JSR35" s="497"/>
      <c r="JSS35" s="497"/>
      <c r="JST35" s="497"/>
      <c r="JSU35" s="497"/>
      <c r="JSV35" s="497"/>
      <c r="JSW35" s="497"/>
      <c r="JSX35" s="497"/>
      <c r="JSY35" s="497"/>
      <c r="JSZ35" s="497"/>
      <c r="JTA35" s="497"/>
      <c r="JTB35" s="497"/>
      <c r="JTC35" s="497"/>
      <c r="JTD35" s="497"/>
      <c r="JTE35" s="497"/>
      <c r="JTF35" s="497"/>
      <c r="JTG35" s="497"/>
      <c r="JTH35" s="497"/>
      <c r="JTI35" s="497"/>
      <c r="JTJ35" s="497"/>
      <c r="JTK35" s="497"/>
      <c r="JTL35" s="497"/>
      <c r="JTM35" s="497"/>
      <c r="JTN35" s="497"/>
      <c r="JTO35" s="497"/>
      <c r="JTP35" s="497"/>
      <c r="JTQ35" s="497"/>
      <c r="JTR35" s="497"/>
      <c r="JTS35" s="497"/>
      <c r="JTT35" s="497"/>
      <c r="JTU35" s="497"/>
      <c r="JTV35" s="497"/>
      <c r="JTW35" s="497"/>
      <c r="JTX35" s="497"/>
      <c r="JTY35" s="497"/>
      <c r="JTZ35" s="497"/>
      <c r="JUA35" s="497"/>
      <c r="JUB35" s="497"/>
      <c r="JUC35" s="497"/>
      <c r="JUD35" s="497"/>
      <c r="JUE35" s="497"/>
      <c r="JUF35" s="497"/>
      <c r="JUG35" s="497"/>
      <c r="JUH35" s="497"/>
      <c r="JUI35" s="497"/>
      <c r="JUJ35" s="497"/>
      <c r="JUK35" s="497"/>
      <c r="JUL35" s="497"/>
      <c r="JUM35" s="497"/>
      <c r="JUN35" s="497"/>
      <c r="JUO35" s="497"/>
      <c r="JUP35" s="497"/>
      <c r="JUQ35" s="497"/>
      <c r="JUR35" s="497"/>
      <c r="JUS35" s="497"/>
      <c r="JUT35" s="497"/>
      <c r="JUU35" s="497"/>
      <c r="JUV35" s="497"/>
      <c r="JUW35" s="497"/>
      <c r="JUX35" s="497"/>
      <c r="JUY35" s="497"/>
      <c r="JUZ35" s="497"/>
      <c r="JVA35" s="497"/>
      <c r="JVB35" s="497"/>
      <c r="JVC35" s="497"/>
      <c r="JVD35" s="497"/>
      <c r="JVE35" s="497"/>
      <c r="JVF35" s="497"/>
      <c r="JVG35" s="497"/>
      <c r="JVH35" s="497"/>
      <c r="JVI35" s="497"/>
      <c r="JVJ35" s="497"/>
      <c r="JVK35" s="497"/>
      <c r="JVL35" s="497"/>
      <c r="JVM35" s="497"/>
      <c r="JVN35" s="497"/>
      <c r="JVO35" s="497"/>
      <c r="JVP35" s="497"/>
      <c r="JVQ35" s="497"/>
      <c r="JVR35" s="497"/>
      <c r="JVS35" s="497"/>
      <c r="JVT35" s="497"/>
      <c r="JVU35" s="497"/>
      <c r="JVV35" s="497"/>
      <c r="JVW35" s="497"/>
      <c r="JVX35" s="497"/>
      <c r="JVY35" s="497"/>
      <c r="JVZ35" s="497"/>
      <c r="JWA35" s="497"/>
      <c r="JWB35" s="497"/>
      <c r="JWC35" s="497"/>
      <c r="JWD35" s="497"/>
      <c r="JWE35" s="497"/>
      <c r="JWF35" s="497"/>
      <c r="JWG35" s="497"/>
      <c r="JWH35" s="497"/>
      <c r="JWI35" s="497"/>
      <c r="JWJ35" s="497"/>
      <c r="JWK35" s="497"/>
      <c r="JWL35" s="497"/>
      <c r="JWM35" s="497"/>
      <c r="JWN35" s="497"/>
      <c r="JWO35" s="497"/>
      <c r="JWP35" s="497"/>
      <c r="JWQ35" s="497"/>
      <c r="JWR35" s="497"/>
      <c r="JWS35" s="497"/>
      <c r="JWT35" s="497"/>
      <c r="JWU35" s="497"/>
      <c r="JWV35" s="497"/>
      <c r="JWW35" s="497"/>
      <c r="JWX35" s="497"/>
      <c r="JWY35" s="497"/>
      <c r="JWZ35" s="497"/>
      <c r="JXA35" s="497"/>
      <c r="JXB35" s="497"/>
      <c r="JXC35" s="497"/>
      <c r="JXD35" s="497"/>
      <c r="JXE35" s="497"/>
      <c r="JXF35" s="497"/>
      <c r="JXG35" s="497"/>
      <c r="JXH35" s="497"/>
      <c r="JXI35" s="497"/>
      <c r="JXJ35" s="497"/>
      <c r="JXK35" s="497"/>
      <c r="JXL35" s="497"/>
      <c r="JXM35" s="497"/>
      <c r="JXN35" s="497"/>
      <c r="JXO35" s="497"/>
      <c r="JXP35" s="497"/>
      <c r="JXQ35" s="497"/>
      <c r="JXR35" s="497"/>
      <c r="JXS35" s="497"/>
      <c r="JXT35" s="497"/>
      <c r="JXU35" s="497"/>
      <c r="JXV35" s="497"/>
      <c r="JXW35" s="497"/>
      <c r="JXX35" s="497"/>
      <c r="JXY35" s="497"/>
      <c r="JXZ35" s="497"/>
      <c r="JYA35" s="497"/>
      <c r="JYB35" s="497"/>
      <c r="JYC35" s="497"/>
      <c r="JYD35" s="497"/>
      <c r="JYE35" s="497"/>
      <c r="JYF35" s="497"/>
      <c r="JYG35" s="497"/>
      <c r="JYH35" s="497"/>
      <c r="JYI35" s="497"/>
      <c r="JYJ35" s="497"/>
      <c r="JYK35" s="497"/>
      <c r="JYL35" s="497"/>
      <c r="JYM35" s="497"/>
      <c r="JYN35" s="497"/>
      <c r="JYO35" s="497"/>
      <c r="JYP35" s="497"/>
      <c r="JYQ35" s="497"/>
      <c r="JYR35" s="497"/>
      <c r="JYS35" s="497"/>
      <c r="JYT35" s="497"/>
      <c r="JYU35" s="497"/>
      <c r="JYV35" s="497"/>
      <c r="JYW35" s="497"/>
      <c r="JYX35" s="497"/>
      <c r="JYY35" s="497"/>
      <c r="JYZ35" s="497"/>
      <c r="JZA35" s="497"/>
      <c r="JZB35" s="497"/>
      <c r="JZC35" s="497"/>
      <c r="JZD35" s="497"/>
      <c r="JZE35" s="497"/>
      <c r="JZF35" s="497"/>
      <c r="JZG35" s="497"/>
      <c r="JZH35" s="497"/>
      <c r="JZI35" s="497"/>
      <c r="JZJ35" s="497"/>
      <c r="JZK35" s="497"/>
      <c r="JZL35" s="497"/>
      <c r="JZM35" s="497"/>
      <c r="JZN35" s="497"/>
      <c r="JZO35" s="497"/>
      <c r="JZP35" s="497"/>
      <c r="JZQ35" s="497"/>
      <c r="JZR35" s="497"/>
      <c r="JZS35" s="497"/>
      <c r="JZT35" s="497"/>
      <c r="JZU35" s="497"/>
      <c r="JZV35" s="497"/>
      <c r="JZW35" s="497"/>
      <c r="JZX35" s="497"/>
      <c r="JZY35" s="497"/>
      <c r="JZZ35" s="497"/>
      <c r="KAA35" s="497"/>
      <c r="KAB35" s="497"/>
      <c r="KAC35" s="497"/>
      <c r="KAD35" s="497"/>
      <c r="KAE35" s="497"/>
      <c r="KAF35" s="497"/>
      <c r="KAG35" s="497"/>
      <c r="KAH35" s="497"/>
      <c r="KAI35" s="497"/>
      <c r="KAJ35" s="497"/>
      <c r="KAK35" s="497"/>
      <c r="KAL35" s="497"/>
      <c r="KAM35" s="497"/>
      <c r="KAN35" s="497"/>
      <c r="KAO35" s="497"/>
      <c r="KAP35" s="497"/>
      <c r="KAQ35" s="497"/>
      <c r="KAR35" s="497"/>
      <c r="KAS35" s="497"/>
      <c r="KAT35" s="497"/>
      <c r="KAU35" s="497"/>
      <c r="KAV35" s="497"/>
      <c r="KAW35" s="497"/>
      <c r="KAX35" s="497"/>
      <c r="KAY35" s="497"/>
      <c r="KAZ35" s="497"/>
      <c r="KBA35" s="497"/>
      <c r="KBB35" s="497"/>
      <c r="KBC35" s="497"/>
      <c r="KBD35" s="497"/>
      <c r="KBE35" s="497"/>
      <c r="KBF35" s="497"/>
      <c r="KBG35" s="497"/>
      <c r="KBH35" s="497"/>
      <c r="KBI35" s="497"/>
      <c r="KBJ35" s="497"/>
      <c r="KBK35" s="497"/>
      <c r="KBL35" s="497"/>
      <c r="KBM35" s="497"/>
      <c r="KBN35" s="497"/>
      <c r="KBO35" s="497"/>
      <c r="KBP35" s="497"/>
      <c r="KBQ35" s="497"/>
      <c r="KBR35" s="497"/>
      <c r="KBS35" s="497"/>
      <c r="KBT35" s="497"/>
      <c r="KBU35" s="497"/>
      <c r="KBV35" s="497"/>
      <c r="KBW35" s="497"/>
      <c r="KBX35" s="497"/>
      <c r="KBY35" s="497"/>
      <c r="KBZ35" s="497"/>
      <c r="KCA35" s="497"/>
      <c r="KCB35" s="497"/>
      <c r="KCC35" s="497"/>
      <c r="KCD35" s="497"/>
      <c r="KCE35" s="497"/>
      <c r="KCF35" s="497"/>
      <c r="KCG35" s="497"/>
      <c r="KCH35" s="497"/>
      <c r="KCI35" s="497"/>
      <c r="KCJ35" s="497"/>
      <c r="KCK35" s="497"/>
      <c r="KCL35" s="497"/>
      <c r="KCM35" s="497"/>
      <c r="KCN35" s="497"/>
      <c r="KCO35" s="497"/>
      <c r="KCP35" s="497"/>
      <c r="KCQ35" s="497"/>
      <c r="KCR35" s="497"/>
      <c r="KCS35" s="497"/>
      <c r="KCT35" s="497"/>
      <c r="KCU35" s="497"/>
      <c r="KCV35" s="497"/>
      <c r="KCW35" s="497"/>
      <c r="KCX35" s="497"/>
      <c r="KCY35" s="497"/>
      <c r="KCZ35" s="497"/>
      <c r="KDA35" s="497"/>
      <c r="KDB35" s="497"/>
      <c r="KDC35" s="497"/>
      <c r="KDD35" s="497"/>
      <c r="KDE35" s="497"/>
      <c r="KDF35" s="497"/>
      <c r="KDG35" s="497"/>
      <c r="KDH35" s="497"/>
      <c r="KDI35" s="497"/>
      <c r="KDJ35" s="497"/>
      <c r="KDK35" s="497"/>
      <c r="KDL35" s="497"/>
      <c r="KDM35" s="497"/>
      <c r="KDN35" s="497"/>
      <c r="KDO35" s="497"/>
      <c r="KDP35" s="497"/>
      <c r="KDQ35" s="497"/>
      <c r="KDR35" s="497"/>
      <c r="KDS35" s="497"/>
      <c r="KDT35" s="497"/>
      <c r="KDU35" s="497"/>
      <c r="KDV35" s="497"/>
      <c r="KDW35" s="497"/>
      <c r="KDX35" s="497"/>
      <c r="KDY35" s="497"/>
      <c r="KDZ35" s="497"/>
      <c r="KEA35" s="497"/>
      <c r="KEB35" s="497"/>
      <c r="KEC35" s="497"/>
      <c r="KED35" s="497"/>
      <c r="KEE35" s="497"/>
      <c r="KEF35" s="497"/>
      <c r="KEG35" s="497"/>
      <c r="KEH35" s="497"/>
      <c r="KEI35" s="497"/>
      <c r="KEJ35" s="497"/>
      <c r="KEK35" s="497"/>
      <c r="KEL35" s="497"/>
      <c r="KEM35" s="497"/>
      <c r="KEN35" s="497"/>
      <c r="KEO35" s="497"/>
      <c r="KEP35" s="497"/>
      <c r="KEQ35" s="497"/>
      <c r="KER35" s="497"/>
      <c r="KES35" s="497"/>
      <c r="KET35" s="497"/>
      <c r="KEU35" s="497"/>
      <c r="KEV35" s="497"/>
      <c r="KEW35" s="497"/>
      <c r="KEX35" s="497"/>
      <c r="KEY35" s="497"/>
      <c r="KEZ35" s="497"/>
      <c r="KFA35" s="497"/>
      <c r="KFB35" s="497"/>
      <c r="KFC35" s="497"/>
      <c r="KFD35" s="497"/>
      <c r="KFE35" s="497"/>
      <c r="KFF35" s="497"/>
      <c r="KFG35" s="497"/>
      <c r="KFH35" s="497"/>
      <c r="KFI35" s="497"/>
      <c r="KFJ35" s="497"/>
      <c r="KFK35" s="497"/>
      <c r="KFL35" s="497"/>
      <c r="KFM35" s="497"/>
      <c r="KFN35" s="497"/>
      <c r="KFO35" s="497"/>
      <c r="KFP35" s="497"/>
      <c r="KFQ35" s="497"/>
      <c r="KFR35" s="497"/>
      <c r="KFS35" s="497"/>
      <c r="KFT35" s="497"/>
      <c r="KFU35" s="497"/>
      <c r="KFV35" s="497"/>
      <c r="KFW35" s="497"/>
      <c r="KFX35" s="497"/>
      <c r="KFY35" s="497"/>
      <c r="KFZ35" s="497"/>
      <c r="KGA35" s="497"/>
      <c r="KGB35" s="497"/>
      <c r="KGC35" s="497"/>
      <c r="KGD35" s="497"/>
      <c r="KGE35" s="497"/>
      <c r="KGF35" s="497"/>
      <c r="KGG35" s="497"/>
      <c r="KGH35" s="497"/>
      <c r="KGI35" s="497"/>
      <c r="KGJ35" s="497"/>
      <c r="KGK35" s="497"/>
      <c r="KGL35" s="497"/>
      <c r="KGM35" s="497"/>
      <c r="KGN35" s="497"/>
      <c r="KGO35" s="497"/>
      <c r="KGP35" s="497"/>
      <c r="KGQ35" s="497"/>
      <c r="KGR35" s="497"/>
      <c r="KGS35" s="497"/>
      <c r="KGT35" s="497"/>
      <c r="KGU35" s="497"/>
      <c r="KGV35" s="497"/>
      <c r="KGW35" s="497"/>
      <c r="KGX35" s="497"/>
      <c r="KGY35" s="497"/>
      <c r="KGZ35" s="497"/>
      <c r="KHA35" s="497"/>
      <c r="KHB35" s="497"/>
      <c r="KHC35" s="497"/>
      <c r="KHD35" s="497"/>
      <c r="KHE35" s="497"/>
      <c r="KHF35" s="497"/>
      <c r="KHG35" s="497"/>
      <c r="KHH35" s="497"/>
      <c r="KHI35" s="497"/>
      <c r="KHJ35" s="497"/>
      <c r="KHK35" s="497"/>
      <c r="KHL35" s="497"/>
      <c r="KHM35" s="497"/>
      <c r="KHN35" s="497"/>
      <c r="KHO35" s="497"/>
      <c r="KHP35" s="497"/>
      <c r="KHQ35" s="497"/>
      <c r="KHR35" s="497"/>
      <c r="KHS35" s="497"/>
      <c r="KHT35" s="497"/>
      <c r="KHU35" s="497"/>
      <c r="KHV35" s="497"/>
      <c r="KHW35" s="497"/>
      <c r="KHX35" s="497"/>
      <c r="KHY35" s="497"/>
      <c r="KHZ35" s="497"/>
      <c r="KIA35" s="497"/>
      <c r="KIB35" s="497"/>
      <c r="KIC35" s="497"/>
      <c r="KID35" s="497"/>
      <c r="KIE35" s="497"/>
      <c r="KIF35" s="497"/>
      <c r="KIG35" s="497"/>
      <c r="KIH35" s="497"/>
      <c r="KII35" s="497"/>
      <c r="KIJ35" s="497"/>
      <c r="KIK35" s="497"/>
      <c r="KIL35" s="497"/>
      <c r="KIM35" s="497"/>
      <c r="KIN35" s="497"/>
      <c r="KIO35" s="497"/>
      <c r="KIP35" s="497"/>
      <c r="KIQ35" s="497"/>
      <c r="KIR35" s="497"/>
      <c r="KIS35" s="497"/>
      <c r="KIT35" s="497"/>
      <c r="KIU35" s="497"/>
      <c r="KIV35" s="497"/>
      <c r="KIW35" s="497"/>
      <c r="KIX35" s="497"/>
      <c r="KIY35" s="497"/>
      <c r="KIZ35" s="497"/>
      <c r="KJA35" s="497"/>
      <c r="KJB35" s="497"/>
      <c r="KJC35" s="497"/>
      <c r="KJD35" s="497"/>
      <c r="KJE35" s="497"/>
      <c r="KJF35" s="497"/>
      <c r="KJG35" s="497"/>
      <c r="KJH35" s="497"/>
      <c r="KJI35" s="497"/>
      <c r="KJJ35" s="497"/>
      <c r="KJK35" s="497"/>
      <c r="KJL35" s="497"/>
      <c r="KJM35" s="497"/>
      <c r="KJN35" s="497"/>
      <c r="KJO35" s="497"/>
      <c r="KJP35" s="497"/>
      <c r="KJQ35" s="497"/>
      <c r="KJR35" s="497"/>
      <c r="KJS35" s="497"/>
      <c r="KJT35" s="497"/>
      <c r="KJU35" s="497"/>
      <c r="KJV35" s="497"/>
      <c r="KJW35" s="497"/>
      <c r="KJX35" s="497"/>
      <c r="KJY35" s="497"/>
      <c r="KJZ35" s="497"/>
      <c r="KKA35" s="497"/>
      <c r="KKB35" s="497"/>
      <c r="KKC35" s="497"/>
      <c r="KKD35" s="497"/>
      <c r="KKE35" s="497"/>
      <c r="KKF35" s="497"/>
      <c r="KKG35" s="497"/>
      <c r="KKH35" s="497"/>
      <c r="KKI35" s="497"/>
      <c r="KKJ35" s="497"/>
      <c r="KKK35" s="497"/>
      <c r="KKL35" s="497"/>
      <c r="KKM35" s="497"/>
      <c r="KKN35" s="497"/>
      <c r="KKO35" s="497"/>
      <c r="KKP35" s="497"/>
      <c r="KKQ35" s="497"/>
      <c r="KKR35" s="497"/>
      <c r="KKS35" s="497"/>
      <c r="KKT35" s="497"/>
      <c r="KKU35" s="497"/>
      <c r="KKV35" s="497"/>
      <c r="KKW35" s="497"/>
      <c r="KKX35" s="497"/>
      <c r="KKY35" s="497"/>
      <c r="KKZ35" s="497"/>
      <c r="KLA35" s="497"/>
      <c r="KLB35" s="497"/>
      <c r="KLC35" s="497"/>
      <c r="KLD35" s="497"/>
      <c r="KLE35" s="497"/>
      <c r="KLF35" s="497"/>
      <c r="KLG35" s="497"/>
      <c r="KLH35" s="497"/>
      <c r="KLI35" s="497"/>
      <c r="KLJ35" s="497"/>
      <c r="KLK35" s="497"/>
      <c r="KLL35" s="497"/>
      <c r="KLM35" s="497"/>
      <c r="KLN35" s="497"/>
      <c r="KLO35" s="497"/>
      <c r="KLP35" s="497"/>
      <c r="KLQ35" s="497"/>
      <c r="KLR35" s="497"/>
      <c r="KLS35" s="497"/>
      <c r="KLT35" s="497"/>
      <c r="KLU35" s="497"/>
      <c r="KLV35" s="497"/>
      <c r="KLW35" s="497"/>
      <c r="KLX35" s="497"/>
      <c r="KLY35" s="497"/>
      <c r="KLZ35" s="497"/>
      <c r="KMA35" s="497"/>
      <c r="KMB35" s="497"/>
      <c r="KMC35" s="497"/>
      <c r="KMD35" s="497"/>
      <c r="KME35" s="497"/>
      <c r="KMF35" s="497"/>
      <c r="KMG35" s="497"/>
      <c r="KMH35" s="497"/>
      <c r="KMI35" s="497"/>
      <c r="KMJ35" s="497"/>
      <c r="KMK35" s="497"/>
      <c r="KML35" s="497"/>
      <c r="KMM35" s="497"/>
      <c r="KMN35" s="497"/>
      <c r="KMO35" s="497"/>
      <c r="KMP35" s="497"/>
      <c r="KMQ35" s="497"/>
      <c r="KMR35" s="497"/>
      <c r="KMS35" s="497"/>
      <c r="KMT35" s="497"/>
      <c r="KMU35" s="497"/>
      <c r="KMV35" s="497"/>
      <c r="KMW35" s="497"/>
      <c r="KMX35" s="497"/>
      <c r="KMY35" s="497"/>
      <c r="KMZ35" s="497"/>
      <c r="KNA35" s="497"/>
      <c r="KNB35" s="497"/>
      <c r="KNC35" s="497"/>
      <c r="KND35" s="497"/>
      <c r="KNE35" s="497"/>
      <c r="KNF35" s="497"/>
      <c r="KNG35" s="497"/>
      <c r="KNH35" s="497"/>
      <c r="KNI35" s="497"/>
      <c r="KNJ35" s="497"/>
      <c r="KNK35" s="497"/>
      <c r="KNL35" s="497"/>
      <c r="KNM35" s="497"/>
      <c r="KNN35" s="497"/>
      <c r="KNO35" s="497"/>
      <c r="KNP35" s="497"/>
      <c r="KNQ35" s="497"/>
      <c r="KNR35" s="497"/>
      <c r="KNS35" s="497"/>
      <c r="KNT35" s="497"/>
      <c r="KNU35" s="497"/>
      <c r="KNV35" s="497"/>
      <c r="KNW35" s="497"/>
      <c r="KNX35" s="497"/>
      <c r="KNY35" s="497"/>
      <c r="KNZ35" s="497"/>
      <c r="KOA35" s="497"/>
      <c r="KOB35" s="497"/>
      <c r="KOC35" s="497"/>
      <c r="KOD35" s="497"/>
      <c r="KOE35" s="497"/>
      <c r="KOF35" s="497"/>
      <c r="KOG35" s="497"/>
      <c r="KOH35" s="497"/>
      <c r="KOI35" s="497"/>
      <c r="KOJ35" s="497"/>
      <c r="KOK35" s="497"/>
      <c r="KOL35" s="497"/>
      <c r="KOM35" s="497"/>
      <c r="KON35" s="497"/>
      <c r="KOO35" s="497"/>
      <c r="KOP35" s="497"/>
      <c r="KOQ35" s="497"/>
      <c r="KOR35" s="497"/>
      <c r="KOS35" s="497"/>
      <c r="KOT35" s="497"/>
      <c r="KOU35" s="497"/>
      <c r="KOV35" s="497"/>
      <c r="KOW35" s="497"/>
      <c r="KOX35" s="497"/>
      <c r="KOY35" s="497"/>
      <c r="KOZ35" s="497"/>
      <c r="KPA35" s="497"/>
      <c r="KPB35" s="497"/>
      <c r="KPC35" s="497"/>
      <c r="KPD35" s="497"/>
      <c r="KPE35" s="497"/>
      <c r="KPF35" s="497"/>
      <c r="KPG35" s="497"/>
      <c r="KPH35" s="497"/>
      <c r="KPI35" s="497"/>
      <c r="KPJ35" s="497"/>
      <c r="KPK35" s="497"/>
      <c r="KPL35" s="497"/>
      <c r="KPM35" s="497"/>
      <c r="KPN35" s="497"/>
      <c r="KPO35" s="497"/>
      <c r="KPP35" s="497"/>
      <c r="KPQ35" s="497"/>
      <c r="KPR35" s="497"/>
      <c r="KPS35" s="497"/>
      <c r="KPT35" s="497"/>
      <c r="KPU35" s="497"/>
      <c r="KPV35" s="497"/>
      <c r="KPW35" s="497"/>
      <c r="KPX35" s="497"/>
      <c r="KPY35" s="497"/>
      <c r="KPZ35" s="497"/>
      <c r="KQA35" s="497"/>
      <c r="KQB35" s="497"/>
      <c r="KQC35" s="497"/>
      <c r="KQD35" s="497"/>
      <c r="KQE35" s="497"/>
      <c r="KQF35" s="497"/>
      <c r="KQG35" s="497"/>
      <c r="KQH35" s="497"/>
      <c r="KQI35" s="497"/>
      <c r="KQJ35" s="497"/>
      <c r="KQK35" s="497"/>
      <c r="KQL35" s="497"/>
      <c r="KQM35" s="497"/>
      <c r="KQN35" s="497"/>
      <c r="KQO35" s="497"/>
      <c r="KQP35" s="497"/>
      <c r="KQQ35" s="497"/>
      <c r="KQR35" s="497"/>
      <c r="KQS35" s="497"/>
      <c r="KQT35" s="497"/>
      <c r="KQU35" s="497"/>
      <c r="KQV35" s="497"/>
      <c r="KQW35" s="497"/>
      <c r="KQX35" s="497"/>
      <c r="KQY35" s="497"/>
      <c r="KQZ35" s="497"/>
      <c r="KRA35" s="497"/>
      <c r="KRB35" s="497"/>
      <c r="KRC35" s="497"/>
      <c r="KRD35" s="497"/>
      <c r="KRE35" s="497"/>
      <c r="KRF35" s="497"/>
      <c r="KRG35" s="497"/>
      <c r="KRH35" s="497"/>
      <c r="KRI35" s="497"/>
      <c r="KRJ35" s="497"/>
      <c r="KRK35" s="497"/>
      <c r="KRL35" s="497"/>
      <c r="KRM35" s="497"/>
      <c r="KRN35" s="497"/>
      <c r="KRO35" s="497"/>
      <c r="KRP35" s="497"/>
      <c r="KRQ35" s="497"/>
      <c r="KRR35" s="497"/>
      <c r="KRS35" s="497"/>
      <c r="KRT35" s="497"/>
      <c r="KRU35" s="497"/>
      <c r="KRV35" s="497"/>
      <c r="KRW35" s="497"/>
      <c r="KRX35" s="497"/>
      <c r="KRY35" s="497"/>
      <c r="KRZ35" s="497"/>
      <c r="KSA35" s="497"/>
      <c r="KSB35" s="497"/>
      <c r="KSC35" s="497"/>
      <c r="KSD35" s="497"/>
      <c r="KSE35" s="497"/>
      <c r="KSF35" s="497"/>
      <c r="KSG35" s="497"/>
      <c r="KSH35" s="497"/>
      <c r="KSI35" s="497"/>
      <c r="KSJ35" s="497"/>
      <c r="KSK35" s="497"/>
      <c r="KSL35" s="497"/>
      <c r="KSM35" s="497"/>
      <c r="KSN35" s="497"/>
      <c r="KSO35" s="497"/>
      <c r="KSP35" s="497"/>
      <c r="KSQ35" s="497"/>
      <c r="KSR35" s="497"/>
      <c r="KSS35" s="497"/>
      <c r="KST35" s="497"/>
      <c r="KSU35" s="497"/>
      <c r="KSV35" s="497"/>
      <c r="KSW35" s="497"/>
      <c r="KSX35" s="497"/>
      <c r="KSY35" s="497"/>
      <c r="KSZ35" s="497"/>
      <c r="KTA35" s="497"/>
      <c r="KTB35" s="497"/>
      <c r="KTC35" s="497"/>
      <c r="KTD35" s="497"/>
      <c r="KTE35" s="497"/>
      <c r="KTF35" s="497"/>
      <c r="KTG35" s="497"/>
      <c r="KTH35" s="497"/>
      <c r="KTI35" s="497"/>
      <c r="KTJ35" s="497"/>
      <c r="KTK35" s="497"/>
      <c r="KTL35" s="497"/>
      <c r="KTM35" s="497"/>
      <c r="KTN35" s="497"/>
      <c r="KTO35" s="497"/>
      <c r="KTP35" s="497"/>
      <c r="KTQ35" s="497"/>
      <c r="KTR35" s="497"/>
      <c r="KTS35" s="497"/>
      <c r="KTT35" s="497"/>
      <c r="KTU35" s="497"/>
      <c r="KTV35" s="497"/>
      <c r="KTW35" s="497"/>
      <c r="KTX35" s="497"/>
      <c r="KTY35" s="497"/>
      <c r="KTZ35" s="497"/>
      <c r="KUA35" s="497"/>
      <c r="KUB35" s="497"/>
      <c r="KUC35" s="497"/>
      <c r="KUD35" s="497"/>
      <c r="KUE35" s="497"/>
      <c r="KUF35" s="497"/>
      <c r="KUG35" s="497"/>
      <c r="KUH35" s="497"/>
      <c r="KUI35" s="497"/>
      <c r="KUJ35" s="497"/>
      <c r="KUK35" s="497"/>
      <c r="KUL35" s="497"/>
      <c r="KUM35" s="497"/>
      <c r="KUN35" s="497"/>
      <c r="KUO35" s="497"/>
      <c r="KUP35" s="497"/>
      <c r="KUQ35" s="497"/>
      <c r="KUR35" s="497"/>
      <c r="KUS35" s="497"/>
      <c r="KUT35" s="497"/>
      <c r="KUU35" s="497"/>
      <c r="KUV35" s="497"/>
      <c r="KUW35" s="497"/>
      <c r="KUX35" s="497"/>
      <c r="KUY35" s="497"/>
      <c r="KUZ35" s="497"/>
      <c r="KVA35" s="497"/>
      <c r="KVB35" s="497"/>
      <c r="KVC35" s="497"/>
      <c r="KVD35" s="497"/>
      <c r="KVE35" s="497"/>
      <c r="KVF35" s="497"/>
      <c r="KVG35" s="497"/>
      <c r="KVH35" s="497"/>
      <c r="KVI35" s="497"/>
      <c r="KVJ35" s="497"/>
      <c r="KVK35" s="497"/>
      <c r="KVL35" s="497"/>
      <c r="KVM35" s="497"/>
      <c r="KVN35" s="497"/>
      <c r="KVO35" s="497"/>
      <c r="KVP35" s="497"/>
      <c r="KVQ35" s="497"/>
      <c r="KVR35" s="497"/>
      <c r="KVS35" s="497"/>
      <c r="KVT35" s="497"/>
      <c r="KVU35" s="497"/>
      <c r="KVV35" s="497"/>
      <c r="KVW35" s="497"/>
      <c r="KVX35" s="497"/>
      <c r="KVY35" s="497"/>
      <c r="KVZ35" s="497"/>
      <c r="KWA35" s="497"/>
      <c r="KWB35" s="497"/>
      <c r="KWC35" s="497"/>
      <c r="KWD35" s="497"/>
      <c r="KWE35" s="497"/>
      <c r="KWF35" s="497"/>
      <c r="KWG35" s="497"/>
      <c r="KWH35" s="497"/>
      <c r="KWI35" s="497"/>
      <c r="KWJ35" s="497"/>
      <c r="KWK35" s="497"/>
      <c r="KWL35" s="497"/>
      <c r="KWM35" s="497"/>
      <c r="KWN35" s="497"/>
      <c r="KWO35" s="497"/>
      <c r="KWP35" s="497"/>
      <c r="KWQ35" s="497"/>
      <c r="KWR35" s="497"/>
      <c r="KWS35" s="497"/>
      <c r="KWT35" s="497"/>
      <c r="KWU35" s="497"/>
      <c r="KWV35" s="497"/>
      <c r="KWW35" s="497"/>
      <c r="KWX35" s="497"/>
      <c r="KWY35" s="497"/>
      <c r="KWZ35" s="497"/>
      <c r="KXA35" s="497"/>
      <c r="KXB35" s="497"/>
      <c r="KXC35" s="497"/>
      <c r="KXD35" s="497"/>
      <c r="KXE35" s="497"/>
      <c r="KXF35" s="497"/>
      <c r="KXG35" s="497"/>
      <c r="KXH35" s="497"/>
      <c r="KXI35" s="497"/>
      <c r="KXJ35" s="497"/>
      <c r="KXK35" s="497"/>
      <c r="KXL35" s="497"/>
      <c r="KXM35" s="497"/>
      <c r="KXN35" s="497"/>
      <c r="KXO35" s="497"/>
      <c r="KXP35" s="497"/>
      <c r="KXQ35" s="497"/>
      <c r="KXR35" s="497"/>
      <c r="KXS35" s="497"/>
      <c r="KXT35" s="497"/>
      <c r="KXU35" s="497"/>
      <c r="KXV35" s="497"/>
      <c r="KXW35" s="497"/>
      <c r="KXX35" s="497"/>
      <c r="KXY35" s="497"/>
      <c r="KXZ35" s="497"/>
      <c r="KYA35" s="497"/>
      <c r="KYB35" s="497"/>
      <c r="KYC35" s="497"/>
      <c r="KYD35" s="497"/>
      <c r="KYE35" s="497"/>
      <c r="KYF35" s="497"/>
      <c r="KYG35" s="497"/>
      <c r="KYH35" s="497"/>
      <c r="KYI35" s="497"/>
      <c r="KYJ35" s="497"/>
      <c r="KYK35" s="497"/>
      <c r="KYL35" s="497"/>
      <c r="KYM35" s="497"/>
      <c r="KYN35" s="497"/>
      <c r="KYO35" s="497"/>
      <c r="KYP35" s="497"/>
      <c r="KYQ35" s="497"/>
      <c r="KYR35" s="497"/>
      <c r="KYS35" s="497"/>
      <c r="KYT35" s="497"/>
      <c r="KYU35" s="497"/>
      <c r="KYV35" s="497"/>
      <c r="KYW35" s="497"/>
      <c r="KYX35" s="497"/>
      <c r="KYY35" s="497"/>
      <c r="KYZ35" s="497"/>
      <c r="KZA35" s="497"/>
      <c r="KZB35" s="497"/>
      <c r="KZC35" s="497"/>
      <c r="KZD35" s="497"/>
      <c r="KZE35" s="497"/>
      <c r="KZF35" s="497"/>
      <c r="KZG35" s="497"/>
      <c r="KZH35" s="497"/>
      <c r="KZI35" s="497"/>
      <c r="KZJ35" s="497"/>
      <c r="KZK35" s="497"/>
      <c r="KZL35" s="497"/>
      <c r="KZM35" s="497"/>
      <c r="KZN35" s="497"/>
      <c r="KZO35" s="497"/>
      <c r="KZP35" s="497"/>
      <c r="KZQ35" s="497"/>
      <c r="KZR35" s="497"/>
      <c r="KZS35" s="497"/>
      <c r="KZT35" s="497"/>
      <c r="KZU35" s="497"/>
      <c r="KZV35" s="497"/>
      <c r="KZW35" s="497"/>
      <c r="KZX35" s="497"/>
      <c r="KZY35" s="497"/>
      <c r="KZZ35" s="497"/>
      <c r="LAA35" s="497"/>
      <c r="LAB35" s="497"/>
      <c r="LAC35" s="497"/>
      <c r="LAD35" s="497"/>
      <c r="LAE35" s="497"/>
      <c r="LAF35" s="497"/>
      <c r="LAG35" s="497"/>
      <c r="LAH35" s="497"/>
      <c r="LAI35" s="497"/>
      <c r="LAJ35" s="497"/>
      <c r="LAK35" s="497"/>
      <c r="LAL35" s="497"/>
      <c r="LAM35" s="497"/>
      <c r="LAN35" s="497"/>
      <c r="LAO35" s="497"/>
      <c r="LAP35" s="497"/>
      <c r="LAQ35" s="497"/>
      <c r="LAR35" s="497"/>
      <c r="LAS35" s="497"/>
      <c r="LAT35" s="497"/>
      <c r="LAU35" s="497"/>
      <c r="LAV35" s="497"/>
      <c r="LAW35" s="497"/>
      <c r="LAX35" s="497"/>
      <c r="LAY35" s="497"/>
      <c r="LAZ35" s="497"/>
      <c r="LBA35" s="497"/>
      <c r="LBB35" s="497"/>
      <c r="LBC35" s="497"/>
      <c r="LBD35" s="497"/>
      <c r="LBE35" s="497"/>
      <c r="LBF35" s="497"/>
      <c r="LBG35" s="497"/>
      <c r="LBH35" s="497"/>
      <c r="LBI35" s="497"/>
      <c r="LBJ35" s="497"/>
      <c r="LBK35" s="497"/>
      <c r="LBL35" s="497"/>
      <c r="LBM35" s="497"/>
      <c r="LBN35" s="497"/>
      <c r="LBO35" s="497"/>
      <c r="LBP35" s="497"/>
      <c r="LBQ35" s="497"/>
      <c r="LBR35" s="497"/>
      <c r="LBS35" s="497"/>
      <c r="LBT35" s="497"/>
      <c r="LBU35" s="497"/>
      <c r="LBV35" s="497"/>
      <c r="LBW35" s="497"/>
      <c r="LBX35" s="497"/>
      <c r="LBY35" s="497"/>
      <c r="LBZ35" s="497"/>
      <c r="LCA35" s="497"/>
      <c r="LCB35" s="497"/>
      <c r="LCC35" s="497"/>
      <c r="LCD35" s="497"/>
      <c r="LCE35" s="497"/>
      <c r="LCF35" s="497"/>
      <c r="LCG35" s="497"/>
      <c r="LCH35" s="497"/>
      <c r="LCI35" s="497"/>
      <c r="LCJ35" s="497"/>
      <c r="LCK35" s="497"/>
      <c r="LCL35" s="497"/>
      <c r="LCM35" s="497"/>
      <c r="LCN35" s="497"/>
      <c r="LCO35" s="497"/>
      <c r="LCP35" s="497"/>
      <c r="LCQ35" s="497"/>
      <c r="LCR35" s="497"/>
      <c r="LCS35" s="497"/>
      <c r="LCT35" s="497"/>
      <c r="LCU35" s="497"/>
      <c r="LCV35" s="497"/>
      <c r="LCW35" s="497"/>
      <c r="LCX35" s="497"/>
      <c r="LCY35" s="497"/>
      <c r="LCZ35" s="497"/>
      <c r="LDA35" s="497"/>
      <c r="LDB35" s="497"/>
      <c r="LDC35" s="497"/>
      <c r="LDD35" s="497"/>
      <c r="LDE35" s="497"/>
      <c r="LDF35" s="497"/>
      <c r="LDG35" s="497"/>
      <c r="LDH35" s="497"/>
      <c r="LDI35" s="497"/>
      <c r="LDJ35" s="497"/>
      <c r="LDK35" s="497"/>
      <c r="LDL35" s="497"/>
      <c r="LDM35" s="497"/>
      <c r="LDN35" s="497"/>
      <c r="LDO35" s="497"/>
      <c r="LDP35" s="497"/>
      <c r="LDQ35" s="497"/>
      <c r="LDR35" s="497"/>
      <c r="LDS35" s="497"/>
      <c r="LDT35" s="497"/>
      <c r="LDU35" s="497"/>
      <c r="LDV35" s="497"/>
      <c r="LDW35" s="497"/>
      <c r="LDX35" s="497"/>
      <c r="LDY35" s="497"/>
      <c r="LDZ35" s="497"/>
      <c r="LEA35" s="497"/>
      <c r="LEB35" s="497"/>
      <c r="LEC35" s="497"/>
      <c r="LED35" s="497"/>
      <c r="LEE35" s="497"/>
      <c r="LEF35" s="497"/>
      <c r="LEG35" s="497"/>
      <c r="LEH35" s="497"/>
      <c r="LEI35" s="497"/>
      <c r="LEJ35" s="497"/>
      <c r="LEK35" s="497"/>
      <c r="LEL35" s="497"/>
      <c r="LEM35" s="497"/>
      <c r="LEN35" s="497"/>
      <c r="LEO35" s="497"/>
      <c r="LEP35" s="497"/>
      <c r="LEQ35" s="497"/>
      <c r="LER35" s="497"/>
      <c r="LES35" s="497"/>
      <c r="LET35" s="497"/>
      <c r="LEU35" s="497"/>
      <c r="LEV35" s="497"/>
      <c r="LEW35" s="497"/>
      <c r="LEX35" s="497"/>
      <c r="LEY35" s="497"/>
      <c r="LEZ35" s="497"/>
      <c r="LFA35" s="497"/>
      <c r="LFB35" s="497"/>
      <c r="LFC35" s="497"/>
      <c r="LFD35" s="497"/>
      <c r="LFE35" s="497"/>
      <c r="LFF35" s="497"/>
      <c r="LFG35" s="497"/>
      <c r="LFH35" s="497"/>
      <c r="LFI35" s="497"/>
      <c r="LFJ35" s="497"/>
      <c r="LFK35" s="497"/>
      <c r="LFL35" s="497"/>
      <c r="LFM35" s="497"/>
      <c r="LFN35" s="497"/>
      <c r="LFO35" s="497"/>
      <c r="LFP35" s="497"/>
      <c r="LFQ35" s="497"/>
      <c r="LFR35" s="497"/>
      <c r="LFS35" s="497"/>
      <c r="LFT35" s="497"/>
      <c r="LFU35" s="497"/>
      <c r="LFV35" s="497"/>
      <c r="LFW35" s="497"/>
      <c r="LFX35" s="497"/>
      <c r="LFY35" s="497"/>
      <c r="LFZ35" s="497"/>
      <c r="LGA35" s="497"/>
      <c r="LGB35" s="497"/>
      <c r="LGC35" s="497"/>
      <c r="LGD35" s="497"/>
      <c r="LGE35" s="497"/>
      <c r="LGF35" s="497"/>
      <c r="LGG35" s="497"/>
      <c r="LGH35" s="497"/>
      <c r="LGI35" s="497"/>
      <c r="LGJ35" s="497"/>
      <c r="LGK35" s="497"/>
      <c r="LGL35" s="497"/>
      <c r="LGM35" s="497"/>
      <c r="LGN35" s="497"/>
      <c r="LGO35" s="497"/>
      <c r="LGP35" s="497"/>
      <c r="LGQ35" s="497"/>
      <c r="LGR35" s="497"/>
      <c r="LGS35" s="497"/>
      <c r="LGT35" s="497"/>
      <c r="LGU35" s="497"/>
      <c r="LGV35" s="497"/>
      <c r="LGW35" s="497"/>
      <c r="LGX35" s="497"/>
      <c r="LGY35" s="497"/>
      <c r="LGZ35" s="497"/>
      <c r="LHA35" s="497"/>
      <c r="LHB35" s="497"/>
      <c r="LHC35" s="497"/>
      <c r="LHD35" s="497"/>
      <c r="LHE35" s="497"/>
      <c r="LHF35" s="497"/>
      <c r="LHG35" s="497"/>
      <c r="LHH35" s="497"/>
      <c r="LHI35" s="497"/>
      <c r="LHJ35" s="497"/>
      <c r="LHK35" s="497"/>
      <c r="LHL35" s="497"/>
      <c r="LHM35" s="497"/>
      <c r="LHN35" s="497"/>
      <c r="LHO35" s="497"/>
      <c r="LHP35" s="497"/>
      <c r="LHQ35" s="497"/>
      <c r="LHR35" s="497"/>
      <c r="LHS35" s="497"/>
      <c r="LHT35" s="497"/>
      <c r="LHU35" s="497"/>
      <c r="LHV35" s="497"/>
      <c r="LHW35" s="497"/>
      <c r="LHX35" s="497"/>
      <c r="LHY35" s="497"/>
      <c r="LHZ35" s="497"/>
      <c r="LIA35" s="497"/>
      <c r="LIB35" s="497"/>
      <c r="LIC35" s="497"/>
      <c r="LID35" s="497"/>
      <c r="LIE35" s="497"/>
      <c r="LIF35" s="497"/>
      <c r="LIG35" s="497"/>
      <c r="LIH35" s="497"/>
      <c r="LII35" s="497"/>
      <c r="LIJ35" s="497"/>
      <c r="LIK35" s="497"/>
      <c r="LIL35" s="497"/>
      <c r="LIM35" s="497"/>
      <c r="LIN35" s="497"/>
      <c r="LIO35" s="497"/>
      <c r="LIP35" s="497"/>
      <c r="LIQ35" s="497"/>
      <c r="LIR35" s="497"/>
      <c r="LIS35" s="497"/>
      <c r="LIT35" s="497"/>
      <c r="LIU35" s="497"/>
      <c r="LIV35" s="497"/>
      <c r="LIW35" s="497"/>
      <c r="LIX35" s="497"/>
      <c r="LIY35" s="497"/>
      <c r="LIZ35" s="497"/>
      <c r="LJA35" s="497"/>
      <c r="LJB35" s="497"/>
      <c r="LJC35" s="497"/>
      <c r="LJD35" s="497"/>
      <c r="LJE35" s="497"/>
      <c r="LJF35" s="497"/>
      <c r="LJG35" s="497"/>
      <c r="LJH35" s="497"/>
      <c r="LJI35" s="497"/>
      <c r="LJJ35" s="497"/>
      <c r="LJK35" s="497"/>
      <c r="LJL35" s="497"/>
      <c r="LJM35" s="497"/>
      <c r="LJN35" s="497"/>
      <c r="LJO35" s="497"/>
      <c r="LJP35" s="497"/>
      <c r="LJQ35" s="497"/>
      <c r="LJR35" s="497"/>
      <c r="LJS35" s="497"/>
      <c r="LJT35" s="497"/>
      <c r="LJU35" s="497"/>
      <c r="LJV35" s="497"/>
      <c r="LJW35" s="497"/>
      <c r="LJX35" s="497"/>
      <c r="LJY35" s="497"/>
      <c r="LJZ35" s="497"/>
      <c r="LKA35" s="497"/>
      <c r="LKB35" s="497"/>
      <c r="LKC35" s="497"/>
      <c r="LKD35" s="497"/>
      <c r="LKE35" s="497"/>
      <c r="LKF35" s="497"/>
      <c r="LKG35" s="497"/>
      <c r="LKH35" s="497"/>
      <c r="LKI35" s="497"/>
      <c r="LKJ35" s="497"/>
      <c r="LKK35" s="497"/>
      <c r="LKL35" s="497"/>
      <c r="LKM35" s="497"/>
      <c r="LKN35" s="497"/>
      <c r="LKO35" s="497"/>
      <c r="LKP35" s="497"/>
      <c r="LKQ35" s="497"/>
      <c r="LKR35" s="497"/>
      <c r="LKS35" s="497"/>
      <c r="LKT35" s="497"/>
      <c r="LKU35" s="497"/>
      <c r="LKV35" s="497"/>
      <c r="LKW35" s="497"/>
      <c r="LKX35" s="497"/>
      <c r="LKY35" s="497"/>
      <c r="LKZ35" s="497"/>
      <c r="LLA35" s="497"/>
      <c r="LLB35" s="497"/>
      <c r="LLC35" s="497"/>
      <c r="LLD35" s="497"/>
      <c r="LLE35" s="497"/>
      <c r="LLF35" s="497"/>
      <c r="LLG35" s="497"/>
      <c r="LLH35" s="497"/>
      <c r="LLI35" s="497"/>
      <c r="LLJ35" s="497"/>
      <c r="LLK35" s="497"/>
      <c r="LLL35" s="497"/>
      <c r="LLM35" s="497"/>
      <c r="LLN35" s="497"/>
      <c r="LLO35" s="497"/>
      <c r="LLP35" s="497"/>
      <c r="LLQ35" s="497"/>
      <c r="LLR35" s="497"/>
      <c r="LLS35" s="497"/>
      <c r="LLT35" s="497"/>
      <c r="LLU35" s="497"/>
      <c r="LLV35" s="497"/>
      <c r="LLW35" s="497"/>
      <c r="LLX35" s="497"/>
      <c r="LLY35" s="497"/>
      <c r="LLZ35" s="497"/>
      <c r="LMA35" s="497"/>
      <c r="LMB35" s="497"/>
      <c r="LMC35" s="497"/>
      <c r="LMD35" s="497"/>
      <c r="LME35" s="497"/>
      <c r="LMF35" s="497"/>
      <c r="LMG35" s="497"/>
      <c r="LMH35" s="497"/>
      <c r="LMI35" s="497"/>
      <c r="LMJ35" s="497"/>
      <c r="LMK35" s="497"/>
      <c r="LML35" s="497"/>
      <c r="LMM35" s="497"/>
      <c r="LMN35" s="497"/>
      <c r="LMO35" s="497"/>
      <c r="LMP35" s="497"/>
      <c r="LMQ35" s="497"/>
      <c r="LMR35" s="497"/>
      <c r="LMS35" s="497"/>
      <c r="LMT35" s="497"/>
      <c r="LMU35" s="497"/>
      <c r="LMV35" s="497"/>
      <c r="LMW35" s="497"/>
      <c r="LMX35" s="497"/>
      <c r="LMY35" s="497"/>
      <c r="LMZ35" s="497"/>
      <c r="LNA35" s="497"/>
      <c r="LNB35" s="497"/>
      <c r="LNC35" s="497"/>
      <c r="LND35" s="497"/>
      <c r="LNE35" s="497"/>
      <c r="LNF35" s="497"/>
      <c r="LNG35" s="497"/>
      <c r="LNH35" s="497"/>
      <c r="LNI35" s="497"/>
      <c r="LNJ35" s="497"/>
      <c r="LNK35" s="497"/>
      <c r="LNL35" s="497"/>
      <c r="LNM35" s="497"/>
      <c r="LNN35" s="497"/>
      <c r="LNO35" s="497"/>
      <c r="LNP35" s="497"/>
      <c r="LNQ35" s="497"/>
      <c r="LNR35" s="497"/>
      <c r="LNS35" s="497"/>
      <c r="LNT35" s="497"/>
      <c r="LNU35" s="497"/>
      <c r="LNV35" s="497"/>
      <c r="LNW35" s="497"/>
      <c r="LNX35" s="497"/>
      <c r="LNY35" s="497"/>
      <c r="LNZ35" s="497"/>
      <c r="LOA35" s="497"/>
      <c r="LOB35" s="497"/>
      <c r="LOC35" s="497"/>
      <c r="LOD35" s="497"/>
      <c r="LOE35" s="497"/>
      <c r="LOF35" s="497"/>
      <c r="LOG35" s="497"/>
      <c r="LOH35" s="497"/>
      <c r="LOI35" s="497"/>
      <c r="LOJ35" s="497"/>
      <c r="LOK35" s="497"/>
      <c r="LOL35" s="497"/>
      <c r="LOM35" s="497"/>
      <c r="LON35" s="497"/>
      <c r="LOO35" s="497"/>
      <c r="LOP35" s="497"/>
      <c r="LOQ35" s="497"/>
      <c r="LOR35" s="497"/>
      <c r="LOS35" s="497"/>
      <c r="LOT35" s="497"/>
      <c r="LOU35" s="497"/>
      <c r="LOV35" s="497"/>
      <c r="LOW35" s="497"/>
      <c r="LOX35" s="497"/>
      <c r="LOY35" s="497"/>
      <c r="LOZ35" s="497"/>
      <c r="LPA35" s="497"/>
      <c r="LPB35" s="497"/>
      <c r="LPC35" s="497"/>
      <c r="LPD35" s="497"/>
      <c r="LPE35" s="497"/>
      <c r="LPF35" s="497"/>
      <c r="LPG35" s="497"/>
      <c r="LPH35" s="497"/>
      <c r="LPI35" s="497"/>
      <c r="LPJ35" s="497"/>
      <c r="LPK35" s="497"/>
      <c r="LPL35" s="497"/>
      <c r="LPM35" s="497"/>
      <c r="LPN35" s="497"/>
      <c r="LPO35" s="497"/>
      <c r="LPP35" s="497"/>
      <c r="LPQ35" s="497"/>
      <c r="LPR35" s="497"/>
      <c r="LPS35" s="497"/>
      <c r="LPT35" s="497"/>
      <c r="LPU35" s="497"/>
      <c r="LPV35" s="497"/>
      <c r="LPW35" s="497"/>
      <c r="LPX35" s="497"/>
      <c r="LPY35" s="497"/>
      <c r="LPZ35" s="497"/>
      <c r="LQA35" s="497"/>
      <c r="LQB35" s="497"/>
      <c r="LQC35" s="497"/>
      <c r="LQD35" s="497"/>
      <c r="LQE35" s="497"/>
      <c r="LQF35" s="497"/>
      <c r="LQG35" s="497"/>
      <c r="LQH35" s="497"/>
      <c r="LQI35" s="497"/>
      <c r="LQJ35" s="497"/>
      <c r="LQK35" s="497"/>
      <c r="LQL35" s="497"/>
      <c r="LQM35" s="497"/>
      <c r="LQN35" s="497"/>
      <c r="LQO35" s="497"/>
      <c r="LQP35" s="497"/>
      <c r="LQQ35" s="497"/>
      <c r="LQR35" s="497"/>
      <c r="LQS35" s="497"/>
      <c r="LQT35" s="497"/>
      <c r="LQU35" s="497"/>
      <c r="LQV35" s="497"/>
      <c r="LQW35" s="497"/>
      <c r="LQX35" s="497"/>
      <c r="LQY35" s="497"/>
      <c r="LQZ35" s="497"/>
      <c r="LRA35" s="497"/>
      <c r="LRB35" s="497"/>
      <c r="LRC35" s="497"/>
      <c r="LRD35" s="497"/>
      <c r="LRE35" s="497"/>
      <c r="LRF35" s="497"/>
      <c r="LRG35" s="497"/>
      <c r="LRH35" s="497"/>
      <c r="LRI35" s="497"/>
      <c r="LRJ35" s="497"/>
      <c r="LRK35" s="497"/>
      <c r="LRL35" s="497"/>
      <c r="LRM35" s="497"/>
      <c r="LRN35" s="497"/>
      <c r="LRO35" s="497"/>
      <c r="LRP35" s="497"/>
      <c r="LRQ35" s="497"/>
      <c r="LRR35" s="497"/>
      <c r="LRS35" s="497"/>
      <c r="LRT35" s="497"/>
      <c r="LRU35" s="497"/>
      <c r="LRV35" s="497"/>
      <c r="LRW35" s="497"/>
      <c r="LRX35" s="497"/>
      <c r="LRY35" s="497"/>
      <c r="LRZ35" s="497"/>
      <c r="LSA35" s="497"/>
      <c r="LSB35" s="497"/>
      <c r="LSC35" s="497"/>
      <c r="LSD35" s="497"/>
      <c r="LSE35" s="497"/>
      <c r="LSF35" s="497"/>
      <c r="LSG35" s="497"/>
      <c r="LSH35" s="497"/>
      <c r="LSI35" s="497"/>
      <c r="LSJ35" s="497"/>
      <c r="LSK35" s="497"/>
      <c r="LSL35" s="497"/>
      <c r="LSM35" s="497"/>
      <c r="LSN35" s="497"/>
      <c r="LSO35" s="497"/>
      <c r="LSP35" s="497"/>
      <c r="LSQ35" s="497"/>
      <c r="LSR35" s="497"/>
      <c r="LSS35" s="497"/>
      <c r="LST35" s="497"/>
      <c r="LSU35" s="497"/>
      <c r="LSV35" s="497"/>
      <c r="LSW35" s="497"/>
      <c r="LSX35" s="497"/>
      <c r="LSY35" s="497"/>
      <c r="LSZ35" s="497"/>
      <c r="LTA35" s="497"/>
      <c r="LTB35" s="497"/>
      <c r="LTC35" s="497"/>
      <c r="LTD35" s="497"/>
      <c r="LTE35" s="497"/>
      <c r="LTF35" s="497"/>
      <c r="LTG35" s="497"/>
      <c r="LTH35" s="497"/>
      <c r="LTI35" s="497"/>
      <c r="LTJ35" s="497"/>
      <c r="LTK35" s="497"/>
      <c r="LTL35" s="497"/>
      <c r="LTM35" s="497"/>
      <c r="LTN35" s="497"/>
      <c r="LTO35" s="497"/>
      <c r="LTP35" s="497"/>
      <c r="LTQ35" s="497"/>
      <c r="LTR35" s="497"/>
      <c r="LTS35" s="497"/>
      <c r="LTT35" s="497"/>
      <c r="LTU35" s="497"/>
      <c r="LTV35" s="497"/>
      <c r="LTW35" s="497"/>
      <c r="LTX35" s="497"/>
      <c r="LTY35" s="497"/>
      <c r="LTZ35" s="497"/>
      <c r="LUA35" s="497"/>
      <c r="LUB35" s="497"/>
      <c r="LUC35" s="497"/>
      <c r="LUD35" s="497"/>
      <c r="LUE35" s="497"/>
      <c r="LUF35" s="497"/>
      <c r="LUG35" s="497"/>
      <c r="LUH35" s="497"/>
      <c r="LUI35" s="497"/>
      <c r="LUJ35" s="497"/>
      <c r="LUK35" s="497"/>
      <c r="LUL35" s="497"/>
      <c r="LUM35" s="497"/>
      <c r="LUN35" s="497"/>
      <c r="LUO35" s="497"/>
      <c r="LUP35" s="497"/>
      <c r="LUQ35" s="497"/>
      <c r="LUR35" s="497"/>
      <c r="LUS35" s="497"/>
      <c r="LUT35" s="497"/>
      <c r="LUU35" s="497"/>
      <c r="LUV35" s="497"/>
      <c r="LUW35" s="497"/>
      <c r="LUX35" s="497"/>
      <c r="LUY35" s="497"/>
      <c r="LUZ35" s="497"/>
      <c r="LVA35" s="497"/>
      <c r="LVB35" s="497"/>
      <c r="LVC35" s="497"/>
      <c r="LVD35" s="497"/>
      <c r="LVE35" s="497"/>
      <c r="LVF35" s="497"/>
      <c r="LVG35" s="497"/>
      <c r="LVH35" s="497"/>
      <c r="LVI35" s="497"/>
      <c r="LVJ35" s="497"/>
      <c r="LVK35" s="497"/>
      <c r="LVL35" s="497"/>
      <c r="LVM35" s="497"/>
      <c r="LVN35" s="497"/>
      <c r="LVO35" s="497"/>
      <c r="LVP35" s="497"/>
      <c r="LVQ35" s="497"/>
      <c r="LVR35" s="497"/>
      <c r="LVS35" s="497"/>
      <c r="LVT35" s="497"/>
      <c r="LVU35" s="497"/>
      <c r="LVV35" s="497"/>
      <c r="LVW35" s="497"/>
      <c r="LVX35" s="497"/>
      <c r="LVY35" s="497"/>
      <c r="LVZ35" s="497"/>
      <c r="LWA35" s="497"/>
      <c r="LWB35" s="497"/>
      <c r="LWC35" s="497"/>
      <c r="LWD35" s="497"/>
      <c r="LWE35" s="497"/>
      <c r="LWF35" s="497"/>
      <c r="LWG35" s="497"/>
      <c r="LWH35" s="497"/>
      <c r="LWI35" s="497"/>
      <c r="LWJ35" s="497"/>
      <c r="LWK35" s="497"/>
      <c r="LWL35" s="497"/>
      <c r="LWM35" s="497"/>
      <c r="LWN35" s="497"/>
      <c r="LWO35" s="497"/>
      <c r="LWP35" s="497"/>
      <c r="LWQ35" s="497"/>
      <c r="LWR35" s="497"/>
      <c r="LWS35" s="497"/>
      <c r="LWT35" s="497"/>
      <c r="LWU35" s="497"/>
      <c r="LWV35" s="497"/>
      <c r="LWW35" s="497"/>
      <c r="LWX35" s="497"/>
      <c r="LWY35" s="497"/>
      <c r="LWZ35" s="497"/>
      <c r="LXA35" s="497"/>
      <c r="LXB35" s="497"/>
      <c r="LXC35" s="497"/>
      <c r="LXD35" s="497"/>
      <c r="LXE35" s="497"/>
      <c r="LXF35" s="497"/>
      <c r="LXG35" s="497"/>
      <c r="LXH35" s="497"/>
      <c r="LXI35" s="497"/>
      <c r="LXJ35" s="497"/>
      <c r="LXK35" s="497"/>
      <c r="LXL35" s="497"/>
      <c r="LXM35" s="497"/>
      <c r="LXN35" s="497"/>
      <c r="LXO35" s="497"/>
      <c r="LXP35" s="497"/>
      <c r="LXQ35" s="497"/>
      <c r="LXR35" s="497"/>
      <c r="LXS35" s="497"/>
      <c r="LXT35" s="497"/>
      <c r="LXU35" s="497"/>
      <c r="LXV35" s="497"/>
      <c r="LXW35" s="497"/>
      <c r="LXX35" s="497"/>
      <c r="LXY35" s="497"/>
      <c r="LXZ35" s="497"/>
      <c r="LYA35" s="497"/>
      <c r="LYB35" s="497"/>
      <c r="LYC35" s="497"/>
      <c r="LYD35" s="497"/>
      <c r="LYE35" s="497"/>
      <c r="LYF35" s="497"/>
      <c r="LYG35" s="497"/>
      <c r="LYH35" s="497"/>
      <c r="LYI35" s="497"/>
      <c r="LYJ35" s="497"/>
      <c r="LYK35" s="497"/>
      <c r="LYL35" s="497"/>
      <c r="LYM35" s="497"/>
      <c r="LYN35" s="497"/>
      <c r="LYO35" s="497"/>
      <c r="LYP35" s="497"/>
      <c r="LYQ35" s="497"/>
      <c r="LYR35" s="497"/>
      <c r="LYS35" s="497"/>
      <c r="LYT35" s="497"/>
      <c r="LYU35" s="497"/>
      <c r="LYV35" s="497"/>
      <c r="LYW35" s="497"/>
      <c r="LYX35" s="497"/>
      <c r="LYY35" s="497"/>
      <c r="LYZ35" s="497"/>
      <c r="LZA35" s="497"/>
      <c r="LZB35" s="497"/>
      <c r="LZC35" s="497"/>
      <c r="LZD35" s="497"/>
      <c r="LZE35" s="497"/>
      <c r="LZF35" s="497"/>
      <c r="LZG35" s="497"/>
      <c r="LZH35" s="497"/>
      <c r="LZI35" s="497"/>
      <c r="LZJ35" s="497"/>
      <c r="LZK35" s="497"/>
      <c r="LZL35" s="497"/>
      <c r="LZM35" s="497"/>
      <c r="LZN35" s="497"/>
      <c r="LZO35" s="497"/>
      <c r="LZP35" s="497"/>
      <c r="LZQ35" s="497"/>
      <c r="LZR35" s="497"/>
      <c r="LZS35" s="497"/>
      <c r="LZT35" s="497"/>
      <c r="LZU35" s="497"/>
      <c r="LZV35" s="497"/>
      <c r="LZW35" s="497"/>
      <c r="LZX35" s="497"/>
      <c r="LZY35" s="497"/>
      <c r="LZZ35" s="497"/>
      <c r="MAA35" s="497"/>
      <c r="MAB35" s="497"/>
      <c r="MAC35" s="497"/>
      <c r="MAD35" s="497"/>
      <c r="MAE35" s="497"/>
      <c r="MAF35" s="497"/>
      <c r="MAG35" s="497"/>
      <c r="MAH35" s="497"/>
      <c r="MAI35" s="497"/>
      <c r="MAJ35" s="497"/>
      <c r="MAK35" s="497"/>
      <c r="MAL35" s="497"/>
      <c r="MAM35" s="497"/>
      <c r="MAN35" s="497"/>
      <c r="MAO35" s="497"/>
      <c r="MAP35" s="497"/>
      <c r="MAQ35" s="497"/>
      <c r="MAR35" s="497"/>
      <c r="MAS35" s="497"/>
      <c r="MAT35" s="497"/>
      <c r="MAU35" s="497"/>
      <c r="MAV35" s="497"/>
      <c r="MAW35" s="497"/>
      <c r="MAX35" s="497"/>
      <c r="MAY35" s="497"/>
      <c r="MAZ35" s="497"/>
      <c r="MBA35" s="497"/>
      <c r="MBB35" s="497"/>
      <c r="MBC35" s="497"/>
      <c r="MBD35" s="497"/>
      <c r="MBE35" s="497"/>
      <c r="MBF35" s="497"/>
      <c r="MBG35" s="497"/>
      <c r="MBH35" s="497"/>
      <c r="MBI35" s="497"/>
      <c r="MBJ35" s="497"/>
      <c r="MBK35" s="497"/>
      <c r="MBL35" s="497"/>
      <c r="MBM35" s="497"/>
      <c r="MBN35" s="497"/>
      <c r="MBO35" s="497"/>
      <c r="MBP35" s="497"/>
      <c r="MBQ35" s="497"/>
      <c r="MBR35" s="497"/>
      <c r="MBS35" s="497"/>
      <c r="MBT35" s="497"/>
      <c r="MBU35" s="497"/>
      <c r="MBV35" s="497"/>
      <c r="MBW35" s="497"/>
      <c r="MBX35" s="497"/>
      <c r="MBY35" s="497"/>
      <c r="MBZ35" s="497"/>
      <c r="MCA35" s="497"/>
      <c r="MCB35" s="497"/>
      <c r="MCC35" s="497"/>
      <c r="MCD35" s="497"/>
      <c r="MCE35" s="497"/>
      <c r="MCF35" s="497"/>
      <c r="MCG35" s="497"/>
      <c r="MCH35" s="497"/>
      <c r="MCI35" s="497"/>
      <c r="MCJ35" s="497"/>
      <c r="MCK35" s="497"/>
      <c r="MCL35" s="497"/>
      <c r="MCM35" s="497"/>
      <c r="MCN35" s="497"/>
      <c r="MCO35" s="497"/>
      <c r="MCP35" s="497"/>
      <c r="MCQ35" s="497"/>
      <c r="MCR35" s="497"/>
      <c r="MCS35" s="497"/>
      <c r="MCT35" s="497"/>
      <c r="MCU35" s="497"/>
      <c r="MCV35" s="497"/>
      <c r="MCW35" s="497"/>
      <c r="MCX35" s="497"/>
      <c r="MCY35" s="497"/>
      <c r="MCZ35" s="497"/>
      <c r="MDA35" s="497"/>
      <c r="MDB35" s="497"/>
      <c r="MDC35" s="497"/>
      <c r="MDD35" s="497"/>
      <c r="MDE35" s="497"/>
      <c r="MDF35" s="497"/>
      <c r="MDG35" s="497"/>
      <c r="MDH35" s="497"/>
      <c r="MDI35" s="497"/>
      <c r="MDJ35" s="497"/>
      <c r="MDK35" s="497"/>
      <c r="MDL35" s="497"/>
      <c r="MDM35" s="497"/>
      <c r="MDN35" s="497"/>
      <c r="MDO35" s="497"/>
      <c r="MDP35" s="497"/>
      <c r="MDQ35" s="497"/>
      <c r="MDR35" s="497"/>
      <c r="MDS35" s="497"/>
      <c r="MDT35" s="497"/>
      <c r="MDU35" s="497"/>
      <c r="MDV35" s="497"/>
      <c r="MDW35" s="497"/>
      <c r="MDX35" s="497"/>
      <c r="MDY35" s="497"/>
      <c r="MDZ35" s="497"/>
      <c r="MEA35" s="497"/>
      <c r="MEB35" s="497"/>
      <c r="MEC35" s="497"/>
      <c r="MED35" s="497"/>
      <c r="MEE35" s="497"/>
      <c r="MEF35" s="497"/>
      <c r="MEG35" s="497"/>
      <c r="MEH35" s="497"/>
      <c r="MEI35" s="497"/>
      <c r="MEJ35" s="497"/>
      <c r="MEK35" s="497"/>
      <c r="MEL35" s="497"/>
      <c r="MEM35" s="497"/>
      <c r="MEN35" s="497"/>
      <c r="MEO35" s="497"/>
      <c r="MEP35" s="497"/>
      <c r="MEQ35" s="497"/>
      <c r="MER35" s="497"/>
      <c r="MES35" s="497"/>
      <c r="MET35" s="497"/>
      <c r="MEU35" s="497"/>
      <c r="MEV35" s="497"/>
      <c r="MEW35" s="497"/>
      <c r="MEX35" s="497"/>
      <c r="MEY35" s="497"/>
      <c r="MEZ35" s="497"/>
      <c r="MFA35" s="497"/>
      <c r="MFB35" s="497"/>
      <c r="MFC35" s="497"/>
      <c r="MFD35" s="497"/>
      <c r="MFE35" s="497"/>
      <c r="MFF35" s="497"/>
      <c r="MFG35" s="497"/>
      <c r="MFH35" s="497"/>
      <c r="MFI35" s="497"/>
      <c r="MFJ35" s="497"/>
      <c r="MFK35" s="497"/>
      <c r="MFL35" s="497"/>
      <c r="MFM35" s="497"/>
      <c r="MFN35" s="497"/>
      <c r="MFO35" s="497"/>
      <c r="MFP35" s="497"/>
      <c r="MFQ35" s="497"/>
      <c r="MFR35" s="497"/>
      <c r="MFS35" s="497"/>
      <c r="MFT35" s="497"/>
      <c r="MFU35" s="497"/>
      <c r="MFV35" s="497"/>
      <c r="MFW35" s="497"/>
      <c r="MFX35" s="497"/>
      <c r="MFY35" s="497"/>
      <c r="MFZ35" s="497"/>
      <c r="MGA35" s="497"/>
      <c r="MGB35" s="497"/>
      <c r="MGC35" s="497"/>
      <c r="MGD35" s="497"/>
      <c r="MGE35" s="497"/>
      <c r="MGF35" s="497"/>
      <c r="MGG35" s="497"/>
      <c r="MGH35" s="497"/>
      <c r="MGI35" s="497"/>
      <c r="MGJ35" s="497"/>
      <c r="MGK35" s="497"/>
      <c r="MGL35" s="497"/>
      <c r="MGM35" s="497"/>
      <c r="MGN35" s="497"/>
      <c r="MGO35" s="497"/>
      <c r="MGP35" s="497"/>
      <c r="MGQ35" s="497"/>
      <c r="MGR35" s="497"/>
      <c r="MGS35" s="497"/>
      <c r="MGT35" s="497"/>
      <c r="MGU35" s="497"/>
      <c r="MGV35" s="497"/>
      <c r="MGW35" s="497"/>
      <c r="MGX35" s="497"/>
      <c r="MGY35" s="497"/>
      <c r="MGZ35" s="497"/>
      <c r="MHA35" s="497"/>
      <c r="MHB35" s="497"/>
      <c r="MHC35" s="497"/>
      <c r="MHD35" s="497"/>
      <c r="MHE35" s="497"/>
      <c r="MHF35" s="497"/>
      <c r="MHG35" s="497"/>
      <c r="MHH35" s="497"/>
      <c r="MHI35" s="497"/>
      <c r="MHJ35" s="497"/>
      <c r="MHK35" s="497"/>
      <c r="MHL35" s="497"/>
      <c r="MHM35" s="497"/>
      <c r="MHN35" s="497"/>
      <c r="MHO35" s="497"/>
      <c r="MHP35" s="497"/>
      <c r="MHQ35" s="497"/>
      <c r="MHR35" s="497"/>
      <c r="MHS35" s="497"/>
      <c r="MHT35" s="497"/>
      <c r="MHU35" s="497"/>
      <c r="MHV35" s="497"/>
      <c r="MHW35" s="497"/>
      <c r="MHX35" s="497"/>
      <c r="MHY35" s="497"/>
      <c r="MHZ35" s="497"/>
      <c r="MIA35" s="497"/>
      <c r="MIB35" s="497"/>
      <c r="MIC35" s="497"/>
      <c r="MID35" s="497"/>
      <c r="MIE35" s="497"/>
      <c r="MIF35" s="497"/>
      <c r="MIG35" s="497"/>
      <c r="MIH35" s="497"/>
      <c r="MII35" s="497"/>
      <c r="MIJ35" s="497"/>
      <c r="MIK35" s="497"/>
      <c r="MIL35" s="497"/>
      <c r="MIM35" s="497"/>
      <c r="MIN35" s="497"/>
      <c r="MIO35" s="497"/>
      <c r="MIP35" s="497"/>
      <c r="MIQ35" s="497"/>
      <c r="MIR35" s="497"/>
      <c r="MIS35" s="497"/>
      <c r="MIT35" s="497"/>
      <c r="MIU35" s="497"/>
      <c r="MIV35" s="497"/>
      <c r="MIW35" s="497"/>
      <c r="MIX35" s="497"/>
      <c r="MIY35" s="497"/>
      <c r="MIZ35" s="497"/>
      <c r="MJA35" s="497"/>
      <c r="MJB35" s="497"/>
      <c r="MJC35" s="497"/>
      <c r="MJD35" s="497"/>
      <c r="MJE35" s="497"/>
      <c r="MJF35" s="497"/>
      <c r="MJG35" s="497"/>
      <c r="MJH35" s="497"/>
      <c r="MJI35" s="497"/>
      <c r="MJJ35" s="497"/>
      <c r="MJK35" s="497"/>
      <c r="MJL35" s="497"/>
      <c r="MJM35" s="497"/>
      <c r="MJN35" s="497"/>
      <c r="MJO35" s="497"/>
      <c r="MJP35" s="497"/>
      <c r="MJQ35" s="497"/>
      <c r="MJR35" s="497"/>
      <c r="MJS35" s="497"/>
      <c r="MJT35" s="497"/>
      <c r="MJU35" s="497"/>
      <c r="MJV35" s="497"/>
      <c r="MJW35" s="497"/>
      <c r="MJX35" s="497"/>
      <c r="MJY35" s="497"/>
      <c r="MJZ35" s="497"/>
      <c r="MKA35" s="497"/>
      <c r="MKB35" s="497"/>
      <c r="MKC35" s="497"/>
      <c r="MKD35" s="497"/>
      <c r="MKE35" s="497"/>
      <c r="MKF35" s="497"/>
      <c r="MKG35" s="497"/>
      <c r="MKH35" s="497"/>
      <c r="MKI35" s="497"/>
      <c r="MKJ35" s="497"/>
      <c r="MKK35" s="497"/>
      <c r="MKL35" s="497"/>
      <c r="MKM35" s="497"/>
      <c r="MKN35" s="497"/>
      <c r="MKO35" s="497"/>
      <c r="MKP35" s="497"/>
      <c r="MKQ35" s="497"/>
      <c r="MKR35" s="497"/>
      <c r="MKS35" s="497"/>
      <c r="MKT35" s="497"/>
      <c r="MKU35" s="497"/>
      <c r="MKV35" s="497"/>
      <c r="MKW35" s="497"/>
      <c r="MKX35" s="497"/>
      <c r="MKY35" s="497"/>
      <c r="MKZ35" s="497"/>
      <c r="MLA35" s="497"/>
      <c r="MLB35" s="497"/>
      <c r="MLC35" s="497"/>
      <c r="MLD35" s="497"/>
      <c r="MLE35" s="497"/>
      <c r="MLF35" s="497"/>
      <c r="MLG35" s="497"/>
      <c r="MLH35" s="497"/>
      <c r="MLI35" s="497"/>
      <c r="MLJ35" s="497"/>
      <c r="MLK35" s="497"/>
      <c r="MLL35" s="497"/>
      <c r="MLM35" s="497"/>
      <c r="MLN35" s="497"/>
      <c r="MLO35" s="497"/>
      <c r="MLP35" s="497"/>
      <c r="MLQ35" s="497"/>
      <c r="MLR35" s="497"/>
      <c r="MLS35" s="497"/>
      <c r="MLT35" s="497"/>
      <c r="MLU35" s="497"/>
      <c r="MLV35" s="497"/>
      <c r="MLW35" s="497"/>
      <c r="MLX35" s="497"/>
      <c r="MLY35" s="497"/>
      <c r="MLZ35" s="497"/>
      <c r="MMA35" s="497"/>
      <c r="MMB35" s="497"/>
      <c r="MMC35" s="497"/>
      <c r="MMD35" s="497"/>
      <c r="MME35" s="497"/>
      <c r="MMF35" s="497"/>
      <c r="MMG35" s="497"/>
      <c r="MMH35" s="497"/>
      <c r="MMI35" s="497"/>
      <c r="MMJ35" s="497"/>
      <c r="MMK35" s="497"/>
      <c r="MML35" s="497"/>
      <c r="MMM35" s="497"/>
      <c r="MMN35" s="497"/>
      <c r="MMO35" s="497"/>
      <c r="MMP35" s="497"/>
      <c r="MMQ35" s="497"/>
      <c r="MMR35" s="497"/>
      <c r="MMS35" s="497"/>
      <c r="MMT35" s="497"/>
      <c r="MMU35" s="497"/>
      <c r="MMV35" s="497"/>
      <c r="MMW35" s="497"/>
      <c r="MMX35" s="497"/>
      <c r="MMY35" s="497"/>
      <c r="MMZ35" s="497"/>
      <c r="MNA35" s="497"/>
      <c r="MNB35" s="497"/>
      <c r="MNC35" s="497"/>
      <c r="MND35" s="497"/>
      <c r="MNE35" s="497"/>
      <c r="MNF35" s="497"/>
      <c r="MNG35" s="497"/>
      <c r="MNH35" s="497"/>
      <c r="MNI35" s="497"/>
      <c r="MNJ35" s="497"/>
      <c r="MNK35" s="497"/>
      <c r="MNL35" s="497"/>
      <c r="MNM35" s="497"/>
      <c r="MNN35" s="497"/>
      <c r="MNO35" s="497"/>
      <c r="MNP35" s="497"/>
      <c r="MNQ35" s="497"/>
      <c r="MNR35" s="497"/>
      <c r="MNS35" s="497"/>
      <c r="MNT35" s="497"/>
      <c r="MNU35" s="497"/>
      <c r="MNV35" s="497"/>
      <c r="MNW35" s="497"/>
      <c r="MNX35" s="497"/>
      <c r="MNY35" s="497"/>
      <c r="MNZ35" s="497"/>
      <c r="MOA35" s="497"/>
      <c r="MOB35" s="497"/>
      <c r="MOC35" s="497"/>
      <c r="MOD35" s="497"/>
      <c r="MOE35" s="497"/>
      <c r="MOF35" s="497"/>
      <c r="MOG35" s="497"/>
      <c r="MOH35" s="497"/>
      <c r="MOI35" s="497"/>
      <c r="MOJ35" s="497"/>
      <c r="MOK35" s="497"/>
      <c r="MOL35" s="497"/>
      <c r="MOM35" s="497"/>
      <c r="MON35" s="497"/>
      <c r="MOO35" s="497"/>
      <c r="MOP35" s="497"/>
      <c r="MOQ35" s="497"/>
      <c r="MOR35" s="497"/>
      <c r="MOS35" s="497"/>
      <c r="MOT35" s="497"/>
      <c r="MOU35" s="497"/>
      <c r="MOV35" s="497"/>
      <c r="MOW35" s="497"/>
      <c r="MOX35" s="497"/>
      <c r="MOY35" s="497"/>
      <c r="MOZ35" s="497"/>
      <c r="MPA35" s="497"/>
      <c r="MPB35" s="497"/>
      <c r="MPC35" s="497"/>
      <c r="MPD35" s="497"/>
      <c r="MPE35" s="497"/>
      <c r="MPF35" s="497"/>
      <c r="MPG35" s="497"/>
      <c r="MPH35" s="497"/>
      <c r="MPI35" s="497"/>
      <c r="MPJ35" s="497"/>
      <c r="MPK35" s="497"/>
      <c r="MPL35" s="497"/>
      <c r="MPM35" s="497"/>
      <c r="MPN35" s="497"/>
      <c r="MPO35" s="497"/>
      <c r="MPP35" s="497"/>
      <c r="MPQ35" s="497"/>
      <c r="MPR35" s="497"/>
      <c r="MPS35" s="497"/>
      <c r="MPT35" s="497"/>
      <c r="MPU35" s="497"/>
      <c r="MPV35" s="497"/>
      <c r="MPW35" s="497"/>
      <c r="MPX35" s="497"/>
      <c r="MPY35" s="497"/>
      <c r="MPZ35" s="497"/>
      <c r="MQA35" s="497"/>
      <c r="MQB35" s="497"/>
      <c r="MQC35" s="497"/>
      <c r="MQD35" s="497"/>
      <c r="MQE35" s="497"/>
      <c r="MQF35" s="497"/>
      <c r="MQG35" s="497"/>
      <c r="MQH35" s="497"/>
      <c r="MQI35" s="497"/>
      <c r="MQJ35" s="497"/>
      <c r="MQK35" s="497"/>
      <c r="MQL35" s="497"/>
      <c r="MQM35" s="497"/>
      <c r="MQN35" s="497"/>
      <c r="MQO35" s="497"/>
      <c r="MQP35" s="497"/>
      <c r="MQQ35" s="497"/>
      <c r="MQR35" s="497"/>
      <c r="MQS35" s="497"/>
      <c r="MQT35" s="497"/>
      <c r="MQU35" s="497"/>
      <c r="MQV35" s="497"/>
      <c r="MQW35" s="497"/>
      <c r="MQX35" s="497"/>
      <c r="MQY35" s="497"/>
      <c r="MQZ35" s="497"/>
      <c r="MRA35" s="497"/>
      <c r="MRB35" s="497"/>
      <c r="MRC35" s="497"/>
      <c r="MRD35" s="497"/>
      <c r="MRE35" s="497"/>
      <c r="MRF35" s="497"/>
      <c r="MRG35" s="497"/>
      <c r="MRH35" s="497"/>
      <c r="MRI35" s="497"/>
      <c r="MRJ35" s="497"/>
      <c r="MRK35" s="497"/>
      <c r="MRL35" s="497"/>
      <c r="MRM35" s="497"/>
      <c r="MRN35" s="497"/>
      <c r="MRO35" s="497"/>
      <c r="MRP35" s="497"/>
      <c r="MRQ35" s="497"/>
      <c r="MRR35" s="497"/>
      <c r="MRS35" s="497"/>
      <c r="MRT35" s="497"/>
      <c r="MRU35" s="497"/>
      <c r="MRV35" s="497"/>
      <c r="MRW35" s="497"/>
      <c r="MRX35" s="497"/>
      <c r="MRY35" s="497"/>
      <c r="MRZ35" s="497"/>
      <c r="MSA35" s="497"/>
      <c r="MSB35" s="497"/>
      <c r="MSC35" s="497"/>
      <c r="MSD35" s="497"/>
      <c r="MSE35" s="497"/>
      <c r="MSF35" s="497"/>
      <c r="MSG35" s="497"/>
      <c r="MSH35" s="497"/>
      <c r="MSI35" s="497"/>
      <c r="MSJ35" s="497"/>
      <c r="MSK35" s="497"/>
      <c r="MSL35" s="497"/>
      <c r="MSM35" s="497"/>
      <c r="MSN35" s="497"/>
      <c r="MSO35" s="497"/>
      <c r="MSP35" s="497"/>
      <c r="MSQ35" s="497"/>
      <c r="MSR35" s="497"/>
      <c r="MSS35" s="497"/>
      <c r="MST35" s="497"/>
      <c r="MSU35" s="497"/>
      <c r="MSV35" s="497"/>
      <c r="MSW35" s="497"/>
      <c r="MSX35" s="497"/>
      <c r="MSY35" s="497"/>
      <c r="MSZ35" s="497"/>
      <c r="MTA35" s="497"/>
      <c r="MTB35" s="497"/>
      <c r="MTC35" s="497"/>
      <c r="MTD35" s="497"/>
      <c r="MTE35" s="497"/>
      <c r="MTF35" s="497"/>
      <c r="MTG35" s="497"/>
      <c r="MTH35" s="497"/>
      <c r="MTI35" s="497"/>
      <c r="MTJ35" s="497"/>
      <c r="MTK35" s="497"/>
      <c r="MTL35" s="497"/>
      <c r="MTM35" s="497"/>
      <c r="MTN35" s="497"/>
      <c r="MTO35" s="497"/>
      <c r="MTP35" s="497"/>
      <c r="MTQ35" s="497"/>
      <c r="MTR35" s="497"/>
      <c r="MTS35" s="497"/>
      <c r="MTT35" s="497"/>
      <c r="MTU35" s="497"/>
      <c r="MTV35" s="497"/>
      <c r="MTW35" s="497"/>
      <c r="MTX35" s="497"/>
      <c r="MTY35" s="497"/>
      <c r="MTZ35" s="497"/>
      <c r="MUA35" s="497"/>
      <c r="MUB35" s="497"/>
      <c r="MUC35" s="497"/>
      <c r="MUD35" s="497"/>
      <c r="MUE35" s="497"/>
      <c r="MUF35" s="497"/>
      <c r="MUG35" s="497"/>
      <c r="MUH35" s="497"/>
      <c r="MUI35" s="497"/>
      <c r="MUJ35" s="497"/>
      <c r="MUK35" s="497"/>
      <c r="MUL35" s="497"/>
      <c r="MUM35" s="497"/>
      <c r="MUN35" s="497"/>
      <c r="MUO35" s="497"/>
      <c r="MUP35" s="497"/>
      <c r="MUQ35" s="497"/>
      <c r="MUR35" s="497"/>
      <c r="MUS35" s="497"/>
      <c r="MUT35" s="497"/>
      <c r="MUU35" s="497"/>
      <c r="MUV35" s="497"/>
      <c r="MUW35" s="497"/>
      <c r="MUX35" s="497"/>
      <c r="MUY35" s="497"/>
      <c r="MUZ35" s="497"/>
      <c r="MVA35" s="497"/>
      <c r="MVB35" s="497"/>
      <c r="MVC35" s="497"/>
      <c r="MVD35" s="497"/>
      <c r="MVE35" s="497"/>
      <c r="MVF35" s="497"/>
      <c r="MVG35" s="497"/>
      <c r="MVH35" s="497"/>
      <c r="MVI35" s="497"/>
      <c r="MVJ35" s="497"/>
      <c r="MVK35" s="497"/>
      <c r="MVL35" s="497"/>
      <c r="MVM35" s="497"/>
      <c r="MVN35" s="497"/>
      <c r="MVO35" s="497"/>
      <c r="MVP35" s="497"/>
      <c r="MVQ35" s="497"/>
      <c r="MVR35" s="497"/>
      <c r="MVS35" s="497"/>
      <c r="MVT35" s="497"/>
      <c r="MVU35" s="497"/>
      <c r="MVV35" s="497"/>
      <c r="MVW35" s="497"/>
      <c r="MVX35" s="497"/>
      <c r="MVY35" s="497"/>
      <c r="MVZ35" s="497"/>
      <c r="MWA35" s="497"/>
      <c r="MWB35" s="497"/>
      <c r="MWC35" s="497"/>
      <c r="MWD35" s="497"/>
      <c r="MWE35" s="497"/>
      <c r="MWF35" s="497"/>
      <c r="MWG35" s="497"/>
      <c r="MWH35" s="497"/>
      <c r="MWI35" s="497"/>
      <c r="MWJ35" s="497"/>
      <c r="MWK35" s="497"/>
      <c r="MWL35" s="497"/>
      <c r="MWM35" s="497"/>
      <c r="MWN35" s="497"/>
      <c r="MWO35" s="497"/>
      <c r="MWP35" s="497"/>
      <c r="MWQ35" s="497"/>
      <c r="MWR35" s="497"/>
      <c r="MWS35" s="497"/>
      <c r="MWT35" s="497"/>
      <c r="MWU35" s="497"/>
      <c r="MWV35" s="497"/>
      <c r="MWW35" s="497"/>
      <c r="MWX35" s="497"/>
      <c r="MWY35" s="497"/>
      <c r="MWZ35" s="497"/>
      <c r="MXA35" s="497"/>
      <c r="MXB35" s="497"/>
      <c r="MXC35" s="497"/>
      <c r="MXD35" s="497"/>
      <c r="MXE35" s="497"/>
      <c r="MXF35" s="497"/>
      <c r="MXG35" s="497"/>
      <c r="MXH35" s="497"/>
      <c r="MXI35" s="497"/>
      <c r="MXJ35" s="497"/>
      <c r="MXK35" s="497"/>
      <c r="MXL35" s="497"/>
      <c r="MXM35" s="497"/>
      <c r="MXN35" s="497"/>
      <c r="MXO35" s="497"/>
      <c r="MXP35" s="497"/>
      <c r="MXQ35" s="497"/>
      <c r="MXR35" s="497"/>
      <c r="MXS35" s="497"/>
      <c r="MXT35" s="497"/>
      <c r="MXU35" s="497"/>
      <c r="MXV35" s="497"/>
      <c r="MXW35" s="497"/>
      <c r="MXX35" s="497"/>
      <c r="MXY35" s="497"/>
      <c r="MXZ35" s="497"/>
      <c r="MYA35" s="497"/>
      <c r="MYB35" s="497"/>
      <c r="MYC35" s="497"/>
      <c r="MYD35" s="497"/>
      <c r="MYE35" s="497"/>
      <c r="MYF35" s="497"/>
      <c r="MYG35" s="497"/>
      <c r="MYH35" s="497"/>
      <c r="MYI35" s="497"/>
      <c r="MYJ35" s="497"/>
      <c r="MYK35" s="497"/>
      <c r="MYL35" s="497"/>
      <c r="MYM35" s="497"/>
      <c r="MYN35" s="497"/>
      <c r="MYO35" s="497"/>
      <c r="MYP35" s="497"/>
      <c r="MYQ35" s="497"/>
      <c r="MYR35" s="497"/>
      <c r="MYS35" s="497"/>
      <c r="MYT35" s="497"/>
      <c r="MYU35" s="497"/>
      <c r="MYV35" s="497"/>
      <c r="MYW35" s="497"/>
      <c r="MYX35" s="497"/>
      <c r="MYY35" s="497"/>
      <c r="MYZ35" s="497"/>
      <c r="MZA35" s="497"/>
      <c r="MZB35" s="497"/>
      <c r="MZC35" s="497"/>
      <c r="MZD35" s="497"/>
      <c r="MZE35" s="497"/>
      <c r="MZF35" s="497"/>
      <c r="MZG35" s="497"/>
      <c r="MZH35" s="497"/>
      <c r="MZI35" s="497"/>
      <c r="MZJ35" s="497"/>
      <c r="MZK35" s="497"/>
      <c r="MZL35" s="497"/>
      <c r="MZM35" s="497"/>
      <c r="MZN35" s="497"/>
      <c r="MZO35" s="497"/>
      <c r="MZP35" s="497"/>
      <c r="MZQ35" s="497"/>
      <c r="MZR35" s="497"/>
      <c r="MZS35" s="497"/>
      <c r="MZT35" s="497"/>
      <c r="MZU35" s="497"/>
      <c r="MZV35" s="497"/>
      <c r="MZW35" s="497"/>
      <c r="MZX35" s="497"/>
      <c r="MZY35" s="497"/>
      <c r="MZZ35" s="497"/>
      <c r="NAA35" s="497"/>
      <c r="NAB35" s="497"/>
      <c r="NAC35" s="497"/>
      <c r="NAD35" s="497"/>
      <c r="NAE35" s="497"/>
      <c r="NAF35" s="497"/>
      <c r="NAG35" s="497"/>
      <c r="NAH35" s="497"/>
      <c r="NAI35" s="497"/>
      <c r="NAJ35" s="497"/>
      <c r="NAK35" s="497"/>
      <c r="NAL35" s="497"/>
      <c r="NAM35" s="497"/>
      <c r="NAN35" s="497"/>
      <c r="NAO35" s="497"/>
      <c r="NAP35" s="497"/>
      <c r="NAQ35" s="497"/>
      <c r="NAR35" s="497"/>
      <c r="NAS35" s="497"/>
      <c r="NAT35" s="497"/>
      <c r="NAU35" s="497"/>
      <c r="NAV35" s="497"/>
      <c r="NAW35" s="497"/>
      <c r="NAX35" s="497"/>
      <c r="NAY35" s="497"/>
      <c r="NAZ35" s="497"/>
      <c r="NBA35" s="497"/>
      <c r="NBB35" s="497"/>
      <c r="NBC35" s="497"/>
      <c r="NBD35" s="497"/>
      <c r="NBE35" s="497"/>
      <c r="NBF35" s="497"/>
      <c r="NBG35" s="497"/>
      <c r="NBH35" s="497"/>
      <c r="NBI35" s="497"/>
      <c r="NBJ35" s="497"/>
      <c r="NBK35" s="497"/>
      <c r="NBL35" s="497"/>
      <c r="NBM35" s="497"/>
      <c r="NBN35" s="497"/>
      <c r="NBO35" s="497"/>
      <c r="NBP35" s="497"/>
      <c r="NBQ35" s="497"/>
      <c r="NBR35" s="497"/>
      <c r="NBS35" s="497"/>
      <c r="NBT35" s="497"/>
      <c r="NBU35" s="497"/>
      <c r="NBV35" s="497"/>
      <c r="NBW35" s="497"/>
      <c r="NBX35" s="497"/>
      <c r="NBY35" s="497"/>
      <c r="NBZ35" s="497"/>
      <c r="NCA35" s="497"/>
      <c r="NCB35" s="497"/>
      <c r="NCC35" s="497"/>
      <c r="NCD35" s="497"/>
      <c r="NCE35" s="497"/>
      <c r="NCF35" s="497"/>
      <c r="NCG35" s="497"/>
      <c r="NCH35" s="497"/>
      <c r="NCI35" s="497"/>
      <c r="NCJ35" s="497"/>
      <c r="NCK35" s="497"/>
      <c r="NCL35" s="497"/>
      <c r="NCM35" s="497"/>
      <c r="NCN35" s="497"/>
      <c r="NCO35" s="497"/>
      <c r="NCP35" s="497"/>
      <c r="NCQ35" s="497"/>
      <c r="NCR35" s="497"/>
      <c r="NCS35" s="497"/>
      <c r="NCT35" s="497"/>
      <c r="NCU35" s="497"/>
      <c r="NCV35" s="497"/>
      <c r="NCW35" s="497"/>
      <c r="NCX35" s="497"/>
      <c r="NCY35" s="497"/>
      <c r="NCZ35" s="497"/>
      <c r="NDA35" s="497"/>
      <c r="NDB35" s="497"/>
      <c r="NDC35" s="497"/>
      <c r="NDD35" s="497"/>
      <c r="NDE35" s="497"/>
      <c r="NDF35" s="497"/>
      <c r="NDG35" s="497"/>
      <c r="NDH35" s="497"/>
      <c r="NDI35" s="497"/>
      <c r="NDJ35" s="497"/>
      <c r="NDK35" s="497"/>
      <c r="NDL35" s="497"/>
      <c r="NDM35" s="497"/>
      <c r="NDN35" s="497"/>
      <c r="NDO35" s="497"/>
      <c r="NDP35" s="497"/>
      <c r="NDQ35" s="497"/>
      <c r="NDR35" s="497"/>
      <c r="NDS35" s="497"/>
      <c r="NDT35" s="497"/>
      <c r="NDU35" s="497"/>
      <c r="NDV35" s="497"/>
      <c r="NDW35" s="497"/>
      <c r="NDX35" s="497"/>
      <c r="NDY35" s="497"/>
      <c r="NDZ35" s="497"/>
      <c r="NEA35" s="497"/>
      <c r="NEB35" s="497"/>
      <c r="NEC35" s="497"/>
      <c r="NED35" s="497"/>
      <c r="NEE35" s="497"/>
      <c r="NEF35" s="497"/>
      <c r="NEG35" s="497"/>
      <c r="NEH35" s="497"/>
      <c r="NEI35" s="497"/>
      <c r="NEJ35" s="497"/>
      <c r="NEK35" s="497"/>
      <c r="NEL35" s="497"/>
      <c r="NEM35" s="497"/>
      <c r="NEN35" s="497"/>
      <c r="NEO35" s="497"/>
      <c r="NEP35" s="497"/>
      <c r="NEQ35" s="497"/>
      <c r="NER35" s="497"/>
      <c r="NES35" s="497"/>
      <c r="NET35" s="497"/>
      <c r="NEU35" s="497"/>
      <c r="NEV35" s="497"/>
      <c r="NEW35" s="497"/>
      <c r="NEX35" s="497"/>
      <c r="NEY35" s="497"/>
      <c r="NEZ35" s="497"/>
      <c r="NFA35" s="497"/>
      <c r="NFB35" s="497"/>
      <c r="NFC35" s="497"/>
      <c r="NFD35" s="497"/>
      <c r="NFE35" s="497"/>
      <c r="NFF35" s="497"/>
      <c r="NFG35" s="497"/>
      <c r="NFH35" s="497"/>
      <c r="NFI35" s="497"/>
      <c r="NFJ35" s="497"/>
      <c r="NFK35" s="497"/>
      <c r="NFL35" s="497"/>
      <c r="NFM35" s="497"/>
      <c r="NFN35" s="497"/>
      <c r="NFO35" s="497"/>
      <c r="NFP35" s="497"/>
      <c r="NFQ35" s="497"/>
      <c r="NFR35" s="497"/>
      <c r="NFS35" s="497"/>
      <c r="NFT35" s="497"/>
      <c r="NFU35" s="497"/>
      <c r="NFV35" s="497"/>
      <c r="NFW35" s="497"/>
      <c r="NFX35" s="497"/>
      <c r="NFY35" s="497"/>
      <c r="NFZ35" s="497"/>
      <c r="NGA35" s="497"/>
      <c r="NGB35" s="497"/>
      <c r="NGC35" s="497"/>
      <c r="NGD35" s="497"/>
      <c r="NGE35" s="497"/>
      <c r="NGF35" s="497"/>
      <c r="NGG35" s="497"/>
      <c r="NGH35" s="497"/>
      <c r="NGI35" s="497"/>
      <c r="NGJ35" s="497"/>
      <c r="NGK35" s="497"/>
      <c r="NGL35" s="497"/>
      <c r="NGM35" s="497"/>
      <c r="NGN35" s="497"/>
      <c r="NGO35" s="497"/>
      <c r="NGP35" s="497"/>
      <c r="NGQ35" s="497"/>
      <c r="NGR35" s="497"/>
      <c r="NGS35" s="497"/>
      <c r="NGT35" s="497"/>
      <c r="NGU35" s="497"/>
      <c r="NGV35" s="497"/>
      <c r="NGW35" s="497"/>
      <c r="NGX35" s="497"/>
      <c r="NGY35" s="497"/>
      <c r="NGZ35" s="497"/>
      <c r="NHA35" s="497"/>
      <c r="NHB35" s="497"/>
      <c r="NHC35" s="497"/>
      <c r="NHD35" s="497"/>
      <c r="NHE35" s="497"/>
      <c r="NHF35" s="497"/>
      <c r="NHG35" s="497"/>
      <c r="NHH35" s="497"/>
      <c r="NHI35" s="497"/>
      <c r="NHJ35" s="497"/>
      <c r="NHK35" s="497"/>
      <c r="NHL35" s="497"/>
      <c r="NHM35" s="497"/>
      <c r="NHN35" s="497"/>
      <c r="NHO35" s="497"/>
      <c r="NHP35" s="497"/>
      <c r="NHQ35" s="497"/>
      <c r="NHR35" s="497"/>
      <c r="NHS35" s="497"/>
      <c r="NHT35" s="497"/>
      <c r="NHU35" s="497"/>
      <c r="NHV35" s="497"/>
      <c r="NHW35" s="497"/>
      <c r="NHX35" s="497"/>
      <c r="NHY35" s="497"/>
      <c r="NHZ35" s="497"/>
      <c r="NIA35" s="497"/>
      <c r="NIB35" s="497"/>
      <c r="NIC35" s="497"/>
      <c r="NID35" s="497"/>
      <c r="NIE35" s="497"/>
      <c r="NIF35" s="497"/>
      <c r="NIG35" s="497"/>
      <c r="NIH35" s="497"/>
      <c r="NII35" s="497"/>
      <c r="NIJ35" s="497"/>
      <c r="NIK35" s="497"/>
      <c r="NIL35" s="497"/>
      <c r="NIM35" s="497"/>
      <c r="NIN35" s="497"/>
      <c r="NIO35" s="497"/>
      <c r="NIP35" s="497"/>
      <c r="NIQ35" s="497"/>
      <c r="NIR35" s="497"/>
      <c r="NIS35" s="497"/>
      <c r="NIT35" s="497"/>
      <c r="NIU35" s="497"/>
      <c r="NIV35" s="497"/>
      <c r="NIW35" s="497"/>
      <c r="NIX35" s="497"/>
      <c r="NIY35" s="497"/>
      <c r="NIZ35" s="497"/>
      <c r="NJA35" s="497"/>
      <c r="NJB35" s="497"/>
      <c r="NJC35" s="497"/>
      <c r="NJD35" s="497"/>
      <c r="NJE35" s="497"/>
      <c r="NJF35" s="497"/>
      <c r="NJG35" s="497"/>
      <c r="NJH35" s="497"/>
      <c r="NJI35" s="497"/>
      <c r="NJJ35" s="497"/>
      <c r="NJK35" s="497"/>
      <c r="NJL35" s="497"/>
      <c r="NJM35" s="497"/>
      <c r="NJN35" s="497"/>
      <c r="NJO35" s="497"/>
      <c r="NJP35" s="497"/>
      <c r="NJQ35" s="497"/>
      <c r="NJR35" s="497"/>
      <c r="NJS35" s="497"/>
      <c r="NJT35" s="497"/>
      <c r="NJU35" s="497"/>
      <c r="NJV35" s="497"/>
      <c r="NJW35" s="497"/>
      <c r="NJX35" s="497"/>
      <c r="NJY35" s="497"/>
      <c r="NJZ35" s="497"/>
      <c r="NKA35" s="497"/>
      <c r="NKB35" s="497"/>
      <c r="NKC35" s="497"/>
      <c r="NKD35" s="497"/>
      <c r="NKE35" s="497"/>
      <c r="NKF35" s="497"/>
      <c r="NKG35" s="497"/>
      <c r="NKH35" s="497"/>
      <c r="NKI35" s="497"/>
      <c r="NKJ35" s="497"/>
      <c r="NKK35" s="497"/>
      <c r="NKL35" s="497"/>
      <c r="NKM35" s="497"/>
      <c r="NKN35" s="497"/>
      <c r="NKO35" s="497"/>
      <c r="NKP35" s="497"/>
      <c r="NKQ35" s="497"/>
      <c r="NKR35" s="497"/>
      <c r="NKS35" s="497"/>
      <c r="NKT35" s="497"/>
      <c r="NKU35" s="497"/>
      <c r="NKV35" s="497"/>
      <c r="NKW35" s="497"/>
      <c r="NKX35" s="497"/>
      <c r="NKY35" s="497"/>
      <c r="NKZ35" s="497"/>
      <c r="NLA35" s="497"/>
      <c r="NLB35" s="497"/>
      <c r="NLC35" s="497"/>
      <c r="NLD35" s="497"/>
      <c r="NLE35" s="497"/>
      <c r="NLF35" s="497"/>
      <c r="NLG35" s="497"/>
      <c r="NLH35" s="497"/>
      <c r="NLI35" s="497"/>
      <c r="NLJ35" s="497"/>
      <c r="NLK35" s="497"/>
      <c r="NLL35" s="497"/>
      <c r="NLM35" s="497"/>
      <c r="NLN35" s="497"/>
      <c r="NLO35" s="497"/>
      <c r="NLP35" s="497"/>
      <c r="NLQ35" s="497"/>
      <c r="NLR35" s="497"/>
      <c r="NLS35" s="497"/>
      <c r="NLT35" s="497"/>
      <c r="NLU35" s="497"/>
      <c r="NLV35" s="497"/>
      <c r="NLW35" s="497"/>
      <c r="NLX35" s="497"/>
      <c r="NLY35" s="497"/>
      <c r="NLZ35" s="497"/>
      <c r="NMA35" s="497"/>
      <c r="NMB35" s="497"/>
      <c r="NMC35" s="497"/>
      <c r="NMD35" s="497"/>
      <c r="NME35" s="497"/>
      <c r="NMF35" s="497"/>
      <c r="NMG35" s="497"/>
      <c r="NMH35" s="497"/>
      <c r="NMI35" s="497"/>
      <c r="NMJ35" s="497"/>
      <c r="NMK35" s="497"/>
      <c r="NML35" s="497"/>
      <c r="NMM35" s="497"/>
      <c r="NMN35" s="497"/>
      <c r="NMO35" s="497"/>
      <c r="NMP35" s="497"/>
      <c r="NMQ35" s="497"/>
      <c r="NMR35" s="497"/>
      <c r="NMS35" s="497"/>
      <c r="NMT35" s="497"/>
      <c r="NMU35" s="497"/>
      <c r="NMV35" s="497"/>
      <c r="NMW35" s="497"/>
      <c r="NMX35" s="497"/>
      <c r="NMY35" s="497"/>
      <c r="NMZ35" s="497"/>
      <c r="NNA35" s="497"/>
      <c r="NNB35" s="497"/>
      <c r="NNC35" s="497"/>
      <c r="NND35" s="497"/>
      <c r="NNE35" s="497"/>
      <c r="NNF35" s="497"/>
      <c r="NNG35" s="497"/>
      <c r="NNH35" s="497"/>
      <c r="NNI35" s="497"/>
      <c r="NNJ35" s="497"/>
      <c r="NNK35" s="497"/>
      <c r="NNL35" s="497"/>
      <c r="NNM35" s="497"/>
      <c r="NNN35" s="497"/>
      <c r="NNO35" s="497"/>
      <c r="NNP35" s="497"/>
      <c r="NNQ35" s="497"/>
      <c r="NNR35" s="497"/>
      <c r="NNS35" s="497"/>
      <c r="NNT35" s="497"/>
      <c r="NNU35" s="497"/>
      <c r="NNV35" s="497"/>
      <c r="NNW35" s="497"/>
      <c r="NNX35" s="497"/>
      <c r="NNY35" s="497"/>
      <c r="NNZ35" s="497"/>
      <c r="NOA35" s="497"/>
      <c r="NOB35" s="497"/>
      <c r="NOC35" s="497"/>
      <c r="NOD35" s="497"/>
      <c r="NOE35" s="497"/>
      <c r="NOF35" s="497"/>
      <c r="NOG35" s="497"/>
      <c r="NOH35" s="497"/>
      <c r="NOI35" s="497"/>
      <c r="NOJ35" s="497"/>
      <c r="NOK35" s="497"/>
      <c r="NOL35" s="497"/>
      <c r="NOM35" s="497"/>
      <c r="NON35" s="497"/>
      <c r="NOO35" s="497"/>
      <c r="NOP35" s="497"/>
      <c r="NOQ35" s="497"/>
      <c r="NOR35" s="497"/>
      <c r="NOS35" s="497"/>
      <c r="NOT35" s="497"/>
      <c r="NOU35" s="497"/>
      <c r="NOV35" s="497"/>
      <c r="NOW35" s="497"/>
      <c r="NOX35" s="497"/>
      <c r="NOY35" s="497"/>
      <c r="NOZ35" s="497"/>
      <c r="NPA35" s="497"/>
      <c r="NPB35" s="497"/>
      <c r="NPC35" s="497"/>
      <c r="NPD35" s="497"/>
      <c r="NPE35" s="497"/>
      <c r="NPF35" s="497"/>
      <c r="NPG35" s="497"/>
      <c r="NPH35" s="497"/>
      <c r="NPI35" s="497"/>
      <c r="NPJ35" s="497"/>
      <c r="NPK35" s="497"/>
      <c r="NPL35" s="497"/>
      <c r="NPM35" s="497"/>
      <c r="NPN35" s="497"/>
      <c r="NPO35" s="497"/>
      <c r="NPP35" s="497"/>
      <c r="NPQ35" s="497"/>
      <c r="NPR35" s="497"/>
      <c r="NPS35" s="497"/>
      <c r="NPT35" s="497"/>
      <c r="NPU35" s="497"/>
      <c r="NPV35" s="497"/>
      <c r="NPW35" s="497"/>
      <c r="NPX35" s="497"/>
      <c r="NPY35" s="497"/>
      <c r="NPZ35" s="497"/>
      <c r="NQA35" s="497"/>
      <c r="NQB35" s="497"/>
      <c r="NQC35" s="497"/>
      <c r="NQD35" s="497"/>
      <c r="NQE35" s="497"/>
      <c r="NQF35" s="497"/>
      <c r="NQG35" s="497"/>
      <c r="NQH35" s="497"/>
      <c r="NQI35" s="497"/>
      <c r="NQJ35" s="497"/>
      <c r="NQK35" s="497"/>
      <c r="NQL35" s="497"/>
      <c r="NQM35" s="497"/>
      <c r="NQN35" s="497"/>
      <c r="NQO35" s="497"/>
      <c r="NQP35" s="497"/>
      <c r="NQQ35" s="497"/>
      <c r="NQR35" s="497"/>
      <c r="NQS35" s="497"/>
      <c r="NQT35" s="497"/>
      <c r="NQU35" s="497"/>
      <c r="NQV35" s="497"/>
      <c r="NQW35" s="497"/>
      <c r="NQX35" s="497"/>
      <c r="NQY35" s="497"/>
      <c r="NQZ35" s="497"/>
      <c r="NRA35" s="497"/>
      <c r="NRB35" s="497"/>
      <c r="NRC35" s="497"/>
      <c r="NRD35" s="497"/>
      <c r="NRE35" s="497"/>
      <c r="NRF35" s="497"/>
      <c r="NRG35" s="497"/>
      <c r="NRH35" s="497"/>
      <c r="NRI35" s="497"/>
      <c r="NRJ35" s="497"/>
      <c r="NRK35" s="497"/>
      <c r="NRL35" s="497"/>
      <c r="NRM35" s="497"/>
      <c r="NRN35" s="497"/>
      <c r="NRO35" s="497"/>
      <c r="NRP35" s="497"/>
      <c r="NRQ35" s="497"/>
      <c r="NRR35" s="497"/>
      <c r="NRS35" s="497"/>
      <c r="NRT35" s="497"/>
      <c r="NRU35" s="497"/>
      <c r="NRV35" s="497"/>
      <c r="NRW35" s="497"/>
      <c r="NRX35" s="497"/>
      <c r="NRY35" s="497"/>
      <c r="NRZ35" s="497"/>
      <c r="NSA35" s="497"/>
      <c r="NSB35" s="497"/>
      <c r="NSC35" s="497"/>
      <c r="NSD35" s="497"/>
      <c r="NSE35" s="497"/>
      <c r="NSF35" s="497"/>
      <c r="NSG35" s="497"/>
      <c r="NSH35" s="497"/>
      <c r="NSI35" s="497"/>
      <c r="NSJ35" s="497"/>
      <c r="NSK35" s="497"/>
      <c r="NSL35" s="497"/>
      <c r="NSM35" s="497"/>
      <c r="NSN35" s="497"/>
      <c r="NSO35" s="497"/>
      <c r="NSP35" s="497"/>
      <c r="NSQ35" s="497"/>
      <c r="NSR35" s="497"/>
      <c r="NSS35" s="497"/>
      <c r="NST35" s="497"/>
      <c r="NSU35" s="497"/>
      <c r="NSV35" s="497"/>
      <c r="NSW35" s="497"/>
      <c r="NSX35" s="497"/>
      <c r="NSY35" s="497"/>
      <c r="NSZ35" s="497"/>
      <c r="NTA35" s="497"/>
      <c r="NTB35" s="497"/>
      <c r="NTC35" s="497"/>
      <c r="NTD35" s="497"/>
      <c r="NTE35" s="497"/>
      <c r="NTF35" s="497"/>
      <c r="NTG35" s="497"/>
      <c r="NTH35" s="497"/>
      <c r="NTI35" s="497"/>
      <c r="NTJ35" s="497"/>
      <c r="NTK35" s="497"/>
      <c r="NTL35" s="497"/>
      <c r="NTM35" s="497"/>
      <c r="NTN35" s="497"/>
      <c r="NTO35" s="497"/>
      <c r="NTP35" s="497"/>
      <c r="NTQ35" s="497"/>
      <c r="NTR35" s="497"/>
      <c r="NTS35" s="497"/>
      <c r="NTT35" s="497"/>
      <c r="NTU35" s="497"/>
      <c r="NTV35" s="497"/>
      <c r="NTW35" s="497"/>
      <c r="NTX35" s="497"/>
      <c r="NTY35" s="497"/>
      <c r="NTZ35" s="497"/>
      <c r="NUA35" s="497"/>
      <c r="NUB35" s="497"/>
      <c r="NUC35" s="497"/>
      <c r="NUD35" s="497"/>
      <c r="NUE35" s="497"/>
      <c r="NUF35" s="497"/>
      <c r="NUG35" s="497"/>
      <c r="NUH35" s="497"/>
      <c r="NUI35" s="497"/>
      <c r="NUJ35" s="497"/>
      <c r="NUK35" s="497"/>
      <c r="NUL35" s="497"/>
      <c r="NUM35" s="497"/>
      <c r="NUN35" s="497"/>
      <c r="NUO35" s="497"/>
      <c r="NUP35" s="497"/>
      <c r="NUQ35" s="497"/>
      <c r="NUR35" s="497"/>
      <c r="NUS35" s="497"/>
      <c r="NUT35" s="497"/>
      <c r="NUU35" s="497"/>
      <c r="NUV35" s="497"/>
      <c r="NUW35" s="497"/>
      <c r="NUX35" s="497"/>
      <c r="NUY35" s="497"/>
      <c r="NUZ35" s="497"/>
      <c r="NVA35" s="497"/>
      <c r="NVB35" s="497"/>
      <c r="NVC35" s="497"/>
      <c r="NVD35" s="497"/>
      <c r="NVE35" s="497"/>
      <c r="NVF35" s="497"/>
      <c r="NVG35" s="497"/>
      <c r="NVH35" s="497"/>
      <c r="NVI35" s="497"/>
      <c r="NVJ35" s="497"/>
      <c r="NVK35" s="497"/>
      <c r="NVL35" s="497"/>
      <c r="NVM35" s="497"/>
      <c r="NVN35" s="497"/>
      <c r="NVO35" s="497"/>
      <c r="NVP35" s="497"/>
      <c r="NVQ35" s="497"/>
      <c r="NVR35" s="497"/>
      <c r="NVS35" s="497"/>
      <c r="NVT35" s="497"/>
      <c r="NVU35" s="497"/>
      <c r="NVV35" s="497"/>
      <c r="NVW35" s="497"/>
      <c r="NVX35" s="497"/>
      <c r="NVY35" s="497"/>
      <c r="NVZ35" s="497"/>
      <c r="NWA35" s="497"/>
      <c r="NWB35" s="497"/>
      <c r="NWC35" s="497"/>
      <c r="NWD35" s="497"/>
      <c r="NWE35" s="497"/>
      <c r="NWF35" s="497"/>
      <c r="NWG35" s="497"/>
      <c r="NWH35" s="497"/>
      <c r="NWI35" s="497"/>
      <c r="NWJ35" s="497"/>
      <c r="NWK35" s="497"/>
      <c r="NWL35" s="497"/>
      <c r="NWM35" s="497"/>
      <c r="NWN35" s="497"/>
      <c r="NWO35" s="497"/>
      <c r="NWP35" s="497"/>
      <c r="NWQ35" s="497"/>
      <c r="NWR35" s="497"/>
      <c r="NWS35" s="497"/>
      <c r="NWT35" s="497"/>
      <c r="NWU35" s="497"/>
      <c r="NWV35" s="497"/>
      <c r="NWW35" s="497"/>
      <c r="NWX35" s="497"/>
      <c r="NWY35" s="497"/>
      <c r="NWZ35" s="497"/>
      <c r="NXA35" s="497"/>
      <c r="NXB35" s="497"/>
      <c r="NXC35" s="497"/>
      <c r="NXD35" s="497"/>
      <c r="NXE35" s="497"/>
      <c r="NXF35" s="497"/>
      <c r="NXG35" s="497"/>
      <c r="NXH35" s="497"/>
      <c r="NXI35" s="497"/>
      <c r="NXJ35" s="497"/>
      <c r="NXK35" s="497"/>
      <c r="NXL35" s="497"/>
      <c r="NXM35" s="497"/>
      <c r="NXN35" s="497"/>
      <c r="NXO35" s="497"/>
      <c r="NXP35" s="497"/>
      <c r="NXQ35" s="497"/>
      <c r="NXR35" s="497"/>
      <c r="NXS35" s="497"/>
      <c r="NXT35" s="497"/>
      <c r="NXU35" s="497"/>
      <c r="NXV35" s="497"/>
      <c r="NXW35" s="497"/>
      <c r="NXX35" s="497"/>
      <c r="NXY35" s="497"/>
      <c r="NXZ35" s="497"/>
      <c r="NYA35" s="497"/>
      <c r="NYB35" s="497"/>
      <c r="NYC35" s="497"/>
      <c r="NYD35" s="497"/>
      <c r="NYE35" s="497"/>
      <c r="NYF35" s="497"/>
      <c r="NYG35" s="497"/>
      <c r="NYH35" s="497"/>
      <c r="NYI35" s="497"/>
      <c r="NYJ35" s="497"/>
      <c r="NYK35" s="497"/>
      <c r="NYL35" s="497"/>
      <c r="NYM35" s="497"/>
      <c r="NYN35" s="497"/>
      <c r="NYO35" s="497"/>
      <c r="NYP35" s="497"/>
      <c r="NYQ35" s="497"/>
      <c r="NYR35" s="497"/>
      <c r="NYS35" s="497"/>
      <c r="NYT35" s="497"/>
      <c r="NYU35" s="497"/>
      <c r="NYV35" s="497"/>
      <c r="NYW35" s="497"/>
      <c r="NYX35" s="497"/>
      <c r="NYY35" s="497"/>
      <c r="NYZ35" s="497"/>
      <c r="NZA35" s="497"/>
      <c r="NZB35" s="497"/>
      <c r="NZC35" s="497"/>
      <c r="NZD35" s="497"/>
      <c r="NZE35" s="497"/>
      <c r="NZF35" s="497"/>
      <c r="NZG35" s="497"/>
      <c r="NZH35" s="497"/>
      <c r="NZI35" s="497"/>
      <c r="NZJ35" s="497"/>
      <c r="NZK35" s="497"/>
      <c r="NZL35" s="497"/>
      <c r="NZM35" s="497"/>
      <c r="NZN35" s="497"/>
      <c r="NZO35" s="497"/>
      <c r="NZP35" s="497"/>
      <c r="NZQ35" s="497"/>
      <c r="NZR35" s="497"/>
      <c r="NZS35" s="497"/>
      <c r="NZT35" s="497"/>
      <c r="NZU35" s="497"/>
      <c r="NZV35" s="497"/>
      <c r="NZW35" s="497"/>
      <c r="NZX35" s="497"/>
      <c r="NZY35" s="497"/>
      <c r="NZZ35" s="497"/>
      <c r="OAA35" s="497"/>
      <c r="OAB35" s="497"/>
      <c r="OAC35" s="497"/>
      <c r="OAD35" s="497"/>
      <c r="OAE35" s="497"/>
      <c r="OAF35" s="497"/>
      <c r="OAG35" s="497"/>
      <c r="OAH35" s="497"/>
      <c r="OAI35" s="497"/>
      <c r="OAJ35" s="497"/>
      <c r="OAK35" s="497"/>
      <c r="OAL35" s="497"/>
      <c r="OAM35" s="497"/>
      <c r="OAN35" s="497"/>
      <c r="OAO35" s="497"/>
      <c r="OAP35" s="497"/>
      <c r="OAQ35" s="497"/>
      <c r="OAR35" s="497"/>
      <c r="OAS35" s="497"/>
      <c r="OAT35" s="497"/>
      <c r="OAU35" s="497"/>
      <c r="OAV35" s="497"/>
      <c r="OAW35" s="497"/>
      <c r="OAX35" s="497"/>
      <c r="OAY35" s="497"/>
      <c r="OAZ35" s="497"/>
      <c r="OBA35" s="497"/>
      <c r="OBB35" s="497"/>
      <c r="OBC35" s="497"/>
      <c r="OBD35" s="497"/>
      <c r="OBE35" s="497"/>
      <c r="OBF35" s="497"/>
      <c r="OBG35" s="497"/>
      <c r="OBH35" s="497"/>
      <c r="OBI35" s="497"/>
      <c r="OBJ35" s="497"/>
      <c r="OBK35" s="497"/>
      <c r="OBL35" s="497"/>
      <c r="OBM35" s="497"/>
      <c r="OBN35" s="497"/>
      <c r="OBO35" s="497"/>
      <c r="OBP35" s="497"/>
      <c r="OBQ35" s="497"/>
      <c r="OBR35" s="497"/>
      <c r="OBS35" s="497"/>
      <c r="OBT35" s="497"/>
      <c r="OBU35" s="497"/>
      <c r="OBV35" s="497"/>
      <c r="OBW35" s="497"/>
      <c r="OBX35" s="497"/>
      <c r="OBY35" s="497"/>
      <c r="OBZ35" s="497"/>
      <c r="OCA35" s="497"/>
      <c r="OCB35" s="497"/>
      <c r="OCC35" s="497"/>
      <c r="OCD35" s="497"/>
      <c r="OCE35" s="497"/>
      <c r="OCF35" s="497"/>
      <c r="OCG35" s="497"/>
      <c r="OCH35" s="497"/>
      <c r="OCI35" s="497"/>
      <c r="OCJ35" s="497"/>
      <c r="OCK35" s="497"/>
      <c r="OCL35" s="497"/>
      <c r="OCM35" s="497"/>
      <c r="OCN35" s="497"/>
      <c r="OCO35" s="497"/>
      <c r="OCP35" s="497"/>
      <c r="OCQ35" s="497"/>
      <c r="OCR35" s="497"/>
      <c r="OCS35" s="497"/>
      <c r="OCT35" s="497"/>
      <c r="OCU35" s="497"/>
      <c r="OCV35" s="497"/>
      <c r="OCW35" s="497"/>
      <c r="OCX35" s="497"/>
      <c r="OCY35" s="497"/>
      <c r="OCZ35" s="497"/>
      <c r="ODA35" s="497"/>
      <c r="ODB35" s="497"/>
      <c r="ODC35" s="497"/>
      <c r="ODD35" s="497"/>
      <c r="ODE35" s="497"/>
      <c r="ODF35" s="497"/>
      <c r="ODG35" s="497"/>
      <c r="ODH35" s="497"/>
      <c r="ODI35" s="497"/>
      <c r="ODJ35" s="497"/>
      <c r="ODK35" s="497"/>
      <c r="ODL35" s="497"/>
      <c r="ODM35" s="497"/>
      <c r="ODN35" s="497"/>
      <c r="ODO35" s="497"/>
      <c r="ODP35" s="497"/>
      <c r="ODQ35" s="497"/>
      <c r="ODR35" s="497"/>
      <c r="ODS35" s="497"/>
      <c r="ODT35" s="497"/>
      <c r="ODU35" s="497"/>
      <c r="ODV35" s="497"/>
      <c r="ODW35" s="497"/>
      <c r="ODX35" s="497"/>
      <c r="ODY35" s="497"/>
      <c r="ODZ35" s="497"/>
      <c r="OEA35" s="497"/>
      <c r="OEB35" s="497"/>
      <c r="OEC35" s="497"/>
      <c r="OED35" s="497"/>
      <c r="OEE35" s="497"/>
      <c r="OEF35" s="497"/>
      <c r="OEG35" s="497"/>
      <c r="OEH35" s="497"/>
      <c r="OEI35" s="497"/>
      <c r="OEJ35" s="497"/>
      <c r="OEK35" s="497"/>
      <c r="OEL35" s="497"/>
      <c r="OEM35" s="497"/>
      <c r="OEN35" s="497"/>
      <c r="OEO35" s="497"/>
      <c r="OEP35" s="497"/>
      <c r="OEQ35" s="497"/>
      <c r="OER35" s="497"/>
      <c r="OES35" s="497"/>
      <c r="OET35" s="497"/>
      <c r="OEU35" s="497"/>
      <c r="OEV35" s="497"/>
      <c r="OEW35" s="497"/>
      <c r="OEX35" s="497"/>
      <c r="OEY35" s="497"/>
      <c r="OEZ35" s="497"/>
      <c r="OFA35" s="497"/>
      <c r="OFB35" s="497"/>
      <c r="OFC35" s="497"/>
      <c r="OFD35" s="497"/>
      <c r="OFE35" s="497"/>
      <c r="OFF35" s="497"/>
      <c r="OFG35" s="497"/>
      <c r="OFH35" s="497"/>
      <c r="OFI35" s="497"/>
      <c r="OFJ35" s="497"/>
      <c r="OFK35" s="497"/>
      <c r="OFL35" s="497"/>
      <c r="OFM35" s="497"/>
      <c r="OFN35" s="497"/>
      <c r="OFO35" s="497"/>
      <c r="OFP35" s="497"/>
      <c r="OFQ35" s="497"/>
      <c r="OFR35" s="497"/>
      <c r="OFS35" s="497"/>
      <c r="OFT35" s="497"/>
      <c r="OFU35" s="497"/>
      <c r="OFV35" s="497"/>
      <c r="OFW35" s="497"/>
      <c r="OFX35" s="497"/>
      <c r="OFY35" s="497"/>
      <c r="OFZ35" s="497"/>
      <c r="OGA35" s="497"/>
      <c r="OGB35" s="497"/>
      <c r="OGC35" s="497"/>
      <c r="OGD35" s="497"/>
      <c r="OGE35" s="497"/>
      <c r="OGF35" s="497"/>
      <c r="OGG35" s="497"/>
      <c r="OGH35" s="497"/>
      <c r="OGI35" s="497"/>
      <c r="OGJ35" s="497"/>
      <c r="OGK35" s="497"/>
      <c r="OGL35" s="497"/>
      <c r="OGM35" s="497"/>
      <c r="OGN35" s="497"/>
      <c r="OGO35" s="497"/>
      <c r="OGP35" s="497"/>
      <c r="OGQ35" s="497"/>
      <c r="OGR35" s="497"/>
      <c r="OGS35" s="497"/>
      <c r="OGT35" s="497"/>
      <c r="OGU35" s="497"/>
      <c r="OGV35" s="497"/>
      <c r="OGW35" s="497"/>
      <c r="OGX35" s="497"/>
      <c r="OGY35" s="497"/>
      <c r="OGZ35" s="497"/>
      <c r="OHA35" s="497"/>
      <c r="OHB35" s="497"/>
      <c r="OHC35" s="497"/>
      <c r="OHD35" s="497"/>
      <c r="OHE35" s="497"/>
      <c r="OHF35" s="497"/>
      <c r="OHG35" s="497"/>
      <c r="OHH35" s="497"/>
      <c r="OHI35" s="497"/>
      <c r="OHJ35" s="497"/>
      <c r="OHK35" s="497"/>
      <c r="OHL35" s="497"/>
      <c r="OHM35" s="497"/>
      <c r="OHN35" s="497"/>
      <c r="OHO35" s="497"/>
      <c r="OHP35" s="497"/>
      <c r="OHQ35" s="497"/>
      <c r="OHR35" s="497"/>
      <c r="OHS35" s="497"/>
      <c r="OHT35" s="497"/>
      <c r="OHU35" s="497"/>
      <c r="OHV35" s="497"/>
      <c r="OHW35" s="497"/>
      <c r="OHX35" s="497"/>
      <c r="OHY35" s="497"/>
      <c r="OHZ35" s="497"/>
      <c r="OIA35" s="497"/>
      <c r="OIB35" s="497"/>
      <c r="OIC35" s="497"/>
      <c r="OID35" s="497"/>
      <c r="OIE35" s="497"/>
      <c r="OIF35" s="497"/>
      <c r="OIG35" s="497"/>
      <c r="OIH35" s="497"/>
      <c r="OII35" s="497"/>
      <c r="OIJ35" s="497"/>
      <c r="OIK35" s="497"/>
      <c r="OIL35" s="497"/>
      <c r="OIM35" s="497"/>
      <c r="OIN35" s="497"/>
      <c r="OIO35" s="497"/>
      <c r="OIP35" s="497"/>
      <c r="OIQ35" s="497"/>
      <c r="OIR35" s="497"/>
      <c r="OIS35" s="497"/>
      <c r="OIT35" s="497"/>
      <c r="OIU35" s="497"/>
      <c r="OIV35" s="497"/>
      <c r="OIW35" s="497"/>
      <c r="OIX35" s="497"/>
      <c r="OIY35" s="497"/>
      <c r="OIZ35" s="497"/>
      <c r="OJA35" s="497"/>
      <c r="OJB35" s="497"/>
      <c r="OJC35" s="497"/>
      <c r="OJD35" s="497"/>
      <c r="OJE35" s="497"/>
      <c r="OJF35" s="497"/>
      <c r="OJG35" s="497"/>
      <c r="OJH35" s="497"/>
      <c r="OJI35" s="497"/>
      <c r="OJJ35" s="497"/>
      <c r="OJK35" s="497"/>
      <c r="OJL35" s="497"/>
      <c r="OJM35" s="497"/>
      <c r="OJN35" s="497"/>
      <c r="OJO35" s="497"/>
      <c r="OJP35" s="497"/>
      <c r="OJQ35" s="497"/>
      <c r="OJR35" s="497"/>
      <c r="OJS35" s="497"/>
      <c r="OJT35" s="497"/>
      <c r="OJU35" s="497"/>
      <c r="OJV35" s="497"/>
      <c r="OJW35" s="497"/>
      <c r="OJX35" s="497"/>
      <c r="OJY35" s="497"/>
      <c r="OJZ35" s="497"/>
      <c r="OKA35" s="497"/>
      <c r="OKB35" s="497"/>
      <c r="OKC35" s="497"/>
      <c r="OKD35" s="497"/>
      <c r="OKE35" s="497"/>
      <c r="OKF35" s="497"/>
      <c r="OKG35" s="497"/>
      <c r="OKH35" s="497"/>
      <c r="OKI35" s="497"/>
      <c r="OKJ35" s="497"/>
      <c r="OKK35" s="497"/>
      <c r="OKL35" s="497"/>
      <c r="OKM35" s="497"/>
      <c r="OKN35" s="497"/>
      <c r="OKO35" s="497"/>
      <c r="OKP35" s="497"/>
      <c r="OKQ35" s="497"/>
      <c r="OKR35" s="497"/>
      <c r="OKS35" s="497"/>
      <c r="OKT35" s="497"/>
      <c r="OKU35" s="497"/>
      <c r="OKV35" s="497"/>
      <c r="OKW35" s="497"/>
      <c r="OKX35" s="497"/>
      <c r="OKY35" s="497"/>
      <c r="OKZ35" s="497"/>
      <c r="OLA35" s="497"/>
      <c r="OLB35" s="497"/>
      <c r="OLC35" s="497"/>
      <c r="OLD35" s="497"/>
      <c r="OLE35" s="497"/>
      <c r="OLF35" s="497"/>
      <c r="OLG35" s="497"/>
      <c r="OLH35" s="497"/>
      <c r="OLI35" s="497"/>
      <c r="OLJ35" s="497"/>
      <c r="OLK35" s="497"/>
      <c r="OLL35" s="497"/>
      <c r="OLM35" s="497"/>
      <c r="OLN35" s="497"/>
      <c r="OLO35" s="497"/>
      <c r="OLP35" s="497"/>
      <c r="OLQ35" s="497"/>
      <c r="OLR35" s="497"/>
      <c r="OLS35" s="497"/>
      <c r="OLT35" s="497"/>
      <c r="OLU35" s="497"/>
      <c r="OLV35" s="497"/>
      <c r="OLW35" s="497"/>
      <c r="OLX35" s="497"/>
      <c r="OLY35" s="497"/>
      <c r="OLZ35" s="497"/>
      <c r="OMA35" s="497"/>
      <c r="OMB35" s="497"/>
      <c r="OMC35" s="497"/>
      <c r="OMD35" s="497"/>
      <c r="OME35" s="497"/>
      <c r="OMF35" s="497"/>
      <c r="OMG35" s="497"/>
      <c r="OMH35" s="497"/>
      <c r="OMI35" s="497"/>
      <c r="OMJ35" s="497"/>
      <c r="OMK35" s="497"/>
      <c r="OML35" s="497"/>
      <c r="OMM35" s="497"/>
      <c r="OMN35" s="497"/>
      <c r="OMO35" s="497"/>
      <c r="OMP35" s="497"/>
      <c r="OMQ35" s="497"/>
      <c r="OMR35" s="497"/>
      <c r="OMS35" s="497"/>
      <c r="OMT35" s="497"/>
      <c r="OMU35" s="497"/>
      <c r="OMV35" s="497"/>
      <c r="OMW35" s="497"/>
      <c r="OMX35" s="497"/>
      <c r="OMY35" s="497"/>
      <c r="OMZ35" s="497"/>
      <c r="ONA35" s="497"/>
      <c r="ONB35" s="497"/>
      <c r="ONC35" s="497"/>
      <c r="OND35" s="497"/>
      <c r="ONE35" s="497"/>
      <c r="ONF35" s="497"/>
      <c r="ONG35" s="497"/>
      <c r="ONH35" s="497"/>
      <c r="ONI35" s="497"/>
      <c r="ONJ35" s="497"/>
      <c r="ONK35" s="497"/>
      <c r="ONL35" s="497"/>
      <c r="ONM35" s="497"/>
      <c r="ONN35" s="497"/>
      <c r="ONO35" s="497"/>
      <c r="ONP35" s="497"/>
      <c r="ONQ35" s="497"/>
      <c r="ONR35" s="497"/>
      <c r="ONS35" s="497"/>
      <c r="ONT35" s="497"/>
      <c r="ONU35" s="497"/>
      <c r="ONV35" s="497"/>
      <c r="ONW35" s="497"/>
      <c r="ONX35" s="497"/>
      <c r="ONY35" s="497"/>
      <c r="ONZ35" s="497"/>
      <c r="OOA35" s="497"/>
      <c r="OOB35" s="497"/>
      <c r="OOC35" s="497"/>
      <c r="OOD35" s="497"/>
      <c r="OOE35" s="497"/>
      <c r="OOF35" s="497"/>
      <c r="OOG35" s="497"/>
      <c r="OOH35" s="497"/>
      <c r="OOI35" s="497"/>
      <c r="OOJ35" s="497"/>
      <c r="OOK35" s="497"/>
      <c r="OOL35" s="497"/>
      <c r="OOM35" s="497"/>
      <c r="OON35" s="497"/>
      <c r="OOO35" s="497"/>
      <c r="OOP35" s="497"/>
      <c r="OOQ35" s="497"/>
      <c r="OOR35" s="497"/>
      <c r="OOS35" s="497"/>
      <c r="OOT35" s="497"/>
      <c r="OOU35" s="497"/>
      <c r="OOV35" s="497"/>
      <c r="OOW35" s="497"/>
      <c r="OOX35" s="497"/>
      <c r="OOY35" s="497"/>
      <c r="OOZ35" s="497"/>
      <c r="OPA35" s="497"/>
      <c r="OPB35" s="497"/>
      <c r="OPC35" s="497"/>
      <c r="OPD35" s="497"/>
      <c r="OPE35" s="497"/>
      <c r="OPF35" s="497"/>
      <c r="OPG35" s="497"/>
      <c r="OPH35" s="497"/>
      <c r="OPI35" s="497"/>
      <c r="OPJ35" s="497"/>
      <c r="OPK35" s="497"/>
      <c r="OPL35" s="497"/>
      <c r="OPM35" s="497"/>
      <c r="OPN35" s="497"/>
      <c r="OPO35" s="497"/>
      <c r="OPP35" s="497"/>
      <c r="OPQ35" s="497"/>
      <c r="OPR35" s="497"/>
      <c r="OPS35" s="497"/>
      <c r="OPT35" s="497"/>
      <c r="OPU35" s="497"/>
      <c r="OPV35" s="497"/>
      <c r="OPW35" s="497"/>
      <c r="OPX35" s="497"/>
      <c r="OPY35" s="497"/>
      <c r="OPZ35" s="497"/>
      <c r="OQA35" s="497"/>
      <c r="OQB35" s="497"/>
      <c r="OQC35" s="497"/>
      <c r="OQD35" s="497"/>
      <c r="OQE35" s="497"/>
      <c r="OQF35" s="497"/>
      <c r="OQG35" s="497"/>
      <c r="OQH35" s="497"/>
      <c r="OQI35" s="497"/>
      <c r="OQJ35" s="497"/>
      <c r="OQK35" s="497"/>
      <c r="OQL35" s="497"/>
      <c r="OQM35" s="497"/>
      <c r="OQN35" s="497"/>
      <c r="OQO35" s="497"/>
      <c r="OQP35" s="497"/>
      <c r="OQQ35" s="497"/>
      <c r="OQR35" s="497"/>
      <c r="OQS35" s="497"/>
      <c r="OQT35" s="497"/>
      <c r="OQU35" s="497"/>
      <c r="OQV35" s="497"/>
      <c r="OQW35" s="497"/>
      <c r="OQX35" s="497"/>
      <c r="OQY35" s="497"/>
      <c r="OQZ35" s="497"/>
      <c r="ORA35" s="497"/>
      <c r="ORB35" s="497"/>
      <c r="ORC35" s="497"/>
      <c r="ORD35" s="497"/>
      <c r="ORE35" s="497"/>
      <c r="ORF35" s="497"/>
      <c r="ORG35" s="497"/>
      <c r="ORH35" s="497"/>
      <c r="ORI35" s="497"/>
      <c r="ORJ35" s="497"/>
      <c r="ORK35" s="497"/>
      <c r="ORL35" s="497"/>
      <c r="ORM35" s="497"/>
      <c r="ORN35" s="497"/>
      <c r="ORO35" s="497"/>
      <c r="ORP35" s="497"/>
      <c r="ORQ35" s="497"/>
      <c r="ORR35" s="497"/>
      <c r="ORS35" s="497"/>
      <c r="ORT35" s="497"/>
      <c r="ORU35" s="497"/>
      <c r="ORV35" s="497"/>
      <c r="ORW35" s="497"/>
      <c r="ORX35" s="497"/>
      <c r="ORY35" s="497"/>
      <c r="ORZ35" s="497"/>
      <c r="OSA35" s="497"/>
      <c r="OSB35" s="497"/>
      <c r="OSC35" s="497"/>
      <c r="OSD35" s="497"/>
      <c r="OSE35" s="497"/>
      <c r="OSF35" s="497"/>
      <c r="OSG35" s="497"/>
      <c r="OSH35" s="497"/>
      <c r="OSI35" s="497"/>
      <c r="OSJ35" s="497"/>
      <c r="OSK35" s="497"/>
      <c r="OSL35" s="497"/>
      <c r="OSM35" s="497"/>
      <c r="OSN35" s="497"/>
      <c r="OSO35" s="497"/>
      <c r="OSP35" s="497"/>
      <c r="OSQ35" s="497"/>
      <c r="OSR35" s="497"/>
      <c r="OSS35" s="497"/>
      <c r="OST35" s="497"/>
      <c r="OSU35" s="497"/>
      <c r="OSV35" s="497"/>
      <c r="OSW35" s="497"/>
      <c r="OSX35" s="497"/>
      <c r="OSY35" s="497"/>
      <c r="OSZ35" s="497"/>
      <c r="OTA35" s="497"/>
      <c r="OTB35" s="497"/>
      <c r="OTC35" s="497"/>
      <c r="OTD35" s="497"/>
      <c r="OTE35" s="497"/>
      <c r="OTF35" s="497"/>
      <c r="OTG35" s="497"/>
      <c r="OTH35" s="497"/>
      <c r="OTI35" s="497"/>
      <c r="OTJ35" s="497"/>
      <c r="OTK35" s="497"/>
      <c r="OTL35" s="497"/>
      <c r="OTM35" s="497"/>
      <c r="OTN35" s="497"/>
      <c r="OTO35" s="497"/>
      <c r="OTP35" s="497"/>
      <c r="OTQ35" s="497"/>
      <c r="OTR35" s="497"/>
      <c r="OTS35" s="497"/>
      <c r="OTT35" s="497"/>
      <c r="OTU35" s="497"/>
      <c r="OTV35" s="497"/>
      <c r="OTW35" s="497"/>
      <c r="OTX35" s="497"/>
      <c r="OTY35" s="497"/>
      <c r="OTZ35" s="497"/>
      <c r="OUA35" s="497"/>
      <c r="OUB35" s="497"/>
      <c r="OUC35" s="497"/>
      <c r="OUD35" s="497"/>
      <c r="OUE35" s="497"/>
      <c r="OUF35" s="497"/>
      <c r="OUG35" s="497"/>
      <c r="OUH35" s="497"/>
      <c r="OUI35" s="497"/>
      <c r="OUJ35" s="497"/>
      <c r="OUK35" s="497"/>
      <c r="OUL35" s="497"/>
      <c r="OUM35" s="497"/>
      <c r="OUN35" s="497"/>
      <c r="OUO35" s="497"/>
      <c r="OUP35" s="497"/>
      <c r="OUQ35" s="497"/>
      <c r="OUR35" s="497"/>
      <c r="OUS35" s="497"/>
      <c r="OUT35" s="497"/>
      <c r="OUU35" s="497"/>
      <c r="OUV35" s="497"/>
      <c r="OUW35" s="497"/>
      <c r="OUX35" s="497"/>
      <c r="OUY35" s="497"/>
      <c r="OUZ35" s="497"/>
      <c r="OVA35" s="497"/>
      <c r="OVB35" s="497"/>
      <c r="OVC35" s="497"/>
      <c r="OVD35" s="497"/>
      <c r="OVE35" s="497"/>
      <c r="OVF35" s="497"/>
      <c r="OVG35" s="497"/>
      <c r="OVH35" s="497"/>
      <c r="OVI35" s="497"/>
      <c r="OVJ35" s="497"/>
      <c r="OVK35" s="497"/>
      <c r="OVL35" s="497"/>
      <c r="OVM35" s="497"/>
      <c r="OVN35" s="497"/>
      <c r="OVO35" s="497"/>
      <c r="OVP35" s="497"/>
      <c r="OVQ35" s="497"/>
      <c r="OVR35" s="497"/>
      <c r="OVS35" s="497"/>
      <c r="OVT35" s="497"/>
      <c r="OVU35" s="497"/>
      <c r="OVV35" s="497"/>
      <c r="OVW35" s="497"/>
      <c r="OVX35" s="497"/>
      <c r="OVY35" s="497"/>
      <c r="OVZ35" s="497"/>
      <c r="OWA35" s="497"/>
      <c r="OWB35" s="497"/>
      <c r="OWC35" s="497"/>
      <c r="OWD35" s="497"/>
      <c r="OWE35" s="497"/>
      <c r="OWF35" s="497"/>
      <c r="OWG35" s="497"/>
      <c r="OWH35" s="497"/>
      <c r="OWI35" s="497"/>
      <c r="OWJ35" s="497"/>
      <c r="OWK35" s="497"/>
      <c r="OWL35" s="497"/>
      <c r="OWM35" s="497"/>
      <c r="OWN35" s="497"/>
      <c r="OWO35" s="497"/>
      <c r="OWP35" s="497"/>
      <c r="OWQ35" s="497"/>
      <c r="OWR35" s="497"/>
      <c r="OWS35" s="497"/>
      <c r="OWT35" s="497"/>
      <c r="OWU35" s="497"/>
      <c r="OWV35" s="497"/>
      <c r="OWW35" s="497"/>
      <c r="OWX35" s="497"/>
      <c r="OWY35" s="497"/>
      <c r="OWZ35" s="497"/>
      <c r="OXA35" s="497"/>
      <c r="OXB35" s="497"/>
      <c r="OXC35" s="497"/>
      <c r="OXD35" s="497"/>
      <c r="OXE35" s="497"/>
      <c r="OXF35" s="497"/>
      <c r="OXG35" s="497"/>
      <c r="OXH35" s="497"/>
      <c r="OXI35" s="497"/>
      <c r="OXJ35" s="497"/>
      <c r="OXK35" s="497"/>
      <c r="OXL35" s="497"/>
      <c r="OXM35" s="497"/>
      <c r="OXN35" s="497"/>
      <c r="OXO35" s="497"/>
      <c r="OXP35" s="497"/>
      <c r="OXQ35" s="497"/>
      <c r="OXR35" s="497"/>
      <c r="OXS35" s="497"/>
      <c r="OXT35" s="497"/>
      <c r="OXU35" s="497"/>
      <c r="OXV35" s="497"/>
      <c r="OXW35" s="497"/>
      <c r="OXX35" s="497"/>
      <c r="OXY35" s="497"/>
      <c r="OXZ35" s="497"/>
      <c r="OYA35" s="497"/>
      <c r="OYB35" s="497"/>
      <c r="OYC35" s="497"/>
      <c r="OYD35" s="497"/>
      <c r="OYE35" s="497"/>
      <c r="OYF35" s="497"/>
      <c r="OYG35" s="497"/>
      <c r="OYH35" s="497"/>
      <c r="OYI35" s="497"/>
      <c r="OYJ35" s="497"/>
      <c r="OYK35" s="497"/>
      <c r="OYL35" s="497"/>
      <c r="OYM35" s="497"/>
      <c r="OYN35" s="497"/>
      <c r="OYO35" s="497"/>
      <c r="OYP35" s="497"/>
      <c r="OYQ35" s="497"/>
      <c r="OYR35" s="497"/>
      <c r="OYS35" s="497"/>
      <c r="OYT35" s="497"/>
      <c r="OYU35" s="497"/>
      <c r="OYV35" s="497"/>
      <c r="OYW35" s="497"/>
      <c r="OYX35" s="497"/>
      <c r="OYY35" s="497"/>
      <c r="OYZ35" s="497"/>
      <c r="OZA35" s="497"/>
      <c r="OZB35" s="497"/>
      <c r="OZC35" s="497"/>
      <c r="OZD35" s="497"/>
      <c r="OZE35" s="497"/>
      <c r="OZF35" s="497"/>
      <c r="OZG35" s="497"/>
      <c r="OZH35" s="497"/>
      <c r="OZI35" s="497"/>
      <c r="OZJ35" s="497"/>
      <c r="OZK35" s="497"/>
      <c r="OZL35" s="497"/>
      <c r="OZM35" s="497"/>
      <c r="OZN35" s="497"/>
      <c r="OZO35" s="497"/>
      <c r="OZP35" s="497"/>
      <c r="OZQ35" s="497"/>
      <c r="OZR35" s="497"/>
      <c r="OZS35" s="497"/>
      <c r="OZT35" s="497"/>
      <c r="OZU35" s="497"/>
      <c r="OZV35" s="497"/>
      <c r="OZW35" s="497"/>
      <c r="OZX35" s="497"/>
      <c r="OZY35" s="497"/>
      <c r="OZZ35" s="497"/>
      <c r="PAA35" s="497"/>
      <c r="PAB35" s="497"/>
      <c r="PAC35" s="497"/>
      <c r="PAD35" s="497"/>
      <c r="PAE35" s="497"/>
      <c r="PAF35" s="497"/>
      <c r="PAG35" s="497"/>
      <c r="PAH35" s="497"/>
      <c r="PAI35" s="497"/>
      <c r="PAJ35" s="497"/>
      <c r="PAK35" s="497"/>
      <c r="PAL35" s="497"/>
      <c r="PAM35" s="497"/>
      <c r="PAN35" s="497"/>
      <c r="PAO35" s="497"/>
      <c r="PAP35" s="497"/>
      <c r="PAQ35" s="497"/>
      <c r="PAR35" s="497"/>
      <c r="PAS35" s="497"/>
      <c r="PAT35" s="497"/>
      <c r="PAU35" s="497"/>
      <c r="PAV35" s="497"/>
      <c r="PAW35" s="497"/>
      <c r="PAX35" s="497"/>
      <c r="PAY35" s="497"/>
      <c r="PAZ35" s="497"/>
      <c r="PBA35" s="497"/>
      <c r="PBB35" s="497"/>
      <c r="PBC35" s="497"/>
      <c r="PBD35" s="497"/>
      <c r="PBE35" s="497"/>
      <c r="PBF35" s="497"/>
      <c r="PBG35" s="497"/>
      <c r="PBH35" s="497"/>
      <c r="PBI35" s="497"/>
      <c r="PBJ35" s="497"/>
      <c r="PBK35" s="497"/>
      <c r="PBL35" s="497"/>
      <c r="PBM35" s="497"/>
      <c r="PBN35" s="497"/>
      <c r="PBO35" s="497"/>
      <c r="PBP35" s="497"/>
      <c r="PBQ35" s="497"/>
      <c r="PBR35" s="497"/>
      <c r="PBS35" s="497"/>
      <c r="PBT35" s="497"/>
      <c r="PBU35" s="497"/>
      <c r="PBV35" s="497"/>
      <c r="PBW35" s="497"/>
      <c r="PBX35" s="497"/>
      <c r="PBY35" s="497"/>
      <c r="PBZ35" s="497"/>
      <c r="PCA35" s="497"/>
      <c r="PCB35" s="497"/>
      <c r="PCC35" s="497"/>
      <c r="PCD35" s="497"/>
      <c r="PCE35" s="497"/>
      <c r="PCF35" s="497"/>
      <c r="PCG35" s="497"/>
      <c r="PCH35" s="497"/>
      <c r="PCI35" s="497"/>
      <c r="PCJ35" s="497"/>
      <c r="PCK35" s="497"/>
      <c r="PCL35" s="497"/>
      <c r="PCM35" s="497"/>
      <c r="PCN35" s="497"/>
      <c r="PCO35" s="497"/>
      <c r="PCP35" s="497"/>
      <c r="PCQ35" s="497"/>
      <c r="PCR35" s="497"/>
      <c r="PCS35" s="497"/>
      <c r="PCT35" s="497"/>
      <c r="PCU35" s="497"/>
      <c r="PCV35" s="497"/>
      <c r="PCW35" s="497"/>
      <c r="PCX35" s="497"/>
      <c r="PCY35" s="497"/>
      <c r="PCZ35" s="497"/>
      <c r="PDA35" s="497"/>
      <c r="PDB35" s="497"/>
      <c r="PDC35" s="497"/>
      <c r="PDD35" s="497"/>
      <c r="PDE35" s="497"/>
      <c r="PDF35" s="497"/>
      <c r="PDG35" s="497"/>
      <c r="PDH35" s="497"/>
      <c r="PDI35" s="497"/>
      <c r="PDJ35" s="497"/>
      <c r="PDK35" s="497"/>
      <c r="PDL35" s="497"/>
      <c r="PDM35" s="497"/>
      <c r="PDN35" s="497"/>
      <c r="PDO35" s="497"/>
      <c r="PDP35" s="497"/>
      <c r="PDQ35" s="497"/>
      <c r="PDR35" s="497"/>
      <c r="PDS35" s="497"/>
      <c r="PDT35" s="497"/>
      <c r="PDU35" s="497"/>
      <c r="PDV35" s="497"/>
      <c r="PDW35" s="497"/>
      <c r="PDX35" s="497"/>
      <c r="PDY35" s="497"/>
      <c r="PDZ35" s="497"/>
      <c r="PEA35" s="497"/>
      <c r="PEB35" s="497"/>
      <c r="PEC35" s="497"/>
      <c r="PED35" s="497"/>
      <c r="PEE35" s="497"/>
      <c r="PEF35" s="497"/>
      <c r="PEG35" s="497"/>
      <c r="PEH35" s="497"/>
      <c r="PEI35" s="497"/>
      <c r="PEJ35" s="497"/>
      <c r="PEK35" s="497"/>
      <c r="PEL35" s="497"/>
      <c r="PEM35" s="497"/>
      <c r="PEN35" s="497"/>
      <c r="PEO35" s="497"/>
      <c r="PEP35" s="497"/>
      <c r="PEQ35" s="497"/>
      <c r="PER35" s="497"/>
      <c r="PES35" s="497"/>
      <c r="PET35" s="497"/>
      <c r="PEU35" s="497"/>
      <c r="PEV35" s="497"/>
      <c r="PEW35" s="497"/>
      <c r="PEX35" s="497"/>
      <c r="PEY35" s="497"/>
      <c r="PEZ35" s="497"/>
      <c r="PFA35" s="497"/>
      <c r="PFB35" s="497"/>
      <c r="PFC35" s="497"/>
      <c r="PFD35" s="497"/>
      <c r="PFE35" s="497"/>
      <c r="PFF35" s="497"/>
      <c r="PFG35" s="497"/>
      <c r="PFH35" s="497"/>
      <c r="PFI35" s="497"/>
      <c r="PFJ35" s="497"/>
      <c r="PFK35" s="497"/>
      <c r="PFL35" s="497"/>
      <c r="PFM35" s="497"/>
      <c r="PFN35" s="497"/>
      <c r="PFO35" s="497"/>
      <c r="PFP35" s="497"/>
      <c r="PFQ35" s="497"/>
      <c r="PFR35" s="497"/>
      <c r="PFS35" s="497"/>
      <c r="PFT35" s="497"/>
      <c r="PFU35" s="497"/>
      <c r="PFV35" s="497"/>
      <c r="PFW35" s="497"/>
      <c r="PFX35" s="497"/>
      <c r="PFY35" s="497"/>
      <c r="PFZ35" s="497"/>
      <c r="PGA35" s="497"/>
      <c r="PGB35" s="497"/>
      <c r="PGC35" s="497"/>
      <c r="PGD35" s="497"/>
      <c r="PGE35" s="497"/>
      <c r="PGF35" s="497"/>
      <c r="PGG35" s="497"/>
      <c r="PGH35" s="497"/>
      <c r="PGI35" s="497"/>
      <c r="PGJ35" s="497"/>
      <c r="PGK35" s="497"/>
      <c r="PGL35" s="497"/>
      <c r="PGM35" s="497"/>
      <c r="PGN35" s="497"/>
      <c r="PGO35" s="497"/>
      <c r="PGP35" s="497"/>
      <c r="PGQ35" s="497"/>
      <c r="PGR35" s="497"/>
      <c r="PGS35" s="497"/>
      <c r="PGT35" s="497"/>
      <c r="PGU35" s="497"/>
      <c r="PGV35" s="497"/>
      <c r="PGW35" s="497"/>
      <c r="PGX35" s="497"/>
      <c r="PGY35" s="497"/>
      <c r="PGZ35" s="497"/>
      <c r="PHA35" s="497"/>
      <c r="PHB35" s="497"/>
      <c r="PHC35" s="497"/>
      <c r="PHD35" s="497"/>
      <c r="PHE35" s="497"/>
      <c r="PHF35" s="497"/>
      <c r="PHG35" s="497"/>
      <c r="PHH35" s="497"/>
      <c r="PHI35" s="497"/>
      <c r="PHJ35" s="497"/>
      <c r="PHK35" s="497"/>
      <c r="PHL35" s="497"/>
      <c r="PHM35" s="497"/>
      <c r="PHN35" s="497"/>
      <c r="PHO35" s="497"/>
      <c r="PHP35" s="497"/>
      <c r="PHQ35" s="497"/>
      <c r="PHR35" s="497"/>
      <c r="PHS35" s="497"/>
      <c r="PHT35" s="497"/>
      <c r="PHU35" s="497"/>
      <c r="PHV35" s="497"/>
      <c r="PHW35" s="497"/>
      <c r="PHX35" s="497"/>
      <c r="PHY35" s="497"/>
      <c r="PHZ35" s="497"/>
      <c r="PIA35" s="497"/>
      <c r="PIB35" s="497"/>
      <c r="PIC35" s="497"/>
      <c r="PID35" s="497"/>
      <c r="PIE35" s="497"/>
      <c r="PIF35" s="497"/>
      <c r="PIG35" s="497"/>
      <c r="PIH35" s="497"/>
      <c r="PII35" s="497"/>
      <c r="PIJ35" s="497"/>
      <c r="PIK35" s="497"/>
      <c r="PIL35" s="497"/>
      <c r="PIM35" s="497"/>
      <c r="PIN35" s="497"/>
      <c r="PIO35" s="497"/>
      <c r="PIP35" s="497"/>
      <c r="PIQ35" s="497"/>
      <c r="PIR35" s="497"/>
      <c r="PIS35" s="497"/>
      <c r="PIT35" s="497"/>
      <c r="PIU35" s="497"/>
      <c r="PIV35" s="497"/>
      <c r="PIW35" s="497"/>
      <c r="PIX35" s="497"/>
      <c r="PIY35" s="497"/>
      <c r="PIZ35" s="497"/>
      <c r="PJA35" s="497"/>
      <c r="PJB35" s="497"/>
      <c r="PJC35" s="497"/>
      <c r="PJD35" s="497"/>
      <c r="PJE35" s="497"/>
      <c r="PJF35" s="497"/>
      <c r="PJG35" s="497"/>
      <c r="PJH35" s="497"/>
      <c r="PJI35" s="497"/>
      <c r="PJJ35" s="497"/>
      <c r="PJK35" s="497"/>
      <c r="PJL35" s="497"/>
      <c r="PJM35" s="497"/>
      <c r="PJN35" s="497"/>
      <c r="PJO35" s="497"/>
      <c r="PJP35" s="497"/>
      <c r="PJQ35" s="497"/>
      <c r="PJR35" s="497"/>
      <c r="PJS35" s="497"/>
      <c r="PJT35" s="497"/>
      <c r="PJU35" s="497"/>
      <c r="PJV35" s="497"/>
      <c r="PJW35" s="497"/>
      <c r="PJX35" s="497"/>
      <c r="PJY35" s="497"/>
      <c r="PJZ35" s="497"/>
      <c r="PKA35" s="497"/>
      <c r="PKB35" s="497"/>
      <c r="PKC35" s="497"/>
      <c r="PKD35" s="497"/>
      <c r="PKE35" s="497"/>
      <c r="PKF35" s="497"/>
      <c r="PKG35" s="497"/>
      <c r="PKH35" s="497"/>
      <c r="PKI35" s="497"/>
      <c r="PKJ35" s="497"/>
      <c r="PKK35" s="497"/>
      <c r="PKL35" s="497"/>
      <c r="PKM35" s="497"/>
      <c r="PKN35" s="497"/>
      <c r="PKO35" s="497"/>
      <c r="PKP35" s="497"/>
      <c r="PKQ35" s="497"/>
      <c r="PKR35" s="497"/>
      <c r="PKS35" s="497"/>
      <c r="PKT35" s="497"/>
      <c r="PKU35" s="497"/>
      <c r="PKV35" s="497"/>
      <c r="PKW35" s="497"/>
      <c r="PKX35" s="497"/>
      <c r="PKY35" s="497"/>
      <c r="PKZ35" s="497"/>
      <c r="PLA35" s="497"/>
      <c r="PLB35" s="497"/>
      <c r="PLC35" s="497"/>
      <c r="PLD35" s="497"/>
      <c r="PLE35" s="497"/>
      <c r="PLF35" s="497"/>
      <c r="PLG35" s="497"/>
      <c r="PLH35" s="497"/>
      <c r="PLI35" s="497"/>
      <c r="PLJ35" s="497"/>
      <c r="PLK35" s="497"/>
      <c r="PLL35" s="497"/>
      <c r="PLM35" s="497"/>
      <c r="PLN35" s="497"/>
      <c r="PLO35" s="497"/>
      <c r="PLP35" s="497"/>
      <c r="PLQ35" s="497"/>
      <c r="PLR35" s="497"/>
      <c r="PLS35" s="497"/>
      <c r="PLT35" s="497"/>
      <c r="PLU35" s="497"/>
      <c r="PLV35" s="497"/>
      <c r="PLW35" s="497"/>
      <c r="PLX35" s="497"/>
      <c r="PLY35" s="497"/>
      <c r="PLZ35" s="497"/>
      <c r="PMA35" s="497"/>
      <c r="PMB35" s="497"/>
      <c r="PMC35" s="497"/>
      <c r="PMD35" s="497"/>
      <c r="PME35" s="497"/>
      <c r="PMF35" s="497"/>
      <c r="PMG35" s="497"/>
      <c r="PMH35" s="497"/>
      <c r="PMI35" s="497"/>
      <c r="PMJ35" s="497"/>
      <c r="PMK35" s="497"/>
      <c r="PML35" s="497"/>
      <c r="PMM35" s="497"/>
      <c r="PMN35" s="497"/>
      <c r="PMO35" s="497"/>
      <c r="PMP35" s="497"/>
      <c r="PMQ35" s="497"/>
      <c r="PMR35" s="497"/>
      <c r="PMS35" s="497"/>
      <c r="PMT35" s="497"/>
      <c r="PMU35" s="497"/>
      <c r="PMV35" s="497"/>
      <c r="PMW35" s="497"/>
      <c r="PMX35" s="497"/>
      <c r="PMY35" s="497"/>
      <c r="PMZ35" s="497"/>
      <c r="PNA35" s="497"/>
      <c r="PNB35" s="497"/>
      <c r="PNC35" s="497"/>
      <c r="PND35" s="497"/>
      <c r="PNE35" s="497"/>
      <c r="PNF35" s="497"/>
      <c r="PNG35" s="497"/>
      <c r="PNH35" s="497"/>
      <c r="PNI35" s="497"/>
      <c r="PNJ35" s="497"/>
      <c r="PNK35" s="497"/>
      <c r="PNL35" s="497"/>
      <c r="PNM35" s="497"/>
      <c r="PNN35" s="497"/>
      <c r="PNO35" s="497"/>
      <c r="PNP35" s="497"/>
      <c r="PNQ35" s="497"/>
      <c r="PNR35" s="497"/>
      <c r="PNS35" s="497"/>
      <c r="PNT35" s="497"/>
      <c r="PNU35" s="497"/>
      <c r="PNV35" s="497"/>
      <c r="PNW35" s="497"/>
      <c r="PNX35" s="497"/>
      <c r="PNY35" s="497"/>
      <c r="PNZ35" s="497"/>
      <c r="POA35" s="497"/>
      <c r="POB35" s="497"/>
      <c r="POC35" s="497"/>
      <c r="POD35" s="497"/>
      <c r="POE35" s="497"/>
      <c r="POF35" s="497"/>
      <c r="POG35" s="497"/>
      <c r="POH35" s="497"/>
      <c r="POI35" s="497"/>
      <c r="POJ35" s="497"/>
      <c r="POK35" s="497"/>
      <c r="POL35" s="497"/>
      <c r="POM35" s="497"/>
      <c r="PON35" s="497"/>
      <c r="POO35" s="497"/>
      <c r="POP35" s="497"/>
      <c r="POQ35" s="497"/>
      <c r="POR35" s="497"/>
      <c r="POS35" s="497"/>
      <c r="POT35" s="497"/>
      <c r="POU35" s="497"/>
      <c r="POV35" s="497"/>
      <c r="POW35" s="497"/>
      <c r="POX35" s="497"/>
      <c r="POY35" s="497"/>
      <c r="POZ35" s="497"/>
      <c r="PPA35" s="497"/>
      <c r="PPB35" s="497"/>
      <c r="PPC35" s="497"/>
      <c r="PPD35" s="497"/>
      <c r="PPE35" s="497"/>
      <c r="PPF35" s="497"/>
      <c r="PPG35" s="497"/>
      <c r="PPH35" s="497"/>
      <c r="PPI35" s="497"/>
      <c r="PPJ35" s="497"/>
      <c r="PPK35" s="497"/>
      <c r="PPL35" s="497"/>
      <c r="PPM35" s="497"/>
      <c r="PPN35" s="497"/>
      <c r="PPO35" s="497"/>
      <c r="PPP35" s="497"/>
      <c r="PPQ35" s="497"/>
      <c r="PPR35" s="497"/>
      <c r="PPS35" s="497"/>
      <c r="PPT35" s="497"/>
      <c r="PPU35" s="497"/>
      <c r="PPV35" s="497"/>
      <c r="PPW35" s="497"/>
      <c r="PPX35" s="497"/>
      <c r="PPY35" s="497"/>
      <c r="PPZ35" s="497"/>
      <c r="PQA35" s="497"/>
      <c r="PQB35" s="497"/>
      <c r="PQC35" s="497"/>
      <c r="PQD35" s="497"/>
      <c r="PQE35" s="497"/>
      <c r="PQF35" s="497"/>
      <c r="PQG35" s="497"/>
      <c r="PQH35" s="497"/>
      <c r="PQI35" s="497"/>
      <c r="PQJ35" s="497"/>
      <c r="PQK35" s="497"/>
      <c r="PQL35" s="497"/>
      <c r="PQM35" s="497"/>
      <c r="PQN35" s="497"/>
      <c r="PQO35" s="497"/>
      <c r="PQP35" s="497"/>
      <c r="PQQ35" s="497"/>
      <c r="PQR35" s="497"/>
      <c r="PQS35" s="497"/>
      <c r="PQT35" s="497"/>
      <c r="PQU35" s="497"/>
      <c r="PQV35" s="497"/>
      <c r="PQW35" s="497"/>
      <c r="PQX35" s="497"/>
      <c r="PQY35" s="497"/>
      <c r="PQZ35" s="497"/>
      <c r="PRA35" s="497"/>
      <c r="PRB35" s="497"/>
      <c r="PRC35" s="497"/>
      <c r="PRD35" s="497"/>
      <c r="PRE35" s="497"/>
      <c r="PRF35" s="497"/>
      <c r="PRG35" s="497"/>
      <c r="PRH35" s="497"/>
      <c r="PRI35" s="497"/>
      <c r="PRJ35" s="497"/>
      <c r="PRK35" s="497"/>
      <c r="PRL35" s="497"/>
      <c r="PRM35" s="497"/>
      <c r="PRN35" s="497"/>
      <c r="PRO35" s="497"/>
      <c r="PRP35" s="497"/>
      <c r="PRQ35" s="497"/>
      <c r="PRR35" s="497"/>
      <c r="PRS35" s="497"/>
      <c r="PRT35" s="497"/>
      <c r="PRU35" s="497"/>
      <c r="PRV35" s="497"/>
      <c r="PRW35" s="497"/>
      <c r="PRX35" s="497"/>
      <c r="PRY35" s="497"/>
      <c r="PRZ35" s="497"/>
      <c r="PSA35" s="497"/>
      <c r="PSB35" s="497"/>
      <c r="PSC35" s="497"/>
      <c r="PSD35" s="497"/>
      <c r="PSE35" s="497"/>
      <c r="PSF35" s="497"/>
      <c r="PSG35" s="497"/>
      <c r="PSH35" s="497"/>
      <c r="PSI35" s="497"/>
      <c r="PSJ35" s="497"/>
      <c r="PSK35" s="497"/>
      <c r="PSL35" s="497"/>
      <c r="PSM35" s="497"/>
      <c r="PSN35" s="497"/>
      <c r="PSO35" s="497"/>
      <c r="PSP35" s="497"/>
      <c r="PSQ35" s="497"/>
      <c r="PSR35" s="497"/>
      <c r="PSS35" s="497"/>
      <c r="PST35" s="497"/>
      <c r="PSU35" s="497"/>
      <c r="PSV35" s="497"/>
      <c r="PSW35" s="497"/>
      <c r="PSX35" s="497"/>
      <c r="PSY35" s="497"/>
      <c r="PSZ35" s="497"/>
      <c r="PTA35" s="497"/>
      <c r="PTB35" s="497"/>
      <c r="PTC35" s="497"/>
      <c r="PTD35" s="497"/>
      <c r="PTE35" s="497"/>
      <c r="PTF35" s="497"/>
      <c r="PTG35" s="497"/>
      <c r="PTH35" s="497"/>
      <c r="PTI35" s="497"/>
      <c r="PTJ35" s="497"/>
      <c r="PTK35" s="497"/>
      <c r="PTL35" s="497"/>
      <c r="PTM35" s="497"/>
      <c r="PTN35" s="497"/>
      <c r="PTO35" s="497"/>
      <c r="PTP35" s="497"/>
      <c r="PTQ35" s="497"/>
      <c r="PTR35" s="497"/>
      <c r="PTS35" s="497"/>
      <c r="PTT35" s="497"/>
      <c r="PTU35" s="497"/>
      <c r="PTV35" s="497"/>
      <c r="PTW35" s="497"/>
      <c r="PTX35" s="497"/>
      <c r="PTY35" s="497"/>
      <c r="PTZ35" s="497"/>
      <c r="PUA35" s="497"/>
      <c r="PUB35" s="497"/>
      <c r="PUC35" s="497"/>
      <c r="PUD35" s="497"/>
      <c r="PUE35" s="497"/>
      <c r="PUF35" s="497"/>
      <c r="PUG35" s="497"/>
      <c r="PUH35" s="497"/>
      <c r="PUI35" s="497"/>
      <c r="PUJ35" s="497"/>
      <c r="PUK35" s="497"/>
      <c r="PUL35" s="497"/>
      <c r="PUM35" s="497"/>
      <c r="PUN35" s="497"/>
      <c r="PUO35" s="497"/>
      <c r="PUP35" s="497"/>
      <c r="PUQ35" s="497"/>
      <c r="PUR35" s="497"/>
      <c r="PUS35" s="497"/>
      <c r="PUT35" s="497"/>
      <c r="PUU35" s="497"/>
      <c r="PUV35" s="497"/>
      <c r="PUW35" s="497"/>
      <c r="PUX35" s="497"/>
      <c r="PUY35" s="497"/>
      <c r="PUZ35" s="497"/>
      <c r="PVA35" s="497"/>
      <c r="PVB35" s="497"/>
      <c r="PVC35" s="497"/>
      <c r="PVD35" s="497"/>
      <c r="PVE35" s="497"/>
      <c r="PVF35" s="497"/>
      <c r="PVG35" s="497"/>
      <c r="PVH35" s="497"/>
      <c r="PVI35" s="497"/>
      <c r="PVJ35" s="497"/>
      <c r="PVK35" s="497"/>
      <c r="PVL35" s="497"/>
      <c r="PVM35" s="497"/>
      <c r="PVN35" s="497"/>
      <c r="PVO35" s="497"/>
      <c r="PVP35" s="497"/>
      <c r="PVQ35" s="497"/>
      <c r="PVR35" s="497"/>
      <c r="PVS35" s="497"/>
      <c r="PVT35" s="497"/>
      <c r="PVU35" s="497"/>
      <c r="PVV35" s="497"/>
      <c r="PVW35" s="497"/>
      <c r="PVX35" s="497"/>
      <c r="PVY35" s="497"/>
      <c r="PVZ35" s="497"/>
      <c r="PWA35" s="497"/>
      <c r="PWB35" s="497"/>
      <c r="PWC35" s="497"/>
      <c r="PWD35" s="497"/>
      <c r="PWE35" s="497"/>
      <c r="PWF35" s="497"/>
      <c r="PWG35" s="497"/>
      <c r="PWH35" s="497"/>
      <c r="PWI35" s="497"/>
      <c r="PWJ35" s="497"/>
      <c r="PWK35" s="497"/>
      <c r="PWL35" s="497"/>
      <c r="PWM35" s="497"/>
      <c r="PWN35" s="497"/>
      <c r="PWO35" s="497"/>
      <c r="PWP35" s="497"/>
      <c r="PWQ35" s="497"/>
      <c r="PWR35" s="497"/>
      <c r="PWS35" s="497"/>
      <c r="PWT35" s="497"/>
      <c r="PWU35" s="497"/>
      <c r="PWV35" s="497"/>
      <c r="PWW35" s="497"/>
      <c r="PWX35" s="497"/>
      <c r="PWY35" s="497"/>
      <c r="PWZ35" s="497"/>
      <c r="PXA35" s="497"/>
      <c r="PXB35" s="497"/>
      <c r="PXC35" s="497"/>
      <c r="PXD35" s="497"/>
      <c r="PXE35" s="497"/>
      <c r="PXF35" s="497"/>
      <c r="PXG35" s="497"/>
      <c r="PXH35" s="497"/>
      <c r="PXI35" s="497"/>
      <c r="PXJ35" s="497"/>
      <c r="PXK35" s="497"/>
      <c r="PXL35" s="497"/>
      <c r="PXM35" s="497"/>
      <c r="PXN35" s="497"/>
      <c r="PXO35" s="497"/>
      <c r="PXP35" s="497"/>
      <c r="PXQ35" s="497"/>
      <c r="PXR35" s="497"/>
      <c r="PXS35" s="497"/>
      <c r="PXT35" s="497"/>
      <c r="PXU35" s="497"/>
      <c r="PXV35" s="497"/>
      <c r="PXW35" s="497"/>
      <c r="PXX35" s="497"/>
      <c r="PXY35" s="497"/>
      <c r="PXZ35" s="497"/>
      <c r="PYA35" s="497"/>
      <c r="PYB35" s="497"/>
      <c r="PYC35" s="497"/>
      <c r="PYD35" s="497"/>
      <c r="PYE35" s="497"/>
      <c r="PYF35" s="497"/>
      <c r="PYG35" s="497"/>
      <c r="PYH35" s="497"/>
      <c r="PYI35" s="497"/>
      <c r="PYJ35" s="497"/>
      <c r="PYK35" s="497"/>
      <c r="PYL35" s="497"/>
      <c r="PYM35" s="497"/>
      <c r="PYN35" s="497"/>
      <c r="PYO35" s="497"/>
      <c r="PYP35" s="497"/>
      <c r="PYQ35" s="497"/>
      <c r="PYR35" s="497"/>
      <c r="PYS35" s="497"/>
      <c r="PYT35" s="497"/>
      <c r="PYU35" s="497"/>
      <c r="PYV35" s="497"/>
      <c r="PYW35" s="497"/>
      <c r="PYX35" s="497"/>
      <c r="PYY35" s="497"/>
      <c r="PYZ35" s="497"/>
      <c r="PZA35" s="497"/>
      <c r="PZB35" s="497"/>
      <c r="PZC35" s="497"/>
      <c r="PZD35" s="497"/>
      <c r="PZE35" s="497"/>
      <c r="PZF35" s="497"/>
      <c r="PZG35" s="497"/>
      <c r="PZH35" s="497"/>
      <c r="PZI35" s="497"/>
      <c r="PZJ35" s="497"/>
      <c r="PZK35" s="497"/>
      <c r="PZL35" s="497"/>
      <c r="PZM35" s="497"/>
      <c r="PZN35" s="497"/>
      <c r="PZO35" s="497"/>
      <c r="PZP35" s="497"/>
      <c r="PZQ35" s="497"/>
      <c r="PZR35" s="497"/>
      <c r="PZS35" s="497"/>
      <c r="PZT35" s="497"/>
      <c r="PZU35" s="497"/>
      <c r="PZV35" s="497"/>
      <c r="PZW35" s="497"/>
      <c r="PZX35" s="497"/>
      <c r="PZY35" s="497"/>
      <c r="PZZ35" s="497"/>
      <c r="QAA35" s="497"/>
      <c r="QAB35" s="497"/>
      <c r="QAC35" s="497"/>
      <c r="QAD35" s="497"/>
      <c r="QAE35" s="497"/>
      <c r="QAF35" s="497"/>
      <c r="QAG35" s="497"/>
      <c r="QAH35" s="497"/>
      <c r="QAI35" s="497"/>
      <c r="QAJ35" s="497"/>
      <c r="QAK35" s="497"/>
      <c r="QAL35" s="497"/>
      <c r="QAM35" s="497"/>
      <c r="QAN35" s="497"/>
      <c r="QAO35" s="497"/>
      <c r="QAP35" s="497"/>
      <c r="QAQ35" s="497"/>
      <c r="QAR35" s="497"/>
      <c r="QAS35" s="497"/>
      <c r="QAT35" s="497"/>
      <c r="QAU35" s="497"/>
      <c r="QAV35" s="497"/>
      <c r="QAW35" s="497"/>
      <c r="QAX35" s="497"/>
      <c r="QAY35" s="497"/>
      <c r="QAZ35" s="497"/>
      <c r="QBA35" s="497"/>
      <c r="QBB35" s="497"/>
      <c r="QBC35" s="497"/>
      <c r="QBD35" s="497"/>
      <c r="QBE35" s="497"/>
      <c r="QBF35" s="497"/>
      <c r="QBG35" s="497"/>
      <c r="QBH35" s="497"/>
      <c r="QBI35" s="497"/>
      <c r="QBJ35" s="497"/>
      <c r="QBK35" s="497"/>
      <c r="QBL35" s="497"/>
      <c r="QBM35" s="497"/>
      <c r="QBN35" s="497"/>
      <c r="QBO35" s="497"/>
      <c r="QBP35" s="497"/>
      <c r="QBQ35" s="497"/>
      <c r="QBR35" s="497"/>
      <c r="QBS35" s="497"/>
      <c r="QBT35" s="497"/>
      <c r="QBU35" s="497"/>
      <c r="QBV35" s="497"/>
      <c r="QBW35" s="497"/>
      <c r="QBX35" s="497"/>
      <c r="QBY35" s="497"/>
      <c r="QBZ35" s="497"/>
      <c r="QCA35" s="497"/>
      <c r="QCB35" s="497"/>
      <c r="QCC35" s="497"/>
      <c r="QCD35" s="497"/>
      <c r="QCE35" s="497"/>
      <c r="QCF35" s="497"/>
      <c r="QCG35" s="497"/>
      <c r="QCH35" s="497"/>
      <c r="QCI35" s="497"/>
      <c r="QCJ35" s="497"/>
      <c r="QCK35" s="497"/>
      <c r="QCL35" s="497"/>
      <c r="QCM35" s="497"/>
      <c r="QCN35" s="497"/>
      <c r="QCO35" s="497"/>
      <c r="QCP35" s="497"/>
      <c r="QCQ35" s="497"/>
      <c r="QCR35" s="497"/>
      <c r="QCS35" s="497"/>
      <c r="QCT35" s="497"/>
      <c r="QCU35" s="497"/>
      <c r="QCV35" s="497"/>
      <c r="QCW35" s="497"/>
      <c r="QCX35" s="497"/>
      <c r="QCY35" s="497"/>
      <c r="QCZ35" s="497"/>
      <c r="QDA35" s="497"/>
      <c r="QDB35" s="497"/>
      <c r="QDC35" s="497"/>
      <c r="QDD35" s="497"/>
      <c r="QDE35" s="497"/>
      <c r="QDF35" s="497"/>
      <c r="QDG35" s="497"/>
      <c r="QDH35" s="497"/>
      <c r="QDI35" s="497"/>
      <c r="QDJ35" s="497"/>
      <c r="QDK35" s="497"/>
      <c r="QDL35" s="497"/>
      <c r="QDM35" s="497"/>
      <c r="QDN35" s="497"/>
      <c r="QDO35" s="497"/>
      <c r="QDP35" s="497"/>
      <c r="QDQ35" s="497"/>
      <c r="QDR35" s="497"/>
      <c r="QDS35" s="497"/>
      <c r="QDT35" s="497"/>
      <c r="QDU35" s="497"/>
      <c r="QDV35" s="497"/>
      <c r="QDW35" s="497"/>
      <c r="QDX35" s="497"/>
      <c r="QDY35" s="497"/>
      <c r="QDZ35" s="497"/>
      <c r="QEA35" s="497"/>
      <c r="QEB35" s="497"/>
      <c r="QEC35" s="497"/>
      <c r="QED35" s="497"/>
      <c r="QEE35" s="497"/>
      <c r="QEF35" s="497"/>
      <c r="QEG35" s="497"/>
      <c r="QEH35" s="497"/>
      <c r="QEI35" s="497"/>
      <c r="QEJ35" s="497"/>
      <c r="QEK35" s="497"/>
      <c r="QEL35" s="497"/>
      <c r="QEM35" s="497"/>
      <c r="QEN35" s="497"/>
      <c r="QEO35" s="497"/>
      <c r="QEP35" s="497"/>
      <c r="QEQ35" s="497"/>
      <c r="QER35" s="497"/>
      <c r="QES35" s="497"/>
      <c r="QET35" s="497"/>
      <c r="QEU35" s="497"/>
      <c r="QEV35" s="497"/>
      <c r="QEW35" s="497"/>
      <c r="QEX35" s="497"/>
      <c r="QEY35" s="497"/>
      <c r="QEZ35" s="497"/>
      <c r="QFA35" s="497"/>
      <c r="QFB35" s="497"/>
      <c r="QFC35" s="497"/>
      <c r="QFD35" s="497"/>
      <c r="QFE35" s="497"/>
      <c r="QFF35" s="497"/>
      <c r="QFG35" s="497"/>
      <c r="QFH35" s="497"/>
      <c r="QFI35" s="497"/>
      <c r="QFJ35" s="497"/>
      <c r="QFK35" s="497"/>
      <c r="QFL35" s="497"/>
      <c r="QFM35" s="497"/>
      <c r="QFN35" s="497"/>
      <c r="QFO35" s="497"/>
      <c r="QFP35" s="497"/>
      <c r="QFQ35" s="497"/>
      <c r="QFR35" s="497"/>
      <c r="QFS35" s="497"/>
      <c r="QFT35" s="497"/>
      <c r="QFU35" s="497"/>
      <c r="QFV35" s="497"/>
      <c r="QFW35" s="497"/>
      <c r="QFX35" s="497"/>
      <c r="QFY35" s="497"/>
      <c r="QFZ35" s="497"/>
      <c r="QGA35" s="497"/>
      <c r="QGB35" s="497"/>
      <c r="QGC35" s="497"/>
      <c r="QGD35" s="497"/>
      <c r="QGE35" s="497"/>
      <c r="QGF35" s="497"/>
      <c r="QGG35" s="497"/>
      <c r="QGH35" s="497"/>
      <c r="QGI35" s="497"/>
      <c r="QGJ35" s="497"/>
      <c r="QGK35" s="497"/>
      <c r="QGL35" s="497"/>
      <c r="QGM35" s="497"/>
      <c r="QGN35" s="497"/>
      <c r="QGO35" s="497"/>
      <c r="QGP35" s="497"/>
      <c r="QGQ35" s="497"/>
      <c r="QGR35" s="497"/>
      <c r="QGS35" s="497"/>
      <c r="QGT35" s="497"/>
      <c r="QGU35" s="497"/>
      <c r="QGV35" s="497"/>
      <c r="QGW35" s="497"/>
      <c r="QGX35" s="497"/>
      <c r="QGY35" s="497"/>
      <c r="QGZ35" s="497"/>
      <c r="QHA35" s="497"/>
      <c r="QHB35" s="497"/>
      <c r="QHC35" s="497"/>
      <c r="QHD35" s="497"/>
      <c r="QHE35" s="497"/>
      <c r="QHF35" s="497"/>
      <c r="QHG35" s="497"/>
      <c r="QHH35" s="497"/>
      <c r="QHI35" s="497"/>
      <c r="QHJ35" s="497"/>
      <c r="QHK35" s="497"/>
      <c r="QHL35" s="497"/>
      <c r="QHM35" s="497"/>
      <c r="QHN35" s="497"/>
      <c r="QHO35" s="497"/>
      <c r="QHP35" s="497"/>
      <c r="QHQ35" s="497"/>
      <c r="QHR35" s="497"/>
      <c r="QHS35" s="497"/>
      <c r="QHT35" s="497"/>
      <c r="QHU35" s="497"/>
      <c r="QHV35" s="497"/>
      <c r="QHW35" s="497"/>
      <c r="QHX35" s="497"/>
      <c r="QHY35" s="497"/>
      <c r="QHZ35" s="497"/>
      <c r="QIA35" s="497"/>
      <c r="QIB35" s="497"/>
      <c r="QIC35" s="497"/>
      <c r="QID35" s="497"/>
      <c r="QIE35" s="497"/>
      <c r="QIF35" s="497"/>
      <c r="QIG35" s="497"/>
      <c r="QIH35" s="497"/>
      <c r="QII35" s="497"/>
      <c r="QIJ35" s="497"/>
      <c r="QIK35" s="497"/>
      <c r="QIL35" s="497"/>
      <c r="QIM35" s="497"/>
      <c r="QIN35" s="497"/>
      <c r="QIO35" s="497"/>
      <c r="QIP35" s="497"/>
      <c r="QIQ35" s="497"/>
      <c r="QIR35" s="497"/>
      <c r="QIS35" s="497"/>
      <c r="QIT35" s="497"/>
      <c r="QIU35" s="497"/>
      <c r="QIV35" s="497"/>
      <c r="QIW35" s="497"/>
      <c r="QIX35" s="497"/>
      <c r="QIY35" s="497"/>
      <c r="QIZ35" s="497"/>
      <c r="QJA35" s="497"/>
      <c r="QJB35" s="497"/>
      <c r="QJC35" s="497"/>
      <c r="QJD35" s="497"/>
      <c r="QJE35" s="497"/>
      <c r="QJF35" s="497"/>
      <c r="QJG35" s="497"/>
      <c r="QJH35" s="497"/>
      <c r="QJI35" s="497"/>
      <c r="QJJ35" s="497"/>
      <c r="QJK35" s="497"/>
      <c r="QJL35" s="497"/>
      <c r="QJM35" s="497"/>
      <c r="QJN35" s="497"/>
      <c r="QJO35" s="497"/>
      <c r="QJP35" s="497"/>
      <c r="QJQ35" s="497"/>
      <c r="QJR35" s="497"/>
      <c r="QJS35" s="497"/>
      <c r="QJT35" s="497"/>
      <c r="QJU35" s="497"/>
      <c r="QJV35" s="497"/>
      <c r="QJW35" s="497"/>
      <c r="QJX35" s="497"/>
      <c r="QJY35" s="497"/>
      <c r="QJZ35" s="497"/>
      <c r="QKA35" s="497"/>
      <c r="QKB35" s="497"/>
      <c r="QKC35" s="497"/>
      <c r="QKD35" s="497"/>
      <c r="QKE35" s="497"/>
      <c r="QKF35" s="497"/>
      <c r="QKG35" s="497"/>
      <c r="QKH35" s="497"/>
      <c r="QKI35" s="497"/>
      <c r="QKJ35" s="497"/>
      <c r="QKK35" s="497"/>
      <c r="QKL35" s="497"/>
      <c r="QKM35" s="497"/>
      <c r="QKN35" s="497"/>
      <c r="QKO35" s="497"/>
      <c r="QKP35" s="497"/>
      <c r="QKQ35" s="497"/>
      <c r="QKR35" s="497"/>
      <c r="QKS35" s="497"/>
      <c r="QKT35" s="497"/>
      <c r="QKU35" s="497"/>
      <c r="QKV35" s="497"/>
      <c r="QKW35" s="497"/>
      <c r="QKX35" s="497"/>
      <c r="QKY35" s="497"/>
      <c r="QKZ35" s="497"/>
      <c r="QLA35" s="497"/>
      <c r="QLB35" s="497"/>
      <c r="QLC35" s="497"/>
      <c r="QLD35" s="497"/>
      <c r="QLE35" s="497"/>
      <c r="QLF35" s="497"/>
      <c r="QLG35" s="497"/>
      <c r="QLH35" s="497"/>
      <c r="QLI35" s="497"/>
      <c r="QLJ35" s="497"/>
      <c r="QLK35" s="497"/>
      <c r="QLL35" s="497"/>
      <c r="QLM35" s="497"/>
      <c r="QLN35" s="497"/>
      <c r="QLO35" s="497"/>
      <c r="QLP35" s="497"/>
      <c r="QLQ35" s="497"/>
      <c r="QLR35" s="497"/>
      <c r="QLS35" s="497"/>
      <c r="QLT35" s="497"/>
      <c r="QLU35" s="497"/>
      <c r="QLV35" s="497"/>
      <c r="QLW35" s="497"/>
      <c r="QLX35" s="497"/>
      <c r="QLY35" s="497"/>
      <c r="QLZ35" s="497"/>
      <c r="QMA35" s="497"/>
      <c r="QMB35" s="497"/>
      <c r="QMC35" s="497"/>
      <c r="QMD35" s="497"/>
      <c r="QME35" s="497"/>
      <c r="QMF35" s="497"/>
      <c r="QMG35" s="497"/>
      <c r="QMH35" s="497"/>
      <c r="QMI35" s="497"/>
      <c r="QMJ35" s="497"/>
      <c r="QMK35" s="497"/>
      <c r="QML35" s="497"/>
      <c r="QMM35" s="497"/>
      <c r="QMN35" s="497"/>
      <c r="QMO35" s="497"/>
      <c r="QMP35" s="497"/>
      <c r="QMQ35" s="497"/>
      <c r="QMR35" s="497"/>
      <c r="QMS35" s="497"/>
      <c r="QMT35" s="497"/>
      <c r="QMU35" s="497"/>
      <c r="QMV35" s="497"/>
      <c r="QMW35" s="497"/>
      <c r="QMX35" s="497"/>
      <c r="QMY35" s="497"/>
      <c r="QMZ35" s="497"/>
      <c r="QNA35" s="497"/>
      <c r="QNB35" s="497"/>
      <c r="QNC35" s="497"/>
      <c r="QND35" s="497"/>
      <c r="QNE35" s="497"/>
      <c r="QNF35" s="497"/>
      <c r="QNG35" s="497"/>
      <c r="QNH35" s="497"/>
      <c r="QNI35" s="497"/>
      <c r="QNJ35" s="497"/>
      <c r="QNK35" s="497"/>
      <c r="QNL35" s="497"/>
      <c r="QNM35" s="497"/>
      <c r="QNN35" s="497"/>
      <c r="QNO35" s="497"/>
      <c r="QNP35" s="497"/>
      <c r="QNQ35" s="497"/>
      <c r="QNR35" s="497"/>
      <c r="QNS35" s="497"/>
      <c r="QNT35" s="497"/>
      <c r="QNU35" s="497"/>
      <c r="QNV35" s="497"/>
      <c r="QNW35" s="497"/>
      <c r="QNX35" s="497"/>
      <c r="QNY35" s="497"/>
      <c r="QNZ35" s="497"/>
      <c r="QOA35" s="497"/>
      <c r="QOB35" s="497"/>
      <c r="QOC35" s="497"/>
      <c r="QOD35" s="497"/>
      <c r="QOE35" s="497"/>
      <c r="QOF35" s="497"/>
      <c r="QOG35" s="497"/>
      <c r="QOH35" s="497"/>
      <c r="QOI35" s="497"/>
      <c r="QOJ35" s="497"/>
      <c r="QOK35" s="497"/>
      <c r="QOL35" s="497"/>
      <c r="QOM35" s="497"/>
      <c r="QON35" s="497"/>
      <c r="QOO35" s="497"/>
      <c r="QOP35" s="497"/>
      <c r="QOQ35" s="497"/>
      <c r="QOR35" s="497"/>
      <c r="QOS35" s="497"/>
      <c r="QOT35" s="497"/>
      <c r="QOU35" s="497"/>
      <c r="QOV35" s="497"/>
      <c r="QOW35" s="497"/>
      <c r="QOX35" s="497"/>
      <c r="QOY35" s="497"/>
      <c r="QOZ35" s="497"/>
      <c r="QPA35" s="497"/>
      <c r="QPB35" s="497"/>
      <c r="QPC35" s="497"/>
      <c r="QPD35" s="497"/>
      <c r="QPE35" s="497"/>
      <c r="QPF35" s="497"/>
      <c r="QPG35" s="497"/>
      <c r="QPH35" s="497"/>
      <c r="QPI35" s="497"/>
      <c r="QPJ35" s="497"/>
      <c r="QPK35" s="497"/>
      <c r="QPL35" s="497"/>
      <c r="QPM35" s="497"/>
      <c r="QPN35" s="497"/>
      <c r="QPO35" s="497"/>
      <c r="QPP35" s="497"/>
      <c r="QPQ35" s="497"/>
      <c r="QPR35" s="497"/>
      <c r="QPS35" s="497"/>
      <c r="QPT35" s="497"/>
      <c r="QPU35" s="497"/>
      <c r="QPV35" s="497"/>
      <c r="QPW35" s="497"/>
      <c r="QPX35" s="497"/>
      <c r="QPY35" s="497"/>
      <c r="QPZ35" s="497"/>
      <c r="QQA35" s="497"/>
      <c r="QQB35" s="497"/>
      <c r="QQC35" s="497"/>
      <c r="QQD35" s="497"/>
      <c r="QQE35" s="497"/>
      <c r="QQF35" s="497"/>
      <c r="QQG35" s="497"/>
      <c r="QQH35" s="497"/>
      <c r="QQI35" s="497"/>
      <c r="QQJ35" s="497"/>
      <c r="QQK35" s="497"/>
      <c r="QQL35" s="497"/>
      <c r="QQM35" s="497"/>
      <c r="QQN35" s="497"/>
      <c r="QQO35" s="497"/>
      <c r="QQP35" s="497"/>
      <c r="QQQ35" s="497"/>
      <c r="QQR35" s="497"/>
      <c r="QQS35" s="497"/>
      <c r="QQT35" s="497"/>
      <c r="QQU35" s="497"/>
      <c r="QQV35" s="497"/>
      <c r="QQW35" s="497"/>
      <c r="QQX35" s="497"/>
      <c r="QQY35" s="497"/>
      <c r="QQZ35" s="497"/>
      <c r="QRA35" s="497"/>
      <c r="QRB35" s="497"/>
      <c r="QRC35" s="497"/>
      <c r="QRD35" s="497"/>
      <c r="QRE35" s="497"/>
      <c r="QRF35" s="497"/>
      <c r="QRG35" s="497"/>
      <c r="QRH35" s="497"/>
      <c r="QRI35" s="497"/>
      <c r="QRJ35" s="497"/>
      <c r="QRK35" s="497"/>
      <c r="QRL35" s="497"/>
      <c r="QRM35" s="497"/>
      <c r="QRN35" s="497"/>
      <c r="QRO35" s="497"/>
      <c r="QRP35" s="497"/>
      <c r="QRQ35" s="497"/>
      <c r="QRR35" s="497"/>
      <c r="QRS35" s="497"/>
      <c r="QRT35" s="497"/>
      <c r="QRU35" s="497"/>
      <c r="QRV35" s="497"/>
      <c r="QRW35" s="497"/>
      <c r="QRX35" s="497"/>
      <c r="QRY35" s="497"/>
      <c r="QRZ35" s="497"/>
      <c r="QSA35" s="497"/>
      <c r="QSB35" s="497"/>
      <c r="QSC35" s="497"/>
      <c r="QSD35" s="497"/>
      <c r="QSE35" s="497"/>
      <c r="QSF35" s="497"/>
      <c r="QSG35" s="497"/>
      <c r="QSH35" s="497"/>
      <c r="QSI35" s="497"/>
      <c r="QSJ35" s="497"/>
      <c r="QSK35" s="497"/>
      <c r="QSL35" s="497"/>
      <c r="QSM35" s="497"/>
      <c r="QSN35" s="497"/>
      <c r="QSO35" s="497"/>
      <c r="QSP35" s="497"/>
      <c r="QSQ35" s="497"/>
      <c r="QSR35" s="497"/>
      <c r="QSS35" s="497"/>
      <c r="QST35" s="497"/>
      <c r="QSU35" s="497"/>
      <c r="QSV35" s="497"/>
      <c r="QSW35" s="497"/>
      <c r="QSX35" s="497"/>
      <c r="QSY35" s="497"/>
      <c r="QSZ35" s="497"/>
      <c r="QTA35" s="497"/>
      <c r="QTB35" s="497"/>
      <c r="QTC35" s="497"/>
      <c r="QTD35" s="497"/>
      <c r="QTE35" s="497"/>
      <c r="QTF35" s="497"/>
      <c r="QTG35" s="497"/>
      <c r="QTH35" s="497"/>
      <c r="QTI35" s="497"/>
      <c r="QTJ35" s="497"/>
      <c r="QTK35" s="497"/>
      <c r="QTL35" s="497"/>
      <c r="QTM35" s="497"/>
      <c r="QTN35" s="497"/>
      <c r="QTO35" s="497"/>
      <c r="QTP35" s="497"/>
      <c r="QTQ35" s="497"/>
      <c r="QTR35" s="497"/>
      <c r="QTS35" s="497"/>
      <c r="QTT35" s="497"/>
      <c r="QTU35" s="497"/>
      <c r="QTV35" s="497"/>
      <c r="QTW35" s="497"/>
      <c r="QTX35" s="497"/>
      <c r="QTY35" s="497"/>
      <c r="QTZ35" s="497"/>
      <c r="QUA35" s="497"/>
      <c r="QUB35" s="497"/>
      <c r="QUC35" s="497"/>
      <c r="QUD35" s="497"/>
      <c r="QUE35" s="497"/>
      <c r="QUF35" s="497"/>
      <c r="QUG35" s="497"/>
      <c r="QUH35" s="497"/>
      <c r="QUI35" s="497"/>
      <c r="QUJ35" s="497"/>
      <c r="QUK35" s="497"/>
      <c r="QUL35" s="497"/>
      <c r="QUM35" s="497"/>
      <c r="QUN35" s="497"/>
      <c r="QUO35" s="497"/>
      <c r="QUP35" s="497"/>
      <c r="QUQ35" s="497"/>
      <c r="QUR35" s="497"/>
      <c r="QUS35" s="497"/>
      <c r="QUT35" s="497"/>
      <c r="QUU35" s="497"/>
      <c r="QUV35" s="497"/>
      <c r="QUW35" s="497"/>
      <c r="QUX35" s="497"/>
      <c r="QUY35" s="497"/>
      <c r="QUZ35" s="497"/>
      <c r="QVA35" s="497"/>
      <c r="QVB35" s="497"/>
      <c r="QVC35" s="497"/>
      <c r="QVD35" s="497"/>
      <c r="QVE35" s="497"/>
      <c r="QVF35" s="497"/>
      <c r="QVG35" s="497"/>
      <c r="QVH35" s="497"/>
      <c r="QVI35" s="497"/>
      <c r="QVJ35" s="497"/>
      <c r="QVK35" s="497"/>
      <c r="QVL35" s="497"/>
      <c r="QVM35" s="497"/>
      <c r="QVN35" s="497"/>
      <c r="QVO35" s="497"/>
      <c r="QVP35" s="497"/>
      <c r="QVQ35" s="497"/>
      <c r="QVR35" s="497"/>
      <c r="QVS35" s="497"/>
      <c r="QVT35" s="497"/>
      <c r="QVU35" s="497"/>
      <c r="QVV35" s="497"/>
      <c r="QVW35" s="497"/>
      <c r="QVX35" s="497"/>
      <c r="QVY35" s="497"/>
      <c r="QVZ35" s="497"/>
      <c r="QWA35" s="497"/>
      <c r="QWB35" s="497"/>
      <c r="QWC35" s="497"/>
      <c r="QWD35" s="497"/>
      <c r="QWE35" s="497"/>
      <c r="QWF35" s="497"/>
      <c r="QWG35" s="497"/>
      <c r="QWH35" s="497"/>
      <c r="QWI35" s="497"/>
      <c r="QWJ35" s="497"/>
      <c r="QWK35" s="497"/>
      <c r="QWL35" s="497"/>
      <c r="QWM35" s="497"/>
      <c r="QWN35" s="497"/>
      <c r="QWO35" s="497"/>
      <c r="QWP35" s="497"/>
      <c r="QWQ35" s="497"/>
      <c r="QWR35" s="497"/>
      <c r="QWS35" s="497"/>
      <c r="QWT35" s="497"/>
      <c r="QWU35" s="497"/>
      <c r="QWV35" s="497"/>
      <c r="QWW35" s="497"/>
      <c r="QWX35" s="497"/>
      <c r="QWY35" s="497"/>
      <c r="QWZ35" s="497"/>
      <c r="QXA35" s="497"/>
      <c r="QXB35" s="497"/>
      <c r="QXC35" s="497"/>
      <c r="QXD35" s="497"/>
      <c r="QXE35" s="497"/>
      <c r="QXF35" s="497"/>
      <c r="QXG35" s="497"/>
      <c r="QXH35" s="497"/>
      <c r="QXI35" s="497"/>
      <c r="QXJ35" s="497"/>
      <c r="QXK35" s="497"/>
      <c r="QXL35" s="497"/>
      <c r="QXM35" s="497"/>
      <c r="QXN35" s="497"/>
      <c r="QXO35" s="497"/>
      <c r="QXP35" s="497"/>
      <c r="QXQ35" s="497"/>
      <c r="QXR35" s="497"/>
      <c r="QXS35" s="497"/>
      <c r="QXT35" s="497"/>
      <c r="QXU35" s="497"/>
      <c r="QXV35" s="497"/>
      <c r="QXW35" s="497"/>
      <c r="QXX35" s="497"/>
      <c r="QXY35" s="497"/>
      <c r="QXZ35" s="497"/>
      <c r="QYA35" s="497"/>
      <c r="QYB35" s="497"/>
      <c r="QYC35" s="497"/>
      <c r="QYD35" s="497"/>
      <c r="QYE35" s="497"/>
      <c r="QYF35" s="497"/>
      <c r="QYG35" s="497"/>
      <c r="QYH35" s="497"/>
      <c r="QYI35" s="497"/>
      <c r="QYJ35" s="497"/>
      <c r="QYK35" s="497"/>
      <c r="QYL35" s="497"/>
      <c r="QYM35" s="497"/>
      <c r="QYN35" s="497"/>
      <c r="QYO35" s="497"/>
      <c r="QYP35" s="497"/>
      <c r="QYQ35" s="497"/>
      <c r="QYR35" s="497"/>
      <c r="QYS35" s="497"/>
      <c r="QYT35" s="497"/>
      <c r="QYU35" s="497"/>
      <c r="QYV35" s="497"/>
      <c r="QYW35" s="497"/>
      <c r="QYX35" s="497"/>
      <c r="QYY35" s="497"/>
      <c r="QYZ35" s="497"/>
      <c r="QZA35" s="497"/>
      <c r="QZB35" s="497"/>
      <c r="QZC35" s="497"/>
      <c r="QZD35" s="497"/>
      <c r="QZE35" s="497"/>
      <c r="QZF35" s="497"/>
      <c r="QZG35" s="497"/>
      <c r="QZH35" s="497"/>
      <c r="QZI35" s="497"/>
      <c r="QZJ35" s="497"/>
      <c r="QZK35" s="497"/>
      <c r="QZL35" s="497"/>
      <c r="QZM35" s="497"/>
      <c r="QZN35" s="497"/>
      <c r="QZO35" s="497"/>
      <c r="QZP35" s="497"/>
      <c r="QZQ35" s="497"/>
      <c r="QZR35" s="497"/>
      <c r="QZS35" s="497"/>
      <c r="QZT35" s="497"/>
      <c r="QZU35" s="497"/>
      <c r="QZV35" s="497"/>
      <c r="QZW35" s="497"/>
      <c r="QZX35" s="497"/>
      <c r="QZY35" s="497"/>
      <c r="QZZ35" s="497"/>
      <c r="RAA35" s="497"/>
      <c r="RAB35" s="497"/>
      <c r="RAC35" s="497"/>
      <c r="RAD35" s="497"/>
      <c r="RAE35" s="497"/>
      <c r="RAF35" s="497"/>
      <c r="RAG35" s="497"/>
      <c r="RAH35" s="497"/>
      <c r="RAI35" s="497"/>
      <c r="RAJ35" s="497"/>
      <c r="RAK35" s="497"/>
      <c r="RAL35" s="497"/>
      <c r="RAM35" s="497"/>
      <c r="RAN35" s="497"/>
      <c r="RAO35" s="497"/>
      <c r="RAP35" s="497"/>
      <c r="RAQ35" s="497"/>
      <c r="RAR35" s="497"/>
      <c r="RAS35" s="497"/>
      <c r="RAT35" s="497"/>
      <c r="RAU35" s="497"/>
      <c r="RAV35" s="497"/>
      <c r="RAW35" s="497"/>
      <c r="RAX35" s="497"/>
      <c r="RAY35" s="497"/>
      <c r="RAZ35" s="497"/>
      <c r="RBA35" s="497"/>
      <c r="RBB35" s="497"/>
      <c r="RBC35" s="497"/>
      <c r="RBD35" s="497"/>
      <c r="RBE35" s="497"/>
      <c r="RBF35" s="497"/>
      <c r="RBG35" s="497"/>
      <c r="RBH35" s="497"/>
      <c r="RBI35" s="497"/>
      <c r="RBJ35" s="497"/>
      <c r="RBK35" s="497"/>
      <c r="RBL35" s="497"/>
      <c r="RBM35" s="497"/>
      <c r="RBN35" s="497"/>
      <c r="RBO35" s="497"/>
      <c r="RBP35" s="497"/>
      <c r="RBQ35" s="497"/>
      <c r="RBR35" s="497"/>
      <c r="RBS35" s="497"/>
      <c r="RBT35" s="497"/>
      <c r="RBU35" s="497"/>
      <c r="RBV35" s="497"/>
      <c r="RBW35" s="497"/>
      <c r="RBX35" s="497"/>
      <c r="RBY35" s="497"/>
      <c r="RBZ35" s="497"/>
      <c r="RCA35" s="497"/>
      <c r="RCB35" s="497"/>
      <c r="RCC35" s="497"/>
      <c r="RCD35" s="497"/>
      <c r="RCE35" s="497"/>
      <c r="RCF35" s="497"/>
      <c r="RCG35" s="497"/>
      <c r="RCH35" s="497"/>
      <c r="RCI35" s="497"/>
      <c r="RCJ35" s="497"/>
      <c r="RCK35" s="497"/>
      <c r="RCL35" s="497"/>
      <c r="RCM35" s="497"/>
      <c r="RCN35" s="497"/>
      <c r="RCO35" s="497"/>
      <c r="RCP35" s="497"/>
      <c r="RCQ35" s="497"/>
      <c r="RCR35" s="497"/>
      <c r="RCS35" s="497"/>
      <c r="RCT35" s="497"/>
      <c r="RCU35" s="497"/>
      <c r="RCV35" s="497"/>
      <c r="RCW35" s="497"/>
      <c r="RCX35" s="497"/>
      <c r="RCY35" s="497"/>
      <c r="RCZ35" s="497"/>
      <c r="RDA35" s="497"/>
      <c r="RDB35" s="497"/>
      <c r="RDC35" s="497"/>
      <c r="RDD35" s="497"/>
      <c r="RDE35" s="497"/>
      <c r="RDF35" s="497"/>
      <c r="RDG35" s="497"/>
      <c r="RDH35" s="497"/>
      <c r="RDI35" s="497"/>
      <c r="RDJ35" s="497"/>
      <c r="RDK35" s="497"/>
      <c r="RDL35" s="497"/>
      <c r="RDM35" s="497"/>
      <c r="RDN35" s="497"/>
      <c r="RDO35" s="497"/>
      <c r="RDP35" s="497"/>
      <c r="RDQ35" s="497"/>
      <c r="RDR35" s="497"/>
      <c r="RDS35" s="497"/>
      <c r="RDT35" s="497"/>
      <c r="RDU35" s="497"/>
      <c r="RDV35" s="497"/>
      <c r="RDW35" s="497"/>
      <c r="RDX35" s="497"/>
      <c r="RDY35" s="497"/>
      <c r="RDZ35" s="497"/>
      <c r="REA35" s="497"/>
      <c r="REB35" s="497"/>
      <c r="REC35" s="497"/>
      <c r="RED35" s="497"/>
      <c r="REE35" s="497"/>
      <c r="REF35" s="497"/>
      <c r="REG35" s="497"/>
      <c r="REH35" s="497"/>
      <c r="REI35" s="497"/>
      <c r="REJ35" s="497"/>
      <c r="REK35" s="497"/>
      <c r="REL35" s="497"/>
      <c r="REM35" s="497"/>
      <c r="REN35" s="497"/>
      <c r="REO35" s="497"/>
      <c r="REP35" s="497"/>
      <c r="REQ35" s="497"/>
      <c r="RER35" s="497"/>
      <c r="RES35" s="497"/>
      <c r="RET35" s="497"/>
      <c r="REU35" s="497"/>
      <c r="REV35" s="497"/>
      <c r="REW35" s="497"/>
      <c r="REX35" s="497"/>
      <c r="REY35" s="497"/>
      <c r="REZ35" s="497"/>
      <c r="RFA35" s="497"/>
      <c r="RFB35" s="497"/>
      <c r="RFC35" s="497"/>
      <c r="RFD35" s="497"/>
      <c r="RFE35" s="497"/>
      <c r="RFF35" s="497"/>
      <c r="RFG35" s="497"/>
      <c r="RFH35" s="497"/>
      <c r="RFI35" s="497"/>
      <c r="RFJ35" s="497"/>
      <c r="RFK35" s="497"/>
      <c r="RFL35" s="497"/>
      <c r="RFM35" s="497"/>
      <c r="RFN35" s="497"/>
      <c r="RFO35" s="497"/>
      <c r="RFP35" s="497"/>
      <c r="RFQ35" s="497"/>
      <c r="RFR35" s="497"/>
      <c r="RFS35" s="497"/>
      <c r="RFT35" s="497"/>
      <c r="RFU35" s="497"/>
      <c r="RFV35" s="497"/>
      <c r="RFW35" s="497"/>
      <c r="RFX35" s="497"/>
      <c r="RFY35" s="497"/>
      <c r="RFZ35" s="497"/>
      <c r="RGA35" s="497"/>
      <c r="RGB35" s="497"/>
      <c r="RGC35" s="497"/>
      <c r="RGD35" s="497"/>
      <c r="RGE35" s="497"/>
      <c r="RGF35" s="497"/>
      <c r="RGG35" s="497"/>
      <c r="RGH35" s="497"/>
      <c r="RGI35" s="497"/>
      <c r="RGJ35" s="497"/>
      <c r="RGK35" s="497"/>
      <c r="RGL35" s="497"/>
      <c r="RGM35" s="497"/>
      <c r="RGN35" s="497"/>
      <c r="RGO35" s="497"/>
      <c r="RGP35" s="497"/>
      <c r="RGQ35" s="497"/>
      <c r="RGR35" s="497"/>
      <c r="RGS35" s="497"/>
      <c r="RGT35" s="497"/>
      <c r="RGU35" s="497"/>
      <c r="RGV35" s="497"/>
      <c r="RGW35" s="497"/>
      <c r="RGX35" s="497"/>
      <c r="RGY35" s="497"/>
      <c r="RGZ35" s="497"/>
      <c r="RHA35" s="497"/>
      <c r="RHB35" s="497"/>
      <c r="RHC35" s="497"/>
      <c r="RHD35" s="497"/>
      <c r="RHE35" s="497"/>
      <c r="RHF35" s="497"/>
      <c r="RHG35" s="497"/>
      <c r="RHH35" s="497"/>
      <c r="RHI35" s="497"/>
      <c r="RHJ35" s="497"/>
      <c r="RHK35" s="497"/>
      <c r="RHL35" s="497"/>
      <c r="RHM35" s="497"/>
      <c r="RHN35" s="497"/>
      <c r="RHO35" s="497"/>
      <c r="RHP35" s="497"/>
      <c r="RHQ35" s="497"/>
      <c r="RHR35" s="497"/>
      <c r="RHS35" s="497"/>
      <c r="RHT35" s="497"/>
      <c r="RHU35" s="497"/>
      <c r="RHV35" s="497"/>
      <c r="RHW35" s="497"/>
      <c r="RHX35" s="497"/>
      <c r="RHY35" s="497"/>
      <c r="RHZ35" s="497"/>
      <c r="RIA35" s="497"/>
      <c r="RIB35" s="497"/>
      <c r="RIC35" s="497"/>
      <c r="RID35" s="497"/>
      <c r="RIE35" s="497"/>
      <c r="RIF35" s="497"/>
      <c r="RIG35" s="497"/>
      <c r="RIH35" s="497"/>
      <c r="RII35" s="497"/>
      <c r="RIJ35" s="497"/>
      <c r="RIK35" s="497"/>
      <c r="RIL35" s="497"/>
      <c r="RIM35" s="497"/>
      <c r="RIN35" s="497"/>
      <c r="RIO35" s="497"/>
      <c r="RIP35" s="497"/>
      <c r="RIQ35" s="497"/>
      <c r="RIR35" s="497"/>
      <c r="RIS35" s="497"/>
      <c r="RIT35" s="497"/>
      <c r="RIU35" s="497"/>
      <c r="RIV35" s="497"/>
      <c r="RIW35" s="497"/>
      <c r="RIX35" s="497"/>
      <c r="RIY35" s="497"/>
      <c r="RIZ35" s="497"/>
      <c r="RJA35" s="497"/>
      <c r="RJB35" s="497"/>
      <c r="RJC35" s="497"/>
      <c r="RJD35" s="497"/>
      <c r="RJE35" s="497"/>
      <c r="RJF35" s="497"/>
      <c r="RJG35" s="497"/>
      <c r="RJH35" s="497"/>
      <c r="RJI35" s="497"/>
      <c r="RJJ35" s="497"/>
      <c r="RJK35" s="497"/>
      <c r="RJL35" s="497"/>
      <c r="RJM35" s="497"/>
      <c r="RJN35" s="497"/>
      <c r="RJO35" s="497"/>
      <c r="RJP35" s="497"/>
      <c r="RJQ35" s="497"/>
      <c r="RJR35" s="497"/>
      <c r="RJS35" s="497"/>
      <c r="RJT35" s="497"/>
      <c r="RJU35" s="497"/>
      <c r="RJV35" s="497"/>
      <c r="RJW35" s="497"/>
      <c r="RJX35" s="497"/>
      <c r="RJY35" s="497"/>
      <c r="RJZ35" s="497"/>
      <c r="RKA35" s="497"/>
      <c r="RKB35" s="497"/>
      <c r="RKC35" s="497"/>
      <c r="RKD35" s="497"/>
      <c r="RKE35" s="497"/>
      <c r="RKF35" s="497"/>
      <c r="RKG35" s="497"/>
      <c r="RKH35" s="497"/>
      <c r="RKI35" s="497"/>
      <c r="RKJ35" s="497"/>
      <c r="RKK35" s="497"/>
      <c r="RKL35" s="497"/>
      <c r="RKM35" s="497"/>
      <c r="RKN35" s="497"/>
      <c r="RKO35" s="497"/>
      <c r="RKP35" s="497"/>
      <c r="RKQ35" s="497"/>
      <c r="RKR35" s="497"/>
      <c r="RKS35" s="497"/>
      <c r="RKT35" s="497"/>
      <c r="RKU35" s="497"/>
      <c r="RKV35" s="497"/>
      <c r="RKW35" s="497"/>
      <c r="RKX35" s="497"/>
      <c r="RKY35" s="497"/>
      <c r="RKZ35" s="497"/>
      <c r="RLA35" s="497"/>
      <c r="RLB35" s="497"/>
      <c r="RLC35" s="497"/>
      <c r="RLD35" s="497"/>
      <c r="RLE35" s="497"/>
      <c r="RLF35" s="497"/>
      <c r="RLG35" s="497"/>
      <c r="RLH35" s="497"/>
      <c r="RLI35" s="497"/>
      <c r="RLJ35" s="497"/>
      <c r="RLK35" s="497"/>
      <c r="RLL35" s="497"/>
      <c r="RLM35" s="497"/>
      <c r="RLN35" s="497"/>
      <c r="RLO35" s="497"/>
      <c r="RLP35" s="497"/>
      <c r="RLQ35" s="497"/>
      <c r="RLR35" s="497"/>
      <c r="RLS35" s="497"/>
      <c r="RLT35" s="497"/>
      <c r="RLU35" s="497"/>
      <c r="RLV35" s="497"/>
      <c r="RLW35" s="497"/>
      <c r="RLX35" s="497"/>
      <c r="RLY35" s="497"/>
      <c r="RLZ35" s="497"/>
      <c r="RMA35" s="497"/>
      <c r="RMB35" s="497"/>
      <c r="RMC35" s="497"/>
      <c r="RMD35" s="497"/>
      <c r="RME35" s="497"/>
      <c r="RMF35" s="497"/>
      <c r="RMG35" s="497"/>
      <c r="RMH35" s="497"/>
      <c r="RMI35" s="497"/>
      <c r="RMJ35" s="497"/>
      <c r="RMK35" s="497"/>
      <c r="RML35" s="497"/>
      <c r="RMM35" s="497"/>
      <c r="RMN35" s="497"/>
      <c r="RMO35" s="497"/>
      <c r="RMP35" s="497"/>
      <c r="RMQ35" s="497"/>
      <c r="RMR35" s="497"/>
      <c r="RMS35" s="497"/>
      <c r="RMT35" s="497"/>
      <c r="RMU35" s="497"/>
      <c r="RMV35" s="497"/>
      <c r="RMW35" s="497"/>
      <c r="RMX35" s="497"/>
      <c r="RMY35" s="497"/>
      <c r="RMZ35" s="497"/>
      <c r="RNA35" s="497"/>
      <c r="RNB35" s="497"/>
      <c r="RNC35" s="497"/>
      <c r="RND35" s="497"/>
      <c r="RNE35" s="497"/>
      <c r="RNF35" s="497"/>
      <c r="RNG35" s="497"/>
      <c r="RNH35" s="497"/>
      <c r="RNI35" s="497"/>
      <c r="RNJ35" s="497"/>
      <c r="RNK35" s="497"/>
      <c r="RNL35" s="497"/>
      <c r="RNM35" s="497"/>
      <c r="RNN35" s="497"/>
      <c r="RNO35" s="497"/>
      <c r="RNP35" s="497"/>
      <c r="RNQ35" s="497"/>
      <c r="RNR35" s="497"/>
      <c r="RNS35" s="497"/>
      <c r="RNT35" s="497"/>
      <c r="RNU35" s="497"/>
      <c r="RNV35" s="497"/>
      <c r="RNW35" s="497"/>
      <c r="RNX35" s="497"/>
      <c r="RNY35" s="497"/>
      <c r="RNZ35" s="497"/>
      <c r="ROA35" s="497"/>
      <c r="ROB35" s="497"/>
      <c r="ROC35" s="497"/>
      <c r="ROD35" s="497"/>
      <c r="ROE35" s="497"/>
      <c r="ROF35" s="497"/>
      <c r="ROG35" s="497"/>
      <c r="ROH35" s="497"/>
      <c r="ROI35" s="497"/>
      <c r="ROJ35" s="497"/>
      <c r="ROK35" s="497"/>
      <c r="ROL35" s="497"/>
      <c r="ROM35" s="497"/>
      <c r="RON35" s="497"/>
      <c r="ROO35" s="497"/>
      <c r="ROP35" s="497"/>
      <c r="ROQ35" s="497"/>
      <c r="ROR35" s="497"/>
      <c r="ROS35" s="497"/>
      <c r="ROT35" s="497"/>
      <c r="ROU35" s="497"/>
      <c r="ROV35" s="497"/>
      <c r="ROW35" s="497"/>
      <c r="ROX35" s="497"/>
      <c r="ROY35" s="497"/>
      <c r="ROZ35" s="497"/>
      <c r="RPA35" s="497"/>
      <c r="RPB35" s="497"/>
      <c r="RPC35" s="497"/>
      <c r="RPD35" s="497"/>
      <c r="RPE35" s="497"/>
      <c r="RPF35" s="497"/>
      <c r="RPG35" s="497"/>
      <c r="RPH35" s="497"/>
      <c r="RPI35" s="497"/>
      <c r="RPJ35" s="497"/>
      <c r="RPK35" s="497"/>
      <c r="RPL35" s="497"/>
      <c r="RPM35" s="497"/>
      <c r="RPN35" s="497"/>
      <c r="RPO35" s="497"/>
      <c r="RPP35" s="497"/>
      <c r="RPQ35" s="497"/>
      <c r="RPR35" s="497"/>
      <c r="RPS35" s="497"/>
      <c r="RPT35" s="497"/>
      <c r="RPU35" s="497"/>
      <c r="RPV35" s="497"/>
      <c r="RPW35" s="497"/>
      <c r="RPX35" s="497"/>
      <c r="RPY35" s="497"/>
      <c r="RPZ35" s="497"/>
      <c r="RQA35" s="497"/>
      <c r="RQB35" s="497"/>
      <c r="RQC35" s="497"/>
      <c r="RQD35" s="497"/>
      <c r="RQE35" s="497"/>
      <c r="RQF35" s="497"/>
      <c r="RQG35" s="497"/>
      <c r="RQH35" s="497"/>
      <c r="RQI35" s="497"/>
      <c r="RQJ35" s="497"/>
      <c r="RQK35" s="497"/>
      <c r="RQL35" s="497"/>
      <c r="RQM35" s="497"/>
      <c r="RQN35" s="497"/>
      <c r="RQO35" s="497"/>
      <c r="RQP35" s="497"/>
      <c r="RQQ35" s="497"/>
      <c r="RQR35" s="497"/>
      <c r="RQS35" s="497"/>
      <c r="RQT35" s="497"/>
      <c r="RQU35" s="497"/>
      <c r="RQV35" s="497"/>
      <c r="RQW35" s="497"/>
      <c r="RQX35" s="497"/>
      <c r="RQY35" s="497"/>
      <c r="RQZ35" s="497"/>
      <c r="RRA35" s="497"/>
      <c r="RRB35" s="497"/>
      <c r="RRC35" s="497"/>
      <c r="RRD35" s="497"/>
      <c r="RRE35" s="497"/>
      <c r="RRF35" s="497"/>
      <c r="RRG35" s="497"/>
      <c r="RRH35" s="497"/>
      <c r="RRI35" s="497"/>
      <c r="RRJ35" s="497"/>
      <c r="RRK35" s="497"/>
      <c r="RRL35" s="497"/>
      <c r="RRM35" s="497"/>
      <c r="RRN35" s="497"/>
      <c r="RRO35" s="497"/>
      <c r="RRP35" s="497"/>
      <c r="RRQ35" s="497"/>
      <c r="RRR35" s="497"/>
      <c r="RRS35" s="497"/>
      <c r="RRT35" s="497"/>
      <c r="RRU35" s="497"/>
      <c r="RRV35" s="497"/>
      <c r="RRW35" s="497"/>
      <c r="RRX35" s="497"/>
      <c r="RRY35" s="497"/>
      <c r="RRZ35" s="497"/>
      <c r="RSA35" s="497"/>
      <c r="RSB35" s="497"/>
      <c r="RSC35" s="497"/>
      <c r="RSD35" s="497"/>
      <c r="RSE35" s="497"/>
      <c r="RSF35" s="497"/>
      <c r="RSG35" s="497"/>
      <c r="RSH35" s="497"/>
      <c r="RSI35" s="497"/>
      <c r="RSJ35" s="497"/>
      <c r="RSK35" s="497"/>
      <c r="RSL35" s="497"/>
      <c r="RSM35" s="497"/>
      <c r="RSN35" s="497"/>
      <c r="RSO35" s="497"/>
      <c r="RSP35" s="497"/>
      <c r="RSQ35" s="497"/>
      <c r="RSR35" s="497"/>
      <c r="RSS35" s="497"/>
      <c r="RST35" s="497"/>
      <c r="RSU35" s="497"/>
      <c r="RSV35" s="497"/>
      <c r="RSW35" s="497"/>
      <c r="RSX35" s="497"/>
      <c r="RSY35" s="497"/>
      <c r="RSZ35" s="497"/>
      <c r="RTA35" s="497"/>
      <c r="RTB35" s="497"/>
      <c r="RTC35" s="497"/>
      <c r="RTD35" s="497"/>
      <c r="RTE35" s="497"/>
      <c r="RTF35" s="497"/>
      <c r="RTG35" s="497"/>
      <c r="RTH35" s="497"/>
      <c r="RTI35" s="497"/>
      <c r="RTJ35" s="497"/>
      <c r="RTK35" s="497"/>
      <c r="RTL35" s="497"/>
      <c r="RTM35" s="497"/>
      <c r="RTN35" s="497"/>
      <c r="RTO35" s="497"/>
      <c r="RTP35" s="497"/>
      <c r="RTQ35" s="497"/>
      <c r="RTR35" s="497"/>
      <c r="RTS35" s="497"/>
      <c r="RTT35" s="497"/>
      <c r="RTU35" s="497"/>
      <c r="RTV35" s="497"/>
      <c r="RTW35" s="497"/>
      <c r="RTX35" s="497"/>
      <c r="RTY35" s="497"/>
      <c r="RTZ35" s="497"/>
      <c r="RUA35" s="497"/>
      <c r="RUB35" s="497"/>
      <c r="RUC35" s="497"/>
      <c r="RUD35" s="497"/>
      <c r="RUE35" s="497"/>
      <c r="RUF35" s="497"/>
      <c r="RUG35" s="497"/>
      <c r="RUH35" s="497"/>
      <c r="RUI35" s="497"/>
      <c r="RUJ35" s="497"/>
      <c r="RUK35" s="497"/>
      <c r="RUL35" s="497"/>
      <c r="RUM35" s="497"/>
      <c r="RUN35" s="497"/>
      <c r="RUO35" s="497"/>
      <c r="RUP35" s="497"/>
      <c r="RUQ35" s="497"/>
      <c r="RUR35" s="497"/>
      <c r="RUS35" s="497"/>
      <c r="RUT35" s="497"/>
      <c r="RUU35" s="497"/>
      <c r="RUV35" s="497"/>
      <c r="RUW35" s="497"/>
      <c r="RUX35" s="497"/>
      <c r="RUY35" s="497"/>
      <c r="RUZ35" s="497"/>
      <c r="RVA35" s="497"/>
      <c r="RVB35" s="497"/>
      <c r="RVC35" s="497"/>
      <c r="RVD35" s="497"/>
      <c r="RVE35" s="497"/>
      <c r="RVF35" s="497"/>
      <c r="RVG35" s="497"/>
      <c r="RVH35" s="497"/>
      <c r="RVI35" s="497"/>
      <c r="RVJ35" s="497"/>
      <c r="RVK35" s="497"/>
      <c r="RVL35" s="497"/>
      <c r="RVM35" s="497"/>
      <c r="RVN35" s="497"/>
      <c r="RVO35" s="497"/>
      <c r="RVP35" s="497"/>
      <c r="RVQ35" s="497"/>
      <c r="RVR35" s="497"/>
      <c r="RVS35" s="497"/>
      <c r="RVT35" s="497"/>
      <c r="RVU35" s="497"/>
      <c r="RVV35" s="497"/>
      <c r="RVW35" s="497"/>
      <c r="RVX35" s="497"/>
      <c r="RVY35" s="497"/>
      <c r="RVZ35" s="497"/>
      <c r="RWA35" s="497"/>
      <c r="RWB35" s="497"/>
      <c r="RWC35" s="497"/>
      <c r="RWD35" s="497"/>
      <c r="RWE35" s="497"/>
      <c r="RWF35" s="497"/>
      <c r="RWG35" s="497"/>
      <c r="RWH35" s="497"/>
      <c r="RWI35" s="497"/>
      <c r="RWJ35" s="497"/>
      <c r="RWK35" s="497"/>
      <c r="RWL35" s="497"/>
      <c r="RWM35" s="497"/>
      <c r="RWN35" s="497"/>
      <c r="RWO35" s="497"/>
      <c r="RWP35" s="497"/>
      <c r="RWQ35" s="497"/>
      <c r="RWR35" s="497"/>
      <c r="RWS35" s="497"/>
      <c r="RWT35" s="497"/>
      <c r="RWU35" s="497"/>
      <c r="RWV35" s="497"/>
      <c r="RWW35" s="497"/>
      <c r="RWX35" s="497"/>
      <c r="RWY35" s="497"/>
      <c r="RWZ35" s="497"/>
      <c r="RXA35" s="497"/>
      <c r="RXB35" s="497"/>
      <c r="RXC35" s="497"/>
      <c r="RXD35" s="497"/>
      <c r="RXE35" s="497"/>
      <c r="RXF35" s="497"/>
      <c r="RXG35" s="497"/>
      <c r="RXH35" s="497"/>
      <c r="RXI35" s="497"/>
      <c r="RXJ35" s="497"/>
      <c r="RXK35" s="497"/>
      <c r="RXL35" s="497"/>
      <c r="RXM35" s="497"/>
      <c r="RXN35" s="497"/>
      <c r="RXO35" s="497"/>
      <c r="RXP35" s="497"/>
      <c r="RXQ35" s="497"/>
      <c r="RXR35" s="497"/>
      <c r="RXS35" s="497"/>
      <c r="RXT35" s="497"/>
      <c r="RXU35" s="497"/>
      <c r="RXV35" s="497"/>
      <c r="RXW35" s="497"/>
      <c r="RXX35" s="497"/>
      <c r="RXY35" s="497"/>
      <c r="RXZ35" s="497"/>
      <c r="RYA35" s="497"/>
      <c r="RYB35" s="497"/>
      <c r="RYC35" s="497"/>
      <c r="RYD35" s="497"/>
      <c r="RYE35" s="497"/>
      <c r="RYF35" s="497"/>
      <c r="RYG35" s="497"/>
      <c r="RYH35" s="497"/>
      <c r="RYI35" s="497"/>
      <c r="RYJ35" s="497"/>
      <c r="RYK35" s="497"/>
      <c r="RYL35" s="497"/>
      <c r="RYM35" s="497"/>
      <c r="RYN35" s="497"/>
      <c r="RYO35" s="497"/>
      <c r="RYP35" s="497"/>
      <c r="RYQ35" s="497"/>
      <c r="RYR35" s="497"/>
      <c r="RYS35" s="497"/>
      <c r="RYT35" s="497"/>
      <c r="RYU35" s="497"/>
      <c r="RYV35" s="497"/>
      <c r="RYW35" s="497"/>
      <c r="RYX35" s="497"/>
      <c r="RYY35" s="497"/>
      <c r="RYZ35" s="497"/>
      <c r="RZA35" s="497"/>
      <c r="RZB35" s="497"/>
      <c r="RZC35" s="497"/>
      <c r="RZD35" s="497"/>
      <c r="RZE35" s="497"/>
      <c r="RZF35" s="497"/>
      <c r="RZG35" s="497"/>
      <c r="RZH35" s="497"/>
      <c r="RZI35" s="497"/>
      <c r="RZJ35" s="497"/>
      <c r="RZK35" s="497"/>
      <c r="RZL35" s="497"/>
      <c r="RZM35" s="497"/>
      <c r="RZN35" s="497"/>
      <c r="RZO35" s="497"/>
      <c r="RZP35" s="497"/>
      <c r="RZQ35" s="497"/>
      <c r="RZR35" s="497"/>
      <c r="RZS35" s="497"/>
      <c r="RZT35" s="497"/>
      <c r="RZU35" s="497"/>
      <c r="RZV35" s="497"/>
      <c r="RZW35" s="497"/>
      <c r="RZX35" s="497"/>
      <c r="RZY35" s="497"/>
      <c r="RZZ35" s="497"/>
      <c r="SAA35" s="497"/>
      <c r="SAB35" s="497"/>
      <c r="SAC35" s="497"/>
      <c r="SAD35" s="497"/>
      <c r="SAE35" s="497"/>
      <c r="SAF35" s="497"/>
      <c r="SAG35" s="497"/>
      <c r="SAH35" s="497"/>
      <c r="SAI35" s="497"/>
      <c r="SAJ35" s="497"/>
      <c r="SAK35" s="497"/>
      <c r="SAL35" s="497"/>
      <c r="SAM35" s="497"/>
      <c r="SAN35" s="497"/>
      <c r="SAO35" s="497"/>
      <c r="SAP35" s="497"/>
      <c r="SAQ35" s="497"/>
      <c r="SAR35" s="497"/>
      <c r="SAS35" s="497"/>
      <c r="SAT35" s="497"/>
      <c r="SAU35" s="497"/>
      <c r="SAV35" s="497"/>
      <c r="SAW35" s="497"/>
      <c r="SAX35" s="497"/>
      <c r="SAY35" s="497"/>
      <c r="SAZ35" s="497"/>
      <c r="SBA35" s="497"/>
      <c r="SBB35" s="497"/>
      <c r="SBC35" s="497"/>
      <c r="SBD35" s="497"/>
      <c r="SBE35" s="497"/>
      <c r="SBF35" s="497"/>
      <c r="SBG35" s="497"/>
      <c r="SBH35" s="497"/>
      <c r="SBI35" s="497"/>
      <c r="SBJ35" s="497"/>
      <c r="SBK35" s="497"/>
      <c r="SBL35" s="497"/>
      <c r="SBM35" s="497"/>
      <c r="SBN35" s="497"/>
      <c r="SBO35" s="497"/>
      <c r="SBP35" s="497"/>
      <c r="SBQ35" s="497"/>
      <c r="SBR35" s="497"/>
      <c r="SBS35" s="497"/>
      <c r="SBT35" s="497"/>
      <c r="SBU35" s="497"/>
      <c r="SBV35" s="497"/>
      <c r="SBW35" s="497"/>
      <c r="SBX35" s="497"/>
      <c r="SBY35" s="497"/>
      <c r="SBZ35" s="497"/>
      <c r="SCA35" s="497"/>
      <c r="SCB35" s="497"/>
      <c r="SCC35" s="497"/>
      <c r="SCD35" s="497"/>
      <c r="SCE35" s="497"/>
      <c r="SCF35" s="497"/>
      <c r="SCG35" s="497"/>
      <c r="SCH35" s="497"/>
      <c r="SCI35" s="497"/>
      <c r="SCJ35" s="497"/>
      <c r="SCK35" s="497"/>
      <c r="SCL35" s="497"/>
      <c r="SCM35" s="497"/>
      <c r="SCN35" s="497"/>
      <c r="SCO35" s="497"/>
      <c r="SCP35" s="497"/>
      <c r="SCQ35" s="497"/>
      <c r="SCR35" s="497"/>
      <c r="SCS35" s="497"/>
      <c r="SCT35" s="497"/>
      <c r="SCU35" s="497"/>
      <c r="SCV35" s="497"/>
      <c r="SCW35" s="497"/>
      <c r="SCX35" s="497"/>
      <c r="SCY35" s="497"/>
      <c r="SCZ35" s="497"/>
      <c r="SDA35" s="497"/>
      <c r="SDB35" s="497"/>
      <c r="SDC35" s="497"/>
      <c r="SDD35" s="497"/>
      <c r="SDE35" s="497"/>
      <c r="SDF35" s="497"/>
      <c r="SDG35" s="497"/>
      <c r="SDH35" s="497"/>
      <c r="SDI35" s="497"/>
      <c r="SDJ35" s="497"/>
      <c r="SDK35" s="497"/>
      <c r="SDL35" s="497"/>
      <c r="SDM35" s="497"/>
      <c r="SDN35" s="497"/>
      <c r="SDO35" s="497"/>
      <c r="SDP35" s="497"/>
      <c r="SDQ35" s="497"/>
      <c r="SDR35" s="497"/>
      <c r="SDS35" s="497"/>
      <c r="SDT35" s="497"/>
      <c r="SDU35" s="497"/>
      <c r="SDV35" s="497"/>
      <c r="SDW35" s="497"/>
      <c r="SDX35" s="497"/>
      <c r="SDY35" s="497"/>
      <c r="SDZ35" s="497"/>
      <c r="SEA35" s="497"/>
      <c r="SEB35" s="497"/>
      <c r="SEC35" s="497"/>
      <c r="SED35" s="497"/>
      <c r="SEE35" s="497"/>
      <c r="SEF35" s="497"/>
      <c r="SEG35" s="497"/>
      <c r="SEH35" s="497"/>
      <c r="SEI35" s="497"/>
      <c r="SEJ35" s="497"/>
      <c r="SEK35" s="497"/>
      <c r="SEL35" s="497"/>
      <c r="SEM35" s="497"/>
      <c r="SEN35" s="497"/>
      <c r="SEO35" s="497"/>
      <c r="SEP35" s="497"/>
      <c r="SEQ35" s="497"/>
      <c r="SER35" s="497"/>
      <c r="SES35" s="497"/>
      <c r="SET35" s="497"/>
      <c r="SEU35" s="497"/>
      <c r="SEV35" s="497"/>
      <c r="SEW35" s="497"/>
      <c r="SEX35" s="497"/>
      <c r="SEY35" s="497"/>
      <c r="SEZ35" s="497"/>
      <c r="SFA35" s="497"/>
      <c r="SFB35" s="497"/>
      <c r="SFC35" s="497"/>
      <c r="SFD35" s="497"/>
      <c r="SFE35" s="497"/>
      <c r="SFF35" s="497"/>
      <c r="SFG35" s="497"/>
      <c r="SFH35" s="497"/>
      <c r="SFI35" s="497"/>
      <c r="SFJ35" s="497"/>
      <c r="SFK35" s="497"/>
      <c r="SFL35" s="497"/>
      <c r="SFM35" s="497"/>
      <c r="SFN35" s="497"/>
      <c r="SFO35" s="497"/>
      <c r="SFP35" s="497"/>
      <c r="SFQ35" s="497"/>
      <c r="SFR35" s="497"/>
      <c r="SFS35" s="497"/>
      <c r="SFT35" s="497"/>
      <c r="SFU35" s="497"/>
      <c r="SFV35" s="497"/>
      <c r="SFW35" s="497"/>
      <c r="SFX35" s="497"/>
      <c r="SFY35" s="497"/>
      <c r="SFZ35" s="497"/>
      <c r="SGA35" s="497"/>
      <c r="SGB35" s="497"/>
      <c r="SGC35" s="497"/>
      <c r="SGD35" s="497"/>
      <c r="SGE35" s="497"/>
      <c r="SGF35" s="497"/>
      <c r="SGG35" s="497"/>
      <c r="SGH35" s="497"/>
      <c r="SGI35" s="497"/>
      <c r="SGJ35" s="497"/>
      <c r="SGK35" s="497"/>
      <c r="SGL35" s="497"/>
      <c r="SGM35" s="497"/>
      <c r="SGN35" s="497"/>
      <c r="SGO35" s="497"/>
      <c r="SGP35" s="497"/>
      <c r="SGQ35" s="497"/>
      <c r="SGR35" s="497"/>
      <c r="SGS35" s="497"/>
      <c r="SGT35" s="497"/>
      <c r="SGU35" s="497"/>
      <c r="SGV35" s="497"/>
      <c r="SGW35" s="497"/>
      <c r="SGX35" s="497"/>
      <c r="SGY35" s="497"/>
      <c r="SGZ35" s="497"/>
      <c r="SHA35" s="497"/>
      <c r="SHB35" s="497"/>
      <c r="SHC35" s="497"/>
      <c r="SHD35" s="497"/>
      <c r="SHE35" s="497"/>
      <c r="SHF35" s="497"/>
      <c r="SHG35" s="497"/>
      <c r="SHH35" s="497"/>
      <c r="SHI35" s="497"/>
      <c r="SHJ35" s="497"/>
      <c r="SHK35" s="497"/>
      <c r="SHL35" s="497"/>
      <c r="SHM35" s="497"/>
      <c r="SHN35" s="497"/>
      <c r="SHO35" s="497"/>
      <c r="SHP35" s="497"/>
      <c r="SHQ35" s="497"/>
      <c r="SHR35" s="497"/>
      <c r="SHS35" s="497"/>
      <c r="SHT35" s="497"/>
      <c r="SHU35" s="497"/>
      <c r="SHV35" s="497"/>
      <c r="SHW35" s="497"/>
      <c r="SHX35" s="497"/>
      <c r="SHY35" s="497"/>
      <c r="SHZ35" s="497"/>
      <c r="SIA35" s="497"/>
      <c r="SIB35" s="497"/>
      <c r="SIC35" s="497"/>
      <c r="SID35" s="497"/>
      <c r="SIE35" s="497"/>
      <c r="SIF35" s="497"/>
      <c r="SIG35" s="497"/>
      <c r="SIH35" s="497"/>
      <c r="SII35" s="497"/>
      <c r="SIJ35" s="497"/>
      <c r="SIK35" s="497"/>
      <c r="SIL35" s="497"/>
      <c r="SIM35" s="497"/>
      <c r="SIN35" s="497"/>
      <c r="SIO35" s="497"/>
      <c r="SIP35" s="497"/>
      <c r="SIQ35" s="497"/>
      <c r="SIR35" s="497"/>
      <c r="SIS35" s="497"/>
      <c r="SIT35" s="497"/>
      <c r="SIU35" s="497"/>
      <c r="SIV35" s="497"/>
      <c r="SIW35" s="497"/>
      <c r="SIX35" s="497"/>
      <c r="SIY35" s="497"/>
      <c r="SIZ35" s="497"/>
      <c r="SJA35" s="497"/>
      <c r="SJB35" s="497"/>
      <c r="SJC35" s="497"/>
      <c r="SJD35" s="497"/>
      <c r="SJE35" s="497"/>
      <c r="SJF35" s="497"/>
      <c r="SJG35" s="497"/>
      <c r="SJH35" s="497"/>
      <c r="SJI35" s="497"/>
      <c r="SJJ35" s="497"/>
      <c r="SJK35" s="497"/>
      <c r="SJL35" s="497"/>
      <c r="SJM35" s="497"/>
      <c r="SJN35" s="497"/>
      <c r="SJO35" s="497"/>
      <c r="SJP35" s="497"/>
      <c r="SJQ35" s="497"/>
      <c r="SJR35" s="497"/>
      <c r="SJS35" s="497"/>
      <c r="SJT35" s="497"/>
      <c r="SJU35" s="497"/>
      <c r="SJV35" s="497"/>
      <c r="SJW35" s="497"/>
      <c r="SJX35" s="497"/>
      <c r="SJY35" s="497"/>
      <c r="SJZ35" s="497"/>
      <c r="SKA35" s="497"/>
      <c r="SKB35" s="497"/>
      <c r="SKC35" s="497"/>
      <c r="SKD35" s="497"/>
      <c r="SKE35" s="497"/>
      <c r="SKF35" s="497"/>
      <c r="SKG35" s="497"/>
      <c r="SKH35" s="497"/>
      <c r="SKI35" s="497"/>
      <c r="SKJ35" s="497"/>
      <c r="SKK35" s="497"/>
      <c r="SKL35" s="497"/>
      <c r="SKM35" s="497"/>
      <c r="SKN35" s="497"/>
      <c r="SKO35" s="497"/>
      <c r="SKP35" s="497"/>
      <c r="SKQ35" s="497"/>
      <c r="SKR35" s="497"/>
      <c r="SKS35" s="497"/>
      <c r="SKT35" s="497"/>
      <c r="SKU35" s="497"/>
      <c r="SKV35" s="497"/>
      <c r="SKW35" s="497"/>
      <c r="SKX35" s="497"/>
      <c r="SKY35" s="497"/>
      <c r="SKZ35" s="497"/>
      <c r="SLA35" s="497"/>
      <c r="SLB35" s="497"/>
      <c r="SLC35" s="497"/>
      <c r="SLD35" s="497"/>
      <c r="SLE35" s="497"/>
      <c r="SLF35" s="497"/>
      <c r="SLG35" s="497"/>
      <c r="SLH35" s="497"/>
      <c r="SLI35" s="497"/>
      <c r="SLJ35" s="497"/>
      <c r="SLK35" s="497"/>
      <c r="SLL35" s="497"/>
      <c r="SLM35" s="497"/>
      <c r="SLN35" s="497"/>
      <c r="SLO35" s="497"/>
      <c r="SLP35" s="497"/>
      <c r="SLQ35" s="497"/>
      <c r="SLR35" s="497"/>
      <c r="SLS35" s="497"/>
      <c r="SLT35" s="497"/>
      <c r="SLU35" s="497"/>
      <c r="SLV35" s="497"/>
      <c r="SLW35" s="497"/>
      <c r="SLX35" s="497"/>
      <c r="SLY35" s="497"/>
      <c r="SLZ35" s="497"/>
      <c r="SMA35" s="497"/>
      <c r="SMB35" s="497"/>
      <c r="SMC35" s="497"/>
      <c r="SMD35" s="497"/>
      <c r="SME35" s="497"/>
      <c r="SMF35" s="497"/>
      <c r="SMG35" s="497"/>
      <c r="SMH35" s="497"/>
      <c r="SMI35" s="497"/>
      <c r="SMJ35" s="497"/>
      <c r="SMK35" s="497"/>
      <c r="SML35" s="497"/>
      <c r="SMM35" s="497"/>
      <c r="SMN35" s="497"/>
      <c r="SMO35" s="497"/>
      <c r="SMP35" s="497"/>
      <c r="SMQ35" s="497"/>
      <c r="SMR35" s="497"/>
      <c r="SMS35" s="497"/>
      <c r="SMT35" s="497"/>
      <c r="SMU35" s="497"/>
      <c r="SMV35" s="497"/>
      <c r="SMW35" s="497"/>
      <c r="SMX35" s="497"/>
      <c r="SMY35" s="497"/>
      <c r="SMZ35" s="497"/>
      <c r="SNA35" s="497"/>
      <c r="SNB35" s="497"/>
      <c r="SNC35" s="497"/>
      <c r="SND35" s="497"/>
      <c r="SNE35" s="497"/>
      <c r="SNF35" s="497"/>
      <c r="SNG35" s="497"/>
      <c r="SNH35" s="497"/>
      <c r="SNI35" s="497"/>
      <c r="SNJ35" s="497"/>
      <c r="SNK35" s="497"/>
      <c r="SNL35" s="497"/>
      <c r="SNM35" s="497"/>
      <c r="SNN35" s="497"/>
      <c r="SNO35" s="497"/>
      <c r="SNP35" s="497"/>
      <c r="SNQ35" s="497"/>
      <c r="SNR35" s="497"/>
      <c r="SNS35" s="497"/>
      <c r="SNT35" s="497"/>
      <c r="SNU35" s="497"/>
      <c r="SNV35" s="497"/>
      <c r="SNW35" s="497"/>
      <c r="SNX35" s="497"/>
      <c r="SNY35" s="497"/>
      <c r="SNZ35" s="497"/>
      <c r="SOA35" s="497"/>
      <c r="SOB35" s="497"/>
      <c r="SOC35" s="497"/>
      <c r="SOD35" s="497"/>
      <c r="SOE35" s="497"/>
      <c r="SOF35" s="497"/>
      <c r="SOG35" s="497"/>
      <c r="SOH35" s="497"/>
      <c r="SOI35" s="497"/>
      <c r="SOJ35" s="497"/>
      <c r="SOK35" s="497"/>
      <c r="SOL35" s="497"/>
      <c r="SOM35" s="497"/>
      <c r="SON35" s="497"/>
      <c r="SOO35" s="497"/>
      <c r="SOP35" s="497"/>
      <c r="SOQ35" s="497"/>
      <c r="SOR35" s="497"/>
      <c r="SOS35" s="497"/>
      <c r="SOT35" s="497"/>
      <c r="SOU35" s="497"/>
      <c r="SOV35" s="497"/>
      <c r="SOW35" s="497"/>
      <c r="SOX35" s="497"/>
      <c r="SOY35" s="497"/>
      <c r="SOZ35" s="497"/>
      <c r="SPA35" s="497"/>
      <c r="SPB35" s="497"/>
      <c r="SPC35" s="497"/>
      <c r="SPD35" s="497"/>
      <c r="SPE35" s="497"/>
      <c r="SPF35" s="497"/>
      <c r="SPG35" s="497"/>
      <c r="SPH35" s="497"/>
      <c r="SPI35" s="497"/>
      <c r="SPJ35" s="497"/>
      <c r="SPK35" s="497"/>
      <c r="SPL35" s="497"/>
      <c r="SPM35" s="497"/>
      <c r="SPN35" s="497"/>
      <c r="SPO35" s="497"/>
      <c r="SPP35" s="497"/>
      <c r="SPQ35" s="497"/>
      <c r="SPR35" s="497"/>
      <c r="SPS35" s="497"/>
      <c r="SPT35" s="497"/>
      <c r="SPU35" s="497"/>
      <c r="SPV35" s="497"/>
      <c r="SPW35" s="497"/>
      <c r="SPX35" s="497"/>
      <c r="SPY35" s="497"/>
      <c r="SPZ35" s="497"/>
      <c r="SQA35" s="497"/>
      <c r="SQB35" s="497"/>
      <c r="SQC35" s="497"/>
      <c r="SQD35" s="497"/>
      <c r="SQE35" s="497"/>
      <c r="SQF35" s="497"/>
      <c r="SQG35" s="497"/>
      <c r="SQH35" s="497"/>
      <c r="SQI35" s="497"/>
      <c r="SQJ35" s="497"/>
      <c r="SQK35" s="497"/>
      <c r="SQL35" s="497"/>
      <c r="SQM35" s="497"/>
      <c r="SQN35" s="497"/>
      <c r="SQO35" s="497"/>
      <c r="SQP35" s="497"/>
      <c r="SQQ35" s="497"/>
      <c r="SQR35" s="497"/>
      <c r="SQS35" s="497"/>
      <c r="SQT35" s="497"/>
      <c r="SQU35" s="497"/>
      <c r="SQV35" s="497"/>
      <c r="SQW35" s="497"/>
      <c r="SQX35" s="497"/>
      <c r="SQY35" s="497"/>
      <c r="SQZ35" s="497"/>
      <c r="SRA35" s="497"/>
      <c r="SRB35" s="497"/>
      <c r="SRC35" s="497"/>
      <c r="SRD35" s="497"/>
      <c r="SRE35" s="497"/>
      <c r="SRF35" s="497"/>
      <c r="SRG35" s="497"/>
      <c r="SRH35" s="497"/>
      <c r="SRI35" s="497"/>
      <c r="SRJ35" s="497"/>
      <c r="SRK35" s="497"/>
      <c r="SRL35" s="497"/>
      <c r="SRM35" s="497"/>
      <c r="SRN35" s="497"/>
      <c r="SRO35" s="497"/>
      <c r="SRP35" s="497"/>
      <c r="SRQ35" s="497"/>
      <c r="SRR35" s="497"/>
      <c r="SRS35" s="497"/>
      <c r="SRT35" s="497"/>
      <c r="SRU35" s="497"/>
      <c r="SRV35" s="497"/>
      <c r="SRW35" s="497"/>
      <c r="SRX35" s="497"/>
      <c r="SRY35" s="497"/>
      <c r="SRZ35" s="497"/>
      <c r="SSA35" s="497"/>
      <c r="SSB35" s="497"/>
      <c r="SSC35" s="497"/>
      <c r="SSD35" s="497"/>
      <c r="SSE35" s="497"/>
      <c r="SSF35" s="497"/>
      <c r="SSG35" s="497"/>
      <c r="SSH35" s="497"/>
      <c r="SSI35" s="497"/>
      <c r="SSJ35" s="497"/>
      <c r="SSK35" s="497"/>
      <c r="SSL35" s="497"/>
      <c r="SSM35" s="497"/>
      <c r="SSN35" s="497"/>
      <c r="SSO35" s="497"/>
      <c r="SSP35" s="497"/>
      <c r="SSQ35" s="497"/>
      <c r="SSR35" s="497"/>
      <c r="SSS35" s="497"/>
      <c r="SST35" s="497"/>
      <c r="SSU35" s="497"/>
      <c r="SSV35" s="497"/>
      <c r="SSW35" s="497"/>
      <c r="SSX35" s="497"/>
      <c r="SSY35" s="497"/>
      <c r="SSZ35" s="497"/>
      <c r="STA35" s="497"/>
      <c r="STB35" s="497"/>
      <c r="STC35" s="497"/>
      <c r="STD35" s="497"/>
      <c r="STE35" s="497"/>
      <c r="STF35" s="497"/>
      <c r="STG35" s="497"/>
      <c r="STH35" s="497"/>
      <c r="STI35" s="497"/>
      <c r="STJ35" s="497"/>
      <c r="STK35" s="497"/>
      <c r="STL35" s="497"/>
      <c r="STM35" s="497"/>
      <c r="STN35" s="497"/>
      <c r="STO35" s="497"/>
      <c r="STP35" s="497"/>
      <c r="STQ35" s="497"/>
      <c r="STR35" s="497"/>
      <c r="STS35" s="497"/>
      <c r="STT35" s="497"/>
      <c r="STU35" s="497"/>
      <c r="STV35" s="497"/>
      <c r="STW35" s="497"/>
      <c r="STX35" s="497"/>
      <c r="STY35" s="497"/>
      <c r="STZ35" s="497"/>
      <c r="SUA35" s="497"/>
      <c r="SUB35" s="497"/>
      <c r="SUC35" s="497"/>
      <c r="SUD35" s="497"/>
      <c r="SUE35" s="497"/>
      <c r="SUF35" s="497"/>
      <c r="SUG35" s="497"/>
      <c r="SUH35" s="497"/>
      <c r="SUI35" s="497"/>
      <c r="SUJ35" s="497"/>
      <c r="SUK35" s="497"/>
      <c r="SUL35" s="497"/>
      <c r="SUM35" s="497"/>
      <c r="SUN35" s="497"/>
      <c r="SUO35" s="497"/>
      <c r="SUP35" s="497"/>
      <c r="SUQ35" s="497"/>
      <c r="SUR35" s="497"/>
      <c r="SUS35" s="497"/>
      <c r="SUT35" s="497"/>
      <c r="SUU35" s="497"/>
      <c r="SUV35" s="497"/>
      <c r="SUW35" s="497"/>
      <c r="SUX35" s="497"/>
      <c r="SUY35" s="497"/>
      <c r="SUZ35" s="497"/>
      <c r="SVA35" s="497"/>
      <c r="SVB35" s="497"/>
      <c r="SVC35" s="497"/>
      <c r="SVD35" s="497"/>
      <c r="SVE35" s="497"/>
      <c r="SVF35" s="497"/>
      <c r="SVG35" s="497"/>
      <c r="SVH35" s="497"/>
      <c r="SVI35" s="497"/>
      <c r="SVJ35" s="497"/>
      <c r="SVK35" s="497"/>
      <c r="SVL35" s="497"/>
      <c r="SVM35" s="497"/>
      <c r="SVN35" s="497"/>
      <c r="SVO35" s="497"/>
      <c r="SVP35" s="497"/>
      <c r="SVQ35" s="497"/>
      <c r="SVR35" s="497"/>
      <c r="SVS35" s="497"/>
      <c r="SVT35" s="497"/>
      <c r="SVU35" s="497"/>
      <c r="SVV35" s="497"/>
      <c r="SVW35" s="497"/>
      <c r="SVX35" s="497"/>
      <c r="SVY35" s="497"/>
      <c r="SVZ35" s="497"/>
      <c r="SWA35" s="497"/>
      <c r="SWB35" s="497"/>
      <c r="SWC35" s="497"/>
      <c r="SWD35" s="497"/>
      <c r="SWE35" s="497"/>
      <c r="SWF35" s="497"/>
      <c r="SWG35" s="497"/>
      <c r="SWH35" s="497"/>
      <c r="SWI35" s="497"/>
      <c r="SWJ35" s="497"/>
      <c r="SWK35" s="497"/>
      <c r="SWL35" s="497"/>
      <c r="SWM35" s="497"/>
      <c r="SWN35" s="497"/>
      <c r="SWO35" s="497"/>
      <c r="SWP35" s="497"/>
      <c r="SWQ35" s="497"/>
      <c r="SWR35" s="497"/>
      <c r="SWS35" s="497"/>
      <c r="SWT35" s="497"/>
      <c r="SWU35" s="497"/>
      <c r="SWV35" s="497"/>
      <c r="SWW35" s="497"/>
      <c r="SWX35" s="497"/>
      <c r="SWY35" s="497"/>
      <c r="SWZ35" s="497"/>
      <c r="SXA35" s="497"/>
      <c r="SXB35" s="497"/>
      <c r="SXC35" s="497"/>
      <c r="SXD35" s="497"/>
      <c r="SXE35" s="497"/>
      <c r="SXF35" s="497"/>
      <c r="SXG35" s="497"/>
      <c r="SXH35" s="497"/>
      <c r="SXI35" s="497"/>
      <c r="SXJ35" s="497"/>
      <c r="SXK35" s="497"/>
      <c r="SXL35" s="497"/>
      <c r="SXM35" s="497"/>
      <c r="SXN35" s="497"/>
      <c r="SXO35" s="497"/>
      <c r="SXP35" s="497"/>
      <c r="SXQ35" s="497"/>
      <c r="SXR35" s="497"/>
      <c r="SXS35" s="497"/>
      <c r="SXT35" s="497"/>
      <c r="SXU35" s="497"/>
      <c r="SXV35" s="497"/>
      <c r="SXW35" s="497"/>
      <c r="SXX35" s="497"/>
      <c r="SXY35" s="497"/>
      <c r="SXZ35" s="497"/>
      <c r="SYA35" s="497"/>
      <c r="SYB35" s="497"/>
      <c r="SYC35" s="497"/>
      <c r="SYD35" s="497"/>
      <c r="SYE35" s="497"/>
      <c r="SYF35" s="497"/>
      <c r="SYG35" s="497"/>
      <c r="SYH35" s="497"/>
      <c r="SYI35" s="497"/>
      <c r="SYJ35" s="497"/>
      <c r="SYK35" s="497"/>
      <c r="SYL35" s="497"/>
      <c r="SYM35" s="497"/>
      <c r="SYN35" s="497"/>
      <c r="SYO35" s="497"/>
      <c r="SYP35" s="497"/>
      <c r="SYQ35" s="497"/>
      <c r="SYR35" s="497"/>
      <c r="SYS35" s="497"/>
      <c r="SYT35" s="497"/>
      <c r="SYU35" s="497"/>
      <c r="SYV35" s="497"/>
      <c r="SYW35" s="497"/>
      <c r="SYX35" s="497"/>
      <c r="SYY35" s="497"/>
      <c r="SYZ35" s="497"/>
      <c r="SZA35" s="497"/>
      <c r="SZB35" s="497"/>
      <c r="SZC35" s="497"/>
      <c r="SZD35" s="497"/>
      <c r="SZE35" s="497"/>
      <c r="SZF35" s="497"/>
      <c r="SZG35" s="497"/>
      <c r="SZH35" s="497"/>
      <c r="SZI35" s="497"/>
      <c r="SZJ35" s="497"/>
      <c r="SZK35" s="497"/>
      <c r="SZL35" s="497"/>
      <c r="SZM35" s="497"/>
      <c r="SZN35" s="497"/>
      <c r="SZO35" s="497"/>
      <c r="SZP35" s="497"/>
      <c r="SZQ35" s="497"/>
      <c r="SZR35" s="497"/>
      <c r="SZS35" s="497"/>
      <c r="SZT35" s="497"/>
      <c r="SZU35" s="497"/>
      <c r="SZV35" s="497"/>
      <c r="SZW35" s="497"/>
      <c r="SZX35" s="497"/>
      <c r="SZY35" s="497"/>
      <c r="SZZ35" s="497"/>
      <c r="TAA35" s="497"/>
      <c r="TAB35" s="497"/>
      <c r="TAC35" s="497"/>
      <c r="TAD35" s="497"/>
      <c r="TAE35" s="497"/>
      <c r="TAF35" s="497"/>
      <c r="TAG35" s="497"/>
      <c r="TAH35" s="497"/>
      <c r="TAI35" s="497"/>
      <c r="TAJ35" s="497"/>
      <c r="TAK35" s="497"/>
      <c r="TAL35" s="497"/>
      <c r="TAM35" s="497"/>
      <c r="TAN35" s="497"/>
      <c r="TAO35" s="497"/>
      <c r="TAP35" s="497"/>
      <c r="TAQ35" s="497"/>
      <c r="TAR35" s="497"/>
      <c r="TAS35" s="497"/>
      <c r="TAT35" s="497"/>
      <c r="TAU35" s="497"/>
      <c r="TAV35" s="497"/>
      <c r="TAW35" s="497"/>
      <c r="TAX35" s="497"/>
      <c r="TAY35" s="497"/>
      <c r="TAZ35" s="497"/>
      <c r="TBA35" s="497"/>
      <c r="TBB35" s="497"/>
      <c r="TBC35" s="497"/>
      <c r="TBD35" s="497"/>
      <c r="TBE35" s="497"/>
      <c r="TBF35" s="497"/>
      <c r="TBG35" s="497"/>
      <c r="TBH35" s="497"/>
      <c r="TBI35" s="497"/>
      <c r="TBJ35" s="497"/>
      <c r="TBK35" s="497"/>
      <c r="TBL35" s="497"/>
      <c r="TBM35" s="497"/>
      <c r="TBN35" s="497"/>
      <c r="TBO35" s="497"/>
      <c r="TBP35" s="497"/>
      <c r="TBQ35" s="497"/>
      <c r="TBR35" s="497"/>
      <c r="TBS35" s="497"/>
      <c r="TBT35" s="497"/>
      <c r="TBU35" s="497"/>
      <c r="TBV35" s="497"/>
      <c r="TBW35" s="497"/>
      <c r="TBX35" s="497"/>
      <c r="TBY35" s="497"/>
      <c r="TBZ35" s="497"/>
      <c r="TCA35" s="497"/>
      <c r="TCB35" s="497"/>
      <c r="TCC35" s="497"/>
      <c r="TCD35" s="497"/>
      <c r="TCE35" s="497"/>
      <c r="TCF35" s="497"/>
      <c r="TCG35" s="497"/>
      <c r="TCH35" s="497"/>
      <c r="TCI35" s="497"/>
      <c r="TCJ35" s="497"/>
      <c r="TCK35" s="497"/>
      <c r="TCL35" s="497"/>
      <c r="TCM35" s="497"/>
      <c r="TCN35" s="497"/>
      <c r="TCO35" s="497"/>
      <c r="TCP35" s="497"/>
      <c r="TCQ35" s="497"/>
      <c r="TCR35" s="497"/>
      <c r="TCS35" s="497"/>
      <c r="TCT35" s="497"/>
      <c r="TCU35" s="497"/>
      <c r="TCV35" s="497"/>
      <c r="TCW35" s="497"/>
      <c r="TCX35" s="497"/>
      <c r="TCY35" s="497"/>
      <c r="TCZ35" s="497"/>
      <c r="TDA35" s="497"/>
      <c r="TDB35" s="497"/>
      <c r="TDC35" s="497"/>
      <c r="TDD35" s="497"/>
      <c r="TDE35" s="497"/>
      <c r="TDF35" s="497"/>
      <c r="TDG35" s="497"/>
      <c r="TDH35" s="497"/>
      <c r="TDI35" s="497"/>
      <c r="TDJ35" s="497"/>
      <c r="TDK35" s="497"/>
      <c r="TDL35" s="497"/>
      <c r="TDM35" s="497"/>
      <c r="TDN35" s="497"/>
      <c r="TDO35" s="497"/>
      <c r="TDP35" s="497"/>
      <c r="TDQ35" s="497"/>
      <c r="TDR35" s="497"/>
      <c r="TDS35" s="497"/>
      <c r="TDT35" s="497"/>
      <c r="TDU35" s="497"/>
      <c r="TDV35" s="497"/>
      <c r="TDW35" s="497"/>
      <c r="TDX35" s="497"/>
      <c r="TDY35" s="497"/>
      <c r="TDZ35" s="497"/>
      <c r="TEA35" s="497"/>
      <c r="TEB35" s="497"/>
      <c r="TEC35" s="497"/>
      <c r="TED35" s="497"/>
      <c r="TEE35" s="497"/>
      <c r="TEF35" s="497"/>
      <c r="TEG35" s="497"/>
      <c r="TEH35" s="497"/>
      <c r="TEI35" s="497"/>
      <c r="TEJ35" s="497"/>
      <c r="TEK35" s="497"/>
      <c r="TEL35" s="497"/>
      <c r="TEM35" s="497"/>
      <c r="TEN35" s="497"/>
      <c r="TEO35" s="497"/>
      <c r="TEP35" s="497"/>
      <c r="TEQ35" s="497"/>
      <c r="TER35" s="497"/>
      <c r="TES35" s="497"/>
      <c r="TET35" s="497"/>
      <c r="TEU35" s="497"/>
      <c r="TEV35" s="497"/>
      <c r="TEW35" s="497"/>
      <c r="TEX35" s="497"/>
      <c r="TEY35" s="497"/>
      <c r="TEZ35" s="497"/>
      <c r="TFA35" s="497"/>
      <c r="TFB35" s="497"/>
      <c r="TFC35" s="497"/>
      <c r="TFD35" s="497"/>
      <c r="TFE35" s="497"/>
      <c r="TFF35" s="497"/>
      <c r="TFG35" s="497"/>
      <c r="TFH35" s="497"/>
      <c r="TFI35" s="497"/>
      <c r="TFJ35" s="497"/>
      <c r="TFK35" s="497"/>
      <c r="TFL35" s="497"/>
      <c r="TFM35" s="497"/>
      <c r="TFN35" s="497"/>
      <c r="TFO35" s="497"/>
      <c r="TFP35" s="497"/>
      <c r="TFQ35" s="497"/>
      <c r="TFR35" s="497"/>
      <c r="TFS35" s="497"/>
      <c r="TFT35" s="497"/>
      <c r="TFU35" s="497"/>
      <c r="TFV35" s="497"/>
      <c r="TFW35" s="497"/>
      <c r="TFX35" s="497"/>
      <c r="TFY35" s="497"/>
      <c r="TFZ35" s="497"/>
      <c r="TGA35" s="497"/>
      <c r="TGB35" s="497"/>
      <c r="TGC35" s="497"/>
      <c r="TGD35" s="497"/>
      <c r="TGE35" s="497"/>
      <c r="TGF35" s="497"/>
      <c r="TGG35" s="497"/>
      <c r="TGH35" s="497"/>
      <c r="TGI35" s="497"/>
      <c r="TGJ35" s="497"/>
      <c r="TGK35" s="497"/>
      <c r="TGL35" s="497"/>
      <c r="TGM35" s="497"/>
      <c r="TGN35" s="497"/>
      <c r="TGO35" s="497"/>
      <c r="TGP35" s="497"/>
      <c r="TGQ35" s="497"/>
      <c r="TGR35" s="497"/>
      <c r="TGS35" s="497"/>
      <c r="TGT35" s="497"/>
      <c r="TGU35" s="497"/>
      <c r="TGV35" s="497"/>
      <c r="TGW35" s="497"/>
      <c r="TGX35" s="497"/>
      <c r="TGY35" s="497"/>
      <c r="TGZ35" s="497"/>
      <c r="THA35" s="497"/>
      <c r="THB35" s="497"/>
      <c r="THC35" s="497"/>
      <c r="THD35" s="497"/>
      <c r="THE35" s="497"/>
      <c r="THF35" s="497"/>
      <c r="THG35" s="497"/>
      <c r="THH35" s="497"/>
      <c r="THI35" s="497"/>
      <c r="THJ35" s="497"/>
      <c r="THK35" s="497"/>
      <c r="THL35" s="497"/>
      <c r="THM35" s="497"/>
      <c r="THN35" s="497"/>
      <c r="THO35" s="497"/>
      <c r="THP35" s="497"/>
      <c r="THQ35" s="497"/>
      <c r="THR35" s="497"/>
      <c r="THS35" s="497"/>
      <c r="THT35" s="497"/>
      <c r="THU35" s="497"/>
      <c r="THV35" s="497"/>
      <c r="THW35" s="497"/>
      <c r="THX35" s="497"/>
      <c r="THY35" s="497"/>
      <c r="THZ35" s="497"/>
      <c r="TIA35" s="497"/>
      <c r="TIB35" s="497"/>
      <c r="TIC35" s="497"/>
      <c r="TID35" s="497"/>
      <c r="TIE35" s="497"/>
      <c r="TIF35" s="497"/>
      <c r="TIG35" s="497"/>
      <c r="TIH35" s="497"/>
      <c r="TII35" s="497"/>
      <c r="TIJ35" s="497"/>
      <c r="TIK35" s="497"/>
      <c r="TIL35" s="497"/>
      <c r="TIM35" s="497"/>
      <c r="TIN35" s="497"/>
      <c r="TIO35" s="497"/>
      <c r="TIP35" s="497"/>
      <c r="TIQ35" s="497"/>
      <c r="TIR35" s="497"/>
      <c r="TIS35" s="497"/>
      <c r="TIT35" s="497"/>
      <c r="TIU35" s="497"/>
      <c r="TIV35" s="497"/>
      <c r="TIW35" s="497"/>
      <c r="TIX35" s="497"/>
      <c r="TIY35" s="497"/>
      <c r="TIZ35" s="497"/>
      <c r="TJA35" s="497"/>
      <c r="TJB35" s="497"/>
      <c r="TJC35" s="497"/>
      <c r="TJD35" s="497"/>
      <c r="TJE35" s="497"/>
      <c r="TJF35" s="497"/>
      <c r="TJG35" s="497"/>
      <c r="TJH35" s="497"/>
      <c r="TJI35" s="497"/>
      <c r="TJJ35" s="497"/>
      <c r="TJK35" s="497"/>
      <c r="TJL35" s="497"/>
      <c r="TJM35" s="497"/>
      <c r="TJN35" s="497"/>
      <c r="TJO35" s="497"/>
      <c r="TJP35" s="497"/>
      <c r="TJQ35" s="497"/>
      <c r="TJR35" s="497"/>
      <c r="TJS35" s="497"/>
      <c r="TJT35" s="497"/>
      <c r="TJU35" s="497"/>
      <c r="TJV35" s="497"/>
      <c r="TJW35" s="497"/>
      <c r="TJX35" s="497"/>
      <c r="TJY35" s="497"/>
      <c r="TJZ35" s="497"/>
      <c r="TKA35" s="497"/>
      <c r="TKB35" s="497"/>
      <c r="TKC35" s="497"/>
      <c r="TKD35" s="497"/>
      <c r="TKE35" s="497"/>
      <c r="TKF35" s="497"/>
      <c r="TKG35" s="497"/>
      <c r="TKH35" s="497"/>
      <c r="TKI35" s="497"/>
      <c r="TKJ35" s="497"/>
      <c r="TKK35" s="497"/>
      <c r="TKL35" s="497"/>
      <c r="TKM35" s="497"/>
      <c r="TKN35" s="497"/>
      <c r="TKO35" s="497"/>
      <c r="TKP35" s="497"/>
      <c r="TKQ35" s="497"/>
      <c r="TKR35" s="497"/>
      <c r="TKS35" s="497"/>
      <c r="TKT35" s="497"/>
      <c r="TKU35" s="497"/>
      <c r="TKV35" s="497"/>
      <c r="TKW35" s="497"/>
      <c r="TKX35" s="497"/>
      <c r="TKY35" s="497"/>
      <c r="TKZ35" s="497"/>
      <c r="TLA35" s="497"/>
      <c r="TLB35" s="497"/>
      <c r="TLC35" s="497"/>
      <c r="TLD35" s="497"/>
      <c r="TLE35" s="497"/>
      <c r="TLF35" s="497"/>
      <c r="TLG35" s="497"/>
      <c r="TLH35" s="497"/>
      <c r="TLI35" s="497"/>
      <c r="TLJ35" s="497"/>
      <c r="TLK35" s="497"/>
      <c r="TLL35" s="497"/>
      <c r="TLM35" s="497"/>
      <c r="TLN35" s="497"/>
      <c r="TLO35" s="497"/>
      <c r="TLP35" s="497"/>
      <c r="TLQ35" s="497"/>
      <c r="TLR35" s="497"/>
      <c r="TLS35" s="497"/>
      <c r="TLT35" s="497"/>
      <c r="TLU35" s="497"/>
      <c r="TLV35" s="497"/>
      <c r="TLW35" s="497"/>
      <c r="TLX35" s="497"/>
      <c r="TLY35" s="497"/>
      <c r="TLZ35" s="497"/>
      <c r="TMA35" s="497"/>
      <c r="TMB35" s="497"/>
      <c r="TMC35" s="497"/>
      <c r="TMD35" s="497"/>
      <c r="TME35" s="497"/>
      <c r="TMF35" s="497"/>
      <c r="TMG35" s="497"/>
      <c r="TMH35" s="497"/>
      <c r="TMI35" s="497"/>
      <c r="TMJ35" s="497"/>
      <c r="TMK35" s="497"/>
      <c r="TML35" s="497"/>
      <c r="TMM35" s="497"/>
      <c r="TMN35" s="497"/>
      <c r="TMO35" s="497"/>
      <c r="TMP35" s="497"/>
      <c r="TMQ35" s="497"/>
      <c r="TMR35" s="497"/>
      <c r="TMS35" s="497"/>
      <c r="TMT35" s="497"/>
      <c r="TMU35" s="497"/>
      <c r="TMV35" s="497"/>
      <c r="TMW35" s="497"/>
      <c r="TMX35" s="497"/>
      <c r="TMY35" s="497"/>
      <c r="TMZ35" s="497"/>
      <c r="TNA35" s="497"/>
      <c r="TNB35" s="497"/>
      <c r="TNC35" s="497"/>
      <c r="TND35" s="497"/>
      <c r="TNE35" s="497"/>
      <c r="TNF35" s="497"/>
      <c r="TNG35" s="497"/>
      <c r="TNH35" s="497"/>
      <c r="TNI35" s="497"/>
      <c r="TNJ35" s="497"/>
      <c r="TNK35" s="497"/>
      <c r="TNL35" s="497"/>
      <c r="TNM35" s="497"/>
      <c r="TNN35" s="497"/>
      <c r="TNO35" s="497"/>
      <c r="TNP35" s="497"/>
      <c r="TNQ35" s="497"/>
      <c r="TNR35" s="497"/>
      <c r="TNS35" s="497"/>
      <c r="TNT35" s="497"/>
      <c r="TNU35" s="497"/>
      <c r="TNV35" s="497"/>
      <c r="TNW35" s="497"/>
      <c r="TNX35" s="497"/>
      <c r="TNY35" s="497"/>
      <c r="TNZ35" s="497"/>
      <c r="TOA35" s="497"/>
      <c r="TOB35" s="497"/>
      <c r="TOC35" s="497"/>
      <c r="TOD35" s="497"/>
      <c r="TOE35" s="497"/>
      <c r="TOF35" s="497"/>
      <c r="TOG35" s="497"/>
      <c r="TOH35" s="497"/>
      <c r="TOI35" s="497"/>
      <c r="TOJ35" s="497"/>
      <c r="TOK35" s="497"/>
      <c r="TOL35" s="497"/>
      <c r="TOM35" s="497"/>
      <c r="TON35" s="497"/>
      <c r="TOO35" s="497"/>
      <c r="TOP35" s="497"/>
      <c r="TOQ35" s="497"/>
      <c r="TOR35" s="497"/>
      <c r="TOS35" s="497"/>
      <c r="TOT35" s="497"/>
      <c r="TOU35" s="497"/>
      <c r="TOV35" s="497"/>
      <c r="TOW35" s="497"/>
      <c r="TOX35" s="497"/>
      <c r="TOY35" s="497"/>
      <c r="TOZ35" s="497"/>
      <c r="TPA35" s="497"/>
      <c r="TPB35" s="497"/>
      <c r="TPC35" s="497"/>
      <c r="TPD35" s="497"/>
      <c r="TPE35" s="497"/>
      <c r="TPF35" s="497"/>
      <c r="TPG35" s="497"/>
      <c r="TPH35" s="497"/>
      <c r="TPI35" s="497"/>
      <c r="TPJ35" s="497"/>
      <c r="TPK35" s="497"/>
      <c r="TPL35" s="497"/>
      <c r="TPM35" s="497"/>
      <c r="TPN35" s="497"/>
      <c r="TPO35" s="497"/>
      <c r="TPP35" s="497"/>
      <c r="TPQ35" s="497"/>
      <c r="TPR35" s="497"/>
      <c r="TPS35" s="497"/>
      <c r="TPT35" s="497"/>
      <c r="TPU35" s="497"/>
      <c r="TPV35" s="497"/>
      <c r="TPW35" s="497"/>
      <c r="TPX35" s="497"/>
      <c r="TPY35" s="497"/>
      <c r="TPZ35" s="497"/>
      <c r="TQA35" s="497"/>
      <c r="TQB35" s="497"/>
      <c r="TQC35" s="497"/>
      <c r="TQD35" s="497"/>
      <c r="TQE35" s="497"/>
      <c r="TQF35" s="497"/>
      <c r="TQG35" s="497"/>
      <c r="TQH35" s="497"/>
      <c r="TQI35" s="497"/>
      <c r="TQJ35" s="497"/>
      <c r="TQK35" s="497"/>
      <c r="TQL35" s="497"/>
      <c r="TQM35" s="497"/>
      <c r="TQN35" s="497"/>
      <c r="TQO35" s="497"/>
      <c r="TQP35" s="497"/>
      <c r="TQQ35" s="497"/>
      <c r="TQR35" s="497"/>
      <c r="TQS35" s="497"/>
      <c r="TQT35" s="497"/>
      <c r="TQU35" s="497"/>
      <c r="TQV35" s="497"/>
      <c r="TQW35" s="497"/>
      <c r="TQX35" s="497"/>
      <c r="TQY35" s="497"/>
      <c r="TQZ35" s="497"/>
      <c r="TRA35" s="497"/>
      <c r="TRB35" s="497"/>
      <c r="TRC35" s="497"/>
      <c r="TRD35" s="497"/>
      <c r="TRE35" s="497"/>
      <c r="TRF35" s="497"/>
      <c r="TRG35" s="497"/>
      <c r="TRH35" s="497"/>
      <c r="TRI35" s="497"/>
      <c r="TRJ35" s="497"/>
      <c r="TRK35" s="497"/>
      <c r="TRL35" s="497"/>
      <c r="TRM35" s="497"/>
      <c r="TRN35" s="497"/>
      <c r="TRO35" s="497"/>
      <c r="TRP35" s="497"/>
      <c r="TRQ35" s="497"/>
      <c r="TRR35" s="497"/>
      <c r="TRS35" s="497"/>
      <c r="TRT35" s="497"/>
      <c r="TRU35" s="497"/>
      <c r="TRV35" s="497"/>
      <c r="TRW35" s="497"/>
      <c r="TRX35" s="497"/>
      <c r="TRY35" s="497"/>
      <c r="TRZ35" s="497"/>
      <c r="TSA35" s="497"/>
      <c r="TSB35" s="497"/>
      <c r="TSC35" s="497"/>
      <c r="TSD35" s="497"/>
      <c r="TSE35" s="497"/>
      <c r="TSF35" s="497"/>
      <c r="TSG35" s="497"/>
      <c r="TSH35" s="497"/>
      <c r="TSI35" s="497"/>
      <c r="TSJ35" s="497"/>
      <c r="TSK35" s="497"/>
      <c r="TSL35" s="497"/>
      <c r="TSM35" s="497"/>
      <c r="TSN35" s="497"/>
      <c r="TSO35" s="497"/>
      <c r="TSP35" s="497"/>
      <c r="TSQ35" s="497"/>
      <c r="TSR35" s="497"/>
      <c r="TSS35" s="497"/>
      <c r="TST35" s="497"/>
      <c r="TSU35" s="497"/>
      <c r="TSV35" s="497"/>
      <c r="TSW35" s="497"/>
      <c r="TSX35" s="497"/>
      <c r="TSY35" s="497"/>
      <c r="TSZ35" s="497"/>
      <c r="TTA35" s="497"/>
      <c r="TTB35" s="497"/>
      <c r="TTC35" s="497"/>
      <c r="TTD35" s="497"/>
      <c r="TTE35" s="497"/>
      <c r="TTF35" s="497"/>
      <c r="TTG35" s="497"/>
      <c r="TTH35" s="497"/>
      <c r="TTI35" s="497"/>
      <c r="TTJ35" s="497"/>
      <c r="TTK35" s="497"/>
      <c r="TTL35" s="497"/>
      <c r="TTM35" s="497"/>
      <c r="TTN35" s="497"/>
      <c r="TTO35" s="497"/>
      <c r="TTP35" s="497"/>
      <c r="TTQ35" s="497"/>
      <c r="TTR35" s="497"/>
      <c r="TTS35" s="497"/>
      <c r="TTT35" s="497"/>
      <c r="TTU35" s="497"/>
      <c r="TTV35" s="497"/>
      <c r="TTW35" s="497"/>
      <c r="TTX35" s="497"/>
      <c r="TTY35" s="497"/>
      <c r="TTZ35" s="497"/>
      <c r="TUA35" s="497"/>
      <c r="TUB35" s="497"/>
      <c r="TUC35" s="497"/>
      <c r="TUD35" s="497"/>
      <c r="TUE35" s="497"/>
      <c r="TUF35" s="497"/>
      <c r="TUG35" s="497"/>
      <c r="TUH35" s="497"/>
      <c r="TUI35" s="497"/>
      <c r="TUJ35" s="497"/>
      <c r="TUK35" s="497"/>
      <c r="TUL35" s="497"/>
      <c r="TUM35" s="497"/>
      <c r="TUN35" s="497"/>
      <c r="TUO35" s="497"/>
      <c r="TUP35" s="497"/>
      <c r="TUQ35" s="497"/>
      <c r="TUR35" s="497"/>
      <c r="TUS35" s="497"/>
      <c r="TUT35" s="497"/>
      <c r="TUU35" s="497"/>
      <c r="TUV35" s="497"/>
      <c r="TUW35" s="497"/>
      <c r="TUX35" s="497"/>
      <c r="TUY35" s="497"/>
      <c r="TUZ35" s="497"/>
      <c r="TVA35" s="497"/>
      <c r="TVB35" s="497"/>
      <c r="TVC35" s="497"/>
      <c r="TVD35" s="497"/>
      <c r="TVE35" s="497"/>
      <c r="TVF35" s="497"/>
      <c r="TVG35" s="497"/>
      <c r="TVH35" s="497"/>
      <c r="TVI35" s="497"/>
      <c r="TVJ35" s="497"/>
      <c r="TVK35" s="497"/>
      <c r="TVL35" s="497"/>
      <c r="TVM35" s="497"/>
      <c r="TVN35" s="497"/>
      <c r="TVO35" s="497"/>
      <c r="TVP35" s="497"/>
      <c r="TVQ35" s="497"/>
      <c r="TVR35" s="497"/>
      <c r="TVS35" s="497"/>
      <c r="TVT35" s="497"/>
      <c r="TVU35" s="497"/>
      <c r="TVV35" s="497"/>
      <c r="TVW35" s="497"/>
      <c r="TVX35" s="497"/>
      <c r="TVY35" s="497"/>
      <c r="TVZ35" s="497"/>
      <c r="TWA35" s="497"/>
      <c r="TWB35" s="497"/>
      <c r="TWC35" s="497"/>
      <c r="TWD35" s="497"/>
      <c r="TWE35" s="497"/>
      <c r="TWF35" s="497"/>
      <c r="TWG35" s="497"/>
      <c r="TWH35" s="497"/>
      <c r="TWI35" s="497"/>
      <c r="TWJ35" s="497"/>
      <c r="TWK35" s="497"/>
      <c r="TWL35" s="497"/>
      <c r="TWM35" s="497"/>
      <c r="TWN35" s="497"/>
      <c r="TWO35" s="497"/>
      <c r="TWP35" s="497"/>
      <c r="TWQ35" s="497"/>
      <c r="TWR35" s="497"/>
      <c r="TWS35" s="497"/>
      <c r="TWT35" s="497"/>
      <c r="TWU35" s="497"/>
      <c r="TWV35" s="497"/>
      <c r="TWW35" s="497"/>
      <c r="TWX35" s="497"/>
      <c r="TWY35" s="497"/>
      <c r="TWZ35" s="497"/>
      <c r="TXA35" s="497"/>
      <c r="TXB35" s="497"/>
      <c r="TXC35" s="497"/>
      <c r="TXD35" s="497"/>
      <c r="TXE35" s="497"/>
      <c r="TXF35" s="497"/>
      <c r="TXG35" s="497"/>
      <c r="TXH35" s="497"/>
      <c r="TXI35" s="497"/>
      <c r="TXJ35" s="497"/>
      <c r="TXK35" s="497"/>
      <c r="TXL35" s="497"/>
      <c r="TXM35" s="497"/>
      <c r="TXN35" s="497"/>
      <c r="TXO35" s="497"/>
      <c r="TXP35" s="497"/>
      <c r="TXQ35" s="497"/>
      <c r="TXR35" s="497"/>
      <c r="TXS35" s="497"/>
      <c r="TXT35" s="497"/>
      <c r="TXU35" s="497"/>
      <c r="TXV35" s="497"/>
      <c r="TXW35" s="497"/>
      <c r="TXX35" s="497"/>
      <c r="TXY35" s="497"/>
      <c r="TXZ35" s="497"/>
      <c r="TYA35" s="497"/>
      <c r="TYB35" s="497"/>
      <c r="TYC35" s="497"/>
      <c r="TYD35" s="497"/>
      <c r="TYE35" s="497"/>
      <c r="TYF35" s="497"/>
      <c r="TYG35" s="497"/>
      <c r="TYH35" s="497"/>
      <c r="TYI35" s="497"/>
      <c r="TYJ35" s="497"/>
      <c r="TYK35" s="497"/>
      <c r="TYL35" s="497"/>
      <c r="TYM35" s="497"/>
      <c r="TYN35" s="497"/>
      <c r="TYO35" s="497"/>
      <c r="TYP35" s="497"/>
      <c r="TYQ35" s="497"/>
      <c r="TYR35" s="497"/>
      <c r="TYS35" s="497"/>
      <c r="TYT35" s="497"/>
      <c r="TYU35" s="497"/>
      <c r="TYV35" s="497"/>
      <c r="TYW35" s="497"/>
      <c r="TYX35" s="497"/>
      <c r="TYY35" s="497"/>
      <c r="TYZ35" s="497"/>
      <c r="TZA35" s="497"/>
      <c r="TZB35" s="497"/>
      <c r="TZC35" s="497"/>
      <c r="TZD35" s="497"/>
      <c r="TZE35" s="497"/>
      <c r="TZF35" s="497"/>
      <c r="TZG35" s="497"/>
      <c r="TZH35" s="497"/>
      <c r="TZI35" s="497"/>
      <c r="TZJ35" s="497"/>
      <c r="TZK35" s="497"/>
      <c r="TZL35" s="497"/>
      <c r="TZM35" s="497"/>
      <c r="TZN35" s="497"/>
      <c r="TZO35" s="497"/>
      <c r="TZP35" s="497"/>
      <c r="TZQ35" s="497"/>
      <c r="TZR35" s="497"/>
      <c r="TZS35" s="497"/>
      <c r="TZT35" s="497"/>
      <c r="TZU35" s="497"/>
      <c r="TZV35" s="497"/>
      <c r="TZW35" s="497"/>
      <c r="TZX35" s="497"/>
      <c r="TZY35" s="497"/>
      <c r="TZZ35" s="497"/>
      <c r="UAA35" s="497"/>
      <c r="UAB35" s="497"/>
      <c r="UAC35" s="497"/>
      <c r="UAD35" s="497"/>
      <c r="UAE35" s="497"/>
      <c r="UAF35" s="497"/>
      <c r="UAG35" s="497"/>
      <c r="UAH35" s="497"/>
      <c r="UAI35" s="497"/>
      <c r="UAJ35" s="497"/>
      <c r="UAK35" s="497"/>
      <c r="UAL35" s="497"/>
      <c r="UAM35" s="497"/>
      <c r="UAN35" s="497"/>
      <c r="UAO35" s="497"/>
      <c r="UAP35" s="497"/>
      <c r="UAQ35" s="497"/>
      <c r="UAR35" s="497"/>
      <c r="UAS35" s="497"/>
      <c r="UAT35" s="497"/>
      <c r="UAU35" s="497"/>
      <c r="UAV35" s="497"/>
      <c r="UAW35" s="497"/>
      <c r="UAX35" s="497"/>
      <c r="UAY35" s="497"/>
      <c r="UAZ35" s="497"/>
      <c r="UBA35" s="497"/>
      <c r="UBB35" s="497"/>
      <c r="UBC35" s="497"/>
      <c r="UBD35" s="497"/>
      <c r="UBE35" s="497"/>
      <c r="UBF35" s="497"/>
      <c r="UBG35" s="497"/>
      <c r="UBH35" s="497"/>
      <c r="UBI35" s="497"/>
      <c r="UBJ35" s="497"/>
      <c r="UBK35" s="497"/>
      <c r="UBL35" s="497"/>
      <c r="UBM35" s="497"/>
      <c r="UBN35" s="497"/>
      <c r="UBO35" s="497"/>
      <c r="UBP35" s="497"/>
      <c r="UBQ35" s="497"/>
      <c r="UBR35" s="497"/>
      <c r="UBS35" s="497"/>
      <c r="UBT35" s="497"/>
      <c r="UBU35" s="497"/>
      <c r="UBV35" s="497"/>
      <c r="UBW35" s="497"/>
      <c r="UBX35" s="497"/>
      <c r="UBY35" s="497"/>
      <c r="UBZ35" s="497"/>
      <c r="UCA35" s="497"/>
      <c r="UCB35" s="497"/>
      <c r="UCC35" s="497"/>
      <c r="UCD35" s="497"/>
      <c r="UCE35" s="497"/>
      <c r="UCF35" s="497"/>
      <c r="UCG35" s="497"/>
      <c r="UCH35" s="497"/>
      <c r="UCI35" s="497"/>
      <c r="UCJ35" s="497"/>
      <c r="UCK35" s="497"/>
      <c r="UCL35" s="497"/>
      <c r="UCM35" s="497"/>
      <c r="UCN35" s="497"/>
      <c r="UCO35" s="497"/>
      <c r="UCP35" s="497"/>
      <c r="UCQ35" s="497"/>
      <c r="UCR35" s="497"/>
      <c r="UCS35" s="497"/>
      <c r="UCT35" s="497"/>
      <c r="UCU35" s="497"/>
      <c r="UCV35" s="497"/>
      <c r="UCW35" s="497"/>
      <c r="UCX35" s="497"/>
      <c r="UCY35" s="497"/>
      <c r="UCZ35" s="497"/>
      <c r="UDA35" s="497"/>
      <c r="UDB35" s="497"/>
      <c r="UDC35" s="497"/>
      <c r="UDD35" s="497"/>
      <c r="UDE35" s="497"/>
      <c r="UDF35" s="497"/>
      <c r="UDG35" s="497"/>
      <c r="UDH35" s="497"/>
      <c r="UDI35" s="497"/>
      <c r="UDJ35" s="497"/>
      <c r="UDK35" s="497"/>
      <c r="UDL35" s="497"/>
      <c r="UDM35" s="497"/>
      <c r="UDN35" s="497"/>
      <c r="UDO35" s="497"/>
      <c r="UDP35" s="497"/>
      <c r="UDQ35" s="497"/>
      <c r="UDR35" s="497"/>
      <c r="UDS35" s="497"/>
      <c r="UDT35" s="497"/>
      <c r="UDU35" s="497"/>
      <c r="UDV35" s="497"/>
      <c r="UDW35" s="497"/>
      <c r="UDX35" s="497"/>
      <c r="UDY35" s="497"/>
      <c r="UDZ35" s="497"/>
      <c r="UEA35" s="497"/>
      <c r="UEB35" s="497"/>
      <c r="UEC35" s="497"/>
      <c r="UED35" s="497"/>
      <c r="UEE35" s="497"/>
      <c r="UEF35" s="497"/>
      <c r="UEG35" s="497"/>
      <c r="UEH35" s="497"/>
      <c r="UEI35" s="497"/>
      <c r="UEJ35" s="497"/>
      <c r="UEK35" s="497"/>
      <c r="UEL35" s="497"/>
      <c r="UEM35" s="497"/>
      <c r="UEN35" s="497"/>
      <c r="UEO35" s="497"/>
      <c r="UEP35" s="497"/>
      <c r="UEQ35" s="497"/>
      <c r="UER35" s="497"/>
      <c r="UES35" s="497"/>
      <c r="UET35" s="497"/>
      <c r="UEU35" s="497"/>
      <c r="UEV35" s="497"/>
      <c r="UEW35" s="497"/>
      <c r="UEX35" s="497"/>
      <c r="UEY35" s="497"/>
      <c r="UEZ35" s="497"/>
      <c r="UFA35" s="497"/>
      <c r="UFB35" s="497"/>
      <c r="UFC35" s="497"/>
      <c r="UFD35" s="497"/>
      <c r="UFE35" s="497"/>
      <c r="UFF35" s="497"/>
      <c r="UFG35" s="497"/>
      <c r="UFH35" s="497"/>
      <c r="UFI35" s="497"/>
      <c r="UFJ35" s="497"/>
      <c r="UFK35" s="497"/>
      <c r="UFL35" s="497"/>
      <c r="UFM35" s="497"/>
      <c r="UFN35" s="497"/>
      <c r="UFO35" s="497"/>
      <c r="UFP35" s="497"/>
      <c r="UFQ35" s="497"/>
      <c r="UFR35" s="497"/>
      <c r="UFS35" s="497"/>
      <c r="UFT35" s="497"/>
      <c r="UFU35" s="497"/>
      <c r="UFV35" s="497"/>
      <c r="UFW35" s="497"/>
      <c r="UFX35" s="497"/>
      <c r="UFY35" s="497"/>
      <c r="UFZ35" s="497"/>
      <c r="UGA35" s="497"/>
      <c r="UGB35" s="497"/>
      <c r="UGC35" s="497"/>
      <c r="UGD35" s="497"/>
      <c r="UGE35" s="497"/>
      <c r="UGF35" s="497"/>
      <c r="UGG35" s="497"/>
      <c r="UGH35" s="497"/>
      <c r="UGI35" s="497"/>
      <c r="UGJ35" s="497"/>
      <c r="UGK35" s="497"/>
      <c r="UGL35" s="497"/>
      <c r="UGM35" s="497"/>
      <c r="UGN35" s="497"/>
      <c r="UGO35" s="497"/>
      <c r="UGP35" s="497"/>
      <c r="UGQ35" s="497"/>
      <c r="UGR35" s="497"/>
      <c r="UGS35" s="497"/>
      <c r="UGT35" s="497"/>
      <c r="UGU35" s="497"/>
      <c r="UGV35" s="497"/>
      <c r="UGW35" s="497"/>
      <c r="UGX35" s="497"/>
      <c r="UGY35" s="497"/>
      <c r="UGZ35" s="497"/>
      <c r="UHA35" s="497"/>
      <c r="UHB35" s="497"/>
      <c r="UHC35" s="497"/>
      <c r="UHD35" s="497"/>
      <c r="UHE35" s="497"/>
      <c r="UHF35" s="497"/>
      <c r="UHG35" s="497"/>
      <c r="UHH35" s="497"/>
      <c r="UHI35" s="497"/>
      <c r="UHJ35" s="497"/>
      <c r="UHK35" s="497"/>
      <c r="UHL35" s="497"/>
      <c r="UHM35" s="497"/>
      <c r="UHN35" s="497"/>
      <c r="UHO35" s="497"/>
      <c r="UHP35" s="497"/>
      <c r="UHQ35" s="497"/>
      <c r="UHR35" s="497"/>
      <c r="UHS35" s="497"/>
      <c r="UHT35" s="497"/>
      <c r="UHU35" s="497"/>
      <c r="UHV35" s="497"/>
      <c r="UHW35" s="497"/>
      <c r="UHX35" s="497"/>
      <c r="UHY35" s="497"/>
      <c r="UHZ35" s="497"/>
      <c r="UIA35" s="497"/>
      <c r="UIB35" s="497"/>
      <c r="UIC35" s="497"/>
      <c r="UID35" s="497"/>
      <c r="UIE35" s="497"/>
      <c r="UIF35" s="497"/>
      <c r="UIG35" s="497"/>
      <c r="UIH35" s="497"/>
      <c r="UII35" s="497"/>
      <c r="UIJ35" s="497"/>
      <c r="UIK35" s="497"/>
      <c r="UIL35" s="497"/>
      <c r="UIM35" s="497"/>
      <c r="UIN35" s="497"/>
      <c r="UIO35" s="497"/>
      <c r="UIP35" s="497"/>
      <c r="UIQ35" s="497"/>
      <c r="UIR35" s="497"/>
      <c r="UIS35" s="497"/>
      <c r="UIT35" s="497"/>
      <c r="UIU35" s="497"/>
      <c r="UIV35" s="497"/>
      <c r="UIW35" s="497"/>
      <c r="UIX35" s="497"/>
      <c r="UIY35" s="497"/>
      <c r="UIZ35" s="497"/>
      <c r="UJA35" s="497"/>
      <c r="UJB35" s="497"/>
      <c r="UJC35" s="497"/>
      <c r="UJD35" s="497"/>
      <c r="UJE35" s="497"/>
      <c r="UJF35" s="497"/>
      <c r="UJG35" s="497"/>
      <c r="UJH35" s="497"/>
      <c r="UJI35" s="497"/>
      <c r="UJJ35" s="497"/>
      <c r="UJK35" s="497"/>
      <c r="UJL35" s="497"/>
      <c r="UJM35" s="497"/>
      <c r="UJN35" s="497"/>
      <c r="UJO35" s="497"/>
      <c r="UJP35" s="497"/>
      <c r="UJQ35" s="497"/>
      <c r="UJR35" s="497"/>
      <c r="UJS35" s="497"/>
      <c r="UJT35" s="497"/>
      <c r="UJU35" s="497"/>
      <c r="UJV35" s="497"/>
      <c r="UJW35" s="497"/>
      <c r="UJX35" s="497"/>
      <c r="UJY35" s="497"/>
      <c r="UJZ35" s="497"/>
      <c r="UKA35" s="497"/>
      <c r="UKB35" s="497"/>
      <c r="UKC35" s="497"/>
      <c r="UKD35" s="497"/>
      <c r="UKE35" s="497"/>
      <c r="UKF35" s="497"/>
      <c r="UKG35" s="497"/>
      <c r="UKH35" s="497"/>
      <c r="UKI35" s="497"/>
      <c r="UKJ35" s="497"/>
      <c r="UKK35" s="497"/>
      <c r="UKL35" s="497"/>
      <c r="UKM35" s="497"/>
      <c r="UKN35" s="497"/>
      <c r="UKO35" s="497"/>
      <c r="UKP35" s="497"/>
      <c r="UKQ35" s="497"/>
      <c r="UKR35" s="497"/>
      <c r="UKS35" s="497"/>
      <c r="UKT35" s="497"/>
      <c r="UKU35" s="497"/>
      <c r="UKV35" s="497"/>
      <c r="UKW35" s="497"/>
      <c r="UKX35" s="497"/>
      <c r="UKY35" s="497"/>
      <c r="UKZ35" s="497"/>
      <c r="ULA35" s="497"/>
      <c r="ULB35" s="497"/>
      <c r="ULC35" s="497"/>
      <c r="ULD35" s="497"/>
      <c r="ULE35" s="497"/>
      <c r="ULF35" s="497"/>
      <c r="ULG35" s="497"/>
      <c r="ULH35" s="497"/>
      <c r="ULI35" s="497"/>
      <c r="ULJ35" s="497"/>
      <c r="ULK35" s="497"/>
      <c r="ULL35" s="497"/>
      <c r="ULM35" s="497"/>
      <c r="ULN35" s="497"/>
      <c r="ULO35" s="497"/>
      <c r="ULP35" s="497"/>
      <c r="ULQ35" s="497"/>
      <c r="ULR35" s="497"/>
      <c r="ULS35" s="497"/>
      <c r="ULT35" s="497"/>
      <c r="ULU35" s="497"/>
      <c r="ULV35" s="497"/>
      <c r="ULW35" s="497"/>
      <c r="ULX35" s="497"/>
      <c r="ULY35" s="497"/>
      <c r="ULZ35" s="497"/>
      <c r="UMA35" s="497"/>
      <c r="UMB35" s="497"/>
      <c r="UMC35" s="497"/>
      <c r="UMD35" s="497"/>
      <c r="UME35" s="497"/>
      <c r="UMF35" s="497"/>
      <c r="UMG35" s="497"/>
      <c r="UMH35" s="497"/>
      <c r="UMI35" s="497"/>
      <c r="UMJ35" s="497"/>
      <c r="UMK35" s="497"/>
      <c r="UML35" s="497"/>
      <c r="UMM35" s="497"/>
      <c r="UMN35" s="497"/>
      <c r="UMO35" s="497"/>
      <c r="UMP35" s="497"/>
      <c r="UMQ35" s="497"/>
      <c r="UMR35" s="497"/>
      <c r="UMS35" s="497"/>
      <c r="UMT35" s="497"/>
      <c r="UMU35" s="497"/>
      <c r="UMV35" s="497"/>
      <c r="UMW35" s="497"/>
      <c r="UMX35" s="497"/>
      <c r="UMY35" s="497"/>
      <c r="UMZ35" s="497"/>
      <c r="UNA35" s="497"/>
      <c r="UNB35" s="497"/>
      <c r="UNC35" s="497"/>
      <c r="UND35" s="497"/>
      <c r="UNE35" s="497"/>
      <c r="UNF35" s="497"/>
      <c r="UNG35" s="497"/>
      <c r="UNH35" s="497"/>
      <c r="UNI35" s="497"/>
      <c r="UNJ35" s="497"/>
      <c r="UNK35" s="497"/>
      <c r="UNL35" s="497"/>
      <c r="UNM35" s="497"/>
      <c r="UNN35" s="497"/>
      <c r="UNO35" s="497"/>
      <c r="UNP35" s="497"/>
      <c r="UNQ35" s="497"/>
      <c r="UNR35" s="497"/>
      <c r="UNS35" s="497"/>
      <c r="UNT35" s="497"/>
      <c r="UNU35" s="497"/>
      <c r="UNV35" s="497"/>
      <c r="UNW35" s="497"/>
      <c r="UNX35" s="497"/>
      <c r="UNY35" s="497"/>
      <c r="UNZ35" s="497"/>
      <c r="UOA35" s="497"/>
      <c r="UOB35" s="497"/>
      <c r="UOC35" s="497"/>
      <c r="UOD35" s="497"/>
      <c r="UOE35" s="497"/>
      <c r="UOF35" s="497"/>
      <c r="UOG35" s="497"/>
      <c r="UOH35" s="497"/>
      <c r="UOI35" s="497"/>
      <c r="UOJ35" s="497"/>
      <c r="UOK35" s="497"/>
      <c r="UOL35" s="497"/>
      <c r="UOM35" s="497"/>
      <c r="UON35" s="497"/>
      <c r="UOO35" s="497"/>
      <c r="UOP35" s="497"/>
      <c r="UOQ35" s="497"/>
      <c r="UOR35" s="497"/>
      <c r="UOS35" s="497"/>
      <c r="UOT35" s="497"/>
      <c r="UOU35" s="497"/>
      <c r="UOV35" s="497"/>
      <c r="UOW35" s="497"/>
      <c r="UOX35" s="497"/>
      <c r="UOY35" s="497"/>
      <c r="UOZ35" s="497"/>
      <c r="UPA35" s="497"/>
      <c r="UPB35" s="497"/>
      <c r="UPC35" s="497"/>
      <c r="UPD35" s="497"/>
      <c r="UPE35" s="497"/>
      <c r="UPF35" s="497"/>
      <c r="UPG35" s="497"/>
      <c r="UPH35" s="497"/>
      <c r="UPI35" s="497"/>
      <c r="UPJ35" s="497"/>
      <c r="UPK35" s="497"/>
      <c r="UPL35" s="497"/>
      <c r="UPM35" s="497"/>
      <c r="UPN35" s="497"/>
      <c r="UPO35" s="497"/>
      <c r="UPP35" s="497"/>
      <c r="UPQ35" s="497"/>
      <c r="UPR35" s="497"/>
      <c r="UPS35" s="497"/>
      <c r="UPT35" s="497"/>
      <c r="UPU35" s="497"/>
      <c r="UPV35" s="497"/>
      <c r="UPW35" s="497"/>
      <c r="UPX35" s="497"/>
      <c r="UPY35" s="497"/>
      <c r="UPZ35" s="497"/>
      <c r="UQA35" s="497"/>
      <c r="UQB35" s="497"/>
      <c r="UQC35" s="497"/>
      <c r="UQD35" s="497"/>
      <c r="UQE35" s="497"/>
      <c r="UQF35" s="497"/>
      <c r="UQG35" s="497"/>
      <c r="UQH35" s="497"/>
      <c r="UQI35" s="497"/>
      <c r="UQJ35" s="497"/>
      <c r="UQK35" s="497"/>
      <c r="UQL35" s="497"/>
      <c r="UQM35" s="497"/>
      <c r="UQN35" s="497"/>
      <c r="UQO35" s="497"/>
      <c r="UQP35" s="497"/>
      <c r="UQQ35" s="497"/>
      <c r="UQR35" s="497"/>
      <c r="UQS35" s="497"/>
      <c r="UQT35" s="497"/>
      <c r="UQU35" s="497"/>
      <c r="UQV35" s="497"/>
      <c r="UQW35" s="497"/>
      <c r="UQX35" s="497"/>
      <c r="UQY35" s="497"/>
      <c r="UQZ35" s="497"/>
      <c r="URA35" s="497"/>
      <c r="URB35" s="497"/>
      <c r="URC35" s="497"/>
      <c r="URD35" s="497"/>
      <c r="URE35" s="497"/>
      <c r="URF35" s="497"/>
      <c r="URG35" s="497"/>
      <c r="URH35" s="497"/>
      <c r="URI35" s="497"/>
      <c r="URJ35" s="497"/>
      <c r="URK35" s="497"/>
      <c r="URL35" s="497"/>
      <c r="URM35" s="497"/>
      <c r="URN35" s="497"/>
      <c r="URO35" s="497"/>
      <c r="URP35" s="497"/>
      <c r="URQ35" s="497"/>
      <c r="URR35" s="497"/>
      <c r="URS35" s="497"/>
      <c r="URT35" s="497"/>
      <c r="URU35" s="497"/>
      <c r="URV35" s="497"/>
      <c r="URW35" s="497"/>
      <c r="URX35" s="497"/>
      <c r="URY35" s="497"/>
      <c r="URZ35" s="497"/>
      <c r="USA35" s="497"/>
      <c r="USB35" s="497"/>
      <c r="USC35" s="497"/>
      <c r="USD35" s="497"/>
      <c r="USE35" s="497"/>
      <c r="USF35" s="497"/>
      <c r="USG35" s="497"/>
      <c r="USH35" s="497"/>
      <c r="USI35" s="497"/>
      <c r="USJ35" s="497"/>
      <c r="USK35" s="497"/>
      <c r="USL35" s="497"/>
      <c r="USM35" s="497"/>
      <c r="USN35" s="497"/>
      <c r="USO35" s="497"/>
      <c r="USP35" s="497"/>
      <c r="USQ35" s="497"/>
      <c r="USR35" s="497"/>
      <c r="USS35" s="497"/>
      <c r="UST35" s="497"/>
      <c r="USU35" s="497"/>
      <c r="USV35" s="497"/>
      <c r="USW35" s="497"/>
      <c r="USX35" s="497"/>
      <c r="USY35" s="497"/>
      <c r="USZ35" s="497"/>
      <c r="UTA35" s="497"/>
      <c r="UTB35" s="497"/>
      <c r="UTC35" s="497"/>
      <c r="UTD35" s="497"/>
      <c r="UTE35" s="497"/>
      <c r="UTF35" s="497"/>
      <c r="UTG35" s="497"/>
      <c r="UTH35" s="497"/>
      <c r="UTI35" s="497"/>
      <c r="UTJ35" s="497"/>
      <c r="UTK35" s="497"/>
      <c r="UTL35" s="497"/>
      <c r="UTM35" s="497"/>
      <c r="UTN35" s="497"/>
      <c r="UTO35" s="497"/>
      <c r="UTP35" s="497"/>
      <c r="UTQ35" s="497"/>
      <c r="UTR35" s="497"/>
      <c r="UTS35" s="497"/>
      <c r="UTT35" s="497"/>
      <c r="UTU35" s="497"/>
      <c r="UTV35" s="497"/>
      <c r="UTW35" s="497"/>
      <c r="UTX35" s="497"/>
      <c r="UTY35" s="497"/>
      <c r="UTZ35" s="497"/>
      <c r="UUA35" s="497"/>
      <c r="UUB35" s="497"/>
      <c r="UUC35" s="497"/>
      <c r="UUD35" s="497"/>
      <c r="UUE35" s="497"/>
      <c r="UUF35" s="497"/>
      <c r="UUG35" s="497"/>
      <c r="UUH35" s="497"/>
      <c r="UUI35" s="497"/>
      <c r="UUJ35" s="497"/>
      <c r="UUK35" s="497"/>
      <c r="UUL35" s="497"/>
      <c r="UUM35" s="497"/>
      <c r="UUN35" s="497"/>
      <c r="UUO35" s="497"/>
      <c r="UUP35" s="497"/>
      <c r="UUQ35" s="497"/>
      <c r="UUR35" s="497"/>
      <c r="UUS35" s="497"/>
      <c r="UUT35" s="497"/>
      <c r="UUU35" s="497"/>
      <c r="UUV35" s="497"/>
      <c r="UUW35" s="497"/>
      <c r="UUX35" s="497"/>
      <c r="UUY35" s="497"/>
      <c r="UUZ35" s="497"/>
      <c r="UVA35" s="497"/>
      <c r="UVB35" s="497"/>
      <c r="UVC35" s="497"/>
      <c r="UVD35" s="497"/>
      <c r="UVE35" s="497"/>
      <c r="UVF35" s="497"/>
      <c r="UVG35" s="497"/>
      <c r="UVH35" s="497"/>
      <c r="UVI35" s="497"/>
      <c r="UVJ35" s="497"/>
      <c r="UVK35" s="497"/>
      <c r="UVL35" s="497"/>
      <c r="UVM35" s="497"/>
      <c r="UVN35" s="497"/>
      <c r="UVO35" s="497"/>
      <c r="UVP35" s="497"/>
      <c r="UVQ35" s="497"/>
      <c r="UVR35" s="497"/>
      <c r="UVS35" s="497"/>
      <c r="UVT35" s="497"/>
      <c r="UVU35" s="497"/>
      <c r="UVV35" s="497"/>
      <c r="UVW35" s="497"/>
      <c r="UVX35" s="497"/>
      <c r="UVY35" s="497"/>
      <c r="UVZ35" s="497"/>
      <c r="UWA35" s="497"/>
      <c r="UWB35" s="497"/>
      <c r="UWC35" s="497"/>
      <c r="UWD35" s="497"/>
      <c r="UWE35" s="497"/>
      <c r="UWF35" s="497"/>
      <c r="UWG35" s="497"/>
      <c r="UWH35" s="497"/>
      <c r="UWI35" s="497"/>
      <c r="UWJ35" s="497"/>
      <c r="UWK35" s="497"/>
      <c r="UWL35" s="497"/>
      <c r="UWM35" s="497"/>
      <c r="UWN35" s="497"/>
      <c r="UWO35" s="497"/>
      <c r="UWP35" s="497"/>
      <c r="UWQ35" s="497"/>
      <c r="UWR35" s="497"/>
      <c r="UWS35" s="497"/>
      <c r="UWT35" s="497"/>
      <c r="UWU35" s="497"/>
      <c r="UWV35" s="497"/>
      <c r="UWW35" s="497"/>
      <c r="UWX35" s="497"/>
      <c r="UWY35" s="497"/>
      <c r="UWZ35" s="497"/>
      <c r="UXA35" s="497"/>
      <c r="UXB35" s="497"/>
      <c r="UXC35" s="497"/>
      <c r="UXD35" s="497"/>
      <c r="UXE35" s="497"/>
      <c r="UXF35" s="497"/>
      <c r="UXG35" s="497"/>
      <c r="UXH35" s="497"/>
      <c r="UXI35" s="497"/>
      <c r="UXJ35" s="497"/>
      <c r="UXK35" s="497"/>
      <c r="UXL35" s="497"/>
      <c r="UXM35" s="497"/>
      <c r="UXN35" s="497"/>
      <c r="UXO35" s="497"/>
      <c r="UXP35" s="497"/>
      <c r="UXQ35" s="497"/>
      <c r="UXR35" s="497"/>
      <c r="UXS35" s="497"/>
      <c r="UXT35" s="497"/>
      <c r="UXU35" s="497"/>
      <c r="UXV35" s="497"/>
      <c r="UXW35" s="497"/>
      <c r="UXX35" s="497"/>
      <c r="UXY35" s="497"/>
      <c r="UXZ35" s="497"/>
      <c r="UYA35" s="497"/>
      <c r="UYB35" s="497"/>
      <c r="UYC35" s="497"/>
      <c r="UYD35" s="497"/>
      <c r="UYE35" s="497"/>
      <c r="UYF35" s="497"/>
      <c r="UYG35" s="497"/>
      <c r="UYH35" s="497"/>
      <c r="UYI35" s="497"/>
      <c r="UYJ35" s="497"/>
      <c r="UYK35" s="497"/>
      <c r="UYL35" s="497"/>
      <c r="UYM35" s="497"/>
      <c r="UYN35" s="497"/>
      <c r="UYO35" s="497"/>
      <c r="UYP35" s="497"/>
      <c r="UYQ35" s="497"/>
      <c r="UYR35" s="497"/>
      <c r="UYS35" s="497"/>
      <c r="UYT35" s="497"/>
      <c r="UYU35" s="497"/>
      <c r="UYV35" s="497"/>
      <c r="UYW35" s="497"/>
      <c r="UYX35" s="497"/>
      <c r="UYY35" s="497"/>
      <c r="UYZ35" s="497"/>
      <c r="UZA35" s="497"/>
      <c r="UZB35" s="497"/>
      <c r="UZC35" s="497"/>
      <c r="UZD35" s="497"/>
      <c r="UZE35" s="497"/>
      <c r="UZF35" s="497"/>
      <c r="UZG35" s="497"/>
      <c r="UZH35" s="497"/>
      <c r="UZI35" s="497"/>
      <c r="UZJ35" s="497"/>
      <c r="UZK35" s="497"/>
      <c r="UZL35" s="497"/>
      <c r="UZM35" s="497"/>
      <c r="UZN35" s="497"/>
      <c r="UZO35" s="497"/>
      <c r="UZP35" s="497"/>
      <c r="UZQ35" s="497"/>
      <c r="UZR35" s="497"/>
      <c r="UZS35" s="497"/>
      <c r="UZT35" s="497"/>
      <c r="UZU35" s="497"/>
      <c r="UZV35" s="497"/>
      <c r="UZW35" s="497"/>
      <c r="UZX35" s="497"/>
      <c r="UZY35" s="497"/>
      <c r="UZZ35" s="497"/>
      <c r="VAA35" s="497"/>
      <c r="VAB35" s="497"/>
      <c r="VAC35" s="497"/>
      <c r="VAD35" s="497"/>
      <c r="VAE35" s="497"/>
      <c r="VAF35" s="497"/>
      <c r="VAG35" s="497"/>
      <c r="VAH35" s="497"/>
      <c r="VAI35" s="497"/>
      <c r="VAJ35" s="497"/>
      <c r="VAK35" s="497"/>
      <c r="VAL35" s="497"/>
      <c r="VAM35" s="497"/>
      <c r="VAN35" s="497"/>
      <c r="VAO35" s="497"/>
      <c r="VAP35" s="497"/>
      <c r="VAQ35" s="497"/>
      <c r="VAR35" s="497"/>
      <c r="VAS35" s="497"/>
      <c r="VAT35" s="497"/>
      <c r="VAU35" s="497"/>
      <c r="VAV35" s="497"/>
      <c r="VAW35" s="497"/>
      <c r="VAX35" s="497"/>
      <c r="VAY35" s="497"/>
      <c r="VAZ35" s="497"/>
      <c r="VBA35" s="497"/>
      <c r="VBB35" s="497"/>
      <c r="VBC35" s="497"/>
      <c r="VBD35" s="497"/>
      <c r="VBE35" s="497"/>
      <c r="VBF35" s="497"/>
      <c r="VBG35" s="497"/>
      <c r="VBH35" s="497"/>
      <c r="VBI35" s="497"/>
      <c r="VBJ35" s="497"/>
      <c r="VBK35" s="497"/>
      <c r="VBL35" s="497"/>
      <c r="VBM35" s="497"/>
      <c r="VBN35" s="497"/>
      <c r="VBO35" s="497"/>
      <c r="VBP35" s="497"/>
      <c r="VBQ35" s="497"/>
      <c r="VBR35" s="497"/>
      <c r="VBS35" s="497"/>
      <c r="VBT35" s="497"/>
      <c r="VBU35" s="497"/>
      <c r="VBV35" s="497"/>
      <c r="VBW35" s="497"/>
      <c r="VBX35" s="497"/>
      <c r="VBY35" s="497"/>
      <c r="VBZ35" s="497"/>
      <c r="VCA35" s="497"/>
      <c r="VCB35" s="497"/>
      <c r="VCC35" s="497"/>
      <c r="VCD35" s="497"/>
      <c r="VCE35" s="497"/>
      <c r="VCF35" s="497"/>
      <c r="VCG35" s="497"/>
      <c r="VCH35" s="497"/>
      <c r="VCI35" s="497"/>
      <c r="VCJ35" s="497"/>
      <c r="VCK35" s="497"/>
      <c r="VCL35" s="497"/>
      <c r="VCM35" s="497"/>
      <c r="VCN35" s="497"/>
      <c r="VCO35" s="497"/>
      <c r="VCP35" s="497"/>
      <c r="VCQ35" s="497"/>
      <c r="VCR35" s="497"/>
      <c r="VCS35" s="497"/>
      <c r="VCT35" s="497"/>
      <c r="VCU35" s="497"/>
      <c r="VCV35" s="497"/>
      <c r="VCW35" s="497"/>
      <c r="VCX35" s="497"/>
      <c r="VCY35" s="497"/>
      <c r="VCZ35" s="497"/>
      <c r="VDA35" s="497"/>
      <c r="VDB35" s="497"/>
      <c r="VDC35" s="497"/>
      <c r="VDD35" s="497"/>
      <c r="VDE35" s="497"/>
      <c r="VDF35" s="497"/>
      <c r="VDG35" s="497"/>
      <c r="VDH35" s="497"/>
      <c r="VDI35" s="497"/>
      <c r="VDJ35" s="497"/>
      <c r="VDK35" s="497"/>
      <c r="VDL35" s="497"/>
      <c r="VDM35" s="497"/>
      <c r="VDN35" s="497"/>
      <c r="VDO35" s="497"/>
      <c r="VDP35" s="497"/>
      <c r="VDQ35" s="497"/>
      <c r="VDR35" s="497"/>
      <c r="VDS35" s="497"/>
      <c r="VDT35" s="497"/>
      <c r="VDU35" s="497"/>
      <c r="VDV35" s="497"/>
      <c r="VDW35" s="497"/>
      <c r="VDX35" s="497"/>
      <c r="VDY35" s="497"/>
      <c r="VDZ35" s="497"/>
      <c r="VEA35" s="497"/>
      <c r="VEB35" s="497"/>
      <c r="VEC35" s="497"/>
      <c r="VED35" s="497"/>
      <c r="VEE35" s="497"/>
      <c r="VEF35" s="497"/>
      <c r="VEG35" s="497"/>
      <c r="VEH35" s="497"/>
      <c r="VEI35" s="497"/>
      <c r="VEJ35" s="497"/>
      <c r="VEK35" s="497"/>
      <c r="VEL35" s="497"/>
      <c r="VEM35" s="497"/>
      <c r="VEN35" s="497"/>
      <c r="VEO35" s="497"/>
      <c r="VEP35" s="497"/>
      <c r="VEQ35" s="497"/>
      <c r="VER35" s="497"/>
      <c r="VES35" s="497"/>
      <c r="VET35" s="497"/>
      <c r="VEU35" s="497"/>
      <c r="VEV35" s="497"/>
      <c r="VEW35" s="497"/>
      <c r="VEX35" s="497"/>
      <c r="VEY35" s="497"/>
      <c r="VEZ35" s="497"/>
      <c r="VFA35" s="497"/>
      <c r="VFB35" s="497"/>
      <c r="VFC35" s="497"/>
      <c r="VFD35" s="497"/>
      <c r="VFE35" s="497"/>
      <c r="VFF35" s="497"/>
      <c r="VFG35" s="497"/>
      <c r="VFH35" s="497"/>
      <c r="VFI35" s="497"/>
      <c r="VFJ35" s="497"/>
      <c r="VFK35" s="497"/>
      <c r="VFL35" s="497"/>
      <c r="VFM35" s="497"/>
      <c r="VFN35" s="497"/>
      <c r="VFO35" s="497"/>
      <c r="VFP35" s="497"/>
      <c r="VFQ35" s="497"/>
      <c r="VFR35" s="497"/>
      <c r="VFS35" s="497"/>
      <c r="VFT35" s="497"/>
      <c r="VFU35" s="497"/>
      <c r="VFV35" s="497"/>
      <c r="VFW35" s="497"/>
      <c r="VFX35" s="497"/>
      <c r="VFY35" s="497"/>
      <c r="VFZ35" s="497"/>
      <c r="VGA35" s="497"/>
      <c r="VGB35" s="497"/>
      <c r="VGC35" s="497"/>
      <c r="VGD35" s="497"/>
      <c r="VGE35" s="497"/>
      <c r="VGF35" s="497"/>
      <c r="VGG35" s="497"/>
      <c r="VGH35" s="497"/>
      <c r="VGI35" s="497"/>
      <c r="VGJ35" s="497"/>
      <c r="VGK35" s="497"/>
      <c r="VGL35" s="497"/>
      <c r="VGM35" s="497"/>
      <c r="VGN35" s="497"/>
      <c r="VGO35" s="497"/>
      <c r="VGP35" s="497"/>
      <c r="VGQ35" s="497"/>
      <c r="VGR35" s="497"/>
      <c r="VGS35" s="497"/>
      <c r="VGT35" s="497"/>
      <c r="VGU35" s="497"/>
      <c r="VGV35" s="497"/>
      <c r="VGW35" s="497"/>
      <c r="VGX35" s="497"/>
      <c r="VGY35" s="497"/>
      <c r="VGZ35" s="497"/>
      <c r="VHA35" s="497"/>
      <c r="VHB35" s="497"/>
      <c r="VHC35" s="497"/>
      <c r="VHD35" s="497"/>
      <c r="VHE35" s="497"/>
      <c r="VHF35" s="497"/>
      <c r="VHG35" s="497"/>
      <c r="VHH35" s="497"/>
      <c r="VHI35" s="497"/>
      <c r="VHJ35" s="497"/>
      <c r="VHK35" s="497"/>
      <c r="VHL35" s="497"/>
      <c r="VHM35" s="497"/>
      <c r="VHN35" s="497"/>
      <c r="VHO35" s="497"/>
      <c r="VHP35" s="497"/>
      <c r="VHQ35" s="497"/>
      <c r="VHR35" s="497"/>
      <c r="VHS35" s="497"/>
      <c r="VHT35" s="497"/>
      <c r="VHU35" s="497"/>
      <c r="VHV35" s="497"/>
      <c r="VHW35" s="497"/>
      <c r="VHX35" s="497"/>
      <c r="VHY35" s="497"/>
      <c r="VHZ35" s="497"/>
      <c r="VIA35" s="497"/>
      <c r="VIB35" s="497"/>
      <c r="VIC35" s="497"/>
      <c r="VID35" s="497"/>
      <c r="VIE35" s="497"/>
      <c r="VIF35" s="497"/>
      <c r="VIG35" s="497"/>
      <c r="VIH35" s="497"/>
      <c r="VII35" s="497"/>
      <c r="VIJ35" s="497"/>
      <c r="VIK35" s="497"/>
      <c r="VIL35" s="497"/>
      <c r="VIM35" s="497"/>
      <c r="VIN35" s="497"/>
      <c r="VIO35" s="497"/>
      <c r="VIP35" s="497"/>
      <c r="VIQ35" s="497"/>
      <c r="VIR35" s="497"/>
      <c r="VIS35" s="497"/>
      <c r="VIT35" s="497"/>
      <c r="VIU35" s="497"/>
      <c r="VIV35" s="497"/>
      <c r="VIW35" s="497"/>
      <c r="VIX35" s="497"/>
      <c r="VIY35" s="497"/>
      <c r="VIZ35" s="497"/>
      <c r="VJA35" s="497"/>
      <c r="VJB35" s="497"/>
      <c r="VJC35" s="497"/>
      <c r="VJD35" s="497"/>
      <c r="VJE35" s="497"/>
      <c r="VJF35" s="497"/>
      <c r="VJG35" s="497"/>
      <c r="VJH35" s="497"/>
      <c r="VJI35" s="497"/>
      <c r="VJJ35" s="497"/>
      <c r="VJK35" s="497"/>
      <c r="VJL35" s="497"/>
      <c r="VJM35" s="497"/>
      <c r="VJN35" s="497"/>
      <c r="VJO35" s="497"/>
      <c r="VJP35" s="497"/>
      <c r="VJQ35" s="497"/>
      <c r="VJR35" s="497"/>
      <c r="VJS35" s="497"/>
      <c r="VJT35" s="497"/>
      <c r="VJU35" s="497"/>
      <c r="VJV35" s="497"/>
      <c r="VJW35" s="497"/>
      <c r="VJX35" s="497"/>
      <c r="VJY35" s="497"/>
      <c r="VJZ35" s="497"/>
      <c r="VKA35" s="497"/>
      <c r="VKB35" s="497"/>
      <c r="VKC35" s="497"/>
      <c r="VKD35" s="497"/>
      <c r="VKE35" s="497"/>
      <c r="VKF35" s="497"/>
      <c r="VKG35" s="497"/>
      <c r="VKH35" s="497"/>
      <c r="VKI35" s="497"/>
      <c r="VKJ35" s="497"/>
      <c r="VKK35" s="497"/>
      <c r="VKL35" s="497"/>
      <c r="VKM35" s="497"/>
      <c r="VKN35" s="497"/>
      <c r="VKO35" s="497"/>
      <c r="VKP35" s="497"/>
      <c r="VKQ35" s="497"/>
      <c r="VKR35" s="497"/>
      <c r="VKS35" s="497"/>
      <c r="VKT35" s="497"/>
      <c r="VKU35" s="497"/>
      <c r="VKV35" s="497"/>
      <c r="VKW35" s="497"/>
      <c r="VKX35" s="497"/>
      <c r="VKY35" s="497"/>
      <c r="VKZ35" s="497"/>
      <c r="VLA35" s="497"/>
      <c r="VLB35" s="497"/>
      <c r="VLC35" s="497"/>
      <c r="VLD35" s="497"/>
      <c r="VLE35" s="497"/>
      <c r="VLF35" s="497"/>
      <c r="VLG35" s="497"/>
      <c r="VLH35" s="497"/>
      <c r="VLI35" s="497"/>
      <c r="VLJ35" s="497"/>
      <c r="VLK35" s="497"/>
      <c r="VLL35" s="497"/>
      <c r="VLM35" s="497"/>
      <c r="VLN35" s="497"/>
      <c r="VLO35" s="497"/>
      <c r="VLP35" s="497"/>
      <c r="VLQ35" s="497"/>
      <c r="VLR35" s="497"/>
      <c r="VLS35" s="497"/>
      <c r="VLT35" s="497"/>
      <c r="VLU35" s="497"/>
      <c r="VLV35" s="497"/>
      <c r="VLW35" s="497"/>
      <c r="VLX35" s="497"/>
      <c r="VLY35" s="497"/>
      <c r="VLZ35" s="497"/>
      <c r="VMA35" s="497"/>
      <c r="VMB35" s="497"/>
      <c r="VMC35" s="497"/>
      <c r="VMD35" s="497"/>
      <c r="VME35" s="497"/>
      <c r="VMF35" s="497"/>
      <c r="VMG35" s="497"/>
      <c r="VMH35" s="497"/>
      <c r="VMI35" s="497"/>
      <c r="VMJ35" s="497"/>
      <c r="VMK35" s="497"/>
      <c r="VML35" s="497"/>
      <c r="VMM35" s="497"/>
      <c r="VMN35" s="497"/>
      <c r="VMO35" s="497"/>
      <c r="VMP35" s="497"/>
      <c r="VMQ35" s="497"/>
      <c r="VMR35" s="497"/>
      <c r="VMS35" s="497"/>
      <c r="VMT35" s="497"/>
      <c r="VMU35" s="497"/>
      <c r="VMV35" s="497"/>
      <c r="VMW35" s="497"/>
      <c r="VMX35" s="497"/>
      <c r="VMY35" s="497"/>
      <c r="VMZ35" s="497"/>
      <c r="VNA35" s="497"/>
      <c r="VNB35" s="497"/>
      <c r="VNC35" s="497"/>
      <c r="VND35" s="497"/>
      <c r="VNE35" s="497"/>
      <c r="VNF35" s="497"/>
      <c r="VNG35" s="497"/>
      <c r="VNH35" s="497"/>
      <c r="VNI35" s="497"/>
      <c r="VNJ35" s="497"/>
      <c r="VNK35" s="497"/>
      <c r="VNL35" s="497"/>
      <c r="VNM35" s="497"/>
      <c r="VNN35" s="497"/>
      <c r="VNO35" s="497"/>
      <c r="VNP35" s="497"/>
      <c r="VNQ35" s="497"/>
      <c r="VNR35" s="497"/>
      <c r="VNS35" s="497"/>
      <c r="VNT35" s="497"/>
      <c r="VNU35" s="497"/>
      <c r="VNV35" s="497"/>
      <c r="VNW35" s="497"/>
      <c r="VNX35" s="497"/>
      <c r="VNY35" s="497"/>
      <c r="VNZ35" s="497"/>
      <c r="VOA35" s="497"/>
      <c r="VOB35" s="497"/>
      <c r="VOC35" s="497"/>
      <c r="VOD35" s="497"/>
      <c r="VOE35" s="497"/>
      <c r="VOF35" s="497"/>
      <c r="VOG35" s="497"/>
      <c r="VOH35" s="497"/>
      <c r="VOI35" s="497"/>
      <c r="VOJ35" s="497"/>
      <c r="VOK35" s="497"/>
      <c r="VOL35" s="497"/>
      <c r="VOM35" s="497"/>
      <c r="VON35" s="497"/>
      <c r="VOO35" s="497"/>
      <c r="VOP35" s="497"/>
      <c r="VOQ35" s="497"/>
      <c r="VOR35" s="497"/>
      <c r="VOS35" s="497"/>
      <c r="VOT35" s="497"/>
      <c r="VOU35" s="497"/>
      <c r="VOV35" s="497"/>
      <c r="VOW35" s="497"/>
      <c r="VOX35" s="497"/>
      <c r="VOY35" s="497"/>
      <c r="VOZ35" s="497"/>
      <c r="VPA35" s="497"/>
      <c r="VPB35" s="497"/>
      <c r="VPC35" s="497"/>
      <c r="VPD35" s="497"/>
      <c r="VPE35" s="497"/>
      <c r="VPF35" s="497"/>
      <c r="VPG35" s="497"/>
      <c r="VPH35" s="497"/>
      <c r="VPI35" s="497"/>
      <c r="VPJ35" s="497"/>
      <c r="VPK35" s="497"/>
      <c r="VPL35" s="497"/>
      <c r="VPM35" s="497"/>
      <c r="VPN35" s="497"/>
      <c r="VPO35" s="497"/>
      <c r="VPP35" s="497"/>
      <c r="VPQ35" s="497"/>
      <c r="VPR35" s="497"/>
      <c r="VPS35" s="497"/>
      <c r="VPT35" s="497"/>
      <c r="VPU35" s="497"/>
      <c r="VPV35" s="497"/>
      <c r="VPW35" s="497"/>
      <c r="VPX35" s="497"/>
      <c r="VPY35" s="497"/>
      <c r="VPZ35" s="497"/>
      <c r="VQA35" s="497"/>
      <c r="VQB35" s="497"/>
      <c r="VQC35" s="497"/>
      <c r="VQD35" s="497"/>
      <c r="VQE35" s="497"/>
      <c r="VQF35" s="497"/>
      <c r="VQG35" s="497"/>
      <c r="VQH35" s="497"/>
      <c r="VQI35" s="497"/>
      <c r="VQJ35" s="497"/>
      <c r="VQK35" s="497"/>
      <c r="VQL35" s="497"/>
      <c r="VQM35" s="497"/>
      <c r="VQN35" s="497"/>
      <c r="VQO35" s="497"/>
      <c r="VQP35" s="497"/>
      <c r="VQQ35" s="497"/>
      <c r="VQR35" s="497"/>
      <c r="VQS35" s="497"/>
      <c r="VQT35" s="497"/>
      <c r="VQU35" s="497"/>
      <c r="VQV35" s="497"/>
      <c r="VQW35" s="497"/>
      <c r="VQX35" s="497"/>
      <c r="VQY35" s="497"/>
      <c r="VQZ35" s="497"/>
      <c r="VRA35" s="497"/>
      <c r="VRB35" s="497"/>
      <c r="VRC35" s="497"/>
      <c r="VRD35" s="497"/>
      <c r="VRE35" s="497"/>
      <c r="VRF35" s="497"/>
      <c r="VRG35" s="497"/>
      <c r="VRH35" s="497"/>
      <c r="VRI35" s="497"/>
      <c r="VRJ35" s="497"/>
      <c r="VRK35" s="497"/>
      <c r="VRL35" s="497"/>
      <c r="VRM35" s="497"/>
      <c r="VRN35" s="497"/>
      <c r="VRO35" s="497"/>
      <c r="VRP35" s="497"/>
      <c r="VRQ35" s="497"/>
      <c r="VRR35" s="497"/>
      <c r="VRS35" s="497"/>
      <c r="VRT35" s="497"/>
      <c r="VRU35" s="497"/>
      <c r="VRV35" s="497"/>
      <c r="VRW35" s="497"/>
      <c r="VRX35" s="497"/>
      <c r="VRY35" s="497"/>
      <c r="VRZ35" s="497"/>
      <c r="VSA35" s="497"/>
      <c r="VSB35" s="497"/>
      <c r="VSC35" s="497"/>
      <c r="VSD35" s="497"/>
      <c r="VSE35" s="497"/>
      <c r="VSF35" s="497"/>
      <c r="VSG35" s="497"/>
      <c r="VSH35" s="497"/>
      <c r="VSI35" s="497"/>
      <c r="VSJ35" s="497"/>
      <c r="VSK35" s="497"/>
      <c r="VSL35" s="497"/>
      <c r="VSM35" s="497"/>
      <c r="VSN35" s="497"/>
      <c r="VSO35" s="497"/>
      <c r="VSP35" s="497"/>
      <c r="VSQ35" s="497"/>
      <c r="VSR35" s="497"/>
      <c r="VSS35" s="497"/>
      <c r="VST35" s="497"/>
      <c r="VSU35" s="497"/>
      <c r="VSV35" s="497"/>
      <c r="VSW35" s="497"/>
      <c r="VSX35" s="497"/>
      <c r="VSY35" s="497"/>
      <c r="VSZ35" s="497"/>
      <c r="VTA35" s="497"/>
      <c r="VTB35" s="497"/>
      <c r="VTC35" s="497"/>
      <c r="VTD35" s="497"/>
      <c r="VTE35" s="497"/>
      <c r="VTF35" s="497"/>
      <c r="VTG35" s="497"/>
      <c r="VTH35" s="497"/>
      <c r="VTI35" s="497"/>
      <c r="VTJ35" s="497"/>
      <c r="VTK35" s="497"/>
      <c r="VTL35" s="497"/>
      <c r="VTM35" s="497"/>
      <c r="VTN35" s="497"/>
      <c r="VTO35" s="497"/>
      <c r="VTP35" s="497"/>
      <c r="VTQ35" s="497"/>
      <c r="VTR35" s="497"/>
      <c r="VTS35" s="497"/>
      <c r="VTT35" s="497"/>
      <c r="VTU35" s="497"/>
      <c r="VTV35" s="497"/>
      <c r="VTW35" s="497"/>
      <c r="VTX35" s="497"/>
      <c r="VTY35" s="497"/>
      <c r="VTZ35" s="497"/>
      <c r="VUA35" s="497"/>
      <c r="VUB35" s="497"/>
      <c r="VUC35" s="497"/>
      <c r="VUD35" s="497"/>
      <c r="VUE35" s="497"/>
      <c r="VUF35" s="497"/>
      <c r="VUG35" s="497"/>
      <c r="VUH35" s="497"/>
      <c r="VUI35" s="497"/>
      <c r="VUJ35" s="497"/>
      <c r="VUK35" s="497"/>
      <c r="VUL35" s="497"/>
      <c r="VUM35" s="497"/>
      <c r="VUN35" s="497"/>
      <c r="VUO35" s="497"/>
      <c r="VUP35" s="497"/>
      <c r="VUQ35" s="497"/>
      <c r="VUR35" s="497"/>
      <c r="VUS35" s="497"/>
      <c r="VUT35" s="497"/>
      <c r="VUU35" s="497"/>
      <c r="VUV35" s="497"/>
      <c r="VUW35" s="497"/>
      <c r="VUX35" s="497"/>
      <c r="VUY35" s="497"/>
      <c r="VUZ35" s="497"/>
      <c r="VVA35" s="497"/>
      <c r="VVB35" s="497"/>
      <c r="VVC35" s="497"/>
      <c r="VVD35" s="497"/>
      <c r="VVE35" s="497"/>
      <c r="VVF35" s="497"/>
      <c r="VVG35" s="497"/>
      <c r="VVH35" s="497"/>
      <c r="VVI35" s="497"/>
      <c r="VVJ35" s="497"/>
      <c r="VVK35" s="497"/>
      <c r="VVL35" s="497"/>
      <c r="VVM35" s="497"/>
      <c r="VVN35" s="497"/>
      <c r="VVO35" s="497"/>
      <c r="VVP35" s="497"/>
      <c r="VVQ35" s="497"/>
      <c r="VVR35" s="497"/>
      <c r="VVS35" s="497"/>
      <c r="VVT35" s="497"/>
      <c r="VVU35" s="497"/>
      <c r="VVV35" s="497"/>
      <c r="VVW35" s="497"/>
      <c r="VVX35" s="497"/>
      <c r="VVY35" s="497"/>
      <c r="VVZ35" s="497"/>
      <c r="VWA35" s="497"/>
      <c r="VWB35" s="497"/>
      <c r="VWC35" s="497"/>
      <c r="VWD35" s="497"/>
      <c r="VWE35" s="497"/>
      <c r="VWF35" s="497"/>
      <c r="VWG35" s="497"/>
      <c r="VWH35" s="497"/>
      <c r="VWI35" s="497"/>
      <c r="VWJ35" s="497"/>
      <c r="VWK35" s="497"/>
      <c r="VWL35" s="497"/>
      <c r="VWM35" s="497"/>
      <c r="VWN35" s="497"/>
      <c r="VWO35" s="497"/>
      <c r="VWP35" s="497"/>
      <c r="VWQ35" s="497"/>
      <c r="VWR35" s="497"/>
      <c r="VWS35" s="497"/>
      <c r="VWT35" s="497"/>
      <c r="VWU35" s="497"/>
      <c r="VWV35" s="497"/>
      <c r="VWW35" s="497"/>
      <c r="VWX35" s="497"/>
      <c r="VWY35" s="497"/>
      <c r="VWZ35" s="497"/>
      <c r="VXA35" s="497"/>
      <c r="VXB35" s="497"/>
      <c r="VXC35" s="497"/>
      <c r="VXD35" s="497"/>
      <c r="VXE35" s="497"/>
      <c r="VXF35" s="497"/>
      <c r="VXG35" s="497"/>
      <c r="VXH35" s="497"/>
      <c r="VXI35" s="497"/>
      <c r="VXJ35" s="497"/>
      <c r="VXK35" s="497"/>
      <c r="VXL35" s="497"/>
      <c r="VXM35" s="497"/>
      <c r="VXN35" s="497"/>
      <c r="VXO35" s="497"/>
      <c r="VXP35" s="497"/>
      <c r="VXQ35" s="497"/>
      <c r="VXR35" s="497"/>
      <c r="VXS35" s="497"/>
      <c r="VXT35" s="497"/>
      <c r="VXU35" s="497"/>
      <c r="VXV35" s="497"/>
      <c r="VXW35" s="497"/>
      <c r="VXX35" s="497"/>
      <c r="VXY35" s="497"/>
      <c r="VXZ35" s="497"/>
      <c r="VYA35" s="497"/>
      <c r="VYB35" s="497"/>
      <c r="VYC35" s="497"/>
      <c r="VYD35" s="497"/>
      <c r="VYE35" s="497"/>
      <c r="VYF35" s="497"/>
      <c r="VYG35" s="497"/>
      <c r="VYH35" s="497"/>
      <c r="VYI35" s="497"/>
      <c r="VYJ35" s="497"/>
      <c r="VYK35" s="497"/>
      <c r="VYL35" s="497"/>
      <c r="VYM35" s="497"/>
      <c r="VYN35" s="497"/>
      <c r="VYO35" s="497"/>
      <c r="VYP35" s="497"/>
      <c r="VYQ35" s="497"/>
      <c r="VYR35" s="497"/>
      <c r="VYS35" s="497"/>
      <c r="VYT35" s="497"/>
      <c r="VYU35" s="497"/>
      <c r="VYV35" s="497"/>
      <c r="VYW35" s="497"/>
      <c r="VYX35" s="497"/>
      <c r="VYY35" s="497"/>
      <c r="VYZ35" s="497"/>
      <c r="VZA35" s="497"/>
      <c r="VZB35" s="497"/>
      <c r="VZC35" s="497"/>
      <c r="VZD35" s="497"/>
      <c r="VZE35" s="497"/>
      <c r="VZF35" s="497"/>
      <c r="VZG35" s="497"/>
      <c r="VZH35" s="497"/>
      <c r="VZI35" s="497"/>
      <c r="VZJ35" s="497"/>
      <c r="VZK35" s="497"/>
      <c r="VZL35" s="497"/>
      <c r="VZM35" s="497"/>
      <c r="VZN35" s="497"/>
      <c r="VZO35" s="497"/>
      <c r="VZP35" s="497"/>
      <c r="VZQ35" s="497"/>
      <c r="VZR35" s="497"/>
      <c r="VZS35" s="497"/>
      <c r="VZT35" s="497"/>
      <c r="VZU35" s="497"/>
      <c r="VZV35" s="497"/>
      <c r="VZW35" s="497"/>
      <c r="VZX35" s="497"/>
      <c r="VZY35" s="497"/>
      <c r="VZZ35" s="497"/>
      <c r="WAA35" s="497"/>
      <c r="WAB35" s="497"/>
      <c r="WAC35" s="497"/>
      <c r="WAD35" s="497"/>
      <c r="WAE35" s="497"/>
      <c r="WAF35" s="497"/>
      <c r="WAG35" s="497"/>
      <c r="WAH35" s="497"/>
      <c r="WAI35" s="497"/>
      <c r="WAJ35" s="497"/>
      <c r="WAK35" s="497"/>
      <c r="WAL35" s="497"/>
      <c r="WAM35" s="497"/>
      <c r="WAN35" s="497"/>
      <c r="WAO35" s="497"/>
      <c r="WAP35" s="497"/>
      <c r="WAQ35" s="497"/>
      <c r="WAR35" s="497"/>
      <c r="WAS35" s="497"/>
      <c r="WAT35" s="497"/>
      <c r="WAU35" s="497"/>
      <c r="WAV35" s="497"/>
      <c r="WAW35" s="497"/>
      <c r="WAX35" s="497"/>
      <c r="WAY35" s="497"/>
      <c r="WAZ35" s="497"/>
      <c r="WBA35" s="497"/>
      <c r="WBB35" s="497"/>
      <c r="WBC35" s="497"/>
      <c r="WBD35" s="497"/>
      <c r="WBE35" s="497"/>
      <c r="WBF35" s="497"/>
      <c r="WBG35" s="497"/>
      <c r="WBH35" s="497"/>
      <c r="WBI35" s="497"/>
      <c r="WBJ35" s="497"/>
      <c r="WBK35" s="497"/>
      <c r="WBL35" s="497"/>
      <c r="WBM35" s="497"/>
      <c r="WBN35" s="497"/>
      <c r="WBO35" s="497"/>
      <c r="WBP35" s="497"/>
      <c r="WBQ35" s="497"/>
      <c r="WBR35" s="497"/>
      <c r="WBS35" s="497"/>
      <c r="WBT35" s="497"/>
      <c r="WBU35" s="497"/>
      <c r="WBV35" s="497"/>
      <c r="WBW35" s="497"/>
      <c r="WBX35" s="497"/>
      <c r="WBY35" s="497"/>
      <c r="WBZ35" s="497"/>
      <c r="WCA35" s="497"/>
      <c r="WCB35" s="497"/>
      <c r="WCC35" s="497"/>
      <c r="WCD35" s="497"/>
      <c r="WCE35" s="497"/>
      <c r="WCF35" s="497"/>
      <c r="WCG35" s="497"/>
      <c r="WCH35" s="497"/>
      <c r="WCI35" s="497"/>
      <c r="WCJ35" s="497"/>
      <c r="WCK35" s="497"/>
      <c r="WCL35" s="497"/>
      <c r="WCM35" s="497"/>
      <c r="WCN35" s="497"/>
      <c r="WCO35" s="497"/>
      <c r="WCP35" s="497"/>
      <c r="WCQ35" s="497"/>
      <c r="WCR35" s="497"/>
      <c r="WCS35" s="497"/>
      <c r="WCT35" s="497"/>
      <c r="WCU35" s="497"/>
      <c r="WCV35" s="497"/>
      <c r="WCW35" s="497"/>
      <c r="WCX35" s="497"/>
      <c r="WCY35" s="497"/>
      <c r="WCZ35" s="497"/>
      <c r="WDA35" s="497"/>
      <c r="WDB35" s="497"/>
      <c r="WDC35" s="497"/>
      <c r="WDD35" s="497"/>
      <c r="WDE35" s="497"/>
      <c r="WDF35" s="497"/>
      <c r="WDG35" s="497"/>
      <c r="WDH35" s="497"/>
      <c r="WDI35" s="497"/>
      <c r="WDJ35" s="497"/>
      <c r="WDK35" s="497"/>
      <c r="WDL35" s="497"/>
      <c r="WDM35" s="497"/>
      <c r="WDN35" s="497"/>
      <c r="WDO35" s="497"/>
      <c r="WDP35" s="497"/>
      <c r="WDQ35" s="497"/>
      <c r="WDR35" s="497"/>
      <c r="WDS35" s="497"/>
      <c r="WDT35" s="497"/>
      <c r="WDU35" s="497"/>
      <c r="WDV35" s="497"/>
      <c r="WDW35" s="497"/>
      <c r="WDX35" s="497"/>
      <c r="WDY35" s="497"/>
      <c r="WDZ35" s="497"/>
      <c r="WEA35" s="497"/>
      <c r="WEB35" s="497"/>
      <c r="WEC35" s="497"/>
      <c r="WED35" s="497"/>
      <c r="WEE35" s="497"/>
      <c r="WEF35" s="497"/>
      <c r="WEG35" s="497"/>
      <c r="WEH35" s="497"/>
      <c r="WEI35" s="497"/>
      <c r="WEJ35" s="497"/>
      <c r="WEK35" s="497"/>
      <c r="WEL35" s="497"/>
      <c r="WEM35" s="497"/>
      <c r="WEN35" s="497"/>
      <c r="WEO35" s="497"/>
      <c r="WEP35" s="497"/>
      <c r="WEQ35" s="497"/>
      <c r="WER35" s="497"/>
      <c r="WES35" s="497"/>
      <c r="WET35" s="497"/>
      <c r="WEU35" s="497"/>
      <c r="WEV35" s="497"/>
      <c r="WEW35" s="497"/>
      <c r="WEX35" s="497"/>
      <c r="WEY35" s="497"/>
      <c r="WEZ35" s="497"/>
      <c r="WFA35" s="497"/>
      <c r="WFB35" s="497"/>
      <c r="WFC35" s="497"/>
      <c r="WFD35" s="497"/>
      <c r="WFE35" s="497"/>
      <c r="WFF35" s="497"/>
      <c r="WFG35" s="497"/>
      <c r="WFH35" s="497"/>
      <c r="WFI35" s="497"/>
      <c r="WFJ35" s="497"/>
      <c r="WFK35" s="497"/>
      <c r="WFL35" s="497"/>
      <c r="WFM35" s="497"/>
      <c r="WFN35" s="497"/>
      <c r="WFO35" s="497"/>
      <c r="WFP35" s="497"/>
      <c r="WFQ35" s="497"/>
      <c r="WFR35" s="497"/>
      <c r="WFS35" s="497"/>
      <c r="WFT35" s="497"/>
      <c r="WFU35" s="497"/>
      <c r="WFV35" s="497"/>
      <c r="WFW35" s="497"/>
      <c r="WFX35" s="497"/>
      <c r="WFY35" s="497"/>
      <c r="WFZ35" s="497"/>
      <c r="WGA35" s="497"/>
      <c r="WGB35" s="497"/>
      <c r="WGC35" s="497"/>
      <c r="WGD35" s="497"/>
      <c r="WGE35" s="497"/>
      <c r="WGF35" s="497"/>
      <c r="WGG35" s="497"/>
      <c r="WGH35" s="497"/>
      <c r="WGI35" s="497"/>
      <c r="WGJ35" s="497"/>
      <c r="WGK35" s="497"/>
      <c r="WGL35" s="497"/>
      <c r="WGM35" s="497"/>
      <c r="WGN35" s="497"/>
      <c r="WGO35" s="497"/>
      <c r="WGP35" s="497"/>
      <c r="WGQ35" s="497"/>
      <c r="WGR35" s="497"/>
      <c r="WGS35" s="497"/>
      <c r="WGT35" s="497"/>
      <c r="WGU35" s="497"/>
      <c r="WGV35" s="497"/>
      <c r="WGW35" s="497"/>
      <c r="WGX35" s="497"/>
      <c r="WGY35" s="497"/>
      <c r="WGZ35" s="497"/>
      <c r="WHA35" s="497"/>
      <c r="WHB35" s="497"/>
      <c r="WHC35" s="497"/>
      <c r="WHD35" s="497"/>
      <c r="WHE35" s="497"/>
      <c r="WHF35" s="497"/>
      <c r="WHG35" s="497"/>
      <c r="WHH35" s="497"/>
      <c r="WHI35" s="497"/>
      <c r="WHJ35" s="497"/>
      <c r="WHK35" s="497"/>
      <c r="WHL35" s="497"/>
      <c r="WHM35" s="497"/>
      <c r="WHN35" s="497"/>
      <c r="WHO35" s="497"/>
      <c r="WHP35" s="497"/>
      <c r="WHQ35" s="497"/>
      <c r="WHR35" s="497"/>
      <c r="WHS35" s="497"/>
      <c r="WHT35" s="497"/>
      <c r="WHU35" s="497"/>
      <c r="WHV35" s="497"/>
      <c r="WHW35" s="497"/>
      <c r="WHX35" s="497"/>
      <c r="WHY35" s="497"/>
      <c r="WHZ35" s="497"/>
      <c r="WIA35" s="497"/>
      <c r="WIB35" s="497"/>
      <c r="WIC35" s="497"/>
      <c r="WID35" s="497"/>
      <c r="WIE35" s="497"/>
      <c r="WIF35" s="497"/>
      <c r="WIG35" s="497"/>
      <c r="WIH35" s="497"/>
      <c r="WII35" s="497"/>
      <c r="WIJ35" s="497"/>
      <c r="WIK35" s="497"/>
      <c r="WIL35" s="497"/>
      <c r="WIM35" s="497"/>
      <c r="WIN35" s="497"/>
      <c r="WIO35" s="497"/>
      <c r="WIP35" s="497"/>
      <c r="WIQ35" s="497"/>
      <c r="WIR35" s="497"/>
      <c r="WIS35" s="497"/>
      <c r="WIT35" s="497"/>
      <c r="WIU35" s="497"/>
      <c r="WIV35" s="497"/>
      <c r="WIW35" s="497"/>
      <c r="WIX35" s="497"/>
      <c r="WIY35" s="497"/>
      <c r="WIZ35" s="497"/>
      <c r="WJA35" s="497"/>
      <c r="WJB35" s="497"/>
      <c r="WJC35" s="497"/>
      <c r="WJD35" s="497"/>
      <c r="WJE35" s="497"/>
      <c r="WJF35" s="497"/>
      <c r="WJG35" s="497"/>
      <c r="WJH35" s="497"/>
      <c r="WJI35" s="497"/>
      <c r="WJJ35" s="497"/>
      <c r="WJK35" s="497"/>
      <c r="WJL35" s="497"/>
      <c r="WJM35" s="497"/>
      <c r="WJN35" s="497"/>
      <c r="WJO35" s="497"/>
      <c r="WJP35" s="497"/>
      <c r="WJQ35" s="497"/>
      <c r="WJR35" s="497"/>
      <c r="WJS35" s="497"/>
      <c r="WJT35" s="497"/>
      <c r="WJU35" s="497"/>
      <c r="WJV35" s="497"/>
      <c r="WJW35" s="497"/>
      <c r="WJX35" s="497"/>
      <c r="WJY35" s="497"/>
      <c r="WJZ35" s="497"/>
      <c r="WKA35" s="497"/>
      <c r="WKB35" s="497"/>
      <c r="WKC35" s="497"/>
      <c r="WKD35" s="497"/>
      <c r="WKE35" s="497"/>
      <c r="WKF35" s="497"/>
      <c r="WKG35" s="497"/>
      <c r="WKH35" s="497"/>
      <c r="WKI35" s="497"/>
      <c r="WKJ35" s="497"/>
      <c r="WKK35" s="497"/>
      <c r="WKL35" s="497"/>
      <c r="WKM35" s="497"/>
      <c r="WKN35" s="497"/>
      <c r="WKO35" s="497"/>
      <c r="WKP35" s="497"/>
      <c r="WKQ35" s="497"/>
      <c r="WKR35" s="497"/>
      <c r="WKS35" s="497"/>
      <c r="WKT35" s="497"/>
      <c r="WKU35" s="497"/>
      <c r="WKV35" s="497"/>
      <c r="WKW35" s="497"/>
      <c r="WKX35" s="497"/>
      <c r="WKY35" s="497"/>
      <c r="WKZ35" s="497"/>
      <c r="WLA35" s="497"/>
      <c r="WLB35" s="497"/>
      <c r="WLC35" s="497"/>
      <c r="WLD35" s="497"/>
      <c r="WLE35" s="497"/>
      <c r="WLF35" s="497"/>
      <c r="WLG35" s="497"/>
      <c r="WLH35" s="497"/>
      <c r="WLI35" s="497"/>
      <c r="WLJ35" s="497"/>
      <c r="WLK35" s="497"/>
      <c r="WLL35" s="497"/>
      <c r="WLM35" s="497"/>
      <c r="WLN35" s="497"/>
      <c r="WLO35" s="497"/>
      <c r="WLP35" s="497"/>
      <c r="WLQ35" s="497"/>
      <c r="WLR35" s="497"/>
      <c r="WLS35" s="497"/>
      <c r="WLT35" s="497"/>
      <c r="WLU35" s="497"/>
      <c r="WLV35" s="497"/>
      <c r="WLW35" s="497"/>
      <c r="WLX35" s="497"/>
      <c r="WLY35" s="497"/>
      <c r="WLZ35" s="497"/>
      <c r="WMA35" s="497"/>
      <c r="WMB35" s="497"/>
      <c r="WMC35" s="497"/>
      <c r="WMD35" s="497"/>
      <c r="WME35" s="497"/>
      <c r="WMF35" s="497"/>
      <c r="WMG35" s="497"/>
      <c r="WMH35" s="497"/>
      <c r="WMI35" s="497"/>
      <c r="WMJ35" s="497"/>
      <c r="WMK35" s="497"/>
      <c r="WML35" s="497"/>
      <c r="WMM35" s="497"/>
      <c r="WMN35" s="497"/>
      <c r="WMO35" s="497"/>
      <c r="WMP35" s="497"/>
      <c r="WMQ35" s="497"/>
      <c r="WMR35" s="497"/>
      <c r="WMS35" s="497"/>
      <c r="WMT35" s="497"/>
      <c r="WMU35" s="497"/>
      <c r="WMV35" s="497"/>
      <c r="WMW35" s="497"/>
      <c r="WMX35" s="497"/>
      <c r="WMY35" s="497"/>
      <c r="WMZ35" s="497"/>
      <c r="WNA35" s="497"/>
      <c r="WNB35" s="497"/>
      <c r="WNC35" s="497"/>
      <c r="WND35" s="497"/>
      <c r="WNE35" s="497"/>
      <c r="WNF35" s="497"/>
      <c r="WNG35" s="497"/>
      <c r="WNH35" s="497"/>
      <c r="WNI35" s="497"/>
      <c r="WNJ35" s="497"/>
      <c r="WNK35" s="497"/>
      <c r="WNL35" s="497"/>
      <c r="WNM35" s="497"/>
      <c r="WNN35" s="497"/>
      <c r="WNO35" s="497"/>
      <c r="WNP35" s="497"/>
      <c r="WNQ35" s="497"/>
      <c r="WNR35" s="497"/>
      <c r="WNS35" s="497"/>
      <c r="WNT35" s="497"/>
      <c r="WNU35" s="497"/>
      <c r="WNV35" s="497"/>
      <c r="WNW35" s="497"/>
      <c r="WNX35" s="497"/>
      <c r="WNY35" s="497"/>
      <c r="WNZ35" s="497"/>
      <c r="WOA35" s="497"/>
      <c r="WOB35" s="497"/>
      <c r="WOC35" s="497"/>
      <c r="WOD35" s="497"/>
      <c r="WOE35" s="497"/>
      <c r="WOF35" s="497"/>
      <c r="WOG35" s="497"/>
      <c r="WOH35" s="497"/>
      <c r="WOI35" s="497"/>
      <c r="WOJ35" s="497"/>
      <c r="WOK35" s="497"/>
      <c r="WOL35" s="497"/>
      <c r="WOM35" s="497"/>
      <c r="WON35" s="497"/>
      <c r="WOO35" s="497"/>
      <c r="WOP35" s="497"/>
      <c r="WOQ35" s="497"/>
      <c r="WOR35" s="497"/>
      <c r="WOS35" s="497"/>
      <c r="WOT35" s="497"/>
      <c r="WOU35" s="497"/>
      <c r="WOV35" s="497"/>
      <c r="WOW35" s="497"/>
      <c r="WOX35" s="497"/>
      <c r="WOY35" s="497"/>
      <c r="WOZ35" s="497"/>
      <c r="WPA35" s="497"/>
      <c r="WPB35" s="497"/>
      <c r="WPC35" s="497"/>
      <c r="WPD35" s="497"/>
      <c r="WPE35" s="497"/>
      <c r="WPF35" s="497"/>
      <c r="WPG35" s="497"/>
      <c r="WPH35" s="497"/>
      <c r="WPI35" s="497"/>
      <c r="WPJ35" s="497"/>
      <c r="WPK35" s="497"/>
      <c r="WPL35" s="497"/>
      <c r="WPM35" s="497"/>
      <c r="WPN35" s="497"/>
      <c r="WPO35" s="497"/>
      <c r="WPP35" s="497"/>
      <c r="WPQ35" s="497"/>
      <c r="WPR35" s="497"/>
      <c r="WPS35" s="497"/>
      <c r="WPT35" s="497"/>
      <c r="WPU35" s="497"/>
      <c r="WPV35" s="497"/>
      <c r="WPW35" s="497"/>
      <c r="WPX35" s="497"/>
      <c r="WPY35" s="497"/>
      <c r="WPZ35" s="497"/>
      <c r="WQA35" s="497"/>
      <c r="WQB35" s="497"/>
      <c r="WQC35" s="497"/>
      <c r="WQD35" s="497"/>
      <c r="WQE35" s="497"/>
      <c r="WQF35" s="497"/>
      <c r="WQG35" s="497"/>
      <c r="WQH35" s="497"/>
      <c r="WQI35" s="497"/>
      <c r="WQJ35" s="497"/>
      <c r="WQK35" s="497"/>
      <c r="WQL35" s="497"/>
      <c r="WQM35" s="497"/>
      <c r="WQN35" s="497"/>
      <c r="WQO35" s="497"/>
      <c r="WQP35" s="497"/>
      <c r="WQQ35" s="497"/>
      <c r="WQR35" s="497"/>
      <c r="WQS35" s="497"/>
      <c r="WQT35" s="497"/>
      <c r="WQU35" s="497"/>
      <c r="WQV35" s="497"/>
      <c r="WQW35" s="497"/>
      <c r="WQX35" s="497"/>
      <c r="WQY35" s="497"/>
      <c r="WQZ35" s="497"/>
      <c r="WRA35" s="497"/>
      <c r="WRB35" s="497"/>
      <c r="WRC35" s="497"/>
      <c r="WRD35" s="497"/>
      <c r="WRE35" s="497"/>
      <c r="WRF35" s="497"/>
      <c r="WRG35" s="497"/>
      <c r="WRH35" s="497"/>
      <c r="WRI35" s="497"/>
      <c r="WRJ35" s="497"/>
      <c r="WRK35" s="497"/>
      <c r="WRL35" s="497"/>
      <c r="WRM35" s="497"/>
      <c r="WRN35" s="497"/>
      <c r="WRO35" s="497"/>
      <c r="WRP35" s="497"/>
      <c r="WRQ35" s="497"/>
      <c r="WRR35" s="497"/>
      <c r="WRS35" s="497"/>
      <c r="WRT35" s="497"/>
      <c r="WRU35" s="497"/>
      <c r="WRV35" s="497"/>
      <c r="WRW35" s="497"/>
      <c r="WRX35" s="497"/>
      <c r="WRY35" s="497"/>
      <c r="WRZ35" s="497"/>
      <c r="WSA35" s="497"/>
      <c r="WSB35" s="497"/>
      <c r="WSC35" s="497"/>
      <c r="WSD35" s="497"/>
      <c r="WSE35" s="497"/>
      <c r="WSF35" s="497"/>
      <c r="WSG35" s="497"/>
      <c r="WSH35" s="497"/>
      <c r="WSI35" s="497"/>
      <c r="WSJ35" s="497"/>
      <c r="WSK35" s="497"/>
      <c r="WSL35" s="497"/>
      <c r="WSM35" s="497"/>
      <c r="WSN35" s="497"/>
      <c r="WSO35" s="497"/>
      <c r="WSP35" s="497"/>
      <c r="WSQ35" s="497"/>
      <c r="WSR35" s="497"/>
      <c r="WSS35" s="497"/>
      <c r="WST35" s="497"/>
      <c r="WSU35" s="497"/>
      <c r="WSV35" s="497"/>
      <c r="WSW35" s="497"/>
      <c r="WSX35" s="497"/>
      <c r="WSY35" s="497"/>
      <c r="WSZ35" s="497"/>
      <c r="WTA35" s="497"/>
      <c r="WTB35" s="497"/>
      <c r="WTC35" s="497"/>
      <c r="WTD35" s="497"/>
      <c r="WTE35" s="497"/>
      <c r="WTF35" s="497"/>
      <c r="WTG35" s="497"/>
      <c r="WTH35" s="497"/>
      <c r="WTI35" s="497"/>
      <c r="WTJ35" s="497"/>
      <c r="WTK35" s="497"/>
      <c r="WTL35" s="497"/>
      <c r="WTM35" s="497"/>
      <c r="WTN35" s="497"/>
      <c r="WTO35" s="497"/>
      <c r="WTP35" s="497"/>
      <c r="WTQ35" s="497"/>
      <c r="WTR35" s="497"/>
      <c r="WTS35" s="497"/>
      <c r="WTT35" s="497"/>
      <c r="WTU35" s="497"/>
      <c r="WTV35" s="497"/>
      <c r="WTW35" s="497"/>
      <c r="WTX35" s="497"/>
      <c r="WTY35" s="497"/>
      <c r="WTZ35" s="497"/>
      <c r="WUA35" s="497"/>
      <c r="WUB35" s="497"/>
      <c r="WUC35" s="497"/>
      <c r="WUD35" s="497"/>
      <c r="WUE35" s="497"/>
      <c r="WUF35" s="497"/>
      <c r="WUG35" s="497"/>
      <c r="WUH35" s="497"/>
      <c r="WUI35" s="497"/>
      <c r="WUJ35" s="497"/>
      <c r="WUK35" s="497"/>
      <c r="WUL35" s="497"/>
      <c r="WUM35" s="497"/>
      <c r="WUN35" s="497"/>
      <c r="WUO35" s="497"/>
      <c r="WUP35" s="497"/>
      <c r="WUQ35" s="497"/>
      <c r="WUR35" s="497"/>
      <c r="WUS35" s="497"/>
      <c r="WUT35" s="497"/>
      <c r="WUU35" s="497"/>
      <c r="WUV35" s="497"/>
      <c r="WUW35" s="497"/>
      <c r="WUX35" s="497"/>
      <c r="WUY35" s="497"/>
      <c r="WUZ35" s="497"/>
      <c r="WVA35" s="497"/>
      <c r="WVB35" s="497"/>
      <c r="WVC35" s="497"/>
      <c r="WVD35" s="497"/>
      <c r="WVE35" s="497"/>
      <c r="WVF35" s="497"/>
      <c r="WVG35" s="497"/>
      <c r="WVH35" s="497"/>
      <c r="WVI35" s="497"/>
      <c r="WVJ35" s="497"/>
      <c r="WVK35" s="497"/>
      <c r="WVL35" s="497"/>
      <c r="WVM35" s="497"/>
      <c r="WVN35" s="497"/>
      <c r="WVO35" s="497"/>
      <c r="WVP35" s="497"/>
      <c r="WVQ35" s="497"/>
      <c r="WVR35" s="497"/>
      <c r="WVS35" s="497"/>
      <c r="WVT35" s="497"/>
      <c r="WVU35" s="497"/>
      <c r="WVV35" s="497"/>
      <c r="WVW35" s="497"/>
      <c r="WVX35" s="497"/>
      <c r="WVY35" s="497"/>
      <c r="WVZ35" s="497"/>
      <c r="WWA35" s="497"/>
      <c r="WWB35" s="497"/>
      <c r="WWC35" s="497"/>
      <c r="WWD35" s="497"/>
      <c r="WWE35" s="497"/>
      <c r="WWF35" s="497"/>
      <c r="WWG35" s="497"/>
      <c r="WWH35" s="497"/>
      <c r="WWI35" s="497"/>
      <c r="WWJ35" s="497"/>
      <c r="WWK35" s="497"/>
      <c r="WWL35" s="497"/>
      <c r="WWM35" s="497"/>
      <c r="WWN35" s="497"/>
      <c r="WWO35" s="497"/>
      <c r="WWP35" s="497"/>
      <c r="WWQ35" s="497"/>
      <c r="WWR35" s="497"/>
      <c r="WWS35" s="497"/>
      <c r="WWT35" s="497"/>
      <c r="WWU35" s="497"/>
      <c r="WWV35" s="497"/>
      <c r="WWW35" s="497"/>
      <c r="WWX35" s="497"/>
      <c r="WWY35" s="497"/>
      <c r="WWZ35" s="497"/>
      <c r="WXA35" s="497"/>
      <c r="WXB35" s="497"/>
      <c r="WXC35" s="497"/>
      <c r="WXD35" s="497"/>
      <c r="WXE35" s="497"/>
      <c r="WXF35" s="497"/>
      <c r="WXG35" s="497"/>
      <c r="WXH35" s="497"/>
      <c r="WXI35" s="497"/>
      <c r="WXJ35" s="497"/>
      <c r="WXK35" s="497"/>
      <c r="WXL35" s="497"/>
      <c r="WXM35" s="497"/>
      <c r="WXN35" s="497"/>
      <c r="WXO35" s="497"/>
      <c r="WXP35" s="497"/>
      <c r="WXQ35" s="497"/>
      <c r="WXR35" s="497"/>
      <c r="WXS35" s="497"/>
      <c r="WXT35" s="497"/>
      <c r="WXU35" s="497"/>
      <c r="WXV35" s="497"/>
      <c r="WXW35" s="497"/>
      <c r="WXX35" s="497"/>
      <c r="WXY35" s="497"/>
      <c r="WXZ35" s="497"/>
      <c r="WYA35" s="497"/>
      <c r="WYB35" s="497"/>
      <c r="WYC35" s="497"/>
      <c r="WYD35" s="497"/>
      <c r="WYE35" s="497"/>
      <c r="WYF35" s="497"/>
      <c r="WYG35" s="497"/>
      <c r="WYH35" s="497"/>
      <c r="WYI35" s="497"/>
      <c r="WYJ35" s="497"/>
      <c r="WYK35" s="497"/>
      <c r="WYL35" s="497"/>
      <c r="WYM35" s="497"/>
      <c r="WYN35" s="497"/>
      <c r="WYO35" s="497"/>
      <c r="WYP35" s="497"/>
      <c r="WYQ35" s="497"/>
      <c r="WYR35" s="497"/>
      <c r="WYS35" s="497"/>
      <c r="WYT35" s="497"/>
      <c r="WYU35" s="497"/>
      <c r="WYV35" s="497"/>
      <c r="WYW35" s="497"/>
      <c r="WYX35" s="497"/>
      <c r="WYY35" s="497"/>
      <c r="WYZ35" s="497"/>
      <c r="WZA35" s="497"/>
      <c r="WZB35" s="497"/>
      <c r="WZC35" s="497"/>
      <c r="WZD35" s="497"/>
      <c r="WZE35" s="497"/>
      <c r="WZF35" s="497"/>
      <c r="WZG35" s="497"/>
      <c r="WZH35" s="497"/>
      <c r="WZI35" s="497"/>
      <c r="WZJ35" s="497"/>
      <c r="WZK35" s="497"/>
      <c r="WZL35" s="497"/>
      <c r="WZM35" s="497"/>
      <c r="WZN35" s="497"/>
      <c r="WZO35" s="497"/>
      <c r="WZP35" s="497"/>
      <c r="WZQ35" s="497"/>
      <c r="WZR35" s="497"/>
      <c r="WZS35" s="497"/>
      <c r="WZT35" s="497"/>
      <c r="WZU35" s="497"/>
      <c r="WZV35" s="497"/>
      <c r="WZW35" s="497"/>
      <c r="WZX35" s="497"/>
      <c r="WZY35" s="497"/>
      <c r="WZZ35" s="497"/>
      <c r="XAA35" s="497"/>
      <c r="XAB35" s="497"/>
      <c r="XAC35" s="497"/>
      <c r="XAD35" s="497"/>
      <c r="XAE35" s="497"/>
      <c r="XAF35" s="497"/>
      <c r="XAG35" s="497"/>
      <c r="XAH35" s="497"/>
      <c r="XAI35" s="497"/>
      <c r="XAJ35" s="497"/>
      <c r="XAK35" s="497"/>
      <c r="XAL35" s="497"/>
      <c r="XAM35" s="497"/>
      <c r="XAN35" s="497"/>
      <c r="XAO35" s="497"/>
      <c r="XAP35" s="497"/>
      <c r="XAQ35" s="497"/>
      <c r="XAR35" s="497"/>
      <c r="XAS35" s="497"/>
      <c r="XAT35" s="497"/>
      <c r="XAU35" s="497"/>
      <c r="XAV35" s="497"/>
      <c r="XAW35" s="497"/>
      <c r="XAX35" s="497"/>
      <c r="XAY35" s="497"/>
      <c r="XAZ35" s="497"/>
      <c r="XBA35" s="497"/>
      <c r="XBB35" s="497"/>
      <c r="XBC35" s="497"/>
      <c r="XBD35" s="497"/>
      <c r="XBE35" s="497"/>
      <c r="XBF35" s="497"/>
      <c r="XBG35" s="497"/>
      <c r="XBH35" s="497"/>
      <c r="XBI35" s="497"/>
      <c r="XBJ35" s="497"/>
      <c r="XBK35" s="497"/>
      <c r="XBL35" s="497"/>
      <c r="XBM35" s="497"/>
      <c r="XBN35" s="497"/>
      <c r="XBO35" s="497"/>
      <c r="XBP35" s="497"/>
      <c r="XBQ35" s="497"/>
      <c r="XBR35" s="497"/>
      <c r="XBS35" s="497"/>
      <c r="XBT35" s="497"/>
      <c r="XBU35" s="497"/>
      <c r="XBV35" s="497"/>
      <c r="XBW35" s="497"/>
      <c r="XBX35" s="497"/>
      <c r="XBY35" s="497"/>
      <c r="XBZ35" s="497"/>
      <c r="XCA35" s="497"/>
      <c r="XCB35" s="497"/>
      <c r="XCC35" s="497"/>
      <c r="XCD35" s="497"/>
      <c r="XCE35" s="497"/>
      <c r="XCF35" s="497"/>
      <c r="XCG35" s="497"/>
      <c r="XCH35" s="497"/>
      <c r="XCI35" s="497"/>
      <c r="XCJ35" s="497"/>
      <c r="XCK35" s="497"/>
      <c r="XCL35" s="497"/>
      <c r="XCM35" s="497"/>
      <c r="XCN35" s="497"/>
      <c r="XCO35" s="497"/>
      <c r="XCP35" s="497"/>
      <c r="XCQ35" s="497"/>
      <c r="XCR35" s="497"/>
      <c r="XCS35" s="497"/>
      <c r="XCT35" s="497"/>
      <c r="XCU35" s="497"/>
      <c r="XCV35" s="497"/>
      <c r="XCW35" s="497"/>
      <c r="XCX35" s="497"/>
      <c r="XCY35" s="497"/>
      <c r="XCZ35" s="497"/>
      <c r="XDA35" s="497"/>
      <c r="XDB35" s="497"/>
      <c r="XDC35" s="497"/>
      <c r="XDD35" s="497"/>
      <c r="XDE35" s="497"/>
      <c r="XDF35" s="497"/>
      <c r="XDG35" s="497"/>
      <c r="XDH35" s="497"/>
      <c r="XDI35" s="497"/>
      <c r="XDJ35" s="497"/>
      <c r="XDK35" s="497"/>
      <c r="XDL35" s="497"/>
      <c r="XDM35" s="497"/>
      <c r="XDN35" s="497"/>
      <c r="XDO35" s="497"/>
      <c r="XDP35" s="497"/>
      <c r="XDQ35" s="497"/>
      <c r="XDR35" s="497"/>
      <c r="XDS35" s="497"/>
      <c r="XDT35" s="497"/>
      <c r="XDU35" s="497"/>
      <c r="XDV35" s="497"/>
      <c r="XDW35" s="497"/>
      <c r="XDX35" s="497"/>
      <c r="XDY35" s="497"/>
      <c r="XDZ35" s="497"/>
      <c r="XEA35" s="497"/>
      <c r="XEB35" s="497"/>
      <c r="XEC35" s="497"/>
      <c r="XED35" s="497"/>
      <c r="XEE35" s="497"/>
      <c r="XEF35" s="497"/>
      <c r="XEG35" s="497"/>
      <c r="XEH35" s="497"/>
      <c r="XEI35" s="497"/>
      <c r="XEJ35" s="497"/>
      <c r="XEK35" s="497"/>
      <c r="XEL35" s="497"/>
      <c r="XEM35" s="497"/>
      <c r="XEN35" s="497"/>
      <c r="XEO35" s="497"/>
      <c r="XEP35" s="497"/>
      <c r="XEQ35" s="497"/>
      <c r="XER35" s="497"/>
      <c r="XES35" s="497"/>
      <c r="XET35" s="497"/>
      <c r="XEU35" s="497"/>
      <c r="XEV35" s="497"/>
      <c r="XEW35" s="497"/>
      <c r="XEX35" s="497"/>
      <c r="XEY35" s="497"/>
      <c r="XEZ35" s="497"/>
      <c r="XFA35" s="497"/>
      <c r="XFB35" s="497"/>
      <c r="XFC35" s="497"/>
    </row>
    <row r="36" customHeight="1" spans="1:16383">
      <c r="A36" s="416">
        <v>32</v>
      </c>
      <c r="B36" s="417"/>
      <c r="C36" s="418"/>
      <c r="D36" s="418"/>
      <c r="E36" s="418"/>
      <c r="F36" s="418"/>
      <c r="G36" s="418"/>
      <c r="H36" s="418"/>
      <c r="I36" s="418"/>
      <c r="J36" s="418"/>
      <c r="K36" s="418"/>
      <c r="L36" s="418"/>
      <c r="M36" s="445"/>
      <c r="N36" s="445"/>
      <c r="O36" s="446"/>
      <c r="P36" s="418"/>
      <c r="Q36" s="418"/>
      <c r="R36" s="474"/>
      <c r="S36" s="474"/>
      <c r="T36" s="474"/>
      <c r="U36" s="475"/>
      <c r="V36" s="418"/>
      <c r="W36" s="476"/>
      <c r="X36" s="477"/>
      <c r="Y36" s="389"/>
      <c r="Z36" s="496"/>
      <c r="AA36"/>
      <c r="AB36"/>
      <c r="AD36"/>
      <c r="AE36"/>
      <c r="AF36"/>
      <c r="AG36" s="493"/>
      <c r="AH36"/>
      <c r="XFC36" s="384"/>
    </row>
    <row r="37" customHeight="1" spans="24:25">
      <c r="X37" s="384">
        <f>SUM(X5:X36)</f>
        <v>14.98105875</v>
      </c>
      <c r="Y37" s="493"/>
    </row>
    <row r="38" ht="24.95" customHeight="1" spans="2:10">
      <c r="B38" s="396" t="s">
        <v>47</v>
      </c>
      <c r="C38" s="396"/>
      <c r="D38" s="396"/>
      <c r="E38" s="396"/>
      <c r="F38" s="396"/>
      <c r="G38" s="396"/>
      <c r="H38" s="396"/>
      <c r="I38" s="396"/>
      <c r="J38" s="396"/>
    </row>
    <row r="39" s="386" customFormat="1" ht="32.1" customHeight="1" spans="1:29">
      <c r="A39" s="397" t="s">
        <v>2</v>
      </c>
      <c r="B39" s="419" t="s">
        <v>48</v>
      </c>
      <c r="C39" s="419"/>
      <c r="D39" s="399" t="s">
        <v>49</v>
      </c>
      <c r="E39" s="399" t="s">
        <v>5</v>
      </c>
      <c r="F39" s="399"/>
      <c r="G39" s="399" t="s">
        <v>6</v>
      </c>
      <c r="H39" s="399"/>
      <c r="I39" s="399" t="s">
        <v>50</v>
      </c>
      <c r="J39" s="399"/>
      <c r="K39" s="419" t="s">
        <v>51</v>
      </c>
      <c r="L39" s="419" t="s">
        <v>52</v>
      </c>
      <c r="M39" s="419" t="s">
        <v>53</v>
      </c>
      <c r="N39" s="419"/>
      <c r="O39" s="447" t="s">
        <v>7</v>
      </c>
      <c r="P39" s="447"/>
      <c r="Q39" s="447"/>
      <c r="R39" s="447"/>
      <c r="S39" s="447"/>
      <c r="T39" s="478" t="s">
        <v>8</v>
      </c>
      <c r="U39" s="479"/>
      <c r="V39" s="479"/>
      <c r="W39" s="479"/>
      <c r="X39" s="480"/>
      <c r="AB39" s="389"/>
      <c r="AC39" s="389"/>
    </row>
    <row r="40" s="386" customFormat="1" ht="32.1" customHeight="1" spans="1:29">
      <c r="A40" s="402"/>
      <c r="B40" s="420"/>
      <c r="C40" s="420"/>
      <c r="D40" s="404"/>
      <c r="E40" s="404"/>
      <c r="F40" s="404"/>
      <c r="G40" s="404"/>
      <c r="H40" s="404"/>
      <c r="I40" s="404"/>
      <c r="J40" s="404"/>
      <c r="K40" s="420"/>
      <c r="L40" s="420"/>
      <c r="M40" s="420"/>
      <c r="N40" s="420"/>
      <c r="O40" s="440" t="s">
        <v>54</v>
      </c>
      <c r="P40" s="440"/>
      <c r="Q40" s="440" t="s">
        <v>12</v>
      </c>
      <c r="R40" s="440"/>
      <c r="S40" s="440" t="s">
        <v>13</v>
      </c>
      <c r="T40" s="440" t="s">
        <v>55</v>
      </c>
      <c r="U40" s="440"/>
      <c r="V40" s="440" t="s">
        <v>15</v>
      </c>
      <c r="W40" s="440"/>
      <c r="X40" s="481" t="s">
        <v>13</v>
      </c>
      <c r="AB40" s="389"/>
      <c r="AC40" s="389"/>
    </row>
    <row r="41" s="387" customFormat="1" customHeight="1" spans="1:16382">
      <c r="A41" s="421" t="str">
        <f>B5</f>
        <v>ZU1-2</v>
      </c>
      <c r="B41" s="422">
        <f>C5</f>
        <v>109.9395</v>
      </c>
      <c r="C41" s="422">
        <f>D5</f>
        <v>129.9395</v>
      </c>
      <c r="D41" s="423">
        <f>ABS(C41-B41)</f>
        <v>20</v>
      </c>
      <c r="E41" s="424">
        <f>G5</f>
        <v>3.61863</v>
      </c>
      <c r="F41" s="424">
        <f>H5</f>
        <v>3.348</v>
      </c>
      <c r="G41" s="424">
        <f>I5</f>
        <v>2.92747</v>
      </c>
      <c r="H41" s="424">
        <f>J5</f>
        <v>2.48762</v>
      </c>
      <c r="I41" s="424">
        <f>E41-G41</f>
        <v>0.69116</v>
      </c>
      <c r="J41" s="448">
        <f>F41-H41</f>
        <v>0.86038</v>
      </c>
      <c r="K41" s="449">
        <f>L41+0.1</f>
        <v>0.4</v>
      </c>
      <c r="L41" s="449">
        <f>LOOKUP(MAX(J41,I41),{0,3,4,5,6.5,7.5,9,10},{0.3,0.4,0.5,0.6,0.7,0.8,0.9})</f>
        <v>0.3</v>
      </c>
      <c r="M41" s="449">
        <f>V5+L41*2</f>
        <v>8.6</v>
      </c>
      <c r="N41" s="449">
        <f>W5+L41*2</f>
        <v>8.6</v>
      </c>
      <c r="O41" s="450">
        <f>K5-I5+0.2</f>
        <v>0.7</v>
      </c>
      <c r="P41" s="451">
        <f>L5-J5+0.2</f>
        <v>0.70009</v>
      </c>
      <c r="Q41" s="451">
        <f>M5</f>
        <v>1.75</v>
      </c>
      <c r="R41" s="423">
        <f>N5</f>
        <v>1.75</v>
      </c>
      <c r="S41" s="482">
        <f>O5</f>
        <v>0</v>
      </c>
      <c r="T41" s="483">
        <f>P5-I5+1</f>
        <v>1.5</v>
      </c>
      <c r="U41" s="450">
        <f>Q5-J5</f>
        <v>0.49545</v>
      </c>
      <c r="V41" s="450">
        <f>R5</f>
        <v>0.45</v>
      </c>
      <c r="W41" s="483">
        <f>S5</f>
        <v>0.45</v>
      </c>
      <c r="X41" s="484">
        <f>T5</f>
        <v>0</v>
      </c>
      <c r="Y41" s="468">
        <f>(O41+P41)/2*Q41*S41</f>
        <v>0</v>
      </c>
      <c r="Z41" s="468">
        <f>(T41+U41)/2*V41*X41</f>
        <v>0</v>
      </c>
      <c r="AA41" s="502"/>
      <c r="AB41" s="503"/>
      <c r="AC41" s="503"/>
      <c r="AD41" s="502"/>
      <c r="AE41" s="502"/>
      <c r="AF41" s="502"/>
      <c r="AG41" s="502"/>
      <c r="AH41" s="502"/>
      <c r="AI41" s="502"/>
      <c r="AJ41" s="502"/>
      <c r="AK41" s="502"/>
      <c r="AL41" s="502"/>
      <c r="AM41" s="502"/>
      <c r="AN41" s="502"/>
      <c r="AO41" s="502"/>
      <c r="AP41" s="502"/>
      <c r="AQ41" s="502"/>
      <c r="AR41" s="502"/>
      <c r="AS41" s="502"/>
      <c r="AT41" s="502"/>
      <c r="AU41" s="502"/>
      <c r="AV41" s="502"/>
      <c r="AW41" s="502"/>
      <c r="AX41" s="502"/>
      <c r="AY41" s="502"/>
      <c r="AZ41" s="502"/>
      <c r="BA41" s="502"/>
      <c r="BB41" s="502"/>
      <c r="BC41" s="502"/>
      <c r="BD41" s="502"/>
      <c r="BE41" s="502"/>
      <c r="BF41" s="502"/>
      <c r="BG41" s="502"/>
      <c r="BH41" s="502"/>
      <c r="BI41" s="502"/>
      <c r="BJ41" s="502"/>
      <c r="BK41" s="502"/>
      <c r="BL41" s="502"/>
      <c r="BM41" s="502"/>
      <c r="BN41" s="502"/>
      <c r="BO41" s="502"/>
      <c r="BP41" s="502"/>
      <c r="BQ41" s="502"/>
      <c r="BR41" s="502"/>
      <c r="BS41" s="502"/>
      <c r="BT41" s="502"/>
      <c r="BU41" s="502"/>
      <c r="BV41" s="502"/>
      <c r="BW41" s="502"/>
      <c r="BX41" s="502"/>
      <c r="BY41" s="502"/>
      <c r="BZ41" s="502"/>
      <c r="CA41" s="502"/>
      <c r="CB41" s="502"/>
      <c r="CC41" s="502"/>
      <c r="CD41" s="502"/>
      <c r="CE41" s="502"/>
      <c r="CF41" s="502"/>
      <c r="CG41" s="502"/>
      <c r="CH41" s="502"/>
      <c r="CI41" s="502"/>
      <c r="CJ41" s="502"/>
      <c r="CK41" s="502"/>
      <c r="CL41" s="502"/>
      <c r="CM41" s="502"/>
      <c r="CN41" s="502"/>
      <c r="CO41" s="502"/>
      <c r="CP41" s="502"/>
      <c r="CQ41" s="502"/>
      <c r="CR41" s="502"/>
      <c r="CS41" s="502"/>
      <c r="CT41" s="502"/>
      <c r="CU41" s="502"/>
      <c r="CV41" s="502"/>
      <c r="CW41" s="502"/>
      <c r="CX41" s="502"/>
      <c r="CY41" s="502"/>
      <c r="CZ41" s="502"/>
      <c r="DA41" s="502"/>
      <c r="DB41" s="502"/>
      <c r="DC41" s="502"/>
      <c r="DD41" s="502"/>
      <c r="DE41" s="502"/>
      <c r="DF41" s="502"/>
      <c r="DG41" s="502"/>
      <c r="DH41" s="502"/>
      <c r="DI41" s="502"/>
      <c r="DJ41" s="502"/>
      <c r="DK41" s="502"/>
      <c r="DL41" s="502"/>
      <c r="DM41" s="502"/>
      <c r="DN41" s="502"/>
      <c r="DO41" s="502"/>
      <c r="DP41" s="502"/>
      <c r="DQ41" s="502"/>
      <c r="DR41" s="502"/>
      <c r="DS41" s="502"/>
      <c r="DT41" s="502"/>
      <c r="DU41" s="502"/>
      <c r="DV41" s="502"/>
      <c r="DW41" s="502"/>
      <c r="DX41" s="502"/>
      <c r="DY41" s="502"/>
      <c r="DZ41" s="502"/>
      <c r="EA41" s="502"/>
      <c r="EB41" s="502"/>
      <c r="EC41" s="502"/>
      <c r="ED41" s="502"/>
      <c r="EE41" s="502"/>
      <c r="EF41" s="502"/>
      <c r="EG41" s="502"/>
      <c r="EH41" s="502"/>
      <c r="EI41" s="502"/>
      <c r="EJ41" s="502"/>
      <c r="EK41" s="502"/>
      <c r="EL41" s="502"/>
      <c r="EM41" s="502"/>
      <c r="EN41" s="502"/>
      <c r="EO41" s="502"/>
      <c r="EP41" s="502"/>
      <c r="EQ41" s="502"/>
      <c r="ER41" s="502"/>
      <c r="ES41" s="502"/>
      <c r="ET41" s="502"/>
      <c r="EU41" s="502"/>
      <c r="EV41" s="502"/>
      <c r="EW41" s="502"/>
      <c r="EX41" s="502"/>
      <c r="EY41" s="502"/>
      <c r="EZ41" s="502"/>
      <c r="FA41" s="502"/>
      <c r="FB41" s="502"/>
      <c r="FC41" s="502"/>
      <c r="FD41" s="502"/>
      <c r="FE41" s="502"/>
      <c r="FF41" s="502"/>
      <c r="FG41" s="502"/>
      <c r="FH41" s="502"/>
      <c r="FI41" s="502"/>
      <c r="FJ41" s="502"/>
      <c r="FK41" s="502"/>
      <c r="FL41" s="502"/>
      <c r="FM41" s="502"/>
      <c r="FN41" s="502"/>
      <c r="FO41" s="502"/>
      <c r="FP41" s="502"/>
      <c r="FQ41" s="502"/>
      <c r="FR41" s="502"/>
      <c r="FS41" s="502"/>
      <c r="FT41" s="502"/>
      <c r="FU41" s="502"/>
      <c r="FV41" s="502"/>
      <c r="FW41" s="502"/>
      <c r="FX41" s="502"/>
      <c r="FY41" s="502"/>
      <c r="FZ41" s="502"/>
      <c r="GA41" s="502"/>
      <c r="GB41" s="502"/>
      <c r="GC41" s="502"/>
      <c r="GD41" s="502"/>
      <c r="GE41" s="502"/>
      <c r="GF41" s="502"/>
      <c r="GG41" s="502"/>
      <c r="GH41" s="502"/>
      <c r="GI41" s="502"/>
      <c r="GJ41" s="502"/>
      <c r="GK41" s="502"/>
      <c r="GL41" s="502"/>
      <c r="GM41" s="502"/>
      <c r="GN41" s="502"/>
      <c r="GO41" s="502"/>
      <c r="GP41" s="502"/>
      <c r="GQ41" s="502"/>
      <c r="GR41" s="502"/>
      <c r="GS41" s="502"/>
      <c r="GT41" s="502"/>
      <c r="GU41" s="502"/>
      <c r="GV41" s="502"/>
      <c r="GW41" s="502"/>
      <c r="GX41" s="502"/>
      <c r="GY41" s="502"/>
      <c r="GZ41" s="502"/>
      <c r="HA41" s="502"/>
      <c r="HB41" s="502"/>
      <c r="HC41" s="502"/>
      <c r="HD41" s="502"/>
      <c r="HE41" s="502"/>
      <c r="HF41" s="502"/>
      <c r="HG41" s="502"/>
      <c r="HH41" s="502"/>
      <c r="HI41" s="502"/>
      <c r="HJ41" s="502"/>
      <c r="HK41" s="502"/>
      <c r="HL41" s="502"/>
      <c r="HM41" s="502"/>
      <c r="HN41" s="502"/>
      <c r="HO41" s="502"/>
      <c r="HP41" s="502"/>
      <c r="HQ41" s="502"/>
      <c r="HR41" s="502"/>
      <c r="HS41" s="502"/>
      <c r="HT41" s="502"/>
      <c r="HU41" s="502"/>
      <c r="HV41" s="502"/>
      <c r="HW41" s="502"/>
      <c r="HX41" s="502"/>
      <c r="HY41" s="502"/>
      <c r="HZ41" s="502"/>
      <c r="IA41" s="502"/>
      <c r="IB41" s="502"/>
      <c r="IC41" s="502"/>
      <c r="ID41" s="502"/>
      <c r="IE41" s="502"/>
      <c r="IF41" s="502"/>
      <c r="IG41" s="502"/>
      <c r="IH41" s="502"/>
      <c r="II41" s="502"/>
      <c r="IJ41" s="502"/>
      <c r="IK41" s="502"/>
      <c r="IL41" s="502"/>
      <c r="IM41" s="502"/>
      <c r="IN41" s="502"/>
      <c r="IO41" s="502"/>
      <c r="IP41" s="502"/>
      <c r="IQ41" s="502"/>
      <c r="IR41" s="502"/>
      <c r="IS41" s="502"/>
      <c r="IT41" s="502"/>
      <c r="IU41" s="502"/>
      <c r="IV41" s="502"/>
      <c r="IW41" s="502"/>
      <c r="IX41" s="502"/>
      <c r="IY41" s="502"/>
      <c r="IZ41" s="502"/>
      <c r="JA41" s="502"/>
      <c r="JB41" s="502"/>
      <c r="JC41" s="502"/>
      <c r="JD41" s="502"/>
      <c r="JE41" s="502"/>
      <c r="JF41" s="502"/>
      <c r="JG41" s="502"/>
      <c r="JH41" s="502"/>
      <c r="JI41" s="502"/>
      <c r="JJ41" s="502"/>
      <c r="JK41" s="502"/>
      <c r="JL41" s="502"/>
      <c r="JM41" s="502"/>
      <c r="JN41" s="502"/>
      <c r="JO41" s="502"/>
      <c r="JP41" s="502"/>
      <c r="JQ41" s="502"/>
      <c r="JR41" s="502"/>
      <c r="JS41" s="502"/>
      <c r="JT41" s="502"/>
      <c r="JU41" s="502"/>
      <c r="JV41" s="502"/>
      <c r="JW41" s="502"/>
      <c r="JX41" s="502"/>
      <c r="JY41" s="502"/>
      <c r="JZ41" s="502"/>
      <c r="KA41" s="502"/>
      <c r="KB41" s="502"/>
      <c r="KC41" s="502"/>
      <c r="KD41" s="502"/>
      <c r="KE41" s="502"/>
      <c r="KF41" s="502"/>
      <c r="KG41" s="502"/>
      <c r="KH41" s="502"/>
      <c r="KI41" s="502"/>
      <c r="KJ41" s="502"/>
      <c r="KK41" s="502"/>
      <c r="KL41" s="502"/>
      <c r="KM41" s="502"/>
      <c r="KN41" s="502"/>
      <c r="KO41" s="502"/>
      <c r="KP41" s="502"/>
      <c r="KQ41" s="502"/>
      <c r="KR41" s="502"/>
      <c r="KS41" s="502"/>
      <c r="KT41" s="502"/>
      <c r="KU41" s="502"/>
      <c r="KV41" s="502"/>
      <c r="KW41" s="502"/>
      <c r="KX41" s="502"/>
      <c r="KY41" s="502"/>
      <c r="KZ41" s="502"/>
      <c r="LA41" s="502"/>
      <c r="LB41" s="502"/>
      <c r="LC41" s="502"/>
      <c r="LD41" s="502"/>
      <c r="LE41" s="502"/>
      <c r="LF41" s="502"/>
      <c r="LG41" s="502"/>
      <c r="LH41" s="502"/>
      <c r="LI41" s="502"/>
      <c r="LJ41" s="502"/>
      <c r="LK41" s="502"/>
      <c r="LL41" s="502"/>
      <c r="LM41" s="502"/>
      <c r="LN41" s="502"/>
      <c r="LO41" s="502"/>
      <c r="LP41" s="502"/>
      <c r="LQ41" s="502"/>
      <c r="LR41" s="502"/>
      <c r="LS41" s="502"/>
      <c r="LT41" s="502"/>
      <c r="LU41" s="502"/>
      <c r="LV41" s="502"/>
      <c r="LW41" s="502"/>
      <c r="LX41" s="502"/>
      <c r="LY41" s="502"/>
      <c r="LZ41" s="502"/>
      <c r="MA41" s="502"/>
      <c r="MB41" s="502"/>
      <c r="MC41" s="502"/>
      <c r="MD41" s="502"/>
      <c r="ME41" s="502"/>
      <c r="MF41" s="502"/>
      <c r="MG41" s="502"/>
      <c r="MH41" s="502"/>
      <c r="MI41" s="502"/>
      <c r="MJ41" s="502"/>
      <c r="MK41" s="502"/>
      <c r="ML41" s="502"/>
      <c r="MM41" s="502"/>
      <c r="MN41" s="502"/>
      <c r="MO41" s="502"/>
      <c r="MP41" s="502"/>
      <c r="MQ41" s="502"/>
      <c r="MR41" s="502"/>
      <c r="MS41" s="502"/>
      <c r="MT41" s="502"/>
      <c r="MU41" s="502"/>
      <c r="MV41" s="502"/>
      <c r="MW41" s="502"/>
      <c r="MX41" s="502"/>
      <c r="MY41" s="502"/>
      <c r="MZ41" s="502"/>
      <c r="NA41" s="502"/>
      <c r="NB41" s="502"/>
      <c r="NC41" s="502"/>
      <c r="ND41" s="502"/>
      <c r="NE41" s="502"/>
      <c r="NF41" s="502"/>
      <c r="NG41" s="502"/>
      <c r="NH41" s="502"/>
      <c r="NI41" s="502"/>
      <c r="NJ41" s="502"/>
      <c r="NK41" s="502"/>
      <c r="NL41" s="502"/>
      <c r="NM41" s="502"/>
      <c r="NN41" s="502"/>
      <c r="NO41" s="502"/>
      <c r="NP41" s="502"/>
      <c r="NQ41" s="502"/>
      <c r="NR41" s="502"/>
      <c r="NS41" s="502"/>
      <c r="NT41" s="502"/>
      <c r="NU41" s="502"/>
      <c r="NV41" s="502"/>
      <c r="NW41" s="502"/>
      <c r="NX41" s="502"/>
      <c r="NY41" s="502"/>
      <c r="NZ41" s="502"/>
      <c r="OA41" s="502"/>
      <c r="OB41" s="502"/>
      <c r="OC41" s="502"/>
      <c r="OD41" s="502"/>
      <c r="OE41" s="502"/>
      <c r="OF41" s="502"/>
      <c r="OG41" s="502"/>
      <c r="OH41" s="502"/>
      <c r="OI41" s="502"/>
      <c r="OJ41" s="502"/>
      <c r="OK41" s="502"/>
      <c r="OL41" s="502"/>
      <c r="OM41" s="502"/>
      <c r="ON41" s="502"/>
      <c r="OO41" s="502"/>
      <c r="OP41" s="502"/>
      <c r="OQ41" s="502"/>
      <c r="OR41" s="502"/>
      <c r="OS41" s="502"/>
      <c r="OT41" s="502"/>
      <c r="OU41" s="502"/>
      <c r="OV41" s="502"/>
      <c r="OW41" s="502"/>
      <c r="OX41" s="502"/>
      <c r="OY41" s="502"/>
      <c r="OZ41" s="502"/>
      <c r="PA41" s="502"/>
      <c r="PB41" s="502"/>
      <c r="PC41" s="502"/>
      <c r="PD41" s="502"/>
      <c r="PE41" s="502"/>
      <c r="PF41" s="502"/>
      <c r="PG41" s="502"/>
      <c r="PH41" s="502"/>
      <c r="PI41" s="502"/>
      <c r="PJ41" s="502"/>
      <c r="PK41" s="502"/>
      <c r="PL41" s="502"/>
      <c r="PM41" s="502"/>
      <c r="PN41" s="502"/>
      <c r="PO41" s="502"/>
      <c r="PP41" s="502"/>
      <c r="PQ41" s="502"/>
      <c r="PR41" s="502"/>
      <c r="PS41" s="502"/>
      <c r="PT41" s="502"/>
      <c r="PU41" s="502"/>
      <c r="PV41" s="502"/>
      <c r="PW41" s="502"/>
      <c r="PX41" s="502"/>
      <c r="PY41" s="502"/>
      <c r="PZ41" s="502"/>
      <c r="QA41" s="502"/>
      <c r="QB41" s="502"/>
      <c r="QC41" s="502"/>
      <c r="QD41" s="502"/>
      <c r="QE41" s="502"/>
      <c r="QF41" s="502"/>
      <c r="QG41" s="502"/>
      <c r="QH41" s="502"/>
      <c r="QI41" s="502"/>
      <c r="QJ41" s="502"/>
      <c r="QK41" s="502"/>
      <c r="QL41" s="502"/>
      <c r="QM41" s="502"/>
      <c r="QN41" s="502"/>
      <c r="QO41" s="502"/>
      <c r="QP41" s="502"/>
      <c r="QQ41" s="502"/>
      <c r="QR41" s="502"/>
      <c r="QS41" s="502"/>
      <c r="QT41" s="502"/>
      <c r="QU41" s="502"/>
      <c r="QV41" s="502"/>
      <c r="QW41" s="502"/>
      <c r="QX41" s="502"/>
      <c r="QY41" s="502"/>
      <c r="QZ41" s="502"/>
      <c r="RA41" s="502"/>
      <c r="RB41" s="502"/>
      <c r="RC41" s="502"/>
      <c r="RD41" s="502"/>
      <c r="RE41" s="502"/>
      <c r="RF41" s="502"/>
      <c r="RG41" s="502"/>
      <c r="RH41" s="502"/>
      <c r="RI41" s="502"/>
      <c r="RJ41" s="502"/>
      <c r="RK41" s="502"/>
      <c r="RL41" s="502"/>
      <c r="RM41" s="502"/>
      <c r="RN41" s="502"/>
      <c r="RO41" s="502"/>
      <c r="RP41" s="502"/>
      <c r="RQ41" s="502"/>
      <c r="RR41" s="502"/>
      <c r="RS41" s="502"/>
      <c r="RT41" s="502"/>
      <c r="RU41" s="502"/>
      <c r="RV41" s="502"/>
      <c r="RW41" s="502"/>
      <c r="RX41" s="502"/>
      <c r="RY41" s="502"/>
      <c r="RZ41" s="502"/>
      <c r="SA41" s="502"/>
      <c r="SB41" s="502"/>
      <c r="SC41" s="502"/>
      <c r="SD41" s="502"/>
      <c r="SE41" s="502"/>
      <c r="SF41" s="502"/>
      <c r="SG41" s="502"/>
      <c r="SH41" s="502"/>
      <c r="SI41" s="502"/>
      <c r="SJ41" s="502"/>
      <c r="SK41" s="502"/>
      <c r="SL41" s="502"/>
      <c r="SM41" s="502"/>
      <c r="SN41" s="502"/>
      <c r="SO41" s="502"/>
      <c r="SP41" s="502"/>
      <c r="SQ41" s="502"/>
      <c r="SR41" s="502"/>
      <c r="SS41" s="502"/>
      <c r="ST41" s="502"/>
      <c r="SU41" s="502"/>
      <c r="SV41" s="502"/>
      <c r="SW41" s="502"/>
      <c r="SX41" s="502"/>
      <c r="SY41" s="502"/>
      <c r="SZ41" s="502"/>
      <c r="TA41" s="502"/>
      <c r="TB41" s="502"/>
      <c r="TC41" s="502"/>
      <c r="TD41" s="502"/>
      <c r="TE41" s="502"/>
      <c r="TF41" s="502"/>
      <c r="TG41" s="502"/>
      <c r="TH41" s="502"/>
      <c r="TI41" s="502"/>
      <c r="TJ41" s="502"/>
      <c r="TK41" s="502"/>
      <c r="TL41" s="502"/>
      <c r="TM41" s="502"/>
      <c r="TN41" s="502"/>
      <c r="TO41" s="502"/>
      <c r="TP41" s="502"/>
      <c r="TQ41" s="502"/>
      <c r="TR41" s="502"/>
      <c r="TS41" s="502"/>
      <c r="TT41" s="502"/>
      <c r="TU41" s="502"/>
      <c r="TV41" s="502"/>
      <c r="TW41" s="502"/>
      <c r="TX41" s="502"/>
      <c r="TY41" s="502"/>
      <c r="TZ41" s="502"/>
      <c r="UA41" s="502"/>
      <c r="UB41" s="502"/>
      <c r="UC41" s="502"/>
      <c r="UD41" s="502"/>
      <c r="UE41" s="502"/>
      <c r="UF41" s="502"/>
      <c r="UG41" s="502"/>
      <c r="UH41" s="502"/>
      <c r="UI41" s="502"/>
      <c r="UJ41" s="502"/>
      <c r="UK41" s="502"/>
      <c r="UL41" s="502"/>
      <c r="UM41" s="502"/>
      <c r="UN41" s="502"/>
      <c r="UO41" s="502"/>
      <c r="UP41" s="502"/>
      <c r="UQ41" s="502"/>
      <c r="UR41" s="502"/>
      <c r="US41" s="502"/>
      <c r="UT41" s="502"/>
      <c r="UU41" s="502"/>
      <c r="UV41" s="502"/>
      <c r="UW41" s="502"/>
      <c r="UX41" s="502"/>
      <c r="UY41" s="502"/>
      <c r="UZ41" s="502"/>
      <c r="VA41" s="502"/>
      <c r="VB41" s="502"/>
      <c r="VC41" s="502"/>
      <c r="VD41" s="502"/>
      <c r="VE41" s="502"/>
      <c r="VF41" s="502"/>
      <c r="VG41" s="502"/>
      <c r="VH41" s="502"/>
      <c r="VI41" s="502"/>
      <c r="VJ41" s="502"/>
      <c r="VK41" s="502"/>
      <c r="VL41" s="502"/>
      <c r="VM41" s="502"/>
      <c r="VN41" s="502"/>
      <c r="VO41" s="502"/>
      <c r="VP41" s="502"/>
      <c r="VQ41" s="502"/>
      <c r="VR41" s="502"/>
      <c r="VS41" s="502"/>
      <c r="VT41" s="502"/>
      <c r="VU41" s="502"/>
      <c r="VV41" s="502"/>
      <c r="VW41" s="502"/>
      <c r="VX41" s="502"/>
      <c r="VY41" s="502"/>
      <c r="VZ41" s="502"/>
      <c r="WA41" s="502"/>
      <c r="WB41" s="502"/>
      <c r="WC41" s="502"/>
      <c r="WD41" s="502"/>
      <c r="WE41" s="502"/>
      <c r="WF41" s="502"/>
      <c r="WG41" s="502"/>
      <c r="WH41" s="502"/>
      <c r="WI41" s="502"/>
      <c r="WJ41" s="502"/>
      <c r="WK41" s="502"/>
      <c r="WL41" s="502"/>
      <c r="WM41" s="502"/>
      <c r="WN41" s="502"/>
      <c r="WO41" s="502"/>
      <c r="WP41" s="502"/>
      <c r="WQ41" s="502"/>
      <c r="WR41" s="502"/>
      <c r="WS41" s="502"/>
      <c r="WT41" s="502"/>
      <c r="WU41" s="502"/>
      <c r="WV41" s="502"/>
      <c r="WW41" s="502"/>
      <c r="WX41" s="502"/>
      <c r="WY41" s="502"/>
      <c r="WZ41" s="502"/>
      <c r="XA41" s="502"/>
      <c r="XB41" s="502"/>
      <c r="XC41" s="502"/>
      <c r="XD41" s="502"/>
      <c r="XE41" s="502"/>
      <c r="XF41" s="502"/>
      <c r="XG41" s="502"/>
      <c r="XH41" s="502"/>
      <c r="XI41" s="502"/>
      <c r="XJ41" s="502"/>
      <c r="XK41" s="502"/>
      <c r="XL41" s="502"/>
      <c r="XM41" s="502"/>
      <c r="XN41" s="502"/>
      <c r="XO41" s="502"/>
      <c r="XP41" s="502"/>
      <c r="XQ41" s="502"/>
      <c r="XR41" s="502"/>
      <c r="XS41" s="502"/>
      <c r="XT41" s="502"/>
      <c r="XU41" s="502"/>
      <c r="XV41" s="502"/>
      <c r="XW41" s="502"/>
      <c r="XX41" s="502"/>
      <c r="XY41" s="502"/>
      <c r="XZ41" s="502"/>
      <c r="YA41" s="502"/>
      <c r="YB41" s="502"/>
      <c r="YC41" s="502"/>
      <c r="YD41" s="502"/>
      <c r="YE41" s="502"/>
      <c r="YF41" s="502"/>
      <c r="YG41" s="502"/>
      <c r="YH41" s="502"/>
      <c r="YI41" s="502"/>
      <c r="YJ41" s="502"/>
      <c r="YK41" s="502"/>
      <c r="YL41" s="502"/>
      <c r="YM41" s="502"/>
      <c r="YN41" s="502"/>
      <c r="YO41" s="502"/>
      <c r="YP41" s="502"/>
      <c r="YQ41" s="502"/>
      <c r="YR41" s="502"/>
      <c r="YS41" s="502"/>
      <c r="YT41" s="502"/>
      <c r="YU41" s="502"/>
      <c r="YV41" s="502"/>
      <c r="YW41" s="502"/>
      <c r="YX41" s="502"/>
      <c r="YY41" s="502"/>
      <c r="YZ41" s="502"/>
      <c r="ZA41" s="502"/>
      <c r="ZB41" s="502"/>
      <c r="ZC41" s="502"/>
      <c r="ZD41" s="502"/>
      <c r="ZE41" s="502"/>
      <c r="ZF41" s="502"/>
      <c r="ZG41" s="502"/>
      <c r="ZH41" s="502"/>
      <c r="ZI41" s="502"/>
      <c r="ZJ41" s="502"/>
      <c r="ZK41" s="502"/>
      <c r="ZL41" s="502"/>
      <c r="ZM41" s="502"/>
      <c r="ZN41" s="502"/>
      <c r="ZO41" s="502"/>
      <c r="ZP41" s="502"/>
      <c r="ZQ41" s="502"/>
      <c r="ZR41" s="502"/>
      <c r="ZS41" s="502"/>
      <c r="ZT41" s="502"/>
      <c r="ZU41" s="502"/>
      <c r="ZV41" s="502"/>
      <c r="ZW41" s="502"/>
      <c r="ZX41" s="502"/>
      <c r="ZY41" s="502"/>
      <c r="ZZ41" s="502"/>
      <c r="AAA41" s="502"/>
      <c r="AAB41" s="502"/>
      <c r="AAC41" s="502"/>
      <c r="AAD41" s="502"/>
      <c r="AAE41" s="502"/>
      <c r="AAF41" s="502"/>
      <c r="AAG41" s="502"/>
      <c r="AAH41" s="502"/>
      <c r="AAI41" s="502"/>
      <c r="AAJ41" s="502"/>
      <c r="AAK41" s="502"/>
      <c r="AAL41" s="502"/>
      <c r="AAM41" s="502"/>
      <c r="AAN41" s="502"/>
      <c r="AAO41" s="502"/>
      <c r="AAP41" s="502"/>
      <c r="AAQ41" s="502"/>
      <c r="AAR41" s="502"/>
      <c r="AAS41" s="502"/>
      <c r="AAT41" s="502"/>
      <c r="AAU41" s="502"/>
      <c r="AAV41" s="502"/>
      <c r="AAW41" s="502"/>
      <c r="AAX41" s="502"/>
      <c r="AAY41" s="502"/>
      <c r="AAZ41" s="502"/>
      <c r="ABA41" s="502"/>
      <c r="ABB41" s="502"/>
      <c r="ABC41" s="502"/>
      <c r="ABD41" s="502"/>
      <c r="ABE41" s="502"/>
      <c r="ABF41" s="502"/>
      <c r="ABG41" s="502"/>
      <c r="ABH41" s="502"/>
      <c r="ABI41" s="502"/>
      <c r="ABJ41" s="502"/>
      <c r="ABK41" s="502"/>
      <c r="ABL41" s="502"/>
      <c r="ABM41" s="502"/>
      <c r="ABN41" s="502"/>
      <c r="ABO41" s="502"/>
      <c r="ABP41" s="502"/>
      <c r="ABQ41" s="502"/>
      <c r="ABR41" s="502"/>
      <c r="ABS41" s="502"/>
      <c r="ABT41" s="502"/>
      <c r="ABU41" s="502"/>
      <c r="ABV41" s="502"/>
      <c r="ABW41" s="502"/>
      <c r="ABX41" s="502"/>
      <c r="ABY41" s="502"/>
      <c r="ABZ41" s="502"/>
      <c r="ACA41" s="502"/>
      <c r="ACB41" s="502"/>
      <c r="ACC41" s="502"/>
      <c r="ACD41" s="502"/>
      <c r="ACE41" s="502"/>
      <c r="ACF41" s="502"/>
      <c r="ACG41" s="502"/>
      <c r="ACH41" s="502"/>
      <c r="ACI41" s="502"/>
      <c r="ACJ41" s="502"/>
      <c r="ACK41" s="502"/>
      <c r="ACL41" s="502"/>
      <c r="ACM41" s="502"/>
      <c r="ACN41" s="502"/>
      <c r="ACO41" s="502"/>
      <c r="ACP41" s="502"/>
      <c r="ACQ41" s="502"/>
      <c r="ACR41" s="502"/>
      <c r="ACS41" s="502"/>
      <c r="ACT41" s="502"/>
      <c r="ACU41" s="502"/>
      <c r="ACV41" s="502"/>
      <c r="ACW41" s="502"/>
      <c r="ACX41" s="502"/>
      <c r="ACY41" s="502"/>
      <c r="ACZ41" s="502"/>
      <c r="ADA41" s="502"/>
      <c r="ADB41" s="502"/>
      <c r="ADC41" s="502"/>
      <c r="ADD41" s="502"/>
      <c r="ADE41" s="502"/>
      <c r="ADF41" s="502"/>
      <c r="ADG41" s="502"/>
      <c r="ADH41" s="502"/>
      <c r="ADI41" s="502"/>
      <c r="ADJ41" s="502"/>
      <c r="ADK41" s="502"/>
      <c r="ADL41" s="502"/>
      <c r="ADM41" s="502"/>
      <c r="ADN41" s="502"/>
      <c r="ADO41" s="502"/>
      <c r="ADP41" s="502"/>
      <c r="ADQ41" s="502"/>
      <c r="ADR41" s="502"/>
      <c r="ADS41" s="502"/>
      <c r="ADT41" s="502"/>
      <c r="ADU41" s="502"/>
      <c r="ADV41" s="502"/>
      <c r="ADW41" s="502"/>
      <c r="ADX41" s="502"/>
      <c r="ADY41" s="502"/>
      <c r="ADZ41" s="502"/>
      <c r="AEA41" s="502"/>
      <c r="AEB41" s="502"/>
      <c r="AEC41" s="502"/>
      <c r="AED41" s="502"/>
      <c r="AEE41" s="502"/>
      <c r="AEF41" s="502"/>
      <c r="AEG41" s="502"/>
      <c r="AEH41" s="502"/>
      <c r="AEI41" s="502"/>
      <c r="AEJ41" s="502"/>
      <c r="AEK41" s="502"/>
      <c r="AEL41" s="502"/>
      <c r="AEM41" s="502"/>
      <c r="AEN41" s="502"/>
      <c r="AEO41" s="502"/>
      <c r="AEP41" s="502"/>
      <c r="AEQ41" s="502"/>
      <c r="AER41" s="502"/>
      <c r="AES41" s="502"/>
      <c r="AET41" s="502"/>
      <c r="AEU41" s="502"/>
      <c r="AEV41" s="502"/>
      <c r="AEW41" s="502"/>
      <c r="AEX41" s="502"/>
      <c r="AEY41" s="502"/>
      <c r="AEZ41" s="502"/>
      <c r="AFA41" s="502"/>
      <c r="AFB41" s="502"/>
      <c r="AFC41" s="502"/>
      <c r="AFD41" s="502"/>
      <c r="AFE41" s="502"/>
      <c r="AFF41" s="502"/>
      <c r="AFG41" s="502"/>
      <c r="AFH41" s="502"/>
      <c r="AFI41" s="502"/>
      <c r="AFJ41" s="502"/>
      <c r="AFK41" s="502"/>
      <c r="AFL41" s="502"/>
      <c r="AFM41" s="502"/>
      <c r="AFN41" s="502"/>
      <c r="AFO41" s="502"/>
      <c r="AFP41" s="502"/>
      <c r="AFQ41" s="502"/>
      <c r="AFR41" s="502"/>
      <c r="AFS41" s="502"/>
      <c r="AFT41" s="502"/>
      <c r="AFU41" s="502"/>
      <c r="AFV41" s="502"/>
      <c r="AFW41" s="502"/>
      <c r="AFX41" s="502"/>
      <c r="AFY41" s="502"/>
      <c r="AFZ41" s="502"/>
      <c r="AGA41" s="502"/>
      <c r="AGB41" s="502"/>
      <c r="AGC41" s="502"/>
      <c r="AGD41" s="502"/>
      <c r="AGE41" s="502"/>
      <c r="AGF41" s="502"/>
      <c r="AGG41" s="502"/>
      <c r="AGH41" s="502"/>
      <c r="AGI41" s="502"/>
      <c r="AGJ41" s="502"/>
      <c r="AGK41" s="502"/>
      <c r="AGL41" s="502"/>
      <c r="AGM41" s="502"/>
      <c r="AGN41" s="502"/>
      <c r="AGO41" s="502"/>
      <c r="AGP41" s="502"/>
      <c r="AGQ41" s="502"/>
      <c r="AGR41" s="502"/>
      <c r="AGS41" s="502"/>
      <c r="AGT41" s="502"/>
      <c r="AGU41" s="502"/>
      <c r="AGV41" s="502"/>
      <c r="AGW41" s="502"/>
      <c r="AGX41" s="502"/>
      <c r="AGY41" s="502"/>
      <c r="AGZ41" s="502"/>
      <c r="AHA41" s="502"/>
      <c r="AHB41" s="502"/>
      <c r="AHC41" s="502"/>
      <c r="AHD41" s="502"/>
      <c r="AHE41" s="502"/>
      <c r="AHF41" s="502"/>
      <c r="AHG41" s="502"/>
      <c r="AHH41" s="502"/>
      <c r="AHI41" s="502"/>
      <c r="AHJ41" s="502"/>
      <c r="AHK41" s="502"/>
      <c r="AHL41" s="502"/>
      <c r="AHM41" s="502"/>
      <c r="AHN41" s="502"/>
      <c r="AHO41" s="502"/>
      <c r="AHP41" s="502"/>
      <c r="AHQ41" s="502"/>
      <c r="AHR41" s="502"/>
      <c r="AHS41" s="502"/>
      <c r="AHT41" s="502"/>
      <c r="AHU41" s="502"/>
      <c r="AHV41" s="502"/>
      <c r="AHW41" s="502"/>
      <c r="AHX41" s="502"/>
      <c r="AHY41" s="502"/>
      <c r="AHZ41" s="502"/>
      <c r="AIA41" s="502"/>
      <c r="AIB41" s="502"/>
      <c r="AIC41" s="502"/>
      <c r="AID41" s="502"/>
      <c r="AIE41" s="502"/>
      <c r="AIF41" s="502"/>
      <c r="AIG41" s="502"/>
      <c r="AIH41" s="502"/>
      <c r="AII41" s="502"/>
      <c r="AIJ41" s="502"/>
      <c r="AIK41" s="502"/>
      <c r="AIL41" s="502"/>
      <c r="AIM41" s="502"/>
      <c r="AIN41" s="502"/>
      <c r="AIO41" s="502"/>
      <c r="AIP41" s="502"/>
      <c r="AIQ41" s="502"/>
      <c r="AIR41" s="502"/>
      <c r="AIS41" s="502"/>
      <c r="AIT41" s="502"/>
      <c r="AIU41" s="502"/>
      <c r="AIV41" s="502"/>
      <c r="AIW41" s="502"/>
      <c r="AIX41" s="502"/>
      <c r="AIY41" s="502"/>
      <c r="AIZ41" s="502"/>
      <c r="AJA41" s="502"/>
      <c r="AJB41" s="502"/>
      <c r="AJC41" s="502"/>
      <c r="AJD41" s="502"/>
      <c r="AJE41" s="502"/>
      <c r="AJF41" s="502"/>
      <c r="AJG41" s="502"/>
      <c r="AJH41" s="502"/>
      <c r="AJI41" s="502"/>
      <c r="AJJ41" s="502"/>
      <c r="AJK41" s="502"/>
      <c r="AJL41" s="502"/>
      <c r="AJM41" s="502"/>
      <c r="AJN41" s="502"/>
      <c r="AJO41" s="502"/>
      <c r="AJP41" s="502"/>
      <c r="AJQ41" s="502"/>
      <c r="AJR41" s="502"/>
      <c r="AJS41" s="502"/>
      <c r="AJT41" s="502"/>
      <c r="AJU41" s="502"/>
      <c r="AJV41" s="502"/>
      <c r="AJW41" s="502"/>
      <c r="AJX41" s="502"/>
      <c r="AJY41" s="502"/>
      <c r="AJZ41" s="502"/>
      <c r="AKA41" s="502"/>
      <c r="AKB41" s="502"/>
      <c r="AKC41" s="502"/>
      <c r="AKD41" s="502"/>
      <c r="AKE41" s="502"/>
      <c r="AKF41" s="502"/>
      <c r="AKG41" s="502"/>
      <c r="AKH41" s="502"/>
      <c r="AKI41" s="502"/>
      <c r="AKJ41" s="502"/>
      <c r="AKK41" s="502"/>
      <c r="AKL41" s="502"/>
      <c r="AKM41" s="502"/>
      <c r="AKN41" s="502"/>
      <c r="AKO41" s="502"/>
      <c r="AKP41" s="502"/>
      <c r="AKQ41" s="502"/>
      <c r="AKR41" s="502"/>
      <c r="AKS41" s="502"/>
      <c r="AKT41" s="502"/>
      <c r="AKU41" s="502"/>
      <c r="AKV41" s="502"/>
      <c r="AKW41" s="502"/>
      <c r="AKX41" s="502"/>
      <c r="AKY41" s="502"/>
      <c r="AKZ41" s="502"/>
      <c r="ALA41" s="502"/>
      <c r="ALB41" s="502"/>
      <c r="ALC41" s="502"/>
      <c r="ALD41" s="502"/>
      <c r="ALE41" s="502"/>
      <c r="ALF41" s="502"/>
      <c r="ALG41" s="502"/>
      <c r="ALH41" s="502"/>
      <c r="ALI41" s="502"/>
      <c r="ALJ41" s="502"/>
      <c r="ALK41" s="502"/>
      <c r="ALL41" s="502"/>
      <c r="ALM41" s="502"/>
      <c r="ALN41" s="502"/>
      <c r="ALO41" s="502"/>
      <c r="ALP41" s="502"/>
      <c r="ALQ41" s="502"/>
      <c r="ALR41" s="502"/>
      <c r="ALS41" s="502"/>
      <c r="ALT41" s="502"/>
      <c r="ALU41" s="502"/>
      <c r="ALV41" s="502"/>
      <c r="ALW41" s="502"/>
      <c r="ALX41" s="502"/>
      <c r="ALY41" s="502"/>
      <c r="ALZ41" s="502"/>
      <c r="AMA41" s="502"/>
      <c r="AMB41" s="502"/>
      <c r="AMC41" s="502"/>
      <c r="AMD41" s="502"/>
      <c r="AME41" s="502"/>
      <c r="AMF41" s="502"/>
      <c r="AMG41" s="502"/>
      <c r="AMH41" s="502"/>
      <c r="AMI41" s="502"/>
      <c r="AMJ41" s="502"/>
      <c r="AMK41" s="502"/>
      <c r="AML41" s="502"/>
      <c r="AMM41" s="502"/>
      <c r="AMN41" s="502"/>
      <c r="AMO41" s="502"/>
      <c r="AMP41" s="502"/>
      <c r="AMQ41" s="502"/>
      <c r="AMR41" s="502"/>
      <c r="AMS41" s="502"/>
      <c r="AMT41" s="502"/>
      <c r="AMU41" s="502"/>
      <c r="AMV41" s="502"/>
      <c r="AMW41" s="502"/>
      <c r="AMX41" s="502"/>
      <c r="AMY41" s="502"/>
      <c r="AMZ41" s="502"/>
      <c r="ANA41" s="502"/>
      <c r="ANB41" s="502"/>
      <c r="ANC41" s="502"/>
      <c r="AND41" s="502"/>
      <c r="ANE41" s="502"/>
      <c r="ANF41" s="502"/>
      <c r="ANG41" s="502"/>
      <c r="ANH41" s="502"/>
      <c r="ANI41" s="502"/>
      <c r="ANJ41" s="502"/>
      <c r="ANK41" s="502"/>
      <c r="ANL41" s="502"/>
      <c r="ANM41" s="502"/>
      <c r="ANN41" s="502"/>
      <c r="ANO41" s="502"/>
      <c r="ANP41" s="502"/>
      <c r="ANQ41" s="502"/>
      <c r="ANR41" s="502"/>
      <c r="ANS41" s="502"/>
      <c r="ANT41" s="502"/>
      <c r="ANU41" s="502"/>
      <c r="ANV41" s="502"/>
      <c r="ANW41" s="502"/>
      <c r="ANX41" s="502"/>
      <c r="ANY41" s="502"/>
      <c r="ANZ41" s="502"/>
      <c r="AOA41" s="502"/>
      <c r="AOB41" s="502"/>
      <c r="AOC41" s="502"/>
      <c r="AOD41" s="502"/>
      <c r="AOE41" s="502"/>
      <c r="AOF41" s="502"/>
      <c r="AOG41" s="502"/>
      <c r="AOH41" s="502"/>
      <c r="AOI41" s="502"/>
      <c r="AOJ41" s="502"/>
      <c r="AOK41" s="502"/>
      <c r="AOL41" s="502"/>
      <c r="AOM41" s="502"/>
      <c r="AON41" s="502"/>
      <c r="AOO41" s="502"/>
      <c r="AOP41" s="502"/>
      <c r="AOQ41" s="502"/>
      <c r="AOR41" s="502"/>
      <c r="AOS41" s="502"/>
      <c r="AOT41" s="502"/>
      <c r="AOU41" s="502"/>
      <c r="AOV41" s="502"/>
      <c r="AOW41" s="502"/>
      <c r="AOX41" s="502"/>
      <c r="AOY41" s="502"/>
      <c r="AOZ41" s="502"/>
      <c r="APA41" s="502"/>
      <c r="APB41" s="502"/>
      <c r="APC41" s="502"/>
      <c r="APD41" s="502"/>
      <c r="APE41" s="502"/>
      <c r="APF41" s="502"/>
      <c r="APG41" s="502"/>
      <c r="APH41" s="502"/>
      <c r="API41" s="502"/>
      <c r="APJ41" s="502"/>
      <c r="APK41" s="502"/>
      <c r="APL41" s="502"/>
      <c r="APM41" s="502"/>
      <c r="APN41" s="502"/>
      <c r="APO41" s="502"/>
      <c r="APP41" s="502"/>
      <c r="APQ41" s="502"/>
      <c r="APR41" s="502"/>
      <c r="APS41" s="502"/>
      <c r="APT41" s="502"/>
      <c r="APU41" s="502"/>
      <c r="APV41" s="502"/>
      <c r="APW41" s="502"/>
      <c r="APX41" s="502"/>
      <c r="APY41" s="502"/>
      <c r="APZ41" s="502"/>
      <c r="AQA41" s="502"/>
      <c r="AQB41" s="502"/>
      <c r="AQC41" s="502"/>
      <c r="AQD41" s="502"/>
      <c r="AQE41" s="502"/>
      <c r="AQF41" s="502"/>
      <c r="AQG41" s="502"/>
      <c r="AQH41" s="502"/>
      <c r="AQI41" s="502"/>
      <c r="AQJ41" s="502"/>
      <c r="AQK41" s="502"/>
      <c r="AQL41" s="502"/>
      <c r="AQM41" s="502"/>
      <c r="AQN41" s="502"/>
      <c r="AQO41" s="502"/>
      <c r="AQP41" s="502"/>
      <c r="AQQ41" s="502"/>
      <c r="AQR41" s="502"/>
      <c r="AQS41" s="502"/>
      <c r="AQT41" s="502"/>
      <c r="AQU41" s="502"/>
      <c r="AQV41" s="502"/>
      <c r="AQW41" s="502"/>
      <c r="AQX41" s="502"/>
      <c r="AQY41" s="502"/>
      <c r="AQZ41" s="502"/>
      <c r="ARA41" s="502"/>
      <c r="ARB41" s="502"/>
      <c r="ARC41" s="502"/>
      <c r="ARD41" s="502"/>
      <c r="ARE41" s="502"/>
      <c r="ARF41" s="502"/>
      <c r="ARG41" s="502"/>
      <c r="ARH41" s="502"/>
      <c r="ARI41" s="502"/>
      <c r="ARJ41" s="502"/>
      <c r="ARK41" s="502"/>
      <c r="ARL41" s="502"/>
      <c r="ARM41" s="502"/>
      <c r="ARN41" s="502"/>
      <c r="ARO41" s="502"/>
      <c r="ARP41" s="502"/>
      <c r="ARQ41" s="502"/>
      <c r="ARR41" s="502"/>
      <c r="ARS41" s="502"/>
      <c r="ART41" s="502"/>
      <c r="ARU41" s="502"/>
      <c r="ARV41" s="502"/>
      <c r="ARW41" s="502"/>
      <c r="ARX41" s="502"/>
      <c r="ARY41" s="502"/>
      <c r="ARZ41" s="502"/>
      <c r="ASA41" s="502"/>
      <c r="ASB41" s="502"/>
      <c r="ASC41" s="502"/>
      <c r="ASD41" s="502"/>
      <c r="ASE41" s="502"/>
      <c r="ASF41" s="502"/>
      <c r="ASG41" s="502"/>
      <c r="ASH41" s="502"/>
      <c r="ASI41" s="502"/>
      <c r="ASJ41" s="502"/>
      <c r="ASK41" s="502"/>
      <c r="ASL41" s="502"/>
      <c r="ASM41" s="502"/>
      <c r="ASN41" s="502"/>
      <c r="ASO41" s="502"/>
      <c r="ASP41" s="502"/>
      <c r="ASQ41" s="502"/>
      <c r="ASR41" s="502"/>
      <c r="ASS41" s="502"/>
      <c r="AST41" s="502"/>
      <c r="ASU41" s="502"/>
      <c r="ASV41" s="502"/>
      <c r="ASW41" s="502"/>
      <c r="ASX41" s="502"/>
      <c r="ASY41" s="502"/>
      <c r="ASZ41" s="502"/>
      <c r="ATA41" s="502"/>
      <c r="ATB41" s="502"/>
      <c r="ATC41" s="502"/>
      <c r="ATD41" s="502"/>
      <c r="ATE41" s="502"/>
      <c r="ATF41" s="502"/>
      <c r="ATG41" s="502"/>
      <c r="ATH41" s="502"/>
      <c r="ATI41" s="502"/>
      <c r="ATJ41" s="502"/>
      <c r="ATK41" s="502"/>
      <c r="ATL41" s="502"/>
      <c r="ATM41" s="502"/>
      <c r="ATN41" s="502"/>
      <c r="ATO41" s="502"/>
      <c r="ATP41" s="502"/>
      <c r="ATQ41" s="502"/>
      <c r="ATR41" s="502"/>
      <c r="ATS41" s="502"/>
      <c r="ATT41" s="502"/>
      <c r="ATU41" s="502"/>
      <c r="ATV41" s="502"/>
      <c r="ATW41" s="502"/>
      <c r="ATX41" s="502"/>
      <c r="ATY41" s="502"/>
      <c r="ATZ41" s="502"/>
      <c r="AUA41" s="502"/>
      <c r="AUB41" s="502"/>
      <c r="AUC41" s="502"/>
      <c r="AUD41" s="502"/>
      <c r="AUE41" s="502"/>
      <c r="AUF41" s="502"/>
      <c r="AUG41" s="502"/>
      <c r="AUH41" s="502"/>
      <c r="AUI41" s="502"/>
      <c r="AUJ41" s="502"/>
      <c r="AUK41" s="502"/>
      <c r="AUL41" s="502"/>
      <c r="AUM41" s="502"/>
      <c r="AUN41" s="502"/>
      <c r="AUO41" s="502"/>
      <c r="AUP41" s="502"/>
      <c r="AUQ41" s="502"/>
      <c r="AUR41" s="502"/>
      <c r="AUS41" s="502"/>
      <c r="AUT41" s="502"/>
      <c r="AUU41" s="502"/>
      <c r="AUV41" s="502"/>
      <c r="AUW41" s="502"/>
      <c r="AUX41" s="502"/>
      <c r="AUY41" s="502"/>
      <c r="AUZ41" s="502"/>
      <c r="AVA41" s="502"/>
      <c r="AVB41" s="502"/>
      <c r="AVC41" s="502"/>
      <c r="AVD41" s="502"/>
      <c r="AVE41" s="502"/>
      <c r="AVF41" s="502"/>
      <c r="AVG41" s="502"/>
      <c r="AVH41" s="502"/>
      <c r="AVI41" s="502"/>
      <c r="AVJ41" s="502"/>
      <c r="AVK41" s="502"/>
      <c r="AVL41" s="502"/>
      <c r="AVM41" s="502"/>
      <c r="AVN41" s="502"/>
      <c r="AVO41" s="502"/>
      <c r="AVP41" s="502"/>
      <c r="AVQ41" s="502"/>
      <c r="AVR41" s="502"/>
      <c r="AVS41" s="502"/>
      <c r="AVT41" s="502"/>
      <c r="AVU41" s="502"/>
      <c r="AVV41" s="502"/>
      <c r="AVW41" s="502"/>
      <c r="AVX41" s="502"/>
      <c r="AVY41" s="502"/>
      <c r="AVZ41" s="502"/>
      <c r="AWA41" s="502"/>
      <c r="AWB41" s="502"/>
      <c r="AWC41" s="502"/>
      <c r="AWD41" s="502"/>
      <c r="AWE41" s="502"/>
      <c r="AWF41" s="502"/>
      <c r="AWG41" s="502"/>
      <c r="AWH41" s="502"/>
      <c r="AWI41" s="502"/>
      <c r="AWJ41" s="502"/>
      <c r="AWK41" s="502"/>
      <c r="AWL41" s="502"/>
      <c r="AWM41" s="502"/>
      <c r="AWN41" s="502"/>
      <c r="AWO41" s="502"/>
      <c r="AWP41" s="502"/>
      <c r="AWQ41" s="502"/>
      <c r="AWR41" s="502"/>
      <c r="AWS41" s="502"/>
      <c r="AWT41" s="502"/>
      <c r="AWU41" s="502"/>
      <c r="AWV41" s="502"/>
      <c r="AWW41" s="502"/>
      <c r="AWX41" s="502"/>
      <c r="AWY41" s="502"/>
      <c r="AWZ41" s="502"/>
      <c r="AXA41" s="502"/>
      <c r="AXB41" s="502"/>
      <c r="AXC41" s="502"/>
      <c r="AXD41" s="502"/>
      <c r="AXE41" s="502"/>
      <c r="AXF41" s="502"/>
      <c r="AXG41" s="502"/>
      <c r="AXH41" s="502"/>
      <c r="AXI41" s="502"/>
      <c r="AXJ41" s="502"/>
      <c r="AXK41" s="502"/>
      <c r="AXL41" s="502"/>
      <c r="AXM41" s="502"/>
      <c r="AXN41" s="502"/>
      <c r="AXO41" s="502"/>
      <c r="AXP41" s="502"/>
      <c r="AXQ41" s="502"/>
      <c r="AXR41" s="502"/>
      <c r="AXS41" s="502"/>
      <c r="AXT41" s="502"/>
      <c r="AXU41" s="502"/>
      <c r="AXV41" s="502"/>
      <c r="AXW41" s="502"/>
      <c r="AXX41" s="502"/>
      <c r="AXY41" s="502"/>
      <c r="AXZ41" s="502"/>
      <c r="AYA41" s="502"/>
      <c r="AYB41" s="502"/>
      <c r="AYC41" s="502"/>
      <c r="AYD41" s="502"/>
      <c r="AYE41" s="502"/>
      <c r="AYF41" s="502"/>
      <c r="AYG41" s="502"/>
      <c r="AYH41" s="502"/>
      <c r="AYI41" s="502"/>
      <c r="AYJ41" s="502"/>
      <c r="AYK41" s="502"/>
      <c r="AYL41" s="502"/>
      <c r="AYM41" s="502"/>
      <c r="AYN41" s="502"/>
      <c r="AYO41" s="502"/>
      <c r="AYP41" s="502"/>
      <c r="AYQ41" s="502"/>
      <c r="AYR41" s="502"/>
      <c r="AYS41" s="502"/>
      <c r="AYT41" s="502"/>
      <c r="AYU41" s="502"/>
      <c r="AYV41" s="502"/>
      <c r="AYW41" s="502"/>
      <c r="AYX41" s="502"/>
      <c r="AYY41" s="502"/>
      <c r="AYZ41" s="502"/>
      <c r="AZA41" s="502"/>
      <c r="AZB41" s="502"/>
      <c r="AZC41" s="502"/>
      <c r="AZD41" s="502"/>
      <c r="AZE41" s="502"/>
      <c r="AZF41" s="502"/>
      <c r="AZG41" s="502"/>
      <c r="AZH41" s="502"/>
      <c r="AZI41" s="502"/>
      <c r="AZJ41" s="502"/>
      <c r="AZK41" s="502"/>
      <c r="AZL41" s="502"/>
      <c r="AZM41" s="502"/>
      <c r="AZN41" s="502"/>
      <c r="AZO41" s="502"/>
      <c r="AZP41" s="502"/>
      <c r="AZQ41" s="502"/>
      <c r="AZR41" s="502"/>
      <c r="AZS41" s="502"/>
      <c r="AZT41" s="502"/>
      <c r="AZU41" s="502"/>
      <c r="AZV41" s="502"/>
      <c r="AZW41" s="502"/>
      <c r="AZX41" s="502"/>
      <c r="AZY41" s="502"/>
      <c r="AZZ41" s="502"/>
      <c r="BAA41" s="502"/>
      <c r="BAB41" s="502"/>
      <c r="BAC41" s="502"/>
      <c r="BAD41" s="502"/>
      <c r="BAE41" s="502"/>
      <c r="BAF41" s="502"/>
      <c r="BAG41" s="502"/>
      <c r="BAH41" s="502"/>
      <c r="BAI41" s="502"/>
      <c r="BAJ41" s="502"/>
      <c r="BAK41" s="502"/>
      <c r="BAL41" s="502"/>
      <c r="BAM41" s="502"/>
      <c r="BAN41" s="502"/>
      <c r="BAO41" s="502"/>
      <c r="BAP41" s="502"/>
      <c r="BAQ41" s="502"/>
      <c r="BAR41" s="502"/>
      <c r="BAS41" s="502"/>
      <c r="BAT41" s="502"/>
      <c r="BAU41" s="502"/>
      <c r="BAV41" s="502"/>
      <c r="BAW41" s="502"/>
      <c r="BAX41" s="502"/>
      <c r="BAY41" s="502"/>
      <c r="BAZ41" s="502"/>
      <c r="BBA41" s="502"/>
      <c r="BBB41" s="502"/>
      <c r="BBC41" s="502"/>
      <c r="BBD41" s="502"/>
      <c r="BBE41" s="502"/>
      <c r="BBF41" s="502"/>
      <c r="BBG41" s="502"/>
      <c r="BBH41" s="502"/>
      <c r="BBI41" s="502"/>
      <c r="BBJ41" s="502"/>
      <c r="BBK41" s="502"/>
      <c r="BBL41" s="502"/>
      <c r="BBM41" s="502"/>
      <c r="BBN41" s="502"/>
      <c r="BBO41" s="502"/>
      <c r="BBP41" s="502"/>
      <c r="BBQ41" s="502"/>
      <c r="BBR41" s="502"/>
      <c r="BBS41" s="502"/>
      <c r="BBT41" s="502"/>
      <c r="BBU41" s="502"/>
      <c r="BBV41" s="502"/>
      <c r="BBW41" s="502"/>
      <c r="BBX41" s="502"/>
      <c r="BBY41" s="502"/>
      <c r="BBZ41" s="502"/>
      <c r="BCA41" s="502"/>
      <c r="BCB41" s="502"/>
      <c r="BCC41" s="502"/>
      <c r="BCD41" s="502"/>
      <c r="BCE41" s="502"/>
      <c r="BCF41" s="502"/>
      <c r="BCG41" s="502"/>
      <c r="BCH41" s="502"/>
      <c r="BCI41" s="502"/>
      <c r="BCJ41" s="502"/>
      <c r="BCK41" s="502"/>
      <c r="BCL41" s="502"/>
      <c r="BCM41" s="502"/>
      <c r="BCN41" s="502"/>
      <c r="BCO41" s="502"/>
      <c r="BCP41" s="502"/>
      <c r="BCQ41" s="502"/>
      <c r="BCR41" s="502"/>
      <c r="BCS41" s="502"/>
      <c r="BCT41" s="502"/>
      <c r="BCU41" s="502"/>
      <c r="BCV41" s="502"/>
      <c r="BCW41" s="502"/>
      <c r="BCX41" s="502"/>
      <c r="BCY41" s="502"/>
      <c r="BCZ41" s="502"/>
      <c r="BDA41" s="502"/>
      <c r="BDB41" s="502"/>
      <c r="BDC41" s="502"/>
      <c r="BDD41" s="502"/>
      <c r="BDE41" s="502"/>
      <c r="BDF41" s="502"/>
      <c r="BDG41" s="502"/>
      <c r="BDH41" s="502"/>
      <c r="BDI41" s="502"/>
      <c r="BDJ41" s="502"/>
      <c r="BDK41" s="502"/>
      <c r="BDL41" s="502"/>
      <c r="BDM41" s="502"/>
      <c r="BDN41" s="502"/>
      <c r="BDO41" s="502"/>
      <c r="BDP41" s="502"/>
      <c r="BDQ41" s="502"/>
      <c r="BDR41" s="502"/>
      <c r="BDS41" s="502"/>
      <c r="BDT41" s="502"/>
      <c r="BDU41" s="502"/>
      <c r="BDV41" s="502"/>
      <c r="BDW41" s="502"/>
      <c r="BDX41" s="502"/>
      <c r="BDY41" s="502"/>
      <c r="BDZ41" s="502"/>
      <c r="BEA41" s="502"/>
      <c r="BEB41" s="502"/>
      <c r="BEC41" s="502"/>
      <c r="BED41" s="502"/>
      <c r="BEE41" s="502"/>
      <c r="BEF41" s="502"/>
      <c r="BEG41" s="502"/>
      <c r="BEH41" s="502"/>
      <c r="BEI41" s="502"/>
      <c r="BEJ41" s="502"/>
      <c r="BEK41" s="502"/>
      <c r="BEL41" s="502"/>
      <c r="BEM41" s="502"/>
      <c r="BEN41" s="502"/>
      <c r="BEO41" s="502"/>
      <c r="BEP41" s="502"/>
      <c r="BEQ41" s="502"/>
      <c r="BER41" s="502"/>
      <c r="BES41" s="502"/>
      <c r="BET41" s="502"/>
      <c r="BEU41" s="502"/>
      <c r="BEV41" s="502"/>
      <c r="BEW41" s="502"/>
      <c r="BEX41" s="502"/>
      <c r="BEY41" s="502"/>
      <c r="BEZ41" s="502"/>
      <c r="BFA41" s="502"/>
      <c r="BFB41" s="502"/>
      <c r="BFC41" s="502"/>
      <c r="BFD41" s="502"/>
      <c r="BFE41" s="502"/>
      <c r="BFF41" s="502"/>
      <c r="BFG41" s="502"/>
      <c r="BFH41" s="502"/>
      <c r="BFI41" s="502"/>
      <c r="BFJ41" s="502"/>
      <c r="BFK41" s="502"/>
      <c r="BFL41" s="502"/>
      <c r="BFM41" s="502"/>
      <c r="BFN41" s="502"/>
      <c r="BFO41" s="502"/>
      <c r="BFP41" s="502"/>
      <c r="BFQ41" s="502"/>
      <c r="BFR41" s="502"/>
      <c r="BFS41" s="502"/>
      <c r="BFT41" s="502"/>
      <c r="BFU41" s="502"/>
      <c r="BFV41" s="502"/>
      <c r="BFW41" s="502"/>
      <c r="BFX41" s="502"/>
      <c r="BFY41" s="502"/>
      <c r="BFZ41" s="502"/>
      <c r="BGA41" s="502"/>
      <c r="BGB41" s="502"/>
      <c r="BGC41" s="502"/>
      <c r="BGD41" s="502"/>
      <c r="BGE41" s="502"/>
      <c r="BGF41" s="502"/>
      <c r="BGG41" s="502"/>
      <c r="BGH41" s="502"/>
      <c r="BGI41" s="502"/>
      <c r="BGJ41" s="502"/>
      <c r="BGK41" s="502"/>
      <c r="BGL41" s="502"/>
      <c r="BGM41" s="502"/>
      <c r="BGN41" s="502"/>
      <c r="BGO41" s="502"/>
      <c r="BGP41" s="502"/>
      <c r="BGQ41" s="502"/>
      <c r="BGR41" s="502"/>
      <c r="BGS41" s="502"/>
      <c r="BGT41" s="502"/>
      <c r="BGU41" s="502"/>
      <c r="BGV41" s="502"/>
      <c r="BGW41" s="502"/>
      <c r="BGX41" s="502"/>
      <c r="BGY41" s="502"/>
      <c r="BGZ41" s="502"/>
      <c r="BHA41" s="502"/>
      <c r="BHB41" s="502"/>
      <c r="BHC41" s="502"/>
      <c r="BHD41" s="502"/>
      <c r="BHE41" s="502"/>
      <c r="BHF41" s="502"/>
      <c r="BHG41" s="502"/>
      <c r="BHH41" s="502"/>
      <c r="BHI41" s="502"/>
      <c r="BHJ41" s="502"/>
      <c r="BHK41" s="502"/>
      <c r="BHL41" s="502"/>
      <c r="BHM41" s="502"/>
      <c r="BHN41" s="502"/>
      <c r="BHO41" s="502"/>
      <c r="BHP41" s="502"/>
      <c r="BHQ41" s="502"/>
      <c r="BHR41" s="502"/>
      <c r="BHS41" s="502"/>
      <c r="BHT41" s="502"/>
      <c r="BHU41" s="502"/>
      <c r="BHV41" s="502"/>
      <c r="BHW41" s="502"/>
      <c r="BHX41" s="502"/>
      <c r="BHY41" s="502"/>
      <c r="BHZ41" s="502"/>
      <c r="BIA41" s="502"/>
      <c r="BIB41" s="502"/>
      <c r="BIC41" s="502"/>
      <c r="BID41" s="502"/>
      <c r="BIE41" s="502"/>
      <c r="BIF41" s="502"/>
      <c r="BIG41" s="502"/>
      <c r="BIH41" s="502"/>
      <c r="BII41" s="502"/>
      <c r="BIJ41" s="502"/>
      <c r="BIK41" s="502"/>
      <c r="BIL41" s="502"/>
      <c r="BIM41" s="502"/>
      <c r="BIN41" s="502"/>
      <c r="BIO41" s="502"/>
      <c r="BIP41" s="502"/>
      <c r="BIQ41" s="502"/>
      <c r="BIR41" s="502"/>
      <c r="BIS41" s="502"/>
      <c r="BIT41" s="502"/>
      <c r="BIU41" s="502"/>
      <c r="BIV41" s="502"/>
      <c r="BIW41" s="502"/>
      <c r="BIX41" s="502"/>
      <c r="BIY41" s="502"/>
      <c r="BIZ41" s="502"/>
      <c r="BJA41" s="502"/>
      <c r="BJB41" s="502"/>
      <c r="BJC41" s="502"/>
      <c r="BJD41" s="502"/>
      <c r="BJE41" s="502"/>
      <c r="BJF41" s="502"/>
      <c r="BJG41" s="502"/>
      <c r="BJH41" s="502"/>
      <c r="BJI41" s="502"/>
      <c r="BJJ41" s="502"/>
      <c r="BJK41" s="502"/>
      <c r="BJL41" s="502"/>
      <c r="BJM41" s="502"/>
      <c r="BJN41" s="502"/>
      <c r="BJO41" s="502"/>
      <c r="BJP41" s="502"/>
      <c r="BJQ41" s="502"/>
      <c r="BJR41" s="502"/>
      <c r="BJS41" s="502"/>
      <c r="BJT41" s="502"/>
      <c r="BJU41" s="502"/>
      <c r="BJV41" s="502"/>
      <c r="BJW41" s="502"/>
      <c r="BJX41" s="502"/>
      <c r="BJY41" s="502"/>
      <c r="BJZ41" s="502"/>
      <c r="BKA41" s="502"/>
      <c r="BKB41" s="502"/>
      <c r="BKC41" s="502"/>
      <c r="BKD41" s="502"/>
      <c r="BKE41" s="502"/>
      <c r="BKF41" s="502"/>
      <c r="BKG41" s="502"/>
      <c r="BKH41" s="502"/>
      <c r="BKI41" s="502"/>
      <c r="BKJ41" s="502"/>
      <c r="BKK41" s="502"/>
      <c r="BKL41" s="502"/>
      <c r="BKM41" s="502"/>
      <c r="BKN41" s="502"/>
      <c r="BKO41" s="502"/>
      <c r="BKP41" s="502"/>
      <c r="BKQ41" s="502"/>
      <c r="BKR41" s="502"/>
      <c r="BKS41" s="502"/>
      <c r="BKT41" s="502"/>
      <c r="BKU41" s="502"/>
      <c r="BKV41" s="502"/>
      <c r="BKW41" s="502"/>
      <c r="BKX41" s="502"/>
      <c r="BKY41" s="502"/>
      <c r="BKZ41" s="502"/>
      <c r="BLA41" s="502"/>
      <c r="BLB41" s="502"/>
      <c r="BLC41" s="502"/>
      <c r="BLD41" s="502"/>
      <c r="BLE41" s="502"/>
      <c r="BLF41" s="502"/>
      <c r="BLG41" s="502"/>
      <c r="BLH41" s="502"/>
      <c r="BLI41" s="502"/>
      <c r="BLJ41" s="502"/>
      <c r="BLK41" s="502"/>
      <c r="BLL41" s="502"/>
      <c r="BLM41" s="502"/>
      <c r="BLN41" s="502"/>
      <c r="BLO41" s="502"/>
      <c r="BLP41" s="502"/>
      <c r="BLQ41" s="502"/>
      <c r="BLR41" s="502"/>
      <c r="BLS41" s="502"/>
      <c r="BLT41" s="502"/>
      <c r="BLU41" s="502"/>
      <c r="BLV41" s="502"/>
      <c r="BLW41" s="502"/>
      <c r="BLX41" s="502"/>
      <c r="BLY41" s="502"/>
      <c r="BLZ41" s="502"/>
      <c r="BMA41" s="502"/>
      <c r="BMB41" s="502"/>
      <c r="BMC41" s="502"/>
      <c r="BMD41" s="502"/>
      <c r="BME41" s="502"/>
      <c r="BMF41" s="502"/>
      <c r="BMG41" s="502"/>
      <c r="BMH41" s="502"/>
      <c r="BMI41" s="502"/>
      <c r="BMJ41" s="502"/>
      <c r="BMK41" s="502"/>
      <c r="BML41" s="502"/>
      <c r="BMM41" s="502"/>
      <c r="BMN41" s="502"/>
      <c r="BMO41" s="502"/>
      <c r="BMP41" s="502"/>
      <c r="BMQ41" s="502"/>
      <c r="BMR41" s="502"/>
      <c r="BMS41" s="502"/>
      <c r="BMT41" s="502"/>
      <c r="BMU41" s="502"/>
      <c r="BMV41" s="502"/>
      <c r="BMW41" s="502"/>
      <c r="BMX41" s="502"/>
      <c r="BMY41" s="502"/>
      <c r="BMZ41" s="502"/>
      <c r="BNA41" s="502"/>
      <c r="BNB41" s="502"/>
      <c r="BNC41" s="502"/>
      <c r="BND41" s="502"/>
      <c r="BNE41" s="502"/>
      <c r="BNF41" s="502"/>
      <c r="BNG41" s="502"/>
      <c r="BNH41" s="502"/>
      <c r="BNI41" s="502"/>
      <c r="BNJ41" s="502"/>
      <c r="BNK41" s="502"/>
      <c r="BNL41" s="502"/>
      <c r="BNM41" s="502"/>
      <c r="BNN41" s="502"/>
      <c r="BNO41" s="502"/>
      <c r="BNP41" s="502"/>
      <c r="BNQ41" s="502"/>
      <c r="BNR41" s="502"/>
      <c r="BNS41" s="502"/>
      <c r="BNT41" s="502"/>
      <c r="BNU41" s="502"/>
      <c r="BNV41" s="502"/>
      <c r="BNW41" s="502"/>
      <c r="BNX41" s="502"/>
      <c r="BNY41" s="502"/>
      <c r="BNZ41" s="502"/>
      <c r="BOA41" s="502"/>
      <c r="BOB41" s="502"/>
      <c r="BOC41" s="502"/>
      <c r="BOD41" s="502"/>
      <c r="BOE41" s="502"/>
      <c r="BOF41" s="502"/>
      <c r="BOG41" s="502"/>
      <c r="BOH41" s="502"/>
      <c r="BOI41" s="502"/>
      <c r="BOJ41" s="502"/>
      <c r="BOK41" s="502"/>
      <c r="BOL41" s="502"/>
      <c r="BOM41" s="502"/>
      <c r="BON41" s="502"/>
      <c r="BOO41" s="502"/>
      <c r="BOP41" s="502"/>
      <c r="BOQ41" s="502"/>
      <c r="BOR41" s="502"/>
      <c r="BOS41" s="502"/>
      <c r="BOT41" s="502"/>
      <c r="BOU41" s="502"/>
      <c r="BOV41" s="502"/>
      <c r="BOW41" s="502"/>
      <c r="BOX41" s="502"/>
      <c r="BOY41" s="502"/>
      <c r="BOZ41" s="502"/>
      <c r="BPA41" s="502"/>
      <c r="BPB41" s="502"/>
      <c r="BPC41" s="502"/>
      <c r="BPD41" s="502"/>
      <c r="BPE41" s="502"/>
      <c r="BPF41" s="502"/>
      <c r="BPG41" s="502"/>
      <c r="BPH41" s="502"/>
      <c r="BPI41" s="502"/>
      <c r="BPJ41" s="502"/>
      <c r="BPK41" s="502"/>
      <c r="BPL41" s="502"/>
      <c r="BPM41" s="502"/>
      <c r="BPN41" s="502"/>
      <c r="BPO41" s="502"/>
      <c r="BPP41" s="502"/>
      <c r="BPQ41" s="502"/>
      <c r="BPR41" s="502"/>
      <c r="BPS41" s="502"/>
      <c r="BPT41" s="502"/>
      <c r="BPU41" s="502"/>
      <c r="BPV41" s="502"/>
      <c r="BPW41" s="502"/>
      <c r="BPX41" s="502"/>
      <c r="BPY41" s="502"/>
      <c r="BPZ41" s="502"/>
      <c r="BQA41" s="502"/>
      <c r="BQB41" s="502"/>
      <c r="BQC41" s="502"/>
      <c r="BQD41" s="502"/>
      <c r="BQE41" s="502"/>
      <c r="BQF41" s="502"/>
      <c r="BQG41" s="502"/>
      <c r="BQH41" s="502"/>
      <c r="BQI41" s="502"/>
      <c r="BQJ41" s="502"/>
      <c r="BQK41" s="502"/>
      <c r="BQL41" s="502"/>
      <c r="BQM41" s="502"/>
      <c r="BQN41" s="502"/>
      <c r="BQO41" s="502"/>
      <c r="BQP41" s="502"/>
      <c r="BQQ41" s="502"/>
      <c r="BQR41" s="502"/>
      <c r="BQS41" s="502"/>
      <c r="BQT41" s="502"/>
      <c r="BQU41" s="502"/>
      <c r="BQV41" s="502"/>
      <c r="BQW41" s="502"/>
      <c r="BQX41" s="502"/>
      <c r="BQY41" s="502"/>
      <c r="BQZ41" s="502"/>
      <c r="BRA41" s="502"/>
      <c r="BRB41" s="502"/>
      <c r="BRC41" s="502"/>
      <c r="BRD41" s="502"/>
      <c r="BRE41" s="502"/>
      <c r="BRF41" s="502"/>
      <c r="BRG41" s="502"/>
      <c r="BRH41" s="502"/>
      <c r="BRI41" s="502"/>
      <c r="BRJ41" s="502"/>
      <c r="BRK41" s="502"/>
      <c r="BRL41" s="502"/>
      <c r="BRM41" s="502"/>
      <c r="BRN41" s="502"/>
      <c r="BRO41" s="502"/>
      <c r="BRP41" s="502"/>
      <c r="BRQ41" s="502"/>
      <c r="BRR41" s="502"/>
      <c r="BRS41" s="502"/>
      <c r="BRT41" s="502"/>
      <c r="BRU41" s="502"/>
      <c r="BRV41" s="502"/>
      <c r="BRW41" s="502"/>
      <c r="BRX41" s="502"/>
      <c r="BRY41" s="502"/>
      <c r="BRZ41" s="502"/>
      <c r="BSA41" s="502"/>
      <c r="BSB41" s="502"/>
      <c r="BSC41" s="502"/>
      <c r="BSD41" s="502"/>
      <c r="BSE41" s="502"/>
      <c r="BSF41" s="502"/>
      <c r="BSG41" s="502"/>
      <c r="BSH41" s="502"/>
      <c r="BSI41" s="502"/>
      <c r="BSJ41" s="502"/>
      <c r="BSK41" s="502"/>
      <c r="BSL41" s="502"/>
      <c r="BSM41" s="502"/>
      <c r="BSN41" s="502"/>
      <c r="BSO41" s="502"/>
      <c r="BSP41" s="502"/>
      <c r="BSQ41" s="502"/>
      <c r="BSR41" s="502"/>
      <c r="BSS41" s="502"/>
      <c r="BST41" s="502"/>
      <c r="BSU41" s="502"/>
      <c r="BSV41" s="502"/>
      <c r="BSW41" s="502"/>
      <c r="BSX41" s="502"/>
      <c r="BSY41" s="502"/>
      <c r="BSZ41" s="502"/>
      <c r="BTA41" s="502"/>
      <c r="BTB41" s="502"/>
      <c r="BTC41" s="502"/>
      <c r="BTD41" s="502"/>
      <c r="BTE41" s="502"/>
      <c r="BTF41" s="502"/>
      <c r="BTG41" s="502"/>
      <c r="BTH41" s="502"/>
      <c r="BTI41" s="502"/>
      <c r="BTJ41" s="502"/>
      <c r="BTK41" s="502"/>
      <c r="BTL41" s="502"/>
      <c r="BTM41" s="502"/>
      <c r="BTN41" s="502"/>
      <c r="BTO41" s="502"/>
      <c r="BTP41" s="502"/>
      <c r="BTQ41" s="502"/>
      <c r="BTR41" s="502"/>
      <c r="BTS41" s="502"/>
      <c r="BTT41" s="502"/>
      <c r="BTU41" s="502"/>
      <c r="BTV41" s="502"/>
      <c r="BTW41" s="502"/>
      <c r="BTX41" s="502"/>
      <c r="BTY41" s="502"/>
      <c r="BTZ41" s="502"/>
      <c r="BUA41" s="502"/>
      <c r="BUB41" s="502"/>
      <c r="BUC41" s="502"/>
      <c r="BUD41" s="502"/>
      <c r="BUE41" s="502"/>
      <c r="BUF41" s="502"/>
      <c r="BUG41" s="502"/>
      <c r="BUH41" s="502"/>
      <c r="BUI41" s="502"/>
      <c r="BUJ41" s="502"/>
      <c r="BUK41" s="502"/>
      <c r="BUL41" s="502"/>
      <c r="BUM41" s="502"/>
      <c r="BUN41" s="502"/>
      <c r="BUO41" s="502"/>
      <c r="BUP41" s="502"/>
      <c r="BUQ41" s="502"/>
      <c r="BUR41" s="502"/>
      <c r="BUS41" s="502"/>
      <c r="BUT41" s="502"/>
      <c r="BUU41" s="502"/>
      <c r="BUV41" s="502"/>
      <c r="BUW41" s="502"/>
      <c r="BUX41" s="502"/>
      <c r="BUY41" s="502"/>
      <c r="BUZ41" s="502"/>
      <c r="BVA41" s="502"/>
      <c r="BVB41" s="502"/>
      <c r="BVC41" s="502"/>
      <c r="BVD41" s="502"/>
      <c r="BVE41" s="502"/>
      <c r="BVF41" s="502"/>
      <c r="BVG41" s="502"/>
      <c r="BVH41" s="502"/>
      <c r="BVI41" s="502"/>
      <c r="BVJ41" s="502"/>
      <c r="BVK41" s="502"/>
      <c r="BVL41" s="502"/>
      <c r="BVM41" s="502"/>
      <c r="BVN41" s="502"/>
      <c r="BVO41" s="502"/>
      <c r="BVP41" s="502"/>
      <c r="BVQ41" s="502"/>
      <c r="BVR41" s="502"/>
      <c r="BVS41" s="502"/>
      <c r="BVT41" s="502"/>
      <c r="BVU41" s="502"/>
      <c r="BVV41" s="502"/>
      <c r="BVW41" s="502"/>
      <c r="BVX41" s="502"/>
      <c r="BVY41" s="502"/>
      <c r="BVZ41" s="502"/>
      <c r="BWA41" s="502"/>
      <c r="BWB41" s="502"/>
      <c r="BWC41" s="502"/>
      <c r="BWD41" s="502"/>
      <c r="BWE41" s="502"/>
      <c r="BWF41" s="502"/>
      <c r="BWG41" s="502"/>
      <c r="BWH41" s="502"/>
      <c r="BWI41" s="502"/>
      <c r="BWJ41" s="502"/>
      <c r="BWK41" s="502"/>
      <c r="BWL41" s="502"/>
      <c r="BWM41" s="502"/>
      <c r="BWN41" s="502"/>
      <c r="BWO41" s="502"/>
      <c r="BWP41" s="502"/>
      <c r="BWQ41" s="502"/>
      <c r="BWR41" s="502"/>
      <c r="BWS41" s="502"/>
      <c r="BWT41" s="502"/>
      <c r="BWU41" s="502"/>
      <c r="BWV41" s="502"/>
      <c r="BWW41" s="502"/>
      <c r="BWX41" s="502"/>
      <c r="BWY41" s="502"/>
      <c r="BWZ41" s="502"/>
      <c r="BXA41" s="502"/>
      <c r="BXB41" s="502"/>
      <c r="BXC41" s="502"/>
      <c r="BXD41" s="502"/>
      <c r="BXE41" s="502"/>
      <c r="BXF41" s="502"/>
      <c r="BXG41" s="502"/>
      <c r="BXH41" s="502"/>
      <c r="BXI41" s="502"/>
      <c r="BXJ41" s="502"/>
      <c r="BXK41" s="502"/>
      <c r="BXL41" s="502"/>
      <c r="BXM41" s="502"/>
      <c r="BXN41" s="502"/>
      <c r="BXO41" s="502"/>
      <c r="BXP41" s="502"/>
      <c r="BXQ41" s="502"/>
      <c r="BXR41" s="502"/>
      <c r="BXS41" s="502"/>
      <c r="BXT41" s="502"/>
      <c r="BXU41" s="502"/>
      <c r="BXV41" s="502"/>
      <c r="BXW41" s="502"/>
      <c r="BXX41" s="502"/>
      <c r="BXY41" s="502"/>
      <c r="BXZ41" s="502"/>
      <c r="BYA41" s="502"/>
      <c r="BYB41" s="502"/>
      <c r="BYC41" s="502"/>
      <c r="BYD41" s="502"/>
      <c r="BYE41" s="502"/>
      <c r="BYF41" s="502"/>
      <c r="BYG41" s="502"/>
      <c r="BYH41" s="502"/>
      <c r="BYI41" s="502"/>
      <c r="BYJ41" s="502"/>
      <c r="BYK41" s="502"/>
      <c r="BYL41" s="502"/>
      <c r="BYM41" s="502"/>
      <c r="BYN41" s="502"/>
      <c r="BYO41" s="502"/>
      <c r="BYP41" s="502"/>
      <c r="BYQ41" s="502"/>
      <c r="BYR41" s="502"/>
      <c r="BYS41" s="502"/>
      <c r="BYT41" s="502"/>
      <c r="BYU41" s="502"/>
      <c r="BYV41" s="502"/>
      <c r="BYW41" s="502"/>
      <c r="BYX41" s="502"/>
      <c r="BYY41" s="502"/>
      <c r="BYZ41" s="502"/>
      <c r="BZA41" s="502"/>
      <c r="BZB41" s="502"/>
      <c r="BZC41" s="502"/>
      <c r="BZD41" s="502"/>
      <c r="BZE41" s="502"/>
      <c r="BZF41" s="502"/>
      <c r="BZG41" s="502"/>
      <c r="BZH41" s="502"/>
      <c r="BZI41" s="502"/>
      <c r="BZJ41" s="502"/>
      <c r="BZK41" s="502"/>
      <c r="BZL41" s="502"/>
      <c r="BZM41" s="502"/>
      <c r="BZN41" s="502"/>
      <c r="BZO41" s="502"/>
      <c r="BZP41" s="502"/>
      <c r="BZQ41" s="502"/>
      <c r="BZR41" s="502"/>
      <c r="BZS41" s="502"/>
      <c r="BZT41" s="502"/>
      <c r="BZU41" s="502"/>
      <c r="BZV41" s="502"/>
      <c r="BZW41" s="502"/>
      <c r="BZX41" s="502"/>
      <c r="BZY41" s="502"/>
      <c r="BZZ41" s="502"/>
      <c r="CAA41" s="502"/>
      <c r="CAB41" s="502"/>
      <c r="CAC41" s="502"/>
      <c r="CAD41" s="502"/>
      <c r="CAE41" s="502"/>
      <c r="CAF41" s="502"/>
      <c r="CAG41" s="502"/>
      <c r="CAH41" s="502"/>
      <c r="CAI41" s="502"/>
      <c r="CAJ41" s="502"/>
      <c r="CAK41" s="502"/>
      <c r="CAL41" s="502"/>
      <c r="CAM41" s="502"/>
      <c r="CAN41" s="502"/>
      <c r="CAO41" s="502"/>
      <c r="CAP41" s="502"/>
      <c r="CAQ41" s="502"/>
      <c r="CAR41" s="502"/>
      <c r="CAS41" s="502"/>
      <c r="CAT41" s="502"/>
      <c r="CAU41" s="502"/>
      <c r="CAV41" s="502"/>
      <c r="CAW41" s="502"/>
      <c r="CAX41" s="502"/>
      <c r="CAY41" s="502"/>
      <c r="CAZ41" s="502"/>
      <c r="CBA41" s="502"/>
      <c r="CBB41" s="502"/>
      <c r="CBC41" s="502"/>
      <c r="CBD41" s="502"/>
      <c r="CBE41" s="502"/>
      <c r="CBF41" s="502"/>
      <c r="CBG41" s="502"/>
      <c r="CBH41" s="502"/>
      <c r="CBI41" s="502"/>
      <c r="CBJ41" s="502"/>
      <c r="CBK41" s="502"/>
      <c r="CBL41" s="502"/>
      <c r="CBM41" s="502"/>
      <c r="CBN41" s="502"/>
      <c r="CBO41" s="502"/>
      <c r="CBP41" s="502"/>
      <c r="CBQ41" s="502"/>
      <c r="CBR41" s="502"/>
      <c r="CBS41" s="502"/>
      <c r="CBT41" s="502"/>
      <c r="CBU41" s="502"/>
      <c r="CBV41" s="502"/>
      <c r="CBW41" s="502"/>
      <c r="CBX41" s="502"/>
      <c r="CBY41" s="502"/>
      <c r="CBZ41" s="502"/>
      <c r="CCA41" s="502"/>
      <c r="CCB41" s="502"/>
      <c r="CCC41" s="502"/>
      <c r="CCD41" s="502"/>
      <c r="CCE41" s="502"/>
      <c r="CCF41" s="502"/>
      <c r="CCG41" s="502"/>
      <c r="CCH41" s="502"/>
      <c r="CCI41" s="502"/>
      <c r="CCJ41" s="502"/>
      <c r="CCK41" s="502"/>
      <c r="CCL41" s="502"/>
      <c r="CCM41" s="502"/>
      <c r="CCN41" s="502"/>
      <c r="CCO41" s="502"/>
      <c r="CCP41" s="502"/>
      <c r="CCQ41" s="502"/>
      <c r="CCR41" s="502"/>
      <c r="CCS41" s="502"/>
      <c r="CCT41" s="502"/>
      <c r="CCU41" s="502"/>
      <c r="CCV41" s="502"/>
      <c r="CCW41" s="502"/>
      <c r="CCX41" s="502"/>
      <c r="CCY41" s="502"/>
      <c r="CCZ41" s="502"/>
      <c r="CDA41" s="502"/>
      <c r="CDB41" s="502"/>
      <c r="CDC41" s="502"/>
      <c r="CDD41" s="502"/>
      <c r="CDE41" s="502"/>
      <c r="CDF41" s="502"/>
      <c r="CDG41" s="502"/>
      <c r="CDH41" s="502"/>
      <c r="CDI41" s="502"/>
      <c r="CDJ41" s="502"/>
      <c r="CDK41" s="502"/>
      <c r="CDL41" s="502"/>
      <c r="CDM41" s="502"/>
      <c r="CDN41" s="502"/>
      <c r="CDO41" s="502"/>
      <c r="CDP41" s="502"/>
      <c r="CDQ41" s="502"/>
      <c r="CDR41" s="502"/>
      <c r="CDS41" s="502"/>
      <c r="CDT41" s="502"/>
      <c r="CDU41" s="502"/>
      <c r="CDV41" s="502"/>
      <c r="CDW41" s="502"/>
      <c r="CDX41" s="502"/>
      <c r="CDY41" s="502"/>
      <c r="CDZ41" s="502"/>
      <c r="CEA41" s="502"/>
      <c r="CEB41" s="502"/>
      <c r="CEC41" s="502"/>
      <c r="CED41" s="502"/>
      <c r="CEE41" s="502"/>
      <c r="CEF41" s="502"/>
      <c r="CEG41" s="502"/>
      <c r="CEH41" s="502"/>
      <c r="CEI41" s="502"/>
      <c r="CEJ41" s="502"/>
      <c r="CEK41" s="502"/>
      <c r="CEL41" s="502"/>
      <c r="CEM41" s="502"/>
      <c r="CEN41" s="502"/>
      <c r="CEO41" s="502"/>
      <c r="CEP41" s="502"/>
      <c r="CEQ41" s="502"/>
      <c r="CER41" s="502"/>
      <c r="CES41" s="502"/>
      <c r="CET41" s="502"/>
      <c r="CEU41" s="502"/>
      <c r="CEV41" s="502"/>
      <c r="CEW41" s="502"/>
      <c r="CEX41" s="502"/>
      <c r="CEY41" s="502"/>
      <c r="CEZ41" s="502"/>
      <c r="CFA41" s="502"/>
      <c r="CFB41" s="502"/>
      <c r="CFC41" s="502"/>
      <c r="CFD41" s="502"/>
      <c r="CFE41" s="502"/>
      <c r="CFF41" s="502"/>
      <c r="CFG41" s="502"/>
      <c r="CFH41" s="502"/>
      <c r="CFI41" s="502"/>
      <c r="CFJ41" s="502"/>
      <c r="CFK41" s="502"/>
      <c r="CFL41" s="502"/>
      <c r="CFM41" s="502"/>
      <c r="CFN41" s="502"/>
      <c r="CFO41" s="502"/>
      <c r="CFP41" s="502"/>
      <c r="CFQ41" s="502"/>
      <c r="CFR41" s="502"/>
      <c r="CFS41" s="502"/>
      <c r="CFT41" s="502"/>
      <c r="CFU41" s="502"/>
      <c r="CFV41" s="502"/>
      <c r="CFW41" s="502"/>
      <c r="CFX41" s="502"/>
      <c r="CFY41" s="502"/>
      <c r="CFZ41" s="502"/>
      <c r="CGA41" s="502"/>
      <c r="CGB41" s="502"/>
      <c r="CGC41" s="502"/>
      <c r="CGD41" s="502"/>
      <c r="CGE41" s="502"/>
      <c r="CGF41" s="502"/>
      <c r="CGG41" s="502"/>
      <c r="CGH41" s="502"/>
      <c r="CGI41" s="502"/>
      <c r="CGJ41" s="502"/>
      <c r="CGK41" s="502"/>
      <c r="CGL41" s="502"/>
      <c r="CGM41" s="502"/>
      <c r="CGN41" s="502"/>
      <c r="CGO41" s="502"/>
      <c r="CGP41" s="502"/>
      <c r="CGQ41" s="502"/>
      <c r="CGR41" s="502"/>
      <c r="CGS41" s="502"/>
      <c r="CGT41" s="502"/>
      <c r="CGU41" s="502"/>
      <c r="CGV41" s="502"/>
      <c r="CGW41" s="502"/>
      <c r="CGX41" s="502"/>
      <c r="CGY41" s="502"/>
      <c r="CGZ41" s="502"/>
      <c r="CHA41" s="502"/>
      <c r="CHB41" s="502"/>
      <c r="CHC41" s="502"/>
      <c r="CHD41" s="502"/>
      <c r="CHE41" s="502"/>
      <c r="CHF41" s="502"/>
      <c r="CHG41" s="502"/>
      <c r="CHH41" s="502"/>
      <c r="CHI41" s="502"/>
      <c r="CHJ41" s="502"/>
      <c r="CHK41" s="502"/>
      <c r="CHL41" s="502"/>
      <c r="CHM41" s="502"/>
      <c r="CHN41" s="502"/>
      <c r="CHO41" s="502"/>
      <c r="CHP41" s="502"/>
      <c r="CHQ41" s="502"/>
      <c r="CHR41" s="502"/>
      <c r="CHS41" s="502"/>
      <c r="CHT41" s="502"/>
      <c r="CHU41" s="502"/>
      <c r="CHV41" s="502"/>
      <c r="CHW41" s="502"/>
      <c r="CHX41" s="502"/>
      <c r="CHY41" s="502"/>
      <c r="CHZ41" s="502"/>
      <c r="CIA41" s="502"/>
      <c r="CIB41" s="502"/>
      <c r="CIC41" s="502"/>
      <c r="CID41" s="502"/>
      <c r="CIE41" s="502"/>
      <c r="CIF41" s="502"/>
      <c r="CIG41" s="502"/>
      <c r="CIH41" s="502"/>
      <c r="CII41" s="502"/>
      <c r="CIJ41" s="502"/>
      <c r="CIK41" s="502"/>
      <c r="CIL41" s="502"/>
      <c r="CIM41" s="502"/>
      <c r="CIN41" s="502"/>
      <c r="CIO41" s="502"/>
      <c r="CIP41" s="502"/>
      <c r="CIQ41" s="502"/>
      <c r="CIR41" s="502"/>
      <c r="CIS41" s="502"/>
      <c r="CIT41" s="502"/>
      <c r="CIU41" s="502"/>
      <c r="CIV41" s="502"/>
      <c r="CIW41" s="502"/>
      <c r="CIX41" s="502"/>
      <c r="CIY41" s="502"/>
      <c r="CIZ41" s="502"/>
      <c r="CJA41" s="502"/>
      <c r="CJB41" s="502"/>
      <c r="CJC41" s="502"/>
      <c r="CJD41" s="502"/>
      <c r="CJE41" s="502"/>
      <c r="CJF41" s="502"/>
      <c r="CJG41" s="502"/>
      <c r="CJH41" s="502"/>
      <c r="CJI41" s="502"/>
      <c r="CJJ41" s="502"/>
      <c r="CJK41" s="502"/>
      <c r="CJL41" s="502"/>
      <c r="CJM41" s="502"/>
      <c r="CJN41" s="502"/>
      <c r="CJO41" s="502"/>
      <c r="CJP41" s="502"/>
      <c r="CJQ41" s="502"/>
      <c r="CJR41" s="502"/>
      <c r="CJS41" s="502"/>
      <c r="CJT41" s="502"/>
      <c r="CJU41" s="502"/>
      <c r="CJV41" s="502"/>
      <c r="CJW41" s="502"/>
      <c r="CJX41" s="502"/>
      <c r="CJY41" s="502"/>
      <c r="CJZ41" s="502"/>
      <c r="CKA41" s="502"/>
      <c r="CKB41" s="502"/>
      <c r="CKC41" s="502"/>
      <c r="CKD41" s="502"/>
      <c r="CKE41" s="502"/>
      <c r="CKF41" s="502"/>
      <c r="CKG41" s="502"/>
      <c r="CKH41" s="502"/>
      <c r="CKI41" s="502"/>
      <c r="CKJ41" s="502"/>
      <c r="CKK41" s="502"/>
      <c r="CKL41" s="502"/>
      <c r="CKM41" s="502"/>
      <c r="CKN41" s="502"/>
      <c r="CKO41" s="502"/>
      <c r="CKP41" s="502"/>
      <c r="CKQ41" s="502"/>
      <c r="CKR41" s="502"/>
      <c r="CKS41" s="502"/>
      <c r="CKT41" s="502"/>
      <c r="CKU41" s="502"/>
      <c r="CKV41" s="502"/>
      <c r="CKW41" s="502"/>
      <c r="CKX41" s="502"/>
      <c r="CKY41" s="502"/>
      <c r="CKZ41" s="502"/>
      <c r="CLA41" s="502"/>
      <c r="CLB41" s="502"/>
      <c r="CLC41" s="502"/>
      <c r="CLD41" s="502"/>
      <c r="CLE41" s="502"/>
      <c r="CLF41" s="502"/>
      <c r="CLG41" s="502"/>
      <c r="CLH41" s="502"/>
      <c r="CLI41" s="502"/>
      <c r="CLJ41" s="502"/>
      <c r="CLK41" s="502"/>
      <c r="CLL41" s="502"/>
      <c r="CLM41" s="502"/>
      <c r="CLN41" s="502"/>
      <c r="CLO41" s="502"/>
      <c r="CLP41" s="502"/>
      <c r="CLQ41" s="502"/>
      <c r="CLR41" s="502"/>
      <c r="CLS41" s="502"/>
      <c r="CLT41" s="502"/>
      <c r="CLU41" s="502"/>
      <c r="CLV41" s="502"/>
      <c r="CLW41" s="502"/>
      <c r="CLX41" s="502"/>
      <c r="CLY41" s="502"/>
      <c r="CLZ41" s="502"/>
      <c r="CMA41" s="502"/>
      <c r="CMB41" s="502"/>
      <c r="CMC41" s="502"/>
      <c r="CMD41" s="502"/>
      <c r="CME41" s="502"/>
      <c r="CMF41" s="502"/>
      <c r="CMG41" s="502"/>
      <c r="CMH41" s="502"/>
      <c r="CMI41" s="502"/>
      <c r="CMJ41" s="502"/>
      <c r="CMK41" s="502"/>
      <c r="CML41" s="502"/>
      <c r="CMM41" s="502"/>
      <c r="CMN41" s="502"/>
      <c r="CMO41" s="502"/>
      <c r="CMP41" s="502"/>
      <c r="CMQ41" s="502"/>
      <c r="CMR41" s="502"/>
      <c r="CMS41" s="502"/>
      <c r="CMT41" s="502"/>
      <c r="CMU41" s="502"/>
      <c r="CMV41" s="502"/>
      <c r="CMW41" s="502"/>
      <c r="CMX41" s="502"/>
      <c r="CMY41" s="502"/>
      <c r="CMZ41" s="502"/>
      <c r="CNA41" s="502"/>
      <c r="CNB41" s="502"/>
      <c r="CNC41" s="502"/>
      <c r="CND41" s="502"/>
      <c r="CNE41" s="502"/>
      <c r="CNF41" s="502"/>
      <c r="CNG41" s="502"/>
      <c r="CNH41" s="502"/>
      <c r="CNI41" s="502"/>
      <c r="CNJ41" s="502"/>
      <c r="CNK41" s="502"/>
      <c r="CNL41" s="502"/>
      <c r="CNM41" s="502"/>
      <c r="CNN41" s="502"/>
      <c r="CNO41" s="502"/>
      <c r="CNP41" s="502"/>
      <c r="CNQ41" s="502"/>
      <c r="CNR41" s="502"/>
      <c r="CNS41" s="502"/>
      <c r="CNT41" s="502"/>
      <c r="CNU41" s="502"/>
      <c r="CNV41" s="502"/>
      <c r="CNW41" s="502"/>
      <c r="CNX41" s="502"/>
      <c r="CNY41" s="502"/>
      <c r="CNZ41" s="502"/>
      <c r="COA41" s="502"/>
      <c r="COB41" s="502"/>
      <c r="COC41" s="502"/>
      <c r="COD41" s="502"/>
      <c r="COE41" s="502"/>
      <c r="COF41" s="502"/>
      <c r="COG41" s="502"/>
      <c r="COH41" s="502"/>
      <c r="COI41" s="502"/>
      <c r="COJ41" s="502"/>
      <c r="COK41" s="502"/>
      <c r="COL41" s="502"/>
      <c r="COM41" s="502"/>
      <c r="CON41" s="502"/>
      <c r="COO41" s="502"/>
      <c r="COP41" s="502"/>
      <c r="COQ41" s="502"/>
      <c r="COR41" s="502"/>
      <c r="COS41" s="502"/>
      <c r="COT41" s="502"/>
      <c r="COU41" s="502"/>
      <c r="COV41" s="502"/>
      <c r="COW41" s="502"/>
      <c r="COX41" s="502"/>
      <c r="COY41" s="502"/>
      <c r="COZ41" s="502"/>
      <c r="CPA41" s="502"/>
      <c r="CPB41" s="502"/>
      <c r="CPC41" s="502"/>
      <c r="CPD41" s="502"/>
      <c r="CPE41" s="502"/>
      <c r="CPF41" s="502"/>
      <c r="CPG41" s="502"/>
      <c r="CPH41" s="502"/>
      <c r="CPI41" s="502"/>
      <c r="CPJ41" s="502"/>
      <c r="CPK41" s="502"/>
      <c r="CPL41" s="502"/>
      <c r="CPM41" s="502"/>
      <c r="CPN41" s="502"/>
      <c r="CPO41" s="502"/>
      <c r="CPP41" s="502"/>
      <c r="CPQ41" s="502"/>
      <c r="CPR41" s="502"/>
      <c r="CPS41" s="502"/>
      <c r="CPT41" s="502"/>
      <c r="CPU41" s="502"/>
      <c r="CPV41" s="502"/>
      <c r="CPW41" s="502"/>
      <c r="CPX41" s="502"/>
      <c r="CPY41" s="502"/>
      <c r="CPZ41" s="502"/>
      <c r="CQA41" s="502"/>
      <c r="CQB41" s="502"/>
      <c r="CQC41" s="502"/>
      <c r="CQD41" s="502"/>
      <c r="CQE41" s="502"/>
      <c r="CQF41" s="502"/>
      <c r="CQG41" s="502"/>
      <c r="CQH41" s="502"/>
      <c r="CQI41" s="502"/>
      <c r="CQJ41" s="502"/>
      <c r="CQK41" s="502"/>
      <c r="CQL41" s="502"/>
      <c r="CQM41" s="502"/>
      <c r="CQN41" s="502"/>
      <c r="CQO41" s="502"/>
      <c r="CQP41" s="502"/>
      <c r="CQQ41" s="502"/>
      <c r="CQR41" s="502"/>
      <c r="CQS41" s="502"/>
      <c r="CQT41" s="502"/>
      <c r="CQU41" s="502"/>
      <c r="CQV41" s="502"/>
      <c r="CQW41" s="502"/>
      <c r="CQX41" s="502"/>
      <c r="CQY41" s="502"/>
      <c r="CQZ41" s="502"/>
      <c r="CRA41" s="502"/>
      <c r="CRB41" s="502"/>
      <c r="CRC41" s="502"/>
      <c r="CRD41" s="502"/>
      <c r="CRE41" s="502"/>
      <c r="CRF41" s="502"/>
      <c r="CRG41" s="502"/>
      <c r="CRH41" s="502"/>
      <c r="CRI41" s="502"/>
      <c r="CRJ41" s="502"/>
      <c r="CRK41" s="502"/>
      <c r="CRL41" s="502"/>
      <c r="CRM41" s="502"/>
      <c r="CRN41" s="502"/>
      <c r="CRO41" s="502"/>
      <c r="CRP41" s="502"/>
      <c r="CRQ41" s="502"/>
      <c r="CRR41" s="502"/>
      <c r="CRS41" s="502"/>
      <c r="CRT41" s="502"/>
      <c r="CRU41" s="502"/>
      <c r="CRV41" s="502"/>
      <c r="CRW41" s="502"/>
      <c r="CRX41" s="502"/>
      <c r="CRY41" s="502"/>
      <c r="CRZ41" s="502"/>
      <c r="CSA41" s="502"/>
      <c r="CSB41" s="502"/>
      <c r="CSC41" s="502"/>
      <c r="CSD41" s="502"/>
      <c r="CSE41" s="502"/>
      <c r="CSF41" s="502"/>
      <c r="CSG41" s="502"/>
      <c r="CSH41" s="502"/>
      <c r="CSI41" s="502"/>
      <c r="CSJ41" s="502"/>
      <c r="CSK41" s="502"/>
      <c r="CSL41" s="502"/>
      <c r="CSM41" s="502"/>
      <c r="CSN41" s="502"/>
      <c r="CSO41" s="502"/>
      <c r="CSP41" s="502"/>
      <c r="CSQ41" s="502"/>
      <c r="CSR41" s="502"/>
      <c r="CSS41" s="502"/>
      <c r="CST41" s="502"/>
      <c r="CSU41" s="502"/>
      <c r="CSV41" s="502"/>
      <c r="CSW41" s="502"/>
      <c r="CSX41" s="502"/>
      <c r="CSY41" s="502"/>
      <c r="CSZ41" s="502"/>
      <c r="CTA41" s="502"/>
      <c r="CTB41" s="502"/>
      <c r="CTC41" s="502"/>
      <c r="CTD41" s="502"/>
      <c r="CTE41" s="502"/>
      <c r="CTF41" s="502"/>
      <c r="CTG41" s="502"/>
      <c r="CTH41" s="502"/>
      <c r="CTI41" s="502"/>
      <c r="CTJ41" s="502"/>
      <c r="CTK41" s="502"/>
      <c r="CTL41" s="502"/>
      <c r="CTM41" s="502"/>
      <c r="CTN41" s="502"/>
      <c r="CTO41" s="502"/>
      <c r="CTP41" s="502"/>
      <c r="CTQ41" s="502"/>
      <c r="CTR41" s="502"/>
      <c r="CTS41" s="502"/>
      <c r="CTT41" s="502"/>
      <c r="CTU41" s="502"/>
      <c r="CTV41" s="502"/>
      <c r="CTW41" s="502"/>
      <c r="CTX41" s="502"/>
      <c r="CTY41" s="502"/>
      <c r="CTZ41" s="502"/>
      <c r="CUA41" s="502"/>
      <c r="CUB41" s="502"/>
      <c r="CUC41" s="502"/>
      <c r="CUD41" s="502"/>
      <c r="CUE41" s="502"/>
      <c r="CUF41" s="502"/>
      <c r="CUG41" s="502"/>
      <c r="CUH41" s="502"/>
      <c r="CUI41" s="502"/>
      <c r="CUJ41" s="502"/>
      <c r="CUK41" s="502"/>
      <c r="CUL41" s="502"/>
      <c r="CUM41" s="502"/>
      <c r="CUN41" s="502"/>
      <c r="CUO41" s="502"/>
      <c r="CUP41" s="502"/>
      <c r="CUQ41" s="502"/>
      <c r="CUR41" s="502"/>
      <c r="CUS41" s="502"/>
      <c r="CUT41" s="502"/>
      <c r="CUU41" s="502"/>
      <c r="CUV41" s="502"/>
      <c r="CUW41" s="502"/>
      <c r="CUX41" s="502"/>
      <c r="CUY41" s="502"/>
      <c r="CUZ41" s="502"/>
      <c r="CVA41" s="502"/>
      <c r="CVB41" s="502"/>
      <c r="CVC41" s="502"/>
      <c r="CVD41" s="502"/>
      <c r="CVE41" s="502"/>
      <c r="CVF41" s="502"/>
      <c r="CVG41" s="502"/>
      <c r="CVH41" s="502"/>
      <c r="CVI41" s="502"/>
      <c r="CVJ41" s="502"/>
      <c r="CVK41" s="502"/>
      <c r="CVL41" s="502"/>
      <c r="CVM41" s="502"/>
      <c r="CVN41" s="502"/>
      <c r="CVO41" s="502"/>
      <c r="CVP41" s="502"/>
      <c r="CVQ41" s="502"/>
      <c r="CVR41" s="502"/>
      <c r="CVS41" s="502"/>
      <c r="CVT41" s="502"/>
      <c r="CVU41" s="502"/>
      <c r="CVV41" s="502"/>
      <c r="CVW41" s="502"/>
      <c r="CVX41" s="502"/>
      <c r="CVY41" s="502"/>
      <c r="CVZ41" s="502"/>
      <c r="CWA41" s="502"/>
      <c r="CWB41" s="502"/>
      <c r="CWC41" s="502"/>
      <c r="CWD41" s="502"/>
      <c r="CWE41" s="502"/>
      <c r="CWF41" s="502"/>
      <c r="CWG41" s="502"/>
      <c r="CWH41" s="502"/>
      <c r="CWI41" s="502"/>
      <c r="CWJ41" s="502"/>
      <c r="CWK41" s="502"/>
      <c r="CWL41" s="502"/>
      <c r="CWM41" s="502"/>
      <c r="CWN41" s="502"/>
      <c r="CWO41" s="502"/>
      <c r="CWP41" s="502"/>
      <c r="CWQ41" s="502"/>
      <c r="CWR41" s="502"/>
      <c r="CWS41" s="502"/>
      <c r="CWT41" s="502"/>
      <c r="CWU41" s="502"/>
      <c r="CWV41" s="502"/>
      <c r="CWW41" s="502"/>
      <c r="CWX41" s="502"/>
      <c r="CWY41" s="502"/>
      <c r="CWZ41" s="502"/>
      <c r="CXA41" s="502"/>
      <c r="CXB41" s="502"/>
      <c r="CXC41" s="502"/>
      <c r="CXD41" s="502"/>
      <c r="CXE41" s="502"/>
      <c r="CXF41" s="502"/>
      <c r="CXG41" s="502"/>
      <c r="CXH41" s="502"/>
      <c r="CXI41" s="502"/>
      <c r="CXJ41" s="502"/>
      <c r="CXK41" s="502"/>
      <c r="CXL41" s="502"/>
      <c r="CXM41" s="502"/>
      <c r="CXN41" s="502"/>
      <c r="CXO41" s="502"/>
      <c r="CXP41" s="502"/>
      <c r="CXQ41" s="502"/>
      <c r="CXR41" s="502"/>
      <c r="CXS41" s="502"/>
      <c r="CXT41" s="502"/>
      <c r="CXU41" s="502"/>
      <c r="CXV41" s="502"/>
      <c r="CXW41" s="502"/>
      <c r="CXX41" s="502"/>
      <c r="CXY41" s="502"/>
      <c r="CXZ41" s="502"/>
      <c r="CYA41" s="502"/>
      <c r="CYB41" s="502"/>
      <c r="CYC41" s="502"/>
      <c r="CYD41" s="502"/>
      <c r="CYE41" s="502"/>
      <c r="CYF41" s="502"/>
      <c r="CYG41" s="502"/>
      <c r="CYH41" s="502"/>
      <c r="CYI41" s="502"/>
      <c r="CYJ41" s="502"/>
      <c r="CYK41" s="502"/>
      <c r="CYL41" s="502"/>
      <c r="CYM41" s="502"/>
      <c r="CYN41" s="502"/>
      <c r="CYO41" s="502"/>
      <c r="CYP41" s="502"/>
      <c r="CYQ41" s="502"/>
      <c r="CYR41" s="502"/>
      <c r="CYS41" s="502"/>
      <c r="CYT41" s="502"/>
      <c r="CYU41" s="502"/>
      <c r="CYV41" s="502"/>
      <c r="CYW41" s="502"/>
      <c r="CYX41" s="502"/>
      <c r="CYY41" s="502"/>
      <c r="CYZ41" s="502"/>
      <c r="CZA41" s="502"/>
      <c r="CZB41" s="502"/>
      <c r="CZC41" s="502"/>
      <c r="CZD41" s="502"/>
      <c r="CZE41" s="502"/>
      <c r="CZF41" s="502"/>
      <c r="CZG41" s="502"/>
      <c r="CZH41" s="502"/>
      <c r="CZI41" s="502"/>
      <c r="CZJ41" s="502"/>
      <c r="CZK41" s="502"/>
      <c r="CZL41" s="502"/>
      <c r="CZM41" s="502"/>
      <c r="CZN41" s="502"/>
      <c r="CZO41" s="502"/>
      <c r="CZP41" s="502"/>
      <c r="CZQ41" s="502"/>
      <c r="CZR41" s="502"/>
      <c r="CZS41" s="502"/>
      <c r="CZT41" s="502"/>
      <c r="CZU41" s="502"/>
      <c r="CZV41" s="502"/>
      <c r="CZW41" s="502"/>
      <c r="CZX41" s="502"/>
      <c r="CZY41" s="502"/>
      <c r="CZZ41" s="502"/>
      <c r="DAA41" s="502"/>
      <c r="DAB41" s="502"/>
      <c r="DAC41" s="502"/>
      <c r="DAD41" s="502"/>
      <c r="DAE41" s="502"/>
      <c r="DAF41" s="502"/>
      <c r="DAG41" s="502"/>
      <c r="DAH41" s="502"/>
      <c r="DAI41" s="502"/>
      <c r="DAJ41" s="502"/>
      <c r="DAK41" s="502"/>
      <c r="DAL41" s="502"/>
      <c r="DAM41" s="502"/>
      <c r="DAN41" s="502"/>
      <c r="DAO41" s="502"/>
      <c r="DAP41" s="502"/>
      <c r="DAQ41" s="502"/>
      <c r="DAR41" s="502"/>
      <c r="DAS41" s="502"/>
      <c r="DAT41" s="502"/>
      <c r="DAU41" s="502"/>
      <c r="DAV41" s="502"/>
      <c r="DAW41" s="502"/>
      <c r="DAX41" s="502"/>
      <c r="DAY41" s="502"/>
      <c r="DAZ41" s="502"/>
      <c r="DBA41" s="502"/>
      <c r="DBB41" s="502"/>
      <c r="DBC41" s="502"/>
      <c r="DBD41" s="502"/>
      <c r="DBE41" s="502"/>
      <c r="DBF41" s="502"/>
      <c r="DBG41" s="502"/>
      <c r="DBH41" s="502"/>
      <c r="DBI41" s="502"/>
      <c r="DBJ41" s="502"/>
      <c r="DBK41" s="502"/>
      <c r="DBL41" s="502"/>
      <c r="DBM41" s="502"/>
      <c r="DBN41" s="502"/>
      <c r="DBO41" s="502"/>
      <c r="DBP41" s="502"/>
      <c r="DBQ41" s="502"/>
      <c r="DBR41" s="502"/>
      <c r="DBS41" s="502"/>
      <c r="DBT41" s="502"/>
      <c r="DBU41" s="502"/>
      <c r="DBV41" s="502"/>
      <c r="DBW41" s="502"/>
      <c r="DBX41" s="502"/>
      <c r="DBY41" s="502"/>
      <c r="DBZ41" s="502"/>
      <c r="DCA41" s="502"/>
      <c r="DCB41" s="502"/>
      <c r="DCC41" s="502"/>
      <c r="DCD41" s="502"/>
      <c r="DCE41" s="502"/>
      <c r="DCF41" s="502"/>
      <c r="DCG41" s="502"/>
      <c r="DCH41" s="502"/>
      <c r="DCI41" s="502"/>
      <c r="DCJ41" s="502"/>
      <c r="DCK41" s="502"/>
      <c r="DCL41" s="502"/>
      <c r="DCM41" s="502"/>
      <c r="DCN41" s="502"/>
      <c r="DCO41" s="502"/>
      <c r="DCP41" s="502"/>
      <c r="DCQ41" s="502"/>
      <c r="DCR41" s="502"/>
      <c r="DCS41" s="502"/>
      <c r="DCT41" s="502"/>
      <c r="DCU41" s="502"/>
      <c r="DCV41" s="502"/>
      <c r="DCW41" s="502"/>
      <c r="DCX41" s="502"/>
      <c r="DCY41" s="502"/>
      <c r="DCZ41" s="502"/>
      <c r="DDA41" s="502"/>
      <c r="DDB41" s="502"/>
      <c r="DDC41" s="502"/>
      <c r="DDD41" s="502"/>
      <c r="DDE41" s="502"/>
      <c r="DDF41" s="502"/>
      <c r="DDG41" s="502"/>
      <c r="DDH41" s="502"/>
      <c r="DDI41" s="502"/>
      <c r="DDJ41" s="502"/>
      <c r="DDK41" s="502"/>
      <c r="DDL41" s="502"/>
      <c r="DDM41" s="502"/>
      <c r="DDN41" s="502"/>
      <c r="DDO41" s="502"/>
      <c r="DDP41" s="502"/>
      <c r="DDQ41" s="502"/>
      <c r="DDR41" s="502"/>
      <c r="DDS41" s="502"/>
      <c r="DDT41" s="502"/>
      <c r="DDU41" s="502"/>
      <c r="DDV41" s="502"/>
      <c r="DDW41" s="502"/>
      <c r="DDX41" s="502"/>
      <c r="DDY41" s="502"/>
      <c r="DDZ41" s="502"/>
      <c r="DEA41" s="502"/>
      <c r="DEB41" s="502"/>
      <c r="DEC41" s="502"/>
      <c r="DED41" s="502"/>
      <c r="DEE41" s="502"/>
      <c r="DEF41" s="502"/>
      <c r="DEG41" s="502"/>
      <c r="DEH41" s="502"/>
      <c r="DEI41" s="502"/>
      <c r="DEJ41" s="502"/>
      <c r="DEK41" s="502"/>
      <c r="DEL41" s="502"/>
      <c r="DEM41" s="502"/>
      <c r="DEN41" s="502"/>
      <c r="DEO41" s="502"/>
      <c r="DEP41" s="502"/>
      <c r="DEQ41" s="502"/>
      <c r="DER41" s="502"/>
      <c r="DES41" s="502"/>
      <c r="DET41" s="502"/>
      <c r="DEU41" s="502"/>
      <c r="DEV41" s="502"/>
      <c r="DEW41" s="502"/>
      <c r="DEX41" s="502"/>
      <c r="DEY41" s="502"/>
      <c r="DEZ41" s="502"/>
      <c r="DFA41" s="502"/>
      <c r="DFB41" s="502"/>
      <c r="DFC41" s="502"/>
      <c r="DFD41" s="502"/>
      <c r="DFE41" s="502"/>
      <c r="DFF41" s="502"/>
      <c r="DFG41" s="502"/>
      <c r="DFH41" s="502"/>
      <c r="DFI41" s="502"/>
      <c r="DFJ41" s="502"/>
      <c r="DFK41" s="502"/>
      <c r="DFL41" s="502"/>
      <c r="DFM41" s="502"/>
      <c r="DFN41" s="502"/>
      <c r="DFO41" s="502"/>
      <c r="DFP41" s="502"/>
      <c r="DFQ41" s="502"/>
      <c r="DFR41" s="502"/>
      <c r="DFS41" s="502"/>
      <c r="DFT41" s="502"/>
      <c r="DFU41" s="502"/>
      <c r="DFV41" s="502"/>
      <c r="DFW41" s="502"/>
      <c r="DFX41" s="502"/>
      <c r="DFY41" s="502"/>
      <c r="DFZ41" s="502"/>
      <c r="DGA41" s="502"/>
      <c r="DGB41" s="502"/>
      <c r="DGC41" s="502"/>
      <c r="DGD41" s="502"/>
      <c r="DGE41" s="502"/>
      <c r="DGF41" s="502"/>
      <c r="DGG41" s="502"/>
      <c r="DGH41" s="502"/>
      <c r="DGI41" s="502"/>
      <c r="DGJ41" s="502"/>
      <c r="DGK41" s="502"/>
      <c r="DGL41" s="502"/>
      <c r="DGM41" s="502"/>
      <c r="DGN41" s="502"/>
      <c r="DGO41" s="502"/>
      <c r="DGP41" s="502"/>
      <c r="DGQ41" s="502"/>
      <c r="DGR41" s="502"/>
      <c r="DGS41" s="502"/>
      <c r="DGT41" s="502"/>
      <c r="DGU41" s="502"/>
      <c r="DGV41" s="502"/>
      <c r="DGW41" s="502"/>
      <c r="DGX41" s="502"/>
      <c r="DGY41" s="502"/>
      <c r="DGZ41" s="502"/>
      <c r="DHA41" s="502"/>
      <c r="DHB41" s="502"/>
      <c r="DHC41" s="502"/>
      <c r="DHD41" s="502"/>
      <c r="DHE41" s="502"/>
      <c r="DHF41" s="502"/>
      <c r="DHG41" s="502"/>
      <c r="DHH41" s="502"/>
      <c r="DHI41" s="502"/>
      <c r="DHJ41" s="502"/>
      <c r="DHK41" s="502"/>
      <c r="DHL41" s="502"/>
      <c r="DHM41" s="502"/>
      <c r="DHN41" s="502"/>
      <c r="DHO41" s="502"/>
      <c r="DHP41" s="502"/>
      <c r="DHQ41" s="502"/>
      <c r="DHR41" s="502"/>
      <c r="DHS41" s="502"/>
      <c r="DHT41" s="502"/>
      <c r="DHU41" s="502"/>
      <c r="DHV41" s="502"/>
      <c r="DHW41" s="502"/>
      <c r="DHX41" s="502"/>
      <c r="DHY41" s="502"/>
      <c r="DHZ41" s="502"/>
      <c r="DIA41" s="502"/>
      <c r="DIB41" s="502"/>
      <c r="DIC41" s="502"/>
      <c r="DID41" s="502"/>
      <c r="DIE41" s="502"/>
      <c r="DIF41" s="502"/>
      <c r="DIG41" s="502"/>
      <c r="DIH41" s="502"/>
      <c r="DII41" s="502"/>
      <c r="DIJ41" s="502"/>
      <c r="DIK41" s="502"/>
      <c r="DIL41" s="502"/>
      <c r="DIM41" s="502"/>
      <c r="DIN41" s="502"/>
      <c r="DIO41" s="502"/>
      <c r="DIP41" s="502"/>
      <c r="DIQ41" s="502"/>
      <c r="DIR41" s="502"/>
      <c r="DIS41" s="502"/>
      <c r="DIT41" s="502"/>
      <c r="DIU41" s="502"/>
      <c r="DIV41" s="502"/>
      <c r="DIW41" s="502"/>
      <c r="DIX41" s="502"/>
      <c r="DIY41" s="502"/>
      <c r="DIZ41" s="502"/>
      <c r="DJA41" s="502"/>
      <c r="DJB41" s="502"/>
      <c r="DJC41" s="502"/>
      <c r="DJD41" s="502"/>
      <c r="DJE41" s="502"/>
      <c r="DJF41" s="502"/>
      <c r="DJG41" s="502"/>
      <c r="DJH41" s="502"/>
      <c r="DJI41" s="502"/>
      <c r="DJJ41" s="502"/>
      <c r="DJK41" s="502"/>
      <c r="DJL41" s="502"/>
      <c r="DJM41" s="502"/>
      <c r="DJN41" s="502"/>
      <c r="DJO41" s="502"/>
      <c r="DJP41" s="502"/>
      <c r="DJQ41" s="502"/>
      <c r="DJR41" s="502"/>
      <c r="DJS41" s="502"/>
      <c r="DJT41" s="502"/>
      <c r="DJU41" s="502"/>
      <c r="DJV41" s="502"/>
      <c r="DJW41" s="502"/>
      <c r="DJX41" s="502"/>
      <c r="DJY41" s="502"/>
      <c r="DJZ41" s="502"/>
      <c r="DKA41" s="502"/>
      <c r="DKB41" s="502"/>
      <c r="DKC41" s="502"/>
      <c r="DKD41" s="502"/>
      <c r="DKE41" s="502"/>
      <c r="DKF41" s="502"/>
      <c r="DKG41" s="502"/>
      <c r="DKH41" s="502"/>
      <c r="DKI41" s="502"/>
      <c r="DKJ41" s="502"/>
      <c r="DKK41" s="502"/>
      <c r="DKL41" s="502"/>
      <c r="DKM41" s="502"/>
      <c r="DKN41" s="502"/>
      <c r="DKO41" s="502"/>
      <c r="DKP41" s="502"/>
      <c r="DKQ41" s="502"/>
      <c r="DKR41" s="502"/>
      <c r="DKS41" s="502"/>
      <c r="DKT41" s="502"/>
      <c r="DKU41" s="502"/>
      <c r="DKV41" s="502"/>
      <c r="DKW41" s="502"/>
      <c r="DKX41" s="502"/>
      <c r="DKY41" s="502"/>
      <c r="DKZ41" s="502"/>
      <c r="DLA41" s="502"/>
      <c r="DLB41" s="502"/>
      <c r="DLC41" s="502"/>
      <c r="DLD41" s="502"/>
      <c r="DLE41" s="502"/>
      <c r="DLF41" s="502"/>
      <c r="DLG41" s="502"/>
      <c r="DLH41" s="502"/>
      <c r="DLI41" s="502"/>
      <c r="DLJ41" s="502"/>
      <c r="DLK41" s="502"/>
      <c r="DLL41" s="502"/>
      <c r="DLM41" s="502"/>
      <c r="DLN41" s="502"/>
      <c r="DLO41" s="502"/>
      <c r="DLP41" s="502"/>
      <c r="DLQ41" s="502"/>
      <c r="DLR41" s="502"/>
      <c r="DLS41" s="502"/>
      <c r="DLT41" s="502"/>
      <c r="DLU41" s="502"/>
      <c r="DLV41" s="502"/>
      <c r="DLW41" s="502"/>
      <c r="DLX41" s="502"/>
      <c r="DLY41" s="502"/>
      <c r="DLZ41" s="502"/>
      <c r="DMA41" s="502"/>
      <c r="DMB41" s="502"/>
      <c r="DMC41" s="502"/>
      <c r="DMD41" s="502"/>
      <c r="DME41" s="502"/>
      <c r="DMF41" s="502"/>
      <c r="DMG41" s="502"/>
      <c r="DMH41" s="502"/>
      <c r="DMI41" s="502"/>
      <c r="DMJ41" s="502"/>
      <c r="DMK41" s="502"/>
      <c r="DML41" s="502"/>
      <c r="DMM41" s="502"/>
      <c r="DMN41" s="502"/>
      <c r="DMO41" s="502"/>
      <c r="DMP41" s="502"/>
      <c r="DMQ41" s="502"/>
      <c r="DMR41" s="502"/>
      <c r="DMS41" s="502"/>
      <c r="DMT41" s="502"/>
      <c r="DMU41" s="502"/>
      <c r="DMV41" s="502"/>
      <c r="DMW41" s="502"/>
      <c r="DMX41" s="502"/>
      <c r="DMY41" s="502"/>
      <c r="DMZ41" s="502"/>
      <c r="DNA41" s="502"/>
      <c r="DNB41" s="502"/>
      <c r="DNC41" s="502"/>
      <c r="DND41" s="502"/>
      <c r="DNE41" s="502"/>
      <c r="DNF41" s="502"/>
      <c r="DNG41" s="502"/>
      <c r="DNH41" s="502"/>
      <c r="DNI41" s="502"/>
      <c r="DNJ41" s="502"/>
      <c r="DNK41" s="502"/>
      <c r="DNL41" s="502"/>
      <c r="DNM41" s="502"/>
      <c r="DNN41" s="502"/>
      <c r="DNO41" s="502"/>
      <c r="DNP41" s="502"/>
      <c r="DNQ41" s="502"/>
      <c r="DNR41" s="502"/>
      <c r="DNS41" s="502"/>
      <c r="DNT41" s="502"/>
      <c r="DNU41" s="502"/>
      <c r="DNV41" s="502"/>
      <c r="DNW41" s="502"/>
      <c r="DNX41" s="502"/>
      <c r="DNY41" s="502"/>
      <c r="DNZ41" s="502"/>
      <c r="DOA41" s="502"/>
      <c r="DOB41" s="502"/>
      <c r="DOC41" s="502"/>
      <c r="DOD41" s="502"/>
      <c r="DOE41" s="502"/>
      <c r="DOF41" s="502"/>
      <c r="DOG41" s="502"/>
      <c r="DOH41" s="502"/>
      <c r="DOI41" s="502"/>
      <c r="DOJ41" s="502"/>
      <c r="DOK41" s="502"/>
      <c r="DOL41" s="502"/>
      <c r="DOM41" s="502"/>
      <c r="DON41" s="502"/>
      <c r="DOO41" s="502"/>
      <c r="DOP41" s="502"/>
      <c r="DOQ41" s="502"/>
      <c r="DOR41" s="502"/>
      <c r="DOS41" s="502"/>
      <c r="DOT41" s="502"/>
      <c r="DOU41" s="502"/>
      <c r="DOV41" s="502"/>
      <c r="DOW41" s="502"/>
      <c r="DOX41" s="502"/>
      <c r="DOY41" s="502"/>
      <c r="DOZ41" s="502"/>
      <c r="DPA41" s="502"/>
      <c r="DPB41" s="502"/>
      <c r="DPC41" s="502"/>
      <c r="DPD41" s="502"/>
      <c r="DPE41" s="502"/>
      <c r="DPF41" s="502"/>
      <c r="DPG41" s="502"/>
      <c r="DPH41" s="502"/>
      <c r="DPI41" s="502"/>
      <c r="DPJ41" s="502"/>
      <c r="DPK41" s="502"/>
      <c r="DPL41" s="502"/>
      <c r="DPM41" s="502"/>
      <c r="DPN41" s="502"/>
      <c r="DPO41" s="502"/>
      <c r="DPP41" s="502"/>
      <c r="DPQ41" s="502"/>
      <c r="DPR41" s="502"/>
      <c r="DPS41" s="502"/>
      <c r="DPT41" s="502"/>
      <c r="DPU41" s="502"/>
      <c r="DPV41" s="502"/>
      <c r="DPW41" s="502"/>
      <c r="DPX41" s="502"/>
      <c r="DPY41" s="502"/>
      <c r="DPZ41" s="502"/>
      <c r="DQA41" s="502"/>
      <c r="DQB41" s="502"/>
      <c r="DQC41" s="502"/>
      <c r="DQD41" s="502"/>
      <c r="DQE41" s="502"/>
      <c r="DQF41" s="502"/>
      <c r="DQG41" s="502"/>
      <c r="DQH41" s="502"/>
      <c r="DQI41" s="502"/>
      <c r="DQJ41" s="502"/>
      <c r="DQK41" s="502"/>
      <c r="DQL41" s="502"/>
      <c r="DQM41" s="502"/>
      <c r="DQN41" s="502"/>
      <c r="DQO41" s="502"/>
      <c r="DQP41" s="502"/>
      <c r="DQQ41" s="502"/>
      <c r="DQR41" s="502"/>
      <c r="DQS41" s="502"/>
      <c r="DQT41" s="502"/>
      <c r="DQU41" s="502"/>
      <c r="DQV41" s="502"/>
      <c r="DQW41" s="502"/>
      <c r="DQX41" s="502"/>
      <c r="DQY41" s="502"/>
      <c r="DQZ41" s="502"/>
      <c r="DRA41" s="502"/>
      <c r="DRB41" s="502"/>
      <c r="DRC41" s="502"/>
      <c r="DRD41" s="502"/>
      <c r="DRE41" s="502"/>
      <c r="DRF41" s="502"/>
      <c r="DRG41" s="502"/>
      <c r="DRH41" s="502"/>
      <c r="DRI41" s="502"/>
      <c r="DRJ41" s="502"/>
      <c r="DRK41" s="502"/>
      <c r="DRL41" s="502"/>
      <c r="DRM41" s="502"/>
      <c r="DRN41" s="502"/>
      <c r="DRO41" s="502"/>
      <c r="DRP41" s="502"/>
      <c r="DRQ41" s="502"/>
      <c r="DRR41" s="502"/>
      <c r="DRS41" s="502"/>
      <c r="DRT41" s="502"/>
      <c r="DRU41" s="502"/>
      <c r="DRV41" s="502"/>
      <c r="DRW41" s="502"/>
      <c r="DRX41" s="502"/>
      <c r="DRY41" s="502"/>
      <c r="DRZ41" s="502"/>
      <c r="DSA41" s="502"/>
      <c r="DSB41" s="502"/>
      <c r="DSC41" s="502"/>
      <c r="DSD41" s="502"/>
      <c r="DSE41" s="502"/>
      <c r="DSF41" s="502"/>
      <c r="DSG41" s="502"/>
      <c r="DSH41" s="502"/>
      <c r="DSI41" s="502"/>
      <c r="DSJ41" s="502"/>
      <c r="DSK41" s="502"/>
      <c r="DSL41" s="502"/>
      <c r="DSM41" s="502"/>
      <c r="DSN41" s="502"/>
      <c r="DSO41" s="502"/>
      <c r="DSP41" s="502"/>
      <c r="DSQ41" s="502"/>
      <c r="DSR41" s="502"/>
      <c r="DSS41" s="502"/>
      <c r="DST41" s="502"/>
      <c r="DSU41" s="502"/>
      <c r="DSV41" s="502"/>
      <c r="DSW41" s="502"/>
      <c r="DSX41" s="502"/>
      <c r="DSY41" s="502"/>
      <c r="DSZ41" s="502"/>
      <c r="DTA41" s="502"/>
      <c r="DTB41" s="502"/>
      <c r="DTC41" s="502"/>
      <c r="DTD41" s="502"/>
      <c r="DTE41" s="502"/>
      <c r="DTF41" s="502"/>
      <c r="DTG41" s="502"/>
      <c r="DTH41" s="502"/>
      <c r="DTI41" s="502"/>
      <c r="DTJ41" s="502"/>
      <c r="DTK41" s="502"/>
      <c r="DTL41" s="502"/>
      <c r="DTM41" s="502"/>
      <c r="DTN41" s="502"/>
      <c r="DTO41" s="502"/>
      <c r="DTP41" s="502"/>
      <c r="DTQ41" s="502"/>
      <c r="DTR41" s="502"/>
      <c r="DTS41" s="502"/>
      <c r="DTT41" s="502"/>
      <c r="DTU41" s="502"/>
      <c r="DTV41" s="502"/>
      <c r="DTW41" s="502"/>
      <c r="DTX41" s="502"/>
      <c r="DTY41" s="502"/>
      <c r="DTZ41" s="502"/>
      <c r="DUA41" s="502"/>
      <c r="DUB41" s="502"/>
      <c r="DUC41" s="502"/>
      <c r="DUD41" s="502"/>
      <c r="DUE41" s="502"/>
      <c r="DUF41" s="502"/>
      <c r="DUG41" s="502"/>
      <c r="DUH41" s="502"/>
      <c r="DUI41" s="502"/>
      <c r="DUJ41" s="502"/>
      <c r="DUK41" s="502"/>
      <c r="DUL41" s="502"/>
      <c r="DUM41" s="502"/>
      <c r="DUN41" s="502"/>
      <c r="DUO41" s="502"/>
      <c r="DUP41" s="502"/>
      <c r="DUQ41" s="502"/>
      <c r="DUR41" s="502"/>
      <c r="DUS41" s="502"/>
      <c r="DUT41" s="502"/>
      <c r="DUU41" s="502"/>
      <c r="DUV41" s="502"/>
      <c r="DUW41" s="502"/>
      <c r="DUX41" s="502"/>
      <c r="DUY41" s="502"/>
      <c r="DUZ41" s="502"/>
      <c r="DVA41" s="502"/>
      <c r="DVB41" s="502"/>
      <c r="DVC41" s="502"/>
      <c r="DVD41" s="502"/>
      <c r="DVE41" s="502"/>
      <c r="DVF41" s="502"/>
      <c r="DVG41" s="502"/>
      <c r="DVH41" s="502"/>
      <c r="DVI41" s="502"/>
      <c r="DVJ41" s="502"/>
      <c r="DVK41" s="502"/>
      <c r="DVL41" s="502"/>
      <c r="DVM41" s="502"/>
      <c r="DVN41" s="502"/>
      <c r="DVO41" s="502"/>
      <c r="DVP41" s="502"/>
      <c r="DVQ41" s="502"/>
      <c r="DVR41" s="502"/>
      <c r="DVS41" s="502"/>
      <c r="DVT41" s="502"/>
      <c r="DVU41" s="502"/>
      <c r="DVV41" s="502"/>
      <c r="DVW41" s="502"/>
      <c r="DVX41" s="502"/>
      <c r="DVY41" s="502"/>
      <c r="DVZ41" s="502"/>
      <c r="DWA41" s="502"/>
      <c r="DWB41" s="502"/>
      <c r="DWC41" s="502"/>
      <c r="DWD41" s="502"/>
      <c r="DWE41" s="502"/>
      <c r="DWF41" s="502"/>
      <c r="DWG41" s="502"/>
      <c r="DWH41" s="502"/>
      <c r="DWI41" s="502"/>
      <c r="DWJ41" s="502"/>
      <c r="DWK41" s="502"/>
      <c r="DWL41" s="502"/>
      <c r="DWM41" s="502"/>
      <c r="DWN41" s="502"/>
      <c r="DWO41" s="502"/>
      <c r="DWP41" s="502"/>
      <c r="DWQ41" s="502"/>
      <c r="DWR41" s="502"/>
      <c r="DWS41" s="502"/>
      <c r="DWT41" s="502"/>
      <c r="DWU41" s="502"/>
      <c r="DWV41" s="502"/>
      <c r="DWW41" s="502"/>
      <c r="DWX41" s="502"/>
      <c r="DWY41" s="502"/>
      <c r="DWZ41" s="502"/>
      <c r="DXA41" s="502"/>
      <c r="DXB41" s="502"/>
      <c r="DXC41" s="502"/>
      <c r="DXD41" s="502"/>
      <c r="DXE41" s="502"/>
      <c r="DXF41" s="502"/>
      <c r="DXG41" s="502"/>
      <c r="DXH41" s="502"/>
      <c r="DXI41" s="502"/>
      <c r="DXJ41" s="502"/>
      <c r="DXK41" s="502"/>
      <c r="DXL41" s="502"/>
      <c r="DXM41" s="502"/>
      <c r="DXN41" s="502"/>
      <c r="DXO41" s="502"/>
      <c r="DXP41" s="502"/>
      <c r="DXQ41" s="502"/>
      <c r="DXR41" s="502"/>
      <c r="DXS41" s="502"/>
      <c r="DXT41" s="502"/>
      <c r="DXU41" s="502"/>
      <c r="DXV41" s="502"/>
      <c r="DXW41" s="502"/>
      <c r="DXX41" s="502"/>
      <c r="DXY41" s="502"/>
      <c r="DXZ41" s="502"/>
      <c r="DYA41" s="502"/>
      <c r="DYB41" s="502"/>
      <c r="DYC41" s="502"/>
      <c r="DYD41" s="502"/>
      <c r="DYE41" s="502"/>
      <c r="DYF41" s="502"/>
      <c r="DYG41" s="502"/>
      <c r="DYH41" s="502"/>
      <c r="DYI41" s="502"/>
      <c r="DYJ41" s="502"/>
      <c r="DYK41" s="502"/>
      <c r="DYL41" s="502"/>
      <c r="DYM41" s="502"/>
      <c r="DYN41" s="502"/>
      <c r="DYO41" s="502"/>
      <c r="DYP41" s="502"/>
      <c r="DYQ41" s="502"/>
      <c r="DYR41" s="502"/>
      <c r="DYS41" s="502"/>
      <c r="DYT41" s="502"/>
      <c r="DYU41" s="502"/>
      <c r="DYV41" s="502"/>
      <c r="DYW41" s="502"/>
      <c r="DYX41" s="502"/>
      <c r="DYY41" s="502"/>
      <c r="DYZ41" s="502"/>
      <c r="DZA41" s="502"/>
      <c r="DZB41" s="502"/>
      <c r="DZC41" s="502"/>
      <c r="DZD41" s="502"/>
      <c r="DZE41" s="502"/>
      <c r="DZF41" s="502"/>
      <c r="DZG41" s="502"/>
      <c r="DZH41" s="502"/>
      <c r="DZI41" s="502"/>
      <c r="DZJ41" s="502"/>
      <c r="DZK41" s="502"/>
      <c r="DZL41" s="502"/>
      <c r="DZM41" s="502"/>
      <c r="DZN41" s="502"/>
      <c r="DZO41" s="502"/>
      <c r="DZP41" s="502"/>
      <c r="DZQ41" s="502"/>
      <c r="DZR41" s="502"/>
      <c r="DZS41" s="502"/>
      <c r="DZT41" s="502"/>
      <c r="DZU41" s="502"/>
      <c r="DZV41" s="502"/>
      <c r="DZW41" s="502"/>
      <c r="DZX41" s="502"/>
      <c r="DZY41" s="502"/>
      <c r="DZZ41" s="502"/>
      <c r="EAA41" s="502"/>
      <c r="EAB41" s="502"/>
      <c r="EAC41" s="502"/>
      <c r="EAD41" s="502"/>
      <c r="EAE41" s="502"/>
      <c r="EAF41" s="502"/>
      <c r="EAG41" s="502"/>
      <c r="EAH41" s="502"/>
      <c r="EAI41" s="502"/>
      <c r="EAJ41" s="502"/>
      <c r="EAK41" s="502"/>
      <c r="EAL41" s="502"/>
      <c r="EAM41" s="502"/>
      <c r="EAN41" s="502"/>
      <c r="EAO41" s="502"/>
      <c r="EAP41" s="502"/>
      <c r="EAQ41" s="502"/>
      <c r="EAR41" s="502"/>
      <c r="EAS41" s="502"/>
      <c r="EAT41" s="502"/>
      <c r="EAU41" s="502"/>
      <c r="EAV41" s="502"/>
      <c r="EAW41" s="502"/>
      <c r="EAX41" s="502"/>
      <c r="EAY41" s="502"/>
      <c r="EAZ41" s="502"/>
      <c r="EBA41" s="502"/>
      <c r="EBB41" s="502"/>
      <c r="EBC41" s="502"/>
      <c r="EBD41" s="502"/>
      <c r="EBE41" s="502"/>
      <c r="EBF41" s="502"/>
      <c r="EBG41" s="502"/>
      <c r="EBH41" s="502"/>
      <c r="EBI41" s="502"/>
      <c r="EBJ41" s="502"/>
      <c r="EBK41" s="502"/>
      <c r="EBL41" s="502"/>
      <c r="EBM41" s="502"/>
      <c r="EBN41" s="502"/>
      <c r="EBO41" s="502"/>
      <c r="EBP41" s="502"/>
      <c r="EBQ41" s="502"/>
      <c r="EBR41" s="502"/>
      <c r="EBS41" s="502"/>
      <c r="EBT41" s="502"/>
      <c r="EBU41" s="502"/>
      <c r="EBV41" s="502"/>
      <c r="EBW41" s="502"/>
      <c r="EBX41" s="502"/>
      <c r="EBY41" s="502"/>
      <c r="EBZ41" s="502"/>
      <c r="ECA41" s="502"/>
      <c r="ECB41" s="502"/>
      <c r="ECC41" s="502"/>
      <c r="ECD41" s="502"/>
      <c r="ECE41" s="502"/>
      <c r="ECF41" s="502"/>
      <c r="ECG41" s="502"/>
      <c r="ECH41" s="502"/>
      <c r="ECI41" s="502"/>
      <c r="ECJ41" s="502"/>
      <c r="ECK41" s="502"/>
      <c r="ECL41" s="502"/>
      <c r="ECM41" s="502"/>
      <c r="ECN41" s="502"/>
      <c r="ECO41" s="502"/>
      <c r="ECP41" s="502"/>
      <c r="ECQ41" s="502"/>
      <c r="ECR41" s="502"/>
      <c r="ECS41" s="502"/>
      <c r="ECT41" s="502"/>
      <c r="ECU41" s="502"/>
      <c r="ECV41" s="502"/>
      <c r="ECW41" s="502"/>
      <c r="ECX41" s="502"/>
      <c r="ECY41" s="502"/>
      <c r="ECZ41" s="502"/>
      <c r="EDA41" s="502"/>
      <c r="EDB41" s="502"/>
      <c r="EDC41" s="502"/>
      <c r="EDD41" s="502"/>
      <c r="EDE41" s="502"/>
      <c r="EDF41" s="502"/>
      <c r="EDG41" s="502"/>
      <c r="EDH41" s="502"/>
      <c r="EDI41" s="502"/>
      <c r="EDJ41" s="502"/>
      <c r="EDK41" s="502"/>
      <c r="EDL41" s="502"/>
      <c r="EDM41" s="502"/>
      <c r="EDN41" s="502"/>
      <c r="EDO41" s="502"/>
      <c r="EDP41" s="502"/>
      <c r="EDQ41" s="502"/>
      <c r="EDR41" s="502"/>
      <c r="EDS41" s="502"/>
      <c r="EDT41" s="502"/>
      <c r="EDU41" s="502"/>
      <c r="EDV41" s="502"/>
      <c r="EDW41" s="502"/>
      <c r="EDX41" s="502"/>
      <c r="EDY41" s="502"/>
      <c r="EDZ41" s="502"/>
      <c r="EEA41" s="502"/>
      <c r="EEB41" s="502"/>
      <c r="EEC41" s="502"/>
      <c r="EED41" s="502"/>
      <c r="EEE41" s="502"/>
      <c r="EEF41" s="502"/>
      <c r="EEG41" s="502"/>
      <c r="EEH41" s="502"/>
      <c r="EEI41" s="502"/>
      <c r="EEJ41" s="502"/>
      <c r="EEK41" s="502"/>
      <c r="EEL41" s="502"/>
      <c r="EEM41" s="502"/>
      <c r="EEN41" s="502"/>
      <c r="EEO41" s="502"/>
      <c r="EEP41" s="502"/>
      <c r="EEQ41" s="502"/>
      <c r="EER41" s="502"/>
      <c r="EES41" s="502"/>
      <c r="EET41" s="502"/>
      <c r="EEU41" s="502"/>
      <c r="EEV41" s="502"/>
      <c r="EEW41" s="502"/>
      <c r="EEX41" s="502"/>
      <c r="EEY41" s="502"/>
      <c r="EEZ41" s="502"/>
      <c r="EFA41" s="502"/>
      <c r="EFB41" s="502"/>
      <c r="EFC41" s="502"/>
      <c r="EFD41" s="502"/>
      <c r="EFE41" s="502"/>
      <c r="EFF41" s="502"/>
      <c r="EFG41" s="502"/>
      <c r="EFH41" s="502"/>
      <c r="EFI41" s="502"/>
      <c r="EFJ41" s="502"/>
      <c r="EFK41" s="502"/>
      <c r="EFL41" s="502"/>
      <c r="EFM41" s="502"/>
      <c r="EFN41" s="502"/>
      <c r="EFO41" s="502"/>
      <c r="EFP41" s="502"/>
      <c r="EFQ41" s="502"/>
      <c r="EFR41" s="502"/>
      <c r="EFS41" s="502"/>
      <c r="EFT41" s="502"/>
      <c r="EFU41" s="502"/>
      <c r="EFV41" s="502"/>
      <c r="EFW41" s="502"/>
      <c r="EFX41" s="502"/>
      <c r="EFY41" s="502"/>
      <c r="EFZ41" s="502"/>
      <c r="EGA41" s="502"/>
      <c r="EGB41" s="502"/>
      <c r="EGC41" s="502"/>
      <c r="EGD41" s="502"/>
      <c r="EGE41" s="502"/>
      <c r="EGF41" s="502"/>
      <c r="EGG41" s="502"/>
      <c r="EGH41" s="502"/>
      <c r="EGI41" s="502"/>
      <c r="EGJ41" s="502"/>
      <c r="EGK41" s="502"/>
      <c r="EGL41" s="502"/>
      <c r="EGM41" s="502"/>
      <c r="EGN41" s="502"/>
      <c r="EGO41" s="502"/>
      <c r="EGP41" s="502"/>
      <c r="EGQ41" s="502"/>
      <c r="EGR41" s="502"/>
      <c r="EGS41" s="502"/>
      <c r="EGT41" s="502"/>
      <c r="EGU41" s="502"/>
      <c r="EGV41" s="502"/>
      <c r="EGW41" s="502"/>
      <c r="EGX41" s="502"/>
      <c r="EGY41" s="502"/>
      <c r="EGZ41" s="502"/>
      <c r="EHA41" s="502"/>
      <c r="EHB41" s="502"/>
      <c r="EHC41" s="502"/>
      <c r="EHD41" s="502"/>
      <c r="EHE41" s="502"/>
      <c r="EHF41" s="502"/>
      <c r="EHG41" s="502"/>
      <c r="EHH41" s="502"/>
      <c r="EHI41" s="502"/>
      <c r="EHJ41" s="502"/>
      <c r="EHK41" s="502"/>
      <c r="EHL41" s="502"/>
      <c r="EHM41" s="502"/>
      <c r="EHN41" s="502"/>
      <c r="EHO41" s="502"/>
      <c r="EHP41" s="502"/>
      <c r="EHQ41" s="502"/>
      <c r="EHR41" s="502"/>
      <c r="EHS41" s="502"/>
      <c r="EHT41" s="502"/>
      <c r="EHU41" s="502"/>
      <c r="EHV41" s="502"/>
      <c r="EHW41" s="502"/>
      <c r="EHX41" s="502"/>
      <c r="EHY41" s="502"/>
      <c r="EHZ41" s="502"/>
      <c r="EIA41" s="502"/>
      <c r="EIB41" s="502"/>
      <c r="EIC41" s="502"/>
      <c r="EID41" s="502"/>
      <c r="EIE41" s="502"/>
      <c r="EIF41" s="502"/>
      <c r="EIG41" s="502"/>
      <c r="EIH41" s="502"/>
      <c r="EII41" s="502"/>
      <c r="EIJ41" s="502"/>
      <c r="EIK41" s="502"/>
      <c r="EIL41" s="502"/>
      <c r="EIM41" s="502"/>
      <c r="EIN41" s="502"/>
      <c r="EIO41" s="502"/>
      <c r="EIP41" s="502"/>
      <c r="EIQ41" s="502"/>
      <c r="EIR41" s="502"/>
      <c r="EIS41" s="502"/>
      <c r="EIT41" s="502"/>
      <c r="EIU41" s="502"/>
      <c r="EIV41" s="502"/>
      <c r="EIW41" s="502"/>
      <c r="EIX41" s="502"/>
      <c r="EIY41" s="502"/>
      <c r="EIZ41" s="502"/>
      <c r="EJA41" s="502"/>
      <c r="EJB41" s="502"/>
      <c r="EJC41" s="502"/>
      <c r="EJD41" s="502"/>
      <c r="EJE41" s="502"/>
      <c r="EJF41" s="502"/>
      <c r="EJG41" s="502"/>
      <c r="EJH41" s="502"/>
      <c r="EJI41" s="502"/>
      <c r="EJJ41" s="502"/>
      <c r="EJK41" s="502"/>
      <c r="EJL41" s="502"/>
      <c r="EJM41" s="502"/>
      <c r="EJN41" s="502"/>
      <c r="EJO41" s="502"/>
      <c r="EJP41" s="502"/>
      <c r="EJQ41" s="502"/>
      <c r="EJR41" s="502"/>
      <c r="EJS41" s="502"/>
      <c r="EJT41" s="502"/>
      <c r="EJU41" s="502"/>
      <c r="EJV41" s="502"/>
      <c r="EJW41" s="502"/>
      <c r="EJX41" s="502"/>
      <c r="EJY41" s="502"/>
      <c r="EJZ41" s="502"/>
      <c r="EKA41" s="502"/>
      <c r="EKB41" s="502"/>
      <c r="EKC41" s="502"/>
      <c r="EKD41" s="502"/>
      <c r="EKE41" s="502"/>
      <c r="EKF41" s="502"/>
      <c r="EKG41" s="502"/>
      <c r="EKH41" s="502"/>
      <c r="EKI41" s="502"/>
      <c r="EKJ41" s="502"/>
      <c r="EKK41" s="502"/>
      <c r="EKL41" s="502"/>
      <c r="EKM41" s="502"/>
      <c r="EKN41" s="502"/>
      <c r="EKO41" s="502"/>
      <c r="EKP41" s="502"/>
      <c r="EKQ41" s="502"/>
      <c r="EKR41" s="502"/>
      <c r="EKS41" s="502"/>
      <c r="EKT41" s="502"/>
      <c r="EKU41" s="502"/>
      <c r="EKV41" s="502"/>
      <c r="EKW41" s="502"/>
      <c r="EKX41" s="502"/>
      <c r="EKY41" s="502"/>
      <c r="EKZ41" s="502"/>
      <c r="ELA41" s="502"/>
      <c r="ELB41" s="502"/>
      <c r="ELC41" s="502"/>
      <c r="ELD41" s="502"/>
      <c r="ELE41" s="502"/>
      <c r="ELF41" s="502"/>
      <c r="ELG41" s="502"/>
      <c r="ELH41" s="502"/>
      <c r="ELI41" s="502"/>
      <c r="ELJ41" s="502"/>
      <c r="ELK41" s="502"/>
      <c r="ELL41" s="502"/>
      <c r="ELM41" s="502"/>
      <c r="ELN41" s="502"/>
      <c r="ELO41" s="502"/>
      <c r="ELP41" s="502"/>
      <c r="ELQ41" s="502"/>
      <c r="ELR41" s="502"/>
      <c r="ELS41" s="502"/>
      <c r="ELT41" s="502"/>
      <c r="ELU41" s="502"/>
      <c r="ELV41" s="502"/>
      <c r="ELW41" s="502"/>
      <c r="ELX41" s="502"/>
      <c r="ELY41" s="502"/>
      <c r="ELZ41" s="502"/>
      <c r="EMA41" s="502"/>
      <c r="EMB41" s="502"/>
      <c r="EMC41" s="502"/>
      <c r="EMD41" s="502"/>
      <c r="EME41" s="502"/>
      <c r="EMF41" s="502"/>
      <c r="EMG41" s="502"/>
      <c r="EMH41" s="502"/>
      <c r="EMI41" s="502"/>
      <c r="EMJ41" s="502"/>
      <c r="EMK41" s="502"/>
      <c r="EML41" s="502"/>
      <c r="EMM41" s="502"/>
      <c r="EMN41" s="502"/>
      <c r="EMO41" s="502"/>
      <c r="EMP41" s="502"/>
      <c r="EMQ41" s="502"/>
      <c r="EMR41" s="502"/>
      <c r="EMS41" s="502"/>
      <c r="EMT41" s="502"/>
      <c r="EMU41" s="502"/>
      <c r="EMV41" s="502"/>
      <c r="EMW41" s="502"/>
      <c r="EMX41" s="502"/>
      <c r="EMY41" s="502"/>
      <c r="EMZ41" s="502"/>
      <c r="ENA41" s="502"/>
      <c r="ENB41" s="502"/>
      <c r="ENC41" s="502"/>
      <c r="END41" s="502"/>
      <c r="ENE41" s="502"/>
      <c r="ENF41" s="502"/>
      <c r="ENG41" s="502"/>
      <c r="ENH41" s="502"/>
      <c r="ENI41" s="502"/>
      <c r="ENJ41" s="502"/>
      <c r="ENK41" s="502"/>
      <c r="ENL41" s="502"/>
      <c r="ENM41" s="502"/>
      <c r="ENN41" s="502"/>
      <c r="ENO41" s="502"/>
      <c r="ENP41" s="502"/>
      <c r="ENQ41" s="502"/>
      <c r="ENR41" s="502"/>
      <c r="ENS41" s="502"/>
      <c r="ENT41" s="502"/>
      <c r="ENU41" s="502"/>
      <c r="ENV41" s="502"/>
      <c r="ENW41" s="502"/>
      <c r="ENX41" s="502"/>
      <c r="ENY41" s="502"/>
      <c r="ENZ41" s="502"/>
      <c r="EOA41" s="502"/>
      <c r="EOB41" s="502"/>
      <c r="EOC41" s="502"/>
      <c r="EOD41" s="502"/>
      <c r="EOE41" s="502"/>
      <c r="EOF41" s="502"/>
      <c r="EOG41" s="502"/>
      <c r="EOH41" s="502"/>
      <c r="EOI41" s="502"/>
      <c r="EOJ41" s="502"/>
      <c r="EOK41" s="502"/>
      <c r="EOL41" s="502"/>
      <c r="EOM41" s="502"/>
      <c r="EON41" s="502"/>
      <c r="EOO41" s="502"/>
      <c r="EOP41" s="502"/>
      <c r="EOQ41" s="502"/>
      <c r="EOR41" s="502"/>
      <c r="EOS41" s="502"/>
      <c r="EOT41" s="502"/>
      <c r="EOU41" s="502"/>
      <c r="EOV41" s="502"/>
      <c r="EOW41" s="502"/>
      <c r="EOX41" s="502"/>
      <c r="EOY41" s="502"/>
      <c r="EOZ41" s="502"/>
      <c r="EPA41" s="502"/>
      <c r="EPB41" s="502"/>
      <c r="EPC41" s="502"/>
      <c r="EPD41" s="502"/>
      <c r="EPE41" s="502"/>
      <c r="EPF41" s="502"/>
      <c r="EPG41" s="502"/>
      <c r="EPH41" s="502"/>
      <c r="EPI41" s="502"/>
      <c r="EPJ41" s="502"/>
      <c r="EPK41" s="502"/>
      <c r="EPL41" s="502"/>
      <c r="EPM41" s="502"/>
      <c r="EPN41" s="502"/>
      <c r="EPO41" s="502"/>
      <c r="EPP41" s="502"/>
      <c r="EPQ41" s="502"/>
      <c r="EPR41" s="502"/>
      <c r="EPS41" s="502"/>
      <c r="EPT41" s="502"/>
      <c r="EPU41" s="502"/>
      <c r="EPV41" s="502"/>
      <c r="EPW41" s="502"/>
      <c r="EPX41" s="502"/>
      <c r="EPY41" s="502"/>
      <c r="EPZ41" s="502"/>
      <c r="EQA41" s="502"/>
      <c r="EQB41" s="502"/>
      <c r="EQC41" s="502"/>
      <c r="EQD41" s="502"/>
      <c r="EQE41" s="502"/>
      <c r="EQF41" s="502"/>
      <c r="EQG41" s="502"/>
      <c r="EQH41" s="502"/>
      <c r="EQI41" s="502"/>
      <c r="EQJ41" s="502"/>
      <c r="EQK41" s="502"/>
      <c r="EQL41" s="502"/>
      <c r="EQM41" s="502"/>
      <c r="EQN41" s="502"/>
      <c r="EQO41" s="502"/>
      <c r="EQP41" s="502"/>
      <c r="EQQ41" s="502"/>
      <c r="EQR41" s="502"/>
      <c r="EQS41" s="502"/>
      <c r="EQT41" s="502"/>
      <c r="EQU41" s="502"/>
      <c r="EQV41" s="502"/>
      <c r="EQW41" s="502"/>
      <c r="EQX41" s="502"/>
      <c r="EQY41" s="502"/>
      <c r="EQZ41" s="502"/>
      <c r="ERA41" s="502"/>
      <c r="ERB41" s="502"/>
      <c r="ERC41" s="502"/>
      <c r="ERD41" s="502"/>
      <c r="ERE41" s="502"/>
      <c r="ERF41" s="502"/>
      <c r="ERG41" s="502"/>
      <c r="ERH41" s="502"/>
      <c r="ERI41" s="502"/>
      <c r="ERJ41" s="502"/>
      <c r="ERK41" s="502"/>
      <c r="ERL41" s="502"/>
      <c r="ERM41" s="502"/>
      <c r="ERN41" s="502"/>
      <c r="ERO41" s="502"/>
      <c r="ERP41" s="502"/>
      <c r="ERQ41" s="502"/>
      <c r="ERR41" s="502"/>
      <c r="ERS41" s="502"/>
      <c r="ERT41" s="502"/>
      <c r="ERU41" s="502"/>
      <c r="ERV41" s="502"/>
      <c r="ERW41" s="502"/>
      <c r="ERX41" s="502"/>
      <c r="ERY41" s="502"/>
      <c r="ERZ41" s="502"/>
      <c r="ESA41" s="502"/>
      <c r="ESB41" s="502"/>
      <c r="ESC41" s="502"/>
      <c r="ESD41" s="502"/>
      <c r="ESE41" s="502"/>
      <c r="ESF41" s="502"/>
      <c r="ESG41" s="502"/>
      <c r="ESH41" s="502"/>
      <c r="ESI41" s="502"/>
      <c r="ESJ41" s="502"/>
      <c r="ESK41" s="502"/>
      <c r="ESL41" s="502"/>
      <c r="ESM41" s="502"/>
      <c r="ESN41" s="502"/>
      <c r="ESO41" s="502"/>
      <c r="ESP41" s="502"/>
      <c r="ESQ41" s="502"/>
      <c r="ESR41" s="502"/>
      <c r="ESS41" s="502"/>
      <c r="EST41" s="502"/>
      <c r="ESU41" s="502"/>
      <c r="ESV41" s="502"/>
      <c r="ESW41" s="502"/>
      <c r="ESX41" s="502"/>
      <c r="ESY41" s="502"/>
      <c r="ESZ41" s="502"/>
      <c r="ETA41" s="502"/>
      <c r="ETB41" s="502"/>
      <c r="ETC41" s="502"/>
      <c r="ETD41" s="502"/>
      <c r="ETE41" s="502"/>
      <c r="ETF41" s="502"/>
      <c r="ETG41" s="502"/>
      <c r="ETH41" s="502"/>
      <c r="ETI41" s="502"/>
      <c r="ETJ41" s="502"/>
      <c r="ETK41" s="502"/>
      <c r="ETL41" s="502"/>
      <c r="ETM41" s="502"/>
      <c r="ETN41" s="502"/>
      <c r="ETO41" s="502"/>
      <c r="ETP41" s="502"/>
      <c r="ETQ41" s="502"/>
      <c r="ETR41" s="502"/>
      <c r="ETS41" s="502"/>
      <c r="ETT41" s="502"/>
      <c r="ETU41" s="502"/>
      <c r="ETV41" s="502"/>
      <c r="ETW41" s="502"/>
      <c r="ETX41" s="502"/>
      <c r="ETY41" s="502"/>
      <c r="ETZ41" s="502"/>
      <c r="EUA41" s="502"/>
      <c r="EUB41" s="502"/>
      <c r="EUC41" s="502"/>
      <c r="EUD41" s="502"/>
      <c r="EUE41" s="502"/>
      <c r="EUF41" s="502"/>
      <c r="EUG41" s="502"/>
      <c r="EUH41" s="502"/>
      <c r="EUI41" s="502"/>
      <c r="EUJ41" s="502"/>
      <c r="EUK41" s="502"/>
      <c r="EUL41" s="502"/>
      <c r="EUM41" s="502"/>
      <c r="EUN41" s="502"/>
      <c r="EUO41" s="502"/>
      <c r="EUP41" s="502"/>
      <c r="EUQ41" s="502"/>
      <c r="EUR41" s="502"/>
      <c r="EUS41" s="502"/>
      <c r="EUT41" s="502"/>
      <c r="EUU41" s="502"/>
      <c r="EUV41" s="502"/>
      <c r="EUW41" s="502"/>
      <c r="EUX41" s="502"/>
      <c r="EUY41" s="502"/>
      <c r="EUZ41" s="502"/>
      <c r="EVA41" s="502"/>
      <c r="EVB41" s="502"/>
      <c r="EVC41" s="502"/>
      <c r="EVD41" s="502"/>
      <c r="EVE41" s="502"/>
      <c r="EVF41" s="502"/>
      <c r="EVG41" s="502"/>
      <c r="EVH41" s="502"/>
      <c r="EVI41" s="502"/>
      <c r="EVJ41" s="502"/>
      <c r="EVK41" s="502"/>
      <c r="EVL41" s="502"/>
      <c r="EVM41" s="502"/>
      <c r="EVN41" s="502"/>
      <c r="EVO41" s="502"/>
      <c r="EVP41" s="502"/>
      <c r="EVQ41" s="502"/>
      <c r="EVR41" s="502"/>
      <c r="EVS41" s="502"/>
      <c r="EVT41" s="502"/>
      <c r="EVU41" s="502"/>
      <c r="EVV41" s="502"/>
      <c r="EVW41" s="502"/>
      <c r="EVX41" s="502"/>
      <c r="EVY41" s="502"/>
      <c r="EVZ41" s="502"/>
      <c r="EWA41" s="502"/>
      <c r="EWB41" s="502"/>
      <c r="EWC41" s="502"/>
      <c r="EWD41" s="502"/>
      <c r="EWE41" s="502"/>
      <c r="EWF41" s="502"/>
      <c r="EWG41" s="502"/>
      <c r="EWH41" s="502"/>
      <c r="EWI41" s="502"/>
      <c r="EWJ41" s="502"/>
      <c r="EWK41" s="502"/>
      <c r="EWL41" s="502"/>
      <c r="EWM41" s="502"/>
      <c r="EWN41" s="502"/>
      <c r="EWO41" s="502"/>
      <c r="EWP41" s="502"/>
      <c r="EWQ41" s="502"/>
      <c r="EWR41" s="502"/>
      <c r="EWS41" s="502"/>
      <c r="EWT41" s="502"/>
      <c r="EWU41" s="502"/>
      <c r="EWV41" s="502"/>
      <c r="EWW41" s="502"/>
      <c r="EWX41" s="502"/>
      <c r="EWY41" s="502"/>
      <c r="EWZ41" s="502"/>
      <c r="EXA41" s="502"/>
      <c r="EXB41" s="502"/>
      <c r="EXC41" s="502"/>
      <c r="EXD41" s="502"/>
      <c r="EXE41" s="502"/>
      <c r="EXF41" s="502"/>
      <c r="EXG41" s="502"/>
      <c r="EXH41" s="502"/>
      <c r="EXI41" s="502"/>
      <c r="EXJ41" s="502"/>
      <c r="EXK41" s="502"/>
      <c r="EXL41" s="502"/>
      <c r="EXM41" s="502"/>
      <c r="EXN41" s="502"/>
      <c r="EXO41" s="502"/>
      <c r="EXP41" s="502"/>
      <c r="EXQ41" s="502"/>
      <c r="EXR41" s="502"/>
      <c r="EXS41" s="502"/>
      <c r="EXT41" s="502"/>
      <c r="EXU41" s="502"/>
      <c r="EXV41" s="502"/>
      <c r="EXW41" s="502"/>
      <c r="EXX41" s="502"/>
      <c r="EXY41" s="502"/>
      <c r="EXZ41" s="502"/>
      <c r="EYA41" s="502"/>
      <c r="EYB41" s="502"/>
      <c r="EYC41" s="502"/>
      <c r="EYD41" s="502"/>
      <c r="EYE41" s="502"/>
      <c r="EYF41" s="502"/>
      <c r="EYG41" s="502"/>
      <c r="EYH41" s="502"/>
      <c r="EYI41" s="502"/>
      <c r="EYJ41" s="502"/>
      <c r="EYK41" s="502"/>
      <c r="EYL41" s="502"/>
      <c r="EYM41" s="502"/>
      <c r="EYN41" s="502"/>
      <c r="EYO41" s="502"/>
      <c r="EYP41" s="502"/>
      <c r="EYQ41" s="502"/>
      <c r="EYR41" s="502"/>
      <c r="EYS41" s="502"/>
      <c r="EYT41" s="502"/>
      <c r="EYU41" s="502"/>
      <c r="EYV41" s="502"/>
      <c r="EYW41" s="502"/>
      <c r="EYX41" s="502"/>
      <c r="EYY41" s="502"/>
      <c r="EYZ41" s="502"/>
      <c r="EZA41" s="502"/>
      <c r="EZB41" s="502"/>
      <c r="EZC41" s="502"/>
      <c r="EZD41" s="502"/>
      <c r="EZE41" s="502"/>
      <c r="EZF41" s="502"/>
      <c r="EZG41" s="502"/>
      <c r="EZH41" s="502"/>
      <c r="EZI41" s="502"/>
      <c r="EZJ41" s="502"/>
      <c r="EZK41" s="502"/>
      <c r="EZL41" s="502"/>
      <c r="EZM41" s="502"/>
      <c r="EZN41" s="502"/>
      <c r="EZO41" s="502"/>
      <c r="EZP41" s="502"/>
      <c r="EZQ41" s="502"/>
      <c r="EZR41" s="502"/>
      <c r="EZS41" s="502"/>
      <c r="EZT41" s="502"/>
      <c r="EZU41" s="502"/>
      <c r="EZV41" s="502"/>
      <c r="EZW41" s="502"/>
      <c r="EZX41" s="502"/>
      <c r="EZY41" s="502"/>
      <c r="EZZ41" s="502"/>
      <c r="FAA41" s="502"/>
      <c r="FAB41" s="502"/>
      <c r="FAC41" s="502"/>
      <c r="FAD41" s="502"/>
      <c r="FAE41" s="502"/>
      <c r="FAF41" s="502"/>
      <c r="FAG41" s="502"/>
      <c r="FAH41" s="502"/>
      <c r="FAI41" s="502"/>
      <c r="FAJ41" s="502"/>
      <c r="FAK41" s="502"/>
      <c r="FAL41" s="502"/>
      <c r="FAM41" s="502"/>
      <c r="FAN41" s="502"/>
      <c r="FAO41" s="502"/>
      <c r="FAP41" s="502"/>
      <c r="FAQ41" s="502"/>
      <c r="FAR41" s="502"/>
      <c r="FAS41" s="502"/>
      <c r="FAT41" s="502"/>
      <c r="FAU41" s="502"/>
      <c r="FAV41" s="502"/>
      <c r="FAW41" s="502"/>
      <c r="FAX41" s="502"/>
      <c r="FAY41" s="502"/>
      <c r="FAZ41" s="502"/>
      <c r="FBA41" s="502"/>
      <c r="FBB41" s="502"/>
      <c r="FBC41" s="502"/>
      <c r="FBD41" s="502"/>
      <c r="FBE41" s="502"/>
      <c r="FBF41" s="502"/>
      <c r="FBG41" s="502"/>
      <c r="FBH41" s="502"/>
      <c r="FBI41" s="502"/>
      <c r="FBJ41" s="502"/>
      <c r="FBK41" s="502"/>
      <c r="FBL41" s="502"/>
      <c r="FBM41" s="502"/>
      <c r="FBN41" s="502"/>
      <c r="FBO41" s="502"/>
      <c r="FBP41" s="502"/>
      <c r="FBQ41" s="502"/>
      <c r="FBR41" s="502"/>
      <c r="FBS41" s="502"/>
      <c r="FBT41" s="502"/>
      <c r="FBU41" s="502"/>
      <c r="FBV41" s="502"/>
      <c r="FBW41" s="502"/>
      <c r="FBX41" s="502"/>
      <c r="FBY41" s="502"/>
      <c r="FBZ41" s="502"/>
      <c r="FCA41" s="502"/>
      <c r="FCB41" s="502"/>
      <c r="FCC41" s="502"/>
      <c r="FCD41" s="502"/>
      <c r="FCE41" s="502"/>
      <c r="FCF41" s="502"/>
      <c r="FCG41" s="502"/>
      <c r="FCH41" s="502"/>
      <c r="FCI41" s="502"/>
      <c r="FCJ41" s="502"/>
      <c r="FCK41" s="502"/>
      <c r="FCL41" s="502"/>
      <c r="FCM41" s="502"/>
      <c r="FCN41" s="502"/>
      <c r="FCO41" s="502"/>
      <c r="FCP41" s="502"/>
      <c r="FCQ41" s="502"/>
      <c r="FCR41" s="502"/>
      <c r="FCS41" s="502"/>
      <c r="FCT41" s="502"/>
      <c r="FCU41" s="502"/>
      <c r="FCV41" s="502"/>
      <c r="FCW41" s="502"/>
      <c r="FCX41" s="502"/>
      <c r="FCY41" s="502"/>
      <c r="FCZ41" s="502"/>
      <c r="FDA41" s="502"/>
      <c r="FDB41" s="502"/>
      <c r="FDC41" s="502"/>
      <c r="FDD41" s="502"/>
      <c r="FDE41" s="502"/>
      <c r="FDF41" s="502"/>
      <c r="FDG41" s="502"/>
      <c r="FDH41" s="502"/>
      <c r="FDI41" s="502"/>
      <c r="FDJ41" s="502"/>
      <c r="FDK41" s="502"/>
      <c r="FDL41" s="502"/>
      <c r="FDM41" s="502"/>
      <c r="FDN41" s="502"/>
      <c r="FDO41" s="502"/>
      <c r="FDP41" s="502"/>
      <c r="FDQ41" s="502"/>
      <c r="FDR41" s="502"/>
      <c r="FDS41" s="502"/>
      <c r="FDT41" s="502"/>
      <c r="FDU41" s="502"/>
      <c r="FDV41" s="502"/>
      <c r="FDW41" s="502"/>
      <c r="FDX41" s="502"/>
      <c r="FDY41" s="502"/>
      <c r="FDZ41" s="502"/>
      <c r="FEA41" s="502"/>
      <c r="FEB41" s="502"/>
      <c r="FEC41" s="502"/>
      <c r="FED41" s="502"/>
      <c r="FEE41" s="502"/>
      <c r="FEF41" s="502"/>
      <c r="FEG41" s="502"/>
      <c r="FEH41" s="502"/>
      <c r="FEI41" s="502"/>
      <c r="FEJ41" s="502"/>
      <c r="FEK41" s="502"/>
      <c r="FEL41" s="502"/>
      <c r="FEM41" s="502"/>
      <c r="FEN41" s="502"/>
      <c r="FEO41" s="502"/>
      <c r="FEP41" s="502"/>
      <c r="FEQ41" s="502"/>
      <c r="FER41" s="502"/>
      <c r="FES41" s="502"/>
      <c r="FET41" s="502"/>
      <c r="FEU41" s="502"/>
      <c r="FEV41" s="502"/>
      <c r="FEW41" s="502"/>
      <c r="FEX41" s="502"/>
      <c r="FEY41" s="502"/>
      <c r="FEZ41" s="502"/>
      <c r="FFA41" s="502"/>
      <c r="FFB41" s="502"/>
      <c r="FFC41" s="502"/>
      <c r="FFD41" s="502"/>
      <c r="FFE41" s="502"/>
      <c r="FFF41" s="502"/>
      <c r="FFG41" s="502"/>
      <c r="FFH41" s="502"/>
      <c r="FFI41" s="502"/>
      <c r="FFJ41" s="502"/>
      <c r="FFK41" s="502"/>
      <c r="FFL41" s="502"/>
      <c r="FFM41" s="502"/>
      <c r="FFN41" s="502"/>
      <c r="FFO41" s="502"/>
      <c r="FFP41" s="502"/>
      <c r="FFQ41" s="502"/>
      <c r="FFR41" s="502"/>
      <c r="FFS41" s="502"/>
      <c r="FFT41" s="502"/>
      <c r="FFU41" s="502"/>
      <c r="FFV41" s="502"/>
      <c r="FFW41" s="502"/>
      <c r="FFX41" s="502"/>
      <c r="FFY41" s="502"/>
      <c r="FFZ41" s="502"/>
      <c r="FGA41" s="502"/>
      <c r="FGB41" s="502"/>
      <c r="FGC41" s="502"/>
      <c r="FGD41" s="502"/>
      <c r="FGE41" s="502"/>
      <c r="FGF41" s="502"/>
      <c r="FGG41" s="502"/>
      <c r="FGH41" s="502"/>
      <c r="FGI41" s="502"/>
      <c r="FGJ41" s="502"/>
      <c r="FGK41" s="502"/>
      <c r="FGL41" s="502"/>
      <c r="FGM41" s="502"/>
      <c r="FGN41" s="502"/>
      <c r="FGO41" s="502"/>
      <c r="FGP41" s="502"/>
      <c r="FGQ41" s="502"/>
      <c r="FGR41" s="502"/>
      <c r="FGS41" s="502"/>
      <c r="FGT41" s="502"/>
      <c r="FGU41" s="502"/>
      <c r="FGV41" s="502"/>
      <c r="FGW41" s="502"/>
      <c r="FGX41" s="502"/>
      <c r="FGY41" s="502"/>
      <c r="FGZ41" s="502"/>
      <c r="FHA41" s="502"/>
      <c r="FHB41" s="502"/>
      <c r="FHC41" s="502"/>
      <c r="FHD41" s="502"/>
      <c r="FHE41" s="502"/>
      <c r="FHF41" s="502"/>
      <c r="FHG41" s="502"/>
      <c r="FHH41" s="502"/>
      <c r="FHI41" s="502"/>
      <c r="FHJ41" s="502"/>
      <c r="FHK41" s="502"/>
      <c r="FHL41" s="502"/>
      <c r="FHM41" s="502"/>
      <c r="FHN41" s="502"/>
      <c r="FHO41" s="502"/>
      <c r="FHP41" s="502"/>
      <c r="FHQ41" s="502"/>
      <c r="FHR41" s="502"/>
      <c r="FHS41" s="502"/>
      <c r="FHT41" s="502"/>
      <c r="FHU41" s="502"/>
      <c r="FHV41" s="502"/>
      <c r="FHW41" s="502"/>
      <c r="FHX41" s="502"/>
      <c r="FHY41" s="502"/>
      <c r="FHZ41" s="502"/>
      <c r="FIA41" s="502"/>
      <c r="FIB41" s="502"/>
      <c r="FIC41" s="502"/>
      <c r="FID41" s="502"/>
      <c r="FIE41" s="502"/>
      <c r="FIF41" s="502"/>
      <c r="FIG41" s="502"/>
      <c r="FIH41" s="502"/>
      <c r="FII41" s="502"/>
      <c r="FIJ41" s="502"/>
      <c r="FIK41" s="502"/>
      <c r="FIL41" s="502"/>
      <c r="FIM41" s="502"/>
      <c r="FIN41" s="502"/>
      <c r="FIO41" s="502"/>
      <c r="FIP41" s="502"/>
      <c r="FIQ41" s="502"/>
      <c r="FIR41" s="502"/>
      <c r="FIS41" s="502"/>
      <c r="FIT41" s="502"/>
      <c r="FIU41" s="502"/>
      <c r="FIV41" s="502"/>
      <c r="FIW41" s="502"/>
      <c r="FIX41" s="502"/>
      <c r="FIY41" s="502"/>
      <c r="FIZ41" s="502"/>
      <c r="FJA41" s="502"/>
      <c r="FJB41" s="502"/>
      <c r="FJC41" s="502"/>
      <c r="FJD41" s="502"/>
      <c r="FJE41" s="502"/>
      <c r="FJF41" s="502"/>
      <c r="FJG41" s="502"/>
      <c r="FJH41" s="502"/>
      <c r="FJI41" s="502"/>
      <c r="FJJ41" s="502"/>
      <c r="FJK41" s="502"/>
      <c r="FJL41" s="502"/>
      <c r="FJM41" s="502"/>
      <c r="FJN41" s="502"/>
      <c r="FJO41" s="502"/>
      <c r="FJP41" s="502"/>
      <c r="FJQ41" s="502"/>
      <c r="FJR41" s="502"/>
      <c r="FJS41" s="502"/>
      <c r="FJT41" s="502"/>
      <c r="FJU41" s="502"/>
      <c r="FJV41" s="502"/>
      <c r="FJW41" s="502"/>
      <c r="FJX41" s="502"/>
      <c r="FJY41" s="502"/>
      <c r="FJZ41" s="502"/>
      <c r="FKA41" s="502"/>
      <c r="FKB41" s="502"/>
      <c r="FKC41" s="502"/>
      <c r="FKD41" s="502"/>
      <c r="FKE41" s="502"/>
      <c r="FKF41" s="502"/>
      <c r="FKG41" s="502"/>
      <c r="FKH41" s="502"/>
      <c r="FKI41" s="502"/>
      <c r="FKJ41" s="502"/>
      <c r="FKK41" s="502"/>
      <c r="FKL41" s="502"/>
      <c r="FKM41" s="502"/>
      <c r="FKN41" s="502"/>
      <c r="FKO41" s="502"/>
      <c r="FKP41" s="502"/>
      <c r="FKQ41" s="502"/>
      <c r="FKR41" s="502"/>
      <c r="FKS41" s="502"/>
      <c r="FKT41" s="502"/>
      <c r="FKU41" s="502"/>
      <c r="FKV41" s="502"/>
      <c r="FKW41" s="502"/>
      <c r="FKX41" s="502"/>
      <c r="FKY41" s="502"/>
      <c r="FKZ41" s="502"/>
      <c r="FLA41" s="502"/>
      <c r="FLB41" s="502"/>
      <c r="FLC41" s="502"/>
      <c r="FLD41" s="502"/>
      <c r="FLE41" s="502"/>
      <c r="FLF41" s="502"/>
      <c r="FLG41" s="502"/>
      <c r="FLH41" s="502"/>
      <c r="FLI41" s="502"/>
      <c r="FLJ41" s="502"/>
      <c r="FLK41" s="502"/>
      <c r="FLL41" s="502"/>
      <c r="FLM41" s="502"/>
      <c r="FLN41" s="502"/>
      <c r="FLO41" s="502"/>
      <c r="FLP41" s="502"/>
      <c r="FLQ41" s="502"/>
      <c r="FLR41" s="502"/>
      <c r="FLS41" s="502"/>
      <c r="FLT41" s="502"/>
      <c r="FLU41" s="502"/>
      <c r="FLV41" s="502"/>
      <c r="FLW41" s="502"/>
      <c r="FLX41" s="502"/>
      <c r="FLY41" s="502"/>
      <c r="FLZ41" s="502"/>
      <c r="FMA41" s="502"/>
      <c r="FMB41" s="502"/>
      <c r="FMC41" s="502"/>
      <c r="FMD41" s="502"/>
      <c r="FME41" s="502"/>
      <c r="FMF41" s="502"/>
      <c r="FMG41" s="502"/>
      <c r="FMH41" s="502"/>
      <c r="FMI41" s="502"/>
      <c r="FMJ41" s="502"/>
      <c r="FMK41" s="502"/>
      <c r="FML41" s="502"/>
      <c r="FMM41" s="502"/>
      <c r="FMN41" s="502"/>
      <c r="FMO41" s="502"/>
      <c r="FMP41" s="502"/>
      <c r="FMQ41" s="502"/>
      <c r="FMR41" s="502"/>
      <c r="FMS41" s="502"/>
      <c r="FMT41" s="502"/>
      <c r="FMU41" s="502"/>
      <c r="FMV41" s="502"/>
      <c r="FMW41" s="502"/>
      <c r="FMX41" s="502"/>
      <c r="FMY41" s="502"/>
      <c r="FMZ41" s="502"/>
      <c r="FNA41" s="502"/>
      <c r="FNB41" s="502"/>
      <c r="FNC41" s="502"/>
      <c r="FND41" s="502"/>
      <c r="FNE41" s="502"/>
      <c r="FNF41" s="502"/>
      <c r="FNG41" s="502"/>
      <c r="FNH41" s="502"/>
      <c r="FNI41" s="502"/>
      <c r="FNJ41" s="502"/>
      <c r="FNK41" s="502"/>
      <c r="FNL41" s="502"/>
      <c r="FNM41" s="502"/>
      <c r="FNN41" s="502"/>
      <c r="FNO41" s="502"/>
      <c r="FNP41" s="502"/>
      <c r="FNQ41" s="502"/>
      <c r="FNR41" s="502"/>
      <c r="FNS41" s="502"/>
      <c r="FNT41" s="502"/>
      <c r="FNU41" s="502"/>
      <c r="FNV41" s="502"/>
      <c r="FNW41" s="502"/>
      <c r="FNX41" s="502"/>
      <c r="FNY41" s="502"/>
      <c r="FNZ41" s="502"/>
      <c r="FOA41" s="502"/>
      <c r="FOB41" s="502"/>
      <c r="FOC41" s="502"/>
      <c r="FOD41" s="502"/>
      <c r="FOE41" s="502"/>
      <c r="FOF41" s="502"/>
      <c r="FOG41" s="502"/>
      <c r="FOH41" s="502"/>
      <c r="FOI41" s="502"/>
      <c r="FOJ41" s="502"/>
      <c r="FOK41" s="502"/>
      <c r="FOL41" s="502"/>
      <c r="FOM41" s="502"/>
      <c r="FON41" s="502"/>
      <c r="FOO41" s="502"/>
      <c r="FOP41" s="502"/>
      <c r="FOQ41" s="502"/>
      <c r="FOR41" s="502"/>
      <c r="FOS41" s="502"/>
      <c r="FOT41" s="502"/>
      <c r="FOU41" s="502"/>
      <c r="FOV41" s="502"/>
      <c r="FOW41" s="502"/>
      <c r="FOX41" s="502"/>
      <c r="FOY41" s="502"/>
      <c r="FOZ41" s="502"/>
      <c r="FPA41" s="502"/>
      <c r="FPB41" s="502"/>
      <c r="FPC41" s="502"/>
      <c r="FPD41" s="502"/>
      <c r="FPE41" s="502"/>
      <c r="FPF41" s="502"/>
      <c r="FPG41" s="502"/>
      <c r="FPH41" s="502"/>
      <c r="FPI41" s="502"/>
      <c r="FPJ41" s="502"/>
      <c r="FPK41" s="502"/>
      <c r="FPL41" s="502"/>
      <c r="FPM41" s="502"/>
      <c r="FPN41" s="502"/>
      <c r="FPO41" s="502"/>
      <c r="FPP41" s="502"/>
      <c r="FPQ41" s="502"/>
      <c r="FPR41" s="502"/>
      <c r="FPS41" s="502"/>
      <c r="FPT41" s="502"/>
      <c r="FPU41" s="502"/>
      <c r="FPV41" s="502"/>
      <c r="FPW41" s="502"/>
      <c r="FPX41" s="502"/>
      <c r="FPY41" s="502"/>
      <c r="FPZ41" s="502"/>
      <c r="FQA41" s="502"/>
      <c r="FQB41" s="502"/>
      <c r="FQC41" s="502"/>
      <c r="FQD41" s="502"/>
      <c r="FQE41" s="502"/>
      <c r="FQF41" s="502"/>
      <c r="FQG41" s="502"/>
      <c r="FQH41" s="502"/>
      <c r="FQI41" s="502"/>
      <c r="FQJ41" s="502"/>
      <c r="FQK41" s="502"/>
      <c r="FQL41" s="502"/>
      <c r="FQM41" s="502"/>
      <c r="FQN41" s="502"/>
      <c r="FQO41" s="502"/>
      <c r="FQP41" s="502"/>
      <c r="FQQ41" s="502"/>
      <c r="FQR41" s="502"/>
      <c r="FQS41" s="502"/>
      <c r="FQT41" s="502"/>
      <c r="FQU41" s="502"/>
      <c r="FQV41" s="502"/>
      <c r="FQW41" s="502"/>
      <c r="FQX41" s="502"/>
      <c r="FQY41" s="502"/>
      <c r="FQZ41" s="502"/>
      <c r="FRA41" s="502"/>
      <c r="FRB41" s="502"/>
      <c r="FRC41" s="502"/>
      <c r="FRD41" s="502"/>
      <c r="FRE41" s="502"/>
      <c r="FRF41" s="502"/>
      <c r="FRG41" s="502"/>
      <c r="FRH41" s="502"/>
      <c r="FRI41" s="502"/>
      <c r="FRJ41" s="502"/>
      <c r="FRK41" s="502"/>
      <c r="FRL41" s="502"/>
      <c r="FRM41" s="502"/>
      <c r="FRN41" s="502"/>
      <c r="FRO41" s="502"/>
      <c r="FRP41" s="502"/>
      <c r="FRQ41" s="502"/>
      <c r="FRR41" s="502"/>
      <c r="FRS41" s="502"/>
      <c r="FRT41" s="502"/>
      <c r="FRU41" s="502"/>
      <c r="FRV41" s="502"/>
      <c r="FRW41" s="502"/>
      <c r="FRX41" s="502"/>
      <c r="FRY41" s="502"/>
      <c r="FRZ41" s="502"/>
      <c r="FSA41" s="502"/>
      <c r="FSB41" s="502"/>
      <c r="FSC41" s="502"/>
      <c r="FSD41" s="502"/>
      <c r="FSE41" s="502"/>
      <c r="FSF41" s="502"/>
      <c r="FSG41" s="502"/>
      <c r="FSH41" s="502"/>
      <c r="FSI41" s="502"/>
      <c r="FSJ41" s="502"/>
      <c r="FSK41" s="502"/>
      <c r="FSL41" s="502"/>
      <c r="FSM41" s="502"/>
      <c r="FSN41" s="502"/>
      <c r="FSO41" s="502"/>
      <c r="FSP41" s="502"/>
      <c r="FSQ41" s="502"/>
      <c r="FSR41" s="502"/>
      <c r="FSS41" s="502"/>
      <c r="FST41" s="502"/>
      <c r="FSU41" s="502"/>
      <c r="FSV41" s="502"/>
      <c r="FSW41" s="502"/>
      <c r="FSX41" s="502"/>
      <c r="FSY41" s="502"/>
      <c r="FSZ41" s="502"/>
      <c r="FTA41" s="502"/>
      <c r="FTB41" s="502"/>
      <c r="FTC41" s="502"/>
      <c r="FTD41" s="502"/>
      <c r="FTE41" s="502"/>
      <c r="FTF41" s="502"/>
      <c r="FTG41" s="502"/>
      <c r="FTH41" s="502"/>
      <c r="FTI41" s="502"/>
      <c r="FTJ41" s="502"/>
      <c r="FTK41" s="502"/>
      <c r="FTL41" s="502"/>
      <c r="FTM41" s="502"/>
      <c r="FTN41" s="502"/>
      <c r="FTO41" s="502"/>
      <c r="FTP41" s="502"/>
      <c r="FTQ41" s="502"/>
      <c r="FTR41" s="502"/>
      <c r="FTS41" s="502"/>
      <c r="FTT41" s="502"/>
      <c r="FTU41" s="502"/>
      <c r="FTV41" s="502"/>
      <c r="FTW41" s="502"/>
      <c r="FTX41" s="502"/>
      <c r="FTY41" s="502"/>
      <c r="FTZ41" s="502"/>
      <c r="FUA41" s="502"/>
      <c r="FUB41" s="502"/>
      <c r="FUC41" s="502"/>
      <c r="FUD41" s="502"/>
      <c r="FUE41" s="502"/>
      <c r="FUF41" s="502"/>
      <c r="FUG41" s="502"/>
      <c r="FUH41" s="502"/>
      <c r="FUI41" s="502"/>
      <c r="FUJ41" s="502"/>
      <c r="FUK41" s="502"/>
      <c r="FUL41" s="502"/>
      <c r="FUM41" s="502"/>
      <c r="FUN41" s="502"/>
      <c r="FUO41" s="502"/>
      <c r="FUP41" s="502"/>
      <c r="FUQ41" s="502"/>
      <c r="FUR41" s="502"/>
      <c r="FUS41" s="502"/>
      <c r="FUT41" s="502"/>
      <c r="FUU41" s="502"/>
      <c r="FUV41" s="502"/>
      <c r="FUW41" s="502"/>
      <c r="FUX41" s="502"/>
      <c r="FUY41" s="502"/>
      <c r="FUZ41" s="502"/>
      <c r="FVA41" s="502"/>
      <c r="FVB41" s="502"/>
      <c r="FVC41" s="502"/>
      <c r="FVD41" s="502"/>
      <c r="FVE41" s="502"/>
      <c r="FVF41" s="502"/>
      <c r="FVG41" s="502"/>
      <c r="FVH41" s="502"/>
      <c r="FVI41" s="502"/>
      <c r="FVJ41" s="502"/>
      <c r="FVK41" s="502"/>
      <c r="FVL41" s="502"/>
      <c r="FVM41" s="502"/>
      <c r="FVN41" s="502"/>
      <c r="FVO41" s="502"/>
      <c r="FVP41" s="502"/>
      <c r="FVQ41" s="502"/>
      <c r="FVR41" s="502"/>
      <c r="FVS41" s="502"/>
      <c r="FVT41" s="502"/>
      <c r="FVU41" s="502"/>
      <c r="FVV41" s="502"/>
      <c r="FVW41" s="502"/>
      <c r="FVX41" s="502"/>
      <c r="FVY41" s="502"/>
      <c r="FVZ41" s="502"/>
      <c r="FWA41" s="502"/>
      <c r="FWB41" s="502"/>
      <c r="FWC41" s="502"/>
      <c r="FWD41" s="502"/>
      <c r="FWE41" s="502"/>
      <c r="FWF41" s="502"/>
      <c r="FWG41" s="502"/>
      <c r="FWH41" s="502"/>
      <c r="FWI41" s="502"/>
      <c r="FWJ41" s="502"/>
      <c r="FWK41" s="502"/>
      <c r="FWL41" s="502"/>
      <c r="FWM41" s="502"/>
      <c r="FWN41" s="502"/>
      <c r="FWO41" s="502"/>
      <c r="FWP41" s="502"/>
      <c r="FWQ41" s="502"/>
      <c r="FWR41" s="502"/>
      <c r="FWS41" s="502"/>
      <c r="FWT41" s="502"/>
      <c r="FWU41" s="502"/>
      <c r="FWV41" s="502"/>
      <c r="FWW41" s="502"/>
      <c r="FWX41" s="502"/>
      <c r="FWY41" s="502"/>
      <c r="FWZ41" s="502"/>
      <c r="FXA41" s="502"/>
      <c r="FXB41" s="502"/>
      <c r="FXC41" s="502"/>
      <c r="FXD41" s="502"/>
      <c r="FXE41" s="502"/>
      <c r="FXF41" s="502"/>
      <c r="FXG41" s="502"/>
      <c r="FXH41" s="502"/>
      <c r="FXI41" s="502"/>
      <c r="FXJ41" s="502"/>
      <c r="FXK41" s="502"/>
      <c r="FXL41" s="502"/>
      <c r="FXM41" s="502"/>
      <c r="FXN41" s="502"/>
      <c r="FXO41" s="502"/>
      <c r="FXP41" s="502"/>
      <c r="FXQ41" s="502"/>
      <c r="FXR41" s="502"/>
      <c r="FXS41" s="502"/>
      <c r="FXT41" s="502"/>
      <c r="FXU41" s="502"/>
      <c r="FXV41" s="502"/>
      <c r="FXW41" s="502"/>
      <c r="FXX41" s="502"/>
      <c r="FXY41" s="502"/>
      <c r="FXZ41" s="502"/>
      <c r="FYA41" s="502"/>
      <c r="FYB41" s="502"/>
      <c r="FYC41" s="502"/>
      <c r="FYD41" s="502"/>
      <c r="FYE41" s="502"/>
      <c r="FYF41" s="502"/>
      <c r="FYG41" s="502"/>
      <c r="FYH41" s="502"/>
      <c r="FYI41" s="502"/>
      <c r="FYJ41" s="502"/>
      <c r="FYK41" s="502"/>
      <c r="FYL41" s="502"/>
      <c r="FYM41" s="502"/>
      <c r="FYN41" s="502"/>
      <c r="FYO41" s="502"/>
      <c r="FYP41" s="502"/>
      <c r="FYQ41" s="502"/>
      <c r="FYR41" s="502"/>
      <c r="FYS41" s="502"/>
      <c r="FYT41" s="502"/>
      <c r="FYU41" s="502"/>
      <c r="FYV41" s="502"/>
      <c r="FYW41" s="502"/>
      <c r="FYX41" s="502"/>
      <c r="FYY41" s="502"/>
      <c r="FYZ41" s="502"/>
      <c r="FZA41" s="502"/>
      <c r="FZB41" s="502"/>
      <c r="FZC41" s="502"/>
      <c r="FZD41" s="502"/>
      <c r="FZE41" s="502"/>
      <c r="FZF41" s="502"/>
      <c r="FZG41" s="502"/>
      <c r="FZH41" s="502"/>
      <c r="FZI41" s="502"/>
      <c r="FZJ41" s="502"/>
      <c r="FZK41" s="502"/>
      <c r="FZL41" s="502"/>
      <c r="FZM41" s="502"/>
      <c r="FZN41" s="502"/>
      <c r="FZO41" s="502"/>
      <c r="FZP41" s="502"/>
      <c r="FZQ41" s="502"/>
      <c r="FZR41" s="502"/>
      <c r="FZS41" s="502"/>
      <c r="FZT41" s="502"/>
      <c r="FZU41" s="502"/>
      <c r="FZV41" s="502"/>
      <c r="FZW41" s="502"/>
      <c r="FZX41" s="502"/>
      <c r="FZY41" s="502"/>
      <c r="FZZ41" s="502"/>
      <c r="GAA41" s="502"/>
      <c r="GAB41" s="502"/>
      <c r="GAC41" s="502"/>
      <c r="GAD41" s="502"/>
      <c r="GAE41" s="502"/>
      <c r="GAF41" s="502"/>
      <c r="GAG41" s="502"/>
      <c r="GAH41" s="502"/>
      <c r="GAI41" s="502"/>
      <c r="GAJ41" s="502"/>
      <c r="GAK41" s="502"/>
      <c r="GAL41" s="502"/>
      <c r="GAM41" s="502"/>
      <c r="GAN41" s="502"/>
      <c r="GAO41" s="502"/>
      <c r="GAP41" s="502"/>
      <c r="GAQ41" s="502"/>
      <c r="GAR41" s="502"/>
      <c r="GAS41" s="502"/>
      <c r="GAT41" s="502"/>
      <c r="GAU41" s="502"/>
      <c r="GAV41" s="502"/>
      <c r="GAW41" s="502"/>
      <c r="GAX41" s="502"/>
      <c r="GAY41" s="502"/>
      <c r="GAZ41" s="502"/>
      <c r="GBA41" s="502"/>
      <c r="GBB41" s="502"/>
      <c r="GBC41" s="502"/>
      <c r="GBD41" s="502"/>
      <c r="GBE41" s="502"/>
      <c r="GBF41" s="502"/>
      <c r="GBG41" s="502"/>
      <c r="GBH41" s="502"/>
      <c r="GBI41" s="502"/>
      <c r="GBJ41" s="502"/>
      <c r="GBK41" s="502"/>
      <c r="GBL41" s="502"/>
      <c r="GBM41" s="502"/>
      <c r="GBN41" s="502"/>
      <c r="GBO41" s="502"/>
      <c r="GBP41" s="502"/>
      <c r="GBQ41" s="502"/>
      <c r="GBR41" s="502"/>
      <c r="GBS41" s="502"/>
      <c r="GBT41" s="502"/>
      <c r="GBU41" s="502"/>
      <c r="GBV41" s="502"/>
      <c r="GBW41" s="502"/>
      <c r="GBX41" s="502"/>
      <c r="GBY41" s="502"/>
      <c r="GBZ41" s="502"/>
      <c r="GCA41" s="502"/>
      <c r="GCB41" s="502"/>
      <c r="GCC41" s="502"/>
      <c r="GCD41" s="502"/>
      <c r="GCE41" s="502"/>
      <c r="GCF41" s="502"/>
      <c r="GCG41" s="502"/>
      <c r="GCH41" s="502"/>
      <c r="GCI41" s="502"/>
      <c r="GCJ41" s="502"/>
      <c r="GCK41" s="502"/>
      <c r="GCL41" s="502"/>
      <c r="GCM41" s="502"/>
      <c r="GCN41" s="502"/>
      <c r="GCO41" s="502"/>
      <c r="GCP41" s="502"/>
      <c r="GCQ41" s="502"/>
      <c r="GCR41" s="502"/>
      <c r="GCS41" s="502"/>
      <c r="GCT41" s="502"/>
      <c r="GCU41" s="502"/>
      <c r="GCV41" s="502"/>
      <c r="GCW41" s="502"/>
      <c r="GCX41" s="502"/>
      <c r="GCY41" s="502"/>
      <c r="GCZ41" s="502"/>
      <c r="GDA41" s="502"/>
      <c r="GDB41" s="502"/>
      <c r="GDC41" s="502"/>
      <c r="GDD41" s="502"/>
      <c r="GDE41" s="502"/>
      <c r="GDF41" s="502"/>
      <c r="GDG41" s="502"/>
      <c r="GDH41" s="502"/>
      <c r="GDI41" s="502"/>
      <c r="GDJ41" s="502"/>
      <c r="GDK41" s="502"/>
      <c r="GDL41" s="502"/>
      <c r="GDM41" s="502"/>
      <c r="GDN41" s="502"/>
      <c r="GDO41" s="502"/>
      <c r="GDP41" s="502"/>
      <c r="GDQ41" s="502"/>
      <c r="GDR41" s="502"/>
      <c r="GDS41" s="502"/>
      <c r="GDT41" s="502"/>
      <c r="GDU41" s="502"/>
      <c r="GDV41" s="502"/>
      <c r="GDW41" s="502"/>
      <c r="GDX41" s="502"/>
      <c r="GDY41" s="502"/>
      <c r="GDZ41" s="502"/>
      <c r="GEA41" s="502"/>
      <c r="GEB41" s="502"/>
      <c r="GEC41" s="502"/>
      <c r="GED41" s="502"/>
      <c r="GEE41" s="502"/>
      <c r="GEF41" s="502"/>
      <c r="GEG41" s="502"/>
      <c r="GEH41" s="502"/>
      <c r="GEI41" s="502"/>
      <c r="GEJ41" s="502"/>
      <c r="GEK41" s="502"/>
      <c r="GEL41" s="502"/>
      <c r="GEM41" s="502"/>
      <c r="GEN41" s="502"/>
      <c r="GEO41" s="502"/>
      <c r="GEP41" s="502"/>
      <c r="GEQ41" s="502"/>
      <c r="GER41" s="502"/>
      <c r="GES41" s="502"/>
      <c r="GET41" s="502"/>
      <c r="GEU41" s="502"/>
      <c r="GEV41" s="502"/>
      <c r="GEW41" s="502"/>
      <c r="GEX41" s="502"/>
      <c r="GEY41" s="502"/>
      <c r="GEZ41" s="502"/>
      <c r="GFA41" s="502"/>
      <c r="GFB41" s="502"/>
      <c r="GFC41" s="502"/>
      <c r="GFD41" s="502"/>
      <c r="GFE41" s="502"/>
      <c r="GFF41" s="502"/>
      <c r="GFG41" s="502"/>
      <c r="GFH41" s="502"/>
      <c r="GFI41" s="502"/>
      <c r="GFJ41" s="502"/>
      <c r="GFK41" s="502"/>
      <c r="GFL41" s="502"/>
      <c r="GFM41" s="502"/>
      <c r="GFN41" s="502"/>
      <c r="GFO41" s="502"/>
      <c r="GFP41" s="502"/>
      <c r="GFQ41" s="502"/>
      <c r="GFR41" s="502"/>
      <c r="GFS41" s="502"/>
      <c r="GFT41" s="502"/>
      <c r="GFU41" s="502"/>
      <c r="GFV41" s="502"/>
      <c r="GFW41" s="502"/>
      <c r="GFX41" s="502"/>
      <c r="GFY41" s="502"/>
      <c r="GFZ41" s="502"/>
      <c r="GGA41" s="502"/>
      <c r="GGB41" s="502"/>
      <c r="GGC41" s="502"/>
      <c r="GGD41" s="502"/>
      <c r="GGE41" s="502"/>
      <c r="GGF41" s="502"/>
      <c r="GGG41" s="502"/>
      <c r="GGH41" s="502"/>
      <c r="GGI41" s="502"/>
      <c r="GGJ41" s="502"/>
      <c r="GGK41" s="502"/>
      <c r="GGL41" s="502"/>
      <c r="GGM41" s="502"/>
      <c r="GGN41" s="502"/>
      <c r="GGO41" s="502"/>
      <c r="GGP41" s="502"/>
      <c r="GGQ41" s="502"/>
      <c r="GGR41" s="502"/>
      <c r="GGS41" s="502"/>
      <c r="GGT41" s="502"/>
      <c r="GGU41" s="502"/>
      <c r="GGV41" s="502"/>
      <c r="GGW41" s="502"/>
      <c r="GGX41" s="502"/>
      <c r="GGY41" s="502"/>
      <c r="GGZ41" s="502"/>
      <c r="GHA41" s="502"/>
      <c r="GHB41" s="502"/>
      <c r="GHC41" s="502"/>
      <c r="GHD41" s="502"/>
      <c r="GHE41" s="502"/>
      <c r="GHF41" s="502"/>
      <c r="GHG41" s="502"/>
      <c r="GHH41" s="502"/>
      <c r="GHI41" s="502"/>
      <c r="GHJ41" s="502"/>
      <c r="GHK41" s="502"/>
      <c r="GHL41" s="502"/>
      <c r="GHM41" s="502"/>
      <c r="GHN41" s="502"/>
      <c r="GHO41" s="502"/>
      <c r="GHP41" s="502"/>
      <c r="GHQ41" s="502"/>
      <c r="GHR41" s="502"/>
      <c r="GHS41" s="502"/>
      <c r="GHT41" s="502"/>
      <c r="GHU41" s="502"/>
      <c r="GHV41" s="502"/>
      <c r="GHW41" s="502"/>
      <c r="GHX41" s="502"/>
      <c r="GHY41" s="502"/>
      <c r="GHZ41" s="502"/>
      <c r="GIA41" s="502"/>
      <c r="GIB41" s="502"/>
      <c r="GIC41" s="502"/>
      <c r="GID41" s="502"/>
      <c r="GIE41" s="502"/>
      <c r="GIF41" s="502"/>
      <c r="GIG41" s="502"/>
      <c r="GIH41" s="502"/>
      <c r="GII41" s="502"/>
      <c r="GIJ41" s="502"/>
      <c r="GIK41" s="502"/>
      <c r="GIL41" s="502"/>
      <c r="GIM41" s="502"/>
      <c r="GIN41" s="502"/>
      <c r="GIO41" s="502"/>
      <c r="GIP41" s="502"/>
      <c r="GIQ41" s="502"/>
      <c r="GIR41" s="502"/>
      <c r="GIS41" s="502"/>
      <c r="GIT41" s="502"/>
      <c r="GIU41" s="502"/>
      <c r="GIV41" s="502"/>
      <c r="GIW41" s="502"/>
      <c r="GIX41" s="502"/>
      <c r="GIY41" s="502"/>
      <c r="GIZ41" s="502"/>
      <c r="GJA41" s="502"/>
      <c r="GJB41" s="502"/>
      <c r="GJC41" s="502"/>
      <c r="GJD41" s="502"/>
      <c r="GJE41" s="502"/>
      <c r="GJF41" s="502"/>
      <c r="GJG41" s="502"/>
      <c r="GJH41" s="502"/>
      <c r="GJI41" s="502"/>
      <c r="GJJ41" s="502"/>
      <c r="GJK41" s="502"/>
      <c r="GJL41" s="502"/>
      <c r="GJM41" s="502"/>
      <c r="GJN41" s="502"/>
      <c r="GJO41" s="502"/>
      <c r="GJP41" s="502"/>
      <c r="GJQ41" s="502"/>
      <c r="GJR41" s="502"/>
      <c r="GJS41" s="502"/>
      <c r="GJT41" s="502"/>
      <c r="GJU41" s="502"/>
      <c r="GJV41" s="502"/>
      <c r="GJW41" s="502"/>
      <c r="GJX41" s="502"/>
      <c r="GJY41" s="502"/>
      <c r="GJZ41" s="502"/>
      <c r="GKA41" s="502"/>
      <c r="GKB41" s="502"/>
      <c r="GKC41" s="502"/>
      <c r="GKD41" s="502"/>
      <c r="GKE41" s="502"/>
      <c r="GKF41" s="502"/>
      <c r="GKG41" s="502"/>
      <c r="GKH41" s="502"/>
      <c r="GKI41" s="502"/>
      <c r="GKJ41" s="502"/>
      <c r="GKK41" s="502"/>
      <c r="GKL41" s="502"/>
      <c r="GKM41" s="502"/>
      <c r="GKN41" s="502"/>
      <c r="GKO41" s="502"/>
      <c r="GKP41" s="502"/>
      <c r="GKQ41" s="502"/>
      <c r="GKR41" s="502"/>
      <c r="GKS41" s="502"/>
      <c r="GKT41" s="502"/>
      <c r="GKU41" s="502"/>
      <c r="GKV41" s="502"/>
      <c r="GKW41" s="502"/>
      <c r="GKX41" s="502"/>
      <c r="GKY41" s="502"/>
      <c r="GKZ41" s="502"/>
      <c r="GLA41" s="502"/>
      <c r="GLB41" s="502"/>
      <c r="GLC41" s="502"/>
      <c r="GLD41" s="502"/>
      <c r="GLE41" s="502"/>
      <c r="GLF41" s="502"/>
      <c r="GLG41" s="502"/>
      <c r="GLH41" s="502"/>
      <c r="GLI41" s="502"/>
      <c r="GLJ41" s="502"/>
      <c r="GLK41" s="502"/>
      <c r="GLL41" s="502"/>
      <c r="GLM41" s="502"/>
      <c r="GLN41" s="502"/>
      <c r="GLO41" s="502"/>
      <c r="GLP41" s="502"/>
      <c r="GLQ41" s="502"/>
      <c r="GLR41" s="502"/>
      <c r="GLS41" s="502"/>
      <c r="GLT41" s="502"/>
      <c r="GLU41" s="502"/>
      <c r="GLV41" s="502"/>
      <c r="GLW41" s="502"/>
      <c r="GLX41" s="502"/>
      <c r="GLY41" s="502"/>
      <c r="GLZ41" s="502"/>
      <c r="GMA41" s="502"/>
      <c r="GMB41" s="502"/>
      <c r="GMC41" s="502"/>
      <c r="GMD41" s="502"/>
      <c r="GME41" s="502"/>
      <c r="GMF41" s="502"/>
      <c r="GMG41" s="502"/>
      <c r="GMH41" s="502"/>
      <c r="GMI41" s="502"/>
      <c r="GMJ41" s="502"/>
      <c r="GMK41" s="502"/>
      <c r="GML41" s="502"/>
      <c r="GMM41" s="502"/>
      <c r="GMN41" s="502"/>
      <c r="GMO41" s="502"/>
      <c r="GMP41" s="502"/>
      <c r="GMQ41" s="502"/>
      <c r="GMR41" s="502"/>
      <c r="GMS41" s="502"/>
      <c r="GMT41" s="502"/>
      <c r="GMU41" s="502"/>
      <c r="GMV41" s="502"/>
      <c r="GMW41" s="502"/>
      <c r="GMX41" s="502"/>
      <c r="GMY41" s="502"/>
      <c r="GMZ41" s="502"/>
      <c r="GNA41" s="502"/>
      <c r="GNB41" s="502"/>
      <c r="GNC41" s="502"/>
      <c r="GND41" s="502"/>
      <c r="GNE41" s="502"/>
      <c r="GNF41" s="502"/>
      <c r="GNG41" s="502"/>
      <c r="GNH41" s="502"/>
      <c r="GNI41" s="502"/>
      <c r="GNJ41" s="502"/>
      <c r="GNK41" s="502"/>
      <c r="GNL41" s="502"/>
      <c r="GNM41" s="502"/>
      <c r="GNN41" s="502"/>
      <c r="GNO41" s="502"/>
      <c r="GNP41" s="502"/>
      <c r="GNQ41" s="502"/>
      <c r="GNR41" s="502"/>
      <c r="GNS41" s="502"/>
      <c r="GNT41" s="502"/>
      <c r="GNU41" s="502"/>
      <c r="GNV41" s="502"/>
      <c r="GNW41" s="502"/>
      <c r="GNX41" s="502"/>
      <c r="GNY41" s="502"/>
      <c r="GNZ41" s="502"/>
      <c r="GOA41" s="502"/>
      <c r="GOB41" s="502"/>
      <c r="GOC41" s="502"/>
      <c r="GOD41" s="502"/>
      <c r="GOE41" s="502"/>
      <c r="GOF41" s="502"/>
      <c r="GOG41" s="502"/>
      <c r="GOH41" s="502"/>
      <c r="GOI41" s="502"/>
      <c r="GOJ41" s="502"/>
      <c r="GOK41" s="502"/>
      <c r="GOL41" s="502"/>
      <c r="GOM41" s="502"/>
      <c r="GON41" s="502"/>
      <c r="GOO41" s="502"/>
      <c r="GOP41" s="502"/>
      <c r="GOQ41" s="502"/>
      <c r="GOR41" s="502"/>
      <c r="GOS41" s="502"/>
      <c r="GOT41" s="502"/>
      <c r="GOU41" s="502"/>
      <c r="GOV41" s="502"/>
      <c r="GOW41" s="502"/>
      <c r="GOX41" s="502"/>
      <c r="GOY41" s="502"/>
      <c r="GOZ41" s="502"/>
      <c r="GPA41" s="502"/>
      <c r="GPB41" s="502"/>
      <c r="GPC41" s="502"/>
      <c r="GPD41" s="502"/>
      <c r="GPE41" s="502"/>
      <c r="GPF41" s="502"/>
      <c r="GPG41" s="502"/>
      <c r="GPH41" s="502"/>
      <c r="GPI41" s="502"/>
      <c r="GPJ41" s="502"/>
      <c r="GPK41" s="502"/>
      <c r="GPL41" s="502"/>
      <c r="GPM41" s="502"/>
      <c r="GPN41" s="502"/>
      <c r="GPO41" s="502"/>
      <c r="GPP41" s="502"/>
      <c r="GPQ41" s="502"/>
      <c r="GPR41" s="502"/>
      <c r="GPS41" s="502"/>
      <c r="GPT41" s="502"/>
      <c r="GPU41" s="502"/>
      <c r="GPV41" s="502"/>
      <c r="GPW41" s="502"/>
      <c r="GPX41" s="502"/>
      <c r="GPY41" s="502"/>
      <c r="GPZ41" s="502"/>
      <c r="GQA41" s="502"/>
      <c r="GQB41" s="502"/>
      <c r="GQC41" s="502"/>
      <c r="GQD41" s="502"/>
      <c r="GQE41" s="502"/>
      <c r="GQF41" s="502"/>
      <c r="GQG41" s="502"/>
      <c r="GQH41" s="502"/>
      <c r="GQI41" s="502"/>
      <c r="GQJ41" s="502"/>
      <c r="GQK41" s="502"/>
      <c r="GQL41" s="502"/>
      <c r="GQM41" s="502"/>
      <c r="GQN41" s="502"/>
      <c r="GQO41" s="502"/>
      <c r="GQP41" s="502"/>
      <c r="GQQ41" s="502"/>
      <c r="GQR41" s="502"/>
      <c r="GQS41" s="502"/>
      <c r="GQT41" s="502"/>
      <c r="GQU41" s="502"/>
      <c r="GQV41" s="502"/>
      <c r="GQW41" s="502"/>
      <c r="GQX41" s="502"/>
      <c r="GQY41" s="502"/>
      <c r="GQZ41" s="502"/>
      <c r="GRA41" s="502"/>
      <c r="GRB41" s="502"/>
      <c r="GRC41" s="502"/>
      <c r="GRD41" s="502"/>
      <c r="GRE41" s="502"/>
      <c r="GRF41" s="502"/>
      <c r="GRG41" s="502"/>
      <c r="GRH41" s="502"/>
      <c r="GRI41" s="502"/>
      <c r="GRJ41" s="502"/>
      <c r="GRK41" s="502"/>
      <c r="GRL41" s="502"/>
      <c r="GRM41" s="502"/>
      <c r="GRN41" s="502"/>
      <c r="GRO41" s="502"/>
      <c r="GRP41" s="502"/>
      <c r="GRQ41" s="502"/>
      <c r="GRR41" s="502"/>
      <c r="GRS41" s="502"/>
      <c r="GRT41" s="502"/>
      <c r="GRU41" s="502"/>
      <c r="GRV41" s="502"/>
      <c r="GRW41" s="502"/>
      <c r="GRX41" s="502"/>
      <c r="GRY41" s="502"/>
      <c r="GRZ41" s="502"/>
      <c r="GSA41" s="502"/>
      <c r="GSB41" s="502"/>
      <c r="GSC41" s="502"/>
      <c r="GSD41" s="502"/>
      <c r="GSE41" s="502"/>
      <c r="GSF41" s="502"/>
      <c r="GSG41" s="502"/>
      <c r="GSH41" s="502"/>
      <c r="GSI41" s="502"/>
      <c r="GSJ41" s="502"/>
      <c r="GSK41" s="502"/>
      <c r="GSL41" s="502"/>
      <c r="GSM41" s="502"/>
      <c r="GSN41" s="502"/>
      <c r="GSO41" s="502"/>
      <c r="GSP41" s="502"/>
      <c r="GSQ41" s="502"/>
      <c r="GSR41" s="502"/>
      <c r="GSS41" s="502"/>
      <c r="GST41" s="502"/>
      <c r="GSU41" s="502"/>
      <c r="GSV41" s="502"/>
      <c r="GSW41" s="502"/>
      <c r="GSX41" s="502"/>
      <c r="GSY41" s="502"/>
      <c r="GSZ41" s="502"/>
      <c r="GTA41" s="502"/>
      <c r="GTB41" s="502"/>
      <c r="GTC41" s="502"/>
      <c r="GTD41" s="502"/>
      <c r="GTE41" s="502"/>
      <c r="GTF41" s="502"/>
      <c r="GTG41" s="502"/>
      <c r="GTH41" s="502"/>
      <c r="GTI41" s="502"/>
      <c r="GTJ41" s="502"/>
      <c r="GTK41" s="502"/>
      <c r="GTL41" s="502"/>
      <c r="GTM41" s="502"/>
      <c r="GTN41" s="502"/>
      <c r="GTO41" s="502"/>
      <c r="GTP41" s="502"/>
      <c r="GTQ41" s="502"/>
      <c r="GTR41" s="502"/>
      <c r="GTS41" s="502"/>
      <c r="GTT41" s="502"/>
      <c r="GTU41" s="502"/>
      <c r="GTV41" s="502"/>
      <c r="GTW41" s="502"/>
      <c r="GTX41" s="502"/>
      <c r="GTY41" s="502"/>
      <c r="GTZ41" s="502"/>
      <c r="GUA41" s="502"/>
      <c r="GUB41" s="502"/>
      <c r="GUC41" s="502"/>
      <c r="GUD41" s="502"/>
      <c r="GUE41" s="502"/>
      <c r="GUF41" s="502"/>
      <c r="GUG41" s="502"/>
      <c r="GUH41" s="502"/>
      <c r="GUI41" s="502"/>
      <c r="GUJ41" s="502"/>
      <c r="GUK41" s="502"/>
      <c r="GUL41" s="502"/>
      <c r="GUM41" s="502"/>
      <c r="GUN41" s="502"/>
      <c r="GUO41" s="502"/>
      <c r="GUP41" s="502"/>
      <c r="GUQ41" s="502"/>
      <c r="GUR41" s="502"/>
      <c r="GUS41" s="502"/>
      <c r="GUT41" s="502"/>
      <c r="GUU41" s="502"/>
      <c r="GUV41" s="502"/>
      <c r="GUW41" s="502"/>
      <c r="GUX41" s="502"/>
      <c r="GUY41" s="502"/>
      <c r="GUZ41" s="502"/>
      <c r="GVA41" s="502"/>
      <c r="GVB41" s="502"/>
      <c r="GVC41" s="502"/>
      <c r="GVD41" s="502"/>
      <c r="GVE41" s="502"/>
      <c r="GVF41" s="502"/>
      <c r="GVG41" s="502"/>
      <c r="GVH41" s="502"/>
      <c r="GVI41" s="502"/>
      <c r="GVJ41" s="502"/>
      <c r="GVK41" s="502"/>
      <c r="GVL41" s="502"/>
      <c r="GVM41" s="502"/>
      <c r="GVN41" s="502"/>
      <c r="GVO41" s="502"/>
      <c r="GVP41" s="502"/>
      <c r="GVQ41" s="502"/>
      <c r="GVR41" s="502"/>
      <c r="GVS41" s="502"/>
      <c r="GVT41" s="502"/>
      <c r="GVU41" s="502"/>
      <c r="GVV41" s="502"/>
      <c r="GVW41" s="502"/>
      <c r="GVX41" s="502"/>
      <c r="GVY41" s="502"/>
      <c r="GVZ41" s="502"/>
      <c r="GWA41" s="502"/>
      <c r="GWB41" s="502"/>
      <c r="GWC41" s="502"/>
      <c r="GWD41" s="502"/>
      <c r="GWE41" s="502"/>
      <c r="GWF41" s="502"/>
      <c r="GWG41" s="502"/>
      <c r="GWH41" s="502"/>
      <c r="GWI41" s="502"/>
      <c r="GWJ41" s="502"/>
      <c r="GWK41" s="502"/>
      <c r="GWL41" s="502"/>
      <c r="GWM41" s="502"/>
      <c r="GWN41" s="502"/>
      <c r="GWO41" s="502"/>
      <c r="GWP41" s="502"/>
      <c r="GWQ41" s="502"/>
      <c r="GWR41" s="502"/>
      <c r="GWS41" s="502"/>
      <c r="GWT41" s="502"/>
      <c r="GWU41" s="502"/>
      <c r="GWV41" s="502"/>
      <c r="GWW41" s="502"/>
      <c r="GWX41" s="502"/>
      <c r="GWY41" s="502"/>
      <c r="GWZ41" s="502"/>
      <c r="GXA41" s="502"/>
      <c r="GXB41" s="502"/>
      <c r="GXC41" s="502"/>
      <c r="GXD41" s="502"/>
      <c r="GXE41" s="502"/>
      <c r="GXF41" s="502"/>
      <c r="GXG41" s="502"/>
      <c r="GXH41" s="502"/>
      <c r="GXI41" s="502"/>
      <c r="GXJ41" s="502"/>
      <c r="GXK41" s="502"/>
      <c r="GXL41" s="502"/>
      <c r="GXM41" s="502"/>
      <c r="GXN41" s="502"/>
      <c r="GXO41" s="502"/>
      <c r="GXP41" s="502"/>
      <c r="GXQ41" s="502"/>
      <c r="GXR41" s="502"/>
      <c r="GXS41" s="502"/>
      <c r="GXT41" s="502"/>
      <c r="GXU41" s="502"/>
      <c r="GXV41" s="502"/>
      <c r="GXW41" s="502"/>
      <c r="GXX41" s="502"/>
      <c r="GXY41" s="502"/>
      <c r="GXZ41" s="502"/>
      <c r="GYA41" s="502"/>
      <c r="GYB41" s="502"/>
      <c r="GYC41" s="502"/>
      <c r="GYD41" s="502"/>
      <c r="GYE41" s="502"/>
      <c r="GYF41" s="502"/>
      <c r="GYG41" s="502"/>
      <c r="GYH41" s="502"/>
      <c r="GYI41" s="502"/>
      <c r="GYJ41" s="502"/>
      <c r="GYK41" s="502"/>
      <c r="GYL41" s="502"/>
      <c r="GYM41" s="502"/>
      <c r="GYN41" s="502"/>
      <c r="GYO41" s="502"/>
      <c r="GYP41" s="502"/>
      <c r="GYQ41" s="502"/>
      <c r="GYR41" s="502"/>
      <c r="GYS41" s="502"/>
      <c r="GYT41" s="502"/>
      <c r="GYU41" s="502"/>
      <c r="GYV41" s="502"/>
      <c r="GYW41" s="502"/>
      <c r="GYX41" s="502"/>
      <c r="GYY41" s="502"/>
      <c r="GYZ41" s="502"/>
      <c r="GZA41" s="502"/>
      <c r="GZB41" s="502"/>
      <c r="GZC41" s="502"/>
      <c r="GZD41" s="502"/>
      <c r="GZE41" s="502"/>
      <c r="GZF41" s="502"/>
      <c r="GZG41" s="502"/>
      <c r="GZH41" s="502"/>
      <c r="GZI41" s="502"/>
      <c r="GZJ41" s="502"/>
      <c r="GZK41" s="502"/>
      <c r="GZL41" s="502"/>
      <c r="GZM41" s="502"/>
      <c r="GZN41" s="502"/>
      <c r="GZO41" s="502"/>
      <c r="GZP41" s="502"/>
      <c r="GZQ41" s="502"/>
      <c r="GZR41" s="502"/>
      <c r="GZS41" s="502"/>
      <c r="GZT41" s="502"/>
      <c r="GZU41" s="502"/>
      <c r="GZV41" s="502"/>
      <c r="GZW41" s="502"/>
      <c r="GZX41" s="502"/>
      <c r="GZY41" s="502"/>
      <c r="GZZ41" s="502"/>
      <c r="HAA41" s="502"/>
      <c r="HAB41" s="502"/>
      <c r="HAC41" s="502"/>
      <c r="HAD41" s="502"/>
      <c r="HAE41" s="502"/>
      <c r="HAF41" s="502"/>
      <c r="HAG41" s="502"/>
      <c r="HAH41" s="502"/>
      <c r="HAI41" s="502"/>
      <c r="HAJ41" s="502"/>
      <c r="HAK41" s="502"/>
      <c r="HAL41" s="502"/>
      <c r="HAM41" s="502"/>
      <c r="HAN41" s="502"/>
      <c r="HAO41" s="502"/>
      <c r="HAP41" s="502"/>
      <c r="HAQ41" s="502"/>
      <c r="HAR41" s="502"/>
      <c r="HAS41" s="502"/>
      <c r="HAT41" s="502"/>
      <c r="HAU41" s="502"/>
      <c r="HAV41" s="502"/>
      <c r="HAW41" s="502"/>
      <c r="HAX41" s="502"/>
      <c r="HAY41" s="502"/>
      <c r="HAZ41" s="502"/>
      <c r="HBA41" s="502"/>
      <c r="HBB41" s="502"/>
      <c r="HBC41" s="502"/>
      <c r="HBD41" s="502"/>
      <c r="HBE41" s="502"/>
      <c r="HBF41" s="502"/>
      <c r="HBG41" s="502"/>
      <c r="HBH41" s="502"/>
      <c r="HBI41" s="502"/>
      <c r="HBJ41" s="502"/>
      <c r="HBK41" s="502"/>
      <c r="HBL41" s="502"/>
      <c r="HBM41" s="502"/>
      <c r="HBN41" s="502"/>
      <c r="HBO41" s="502"/>
      <c r="HBP41" s="502"/>
      <c r="HBQ41" s="502"/>
      <c r="HBR41" s="502"/>
      <c r="HBS41" s="502"/>
      <c r="HBT41" s="502"/>
      <c r="HBU41" s="502"/>
      <c r="HBV41" s="502"/>
      <c r="HBW41" s="502"/>
      <c r="HBX41" s="502"/>
      <c r="HBY41" s="502"/>
      <c r="HBZ41" s="502"/>
      <c r="HCA41" s="502"/>
      <c r="HCB41" s="502"/>
      <c r="HCC41" s="502"/>
      <c r="HCD41" s="502"/>
      <c r="HCE41" s="502"/>
      <c r="HCF41" s="502"/>
      <c r="HCG41" s="502"/>
      <c r="HCH41" s="502"/>
      <c r="HCI41" s="502"/>
      <c r="HCJ41" s="502"/>
      <c r="HCK41" s="502"/>
      <c r="HCL41" s="502"/>
      <c r="HCM41" s="502"/>
      <c r="HCN41" s="502"/>
      <c r="HCO41" s="502"/>
      <c r="HCP41" s="502"/>
      <c r="HCQ41" s="502"/>
      <c r="HCR41" s="502"/>
      <c r="HCS41" s="502"/>
      <c r="HCT41" s="502"/>
      <c r="HCU41" s="502"/>
      <c r="HCV41" s="502"/>
      <c r="HCW41" s="502"/>
      <c r="HCX41" s="502"/>
      <c r="HCY41" s="502"/>
      <c r="HCZ41" s="502"/>
      <c r="HDA41" s="502"/>
      <c r="HDB41" s="502"/>
      <c r="HDC41" s="502"/>
      <c r="HDD41" s="502"/>
      <c r="HDE41" s="502"/>
      <c r="HDF41" s="502"/>
      <c r="HDG41" s="502"/>
      <c r="HDH41" s="502"/>
      <c r="HDI41" s="502"/>
      <c r="HDJ41" s="502"/>
      <c r="HDK41" s="502"/>
      <c r="HDL41" s="502"/>
      <c r="HDM41" s="502"/>
      <c r="HDN41" s="502"/>
      <c r="HDO41" s="502"/>
      <c r="HDP41" s="502"/>
      <c r="HDQ41" s="502"/>
      <c r="HDR41" s="502"/>
      <c r="HDS41" s="502"/>
      <c r="HDT41" s="502"/>
      <c r="HDU41" s="502"/>
      <c r="HDV41" s="502"/>
      <c r="HDW41" s="502"/>
      <c r="HDX41" s="502"/>
      <c r="HDY41" s="502"/>
      <c r="HDZ41" s="502"/>
      <c r="HEA41" s="502"/>
      <c r="HEB41" s="502"/>
      <c r="HEC41" s="502"/>
      <c r="HED41" s="502"/>
      <c r="HEE41" s="502"/>
      <c r="HEF41" s="502"/>
      <c r="HEG41" s="502"/>
      <c r="HEH41" s="502"/>
      <c r="HEI41" s="502"/>
      <c r="HEJ41" s="502"/>
      <c r="HEK41" s="502"/>
      <c r="HEL41" s="502"/>
      <c r="HEM41" s="502"/>
      <c r="HEN41" s="502"/>
      <c r="HEO41" s="502"/>
      <c r="HEP41" s="502"/>
      <c r="HEQ41" s="502"/>
      <c r="HER41" s="502"/>
      <c r="HES41" s="502"/>
      <c r="HET41" s="502"/>
      <c r="HEU41" s="502"/>
      <c r="HEV41" s="502"/>
      <c r="HEW41" s="502"/>
      <c r="HEX41" s="502"/>
      <c r="HEY41" s="502"/>
      <c r="HEZ41" s="502"/>
      <c r="HFA41" s="502"/>
      <c r="HFB41" s="502"/>
      <c r="HFC41" s="502"/>
      <c r="HFD41" s="502"/>
      <c r="HFE41" s="502"/>
      <c r="HFF41" s="502"/>
      <c r="HFG41" s="502"/>
      <c r="HFH41" s="502"/>
      <c r="HFI41" s="502"/>
      <c r="HFJ41" s="502"/>
      <c r="HFK41" s="502"/>
      <c r="HFL41" s="502"/>
      <c r="HFM41" s="502"/>
      <c r="HFN41" s="502"/>
      <c r="HFO41" s="502"/>
      <c r="HFP41" s="502"/>
      <c r="HFQ41" s="502"/>
      <c r="HFR41" s="502"/>
      <c r="HFS41" s="502"/>
      <c r="HFT41" s="502"/>
      <c r="HFU41" s="502"/>
      <c r="HFV41" s="502"/>
      <c r="HFW41" s="502"/>
      <c r="HFX41" s="502"/>
      <c r="HFY41" s="502"/>
      <c r="HFZ41" s="502"/>
      <c r="HGA41" s="502"/>
      <c r="HGB41" s="502"/>
      <c r="HGC41" s="502"/>
      <c r="HGD41" s="502"/>
      <c r="HGE41" s="502"/>
      <c r="HGF41" s="502"/>
      <c r="HGG41" s="502"/>
      <c r="HGH41" s="502"/>
      <c r="HGI41" s="502"/>
      <c r="HGJ41" s="502"/>
      <c r="HGK41" s="502"/>
      <c r="HGL41" s="502"/>
      <c r="HGM41" s="502"/>
      <c r="HGN41" s="502"/>
      <c r="HGO41" s="502"/>
      <c r="HGP41" s="502"/>
      <c r="HGQ41" s="502"/>
      <c r="HGR41" s="502"/>
      <c r="HGS41" s="502"/>
      <c r="HGT41" s="502"/>
      <c r="HGU41" s="502"/>
      <c r="HGV41" s="502"/>
      <c r="HGW41" s="502"/>
      <c r="HGX41" s="502"/>
      <c r="HGY41" s="502"/>
      <c r="HGZ41" s="502"/>
      <c r="HHA41" s="502"/>
      <c r="HHB41" s="502"/>
      <c r="HHC41" s="502"/>
      <c r="HHD41" s="502"/>
      <c r="HHE41" s="502"/>
      <c r="HHF41" s="502"/>
      <c r="HHG41" s="502"/>
      <c r="HHH41" s="502"/>
      <c r="HHI41" s="502"/>
      <c r="HHJ41" s="502"/>
      <c r="HHK41" s="502"/>
      <c r="HHL41" s="502"/>
      <c r="HHM41" s="502"/>
      <c r="HHN41" s="502"/>
      <c r="HHO41" s="502"/>
      <c r="HHP41" s="502"/>
      <c r="HHQ41" s="502"/>
      <c r="HHR41" s="502"/>
      <c r="HHS41" s="502"/>
      <c r="HHT41" s="502"/>
      <c r="HHU41" s="502"/>
      <c r="HHV41" s="502"/>
      <c r="HHW41" s="502"/>
      <c r="HHX41" s="502"/>
      <c r="HHY41" s="502"/>
      <c r="HHZ41" s="502"/>
      <c r="HIA41" s="502"/>
      <c r="HIB41" s="502"/>
      <c r="HIC41" s="502"/>
      <c r="HID41" s="502"/>
      <c r="HIE41" s="502"/>
      <c r="HIF41" s="502"/>
      <c r="HIG41" s="502"/>
      <c r="HIH41" s="502"/>
      <c r="HII41" s="502"/>
      <c r="HIJ41" s="502"/>
      <c r="HIK41" s="502"/>
      <c r="HIL41" s="502"/>
      <c r="HIM41" s="502"/>
      <c r="HIN41" s="502"/>
      <c r="HIO41" s="502"/>
      <c r="HIP41" s="502"/>
      <c r="HIQ41" s="502"/>
      <c r="HIR41" s="502"/>
      <c r="HIS41" s="502"/>
      <c r="HIT41" s="502"/>
      <c r="HIU41" s="502"/>
      <c r="HIV41" s="502"/>
      <c r="HIW41" s="502"/>
      <c r="HIX41" s="502"/>
      <c r="HIY41" s="502"/>
      <c r="HIZ41" s="502"/>
      <c r="HJA41" s="502"/>
      <c r="HJB41" s="502"/>
      <c r="HJC41" s="502"/>
      <c r="HJD41" s="502"/>
      <c r="HJE41" s="502"/>
      <c r="HJF41" s="502"/>
      <c r="HJG41" s="502"/>
      <c r="HJH41" s="502"/>
      <c r="HJI41" s="502"/>
      <c r="HJJ41" s="502"/>
      <c r="HJK41" s="502"/>
      <c r="HJL41" s="502"/>
      <c r="HJM41" s="502"/>
      <c r="HJN41" s="502"/>
      <c r="HJO41" s="502"/>
      <c r="HJP41" s="502"/>
      <c r="HJQ41" s="502"/>
      <c r="HJR41" s="502"/>
      <c r="HJS41" s="502"/>
      <c r="HJT41" s="502"/>
      <c r="HJU41" s="502"/>
      <c r="HJV41" s="502"/>
      <c r="HJW41" s="502"/>
      <c r="HJX41" s="502"/>
      <c r="HJY41" s="502"/>
      <c r="HJZ41" s="502"/>
      <c r="HKA41" s="502"/>
      <c r="HKB41" s="502"/>
      <c r="HKC41" s="502"/>
      <c r="HKD41" s="502"/>
      <c r="HKE41" s="502"/>
      <c r="HKF41" s="502"/>
      <c r="HKG41" s="502"/>
      <c r="HKH41" s="502"/>
      <c r="HKI41" s="502"/>
      <c r="HKJ41" s="502"/>
      <c r="HKK41" s="502"/>
      <c r="HKL41" s="502"/>
      <c r="HKM41" s="502"/>
      <c r="HKN41" s="502"/>
      <c r="HKO41" s="502"/>
      <c r="HKP41" s="502"/>
      <c r="HKQ41" s="502"/>
      <c r="HKR41" s="502"/>
      <c r="HKS41" s="502"/>
      <c r="HKT41" s="502"/>
      <c r="HKU41" s="502"/>
      <c r="HKV41" s="502"/>
      <c r="HKW41" s="502"/>
      <c r="HKX41" s="502"/>
      <c r="HKY41" s="502"/>
      <c r="HKZ41" s="502"/>
      <c r="HLA41" s="502"/>
      <c r="HLB41" s="502"/>
      <c r="HLC41" s="502"/>
      <c r="HLD41" s="502"/>
      <c r="HLE41" s="502"/>
      <c r="HLF41" s="502"/>
      <c r="HLG41" s="502"/>
      <c r="HLH41" s="502"/>
      <c r="HLI41" s="502"/>
      <c r="HLJ41" s="502"/>
      <c r="HLK41" s="502"/>
      <c r="HLL41" s="502"/>
      <c r="HLM41" s="502"/>
      <c r="HLN41" s="502"/>
      <c r="HLO41" s="502"/>
      <c r="HLP41" s="502"/>
      <c r="HLQ41" s="502"/>
      <c r="HLR41" s="502"/>
      <c r="HLS41" s="502"/>
      <c r="HLT41" s="502"/>
      <c r="HLU41" s="502"/>
      <c r="HLV41" s="502"/>
      <c r="HLW41" s="502"/>
      <c r="HLX41" s="502"/>
      <c r="HLY41" s="502"/>
      <c r="HLZ41" s="502"/>
      <c r="HMA41" s="502"/>
      <c r="HMB41" s="502"/>
      <c r="HMC41" s="502"/>
      <c r="HMD41" s="502"/>
      <c r="HME41" s="502"/>
      <c r="HMF41" s="502"/>
      <c r="HMG41" s="502"/>
      <c r="HMH41" s="502"/>
      <c r="HMI41" s="502"/>
      <c r="HMJ41" s="502"/>
      <c r="HMK41" s="502"/>
      <c r="HML41" s="502"/>
      <c r="HMM41" s="502"/>
      <c r="HMN41" s="502"/>
      <c r="HMO41" s="502"/>
      <c r="HMP41" s="502"/>
      <c r="HMQ41" s="502"/>
      <c r="HMR41" s="502"/>
      <c r="HMS41" s="502"/>
      <c r="HMT41" s="502"/>
      <c r="HMU41" s="502"/>
      <c r="HMV41" s="502"/>
      <c r="HMW41" s="502"/>
      <c r="HMX41" s="502"/>
      <c r="HMY41" s="502"/>
      <c r="HMZ41" s="502"/>
      <c r="HNA41" s="502"/>
      <c r="HNB41" s="502"/>
      <c r="HNC41" s="502"/>
      <c r="HND41" s="502"/>
      <c r="HNE41" s="502"/>
      <c r="HNF41" s="502"/>
      <c r="HNG41" s="502"/>
      <c r="HNH41" s="502"/>
      <c r="HNI41" s="502"/>
      <c r="HNJ41" s="502"/>
      <c r="HNK41" s="502"/>
      <c r="HNL41" s="502"/>
      <c r="HNM41" s="502"/>
      <c r="HNN41" s="502"/>
      <c r="HNO41" s="502"/>
      <c r="HNP41" s="502"/>
      <c r="HNQ41" s="502"/>
      <c r="HNR41" s="502"/>
      <c r="HNS41" s="502"/>
      <c r="HNT41" s="502"/>
      <c r="HNU41" s="502"/>
      <c r="HNV41" s="502"/>
      <c r="HNW41" s="502"/>
      <c r="HNX41" s="502"/>
      <c r="HNY41" s="502"/>
      <c r="HNZ41" s="502"/>
      <c r="HOA41" s="502"/>
      <c r="HOB41" s="502"/>
      <c r="HOC41" s="502"/>
      <c r="HOD41" s="502"/>
      <c r="HOE41" s="502"/>
      <c r="HOF41" s="502"/>
      <c r="HOG41" s="502"/>
      <c r="HOH41" s="502"/>
      <c r="HOI41" s="502"/>
      <c r="HOJ41" s="502"/>
      <c r="HOK41" s="502"/>
      <c r="HOL41" s="502"/>
      <c r="HOM41" s="502"/>
      <c r="HON41" s="502"/>
      <c r="HOO41" s="502"/>
      <c r="HOP41" s="502"/>
      <c r="HOQ41" s="502"/>
      <c r="HOR41" s="502"/>
      <c r="HOS41" s="502"/>
      <c r="HOT41" s="502"/>
      <c r="HOU41" s="502"/>
      <c r="HOV41" s="502"/>
      <c r="HOW41" s="502"/>
      <c r="HOX41" s="502"/>
      <c r="HOY41" s="502"/>
      <c r="HOZ41" s="502"/>
      <c r="HPA41" s="502"/>
      <c r="HPB41" s="502"/>
      <c r="HPC41" s="502"/>
      <c r="HPD41" s="502"/>
      <c r="HPE41" s="502"/>
      <c r="HPF41" s="502"/>
      <c r="HPG41" s="502"/>
      <c r="HPH41" s="502"/>
      <c r="HPI41" s="502"/>
      <c r="HPJ41" s="502"/>
      <c r="HPK41" s="502"/>
      <c r="HPL41" s="502"/>
      <c r="HPM41" s="502"/>
      <c r="HPN41" s="502"/>
      <c r="HPO41" s="502"/>
      <c r="HPP41" s="502"/>
      <c r="HPQ41" s="502"/>
      <c r="HPR41" s="502"/>
      <c r="HPS41" s="502"/>
      <c r="HPT41" s="502"/>
      <c r="HPU41" s="502"/>
      <c r="HPV41" s="502"/>
      <c r="HPW41" s="502"/>
      <c r="HPX41" s="502"/>
      <c r="HPY41" s="502"/>
      <c r="HPZ41" s="502"/>
      <c r="HQA41" s="502"/>
      <c r="HQB41" s="502"/>
      <c r="HQC41" s="502"/>
      <c r="HQD41" s="502"/>
      <c r="HQE41" s="502"/>
      <c r="HQF41" s="502"/>
      <c r="HQG41" s="502"/>
      <c r="HQH41" s="502"/>
      <c r="HQI41" s="502"/>
      <c r="HQJ41" s="502"/>
      <c r="HQK41" s="502"/>
      <c r="HQL41" s="502"/>
      <c r="HQM41" s="502"/>
      <c r="HQN41" s="502"/>
      <c r="HQO41" s="502"/>
      <c r="HQP41" s="502"/>
      <c r="HQQ41" s="502"/>
      <c r="HQR41" s="502"/>
      <c r="HQS41" s="502"/>
      <c r="HQT41" s="502"/>
      <c r="HQU41" s="502"/>
      <c r="HQV41" s="502"/>
      <c r="HQW41" s="502"/>
      <c r="HQX41" s="502"/>
      <c r="HQY41" s="502"/>
      <c r="HQZ41" s="502"/>
      <c r="HRA41" s="502"/>
      <c r="HRB41" s="502"/>
      <c r="HRC41" s="502"/>
      <c r="HRD41" s="502"/>
      <c r="HRE41" s="502"/>
      <c r="HRF41" s="502"/>
      <c r="HRG41" s="502"/>
      <c r="HRH41" s="502"/>
      <c r="HRI41" s="502"/>
      <c r="HRJ41" s="502"/>
      <c r="HRK41" s="502"/>
      <c r="HRL41" s="502"/>
      <c r="HRM41" s="502"/>
      <c r="HRN41" s="502"/>
      <c r="HRO41" s="502"/>
      <c r="HRP41" s="502"/>
      <c r="HRQ41" s="502"/>
      <c r="HRR41" s="502"/>
      <c r="HRS41" s="502"/>
      <c r="HRT41" s="502"/>
      <c r="HRU41" s="502"/>
      <c r="HRV41" s="502"/>
      <c r="HRW41" s="502"/>
      <c r="HRX41" s="502"/>
      <c r="HRY41" s="502"/>
      <c r="HRZ41" s="502"/>
      <c r="HSA41" s="502"/>
      <c r="HSB41" s="502"/>
      <c r="HSC41" s="502"/>
      <c r="HSD41" s="502"/>
      <c r="HSE41" s="502"/>
      <c r="HSF41" s="502"/>
      <c r="HSG41" s="502"/>
      <c r="HSH41" s="502"/>
      <c r="HSI41" s="502"/>
      <c r="HSJ41" s="502"/>
      <c r="HSK41" s="502"/>
      <c r="HSL41" s="502"/>
      <c r="HSM41" s="502"/>
      <c r="HSN41" s="502"/>
      <c r="HSO41" s="502"/>
      <c r="HSP41" s="502"/>
      <c r="HSQ41" s="502"/>
      <c r="HSR41" s="502"/>
      <c r="HSS41" s="502"/>
      <c r="HST41" s="502"/>
      <c r="HSU41" s="502"/>
      <c r="HSV41" s="502"/>
      <c r="HSW41" s="502"/>
      <c r="HSX41" s="502"/>
      <c r="HSY41" s="502"/>
      <c r="HSZ41" s="502"/>
      <c r="HTA41" s="502"/>
      <c r="HTB41" s="502"/>
      <c r="HTC41" s="502"/>
      <c r="HTD41" s="502"/>
      <c r="HTE41" s="502"/>
      <c r="HTF41" s="502"/>
      <c r="HTG41" s="502"/>
      <c r="HTH41" s="502"/>
      <c r="HTI41" s="502"/>
      <c r="HTJ41" s="502"/>
      <c r="HTK41" s="502"/>
      <c r="HTL41" s="502"/>
      <c r="HTM41" s="502"/>
      <c r="HTN41" s="502"/>
      <c r="HTO41" s="502"/>
      <c r="HTP41" s="502"/>
      <c r="HTQ41" s="502"/>
      <c r="HTR41" s="502"/>
      <c r="HTS41" s="502"/>
      <c r="HTT41" s="502"/>
      <c r="HTU41" s="502"/>
      <c r="HTV41" s="502"/>
      <c r="HTW41" s="502"/>
      <c r="HTX41" s="502"/>
      <c r="HTY41" s="502"/>
      <c r="HTZ41" s="502"/>
      <c r="HUA41" s="502"/>
      <c r="HUB41" s="502"/>
      <c r="HUC41" s="502"/>
      <c r="HUD41" s="502"/>
      <c r="HUE41" s="502"/>
      <c r="HUF41" s="502"/>
      <c r="HUG41" s="502"/>
      <c r="HUH41" s="502"/>
      <c r="HUI41" s="502"/>
      <c r="HUJ41" s="502"/>
      <c r="HUK41" s="502"/>
      <c r="HUL41" s="502"/>
      <c r="HUM41" s="502"/>
      <c r="HUN41" s="502"/>
      <c r="HUO41" s="502"/>
      <c r="HUP41" s="502"/>
      <c r="HUQ41" s="502"/>
      <c r="HUR41" s="502"/>
      <c r="HUS41" s="502"/>
      <c r="HUT41" s="502"/>
      <c r="HUU41" s="502"/>
      <c r="HUV41" s="502"/>
      <c r="HUW41" s="502"/>
      <c r="HUX41" s="502"/>
      <c r="HUY41" s="502"/>
      <c r="HUZ41" s="502"/>
      <c r="HVA41" s="502"/>
      <c r="HVB41" s="502"/>
      <c r="HVC41" s="502"/>
      <c r="HVD41" s="502"/>
      <c r="HVE41" s="502"/>
      <c r="HVF41" s="502"/>
      <c r="HVG41" s="502"/>
      <c r="HVH41" s="502"/>
      <c r="HVI41" s="502"/>
      <c r="HVJ41" s="502"/>
      <c r="HVK41" s="502"/>
      <c r="HVL41" s="502"/>
      <c r="HVM41" s="502"/>
      <c r="HVN41" s="502"/>
      <c r="HVO41" s="502"/>
      <c r="HVP41" s="502"/>
      <c r="HVQ41" s="502"/>
      <c r="HVR41" s="502"/>
      <c r="HVS41" s="502"/>
      <c r="HVT41" s="502"/>
      <c r="HVU41" s="502"/>
      <c r="HVV41" s="502"/>
      <c r="HVW41" s="502"/>
      <c r="HVX41" s="502"/>
      <c r="HVY41" s="502"/>
      <c r="HVZ41" s="502"/>
      <c r="HWA41" s="502"/>
      <c r="HWB41" s="502"/>
      <c r="HWC41" s="502"/>
      <c r="HWD41" s="502"/>
      <c r="HWE41" s="502"/>
      <c r="HWF41" s="502"/>
      <c r="HWG41" s="502"/>
      <c r="HWH41" s="502"/>
      <c r="HWI41" s="502"/>
      <c r="HWJ41" s="502"/>
      <c r="HWK41" s="502"/>
      <c r="HWL41" s="502"/>
      <c r="HWM41" s="502"/>
      <c r="HWN41" s="502"/>
      <c r="HWO41" s="502"/>
      <c r="HWP41" s="502"/>
      <c r="HWQ41" s="502"/>
      <c r="HWR41" s="502"/>
      <c r="HWS41" s="502"/>
      <c r="HWT41" s="502"/>
      <c r="HWU41" s="502"/>
      <c r="HWV41" s="502"/>
      <c r="HWW41" s="502"/>
      <c r="HWX41" s="502"/>
      <c r="HWY41" s="502"/>
      <c r="HWZ41" s="502"/>
      <c r="HXA41" s="502"/>
      <c r="HXB41" s="502"/>
      <c r="HXC41" s="502"/>
      <c r="HXD41" s="502"/>
      <c r="HXE41" s="502"/>
      <c r="HXF41" s="502"/>
      <c r="HXG41" s="502"/>
      <c r="HXH41" s="502"/>
      <c r="HXI41" s="502"/>
      <c r="HXJ41" s="502"/>
      <c r="HXK41" s="502"/>
      <c r="HXL41" s="502"/>
      <c r="HXM41" s="502"/>
      <c r="HXN41" s="502"/>
      <c r="HXO41" s="502"/>
      <c r="HXP41" s="502"/>
      <c r="HXQ41" s="502"/>
      <c r="HXR41" s="502"/>
      <c r="HXS41" s="502"/>
      <c r="HXT41" s="502"/>
      <c r="HXU41" s="502"/>
      <c r="HXV41" s="502"/>
      <c r="HXW41" s="502"/>
      <c r="HXX41" s="502"/>
      <c r="HXY41" s="502"/>
      <c r="HXZ41" s="502"/>
      <c r="HYA41" s="502"/>
      <c r="HYB41" s="502"/>
      <c r="HYC41" s="502"/>
      <c r="HYD41" s="502"/>
      <c r="HYE41" s="502"/>
      <c r="HYF41" s="502"/>
      <c r="HYG41" s="502"/>
      <c r="HYH41" s="502"/>
      <c r="HYI41" s="502"/>
      <c r="HYJ41" s="502"/>
      <c r="HYK41" s="502"/>
      <c r="HYL41" s="502"/>
      <c r="HYM41" s="502"/>
      <c r="HYN41" s="502"/>
      <c r="HYO41" s="502"/>
      <c r="HYP41" s="502"/>
      <c r="HYQ41" s="502"/>
      <c r="HYR41" s="502"/>
      <c r="HYS41" s="502"/>
      <c r="HYT41" s="502"/>
      <c r="HYU41" s="502"/>
      <c r="HYV41" s="502"/>
      <c r="HYW41" s="502"/>
      <c r="HYX41" s="502"/>
      <c r="HYY41" s="502"/>
      <c r="HYZ41" s="502"/>
      <c r="HZA41" s="502"/>
      <c r="HZB41" s="502"/>
      <c r="HZC41" s="502"/>
      <c r="HZD41" s="502"/>
      <c r="HZE41" s="502"/>
      <c r="HZF41" s="502"/>
      <c r="HZG41" s="502"/>
      <c r="HZH41" s="502"/>
      <c r="HZI41" s="502"/>
      <c r="HZJ41" s="502"/>
      <c r="HZK41" s="502"/>
      <c r="HZL41" s="502"/>
      <c r="HZM41" s="502"/>
      <c r="HZN41" s="502"/>
      <c r="HZO41" s="502"/>
      <c r="HZP41" s="502"/>
      <c r="HZQ41" s="502"/>
      <c r="HZR41" s="502"/>
      <c r="HZS41" s="502"/>
      <c r="HZT41" s="502"/>
      <c r="HZU41" s="502"/>
      <c r="HZV41" s="502"/>
      <c r="HZW41" s="502"/>
      <c r="HZX41" s="502"/>
      <c r="HZY41" s="502"/>
      <c r="HZZ41" s="502"/>
      <c r="IAA41" s="502"/>
      <c r="IAB41" s="502"/>
      <c r="IAC41" s="502"/>
      <c r="IAD41" s="502"/>
      <c r="IAE41" s="502"/>
      <c r="IAF41" s="502"/>
      <c r="IAG41" s="502"/>
      <c r="IAH41" s="502"/>
      <c r="IAI41" s="502"/>
      <c r="IAJ41" s="502"/>
      <c r="IAK41" s="502"/>
      <c r="IAL41" s="502"/>
      <c r="IAM41" s="502"/>
      <c r="IAN41" s="502"/>
      <c r="IAO41" s="502"/>
      <c r="IAP41" s="502"/>
      <c r="IAQ41" s="502"/>
      <c r="IAR41" s="502"/>
      <c r="IAS41" s="502"/>
      <c r="IAT41" s="502"/>
      <c r="IAU41" s="502"/>
      <c r="IAV41" s="502"/>
      <c r="IAW41" s="502"/>
      <c r="IAX41" s="502"/>
      <c r="IAY41" s="502"/>
      <c r="IAZ41" s="502"/>
      <c r="IBA41" s="502"/>
      <c r="IBB41" s="502"/>
      <c r="IBC41" s="502"/>
      <c r="IBD41" s="502"/>
      <c r="IBE41" s="502"/>
      <c r="IBF41" s="502"/>
      <c r="IBG41" s="502"/>
      <c r="IBH41" s="502"/>
      <c r="IBI41" s="502"/>
      <c r="IBJ41" s="502"/>
      <c r="IBK41" s="502"/>
      <c r="IBL41" s="502"/>
      <c r="IBM41" s="502"/>
      <c r="IBN41" s="502"/>
      <c r="IBO41" s="502"/>
      <c r="IBP41" s="502"/>
      <c r="IBQ41" s="502"/>
      <c r="IBR41" s="502"/>
      <c r="IBS41" s="502"/>
      <c r="IBT41" s="502"/>
      <c r="IBU41" s="502"/>
      <c r="IBV41" s="502"/>
      <c r="IBW41" s="502"/>
      <c r="IBX41" s="502"/>
      <c r="IBY41" s="502"/>
      <c r="IBZ41" s="502"/>
      <c r="ICA41" s="502"/>
      <c r="ICB41" s="502"/>
      <c r="ICC41" s="502"/>
      <c r="ICD41" s="502"/>
      <c r="ICE41" s="502"/>
      <c r="ICF41" s="502"/>
      <c r="ICG41" s="502"/>
      <c r="ICH41" s="502"/>
      <c r="ICI41" s="502"/>
      <c r="ICJ41" s="502"/>
      <c r="ICK41" s="502"/>
      <c r="ICL41" s="502"/>
      <c r="ICM41" s="502"/>
      <c r="ICN41" s="502"/>
      <c r="ICO41" s="502"/>
      <c r="ICP41" s="502"/>
      <c r="ICQ41" s="502"/>
      <c r="ICR41" s="502"/>
      <c r="ICS41" s="502"/>
      <c r="ICT41" s="502"/>
      <c r="ICU41" s="502"/>
      <c r="ICV41" s="502"/>
      <c r="ICW41" s="502"/>
      <c r="ICX41" s="502"/>
      <c r="ICY41" s="502"/>
      <c r="ICZ41" s="502"/>
      <c r="IDA41" s="502"/>
      <c r="IDB41" s="502"/>
      <c r="IDC41" s="502"/>
      <c r="IDD41" s="502"/>
      <c r="IDE41" s="502"/>
      <c r="IDF41" s="502"/>
      <c r="IDG41" s="502"/>
      <c r="IDH41" s="502"/>
      <c r="IDI41" s="502"/>
      <c r="IDJ41" s="502"/>
      <c r="IDK41" s="502"/>
      <c r="IDL41" s="502"/>
      <c r="IDM41" s="502"/>
      <c r="IDN41" s="502"/>
      <c r="IDO41" s="502"/>
      <c r="IDP41" s="502"/>
      <c r="IDQ41" s="502"/>
      <c r="IDR41" s="502"/>
      <c r="IDS41" s="502"/>
      <c r="IDT41" s="502"/>
      <c r="IDU41" s="502"/>
      <c r="IDV41" s="502"/>
      <c r="IDW41" s="502"/>
      <c r="IDX41" s="502"/>
      <c r="IDY41" s="502"/>
      <c r="IDZ41" s="502"/>
      <c r="IEA41" s="502"/>
      <c r="IEB41" s="502"/>
      <c r="IEC41" s="502"/>
      <c r="IED41" s="502"/>
      <c r="IEE41" s="502"/>
      <c r="IEF41" s="502"/>
      <c r="IEG41" s="502"/>
      <c r="IEH41" s="502"/>
      <c r="IEI41" s="502"/>
      <c r="IEJ41" s="502"/>
      <c r="IEK41" s="502"/>
      <c r="IEL41" s="502"/>
      <c r="IEM41" s="502"/>
      <c r="IEN41" s="502"/>
      <c r="IEO41" s="502"/>
      <c r="IEP41" s="502"/>
      <c r="IEQ41" s="502"/>
      <c r="IER41" s="502"/>
      <c r="IES41" s="502"/>
      <c r="IET41" s="502"/>
      <c r="IEU41" s="502"/>
      <c r="IEV41" s="502"/>
      <c r="IEW41" s="502"/>
      <c r="IEX41" s="502"/>
      <c r="IEY41" s="502"/>
      <c r="IEZ41" s="502"/>
      <c r="IFA41" s="502"/>
      <c r="IFB41" s="502"/>
      <c r="IFC41" s="502"/>
      <c r="IFD41" s="502"/>
      <c r="IFE41" s="502"/>
      <c r="IFF41" s="502"/>
      <c r="IFG41" s="502"/>
      <c r="IFH41" s="502"/>
      <c r="IFI41" s="502"/>
      <c r="IFJ41" s="502"/>
      <c r="IFK41" s="502"/>
      <c r="IFL41" s="502"/>
      <c r="IFM41" s="502"/>
      <c r="IFN41" s="502"/>
      <c r="IFO41" s="502"/>
      <c r="IFP41" s="502"/>
      <c r="IFQ41" s="502"/>
      <c r="IFR41" s="502"/>
      <c r="IFS41" s="502"/>
      <c r="IFT41" s="502"/>
      <c r="IFU41" s="502"/>
      <c r="IFV41" s="502"/>
      <c r="IFW41" s="502"/>
      <c r="IFX41" s="502"/>
      <c r="IFY41" s="502"/>
      <c r="IFZ41" s="502"/>
      <c r="IGA41" s="502"/>
      <c r="IGB41" s="502"/>
      <c r="IGC41" s="502"/>
      <c r="IGD41" s="502"/>
      <c r="IGE41" s="502"/>
      <c r="IGF41" s="502"/>
      <c r="IGG41" s="502"/>
      <c r="IGH41" s="502"/>
      <c r="IGI41" s="502"/>
      <c r="IGJ41" s="502"/>
      <c r="IGK41" s="502"/>
      <c r="IGL41" s="502"/>
      <c r="IGM41" s="502"/>
      <c r="IGN41" s="502"/>
      <c r="IGO41" s="502"/>
      <c r="IGP41" s="502"/>
      <c r="IGQ41" s="502"/>
      <c r="IGR41" s="502"/>
      <c r="IGS41" s="502"/>
      <c r="IGT41" s="502"/>
      <c r="IGU41" s="502"/>
      <c r="IGV41" s="502"/>
      <c r="IGW41" s="502"/>
      <c r="IGX41" s="502"/>
      <c r="IGY41" s="502"/>
      <c r="IGZ41" s="502"/>
      <c r="IHA41" s="502"/>
      <c r="IHB41" s="502"/>
      <c r="IHC41" s="502"/>
      <c r="IHD41" s="502"/>
      <c r="IHE41" s="502"/>
      <c r="IHF41" s="502"/>
      <c r="IHG41" s="502"/>
      <c r="IHH41" s="502"/>
      <c r="IHI41" s="502"/>
      <c r="IHJ41" s="502"/>
      <c r="IHK41" s="502"/>
      <c r="IHL41" s="502"/>
      <c r="IHM41" s="502"/>
      <c r="IHN41" s="502"/>
      <c r="IHO41" s="502"/>
      <c r="IHP41" s="502"/>
      <c r="IHQ41" s="502"/>
      <c r="IHR41" s="502"/>
      <c r="IHS41" s="502"/>
      <c r="IHT41" s="502"/>
      <c r="IHU41" s="502"/>
      <c r="IHV41" s="502"/>
      <c r="IHW41" s="502"/>
      <c r="IHX41" s="502"/>
      <c r="IHY41" s="502"/>
      <c r="IHZ41" s="502"/>
      <c r="IIA41" s="502"/>
      <c r="IIB41" s="502"/>
      <c r="IIC41" s="502"/>
      <c r="IID41" s="502"/>
      <c r="IIE41" s="502"/>
      <c r="IIF41" s="502"/>
      <c r="IIG41" s="502"/>
      <c r="IIH41" s="502"/>
      <c r="III41" s="502"/>
      <c r="IIJ41" s="502"/>
      <c r="IIK41" s="502"/>
      <c r="IIL41" s="502"/>
      <c r="IIM41" s="502"/>
      <c r="IIN41" s="502"/>
      <c r="IIO41" s="502"/>
      <c r="IIP41" s="502"/>
      <c r="IIQ41" s="502"/>
      <c r="IIR41" s="502"/>
      <c r="IIS41" s="502"/>
      <c r="IIT41" s="502"/>
      <c r="IIU41" s="502"/>
      <c r="IIV41" s="502"/>
      <c r="IIW41" s="502"/>
      <c r="IIX41" s="502"/>
      <c r="IIY41" s="502"/>
      <c r="IIZ41" s="502"/>
      <c r="IJA41" s="502"/>
      <c r="IJB41" s="502"/>
      <c r="IJC41" s="502"/>
      <c r="IJD41" s="502"/>
      <c r="IJE41" s="502"/>
      <c r="IJF41" s="502"/>
      <c r="IJG41" s="502"/>
      <c r="IJH41" s="502"/>
      <c r="IJI41" s="502"/>
      <c r="IJJ41" s="502"/>
      <c r="IJK41" s="502"/>
      <c r="IJL41" s="502"/>
      <c r="IJM41" s="502"/>
      <c r="IJN41" s="502"/>
      <c r="IJO41" s="502"/>
      <c r="IJP41" s="502"/>
      <c r="IJQ41" s="502"/>
      <c r="IJR41" s="502"/>
      <c r="IJS41" s="502"/>
      <c r="IJT41" s="502"/>
      <c r="IJU41" s="502"/>
      <c r="IJV41" s="502"/>
      <c r="IJW41" s="502"/>
      <c r="IJX41" s="502"/>
      <c r="IJY41" s="502"/>
      <c r="IJZ41" s="502"/>
      <c r="IKA41" s="502"/>
      <c r="IKB41" s="502"/>
      <c r="IKC41" s="502"/>
      <c r="IKD41" s="502"/>
      <c r="IKE41" s="502"/>
      <c r="IKF41" s="502"/>
      <c r="IKG41" s="502"/>
      <c r="IKH41" s="502"/>
      <c r="IKI41" s="502"/>
      <c r="IKJ41" s="502"/>
      <c r="IKK41" s="502"/>
      <c r="IKL41" s="502"/>
      <c r="IKM41" s="502"/>
      <c r="IKN41" s="502"/>
      <c r="IKO41" s="502"/>
      <c r="IKP41" s="502"/>
      <c r="IKQ41" s="502"/>
      <c r="IKR41" s="502"/>
      <c r="IKS41" s="502"/>
      <c r="IKT41" s="502"/>
      <c r="IKU41" s="502"/>
      <c r="IKV41" s="502"/>
      <c r="IKW41" s="502"/>
      <c r="IKX41" s="502"/>
      <c r="IKY41" s="502"/>
      <c r="IKZ41" s="502"/>
      <c r="ILA41" s="502"/>
      <c r="ILB41" s="502"/>
      <c r="ILC41" s="502"/>
      <c r="ILD41" s="502"/>
      <c r="ILE41" s="502"/>
      <c r="ILF41" s="502"/>
      <c r="ILG41" s="502"/>
      <c r="ILH41" s="502"/>
      <c r="ILI41" s="502"/>
      <c r="ILJ41" s="502"/>
      <c r="ILK41" s="502"/>
      <c r="ILL41" s="502"/>
      <c r="ILM41" s="502"/>
      <c r="ILN41" s="502"/>
      <c r="ILO41" s="502"/>
      <c r="ILP41" s="502"/>
      <c r="ILQ41" s="502"/>
      <c r="ILR41" s="502"/>
      <c r="ILS41" s="502"/>
      <c r="ILT41" s="502"/>
      <c r="ILU41" s="502"/>
      <c r="ILV41" s="502"/>
      <c r="ILW41" s="502"/>
      <c r="ILX41" s="502"/>
      <c r="ILY41" s="502"/>
      <c r="ILZ41" s="502"/>
      <c r="IMA41" s="502"/>
      <c r="IMB41" s="502"/>
      <c r="IMC41" s="502"/>
      <c r="IMD41" s="502"/>
      <c r="IME41" s="502"/>
      <c r="IMF41" s="502"/>
      <c r="IMG41" s="502"/>
      <c r="IMH41" s="502"/>
      <c r="IMI41" s="502"/>
      <c r="IMJ41" s="502"/>
      <c r="IMK41" s="502"/>
      <c r="IML41" s="502"/>
      <c r="IMM41" s="502"/>
      <c r="IMN41" s="502"/>
      <c r="IMO41" s="502"/>
      <c r="IMP41" s="502"/>
      <c r="IMQ41" s="502"/>
      <c r="IMR41" s="502"/>
      <c r="IMS41" s="502"/>
      <c r="IMT41" s="502"/>
      <c r="IMU41" s="502"/>
      <c r="IMV41" s="502"/>
      <c r="IMW41" s="502"/>
      <c r="IMX41" s="502"/>
      <c r="IMY41" s="502"/>
      <c r="IMZ41" s="502"/>
      <c r="INA41" s="502"/>
      <c r="INB41" s="502"/>
      <c r="INC41" s="502"/>
      <c r="IND41" s="502"/>
      <c r="INE41" s="502"/>
      <c r="INF41" s="502"/>
      <c r="ING41" s="502"/>
      <c r="INH41" s="502"/>
      <c r="INI41" s="502"/>
      <c r="INJ41" s="502"/>
      <c r="INK41" s="502"/>
      <c r="INL41" s="502"/>
      <c r="INM41" s="502"/>
      <c r="INN41" s="502"/>
      <c r="INO41" s="502"/>
      <c r="INP41" s="502"/>
      <c r="INQ41" s="502"/>
      <c r="INR41" s="502"/>
      <c r="INS41" s="502"/>
      <c r="INT41" s="502"/>
      <c r="INU41" s="502"/>
      <c r="INV41" s="502"/>
      <c r="INW41" s="502"/>
      <c r="INX41" s="502"/>
      <c r="INY41" s="502"/>
      <c r="INZ41" s="502"/>
      <c r="IOA41" s="502"/>
      <c r="IOB41" s="502"/>
      <c r="IOC41" s="502"/>
      <c r="IOD41" s="502"/>
      <c r="IOE41" s="502"/>
      <c r="IOF41" s="502"/>
      <c r="IOG41" s="502"/>
      <c r="IOH41" s="502"/>
      <c r="IOI41" s="502"/>
      <c r="IOJ41" s="502"/>
      <c r="IOK41" s="502"/>
      <c r="IOL41" s="502"/>
      <c r="IOM41" s="502"/>
      <c r="ION41" s="502"/>
      <c r="IOO41" s="502"/>
      <c r="IOP41" s="502"/>
      <c r="IOQ41" s="502"/>
      <c r="IOR41" s="502"/>
      <c r="IOS41" s="502"/>
      <c r="IOT41" s="502"/>
      <c r="IOU41" s="502"/>
      <c r="IOV41" s="502"/>
      <c r="IOW41" s="502"/>
      <c r="IOX41" s="502"/>
      <c r="IOY41" s="502"/>
      <c r="IOZ41" s="502"/>
      <c r="IPA41" s="502"/>
      <c r="IPB41" s="502"/>
      <c r="IPC41" s="502"/>
      <c r="IPD41" s="502"/>
      <c r="IPE41" s="502"/>
      <c r="IPF41" s="502"/>
      <c r="IPG41" s="502"/>
      <c r="IPH41" s="502"/>
      <c r="IPI41" s="502"/>
      <c r="IPJ41" s="502"/>
      <c r="IPK41" s="502"/>
      <c r="IPL41" s="502"/>
      <c r="IPM41" s="502"/>
      <c r="IPN41" s="502"/>
      <c r="IPO41" s="502"/>
      <c r="IPP41" s="502"/>
      <c r="IPQ41" s="502"/>
      <c r="IPR41" s="502"/>
      <c r="IPS41" s="502"/>
      <c r="IPT41" s="502"/>
      <c r="IPU41" s="502"/>
      <c r="IPV41" s="502"/>
      <c r="IPW41" s="502"/>
      <c r="IPX41" s="502"/>
      <c r="IPY41" s="502"/>
      <c r="IPZ41" s="502"/>
      <c r="IQA41" s="502"/>
      <c r="IQB41" s="502"/>
      <c r="IQC41" s="502"/>
      <c r="IQD41" s="502"/>
      <c r="IQE41" s="502"/>
      <c r="IQF41" s="502"/>
      <c r="IQG41" s="502"/>
      <c r="IQH41" s="502"/>
      <c r="IQI41" s="502"/>
      <c r="IQJ41" s="502"/>
      <c r="IQK41" s="502"/>
      <c r="IQL41" s="502"/>
      <c r="IQM41" s="502"/>
      <c r="IQN41" s="502"/>
      <c r="IQO41" s="502"/>
      <c r="IQP41" s="502"/>
      <c r="IQQ41" s="502"/>
      <c r="IQR41" s="502"/>
      <c r="IQS41" s="502"/>
      <c r="IQT41" s="502"/>
      <c r="IQU41" s="502"/>
      <c r="IQV41" s="502"/>
      <c r="IQW41" s="502"/>
      <c r="IQX41" s="502"/>
      <c r="IQY41" s="502"/>
      <c r="IQZ41" s="502"/>
      <c r="IRA41" s="502"/>
      <c r="IRB41" s="502"/>
      <c r="IRC41" s="502"/>
      <c r="IRD41" s="502"/>
      <c r="IRE41" s="502"/>
      <c r="IRF41" s="502"/>
      <c r="IRG41" s="502"/>
      <c r="IRH41" s="502"/>
      <c r="IRI41" s="502"/>
      <c r="IRJ41" s="502"/>
      <c r="IRK41" s="502"/>
      <c r="IRL41" s="502"/>
      <c r="IRM41" s="502"/>
      <c r="IRN41" s="502"/>
      <c r="IRO41" s="502"/>
      <c r="IRP41" s="502"/>
      <c r="IRQ41" s="502"/>
      <c r="IRR41" s="502"/>
      <c r="IRS41" s="502"/>
      <c r="IRT41" s="502"/>
      <c r="IRU41" s="502"/>
      <c r="IRV41" s="502"/>
      <c r="IRW41" s="502"/>
      <c r="IRX41" s="502"/>
      <c r="IRY41" s="502"/>
      <c r="IRZ41" s="502"/>
      <c r="ISA41" s="502"/>
      <c r="ISB41" s="502"/>
      <c r="ISC41" s="502"/>
      <c r="ISD41" s="502"/>
      <c r="ISE41" s="502"/>
      <c r="ISF41" s="502"/>
      <c r="ISG41" s="502"/>
      <c r="ISH41" s="502"/>
      <c r="ISI41" s="502"/>
      <c r="ISJ41" s="502"/>
      <c r="ISK41" s="502"/>
      <c r="ISL41" s="502"/>
      <c r="ISM41" s="502"/>
      <c r="ISN41" s="502"/>
      <c r="ISO41" s="502"/>
      <c r="ISP41" s="502"/>
      <c r="ISQ41" s="502"/>
      <c r="ISR41" s="502"/>
      <c r="ISS41" s="502"/>
      <c r="IST41" s="502"/>
      <c r="ISU41" s="502"/>
      <c r="ISV41" s="502"/>
      <c r="ISW41" s="502"/>
      <c r="ISX41" s="502"/>
      <c r="ISY41" s="502"/>
      <c r="ISZ41" s="502"/>
      <c r="ITA41" s="502"/>
      <c r="ITB41" s="502"/>
      <c r="ITC41" s="502"/>
      <c r="ITD41" s="502"/>
      <c r="ITE41" s="502"/>
      <c r="ITF41" s="502"/>
      <c r="ITG41" s="502"/>
      <c r="ITH41" s="502"/>
      <c r="ITI41" s="502"/>
      <c r="ITJ41" s="502"/>
      <c r="ITK41" s="502"/>
      <c r="ITL41" s="502"/>
      <c r="ITM41" s="502"/>
      <c r="ITN41" s="502"/>
      <c r="ITO41" s="502"/>
      <c r="ITP41" s="502"/>
      <c r="ITQ41" s="502"/>
      <c r="ITR41" s="502"/>
      <c r="ITS41" s="502"/>
      <c r="ITT41" s="502"/>
      <c r="ITU41" s="502"/>
      <c r="ITV41" s="502"/>
      <c r="ITW41" s="502"/>
      <c r="ITX41" s="502"/>
      <c r="ITY41" s="502"/>
      <c r="ITZ41" s="502"/>
      <c r="IUA41" s="502"/>
      <c r="IUB41" s="502"/>
      <c r="IUC41" s="502"/>
      <c r="IUD41" s="502"/>
      <c r="IUE41" s="502"/>
      <c r="IUF41" s="502"/>
      <c r="IUG41" s="502"/>
      <c r="IUH41" s="502"/>
      <c r="IUI41" s="502"/>
      <c r="IUJ41" s="502"/>
      <c r="IUK41" s="502"/>
      <c r="IUL41" s="502"/>
      <c r="IUM41" s="502"/>
      <c r="IUN41" s="502"/>
      <c r="IUO41" s="502"/>
      <c r="IUP41" s="502"/>
      <c r="IUQ41" s="502"/>
      <c r="IUR41" s="502"/>
      <c r="IUS41" s="502"/>
      <c r="IUT41" s="502"/>
      <c r="IUU41" s="502"/>
      <c r="IUV41" s="502"/>
      <c r="IUW41" s="502"/>
      <c r="IUX41" s="502"/>
      <c r="IUY41" s="502"/>
      <c r="IUZ41" s="502"/>
      <c r="IVA41" s="502"/>
      <c r="IVB41" s="502"/>
      <c r="IVC41" s="502"/>
      <c r="IVD41" s="502"/>
      <c r="IVE41" s="502"/>
      <c r="IVF41" s="502"/>
      <c r="IVG41" s="502"/>
      <c r="IVH41" s="502"/>
      <c r="IVI41" s="502"/>
      <c r="IVJ41" s="502"/>
      <c r="IVK41" s="502"/>
      <c r="IVL41" s="502"/>
      <c r="IVM41" s="502"/>
      <c r="IVN41" s="502"/>
      <c r="IVO41" s="502"/>
      <c r="IVP41" s="502"/>
      <c r="IVQ41" s="502"/>
      <c r="IVR41" s="502"/>
      <c r="IVS41" s="502"/>
      <c r="IVT41" s="502"/>
      <c r="IVU41" s="502"/>
      <c r="IVV41" s="502"/>
      <c r="IVW41" s="502"/>
      <c r="IVX41" s="502"/>
      <c r="IVY41" s="502"/>
      <c r="IVZ41" s="502"/>
      <c r="IWA41" s="502"/>
      <c r="IWB41" s="502"/>
      <c r="IWC41" s="502"/>
      <c r="IWD41" s="502"/>
      <c r="IWE41" s="502"/>
      <c r="IWF41" s="502"/>
      <c r="IWG41" s="502"/>
      <c r="IWH41" s="502"/>
      <c r="IWI41" s="502"/>
      <c r="IWJ41" s="502"/>
      <c r="IWK41" s="502"/>
      <c r="IWL41" s="502"/>
      <c r="IWM41" s="502"/>
      <c r="IWN41" s="502"/>
      <c r="IWO41" s="502"/>
      <c r="IWP41" s="502"/>
      <c r="IWQ41" s="502"/>
      <c r="IWR41" s="502"/>
      <c r="IWS41" s="502"/>
      <c r="IWT41" s="502"/>
      <c r="IWU41" s="502"/>
      <c r="IWV41" s="502"/>
      <c r="IWW41" s="502"/>
      <c r="IWX41" s="502"/>
      <c r="IWY41" s="502"/>
      <c r="IWZ41" s="502"/>
      <c r="IXA41" s="502"/>
      <c r="IXB41" s="502"/>
      <c r="IXC41" s="502"/>
      <c r="IXD41" s="502"/>
      <c r="IXE41" s="502"/>
      <c r="IXF41" s="502"/>
      <c r="IXG41" s="502"/>
      <c r="IXH41" s="502"/>
      <c r="IXI41" s="502"/>
      <c r="IXJ41" s="502"/>
      <c r="IXK41" s="502"/>
      <c r="IXL41" s="502"/>
      <c r="IXM41" s="502"/>
      <c r="IXN41" s="502"/>
      <c r="IXO41" s="502"/>
      <c r="IXP41" s="502"/>
      <c r="IXQ41" s="502"/>
      <c r="IXR41" s="502"/>
      <c r="IXS41" s="502"/>
      <c r="IXT41" s="502"/>
      <c r="IXU41" s="502"/>
      <c r="IXV41" s="502"/>
      <c r="IXW41" s="502"/>
      <c r="IXX41" s="502"/>
      <c r="IXY41" s="502"/>
      <c r="IXZ41" s="502"/>
      <c r="IYA41" s="502"/>
      <c r="IYB41" s="502"/>
      <c r="IYC41" s="502"/>
      <c r="IYD41" s="502"/>
      <c r="IYE41" s="502"/>
      <c r="IYF41" s="502"/>
      <c r="IYG41" s="502"/>
      <c r="IYH41" s="502"/>
      <c r="IYI41" s="502"/>
      <c r="IYJ41" s="502"/>
      <c r="IYK41" s="502"/>
      <c r="IYL41" s="502"/>
      <c r="IYM41" s="502"/>
      <c r="IYN41" s="502"/>
      <c r="IYO41" s="502"/>
      <c r="IYP41" s="502"/>
      <c r="IYQ41" s="502"/>
      <c r="IYR41" s="502"/>
      <c r="IYS41" s="502"/>
      <c r="IYT41" s="502"/>
      <c r="IYU41" s="502"/>
      <c r="IYV41" s="502"/>
      <c r="IYW41" s="502"/>
      <c r="IYX41" s="502"/>
      <c r="IYY41" s="502"/>
      <c r="IYZ41" s="502"/>
      <c r="IZA41" s="502"/>
      <c r="IZB41" s="502"/>
      <c r="IZC41" s="502"/>
      <c r="IZD41" s="502"/>
      <c r="IZE41" s="502"/>
      <c r="IZF41" s="502"/>
      <c r="IZG41" s="502"/>
      <c r="IZH41" s="502"/>
      <c r="IZI41" s="502"/>
      <c r="IZJ41" s="502"/>
      <c r="IZK41" s="502"/>
      <c r="IZL41" s="502"/>
      <c r="IZM41" s="502"/>
      <c r="IZN41" s="502"/>
      <c r="IZO41" s="502"/>
      <c r="IZP41" s="502"/>
      <c r="IZQ41" s="502"/>
      <c r="IZR41" s="502"/>
      <c r="IZS41" s="502"/>
      <c r="IZT41" s="502"/>
      <c r="IZU41" s="502"/>
      <c r="IZV41" s="502"/>
      <c r="IZW41" s="502"/>
      <c r="IZX41" s="502"/>
      <c r="IZY41" s="502"/>
      <c r="IZZ41" s="502"/>
      <c r="JAA41" s="502"/>
      <c r="JAB41" s="502"/>
      <c r="JAC41" s="502"/>
      <c r="JAD41" s="502"/>
      <c r="JAE41" s="502"/>
      <c r="JAF41" s="502"/>
      <c r="JAG41" s="502"/>
      <c r="JAH41" s="502"/>
      <c r="JAI41" s="502"/>
      <c r="JAJ41" s="502"/>
      <c r="JAK41" s="502"/>
      <c r="JAL41" s="502"/>
      <c r="JAM41" s="502"/>
      <c r="JAN41" s="502"/>
      <c r="JAO41" s="502"/>
      <c r="JAP41" s="502"/>
      <c r="JAQ41" s="502"/>
      <c r="JAR41" s="502"/>
      <c r="JAS41" s="502"/>
      <c r="JAT41" s="502"/>
      <c r="JAU41" s="502"/>
      <c r="JAV41" s="502"/>
      <c r="JAW41" s="502"/>
      <c r="JAX41" s="502"/>
      <c r="JAY41" s="502"/>
      <c r="JAZ41" s="502"/>
      <c r="JBA41" s="502"/>
      <c r="JBB41" s="502"/>
      <c r="JBC41" s="502"/>
      <c r="JBD41" s="502"/>
      <c r="JBE41" s="502"/>
      <c r="JBF41" s="502"/>
      <c r="JBG41" s="502"/>
      <c r="JBH41" s="502"/>
      <c r="JBI41" s="502"/>
      <c r="JBJ41" s="502"/>
      <c r="JBK41" s="502"/>
      <c r="JBL41" s="502"/>
      <c r="JBM41" s="502"/>
      <c r="JBN41" s="502"/>
      <c r="JBO41" s="502"/>
      <c r="JBP41" s="502"/>
      <c r="JBQ41" s="502"/>
      <c r="JBR41" s="502"/>
      <c r="JBS41" s="502"/>
      <c r="JBT41" s="502"/>
      <c r="JBU41" s="502"/>
      <c r="JBV41" s="502"/>
      <c r="JBW41" s="502"/>
      <c r="JBX41" s="502"/>
      <c r="JBY41" s="502"/>
      <c r="JBZ41" s="502"/>
      <c r="JCA41" s="502"/>
      <c r="JCB41" s="502"/>
      <c r="JCC41" s="502"/>
      <c r="JCD41" s="502"/>
      <c r="JCE41" s="502"/>
      <c r="JCF41" s="502"/>
      <c r="JCG41" s="502"/>
      <c r="JCH41" s="502"/>
      <c r="JCI41" s="502"/>
      <c r="JCJ41" s="502"/>
      <c r="JCK41" s="502"/>
      <c r="JCL41" s="502"/>
      <c r="JCM41" s="502"/>
      <c r="JCN41" s="502"/>
      <c r="JCO41" s="502"/>
      <c r="JCP41" s="502"/>
      <c r="JCQ41" s="502"/>
      <c r="JCR41" s="502"/>
      <c r="JCS41" s="502"/>
      <c r="JCT41" s="502"/>
      <c r="JCU41" s="502"/>
      <c r="JCV41" s="502"/>
      <c r="JCW41" s="502"/>
      <c r="JCX41" s="502"/>
      <c r="JCY41" s="502"/>
      <c r="JCZ41" s="502"/>
      <c r="JDA41" s="502"/>
      <c r="JDB41" s="502"/>
      <c r="JDC41" s="502"/>
      <c r="JDD41" s="502"/>
      <c r="JDE41" s="502"/>
      <c r="JDF41" s="502"/>
      <c r="JDG41" s="502"/>
      <c r="JDH41" s="502"/>
      <c r="JDI41" s="502"/>
      <c r="JDJ41" s="502"/>
      <c r="JDK41" s="502"/>
      <c r="JDL41" s="502"/>
      <c r="JDM41" s="502"/>
      <c r="JDN41" s="502"/>
      <c r="JDO41" s="502"/>
      <c r="JDP41" s="502"/>
      <c r="JDQ41" s="502"/>
      <c r="JDR41" s="502"/>
      <c r="JDS41" s="502"/>
      <c r="JDT41" s="502"/>
      <c r="JDU41" s="502"/>
      <c r="JDV41" s="502"/>
      <c r="JDW41" s="502"/>
      <c r="JDX41" s="502"/>
      <c r="JDY41" s="502"/>
      <c r="JDZ41" s="502"/>
      <c r="JEA41" s="502"/>
      <c r="JEB41" s="502"/>
      <c r="JEC41" s="502"/>
      <c r="JED41" s="502"/>
      <c r="JEE41" s="502"/>
      <c r="JEF41" s="502"/>
      <c r="JEG41" s="502"/>
      <c r="JEH41" s="502"/>
      <c r="JEI41" s="502"/>
      <c r="JEJ41" s="502"/>
      <c r="JEK41" s="502"/>
      <c r="JEL41" s="502"/>
      <c r="JEM41" s="502"/>
      <c r="JEN41" s="502"/>
      <c r="JEO41" s="502"/>
      <c r="JEP41" s="502"/>
      <c r="JEQ41" s="502"/>
      <c r="JER41" s="502"/>
      <c r="JES41" s="502"/>
      <c r="JET41" s="502"/>
      <c r="JEU41" s="502"/>
      <c r="JEV41" s="502"/>
      <c r="JEW41" s="502"/>
      <c r="JEX41" s="502"/>
      <c r="JEY41" s="502"/>
      <c r="JEZ41" s="502"/>
      <c r="JFA41" s="502"/>
      <c r="JFB41" s="502"/>
      <c r="JFC41" s="502"/>
      <c r="JFD41" s="502"/>
      <c r="JFE41" s="502"/>
      <c r="JFF41" s="502"/>
      <c r="JFG41" s="502"/>
      <c r="JFH41" s="502"/>
      <c r="JFI41" s="502"/>
      <c r="JFJ41" s="502"/>
      <c r="JFK41" s="502"/>
      <c r="JFL41" s="502"/>
      <c r="JFM41" s="502"/>
      <c r="JFN41" s="502"/>
      <c r="JFO41" s="502"/>
      <c r="JFP41" s="502"/>
      <c r="JFQ41" s="502"/>
      <c r="JFR41" s="502"/>
      <c r="JFS41" s="502"/>
      <c r="JFT41" s="502"/>
      <c r="JFU41" s="502"/>
      <c r="JFV41" s="502"/>
      <c r="JFW41" s="502"/>
      <c r="JFX41" s="502"/>
      <c r="JFY41" s="502"/>
      <c r="JFZ41" s="502"/>
      <c r="JGA41" s="502"/>
      <c r="JGB41" s="502"/>
      <c r="JGC41" s="502"/>
      <c r="JGD41" s="502"/>
      <c r="JGE41" s="502"/>
      <c r="JGF41" s="502"/>
      <c r="JGG41" s="502"/>
      <c r="JGH41" s="502"/>
      <c r="JGI41" s="502"/>
      <c r="JGJ41" s="502"/>
      <c r="JGK41" s="502"/>
      <c r="JGL41" s="502"/>
      <c r="JGM41" s="502"/>
      <c r="JGN41" s="502"/>
      <c r="JGO41" s="502"/>
      <c r="JGP41" s="502"/>
      <c r="JGQ41" s="502"/>
      <c r="JGR41" s="502"/>
      <c r="JGS41" s="502"/>
      <c r="JGT41" s="502"/>
      <c r="JGU41" s="502"/>
      <c r="JGV41" s="502"/>
      <c r="JGW41" s="502"/>
      <c r="JGX41" s="502"/>
      <c r="JGY41" s="502"/>
      <c r="JGZ41" s="502"/>
      <c r="JHA41" s="502"/>
      <c r="JHB41" s="502"/>
      <c r="JHC41" s="502"/>
      <c r="JHD41" s="502"/>
      <c r="JHE41" s="502"/>
      <c r="JHF41" s="502"/>
      <c r="JHG41" s="502"/>
      <c r="JHH41" s="502"/>
      <c r="JHI41" s="502"/>
      <c r="JHJ41" s="502"/>
      <c r="JHK41" s="502"/>
      <c r="JHL41" s="502"/>
      <c r="JHM41" s="502"/>
      <c r="JHN41" s="502"/>
      <c r="JHO41" s="502"/>
      <c r="JHP41" s="502"/>
      <c r="JHQ41" s="502"/>
      <c r="JHR41" s="502"/>
      <c r="JHS41" s="502"/>
      <c r="JHT41" s="502"/>
      <c r="JHU41" s="502"/>
      <c r="JHV41" s="502"/>
      <c r="JHW41" s="502"/>
      <c r="JHX41" s="502"/>
      <c r="JHY41" s="502"/>
      <c r="JHZ41" s="502"/>
      <c r="JIA41" s="502"/>
      <c r="JIB41" s="502"/>
      <c r="JIC41" s="502"/>
      <c r="JID41" s="502"/>
      <c r="JIE41" s="502"/>
      <c r="JIF41" s="502"/>
      <c r="JIG41" s="502"/>
      <c r="JIH41" s="502"/>
      <c r="JII41" s="502"/>
      <c r="JIJ41" s="502"/>
      <c r="JIK41" s="502"/>
      <c r="JIL41" s="502"/>
      <c r="JIM41" s="502"/>
      <c r="JIN41" s="502"/>
      <c r="JIO41" s="502"/>
      <c r="JIP41" s="502"/>
      <c r="JIQ41" s="502"/>
      <c r="JIR41" s="502"/>
      <c r="JIS41" s="502"/>
      <c r="JIT41" s="502"/>
      <c r="JIU41" s="502"/>
      <c r="JIV41" s="502"/>
      <c r="JIW41" s="502"/>
      <c r="JIX41" s="502"/>
      <c r="JIY41" s="502"/>
      <c r="JIZ41" s="502"/>
      <c r="JJA41" s="502"/>
      <c r="JJB41" s="502"/>
      <c r="JJC41" s="502"/>
      <c r="JJD41" s="502"/>
      <c r="JJE41" s="502"/>
      <c r="JJF41" s="502"/>
      <c r="JJG41" s="502"/>
      <c r="JJH41" s="502"/>
      <c r="JJI41" s="502"/>
      <c r="JJJ41" s="502"/>
      <c r="JJK41" s="502"/>
      <c r="JJL41" s="502"/>
      <c r="JJM41" s="502"/>
      <c r="JJN41" s="502"/>
      <c r="JJO41" s="502"/>
      <c r="JJP41" s="502"/>
      <c r="JJQ41" s="502"/>
      <c r="JJR41" s="502"/>
      <c r="JJS41" s="502"/>
      <c r="JJT41" s="502"/>
      <c r="JJU41" s="502"/>
      <c r="JJV41" s="502"/>
      <c r="JJW41" s="502"/>
      <c r="JJX41" s="502"/>
      <c r="JJY41" s="502"/>
      <c r="JJZ41" s="502"/>
      <c r="JKA41" s="502"/>
      <c r="JKB41" s="502"/>
      <c r="JKC41" s="502"/>
      <c r="JKD41" s="502"/>
      <c r="JKE41" s="502"/>
      <c r="JKF41" s="502"/>
      <c r="JKG41" s="502"/>
      <c r="JKH41" s="502"/>
      <c r="JKI41" s="502"/>
      <c r="JKJ41" s="502"/>
      <c r="JKK41" s="502"/>
      <c r="JKL41" s="502"/>
      <c r="JKM41" s="502"/>
      <c r="JKN41" s="502"/>
      <c r="JKO41" s="502"/>
      <c r="JKP41" s="502"/>
      <c r="JKQ41" s="502"/>
      <c r="JKR41" s="502"/>
      <c r="JKS41" s="502"/>
      <c r="JKT41" s="502"/>
      <c r="JKU41" s="502"/>
      <c r="JKV41" s="502"/>
      <c r="JKW41" s="502"/>
      <c r="JKX41" s="502"/>
      <c r="JKY41" s="502"/>
      <c r="JKZ41" s="502"/>
      <c r="JLA41" s="502"/>
      <c r="JLB41" s="502"/>
      <c r="JLC41" s="502"/>
      <c r="JLD41" s="502"/>
      <c r="JLE41" s="502"/>
      <c r="JLF41" s="502"/>
      <c r="JLG41" s="502"/>
      <c r="JLH41" s="502"/>
      <c r="JLI41" s="502"/>
      <c r="JLJ41" s="502"/>
      <c r="JLK41" s="502"/>
      <c r="JLL41" s="502"/>
      <c r="JLM41" s="502"/>
      <c r="JLN41" s="502"/>
      <c r="JLO41" s="502"/>
      <c r="JLP41" s="502"/>
      <c r="JLQ41" s="502"/>
      <c r="JLR41" s="502"/>
      <c r="JLS41" s="502"/>
      <c r="JLT41" s="502"/>
      <c r="JLU41" s="502"/>
      <c r="JLV41" s="502"/>
      <c r="JLW41" s="502"/>
      <c r="JLX41" s="502"/>
      <c r="JLY41" s="502"/>
      <c r="JLZ41" s="502"/>
      <c r="JMA41" s="502"/>
      <c r="JMB41" s="502"/>
      <c r="JMC41" s="502"/>
      <c r="JMD41" s="502"/>
      <c r="JME41" s="502"/>
      <c r="JMF41" s="502"/>
      <c r="JMG41" s="502"/>
      <c r="JMH41" s="502"/>
      <c r="JMI41" s="502"/>
      <c r="JMJ41" s="502"/>
      <c r="JMK41" s="502"/>
      <c r="JML41" s="502"/>
      <c r="JMM41" s="502"/>
      <c r="JMN41" s="502"/>
      <c r="JMO41" s="502"/>
      <c r="JMP41" s="502"/>
      <c r="JMQ41" s="502"/>
      <c r="JMR41" s="502"/>
      <c r="JMS41" s="502"/>
      <c r="JMT41" s="502"/>
      <c r="JMU41" s="502"/>
      <c r="JMV41" s="502"/>
      <c r="JMW41" s="502"/>
      <c r="JMX41" s="502"/>
      <c r="JMY41" s="502"/>
      <c r="JMZ41" s="502"/>
      <c r="JNA41" s="502"/>
      <c r="JNB41" s="502"/>
      <c r="JNC41" s="502"/>
      <c r="JND41" s="502"/>
      <c r="JNE41" s="502"/>
      <c r="JNF41" s="502"/>
      <c r="JNG41" s="502"/>
      <c r="JNH41" s="502"/>
      <c r="JNI41" s="502"/>
      <c r="JNJ41" s="502"/>
      <c r="JNK41" s="502"/>
      <c r="JNL41" s="502"/>
      <c r="JNM41" s="502"/>
      <c r="JNN41" s="502"/>
      <c r="JNO41" s="502"/>
      <c r="JNP41" s="502"/>
      <c r="JNQ41" s="502"/>
      <c r="JNR41" s="502"/>
      <c r="JNS41" s="502"/>
      <c r="JNT41" s="502"/>
      <c r="JNU41" s="502"/>
      <c r="JNV41" s="502"/>
      <c r="JNW41" s="502"/>
      <c r="JNX41" s="502"/>
      <c r="JNY41" s="502"/>
      <c r="JNZ41" s="502"/>
      <c r="JOA41" s="502"/>
      <c r="JOB41" s="502"/>
      <c r="JOC41" s="502"/>
      <c r="JOD41" s="502"/>
      <c r="JOE41" s="502"/>
      <c r="JOF41" s="502"/>
      <c r="JOG41" s="502"/>
      <c r="JOH41" s="502"/>
      <c r="JOI41" s="502"/>
      <c r="JOJ41" s="502"/>
      <c r="JOK41" s="502"/>
      <c r="JOL41" s="502"/>
      <c r="JOM41" s="502"/>
      <c r="JON41" s="502"/>
      <c r="JOO41" s="502"/>
      <c r="JOP41" s="502"/>
      <c r="JOQ41" s="502"/>
      <c r="JOR41" s="502"/>
      <c r="JOS41" s="502"/>
      <c r="JOT41" s="502"/>
      <c r="JOU41" s="502"/>
      <c r="JOV41" s="502"/>
      <c r="JOW41" s="502"/>
      <c r="JOX41" s="502"/>
      <c r="JOY41" s="502"/>
      <c r="JOZ41" s="502"/>
      <c r="JPA41" s="502"/>
      <c r="JPB41" s="502"/>
      <c r="JPC41" s="502"/>
      <c r="JPD41" s="502"/>
      <c r="JPE41" s="502"/>
      <c r="JPF41" s="502"/>
      <c r="JPG41" s="502"/>
      <c r="JPH41" s="502"/>
      <c r="JPI41" s="502"/>
      <c r="JPJ41" s="502"/>
      <c r="JPK41" s="502"/>
      <c r="JPL41" s="502"/>
      <c r="JPM41" s="502"/>
      <c r="JPN41" s="502"/>
      <c r="JPO41" s="502"/>
      <c r="JPP41" s="502"/>
      <c r="JPQ41" s="502"/>
      <c r="JPR41" s="502"/>
      <c r="JPS41" s="502"/>
      <c r="JPT41" s="502"/>
      <c r="JPU41" s="502"/>
      <c r="JPV41" s="502"/>
      <c r="JPW41" s="502"/>
      <c r="JPX41" s="502"/>
      <c r="JPY41" s="502"/>
      <c r="JPZ41" s="502"/>
      <c r="JQA41" s="502"/>
      <c r="JQB41" s="502"/>
      <c r="JQC41" s="502"/>
      <c r="JQD41" s="502"/>
      <c r="JQE41" s="502"/>
      <c r="JQF41" s="502"/>
      <c r="JQG41" s="502"/>
      <c r="JQH41" s="502"/>
      <c r="JQI41" s="502"/>
      <c r="JQJ41" s="502"/>
      <c r="JQK41" s="502"/>
      <c r="JQL41" s="502"/>
      <c r="JQM41" s="502"/>
      <c r="JQN41" s="502"/>
      <c r="JQO41" s="502"/>
      <c r="JQP41" s="502"/>
      <c r="JQQ41" s="502"/>
      <c r="JQR41" s="502"/>
      <c r="JQS41" s="502"/>
      <c r="JQT41" s="502"/>
      <c r="JQU41" s="502"/>
      <c r="JQV41" s="502"/>
      <c r="JQW41" s="502"/>
      <c r="JQX41" s="502"/>
      <c r="JQY41" s="502"/>
      <c r="JQZ41" s="502"/>
      <c r="JRA41" s="502"/>
      <c r="JRB41" s="502"/>
      <c r="JRC41" s="502"/>
      <c r="JRD41" s="502"/>
      <c r="JRE41" s="502"/>
      <c r="JRF41" s="502"/>
      <c r="JRG41" s="502"/>
      <c r="JRH41" s="502"/>
      <c r="JRI41" s="502"/>
      <c r="JRJ41" s="502"/>
      <c r="JRK41" s="502"/>
      <c r="JRL41" s="502"/>
      <c r="JRM41" s="502"/>
      <c r="JRN41" s="502"/>
      <c r="JRO41" s="502"/>
      <c r="JRP41" s="502"/>
      <c r="JRQ41" s="502"/>
      <c r="JRR41" s="502"/>
      <c r="JRS41" s="502"/>
      <c r="JRT41" s="502"/>
      <c r="JRU41" s="502"/>
      <c r="JRV41" s="502"/>
      <c r="JRW41" s="502"/>
      <c r="JRX41" s="502"/>
      <c r="JRY41" s="502"/>
      <c r="JRZ41" s="502"/>
      <c r="JSA41" s="502"/>
      <c r="JSB41" s="502"/>
      <c r="JSC41" s="502"/>
      <c r="JSD41" s="502"/>
      <c r="JSE41" s="502"/>
      <c r="JSF41" s="502"/>
      <c r="JSG41" s="502"/>
      <c r="JSH41" s="502"/>
      <c r="JSI41" s="502"/>
      <c r="JSJ41" s="502"/>
      <c r="JSK41" s="502"/>
      <c r="JSL41" s="502"/>
      <c r="JSM41" s="502"/>
      <c r="JSN41" s="502"/>
      <c r="JSO41" s="502"/>
      <c r="JSP41" s="502"/>
      <c r="JSQ41" s="502"/>
      <c r="JSR41" s="502"/>
      <c r="JSS41" s="502"/>
      <c r="JST41" s="502"/>
      <c r="JSU41" s="502"/>
      <c r="JSV41" s="502"/>
      <c r="JSW41" s="502"/>
      <c r="JSX41" s="502"/>
      <c r="JSY41" s="502"/>
      <c r="JSZ41" s="502"/>
      <c r="JTA41" s="502"/>
      <c r="JTB41" s="502"/>
      <c r="JTC41" s="502"/>
      <c r="JTD41" s="502"/>
      <c r="JTE41" s="502"/>
      <c r="JTF41" s="502"/>
      <c r="JTG41" s="502"/>
      <c r="JTH41" s="502"/>
      <c r="JTI41" s="502"/>
      <c r="JTJ41" s="502"/>
      <c r="JTK41" s="502"/>
      <c r="JTL41" s="502"/>
      <c r="JTM41" s="502"/>
      <c r="JTN41" s="502"/>
      <c r="JTO41" s="502"/>
      <c r="JTP41" s="502"/>
      <c r="JTQ41" s="502"/>
      <c r="JTR41" s="502"/>
      <c r="JTS41" s="502"/>
      <c r="JTT41" s="502"/>
      <c r="JTU41" s="502"/>
      <c r="JTV41" s="502"/>
      <c r="JTW41" s="502"/>
      <c r="JTX41" s="502"/>
      <c r="JTY41" s="502"/>
      <c r="JTZ41" s="502"/>
      <c r="JUA41" s="502"/>
      <c r="JUB41" s="502"/>
      <c r="JUC41" s="502"/>
      <c r="JUD41" s="502"/>
      <c r="JUE41" s="502"/>
      <c r="JUF41" s="502"/>
      <c r="JUG41" s="502"/>
      <c r="JUH41" s="502"/>
      <c r="JUI41" s="502"/>
      <c r="JUJ41" s="502"/>
      <c r="JUK41" s="502"/>
      <c r="JUL41" s="502"/>
      <c r="JUM41" s="502"/>
      <c r="JUN41" s="502"/>
      <c r="JUO41" s="502"/>
      <c r="JUP41" s="502"/>
      <c r="JUQ41" s="502"/>
      <c r="JUR41" s="502"/>
      <c r="JUS41" s="502"/>
      <c r="JUT41" s="502"/>
      <c r="JUU41" s="502"/>
      <c r="JUV41" s="502"/>
      <c r="JUW41" s="502"/>
      <c r="JUX41" s="502"/>
      <c r="JUY41" s="502"/>
      <c r="JUZ41" s="502"/>
      <c r="JVA41" s="502"/>
      <c r="JVB41" s="502"/>
      <c r="JVC41" s="502"/>
      <c r="JVD41" s="502"/>
      <c r="JVE41" s="502"/>
      <c r="JVF41" s="502"/>
      <c r="JVG41" s="502"/>
      <c r="JVH41" s="502"/>
      <c r="JVI41" s="502"/>
      <c r="JVJ41" s="502"/>
      <c r="JVK41" s="502"/>
      <c r="JVL41" s="502"/>
      <c r="JVM41" s="502"/>
      <c r="JVN41" s="502"/>
      <c r="JVO41" s="502"/>
      <c r="JVP41" s="502"/>
      <c r="JVQ41" s="502"/>
      <c r="JVR41" s="502"/>
      <c r="JVS41" s="502"/>
      <c r="JVT41" s="502"/>
      <c r="JVU41" s="502"/>
      <c r="JVV41" s="502"/>
      <c r="JVW41" s="502"/>
      <c r="JVX41" s="502"/>
      <c r="JVY41" s="502"/>
      <c r="JVZ41" s="502"/>
      <c r="JWA41" s="502"/>
      <c r="JWB41" s="502"/>
      <c r="JWC41" s="502"/>
      <c r="JWD41" s="502"/>
      <c r="JWE41" s="502"/>
      <c r="JWF41" s="502"/>
      <c r="JWG41" s="502"/>
      <c r="JWH41" s="502"/>
      <c r="JWI41" s="502"/>
      <c r="JWJ41" s="502"/>
      <c r="JWK41" s="502"/>
      <c r="JWL41" s="502"/>
      <c r="JWM41" s="502"/>
      <c r="JWN41" s="502"/>
      <c r="JWO41" s="502"/>
      <c r="JWP41" s="502"/>
      <c r="JWQ41" s="502"/>
      <c r="JWR41" s="502"/>
      <c r="JWS41" s="502"/>
      <c r="JWT41" s="502"/>
      <c r="JWU41" s="502"/>
      <c r="JWV41" s="502"/>
      <c r="JWW41" s="502"/>
      <c r="JWX41" s="502"/>
      <c r="JWY41" s="502"/>
      <c r="JWZ41" s="502"/>
      <c r="JXA41" s="502"/>
      <c r="JXB41" s="502"/>
      <c r="JXC41" s="502"/>
      <c r="JXD41" s="502"/>
      <c r="JXE41" s="502"/>
      <c r="JXF41" s="502"/>
      <c r="JXG41" s="502"/>
      <c r="JXH41" s="502"/>
      <c r="JXI41" s="502"/>
      <c r="JXJ41" s="502"/>
      <c r="JXK41" s="502"/>
      <c r="JXL41" s="502"/>
      <c r="JXM41" s="502"/>
      <c r="JXN41" s="502"/>
      <c r="JXO41" s="502"/>
      <c r="JXP41" s="502"/>
      <c r="JXQ41" s="502"/>
      <c r="JXR41" s="502"/>
      <c r="JXS41" s="502"/>
      <c r="JXT41" s="502"/>
      <c r="JXU41" s="502"/>
      <c r="JXV41" s="502"/>
      <c r="JXW41" s="502"/>
      <c r="JXX41" s="502"/>
      <c r="JXY41" s="502"/>
      <c r="JXZ41" s="502"/>
      <c r="JYA41" s="502"/>
      <c r="JYB41" s="502"/>
      <c r="JYC41" s="502"/>
      <c r="JYD41" s="502"/>
      <c r="JYE41" s="502"/>
      <c r="JYF41" s="502"/>
      <c r="JYG41" s="502"/>
      <c r="JYH41" s="502"/>
      <c r="JYI41" s="502"/>
      <c r="JYJ41" s="502"/>
      <c r="JYK41" s="502"/>
      <c r="JYL41" s="502"/>
      <c r="JYM41" s="502"/>
      <c r="JYN41" s="502"/>
      <c r="JYO41" s="502"/>
      <c r="JYP41" s="502"/>
      <c r="JYQ41" s="502"/>
      <c r="JYR41" s="502"/>
      <c r="JYS41" s="502"/>
      <c r="JYT41" s="502"/>
      <c r="JYU41" s="502"/>
      <c r="JYV41" s="502"/>
      <c r="JYW41" s="502"/>
      <c r="JYX41" s="502"/>
      <c r="JYY41" s="502"/>
      <c r="JYZ41" s="502"/>
      <c r="JZA41" s="502"/>
      <c r="JZB41" s="502"/>
      <c r="JZC41" s="502"/>
      <c r="JZD41" s="502"/>
      <c r="JZE41" s="502"/>
      <c r="JZF41" s="502"/>
      <c r="JZG41" s="502"/>
      <c r="JZH41" s="502"/>
      <c r="JZI41" s="502"/>
      <c r="JZJ41" s="502"/>
      <c r="JZK41" s="502"/>
      <c r="JZL41" s="502"/>
      <c r="JZM41" s="502"/>
      <c r="JZN41" s="502"/>
      <c r="JZO41" s="502"/>
      <c r="JZP41" s="502"/>
      <c r="JZQ41" s="502"/>
      <c r="JZR41" s="502"/>
      <c r="JZS41" s="502"/>
      <c r="JZT41" s="502"/>
      <c r="JZU41" s="502"/>
      <c r="JZV41" s="502"/>
      <c r="JZW41" s="502"/>
      <c r="JZX41" s="502"/>
      <c r="JZY41" s="502"/>
      <c r="JZZ41" s="502"/>
      <c r="KAA41" s="502"/>
      <c r="KAB41" s="502"/>
      <c r="KAC41" s="502"/>
      <c r="KAD41" s="502"/>
      <c r="KAE41" s="502"/>
      <c r="KAF41" s="502"/>
      <c r="KAG41" s="502"/>
      <c r="KAH41" s="502"/>
      <c r="KAI41" s="502"/>
      <c r="KAJ41" s="502"/>
      <c r="KAK41" s="502"/>
      <c r="KAL41" s="502"/>
      <c r="KAM41" s="502"/>
      <c r="KAN41" s="502"/>
      <c r="KAO41" s="502"/>
      <c r="KAP41" s="502"/>
      <c r="KAQ41" s="502"/>
      <c r="KAR41" s="502"/>
      <c r="KAS41" s="502"/>
      <c r="KAT41" s="502"/>
      <c r="KAU41" s="502"/>
      <c r="KAV41" s="502"/>
      <c r="KAW41" s="502"/>
      <c r="KAX41" s="502"/>
      <c r="KAY41" s="502"/>
      <c r="KAZ41" s="502"/>
      <c r="KBA41" s="502"/>
      <c r="KBB41" s="502"/>
      <c r="KBC41" s="502"/>
      <c r="KBD41" s="502"/>
      <c r="KBE41" s="502"/>
      <c r="KBF41" s="502"/>
      <c r="KBG41" s="502"/>
      <c r="KBH41" s="502"/>
      <c r="KBI41" s="502"/>
      <c r="KBJ41" s="502"/>
      <c r="KBK41" s="502"/>
      <c r="KBL41" s="502"/>
      <c r="KBM41" s="502"/>
      <c r="KBN41" s="502"/>
      <c r="KBO41" s="502"/>
      <c r="KBP41" s="502"/>
      <c r="KBQ41" s="502"/>
      <c r="KBR41" s="502"/>
      <c r="KBS41" s="502"/>
      <c r="KBT41" s="502"/>
      <c r="KBU41" s="502"/>
      <c r="KBV41" s="502"/>
      <c r="KBW41" s="502"/>
      <c r="KBX41" s="502"/>
      <c r="KBY41" s="502"/>
      <c r="KBZ41" s="502"/>
      <c r="KCA41" s="502"/>
      <c r="KCB41" s="502"/>
      <c r="KCC41" s="502"/>
      <c r="KCD41" s="502"/>
      <c r="KCE41" s="502"/>
      <c r="KCF41" s="502"/>
      <c r="KCG41" s="502"/>
      <c r="KCH41" s="502"/>
      <c r="KCI41" s="502"/>
      <c r="KCJ41" s="502"/>
      <c r="KCK41" s="502"/>
      <c r="KCL41" s="502"/>
      <c r="KCM41" s="502"/>
      <c r="KCN41" s="502"/>
      <c r="KCO41" s="502"/>
      <c r="KCP41" s="502"/>
      <c r="KCQ41" s="502"/>
      <c r="KCR41" s="502"/>
      <c r="KCS41" s="502"/>
      <c r="KCT41" s="502"/>
      <c r="KCU41" s="502"/>
      <c r="KCV41" s="502"/>
      <c r="KCW41" s="502"/>
      <c r="KCX41" s="502"/>
      <c r="KCY41" s="502"/>
      <c r="KCZ41" s="502"/>
      <c r="KDA41" s="502"/>
      <c r="KDB41" s="502"/>
      <c r="KDC41" s="502"/>
      <c r="KDD41" s="502"/>
      <c r="KDE41" s="502"/>
      <c r="KDF41" s="502"/>
      <c r="KDG41" s="502"/>
      <c r="KDH41" s="502"/>
      <c r="KDI41" s="502"/>
      <c r="KDJ41" s="502"/>
      <c r="KDK41" s="502"/>
      <c r="KDL41" s="502"/>
      <c r="KDM41" s="502"/>
      <c r="KDN41" s="502"/>
      <c r="KDO41" s="502"/>
      <c r="KDP41" s="502"/>
      <c r="KDQ41" s="502"/>
      <c r="KDR41" s="502"/>
      <c r="KDS41" s="502"/>
      <c r="KDT41" s="502"/>
      <c r="KDU41" s="502"/>
      <c r="KDV41" s="502"/>
      <c r="KDW41" s="502"/>
      <c r="KDX41" s="502"/>
      <c r="KDY41" s="502"/>
      <c r="KDZ41" s="502"/>
      <c r="KEA41" s="502"/>
      <c r="KEB41" s="502"/>
      <c r="KEC41" s="502"/>
      <c r="KED41" s="502"/>
      <c r="KEE41" s="502"/>
      <c r="KEF41" s="502"/>
      <c r="KEG41" s="502"/>
      <c r="KEH41" s="502"/>
      <c r="KEI41" s="502"/>
      <c r="KEJ41" s="502"/>
      <c r="KEK41" s="502"/>
      <c r="KEL41" s="502"/>
      <c r="KEM41" s="502"/>
      <c r="KEN41" s="502"/>
      <c r="KEO41" s="502"/>
      <c r="KEP41" s="502"/>
      <c r="KEQ41" s="502"/>
      <c r="KER41" s="502"/>
      <c r="KES41" s="502"/>
      <c r="KET41" s="502"/>
      <c r="KEU41" s="502"/>
      <c r="KEV41" s="502"/>
      <c r="KEW41" s="502"/>
      <c r="KEX41" s="502"/>
      <c r="KEY41" s="502"/>
      <c r="KEZ41" s="502"/>
      <c r="KFA41" s="502"/>
      <c r="KFB41" s="502"/>
      <c r="KFC41" s="502"/>
      <c r="KFD41" s="502"/>
      <c r="KFE41" s="502"/>
      <c r="KFF41" s="502"/>
      <c r="KFG41" s="502"/>
      <c r="KFH41" s="502"/>
      <c r="KFI41" s="502"/>
      <c r="KFJ41" s="502"/>
      <c r="KFK41" s="502"/>
      <c r="KFL41" s="502"/>
      <c r="KFM41" s="502"/>
      <c r="KFN41" s="502"/>
      <c r="KFO41" s="502"/>
      <c r="KFP41" s="502"/>
      <c r="KFQ41" s="502"/>
      <c r="KFR41" s="502"/>
      <c r="KFS41" s="502"/>
      <c r="KFT41" s="502"/>
      <c r="KFU41" s="502"/>
      <c r="KFV41" s="502"/>
      <c r="KFW41" s="502"/>
      <c r="KFX41" s="502"/>
      <c r="KFY41" s="502"/>
      <c r="KFZ41" s="502"/>
      <c r="KGA41" s="502"/>
      <c r="KGB41" s="502"/>
      <c r="KGC41" s="502"/>
      <c r="KGD41" s="502"/>
      <c r="KGE41" s="502"/>
      <c r="KGF41" s="502"/>
      <c r="KGG41" s="502"/>
      <c r="KGH41" s="502"/>
      <c r="KGI41" s="502"/>
      <c r="KGJ41" s="502"/>
      <c r="KGK41" s="502"/>
      <c r="KGL41" s="502"/>
      <c r="KGM41" s="502"/>
      <c r="KGN41" s="502"/>
      <c r="KGO41" s="502"/>
      <c r="KGP41" s="502"/>
      <c r="KGQ41" s="502"/>
      <c r="KGR41" s="502"/>
      <c r="KGS41" s="502"/>
      <c r="KGT41" s="502"/>
      <c r="KGU41" s="502"/>
      <c r="KGV41" s="502"/>
      <c r="KGW41" s="502"/>
      <c r="KGX41" s="502"/>
      <c r="KGY41" s="502"/>
      <c r="KGZ41" s="502"/>
      <c r="KHA41" s="502"/>
      <c r="KHB41" s="502"/>
      <c r="KHC41" s="502"/>
      <c r="KHD41" s="502"/>
      <c r="KHE41" s="502"/>
      <c r="KHF41" s="502"/>
      <c r="KHG41" s="502"/>
      <c r="KHH41" s="502"/>
      <c r="KHI41" s="502"/>
      <c r="KHJ41" s="502"/>
      <c r="KHK41" s="502"/>
      <c r="KHL41" s="502"/>
      <c r="KHM41" s="502"/>
      <c r="KHN41" s="502"/>
      <c r="KHO41" s="502"/>
      <c r="KHP41" s="502"/>
      <c r="KHQ41" s="502"/>
      <c r="KHR41" s="502"/>
      <c r="KHS41" s="502"/>
      <c r="KHT41" s="502"/>
      <c r="KHU41" s="502"/>
      <c r="KHV41" s="502"/>
      <c r="KHW41" s="502"/>
      <c r="KHX41" s="502"/>
      <c r="KHY41" s="502"/>
      <c r="KHZ41" s="502"/>
      <c r="KIA41" s="502"/>
      <c r="KIB41" s="502"/>
      <c r="KIC41" s="502"/>
      <c r="KID41" s="502"/>
      <c r="KIE41" s="502"/>
      <c r="KIF41" s="502"/>
      <c r="KIG41" s="502"/>
      <c r="KIH41" s="502"/>
      <c r="KII41" s="502"/>
      <c r="KIJ41" s="502"/>
      <c r="KIK41" s="502"/>
      <c r="KIL41" s="502"/>
      <c r="KIM41" s="502"/>
      <c r="KIN41" s="502"/>
      <c r="KIO41" s="502"/>
      <c r="KIP41" s="502"/>
      <c r="KIQ41" s="502"/>
      <c r="KIR41" s="502"/>
      <c r="KIS41" s="502"/>
      <c r="KIT41" s="502"/>
      <c r="KIU41" s="502"/>
      <c r="KIV41" s="502"/>
      <c r="KIW41" s="502"/>
      <c r="KIX41" s="502"/>
      <c r="KIY41" s="502"/>
      <c r="KIZ41" s="502"/>
      <c r="KJA41" s="502"/>
      <c r="KJB41" s="502"/>
      <c r="KJC41" s="502"/>
      <c r="KJD41" s="502"/>
      <c r="KJE41" s="502"/>
      <c r="KJF41" s="502"/>
      <c r="KJG41" s="502"/>
      <c r="KJH41" s="502"/>
      <c r="KJI41" s="502"/>
      <c r="KJJ41" s="502"/>
      <c r="KJK41" s="502"/>
      <c r="KJL41" s="502"/>
      <c r="KJM41" s="502"/>
      <c r="KJN41" s="502"/>
      <c r="KJO41" s="502"/>
      <c r="KJP41" s="502"/>
      <c r="KJQ41" s="502"/>
      <c r="KJR41" s="502"/>
      <c r="KJS41" s="502"/>
      <c r="KJT41" s="502"/>
      <c r="KJU41" s="502"/>
      <c r="KJV41" s="502"/>
      <c r="KJW41" s="502"/>
      <c r="KJX41" s="502"/>
      <c r="KJY41" s="502"/>
      <c r="KJZ41" s="502"/>
      <c r="KKA41" s="502"/>
      <c r="KKB41" s="502"/>
      <c r="KKC41" s="502"/>
      <c r="KKD41" s="502"/>
      <c r="KKE41" s="502"/>
      <c r="KKF41" s="502"/>
      <c r="KKG41" s="502"/>
      <c r="KKH41" s="502"/>
      <c r="KKI41" s="502"/>
      <c r="KKJ41" s="502"/>
      <c r="KKK41" s="502"/>
      <c r="KKL41" s="502"/>
      <c r="KKM41" s="502"/>
      <c r="KKN41" s="502"/>
      <c r="KKO41" s="502"/>
      <c r="KKP41" s="502"/>
      <c r="KKQ41" s="502"/>
      <c r="KKR41" s="502"/>
      <c r="KKS41" s="502"/>
      <c r="KKT41" s="502"/>
      <c r="KKU41" s="502"/>
      <c r="KKV41" s="502"/>
      <c r="KKW41" s="502"/>
      <c r="KKX41" s="502"/>
      <c r="KKY41" s="502"/>
      <c r="KKZ41" s="502"/>
      <c r="KLA41" s="502"/>
      <c r="KLB41" s="502"/>
      <c r="KLC41" s="502"/>
      <c r="KLD41" s="502"/>
      <c r="KLE41" s="502"/>
      <c r="KLF41" s="502"/>
      <c r="KLG41" s="502"/>
      <c r="KLH41" s="502"/>
      <c r="KLI41" s="502"/>
      <c r="KLJ41" s="502"/>
      <c r="KLK41" s="502"/>
      <c r="KLL41" s="502"/>
      <c r="KLM41" s="502"/>
      <c r="KLN41" s="502"/>
      <c r="KLO41" s="502"/>
      <c r="KLP41" s="502"/>
      <c r="KLQ41" s="502"/>
      <c r="KLR41" s="502"/>
      <c r="KLS41" s="502"/>
      <c r="KLT41" s="502"/>
      <c r="KLU41" s="502"/>
      <c r="KLV41" s="502"/>
      <c r="KLW41" s="502"/>
      <c r="KLX41" s="502"/>
      <c r="KLY41" s="502"/>
      <c r="KLZ41" s="502"/>
      <c r="KMA41" s="502"/>
      <c r="KMB41" s="502"/>
      <c r="KMC41" s="502"/>
      <c r="KMD41" s="502"/>
      <c r="KME41" s="502"/>
      <c r="KMF41" s="502"/>
      <c r="KMG41" s="502"/>
      <c r="KMH41" s="502"/>
      <c r="KMI41" s="502"/>
      <c r="KMJ41" s="502"/>
      <c r="KMK41" s="502"/>
      <c r="KML41" s="502"/>
      <c r="KMM41" s="502"/>
      <c r="KMN41" s="502"/>
      <c r="KMO41" s="502"/>
      <c r="KMP41" s="502"/>
      <c r="KMQ41" s="502"/>
      <c r="KMR41" s="502"/>
      <c r="KMS41" s="502"/>
      <c r="KMT41" s="502"/>
      <c r="KMU41" s="502"/>
      <c r="KMV41" s="502"/>
      <c r="KMW41" s="502"/>
      <c r="KMX41" s="502"/>
      <c r="KMY41" s="502"/>
      <c r="KMZ41" s="502"/>
      <c r="KNA41" s="502"/>
      <c r="KNB41" s="502"/>
      <c r="KNC41" s="502"/>
      <c r="KND41" s="502"/>
      <c r="KNE41" s="502"/>
      <c r="KNF41" s="502"/>
      <c r="KNG41" s="502"/>
      <c r="KNH41" s="502"/>
      <c r="KNI41" s="502"/>
      <c r="KNJ41" s="502"/>
      <c r="KNK41" s="502"/>
      <c r="KNL41" s="502"/>
      <c r="KNM41" s="502"/>
      <c r="KNN41" s="502"/>
      <c r="KNO41" s="502"/>
      <c r="KNP41" s="502"/>
      <c r="KNQ41" s="502"/>
      <c r="KNR41" s="502"/>
      <c r="KNS41" s="502"/>
      <c r="KNT41" s="502"/>
      <c r="KNU41" s="502"/>
      <c r="KNV41" s="502"/>
      <c r="KNW41" s="502"/>
      <c r="KNX41" s="502"/>
      <c r="KNY41" s="502"/>
      <c r="KNZ41" s="502"/>
      <c r="KOA41" s="502"/>
      <c r="KOB41" s="502"/>
      <c r="KOC41" s="502"/>
      <c r="KOD41" s="502"/>
      <c r="KOE41" s="502"/>
      <c r="KOF41" s="502"/>
      <c r="KOG41" s="502"/>
      <c r="KOH41" s="502"/>
      <c r="KOI41" s="502"/>
      <c r="KOJ41" s="502"/>
      <c r="KOK41" s="502"/>
      <c r="KOL41" s="502"/>
      <c r="KOM41" s="502"/>
      <c r="KON41" s="502"/>
      <c r="KOO41" s="502"/>
      <c r="KOP41" s="502"/>
      <c r="KOQ41" s="502"/>
      <c r="KOR41" s="502"/>
      <c r="KOS41" s="502"/>
      <c r="KOT41" s="502"/>
      <c r="KOU41" s="502"/>
      <c r="KOV41" s="502"/>
      <c r="KOW41" s="502"/>
      <c r="KOX41" s="502"/>
      <c r="KOY41" s="502"/>
      <c r="KOZ41" s="502"/>
      <c r="KPA41" s="502"/>
      <c r="KPB41" s="502"/>
      <c r="KPC41" s="502"/>
      <c r="KPD41" s="502"/>
      <c r="KPE41" s="502"/>
      <c r="KPF41" s="502"/>
      <c r="KPG41" s="502"/>
      <c r="KPH41" s="502"/>
      <c r="KPI41" s="502"/>
      <c r="KPJ41" s="502"/>
      <c r="KPK41" s="502"/>
      <c r="KPL41" s="502"/>
      <c r="KPM41" s="502"/>
      <c r="KPN41" s="502"/>
      <c r="KPO41" s="502"/>
      <c r="KPP41" s="502"/>
      <c r="KPQ41" s="502"/>
      <c r="KPR41" s="502"/>
      <c r="KPS41" s="502"/>
      <c r="KPT41" s="502"/>
      <c r="KPU41" s="502"/>
      <c r="KPV41" s="502"/>
      <c r="KPW41" s="502"/>
      <c r="KPX41" s="502"/>
      <c r="KPY41" s="502"/>
      <c r="KPZ41" s="502"/>
      <c r="KQA41" s="502"/>
      <c r="KQB41" s="502"/>
      <c r="KQC41" s="502"/>
      <c r="KQD41" s="502"/>
      <c r="KQE41" s="502"/>
      <c r="KQF41" s="502"/>
      <c r="KQG41" s="502"/>
      <c r="KQH41" s="502"/>
      <c r="KQI41" s="502"/>
      <c r="KQJ41" s="502"/>
      <c r="KQK41" s="502"/>
      <c r="KQL41" s="502"/>
      <c r="KQM41" s="502"/>
      <c r="KQN41" s="502"/>
      <c r="KQO41" s="502"/>
      <c r="KQP41" s="502"/>
      <c r="KQQ41" s="502"/>
      <c r="KQR41" s="502"/>
      <c r="KQS41" s="502"/>
      <c r="KQT41" s="502"/>
      <c r="KQU41" s="502"/>
      <c r="KQV41" s="502"/>
      <c r="KQW41" s="502"/>
      <c r="KQX41" s="502"/>
      <c r="KQY41" s="502"/>
      <c r="KQZ41" s="502"/>
      <c r="KRA41" s="502"/>
      <c r="KRB41" s="502"/>
      <c r="KRC41" s="502"/>
      <c r="KRD41" s="502"/>
      <c r="KRE41" s="502"/>
      <c r="KRF41" s="502"/>
      <c r="KRG41" s="502"/>
      <c r="KRH41" s="502"/>
      <c r="KRI41" s="502"/>
      <c r="KRJ41" s="502"/>
      <c r="KRK41" s="502"/>
      <c r="KRL41" s="502"/>
      <c r="KRM41" s="502"/>
      <c r="KRN41" s="502"/>
      <c r="KRO41" s="502"/>
      <c r="KRP41" s="502"/>
      <c r="KRQ41" s="502"/>
      <c r="KRR41" s="502"/>
      <c r="KRS41" s="502"/>
      <c r="KRT41" s="502"/>
      <c r="KRU41" s="502"/>
      <c r="KRV41" s="502"/>
      <c r="KRW41" s="502"/>
      <c r="KRX41" s="502"/>
      <c r="KRY41" s="502"/>
      <c r="KRZ41" s="502"/>
      <c r="KSA41" s="502"/>
      <c r="KSB41" s="502"/>
      <c r="KSC41" s="502"/>
      <c r="KSD41" s="502"/>
      <c r="KSE41" s="502"/>
      <c r="KSF41" s="502"/>
      <c r="KSG41" s="502"/>
      <c r="KSH41" s="502"/>
      <c r="KSI41" s="502"/>
      <c r="KSJ41" s="502"/>
      <c r="KSK41" s="502"/>
      <c r="KSL41" s="502"/>
      <c r="KSM41" s="502"/>
      <c r="KSN41" s="502"/>
      <c r="KSO41" s="502"/>
      <c r="KSP41" s="502"/>
      <c r="KSQ41" s="502"/>
      <c r="KSR41" s="502"/>
      <c r="KSS41" s="502"/>
      <c r="KST41" s="502"/>
      <c r="KSU41" s="502"/>
      <c r="KSV41" s="502"/>
      <c r="KSW41" s="502"/>
      <c r="KSX41" s="502"/>
      <c r="KSY41" s="502"/>
      <c r="KSZ41" s="502"/>
      <c r="KTA41" s="502"/>
      <c r="KTB41" s="502"/>
      <c r="KTC41" s="502"/>
      <c r="KTD41" s="502"/>
      <c r="KTE41" s="502"/>
      <c r="KTF41" s="502"/>
      <c r="KTG41" s="502"/>
      <c r="KTH41" s="502"/>
      <c r="KTI41" s="502"/>
      <c r="KTJ41" s="502"/>
      <c r="KTK41" s="502"/>
      <c r="KTL41" s="502"/>
      <c r="KTM41" s="502"/>
      <c r="KTN41" s="502"/>
      <c r="KTO41" s="502"/>
      <c r="KTP41" s="502"/>
      <c r="KTQ41" s="502"/>
      <c r="KTR41" s="502"/>
      <c r="KTS41" s="502"/>
      <c r="KTT41" s="502"/>
      <c r="KTU41" s="502"/>
      <c r="KTV41" s="502"/>
      <c r="KTW41" s="502"/>
      <c r="KTX41" s="502"/>
      <c r="KTY41" s="502"/>
      <c r="KTZ41" s="502"/>
      <c r="KUA41" s="502"/>
      <c r="KUB41" s="502"/>
      <c r="KUC41" s="502"/>
      <c r="KUD41" s="502"/>
      <c r="KUE41" s="502"/>
      <c r="KUF41" s="502"/>
      <c r="KUG41" s="502"/>
      <c r="KUH41" s="502"/>
      <c r="KUI41" s="502"/>
      <c r="KUJ41" s="502"/>
      <c r="KUK41" s="502"/>
      <c r="KUL41" s="502"/>
      <c r="KUM41" s="502"/>
      <c r="KUN41" s="502"/>
      <c r="KUO41" s="502"/>
      <c r="KUP41" s="502"/>
      <c r="KUQ41" s="502"/>
      <c r="KUR41" s="502"/>
      <c r="KUS41" s="502"/>
      <c r="KUT41" s="502"/>
      <c r="KUU41" s="502"/>
      <c r="KUV41" s="502"/>
      <c r="KUW41" s="502"/>
      <c r="KUX41" s="502"/>
      <c r="KUY41" s="502"/>
      <c r="KUZ41" s="502"/>
      <c r="KVA41" s="502"/>
      <c r="KVB41" s="502"/>
      <c r="KVC41" s="502"/>
      <c r="KVD41" s="502"/>
      <c r="KVE41" s="502"/>
      <c r="KVF41" s="502"/>
      <c r="KVG41" s="502"/>
      <c r="KVH41" s="502"/>
      <c r="KVI41" s="502"/>
      <c r="KVJ41" s="502"/>
      <c r="KVK41" s="502"/>
      <c r="KVL41" s="502"/>
      <c r="KVM41" s="502"/>
      <c r="KVN41" s="502"/>
      <c r="KVO41" s="502"/>
      <c r="KVP41" s="502"/>
      <c r="KVQ41" s="502"/>
      <c r="KVR41" s="502"/>
      <c r="KVS41" s="502"/>
      <c r="KVT41" s="502"/>
      <c r="KVU41" s="502"/>
      <c r="KVV41" s="502"/>
      <c r="KVW41" s="502"/>
      <c r="KVX41" s="502"/>
      <c r="KVY41" s="502"/>
      <c r="KVZ41" s="502"/>
      <c r="KWA41" s="502"/>
      <c r="KWB41" s="502"/>
      <c r="KWC41" s="502"/>
      <c r="KWD41" s="502"/>
      <c r="KWE41" s="502"/>
      <c r="KWF41" s="502"/>
      <c r="KWG41" s="502"/>
      <c r="KWH41" s="502"/>
      <c r="KWI41" s="502"/>
      <c r="KWJ41" s="502"/>
      <c r="KWK41" s="502"/>
      <c r="KWL41" s="502"/>
      <c r="KWM41" s="502"/>
      <c r="KWN41" s="502"/>
      <c r="KWO41" s="502"/>
      <c r="KWP41" s="502"/>
      <c r="KWQ41" s="502"/>
      <c r="KWR41" s="502"/>
      <c r="KWS41" s="502"/>
      <c r="KWT41" s="502"/>
      <c r="KWU41" s="502"/>
      <c r="KWV41" s="502"/>
      <c r="KWW41" s="502"/>
      <c r="KWX41" s="502"/>
      <c r="KWY41" s="502"/>
      <c r="KWZ41" s="502"/>
      <c r="KXA41" s="502"/>
      <c r="KXB41" s="502"/>
      <c r="KXC41" s="502"/>
      <c r="KXD41" s="502"/>
      <c r="KXE41" s="502"/>
      <c r="KXF41" s="502"/>
      <c r="KXG41" s="502"/>
      <c r="KXH41" s="502"/>
      <c r="KXI41" s="502"/>
      <c r="KXJ41" s="502"/>
      <c r="KXK41" s="502"/>
      <c r="KXL41" s="502"/>
      <c r="KXM41" s="502"/>
      <c r="KXN41" s="502"/>
      <c r="KXO41" s="502"/>
      <c r="KXP41" s="502"/>
      <c r="KXQ41" s="502"/>
      <c r="KXR41" s="502"/>
      <c r="KXS41" s="502"/>
      <c r="KXT41" s="502"/>
      <c r="KXU41" s="502"/>
      <c r="KXV41" s="502"/>
      <c r="KXW41" s="502"/>
      <c r="KXX41" s="502"/>
      <c r="KXY41" s="502"/>
      <c r="KXZ41" s="502"/>
      <c r="KYA41" s="502"/>
      <c r="KYB41" s="502"/>
      <c r="KYC41" s="502"/>
      <c r="KYD41" s="502"/>
      <c r="KYE41" s="502"/>
      <c r="KYF41" s="502"/>
      <c r="KYG41" s="502"/>
      <c r="KYH41" s="502"/>
      <c r="KYI41" s="502"/>
      <c r="KYJ41" s="502"/>
      <c r="KYK41" s="502"/>
      <c r="KYL41" s="502"/>
      <c r="KYM41" s="502"/>
      <c r="KYN41" s="502"/>
      <c r="KYO41" s="502"/>
      <c r="KYP41" s="502"/>
      <c r="KYQ41" s="502"/>
      <c r="KYR41" s="502"/>
      <c r="KYS41" s="502"/>
      <c r="KYT41" s="502"/>
      <c r="KYU41" s="502"/>
      <c r="KYV41" s="502"/>
      <c r="KYW41" s="502"/>
      <c r="KYX41" s="502"/>
      <c r="KYY41" s="502"/>
      <c r="KYZ41" s="502"/>
      <c r="KZA41" s="502"/>
      <c r="KZB41" s="502"/>
      <c r="KZC41" s="502"/>
      <c r="KZD41" s="502"/>
      <c r="KZE41" s="502"/>
      <c r="KZF41" s="502"/>
      <c r="KZG41" s="502"/>
      <c r="KZH41" s="502"/>
      <c r="KZI41" s="502"/>
      <c r="KZJ41" s="502"/>
      <c r="KZK41" s="502"/>
      <c r="KZL41" s="502"/>
      <c r="KZM41" s="502"/>
      <c r="KZN41" s="502"/>
      <c r="KZO41" s="502"/>
      <c r="KZP41" s="502"/>
      <c r="KZQ41" s="502"/>
      <c r="KZR41" s="502"/>
      <c r="KZS41" s="502"/>
      <c r="KZT41" s="502"/>
      <c r="KZU41" s="502"/>
      <c r="KZV41" s="502"/>
      <c r="KZW41" s="502"/>
      <c r="KZX41" s="502"/>
      <c r="KZY41" s="502"/>
      <c r="KZZ41" s="502"/>
      <c r="LAA41" s="502"/>
      <c r="LAB41" s="502"/>
      <c r="LAC41" s="502"/>
      <c r="LAD41" s="502"/>
      <c r="LAE41" s="502"/>
      <c r="LAF41" s="502"/>
      <c r="LAG41" s="502"/>
      <c r="LAH41" s="502"/>
      <c r="LAI41" s="502"/>
      <c r="LAJ41" s="502"/>
      <c r="LAK41" s="502"/>
      <c r="LAL41" s="502"/>
      <c r="LAM41" s="502"/>
      <c r="LAN41" s="502"/>
      <c r="LAO41" s="502"/>
      <c r="LAP41" s="502"/>
      <c r="LAQ41" s="502"/>
      <c r="LAR41" s="502"/>
      <c r="LAS41" s="502"/>
      <c r="LAT41" s="502"/>
      <c r="LAU41" s="502"/>
      <c r="LAV41" s="502"/>
      <c r="LAW41" s="502"/>
      <c r="LAX41" s="502"/>
      <c r="LAY41" s="502"/>
      <c r="LAZ41" s="502"/>
      <c r="LBA41" s="502"/>
      <c r="LBB41" s="502"/>
      <c r="LBC41" s="502"/>
      <c r="LBD41" s="502"/>
      <c r="LBE41" s="502"/>
      <c r="LBF41" s="502"/>
      <c r="LBG41" s="502"/>
      <c r="LBH41" s="502"/>
      <c r="LBI41" s="502"/>
      <c r="LBJ41" s="502"/>
      <c r="LBK41" s="502"/>
      <c r="LBL41" s="502"/>
      <c r="LBM41" s="502"/>
      <c r="LBN41" s="502"/>
      <c r="LBO41" s="502"/>
      <c r="LBP41" s="502"/>
      <c r="LBQ41" s="502"/>
      <c r="LBR41" s="502"/>
      <c r="LBS41" s="502"/>
      <c r="LBT41" s="502"/>
      <c r="LBU41" s="502"/>
      <c r="LBV41" s="502"/>
      <c r="LBW41" s="502"/>
      <c r="LBX41" s="502"/>
      <c r="LBY41" s="502"/>
      <c r="LBZ41" s="502"/>
      <c r="LCA41" s="502"/>
      <c r="LCB41" s="502"/>
      <c r="LCC41" s="502"/>
      <c r="LCD41" s="502"/>
      <c r="LCE41" s="502"/>
      <c r="LCF41" s="502"/>
      <c r="LCG41" s="502"/>
      <c r="LCH41" s="502"/>
      <c r="LCI41" s="502"/>
      <c r="LCJ41" s="502"/>
      <c r="LCK41" s="502"/>
      <c r="LCL41" s="502"/>
      <c r="LCM41" s="502"/>
      <c r="LCN41" s="502"/>
      <c r="LCO41" s="502"/>
      <c r="LCP41" s="502"/>
      <c r="LCQ41" s="502"/>
      <c r="LCR41" s="502"/>
      <c r="LCS41" s="502"/>
      <c r="LCT41" s="502"/>
      <c r="LCU41" s="502"/>
      <c r="LCV41" s="502"/>
      <c r="LCW41" s="502"/>
      <c r="LCX41" s="502"/>
      <c r="LCY41" s="502"/>
      <c r="LCZ41" s="502"/>
      <c r="LDA41" s="502"/>
      <c r="LDB41" s="502"/>
      <c r="LDC41" s="502"/>
      <c r="LDD41" s="502"/>
      <c r="LDE41" s="502"/>
      <c r="LDF41" s="502"/>
      <c r="LDG41" s="502"/>
      <c r="LDH41" s="502"/>
      <c r="LDI41" s="502"/>
      <c r="LDJ41" s="502"/>
      <c r="LDK41" s="502"/>
      <c r="LDL41" s="502"/>
      <c r="LDM41" s="502"/>
      <c r="LDN41" s="502"/>
      <c r="LDO41" s="502"/>
      <c r="LDP41" s="502"/>
      <c r="LDQ41" s="502"/>
      <c r="LDR41" s="502"/>
      <c r="LDS41" s="502"/>
      <c r="LDT41" s="502"/>
      <c r="LDU41" s="502"/>
      <c r="LDV41" s="502"/>
      <c r="LDW41" s="502"/>
      <c r="LDX41" s="502"/>
      <c r="LDY41" s="502"/>
      <c r="LDZ41" s="502"/>
      <c r="LEA41" s="502"/>
      <c r="LEB41" s="502"/>
      <c r="LEC41" s="502"/>
      <c r="LED41" s="502"/>
      <c r="LEE41" s="502"/>
      <c r="LEF41" s="502"/>
      <c r="LEG41" s="502"/>
      <c r="LEH41" s="502"/>
      <c r="LEI41" s="502"/>
      <c r="LEJ41" s="502"/>
      <c r="LEK41" s="502"/>
      <c r="LEL41" s="502"/>
      <c r="LEM41" s="502"/>
      <c r="LEN41" s="502"/>
      <c r="LEO41" s="502"/>
      <c r="LEP41" s="502"/>
      <c r="LEQ41" s="502"/>
      <c r="LER41" s="502"/>
      <c r="LES41" s="502"/>
      <c r="LET41" s="502"/>
      <c r="LEU41" s="502"/>
      <c r="LEV41" s="502"/>
      <c r="LEW41" s="502"/>
      <c r="LEX41" s="502"/>
      <c r="LEY41" s="502"/>
      <c r="LEZ41" s="502"/>
      <c r="LFA41" s="502"/>
      <c r="LFB41" s="502"/>
      <c r="LFC41" s="502"/>
      <c r="LFD41" s="502"/>
      <c r="LFE41" s="502"/>
      <c r="LFF41" s="502"/>
      <c r="LFG41" s="502"/>
      <c r="LFH41" s="502"/>
      <c r="LFI41" s="502"/>
      <c r="LFJ41" s="502"/>
      <c r="LFK41" s="502"/>
      <c r="LFL41" s="502"/>
      <c r="LFM41" s="502"/>
      <c r="LFN41" s="502"/>
      <c r="LFO41" s="502"/>
      <c r="LFP41" s="502"/>
      <c r="LFQ41" s="502"/>
      <c r="LFR41" s="502"/>
      <c r="LFS41" s="502"/>
      <c r="LFT41" s="502"/>
      <c r="LFU41" s="502"/>
      <c r="LFV41" s="502"/>
      <c r="LFW41" s="502"/>
      <c r="LFX41" s="502"/>
      <c r="LFY41" s="502"/>
      <c r="LFZ41" s="502"/>
      <c r="LGA41" s="502"/>
      <c r="LGB41" s="502"/>
      <c r="LGC41" s="502"/>
      <c r="LGD41" s="502"/>
      <c r="LGE41" s="502"/>
      <c r="LGF41" s="502"/>
      <c r="LGG41" s="502"/>
      <c r="LGH41" s="502"/>
      <c r="LGI41" s="502"/>
      <c r="LGJ41" s="502"/>
      <c r="LGK41" s="502"/>
      <c r="LGL41" s="502"/>
      <c r="LGM41" s="502"/>
      <c r="LGN41" s="502"/>
      <c r="LGO41" s="502"/>
      <c r="LGP41" s="502"/>
      <c r="LGQ41" s="502"/>
      <c r="LGR41" s="502"/>
      <c r="LGS41" s="502"/>
      <c r="LGT41" s="502"/>
      <c r="LGU41" s="502"/>
      <c r="LGV41" s="502"/>
      <c r="LGW41" s="502"/>
      <c r="LGX41" s="502"/>
      <c r="LGY41" s="502"/>
      <c r="LGZ41" s="502"/>
      <c r="LHA41" s="502"/>
      <c r="LHB41" s="502"/>
      <c r="LHC41" s="502"/>
      <c r="LHD41" s="502"/>
      <c r="LHE41" s="502"/>
      <c r="LHF41" s="502"/>
      <c r="LHG41" s="502"/>
      <c r="LHH41" s="502"/>
      <c r="LHI41" s="502"/>
      <c r="LHJ41" s="502"/>
      <c r="LHK41" s="502"/>
      <c r="LHL41" s="502"/>
      <c r="LHM41" s="502"/>
      <c r="LHN41" s="502"/>
      <c r="LHO41" s="502"/>
      <c r="LHP41" s="502"/>
      <c r="LHQ41" s="502"/>
      <c r="LHR41" s="502"/>
      <c r="LHS41" s="502"/>
      <c r="LHT41" s="502"/>
      <c r="LHU41" s="502"/>
      <c r="LHV41" s="502"/>
      <c r="LHW41" s="502"/>
      <c r="LHX41" s="502"/>
      <c r="LHY41" s="502"/>
      <c r="LHZ41" s="502"/>
      <c r="LIA41" s="502"/>
      <c r="LIB41" s="502"/>
      <c r="LIC41" s="502"/>
      <c r="LID41" s="502"/>
      <c r="LIE41" s="502"/>
      <c r="LIF41" s="502"/>
      <c r="LIG41" s="502"/>
      <c r="LIH41" s="502"/>
      <c r="LII41" s="502"/>
      <c r="LIJ41" s="502"/>
      <c r="LIK41" s="502"/>
      <c r="LIL41" s="502"/>
      <c r="LIM41" s="502"/>
      <c r="LIN41" s="502"/>
      <c r="LIO41" s="502"/>
      <c r="LIP41" s="502"/>
      <c r="LIQ41" s="502"/>
      <c r="LIR41" s="502"/>
      <c r="LIS41" s="502"/>
      <c r="LIT41" s="502"/>
      <c r="LIU41" s="502"/>
      <c r="LIV41" s="502"/>
      <c r="LIW41" s="502"/>
      <c r="LIX41" s="502"/>
      <c r="LIY41" s="502"/>
      <c r="LIZ41" s="502"/>
      <c r="LJA41" s="502"/>
      <c r="LJB41" s="502"/>
      <c r="LJC41" s="502"/>
      <c r="LJD41" s="502"/>
      <c r="LJE41" s="502"/>
      <c r="LJF41" s="502"/>
      <c r="LJG41" s="502"/>
      <c r="LJH41" s="502"/>
      <c r="LJI41" s="502"/>
      <c r="LJJ41" s="502"/>
      <c r="LJK41" s="502"/>
      <c r="LJL41" s="502"/>
      <c r="LJM41" s="502"/>
      <c r="LJN41" s="502"/>
      <c r="LJO41" s="502"/>
      <c r="LJP41" s="502"/>
      <c r="LJQ41" s="502"/>
      <c r="LJR41" s="502"/>
      <c r="LJS41" s="502"/>
      <c r="LJT41" s="502"/>
      <c r="LJU41" s="502"/>
      <c r="LJV41" s="502"/>
      <c r="LJW41" s="502"/>
      <c r="LJX41" s="502"/>
      <c r="LJY41" s="502"/>
      <c r="LJZ41" s="502"/>
      <c r="LKA41" s="502"/>
      <c r="LKB41" s="502"/>
      <c r="LKC41" s="502"/>
      <c r="LKD41" s="502"/>
      <c r="LKE41" s="502"/>
      <c r="LKF41" s="502"/>
      <c r="LKG41" s="502"/>
      <c r="LKH41" s="502"/>
      <c r="LKI41" s="502"/>
      <c r="LKJ41" s="502"/>
      <c r="LKK41" s="502"/>
      <c r="LKL41" s="502"/>
      <c r="LKM41" s="502"/>
      <c r="LKN41" s="502"/>
      <c r="LKO41" s="502"/>
      <c r="LKP41" s="502"/>
      <c r="LKQ41" s="502"/>
      <c r="LKR41" s="502"/>
      <c r="LKS41" s="502"/>
      <c r="LKT41" s="502"/>
      <c r="LKU41" s="502"/>
      <c r="LKV41" s="502"/>
      <c r="LKW41" s="502"/>
      <c r="LKX41" s="502"/>
      <c r="LKY41" s="502"/>
      <c r="LKZ41" s="502"/>
      <c r="LLA41" s="502"/>
      <c r="LLB41" s="502"/>
      <c r="LLC41" s="502"/>
      <c r="LLD41" s="502"/>
      <c r="LLE41" s="502"/>
      <c r="LLF41" s="502"/>
      <c r="LLG41" s="502"/>
      <c r="LLH41" s="502"/>
      <c r="LLI41" s="502"/>
      <c r="LLJ41" s="502"/>
      <c r="LLK41" s="502"/>
      <c r="LLL41" s="502"/>
      <c r="LLM41" s="502"/>
      <c r="LLN41" s="502"/>
      <c r="LLO41" s="502"/>
      <c r="LLP41" s="502"/>
      <c r="LLQ41" s="502"/>
      <c r="LLR41" s="502"/>
      <c r="LLS41" s="502"/>
      <c r="LLT41" s="502"/>
      <c r="LLU41" s="502"/>
      <c r="LLV41" s="502"/>
      <c r="LLW41" s="502"/>
      <c r="LLX41" s="502"/>
      <c r="LLY41" s="502"/>
      <c r="LLZ41" s="502"/>
      <c r="LMA41" s="502"/>
      <c r="LMB41" s="502"/>
      <c r="LMC41" s="502"/>
      <c r="LMD41" s="502"/>
      <c r="LME41" s="502"/>
      <c r="LMF41" s="502"/>
      <c r="LMG41" s="502"/>
      <c r="LMH41" s="502"/>
      <c r="LMI41" s="502"/>
      <c r="LMJ41" s="502"/>
      <c r="LMK41" s="502"/>
      <c r="LML41" s="502"/>
      <c r="LMM41" s="502"/>
      <c r="LMN41" s="502"/>
      <c r="LMO41" s="502"/>
      <c r="LMP41" s="502"/>
      <c r="LMQ41" s="502"/>
      <c r="LMR41" s="502"/>
      <c r="LMS41" s="502"/>
      <c r="LMT41" s="502"/>
      <c r="LMU41" s="502"/>
      <c r="LMV41" s="502"/>
      <c r="LMW41" s="502"/>
      <c r="LMX41" s="502"/>
      <c r="LMY41" s="502"/>
      <c r="LMZ41" s="502"/>
      <c r="LNA41" s="502"/>
      <c r="LNB41" s="502"/>
      <c r="LNC41" s="502"/>
      <c r="LND41" s="502"/>
      <c r="LNE41" s="502"/>
      <c r="LNF41" s="502"/>
      <c r="LNG41" s="502"/>
      <c r="LNH41" s="502"/>
      <c r="LNI41" s="502"/>
      <c r="LNJ41" s="502"/>
      <c r="LNK41" s="502"/>
      <c r="LNL41" s="502"/>
      <c r="LNM41" s="502"/>
      <c r="LNN41" s="502"/>
      <c r="LNO41" s="502"/>
      <c r="LNP41" s="502"/>
      <c r="LNQ41" s="502"/>
      <c r="LNR41" s="502"/>
      <c r="LNS41" s="502"/>
      <c r="LNT41" s="502"/>
      <c r="LNU41" s="502"/>
      <c r="LNV41" s="502"/>
      <c r="LNW41" s="502"/>
      <c r="LNX41" s="502"/>
      <c r="LNY41" s="502"/>
      <c r="LNZ41" s="502"/>
      <c r="LOA41" s="502"/>
      <c r="LOB41" s="502"/>
      <c r="LOC41" s="502"/>
      <c r="LOD41" s="502"/>
      <c r="LOE41" s="502"/>
      <c r="LOF41" s="502"/>
      <c r="LOG41" s="502"/>
      <c r="LOH41" s="502"/>
      <c r="LOI41" s="502"/>
      <c r="LOJ41" s="502"/>
      <c r="LOK41" s="502"/>
      <c r="LOL41" s="502"/>
      <c r="LOM41" s="502"/>
      <c r="LON41" s="502"/>
      <c r="LOO41" s="502"/>
      <c r="LOP41" s="502"/>
      <c r="LOQ41" s="502"/>
      <c r="LOR41" s="502"/>
      <c r="LOS41" s="502"/>
      <c r="LOT41" s="502"/>
      <c r="LOU41" s="502"/>
      <c r="LOV41" s="502"/>
      <c r="LOW41" s="502"/>
      <c r="LOX41" s="502"/>
      <c r="LOY41" s="502"/>
      <c r="LOZ41" s="502"/>
      <c r="LPA41" s="502"/>
      <c r="LPB41" s="502"/>
      <c r="LPC41" s="502"/>
      <c r="LPD41" s="502"/>
      <c r="LPE41" s="502"/>
      <c r="LPF41" s="502"/>
      <c r="LPG41" s="502"/>
      <c r="LPH41" s="502"/>
      <c r="LPI41" s="502"/>
      <c r="LPJ41" s="502"/>
      <c r="LPK41" s="502"/>
      <c r="LPL41" s="502"/>
      <c r="LPM41" s="502"/>
      <c r="LPN41" s="502"/>
      <c r="LPO41" s="502"/>
      <c r="LPP41" s="502"/>
      <c r="LPQ41" s="502"/>
      <c r="LPR41" s="502"/>
      <c r="LPS41" s="502"/>
      <c r="LPT41" s="502"/>
      <c r="LPU41" s="502"/>
      <c r="LPV41" s="502"/>
      <c r="LPW41" s="502"/>
      <c r="LPX41" s="502"/>
      <c r="LPY41" s="502"/>
      <c r="LPZ41" s="502"/>
      <c r="LQA41" s="502"/>
      <c r="LQB41" s="502"/>
      <c r="LQC41" s="502"/>
      <c r="LQD41" s="502"/>
      <c r="LQE41" s="502"/>
      <c r="LQF41" s="502"/>
      <c r="LQG41" s="502"/>
      <c r="LQH41" s="502"/>
      <c r="LQI41" s="502"/>
      <c r="LQJ41" s="502"/>
      <c r="LQK41" s="502"/>
      <c r="LQL41" s="502"/>
      <c r="LQM41" s="502"/>
      <c r="LQN41" s="502"/>
      <c r="LQO41" s="502"/>
      <c r="LQP41" s="502"/>
      <c r="LQQ41" s="502"/>
      <c r="LQR41" s="502"/>
      <c r="LQS41" s="502"/>
      <c r="LQT41" s="502"/>
      <c r="LQU41" s="502"/>
      <c r="LQV41" s="502"/>
      <c r="LQW41" s="502"/>
      <c r="LQX41" s="502"/>
      <c r="LQY41" s="502"/>
      <c r="LQZ41" s="502"/>
      <c r="LRA41" s="502"/>
      <c r="LRB41" s="502"/>
      <c r="LRC41" s="502"/>
      <c r="LRD41" s="502"/>
      <c r="LRE41" s="502"/>
      <c r="LRF41" s="502"/>
      <c r="LRG41" s="502"/>
      <c r="LRH41" s="502"/>
      <c r="LRI41" s="502"/>
      <c r="LRJ41" s="502"/>
      <c r="LRK41" s="502"/>
      <c r="LRL41" s="502"/>
      <c r="LRM41" s="502"/>
      <c r="LRN41" s="502"/>
      <c r="LRO41" s="502"/>
      <c r="LRP41" s="502"/>
      <c r="LRQ41" s="502"/>
      <c r="LRR41" s="502"/>
      <c r="LRS41" s="502"/>
      <c r="LRT41" s="502"/>
      <c r="LRU41" s="502"/>
      <c r="LRV41" s="502"/>
      <c r="LRW41" s="502"/>
      <c r="LRX41" s="502"/>
      <c r="LRY41" s="502"/>
      <c r="LRZ41" s="502"/>
      <c r="LSA41" s="502"/>
      <c r="LSB41" s="502"/>
      <c r="LSC41" s="502"/>
      <c r="LSD41" s="502"/>
      <c r="LSE41" s="502"/>
      <c r="LSF41" s="502"/>
      <c r="LSG41" s="502"/>
      <c r="LSH41" s="502"/>
      <c r="LSI41" s="502"/>
      <c r="LSJ41" s="502"/>
      <c r="LSK41" s="502"/>
      <c r="LSL41" s="502"/>
      <c r="LSM41" s="502"/>
      <c r="LSN41" s="502"/>
      <c r="LSO41" s="502"/>
      <c r="LSP41" s="502"/>
      <c r="LSQ41" s="502"/>
      <c r="LSR41" s="502"/>
      <c r="LSS41" s="502"/>
      <c r="LST41" s="502"/>
      <c r="LSU41" s="502"/>
      <c r="LSV41" s="502"/>
      <c r="LSW41" s="502"/>
      <c r="LSX41" s="502"/>
      <c r="LSY41" s="502"/>
      <c r="LSZ41" s="502"/>
      <c r="LTA41" s="502"/>
      <c r="LTB41" s="502"/>
      <c r="LTC41" s="502"/>
      <c r="LTD41" s="502"/>
      <c r="LTE41" s="502"/>
      <c r="LTF41" s="502"/>
      <c r="LTG41" s="502"/>
      <c r="LTH41" s="502"/>
      <c r="LTI41" s="502"/>
      <c r="LTJ41" s="502"/>
      <c r="LTK41" s="502"/>
      <c r="LTL41" s="502"/>
      <c r="LTM41" s="502"/>
      <c r="LTN41" s="502"/>
      <c r="LTO41" s="502"/>
      <c r="LTP41" s="502"/>
      <c r="LTQ41" s="502"/>
      <c r="LTR41" s="502"/>
      <c r="LTS41" s="502"/>
      <c r="LTT41" s="502"/>
      <c r="LTU41" s="502"/>
      <c r="LTV41" s="502"/>
      <c r="LTW41" s="502"/>
      <c r="LTX41" s="502"/>
      <c r="LTY41" s="502"/>
      <c r="LTZ41" s="502"/>
      <c r="LUA41" s="502"/>
      <c r="LUB41" s="502"/>
      <c r="LUC41" s="502"/>
      <c r="LUD41" s="502"/>
      <c r="LUE41" s="502"/>
      <c r="LUF41" s="502"/>
      <c r="LUG41" s="502"/>
      <c r="LUH41" s="502"/>
      <c r="LUI41" s="502"/>
      <c r="LUJ41" s="502"/>
      <c r="LUK41" s="502"/>
      <c r="LUL41" s="502"/>
      <c r="LUM41" s="502"/>
      <c r="LUN41" s="502"/>
      <c r="LUO41" s="502"/>
      <c r="LUP41" s="502"/>
      <c r="LUQ41" s="502"/>
      <c r="LUR41" s="502"/>
      <c r="LUS41" s="502"/>
      <c r="LUT41" s="502"/>
      <c r="LUU41" s="502"/>
      <c r="LUV41" s="502"/>
      <c r="LUW41" s="502"/>
      <c r="LUX41" s="502"/>
      <c r="LUY41" s="502"/>
      <c r="LUZ41" s="502"/>
      <c r="LVA41" s="502"/>
      <c r="LVB41" s="502"/>
      <c r="LVC41" s="502"/>
      <c r="LVD41" s="502"/>
      <c r="LVE41" s="502"/>
      <c r="LVF41" s="502"/>
      <c r="LVG41" s="502"/>
      <c r="LVH41" s="502"/>
      <c r="LVI41" s="502"/>
      <c r="LVJ41" s="502"/>
      <c r="LVK41" s="502"/>
      <c r="LVL41" s="502"/>
      <c r="LVM41" s="502"/>
      <c r="LVN41" s="502"/>
      <c r="LVO41" s="502"/>
      <c r="LVP41" s="502"/>
      <c r="LVQ41" s="502"/>
      <c r="LVR41" s="502"/>
      <c r="LVS41" s="502"/>
      <c r="LVT41" s="502"/>
      <c r="LVU41" s="502"/>
      <c r="LVV41" s="502"/>
      <c r="LVW41" s="502"/>
      <c r="LVX41" s="502"/>
      <c r="LVY41" s="502"/>
      <c r="LVZ41" s="502"/>
      <c r="LWA41" s="502"/>
      <c r="LWB41" s="502"/>
      <c r="LWC41" s="502"/>
      <c r="LWD41" s="502"/>
      <c r="LWE41" s="502"/>
      <c r="LWF41" s="502"/>
      <c r="LWG41" s="502"/>
      <c r="LWH41" s="502"/>
      <c r="LWI41" s="502"/>
      <c r="LWJ41" s="502"/>
      <c r="LWK41" s="502"/>
      <c r="LWL41" s="502"/>
      <c r="LWM41" s="502"/>
      <c r="LWN41" s="502"/>
      <c r="LWO41" s="502"/>
      <c r="LWP41" s="502"/>
      <c r="LWQ41" s="502"/>
      <c r="LWR41" s="502"/>
      <c r="LWS41" s="502"/>
      <c r="LWT41" s="502"/>
      <c r="LWU41" s="502"/>
      <c r="LWV41" s="502"/>
      <c r="LWW41" s="502"/>
      <c r="LWX41" s="502"/>
      <c r="LWY41" s="502"/>
      <c r="LWZ41" s="502"/>
      <c r="LXA41" s="502"/>
      <c r="LXB41" s="502"/>
      <c r="LXC41" s="502"/>
      <c r="LXD41" s="502"/>
      <c r="LXE41" s="502"/>
      <c r="LXF41" s="502"/>
      <c r="LXG41" s="502"/>
      <c r="LXH41" s="502"/>
      <c r="LXI41" s="502"/>
      <c r="LXJ41" s="502"/>
      <c r="LXK41" s="502"/>
      <c r="LXL41" s="502"/>
      <c r="LXM41" s="502"/>
      <c r="LXN41" s="502"/>
      <c r="LXO41" s="502"/>
      <c r="LXP41" s="502"/>
      <c r="LXQ41" s="502"/>
      <c r="LXR41" s="502"/>
      <c r="LXS41" s="502"/>
      <c r="LXT41" s="502"/>
      <c r="LXU41" s="502"/>
      <c r="LXV41" s="502"/>
      <c r="LXW41" s="502"/>
      <c r="LXX41" s="502"/>
      <c r="LXY41" s="502"/>
      <c r="LXZ41" s="502"/>
      <c r="LYA41" s="502"/>
      <c r="LYB41" s="502"/>
      <c r="LYC41" s="502"/>
      <c r="LYD41" s="502"/>
      <c r="LYE41" s="502"/>
      <c r="LYF41" s="502"/>
      <c r="LYG41" s="502"/>
      <c r="LYH41" s="502"/>
      <c r="LYI41" s="502"/>
      <c r="LYJ41" s="502"/>
      <c r="LYK41" s="502"/>
      <c r="LYL41" s="502"/>
      <c r="LYM41" s="502"/>
      <c r="LYN41" s="502"/>
      <c r="LYO41" s="502"/>
      <c r="LYP41" s="502"/>
      <c r="LYQ41" s="502"/>
      <c r="LYR41" s="502"/>
      <c r="LYS41" s="502"/>
      <c r="LYT41" s="502"/>
      <c r="LYU41" s="502"/>
      <c r="LYV41" s="502"/>
      <c r="LYW41" s="502"/>
      <c r="LYX41" s="502"/>
      <c r="LYY41" s="502"/>
      <c r="LYZ41" s="502"/>
      <c r="LZA41" s="502"/>
      <c r="LZB41" s="502"/>
      <c r="LZC41" s="502"/>
      <c r="LZD41" s="502"/>
      <c r="LZE41" s="502"/>
      <c r="LZF41" s="502"/>
      <c r="LZG41" s="502"/>
      <c r="LZH41" s="502"/>
      <c r="LZI41" s="502"/>
      <c r="LZJ41" s="502"/>
      <c r="LZK41" s="502"/>
      <c r="LZL41" s="502"/>
      <c r="LZM41" s="502"/>
      <c r="LZN41" s="502"/>
      <c r="LZO41" s="502"/>
      <c r="LZP41" s="502"/>
      <c r="LZQ41" s="502"/>
      <c r="LZR41" s="502"/>
      <c r="LZS41" s="502"/>
      <c r="LZT41" s="502"/>
      <c r="LZU41" s="502"/>
      <c r="LZV41" s="502"/>
      <c r="LZW41" s="502"/>
      <c r="LZX41" s="502"/>
      <c r="LZY41" s="502"/>
      <c r="LZZ41" s="502"/>
      <c r="MAA41" s="502"/>
      <c r="MAB41" s="502"/>
      <c r="MAC41" s="502"/>
      <c r="MAD41" s="502"/>
      <c r="MAE41" s="502"/>
      <c r="MAF41" s="502"/>
      <c r="MAG41" s="502"/>
      <c r="MAH41" s="502"/>
      <c r="MAI41" s="502"/>
      <c r="MAJ41" s="502"/>
      <c r="MAK41" s="502"/>
      <c r="MAL41" s="502"/>
      <c r="MAM41" s="502"/>
      <c r="MAN41" s="502"/>
      <c r="MAO41" s="502"/>
      <c r="MAP41" s="502"/>
      <c r="MAQ41" s="502"/>
      <c r="MAR41" s="502"/>
      <c r="MAS41" s="502"/>
      <c r="MAT41" s="502"/>
      <c r="MAU41" s="502"/>
      <c r="MAV41" s="502"/>
      <c r="MAW41" s="502"/>
      <c r="MAX41" s="502"/>
      <c r="MAY41" s="502"/>
      <c r="MAZ41" s="502"/>
      <c r="MBA41" s="502"/>
      <c r="MBB41" s="502"/>
      <c r="MBC41" s="502"/>
      <c r="MBD41" s="502"/>
      <c r="MBE41" s="502"/>
      <c r="MBF41" s="502"/>
      <c r="MBG41" s="502"/>
      <c r="MBH41" s="502"/>
      <c r="MBI41" s="502"/>
      <c r="MBJ41" s="502"/>
      <c r="MBK41" s="502"/>
      <c r="MBL41" s="502"/>
      <c r="MBM41" s="502"/>
      <c r="MBN41" s="502"/>
      <c r="MBO41" s="502"/>
      <c r="MBP41" s="502"/>
      <c r="MBQ41" s="502"/>
      <c r="MBR41" s="502"/>
      <c r="MBS41" s="502"/>
      <c r="MBT41" s="502"/>
      <c r="MBU41" s="502"/>
      <c r="MBV41" s="502"/>
      <c r="MBW41" s="502"/>
      <c r="MBX41" s="502"/>
      <c r="MBY41" s="502"/>
      <c r="MBZ41" s="502"/>
      <c r="MCA41" s="502"/>
      <c r="MCB41" s="502"/>
      <c r="MCC41" s="502"/>
      <c r="MCD41" s="502"/>
      <c r="MCE41" s="502"/>
      <c r="MCF41" s="502"/>
      <c r="MCG41" s="502"/>
      <c r="MCH41" s="502"/>
      <c r="MCI41" s="502"/>
      <c r="MCJ41" s="502"/>
      <c r="MCK41" s="502"/>
      <c r="MCL41" s="502"/>
      <c r="MCM41" s="502"/>
      <c r="MCN41" s="502"/>
      <c r="MCO41" s="502"/>
      <c r="MCP41" s="502"/>
      <c r="MCQ41" s="502"/>
      <c r="MCR41" s="502"/>
      <c r="MCS41" s="502"/>
      <c r="MCT41" s="502"/>
      <c r="MCU41" s="502"/>
      <c r="MCV41" s="502"/>
      <c r="MCW41" s="502"/>
      <c r="MCX41" s="502"/>
      <c r="MCY41" s="502"/>
      <c r="MCZ41" s="502"/>
      <c r="MDA41" s="502"/>
      <c r="MDB41" s="502"/>
      <c r="MDC41" s="502"/>
      <c r="MDD41" s="502"/>
      <c r="MDE41" s="502"/>
      <c r="MDF41" s="502"/>
      <c r="MDG41" s="502"/>
      <c r="MDH41" s="502"/>
      <c r="MDI41" s="502"/>
      <c r="MDJ41" s="502"/>
      <c r="MDK41" s="502"/>
      <c r="MDL41" s="502"/>
      <c r="MDM41" s="502"/>
      <c r="MDN41" s="502"/>
      <c r="MDO41" s="502"/>
      <c r="MDP41" s="502"/>
      <c r="MDQ41" s="502"/>
      <c r="MDR41" s="502"/>
      <c r="MDS41" s="502"/>
      <c r="MDT41" s="502"/>
      <c r="MDU41" s="502"/>
      <c r="MDV41" s="502"/>
      <c r="MDW41" s="502"/>
      <c r="MDX41" s="502"/>
      <c r="MDY41" s="502"/>
      <c r="MDZ41" s="502"/>
      <c r="MEA41" s="502"/>
      <c r="MEB41" s="502"/>
      <c r="MEC41" s="502"/>
      <c r="MED41" s="502"/>
      <c r="MEE41" s="502"/>
      <c r="MEF41" s="502"/>
      <c r="MEG41" s="502"/>
      <c r="MEH41" s="502"/>
      <c r="MEI41" s="502"/>
      <c r="MEJ41" s="502"/>
      <c r="MEK41" s="502"/>
      <c r="MEL41" s="502"/>
      <c r="MEM41" s="502"/>
      <c r="MEN41" s="502"/>
      <c r="MEO41" s="502"/>
      <c r="MEP41" s="502"/>
      <c r="MEQ41" s="502"/>
      <c r="MER41" s="502"/>
      <c r="MES41" s="502"/>
      <c r="MET41" s="502"/>
      <c r="MEU41" s="502"/>
      <c r="MEV41" s="502"/>
      <c r="MEW41" s="502"/>
      <c r="MEX41" s="502"/>
      <c r="MEY41" s="502"/>
      <c r="MEZ41" s="502"/>
      <c r="MFA41" s="502"/>
      <c r="MFB41" s="502"/>
      <c r="MFC41" s="502"/>
      <c r="MFD41" s="502"/>
      <c r="MFE41" s="502"/>
      <c r="MFF41" s="502"/>
      <c r="MFG41" s="502"/>
      <c r="MFH41" s="502"/>
      <c r="MFI41" s="502"/>
      <c r="MFJ41" s="502"/>
      <c r="MFK41" s="502"/>
      <c r="MFL41" s="502"/>
      <c r="MFM41" s="502"/>
      <c r="MFN41" s="502"/>
      <c r="MFO41" s="502"/>
      <c r="MFP41" s="502"/>
      <c r="MFQ41" s="502"/>
      <c r="MFR41" s="502"/>
      <c r="MFS41" s="502"/>
      <c r="MFT41" s="502"/>
      <c r="MFU41" s="502"/>
      <c r="MFV41" s="502"/>
      <c r="MFW41" s="502"/>
      <c r="MFX41" s="502"/>
      <c r="MFY41" s="502"/>
      <c r="MFZ41" s="502"/>
      <c r="MGA41" s="502"/>
      <c r="MGB41" s="502"/>
      <c r="MGC41" s="502"/>
      <c r="MGD41" s="502"/>
      <c r="MGE41" s="502"/>
      <c r="MGF41" s="502"/>
      <c r="MGG41" s="502"/>
      <c r="MGH41" s="502"/>
      <c r="MGI41" s="502"/>
      <c r="MGJ41" s="502"/>
      <c r="MGK41" s="502"/>
      <c r="MGL41" s="502"/>
      <c r="MGM41" s="502"/>
      <c r="MGN41" s="502"/>
      <c r="MGO41" s="502"/>
      <c r="MGP41" s="502"/>
      <c r="MGQ41" s="502"/>
      <c r="MGR41" s="502"/>
      <c r="MGS41" s="502"/>
      <c r="MGT41" s="502"/>
      <c r="MGU41" s="502"/>
      <c r="MGV41" s="502"/>
      <c r="MGW41" s="502"/>
      <c r="MGX41" s="502"/>
      <c r="MGY41" s="502"/>
      <c r="MGZ41" s="502"/>
      <c r="MHA41" s="502"/>
      <c r="MHB41" s="502"/>
      <c r="MHC41" s="502"/>
      <c r="MHD41" s="502"/>
      <c r="MHE41" s="502"/>
      <c r="MHF41" s="502"/>
      <c r="MHG41" s="502"/>
      <c r="MHH41" s="502"/>
      <c r="MHI41" s="502"/>
      <c r="MHJ41" s="502"/>
      <c r="MHK41" s="502"/>
      <c r="MHL41" s="502"/>
      <c r="MHM41" s="502"/>
      <c r="MHN41" s="502"/>
      <c r="MHO41" s="502"/>
      <c r="MHP41" s="502"/>
      <c r="MHQ41" s="502"/>
      <c r="MHR41" s="502"/>
      <c r="MHS41" s="502"/>
      <c r="MHT41" s="502"/>
      <c r="MHU41" s="502"/>
      <c r="MHV41" s="502"/>
      <c r="MHW41" s="502"/>
      <c r="MHX41" s="502"/>
      <c r="MHY41" s="502"/>
      <c r="MHZ41" s="502"/>
      <c r="MIA41" s="502"/>
      <c r="MIB41" s="502"/>
      <c r="MIC41" s="502"/>
      <c r="MID41" s="502"/>
      <c r="MIE41" s="502"/>
      <c r="MIF41" s="502"/>
      <c r="MIG41" s="502"/>
      <c r="MIH41" s="502"/>
      <c r="MII41" s="502"/>
      <c r="MIJ41" s="502"/>
      <c r="MIK41" s="502"/>
      <c r="MIL41" s="502"/>
      <c r="MIM41" s="502"/>
      <c r="MIN41" s="502"/>
      <c r="MIO41" s="502"/>
      <c r="MIP41" s="502"/>
      <c r="MIQ41" s="502"/>
      <c r="MIR41" s="502"/>
      <c r="MIS41" s="502"/>
      <c r="MIT41" s="502"/>
      <c r="MIU41" s="502"/>
      <c r="MIV41" s="502"/>
      <c r="MIW41" s="502"/>
      <c r="MIX41" s="502"/>
      <c r="MIY41" s="502"/>
      <c r="MIZ41" s="502"/>
      <c r="MJA41" s="502"/>
      <c r="MJB41" s="502"/>
      <c r="MJC41" s="502"/>
      <c r="MJD41" s="502"/>
      <c r="MJE41" s="502"/>
      <c r="MJF41" s="502"/>
      <c r="MJG41" s="502"/>
      <c r="MJH41" s="502"/>
      <c r="MJI41" s="502"/>
      <c r="MJJ41" s="502"/>
      <c r="MJK41" s="502"/>
      <c r="MJL41" s="502"/>
      <c r="MJM41" s="502"/>
      <c r="MJN41" s="502"/>
      <c r="MJO41" s="502"/>
      <c r="MJP41" s="502"/>
      <c r="MJQ41" s="502"/>
      <c r="MJR41" s="502"/>
      <c r="MJS41" s="502"/>
      <c r="MJT41" s="502"/>
      <c r="MJU41" s="502"/>
      <c r="MJV41" s="502"/>
      <c r="MJW41" s="502"/>
      <c r="MJX41" s="502"/>
      <c r="MJY41" s="502"/>
      <c r="MJZ41" s="502"/>
      <c r="MKA41" s="502"/>
      <c r="MKB41" s="502"/>
      <c r="MKC41" s="502"/>
      <c r="MKD41" s="502"/>
      <c r="MKE41" s="502"/>
      <c r="MKF41" s="502"/>
      <c r="MKG41" s="502"/>
      <c r="MKH41" s="502"/>
      <c r="MKI41" s="502"/>
      <c r="MKJ41" s="502"/>
      <c r="MKK41" s="502"/>
      <c r="MKL41" s="502"/>
      <c r="MKM41" s="502"/>
      <c r="MKN41" s="502"/>
      <c r="MKO41" s="502"/>
      <c r="MKP41" s="502"/>
      <c r="MKQ41" s="502"/>
      <c r="MKR41" s="502"/>
      <c r="MKS41" s="502"/>
      <c r="MKT41" s="502"/>
      <c r="MKU41" s="502"/>
      <c r="MKV41" s="502"/>
      <c r="MKW41" s="502"/>
      <c r="MKX41" s="502"/>
      <c r="MKY41" s="502"/>
      <c r="MKZ41" s="502"/>
      <c r="MLA41" s="502"/>
      <c r="MLB41" s="502"/>
      <c r="MLC41" s="502"/>
      <c r="MLD41" s="502"/>
      <c r="MLE41" s="502"/>
      <c r="MLF41" s="502"/>
      <c r="MLG41" s="502"/>
      <c r="MLH41" s="502"/>
      <c r="MLI41" s="502"/>
      <c r="MLJ41" s="502"/>
      <c r="MLK41" s="502"/>
      <c r="MLL41" s="502"/>
      <c r="MLM41" s="502"/>
      <c r="MLN41" s="502"/>
      <c r="MLO41" s="502"/>
      <c r="MLP41" s="502"/>
      <c r="MLQ41" s="502"/>
      <c r="MLR41" s="502"/>
      <c r="MLS41" s="502"/>
      <c r="MLT41" s="502"/>
      <c r="MLU41" s="502"/>
      <c r="MLV41" s="502"/>
      <c r="MLW41" s="502"/>
      <c r="MLX41" s="502"/>
      <c r="MLY41" s="502"/>
      <c r="MLZ41" s="502"/>
      <c r="MMA41" s="502"/>
      <c r="MMB41" s="502"/>
      <c r="MMC41" s="502"/>
      <c r="MMD41" s="502"/>
      <c r="MME41" s="502"/>
      <c r="MMF41" s="502"/>
      <c r="MMG41" s="502"/>
      <c r="MMH41" s="502"/>
      <c r="MMI41" s="502"/>
      <c r="MMJ41" s="502"/>
      <c r="MMK41" s="502"/>
      <c r="MML41" s="502"/>
      <c r="MMM41" s="502"/>
      <c r="MMN41" s="502"/>
      <c r="MMO41" s="502"/>
      <c r="MMP41" s="502"/>
      <c r="MMQ41" s="502"/>
      <c r="MMR41" s="502"/>
      <c r="MMS41" s="502"/>
      <c r="MMT41" s="502"/>
      <c r="MMU41" s="502"/>
      <c r="MMV41" s="502"/>
      <c r="MMW41" s="502"/>
      <c r="MMX41" s="502"/>
      <c r="MMY41" s="502"/>
      <c r="MMZ41" s="502"/>
      <c r="MNA41" s="502"/>
      <c r="MNB41" s="502"/>
      <c r="MNC41" s="502"/>
      <c r="MND41" s="502"/>
      <c r="MNE41" s="502"/>
      <c r="MNF41" s="502"/>
      <c r="MNG41" s="502"/>
      <c r="MNH41" s="502"/>
      <c r="MNI41" s="502"/>
      <c r="MNJ41" s="502"/>
      <c r="MNK41" s="502"/>
      <c r="MNL41" s="502"/>
      <c r="MNM41" s="502"/>
      <c r="MNN41" s="502"/>
      <c r="MNO41" s="502"/>
      <c r="MNP41" s="502"/>
      <c r="MNQ41" s="502"/>
      <c r="MNR41" s="502"/>
      <c r="MNS41" s="502"/>
      <c r="MNT41" s="502"/>
      <c r="MNU41" s="502"/>
      <c r="MNV41" s="502"/>
      <c r="MNW41" s="502"/>
      <c r="MNX41" s="502"/>
      <c r="MNY41" s="502"/>
      <c r="MNZ41" s="502"/>
      <c r="MOA41" s="502"/>
      <c r="MOB41" s="502"/>
      <c r="MOC41" s="502"/>
      <c r="MOD41" s="502"/>
      <c r="MOE41" s="502"/>
      <c r="MOF41" s="502"/>
      <c r="MOG41" s="502"/>
      <c r="MOH41" s="502"/>
      <c r="MOI41" s="502"/>
      <c r="MOJ41" s="502"/>
      <c r="MOK41" s="502"/>
      <c r="MOL41" s="502"/>
      <c r="MOM41" s="502"/>
      <c r="MON41" s="502"/>
      <c r="MOO41" s="502"/>
      <c r="MOP41" s="502"/>
      <c r="MOQ41" s="502"/>
      <c r="MOR41" s="502"/>
      <c r="MOS41" s="502"/>
      <c r="MOT41" s="502"/>
      <c r="MOU41" s="502"/>
      <c r="MOV41" s="502"/>
      <c r="MOW41" s="502"/>
      <c r="MOX41" s="502"/>
      <c r="MOY41" s="502"/>
      <c r="MOZ41" s="502"/>
      <c r="MPA41" s="502"/>
      <c r="MPB41" s="502"/>
      <c r="MPC41" s="502"/>
      <c r="MPD41" s="502"/>
      <c r="MPE41" s="502"/>
      <c r="MPF41" s="502"/>
      <c r="MPG41" s="502"/>
      <c r="MPH41" s="502"/>
      <c r="MPI41" s="502"/>
      <c r="MPJ41" s="502"/>
      <c r="MPK41" s="502"/>
      <c r="MPL41" s="502"/>
      <c r="MPM41" s="502"/>
      <c r="MPN41" s="502"/>
      <c r="MPO41" s="502"/>
      <c r="MPP41" s="502"/>
      <c r="MPQ41" s="502"/>
      <c r="MPR41" s="502"/>
      <c r="MPS41" s="502"/>
      <c r="MPT41" s="502"/>
      <c r="MPU41" s="502"/>
      <c r="MPV41" s="502"/>
      <c r="MPW41" s="502"/>
      <c r="MPX41" s="502"/>
      <c r="MPY41" s="502"/>
      <c r="MPZ41" s="502"/>
      <c r="MQA41" s="502"/>
      <c r="MQB41" s="502"/>
      <c r="MQC41" s="502"/>
      <c r="MQD41" s="502"/>
      <c r="MQE41" s="502"/>
      <c r="MQF41" s="502"/>
      <c r="MQG41" s="502"/>
      <c r="MQH41" s="502"/>
      <c r="MQI41" s="502"/>
      <c r="MQJ41" s="502"/>
      <c r="MQK41" s="502"/>
      <c r="MQL41" s="502"/>
      <c r="MQM41" s="502"/>
      <c r="MQN41" s="502"/>
      <c r="MQO41" s="502"/>
      <c r="MQP41" s="502"/>
      <c r="MQQ41" s="502"/>
      <c r="MQR41" s="502"/>
      <c r="MQS41" s="502"/>
      <c r="MQT41" s="502"/>
      <c r="MQU41" s="502"/>
      <c r="MQV41" s="502"/>
      <c r="MQW41" s="502"/>
      <c r="MQX41" s="502"/>
      <c r="MQY41" s="502"/>
      <c r="MQZ41" s="502"/>
      <c r="MRA41" s="502"/>
      <c r="MRB41" s="502"/>
      <c r="MRC41" s="502"/>
      <c r="MRD41" s="502"/>
      <c r="MRE41" s="502"/>
      <c r="MRF41" s="502"/>
      <c r="MRG41" s="502"/>
      <c r="MRH41" s="502"/>
      <c r="MRI41" s="502"/>
      <c r="MRJ41" s="502"/>
      <c r="MRK41" s="502"/>
      <c r="MRL41" s="502"/>
      <c r="MRM41" s="502"/>
      <c r="MRN41" s="502"/>
      <c r="MRO41" s="502"/>
      <c r="MRP41" s="502"/>
      <c r="MRQ41" s="502"/>
      <c r="MRR41" s="502"/>
      <c r="MRS41" s="502"/>
      <c r="MRT41" s="502"/>
      <c r="MRU41" s="502"/>
      <c r="MRV41" s="502"/>
      <c r="MRW41" s="502"/>
      <c r="MRX41" s="502"/>
      <c r="MRY41" s="502"/>
      <c r="MRZ41" s="502"/>
      <c r="MSA41" s="502"/>
      <c r="MSB41" s="502"/>
      <c r="MSC41" s="502"/>
      <c r="MSD41" s="502"/>
      <c r="MSE41" s="502"/>
      <c r="MSF41" s="502"/>
      <c r="MSG41" s="502"/>
      <c r="MSH41" s="502"/>
      <c r="MSI41" s="502"/>
      <c r="MSJ41" s="502"/>
      <c r="MSK41" s="502"/>
      <c r="MSL41" s="502"/>
      <c r="MSM41" s="502"/>
      <c r="MSN41" s="502"/>
      <c r="MSO41" s="502"/>
      <c r="MSP41" s="502"/>
      <c r="MSQ41" s="502"/>
      <c r="MSR41" s="502"/>
      <c r="MSS41" s="502"/>
      <c r="MST41" s="502"/>
      <c r="MSU41" s="502"/>
      <c r="MSV41" s="502"/>
      <c r="MSW41" s="502"/>
      <c r="MSX41" s="502"/>
      <c r="MSY41" s="502"/>
      <c r="MSZ41" s="502"/>
      <c r="MTA41" s="502"/>
      <c r="MTB41" s="502"/>
      <c r="MTC41" s="502"/>
      <c r="MTD41" s="502"/>
      <c r="MTE41" s="502"/>
      <c r="MTF41" s="502"/>
      <c r="MTG41" s="502"/>
      <c r="MTH41" s="502"/>
      <c r="MTI41" s="502"/>
      <c r="MTJ41" s="502"/>
      <c r="MTK41" s="502"/>
      <c r="MTL41" s="502"/>
      <c r="MTM41" s="502"/>
      <c r="MTN41" s="502"/>
      <c r="MTO41" s="502"/>
      <c r="MTP41" s="502"/>
      <c r="MTQ41" s="502"/>
      <c r="MTR41" s="502"/>
      <c r="MTS41" s="502"/>
      <c r="MTT41" s="502"/>
      <c r="MTU41" s="502"/>
      <c r="MTV41" s="502"/>
      <c r="MTW41" s="502"/>
      <c r="MTX41" s="502"/>
      <c r="MTY41" s="502"/>
      <c r="MTZ41" s="502"/>
      <c r="MUA41" s="502"/>
      <c r="MUB41" s="502"/>
      <c r="MUC41" s="502"/>
      <c r="MUD41" s="502"/>
      <c r="MUE41" s="502"/>
      <c r="MUF41" s="502"/>
      <c r="MUG41" s="502"/>
      <c r="MUH41" s="502"/>
      <c r="MUI41" s="502"/>
      <c r="MUJ41" s="502"/>
      <c r="MUK41" s="502"/>
      <c r="MUL41" s="502"/>
      <c r="MUM41" s="502"/>
      <c r="MUN41" s="502"/>
      <c r="MUO41" s="502"/>
      <c r="MUP41" s="502"/>
      <c r="MUQ41" s="502"/>
      <c r="MUR41" s="502"/>
      <c r="MUS41" s="502"/>
      <c r="MUT41" s="502"/>
      <c r="MUU41" s="502"/>
      <c r="MUV41" s="502"/>
      <c r="MUW41" s="502"/>
      <c r="MUX41" s="502"/>
      <c r="MUY41" s="502"/>
      <c r="MUZ41" s="502"/>
      <c r="MVA41" s="502"/>
      <c r="MVB41" s="502"/>
      <c r="MVC41" s="502"/>
      <c r="MVD41" s="502"/>
      <c r="MVE41" s="502"/>
      <c r="MVF41" s="502"/>
      <c r="MVG41" s="502"/>
      <c r="MVH41" s="502"/>
      <c r="MVI41" s="502"/>
      <c r="MVJ41" s="502"/>
      <c r="MVK41" s="502"/>
      <c r="MVL41" s="502"/>
      <c r="MVM41" s="502"/>
      <c r="MVN41" s="502"/>
      <c r="MVO41" s="502"/>
      <c r="MVP41" s="502"/>
      <c r="MVQ41" s="502"/>
      <c r="MVR41" s="502"/>
      <c r="MVS41" s="502"/>
      <c r="MVT41" s="502"/>
      <c r="MVU41" s="502"/>
      <c r="MVV41" s="502"/>
      <c r="MVW41" s="502"/>
      <c r="MVX41" s="502"/>
      <c r="MVY41" s="502"/>
      <c r="MVZ41" s="502"/>
      <c r="MWA41" s="502"/>
      <c r="MWB41" s="502"/>
      <c r="MWC41" s="502"/>
      <c r="MWD41" s="502"/>
      <c r="MWE41" s="502"/>
      <c r="MWF41" s="502"/>
      <c r="MWG41" s="502"/>
      <c r="MWH41" s="502"/>
      <c r="MWI41" s="502"/>
      <c r="MWJ41" s="502"/>
      <c r="MWK41" s="502"/>
      <c r="MWL41" s="502"/>
      <c r="MWM41" s="502"/>
      <c r="MWN41" s="502"/>
      <c r="MWO41" s="502"/>
      <c r="MWP41" s="502"/>
      <c r="MWQ41" s="502"/>
      <c r="MWR41" s="502"/>
      <c r="MWS41" s="502"/>
      <c r="MWT41" s="502"/>
      <c r="MWU41" s="502"/>
      <c r="MWV41" s="502"/>
      <c r="MWW41" s="502"/>
      <c r="MWX41" s="502"/>
      <c r="MWY41" s="502"/>
      <c r="MWZ41" s="502"/>
      <c r="MXA41" s="502"/>
      <c r="MXB41" s="502"/>
      <c r="MXC41" s="502"/>
      <c r="MXD41" s="502"/>
      <c r="MXE41" s="502"/>
      <c r="MXF41" s="502"/>
      <c r="MXG41" s="502"/>
      <c r="MXH41" s="502"/>
      <c r="MXI41" s="502"/>
      <c r="MXJ41" s="502"/>
      <c r="MXK41" s="502"/>
      <c r="MXL41" s="502"/>
      <c r="MXM41" s="502"/>
      <c r="MXN41" s="502"/>
      <c r="MXO41" s="502"/>
      <c r="MXP41" s="502"/>
      <c r="MXQ41" s="502"/>
      <c r="MXR41" s="502"/>
      <c r="MXS41" s="502"/>
      <c r="MXT41" s="502"/>
      <c r="MXU41" s="502"/>
      <c r="MXV41" s="502"/>
      <c r="MXW41" s="502"/>
      <c r="MXX41" s="502"/>
      <c r="MXY41" s="502"/>
      <c r="MXZ41" s="502"/>
      <c r="MYA41" s="502"/>
      <c r="MYB41" s="502"/>
      <c r="MYC41" s="502"/>
      <c r="MYD41" s="502"/>
      <c r="MYE41" s="502"/>
      <c r="MYF41" s="502"/>
      <c r="MYG41" s="502"/>
      <c r="MYH41" s="502"/>
      <c r="MYI41" s="502"/>
      <c r="MYJ41" s="502"/>
      <c r="MYK41" s="502"/>
      <c r="MYL41" s="502"/>
      <c r="MYM41" s="502"/>
      <c r="MYN41" s="502"/>
      <c r="MYO41" s="502"/>
      <c r="MYP41" s="502"/>
      <c r="MYQ41" s="502"/>
      <c r="MYR41" s="502"/>
      <c r="MYS41" s="502"/>
      <c r="MYT41" s="502"/>
      <c r="MYU41" s="502"/>
      <c r="MYV41" s="502"/>
      <c r="MYW41" s="502"/>
      <c r="MYX41" s="502"/>
      <c r="MYY41" s="502"/>
      <c r="MYZ41" s="502"/>
      <c r="MZA41" s="502"/>
      <c r="MZB41" s="502"/>
      <c r="MZC41" s="502"/>
      <c r="MZD41" s="502"/>
      <c r="MZE41" s="502"/>
      <c r="MZF41" s="502"/>
      <c r="MZG41" s="502"/>
      <c r="MZH41" s="502"/>
      <c r="MZI41" s="502"/>
      <c r="MZJ41" s="502"/>
      <c r="MZK41" s="502"/>
      <c r="MZL41" s="502"/>
      <c r="MZM41" s="502"/>
      <c r="MZN41" s="502"/>
      <c r="MZO41" s="502"/>
      <c r="MZP41" s="502"/>
      <c r="MZQ41" s="502"/>
      <c r="MZR41" s="502"/>
      <c r="MZS41" s="502"/>
      <c r="MZT41" s="502"/>
      <c r="MZU41" s="502"/>
      <c r="MZV41" s="502"/>
      <c r="MZW41" s="502"/>
      <c r="MZX41" s="502"/>
      <c r="MZY41" s="502"/>
      <c r="MZZ41" s="502"/>
      <c r="NAA41" s="502"/>
      <c r="NAB41" s="502"/>
      <c r="NAC41" s="502"/>
      <c r="NAD41" s="502"/>
      <c r="NAE41" s="502"/>
      <c r="NAF41" s="502"/>
      <c r="NAG41" s="502"/>
      <c r="NAH41" s="502"/>
      <c r="NAI41" s="502"/>
      <c r="NAJ41" s="502"/>
      <c r="NAK41" s="502"/>
      <c r="NAL41" s="502"/>
      <c r="NAM41" s="502"/>
      <c r="NAN41" s="502"/>
      <c r="NAO41" s="502"/>
      <c r="NAP41" s="502"/>
      <c r="NAQ41" s="502"/>
      <c r="NAR41" s="502"/>
      <c r="NAS41" s="502"/>
      <c r="NAT41" s="502"/>
      <c r="NAU41" s="502"/>
      <c r="NAV41" s="502"/>
      <c r="NAW41" s="502"/>
      <c r="NAX41" s="502"/>
      <c r="NAY41" s="502"/>
      <c r="NAZ41" s="502"/>
      <c r="NBA41" s="502"/>
      <c r="NBB41" s="502"/>
      <c r="NBC41" s="502"/>
      <c r="NBD41" s="502"/>
      <c r="NBE41" s="502"/>
      <c r="NBF41" s="502"/>
      <c r="NBG41" s="502"/>
      <c r="NBH41" s="502"/>
      <c r="NBI41" s="502"/>
      <c r="NBJ41" s="502"/>
      <c r="NBK41" s="502"/>
      <c r="NBL41" s="502"/>
      <c r="NBM41" s="502"/>
      <c r="NBN41" s="502"/>
      <c r="NBO41" s="502"/>
      <c r="NBP41" s="502"/>
      <c r="NBQ41" s="502"/>
      <c r="NBR41" s="502"/>
      <c r="NBS41" s="502"/>
      <c r="NBT41" s="502"/>
      <c r="NBU41" s="502"/>
      <c r="NBV41" s="502"/>
      <c r="NBW41" s="502"/>
      <c r="NBX41" s="502"/>
      <c r="NBY41" s="502"/>
      <c r="NBZ41" s="502"/>
      <c r="NCA41" s="502"/>
      <c r="NCB41" s="502"/>
      <c r="NCC41" s="502"/>
      <c r="NCD41" s="502"/>
      <c r="NCE41" s="502"/>
      <c r="NCF41" s="502"/>
      <c r="NCG41" s="502"/>
      <c r="NCH41" s="502"/>
      <c r="NCI41" s="502"/>
      <c r="NCJ41" s="502"/>
      <c r="NCK41" s="502"/>
      <c r="NCL41" s="502"/>
      <c r="NCM41" s="502"/>
      <c r="NCN41" s="502"/>
      <c r="NCO41" s="502"/>
      <c r="NCP41" s="502"/>
      <c r="NCQ41" s="502"/>
      <c r="NCR41" s="502"/>
      <c r="NCS41" s="502"/>
      <c r="NCT41" s="502"/>
      <c r="NCU41" s="502"/>
      <c r="NCV41" s="502"/>
      <c r="NCW41" s="502"/>
      <c r="NCX41" s="502"/>
      <c r="NCY41" s="502"/>
      <c r="NCZ41" s="502"/>
      <c r="NDA41" s="502"/>
      <c r="NDB41" s="502"/>
      <c r="NDC41" s="502"/>
      <c r="NDD41" s="502"/>
      <c r="NDE41" s="502"/>
      <c r="NDF41" s="502"/>
      <c r="NDG41" s="502"/>
      <c r="NDH41" s="502"/>
      <c r="NDI41" s="502"/>
      <c r="NDJ41" s="502"/>
      <c r="NDK41" s="502"/>
      <c r="NDL41" s="502"/>
      <c r="NDM41" s="502"/>
      <c r="NDN41" s="502"/>
      <c r="NDO41" s="502"/>
      <c r="NDP41" s="502"/>
      <c r="NDQ41" s="502"/>
      <c r="NDR41" s="502"/>
      <c r="NDS41" s="502"/>
      <c r="NDT41" s="502"/>
      <c r="NDU41" s="502"/>
      <c r="NDV41" s="502"/>
      <c r="NDW41" s="502"/>
      <c r="NDX41" s="502"/>
      <c r="NDY41" s="502"/>
      <c r="NDZ41" s="502"/>
      <c r="NEA41" s="502"/>
      <c r="NEB41" s="502"/>
      <c r="NEC41" s="502"/>
      <c r="NED41" s="502"/>
      <c r="NEE41" s="502"/>
      <c r="NEF41" s="502"/>
      <c r="NEG41" s="502"/>
      <c r="NEH41" s="502"/>
      <c r="NEI41" s="502"/>
      <c r="NEJ41" s="502"/>
      <c r="NEK41" s="502"/>
      <c r="NEL41" s="502"/>
      <c r="NEM41" s="502"/>
      <c r="NEN41" s="502"/>
      <c r="NEO41" s="502"/>
      <c r="NEP41" s="502"/>
      <c r="NEQ41" s="502"/>
      <c r="NER41" s="502"/>
      <c r="NES41" s="502"/>
      <c r="NET41" s="502"/>
      <c r="NEU41" s="502"/>
      <c r="NEV41" s="502"/>
      <c r="NEW41" s="502"/>
      <c r="NEX41" s="502"/>
      <c r="NEY41" s="502"/>
      <c r="NEZ41" s="502"/>
      <c r="NFA41" s="502"/>
      <c r="NFB41" s="502"/>
      <c r="NFC41" s="502"/>
      <c r="NFD41" s="502"/>
      <c r="NFE41" s="502"/>
      <c r="NFF41" s="502"/>
      <c r="NFG41" s="502"/>
      <c r="NFH41" s="502"/>
      <c r="NFI41" s="502"/>
      <c r="NFJ41" s="502"/>
      <c r="NFK41" s="502"/>
      <c r="NFL41" s="502"/>
      <c r="NFM41" s="502"/>
      <c r="NFN41" s="502"/>
      <c r="NFO41" s="502"/>
      <c r="NFP41" s="502"/>
      <c r="NFQ41" s="502"/>
      <c r="NFR41" s="502"/>
      <c r="NFS41" s="502"/>
      <c r="NFT41" s="502"/>
      <c r="NFU41" s="502"/>
      <c r="NFV41" s="502"/>
      <c r="NFW41" s="502"/>
      <c r="NFX41" s="502"/>
      <c r="NFY41" s="502"/>
      <c r="NFZ41" s="502"/>
      <c r="NGA41" s="502"/>
      <c r="NGB41" s="502"/>
      <c r="NGC41" s="502"/>
      <c r="NGD41" s="502"/>
      <c r="NGE41" s="502"/>
      <c r="NGF41" s="502"/>
      <c r="NGG41" s="502"/>
      <c r="NGH41" s="502"/>
      <c r="NGI41" s="502"/>
      <c r="NGJ41" s="502"/>
      <c r="NGK41" s="502"/>
      <c r="NGL41" s="502"/>
      <c r="NGM41" s="502"/>
      <c r="NGN41" s="502"/>
      <c r="NGO41" s="502"/>
      <c r="NGP41" s="502"/>
      <c r="NGQ41" s="502"/>
      <c r="NGR41" s="502"/>
      <c r="NGS41" s="502"/>
      <c r="NGT41" s="502"/>
      <c r="NGU41" s="502"/>
      <c r="NGV41" s="502"/>
      <c r="NGW41" s="502"/>
      <c r="NGX41" s="502"/>
      <c r="NGY41" s="502"/>
      <c r="NGZ41" s="502"/>
      <c r="NHA41" s="502"/>
      <c r="NHB41" s="502"/>
      <c r="NHC41" s="502"/>
      <c r="NHD41" s="502"/>
      <c r="NHE41" s="502"/>
      <c r="NHF41" s="502"/>
      <c r="NHG41" s="502"/>
      <c r="NHH41" s="502"/>
      <c r="NHI41" s="502"/>
      <c r="NHJ41" s="502"/>
      <c r="NHK41" s="502"/>
      <c r="NHL41" s="502"/>
      <c r="NHM41" s="502"/>
      <c r="NHN41" s="502"/>
      <c r="NHO41" s="502"/>
      <c r="NHP41" s="502"/>
      <c r="NHQ41" s="502"/>
      <c r="NHR41" s="502"/>
      <c r="NHS41" s="502"/>
      <c r="NHT41" s="502"/>
      <c r="NHU41" s="502"/>
      <c r="NHV41" s="502"/>
      <c r="NHW41" s="502"/>
      <c r="NHX41" s="502"/>
      <c r="NHY41" s="502"/>
      <c r="NHZ41" s="502"/>
      <c r="NIA41" s="502"/>
      <c r="NIB41" s="502"/>
      <c r="NIC41" s="502"/>
      <c r="NID41" s="502"/>
      <c r="NIE41" s="502"/>
      <c r="NIF41" s="502"/>
      <c r="NIG41" s="502"/>
      <c r="NIH41" s="502"/>
      <c r="NII41" s="502"/>
      <c r="NIJ41" s="502"/>
      <c r="NIK41" s="502"/>
      <c r="NIL41" s="502"/>
      <c r="NIM41" s="502"/>
      <c r="NIN41" s="502"/>
      <c r="NIO41" s="502"/>
      <c r="NIP41" s="502"/>
      <c r="NIQ41" s="502"/>
      <c r="NIR41" s="502"/>
      <c r="NIS41" s="502"/>
      <c r="NIT41" s="502"/>
      <c r="NIU41" s="502"/>
      <c r="NIV41" s="502"/>
      <c r="NIW41" s="502"/>
      <c r="NIX41" s="502"/>
      <c r="NIY41" s="502"/>
      <c r="NIZ41" s="502"/>
      <c r="NJA41" s="502"/>
      <c r="NJB41" s="502"/>
      <c r="NJC41" s="502"/>
      <c r="NJD41" s="502"/>
      <c r="NJE41" s="502"/>
      <c r="NJF41" s="502"/>
      <c r="NJG41" s="502"/>
      <c r="NJH41" s="502"/>
      <c r="NJI41" s="502"/>
      <c r="NJJ41" s="502"/>
      <c r="NJK41" s="502"/>
      <c r="NJL41" s="502"/>
      <c r="NJM41" s="502"/>
      <c r="NJN41" s="502"/>
      <c r="NJO41" s="502"/>
      <c r="NJP41" s="502"/>
      <c r="NJQ41" s="502"/>
      <c r="NJR41" s="502"/>
      <c r="NJS41" s="502"/>
      <c r="NJT41" s="502"/>
      <c r="NJU41" s="502"/>
      <c r="NJV41" s="502"/>
      <c r="NJW41" s="502"/>
      <c r="NJX41" s="502"/>
      <c r="NJY41" s="502"/>
      <c r="NJZ41" s="502"/>
      <c r="NKA41" s="502"/>
      <c r="NKB41" s="502"/>
      <c r="NKC41" s="502"/>
      <c r="NKD41" s="502"/>
      <c r="NKE41" s="502"/>
      <c r="NKF41" s="502"/>
      <c r="NKG41" s="502"/>
      <c r="NKH41" s="502"/>
      <c r="NKI41" s="502"/>
      <c r="NKJ41" s="502"/>
      <c r="NKK41" s="502"/>
      <c r="NKL41" s="502"/>
      <c r="NKM41" s="502"/>
      <c r="NKN41" s="502"/>
      <c r="NKO41" s="502"/>
      <c r="NKP41" s="502"/>
      <c r="NKQ41" s="502"/>
      <c r="NKR41" s="502"/>
      <c r="NKS41" s="502"/>
      <c r="NKT41" s="502"/>
      <c r="NKU41" s="502"/>
      <c r="NKV41" s="502"/>
      <c r="NKW41" s="502"/>
      <c r="NKX41" s="502"/>
      <c r="NKY41" s="502"/>
      <c r="NKZ41" s="502"/>
      <c r="NLA41" s="502"/>
      <c r="NLB41" s="502"/>
      <c r="NLC41" s="502"/>
      <c r="NLD41" s="502"/>
      <c r="NLE41" s="502"/>
      <c r="NLF41" s="502"/>
      <c r="NLG41" s="502"/>
      <c r="NLH41" s="502"/>
      <c r="NLI41" s="502"/>
      <c r="NLJ41" s="502"/>
      <c r="NLK41" s="502"/>
      <c r="NLL41" s="502"/>
      <c r="NLM41" s="502"/>
      <c r="NLN41" s="502"/>
      <c r="NLO41" s="502"/>
      <c r="NLP41" s="502"/>
      <c r="NLQ41" s="502"/>
      <c r="NLR41" s="502"/>
      <c r="NLS41" s="502"/>
      <c r="NLT41" s="502"/>
      <c r="NLU41" s="502"/>
      <c r="NLV41" s="502"/>
      <c r="NLW41" s="502"/>
      <c r="NLX41" s="502"/>
      <c r="NLY41" s="502"/>
      <c r="NLZ41" s="502"/>
      <c r="NMA41" s="502"/>
      <c r="NMB41" s="502"/>
      <c r="NMC41" s="502"/>
      <c r="NMD41" s="502"/>
      <c r="NME41" s="502"/>
      <c r="NMF41" s="502"/>
      <c r="NMG41" s="502"/>
      <c r="NMH41" s="502"/>
      <c r="NMI41" s="502"/>
      <c r="NMJ41" s="502"/>
      <c r="NMK41" s="502"/>
      <c r="NML41" s="502"/>
      <c r="NMM41" s="502"/>
      <c r="NMN41" s="502"/>
      <c r="NMO41" s="502"/>
      <c r="NMP41" s="502"/>
      <c r="NMQ41" s="502"/>
      <c r="NMR41" s="502"/>
      <c r="NMS41" s="502"/>
      <c r="NMT41" s="502"/>
      <c r="NMU41" s="502"/>
      <c r="NMV41" s="502"/>
      <c r="NMW41" s="502"/>
      <c r="NMX41" s="502"/>
      <c r="NMY41" s="502"/>
      <c r="NMZ41" s="502"/>
      <c r="NNA41" s="502"/>
      <c r="NNB41" s="502"/>
      <c r="NNC41" s="502"/>
      <c r="NND41" s="502"/>
      <c r="NNE41" s="502"/>
      <c r="NNF41" s="502"/>
      <c r="NNG41" s="502"/>
      <c r="NNH41" s="502"/>
      <c r="NNI41" s="502"/>
      <c r="NNJ41" s="502"/>
      <c r="NNK41" s="502"/>
      <c r="NNL41" s="502"/>
      <c r="NNM41" s="502"/>
      <c r="NNN41" s="502"/>
      <c r="NNO41" s="502"/>
      <c r="NNP41" s="502"/>
      <c r="NNQ41" s="502"/>
      <c r="NNR41" s="502"/>
      <c r="NNS41" s="502"/>
      <c r="NNT41" s="502"/>
      <c r="NNU41" s="502"/>
      <c r="NNV41" s="502"/>
      <c r="NNW41" s="502"/>
      <c r="NNX41" s="502"/>
      <c r="NNY41" s="502"/>
      <c r="NNZ41" s="502"/>
      <c r="NOA41" s="502"/>
      <c r="NOB41" s="502"/>
      <c r="NOC41" s="502"/>
      <c r="NOD41" s="502"/>
      <c r="NOE41" s="502"/>
      <c r="NOF41" s="502"/>
      <c r="NOG41" s="502"/>
      <c r="NOH41" s="502"/>
      <c r="NOI41" s="502"/>
      <c r="NOJ41" s="502"/>
      <c r="NOK41" s="502"/>
      <c r="NOL41" s="502"/>
      <c r="NOM41" s="502"/>
      <c r="NON41" s="502"/>
      <c r="NOO41" s="502"/>
      <c r="NOP41" s="502"/>
      <c r="NOQ41" s="502"/>
      <c r="NOR41" s="502"/>
      <c r="NOS41" s="502"/>
      <c r="NOT41" s="502"/>
      <c r="NOU41" s="502"/>
      <c r="NOV41" s="502"/>
      <c r="NOW41" s="502"/>
      <c r="NOX41" s="502"/>
      <c r="NOY41" s="502"/>
      <c r="NOZ41" s="502"/>
      <c r="NPA41" s="502"/>
      <c r="NPB41" s="502"/>
      <c r="NPC41" s="502"/>
      <c r="NPD41" s="502"/>
      <c r="NPE41" s="502"/>
      <c r="NPF41" s="502"/>
      <c r="NPG41" s="502"/>
      <c r="NPH41" s="502"/>
      <c r="NPI41" s="502"/>
      <c r="NPJ41" s="502"/>
      <c r="NPK41" s="502"/>
      <c r="NPL41" s="502"/>
      <c r="NPM41" s="502"/>
      <c r="NPN41" s="502"/>
      <c r="NPO41" s="502"/>
      <c r="NPP41" s="502"/>
      <c r="NPQ41" s="502"/>
      <c r="NPR41" s="502"/>
      <c r="NPS41" s="502"/>
      <c r="NPT41" s="502"/>
      <c r="NPU41" s="502"/>
      <c r="NPV41" s="502"/>
      <c r="NPW41" s="502"/>
      <c r="NPX41" s="502"/>
      <c r="NPY41" s="502"/>
      <c r="NPZ41" s="502"/>
      <c r="NQA41" s="502"/>
      <c r="NQB41" s="502"/>
      <c r="NQC41" s="502"/>
      <c r="NQD41" s="502"/>
      <c r="NQE41" s="502"/>
      <c r="NQF41" s="502"/>
      <c r="NQG41" s="502"/>
      <c r="NQH41" s="502"/>
      <c r="NQI41" s="502"/>
      <c r="NQJ41" s="502"/>
      <c r="NQK41" s="502"/>
      <c r="NQL41" s="502"/>
      <c r="NQM41" s="502"/>
      <c r="NQN41" s="502"/>
      <c r="NQO41" s="502"/>
      <c r="NQP41" s="502"/>
      <c r="NQQ41" s="502"/>
      <c r="NQR41" s="502"/>
      <c r="NQS41" s="502"/>
      <c r="NQT41" s="502"/>
      <c r="NQU41" s="502"/>
      <c r="NQV41" s="502"/>
      <c r="NQW41" s="502"/>
      <c r="NQX41" s="502"/>
      <c r="NQY41" s="502"/>
      <c r="NQZ41" s="502"/>
      <c r="NRA41" s="502"/>
      <c r="NRB41" s="502"/>
      <c r="NRC41" s="502"/>
      <c r="NRD41" s="502"/>
      <c r="NRE41" s="502"/>
      <c r="NRF41" s="502"/>
      <c r="NRG41" s="502"/>
      <c r="NRH41" s="502"/>
      <c r="NRI41" s="502"/>
      <c r="NRJ41" s="502"/>
      <c r="NRK41" s="502"/>
      <c r="NRL41" s="502"/>
      <c r="NRM41" s="502"/>
      <c r="NRN41" s="502"/>
      <c r="NRO41" s="502"/>
      <c r="NRP41" s="502"/>
      <c r="NRQ41" s="502"/>
      <c r="NRR41" s="502"/>
      <c r="NRS41" s="502"/>
      <c r="NRT41" s="502"/>
      <c r="NRU41" s="502"/>
      <c r="NRV41" s="502"/>
      <c r="NRW41" s="502"/>
      <c r="NRX41" s="502"/>
      <c r="NRY41" s="502"/>
      <c r="NRZ41" s="502"/>
      <c r="NSA41" s="502"/>
      <c r="NSB41" s="502"/>
      <c r="NSC41" s="502"/>
      <c r="NSD41" s="502"/>
      <c r="NSE41" s="502"/>
      <c r="NSF41" s="502"/>
      <c r="NSG41" s="502"/>
      <c r="NSH41" s="502"/>
      <c r="NSI41" s="502"/>
      <c r="NSJ41" s="502"/>
      <c r="NSK41" s="502"/>
      <c r="NSL41" s="502"/>
      <c r="NSM41" s="502"/>
      <c r="NSN41" s="502"/>
      <c r="NSO41" s="502"/>
      <c r="NSP41" s="502"/>
      <c r="NSQ41" s="502"/>
      <c r="NSR41" s="502"/>
      <c r="NSS41" s="502"/>
      <c r="NST41" s="502"/>
      <c r="NSU41" s="502"/>
      <c r="NSV41" s="502"/>
      <c r="NSW41" s="502"/>
      <c r="NSX41" s="502"/>
      <c r="NSY41" s="502"/>
      <c r="NSZ41" s="502"/>
      <c r="NTA41" s="502"/>
      <c r="NTB41" s="502"/>
      <c r="NTC41" s="502"/>
      <c r="NTD41" s="502"/>
      <c r="NTE41" s="502"/>
      <c r="NTF41" s="502"/>
      <c r="NTG41" s="502"/>
      <c r="NTH41" s="502"/>
      <c r="NTI41" s="502"/>
      <c r="NTJ41" s="502"/>
      <c r="NTK41" s="502"/>
      <c r="NTL41" s="502"/>
      <c r="NTM41" s="502"/>
      <c r="NTN41" s="502"/>
      <c r="NTO41" s="502"/>
      <c r="NTP41" s="502"/>
      <c r="NTQ41" s="502"/>
      <c r="NTR41" s="502"/>
      <c r="NTS41" s="502"/>
      <c r="NTT41" s="502"/>
      <c r="NTU41" s="502"/>
      <c r="NTV41" s="502"/>
      <c r="NTW41" s="502"/>
      <c r="NTX41" s="502"/>
      <c r="NTY41" s="502"/>
      <c r="NTZ41" s="502"/>
      <c r="NUA41" s="502"/>
      <c r="NUB41" s="502"/>
      <c r="NUC41" s="502"/>
      <c r="NUD41" s="502"/>
      <c r="NUE41" s="502"/>
      <c r="NUF41" s="502"/>
      <c r="NUG41" s="502"/>
      <c r="NUH41" s="502"/>
      <c r="NUI41" s="502"/>
      <c r="NUJ41" s="502"/>
      <c r="NUK41" s="502"/>
      <c r="NUL41" s="502"/>
      <c r="NUM41" s="502"/>
      <c r="NUN41" s="502"/>
      <c r="NUO41" s="502"/>
      <c r="NUP41" s="502"/>
      <c r="NUQ41" s="502"/>
      <c r="NUR41" s="502"/>
      <c r="NUS41" s="502"/>
      <c r="NUT41" s="502"/>
      <c r="NUU41" s="502"/>
      <c r="NUV41" s="502"/>
      <c r="NUW41" s="502"/>
      <c r="NUX41" s="502"/>
      <c r="NUY41" s="502"/>
      <c r="NUZ41" s="502"/>
      <c r="NVA41" s="502"/>
      <c r="NVB41" s="502"/>
      <c r="NVC41" s="502"/>
      <c r="NVD41" s="502"/>
      <c r="NVE41" s="502"/>
      <c r="NVF41" s="502"/>
      <c r="NVG41" s="502"/>
      <c r="NVH41" s="502"/>
      <c r="NVI41" s="502"/>
      <c r="NVJ41" s="502"/>
      <c r="NVK41" s="502"/>
      <c r="NVL41" s="502"/>
      <c r="NVM41" s="502"/>
      <c r="NVN41" s="502"/>
      <c r="NVO41" s="502"/>
      <c r="NVP41" s="502"/>
      <c r="NVQ41" s="502"/>
      <c r="NVR41" s="502"/>
      <c r="NVS41" s="502"/>
      <c r="NVT41" s="502"/>
      <c r="NVU41" s="502"/>
      <c r="NVV41" s="502"/>
      <c r="NVW41" s="502"/>
      <c r="NVX41" s="502"/>
      <c r="NVY41" s="502"/>
      <c r="NVZ41" s="502"/>
      <c r="NWA41" s="502"/>
      <c r="NWB41" s="502"/>
      <c r="NWC41" s="502"/>
      <c r="NWD41" s="502"/>
      <c r="NWE41" s="502"/>
      <c r="NWF41" s="502"/>
      <c r="NWG41" s="502"/>
      <c r="NWH41" s="502"/>
      <c r="NWI41" s="502"/>
      <c r="NWJ41" s="502"/>
      <c r="NWK41" s="502"/>
      <c r="NWL41" s="502"/>
      <c r="NWM41" s="502"/>
      <c r="NWN41" s="502"/>
      <c r="NWO41" s="502"/>
      <c r="NWP41" s="502"/>
      <c r="NWQ41" s="502"/>
      <c r="NWR41" s="502"/>
      <c r="NWS41" s="502"/>
      <c r="NWT41" s="502"/>
      <c r="NWU41" s="502"/>
      <c r="NWV41" s="502"/>
      <c r="NWW41" s="502"/>
      <c r="NWX41" s="502"/>
      <c r="NWY41" s="502"/>
      <c r="NWZ41" s="502"/>
      <c r="NXA41" s="502"/>
      <c r="NXB41" s="502"/>
      <c r="NXC41" s="502"/>
      <c r="NXD41" s="502"/>
      <c r="NXE41" s="502"/>
      <c r="NXF41" s="502"/>
      <c r="NXG41" s="502"/>
      <c r="NXH41" s="502"/>
      <c r="NXI41" s="502"/>
      <c r="NXJ41" s="502"/>
      <c r="NXK41" s="502"/>
      <c r="NXL41" s="502"/>
      <c r="NXM41" s="502"/>
      <c r="NXN41" s="502"/>
      <c r="NXO41" s="502"/>
      <c r="NXP41" s="502"/>
      <c r="NXQ41" s="502"/>
      <c r="NXR41" s="502"/>
      <c r="NXS41" s="502"/>
      <c r="NXT41" s="502"/>
      <c r="NXU41" s="502"/>
      <c r="NXV41" s="502"/>
      <c r="NXW41" s="502"/>
      <c r="NXX41" s="502"/>
      <c r="NXY41" s="502"/>
      <c r="NXZ41" s="502"/>
      <c r="NYA41" s="502"/>
      <c r="NYB41" s="502"/>
      <c r="NYC41" s="502"/>
      <c r="NYD41" s="502"/>
      <c r="NYE41" s="502"/>
      <c r="NYF41" s="502"/>
      <c r="NYG41" s="502"/>
      <c r="NYH41" s="502"/>
      <c r="NYI41" s="502"/>
      <c r="NYJ41" s="502"/>
      <c r="NYK41" s="502"/>
      <c r="NYL41" s="502"/>
      <c r="NYM41" s="502"/>
      <c r="NYN41" s="502"/>
      <c r="NYO41" s="502"/>
      <c r="NYP41" s="502"/>
      <c r="NYQ41" s="502"/>
      <c r="NYR41" s="502"/>
      <c r="NYS41" s="502"/>
      <c r="NYT41" s="502"/>
      <c r="NYU41" s="502"/>
      <c r="NYV41" s="502"/>
      <c r="NYW41" s="502"/>
      <c r="NYX41" s="502"/>
      <c r="NYY41" s="502"/>
      <c r="NYZ41" s="502"/>
      <c r="NZA41" s="502"/>
      <c r="NZB41" s="502"/>
      <c r="NZC41" s="502"/>
      <c r="NZD41" s="502"/>
      <c r="NZE41" s="502"/>
      <c r="NZF41" s="502"/>
      <c r="NZG41" s="502"/>
      <c r="NZH41" s="502"/>
      <c r="NZI41" s="502"/>
      <c r="NZJ41" s="502"/>
      <c r="NZK41" s="502"/>
      <c r="NZL41" s="502"/>
      <c r="NZM41" s="502"/>
      <c r="NZN41" s="502"/>
      <c r="NZO41" s="502"/>
      <c r="NZP41" s="502"/>
      <c r="NZQ41" s="502"/>
      <c r="NZR41" s="502"/>
      <c r="NZS41" s="502"/>
      <c r="NZT41" s="502"/>
      <c r="NZU41" s="502"/>
      <c r="NZV41" s="502"/>
      <c r="NZW41" s="502"/>
      <c r="NZX41" s="502"/>
      <c r="NZY41" s="502"/>
      <c r="NZZ41" s="502"/>
      <c r="OAA41" s="502"/>
      <c r="OAB41" s="502"/>
      <c r="OAC41" s="502"/>
      <c r="OAD41" s="502"/>
      <c r="OAE41" s="502"/>
      <c r="OAF41" s="502"/>
      <c r="OAG41" s="502"/>
      <c r="OAH41" s="502"/>
      <c r="OAI41" s="502"/>
      <c r="OAJ41" s="502"/>
      <c r="OAK41" s="502"/>
      <c r="OAL41" s="502"/>
      <c r="OAM41" s="502"/>
      <c r="OAN41" s="502"/>
      <c r="OAO41" s="502"/>
      <c r="OAP41" s="502"/>
      <c r="OAQ41" s="502"/>
      <c r="OAR41" s="502"/>
      <c r="OAS41" s="502"/>
      <c r="OAT41" s="502"/>
      <c r="OAU41" s="502"/>
      <c r="OAV41" s="502"/>
      <c r="OAW41" s="502"/>
      <c r="OAX41" s="502"/>
      <c r="OAY41" s="502"/>
      <c r="OAZ41" s="502"/>
      <c r="OBA41" s="502"/>
      <c r="OBB41" s="502"/>
      <c r="OBC41" s="502"/>
      <c r="OBD41" s="502"/>
      <c r="OBE41" s="502"/>
      <c r="OBF41" s="502"/>
      <c r="OBG41" s="502"/>
      <c r="OBH41" s="502"/>
      <c r="OBI41" s="502"/>
      <c r="OBJ41" s="502"/>
      <c r="OBK41" s="502"/>
      <c r="OBL41" s="502"/>
      <c r="OBM41" s="502"/>
      <c r="OBN41" s="502"/>
      <c r="OBO41" s="502"/>
      <c r="OBP41" s="502"/>
      <c r="OBQ41" s="502"/>
      <c r="OBR41" s="502"/>
      <c r="OBS41" s="502"/>
      <c r="OBT41" s="502"/>
      <c r="OBU41" s="502"/>
      <c r="OBV41" s="502"/>
      <c r="OBW41" s="502"/>
      <c r="OBX41" s="502"/>
      <c r="OBY41" s="502"/>
      <c r="OBZ41" s="502"/>
      <c r="OCA41" s="502"/>
      <c r="OCB41" s="502"/>
      <c r="OCC41" s="502"/>
      <c r="OCD41" s="502"/>
      <c r="OCE41" s="502"/>
      <c r="OCF41" s="502"/>
      <c r="OCG41" s="502"/>
      <c r="OCH41" s="502"/>
      <c r="OCI41" s="502"/>
      <c r="OCJ41" s="502"/>
      <c r="OCK41" s="502"/>
      <c r="OCL41" s="502"/>
      <c r="OCM41" s="502"/>
      <c r="OCN41" s="502"/>
      <c r="OCO41" s="502"/>
      <c r="OCP41" s="502"/>
      <c r="OCQ41" s="502"/>
      <c r="OCR41" s="502"/>
      <c r="OCS41" s="502"/>
      <c r="OCT41" s="502"/>
      <c r="OCU41" s="502"/>
      <c r="OCV41" s="502"/>
      <c r="OCW41" s="502"/>
      <c r="OCX41" s="502"/>
      <c r="OCY41" s="502"/>
      <c r="OCZ41" s="502"/>
      <c r="ODA41" s="502"/>
      <c r="ODB41" s="502"/>
      <c r="ODC41" s="502"/>
      <c r="ODD41" s="502"/>
      <c r="ODE41" s="502"/>
      <c r="ODF41" s="502"/>
      <c r="ODG41" s="502"/>
      <c r="ODH41" s="502"/>
      <c r="ODI41" s="502"/>
      <c r="ODJ41" s="502"/>
      <c r="ODK41" s="502"/>
      <c r="ODL41" s="502"/>
      <c r="ODM41" s="502"/>
      <c r="ODN41" s="502"/>
      <c r="ODO41" s="502"/>
      <c r="ODP41" s="502"/>
      <c r="ODQ41" s="502"/>
      <c r="ODR41" s="502"/>
      <c r="ODS41" s="502"/>
      <c r="ODT41" s="502"/>
      <c r="ODU41" s="502"/>
      <c r="ODV41" s="502"/>
      <c r="ODW41" s="502"/>
      <c r="ODX41" s="502"/>
      <c r="ODY41" s="502"/>
      <c r="ODZ41" s="502"/>
      <c r="OEA41" s="502"/>
      <c r="OEB41" s="502"/>
      <c r="OEC41" s="502"/>
      <c r="OED41" s="502"/>
      <c r="OEE41" s="502"/>
      <c r="OEF41" s="502"/>
      <c r="OEG41" s="502"/>
      <c r="OEH41" s="502"/>
      <c r="OEI41" s="502"/>
      <c r="OEJ41" s="502"/>
      <c r="OEK41" s="502"/>
      <c r="OEL41" s="502"/>
      <c r="OEM41" s="502"/>
      <c r="OEN41" s="502"/>
      <c r="OEO41" s="502"/>
      <c r="OEP41" s="502"/>
      <c r="OEQ41" s="502"/>
      <c r="OER41" s="502"/>
      <c r="OES41" s="502"/>
      <c r="OET41" s="502"/>
      <c r="OEU41" s="502"/>
      <c r="OEV41" s="502"/>
      <c r="OEW41" s="502"/>
      <c r="OEX41" s="502"/>
      <c r="OEY41" s="502"/>
      <c r="OEZ41" s="502"/>
      <c r="OFA41" s="502"/>
      <c r="OFB41" s="502"/>
      <c r="OFC41" s="502"/>
      <c r="OFD41" s="502"/>
      <c r="OFE41" s="502"/>
      <c r="OFF41" s="502"/>
      <c r="OFG41" s="502"/>
      <c r="OFH41" s="502"/>
      <c r="OFI41" s="502"/>
      <c r="OFJ41" s="502"/>
      <c r="OFK41" s="502"/>
      <c r="OFL41" s="502"/>
      <c r="OFM41" s="502"/>
      <c r="OFN41" s="502"/>
      <c r="OFO41" s="502"/>
      <c r="OFP41" s="502"/>
      <c r="OFQ41" s="502"/>
      <c r="OFR41" s="502"/>
      <c r="OFS41" s="502"/>
      <c r="OFT41" s="502"/>
      <c r="OFU41" s="502"/>
      <c r="OFV41" s="502"/>
      <c r="OFW41" s="502"/>
      <c r="OFX41" s="502"/>
      <c r="OFY41" s="502"/>
      <c r="OFZ41" s="502"/>
      <c r="OGA41" s="502"/>
      <c r="OGB41" s="502"/>
      <c r="OGC41" s="502"/>
      <c r="OGD41" s="502"/>
      <c r="OGE41" s="502"/>
      <c r="OGF41" s="502"/>
      <c r="OGG41" s="502"/>
      <c r="OGH41" s="502"/>
      <c r="OGI41" s="502"/>
      <c r="OGJ41" s="502"/>
      <c r="OGK41" s="502"/>
      <c r="OGL41" s="502"/>
      <c r="OGM41" s="502"/>
      <c r="OGN41" s="502"/>
      <c r="OGO41" s="502"/>
      <c r="OGP41" s="502"/>
      <c r="OGQ41" s="502"/>
      <c r="OGR41" s="502"/>
      <c r="OGS41" s="502"/>
      <c r="OGT41" s="502"/>
      <c r="OGU41" s="502"/>
      <c r="OGV41" s="502"/>
      <c r="OGW41" s="502"/>
      <c r="OGX41" s="502"/>
      <c r="OGY41" s="502"/>
      <c r="OGZ41" s="502"/>
      <c r="OHA41" s="502"/>
      <c r="OHB41" s="502"/>
      <c r="OHC41" s="502"/>
      <c r="OHD41" s="502"/>
      <c r="OHE41" s="502"/>
      <c r="OHF41" s="502"/>
      <c r="OHG41" s="502"/>
      <c r="OHH41" s="502"/>
      <c r="OHI41" s="502"/>
      <c r="OHJ41" s="502"/>
      <c r="OHK41" s="502"/>
      <c r="OHL41" s="502"/>
      <c r="OHM41" s="502"/>
      <c r="OHN41" s="502"/>
      <c r="OHO41" s="502"/>
      <c r="OHP41" s="502"/>
      <c r="OHQ41" s="502"/>
      <c r="OHR41" s="502"/>
      <c r="OHS41" s="502"/>
      <c r="OHT41" s="502"/>
      <c r="OHU41" s="502"/>
      <c r="OHV41" s="502"/>
      <c r="OHW41" s="502"/>
      <c r="OHX41" s="502"/>
      <c r="OHY41" s="502"/>
      <c r="OHZ41" s="502"/>
      <c r="OIA41" s="502"/>
      <c r="OIB41" s="502"/>
      <c r="OIC41" s="502"/>
      <c r="OID41" s="502"/>
      <c r="OIE41" s="502"/>
      <c r="OIF41" s="502"/>
      <c r="OIG41" s="502"/>
      <c r="OIH41" s="502"/>
      <c r="OII41" s="502"/>
      <c r="OIJ41" s="502"/>
      <c r="OIK41" s="502"/>
      <c r="OIL41" s="502"/>
      <c r="OIM41" s="502"/>
      <c r="OIN41" s="502"/>
      <c r="OIO41" s="502"/>
      <c r="OIP41" s="502"/>
      <c r="OIQ41" s="502"/>
      <c r="OIR41" s="502"/>
      <c r="OIS41" s="502"/>
      <c r="OIT41" s="502"/>
      <c r="OIU41" s="502"/>
      <c r="OIV41" s="502"/>
      <c r="OIW41" s="502"/>
      <c r="OIX41" s="502"/>
      <c r="OIY41" s="502"/>
      <c r="OIZ41" s="502"/>
      <c r="OJA41" s="502"/>
      <c r="OJB41" s="502"/>
      <c r="OJC41" s="502"/>
      <c r="OJD41" s="502"/>
      <c r="OJE41" s="502"/>
      <c r="OJF41" s="502"/>
      <c r="OJG41" s="502"/>
      <c r="OJH41" s="502"/>
      <c r="OJI41" s="502"/>
      <c r="OJJ41" s="502"/>
      <c r="OJK41" s="502"/>
      <c r="OJL41" s="502"/>
      <c r="OJM41" s="502"/>
      <c r="OJN41" s="502"/>
      <c r="OJO41" s="502"/>
      <c r="OJP41" s="502"/>
      <c r="OJQ41" s="502"/>
      <c r="OJR41" s="502"/>
      <c r="OJS41" s="502"/>
      <c r="OJT41" s="502"/>
      <c r="OJU41" s="502"/>
      <c r="OJV41" s="502"/>
      <c r="OJW41" s="502"/>
      <c r="OJX41" s="502"/>
      <c r="OJY41" s="502"/>
      <c r="OJZ41" s="502"/>
      <c r="OKA41" s="502"/>
      <c r="OKB41" s="502"/>
      <c r="OKC41" s="502"/>
      <c r="OKD41" s="502"/>
      <c r="OKE41" s="502"/>
      <c r="OKF41" s="502"/>
      <c r="OKG41" s="502"/>
      <c r="OKH41" s="502"/>
      <c r="OKI41" s="502"/>
      <c r="OKJ41" s="502"/>
      <c r="OKK41" s="502"/>
      <c r="OKL41" s="502"/>
      <c r="OKM41" s="502"/>
      <c r="OKN41" s="502"/>
      <c r="OKO41" s="502"/>
      <c r="OKP41" s="502"/>
      <c r="OKQ41" s="502"/>
      <c r="OKR41" s="502"/>
      <c r="OKS41" s="502"/>
      <c r="OKT41" s="502"/>
      <c r="OKU41" s="502"/>
      <c r="OKV41" s="502"/>
      <c r="OKW41" s="502"/>
      <c r="OKX41" s="502"/>
      <c r="OKY41" s="502"/>
      <c r="OKZ41" s="502"/>
      <c r="OLA41" s="502"/>
      <c r="OLB41" s="502"/>
      <c r="OLC41" s="502"/>
      <c r="OLD41" s="502"/>
      <c r="OLE41" s="502"/>
      <c r="OLF41" s="502"/>
      <c r="OLG41" s="502"/>
      <c r="OLH41" s="502"/>
      <c r="OLI41" s="502"/>
      <c r="OLJ41" s="502"/>
      <c r="OLK41" s="502"/>
      <c r="OLL41" s="502"/>
      <c r="OLM41" s="502"/>
      <c r="OLN41" s="502"/>
      <c r="OLO41" s="502"/>
      <c r="OLP41" s="502"/>
      <c r="OLQ41" s="502"/>
      <c r="OLR41" s="502"/>
      <c r="OLS41" s="502"/>
      <c r="OLT41" s="502"/>
      <c r="OLU41" s="502"/>
      <c r="OLV41" s="502"/>
      <c r="OLW41" s="502"/>
      <c r="OLX41" s="502"/>
      <c r="OLY41" s="502"/>
      <c r="OLZ41" s="502"/>
      <c r="OMA41" s="502"/>
      <c r="OMB41" s="502"/>
      <c r="OMC41" s="502"/>
      <c r="OMD41" s="502"/>
      <c r="OME41" s="502"/>
      <c r="OMF41" s="502"/>
      <c r="OMG41" s="502"/>
      <c r="OMH41" s="502"/>
      <c r="OMI41" s="502"/>
      <c r="OMJ41" s="502"/>
      <c r="OMK41" s="502"/>
      <c r="OML41" s="502"/>
      <c r="OMM41" s="502"/>
      <c r="OMN41" s="502"/>
      <c r="OMO41" s="502"/>
      <c r="OMP41" s="502"/>
      <c r="OMQ41" s="502"/>
      <c r="OMR41" s="502"/>
      <c r="OMS41" s="502"/>
      <c r="OMT41" s="502"/>
      <c r="OMU41" s="502"/>
      <c r="OMV41" s="502"/>
      <c r="OMW41" s="502"/>
      <c r="OMX41" s="502"/>
      <c r="OMY41" s="502"/>
      <c r="OMZ41" s="502"/>
      <c r="ONA41" s="502"/>
      <c r="ONB41" s="502"/>
      <c r="ONC41" s="502"/>
      <c r="OND41" s="502"/>
      <c r="ONE41" s="502"/>
      <c r="ONF41" s="502"/>
      <c r="ONG41" s="502"/>
      <c r="ONH41" s="502"/>
      <c r="ONI41" s="502"/>
      <c r="ONJ41" s="502"/>
      <c r="ONK41" s="502"/>
      <c r="ONL41" s="502"/>
      <c r="ONM41" s="502"/>
      <c r="ONN41" s="502"/>
      <c r="ONO41" s="502"/>
      <c r="ONP41" s="502"/>
      <c r="ONQ41" s="502"/>
      <c r="ONR41" s="502"/>
      <c r="ONS41" s="502"/>
      <c r="ONT41" s="502"/>
      <c r="ONU41" s="502"/>
      <c r="ONV41" s="502"/>
      <c r="ONW41" s="502"/>
      <c r="ONX41" s="502"/>
      <c r="ONY41" s="502"/>
      <c r="ONZ41" s="502"/>
      <c r="OOA41" s="502"/>
      <c r="OOB41" s="502"/>
      <c r="OOC41" s="502"/>
      <c r="OOD41" s="502"/>
      <c r="OOE41" s="502"/>
      <c r="OOF41" s="502"/>
      <c r="OOG41" s="502"/>
      <c r="OOH41" s="502"/>
      <c r="OOI41" s="502"/>
      <c r="OOJ41" s="502"/>
      <c r="OOK41" s="502"/>
      <c r="OOL41" s="502"/>
      <c r="OOM41" s="502"/>
      <c r="OON41" s="502"/>
      <c r="OOO41" s="502"/>
      <c r="OOP41" s="502"/>
      <c r="OOQ41" s="502"/>
      <c r="OOR41" s="502"/>
      <c r="OOS41" s="502"/>
      <c r="OOT41" s="502"/>
      <c r="OOU41" s="502"/>
      <c r="OOV41" s="502"/>
      <c r="OOW41" s="502"/>
      <c r="OOX41" s="502"/>
      <c r="OOY41" s="502"/>
      <c r="OOZ41" s="502"/>
      <c r="OPA41" s="502"/>
      <c r="OPB41" s="502"/>
      <c r="OPC41" s="502"/>
      <c r="OPD41" s="502"/>
      <c r="OPE41" s="502"/>
      <c r="OPF41" s="502"/>
      <c r="OPG41" s="502"/>
      <c r="OPH41" s="502"/>
      <c r="OPI41" s="502"/>
      <c r="OPJ41" s="502"/>
      <c r="OPK41" s="502"/>
      <c r="OPL41" s="502"/>
      <c r="OPM41" s="502"/>
      <c r="OPN41" s="502"/>
      <c r="OPO41" s="502"/>
      <c r="OPP41" s="502"/>
      <c r="OPQ41" s="502"/>
      <c r="OPR41" s="502"/>
      <c r="OPS41" s="502"/>
      <c r="OPT41" s="502"/>
      <c r="OPU41" s="502"/>
      <c r="OPV41" s="502"/>
      <c r="OPW41" s="502"/>
      <c r="OPX41" s="502"/>
      <c r="OPY41" s="502"/>
      <c r="OPZ41" s="502"/>
      <c r="OQA41" s="502"/>
      <c r="OQB41" s="502"/>
      <c r="OQC41" s="502"/>
      <c r="OQD41" s="502"/>
      <c r="OQE41" s="502"/>
      <c r="OQF41" s="502"/>
      <c r="OQG41" s="502"/>
      <c r="OQH41" s="502"/>
      <c r="OQI41" s="502"/>
      <c r="OQJ41" s="502"/>
      <c r="OQK41" s="502"/>
      <c r="OQL41" s="502"/>
      <c r="OQM41" s="502"/>
      <c r="OQN41" s="502"/>
      <c r="OQO41" s="502"/>
      <c r="OQP41" s="502"/>
      <c r="OQQ41" s="502"/>
      <c r="OQR41" s="502"/>
      <c r="OQS41" s="502"/>
      <c r="OQT41" s="502"/>
      <c r="OQU41" s="502"/>
      <c r="OQV41" s="502"/>
      <c r="OQW41" s="502"/>
      <c r="OQX41" s="502"/>
      <c r="OQY41" s="502"/>
      <c r="OQZ41" s="502"/>
      <c r="ORA41" s="502"/>
      <c r="ORB41" s="502"/>
      <c r="ORC41" s="502"/>
      <c r="ORD41" s="502"/>
      <c r="ORE41" s="502"/>
      <c r="ORF41" s="502"/>
      <c r="ORG41" s="502"/>
      <c r="ORH41" s="502"/>
      <c r="ORI41" s="502"/>
      <c r="ORJ41" s="502"/>
      <c r="ORK41" s="502"/>
      <c r="ORL41" s="502"/>
      <c r="ORM41" s="502"/>
      <c r="ORN41" s="502"/>
      <c r="ORO41" s="502"/>
      <c r="ORP41" s="502"/>
      <c r="ORQ41" s="502"/>
      <c r="ORR41" s="502"/>
      <c r="ORS41" s="502"/>
      <c r="ORT41" s="502"/>
      <c r="ORU41" s="502"/>
      <c r="ORV41" s="502"/>
      <c r="ORW41" s="502"/>
      <c r="ORX41" s="502"/>
      <c r="ORY41" s="502"/>
      <c r="ORZ41" s="502"/>
      <c r="OSA41" s="502"/>
      <c r="OSB41" s="502"/>
      <c r="OSC41" s="502"/>
      <c r="OSD41" s="502"/>
      <c r="OSE41" s="502"/>
      <c r="OSF41" s="502"/>
      <c r="OSG41" s="502"/>
      <c r="OSH41" s="502"/>
      <c r="OSI41" s="502"/>
      <c r="OSJ41" s="502"/>
      <c r="OSK41" s="502"/>
      <c r="OSL41" s="502"/>
      <c r="OSM41" s="502"/>
      <c r="OSN41" s="502"/>
      <c r="OSO41" s="502"/>
      <c r="OSP41" s="502"/>
      <c r="OSQ41" s="502"/>
      <c r="OSR41" s="502"/>
      <c r="OSS41" s="502"/>
      <c r="OST41" s="502"/>
      <c r="OSU41" s="502"/>
      <c r="OSV41" s="502"/>
      <c r="OSW41" s="502"/>
      <c r="OSX41" s="502"/>
      <c r="OSY41" s="502"/>
      <c r="OSZ41" s="502"/>
      <c r="OTA41" s="502"/>
      <c r="OTB41" s="502"/>
      <c r="OTC41" s="502"/>
      <c r="OTD41" s="502"/>
      <c r="OTE41" s="502"/>
      <c r="OTF41" s="502"/>
      <c r="OTG41" s="502"/>
      <c r="OTH41" s="502"/>
      <c r="OTI41" s="502"/>
      <c r="OTJ41" s="502"/>
      <c r="OTK41" s="502"/>
      <c r="OTL41" s="502"/>
      <c r="OTM41" s="502"/>
      <c r="OTN41" s="502"/>
      <c r="OTO41" s="502"/>
      <c r="OTP41" s="502"/>
      <c r="OTQ41" s="502"/>
      <c r="OTR41" s="502"/>
      <c r="OTS41" s="502"/>
      <c r="OTT41" s="502"/>
      <c r="OTU41" s="502"/>
      <c r="OTV41" s="502"/>
      <c r="OTW41" s="502"/>
      <c r="OTX41" s="502"/>
      <c r="OTY41" s="502"/>
      <c r="OTZ41" s="502"/>
      <c r="OUA41" s="502"/>
      <c r="OUB41" s="502"/>
      <c r="OUC41" s="502"/>
      <c r="OUD41" s="502"/>
      <c r="OUE41" s="502"/>
      <c r="OUF41" s="502"/>
      <c r="OUG41" s="502"/>
      <c r="OUH41" s="502"/>
      <c r="OUI41" s="502"/>
      <c r="OUJ41" s="502"/>
      <c r="OUK41" s="502"/>
      <c r="OUL41" s="502"/>
      <c r="OUM41" s="502"/>
      <c r="OUN41" s="502"/>
      <c r="OUO41" s="502"/>
      <c r="OUP41" s="502"/>
      <c r="OUQ41" s="502"/>
      <c r="OUR41" s="502"/>
      <c r="OUS41" s="502"/>
      <c r="OUT41" s="502"/>
      <c r="OUU41" s="502"/>
      <c r="OUV41" s="502"/>
      <c r="OUW41" s="502"/>
      <c r="OUX41" s="502"/>
      <c r="OUY41" s="502"/>
      <c r="OUZ41" s="502"/>
      <c r="OVA41" s="502"/>
      <c r="OVB41" s="502"/>
      <c r="OVC41" s="502"/>
      <c r="OVD41" s="502"/>
      <c r="OVE41" s="502"/>
      <c r="OVF41" s="502"/>
      <c r="OVG41" s="502"/>
      <c r="OVH41" s="502"/>
      <c r="OVI41" s="502"/>
      <c r="OVJ41" s="502"/>
      <c r="OVK41" s="502"/>
      <c r="OVL41" s="502"/>
      <c r="OVM41" s="502"/>
      <c r="OVN41" s="502"/>
      <c r="OVO41" s="502"/>
      <c r="OVP41" s="502"/>
      <c r="OVQ41" s="502"/>
      <c r="OVR41" s="502"/>
      <c r="OVS41" s="502"/>
      <c r="OVT41" s="502"/>
      <c r="OVU41" s="502"/>
      <c r="OVV41" s="502"/>
      <c r="OVW41" s="502"/>
      <c r="OVX41" s="502"/>
      <c r="OVY41" s="502"/>
      <c r="OVZ41" s="502"/>
      <c r="OWA41" s="502"/>
      <c r="OWB41" s="502"/>
      <c r="OWC41" s="502"/>
      <c r="OWD41" s="502"/>
      <c r="OWE41" s="502"/>
      <c r="OWF41" s="502"/>
      <c r="OWG41" s="502"/>
      <c r="OWH41" s="502"/>
      <c r="OWI41" s="502"/>
      <c r="OWJ41" s="502"/>
      <c r="OWK41" s="502"/>
      <c r="OWL41" s="502"/>
      <c r="OWM41" s="502"/>
      <c r="OWN41" s="502"/>
      <c r="OWO41" s="502"/>
      <c r="OWP41" s="502"/>
      <c r="OWQ41" s="502"/>
      <c r="OWR41" s="502"/>
      <c r="OWS41" s="502"/>
      <c r="OWT41" s="502"/>
      <c r="OWU41" s="502"/>
      <c r="OWV41" s="502"/>
      <c r="OWW41" s="502"/>
      <c r="OWX41" s="502"/>
      <c r="OWY41" s="502"/>
      <c r="OWZ41" s="502"/>
      <c r="OXA41" s="502"/>
      <c r="OXB41" s="502"/>
      <c r="OXC41" s="502"/>
      <c r="OXD41" s="502"/>
      <c r="OXE41" s="502"/>
      <c r="OXF41" s="502"/>
      <c r="OXG41" s="502"/>
      <c r="OXH41" s="502"/>
      <c r="OXI41" s="502"/>
      <c r="OXJ41" s="502"/>
      <c r="OXK41" s="502"/>
      <c r="OXL41" s="502"/>
      <c r="OXM41" s="502"/>
      <c r="OXN41" s="502"/>
      <c r="OXO41" s="502"/>
      <c r="OXP41" s="502"/>
      <c r="OXQ41" s="502"/>
      <c r="OXR41" s="502"/>
      <c r="OXS41" s="502"/>
      <c r="OXT41" s="502"/>
      <c r="OXU41" s="502"/>
      <c r="OXV41" s="502"/>
      <c r="OXW41" s="502"/>
      <c r="OXX41" s="502"/>
      <c r="OXY41" s="502"/>
      <c r="OXZ41" s="502"/>
      <c r="OYA41" s="502"/>
      <c r="OYB41" s="502"/>
      <c r="OYC41" s="502"/>
      <c r="OYD41" s="502"/>
      <c r="OYE41" s="502"/>
      <c r="OYF41" s="502"/>
      <c r="OYG41" s="502"/>
      <c r="OYH41" s="502"/>
      <c r="OYI41" s="502"/>
      <c r="OYJ41" s="502"/>
      <c r="OYK41" s="502"/>
      <c r="OYL41" s="502"/>
      <c r="OYM41" s="502"/>
      <c r="OYN41" s="502"/>
      <c r="OYO41" s="502"/>
      <c r="OYP41" s="502"/>
      <c r="OYQ41" s="502"/>
      <c r="OYR41" s="502"/>
      <c r="OYS41" s="502"/>
      <c r="OYT41" s="502"/>
      <c r="OYU41" s="502"/>
      <c r="OYV41" s="502"/>
      <c r="OYW41" s="502"/>
      <c r="OYX41" s="502"/>
      <c r="OYY41" s="502"/>
      <c r="OYZ41" s="502"/>
      <c r="OZA41" s="502"/>
      <c r="OZB41" s="502"/>
      <c r="OZC41" s="502"/>
      <c r="OZD41" s="502"/>
      <c r="OZE41" s="502"/>
      <c r="OZF41" s="502"/>
      <c r="OZG41" s="502"/>
      <c r="OZH41" s="502"/>
      <c r="OZI41" s="502"/>
      <c r="OZJ41" s="502"/>
      <c r="OZK41" s="502"/>
      <c r="OZL41" s="502"/>
      <c r="OZM41" s="502"/>
      <c r="OZN41" s="502"/>
      <c r="OZO41" s="502"/>
      <c r="OZP41" s="502"/>
      <c r="OZQ41" s="502"/>
      <c r="OZR41" s="502"/>
      <c r="OZS41" s="502"/>
      <c r="OZT41" s="502"/>
      <c r="OZU41" s="502"/>
      <c r="OZV41" s="502"/>
      <c r="OZW41" s="502"/>
      <c r="OZX41" s="502"/>
      <c r="OZY41" s="502"/>
      <c r="OZZ41" s="502"/>
      <c r="PAA41" s="502"/>
      <c r="PAB41" s="502"/>
      <c r="PAC41" s="502"/>
      <c r="PAD41" s="502"/>
      <c r="PAE41" s="502"/>
      <c r="PAF41" s="502"/>
      <c r="PAG41" s="502"/>
      <c r="PAH41" s="502"/>
      <c r="PAI41" s="502"/>
      <c r="PAJ41" s="502"/>
      <c r="PAK41" s="502"/>
      <c r="PAL41" s="502"/>
      <c r="PAM41" s="502"/>
      <c r="PAN41" s="502"/>
      <c r="PAO41" s="502"/>
      <c r="PAP41" s="502"/>
      <c r="PAQ41" s="502"/>
      <c r="PAR41" s="502"/>
      <c r="PAS41" s="502"/>
      <c r="PAT41" s="502"/>
      <c r="PAU41" s="502"/>
      <c r="PAV41" s="502"/>
      <c r="PAW41" s="502"/>
      <c r="PAX41" s="502"/>
      <c r="PAY41" s="502"/>
      <c r="PAZ41" s="502"/>
      <c r="PBA41" s="502"/>
      <c r="PBB41" s="502"/>
      <c r="PBC41" s="502"/>
      <c r="PBD41" s="502"/>
      <c r="PBE41" s="502"/>
      <c r="PBF41" s="502"/>
      <c r="PBG41" s="502"/>
      <c r="PBH41" s="502"/>
      <c r="PBI41" s="502"/>
      <c r="PBJ41" s="502"/>
      <c r="PBK41" s="502"/>
      <c r="PBL41" s="502"/>
      <c r="PBM41" s="502"/>
      <c r="PBN41" s="502"/>
      <c r="PBO41" s="502"/>
      <c r="PBP41" s="502"/>
      <c r="PBQ41" s="502"/>
      <c r="PBR41" s="502"/>
      <c r="PBS41" s="502"/>
      <c r="PBT41" s="502"/>
      <c r="PBU41" s="502"/>
      <c r="PBV41" s="502"/>
      <c r="PBW41" s="502"/>
      <c r="PBX41" s="502"/>
      <c r="PBY41" s="502"/>
      <c r="PBZ41" s="502"/>
      <c r="PCA41" s="502"/>
      <c r="PCB41" s="502"/>
      <c r="PCC41" s="502"/>
      <c r="PCD41" s="502"/>
      <c r="PCE41" s="502"/>
      <c r="PCF41" s="502"/>
      <c r="PCG41" s="502"/>
      <c r="PCH41" s="502"/>
      <c r="PCI41" s="502"/>
      <c r="PCJ41" s="502"/>
      <c r="PCK41" s="502"/>
      <c r="PCL41" s="502"/>
      <c r="PCM41" s="502"/>
      <c r="PCN41" s="502"/>
      <c r="PCO41" s="502"/>
      <c r="PCP41" s="502"/>
      <c r="PCQ41" s="502"/>
      <c r="PCR41" s="502"/>
      <c r="PCS41" s="502"/>
      <c r="PCT41" s="502"/>
      <c r="PCU41" s="502"/>
      <c r="PCV41" s="502"/>
      <c r="PCW41" s="502"/>
      <c r="PCX41" s="502"/>
      <c r="PCY41" s="502"/>
      <c r="PCZ41" s="502"/>
      <c r="PDA41" s="502"/>
      <c r="PDB41" s="502"/>
      <c r="PDC41" s="502"/>
      <c r="PDD41" s="502"/>
      <c r="PDE41" s="502"/>
      <c r="PDF41" s="502"/>
      <c r="PDG41" s="502"/>
      <c r="PDH41" s="502"/>
      <c r="PDI41" s="502"/>
      <c r="PDJ41" s="502"/>
      <c r="PDK41" s="502"/>
      <c r="PDL41" s="502"/>
      <c r="PDM41" s="502"/>
      <c r="PDN41" s="502"/>
      <c r="PDO41" s="502"/>
      <c r="PDP41" s="502"/>
      <c r="PDQ41" s="502"/>
      <c r="PDR41" s="502"/>
      <c r="PDS41" s="502"/>
      <c r="PDT41" s="502"/>
      <c r="PDU41" s="502"/>
      <c r="PDV41" s="502"/>
      <c r="PDW41" s="502"/>
      <c r="PDX41" s="502"/>
      <c r="PDY41" s="502"/>
      <c r="PDZ41" s="502"/>
      <c r="PEA41" s="502"/>
      <c r="PEB41" s="502"/>
      <c r="PEC41" s="502"/>
      <c r="PED41" s="502"/>
      <c r="PEE41" s="502"/>
      <c r="PEF41" s="502"/>
      <c r="PEG41" s="502"/>
      <c r="PEH41" s="502"/>
      <c r="PEI41" s="502"/>
      <c r="PEJ41" s="502"/>
      <c r="PEK41" s="502"/>
      <c r="PEL41" s="502"/>
      <c r="PEM41" s="502"/>
      <c r="PEN41" s="502"/>
      <c r="PEO41" s="502"/>
      <c r="PEP41" s="502"/>
      <c r="PEQ41" s="502"/>
      <c r="PER41" s="502"/>
      <c r="PES41" s="502"/>
      <c r="PET41" s="502"/>
      <c r="PEU41" s="502"/>
      <c r="PEV41" s="502"/>
      <c r="PEW41" s="502"/>
      <c r="PEX41" s="502"/>
      <c r="PEY41" s="502"/>
      <c r="PEZ41" s="502"/>
      <c r="PFA41" s="502"/>
      <c r="PFB41" s="502"/>
      <c r="PFC41" s="502"/>
      <c r="PFD41" s="502"/>
      <c r="PFE41" s="502"/>
      <c r="PFF41" s="502"/>
      <c r="PFG41" s="502"/>
      <c r="PFH41" s="502"/>
      <c r="PFI41" s="502"/>
      <c r="PFJ41" s="502"/>
      <c r="PFK41" s="502"/>
      <c r="PFL41" s="502"/>
      <c r="PFM41" s="502"/>
      <c r="PFN41" s="502"/>
      <c r="PFO41" s="502"/>
      <c r="PFP41" s="502"/>
      <c r="PFQ41" s="502"/>
      <c r="PFR41" s="502"/>
      <c r="PFS41" s="502"/>
      <c r="PFT41" s="502"/>
      <c r="PFU41" s="502"/>
      <c r="PFV41" s="502"/>
      <c r="PFW41" s="502"/>
      <c r="PFX41" s="502"/>
      <c r="PFY41" s="502"/>
      <c r="PFZ41" s="502"/>
      <c r="PGA41" s="502"/>
      <c r="PGB41" s="502"/>
      <c r="PGC41" s="502"/>
      <c r="PGD41" s="502"/>
      <c r="PGE41" s="502"/>
      <c r="PGF41" s="502"/>
      <c r="PGG41" s="502"/>
      <c r="PGH41" s="502"/>
      <c r="PGI41" s="502"/>
      <c r="PGJ41" s="502"/>
      <c r="PGK41" s="502"/>
      <c r="PGL41" s="502"/>
      <c r="PGM41" s="502"/>
      <c r="PGN41" s="502"/>
      <c r="PGO41" s="502"/>
      <c r="PGP41" s="502"/>
      <c r="PGQ41" s="502"/>
      <c r="PGR41" s="502"/>
      <c r="PGS41" s="502"/>
      <c r="PGT41" s="502"/>
      <c r="PGU41" s="502"/>
      <c r="PGV41" s="502"/>
      <c r="PGW41" s="502"/>
      <c r="PGX41" s="502"/>
      <c r="PGY41" s="502"/>
      <c r="PGZ41" s="502"/>
      <c r="PHA41" s="502"/>
      <c r="PHB41" s="502"/>
      <c r="PHC41" s="502"/>
      <c r="PHD41" s="502"/>
      <c r="PHE41" s="502"/>
      <c r="PHF41" s="502"/>
      <c r="PHG41" s="502"/>
      <c r="PHH41" s="502"/>
      <c r="PHI41" s="502"/>
      <c r="PHJ41" s="502"/>
      <c r="PHK41" s="502"/>
      <c r="PHL41" s="502"/>
      <c r="PHM41" s="502"/>
      <c r="PHN41" s="502"/>
      <c r="PHO41" s="502"/>
      <c r="PHP41" s="502"/>
      <c r="PHQ41" s="502"/>
      <c r="PHR41" s="502"/>
      <c r="PHS41" s="502"/>
      <c r="PHT41" s="502"/>
      <c r="PHU41" s="502"/>
      <c r="PHV41" s="502"/>
      <c r="PHW41" s="502"/>
      <c r="PHX41" s="502"/>
      <c r="PHY41" s="502"/>
      <c r="PHZ41" s="502"/>
      <c r="PIA41" s="502"/>
      <c r="PIB41" s="502"/>
      <c r="PIC41" s="502"/>
      <c r="PID41" s="502"/>
      <c r="PIE41" s="502"/>
      <c r="PIF41" s="502"/>
      <c r="PIG41" s="502"/>
      <c r="PIH41" s="502"/>
      <c r="PII41" s="502"/>
      <c r="PIJ41" s="502"/>
      <c r="PIK41" s="502"/>
      <c r="PIL41" s="502"/>
      <c r="PIM41" s="502"/>
      <c r="PIN41" s="502"/>
      <c r="PIO41" s="502"/>
      <c r="PIP41" s="502"/>
      <c r="PIQ41" s="502"/>
      <c r="PIR41" s="502"/>
      <c r="PIS41" s="502"/>
      <c r="PIT41" s="502"/>
      <c r="PIU41" s="502"/>
      <c r="PIV41" s="502"/>
      <c r="PIW41" s="502"/>
      <c r="PIX41" s="502"/>
      <c r="PIY41" s="502"/>
      <c r="PIZ41" s="502"/>
      <c r="PJA41" s="502"/>
      <c r="PJB41" s="502"/>
      <c r="PJC41" s="502"/>
      <c r="PJD41" s="502"/>
      <c r="PJE41" s="502"/>
      <c r="PJF41" s="502"/>
      <c r="PJG41" s="502"/>
      <c r="PJH41" s="502"/>
      <c r="PJI41" s="502"/>
      <c r="PJJ41" s="502"/>
      <c r="PJK41" s="502"/>
      <c r="PJL41" s="502"/>
      <c r="PJM41" s="502"/>
      <c r="PJN41" s="502"/>
      <c r="PJO41" s="502"/>
      <c r="PJP41" s="502"/>
      <c r="PJQ41" s="502"/>
      <c r="PJR41" s="502"/>
      <c r="PJS41" s="502"/>
      <c r="PJT41" s="502"/>
      <c r="PJU41" s="502"/>
      <c r="PJV41" s="502"/>
      <c r="PJW41" s="502"/>
      <c r="PJX41" s="502"/>
      <c r="PJY41" s="502"/>
      <c r="PJZ41" s="502"/>
      <c r="PKA41" s="502"/>
      <c r="PKB41" s="502"/>
      <c r="PKC41" s="502"/>
      <c r="PKD41" s="502"/>
      <c r="PKE41" s="502"/>
      <c r="PKF41" s="502"/>
      <c r="PKG41" s="502"/>
      <c r="PKH41" s="502"/>
      <c r="PKI41" s="502"/>
      <c r="PKJ41" s="502"/>
      <c r="PKK41" s="502"/>
      <c r="PKL41" s="502"/>
      <c r="PKM41" s="502"/>
      <c r="PKN41" s="502"/>
      <c r="PKO41" s="502"/>
      <c r="PKP41" s="502"/>
      <c r="PKQ41" s="502"/>
      <c r="PKR41" s="502"/>
      <c r="PKS41" s="502"/>
      <c r="PKT41" s="502"/>
      <c r="PKU41" s="502"/>
      <c r="PKV41" s="502"/>
      <c r="PKW41" s="502"/>
      <c r="PKX41" s="502"/>
      <c r="PKY41" s="502"/>
      <c r="PKZ41" s="502"/>
      <c r="PLA41" s="502"/>
      <c r="PLB41" s="502"/>
      <c r="PLC41" s="502"/>
      <c r="PLD41" s="502"/>
      <c r="PLE41" s="502"/>
      <c r="PLF41" s="502"/>
      <c r="PLG41" s="502"/>
      <c r="PLH41" s="502"/>
      <c r="PLI41" s="502"/>
      <c r="PLJ41" s="502"/>
      <c r="PLK41" s="502"/>
      <c r="PLL41" s="502"/>
      <c r="PLM41" s="502"/>
      <c r="PLN41" s="502"/>
      <c r="PLO41" s="502"/>
      <c r="PLP41" s="502"/>
      <c r="PLQ41" s="502"/>
      <c r="PLR41" s="502"/>
      <c r="PLS41" s="502"/>
      <c r="PLT41" s="502"/>
      <c r="PLU41" s="502"/>
      <c r="PLV41" s="502"/>
      <c r="PLW41" s="502"/>
      <c r="PLX41" s="502"/>
      <c r="PLY41" s="502"/>
      <c r="PLZ41" s="502"/>
      <c r="PMA41" s="502"/>
      <c r="PMB41" s="502"/>
      <c r="PMC41" s="502"/>
      <c r="PMD41" s="502"/>
      <c r="PME41" s="502"/>
      <c r="PMF41" s="502"/>
      <c r="PMG41" s="502"/>
      <c r="PMH41" s="502"/>
      <c r="PMI41" s="502"/>
      <c r="PMJ41" s="502"/>
      <c r="PMK41" s="502"/>
      <c r="PML41" s="502"/>
      <c r="PMM41" s="502"/>
      <c r="PMN41" s="502"/>
      <c r="PMO41" s="502"/>
      <c r="PMP41" s="502"/>
      <c r="PMQ41" s="502"/>
      <c r="PMR41" s="502"/>
      <c r="PMS41" s="502"/>
      <c r="PMT41" s="502"/>
      <c r="PMU41" s="502"/>
      <c r="PMV41" s="502"/>
      <c r="PMW41" s="502"/>
      <c r="PMX41" s="502"/>
      <c r="PMY41" s="502"/>
      <c r="PMZ41" s="502"/>
      <c r="PNA41" s="502"/>
      <c r="PNB41" s="502"/>
      <c r="PNC41" s="502"/>
      <c r="PND41" s="502"/>
      <c r="PNE41" s="502"/>
      <c r="PNF41" s="502"/>
      <c r="PNG41" s="502"/>
      <c r="PNH41" s="502"/>
      <c r="PNI41" s="502"/>
      <c r="PNJ41" s="502"/>
      <c r="PNK41" s="502"/>
      <c r="PNL41" s="502"/>
      <c r="PNM41" s="502"/>
      <c r="PNN41" s="502"/>
      <c r="PNO41" s="502"/>
      <c r="PNP41" s="502"/>
      <c r="PNQ41" s="502"/>
      <c r="PNR41" s="502"/>
      <c r="PNS41" s="502"/>
      <c r="PNT41" s="502"/>
      <c r="PNU41" s="502"/>
      <c r="PNV41" s="502"/>
      <c r="PNW41" s="502"/>
      <c r="PNX41" s="502"/>
      <c r="PNY41" s="502"/>
      <c r="PNZ41" s="502"/>
      <c r="POA41" s="502"/>
      <c r="POB41" s="502"/>
      <c r="POC41" s="502"/>
      <c r="POD41" s="502"/>
      <c r="POE41" s="502"/>
      <c r="POF41" s="502"/>
      <c r="POG41" s="502"/>
      <c r="POH41" s="502"/>
      <c r="POI41" s="502"/>
      <c r="POJ41" s="502"/>
      <c r="POK41" s="502"/>
      <c r="POL41" s="502"/>
      <c r="POM41" s="502"/>
      <c r="PON41" s="502"/>
      <c r="POO41" s="502"/>
      <c r="POP41" s="502"/>
      <c r="POQ41" s="502"/>
      <c r="POR41" s="502"/>
      <c r="POS41" s="502"/>
      <c r="POT41" s="502"/>
      <c r="POU41" s="502"/>
      <c r="POV41" s="502"/>
      <c r="POW41" s="502"/>
      <c r="POX41" s="502"/>
      <c r="POY41" s="502"/>
      <c r="POZ41" s="502"/>
      <c r="PPA41" s="502"/>
      <c r="PPB41" s="502"/>
      <c r="PPC41" s="502"/>
      <c r="PPD41" s="502"/>
      <c r="PPE41" s="502"/>
      <c r="PPF41" s="502"/>
      <c r="PPG41" s="502"/>
      <c r="PPH41" s="502"/>
      <c r="PPI41" s="502"/>
      <c r="PPJ41" s="502"/>
      <c r="PPK41" s="502"/>
      <c r="PPL41" s="502"/>
      <c r="PPM41" s="502"/>
      <c r="PPN41" s="502"/>
      <c r="PPO41" s="502"/>
      <c r="PPP41" s="502"/>
      <c r="PPQ41" s="502"/>
      <c r="PPR41" s="502"/>
      <c r="PPS41" s="502"/>
      <c r="PPT41" s="502"/>
      <c r="PPU41" s="502"/>
      <c r="PPV41" s="502"/>
      <c r="PPW41" s="502"/>
      <c r="PPX41" s="502"/>
      <c r="PPY41" s="502"/>
      <c r="PPZ41" s="502"/>
      <c r="PQA41" s="502"/>
      <c r="PQB41" s="502"/>
      <c r="PQC41" s="502"/>
      <c r="PQD41" s="502"/>
      <c r="PQE41" s="502"/>
      <c r="PQF41" s="502"/>
      <c r="PQG41" s="502"/>
      <c r="PQH41" s="502"/>
      <c r="PQI41" s="502"/>
      <c r="PQJ41" s="502"/>
      <c r="PQK41" s="502"/>
      <c r="PQL41" s="502"/>
      <c r="PQM41" s="502"/>
      <c r="PQN41" s="502"/>
      <c r="PQO41" s="502"/>
      <c r="PQP41" s="502"/>
      <c r="PQQ41" s="502"/>
      <c r="PQR41" s="502"/>
      <c r="PQS41" s="502"/>
      <c r="PQT41" s="502"/>
      <c r="PQU41" s="502"/>
      <c r="PQV41" s="502"/>
      <c r="PQW41" s="502"/>
      <c r="PQX41" s="502"/>
      <c r="PQY41" s="502"/>
      <c r="PQZ41" s="502"/>
      <c r="PRA41" s="502"/>
      <c r="PRB41" s="502"/>
      <c r="PRC41" s="502"/>
      <c r="PRD41" s="502"/>
      <c r="PRE41" s="502"/>
      <c r="PRF41" s="502"/>
      <c r="PRG41" s="502"/>
      <c r="PRH41" s="502"/>
      <c r="PRI41" s="502"/>
      <c r="PRJ41" s="502"/>
      <c r="PRK41" s="502"/>
      <c r="PRL41" s="502"/>
      <c r="PRM41" s="502"/>
      <c r="PRN41" s="502"/>
      <c r="PRO41" s="502"/>
      <c r="PRP41" s="502"/>
      <c r="PRQ41" s="502"/>
      <c r="PRR41" s="502"/>
      <c r="PRS41" s="502"/>
      <c r="PRT41" s="502"/>
      <c r="PRU41" s="502"/>
      <c r="PRV41" s="502"/>
      <c r="PRW41" s="502"/>
      <c r="PRX41" s="502"/>
      <c r="PRY41" s="502"/>
      <c r="PRZ41" s="502"/>
      <c r="PSA41" s="502"/>
      <c r="PSB41" s="502"/>
      <c r="PSC41" s="502"/>
      <c r="PSD41" s="502"/>
      <c r="PSE41" s="502"/>
      <c r="PSF41" s="502"/>
      <c r="PSG41" s="502"/>
      <c r="PSH41" s="502"/>
      <c r="PSI41" s="502"/>
      <c r="PSJ41" s="502"/>
      <c r="PSK41" s="502"/>
      <c r="PSL41" s="502"/>
      <c r="PSM41" s="502"/>
      <c r="PSN41" s="502"/>
      <c r="PSO41" s="502"/>
      <c r="PSP41" s="502"/>
      <c r="PSQ41" s="502"/>
      <c r="PSR41" s="502"/>
      <c r="PSS41" s="502"/>
      <c r="PST41" s="502"/>
      <c r="PSU41" s="502"/>
      <c r="PSV41" s="502"/>
      <c r="PSW41" s="502"/>
      <c r="PSX41" s="502"/>
      <c r="PSY41" s="502"/>
      <c r="PSZ41" s="502"/>
      <c r="PTA41" s="502"/>
      <c r="PTB41" s="502"/>
      <c r="PTC41" s="502"/>
      <c r="PTD41" s="502"/>
      <c r="PTE41" s="502"/>
      <c r="PTF41" s="502"/>
      <c r="PTG41" s="502"/>
      <c r="PTH41" s="502"/>
      <c r="PTI41" s="502"/>
      <c r="PTJ41" s="502"/>
      <c r="PTK41" s="502"/>
      <c r="PTL41" s="502"/>
      <c r="PTM41" s="502"/>
      <c r="PTN41" s="502"/>
      <c r="PTO41" s="502"/>
      <c r="PTP41" s="502"/>
      <c r="PTQ41" s="502"/>
      <c r="PTR41" s="502"/>
      <c r="PTS41" s="502"/>
      <c r="PTT41" s="502"/>
      <c r="PTU41" s="502"/>
      <c r="PTV41" s="502"/>
      <c r="PTW41" s="502"/>
      <c r="PTX41" s="502"/>
      <c r="PTY41" s="502"/>
      <c r="PTZ41" s="502"/>
      <c r="PUA41" s="502"/>
      <c r="PUB41" s="502"/>
      <c r="PUC41" s="502"/>
      <c r="PUD41" s="502"/>
      <c r="PUE41" s="502"/>
      <c r="PUF41" s="502"/>
      <c r="PUG41" s="502"/>
      <c r="PUH41" s="502"/>
      <c r="PUI41" s="502"/>
      <c r="PUJ41" s="502"/>
      <c r="PUK41" s="502"/>
      <c r="PUL41" s="502"/>
      <c r="PUM41" s="502"/>
      <c r="PUN41" s="502"/>
      <c r="PUO41" s="502"/>
      <c r="PUP41" s="502"/>
      <c r="PUQ41" s="502"/>
      <c r="PUR41" s="502"/>
      <c r="PUS41" s="502"/>
      <c r="PUT41" s="502"/>
      <c r="PUU41" s="502"/>
      <c r="PUV41" s="502"/>
      <c r="PUW41" s="502"/>
      <c r="PUX41" s="502"/>
      <c r="PUY41" s="502"/>
      <c r="PUZ41" s="502"/>
      <c r="PVA41" s="502"/>
      <c r="PVB41" s="502"/>
      <c r="PVC41" s="502"/>
      <c r="PVD41" s="502"/>
      <c r="PVE41" s="502"/>
      <c r="PVF41" s="502"/>
      <c r="PVG41" s="502"/>
      <c r="PVH41" s="502"/>
      <c r="PVI41" s="502"/>
      <c r="PVJ41" s="502"/>
      <c r="PVK41" s="502"/>
      <c r="PVL41" s="502"/>
      <c r="PVM41" s="502"/>
      <c r="PVN41" s="502"/>
      <c r="PVO41" s="502"/>
      <c r="PVP41" s="502"/>
      <c r="PVQ41" s="502"/>
      <c r="PVR41" s="502"/>
      <c r="PVS41" s="502"/>
      <c r="PVT41" s="502"/>
      <c r="PVU41" s="502"/>
      <c r="PVV41" s="502"/>
      <c r="PVW41" s="502"/>
      <c r="PVX41" s="502"/>
      <c r="PVY41" s="502"/>
      <c r="PVZ41" s="502"/>
      <c r="PWA41" s="502"/>
      <c r="PWB41" s="502"/>
      <c r="PWC41" s="502"/>
      <c r="PWD41" s="502"/>
      <c r="PWE41" s="502"/>
      <c r="PWF41" s="502"/>
      <c r="PWG41" s="502"/>
      <c r="PWH41" s="502"/>
      <c r="PWI41" s="502"/>
      <c r="PWJ41" s="502"/>
      <c r="PWK41" s="502"/>
      <c r="PWL41" s="502"/>
      <c r="PWM41" s="502"/>
      <c r="PWN41" s="502"/>
      <c r="PWO41" s="502"/>
      <c r="PWP41" s="502"/>
      <c r="PWQ41" s="502"/>
      <c r="PWR41" s="502"/>
      <c r="PWS41" s="502"/>
      <c r="PWT41" s="502"/>
      <c r="PWU41" s="502"/>
      <c r="PWV41" s="502"/>
      <c r="PWW41" s="502"/>
      <c r="PWX41" s="502"/>
      <c r="PWY41" s="502"/>
      <c r="PWZ41" s="502"/>
      <c r="PXA41" s="502"/>
      <c r="PXB41" s="502"/>
      <c r="PXC41" s="502"/>
      <c r="PXD41" s="502"/>
      <c r="PXE41" s="502"/>
      <c r="PXF41" s="502"/>
      <c r="PXG41" s="502"/>
      <c r="PXH41" s="502"/>
      <c r="PXI41" s="502"/>
      <c r="PXJ41" s="502"/>
      <c r="PXK41" s="502"/>
      <c r="PXL41" s="502"/>
      <c r="PXM41" s="502"/>
      <c r="PXN41" s="502"/>
      <c r="PXO41" s="502"/>
      <c r="PXP41" s="502"/>
      <c r="PXQ41" s="502"/>
      <c r="PXR41" s="502"/>
      <c r="PXS41" s="502"/>
      <c r="PXT41" s="502"/>
      <c r="PXU41" s="502"/>
      <c r="PXV41" s="502"/>
      <c r="PXW41" s="502"/>
      <c r="PXX41" s="502"/>
      <c r="PXY41" s="502"/>
      <c r="PXZ41" s="502"/>
      <c r="PYA41" s="502"/>
      <c r="PYB41" s="502"/>
      <c r="PYC41" s="502"/>
      <c r="PYD41" s="502"/>
      <c r="PYE41" s="502"/>
      <c r="PYF41" s="502"/>
      <c r="PYG41" s="502"/>
      <c r="PYH41" s="502"/>
      <c r="PYI41" s="502"/>
      <c r="PYJ41" s="502"/>
      <c r="PYK41" s="502"/>
      <c r="PYL41" s="502"/>
      <c r="PYM41" s="502"/>
      <c r="PYN41" s="502"/>
      <c r="PYO41" s="502"/>
      <c r="PYP41" s="502"/>
      <c r="PYQ41" s="502"/>
      <c r="PYR41" s="502"/>
      <c r="PYS41" s="502"/>
      <c r="PYT41" s="502"/>
      <c r="PYU41" s="502"/>
      <c r="PYV41" s="502"/>
      <c r="PYW41" s="502"/>
      <c r="PYX41" s="502"/>
      <c r="PYY41" s="502"/>
      <c r="PYZ41" s="502"/>
      <c r="PZA41" s="502"/>
      <c r="PZB41" s="502"/>
      <c r="PZC41" s="502"/>
      <c r="PZD41" s="502"/>
      <c r="PZE41" s="502"/>
      <c r="PZF41" s="502"/>
      <c r="PZG41" s="502"/>
      <c r="PZH41" s="502"/>
      <c r="PZI41" s="502"/>
      <c r="PZJ41" s="502"/>
      <c r="PZK41" s="502"/>
      <c r="PZL41" s="502"/>
      <c r="PZM41" s="502"/>
      <c r="PZN41" s="502"/>
      <c r="PZO41" s="502"/>
      <c r="PZP41" s="502"/>
      <c r="PZQ41" s="502"/>
      <c r="PZR41" s="502"/>
      <c r="PZS41" s="502"/>
      <c r="PZT41" s="502"/>
      <c r="PZU41" s="502"/>
      <c r="PZV41" s="502"/>
      <c r="PZW41" s="502"/>
      <c r="PZX41" s="502"/>
      <c r="PZY41" s="502"/>
      <c r="PZZ41" s="502"/>
      <c r="QAA41" s="502"/>
      <c r="QAB41" s="502"/>
      <c r="QAC41" s="502"/>
      <c r="QAD41" s="502"/>
      <c r="QAE41" s="502"/>
      <c r="QAF41" s="502"/>
      <c r="QAG41" s="502"/>
      <c r="QAH41" s="502"/>
      <c r="QAI41" s="502"/>
      <c r="QAJ41" s="502"/>
      <c r="QAK41" s="502"/>
      <c r="QAL41" s="502"/>
      <c r="QAM41" s="502"/>
      <c r="QAN41" s="502"/>
      <c r="QAO41" s="502"/>
      <c r="QAP41" s="502"/>
      <c r="QAQ41" s="502"/>
      <c r="QAR41" s="502"/>
      <c r="QAS41" s="502"/>
      <c r="QAT41" s="502"/>
      <c r="QAU41" s="502"/>
      <c r="QAV41" s="502"/>
      <c r="QAW41" s="502"/>
      <c r="QAX41" s="502"/>
      <c r="QAY41" s="502"/>
      <c r="QAZ41" s="502"/>
      <c r="QBA41" s="502"/>
      <c r="QBB41" s="502"/>
      <c r="QBC41" s="502"/>
      <c r="QBD41" s="502"/>
      <c r="QBE41" s="502"/>
      <c r="QBF41" s="502"/>
      <c r="QBG41" s="502"/>
      <c r="QBH41" s="502"/>
      <c r="QBI41" s="502"/>
      <c r="QBJ41" s="502"/>
      <c r="QBK41" s="502"/>
      <c r="QBL41" s="502"/>
      <c r="QBM41" s="502"/>
      <c r="QBN41" s="502"/>
      <c r="QBO41" s="502"/>
      <c r="QBP41" s="502"/>
      <c r="QBQ41" s="502"/>
      <c r="QBR41" s="502"/>
      <c r="QBS41" s="502"/>
      <c r="QBT41" s="502"/>
      <c r="QBU41" s="502"/>
      <c r="QBV41" s="502"/>
      <c r="QBW41" s="502"/>
      <c r="QBX41" s="502"/>
      <c r="QBY41" s="502"/>
      <c r="QBZ41" s="502"/>
      <c r="QCA41" s="502"/>
      <c r="QCB41" s="502"/>
      <c r="QCC41" s="502"/>
      <c r="QCD41" s="502"/>
      <c r="QCE41" s="502"/>
      <c r="QCF41" s="502"/>
      <c r="QCG41" s="502"/>
      <c r="QCH41" s="502"/>
      <c r="QCI41" s="502"/>
      <c r="QCJ41" s="502"/>
      <c r="QCK41" s="502"/>
      <c r="QCL41" s="502"/>
      <c r="QCM41" s="502"/>
      <c r="QCN41" s="502"/>
      <c r="QCO41" s="502"/>
      <c r="QCP41" s="502"/>
      <c r="QCQ41" s="502"/>
      <c r="QCR41" s="502"/>
      <c r="QCS41" s="502"/>
      <c r="QCT41" s="502"/>
      <c r="QCU41" s="502"/>
      <c r="QCV41" s="502"/>
      <c r="QCW41" s="502"/>
      <c r="QCX41" s="502"/>
      <c r="QCY41" s="502"/>
      <c r="QCZ41" s="502"/>
      <c r="QDA41" s="502"/>
      <c r="QDB41" s="502"/>
      <c r="QDC41" s="502"/>
      <c r="QDD41" s="502"/>
      <c r="QDE41" s="502"/>
      <c r="QDF41" s="502"/>
      <c r="QDG41" s="502"/>
      <c r="QDH41" s="502"/>
      <c r="QDI41" s="502"/>
      <c r="QDJ41" s="502"/>
      <c r="QDK41" s="502"/>
      <c r="QDL41" s="502"/>
      <c r="QDM41" s="502"/>
      <c r="QDN41" s="502"/>
      <c r="QDO41" s="502"/>
      <c r="QDP41" s="502"/>
      <c r="QDQ41" s="502"/>
      <c r="QDR41" s="502"/>
      <c r="QDS41" s="502"/>
      <c r="QDT41" s="502"/>
      <c r="QDU41" s="502"/>
      <c r="QDV41" s="502"/>
      <c r="QDW41" s="502"/>
      <c r="QDX41" s="502"/>
      <c r="QDY41" s="502"/>
      <c r="QDZ41" s="502"/>
      <c r="QEA41" s="502"/>
      <c r="QEB41" s="502"/>
      <c r="QEC41" s="502"/>
      <c r="QED41" s="502"/>
      <c r="QEE41" s="502"/>
      <c r="QEF41" s="502"/>
      <c r="QEG41" s="502"/>
      <c r="QEH41" s="502"/>
      <c r="QEI41" s="502"/>
      <c r="QEJ41" s="502"/>
      <c r="QEK41" s="502"/>
      <c r="QEL41" s="502"/>
      <c r="QEM41" s="502"/>
      <c r="QEN41" s="502"/>
      <c r="QEO41" s="502"/>
      <c r="QEP41" s="502"/>
      <c r="QEQ41" s="502"/>
      <c r="QER41" s="502"/>
      <c r="QES41" s="502"/>
      <c r="QET41" s="502"/>
      <c r="QEU41" s="502"/>
      <c r="QEV41" s="502"/>
      <c r="QEW41" s="502"/>
      <c r="QEX41" s="502"/>
      <c r="QEY41" s="502"/>
      <c r="QEZ41" s="502"/>
      <c r="QFA41" s="502"/>
      <c r="QFB41" s="502"/>
      <c r="QFC41" s="502"/>
      <c r="QFD41" s="502"/>
      <c r="QFE41" s="502"/>
      <c r="QFF41" s="502"/>
      <c r="QFG41" s="502"/>
      <c r="QFH41" s="502"/>
      <c r="QFI41" s="502"/>
      <c r="QFJ41" s="502"/>
      <c r="QFK41" s="502"/>
      <c r="QFL41" s="502"/>
      <c r="QFM41" s="502"/>
      <c r="QFN41" s="502"/>
      <c r="QFO41" s="502"/>
      <c r="QFP41" s="502"/>
      <c r="QFQ41" s="502"/>
      <c r="QFR41" s="502"/>
      <c r="QFS41" s="502"/>
      <c r="QFT41" s="502"/>
      <c r="QFU41" s="502"/>
      <c r="QFV41" s="502"/>
      <c r="QFW41" s="502"/>
      <c r="QFX41" s="502"/>
      <c r="QFY41" s="502"/>
      <c r="QFZ41" s="502"/>
      <c r="QGA41" s="502"/>
      <c r="QGB41" s="502"/>
      <c r="QGC41" s="502"/>
      <c r="QGD41" s="502"/>
      <c r="QGE41" s="502"/>
      <c r="QGF41" s="502"/>
      <c r="QGG41" s="502"/>
      <c r="QGH41" s="502"/>
      <c r="QGI41" s="502"/>
      <c r="QGJ41" s="502"/>
      <c r="QGK41" s="502"/>
      <c r="QGL41" s="502"/>
      <c r="QGM41" s="502"/>
      <c r="QGN41" s="502"/>
      <c r="QGO41" s="502"/>
      <c r="QGP41" s="502"/>
      <c r="QGQ41" s="502"/>
      <c r="QGR41" s="502"/>
      <c r="QGS41" s="502"/>
      <c r="QGT41" s="502"/>
      <c r="QGU41" s="502"/>
      <c r="QGV41" s="502"/>
      <c r="QGW41" s="502"/>
      <c r="QGX41" s="502"/>
      <c r="QGY41" s="502"/>
      <c r="QGZ41" s="502"/>
      <c r="QHA41" s="502"/>
      <c r="QHB41" s="502"/>
      <c r="QHC41" s="502"/>
      <c r="QHD41" s="502"/>
      <c r="QHE41" s="502"/>
      <c r="QHF41" s="502"/>
      <c r="QHG41" s="502"/>
      <c r="QHH41" s="502"/>
      <c r="QHI41" s="502"/>
      <c r="QHJ41" s="502"/>
      <c r="QHK41" s="502"/>
      <c r="QHL41" s="502"/>
      <c r="QHM41" s="502"/>
      <c r="QHN41" s="502"/>
      <c r="QHO41" s="502"/>
      <c r="QHP41" s="502"/>
      <c r="QHQ41" s="502"/>
      <c r="QHR41" s="502"/>
      <c r="QHS41" s="502"/>
      <c r="QHT41" s="502"/>
      <c r="QHU41" s="502"/>
      <c r="QHV41" s="502"/>
      <c r="QHW41" s="502"/>
      <c r="QHX41" s="502"/>
      <c r="QHY41" s="502"/>
      <c r="QHZ41" s="502"/>
      <c r="QIA41" s="502"/>
      <c r="QIB41" s="502"/>
      <c r="QIC41" s="502"/>
      <c r="QID41" s="502"/>
      <c r="QIE41" s="502"/>
      <c r="QIF41" s="502"/>
      <c r="QIG41" s="502"/>
      <c r="QIH41" s="502"/>
      <c r="QII41" s="502"/>
      <c r="QIJ41" s="502"/>
      <c r="QIK41" s="502"/>
      <c r="QIL41" s="502"/>
      <c r="QIM41" s="502"/>
      <c r="QIN41" s="502"/>
      <c r="QIO41" s="502"/>
      <c r="QIP41" s="502"/>
      <c r="QIQ41" s="502"/>
      <c r="QIR41" s="502"/>
      <c r="QIS41" s="502"/>
      <c r="QIT41" s="502"/>
      <c r="QIU41" s="502"/>
      <c r="QIV41" s="502"/>
      <c r="QIW41" s="502"/>
      <c r="QIX41" s="502"/>
      <c r="QIY41" s="502"/>
      <c r="QIZ41" s="502"/>
      <c r="QJA41" s="502"/>
      <c r="QJB41" s="502"/>
      <c r="QJC41" s="502"/>
      <c r="QJD41" s="502"/>
      <c r="QJE41" s="502"/>
      <c r="QJF41" s="502"/>
      <c r="QJG41" s="502"/>
      <c r="QJH41" s="502"/>
      <c r="QJI41" s="502"/>
      <c r="QJJ41" s="502"/>
      <c r="QJK41" s="502"/>
      <c r="QJL41" s="502"/>
      <c r="QJM41" s="502"/>
      <c r="QJN41" s="502"/>
      <c r="QJO41" s="502"/>
      <c r="QJP41" s="502"/>
      <c r="QJQ41" s="502"/>
      <c r="QJR41" s="502"/>
      <c r="QJS41" s="502"/>
      <c r="QJT41" s="502"/>
      <c r="QJU41" s="502"/>
      <c r="QJV41" s="502"/>
      <c r="QJW41" s="502"/>
      <c r="QJX41" s="502"/>
      <c r="QJY41" s="502"/>
      <c r="QJZ41" s="502"/>
      <c r="QKA41" s="502"/>
      <c r="QKB41" s="502"/>
      <c r="QKC41" s="502"/>
      <c r="QKD41" s="502"/>
      <c r="QKE41" s="502"/>
      <c r="QKF41" s="502"/>
      <c r="QKG41" s="502"/>
      <c r="QKH41" s="502"/>
      <c r="QKI41" s="502"/>
      <c r="QKJ41" s="502"/>
      <c r="QKK41" s="502"/>
      <c r="QKL41" s="502"/>
      <c r="QKM41" s="502"/>
      <c r="QKN41" s="502"/>
      <c r="QKO41" s="502"/>
      <c r="QKP41" s="502"/>
      <c r="QKQ41" s="502"/>
      <c r="QKR41" s="502"/>
      <c r="QKS41" s="502"/>
      <c r="QKT41" s="502"/>
      <c r="QKU41" s="502"/>
      <c r="QKV41" s="502"/>
      <c r="QKW41" s="502"/>
      <c r="QKX41" s="502"/>
      <c r="QKY41" s="502"/>
      <c r="QKZ41" s="502"/>
      <c r="QLA41" s="502"/>
      <c r="QLB41" s="502"/>
      <c r="QLC41" s="502"/>
      <c r="QLD41" s="502"/>
      <c r="QLE41" s="502"/>
      <c r="QLF41" s="502"/>
      <c r="QLG41" s="502"/>
      <c r="QLH41" s="502"/>
      <c r="QLI41" s="502"/>
      <c r="QLJ41" s="502"/>
      <c r="QLK41" s="502"/>
      <c r="QLL41" s="502"/>
      <c r="QLM41" s="502"/>
      <c r="QLN41" s="502"/>
      <c r="QLO41" s="502"/>
      <c r="QLP41" s="502"/>
      <c r="QLQ41" s="502"/>
      <c r="QLR41" s="502"/>
      <c r="QLS41" s="502"/>
      <c r="QLT41" s="502"/>
      <c r="QLU41" s="502"/>
      <c r="QLV41" s="502"/>
      <c r="QLW41" s="502"/>
      <c r="QLX41" s="502"/>
      <c r="QLY41" s="502"/>
      <c r="QLZ41" s="502"/>
      <c r="QMA41" s="502"/>
      <c r="QMB41" s="502"/>
      <c r="QMC41" s="502"/>
      <c r="QMD41" s="502"/>
      <c r="QME41" s="502"/>
      <c r="QMF41" s="502"/>
      <c r="QMG41" s="502"/>
      <c r="QMH41" s="502"/>
      <c r="QMI41" s="502"/>
      <c r="QMJ41" s="502"/>
      <c r="QMK41" s="502"/>
      <c r="QML41" s="502"/>
      <c r="QMM41" s="502"/>
      <c r="QMN41" s="502"/>
      <c r="QMO41" s="502"/>
      <c r="QMP41" s="502"/>
      <c r="QMQ41" s="502"/>
      <c r="QMR41" s="502"/>
      <c r="QMS41" s="502"/>
      <c r="QMT41" s="502"/>
      <c r="QMU41" s="502"/>
      <c r="QMV41" s="502"/>
      <c r="QMW41" s="502"/>
      <c r="QMX41" s="502"/>
      <c r="QMY41" s="502"/>
      <c r="QMZ41" s="502"/>
      <c r="QNA41" s="502"/>
      <c r="QNB41" s="502"/>
      <c r="QNC41" s="502"/>
      <c r="QND41" s="502"/>
      <c r="QNE41" s="502"/>
      <c r="QNF41" s="502"/>
      <c r="QNG41" s="502"/>
      <c r="QNH41" s="502"/>
      <c r="QNI41" s="502"/>
      <c r="QNJ41" s="502"/>
      <c r="QNK41" s="502"/>
      <c r="QNL41" s="502"/>
      <c r="QNM41" s="502"/>
      <c r="QNN41" s="502"/>
      <c r="QNO41" s="502"/>
      <c r="QNP41" s="502"/>
      <c r="QNQ41" s="502"/>
      <c r="QNR41" s="502"/>
      <c r="QNS41" s="502"/>
      <c r="QNT41" s="502"/>
      <c r="QNU41" s="502"/>
      <c r="QNV41" s="502"/>
      <c r="QNW41" s="502"/>
      <c r="QNX41" s="502"/>
      <c r="QNY41" s="502"/>
      <c r="QNZ41" s="502"/>
      <c r="QOA41" s="502"/>
      <c r="QOB41" s="502"/>
      <c r="QOC41" s="502"/>
      <c r="QOD41" s="502"/>
      <c r="QOE41" s="502"/>
      <c r="QOF41" s="502"/>
      <c r="QOG41" s="502"/>
      <c r="QOH41" s="502"/>
      <c r="QOI41" s="502"/>
      <c r="QOJ41" s="502"/>
      <c r="QOK41" s="502"/>
      <c r="QOL41" s="502"/>
      <c r="QOM41" s="502"/>
      <c r="QON41" s="502"/>
      <c r="QOO41" s="502"/>
      <c r="QOP41" s="502"/>
      <c r="QOQ41" s="502"/>
      <c r="QOR41" s="502"/>
      <c r="QOS41" s="502"/>
      <c r="QOT41" s="502"/>
      <c r="QOU41" s="502"/>
      <c r="QOV41" s="502"/>
      <c r="QOW41" s="502"/>
      <c r="QOX41" s="502"/>
      <c r="QOY41" s="502"/>
      <c r="QOZ41" s="502"/>
      <c r="QPA41" s="502"/>
      <c r="QPB41" s="502"/>
      <c r="QPC41" s="502"/>
      <c r="QPD41" s="502"/>
      <c r="QPE41" s="502"/>
      <c r="QPF41" s="502"/>
      <c r="QPG41" s="502"/>
      <c r="QPH41" s="502"/>
      <c r="QPI41" s="502"/>
      <c r="QPJ41" s="502"/>
      <c r="QPK41" s="502"/>
      <c r="QPL41" s="502"/>
      <c r="QPM41" s="502"/>
      <c r="QPN41" s="502"/>
      <c r="QPO41" s="502"/>
      <c r="QPP41" s="502"/>
      <c r="QPQ41" s="502"/>
      <c r="QPR41" s="502"/>
      <c r="QPS41" s="502"/>
      <c r="QPT41" s="502"/>
      <c r="QPU41" s="502"/>
      <c r="QPV41" s="502"/>
      <c r="QPW41" s="502"/>
      <c r="QPX41" s="502"/>
      <c r="QPY41" s="502"/>
      <c r="QPZ41" s="502"/>
      <c r="QQA41" s="502"/>
      <c r="QQB41" s="502"/>
      <c r="QQC41" s="502"/>
      <c r="QQD41" s="502"/>
      <c r="QQE41" s="502"/>
      <c r="QQF41" s="502"/>
      <c r="QQG41" s="502"/>
      <c r="QQH41" s="502"/>
      <c r="QQI41" s="502"/>
      <c r="QQJ41" s="502"/>
      <c r="QQK41" s="502"/>
      <c r="QQL41" s="502"/>
      <c r="QQM41" s="502"/>
      <c r="QQN41" s="502"/>
      <c r="QQO41" s="502"/>
      <c r="QQP41" s="502"/>
      <c r="QQQ41" s="502"/>
      <c r="QQR41" s="502"/>
      <c r="QQS41" s="502"/>
      <c r="QQT41" s="502"/>
      <c r="QQU41" s="502"/>
      <c r="QQV41" s="502"/>
      <c r="QQW41" s="502"/>
      <c r="QQX41" s="502"/>
      <c r="QQY41" s="502"/>
      <c r="QQZ41" s="502"/>
      <c r="QRA41" s="502"/>
      <c r="QRB41" s="502"/>
      <c r="QRC41" s="502"/>
      <c r="QRD41" s="502"/>
      <c r="QRE41" s="502"/>
      <c r="QRF41" s="502"/>
      <c r="QRG41" s="502"/>
      <c r="QRH41" s="502"/>
      <c r="QRI41" s="502"/>
      <c r="QRJ41" s="502"/>
      <c r="QRK41" s="502"/>
      <c r="QRL41" s="502"/>
      <c r="QRM41" s="502"/>
      <c r="QRN41" s="502"/>
      <c r="QRO41" s="502"/>
      <c r="QRP41" s="502"/>
      <c r="QRQ41" s="502"/>
      <c r="QRR41" s="502"/>
      <c r="QRS41" s="502"/>
      <c r="QRT41" s="502"/>
      <c r="QRU41" s="502"/>
      <c r="QRV41" s="502"/>
      <c r="QRW41" s="502"/>
      <c r="QRX41" s="502"/>
      <c r="QRY41" s="502"/>
      <c r="QRZ41" s="502"/>
      <c r="QSA41" s="502"/>
      <c r="QSB41" s="502"/>
      <c r="QSC41" s="502"/>
      <c r="QSD41" s="502"/>
      <c r="QSE41" s="502"/>
      <c r="QSF41" s="502"/>
      <c r="QSG41" s="502"/>
      <c r="QSH41" s="502"/>
      <c r="QSI41" s="502"/>
      <c r="QSJ41" s="502"/>
      <c r="QSK41" s="502"/>
      <c r="QSL41" s="502"/>
      <c r="QSM41" s="502"/>
      <c r="QSN41" s="502"/>
      <c r="QSO41" s="502"/>
      <c r="QSP41" s="502"/>
      <c r="QSQ41" s="502"/>
      <c r="QSR41" s="502"/>
      <c r="QSS41" s="502"/>
      <c r="QST41" s="502"/>
      <c r="QSU41" s="502"/>
      <c r="QSV41" s="502"/>
      <c r="QSW41" s="502"/>
      <c r="QSX41" s="502"/>
      <c r="QSY41" s="502"/>
      <c r="QSZ41" s="502"/>
      <c r="QTA41" s="502"/>
      <c r="QTB41" s="502"/>
      <c r="QTC41" s="502"/>
      <c r="QTD41" s="502"/>
      <c r="QTE41" s="502"/>
      <c r="QTF41" s="502"/>
      <c r="QTG41" s="502"/>
      <c r="QTH41" s="502"/>
      <c r="QTI41" s="502"/>
      <c r="QTJ41" s="502"/>
      <c r="QTK41" s="502"/>
      <c r="QTL41" s="502"/>
      <c r="QTM41" s="502"/>
      <c r="QTN41" s="502"/>
      <c r="QTO41" s="502"/>
      <c r="QTP41" s="502"/>
      <c r="QTQ41" s="502"/>
      <c r="QTR41" s="502"/>
      <c r="QTS41" s="502"/>
      <c r="QTT41" s="502"/>
      <c r="QTU41" s="502"/>
      <c r="QTV41" s="502"/>
      <c r="QTW41" s="502"/>
      <c r="QTX41" s="502"/>
      <c r="QTY41" s="502"/>
      <c r="QTZ41" s="502"/>
      <c r="QUA41" s="502"/>
      <c r="QUB41" s="502"/>
      <c r="QUC41" s="502"/>
      <c r="QUD41" s="502"/>
      <c r="QUE41" s="502"/>
      <c r="QUF41" s="502"/>
      <c r="QUG41" s="502"/>
      <c r="QUH41" s="502"/>
      <c r="QUI41" s="502"/>
      <c r="QUJ41" s="502"/>
      <c r="QUK41" s="502"/>
      <c r="QUL41" s="502"/>
      <c r="QUM41" s="502"/>
      <c r="QUN41" s="502"/>
      <c r="QUO41" s="502"/>
      <c r="QUP41" s="502"/>
      <c r="QUQ41" s="502"/>
      <c r="QUR41" s="502"/>
      <c r="QUS41" s="502"/>
      <c r="QUT41" s="502"/>
      <c r="QUU41" s="502"/>
      <c r="QUV41" s="502"/>
      <c r="QUW41" s="502"/>
      <c r="QUX41" s="502"/>
      <c r="QUY41" s="502"/>
      <c r="QUZ41" s="502"/>
      <c r="QVA41" s="502"/>
      <c r="QVB41" s="502"/>
      <c r="QVC41" s="502"/>
      <c r="QVD41" s="502"/>
      <c r="QVE41" s="502"/>
      <c r="QVF41" s="502"/>
      <c r="QVG41" s="502"/>
      <c r="QVH41" s="502"/>
      <c r="QVI41" s="502"/>
      <c r="QVJ41" s="502"/>
      <c r="QVK41" s="502"/>
      <c r="QVL41" s="502"/>
      <c r="QVM41" s="502"/>
      <c r="QVN41" s="502"/>
      <c r="QVO41" s="502"/>
      <c r="QVP41" s="502"/>
      <c r="QVQ41" s="502"/>
      <c r="QVR41" s="502"/>
      <c r="QVS41" s="502"/>
      <c r="QVT41" s="502"/>
      <c r="QVU41" s="502"/>
      <c r="QVV41" s="502"/>
      <c r="QVW41" s="502"/>
      <c r="QVX41" s="502"/>
      <c r="QVY41" s="502"/>
      <c r="QVZ41" s="502"/>
      <c r="QWA41" s="502"/>
      <c r="QWB41" s="502"/>
      <c r="QWC41" s="502"/>
      <c r="QWD41" s="502"/>
      <c r="QWE41" s="502"/>
      <c r="QWF41" s="502"/>
      <c r="QWG41" s="502"/>
      <c r="QWH41" s="502"/>
      <c r="QWI41" s="502"/>
      <c r="QWJ41" s="502"/>
      <c r="QWK41" s="502"/>
      <c r="QWL41" s="502"/>
      <c r="QWM41" s="502"/>
      <c r="QWN41" s="502"/>
      <c r="QWO41" s="502"/>
      <c r="QWP41" s="502"/>
      <c r="QWQ41" s="502"/>
      <c r="QWR41" s="502"/>
      <c r="QWS41" s="502"/>
      <c r="QWT41" s="502"/>
      <c r="QWU41" s="502"/>
      <c r="QWV41" s="502"/>
      <c r="QWW41" s="502"/>
      <c r="QWX41" s="502"/>
      <c r="QWY41" s="502"/>
      <c r="QWZ41" s="502"/>
      <c r="QXA41" s="502"/>
      <c r="QXB41" s="502"/>
      <c r="QXC41" s="502"/>
      <c r="QXD41" s="502"/>
      <c r="QXE41" s="502"/>
      <c r="QXF41" s="502"/>
      <c r="QXG41" s="502"/>
      <c r="QXH41" s="502"/>
      <c r="QXI41" s="502"/>
      <c r="QXJ41" s="502"/>
      <c r="QXK41" s="502"/>
      <c r="QXL41" s="502"/>
      <c r="QXM41" s="502"/>
      <c r="QXN41" s="502"/>
      <c r="QXO41" s="502"/>
      <c r="QXP41" s="502"/>
      <c r="QXQ41" s="502"/>
      <c r="QXR41" s="502"/>
      <c r="QXS41" s="502"/>
      <c r="QXT41" s="502"/>
      <c r="QXU41" s="502"/>
      <c r="QXV41" s="502"/>
      <c r="QXW41" s="502"/>
      <c r="QXX41" s="502"/>
      <c r="QXY41" s="502"/>
      <c r="QXZ41" s="502"/>
      <c r="QYA41" s="502"/>
      <c r="QYB41" s="502"/>
      <c r="QYC41" s="502"/>
      <c r="QYD41" s="502"/>
      <c r="QYE41" s="502"/>
      <c r="QYF41" s="502"/>
      <c r="QYG41" s="502"/>
      <c r="QYH41" s="502"/>
      <c r="QYI41" s="502"/>
      <c r="QYJ41" s="502"/>
      <c r="QYK41" s="502"/>
      <c r="QYL41" s="502"/>
      <c r="QYM41" s="502"/>
      <c r="QYN41" s="502"/>
      <c r="QYO41" s="502"/>
      <c r="QYP41" s="502"/>
      <c r="QYQ41" s="502"/>
      <c r="QYR41" s="502"/>
      <c r="QYS41" s="502"/>
      <c r="QYT41" s="502"/>
      <c r="QYU41" s="502"/>
      <c r="QYV41" s="502"/>
      <c r="QYW41" s="502"/>
      <c r="QYX41" s="502"/>
      <c r="QYY41" s="502"/>
      <c r="QYZ41" s="502"/>
      <c r="QZA41" s="502"/>
      <c r="QZB41" s="502"/>
      <c r="QZC41" s="502"/>
      <c r="QZD41" s="502"/>
      <c r="QZE41" s="502"/>
      <c r="QZF41" s="502"/>
      <c r="QZG41" s="502"/>
      <c r="QZH41" s="502"/>
      <c r="QZI41" s="502"/>
      <c r="QZJ41" s="502"/>
      <c r="QZK41" s="502"/>
      <c r="QZL41" s="502"/>
      <c r="QZM41" s="502"/>
      <c r="QZN41" s="502"/>
      <c r="QZO41" s="502"/>
      <c r="QZP41" s="502"/>
      <c r="QZQ41" s="502"/>
      <c r="QZR41" s="502"/>
      <c r="QZS41" s="502"/>
      <c r="QZT41" s="502"/>
      <c r="QZU41" s="502"/>
      <c r="QZV41" s="502"/>
      <c r="QZW41" s="502"/>
      <c r="QZX41" s="502"/>
      <c r="QZY41" s="502"/>
      <c r="QZZ41" s="502"/>
      <c r="RAA41" s="502"/>
      <c r="RAB41" s="502"/>
      <c r="RAC41" s="502"/>
      <c r="RAD41" s="502"/>
      <c r="RAE41" s="502"/>
      <c r="RAF41" s="502"/>
      <c r="RAG41" s="502"/>
      <c r="RAH41" s="502"/>
      <c r="RAI41" s="502"/>
      <c r="RAJ41" s="502"/>
      <c r="RAK41" s="502"/>
      <c r="RAL41" s="502"/>
      <c r="RAM41" s="502"/>
      <c r="RAN41" s="502"/>
      <c r="RAO41" s="502"/>
      <c r="RAP41" s="502"/>
      <c r="RAQ41" s="502"/>
      <c r="RAR41" s="502"/>
      <c r="RAS41" s="502"/>
      <c r="RAT41" s="502"/>
      <c r="RAU41" s="502"/>
      <c r="RAV41" s="502"/>
      <c r="RAW41" s="502"/>
      <c r="RAX41" s="502"/>
      <c r="RAY41" s="502"/>
      <c r="RAZ41" s="502"/>
      <c r="RBA41" s="502"/>
      <c r="RBB41" s="502"/>
      <c r="RBC41" s="502"/>
      <c r="RBD41" s="502"/>
      <c r="RBE41" s="502"/>
      <c r="RBF41" s="502"/>
      <c r="RBG41" s="502"/>
      <c r="RBH41" s="502"/>
      <c r="RBI41" s="502"/>
      <c r="RBJ41" s="502"/>
      <c r="RBK41" s="502"/>
      <c r="RBL41" s="502"/>
      <c r="RBM41" s="502"/>
      <c r="RBN41" s="502"/>
      <c r="RBO41" s="502"/>
      <c r="RBP41" s="502"/>
      <c r="RBQ41" s="502"/>
      <c r="RBR41" s="502"/>
      <c r="RBS41" s="502"/>
      <c r="RBT41" s="502"/>
      <c r="RBU41" s="502"/>
      <c r="RBV41" s="502"/>
      <c r="RBW41" s="502"/>
      <c r="RBX41" s="502"/>
      <c r="RBY41" s="502"/>
      <c r="RBZ41" s="502"/>
      <c r="RCA41" s="502"/>
      <c r="RCB41" s="502"/>
      <c r="RCC41" s="502"/>
      <c r="RCD41" s="502"/>
      <c r="RCE41" s="502"/>
      <c r="RCF41" s="502"/>
      <c r="RCG41" s="502"/>
      <c r="RCH41" s="502"/>
      <c r="RCI41" s="502"/>
      <c r="RCJ41" s="502"/>
      <c r="RCK41" s="502"/>
      <c r="RCL41" s="502"/>
      <c r="RCM41" s="502"/>
      <c r="RCN41" s="502"/>
      <c r="RCO41" s="502"/>
      <c r="RCP41" s="502"/>
      <c r="RCQ41" s="502"/>
      <c r="RCR41" s="502"/>
      <c r="RCS41" s="502"/>
      <c r="RCT41" s="502"/>
      <c r="RCU41" s="502"/>
      <c r="RCV41" s="502"/>
      <c r="RCW41" s="502"/>
      <c r="RCX41" s="502"/>
      <c r="RCY41" s="502"/>
      <c r="RCZ41" s="502"/>
      <c r="RDA41" s="502"/>
      <c r="RDB41" s="502"/>
      <c r="RDC41" s="502"/>
      <c r="RDD41" s="502"/>
      <c r="RDE41" s="502"/>
      <c r="RDF41" s="502"/>
      <c r="RDG41" s="502"/>
      <c r="RDH41" s="502"/>
      <c r="RDI41" s="502"/>
      <c r="RDJ41" s="502"/>
      <c r="RDK41" s="502"/>
      <c r="RDL41" s="502"/>
      <c r="RDM41" s="502"/>
      <c r="RDN41" s="502"/>
      <c r="RDO41" s="502"/>
      <c r="RDP41" s="502"/>
      <c r="RDQ41" s="502"/>
      <c r="RDR41" s="502"/>
      <c r="RDS41" s="502"/>
      <c r="RDT41" s="502"/>
      <c r="RDU41" s="502"/>
      <c r="RDV41" s="502"/>
      <c r="RDW41" s="502"/>
      <c r="RDX41" s="502"/>
      <c r="RDY41" s="502"/>
      <c r="RDZ41" s="502"/>
      <c r="REA41" s="502"/>
      <c r="REB41" s="502"/>
      <c r="REC41" s="502"/>
      <c r="RED41" s="502"/>
      <c r="REE41" s="502"/>
      <c r="REF41" s="502"/>
      <c r="REG41" s="502"/>
      <c r="REH41" s="502"/>
      <c r="REI41" s="502"/>
      <c r="REJ41" s="502"/>
      <c r="REK41" s="502"/>
      <c r="REL41" s="502"/>
      <c r="REM41" s="502"/>
      <c r="REN41" s="502"/>
      <c r="REO41" s="502"/>
      <c r="REP41" s="502"/>
      <c r="REQ41" s="502"/>
      <c r="RER41" s="502"/>
      <c r="RES41" s="502"/>
      <c r="RET41" s="502"/>
      <c r="REU41" s="502"/>
      <c r="REV41" s="502"/>
      <c r="REW41" s="502"/>
      <c r="REX41" s="502"/>
      <c r="REY41" s="502"/>
      <c r="REZ41" s="502"/>
      <c r="RFA41" s="502"/>
      <c r="RFB41" s="502"/>
      <c r="RFC41" s="502"/>
      <c r="RFD41" s="502"/>
      <c r="RFE41" s="502"/>
      <c r="RFF41" s="502"/>
      <c r="RFG41" s="502"/>
      <c r="RFH41" s="502"/>
      <c r="RFI41" s="502"/>
      <c r="RFJ41" s="502"/>
      <c r="RFK41" s="502"/>
      <c r="RFL41" s="502"/>
      <c r="RFM41" s="502"/>
      <c r="RFN41" s="502"/>
      <c r="RFO41" s="502"/>
      <c r="RFP41" s="502"/>
      <c r="RFQ41" s="502"/>
      <c r="RFR41" s="502"/>
      <c r="RFS41" s="502"/>
      <c r="RFT41" s="502"/>
      <c r="RFU41" s="502"/>
      <c r="RFV41" s="502"/>
      <c r="RFW41" s="502"/>
      <c r="RFX41" s="502"/>
      <c r="RFY41" s="502"/>
      <c r="RFZ41" s="502"/>
      <c r="RGA41" s="502"/>
      <c r="RGB41" s="502"/>
      <c r="RGC41" s="502"/>
      <c r="RGD41" s="502"/>
      <c r="RGE41" s="502"/>
      <c r="RGF41" s="502"/>
      <c r="RGG41" s="502"/>
      <c r="RGH41" s="502"/>
      <c r="RGI41" s="502"/>
      <c r="RGJ41" s="502"/>
      <c r="RGK41" s="502"/>
      <c r="RGL41" s="502"/>
      <c r="RGM41" s="502"/>
      <c r="RGN41" s="502"/>
      <c r="RGO41" s="502"/>
      <c r="RGP41" s="502"/>
      <c r="RGQ41" s="502"/>
      <c r="RGR41" s="502"/>
      <c r="RGS41" s="502"/>
      <c r="RGT41" s="502"/>
      <c r="RGU41" s="502"/>
      <c r="RGV41" s="502"/>
      <c r="RGW41" s="502"/>
      <c r="RGX41" s="502"/>
      <c r="RGY41" s="502"/>
      <c r="RGZ41" s="502"/>
      <c r="RHA41" s="502"/>
      <c r="RHB41" s="502"/>
      <c r="RHC41" s="502"/>
      <c r="RHD41" s="502"/>
      <c r="RHE41" s="502"/>
      <c r="RHF41" s="502"/>
      <c r="RHG41" s="502"/>
      <c r="RHH41" s="502"/>
      <c r="RHI41" s="502"/>
      <c r="RHJ41" s="502"/>
      <c r="RHK41" s="502"/>
      <c r="RHL41" s="502"/>
      <c r="RHM41" s="502"/>
      <c r="RHN41" s="502"/>
      <c r="RHO41" s="502"/>
      <c r="RHP41" s="502"/>
      <c r="RHQ41" s="502"/>
      <c r="RHR41" s="502"/>
      <c r="RHS41" s="502"/>
      <c r="RHT41" s="502"/>
      <c r="RHU41" s="502"/>
      <c r="RHV41" s="502"/>
      <c r="RHW41" s="502"/>
      <c r="RHX41" s="502"/>
      <c r="RHY41" s="502"/>
      <c r="RHZ41" s="502"/>
      <c r="RIA41" s="502"/>
      <c r="RIB41" s="502"/>
      <c r="RIC41" s="502"/>
      <c r="RID41" s="502"/>
      <c r="RIE41" s="502"/>
      <c r="RIF41" s="502"/>
      <c r="RIG41" s="502"/>
      <c r="RIH41" s="502"/>
      <c r="RII41" s="502"/>
      <c r="RIJ41" s="502"/>
      <c r="RIK41" s="502"/>
      <c r="RIL41" s="502"/>
      <c r="RIM41" s="502"/>
      <c r="RIN41" s="502"/>
      <c r="RIO41" s="502"/>
      <c r="RIP41" s="502"/>
      <c r="RIQ41" s="502"/>
      <c r="RIR41" s="502"/>
      <c r="RIS41" s="502"/>
      <c r="RIT41" s="502"/>
      <c r="RIU41" s="502"/>
      <c r="RIV41" s="502"/>
      <c r="RIW41" s="502"/>
      <c r="RIX41" s="502"/>
      <c r="RIY41" s="502"/>
      <c r="RIZ41" s="502"/>
      <c r="RJA41" s="502"/>
      <c r="RJB41" s="502"/>
      <c r="RJC41" s="502"/>
      <c r="RJD41" s="502"/>
      <c r="RJE41" s="502"/>
      <c r="RJF41" s="502"/>
      <c r="RJG41" s="502"/>
      <c r="RJH41" s="502"/>
      <c r="RJI41" s="502"/>
      <c r="RJJ41" s="502"/>
      <c r="RJK41" s="502"/>
      <c r="RJL41" s="502"/>
      <c r="RJM41" s="502"/>
      <c r="RJN41" s="502"/>
      <c r="RJO41" s="502"/>
      <c r="RJP41" s="502"/>
      <c r="RJQ41" s="502"/>
      <c r="RJR41" s="502"/>
      <c r="RJS41" s="502"/>
      <c r="RJT41" s="502"/>
      <c r="RJU41" s="502"/>
      <c r="RJV41" s="502"/>
      <c r="RJW41" s="502"/>
      <c r="RJX41" s="502"/>
      <c r="RJY41" s="502"/>
      <c r="RJZ41" s="502"/>
      <c r="RKA41" s="502"/>
      <c r="RKB41" s="502"/>
      <c r="RKC41" s="502"/>
      <c r="RKD41" s="502"/>
      <c r="RKE41" s="502"/>
      <c r="RKF41" s="502"/>
      <c r="RKG41" s="502"/>
      <c r="RKH41" s="502"/>
      <c r="RKI41" s="502"/>
      <c r="RKJ41" s="502"/>
      <c r="RKK41" s="502"/>
      <c r="RKL41" s="502"/>
      <c r="RKM41" s="502"/>
      <c r="RKN41" s="502"/>
      <c r="RKO41" s="502"/>
      <c r="RKP41" s="502"/>
      <c r="RKQ41" s="502"/>
      <c r="RKR41" s="502"/>
      <c r="RKS41" s="502"/>
      <c r="RKT41" s="502"/>
      <c r="RKU41" s="502"/>
      <c r="RKV41" s="502"/>
      <c r="RKW41" s="502"/>
      <c r="RKX41" s="502"/>
      <c r="RKY41" s="502"/>
      <c r="RKZ41" s="502"/>
      <c r="RLA41" s="502"/>
      <c r="RLB41" s="502"/>
      <c r="RLC41" s="502"/>
      <c r="RLD41" s="502"/>
      <c r="RLE41" s="502"/>
      <c r="RLF41" s="502"/>
      <c r="RLG41" s="502"/>
      <c r="RLH41" s="502"/>
      <c r="RLI41" s="502"/>
      <c r="RLJ41" s="502"/>
      <c r="RLK41" s="502"/>
      <c r="RLL41" s="502"/>
      <c r="RLM41" s="502"/>
      <c r="RLN41" s="502"/>
      <c r="RLO41" s="502"/>
      <c r="RLP41" s="502"/>
      <c r="RLQ41" s="502"/>
      <c r="RLR41" s="502"/>
      <c r="RLS41" s="502"/>
      <c r="RLT41" s="502"/>
      <c r="RLU41" s="502"/>
      <c r="RLV41" s="502"/>
      <c r="RLW41" s="502"/>
      <c r="RLX41" s="502"/>
      <c r="RLY41" s="502"/>
      <c r="RLZ41" s="502"/>
      <c r="RMA41" s="502"/>
      <c r="RMB41" s="502"/>
      <c r="RMC41" s="502"/>
      <c r="RMD41" s="502"/>
      <c r="RME41" s="502"/>
      <c r="RMF41" s="502"/>
      <c r="RMG41" s="502"/>
      <c r="RMH41" s="502"/>
      <c r="RMI41" s="502"/>
      <c r="RMJ41" s="502"/>
      <c r="RMK41" s="502"/>
      <c r="RML41" s="502"/>
      <c r="RMM41" s="502"/>
      <c r="RMN41" s="502"/>
      <c r="RMO41" s="502"/>
      <c r="RMP41" s="502"/>
      <c r="RMQ41" s="502"/>
      <c r="RMR41" s="502"/>
      <c r="RMS41" s="502"/>
      <c r="RMT41" s="502"/>
      <c r="RMU41" s="502"/>
      <c r="RMV41" s="502"/>
      <c r="RMW41" s="502"/>
      <c r="RMX41" s="502"/>
      <c r="RMY41" s="502"/>
      <c r="RMZ41" s="502"/>
      <c r="RNA41" s="502"/>
      <c r="RNB41" s="502"/>
      <c r="RNC41" s="502"/>
      <c r="RND41" s="502"/>
      <c r="RNE41" s="502"/>
      <c r="RNF41" s="502"/>
      <c r="RNG41" s="502"/>
      <c r="RNH41" s="502"/>
      <c r="RNI41" s="502"/>
      <c r="RNJ41" s="502"/>
      <c r="RNK41" s="502"/>
      <c r="RNL41" s="502"/>
      <c r="RNM41" s="502"/>
      <c r="RNN41" s="502"/>
      <c r="RNO41" s="502"/>
      <c r="RNP41" s="502"/>
      <c r="RNQ41" s="502"/>
      <c r="RNR41" s="502"/>
      <c r="RNS41" s="502"/>
      <c r="RNT41" s="502"/>
      <c r="RNU41" s="502"/>
      <c r="RNV41" s="502"/>
      <c r="RNW41" s="502"/>
      <c r="RNX41" s="502"/>
      <c r="RNY41" s="502"/>
      <c r="RNZ41" s="502"/>
      <c r="ROA41" s="502"/>
      <c r="ROB41" s="502"/>
      <c r="ROC41" s="502"/>
      <c r="ROD41" s="502"/>
      <c r="ROE41" s="502"/>
      <c r="ROF41" s="502"/>
      <c r="ROG41" s="502"/>
      <c r="ROH41" s="502"/>
      <c r="ROI41" s="502"/>
      <c r="ROJ41" s="502"/>
      <c r="ROK41" s="502"/>
      <c r="ROL41" s="502"/>
      <c r="ROM41" s="502"/>
      <c r="RON41" s="502"/>
      <c r="ROO41" s="502"/>
      <c r="ROP41" s="502"/>
      <c r="ROQ41" s="502"/>
      <c r="ROR41" s="502"/>
      <c r="ROS41" s="502"/>
      <c r="ROT41" s="502"/>
      <c r="ROU41" s="502"/>
      <c r="ROV41" s="502"/>
      <c r="ROW41" s="502"/>
      <c r="ROX41" s="502"/>
      <c r="ROY41" s="502"/>
      <c r="ROZ41" s="502"/>
      <c r="RPA41" s="502"/>
      <c r="RPB41" s="502"/>
      <c r="RPC41" s="502"/>
      <c r="RPD41" s="502"/>
      <c r="RPE41" s="502"/>
      <c r="RPF41" s="502"/>
      <c r="RPG41" s="502"/>
      <c r="RPH41" s="502"/>
      <c r="RPI41" s="502"/>
      <c r="RPJ41" s="502"/>
      <c r="RPK41" s="502"/>
      <c r="RPL41" s="502"/>
      <c r="RPM41" s="502"/>
      <c r="RPN41" s="502"/>
      <c r="RPO41" s="502"/>
      <c r="RPP41" s="502"/>
      <c r="RPQ41" s="502"/>
      <c r="RPR41" s="502"/>
      <c r="RPS41" s="502"/>
      <c r="RPT41" s="502"/>
      <c r="RPU41" s="502"/>
      <c r="RPV41" s="502"/>
      <c r="RPW41" s="502"/>
      <c r="RPX41" s="502"/>
      <c r="RPY41" s="502"/>
      <c r="RPZ41" s="502"/>
      <c r="RQA41" s="502"/>
      <c r="RQB41" s="502"/>
      <c r="RQC41" s="502"/>
      <c r="RQD41" s="502"/>
      <c r="RQE41" s="502"/>
      <c r="RQF41" s="502"/>
      <c r="RQG41" s="502"/>
      <c r="RQH41" s="502"/>
      <c r="RQI41" s="502"/>
      <c r="RQJ41" s="502"/>
      <c r="RQK41" s="502"/>
      <c r="RQL41" s="502"/>
      <c r="RQM41" s="502"/>
      <c r="RQN41" s="502"/>
      <c r="RQO41" s="502"/>
      <c r="RQP41" s="502"/>
      <c r="RQQ41" s="502"/>
      <c r="RQR41" s="502"/>
      <c r="RQS41" s="502"/>
      <c r="RQT41" s="502"/>
      <c r="RQU41" s="502"/>
      <c r="RQV41" s="502"/>
      <c r="RQW41" s="502"/>
      <c r="RQX41" s="502"/>
      <c r="RQY41" s="502"/>
      <c r="RQZ41" s="502"/>
      <c r="RRA41" s="502"/>
      <c r="RRB41" s="502"/>
      <c r="RRC41" s="502"/>
      <c r="RRD41" s="502"/>
      <c r="RRE41" s="502"/>
      <c r="RRF41" s="502"/>
      <c r="RRG41" s="502"/>
      <c r="RRH41" s="502"/>
      <c r="RRI41" s="502"/>
      <c r="RRJ41" s="502"/>
      <c r="RRK41" s="502"/>
      <c r="RRL41" s="502"/>
      <c r="RRM41" s="502"/>
      <c r="RRN41" s="502"/>
      <c r="RRO41" s="502"/>
      <c r="RRP41" s="502"/>
      <c r="RRQ41" s="502"/>
      <c r="RRR41" s="502"/>
      <c r="RRS41" s="502"/>
      <c r="RRT41" s="502"/>
      <c r="RRU41" s="502"/>
      <c r="RRV41" s="502"/>
      <c r="RRW41" s="502"/>
      <c r="RRX41" s="502"/>
      <c r="RRY41" s="502"/>
      <c r="RRZ41" s="502"/>
      <c r="RSA41" s="502"/>
      <c r="RSB41" s="502"/>
      <c r="RSC41" s="502"/>
      <c r="RSD41" s="502"/>
      <c r="RSE41" s="502"/>
      <c r="RSF41" s="502"/>
      <c r="RSG41" s="502"/>
      <c r="RSH41" s="502"/>
      <c r="RSI41" s="502"/>
      <c r="RSJ41" s="502"/>
      <c r="RSK41" s="502"/>
      <c r="RSL41" s="502"/>
      <c r="RSM41" s="502"/>
      <c r="RSN41" s="502"/>
      <c r="RSO41" s="502"/>
      <c r="RSP41" s="502"/>
      <c r="RSQ41" s="502"/>
      <c r="RSR41" s="502"/>
      <c r="RSS41" s="502"/>
      <c r="RST41" s="502"/>
      <c r="RSU41" s="502"/>
      <c r="RSV41" s="502"/>
      <c r="RSW41" s="502"/>
      <c r="RSX41" s="502"/>
      <c r="RSY41" s="502"/>
      <c r="RSZ41" s="502"/>
      <c r="RTA41" s="502"/>
      <c r="RTB41" s="502"/>
      <c r="RTC41" s="502"/>
      <c r="RTD41" s="502"/>
      <c r="RTE41" s="502"/>
      <c r="RTF41" s="502"/>
      <c r="RTG41" s="502"/>
      <c r="RTH41" s="502"/>
      <c r="RTI41" s="502"/>
      <c r="RTJ41" s="502"/>
      <c r="RTK41" s="502"/>
      <c r="RTL41" s="502"/>
      <c r="RTM41" s="502"/>
      <c r="RTN41" s="502"/>
      <c r="RTO41" s="502"/>
      <c r="RTP41" s="502"/>
      <c r="RTQ41" s="502"/>
      <c r="RTR41" s="502"/>
      <c r="RTS41" s="502"/>
      <c r="RTT41" s="502"/>
      <c r="RTU41" s="502"/>
      <c r="RTV41" s="502"/>
      <c r="RTW41" s="502"/>
      <c r="RTX41" s="502"/>
      <c r="RTY41" s="502"/>
      <c r="RTZ41" s="502"/>
      <c r="RUA41" s="502"/>
      <c r="RUB41" s="502"/>
      <c r="RUC41" s="502"/>
      <c r="RUD41" s="502"/>
      <c r="RUE41" s="502"/>
      <c r="RUF41" s="502"/>
      <c r="RUG41" s="502"/>
      <c r="RUH41" s="502"/>
      <c r="RUI41" s="502"/>
      <c r="RUJ41" s="502"/>
      <c r="RUK41" s="502"/>
      <c r="RUL41" s="502"/>
      <c r="RUM41" s="502"/>
      <c r="RUN41" s="502"/>
      <c r="RUO41" s="502"/>
      <c r="RUP41" s="502"/>
      <c r="RUQ41" s="502"/>
      <c r="RUR41" s="502"/>
      <c r="RUS41" s="502"/>
      <c r="RUT41" s="502"/>
      <c r="RUU41" s="502"/>
      <c r="RUV41" s="502"/>
      <c r="RUW41" s="502"/>
      <c r="RUX41" s="502"/>
      <c r="RUY41" s="502"/>
      <c r="RUZ41" s="502"/>
      <c r="RVA41" s="502"/>
      <c r="RVB41" s="502"/>
      <c r="RVC41" s="502"/>
      <c r="RVD41" s="502"/>
      <c r="RVE41" s="502"/>
      <c r="RVF41" s="502"/>
      <c r="RVG41" s="502"/>
      <c r="RVH41" s="502"/>
      <c r="RVI41" s="502"/>
      <c r="RVJ41" s="502"/>
      <c r="RVK41" s="502"/>
      <c r="RVL41" s="502"/>
      <c r="RVM41" s="502"/>
      <c r="RVN41" s="502"/>
      <c r="RVO41" s="502"/>
      <c r="RVP41" s="502"/>
      <c r="RVQ41" s="502"/>
      <c r="RVR41" s="502"/>
      <c r="RVS41" s="502"/>
      <c r="RVT41" s="502"/>
      <c r="RVU41" s="502"/>
      <c r="RVV41" s="502"/>
      <c r="RVW41" s="502"/>
      <c r="RVX41" s="502"/>
      <c r="RVY41" s="502"/>
      <c r="RVZ41" s="502"/>
      <c r="RWA41" s="502"/>
      <c r="RWB41" s="502"/>
      <c r="RWC41" s="502"/>
      <c r="RWD41" s="502"/>
      <c r="RWE41" s="502"/>
      <c r="RWF41" s="502"/>
      <c r="RWG41" s="502"/>
      <c r="RWH41" s="502"/>
      <c r="RWI41" s="502"/>
      <c r="RWJ41" s="502"/>
      <c r="RWK41" s="502"/>
      <c r="RWL41" s="502"/>
      <c r="RWM41" s="502"/>
      <c r="RWN41" s="502"/>
      <c r="RWO41" s="502"/>
      <c r="RWP41" s="502"/>
      <c r="RWQ41" s="502"/>
      <c r="RWR41" s="502"/>
      <c r="RWS41" s="502"/>
      <c r="RWT41" s="502"/>
      <c r="RWU41" s="502"/>
      <c r="RWV41" s="502"/>
      <c r="RWW41" s="502"/>
      <c r="RWX41" s="502"/>
      <c r="RWY41" s="502"/>
      <c r="RWZ41" s="502"/>
      <c r="RXA41" s="502"/>
      <c r="RXB41" s="502"/>
      <c r="RXC41" s="502"/>
      <c r="RXD41" s="502"/>
      <c r="RXE41" s="502"/>
      <c r="RXF41" s="502"/>
      <c r="RXG41" s="502"/>
      <c r="RXH41" s="502"/>
      <c r="RXI41" s="502"/>
      <c r="RXJ41" s="502"/>
      <c r="RXK41" s="502"/>
      <c r="RXL41" s="502"/>
      <c r="RXM41" s="502"/>
      <c r="RXN41" s="502"/>
      <c r="RXO41" s="502"/>
      <c r="RXP41" s="502"/>
      <c r="RXQ41" s="502"/>
      <c r="RXR41" s="502"/>
      <c r="RXS41" s="502"/>
      <c r="RXT41" s="502"/>
      <c r="RXU41" s="502"/>
      <c r="RXV41" s="502"/>
      <c r="RXW41" s="502"/>
      <c r="RXX41" s="502"/>
      <c r="RXY41" s="502"/>
      <c r="RXZ41" s="502"/>
      <c r="RYA41" s="502"/>
      <c r="RYB41" s="502"/>
      <c r="RYC41" s="502"/>
      <c r="RYD41" s="502"/>
      <c r="RYE41" s="502"/>
      <c r="RYF41" s="502"/>
      <c r="RYG41" s="502"/>
      <c r="RYH41" s="502"/>
      <c r="RYI41" s="502"/>
      <c r="RYJ41" s="502"/>
      <c r="RYK41" s="502"/>
      <c r="RYL41" s="502"/>
      <c r="RYM41" s="502"/>
      <c r="RYN41" s="502"/>
      <c r="RYO41" s="502"/>
      <c r="RYP41" s="502"/>
      <c r="RYQ41" s="502"/>
      <c r="RYR41" s="502"/>
      <c r="RYS41" s="502"/>
      <c r="RYT41" s="502"/>
      <c r="RYU41" s="502"/>
      <c r="RYV41" s="502"/>
      <c r="RYW41" s="502"/>
      <c r="RYX41" s="502"/>
      <c r="RYY41" s="502"/>
      <c r="RYZ41" s="502"/>
      <c r="RZA41" s="502"/>
      <c r="RZB41" s="502"/>
      <c r="RZC41" s="502"/>
      <c r="RZD41" s="502"/>
      <c r="RZE41" s="502"/>
      <c r="RZF41" s="502"/>
      <c r="RZG41" s="502"/>
      <c r="RZH41" s="502"/>
      <c r="RZI41" s="502"/>
      <c r="RZJ41" s="502"/>
      <c r="RZK41" s="502"/>
      <c r="RZL41" s="502"/>
      <c r="RZM41" s="502"/>
      <c r="RZN41" s="502"/>
      <c r="RZO41" s="502"/>
      <c r="RZP41" s="502"/>
      <c r="RZQ41" s="502"/>
      <c r="RZR41" s="502"/>
      <c r="RZS41" s="502"/>
      <c r="RZT41" s="502"/>
      <c r="RZU41" s="502"/>
      <c r="RZV41" s="502"/>
      <c r="RZW41" s="502"/>
      <c r="RZX41" s="502"/>
      <c r="RZY41" s="502"/>
      <c r="RZZ41" s="502"/>
      <c r="SAA41" s="502"/>
      <c r="SAB41" s="502"/>
      <c r="SAC41" s="502"/>
      <c r="SAD41" s="502"/>
      <c r="SAE41" s="502"/>
      <c r="SAF41" s="502"/>
      <c r="SAG41" s="502"/>
      <c r="SAH41" s="502"/>
      <c r="SAI41" s="502"/>
      <c r="SAJ41" s="502"/>
      <c r="SAK41" s="502"/>
      <c r="SAL41" s="502"/>
      <c r="SAM41" s="502"/>
      <c r="SAN41" s="502"/>
      <c r="SAO41" s="502"/>
      <c r="SAP41" s="502"/>
      <c r="SAQ41" s="502"/>
      <c r="SAR41" s="502"/>
      <c r="SAS41" s="502"/>
      <c r="SAT41" s="502"/>
      <c r="SAU41" s="502"/>
      <c r="SAV41" s="502"/>
      <c r="SAW41" s="502"/>
      <c r="SAX41" s="502"/>
      <c r="SAY41" s="502"/>
      <c r="SAZ41" s="502"/>
      <c r="SBA41" s="502"/>
      <c r="SBB41" s="502"/>
      <c r="SBC41" s="502"/>
      <c r="SBD41" s="502"/>
      <c r="SBE41" s="502"/>
      <c r="SBF41" s="502"/>
      <c r="SBG41" s="502"/>
      <c r="SBH41" s="502"/>
      <c r="SBI41" s="502"/>
      <c r="SBJ41" s="502"/>
      <c r="SBK41" s="502"/>
      <c r="SBL41" s="502"/>
      <c r="SBM41" s="502"/>
      <c r="SBN41" s="502"/>
      <c r="SBO41" s="502"/>
      <c r="SBP41" s="502"/>
      <c r="SBQ41" s="502"/>
      <c r="SBR41" s="502"/>
      <c r="SBS41" s="502"/>
      <c r="SBT41" s="502"/>
      <c r="SBU41" s="502"/>
      <c r="SBV41" s="502"/>
      <c r="SBW41" s="502"/>
      <c r="SBX41" s="502"/>
      <c r="SBY41" s="502"/>
      <c r="SBZ41" s="502"/>
      <c r="SCA41" s="502"/>
      <c r="SCB41" s="502"/>
      <c r="SCC41" s="502"/>
      <c r="SCD41" s="502"/>
      <c r="SCE41" s="502"/>
      <c r="SCF41" s="502"/>
      <c r="SCG41" s="502"/>
      <c r="SCH41" s="502"/>
      <c r="SCI41" s="502"/>
      <c r="SCJ41" s="502"/>
      <c r="SCK41" s="502"/>
      <c r="SCL41" s="502"/>
      <c r="SCM41" s="502"/>
      <c r="SCN41" s="502"/>
      <c r="SCO41" s="502"/>
      <c r="SCP41" s="502"/>
      <c r="SCQ41" s="502"/>
      <c r="SCR41" s="502"/>
      <c r="SCS41" s="502"/>
      <c r="SCT41" s="502"/>
      <c r="SCU41" s="502"/>
      <c r="SCV41" s="502"/>
      <c r="SCW41" s="502"/>
      <c r="SCX41" s="502"/>
      <c r="SCY41" s="502"/>
      <c r="SCZ41" s="502"/>
      <c r="SDA41" s="502"/>
      <c r="SDB41" s="502"/>
      <c r="SDC41" s="502"/>
      <c r="SDD41" s="502"/>
      <c r="SDE41" s="502"/>
      <c r="SDF41" s="502"/>
      <c r="SDG41" s="502"/>
      <c r="SDH41" s="502"/>
      <c r="SDI41" s="502"/>
      <c r="SDJ41" s="502"/>
      <c r="SDK41" s="502"/>
      <c r="SDL41" s="502"/>
      <c r="SDM41" s="502"/>
      <c r="SDN41" s="502"/>
      <c r="SDO41" s="502"/>
      <c r="SDP41" s="502"/>
      <c r="SDQ41" s="502"/>
      <c r="SDR41" s="502"/>
      <c r="SDS41" s="502"/>
      <c r="SDT41" s="502"/>
      <c r="SDU41" s="502"/>
      <c r="SDV41" s="502"/>
      <c r="SDW41" s="502"/>
      <c r="SDX41" s="502"/>
      <c r="SDY41" s="502"/>
      <c r="SDZ41" s="502"/>
      <c r="SEA41" s="502"/>
      <c r="SEB41" s="502"/>
      <c r="SEC41" s="502"/>
      <c r="SED41" s="502"/>
      <c r="SEE41" s="502"/>
      <c r="SEF41" s="502"/>
      <c r="SEG41" s="502"/>
      <c r="SEH41" s="502"/>
      <c r="SEI41" s="502"/>
      <c r="SEJ41" s="502"/>
      <c r="SEK41" s="502"/>
      <c r="SEL41" s="502"/>
      <c r="SEM41" s="502"/>
      <c r="SEN41" s="502"/>
      <c r="SEO41" s="502"/>
      <c r="SEP41" s="502"/>
      <c r="SEQ41" s="502"/>
      <c r="SER41" s="502"/>
      <c r="SES41" s="502"/>
      <c r="SET41" s="502"/>
      <c r="SEU41" s="502"/>
      <c r="SEV41" s="502"/>
      <c r="SEW41" s="502"/>
      <c r="SEX41" s="502"/>
      <c r="SEY41" s="502"/>
      <c r="SEZ41" s="502"/>
      <c r="SFA41" s="502"/>
      <c r="SFB41" s="502"/>
      <c r="SFC41" s="502"/>
      <c r="SFD41" s="502"/>
      <c r="SFE41" s="502"/>
      <c r="SFF41" s="502"/>
      <c r="SFG41" s="502"/>
      <c r="SFH41" s="502"/>
      <c r="SFI41" s="502"/>
      <c r="SFJ41" s="502"/>
      <c r="SFK41" s="502"/>
      <c r="SFL41" s="502"/>
      <c r="SFM41" s="502"/>
      <c r="SFN41" s="502"/>
      <c r="SFO41" s="502"/>
      <c r="SFP41" s="502"/>
      <c r="SFQ41" s="502"/>
      <c r="SFR41" s="502"/>
      <c r="SFS41" s="502"/>
      <c r="SFT41" s="502"/>
      <c r="SFU41" s="502"/>
      <c r="SFV41" s="502"/>
      <c r="SFW41" s="502"/>
      <c r="SFX41" s="502"/>
      <c r="SFY41" s="502"/>
      <c r="SFZ41" s="502"/>
      <c r="SGA41" s="502"/>
      <c r="SGB41" s="502"/>
      <c r="SGC41" s="502"/>
      <c r="SGD41" s="502"/>
      <c r="SGE41" s="502"/>
      <c r="SGF41" s="502"/>
      <c r="SGG41" s="502"/>
      <c r="SGH41" s="502"/>
      <c r="SGI41" s="502"/>
      <c r="SGJ41" s="502"/>
      <c r="SGK41" s="502"/>
      <c r="SGL41" s="502"/>
      <c r="SGM41" s="502"/>
      <c r="SGN41" s="502"/>
      <c r="SGO41" s="502"/>
      <c r="SGP41" s="502"/>
      <c r="SGQ41" s="502"/>
      <c r="SGR41" s="502"/>
      <c r="SGS41" s="502"/>
      <c r="SGT41" s="502"/>
      <c r="SGU41" s="502"/>
      <c r="SGV41" s="502"/>
      <c r="SGW41" s="502"/>
      <c r="SGX41" s="502"/>
      <c r="SGY41" s="502"/>
      <c r="SGZ41" s="502"/>
      <c r="SHA41" s="502"/>
      <c r="SHB41" s="502"/>
      <c r="SHC41" s="502"/>
      <c r="SHD41" s="502"/>
      <c r="SHE41" s="502"/>
      <c r="SHF41" s="502"/>
      <c r="SHG41" s="502"/>
      <c r="SHH41" s="502"/>
      <c r="SHI41" s="502"/>
      <c r="SHJ41" s="502"/>
      <c r="SHK41" s="502"/>
      <c r="SHL41" s="502"/>
      <c r="SHM41" s="502"/>
      <c r="SHN41" s="502"/>
      <c r="SHO41" s="502"/>
      <c r="SHP41" s="502"/>
      <c r="SHQ41" s="502"/>
      <c r="SHR41" s="502"/>
      <c r="SHS41" s="502"/>
      <c r="SHT41" s="502"/>
      <c r="SHU41" s="502"/>
      <c r="SHV41" s="502"/>
      <c r="SHW41" s="502"/>
      <c r="SHX41" s="502"/>
      <c r="SHY41" s="502"/>
      <c r="SHZ41" s="502"/>
      <c r="SIA41" s="502"/>
      <c r="SIB41" s="502"/>
      <c r="SIC41" s="502"/>
      <c r="SID41" s="502"/>
      <c r="SIE41" s="502"/>
      <c r="SIF41" s="502"/>
      <c r="SIG41" s="502"/>
      <c r="SIH41" s="502"/>
      <c r="SII41" s="502"/>
      <c r="SIJ41" s="502"/>
      <c r="SIK41" s="502"/>
      <c r="SIL41" s="502"/>
      <c r="SIM41" s="502"/>
      <c r="SIN41" s="502"/>
      <c r="SIO41" s="502"/>
      <c r="SIP41" s="502"/>
      <c r="SIQ41" s="502"/>
      <c r="SIR41" s="502"/>
      <c r="SIS41" s="502"/>
      <c r="SIT41" s="502"/>
      <c r="SIU41" s="502"/>
      <c r="SIV41" s="502"/>
      <c r="SIW41" s="502"/>
      <c r="SIX41" s="502"/>
      <c r="SIY41" s="502"/>
      <c r="SIZ41" s="502"/>
      <c r="SJA41" s="502"/>
      <c r="SJB41" s="502"/>
      <c r="SJC41" s="502"/>
      <c r="SJD41" s="502"/>
      <c r="SJE41" s="502"/>
      <c r="SJF41" s="502"/>
      <c r="SJG41" s="502"/>
      <c r="SJH41" s="502"/>
      <c r="SJI41" s="502"/>
      <c r="SJJ41" s="502"/>
      <c r="SJK41" s="502"/>
      <c r="SJL41" s="502"/>
      <c r="SJM41" s="502"/>
      <c r="SJN41" s="502"/>
      <c r="SJO41" s="502"/>
      <c r="SJP41" s="502"/>
      <c r="SJQ41" s="502"/>
      <c r="SJR41" s="502"/>
      <c r="SJS41" s="502"/>
      <c r="SJT41" s="502"/>
      <c r="SJU41" s="502"/>
      <c r="SJV41" s="502"/>
      <c r="SJW41" s="502"/>
      <c r="SJX41" s="502"/>
      <c r="SJY41" s="502"/>
      <c r="SJZ41" s="502"/>
      <c r="SKA41" s="502"/>
      <c r="SKB41" s="502"/>
      <c r="SKC41" s="502"/>
      <c r="SKD41" s="502"/>
      <c r="SKE41" s="502"/>
      <c r="SKF41" s="502"/>
      <c r="SKG41" s="502"/>
      <c r="SKH41" s="502"/>
      <c r="SKI41" s="502"/>
      <c r="SKJ41" s="502"/>
      <c r="SKK41" s="502"/>
      <c r="SKL41" s="502"/>
      <c r="SKM41" s="502"/>
      <c r="SKN41" s="502"/>
      <c r="SKO41" s="502"/>
      <c r="SKP41" s="502"/>
      <c r="SKQ41" s="502"/>
      <c r="SKR41" s="502"/>
      <c r="SKS41" s="502"/>
      <c r="SKT41" s="502"/>
      <c r="SKU41" s="502"/>
      <c r="SKV41" s="502"/>
      <c r="SKW41" s="502"/>
      <c r="SKX41" s="502"/>
      <c r="SKY41" s="502"/>
      <c r="SKZ41" s="502"/>
      <c r="SLA41" s="502"/>
      <c r="SLB41" s="502"/>
      <c r="SLC41" s="502"/>
      <c r="SLD41" s="502"/>
      <c r="SLE41" s="502"/>
      <c r="SLF41" s="502"/>
      <c r="SLG41" s="502"/>
      <c r="SLH41" s="502"/>
      <c r="SLI41" s="502"/>
      <c r="SLJ41" s="502"/>
      <c r="SLK41" s="502"/>
      <c r="SLL41" s="502"/>
      <c r="SLM41" s="502"/>
      <c r="SLN41" s="502"/>
      <c r="SLO41" s="502"/>
      <c r="SLP41" s="502"/>
      <c r="SLQ41" s="502"/>
      <c r="SLR41" s="502"/>
      <c r="SLS41" s="502"/>
      <c r="SLT41" s="502"/>
      <c r="SLU41" s="502"/>
      <c r="SLV41" s="502"/>
      <c r="SLW41" s="502"/>
      <c r="SLX41" s="502"/>
      <c r="SLY41" s="502"/>
      <c r="SLZ41" s="502"/>
      <c r="SMA41" s="502"/>
      <c r="SMB41" s="502"/>
      <c r="SMC41" s="502"/>
      <c r="SMD41" s="502"/>
      <c r="SME41" s="502"/>
      <c r="SMF41" s="502"/>
      <c r="SMG41" s="502"/>
      <c r="SMH41" s="502"/>
      <c r="SMI41" s="502"/>
      <c r="SMJ41" s="502"/>
      <c r="SMK41" s="502"/>
      <c r="SML41" s="502"/>
      <c r="SMM41" s="502"/>
      <c r="SMN41" s="502"/>
      <c r="SMO41" s="502"/>
      <c r="SMP41" s="502"/>
      <c r="SMQ41" s="502"/>
      <c r="SMR41" s="502"/>
      <c r="SMS41" s="502"/>
      <c r="SMT41" s="502"/>
      <c r="SMU41" s="502"/>
      <c r="SMV41" s="502"/>
      <c r="SMW41" s="502"/>
      <c r="SMX41" s="502"/>
      <c r="SMY41" s="502"/>
      <c r="SMZ41" s="502"/>
      <c r="SNA41" s="502"/>
      <c r="SNB41" s="502"/>
      <c r="SNC41" s="502"/>
      <c r="SND41" s="502"/>
      <c r="SNE41" s="502"/>
      <c r="SNF41" s="502"/>
      <c r="SNG41" s="502"/>
      <c r="SNH41" s="502"/>
      <c r="SNI41" s="502"/>
      <c r="SNJ41" s="502"/>
      <c r="SNK41" s="502"/>
      <c r="SNL41" s="502"/>
      <c r="SNM41" s="502"/>
      <c r="SNN41" s="502"/>
      <c r="SNO41" s="502"/>
      <c r="SNP41" s="502"/>
      <c r="SNQ41" s="502"/>
      <c r="SNR41" s="502"/>
      <c r="SNS41" s="502"/>
      <c r="SNT41" s="502"/>
      <c r="SNU41" s="502"/>
      <c r="SNV41" s="502"/>
      <c r="SNW41" s="502"/>
      <c r="SNX41" s="502"/>
      <c r="SNY41" s="502"/>
      <c r="SNZ41" s="502"/>
      <c r="SOA41" s="502"/>
      <c r="SOB41" s="502"/>
      <c r="SOC41" s="502"/>
      <c r="SOD41" s="502"/>
      <c r="SOE41" s="502"/>
      <c r="SOF41" s="502"/>
      <c r="SOG41" s="502"/>
      <c r="SOH41" s="502"/>
      <c r="SOI41" s="502"/>
      <c r="SOJ41" s="502"/>
      <c r="SOK41" s="502"/>
      <c r="SOL41" s="502"/>
      <c r="SOM41" s="502"/>
      <c r="SON41" s="502"/>
      <c r="SOO41" s="502"/>
      <c r="SOP41" s="502"/>
      <c r="SOQ41" s="502"/>
      <c r="SOR41" s="502"/>
      <c r="SOS41" s="502"/>
      <c r="SOT41" s="502"/>
      <c r="SOU41" s="502"/>
      <c r="SOV41" s="502"/>
      <c r="SOW41" s="502"/>
      <c r="SOX41" s="502"/>
      <c r="SOY41" s="502"/>
      <c r="SOZ41" s="502"/>
      <c r="SPA41" s="502"/>
      <c r="SPB41" s="502"/>
      <c r="SPC41" s="502"/>
      <c r="SPD41" s="502"/>
      <c r="SPE41" s="502"/>
      <c r="SPF41" s="502"/>
      <c r="SPG41" s="502"/>
      <c r="SPH41" s="502"/>
      <c r="SPI41" s="502"/>
      <c r="SPJ41" s="502"/>
      <c r="SPK41" s="502"/>
      <c r="SPL41" s="502"/>
      <c r="SPM41" s="502"/>
      <c r="SPN41" s="502"/>
      <c r="SPO41" s="502"/>
      <c r="SPP41" s="502"/>
      <c r="SPQ41" s="502"/>
      <c r="SPR41" s="502"/>
      <c r="SPS41" s="502"/>
      <c r="SPT41" s="502"/>
      <c r="SPU41" s="502"/>
      <c r="SPV41" s="502"/>
      <c r="SPW41" s="502"/>
      <c r="SPX41" s="502"/>
      <c r="SPY41" s="502"/>
      <c r="SPZ41" s="502"/>
      <c r="SQA41" s="502"/>
      <c r="SQB41" s="502"/>
      <c r="SQC41" s="502"/>
      <c r="SQD41" s="502"/>
      <c r="SQE41" s="502"/>
      <c r="SQF41" s="502"/>
      <c r="SQG41" s="502"/>
      <c r="SQH41" s="502"/>
      <c r="SQI41" s="502"/>
      <c r="SQJ41" s="502"/>
      <c r="SQK41" s="502"/>
      <c r="SQL41" s="502"/>
      <c r="SQM41" s="502"/>
      <c r="SQN41" s="502"/>
      <c r="SQO41" s="502"/>
      <c r="SQP41" s="502"/>
      <c r="SQQ41" s="502"/>
      <c r="SQR41" s="502"/>
      <c r="SQS41" s="502"/>
      <c r="SQT41" s="502"/>
      <c r="SQU41" s="502"/>
      <c r="SQV41" s="502"/>
      <c r="SQW41" s="502"/>
      <c r="SQX41" s="502"/>
      <c r="SQY41" s="502"/>
      <c r="SQZ41" s="502"/>
      <c r="SRA41" s="502"/>
      <c r="SRB41" s="502"/>
      <c r="SRC41" s="502"/>
      <c r="SRD41" s="502"/>
      <c r="SRE41" s="502"/>
      <c r="SRF41" s="502"/>
      <c r="SRG41" s="502"/>
      <c r="SRH41" s="502"/>
      <c r="SRI41" s="502"/>
      <c r="SRJ41" s="502"/>
      <c r="SRK41" s="502"/>
      <c r="SRL41" s="502"/>
      <c r="SRM41" s="502"/>
      <c r="SRN41" s="502"/>
      <c r="SRO41" s="502"/>
      <c r="SRP41" s="502"/>
      <c r="SRQ41" s="502"/>
      <c r="SRR41" s="502"/>
      <c r="SRS41" s="502"/>
      <c r="SRT41" s="502"/>
      <c r="SRU41" s="502"/>
      <c r="SRV41" s="502"/>
      <c r="SRW41" s="502"/>
      <c r="SRX41" s="502"/>
      <c r="SRY41" s="502"/>
      <c r="SRZ41" s="502"/>
      <c r="SSA41" s="502"/>
      <c r="SSB41" s="502"/>
      <c r="SSC41" s="502"/>
      <c r="SSD41" s="502"/>
      <c r="SSE41" s="502"/>
      <c r="SSF41" s="502"/>
      <c r="SSG41" s="502"/>
      <c r="SSH41" s="502"/>
      <c r="SSI41" s="502"/>
      <c r="SSJ41" s="502"/>
      <c r="SSK41" s="502"/>
      <c r="SSL41" s="502"/>
      <c r="SSM41" s="502"/>
      <c r="SSN41" s="502"/>
      <c r="SSO41" s="502"/>
      <c r="SSP41" s="502"/>
      <c r="SSQ41" s="502"/>
      <c r="SSR41" s="502"/>
      <c r="SSS41" s="502"/>
      <c r="SST41" s="502"/>
      <c r="SSU41" s="502"/>
      <c r="SSV41" s="502"/>
      <c r="SSW41" s="502"/>
      <c r="SSX41" s="502"/>
      <c r="SSY41" s="502"/>
      <c r="SSZ41" s="502"/>
      <c r="STA41" s="502"/>
      <c r="STB41" s="502"/>
      <c r="STC41" s="502"/>
      <c r="STD41" s="502"/>
      <c r="STE41" s="502"/>
      <c r="STF41" s="502"/>
      <c r="STG41" s="502"/>
      <c r="STH41" s="502"/>
      <c r="STI41" s="502"/>
      <c r="STJ41" s="502"/>
      <c r="STK41" s="502"/>
      <c r="STL41" s="502"/>
      <c r="STM41" s="502"/>
      <c r="STN41" s="502"/>
      <c r="STO41" s="502"/>
      <c r="STP41" s="502"/>
      <c r="STQ41" s="502"/>
      <c r="STR41" s="502"/>
      <c r="STS41" s="502"/>
      <c r="STT41" s="502"/>
      <c r="STU41" s="502"/>
      <c r="STV41" s="502"/>
      <c r="STW41" s="502"/>
      <c r="STX41" s="502"/>
      <c r="STY41" s="502"/>
      <c r="STZ41" s="502"/>
      <c r="SUA41" s="502"/>
      <c r="SUB41" s="502"/>
      <c r="SUC41" s="502"/>
      <c r="SUD41" s="502"/>
      <c r="SUE41" s="502"/>
      <c r="SUF41" s="502"/>
      <c r="SUG41" s="502"/>
      <c r="SUH41" s="502"/>
      <c r="SUI41" s="502"/>
      <c r="SUJ41" s="502"/>
      <c r="SUK41" s="502"/>
      <c r="SUL41" s="502"/>
      <c r="SUM41" s="502"/>
      <c r="SUN41" s="502"/>
      <c r="SUO41" s="502"/>
      <c r="SUP41" s="502"/>
      <c r="SUQ41" s="502"/>
      <c r="SUR41" s="502"/>
      <c r="SUS41" s="502"/>
      <c r="SUT41" s="502"/>
      <c r="SUU41" s="502"/>
      <c r="SUV41" s="502"/>
      <c r="SUW41" s="502"/>
      <c r="SUX41" s="502"/>
      <c r="SUY41" s="502"/>
      <c r="SUZ41" s="502"/>
      <c r="SVA41" s="502"/>
      <c r="SVB41" s="502"/>
      <c r="SVC41" s="502"/>
      <c r="SVD41" s="502"/>
      <c r="SVE41" s="502"/>
      <c r="SVF41" s="502"/>
      <c r="SVG41" s="502"/>
      <c r="SVH41" s="502"/>
      <c r="SVI41" s="502"/>
      <c r="SVJ41" s="502"/>
      <c r="SVK41" s="502"/>
      <c r="SVL41" s="502"/>
      <c r="SVM41" s="502"/>
      <c r="SVN41" s="502"/>
      <c r="SVO41" s="502"/>
      <c r="SVP41" s="502"/>
      <c r="SVQ41" s="502"/>
      <c r="SVR41" s="502"/>
      <c r="SVS41" s="502"/>
      <c r="SVT41" s="502"/>
      <c r="SVU41" s="502"/>
      <c r="SVV41" s="502"/>
      <c r="SVW41" s="502"/>
      <c r="SVX41" s="502"/>
      <c r="SVY41" s="502"/>
      <c r="SVZ41" s="502"/>
      <c r="SWA41" s="502"/>
      <c r="SWB41" s="502"/>
      <c r="SWC41" s="502"/>
      <c r="SWD41" s="502"/>
      <c r="SWE41" s="502"/>
      <c r="SWF41" s="502"/>
      <c r="SWG41" s="502"/>
      <c r="SWH41" s="502"/>
      <c r="SWI41" s="502"/>
      <c r="SWJ41" s="502"/>
      <c r="SWK41" s="502"/>
      <c r="SWL41" s="502"/>
      <c r="SWM41" s="502"/>
      <c r="SWN41" s="502"/>
      <c r="SWO41" s="502"/>
      <c r="SWP41" s="502"/>
      <c r="SWQ41" s="502"/>
      <c r="SWR41" s="502"/>
      <c r="SWS41" s="502"/>
      <c r="SWT41" s="502"/>
      <c r="SWU41" s="502"/>
      <c r="SWV41" s="502"/>
      <c r="SWW41" s="502"/>
      <c r="SWX41" s="502"/>
      <c r="SWY41" s="502"/>
      <c r="SWZ41" s="502"/>
      <c r="SXA41" s="502"/>
      <c r="SXB41" s="502"/>
      <c r="SXC41" s="502"/>
      <c r="SXD41" s="502"/>
      <c r="SXE41" s="502"/>
      <c r="SXF41" s="502"/>
      <c r="SXG41" s="502"/>
      <c r="SXH41" s="502"/>
      <c r="SXI41" s="502"/>
      <c r="SXJ41" s="502"/>
      <c r="SXK41" s="502"/>
      <c r="SXL41" s="502"/>
      <c r="SXM41" s="502"/>
      <c r="SXN41" s="502"/>
      <c r="SXO41" s="502"/>
      <c r="SXP41" s="502"/>
      <c r="SXQ41" s="502"/>
      <c r="SXR41" s="502"/>
      <c r="SXS41" s="502"/>
      <c r="SXT41" s="502"/>
      <c r="SXU41" s="502"/>
      <c r="SXV41" s="502"/>
      <c r="SXW41" s="502"/>
      <c r="SXX41" s="502"/>
      <c r="SXY41" s="502"/>
      <c r="SXZ41" s="502"/>
      <c r="SYA41" s="502"/>
      <c r="SYB41" s="502"/>
      <c r="SYC41" s="502"/>
      <c r="SYD41" s="502"/>
      <c r="SYE41" s="502"/>
      <c r="SYF41" s="502"/>
      <c r="SYG41" s="502"/>
      <c r="SYH41" s="502"/>
      <c r="SYI41" s="502"/>
      <c r="SYJ41" s="502"/>
      <c r="SYK41" s="502"/>
      <c r="SYL41" s="502"/>
      <c r="SYM41" s="502"/>
      <c r="SYN41" s="502"/>
      <c r="SYO41" s="502"/>
      <c r="SYP41" s="502"/>
      <c r="SYQ41" s="502"/>
      <c r="SYR41" s="502"/>
      <c r="SYS41" s="502"/>
      <c r="SYT41" s="502"/>
      <c r="SYU41" s="502"/>
      <c r="SYV41" s="502"/>
      <c r="SYW41" s="502"/>
      <c r="SYX41" s="502"/>
      <c r="SYY41" s="502"/>
      <c r="SYZ41" s="502"/>
      <c r="SZA41" s="502"/>
      <c r="SZB41" s="502"/>
      <c r="SZC41" s="502"/>
      <c r="SZD41" s="502"/>
      <c r="SZE41" s="502"/>
      <c r="SZF41" s="502"/>
      <c r="SZG41" s="502"/>
      <c r="SZH41" s="502"/>
      <c r="SZI41" s="502"/>
      <c r="SZJ41" s="502"/>
      <c r="SZK41" s="502"/>
      <c r="SZL41" s="502"/>
      <c r="SZM41" s="502"/>
      <c r="SZN41" s="502"/>
      <c r="SZO41" s="502"/>
      <c r="SZP41" s="502"/>
      <c r="SZQ41" s="502"/>
      <c r="SZR41" s="502"/>
      <c r="SZS41" s="502"/>
      <c r="SZT41" s="502"/>
      <c r="SZU41" s="502"/>
      <c r="SZV41" s="502"/>
      <c r="SZW41" s="502"/>
      <c r="SZX41" s="502"/>
      <c r="SZY41" s="502"/>
      <c r="SZZ41" s="502"/>
      <c r="TAA41" s="502"/>
      <c r="TAB41" s="502"/>
      <c r="TAC41" s="502"/>
      <c r="TAD41" s="502"/>
      <c r="TAE41" s="502"/>
      <c r="TAF41" s="502"/>
      <c r="TAG41" s="502"/>
      <c r="TAH41" s="502"/>
      <c r="TAI41" s="502"/>
      <c r="TAJ41" s="502"/>
      <c r="TAK41" s="502"/>
      <c r="TAL41" s="502"/>
      <c r="TAM41" s="502"/>
      <c r="TAN41" s="502"/>
      <c r="TAO41" s="502"/>
      <c r="TAP41" s="502"/>
      <c r="TAQ41" s="502"/>
      <c r="TAR41" s="502"/>
      <c r="TAS41" s="502"/>
      <c r="TAT41" s="502"/>
      <c r="TAU41" s="502"/>
      <c r="TAV41" s="502"/>
      <c r="TAW41" s="502"/>
      <c r="TAX41" s="502"/>
      <c r="TAY41" s="502"/>
      <c r="TAZ41" s="502"/>
      <c r="TBA41" s="502"/>
      <c r="TBB41" s="502"/>
      <c r="TBC41" s="502"/>
      <c r="TBD41" s="502"/>
      <c r="TBE41" s="502"/>
      <c r="TBF41" s="502"/>
      <c r="TBG41" s="502"/>
      <c r="TBH41" s="502"/>
      <c r="TBI41" s="502"/>
      <c r="TBJ41" s="502"/>
      <c r="TBK41" s="502"/>
      <c r="TBL41" s="502"/>
      <c r="TBM41" s="502"/>
      <c r="TBN41" s="502"/>
      <c r="TBO41" s="502"/>
      <c r="TBP41" s="502"/>
      <c r="TBQ41" s="502"/>
      <c r="TBR41" s="502"/>
      <c r="TBS41" s="502"/>
      <c r="TBT41" s="502"/>
      <c r="TBU41" s="502"/>
      <c r="TBV41" s="502"/>
      <c r="TBW41" s="502"/>
      <c r="TBX41" s="502"/>
      <c r="TBY41" s="502"/>
      <c r="TBZ41" s="502"/>
      <c r="TCA41" s="502"/>
      <c r="TCB41" s="502"/>
      <c r="TCC41" s="502"/>
      <c r="TCD41" s="502"/>
      <c r="TCE41" s="502"/>
      <c r="TCF41" s="502"/>
      <c r="TCG41" s="502"/>
      <c r="TCH41" s="502"/>
      <c r="TCI41" s="502"/>
      <c r="TCJ41" s="502"/>
      <c r="TCK41" s="502"/>
      <c r="TCL41" s="502"/>
      <c r="TCM41" s="502"/>
      <c r="TCN41" s="502"/>
      <c r="TCO41" s="502"/>
      <c r="TCP41" s="502"/>
      <c r="TCQ41" s="502"/>
      <c r="TCR41" s="502"/>
      <c r="TCS41" s="502"/>
      <c r="TCT41" s="502"/>
      <c r="TCU41" s="502"/>
      <c r="TCV41" s="502"/>
      <c r="TCW41" s="502"/>
      <c r="TCX41" s="502"/>
      <c r="TCY41" s="502"/>
      <c r="TCZ41" s="502"/>
      <c r="TDA41" s="502"/>
      <c r="TDB41" s="502"/>
      <c r="TDC41" s="502"/>
      <c r="TDD41" s="502"/>
      <c r="TDE41" s="502"/>
      <c r="TDF41" s="502"/>
      <c r="TDG41" s="502"/>
      <c r="TDH41" s="502"/>
      <c r="TDI41" s="502"/>
      <c r="TDJ41" s="502"/>
      <c r="TDK41" s="502"/>
      <c r="TDL41" s="502"/>
      <c r="TDM41" s="502"/>
      <c r="TDN41" s="502"/>
      <c r="TDO41" s="502"/>
      <c r="TDP41" s="502"/>
      <c r="TDQ41" s="502"/>
      <c r="TDR41" s="502"/>
      <c r="TDS41" s="502"/>
      <c r="TDT41" s="502"/>
      <c r="TDU41" s="502"/>
      <c r="TDV41" s="502"/>
      <c r="TDW41" s="502"/>
      <c r="TDX41" s="502"/>
      <c r="TDY41" s="502"/>
      <c r="TDZ41" s="502"/>
      <c r="TEA41" s="502"/>
      <c r="TEB41" s="502"/>
      <c r="TEC41" s="502"/>
      <c r="TED41" s="502"/>
      <c r="TEE41" s="502"/>
      <c r="TEF41" s="502"/>
      <c r="TEG41" s="502"/>
      <c r="TEH41" s="502"/>
      <c r="TEI41" s="502"/>
      <c r="TEJ41" s="502"/>
      <c r="TEK41" s="502"/>
      <c r="TEL41" s="502"/>
      <c r="TEM41" s="502"/>
      <c r="TEN41" s="502"/>
      <c r="TEO41" s="502"/>
      <c r="TEP41" s="502"/>
      <c r="TEQ41" s="502"/>
      <c r="TER41" s="502"/>
      <c r="TES41" s="502"/>
      <c r="TET41" s="502"/>
      <c r="TEU41" s="502"/>
      <c r="TEV41" s="502"/>
      <c r="TEW41" s="502"/>
      <c r="TEX41" s="502"/>
      <c r="TEY41" s="502"/>
      <c r="TEZ41" s="502"/>
      <c r="TFA41" s="502"/>
      <c r="TFB41" s="502"/>
      <c r="TFC41" s="502"/>
      <c r="TFD41" s="502"/>
      <c r="TFE41" s="502"/>
      <c r="TFF41" s="502"/>
      <c r="TFG41" s="502"/>
      <c r="TFH41" s="502"/>
      <c r="TFI41" s="502"/>
      <c r="TFJ41" s="502"/>
      <c r="TFK41" s="502"/>
      <c r="TFL41" s="502"/>
      <c r="TFM41" s="502"/>
      <c r="TFN41" s="502"/>
      <c r="TFO41" s="502"/>
      <c r="TFP41" s="502"/>
      <c r="TFQ41" s="502"/>
      <c r="TFR41" s="502"/>
      <c r="TFS41" s="502"/>
      <c r="TFT41" s="502"/>
      <c r="TFU41" s="502"/>
      <c r="TFV41" s="502"/>
      <c r="TFW41" s="502"/>
      <c r="TFX41" s="502"/>
      <c r="TFY41" s="502"/>
      <c r="TFZ41" s="502"/>
      <c r="TGA41" s="502"/>
      <c r="TGB41" s="502"/>
      <c r="TGC41" s="502"/>
      <c r="TGD41" s="502"/>
      <c r="TGE41" s="502"/>
      <c r="TGF41" s="502"/>
      <c r="TGG41" s="502"/>
      <c r="TGH41" s="502"/>
      <c r="TGI41" s="502"/>
      <c r="TGJ41" s="502"/>
      <c r="TGK41" s="502"/>
      <c r="TGL41" s="502"/>
      <c r="TGM41" s="502"/>
      <c r="TGN41" s="502"/>
      <c r="TGO41" s="502"/>
      <c r="TGP41" s="502"/>
      <c r="TGQ41" s="502"/>
      <c r="TGR41" s="502"/>
      <c r="TGS41" s="502"/>
      <c r="TGT41" s="502"/>
      <c r="TGU41" s="502"/>
      <c r="TGV41" s="502"/>
      <c r="TGW41" s="502"/>
      <c r="TGX41" s="502"/>
      <c r="TGY41" s="502"/>
      <c r="TGZ41" s="502"/>
      <c r="THA41" s="502"/>
      <c r="THB41" s="502"/>
      <c r="THC41" s="502"/>
      <c r="THD41" s="502"/>
      <c r="THE41" s="502"/>
      <c r="THF41" s="502"/>
      <c r="THG41" s="502"/>
      <c r="THH41" s="502"/>
      <c r="THI41" s="502"/>
      <c r="THJ41" s="502"/>
      <c r="THK41" s="502"/>
      <c r="THL41" s="502"/>
      <c r="THM41" s="502"/>
      <c r="THN41" s="502"/>
      <c r="THO41" s="502"/>
      <c r="THP41" s="502"/>
      <c r="THQ41" s="502"/>
      <c r="THR41" s="502"/>
      <c r="THS41" s="502"/>
      <c r="THT41" s="502"/>
      <c r="THU41" s="502"/>
      <c r="THV41" s="502"/>
      <c r="THW41" s="502"/>
      <c r="THX41" s="502"/>
      <c r="THY41" s="502"/>
      <c r="THZ41" s="502"/>
      <c r="TIA41" s="502"/>
      <c r="TIB41" s="502"/>
      <c r="TIC41" s="502"/>
      <c r="TID41" s="502"/>
      <c r="TIE41" s="502"/>
      <c r="TIF41" s="502"/>
      <c r="TIG41" s="502"/>
      <c r="TIH41" s="502"/>
      <c r="TII41" s="502"/>
      <c r="TIJ41" s="502"/>
      <c r="TIK41" s="502"/>
      <c r="TIL41" s="502"/>
      <c r="TIM41" s="502"/>
      <c r="TIN41" s="502"/>
      <c r="TIO41" s="502"/>
      <c r="TIP41" s="502"/>
      <c r="TIQ41" s="502"/>
      <c r="TIR41" s="502"/>
      <c r="TIS41" s="502"/>
      <c r="TIT41" s="502"/>
      <c r="TIU41" s="502"/>
      <c r="TIV41" s="502"/>
      <c r="TIW41" s="502"/>
      <c r="TIX41" s="502"/>
      <c r="TIY41" s="502"/>
      <c r="TIZ41" s="502"/>
      <c r="TJA41" s="502"/>
      <c r="TJB41" s="502"/>
      <c r="TJC41" s="502"/>
      <c r="TJD41" s="502"/>
      <c r="TJE41" s="502"/>
      <c r="TJF41" s="502"/>
      <c r="TJG41" s="502"/>
      <c r="TJH41" s="502"/>
      <c r="TJI41" s="502"/>
      <c r="TJJ41" s="502"/>
      <c r="TJK41" s="502"/>
      <c r="TJL41" s="502"/>
      <c r="TJM41" s="502"/>
      <c r="TJN41" s="502"/>
      <c r="TJO41" s="502"/>
      <c r="TJP41" s="502"/>
      <c r="TJQ41" s="502"/>
      <c r="TJR41" s="502"/>
      <c r="TJS41" s="502"/>
      <c r="TJT41" s="502"/>
      <c r="TJU41" s="502"/>
      <c r="TJV41" s="502"/>
      <c r="TJW41" s="502"/>
      <c r="TJX41" s="502"/>
      <c r="TJY41" s="502"/>
      <c r="TJZ41" s="502"/>
      <c r="TKA41" s="502"/>
      <c r="TKB41" s="502"/>
      <c r="TKC41" s="502"/>
      <c r="TKD41" s="502"/>
      <c r="TKE41" s="502"/>
      <c r="TKF41" s="502"/>
      <c r="TKG41" s="502"/>
      <c r="TKH41" s="502"/>
      <c r="TKI41" s="502"/>
      <c r="TKJ41" s="502"/>
      <c r="TKK41" s="502"/>
      <c r="TKL41" s="502"/>
      <c r="TKM41" s="502"/>
      <c r="TKN41" s="502"/>
      <c r="TKO41" s="502"/>
      <c r="TKP41" s="502"/>
      <c r="TKQ41" s="502"/>
      <c r="TKR41" s="502"/>
      <c r="TKS41" s="502"/>
      <c r="TKT41" s="502"/>
      <c r="TKU41" s="502"/>
      <c r="TKV41" s="502"/>
      <c r="TKW41" s="502"/>
      <c r="TKX41" s="502"/>
      <c r="TKY41" s="502"/>
      <c r="TKZ41" s="502"/>
      <c r="TLA41" s="502"/>
      <c r="TLB41" s="502"/>
      <c r="TLC41" s="502"/>
      <c r="TLD41" s="502"/>
      <c r="TLE41" s="502"/>
      <c r="TLF41" s="502"/>
      <c r="TLG41" s="502"/>
      <c r="TLH41" s="502"/>
      <c r="TLI41" s="502"/>
      <c r="TLJ41" s="502"/>
      <c r="TLK41" s="502"/>
      <c r="TLL41" s="502"/>
      <c r="TLM41" s="502"/>
      <c r="TLN41" s="502"/>
      <c r="TLO41" s="502"/>
      <c r="TLP41" s="502"/>
      <c r="TLQ41" s="502"/>
      <c r="TLR41" s="502"/>
      <c r="TLS41" s="502"/>
      <c r="TLT41" s="502"/>
      <c r="TLU41" s="502"/>
      <c r="TLV41" s="502"/>
      <c r="TLW41" s="502"/>
      <c r="TLX41" s="502"/>
      <c r="TLY41" s="502"/>
      <c r="TLZ41" s="502"/>
      <c r="TMA41" s="502"/>
      <c r="TMB41" s="502"/>
      <c r="TMC41" s="502"/>
      <c r="TMD41" s="502"/>
      <c r="TME41" s="502"/>
      <c r="TMF41" s="502"/>
      <c r="TMG41" s="502"/>
      <c r="TMH41" s="502"/>
      <c r="TMI41" s="502"/>
      <c r="TMJ41" s="502"/>
      <c r="TMK41" s="502"/>
      <c r="TML41" s="502"/>
      <c r="TMM41" s="502"/>
      <c r="TMN41" s="502"/>
      <c r="TMO41" s="502"/>
      <c r="TMP41" s="502"/>
      <c r="TMQ41" s="502"/>
      <c r="TMR41" s="502"/>
      <c r="TMS41" s="502"/>
      <c r="TMT41" s="502"/>
      <c r="TMU41" s="502"/>
      <c r="TMV41" s="502"/>
      <c r="TMW41" s="502"/>
      <c r="TMX41" s="502"/>
      <c r="TMY41" s="502"/>
      <c r="TMZ41" s="502"/>
      <c r="TNA41" s="502"/>
      <c r="TNB41" s="502"/>
      <c r="TNC41" s="502"/>
      <c r="TND41" s="502"/>
      <c r="TNE41" s="502"/>
      <c r="TNF41" s="502"/>
      <c r="TNG41" s="502"/>
      <c r="TNH41" s="502"/>
      <c r="TNI41" s="502"/>
      <c r="TNJ41" s="502"/>
      <c r="TNK41" s="502"/>
      <c r="TNL41" s="502"/>
      <c r="TNM41" s="502"/>
      <c r="TNN41" s="502"/>
      <c r="TNO41" s="502"/>
      <c r="TNP41" s="502"/>
      <c r="TNQ41" s="502"/>
      <c r="TNR41" s="502"/>
      <c r="TNS41" s="502"/>
      <c r="TNT41" s="502"/>
      <c r="TNU41" s="502"/>
      <c r="TNV41" s="502"/>
      <c r="TNW41" s="502"/>
      <c r="TNX41" s="502"/>
      <c r="TNY41" s="502"/>
      <c r="TNZ41" s="502"/>
      <c r="TOA41" s="502"/>
      <c r="TOB41" s="502"/>
      <c r="TOC41" s="502"/>
      <c r="TOD41" s="502"/>
      <c r="TOE41" s="502"/>
      <c r="TOF41" s="502"/>
      <c r="TOG41" s="502"/>
      <c r="TOH41" s="502"/>
      <c r="TOI41" s="502"/>
      <c r="TOJ41" s="502"/>
      <c r="TOK41" s="502"/>
      <c r="TOL41" s="502"/>
      <c r="TOM41" s="502"/>
      <c r="TON41" s="502"/>
      <c r="TOO41" s="502"/>
      <c r="TOP41" s="502"/>
      <c r="TOQ41" s="502"/>
      <c r="TOR41" s="502"/>
      <c r="TOS41" s="502"/>
      <c r="TOT41" s="502"/>
      <c r="TOU41" s="502"/>
      <c r="TOV41" s="502"/>
      <c r="TOW41" s="502"/>
      <c r="TOX41" s="502"/>
      <c r="TOY41" s="502"/>
      <c r="TOZ41" s="502"/>
      <c r="TPA41" s="502"/>
      <c r="TPB41" s="502"/>
      <c r="TPC41" s="502"/>
      <c r="TPD41" s="502"/>
      <c r="TPE41" s="502"/>
      <c r="TPF41" s="502"/>
      <c r="TPG41" s="502"/>
      <c r="TPH41" s="502"/>
      <c r="TPI41" s="502"/>
      <c r="TPJ41" s="502"/>
      <c r="TPK41" s="502"/>
      <c r="TPL41" s="502"/>
      <c r="TPM41" s="502"/>
      <c r="TPN41" s="502"/>
      <c r="TPO41" s="502"/>
      <c r="TPP41" s="502"/>
      <c r="TPQ41" s="502"/>
      <c r="TPR41" s="502"/>
      <c r="TPS41" s="502"/>
      <c r="TPT41" s="502"/>
      <c r="TPU41" s="502"/>
      <c r="TPV41" s="502"/>
      <c r="TPW41" s="502"/>
      <c r="TPX41" s="502"/>
      <c r="TPY41" s="502"/>
      <c r="TPZ41" s="502"/>
      <c r="TQA41" s="502"/>
      <c r="TQB41" s="502"/>
      <c r="TQC41" s="502"/>
      <c r="TQD41" s="502"/>
      <c r="TQE41" s="502"/>
      <c r="TQF41" s="502"/>
      <c r="TQG41" s="502"/>
      <c r="TQH41" s="502"/>
      <c r="TQI41" s="502"/>
      <c r="TQJ41" s="502"/>
      <c r="TQK41" s="502"/>
      <c r="TQL41" s="502"/>
      <c r="TQM41" s="502"/>
      <c r="TQN41" s="502"/>
      <c r="TQO41" s="502"/>
      <c r="TQP41" s="502"/>
      <c r="TQQ41" s="502"/>
      <c r="TQR41" s="502"/>
      <c r="TQS41" s="502"/>
      <c r="TQT41" s="502"/>
      <c r="TQU41" s="502"/>
      <c r="TQV41" s="502"/>
      <c r="TQW41" s="502"/>
      <c r="TQX41" s="502"/>
      <c r="TQY41" s="502"/>
      <c r="TQZ41" s="502"/>
      <c r="TRA41" s="502"/>
      <c r="TRB41" s="502"/>
      <c r="TRC41" s="502"/>
      <c r="TRD41" s="502"/>
      <c r="TRE41" s="502"/>
      <c r="TRF41" s="502"/>
      <c r="TRG41" s="502"/>
      <c r="TRH41" s="502"/>
      <c r="TRI41" s="502"/>
      <c r="TRJ41" s="502"/>
      <c r="TRK41" s="502"/>
      <c r="TRL41" s="502"/>
      <c r="TRM41" s="502"/>
      <c r="TRN41" s="502"/>
      <c r="TRO41" s="502"/>
      <c r="TRP41" s="502"/>
      <c r="TRQ41" s="502"/>
      <c r="TRR41" s="502"/>
      <c r="TRS41" s="502"/>
      <c r="TRT41" s="502"/>
      <c r="TRU41" s="502"/>
      <c r="TRV41" s="502"/>
      <c r="TRW41" s="502"/>
      <c r="TRX41" s="502"/>
      <c r="TRY41" s="502"/>
      <c r="TRZ41" s="502"/>
      <c r="TSA41" s="502"/>
      <c r="TSB41" s="502"/>
      <c r="TSC41" s="502"/>
      <c r="TSD41" s="502"/>
      <c r="TSE41" s="502"/>
      <c r="TSF41" s="502"/>
      <c r="TSG41" s="502"/>
      <c r="TSH41" s="502"/>
      <c r="TSI41" s="502"/>
      <c r="TSJ41" s="502"/>
      <c r="TSK41" s="502"/>
      <c r="TSL41" s="502"/>
      <c r="TSM41" s="502"/>
      <c r="TSN41" s="502"/>
      <c r="TSO41" s="502"/>
      <c r="TSP41" s="502"/>
      <c r="TSQ41" s="502"/>
      <c r="TSR41" s="502"/>
      <c r="TSS41" s="502"/>
      <c r="TST41" s="502"/>
      <c r="TSU41" s="502"/>
      <c r="TSV41" s="502"/>
      <c r="TSW41" s="502"/>
      <c r="TSX41" s="502"/>
      <c r="TSY41" s="502"/>
      <c r="TSZ41" s="502"/>
      <c r="TTA41" s="502"/>
      <c r="TTB41" s="502"/>
      <c r="TTC41" s="502"/>
      <c r="TTD41" s="502"/>
      <c r="TTE41" s="502"/>
      <c r="TTF41" s="502"/>
      <c r="TTG41" s="502"/>
      <c r="TTH41" s="502"/>
      <c r="TTI41" s="502"/>
      <c r="TTJ41" s="502"/>
      <c r="TTK41" s="502"/>
      <c r="TTL41" s="502"/>
      <c r="TTM41" s="502"/>
      <c r="TTN41" s="502"/>
      <c r="TTO41" s="502"/>
      <c r="TTP41" s="502"/>
      <c r="TTQ41" s="502"/>
      <c r="TTR41" s="502"/>
      <c r="TTS41" s="502"/>
      <c r="TTT41" s="502"/>
      <c r="TTU41" s="502"/>
      <c r="TTV41" s="502"/>
      <c r="TTW41" s="502"/>
      <c r="TTX41" s="502"/>
      <c r="TTY41" s="502"/>
      <c r="TTZ41" s="502"/>
      <c r="TUA41" s="502"/>
      <c r="TUB41" s="502"/>
      <c r="TUC41" s="502"/>
      <c r="TUD41" s="502"/>
      <c r="TUE41" s="502"/>
      <c r="TUF41" s="502"/>
      <c r="TUG41" s="502"/>
      <c r="TUH41" s="502"/>
      <c r="TUI41" s="502"/>
      <c r="TUJ41" s="502"/>
      <c r="TUK41" s="502"/>
      <c r="TUL41" s="502"/>
      <c r="TUM41" s="502"/>
      <c r="TUN41" s="502"/>
      <c r="TUO41" s="502"/>
      <c r="TUP41" s="502"/>
      <c r="TUQ41" s="502"/>
      <c r="TUR41" s="502"/>
      <c r="TUS41" s="502"/>
      <c r="TUT41" s="502"/>
      <c r="TUU41" s="502"/>
      <c r="TUV41" s="502"/>
      <c r="TUW41" s="502"/>
      <c r="TUX41" s="502"/>
      <c r="TUY41" s="502"/>
      <c r="TUZ41" s="502"/>
      <c r="TVA41" s="502"/>
      <c r="TVB41" s="502"/>
      <c r="TVC41" s="502"/>
      <c r="TVD41" s="502"/>
      <c r="TVE41" s="502"/>
      <c r="TVF41" s="502"/>
      <c r="TVG41" s="502"/>
      <c r="TVH41" s="502"/>
      <c r="TVI41" s="502"/>
      <c r="TVJ41" s="502"/>
      <c r="TVK41" s="502"/>
      <c r="TVL41" s="502"/>
      <c r="TVM41" s="502"/>
      <c r="TVN41" s="502"/>
      <c r="TVO41" s="502"/>
      <c r="TVP41" s="502"/>
      <c r="TVQ41" s="502"/>
      <c r="TVR41" s="502"/>
      <c r="TVS41" s="502"/>
      <c r="TVT41" s="502"/>
      <c r="TVU41" s="502"/>
      <c r="TVV41" s="502"/>
      <c r="TVW41" s="502"/>
      <c r="TVX41" s="502"/>
      <c r="TVY41" s="502"/>
      <c r="TVZ41" s="502"/>
      <c r="TWA41" s="502"/>
      <c r="TWB41" s="502"/>
      <c r="TWC41" s="502"/>
      <c r="TWD41" s="502"/>
      <c r="TWE41" s="502"/>
      <c r="TWF41" s="502"/>
      <c r="TWG41" s="502"/>
      <c r="TWH41" s="502"/>
      <c r="TWI41" s="502"/>
      <c r="TWJ41" s="502"/>
      <c r="TWK41" s="502"/>
      <c r="TWL41" s="502"/>
      <c r="TWM41" s="502"/>
      <c r="TWN41" s="502"/>
      <c r="TWO41" s="502"/>
      <c r="TWP41" s="502"/>
      <c r="TWQ41" s="502"/>
      <c r="TWR41" s="502"/>
      <c r="TWS41" s="502"/>
      <c r="TWT41" s="502"/>
      <c r="TWU41" s="502"/>
      <c r="TWV41" s="502"/>
      <c r="TWW41" s="502"/>
      <c r="TWX41" s="502"/>
      <c r="TWY41" s="502"/>
      <c r="TWZ41" s="502"/>
      <c r="TXA41" s="502"/>
      <c r="TXB41" s="502"/>
      <c r="TXC41" s="502"/>
      <c r="TXD41" s="502"/>
      <c r="TXE41" s="502"/>
      <c r="TXF41" s="502"/>
      <c r="TXG41" s="502"/>
      <c r="TXH41" s="502"/>
      <c r="TXI41" s="502"/>
      <c r="TXJ41" s="502"/>
      <c r="TXK41" s="502"/>
      <c r="TXL41" s="502"/>
      <c r="TXM41" s="502"/>
      <c r="TXN41" s="502"/>
      <c r="TXO41" s="502"/>
      <c r="TXP41" s="502"/>
      <c r="TXQ41" s="502"/>
      <c r="TXR41" s="502"/>
      <c r="TXS41" s="502"/>
      <c r="TXT41" s="502"/>
      <c r="TXU41" s="502"/>
      <c r="TXV41" s="502"/>
      <c r="TXW41" s="502"/>
      <c r="TXX41" s="502"/>
      <c r="TXY41" s="502"/>
      <c r="TXZ41" s="502"/>
      <c r="TYA41" s="502"/>
      <c r="TYB41" s="502"/>
      <c r="TYC41" s="502"/>
      <c r="TYD41" s="502"/>
      <c r="TYE41" s="502"/>
      <c r="TYF41" s="502"/>
      <c r="TYG41" s="502"/>
      <c r="TYH41" s="502"/>
      <c r="TYI41" s="502"/>
      <c r="TYJ41" s="502"/>
      <c r="TYK41" s="502"/>
      <c r="TYL41" s="502"/>
      <c r="TYM41" s="502"/>
      <c r="TYN41" s="502"/>
      <c r="TYO41" s="502"/>
      <c r="TYP41" s="502"/>
      <c r="TYQ41" s="502"/>
      <c r="TYR41" s="502"/>
      <c r="TYS41" s="502"/>
      <c r="TYT41" s="502"/>
      <c r="TYU41" s="502"/>
      <c r="TYV41" s="502"/>
      <c r="TYW41" s="502"/>
      <c r="TYX41" s="502"/>
      <c r="TYY41" s="502"/>
      <c r="TYZ41" s="502"/>
      <c r="TZA41" s="502"/>
      <c r="TZB41" s="502"/>
      <c r="TZC41" s="502"/>
      <c r="TZD41" s="502"/>
      <c r="TZE41" s="502"/>
      <c r="TZF41" s="502"/>
      <c r="TZG41" s="502"/>
      <c r="TZH41" s="502"/>
      <c r="TZI41" s="502"/>
      <c r="TZJ41" s="502"/>
      <c r="TZK41" s="502"/>
      <c r="TZL41" s="502"/>
      <c r="TZM41" s="502"/>
      <c r="TZN41" s="502"/>
      <c r="TZO41" s="502"/>
      <c r="TZP41" s="502"/>
      <c r="TZQ41" s="502"/>
      <c r="TZR41" s="502"/>
      <c r="TZS41" s="502"/>
      <c r="TZT41" s="502"/>
      <c r="TZU41" s="502"/>
      <c r="TZV41" s="502"/>
      <c r="TZW41" s="502"/>
      <c r="TZX41" s="502"/>
      <c r="TZY41" s="502"/>
      <c r="TZZ41" s="502"/>
      <c r="UAA41" s="502"/>
      <c r="UAB41" s="502"/>
      <c r="UAC41" s="502"/>
      <c r="UAD41" s="502"/>
      <c r="UAE41" s="502"/>
      <c r="UAF41" s="502"/>
      <c r="UAG41" s="502"/>
      <c r="UAH41" s="502"/>
      <c r="UAI41" s="502"/>
      <c r="UAJ41" s="502"/>
      <c r="UAK41" s="502"/>
      <c r="UAL41" s="502"/>
      <c r="UAM41" s="502"/>
      <c r="UAN41" s="502"/>
      <c r="UAO41" s="502"/>
      <c r="UAP41" s="502"/>
      <c r="UAQ41" s="502"/>
      <c r="UAR41" s="502"/>
      <c r="UAS41" s="502"/>
      <c r="UAT41" s="502"/>
      <c r="UAU41" s="502"/>
      <c r="UAV41" s="502"/>
      <c r="UAW41" s="502"/>
      <c r="UAX41" s="502"/>
      <c r="UAY41" s="502"/>
      <c r="UAZ41" s="502"/>
      <c r="UBA41" s="502"/>
      <c r="UBB41" s="502"/>
      <c r="UBC41" s="502"/>
      <c r="UBD41" s="502"/>
      <c r="UBE41" s="502"/>
      <c r="UBF41" s="502"/>
      <c r="UBG41" s="502"/>
      <c r="UBH41" s="502"/>
      <c r="UBI41" s="502"/>
      <c r="UBJ41" s="502"/>
      <c r="UBK41" s="502"/>
      <c r="UBL41" s="502"/>
      <c r="UBM41" s="502"/>
      <c r="UBN41" s="502"/>
      <c r="UBO41" s="502"/>
      <c r="UBP41" s="502"/>
      <c r="UBQ41" s="502"/>
      <c r="UBR41" s="502"/>
      <c r="UBS41" s="502"/>
      <c r="UBT41" s="502"/>
      <c r="UBU41" s="502"/>
      <c r="UBV41" s="502"/>
      <c r="UBW41" s="502"/>
      <c r="UBX41" s="502"/>
      <c r="UBY41" s="502"/>
      <c r="UBZ41" s="502"/>
      <c r="UCA41" s="502"/>
      <c r="UCB41" s="502"/>
      <c r="UCC41" s="502"/>
      <c r="UCD41" s="502"/>
      <c r="UCE41" s="502"/>
      <c r="UCF41" s="502"/>
      <c r="UCG41" s="502"/>
      <c r="UCH41" s="502"/>
      <c r="UCI41" s="502"/>
      <c r="UCJ41" s="502"/>
      <c r="UCK41" s="502"/>
      <c r="UCL41" s="502"/>
      <c r="UCM41" s="502"/>
      <c r="UCN41" s="502"/>
      <c r="UCO41" s="502"/>
      <c r="UCP41" s="502"/>
      <c r="UCQ41" s="502"/>
      <c r="UCR41" s="502"/>
      <c r="UCS41" s="502"/>
      <c r="UCT41" s="502"/>
      <c r="UCU41" s="502"/>
      <c r="UCV41" s="502"/>
      <c r="UCW41" s="502"/>
      <c r="UCX41" s="502"/>
      <c r="UCY41" s="502"/>
      <c r="UCZ41" s="502"/>
      <c r="UDA41" s="502"/>
      <c r="UDB41" s="502"/>
      <c r="UDC41" s="502"/>
      <c r="UDD41" s="502"/>
      <c r="UDE41" s="502"/>
      <c r="UDF41" s="502"/>
      <c r="UDG41" s="502"/>
      <c r="UDH41" s="502"/>
      <c r="UDI41" s="502"/>
      <c r="UDJ41" s="502"/>
      <c r="UDK41" s="502"/>
      <c r="UDL41" s="502"/>
      <c r="UDM41" s="502"/>
      <c r="UDN41" s="502"/>
      <c r="UDO41" s="502"/>
      <c r="UDP41" s="502"/>
      <c r="UDQ41" s="502"/>
      <c r="UDR41" s="502"/>
      <c r="UDS41" s="502"/>
      <c r="UDT41" s="502"/>
      <c r="UDU41" s="502"/>
      <c r="UDV41" s="502"/>
      <c r="UDW41" s="502"/>
      <c r="UDX41" s="502"/>
      <c r="UDY41" s="502"/>
      <c r="UDZ41" s="502"/>
      <c r="UEA41" s="502"/>
      <c r="UEB41" s="502"/>
      <c r="UEC41" s="502"/>
      <c r="UED41" s="502"/>
      <c r="UEE41" s="502"/>
      <c r="UEF41" s="502"/>
      <c r="UEG41" s="502"/>
      <c r="UEH41" s="502"/>
      <c r="UEI41" s="502"/>
      <c r="UEJ41" s="502"/>
      <c r="UEK41" s="502"/>
      <c r="UEL41" s="502"/>
      <c r="UEM41" s="502"/>
      <c r="UEN41" s="502"/>
      <c r="UEO41" s="502"/>
      <c r="UEP41" s="502"/>
      <c r="UEQ41" s="502"/>
      <c r="UER41" s="502"/>
      <c r="UES41" s="502"/>
      <c r="UET41" s="502"/>
      <c r="UEU41" s="502"/>
      <c r="UEV41" s="502"/>
      <c r="UEW41" s="502"/>
      <c r="UEX41" s="502"/>
      <c r="UEY41" s="502"/>
      <c r="UEZ41" s="502"/>
      <c r="UFA41" s="502"/>
      <c r="UFB41" s="502"/>
      <c r="UFC41" s="502"/>
      <c r="UFD41" s="502"/>
      <c r="UFE41" s="502"/>
      <c r="UFF41" s="502"/>
      <c r="UFG41" s="502"/>
      <c r="UFH41" s="502"/>
      <c r="UFI41" s="502"/>
      <c r="UFJ41" s="502"/>
      <c r="UFK41" s="502"/>
      <c r="UFL41" s="502"/>
      <c r="UFM41" s="502"/>
      <c r="UFN41" s="502"/>
      <c r="UFO41" s="502"/>
      <c r="UFP41" s="502"/>
      <c r="UFQ41" s="502"/>
      <c r="UFR41" s="502"/>
      <c r="UFS41" s="502"/>
      <c r="UFT41" s="502"/>
      <c r="UFU41" s="502"/>
      <c r="UFV41" s="502"/>
      <c r="UFW41" s="502"/>
      <c r="UFX41" s="502"/>
      <c r="UFY41" s="502"/>
      <c r="UFZ41" s="502"/>
      <c r="UGA41" s="502"/>
      <c r="UGB41" s="502"/>
      <c r="UGC41" s="502"/>
      <c r="UGD41" s="502"/>
      <c r="UGE41" s="502"/>
      <c r="UGF41" s="502"/>
      <c r="UGG41" s="502"/>
      <c r="UGH41" s="502"/>
      <c r="UGI41" s="502"/>
      <c r="UGJ41" s="502"/>
      <c r="UGK41" s="502"/>
      <c r="UGL41" s="502"/>
      <c r="UGM41" s="502"/>
      <c r="UGN41" s="502"/>
      <c r="UGO41" s="502"/>
      <c r="UGP41" s="502"/>
      <c r="UGQ41" s="502"/>
      <c r="UGR41" s="502"/>
      <c r="UGS41" s="502"/>
      <c r="UGT41" s="502"/>
      <c r="UGU41" s="502"/>
      <c r="UGV41" s="502"/>
      <c r="UGW41" s="502"/>
      <c r="UGX41" s="502"/>
      <c r="UGY41" s="502"/>
      <c r="UGZ41" s="502"/>
      <c r="UHA41" s="502"/>
      <c r="UHB41" s="502"/>
      <c r="UHC41" s="502"/>
      <c r="UHD41" s="502"/>
      <c r="UHE41" s="502"/>
      <c r="UHF41" s="502"/>
      <c r="UHG41" s="502"/>
      <c r="UHH41" s="502"/>
      <c r="UHI41" s="502"/>
      <c r="UHJ41" s="502"/>
      <c r="UHK41" s="502"/>
      <c r="UHL41" s="502"/>
      <c r="UHM41" s="502"/>
      <c r="UHN41" s="502"/>
      <c r="UHO41" s="502"/>
      <c r="UHP41" s="502"/>
      <c r="UHQ41" s="502"/>
      <c r="UHR41" s="502"/>
      <c r="UHS41" s="502"/>
      <c r="UHT41" s="502"/>
      <c r="UHU41" s="502"/>
      <c r="UHV41" s="502"/>
      <c r="UHW41" s="502"/>
      <c r="UHX41" s="502"/>
      <c r="UHY41" s="502"/>
      <c r="UHZ41" s="502"/>
      <c r="UIA41" s="502"/>
      <c r="UIB41" s="502"/>
      <c r="UIC41" s="502"/>
      <c r="UID41" s="502"/>
      <c r="UIE41" s="502"/>
      <c r="UIF41" s="502"/>
      <c r="UIG41" s="502"/>
      <c r="UIH41" s="502"/>
      <c r="UII41" s="502"/>
      <c r="UIJ41" s="502"/>
      <c r="UIK41" s="502"/>
      <c r="UIL41" s="502"/>
      <c r="UIM41" s="502"/>
      <c r="UIN41" s="502"/>
      <c r="UIO41" s="502"/>
      <c r="UIP41" s="502"/>
      <c r="UIQ41" s="502"/>
      <c r="UIR41" s="502"/>
      <c r="UIS41" s="502"/>
      <c r="UIT41" s="502"/>
      <c r="UIU41" s="502"/>
      <c r="UIV41" s="502"/>
      <c r="UIW41" s="502"/>
      <c r="UIX41" s="502"/>
      <c r="UIY41" s="502"/>
      <c r="UIZ41" s="502"/>
      <c r="UJA41" s="502"/>
      <c r="UJB41" s="502"/>
      <c r="UJC41" s="502"/>
      <c r="UJD41" s="502"/>
      <c r="UJE41" s="502"/>
      <c r="UJF41" s="502"/>
      <c r="UJG41" s="502"/>
      <c r="UJH41" s="502"/>
      <c r="UJI41" s="502"/>
      <c r="UJJ41" s="502"/>
      <c r="UJK41" s="502"/>
      <c r="UJL41" s="502"/>
      <c r="UJM41" s="502"/>
      <c r="UJN41" s="502"/>
      <c r="UJO41" s="502"/>
      <c r="UJP41" s="502"/>
      <c r="UJQ41" s="502"/>
      <c r="UJR41" s="502"/>
      <c r="UJS41" s="502"/>
      <c r="UJT41" s="502"/>
      <c r="UJU41" s="502"/>
      <c r="UJV41" s="502"/>
      <c r="UJW41" s="502"/>
      <c r="UJX41" s="502"/>
      <c r="UJY41" s="502"/>
      <c r="UJZ41" s="502"/>
      <c r="UKA41" s="502"/>
      <c r="UKB41" s="502"/>
      <c r="UKC41" s="502"/>
      <c r="UKD41" s="502"/>
      <c r="UKE41" s="502"/>
      <c r="UKF41" s="502"/>
      <c r="UKG41" s="502"/>
      <c r="UKH41" s="502"/>
      <c r="UKI41" s="502"/>
      <c r="UKJ41" s="502"/>
      <c r="UKK41" s="502"/>
      <c r="UKL41" s="502"/>
      <c r="UKM41" s="502"/>
      <c r="UKN41" s="502"/>
      <c r="UKO41" s="502"/>
      <c r="UKP41" s="502"/>
      <c r="UKQ41" s="502"/>
      <c r="UKR41" s="502"/>
      <c r="UKS41" s="502"/>
      <c r="UKT41" s="502"/>
      <c r="UKU41" s="502"/>
      <c r="UKV41" s="502"/>
      <c r="UKW41" s="502"/>
      <c r="UKX41" s="502"/>
      <c r="UKY41" s="502"/>
      <c r="UKZ41" s="502"/>
      <c r="ULA41" s="502"/>
      <c r="ULB41" s="502"/>
      <c r="ULC41" s="502"/>
      <c r="ULD41" s="502"/>
      <c r="ULE41" s="502"/>
      <c r="ULF41" s="502"/>
      <c r="ULG41" s="502"/>
      <c r="ULH41" s="502"/>
      <c r="ULI41" s="502"/>
      <c r="ULJ41" s="502"/>
      <c r="ULK41" s="502"/>
      <c r="ULL41" s="502"/>
      <c r="ULM41" s="502"/>
      <c r="ULN41" s="502"/>
      <c r="ULO41" s="502"/>
      <c r="ULP41" s="502"/>
      <c r="ULQ41" s="502"/>
      <c r="ULR41" s="502"/>
      <c r="ULS41" s="502"/>
      <c r="ULT41" s="502"/>
      <c r="ULU41" s="502"/>
      <c r="ULV41" s="502"/>
      <c r="ULW41" s="502"/>
      <c r="ULX41" s="502"/>
      <c r="ULY41" s="502"/>
      <c r="ULZ41" s="502"/>
      <c r="UMA41" s="502"/>
      <c r="UMB41" s="502"/>
      <c r="UMC41" s="502"/>
      <c r="UMD41" s="502"/>
      <c r="UME41" s="502"/>
      <c r="UMF41" s="502"/>
      <c r="UMG41" s="502"/>
      <c r="UMH41" s="502"/>
      <c r="UMI41" s="502"/>
      <c r="UMJ41" s="502"/>
      <c r="UMK41" s="502"/>
      <c r="UML41" s="502"/>
      <c r="UMM41" s="502"/>
      <c r="UMN41" s="502"/>
      <c r="UMO41" s="502"/>
      <c r="UMP41" s="502"/>
      <c r="UMQ41" s="502"/>
      <c r="UMR41" s="502"/>
      <c r="UMS41" s="502"/>
      <c r="UMT41" s="502"/>
      <c r="UMU41" s="502"/>
      <c r="UMV41" s="502"/>
      <c r="UMW41" s="502"/>
      <c r="UMX41" s="502"/>
      <c r="UMY41" s="502"/>
      <c r="UMZ41" s="502"/>
      <c r="UNA41" s="502"/>
      <c r="UNB41" s="502"/>
      <c r="UNC41" s="502"/>
      <c r="UND41" s="502"/>
      <c r="UNE41" s="502"/>
      <c r="UNF41" s="502"/>
      <c r="UNG41" s="502"/>
      <c r="UNH41" s="502"/>
      <c r="UNI41" s="502"/>
      <c r="UNJ41" s="502"/>
      <c r="UNK41" s="502"/>
      <c r="UNL41" s="502"/>
      <c r="UNM41" s="502"/>
      <c r="UNN41" s="502"/>
      <c r="UNO41" s="502"/>
      <c r="UNP41" s="502"/>
      <c r="UNQ41" s="502"/>
      <c r="UNR41" s="502"/>
      <c r="UNS41" s="502"/>
      <c r="UNT41" s="502"/>
      <c r="UNU41" s="502"/>
      <c r="UNV41" s="502"/>
      <c r="UNW41" s="502"/>
      <c r="UNX41" s="502"/>
      <c r="UNY41" s="502"/>
      <c r="UNZ41" s="502"/>
      <c r="UOA41" s="502"/>
      <c r="UOB41" s="502"/>
      <c r="UOC41" s="502"/>
      <c r="UOD41" s="502"/>
      <c r="UOE41" s="502"/>
      <c r="UOF41" s="502"/>
      <c r="UOG41" s="502"/>
      <c r="UOH41" s="502"/>
      <c r="UOI41" s="502"/>
      <c r="UOJ41" s="502"/>
      <c r="UOK41" s="502"/>
      <c r="UOL41" s="502"/>
      <c r="UOM41" s="502"/>
      <c r="UON41" s="502"/>
      <c r="UOO41" s="502"/>
      <c r="UOP41" s="502"/>
      <c r="UOQ41" s="502"/>
      <c r="UOR41" s="502"/>
      <c r="UOS41" s="502"/>
      <c r="UOT41" s="502"/>
      <c r="UOU41" s="502"/>
      <c r="UOV41" s="502"/>
      <c r="UOW41" s="502"/>
      <c r="UOX41" s="502"/>
      <c r="UOY41" s="502"/>
      <c r="UOZ41" s="502"/>
      <c r="UPA41" s="502"/>
      <c r="UPB41" s="502"/>
      <c r="UPC41" s="502"/>
      <c r="UPD41" s="502"/>
      <c r="UPE41" s="502"/>
      <c r="UPF41" s="502"/>
      <c r="UPG41" s="502"/>
      <c r="UPH41" s="502"/>
      <c r="UPI41" s="502"/>
      <c r="UPJ41" s="502"/>
      <c r="UPK41" s="502"/>
      <c r="UPL41" s="502"/>
      <c r="UPM41" s="502"/>
      <c r="UPN41" s="502"/>
      <c r="UPO41" s="502"/>
      <c r="UPP41" s="502"/>
      <c r="UPQ41" s="502"/>
      <c r="UPR41" s="502"/>
      <c r="UPS41" s="502"/>
      <c r="UPT41" s="502"/>
      <c r="UPU41" s="502"/>
      <c r="UPV41" s="502"/>
      <c r="UPW41" s="502"/>
      <c r="UPX41" s="502"/>
      <c r="UPY41" s="502"/>
      <c r="UPZ41" s="502"/>
      <c r="UQA41" s="502"/>
      <c r="UQB41" s="502"/>
      <c r="UQC41" s="502"/>
      <c r="UQD41" s="502"/>
      <c r="UQE41" s="502"/>
      <c r="UQF41" s="502"/>
      <c r="UQG41" s="502"/>
      <c r="UQH41" s="502"/>
      <c r="UQI41" s="502"/>
      <c r="UQJ41" s="502"/>
      <c r="UQK41" s="502"/>
      <c r="UQL41" s="502"/>
      <c r="UQM41" s="502"/>
      <c r="UQN41" s="502"/>
      <c r="UQO41" s="502"/>
      <c r="UQP41" s="502"/>
      <c r="UQQ41" s="502"/>
      <c r="UQR41" s="502"/>
      <c r="UQS41" s="502"/>
      <c r="UQT41" s="502"/>
      <c r="UQU41" s="502"/>
      <c r="UQV41" s="502"/>
      <c r="UQW41" s="502"/>
      <c r="UQX41" s="502"/>
      <c r="UQY41" s="502"/>
      <c r="UQZ41" s="502"/>
      <c r="URA41" s="502"/>
      <c r="URB41" s="502"/>
      <c r="URC41" s="502"/>
      <c r="URD41" s="502"/>
      <c r="URE41" s="502"/>
      <c r="URF41" s="502"/>
      <c r="URG41" s="502"/>
      <c r="URH41" s="502"/>
      <c r="URI41" s="502"/>
      <c r="URJ41" s="502"/>
      <c r="URK41" s="502"/>
      <c r="URL41" s="502"/>
      <c r="URM41" s="502"/>
      <c r="URN41" s="502"/>
      <c r="URO41" s="502"/>
      <c r="URP41" s="502"/>
      <c r="URQ41" s="502"/>
      <c r="URR41" s="502"/>
      <c r="URS41" s="502"/>
      <c r="URT41" s="502"/>
      <c r="URU41" s="502"/>
      <c r="URV41" s="502"/>
      <c r="URW41" s="502"/>
      <c r="URX41" s="502"/>
      <c r="URY41" s="502"/>
      <c r="URZ41" s="502"/>
      <c r="USA41" s="502"/>
      <c r="USB41" s="502"/>
      <c r="USC41" s="502"/>
      <c r="USD41" s="502"/>
      <c r="USE41" s="502"/>
      <c r="USF41" s="502"/>
      <c r="USG41" s="502"/>
      <c r="USH41" s="502"/>
      <c r="USI41" s="502"/>
      <c r="USJ41" s="502"/>
      <c r="USK41" s="502"/>
      <c r="USL41" s="502"/>
      <c r="USM41" s="502"/>
      <c r="USN41" s="502"/>
      <c r="USO41" s="502"/>
      <c r="USP41" s="502"/>
      <c r="USQ41" s="502"/>
      <c r="USR41" s="502"/>
      <c r="USS41" s="502"/>
      <c r="UST41" s="502"/>
      <c r="USU41" s="502"/>
      <c r="USV41" s="502"/>
      <c r="USW41" s="502"/>
      <c r="USX41" s="502"/>
      <c r="USY41" s="502"/>
      <c r="USZ41" s="502"/>
      <c r="UTA41" s="502"/>
      <c r="UTB41" s="502"/>
      <c r="UTC41" s="502"/>
      <c r="UTD41" s="502"/>
      <c r="UTE41" s="502"/>
      <c r="UTF41" s="502"/>
      <c r="UTG41" s="502"/>
      <c r="UTH41" s="502"/>
      <c r="UTI41" s="502"/>
      <c r="UTJ41" s="502"/>
      <c r="UTK41" s="502"/>
      <c r="UTL41" s="502"/>
      <c r="UTM41" s="502"/>
      <c r="UTN41" s="502"/>
      <c r="UTO41" s="502"/>
      <c r="UTP41" s="502"/>
      <c r="UTQ41" s="502"/>
      <c r="UTR41" s="502"/>
      <c r="UTS41" s="502"/>
      <c r="UTT41" s="502"/>
      <c r="UTU41" s="502"/>
      <c r="UTV41" s="502"/>
      <c r="UTW41" s="502"/>
      <c r="UTX41" s="502"/>
      <c r="UTY41" s="502"/>
      <c r="UTZ41" s="502"/>
      <c r="UUA41" s="502"/>
      <c r="UUB41" s="502"/>
      <c r="UUC41" s="502"/>
      <c r="UUD41" s="502"/>
      <c r="UUE41" s="502"/>
      <c r="UUF41" s="502"/>
      <c r="UUG41" s="502"/>
      <c r="UUH41" s="502"/>
      <c r="UUI41" s="502"/>
      <c r="UUJ41" s="502"/>
      <c r="UUK41" s="502"/>
      <c r="UUL41" s="502"/>
      <c r="UUM41" s="502"/>
      <c r="UUN41" s="502"/>
      <c r="UUO41" s="502"/>
      <c r="UUP41" s="502"/>
      <c r="UUQ41" s="502"/>
      <c r="UUR41" s="502"/>
      <c r="UUS41" s="502"/>
      <c r="UUT41" s="502"/>
      <c r="UUU41" s="502"/>
      <c r="UUV41" s="502"/>
      <c r="UUW41" s="502"/>
      <c r="UUX41" s="502"/>
      <c r="UUY41" s="502"/>
      <c r="UUZ41" s="502"/>
      <c r="UVA41" s="502"/>
      <c r="UVB41" s="502"/>
      <c r="UVC41" s="502"/>
      <c r="UVD41" s="502"/>
      <c r="UVE41" s="502"/>
      <c r="UVF41" s="502"/>
      <c r="UVG41" s="502"/>
      <c r="UVH41" s="502"/>
      <c r="UVI41" s="502"/>
      <c r="UVJ41" s="502"/>
      <c r="UVK41" s="502"/>
      <c r="UVL41" s="502"/>
      <c r="UVM41" s="502"/>
      <c r="UVN41" s="502"/>
      <c r="UVO41" s="502"/>
      <c r="UVP41" s="502"/>
      <c r="UVQ41" s="502"/>
      <c r="UVR41" s="502"/>
      <c r="UVS41" s="502"/>
      <c r="UVT41" s="502"/>
      <c r="UVU41" s="502"/>
      <c r="UVV41" s="502"/>
      <c r="UVW41" s="502"/>
      <c r="UVX41" s="502"/>
      <c r="UVY41" s="502"/>
      <c r="UVZ41" s="502"/>
      <c r="UWA41" s="502"/>
      <c r="UWB41" s="502"/>
      <c r="UWC41" s="502"/>
      <c r="UWD41" s="502"/>
      <c r="UWE41" s="502"/>
      <c r="UWF41" s="502"/>
      <c r="UWG41" s="502"/>
      <c r="UWH41" s="502"/>
      <c r="UWI41" s="502"/>
      <c r="UWJ41" s="502"/>
      <c r="UWK41" s="502"/>
      <c r="UWL41" s="502"/>
      <c r="UWM41" s="502"/>
      <c r="UWN41" s="502"/>
      <c r="UWO41" s="502"/>
      <c r="UWP41" s="502"/>
      <c r="UWQ41" s="502"/>
      <c r="UWR41" s="502"/>
      <c r="UWS41" s="502"/>
      <c r="UWT41" s="502"/>
      <c r="UWU41" s="502"/>
      <c r="UWV41" s="502"/>
      <c r="UWW41" s="502"/>
      <c r="UWX41" s="502"/>
      <c r="UWY41" s="502"/>
      <c r="UWZ41" s="502"/>
      <c r="UXA41" s="502"/>
      <c r="UXB41" s="502"/>
      <c r="UXC41" s="502"/>
      <c r="UXD41" s="502"/>
      <c r="UXE41" s="502"/>
      <c r="UXF41" s="502"/>
      <c r="UXG41" s="502"/>
      <c r="UXH41" s="502"/>
      <c r="UXI41" s="502"/>
      <c r="UXJ41" s="502"/>
      <c r="UXK41" s="502"/>
      <c r="UXL41" s="502"/>
      <c r="UXM41" s="502"/>
      <c r="UXN41" s="502"/>
      <c r="UXO41" s="502"/>
      <c r="UXP41" s="502"/>
      <c r="UXQ41" s="502"/>
      <c r="UXR41" s="502"/>
      <c r="UXS41" s="502"/>
      <c r="UXT41" s="502"/>
      <c r="UXU41" s="502"/>
      <c r="UXV41" s="502"/>
      <c r="UXW41" s="502"/>
      <c r="UXX41" s="502"/>
      <c r="UXY41" s="502"/>
      <c r="UXZ41" s="502"/>
      <c r="UYA41" s="502"/>
      <c r="UYB41" s="502"/>
      <c r="UYC41" s="502"/>
      <c r="UYD41" s="502"/>
      <c r="UYE41" s="502"/>
      <c r="UYF41" s="502"/>
      <c r="UYG41" s="502"/>
      <c r="UYH41" s="502"/>
      <c r="UYI41" s="502"/>
      <c r="UYJ41" s="502"/>
      <c r="UYK41" s="502"/>
      <c r="UYL41" s="502"/>
      <c r="UYM41" s="502"/>
      <c r="UYN41" s="502"/>
      <c r="UYO41" s="502"/>
      <c r="UYP41" s="502"/>
      <c r="UYQ41" s="502"/>
      <c r="UYR41" s="502"/>
      <c r="UYS41" s="502"/>
      <c r="UYT41" s="502"/>
      <c r="UYU41" s="502"/>
      <c r="UYV41" s="502"/>
      <c r="UYW41" s="502"/>
      <c r="UYX41" s="502"/>
      <c r="UYY41" s="502"/>
      <c r="UYZ41" s="502"/>
      <c r="UZA41" s="502"/>
      <c r="UZB41" s="502"/>
      <c r="UZC41" s="502"/>
      <c r="UZD41" s="502"/>
      <c r="UZE41" s="502"/>
      <c r="UZF41" s="502"/>
      <c r="UZG41" s="502"/>
      <c r="UZH41" s="502"/>
      <c r="UZI41" s="502"/>
      <c r="UZJ41" s="502"/>
      <c r="UZK41" s="502"/>
      <c r="UZL41" s="502"/>
      <c r="UZM41" s="502"/>
      <c r="UZN41" s="502"/>
      <c r="UZO41" s="502"/>
      <c r="UZP41" s="502"/>
      <c r="UZQ41" s="502"/>
      <c r="UZR41" s="502"/>
      <c r="UZS41" s="502"/>
      <c r="UZT41" s="502"/>
      <c r="UZU41" s="502"/>
      <c r="UZV41" s="502"/>
      <c r="UZW41" s="502"/>
      <c r="UZX41" s="502"/>
      <c r="UZY41" s="502"/>
      <c r="UZZ41" s="502"/>
      <c r="VAA41" s="502"/>
      <c r="VAB41" s="502"/>
      <c r="VAC41" s="502"/>
      <c r="VAD41" s="502"/>
      <c r="VAE41" s="502"/>
      <c r="VAF41" s="502"/>
      <c r="VAG41" s="502"/>
      <c r="VAH41" s="502"/>
      <c r="VAI41" s="502"/>
      <c r="VAJ41" s="502"/>
      <c r="VAK41" s="502"/>
      <c r="VAL41" s="502"/>
      <c r="VAM41" s="502"/>
      <c r="VAN41" s="502"/>
      <c r="VAO41" s="502"/>
      <c r="VAP41" s="502"/>
      <c r="VAQ41" s="502"/>
      <c r="VAR41" s="502"/>
      <c r="VAS41" s="502"/>
      <c r="VAT41" s="502"/>
      <c r="VAU41" s="502"/>
      <c r="VAV41" s="502"/>
      <c r="VAW41" s="502"/>
      <c r="VAX41" s="502"/>
      <c r="VAY41" s="502"/>
      <c r="VAZ41" s="502"/>
      <c r="VBA41" s="502"/>
      <c r="VBB41" s="502"/>
      <c r="VBC41" s="502"/>
      <c r="VBD41" s="502"/>
      <c r="VBE41" s="502"/>
      <c r="VBF41" s="502"/>
      <c r="VBG41" s="502"/>
      <c r="VBH41" s="502"/>
      <c r="VBI41" s="502"/>
      <c r="VBJ41" s="502"/>
      <c r="VBK41" s="502"/>
      <c r="VBL41" s="502"/>
      <c r="VBM41" s="502"/>
      <c r="VBN41" s="502"/>
      <c r="VBO41" s="502"/>
      <c r="VBP41" s="502"/>
      <c r="VBQ41" s="502"/>
      <c r="VBR41" s="502"/>
      <c r="VBS41" s="502"/>
      <c r="VBT41" s="502"/>
      <c r="VBU41" s="502"/>
      <c r="VBV41" s="502"/>
      <c r="VBW41" s="502"/>
      <c r="VBX41" s="502"/>
      <c r="VBY41" s="502"/>
      <c r="VBZ41" s="502"/>
      <c r="VCA41" s="502"/>
      <c r="VCB41" s="502"/>
      <c r="VCC41" s="502"/>
      <c r="VCD41" s="502"/>
      <c r="VCE41" s="502"/>
      <c r="VCF41" s="502"/>
      <c r="VCG41" s="502"/>
      <c r="VCH41" s="502"/>
      <c r="VCI41" s="502"/>
      <c r="VCJ41" s="502"/>
      <c r="VCK41" s="502"/>
      <c r="VCL41" s="502"/>
      <c r="VCM41" s="502"/>
      <c r="VCN41" s="502"/>
      <c r="VCO41" s="502"/>
      <c r="VCP41" s="502"/>
      <c r="VCQ41" s="502"/>
      <c r="VCR41" s="502"/>
      <c r="VCS41" s="502"/>
      <c r="VCT41" s="502"/>
      <c r="VCU41" s="502"/>
      <c r="VCV41" s="502"/>
      <c r="VCW41" s="502"/>
      <c r="VCX41" s="502"/>
      <c r="VCY41" s="502"/>
      <c r="VCZ41" s="502"/>
      <c r="VDA41" s="502"/>
      <c r="VDB41" s="502"/>
      <c r="VDC41" s="502"/>
      <c r="VDD41" s="502"/>
      <c r="VDE41" s="502"/>
      <c r="VDF41" s="502"/>
      <c r="VDG41" s="502"/>
      <c r="VDH41" s="502"/>
      <c r="VDI41" s="502"/>
      <c r="VDJ41" s="502"/>
      <c r="VDK41" s="502"/>
      <c r="VDL41" s="502"/>
      <c r="VDM41" s="502"/>
      <c r="VDN41" s="502"/>
      <c r="VDO41" s="502"/>
      <c r="VDP41" s="502"/>
      <c r="VDQ41" s="502"/>
      <c r="VDR41" s="502"/>
      <c r="VDS41" s="502"/>
      <c r="VDT41" s="502"/>
      <c r="VDU41" s="502"/>
      <c r="VDV41" s="502"/>
      <c r="VDW41" s="502"/>
      <c r="VDX41" s="502"/>
      <c r="VDY41" s="502"/>
      <c r="VDZ41" s="502"/>
      <c r="VEA41" s="502"/>
      <c r="VEB41" s="502"/>
      <c r="VEC41" s="502"/>
      <c r="VED41" s="502"/>
      <c r="VEE41" s="502"/>
      <c r="VEF41" s="502"/>
      <c r="VEG41" s="502"/>
      <c r="VEH41" s="502"/>
      <c r="VEI41" s="502"/>
      <c r="VEJ41" s="502"/>
      <c r="VEK41" s="502"/>
      <c r="VEL41" s="502"/>
      <c r="VEM41" s="502"/>
      <c r="VEN41" s="502"/>
      <c r="VEO41" s="502"/>
      <c r="VEP41" s="502"/>
      <c r="VEQ41" s="502"/>
      <c r="VER41" s="502"/>
      <c r="VES41" s="502"/>
      <c r="VET41" s="502"/>
      <c r="VEU41" s="502"/>
      <c r="VEV41" s="502"/>
      <c r="VEW41" s="502"/>
      <c r="VEX41" s="502"/>
      <c r="VEY41" s="502"/>
      <c r="VEZ41" s="502"/>
      <c r="VFA41" s="502"/>
      <c r="VFB41" s="502"/>
      <c r="VFC41" s="502"/>
      <c r="VFD41" s="502"/>
      <c r="VFE41" s="502"/>
      <c r="VFF41" s="502"/>
      <c r="VFG41" s="502"/>
      <c r="VFH41" s="502"/>
      <c r="VFI41" s="502"/>
      <c r="VFJ41" s="502"/>
      <c r="VFK41" s="502"/>
      <c r="VFL41" s="502"/>
      <c r="VFM41" s="502"/>
      <c r="VFN41" s="502"/>
      <c r="VFO41" s="502"/>
      <c r="VFP41" s="502"/>
      <c r="VFQ41" s="502"/>
      <c r="VFR41" s="502"/>
      <c r="VFS41" s="502"/>
      <c r="VFT41" s="502"/>
      <c r="VFU41" s="502"/>
      <c r="VFV41" s="502"/>
      <c r="VFW41" s="502"/>
      <c r="VFX41" s="502"/>
      <c r="VFY41" s="502"/>
      <c r="VFZ41" s="502"/>
      <c r="VGA41" s="502"/>
      <c r="VGB41" s="502"/>
      <c r="VGC41" s="502"/>
      <c r="VGD41" s="502"/>
      <c r="VGE41" s="502"/>
      <c r="VGF41" s="502"/>
      <c r="VGG41" s="502"/>
      <c r="VGH41" s="502"/>
      <c r="VGI41" s="502"/>
      <c r="VGJ41" s="502"/>
      <c r="VGK41" s="502"/>
      <c r="VGL41" s="502"/>
      <c r="VGM41" s="502"/>
      <c r="VGN41" s="502"/>
      <c r="VGO41" s="502"/>
      <c r="VGP41" s="502"/>
      <c r="VGQ41" s="502"/>
      <c r="VGR41" s="502"/>
      <c r="VGS41" s="502"/>
      <c r="VGT41" s="502"/>
      <c r="VGU41" s="502"/>
      <c r="VGV41" s="502"/>
      <c r="VGW41" s="502"/>
      <c r="VGX41" s="502"/>
      <c r="VGY41" s="502"/>
      <c r="VGZ41" s="502"/>
      <c r="VHA41" s="502"/>
      <c r="VHB41" s="502"/>
      <c r="VHC41" s="502"/>
      <c r="VHD41" s="502"/>
      <c r="VHE41" s="502"/>
      <c r="VHF41" s="502"/>
      <c r="VHG41" s="502"/>
      <c r="VHH41" s="502"/>
      <c r="VHI41" s="502"/>
      <c r="VHJ41" s="502"/>
      <c r="VHK41" s="502"/>
      <c r="VHL41" s="502"/>
      <c r="VHM41" s="502"/>
      <c r="VHN41" s="502"/>
      <c r="VHO41" s="502"/>
      <c r="VHP41" s="502"/>
      <c r="VHQ41" s="502"/>
      <c r="VHR41" s="502"/>
      <c r="VHS41" s="502"/>
      <c r="VHT41" s="502"/>
      <c r="VHU41" s="502"/>
      <c r="VHV41" s="502"/>
      <c r="VHW41" s="502"/>
      <c r="VHX41" s="502"/>
      <c r="VHY41" s="502"/>
      <c r="VHZ41" s="502"/>
      <c r="VIA41" s="502"/>
      <c r="VIB41" s="502"/>
      <c r="VIC41" s="502"/>
      <c r="VID41" s="502"/>
      <c r="VIE41" s="502"/>
      <c r="VIF41" s="502"/>
      <c r="VIG41" s="502"/>
      <c r="VIH41" s="502"/>
      <c r="VII41" s="502"/>
      <c r="VIJ41" s="502"/>
      <c r="VIK41" s="502"/>
      <c r="VIL41" s="502"/>
      <c r="VIM41" s="502"/>
      <c r="VIN41" s="502"/>
      <c r="VIO41" s="502"/>
      <c r="VIP41" s="502"/>
      <c r="VIQ41" s="502"/>
      <c r="VIR41" s="502"/>
      <c r="VIS41" s="502"/>
      <c r="VIT41" s="502"/>
      <c r="VIU41" s="502"/>
      <c r="VIV41" s="502"/>
      <c r="VIW41" s="502"/>
      <c r="VIX41" s="502"/>
      <c r="VIY41" s="502"/>
      <c r="VIZ41" s="502"/>
      <c r="VJA41" s="502"/>
      <c r="VJB41" s="502"/>
      <c r="VJC41" s="502"/>
      <c r="VJD41" s="502"/>
      <c r="VJE41" s="502"/>
      <c r="VJF41" s="502"/>
      <c r="VJG41" s="502"/>
      <c r="VJH41" s="502"/>
      <c r="VJI41" s="502"/>
      <c r="VJJ41" s="502"/>
      <c r="VJK41" s="502"/>
      <c r="VJL41" s="502"/>
      <c r="VJM41" s="502"/>
      <c r="VJN41" s="502"/>
      <c r="VJO41" s="502"/>
      <c r="VJP41" s="502"/>
      <c r="VJQ41" s="502"/>
      <c r="VJR41" s="502"/>
      <c r="VJS41" s="502"/>
      <c r="VJT41" s="502"/>
      <c r="VJU41" s="502"/>
      <c r="VJV41" s="502"/>
      <c r="VJW41" s="502"/>
      <c r="VJX41" s="502"/>
      <c r="VJY41" s="502"/>
      <c r="VJZ41" s="502"/>
      <c r="VKA41" s="502"/>
      <c r="VKB41" s="502"/>
      <c r="VKC41" s="502"/>
      <c r="VKD41" s="502"/>
      <c r="VKE41" s="502"/>
      <c r="VKF41" s="502"/>
      <c r="VKG41" s="502"/>
      <c r="VKH41" s="502"/>
      <c r="VKI41" s="502"/>
      <c r="VKJ41" s="502"/>
      <c r="VKK41" s="502"/>
      <c r="VKL41" s="502"/>
      <c r="VKM41" s="502"/>
      <c r="VKN41" s="502"/>
      <c r="VKO41" s="502"/>
      <c r="VKP41" s="502"/>
      <c r="VKQ41" s="502"/>
      <c r="VKR41" s="502"/>
      <c r="VKS41" s="502"/>
      <c r="VKT41" s="502"/>
      <c r="VKU41" s="502"/>
      <c r="VKV41" s="502"/>
      <c r="VKW41" s="502"/>
      <c r="VKX41" s="502"/>
      <c r="VKY41" s="502"/>
      <c r="VKZ41" s="502"/>
      <c r="VLA41" s="502"/>
      <c r="VLB41" s="502"/>
      <c r="VLC41" s="502"/>
      <c r="VLD41" s="502"/>
      <c r="VLE41" s="502"/>
      <c r="VLF41" s="502"/>
      <c r="VLG41" s="502"/>
      <c r="VLH41" s="502"/>
      <c r="VLI41" s="502"/>
      <c r="VLJ41" s="502"/>
      <c r="VLK41" s="502"/>
      <c r="VLL41" s="502"/>
      <c r="VLM41" s="502"/>
      <c r="VLN41" s="502"/>
      <c r="VLO41" s="502"/>
      <c r="VLP41" s="502"/>
      <c r="VLQ41" s="502"/>
      <c r="VLR41" s="502"/>
      <c r="VLS41" s="502"/>
      <c r="VLT41" s="502"/>
      <c r="VLU41" s="502"/>
      <c r="VLV41" s="502"/>
      <c r="VLW41" s="502"/>
      <c r="VLX41" s="502"/>
      <c r="VLY41" s="502"/>
      <c r="VLZ41" s="502"/>
      <c r="VMA41" s="502"/>
      <c r="VMB41" s="502"/>
      <c r="VMC41" s="502"/>
      <c r="VMD41" s="502"/>
      <c r="VME41" s="502"/>
      <c r="VMF41" s="502"/>
      <c r="VMG41" s="502"/>
      <c r="VMH41" s="502"/>
      <c r="VMI41" s="502"/>
      <c r="VMJ41" s="502"/>
      <c r="VMK41" s="502"/>
      <c r="VML41" s="502"/>
      <c r="VMM41" s="502"/>
      <c r="VMN41" s="502"/>
      <c r="VMO41" s="502"/>
      <c r="VMP41" s="502"/>
      <c r="VMQ41" s="502"/>
      <c r="VMR41" s="502"/>
      <c r="VMS41" s="502"/>
      <c r="VMT41" s="502"/>
      <c r="VMU41" s="502"/>
      <c r="VMV41" s="502"/>
      <c r="VMW41" s="502"/>
      <c r="VMX41" s="502"/>
      <c r="VMY41" s="502"/>
      <c r="VMZ41" s="502"/>
      <c r="VNA41" s="502"/>
      <c r="VNB41" s="502"/>
      <c r="VNC41" s="502"/>
      <c r="VND41" s="502"/>
      <c r="VNE41" s="502"/>
      <c r="VNF41" s="502"/>
      <c r="VNG41" s="502"/>
      <c r="VNH41" s="502"/>
      <c r="VNI41" s="502"/>
      <c r="VNJ41" s="502"/>
      <c r="VNK41" s="502"/>
      <c r="VNL41" s="502"/>
      <c r="VNM41" s="502"/>
      <c r="VNN41" s="502"/>
      <c r="VNO41" s="502"/>
      <c r="VNP41" s="502"/>
      <c r="VNQ41" s="502"/>
      <c r="VNR41" s="502"/>
      <c r="VNS41" s="502"/>
      <c r="VNT41" s="502"/>
      <c r="VNU41" s="502"/>
      <c r="VNV41" s="502"/>
      <c r="VNW41" s="502"/>
      <c r="VNX41" s="502"/>
      <c r="VNY41" s="502"/>
      <c r="VNZ41" s="502"/>
      <c r="VOA41" s="502"/>
      <c r="VOB41" s="502"/>
      <c r="VOC41" s="502"/>
      <c r="VOD41" s="502"/>
      <c r="VOE41" s="502"/>
      <c r="VOF41" s="502"/>
      <c r="VOG41" s="502"/>
      <c r="VOH41" s="502"/>
      <c r="VOI41" s="502"/>
      <c r="VOJ41" s="502"/>
      <c r="VOK41" s="502"/>
      <c r="VOL41" s="502"/>
      <c r="VOM41" s="502"/>
      <c r="VON41" s="502"/>
      <c r="VOO41" s="502"/>
      <c r="VOP41" s="502"/>
      <c r="VOQ41" s="502"/>
      <c r="VOR41" s="502"/>
      <c r="VOS41" s="502"/>
      <c r="VOT41" s="502"/>
      <c r="VOU41" s="502"/>
      <c r="VOV41" s="502"/>
      <c r="VOW41" s="502"/>
      <c r="VOX41" s="502"/>
      <c r="VOY41" s="502"/>
      <c r="VOZ41" s="502"/>
      <c r="VPA41" s="502"/>
      <c r="VPB41" s="502"/>
      <c r="VPC41" s="502"/>
      <c r="VPD41" s="502"/>
      <c r="VPE41" s="502"/>
      <c r="VPF41" s="502"/>
      <c r="VPG41" s="502"/>
      <c r="VPH41" s="502"/>
      <c r="VPI41" s="502"/>
      <c r="VPJ41" s="502"/>
      <c r="VPK41" s="502"/>
      <c r="VPL41" s="502"/>
      <c r="VPM41" s="502"/>
      <c r="VPN41" s="502"/>
      <c r="VPO41" s="502"/>
      <c r="VPP41" s="502"/>
      <c r="VPQ41" s="502"/>
      <c r="VPR41" s="502"/>
      <c r="VPS41" s="502"/>
      <c r="VPT41" s="502"/>
      <c r="VPU41" s="502"/>
      <c r="VPV41" s="502"/>
      <c r="VPW41" s="502"/>
      <c r="VPX41" s="502"/>
      <c r="VPY41" s="502"/>
      <c r="VPZ41" s="502"/>
      <c r="VQA41" s="502"/>
      <c r="VQB41" s="502"/>
      <c r="VQC41" s="502"/>
      <c r="VQD41" s="502"/>
      <c r="VQE41" s="502"/>
      <c r="VQF41" s="502"/>
      <c r="VQG41" s="502"/>
      <c r="VQH41" s="502"/>
      <c r="VQI41" s="502"/>
      <c r="VQJ41" s="502"/>
      <c r="VQK41" s="502"/>
      <c r="VQL41" s="502"/>
      <c r="VQM41" s="502"/>
      <c r="VQN41" s="502"/>
      <c r="VQO41" s="502"/>
      <c r="VQP41" s="502"/>
      <c r="VQQ41" s="502"/>
      <c r="VQR41" s="502"/>
      <c r="VQS41" s="502"/>
      <c r="VQT41" s="502"/>
      <c r="VQU41" s="502"/>
      <c r="VQV41" s="502"/>
      <c r="VQW41" s="502"/>
      <c r="VQX41" s="502"/>
      <c r="VQY41" s="502"/>
      <c r="VQZ41" s="502"/>
      <c r="VRA41" s="502"/>
      <c r="VRB41" s="502"/>
      <c r="VRC41" s="502"/>
      <c r="VRD41" s="502"/>
      <c r="VRE41" s="502"/>
      <c r="VRF41" s="502"/>
      <c r="VRG41" s="502"/>
      <c r="VRH41" s="502"/>
      <c r="VRI41" s="502"/>
      <c r="VRJ41" s="502"/>
      <c r="VRK41" s="502"/>
      <c r="VRL41" s="502"/>
      <c r="VRM41" s="502"/>
      <c r="VRN41" s="502"/>
      <c r="VRO41" s="502"/>
      <c r="VRP41" s="502"/>
      <c r="VRQ41" s="502"/>
      <c r="VRR41" s="502"/>
      <c r="VRS41" s="502"/>
      <c r="VRT41" s="502"/>
      <c r="VRU41" s="502"/>
      <c r="VRV41" s="502"/>
      <c r="VRW41" s="502"/>
      <c r="VRX41" s="502"/>
      <c r="VRY41" s="502"/>
      <c r="VRZ41" s="502"/>
      <c r="VSA41" s="502"/>
      <c r="VSB41" s="502"/>
      <c r="VSC41" s="502"/>
      <c r="VSD41" s="502"/>
      <c r="VSE41" s="502"/>
      <c r="VSF41" s="502"/>
      <c r="VSG41" s="502"/>
      <c r="VSH41" s="502"/>
      <c r="VSI41" s="502"/>
      <c r="VSJ41" s="502"/>
      <c r="VSK41" s="502"/>
      <c r="VSL41" s="502"/>
      <c r="VSM41" s="502"/>
      <c r="VSN41" s="502"/>
      <c r="VSO41" s="502"/>
      <c r="VSP41" s="502"/>
      <c r="VSQ41" s="502"/>
      <c r="VSR41" s="502"/>
      <c r="VSS41" s="502"/>
      <c r="VST41" s="502"/>
      <c r="VSU41" s="502"/>
      <c r="VSV41" s="502"/>
      <c r="VSW41" s="502"/>
      <c r="VSX41" s="502"/>
      <c r="VSY41" s="502"/>
      <c r="VSZ41" s="502"/>
      <c r="VTA41" s="502"/>
      <c r="VTB41" s="502"/>
      <c r="VTC41" s="502"/>
      <c r="VTD41" s="502"/>
      <c r="VTE41" s="502"/>
      <c r="VTF41" s="502"/>
      <c r="VTG41" s="502"/>
      <c r="VTH41" s="502"/>
      <c r="VTI41" s="502"/>
      <c r="VTJ41" s="502"/>
      <c r="VTK41" s="502"/>
      <c r="VTL41" s="502"/>
      <c r="VTM41" s="502"/>
      <c r="VTN41" s="502"/>
      <c r="VTO41" s="502"/>
      <c r="VTP41" s="502"/>
      <c r="VTQ41" s="502"/>
      <c r="VTR41" s="502"/>
      <c r="VTS41" s="502"/>
      <c r="VTT41" s="502"/>
      <c r="VTU41" s="502"/>
      <c r="VTV41" s="502"/>
      <c r="VTW41" s="502"/>
      <c r="VTX41" s="502"/>
      <c r="VTY41" s="502"/>
      <c r="VTZ41" s="502"/>
      <c r="VUA41" s="502"/>
      <c r="VUB41" s="502"/>
      <c r="VUC41" s="502"/>
      <c r="VUD41" s="502"/>
      <c r="VUE41" s="502"/>
      <c r="VUF41" s="502"/>
      <c r="VUG41" s="502"/>
      <c r="VUH41" s="502"/>
      <c r="VUI41" s="502"/>
      <c r="VUJ41" s="502"/>
      <c r="VUK41" s="502"/>
      <c r="VUL41" s="502"/>
      <c r="VUM41" s="502"/>
      <c r="VUN41" s="502"/>
      <c r="VUO41" s="502"/>
      <c r="VUP41" s="502"/>
      <c r="VUQ41" s="502"/>
      <c r="VUR41" s="502"/>
      <c r="VUS41" s="502"/>
      <c r="VUT41" s="502"/>
      <c r="VUU41" s="502"/>
      <c r="VUV41" s="502"/>
      <c r="VUW41" s="502"/>
      <c r="VUX41" s="502"/>
      <c r="VUY41" s="502"/>
      <c r="VUZ41" s="502"/>
      <c r="VVA41" s="502"/>
      <c r="VVB41" s="502"/>
      <c r="VVC41" s="502"/>
      <c r="VVD41" s="502"/>
      <c r="VVE41" s="502"/>
      <c r="VVF41" s="502"/>
      <c r="VVG41" s="502"/>
      <c r="VVH41" s="502"/>
      <c r="VVI41" s="502"/>
      <c r="VVJ41" s="502"/>
      <c r="VVK41" s="502"/>
      <c r="VVL41" s="502"/>
      <c r="VVM41" s="502"/>
      <c r="VVN41" s="502"/>
      <c r="VVO41" s="502"/>
      <c r="VVP41" s="502"/>
      <c r="VVQ41" s="502"/>
      <c r="VVR41" s="502"/>
      <c r="VVS41" s="502"/>
      <c r="VVT41" s="502"/>
      <c r="VVU41" s="502"/>
      <c r="VVV41" s="502"/>
      <c r="VVW41" s="502"/>
      <c r="VVX41" s="502"/>
      <c r="VVY41" s="502"/>
      <c r="VVZ41" s="502"/>
      <c r="VWA41" s="502"/>
      <c r="VWB41" s="502"/>
      <c r="VWC41" s="502"/>
      <c r="VWD41" s="502"/>
      <c r="VWE41" s="502"/>
      <c r="VWF41" s="502"/>
      <c r="VWG41" s="502"/>
      <c r="VWH41" s="502"/>
      <c r="VWI41" s="502"/>
      <c r="VWJ41" s="502"/>
      <c r="VWK41" s="502"/>
      <c r="VWL41" s="502"/>
      <c r="VWM41" s="502"/>
      <c r="VWN41" s="502"/>
      <c r="VWO41" s="502"/>
      <c r="VWP41" s="502"/>
      <c r="VWQ41" s="502"/>
      <c r="VWR41" s="502"/>
      <c r="VWS41" s="502"/>
      <c r="VWT41" s="502"/>
      <c r="VWU41" s="502"/>
      <c r="VWV41" s="502"/>
      <c r="VWW41" s="502"/>
      <c r="VWX41" s="502"/>
      <c r="VWY41" s="502"/>
      <c r="VWZ41" s="502"/>
      <c r="VXA41" s="502"/>
      <c r="VXB41" s="502"/>
      <c r="VXC41" s="502"/>
      <c r="VXD41" s="502"/>
      <c r="VXE41" s="502"/>
      <c r="VXF41" s="502"/>
      <c r="VXG41" s="502"/>
      <c r="VXH41" s="502"/>
      <c r="VXI41" s="502"/>
      <c r="VXJ41" s="502"/>
      <c r="VXK41" s="502"/>
      <c r="VXL41" s="502"/>
      <c r="VXM41" s="502"/>
      <c r="VXN41" s="502"/>
      <c r="VXO41" s="502"/>
      <c r="VXP41" s="502"/>
      <c r="VXQ41" s="502"/>
      <c r="VXR41" s="502"/>
      <c r="VXS41" s="502"/>
      <c r="VXT41" s="502"/>
      <c r="VXU41" s="502"/>
      <c r="VXV41" s="502"/>
      <c r="VXW41" s="502"/>
      <c r="VXX41" s="502"/>
      <c r="VXY41" s="502"/>
      <c r="VXZ41" s="502"/>
      <c r="VYA41" s="502"/>
      <c r="VYB41" s="502"/>
      <c r="VYC41" s="502"/>
      <c r="VYD41" s="502"/>
      <c r="VYE41" s="502"/>
      <c r="VYF41" s="502"/>
      <c r="VYG41" s="502"/>
      <c r="VYH41" s="502"/>
      <c r="VYI41" s="502"/>
      <c r="VYJ41" s="502"/>
      <c r="VYK41" s="502"/>
      <c r="VYL41" s="502"/>
      <c r="VYM41" s="502"/>
      <c r="VYN41" s="502"/>
      <c r="VYO41" s="502"/>
      <c r="VYP41" s="502"/>
      <c r="VYQ41" s="502"/>
      <c r="VYR41" s="502"/>
      <c r="VYS41" s="502"/>
      <c r="VYT41" s="502"/>
      <c r="VYU41" s="502"/>
      <c r="VYV41" s="502"/>
      <c r="VYW41" s="502"/>
      <c r="VYX41" s="502"/>
      <c r="VYY41" s="502"/>
      <c r="VYZ41" s="502"/>
      <c r="VZA41" s="502"/>
      <c r="VZB41" s="502"/>
      <c r="VZC41" s="502"/>
      <c r="VZD41" s="502"/>
      <c r="VZE41" s="502"/>
      <c r="VZF41" s="502"/>
      <c r="VZG41" s="502"/>
      <c r="VZH41" s="502"/>
      <c r="VZI41" s="502"/>
      <c r="VZJ41" s="502"/>
      <c r="VZK41" s="502"/>
      <c r="VZL41" s="502"/>
      <c r="VZM41" s="502"/>
      <c r="VZN41" s="502"/>
      <c r="VZO41" s="502"/>
      <c r="VZP41" s="502"/>
      <c r="VZQ41" s="502"/>
      <c r="VZR41" s="502"/>
      <c r="VZS41" s="502"/>
      <c r="VZT41" s="502"/>
      <c r="VZU41" s="502"/>
      <c r="VZV41" s="502"/>
      <c r="VZW41" s="502"/>
      <c r="VZX41" s="502"/>
      <c r="VZY41" s="502"/>
      <c r="VZZ41" s="502"/>
      <c r="WAA41" s="502"/>
      <c r="WAB41" s="502"/>
      <c r="WAC41" s="502"/>
      <c r="WAD41" s="502"/>
      <c r="WAE41" s="502"/>
      <c r="WAF41" s="502"/>
      <c r="WAG41" s="502"/>
      <c r="WAH41" s="502"/>
      <c r="WAI41" s="502"/>
      <c r="WAJ41" s="502"/>
      <c r="WAK41" s="502"/>
      <c r="WAL41" s="502"/>
      <c r="WAM41" s="502"/>
      <c r="WAN41" s="502"/>
      <c r="WAO41" s="502"/>
      <c r="WAP41" s="502"/>
      <c r="WAQ41" s="502"/>
      <c r="WAR41" s="502"/>
      <c r="WAS41" s="502"/>
      <c r="WAT41" s="502"/>
      <c r="WAU41" s="502"/>
      <c r="WAV41" s="502"/>
      <c r="WAW41" s="502"/>
      <c r="WAX41" s="502"/>
      <c r="WAY41" s="502"/>
      <c r="WAZ41" s="502"/>
      <c r="WBA41" s="502"/>
      <c r="WBB41" s="502"/>
      <c r="WBC41" s="502"/>
      <c r="WBD41" s="502"/>
      <c r="WBE41" s="502"/>
      <c r="WBF41" s="502"/>
      <c r="WBG41" s="502"/>
      <c r="WBH41" s="502"/>
      <c r="WBI41" s="502"/>
      <c r="WBJ41" s="502"/>
      <c r="WBK41" s="502"/>
      <c r="WBL41" s="502"/>
      <c r="WBM41" s="502"/>
      <c r="WBN41" s="502"/>
      <c r="WBO41" s="502"/>
      <c r="WBP41" s="502"/>
      <c r="WBQ41" s="502"/>
      <c r="WBR41" s="502"/>
      <c r="WBS41" s="502"/>
      <c r="WBT41" s="502"/>
      <c r="WBU41" s="502"/>
      <c r="WBV41" s="502"/>
      <c r="WBW41" s="502"/>
      <c r="WBX41" s="502"/>
      <c r="WBY41" s="502"/>
      <c r="WBZ41" s="502"/>
      <c r="WCA41" s="502"/>
      <c r="WCB41" s="502"/>
      <c r="WCC41" s="502"/>
      <c r="WCD41" s="502"/>
      <c r="WCE41" s="502"/>
      <c r="WCF41" s="502"/>
      <c r="WCG41" s="502"/>
      <c r="WCH41" s="502"/>
      <c r="WCI41" s="502"/>
      <c r="WCJ41" s="502"/>
      <c r="WCK41" s="502"/>
      <c r="WCL41" s="502"/>
      <c r="WCM41" s="502"/>
      <c r="WCN41" s="502"/>
      <c r="WCO41" s="502"/>
      <c r="WCP41" s="502"/>
      <c r="WCQ41" s="502"/>
      <c r="WCR41" s="502"/>
      <c r="WCS41" s="502"/>
      <c r="WCT41" s="502"/>
      <c r="WCU41" s="502"/>
      <c r="WCV41" s="502"/>
      <c r="WCW41" s="502"/>
      <c r="WCX41" s="502"/>
      <c r="WCY41" s="502"/>
      <c r="WCZ41" s="502"/>
      <c r="WDA41" s="502"/>
      <c r="WDB41" s="502"/>
      <c r="WDC41" s="502"/>
      <c r="WDD41" s="502"/>
      <c r="WDE41" s="502"/>
      <c r="WDF41" s="502"/>
      <c r="WDG41" s="502"/>
      <c r="WDH41" s="502"/>
      <c r="WDI41" s="502"/>
      <c r="WDJ41" s="502"/>
      <c r="WDK41" s="502"/>
      <c r="WDL41" s="502"/>
      <c r="WDM41" s="502"/>
      <c r="WDN41" s="502"/>
      <c r="WDO41" s="502"/>
      <c r="WDP41" s="502"/>
      <c r="WDQ41" s="502"/>
      <c r="WDR41" s="502"/>
      <c r="WDS41" s="502"/>
      <c r="WDT41" s="502"/>
      <c r="WDU41" s="502"/>
      <c r="WDV41" s="502"/>
      <c r="WDW41" s="502"/>
      <c r="WDX41" s="502"/>
      <c r="WDY41" s="502"/>
      <c r="WDZ41" s="502"/>
      <c r="WEA41" s="502"/>
      <c r="WEB41" s="502"/>
      <c r="WEC41" s="502"/>
      <c r="WED41" s="502"/>
      <c r="WEE41" s="502"/>
      <c r="WEF41" s="502"/>
      <c r="WEG41" s="502"/>
      <c r="WEH41" s="502"/>
      <c r="WEI41" s="502"/>
      <c r="WEJ41" s="502"/>
      <c r="WEK41" s="502"/>
      <c r="WEL41" s="502"/>
      <c r="WEM41" s="502"/>
      <c r="WEN41" s="502"/>
      <c r="WEO41" s="502"/>
      <c r="WEP41" s="502"/>
      <c r="WEQ41" s="502"/>
      <c r="WER41" s="502"/>
      <c r="WES41" s="502"/>
      <c r="WET41" s="502"/>
      <c r="WEU41" s="502"/>
      <c r="WEV41" s="502"/>
      <c r="WEW41" s="502"/>
      <c r="WEX41" s="502"/>
      <c r="WEY41" s="502"/>
      <c r="WEZ41" s="502"/>
      <c r="WFA41" s="502"/>
      <c r="WFB41" s="502"/>
      <c r="WFC41" s="502"/>
      <c r="WFD41" s="502"/>
      <c r="WFE41" s="502"/>
      <c r="WFF41" s="502"/>
      <c r="WFG41" s="502"/>
      <c r="WFH41" s="502"/>
      <c r="WFI41" s="502"/>
      <c r="WFJ41" s="502"/>
      <c r="WFK41" s="502"/>
      <c r="WFL41" s="502"/>
      <c r="WFM41" s="502"/>
      <c r="WFN41" s="502"/>
      <c r="WFO41" s="502"/>
      <c r="WFP41" s="502"/>
      <c r="WFQ41" s="502"/>
      <c r="WFR41" s="502"/>
      <c r="WFS41" s="502"/>
      <c r="WFT41" s="502"/>
      <c r="WFU41" s="502"/>
      <c r="WFV41" s="502"/>
      <c r="WFW41" s="502"/>
      <c r="WFX41" s="502"/>
      <c r="WFY41" s="502"/>
      <c r="WFZ41" s="502"/>
      <c r="WGA41" s="502"/>
      <c r="WGB41" s="502"/>
      <c r="WGC41" s="502"/>
      <c r="WGD41" s="502"/>
      <c r="WGE41" s="502"/>
      <c r="WGF41" s="502"/>
      <c r="WGG41" s="502"/>
      <c r="WGH41" s="502"/>
      <c r="WGI41" s="502"/>
      <c r="WGJ41" s="502"/>
      <c r="WGK41" s="502"/>
      <c r="WGL41" s="502"/>
      <c r="WGM41" s="502"/>
      <c r="WGN41" s="502"/>
      <c r="WGO41" s="502"/>
      <c r="WGP41" s="502"/>
      <c r="WGQ41" s="502"/>
      <c r="WGR41" s="502"/>
      <c r="WGS41" s="502"/>
      <c r="WGT41" s="502"/>
      <c r="WGU41" s="502"/>
      <c r="WGV41" s="502"/>
      <c r="WGW41" s="502"/>
      <c r="WGX41" s="502"/>
      <c r="WGY41" s="502"/>
      <c r="WGZ41" s="502"/>
      <c r="WHA41" s="502"/>
      <c r="WHB41" s="502"/>
      <c r="WHC41" s="502"/>
      <c r="WHD41" s="502"/>
      <c r="WHE41" s="502"/>
      <c r="WHF41" s="502"/>
      <c r="WHG41" s="502"/>
      <c r="WHH41" s="502"/>
      <c r="WHI41" s="502"/>
      <c r="WHJ41" s="502"/>
      <c r="WHK41" s="502"/>
      <c r="WHL41" s="502"/>
      <c r="WHM41" s="502"/>
      <c r="WHN41" s="502"/>
      <c r="WHO41" s="502"/>
      <c r="WHP41" s="502"/>
      <c r="WHQ41" s="502"/>
      <c r="WHR41" s="502"/>
      <c r="WHS41" s="502"/>
      <c r="WHT41" s="502"/>
      <c r="WHU41" s="502"/>
      <c r="WHV41" s="502"/>
      <c r="WHW41" s="502"/>
      <c r="WHX41" s="502"/>
      <c r="WHY41" s="502"/>
      <c r="WHZ41" s="502"/>
      <c r="WIA41" s="502"/>
      <c r="WIB41" s="502"/>
      <c r="WIC41" s="502"/>
      <c r="WID41" s="502"/>
      <c r="WIE41" s="502"/>
      <c r="WIF41" s="502"/>
      <c r="WIG41" s="502"/>
      <c r="WIH41" s="502"/>
      <c r="WII41" s="502"/>
      <c r="WIJ41" s="502"/>
      <c r="WIK41" s="502"/>
      <c r="WIL41" s="502"/>
      <c r="WIM41" s="502"/>
      <c r="WIN41" s="502"/>
      <c r="WIO41" s="502"/>
      <c r="WIP41" s="502"/>
      <c r="WIQ41" s="502"/>
      <c r="WIR41" s="502"/>
      <c r="WIS41" s="502"/>
      <c r="WIT41" s="502"/>
      <c r="WIU41" s="502"/>
      <c r="WIV41" s="502"/>
      <c r="WIW41" s="502"/>
      <c r="WIX41" s="502"/>
      <c r="WIY41" s="502"/>
      <c r="WIZ41" s="502"/>
      <c r="WJA41" s="502"/>
      <c r="WJB41" s="502"/>
      <c r="WJC41" s="502"/>
      <c r="WJD41" s="502"/>
      <c r="WJE41" s="502"/>
      <c r="WJF41" s="502"/>
      <c r="WJG41" s="502"/>
      <c r="WJH41" s="502"/>
      <c r="WJI41" s="502"/>
      <c r="WJJ41" s="502"/>
      <c r="WJK41" s="502"/>
      <c r="WJL41" s="502"/>
      <c r="WJM41" s="502"/>
      <c r="WJN41" s="502"/>
      <c r="WJO41" s="502"/>
      <c r="WJP41" s="502"/>
      <c r="WJQ41" s="502"/>
      <c r="WJR41" s="502"/>
      <c r="WJS41" s="502"/>
      <c r="WJT41" s="502"/>
      <c r="WJU41" s="502"/>
      <c r="WJV41" s="502"/>
      <c r="WJW41" s="502"/>
      <c r="WJX41" s="502"/>
      <c r="WJY41" s="502"/>
      <c r="WJZ41" s="502"/>
      <c r="WKA41" s="502"/>
      <c r="WKB41" s="502"/>
      <c r="WKC41" s="502"/>
      <c r="WKD41" s="502"/>
      <c r="WKE41" s="502"/>
      <c r="WKF41" s="502"/>
      <c r="WKG41" s="502"/>
      <c r="WKH41" s="502"/>
      <c r="WKI41" s="502"/>
      <c r="WKJ41" s="502"/>
      <c r="WKK41" s="502"/>
      <c r="WKL41" s="502"/>
      <c r="WKM41" s="502"/>
      <c r="WKN41" s="502"/>
      <c r="WKO41" s="502"/>
      <c r="WKP41" s="502"/>
      <c r="WKQ41" s="502"/>
      <c r="WKR41" s="502"/>
      <c r="WKS41" s="502"/>
      <c r="WKT41" s="502"/>
      <c r="WKU41" s="502"/>
      <c r="WKV41" s="502"/>
      <c r="WKW41" s="502"/>
      <c r="WKX41" s="502"/>
      <c r="WKY41" s="502"/>
      <c r="WKZ41" s="502"/>
      <c r="WLA41" s="502"/>
      <c r="WLB41" s="502"/>
      <c r="WLC41" s="502"/>
      <c r="WLD41" s="502"/>
      <c r="WLE41" s="502"/>
      <c r="WLF41" s="502"/>
      <c r="WLG41" s="502"/>
      <c r="WLH41" s="502"/>
      <c r="WLI41" s="502"/>
      <c r="WLJ41" s="502"/>
      <c r="WLK41" s="502"/>
      <c r="WLL41" s="502"/>
      <c r="WLM41" s="502"/>
      <c r="WLN41" s="502"/>
      <c r="WLO41" s="502"/>
      <c r="WLP41" s="502"/>
      <c r="WLQ41" s="502"/>
      <c r="WLR41" s="502"/>
      <c r="WLS41" s="502"/>
      <c r="WLT41" s="502"/>
      <c r="WLU41" s="502"/>
      <c r="WLV41" s="502"/>
      <c r="WLW41" s="502"/>
      <c r="WLX41" s="502"/>
      <c r="WLY41" s="502"/>
      <c r="WLZ41" s="502"/>
      <c r="WMA41" s="502"/>
      <c r="WMB41" s="502"/>
      <c r="WMC41" s="502"/>
      <c r="WMD41" s="502"/>
      <c r="WME41" s="502"/>
      <c r="WMF41" s="502"/>
      <c r="WMG41" s="502"/>
      <c r="WMH41" s="502"/>
      <c r="WMI41" s="502"/>
      <c r="WMJ41" s="502"/>
      <c r="WMK41" s="502"/>
      <c r="WML41" s="502"/>
      <c r="WMM41" s="502"/>
      <c r="WMN41" s="502"/>
      <c r="WMO41" s="502"/>
      <c r="WMP41" s="502"/>
      <c r="WMQ41" s="502"/>
      <c r="WMR41" s="502"/>
      <c r="WMS41" s="502"/>
      <c r="WMT41" s="502"/>
      <c r="WMU41" s="502"/>
      <c r="WMV41" s="502"/>
      <c r="WMW41" s="502"/>
      <c r="WMX41" s="502"/>
      <c r="WMY41" s="502"/>
      <c r="WMZ41" s="502"/>
      <c r="WNA41" s="502"/>
      <c r="WNB41" s="502"/>
      <c r="WNC41" s="502"/>
      <c r="WND41" s="502"/>
      <c r="WNE41" s="502"/>
      <c r="WNF41" s="502"/>
      <c r="WNG41" s="502"/>
      <c r="WNH41" s="502"/>
      <c r="WNI41" s="502"/>
      <c r="WNJ41" s="502"/>
      <c r="WNK41" s="502"/>
      <c r="WNL41" s="502"/>
      <c r="WNM41" s="502"/>
      <c r="WNN41" s="502"/>
      <c r="WNO41" s="502"/>
      <c r="WNP41" s="502"/>
      <c r="WNQ41" s="502"/>
      <c r="WNR41" s="502"/>
      <c r="WNS41" s="502"/>
      <c r="WNT41" s="502"/>
      <c r="WNU41" s="502"/>
      <c r="WNV41" s="502"/>
      <c r="WNW41" s="502"/>
      <c r="WNX41" s="502"/>
      <c r="WNY41" s="502"/>
      <c r="WNZ41" s="502"/>
      <c r="WOA41" s="502"/>
      <c r="WOB41" s="502"/>
      <c r="WOC41" s="502"/>
      <c r="WOD41" s="502"/>
      <c r="WOE41" s="502"/>
      <c r="WOF41" s="502"/>
      <c r="WOG41" s="502"/>
      <c r="WOH41" s="502"/>
      <c r="WOI41" s="502"/>
      <c r="WOJ41" s="502"/>
      <c r="WOK41" s="502"/>
      <c r="WOL41" s="502"/>
      <c r="WOM41" s="502"/>
      <c r="WON41" s="502"/>
      <c r="WOO41" s="502"/>
      <c r="WOP41" s="502"/>
      <c r="WOQ41" s="502"/>
      <c r="WOR41" s="502"/>
      <c r="WOS41" s="502"/>
      <c r="WOT41" s="502"/>
      <c r="WOU41" s="502"/>
      <c r="WOV41" s="502"/>
      <c r="WOW41" s="502"/>
      <c r="WOX41" s="502"/>
      <c r="WOY41" s="502"/>
      <c r="WOZ41" s="502"/>
      <c r="WPA41" s="502"/>
      <c r="WPB41" s="502"/>
      <c r="WPC41" s="502"/>
      <c r="WPD41" s="502"/>
      <c r="WPE41" s="502"/>
      <c r="WPF41" s="502"/>
      <c r="WPG41" s="502"/>
      <c r="WPH41" s="502"/>
      <c r="WPI41" s="502"/>
      <c r="WPJ41" s="502"/>
      <c r="WPK41" s="502"/>
      <c r="WPL41" s="502"/>
      <c r="WPM41" s="502"/>
      <c r="WPN41" s="502"/>
      <c r="WPO41" s="502"/>
      <c r="WPP41" s="502"/>
      <c r="WPQ41" s="502"/>
      <c r="WPR41" s="502"/>
      <c r="WPS41" s="502"/>
      <c r="WPT41" s="502"/>
      <c r="WPU41" s="502"/>
      <c r="WPV41" s="502"/>
      <c r="WPW41" s="502"/>
      <c r="WPX41" s="502"/>
      <c r="WPY41" s="502"/>
      <c r="WPZ41" s="502"/>
      <c r="WQA41" s="502"/>
      <c r="WQB41" s="502"/>
      <c r="WQC41" s="502"/>
      <c r="WQD41" s="502"/>
      <c r="WQE41" s="502"/>
      <c r="WQF41" s="502"/>
      <c r="WQG41" s="502"/>
      <c r="WQH41" s="502"/>
      <c r="WQI41" s="502"/>
      <c r="WQJ41" s="502"/>
      <c r="WQK41" s="502"/>
      <c r="WQL41" s="502"/>
      <c r="WQM41" s="502"/>
      <c r="WQN41" s="502"/>
      <c r="WQO41" s="502"/>
      <c r="WQP41" s="502"/>
      <c r="WQQ41" s="502"/>
      <c r="WQR41" s="502"/>
      <c r="WQS41" s="502"/>
      <c r="WQT41" s="502"/>
      <c r="WQU41" s="502"/>
      <c r="WQV41" s="502"/>
      <c r="WQW41" s="502"/>
      <c r="WQX41" s="502"/>
      <c r="WQY41" s="502"/>
      <c r="WQZ41" s="502"/>
      <c r="WRA41" s="502"/>
      <c r="WRB41" s="502"/>
      <c r="WRC41" s="502"/>
      <c r="WRD41" s="502"/>
      <c r="WRE41" s="502"/>
      <c r="WRF41" s="502"/>
      <c r="WRG41" s="502"/>
      <c r="WRH41" s="502"/>
      <c r="WRI41" s="502"/>
      <c r="WRJ41" s="502"/>
      <c r="WRK41" s="502"/>
      <c r="WRL41" s="502"/>
      <c r="WRM41" s="502"/>
      <c r="WRN41" s="502"/>
      <c r="WRO41" s="502"/>
      <c r="WRP41" s="502"/>
      <c r="WRQ41" s="502"/>
      <c r="WRR41" s="502"/>
      <c r="WRS41" s="502"/>
      <c r="WRT41" s="502"/>
      <c r="WRU41" s="502"/>
      <c r="WRV41" s="502"/>
      <c r="WRW41" s="502"/>
      <c r="WRX41" s="502"/>
      <c r="WRY41" s="502"/>
      <c r="WRZ41" s="502"/>
      <c r="WSA41" s="502"/>
      <c r="WSB41" s="502"/>
      <c r="WSC41" s="502"/>
      <c r="WSD41" s="502"/>
      <c r="WSE41" s="502"/>
      <c r="WSF41" s="502"/>
      <c r="WSG41" s="502"/>
      <c r="WSH41" s="502"/>
      <c r="WSI41" s="502"/>
      <c r="WSJ41" s="502"/>
      <c r="WSK41" s="502"/>
      <c r="WSL41" s="502"/>
      <c r="WSM41" s="502"/>
      <c r="WSN41" s="502"/>
      <c r="WSO41" s="502"/>
      <c r="WSP41" s="502"/>
      <c r="WSQ41" s="502"/>
      <c r="WSR41" s="502"/>
      <c r="WSS41" s="502"/>
      <c r="WST41" s="502"/>
      <c r="WSU41" s="502"/>
      <c r="WSV41" s="502"/>
      <c r="WSW41" s="502"/>
      <c r="WSX41" s="502"/>
      <c r="WSY41" s="502"/>
      <c r="WSZ41" s="502"/>
      <c r="WTA41" s="502"/>
      <c r="WTB41" s="502"/>
      <c r="WTC41" s="502"/>
      <c r="WTD41" s="502"/>
      <c r="WTE41" s="502"/>
      <c r="WTF41" s="502"/>
      <c r="WTG41" s="502"/>
      <c r="WTH41" s="502"/>
      <c r="WTI41" s="502"/>
      <c r="WTJ41" s="502"/>
      <c r="WTK41" s="502"/>
      <c r="WTL41" s="502"/>
      <c r="WTM41" s="502"/>
      <c r="WTN41" s="502"/>
      <c r="WTO41" s="502"/>
      <c r="WTP41" s="502"/>
      <c r="WTQ41" s="502"/>
      <c r="WTR41" s="502"/>
      <c r="WTS41" s="502"/>
      <c r="WTT41" s="502"/>
      <c r="WTU41" s="502"/>
      <c r="WTV41" s="502"/>
      <c r="WTW41" s="502"/>
      <c r="WTX41" s="502"/>
      <c r="WTY41" s="502"/>
      <c r="WTZ41" s="502"/>
      <c r="WUA41" s="502"/>
      <c r="WUB41" s="502"/>
      <c r="WUC41" s="502"/>
      <c r="WUD41" s="502"/>
      <c r="WUE41" s="502"/>
      <c r="WUF41" s="502"/>
      <c r="WUG41" s="502"/>
      <c r="WUH41" s="502"/>
      <c r="WUI41" s="502"/>
      <c r="WUJ41" s="502"/>
      <c r="WUK41" s="502"/>
      <c r="WUL41" s="502"/>
      <c r="WUM41" s="502"/>
      <c r="WUN41" s="502"/>
      <c r="WUO41" s="502"/>
      <c r="WUP41" s="502"/>
      <c r="WUQ41" s="502"/>
      <c r="WUR41" s="502"/>
      <c r="WUS41" s="502"/>
      <c r="WUT41" s="502"/>
      <c r="WUU41" s="502"/>
      <c r="WUV41" s="502"/>
      <c r="WUW41" s="502"/>
      <c r="WUX41" s="502"/>
      <c r="WUY41" s="502"/>
      <c r="WUZ41" s="502"/>
      <c r="WVA41" s="502"/>
      <c r="WVB41" s="502"/>
      <c r="WVC41" s="502"/>
      <c r="WVD41" s="502"/>
      <c r="WVE41" s="502"/>
      <c r="WVF41" s="502"/>
      <c r="WVG41" s="502"/>
      <c r="WVH41" s="502"/>
      <c r="WVI41" s="502"/>
      <c r="WVJ41" s="502"/>
      <c r="WVK41" s="502"/>
      <c r="WVL41" s="502"/>
      <c r="WVM41" s="502"/>
      <c r="WVN41" s="502"/>
      <c r="WVO41" s="502"/>
      <c r="WVP41" s="502"/>
      <c r="WVQ41" s="502"/>
      <c r="WVR41" s="502"/>
      <c r="WVS41" s="502"/>
      <c r="WVT41" s="502"/>
      <c r="WVU41" s="502"/>
      <c r="WVV41" s="502"/>
      <c r="WVW41" s="502"/>
      <c r="WVX41" s="502"/>
      <c r="WVY41" s="502"/>
      <c r="WVZ41" s="502"/>
      <c r="WWA41" s="502"/>
      <c r="WWB41" s="502"/>
      <c r="WWC41" s="502"/>
      <c r="WWD41" s="502"/>
      <c r="WWE41" s="502"/>
      <c r="WWF41" s="502"/>
      <c r="WWG41" s="502"/>
      <c r="WWH41" s="502"/>
      <c r="WWI41" s="502"/>
      <c r="WWJ41" s="502"/>
      <c r="WWK41" s="502"/>
      <c r="WWL41" s="502"/>
      <c r="WWM41" s="502"/>
      <c r="WWN41" s="502"/>
      <c r="WWO41" s="502"/>
      <c r="WWP41" s="502"/>
      <c r="WWQ41" s="502"/>
      <c r="WWR41" s="502"/>
      <c r="WWS41" s="502"/>
      <c r="WWT41" s="502"/>
      <c r="WWU41" s="502"/>
      <c r="WWV41" s="502"/>
      <c r="WWW41" s="502"/>
      <c r="WWX41" s="502"/>
      <c r="WWY41" s="502"/>
      <c r="WWZ41" s="502"/>
      <c r="WXA41" s="502"/>
      <c r="WXB41" s="502"/>
      <c r="WXC41" s="502"/>
      <c r="WXD41" s="502"/>
      <c r="WXE41" s="502"/>
      <c r="WXF41" s="502"/>
      <c r="WXG41" s="502"/>
      <c r="WXH41" s="502"/>
      <c r="WXI41" s="502"/>
      <c r="WXJ41" s="502"/>
      <c r="WXK41" s="502"/>
      <c r="WXL41" s="502"/>
      <c r="WXM41" s="502"/>
      <c r="WXN41" s="502"/>
      <c r="WXO41" s="502"/>
      <c r="WXP41" s="502"/>
      <c r="WXQ41" s="502"/>
      <c r="WXR41" s="502"/>
      <c r="WXS41" s="502"/>
      <c r="WXT41" s="502"/>
      <c r="WXU41" s="502"/>
      <c r="WXV41" s="502"/>
      <c r="WXW41" s="502"/>
      <c r="WXX41" s="502"/>
      <c r="WXY41" s="502"/>
      <c r="WXZ41" s="502"/>
      <c r="WYA41" s="502"/>
      <c r="WYB41" s="502"/>
      <c r="WYC41" s="502"/>
      <c r="WYD41" s="502"/>
      <c r="WYE41" s="502"/>
      <c r="WYF41" s="502"/>
      <c r="WYG41" s="502"/>
      <c r="WYH41" s="502"/>
      <c r="WYI41" s="502"/>
      <c r="WYJ41" s="502"/>
      <c r="WYK41" s="502"/>
      <c r="WYL41" s="502"/>
      <c r="WYM41" s="502"/>
      <c r="WYN41" s="502"/>
      <c r="WYO41" s="502"/>
      <c r="WYP41" s="502"/>
      <c r="WYQ41" s="502"/>
      <c r="WYR41" s="502"/>
      <c r="WYS41" s="502"/>
      <c r="WYT41" s="502"/>
      <c r="WYU41" s="502"/>
      <c r="WYV41" s="502"/>
      <c r="WYW41" s="502"/>
      <c r="WYX41" s="502"/>
      <c r="WYY41" s="502"/>
      <c r="WYZ41" s="502"/>
      <c r="WZA41" s="502"/>
      <c r="WZB41" s="502"/>
      <c r="WZC41" s="502"/>
      <c r="WZD41" s="502"/>
      <c r="WZE41" s="502"/>
      <c r="WZF41" s="502"/>
      <c r="WZG41" s="502"/>
      <c r="WZH41" s="502"/>
      <c r="WZI41" s="502"/>
      <c r="WZJ41" s="502"/>
      <c r="WZK41" s="502"/>
      <c r="WZL41" s="502"/>
      <c r="WZM41" s="502"/>
      <c r="WZN41" s="502"/>
      <c r="WZO41" s="502"/>
      <c r="WZP41" s="502"/>
      <c r="WZQ41" s="502"/>
      <c r="WZR41" s="502"/>
      <c r="WZS41" s="502"/>
      <c r="WZT41" s="502"/>
      <c r="WZU41" s="502"/>
      <c r="WZV41" s="502"/>
      <c r="WZW41" s="502"/>
      <c r="WZX41" s="502"/>
      <c r="WZY41" s="502"/>
      <c r="WZZ41" s="502"/>
      <c r="XAA41" s="502"/>
      <c r="XAB41" s="502"/>
      <c r="XAC41" s="502"/>
      <c r="XAD41" s="502"/>
      <c r="XAE41" s="502"/>
      <c r="XAF41" s="502"/>
      <c r="XAG41" s="502"/>
      <c r="XAH41" s="502"/>
      <c r="XAI41" s="502"/>
      <c r="XAJ41" s="502"/>
      <c r="XAK41" s="502"/>
      <c r="XAL41" s="502"/>
      <c r="XAM41" s="502"/>
      <c r="XAN41" s="502"/>
      <c r="XAO41" s="502"/>
      <c r="XAP41" s="502"/>
      <c r="XAQ41" s="502"/>
      <c r="XAR41" s="502"/>
      <c r="XAS41" s="502"/>
      <c r="XAT41" s="502"/>
      <c r="XAU41" s="502"/>
      <c r="XAV41" s="502"/>
      <c r="XAW41" s="502"/>
      <c r="XAX41" s="502"/>
      <c r="XAY41" s="502"/>
      <c r="XAZ41" s="502"/>
      <c r="XBA41" s="502"/>
      <c r="XBB41" s="502"/>
      <c r="XBC41" s="502"/>
      <c r="XBD41" s="502"/>
      <c r="XBE41" s="502"/>
      <c r="XBF41" s="502"/>
      <c r="XBG41" s="502"/>
      <c r="XBH41" s="502"/>
      <c r="XBI41" s="502"/>
      <c r="XBJ41" s="502"/>
      <c r="XBK41" s="502"/>
      <c r="XBL41" s="502"/>
      <c r="XBM41" s="502"/>
      <c r="XBN41" s="502"/>
      <c r="XBO41" s="502"/>
      <c r="XBP41" s="502"/>
      <c r="XBQ41" s="502"/>
      <c r="XBR41" s="502"/>
      <c r="XBS41" s="502"/>
      <c r="XBT41" s="502"/>
      <c r="XBU41" s="502"/>
      <c r="XBV41" s="502"/>
      <c r="XBW41" s="502"/>
      <c r="XBX41" s="502"/>
      <c r="XBY41" s="502"/>
      <c r="XBZ41" s="502"/>
      <c r="XCA41" s="502"/>
      <c r="XCB41" s="502"/>
      <c r="XCC41" s="502"/>
      <c r="XCD41" s="502"/>
      <c r="XCE41" s="502"/>
      <c r="XCF41" s="502"/>
      <c r="XCG41" s="502"/>
      <c r="XCH41" s="502"/>
      <c r="XCI41" s="502"/>
      <c r="XCJ41" s="502"/>
      <c r="XCK41" s="502"/>
      <c r="XCL41" s="502"/>
      <c r="XCM41" s="502"/>
      <c r="XCN41" s="502"/>
      <c r="XCO41" s="502"/>
      <c r="XCP41" s="502"/>
      <c r="XCQ41" s="502"/>
      <c r="XCR41" s="502"/>
      <c r="XCS41" s="502"/>
      <c r="XCT41" s="502"/>
      <c r="XCU41" s="502"/>
      <c r="XCV41" s="502"/>
      <c r="XCW41" s="502"/>
      <c r="XCX41" s="502"/>
      <c r="XCY41" s="502"/>
      <c r="XCZ41" s="502"/>
      <c r="XDA41" s="502"/>
      <c r="XDB41" s="502"/>
      <c r="XDC41" s="502"/>
      <c r="XDD41" s="502"/>
      <c r="XDE41" s="502"/>
      <c r="XDF41" s="502"/>
      <c r="XDG41" s="502"/>
      <c r="XDH41" s="502"/>
      <c r="XDI41" s="502"/>
      <c r="XDJ41" s="502"/>
      <c r="XDK41" s="502"/>
      <c r="XDL41" s="502"/>
      <c r="XDM41" s="502"/>
      <c r="XDN41" s="502"/>
      <c r="XDO41" s="502"/>
      <c r="XDP41" s="502"/>
      <c r="XDQ41" s="502"/>
      <c r="XDR41" s="502"/>
      <c r="XDS41" s="502"/>
      <c r="XDT41" s="502"/>
      <c r="XDU41" s="502"/>
      <c r="XDV41" s="502"/>
      <c r="XDW41" s="502"/>
      <c r="XDX41" s="502"/>
      <c r="XDY41" s="502"/>
      <c r="XDZ41" s="502"/>
      <c r="XEA41" s="502"/>
      <c r="XEB41" s="502"/>
      <c r="XEC41" s="502"/>
      <c r="XED41" s="502"/>
      <c r="XEE41" s="502"/>
      <c r="XEF41" s="502"/>
      <c r="XEG41" s="502"/>
      <c r="XEH41" s="502"/>
      <c r="XEI41" s="502"/>
      <c r="XEJ41" s="502"/>
      <c r="XEK41" s="502"/>
      <c r="XEL41" s="502"/>
      <c r="XEM41" s="502"/>
      <c r="XEN41" s="502"/>
      <c r="XEO41" s="502"/>
      <c r="XEP41" s="502"/>
      <c r="XEQ41" s="502"/>
      <c r="XER41" s="502"/>
      <c r="XES41" s="502"/>
      <c r="XET41" s="502"/>
      <c r="XEU41" s="502"/>
      <c r="XEV41" s="502"/>
      <c r="XEW41" s="502"/>
      <c r="XEX41" s="502"/>
      <c r="XEY41" s="502"/>
      <c r="XEZ41" s="502"/>
      <c r="XFA41" s="502"/>
      <c r="XFB41" s="502"/>
    </row>
    <row r="42" s="387" customFormat="1" customHeight="1" spans="1:16382">
      <c r="A42" s="421" t="str">
        <f>B6</f>
        <v>ZU2-2</v>
      </c>
      <c r="B42" s="422">
        <f t="shared" ref="B42:B72" si="6">C6</f>
        <v>129.9695</v>
      </c>
      <c r="C42" s="422">
        <f t="shared" ref="C42:C72" si="7">D6</f>
        <v>149.9695</v>
      </c>
      <c r="D42" s="423">
        <f t="shared" ref="D42:D72" si="8">ABS(C42-B42)</f>
        <v>20</v>
      </c>
      <c r="E42" s="424">
        <f t="shared" ref="E42:E72" si="9">G6</f>
        <v>3.348</v>
      </c>
      <c r="F42" s="424">
        <f t="shared" ref="F42:F72" si="10">H6</f>
        <v>3.348</v>
      </c>
      <c r="G42" s="424">
        <f t="shared" ref="G42:G72" si="11">I6</f>
        <v>2.48696</v>
      </c>
      <c r="H42" s="424">
        <f t="shared" ref="H42:H72" si="12">J6</f>
        <v>1.98696</v>
      </c>
      <c r="I42" s="424">
        <f t="shared" ref="I42:I72" si="13">E42-G42</f>
        <v>0.86104</v>
      </c>
      <c r="J42" s="448">
        <f t="shared" ref="J42:J72" si="14">F42-H42</f>
        <v>1.36104</v>
      </c>
      <c r="K42" s="449">
        <f t="shared" ref="K42:K72" si="15">L42+0.1</f>
        <v>0.4</v>
      </c>
      <c r="L42" s="449">
        <f>LOOKUP(MAX(J42,I42),{0,3,4,5,6.5,7.5,9,10},{0.3,0.4,0.5,0.6,0.7,0.8,0.9})</f>
        <v>0.3</v>
      </c>
      <c r="M42" s="449">
        <f t="shared" ref="M42:M72" si="16">V6+L42*2</f>
        <v>8.6</v>
      </c>
      <c r="N42" s="449">
        <f t="shared" ref="N42:N72" si="17">W6+L42*2</f>
        <v>8.6</v>
      </c>
      <c r="O42" s="450">
        <f t="shared" ref="O42:O72" si="18">K6-I6+0.2</f>
        <v>0.7</v>
      </c>
      <c r="P42" s="451">
        <f t="shared" ref="P42:P72" si="19">L6-J6+0.2</f>
        <v>0.7</v>
      </c>
      <c r="Q42" s="451">
        <f t="shared" ref="Q42:Q72" si="20">M6</f>
        <v>1.75</v>
      </c>
      <c r="R42" s="423">
        <f t="shared" ref="R42:R72" si="21">N6</f>
        <v>1.75</v>
      </c>
      <c r="S42" s="482">
        <f t="shared" ref="S42:S72" si="22">O6</f>
        <v>0</v>
      </c>
      <c r="T42" s="483">
        <f t="shared" ref="T42:T72" si="23">P6-I6+1</f>
        <v>1.4953</v>
      </c>
      <c r="U42" s="450">
        <f t="shared" ref="U42:U72" si="24">Q6-J6</f>
        <v>0.3506</v>
      </c>
      <c r="V42" s="450">
        <f t="shared" ref="V42:V72" si="25">R6</f>
        <v>0.45</v>
      </c>
      <c r="W42" s="483">
        <f t="shared" ref="W42:W72" si="26">S6</f>
        <v>0.45</v>
      </c>
      <c r="X42" s="484">
        <f t="shared" ref="X42:X64" si="27">T6</f>
        <v>0</v>
      </c>
      <c r="Y42" s="468">
        <f t="shared" ref="Y42:Y71" si="28">(O42+P42)/2*Q42*S42</f>
        <v>0</v>
      </c>
      <c r="Z42" s="468">
        <f t="shared" ref="Z42:Z71" si="29">(T42+U42)/2*V42*X42</f>
        <v>0</v>
      </c>
      <c r="AA42" s="502"/>
      <c r="AB42" s="503"/>
      <c r="AC42" s="503"/>
      <c r="AD42" s="502"/>
      <c r="AE42" s="502"/>
      <c r="AF42" s="502"/>
      <c r="AG42" s="502"/>
      <c r="AH42" s="502"/>
      <c r="AI42" s="502"/>
      <c r="AJ42" s="502"/>
      <c r="AK42" s="502"/>
      <c r="AL42" s="502"/>
      <c r="AM42" s="502"/>
      <c r="AN42" s="502"/>
      <c r="AO42" s="502"/>
      <c r="AP42" s="502"/>
      <c r="AQ42" s="502"/>
      <c r="AR42" s="502"/>
      <c r="AS42" s="502"/>
      <c r="AT42" s="502"/>
      <c r="AU42" s="502"/>
      <c r="AV42" s="502"/>
      <c r="AW42" s="502"/>
      <c r="AX42" s="502"/>
      <c r="AY42" s="502"/>
      <c r="AZ42" s="502"/>
      <c r="BA42" s="502"/>
      <c r="BB42" s="502"/>
      <c r="BC42" s="502"/>
      <c r="BD42" s="502"/>
      <c r="BE42" s="502"/>
      <c r="BF42" s="502"/>
      <c r="BG42" s="502"/>
      <c r="BH42" s="502"/>
      <c r="BI42" s="502"/>
      <c r="BJ42" s="502"/>
      <c r="BK42" s="502"/>
      <c r="BL42" s="502"/>
      <c r="BM42" s="502"/>
      <c r="BN42" s="502"/>
      <c r="BO42" s="502"/>
      <c r="BP42" s="502"/>
      <c r="BQ42" s="502"/>
      <c r="BR42" s="502"/>
      <c r="BS42" s="502"/>
      <c r="BT42" s="502"/>
      <c r="BU42" s="502"/>
      <c r="BV42" s="502"/>
      <c r="BW42" s="502"/>
      <c r="BX42" s="502"/>
      <c r="BY42" s="502"/>
      <c r="BZ42" s="502"/>
      <c r="CA42" s="502"/>
      <c r="CB42" s="502"/>
      <c r="CC42" s="502"/>
      <c r="CD42" s="502"/>
      <c r="CE42" s="502"/>
      <c r="CF42" s="502"/>
      <c r="CG42" s="502"/>
      <c r="CH42" s="502"/>
      <c r="CI42" s="502"/>
      <c r="CJ42" s="502"/>
      <c r="CK42" s="502"/>
      <c r="CL42" s="502"/>
      <c r="CM42" s="502"/>
      <c r="CN42" s="502"/>
      <c r="CO42" s="502"/>
      <c r="CP42" s="502"/>
      <c r="CQ42" s="502"/>
      <c r="CR42" s="502"/>
      <c r="CS42" s="502"/>
      <c r="CT42" s="502"/>
      <c r="CU42" s="502"/>
      <c r="CV42" s="502"/>
      <c r="CW42" s="502"/>
      <c r="CX42" s="502"/>
      <c r="CY42" s="502"/>
      <c r="CZ42" s="502"/>
      <c r="DA42" s="502"/>
      <c r="DB42" s="502"/>
      <c r="DC42" s="502"/>
      <c r="DD42" s="502"/>
      <c r="DE42" s="502"/>
      <c r="DF42" s="502"/>
      <c r="DG42" s="502"/>
      <c r="DH42" s="502"/>
      <c r="DI42" s="502"/>
      <c r="DJ42" s="502"/>
      <c r="DK42" s="502"/>
      <c r="DL42" s="502"/>
      <c r="DM42" s="502"/>
      <c r="DN42" s="502"/>
      <c r="DO42" s="502"/>
      <c r="DP42" s="502"/>
      <c r="DQ42" s="502"/>
      <c r="DR42" s="502"/>
      <c r="DS42" s="502"/>
      <c r="DT42" s="502"/>
      <c r="DU42" s="502"/>
      <c r="DV42" s="502"/>
      <c r="DW42" s="502"/>
      <c r="DX42" s="502"/>
      <c r="DY42" s="502"/>
      <c r="DZ42" s="502"/>
      <c r="EA42" s="502"/>
      <c r="EB42" s="502"/>
      <c r="EC42" s="502"/>
      <c r="ED42" s="502"/>
      <c r="EE42" s="502"/>
      <c r="EF42" s="502"/>
      <c r="EG42" s="502"/>
      <c r="EH42" s="502"/>
      <c r="EI42" s="502"/>
      <c r="EJ42" s="502"/>
      <c r="EK42" s="502"/>
      <c r="EL42" s="502"/>
      <c r="EM42" s="502"/>
      <c r="EN42" s="502"/>
      <c r="EO42" s="502"/>
      <c r="EP42" s="502"/>
      <c r="EQ42" s="502"/>
      <c r="ER42" s="502"/>
      <c r="ES42" s="502"/>
      <c r="ET42" s="502"/>
      <c r="EU42" s="502"/>
      <c r="EV42" s="502"/>
      <c r="EW42" s="502"/>
      <c r="EX42" s="502"/>
      <c r="EY42" s="502"/>
      <c r="EZ42" s="502"/>
      <c r="FA42" s="502"/>
      <c r="FB42" s="502"/>
      <c r="FC42" s="502"/>
      <c r="FD42" s="502"/>
      <c r="FE42" s="502"/>
      <c r="FF42" s="502"/>
      <c r="FG42" s="502"/>
      <c r="FH42" s="502"/>
      <c r="FI42" s="502"/>
      <c r="FJ42" s="502"/>
      <c r="FK42" s="502"/>
      <c r="FL42" s="502"/>
      <c r="FM42" s="502"/>
      <c r="FN42" s="502"/>
      <c r="FO42" s="502"/>
      <c r="FP42" s="502"/>
      <c r="FQ42" s="502"/>
      <c r="FR42" s="502"/>
      <c r="FS42" s="502"/>
      <c r="FT42" s="502"/>
      <c r="FU42" s="502"/>
      <c r="FV42" s="502"/>
      <c r="FW42" s="502"/>
      <c r="FX42" s="502"/>
      <c r="FY42" s="502"/>
      <c r="FZ42" s="502"/>
      <c r="GA42" s="502"/>
      <c r="GB42" s="502"/>
      <c r="GC42" s="502"/>
      <c r="GD42" s="502"/>
      <c r="GE42" s="502"/>
      <c r="GF42" s="502"/>
      <c r="GG42" s="502"/>
      <c r="GH42" s="502"/>
      <c r="GI42" s="502"/>
      <c r="GJ42" s="502"/>
      <c r="GK42" s="502"/>
      <c r="GL42" s="502"/>
      <c r="GM42" s="502"/>
      <c r="GN42" s="502"/>
      <c r="GO42" s="502"/>
      <c r="GP42" s="502"/>
      <c r="GQ42" s="502"/>
      <c r="GR42" s="502"/>
      <c r="GS42" s="502"/>
      <c r="GT42" s="502"/>
      <c r="GU42" s="502"/>
      <c r="GV42" s="502"/>
      <c r="GW42" s="502"/>
      <c r="GX42" s="502"/>
      <c r="GY42" s="502"/>
      <c r="GZ42" s="502"/>
      <c r="HA42" s="502"/>
      <c r="HB42" s="502"/>
      <c r="HC42" s="502"/>
      <c r="HD42" s="502"/>
      <c r="HE42" s="502"/>
      <c r="HF42" s="502"/>
      <c r="HG42" s="502"/>
      <c r="HH42" s="502"/>
      <c r="HI42" s="502"/>
      <c r="HJ42" s="502"/>
      <c r="HK42" s="502"/>
      <c r="HL42" s="502"/>
      <c r="HM42" s="502"/>
      <c r="HN42" s="502"/>
      <c r="HO42" s="502"/>
      <c r="HP42" s="502"/>
      <c r="HQ42" s="502"/>
      <c r="HR42" s="502"/>
      <c r="HS42" s="502"/>
      <c r="HT42" s="502"/>
      <c r="HU42" s="502"/>
      <c r="HV42" s="502"/>
      <c r="HW42" s="502"/>
      <c r="HX42" s="502"/>
      <c r="HY42" s="502"/>
      <c r="HZ42" s="502"/>
      <c r="IA42" s="502"/>
      <c r="IB42" s="502"/>
      <c r="IC42" s="502"/>
      <c r="ID42" s="502"/>
      <c r="IE42" s="502"/>
      <c r="IF42" s="502"/>
      <c r="IG42" s="502"/>
      <c r="IH42" s="502"/>
      <c r="II42" s="502"/>
      <c r="IJ42" s="502"/>
      <c r="IK42" s="502"/>
      <c r="IL42" s="502"/>
      <c r="IM42" s="502"/>
      <c r="IN42" s="502"/>
      <c r="IO42" s="502"/>
      <c r="IP42" s="502"/>
      <c r="IQ42" s="502"/>
      <c r="IR42" s="502"/>
      <c r="IS42" s="502"/>
      <c r="IT42" s="502"/>
      <c r="IU42" s="502"/>
      <c r="IV42" s="502"/>
      <c r="IW42" s="502"/>
      <c r="IX42" s="502"/>
      <c r="IY42" s="502"/>
      <c r="IZ42" s="502"/>
      <c r="JA42" s="502"/>
      <c r="JB42" s="502"/>
      <c r="JC42" s="502"/>
      <c r="JD42" s="502"/>
      <c r="JE42" s="502"/>
      <c r="JF42" s="502"/>
      <c r="JG42" s="502"/>
      <c r="JH42" s="502"/>
      <c r="JI42" s="502"/>
      <c r="JJ42" s="502"/>
      <c r="JK42" s="502"/>
      <c r="JL42" s="502"/>
      <c r="JM42" s="502"/>
      <c r="JN42" s="502"/>
      <c r="JO42" s="502"/>
      <c r="JP42" s="502"/>
      <c r="JQ42" s="502"/>
      <c r="JR42" s="502"/>
      <c r="JS42" s="502"/>
      <c r="JT42" s="502"/>
      <c r="JU42" s="502"/>
      <c r="JV42" s="502"/>
      <c r="JW42" s="502"/>
      <c r="JX42" s="502"/>
      <c r="JY42" s="502"/>
      <c r="JZ42" s="502"/>
      <c r="KA42" s="502"/>
      <c r="KB42" s="502"/>
      <c r="KC42" s="502"/>
      <c r="KD42" s="502"/>
      <c r="KE42" s="502"/>
      <c r="KF42" s="502"/>
      <c r="KG42" s="502"/>
      <c r="KH42" s="502"/>
      <c r="KI42" s="502"/>
      <c r="KJ42" s="502"/>
      <c r="KK42" s="502"/>
      <c r="KL42" s="502"/>
      <c r="KM42" s="502"/>
      <c r="KN42" s="502"/>
      <c r="KO42" s="502"/>
      <c r="KP42" s="502"/>
      <c r="KQ42" s="502"/>
      <c r="KR42" s="502"/>
      <c r="KS42" s="502"/>
      <c r="KT42" s="502"/>
      <c r="KU42" s="502"/>
      <c r="KV42" s="502"/>
      <c r="KW42" s="502"/>
      <c r="KX42" s="502"/>
      <c r="KY42" s="502"/>
      <c r="KZ42" s="502"/>
      <c r="LA42" s="502"/>
      <c r="LB42" s="502"/>
      <c r="LC42" s="502"/>
      <c r="LD42" s="502"/>
      <c r="LE42" s="502"/>
      <c r="LF42" s="502"/>
      <c r="LG42" s="502"/>
      <c r="LH42" s="502"/>
      <c r="LI42" s="502"/>
      <c r="LJ42" s="502"/>
      <c r="LK42" s="502"/>
      <c r="LL42" s="502"/>
      <c r="LM42" s="502"/>
      <c r="LN42" s="502"/>
      <c r="LO42" s="502"/>
      <c r="LP42" s="502"/>
      <c r="LQ42" s="502"/>
      <c r="LR42" s="502"/>
      <c r="LS42" s="502"/>
      <c r="LT42" s="502"/>
      <c r="LU42" s="502"/>
      <c r="LV42" s="502"/>
      <c r="LW42" s="502"/>
      <c r="LX42" s="502"/>
      <c r="LY42" s="502"/>
      <c r="LZ42" s="502"/>
      <c r="MA42" s="502"/>
      <c r="MB42" s="502"/>
      <c r="MC42" s="502"/>
      <c r="MD42" s="502"/>
      <c r="ME42" s="502"/>
      <c r="MF42" s="502"/>
      <c r="MG42" s="502"/>
      <c r="MH42" s="502"/>
      <c r="MI42" s="502"/>
      <c r="MJ42" s="502"/>
      <c r="MK42" s="502"/>
      <c r="ML42" s="502"/>
      <c r="MM42" s="502"/>
      <c r="MN42" s="502"/>
      <c r="MO42" s="502"/>
      <c r="MP42" s="502"/>
      <c r="MQ42" s="502"/>
      <c r="MR42" s="502"/>
      <c r="MS42" s="502"/>
      <c r="MT42" s="502"/>
      <c r="MU42" s="502"/>
      <c r="MV42" s="502"/>
      <c r="MW42" s="502"/>
      <c r="MX42" s="502"/>
      <c r="MY42" s="502"/>
      <c r="MZ42" s="502"/>
      <c r="NA42" s="502"/>
      <c r="NB42" s="502"/>
      <c r="NC42" s="502"/>
      <c r="ND42" s="502"/>
      <c r="NE42" s="502"/>
      <c r="NF42" s="502"/>
      <c r="NG42" s="502"/>
      <c r="NH42" s="502"/>
      <c r="NI42" s="502"/>
      <c r="NJ42" s="502"/>
      <c r="NK42" s="502"/>
      <c r="NL42" s="502"/>
      <c r="NM42" s="502"/>
      <c r="NN42" s="502"/>
      <c r="NO42" s="502"/>
      <c r="NP42" s="502"/>
      <c r="NQ42" s="502"/>
      <c r="NR42" s="502"/>
      <c r="NS42" s="502"/>
      <c r="NT42" s="502"/>
      <c r="NU42" s="502"/>
      <c r="NV42" s="502"/>
      <c r="NW42" s="502"/>
      <c r="NX42" s="502"/>
      <c r="NY42" s="502"/>
      <c r="NZ42" s="502"/>
      <c r="OA42" s="502"/>
      <c r="OB42" s="502"/>
      <c r="OC42" s="502"/>
      <c r="OD42" s="502"/>
      <c r="OE42" s="502"/>
      <c r="OF42" s="502"/>
      <c r="OG42" s="502"/>
      <c r="OH42" s="502"/>
      <c r="OI42" s="502"/>
      <c r="OJ42" s="502"/>
      <c r="OK42" s="502"/>
      <c r="OL42" s="502"/>
      <c r="OM42" s="502"/>
      <c r="ON42" s="502"/>
      <c r="OO42" s="502"/>
      <c r="OP42" s="502"/>
      <c r="OQ42" s="502"/>
      <c r="OR42" s="502"/>
      <c r="OS42" s="502"/>
      <c r="OT42" s="502"/>
      <c r="OU42" s="502"/>
      <c r="OV42" s="502"/>
      <c r="OW42" s="502"/>
      <c r="OX42" s="502"/>
      <c r="OY42" s="502"/>
      <c r="OZ42" s="502"/>
      <c r="PA42" s="502"/>
      <c r="PB42" s="502"/>
      <c r="PC42" s="502"/>
      <c r="PD42" s="502"/>
      <c r="PE42" s="502"/>
      <c r="PF42" s="502"/>
      <c r="PG42" s="502"/>
      <c r="PH42" s="502"/>
      <c r="PI42" s="502"/>
      <c r="PJ42" s="502"/>
      <c r="PK42" s="502"/>
      <c r="PL42" s="502"/>
      <c r="PM42" s="502"/>
      <c r="PN42" s="502"/>
      <c r="PO42" s="502"/>
      <c r="PP42" s="502"/>
      <c r="PQ42" s="502"/>
      <c r="PR42" s="502"/>
      <c r="PS42" s="502"/>
      <c r="PT42" s="502"/>
      <c r="PU42" s="502"/>
      <c r="PV42" s="502"/>
      <c r="PW42" s="502"/>
      <c r="PX42" s="502"/>
      <c r="PY42" s="502"/>
      <c r="PZ42" s="502"/>
      <c r="QA42" s="502"/>
      <c r="QB42" s="502"/>
      <c r="QC42" s="502"/>
      <c r="QD42" s="502"/>
      <c r="QE42" s="502"/>
      <c r="QF42" s="502"/>
      <c r="QG42" s="502"/>
      <c r="QH42" s="502"/>
      <c r="QI42" s="502"/>
      <c r="QJ42" s="502"/>
      <c r="QK42" s="502"/>
      <c r="QL42" s="502"/>
      <c r="QM42" s="502"/>
      <c r="QN42" s="502"/>
      <c r="QO42" s="502"/>
      <c r="QP42" s="502"/>
      <c r="QQ42" s="502"/>
      <c r="QR42" s="502"/>
      <c r="QS42" s="502"/>
      <c r="QT42" s="502"/>
      <c r="QU42" s="502"/>
      <c r="QV42" s="502"/>
      <c r="QW42" s="502"/>
      <c r="QX42" s="502"/>
      <c r="QY42" s="502"/>
      <c r="QZ42" s="502"/>
      <c r="RA42" s="502"/>
      <c r="RB42" s="502"/>
      <c r="RC42" s="502"/>
      <c r="RD42" s="502"/>
      <c r="RE42" s="502"/>
      <c r="RF42" s="502"/>
      <c r="RG42" s="502"/>
      <c r="RH42" s="502"/>
      <c r="RI42" s="502"/>
      <c r="RJ42" s="502"/>
      <c r="RK42" s="502"/>
      <c r="RL42" s="502"/>
      <c r="RM42" s="502"/>
      <c r="RN42" s="502"/>
      <c r="RO42" s="502"/>
      <c r="RP42" s="502"/>
      <c r="RQ42" s="502"/>
      <c r="RR42" s="502"/>
      <c r="RS42" s="502"/>
      <c r="RT42" s="502"/>
      <c r="RU42" s="502"/>
      <c r="RV42" s="502"/>
      <c r="RW42" s="502"/>
      <c r="RX42" s="502"/>
      <c r="RY42" s="502"/>
      <c r="RZ42" s="502"/>
      <c r="SA42" s="502"/>
      <c r="SB42" s="502"/>
      <c r="SC42" s="502"/>
      <c r="SD42" s="502"/>
      <c r="SE42" s="502"/>
      <c r="SF42" s="502"/>
      <c r="SG42" s="502"/>
      <c r="SH42" s="502"/>
      <c r="SI42" s="502"/>
      <c r="SJ42" s="502"/>
      <c r="SK42" s="502"/>
      <c r="SL42" s="502"/>
      <c r="SM42" s="502"/>
      <c r="SN42" s="502"/>
      <c r="SO42" s="502"/>
      <c r="SP42" s="502"/>
      <c r="SQ42" s="502"/>
      <c r="SR42" s="502"/>
      <c r="SS42" s="502"/>
      <c r="ST42" s="502"/>
      <c r="SU42" s="502"/>
      <c r="SV42" s="502"/>
      <c r="SW42" s="502"/>
      <c r="SX42" s="502"/>
      <c r="SY42" s="502"/>
      <c r="SZ42" s="502"/>
      <c r="TA42" s="502"/>
      <c r="TB42" s="502"/>
      <c r="TC42" s="502"/>
      <c r="TD42" s="502"/>
      <c r="TE42" s="502"/>
      <c r="TF42" s="502"/>
      <c r="TG42" s="502"/>
      <c r="TH42" s="502"/>
      <c r="TI42" s="502"/>
      <c r="TJ42" s="502"/>
      <c r="TK42" s="502"/>
      <c r="TL42" s="502"/>
      <c r="TM42" s="502"/>
      <c r="TN42" s="502"/>
      <c r="TO42" s="502"/>
      <c r="TP42" s="502"/>
      <c r="TQ42" s="502"/>
      <c r="TR42" s="502"/>
      <c r="TS42" s="502"/>
      <c r="TT42" s="502"/>
      <c r="TU42" s="502"/>
      <c r="TV42" s="502"/>
      <c r="TW42" s="502"/>
      <c r="TX42" s="502"/>
      <c r="TY42" s="502"/>
      <c r="TZ42" s="502"/>
      <c r="UA42" s="502"/>
      <c r="UB42" s="502"/>
      <c r="UC42" s="502"/>
      <c r="UD42" s="502"/>
      <c r="UE42" s="502"/>
      <c r="UF42" s="502"/>
      <c r="UG42" s="502"/>
      <c r="UH42" s="502"/>
      <c r="UI42" s="502"/>
      <c r="UJ42" s="502"/>
      <c r="UK42" s="502"/>
      <c r="UL42" s="502"/>
      <c r="UM42" s="502"/>
      <c r="UN42" s="502"/>
      <c r="UO42" s="502"/>
      <c r="UP42" s="502"/>
      <c r="UQ42" s="502"/>
      <c r="UR42" s="502"/>
      <c r="US42" s="502"/>
      <c r="UT42" s="502"/>
      <c r="UU42" s="502"/>
      <c r="UV42" s="502"/>
      <c r="UW42" s="502"/>
      <c r="UX42" s="502"/>
      <c r="UY42" s="502"/>
      <c r="UZ42" s="502"/>
      <c r="VA42" s="502"/>
      <c r="VB42" s="502"/>
      <c r="VC42" s="502"/>
      <c r="VD42" s="502"/>
      <c r="VE42" s="502"/>
      <c r="VF42" s="502"/>
      <c r="VG42" s="502"/>
      <c r="VH42" s="502"/>
      <c r="VI42" s="502"/>
      <c r="VJ42" s="502"/>
      <c r="VK42" s="502"/>
      <c r="VL42" s="502"/>
      <c r="VM42" s="502"/>
      <c r="VN42" s="502"/>
      <c r="VO42" s="502"/>
      <c r="VP42" s="502"/>
      <c r="VQ42" s="502"/>
      <c r="VR42" s="502"/>
      <c r="VS42" s="502"/>
      <c r="VT42" s="502"/>
      <c r="VU42" s="502"/>
      <c r="VV42" s="502"/>
      <c r="VW42" s="502"/>
      <c r="VX42" s="502"/>
      <c r="VY42" s="502"/>
      <c r="VZ42" s="502"/>
      <c r="WA42" s="502"/>
      <c r="WB42" s="502"/>
      <c r="WC42" s="502"/>
      <c r="WD42" s="502"/>
      <c r="WE42" s="502"/>
      <c r="WF42" s="502"/>
      <c r="WG42" s="502"/>
      <c r="WH42" s="502"/>
      <c r="WI42" s="502"/>
      <c r="WJ42" s="502"/>
      <c r="WK42" s="502"/>
      <c r="WL42" s="502"/>
      <c r="WM42" s="502"/>
      <c r="WN42" s="502"/>
      <c r="WO42" s="502"/>
      <c r="WP42" s="502"/>
      <c r="WQ42" s="502"/>
      <c r="WR42" s="502"/>
      <c r="WS42" s="502"/>
      <c r="WT42" s="502"/>
      <c r="WU42" s="502"/>
      <c r="WV42" s="502"/>
      <c r="WW42" s="502"/>
      <c r="WX42" s="502"/>
      <c r="WY42" s="502"/>
      <c r="WZ42" s="502"/>
      <c r="XA42" s="502"/>
      <c r="XB42" s="502"/>
      <c r="XC42" s="502"/>
      <c r="XD42" s="502"/>
      <c r="XE42" s="502"/>
      <c r="XF42" s="502"/>
      <c r="XG42" s="502"/>
      <c r="XH42" s="502"/>
      <c r="XI42" s="502"/>
      <c r="XJ42" s="502"/>
      <c r="XK42" s="502"/>
      <c r="XL42" s="502"/>
      <c r="XM42" s="502"/>
      <c r="XN42" s="502"/>
      <c r="XO42" s="502"/>
      <c r="XP42" s="502"/>
      <c r="XQ42" s="502"/>
      <c r="XR42" s="502"/>
      <c r="XS42" s="502"/>
      <c r="XT42" s="502"/>
      <c r="XU42" s="502"/>
      <c r="XV42" s="502"/>
      <c r="XW42" s="502"/>
      <c r="XX42" s="502"/>
      <c r="XY42" s="502"/>
      <c r="XZ42" s="502"/>
      <c r="YA42" s="502"/>
      <c r="YB42" s="502"/>
      <c r="YC42" s="502"/>
      <c r="YD42" s="502"/>
      <c r="YE42" s="502"/>
      <c r="YF42" s="502"/>
      <c r="YG42" s="502"/>
      <c r="YH42" s="502"/>
      <c r="YI42" s="502"/>
      <c r="YJ42" s="502"/>
      <c r="YK42" s="502"/>
      <c r="YL42" s="502"/>
      <c r="YM42" s="502"/>
      <c r="YN42" s="502"/>
      <c r="YO42" s="502"/>
      <c r="YP42" s="502"/>
      <c r="YQ42" s="502"/>
      <c r="YR42" s="502"/>
      <c r="YS42" s="502"/>
      <c r="YT42" s="502"/>
      <c r="YU42" s="502"/>
      <c r="YV42" s="502"/>
      <c r="YW42" s="502"/>
      <c r="YX42" s="502"/>
      <c r="YY42" s="502"/>
      <c r="YZ42" s="502"/>
      <c r="ZA42" s="502"/>
      <c r="ZB42" s="502"/>
      <c r="ZC42" s="502"/>
      <c r="ZD42" s="502"/>
      <c r="ZE42" s="502"/>
      <c r="ZF42" s="502"/>
      <c r="ZG42" s="502"/>
      <c r="ZH42" s="502"/>
      <c r="ZI42" s="502"/>
      <c r="ZJ42" s="502"/>
      <c r="ZK42" s="502"/>
      <c r="ZL42" s="502"/>
      <c r="ZM42" s="502"/>
      <c r="ZN42" s="502"/>
      <c r="ZO42" s="502"/>
      <c r="ZP42" s="502"/>
      <c r="ZQ42" s="502"/>
      <c r="ZR42" s="502"/>
      <c r="ZS42" s="502"/>
      <c r="ZT42" s="502"/>
      <c r="ZU42" s="502"/>
      <c r="ZV42" s="502"/>
      <c r="ZW42" s="502"/>
      <c r="ZX42" s="502"/>
      <c r="ZY42" s="502"/>
      <c r="ZZ42" s="502"/>
      <c r="AAA42" s="502"/>
      <c r="AAB42" s="502"/>
      <c r="AAC42" s="502"/>
      <c r="AAD42" s="502"/>
      <c r="AAE42" s="502"/>
      <c r="AAF42" s="502"/>
      <c r="AAG42" s="502"/>
      <c r="AAH42" s="502"/>
      <c r="AAI42" s="502"/>
      <c r="AAJ42" s="502"/>
      <c r="AAK42" s="502"/>
      <c r="AAL42" s="502"/>
      <c r="AAM42" s="502"/>
      <c r="AAN42" s="502"/>
      <c r="AAO42" s="502"/>
      <c r="AAP42" s="502"/>
      <c r="AAQ42" s="502"/>
      <c r="AAR42" s="502"/>
      <c r="AAS42" s="502"/>
      <c r="AAT42" s="502"/>
      <c r="AAU42" s="502"/>
      <c r="AAV42" s="502"/>
      <c r="AAW42" s="502"/>
      <c r="AAX42" s="502"/>
      <c r="AAY42" s="502"/>
      <c r="AAZ42" s="502"/>
      <c r="ABA42" s="502"/>
      <c r="ABB42" s="502"/>
      <c r="ABC42" s="502"/>
      <c r="ABD42" s="502"/>
      <c r="ABE42" s="502"/>
      <c r="ABF42" s="502"/>
      <c r="ABG42" s="502"/>
      <c r="ABH42" s="502"/>
      <c r="ABI42" s="502"/>
      <c r="ABJ42" s="502"/>
      <c r="ABK42" s="502"/>
      <c r="ABL42" s="502"/>
      <c r="ABM42" s="502"/>
      <c r="ABN42" s="502"/>
      <c r="ABO42" s="502"/>
      <c r="ABP42" s="502"/>
      <c r="ABQ42" s="502"/>
      <c r="ABR42" s="502"/>
      <c r="ABS42" s="502"/>
      <c r="ABT42" s="502"/>
      <c r="ABU42" s="502"/>
      <c r="ABV42" s="502"/>
      <c r="ABW42" s="502"/>
      <c r="ABX42" s="502"/>
      <c r="ABY42" s="502"/>
      <c r="ABZ42" s="502"/>
      <c r="ACA42" s="502"/>
      <c r="ACB42" s="502"/>
      <c r="ACC42" s="502"/>
      <c r="ACD42" s="502"/>
      <c r="ACE42" s="502"/>
      <c r="ACF42" s="502"/>
      <c r="ACG42" s="502"/>
      <c r="ACH42" s="502"/>
      <c r="ACI42" s="502"/>
      <c r="ACJ42" s="502"/>
      <c r="ACK42" s="502"/>
      <c r="ACL42" s="502"/>
      <c r="ACM42" s="502"/>
      <c r="ACN42" s="502"/>
      <c r="ACO42" s="502"/>
      <c r="ACP42" s="502"/>
      <c r="ACQ42" s="502"/>
      <c r="ACR42" s="502"/>
      <c r="ACS42" s="502"/>
      <c r="ACT42" s="502"/>
      <c r="ACU42" s="502"/>
      <c r="ACV42" s="502"/>
      <c r="ACW42" s="502"/>
      <c r="ACX42" s="502"/>
      <c r="ACY42" s="502"/>
      <c r="ACZ42" s="502"/>
      <c r="ADA42" s="502"/>
      <c r="ADB42" s="502"/>
      <c r="ADC42" s="502"/>
      <c r="ADD42" s="502"/>
      <c r="ADE42" s="502"/>
      <c r="ADF42" s="502"/>
      <c r="ADG42" s="502"/>
      <c r="ADH42" s="502"/>
      <c r="ADI42" s="502"/>
      <c r="ADJ42" s="502"/>
      <c r="ADK42" s="502"/>
      <c r="ADL42" s="502"/>
      <c r="ADM42" s="502"/>
      <c r="ADN42" s="502"/>
      <c r="ADO42" s="502"/>
      <c r="ADP42" s="502"/>
      <c r="ADQ42" s="502"/>
      <c r="ADR42" s="502"/>
      <c r="ADS42" s="502"/>
      <c r="ADT42" s="502"/>
      <c r="ADU42" s="502"/>
      <c r="ADV42" s="502"/>
      <c r="ADW42" s="502"/>
      <c r="ADX42" s="502"/>
      <c r="ADY42" s="502"/>
      <c r="ADZ42" s="502"/>
      <c r="AEA42" s="502"/>
      <c r="AEB42" s="502"/>
      <c r="AEC42" s="502"/>
      <c r="AED42" s="502"/>
      <c r="AEE42" s="502"/>
      <c r="AEF42" s="502"/>
      <c r="AEG42" s="502"/>
      <c r="AEH42" s="502"/>
      <c r="AEI42" s="502"/>
      <c r="AEJ42" s="502"/>
      <c r="AEK42" s="502"/>
      <c r="AEL42" s="502"/>
      <c r="AEM42" s="502"/>
      <c r="AEN42" s="502"/>
      <c r="AEO42" s="502"/>
      <c r="AEP42" s="502"/>
      <c r="AEQ42" s="502"/>
      <c r="AER42" s="502"/>
      <c r="AES42" s="502"/>
      <c r="AET42" s="502"/>
      <c r="AEU42" s="502"/>
      <c r="AEV42" s="502"/>
      <c r="AEW42" s="502"/>
      <c r="AEX42" s="502"/>
      <c r="AEY42" s="502"/>
      <c r="AEZ42" s="502"/>
      <c r="AFA42" s="502"/>
      <c r="AFB42" s="502"/>
      <c r="AFC42" s="502"/>
      <c r="AFD42" s="502"/>
      <c r="AFE42" s="502"/>
      <c r="AFF42" s="502"/>
      <c r="AFG42" s="502"/>
      <c r="AFH42" s="502"/>
      <c r="AFI42" s="502"/>
      <c r="AFJ42" s="502"/>
      <c r="AFK42" s="502"/>
      <c r="AFL42" s="502"/>
      <c r="AFM42" s="502"/>
      <c r="AFN42" s="502"/>
      <c r="AFO42" s="502"/>
      <c r="AFP42" s="502"/>
      <c r="AFQ42" s="502"/>
      <c r="AFR42" s="502"/>
      <c r="AFS42" s="502"/>
      <c r="AFT42" s="502"/>
      <c r="AFU42" s="502"/>
      <c r="AFV42" s="502"/>
      <c r="AFW42" s="502"/>
      <c r="AFX42" s="502"/>
      <c r="AFY42" s="502"/>
      <c r="AFZ42" s="502"/>
      <c r="AGA42" s="502"/>
      <c r="AGB42" s="502"/>
      <c r="AGC42" s="502"/>
      <c r="AGD42" s="502"/>
      <c r="AGE42" s="502"/>
      <c r="AGF42" s="502"/>
      <c r="AGG42" s="502"/>
      <c r="AGH42" s="502"/>
      <c r="AGI42" s="502"/>
      <c r="AGJ42" s="502"/>
      <c r="AGK42" s="502"/>
      <c r="AGL42" s="502"/>
      <c r="AGM42" s="502"/>
      <c r="AGN42" s="502"/>
      <c r="AGO42" s="502"/>
      <c r="AGP42" s="502"/>
      <c r="AGQ42" s="502"/>
      <c r="AGR42" s="502"/>
      <c r="AGS42" s="502"/>
      <c r="AGT42" s="502"/>
      <c r="AGU42" s="502"/>
      <c r="AGV42" s="502"/>
      <c r="AGW42" s="502"/>
      <c r="AGX42" s="502"/>
      <c r="AGY42" s="502"/>
      <c r="AGZ42" s="502"/>
      <c r="AHA42" s="502"/>
      <c r="AHB42" s="502"/>
      <c r="AHC42" s="502"/>
      <c r="AHD42" s="502"/>
      <c r="AHE42" s="502"/>
      <c r="AHF42" s="502"/>
      <c r="AHG42" s="502"/>
      <c r="AHH42" s="502"/>
      <c r="AHI42" s="502"/>
      <c r="AHJ42" s="502"/>
      <c r="AHK42" s="502"/>
      <c r="AHL42" s="502"/>
      <c r="AHM42" s="502"/>
      <c r="AHN42" s="502"/>
      <c r="AHO42" s="502"/>
      <c r="AHP42" s="502"/>
      <c r="AHQ42" s="502"/>
      <c r="AHR42" s="502"/>
      <c r="AHS42" s="502"/>
      <c r="AHT42" s="502"/>
      <c r="AHU42" s="502"/>
      <c r="AHV42" s="502"/>
      <c r="AHW42" s="502"/>
      <c r="AHX42" s="502"/>
      <c r="AHY42" s="502"/>
      <c r="AHZ42" s="502"/>
      <c r="AIA42" s="502"/>
      <c r="AIB42" s="502"/>
      <c r="AIC42" s="502"/>
      <c r="AID42" s="502"/>
      <c r="AIE42" s="502"/>
      <c r="AIF42" s="502"/>
      <c r="AIG42" s="502"/>
      <c r="AIH42" s="502"/>
      <c r="AII42" s="502"/>
      <c r="AIJ42" s="502"/>
      <c r="AIK42" s="502"/>
      <c r="AIL42" s="502"/>
      <c r="AIM42" s="502"/>
      <c r="AIN42" s="502"/>
      <c r="AIO42" s="502"/>
      <c r="AIP42" s="502"/>
      <c r="AIQ42" s="502"/>
      <c r="AIR42" s="502"/>
      <c r="AIS42" s="502"/>
      <c r="AIT42" s="502"/>
      <c r="AIU42" s="502"/>
      <c r="AIV42" s="502"/>
      <c r="AIW42" s="502"/>
      <c r="AIX42" s="502"/>
      <c r="AIY42" s="502"/>
      <c r="AIZ42" s="502"/>
      <c r="AJA42" s="502"/>
      <c r="AJB42" s="502"/>
      <c r="AJC42" s="502"/>
      <c r="AJD42" s="502"/>
      <c r="AJE42" s="502"/>
      <c r="AJF42" s="502"/>
      <c r="AJG42" s="502"/>
      <c r="AJH42" s="502"/>
      <c r="AJI42" s="502"/>
      <c r="AJJ42" s="502"/>
      <c r="AJK42" s="502"/>
      <c r="AJL42" s="502"/>
      <c r="AJM42" s="502"/>
      <c r="AJN42" s="502"/>
      <c r="AJO42" s="502"/>
      <c r="AJP42" s="502"/>
      <c r="AJQ42" s="502"/>
      <c r="AJR42" s="502"/>
      <c r="AJS42" s="502"/>
      <c r="AJT42" s="502"/>
      <c r="AJU42" s="502"/>
      <c r="AJV42" s="502"/>
      <c r="AJW42" s="502"/>
      <c r="AJX42" s="502"/>
      <c r="AJY42" s="502"/>
      <c r="AJZ42" s="502"/>
      <c r="AKA42" s="502"/>
      <c r="AKB42" s="502"/>
      <c r="AKC42" s="502"/>
      <c r="AKD42" s="502"/>
      <c r="AKE42" s="502"/>
      <c r="AKF42" s="502"/>
      <c r="AKG42" s="502"/>
      <c r="AKH42" s="502"/>
      <c r="AKI42" s="502"/>
      <c r="AKJ42" s="502"/>
      <c r="AKK42" s="502"/>
      <c r="AKL42" s="502"/>
      <c r="AKM42" s="502"/>
      <c r="AKN42" s="502"/>
      <c r="AKO42" s="502"/>
      <c r="AKP42" s="502"/>
      <c r="AKQ42" s="502"/>
      <c r="AKR42" s="502"/>
      <c r="AKS42" s="502"/>
      <c r="AKT42" s="502"/>
      <c r="AKU42" s="502"/>
      <c r="AKV42" s="502"/>
      <c r="AKW42" s="502"/>
      <c r="AKX42" s="502"/>
      <c r="AKY42" s="502"/>
      <c r="AKZ42" s="502"/>
      <c r="ALA42" s="502"/>
      <c r="ALB42" s="502"/>
      <c r="ALC42" s="502"/>
      <c r="ALD42" s="502"/>
      <c r="ALE42" s="502"/>
      <c r="ALF42" s="502"/>
      <c r="ALG42" s="502"/>
      <c r="ALH42" s="502"/>
      <c r="ALI42" s="502"/>
      <c r="ALJ42" s="502"/>
      <c r="ALK42" s="502"/>
      <c r="ALL42" s="502"/>
      <c r="ALM42" s="502"/>
      <c r="ALN42" s="502"/>
      <c r="ALO42" s="502"/>
      <c r="ALP42" s="502"/>
      <c r="ALQ42" s="502"/>
      <c r="ALR42" s="502"/>
      <c r="ALS42" s="502"/>
      <c r="ALT42" s="502"/>
      <c r="ALU42" s="502"/>
      <c r="ALV42" s="502"/>
      <c r="ALW42" s="502"/>
      <c r="ALX42" s="502"/>
      <c r="ALY42" s="502"/>
      <c r="ALZ42" s="502"/>
      <c r="AMA42" s="502"/>
      <c r="AMB42" s="502"/>
      <c r="AMC42" s="502"/>
      <c r="AMD42" s="502"/>
      <c r="AME42" s="502"/>
      <c r="AMF42" s="502"/>
      <c r="AMG42" s="502"/>
      <c r="AMH42" s="502"/>
      <c r="AMI42" s="502"/>
      <c r="AMJ42" s="502"/>
      <c r="AMK42" s="502"/>
      <c r="AML42" s="502"/>
      <c r="AMM42" s="502"/>
      <c r="AMN42" s="502"/>
      <c r="AMO42" s="502"/>
      <c r="AMP42" s="502"/>
      <c r="AMQ42" s="502"/>
      <c r="AMR42" s="502"/>
      <c r="AMS42" s="502"/>
      <c r="AMT42" s="502"/>
      <c r="AMU42" s="502"/>
      <c r="AMV42" s="502"/>
      <c r="AMW42" s="502"/>
      <c r="AMX42" s="502"/>
      <c r="AMY42" s="502"/>
      <c r="AMZ42" s="502"/>
      <c r="ANA42" s="502"/>
      <c r="ANB42" s="502"/>
      <c r="ANC42" s="502"/>
      <c r="AND42" s="502"/>
      <c r="ANE42" s="502"/>
      <c r="ANF42" s="502"/>
      <c r="ANG42" s="502"/>
      <c r="ANH42" s="502"/>
      <c r="ANI42" s="502"/>
      <c r="ANJ42" s="502"/>
      <c r="ANK42" s="502"/>
      <c r="ANL42" s="502"/>
      <c r="ANM42" s="502"/>
      <c r="ANN42" s="502"/>
      <c r="ANO42" s="502"/>
      <c r="ANP42" s="502"/>
      <c r="ANQ42" s="502"/>
      <c r="ANR42" s="502"/>
      <c r="ANS42" s="502"/>
      <c r="ANT42" s="502"/>
      <c r="ANU42" s="502"/>
      <c r="ANV42" s="502"/>
      <c r="ANW42" s="502"/>
      <c r="ANX42" s="502"/>
      <c r="ANY42" s="502"/>
      <c r="ANZ42" s="502"/>
      <c r="AOA42" s="502"/>
      <c r="AOB42" s="502"/>
      <c r="AOC42" s="502"/>
      <c r="AOD42" s="502"/>
      <c r="AOE42" s="502"/>
      <c r="AOF42" s="502"/>
      <c r="AOG42" s="502"/>
      <c r="AOH42" s="502"/>
      <c r="AOI42" s="502"/>
      <c r="AOJ42" s="502"/>
      <c r="AOK42" s="502"/>
      <c r="AOL42" s="502"/>
      <c r="AOM42" s="502"/>
      <c r="AON42" s="502"/>
      <c r="AOO42" s="502"/>
      <c r="AOP42" s="502"/>
      <c r="AOQ42" s="502"/>
      <c r="AOR42" s="502"/>
      <c r="AOS42" s="502"/>
      <c r="AOT42" s="502"/>
      <c r="AOU42" s="502"/>
      <c r="AOV42" s="502"/>
      <c r="AOW42" s="502"/>
      <c r="AOX42" s="502"/>
      <c r="AOY42" s="502"/>
      <c r="AOZ42" s="502"/>
      <c r="APA42" s="502"/>
      <c r="APB42" s="502"/>
      <c r="APC42" s="502"/>
      <c r="APD42" s="502"/>
      <c r="APE42" s="502"/>
      <c r="APF42" s="502"/>
      <c r="APG42" s="502"/>
      <c r="APH42" s="502"/>
      <c r="API42" s="502"/>
      <c r="APJ42" s="502"/>
      <c r="APK42" s="502"/>
      <c r="APL42" s="502"/>
      <c r="APM42" s="502"/>
      <c r="APN42" s="502"/>
      <c r="APO42" s="502"/>
      <c r="APP42" s="502"/>
      <c r="APQ42" s="502"/>
      <c r="APR42" s="502"/>
      <c r="APS42" s="502"/>
      <c r="APT42" s="502"/>
      <c r="APU42" s="502"/>
      <c r="APV42" s="502"/>
      <c r="APW42" s="502"/>
      <c r="APX42" s="502"/>
      <c r="APY42" s="502"/>
      <c r="APZ42" s="502"/>
      <c r="AQA42" s="502"/>
      <c r="AQB42" s="502"/>
      <c r="AQC42" s="502"/>
      <c r="AQD42" s="502"/>
      <c r="AQE42" s="502"/>
      <c r="AQF42" s="502"/>
      <c r="AQG42" s="502"/>
      <c r="AQH42" s="502"/>
      <c r="AQI42" s="502"/>
      <c r="AQJ42" s="502"/>
      <c r="AQK42" s="502"/>
      <c r="AQL42" s="502"/>
      <c r="AQM42" s="502"/>
      <c r="AQN42" s="502"/>
      <c r="AQO42" s="502"/>
      <c r="AQP42" s="502"/>
      <c r="AQQ42" s="502"/>
      <c r="AQR42" s="502"/>
      <c r="AQS42" s="502"/>
      <c r="AQT42" s="502"/>
      <c r="AQU42" s="502"/>
      <c r="AQV42" s="502"/>
      <c r="AQW42" s="502"/>
      <c r="AQX42" s="502"/>
      <c r="AQY42" s="502"/>
      <c r="AQZ42" s="502"/>
      <c r="ARA42" s="502"/>
      <c r="ARB42" s="502"/>
      <c r="ARC42" s="502"/>
      <c r="ARD42" s="502"/>
      <c r="ARE42" s="502"/>
      <c r="ARF42" s="502"/>
      <c r="ARG42" s="502"/>
      <c r="ARH42" s="502"/>
      <c r="ARI42" s="502"/>
      <c r="ARJ42" s="502"/>
      <c r="ARK42" s="502"/>
      <c r="ARL42" s="502"/>
      <c r="ARM42" s="502"/>
      <c r="ARN42" s="502"/>
      <c r="ARO42" s="502"/>
      <c r="ARP42" s="502"/>
      <c r="ARQ42" s="502"/>
      <c r="ARR42" s="502"/>
      <c r="ARS42" s="502"/>
      <c r="ART42" s="502"/>
      <c r="ARU42" s="502"/>
      <c r="ARV42" s="502"/>
      <c r="ARW42" s="502"/>
      <c r="ARX42" s="502"/>
      <c r="ARY42" s="502"/>
      <c r="ARZ42" s="502"/>
      <c r="ASA42" s="502"/>
      <c r="ASB42" s="502"/>
      <c r="ASC42" s="502"/>
      <c r="ASD42" s="502"/>
      <c r="ASE42" s="502"/>
      <c r="ASF42" s="502"/>
      <c r="ASG42" s="502"/>
      <c r="ASH42" s="502"/>
      <c r="ASI42" s="502"/>
      <c r="ASJ42" s="502"/>
      <c r="ASK42" s="502"/>
      <c r="ASL42" s="502"/>
      <c r="ASM42" s="502"/>
      <c r="ASN42" s="502"/>
      <c r="ASO42" s="502"/>
      <c r="ASP42" s="502"/>
      <c r="ASQ42" s="502"/>
      <c r="ASR42" s="502"/>
      <c r="ASS42" s="502"/>
      <c r="AST42" s="502"/>
      <c r="ASU42" s="502"/>
      <c r="ASV42" s="502"/>
      <c r="ASW42" s="502"/>
      <c r="ASX42" s="502"/>
      <c r="ASY42" s="502"/>
      <c r="ASZ42" s="502"/>
      <c r="ATA42" s="502"/>
      <c r="ATB42" s="502"/>
      <c r="ATC42" s="502"/>
      <c r="ATD42" s="502"/>
      <c r="ATE42" s="502"/>
      <c r="ATF42" s="502"/>
      <c r="ATG42" s="502"/>
      <c r="ATH42" s="502"/>
      <c r="ATI42" s="502"/>
      <c r="ATJ42" s="502"/>
      <c r="ATK42" s="502"/>
      <c r="ATL42" s="502"/>
      <c r="ATM42" s="502"/>
      <c r="ATN42" s="502"/>
      <c r="ATO42" s="502"/>
      <c r="ATP42" s="502"/>
      <c r="ATQ42" s="502"/>
      <c r="ATR42" s="502"/>
      <c r="ATS42" s="502"/>
      <c r="ATT42" s="502"/>
      <c r="ATU42" s="502"/>
      <c r="ATV42" s="502"/>
      <c r="ATW42" s="502"/>
      <c r="ATX42" s="502"/>
      <c r="ATY42" s="502"/>
      <c r="ATZ42" s="502"/>
      <c r="AUA42" s="502"/>
      <c r="AUB42" s="502"/>
      <c r="AUC42" s="502"/>
      <c r="AUD42" s="502"/>
      <c r="AUE42" s="502"/>
      <c r="AUF42" s="502"/>
      <c r="AUG42" s="502"/>
      <c r="AUH42" s="502"/>
      <c r="AUI42" s="502"/>
      <c r="AUJ42" s="502"/>
      <c r="AUK42" s="502"/>
      <c r="AUL42" s="502"/>
      <c r="AUM42" s="502"/>
      <c r="AUN42" s="502"/>
      <c r="AUO42" s="502"/>
      <c r="AUP42" s="502"/>
      <c r="AUQ42" s="502"/>
      <c r="AUR42" s="502"/>
      <c r="AUS42" s="502"/>
      <c r="AUT42" s="502"/>
      <c r="AUU42" s="502"/>
      <c r="AUV42" s="502"/>
      <c r="AUW42" s="502"/>
      <c r="AUX42" s="502"/>
      <c r="AUY42" s="502"/>
      <c r="AUZ42" s="502"/>
      <c r="AVA42" s="502"/>
      <c r="AVB42" s="502"/>
      <c r="AVC42" s="502"/>
      <c r="AVD42" s="502"/>
      <c r="AVE42" s="502"/>
      <c r="AVF42" s="502"/>
      <c r="AVG42" s="502"/>
      <c r="AVH42" s="502"/>
      <c r="AVI42" s="502"/>
      <c r="AVJ42" s="502"/>
      <c r="AVK42" s="502"/>
      <c r="AVL42" s="502"/>
      <c r="AVM42" s="502"/>
      <c r="AVN42" s="502"/>
      <c r="AVO42" s="502"/>
      <c r="AVP42" s="502"/>
      <c r="AVQ42" s="502"/>
      <c r="AVR42" s="502"/>
      <c r="AVS42" s="502"/>
      <c r="AVT42" s="502"/>
      <c r="AVU42" s="502"/>
      <c r="AVV42" s="502"/>
      <c r="AVW42" s="502"/>
      <c r="AVX42" s="502"/>
      <c r="AVY42" s="502"/>
      <c r="AVZ42" s="502"/>
      <c r="AWA42" s="502"/>
      <c r="AWB42" s="502"/>
      <c r="AWC42" s="502"/>
      <c r="AWD42" s="502"/>
      <c r="AWE42" s="502"/>
      <c r="AWF42" s="502"/>
      <c r="AWG42" s="502"/>
      <c r="AWH42" s="502"/>
      <c r="AWI42" s="502"/>
      <c r="AWJ42" s="502"/>
      <c r="AWK42" s="502"/>
      <c r="AWL42" s="502"/>
      <c r="AWM42" s="502"/>
      <c r="AWN42" s="502"/>
      <c r="AWO42" s="502"/>
      <c r="AWP42" s="502"/>
      <c r="AWQ42" s="502"/>
      <c r="AWR42" s="502"/>
      <c r="AWS42" s="502"/>
      <c r="AWT42" s="502"/>
      <c r="AWU42" s="502"/>
      <c r="AWV42" s="502"/>
      <c r="AWW42" s="502"/>
      <c r="AWX42" s="502"/>
      <c r="AWY42" s="502"/>
      <c r="AWZ42" s="502"/>
      <c r="AXA42" s="502"/>
      <c r="AXB42" s="502"/>
      <c r="AXC42" s="502"/>
      <c r="AXD42" s="502"/>
      <c r="AXE42" s="502"/>
      <c r="AXF42" s="502"/>
      <c r="AXG42" s="502"/>
      <c r="AXH42" s="502"/>
      <c r="AXI42" s="502"/>
      <c r="AXJ42" s="502"/>
      <c r="AXK42" s="502"/>
      <c r="AXL42" s="502"/>
      <c r="AXM42" s="502"/>
      <c r="AXN42" s="502"/>
      <c r="AXO42" s="502"/>
      <c r="AXP42" s="502"/>
      <c r="AXQ42" s="502"/>
      <c r="AXR42" s="502"/>
      <c r="AXS42" s="502"/>
      <c r="AXT42" s="502"/>
      <c r="AXU42" s="502"/>
      <c r="AXV42" s="502"/>
      <c r="AXW42" s="502"/>
      <c r="AXX42" s="502"/>
      <c r="AXY42" s="502"/>
      <c r="AXZ42" s="502"/>
      <c r="AYA42" s="502"/>
      <c r="AYB42" s="502"/>
      <c r="AYC42" s="502"/>
      <c r="AYD42" s="502"/>
      <c r="AYE42" s="502"/>
      <c r="AYF42" s="502"/>
      <c r="AYG42" s="502"/>
      <c r="AYH42" s="502"/>
      <c r="AYI42" s="502"/>
      <c r="AYJ42" s="502"/>
      <c r="AYK42" s="502"/>
      <c r="AYL42" s="502"/>
      <c r="AYM42" s="502"/>
      <c r="AYN42" s="502"/>
      <c r="AYO42" s="502"/>
      <c r="AYP42" s="502"/>
      <c r="AYQ42" s="502"/>
      <c r="AYR42" s="502"/>
      <c r="AYS42" s="502"/>
      <c r="AYT42" s="502"/>
      <c r="AYU42" s="502"/>
      <c r="AYV42" s="502"/>
      <c r="AYW42" s="502"/>
      <c r="AYX42" s="502"/>
      <c r="AYY42" s="502"/>
      <c r="AYZ42" s="502"/>
      <c r="AZA42" s="502"/>
      <c r="AZB42" s="502"/>
      <c r="AZC42" s="502"/>
      <c r="AZD42" s="502"/>
      <c r="AZE42" s="502"/>
      <c r="AZF42" s="502"/>
      <c r="AZG42" s="502"/>
      <c r="AZH42" s="502"/>
      <c r="AZI42" s="502"/>
      <c r="AZJ42" s="502"/>
      <c r="AZK42" s="502"/>
      <c r="AZL42" s="502"/>
      <c r="AZM42" s="502"/>
      <c r="AZN42" s="502"/>
      <c r="AZO42" s="502"/>
      <c r="AZP42" s="502"/>
      <c r="AZQ42" s="502"/>
      <c r="AZR42" s="502"/>
      <c r="AZS42" s="502"/>
      <c r="AZT42" s="502"/>
      <c r="AZU42" s="502"/>
      <c r="AZV42" s="502"/>
      <c r="AZW42" s="502"/>
      <c r="AZX42" s="502"/>
      <c r="AZY42" s="502"/>
      <c r="AZZ42" s="502"/>
      <c r="BAA42" s="502"/>
      <c r="BAB42" s="502"/>
      <c r="BAC42" s="502"/>
      <c r="BAD42" s="502"/>
      <c r="BAE42" s="502"/>
      <c r="BAF42" s="502"/>
      <c r="BAG42" s="502"/>
      <c r="BAH42" s="502"/>
      <c r="BAI42" s="502"/>
      <c r="BAJ42" s="502"/>
      <c r="BAK42" s="502"/>
      <c r="BAL42" s="502"/>
      <c r="BAM42" s="502"/>
      <c r="BAN42" s="502"/>
      <c r="BAO42" s="502"/>
      <c r="BAP42" s="502"/>
      <c r="BAQ42" s="502"/>
      <c r="BAR42" s="502"/>
      <c r="BAS42" s="502"/>
      <c r="BAT42" s="502"/>
      <c r="BAU42" s="502"/>
      <c r="BAV42" s="502"/>
      <c r="BAW42" s="502"/>
      <c r="BAX42" s="502"/>
      <c r="BAY42" s="502"/>
      <c r="BAZ42" s="502"/>
      <c r="BBA42" s="502"/>
      <c r="BBB42" s="502"/>
      <c r="BBC42" s="502"/>
      <c r="BBD42" s="502"/>
      <c r="BBE42" s="502"/>
      <c r="BBF42" s="502"/>
      <c r="BBG42" s="502"/>
      <c r="BBH42" s="502"/>
      <c r="BBI42" s="502"/>
      <c r="BBJ42" s="502"/>
      <c r="BBK42" s="502"/>
      <c r="BBL42" s="502"/>
      <c r="BBM42" s="502"/>
      <c r="BBN42" s="502"/>
      <c r="BBO42" s="502"/>
      <c r="BBP42" s="502"/>
      <c r="BBQ42" s="502"/>
      <c r="BBR42" s="502"/>
      <c r="BBS42" s="502"/>
      <c r="BBT42" s="502"/>
      <c r="BBU42" s="502"/>
      <c r="BBV42" s="502"/>
      <c r="BBW42" s="502"/>
      <c r="BBX42" s="502"/>
      <c r="BBY42" s="502"/>
      <c r="BBZ42" s="502"/>
      <c r="BCA42" s="502"/>
      <c r="BCB42" s="502"/>
      <c r="BCC42" s="502"/>
      <c r="BCD42" s="502"/>
      <c r="BCE42" s="502"/>
      <c r="BCF42" s="502"/>
      <c r="BCG42" s="502"/>
      <c r="BCH42" s="502"/>
      <c r="BCI42" s="502"/>
      <c r="BCJ42" s="502"/>
      <c r="BCK42" s="502"/>
      <c r="BCL42" s="502"/>
      <c r="BCM42" s="502"/>
      <c r="BCN42" s="502"/>
      <c r="BCO42" s="502"/>
      <c r="BCP42" s="502"/>
      <c r="BCQ42" s="502"/>
      <c r="BCR42" s="502"/>
      <c r="BCS42" s="502"/>
      <c r="BCT42" s="502"/>
      <c r="BCU42" s="502"/>
      <c r="BCV42" s="502"/>
      <c r="BCW42" s="502"/>
      <c r="BCX42" s="502"/>
      <c r="BCY42" s="502"/>
      <c r="BCZ42" s="502"/>
      <c r="BDA42" s="502"/>
      <c r="BDB42" s="502"/>
      <c r="BDC42" s="502"/>
      <c r="BDD42" s="502"/>
      <c r="BDE42" s="502"/>
      <c r="BDF42" s="502"/>
      <c r="BDG42" s="502"/>
      <c r="BDH42" s="502"/>
      <c r="BDI42" s="502"/>
      <c r="BDJ42" s="502"/>
      <c r="BDK42" s="502"/>
      <c r="BDL42" s="502"/>
      <c r="BDM42" s="502"/>
      <c r="BDN42" s="502"/>
      <c r="BDO42" s="502"/>
      <c r="BDP42" s="502"/>
      <c r="BDQ42" s="502"/>
      <c r="BDR42" s="502"/>
      <c r="BDS42" s="502"/>
      <c r="BDT42" s="502"/>
      <c r="BDU42" s="502"/>
      <c r="BDV42" s="502"/>
      <c r="BDW42" s="502"/>
      <c r="BDX42" s="502"/>
      <c r="BDY42" s="502"/>
      <c r="BDZ42" s="502"/>
      <c r="BEA42" s="502"/>
      <c r="BEB42" s="502"/>
      <c r="BEC42" s="502"/>
      <c r="BED42" s="502"/>
      <c r="BEE42" s="502"/>
      <c r="BEF42" s="502"/>
      <c r="BEG42" s="502"/>
      <c r="BEH42" s="502"/>
      <c r="BEI42" s="502"/>
      <c r="BEJ42" s="502"/>
      <c r="BEK42" s="502"/>
      <c r="BEL42" s="502"/>
      <c r="BEM42" s="502"/>
      <c r="BEN42" s="502"/>
      <c r="BEO42" s="502"/>
      <c r="BEP42" s="502"/>
      <c r="BEQ42" s="502"/>
      <c r="BER42" s="502"/>
      <c r="BES42" s="502"/>
      <c r="BET42" s="502"/>
      <c r="BEU42" s="502"/>
      <c r="BEV42" s="502"/>
      <c r="BEW42" s="502"/>
      <c r="BEX42" s="502"/>
      <c r="BEY42" s="502"/>
      <c r="BEZ42" s="502"/>
      <c r="BFA42" s="502"/>
      <c r="BFB42" s="502"/>
      <c r="BFC42" s="502"/>
      <c r="BFD42" s="502"/>
      <c r="BFE42" s="502"/>
      <c r="BFF42" s="502"/>
      <c r="BFG42" s="502"/>
      <c r="BFH42" s="502"/>
      <c r="BFI42" s="502"/>
      <c r="BFJ42" s="502"/>
      <c r="BFK42" s="502"/>
      <c r="BFL42" s="502"/>
      <c r="BFM42" s="502"/>
      <c r="BFN42" s="502"/>
      <c r="BFO42" s="502"/>
      <c r="BFP42" s="502"/>
      <c r="BFQ42" s="502"/>
      <c r="BFR42" s="502"/>
      <c r="BFS42" s="502"/>
      <c r="BFT42" s="502"/>
      <c r="BFU42" s="502"/>
      <c r="BFV42" s="502"/>
      <c r="BFW42" s="502"/>
      <c r="BFX42" s="502"/>
      <c r="BFY42" s="502"/>
      <c r="BFZ42" s="502"/>
      <c r="BGA42" s="502"/>
      <c r="BGB42" s="502"/>
      <c r="BGC42" s="502"/>
      <c r="BGD42" s="502"/>
      <c r="BGE42" s="502"/>
      <c r="BGF42" s="502"/>
      <c r="BGG42" s="502"/>
      <c r="BGH42" s="502"/>
      <c r="BGI42" s="502"/>
      <c r="BGJ42" s="502"/>
      <c r="BGK42" s="502"/>
      <c r="BGL42" s="502"/>
      <c r="BGM42" s="502"/>
      <c r="BGN42" s="502"/>
      <c r="BGO42" s="502"/>
      <c r="BGP42" s="502"/>
      <c r="BGQ42" s="502"/>
      <c r="BGR42" s="502"/>
      <c r="BGS42" s="502"/>
      <c r="BGT42" s="502"/>
      <c r="BGU42" s="502"/>
      <c r="BGV42" s="502"/>
      <c r="BGW42" s="502"/>
      <c r="BGX42" s="502"/>
      <c r="BGY42" s="502"/>
      <c r="BGZ42" s="502"/>
      <c r="BHA42" s="502"/>
      <c r="BHB42" s="502"/>
      <c r="BHC42" s="502"/>
      <c r="BHD42" s="502"/>
      <c r="BHE42" s="502"/>
      <c r="BHF42" s="502"/>
      <c r="BHG42" s="502"/>
      <c r="BHH42" s="502"/>
      <c r="BHI42" s="502"/>
      <c r="BHJ42" s="502"/>
      <c r="BHK42" s="502"/>
      <c r="BHL42" s="502"/>
      <c r="BHM42" s="502"/>
      <c r="BHN42" s="502"/>
      <c r="BHO42" s="502"/>
      <c r="BHP42" s="502"/>
      <c r="BHQ42" s="502"/>
      <c r="BHR42" s="502"/>
      <c r="BHS42" s="502"/>
      <c r="BHT42" s="502"/>
      <c r="BHU42" s="502"/>
      <c r="BHV42" s="502"/>
      <c r="BHW42" s="502"/>
      <c r="BHX42" s="502"/>
      <c r="BHY42" s="502"/>
      <c r="BHZ42" s="502"/>
      <c r="BIA42" s="502"/>
      <c r="BIB42" s="502"/>
      <c r="BIC42" s="502"/>
      <c r="BID42" s="502"/>
      <c r="BIE42" s="502"/>
      <c r="BIF42" s="502"/>
      <c r="BIG42" s="502"/>
      <c r="BIH42" s="502"/>
      <c r="BII42" s="502"/>
      <c r="BIJ42" s="502"/>
      <c r="BIK42" s="502"/>
      <c r="BIL42" s="502"/>
      <c r="BIM42" s="502"/>
      <c r="BIN42" s="502"/>
      <c r="BIO42" s="502"/>
      <c r="BIP42" s="502"/>
      <c r="BIQ42" s="502"/>
      <c r="BIR42" s="502"/>
      <c r="BIS42" s="502"/>
      <c r="BIT42" s="502"/>
      <c r="BIU42" s="502"/>
      <c r="BIV42" s="502"/>
      <c r="BIW42" s="502"/>
      <c r="BIX42" s="502"/>
      <c r="BIY42" s="502"/>
      <c r="BIZ42" s="502"/>
      <c r="BJA42" s="502"/>
      <c r="BJB42" s="502"/>
      <c r="BJC42" s="502"/>
      <c r="BJD42" s="502"/>
      <c r="BJE42" s="502"/>
      <c r="BJF42" s="502"/>
      <c r="BJG42" s="502"/>
      <c r="BJH42" s="502"/>
      <c r="BJI42" s="502"/>
      <c r="BJJ42" s="502"/>
      <c r="BJK42" s="502"/>
      <c r="BJL42" s="502"/>
      <c r="BJM42" s="502"/>
      <c r="BJN42" s="502"/>
      <c r="BJO42" s="502"/>
      <c r="BJP42" s="502"/>
      <c r="BJQ42" s="502"/>
      <c r="BJR42" s="502"/>
      <c r="BJS42" s="502"/>
      <c r="BJT42" s="502"/>
      <c r="BJU42" s="502"/>
      <c r="BJV42" s="502"/>
      <c r="BJW42" s="502"/>
      <c r="BJX42" s="502"/>
      <c r="BJY42" s="502"/>
      <c r="BJZ42" s="502"/>
      <c r="BKA42" s="502"/>
      <c r="BKB42" s="502"/>
      <c r="BKC42" s="502"/>
      <c r="BKD42" s="502"/>
      <c r="BKE42" s="502"/>
      <c r="BKF42" s="502"/>
      <c r="BKG42" s="502"/>
      <c r="BKH42" s="502"/>
      <c r="BKI42" s="502"/>
      <c r="BKJ42" s="502"/>
      <c r="BKK42" s="502"/>
      <c r="BKL42" s="502"/>
      <c r="BKM42" s="502"/>
      <c r="BKN42" s="502"/>
      <c r="BKO42" s="502"/>
      <c r="BKP42" s="502"/>
      <c r="BKQ42" s="502"/>
      <c r="BKR42" s="502"/>
      <c r="BKS42" s="502"/>
      <c r="BKT42" s="502"/>
      <c r="BKU42" s="502"/>
      <c r="BKV42" s="502"/>
      <c r="BKW42" s="502"/>
      <c r="BKX42" s="502"/>
      <c r="BKY42" s="502"/>
      <c r="BKZ42" s="502"/>
      <c r="BLA42" s="502"/>
      <c r="BLB42" s="502"/>
      <c r="BLC42" s="502"/>
      <c r="BLD42" s="502"/>
      <c r="BLE42" s="502"/>
      <c r="BLF42" s="502"/>
      <c r="BLG42" s="502"/>
      <c r="BLH42" s="502"/>
      <c r="BLI42" s="502"/>
      <c r="BLJ42" s="502"/>
      <c r="BLK42" s="502"/>
      <c r="BLL42" s="502"/>
      <c r="BLM42" s="502"/>
      <c r="BLN42" s="502"/>
      <c r="BLO42" s="502"/>
      <c r="BLP42" s="502"/>
      <c r="BLQ42" s="502"/>
      <c r="BLR42" s="502"/>
      <c r="BLS42" s="502"/>
      <c r="BLT42" s="502"/>
      <c r="BLU42" s="502"/>
      <c r="BLV42" s="502"/>
      <c r="BLW42" s="502"/>
      <c r="BLX42" s="502"/>
      <c r="BLY42" s="502"/>
      <c r="BLZ42" s="502"/>
      <c r="BMA42" s="502"/>
      <c r="BMB42" s="502"/>
      <c r="BMC42" s="502"/>
      <c r="BMD42" s="502"/>
      <c r="BME42" s="502"/>
      <c r="BMF42" s="502"/>
      <c r="BMG42" s="502"/>
      <c r="BMH42" s="502"/>
      <c r="BMI42" s="502"/>
      <c r="BMJ42" s="502"/>
      <c r="BMK42" s="502"/>
      <c r="BML42" s="502"/>
      <c r="BMM42" s="502"/>
      <c r="BMN42" s="502"/>
      <c r="BMO42" s="502"/>
      <c r="BMP42" s="502"/>
      <c r="BMQ42" s="502"/>
      <c r="BMR42" s="502"/>
      <c r="BMS42" s="502"/>
      <c r="BMT42" s="502"/>
      <c r="BMU42" s="502"/>
      <c r="BMV42" s="502"/>
      <c r="BMW42" s="502"/>
      <c r="BMX42" s="502"/>
      <c r="BMY42" s="502"/>
      <c r="BMZ42" s="502"/>
      <c r="BNA42" s="502"/>
      <c r="BNB42" s="502"/>
      <c r="BNC42" s="502"/>
      <c r="BND42" s="502"/>
      <c r="BNE42" s="502"/>
      <c r="BNF42" s="502"/>
      <c r="BNG42" s="502"/>
      <c r="BNH42" s="502"/>
      <c r="BNI42" s="502"/>
      <c r="BNJ42" s="502"/>
      <c r="BNK42" s="502"/>
      <c r="BNL42" s="502"/>
      <c r="BNM42" s="502"/>
      <c r="BNN42" s="502"/>
      <c r="BNO42" s="502"/>
      <c r="BNP42" s="502"/>
      <c r="BNQ42" s="502"/>
      <c r="BNR42" s="502"/>
      <c r="BNS42" s="502"/>
      <c r="BNT42" s="502"/>
      <c r="BNU42" s="502"/>
      <c r="BNV42" s="502"/>
      <c r="BNW42" s="502"/>
      <c r="BNX42" s="502"/>
      <c r="BNY42" s="502"/>
      <c r="BNZ42" s="502"/>
      <c r="BOA42" s="502"/>
      <c r="BOB42" s="502"/>
      <c r="BOC42" s="502"/>
      <c r="BOD42" s="502"/>
      <c r="BOE42" s="502"/>
      <c r="BOF42" s="502"/>
      <c r="BOG42" s="502"/>
      <c r="BOH42" s="502"/>
      <c r="BOI42" s="502"/>
      <c r="BOJ42" s="502"/>
      <c r="BOK42" s="502"/>
      <c r="BOL42" s="502"/>
      <c r="BOM42" s="502"/>
      <c r="BON42" s="502"/>
      <c r="BOO42" s="502"/>
      <c r="BOP42" s="502"/>
      <c r="BOQ42" s="502"/>
      <c r="BOR42" s="502"/>
      <c r="BOS42" s="502"/>
      <c r="BOT42" s="502"/>
      <c r="BOU42" s="502"/>
      <c r="BOV42" s="502"/>
      <c r="BOW42" s="502"/>
      <c r="BOX42" s="502"/>
      <c r="BOY42" s="502"/>
      <c r="BOZ42" s="502"/>
      <c r="BPA42" s="502"/>
      <c r="BPB42" s="502"/>
      <c r="BPC42" s="502"/>
      <c r="BPD42" s="502"/>
      <c r="BPE42" s="502"/>
      <c r="BPF42" s="502"/>
      <c r="BPG42" s="502"/>
      <c r="BPH42" s="502"/>
      <c r="BPI42" s="502"/>
      <c r="BPJ42" s="502"/>
      <c r="BPK42" s="502"/>
      <c r="BPL42" s="502"/>
      <c r="BPM42" s="502"/>
      <c r="BPN42" s="502"/>
      <c r="BPO42" s="502"/>
      <c r="BPP42" s="502"/>
      <c r="BPQ42" s="502"/>
      <c r="BPR42" s="502"/>
      <c r="BPS42" s="502"/>
      <c r="BPT42" s="502"/>
      <c r="BPU42" s="502"/>
      <c r="BPV42" s="502"/>
      <c r="BPW42" s="502"/>
      <c r="BPX42" s="502"/>
      <c r="BPY42" s="502"/>
      <c r="BPZ42" s="502"/>
      <c r="BQA42" s="502"/>
      <c r="BQB42" s="502"/>
      <c r="BQC42" s="502"/>
      <c r="BQD42" s="502"/>
      <c r="BQE42" s="502"/>
      <c r="BQF42" s="502"/>
      <c r="BQG42" s="502"/>
      <c r="BQH42" s="502"/>
      <c r="BQI42" s="502"/>
      <c r="BQJ42" s="502"/>
      <c r="BQK42" s="502"/>
      <c r="BQL42" s="502"/>
      <c r="BQM42" s="502"/>
      <c r="BQN42" s="502"/>
      <c r="BQO42" s="502"/>
      <c r="BQP42" s="502"/>
      <c r="BQQ42" s="502"/>
      <c r="BQR42" s="502"/>
      <c r="BQS42" s="502"/>
      <c r="BQT42" s="502"/>
      <c r="BQU42" s="502"/>
      <c r="BQV42" s="502"/>
      <c r="BQW42" s="502"/>
      <c r="BQX42" s="502"/>
      <c r="BQY42" s="502"/>
      <c r="BQZ42" s="502"/>
      <c r="BRA42" s="502"/>
      <c r="BRB42" s="502"/>
      <c r="BRC42" s="502"/>
      <c r="BRD42" s="502"/>
      <c r="BRE42" s="502"/>
      <c r="BRF42" s="502"/>
      <c r="BRG42" s="502"/>
      <c r="BRH42" s="502"/>
      <c r="BRI42" s="502"/>
      <c r="BRJ42" s="502"/>
      <c r="BRK42" s="502"/>
      <c r="BRL42" s="502"/>
      <c r="BRM42" s="502"/>
      <c r="BRN42" s="502"/>
      <c r="BRO42" s="502"/>
      <c r="BRP42" s="502"/>
      <c r="BRQ42" s="502"/>
      <c r="BRR42" s="502"/>
      <c r="BRS42" s="502"/>
      <c r="BRT42" s="502"/>
      <c r="BRU42" s="502"/>
      <c r="BRV42" s="502"/>
      <c r="BRW42" s="502"/>
      <c r="BRX42" s="502"/>
      <c r="BRY42" s="502"/>
      <c r="BRZ42" s="502"/>
      <c r="BSA42" s="502"/>
      <c r="BSB42" s="502"/>
      <c r="BSC42" s="502"/>
      <c r="BSD42" s="502"/>
      <c r="BSE42" s="502"/>
      <c r="BSF42" s="502"/>
      <c r="BSG42" s="502"/>
      <c r="BSH42" s="502"/>
      <c r="BSI42" s="502"/>
      <c r="BSJ42" s="502"/>
      <c r="BSK42" s="502"/>
      <c r="BSL42" s="502"/>
      <c r="BSM42" s="502"/>
      <c r="BSN42" s="502"/>
      <c r="BSO42" s="502"/>
      <c r="BSP42" s="502"/>
      <c r="BSQ42" s="502"/>
      <c r="BSR42" s="502"/>
      <c r="BSS42" s="502"/>
      <c r="BST42" s="502"/>
      <c r="BSU42" s="502"/>
      <c r="BSV42" s="502"/>
      <c r="BSW42" s="502"/>
      <c r="BSX42" s="502"/>
      <c r="BSY42" s="502"/>
      <c r="BSZ42" s="502"/>
      <c r="BTA42" s="502"/>
      <c r="BTB42" s="502"/>
      <c r="BTC42" s="502"/>
      <c r="BTD42" s="502"/>
      <c r="BTE42" s="502"/>
      <c r="BTF42" s="502"/>
      <c r="BTG42" s="502"/>
      <c r="BTH42" s="502"/>
      <c r="BTI42" s="502"/>
      <c r="BTJ42" s="502"/>
      <c r="BTK42" s="502"/>
      <c r="BTL42" s="502"/>
      <c r="BTM42" s="502"/>
      <c r="BTN42" s="502"/>
      <c r="BTO42" s="502"/>
      <c r="BTP42" s="502"/>
      <c r="BTQ42" s="502"/>
      <c r="BTR42" s="502"/>
      <c r="BTS42" s="502"/>
      <c r="BTT42" s="502"/>
      <c r="BTU42" s="502"/>
      <c r="BTV42" s="502"/>
      <c r="BTW42" s="502"/>
      <c r="BTX42" s="502"/>
      <c r="BTY42" s="502"/>
      <c r="BTZ42" s="502"/>
      <c r="BUA42" s="502"/>
      <c r="BUB42" s="502"/>
      <c r="BUC42" s="502"/>
      <c r="BUD42" s="502"/>
      <c r="BUE42" s="502"/>
      <c r="BUF42" s="502"/>
      <c r="BUG42" s="502"/>
      <c r="BUH42" s="502"/>
      <c r="BUI42" s="502"/>
      <c r="BUJ42" s="502"/>
      <c r="BUK42" s="502"/>
      <c r="BUL42" s="502"/>
      <c r="BUM42" s="502"/>
      <c r="BUN42" s="502"/>
      <c r="BUO42" s="502"/>
      <c r="BUP42" s="502"/>
      <c r="BUQ42" s="502"/>
      <c r="BUR42" s="502"/>
      <c r="BUS42" s="502"/>
      <c r="BUT42" s="502"/>
      <c r="BUU42" s="502"/>
      <c r="BUV42" s="502"/>
      <c r="BUW42" s="502"/>
      <c r="BUX42" s="502"/>
      <c r="BUY42" s="502"/>
      <c r="BUZ42" s="502"/>
      <c r="BVA42" s="502"/>
      <c r="BVB42" s="502"/>
      <c r="BVC42" s="502"/>
      <c r="BVD42" s="502"/>
      <c r="BVE42" s="502"/>
      <c r="BVF42" s="502"/>
      <c r="BVG42" s="502"/>
      <c r="BVH42" s="502"/>
      <c r="BVI42" s="502"/>
      <c r="BVJ42" s="502"/>
      <c r="BVK42" s="502"/>
      <c r="BVL42" s="502"/>
      <c r="BVM42" s="502"/>
      <c r="BVN42" s="502"/>
      <c r="BVO42" s="502"/>
      <c r="BVP42" s="502"/>
      <c r="BVQ42" s="502"/>
      <c r="BVR42" s="502"/>
      <c r="BVS42" s="502"/>
      <c r="BVT42" s="502"/>
      <c r="BVU42" s="502"/>
      <c r="BVV42" s="502"/>
      <c r="BVW42" s="502"/>
      <c r="BVX42" s="502"/>
      <c r="BVY42" s="502"/>
      <c r="BVZ42" s="502"/>
      <c r="BWA42" s="502"/>
      <c r="BWB42" s="502"/>
      <c r="BWC42" s="502"/>
      <c r="BWD42" s="502"/>
      <c r="BWE42" s="502"/>
      <c r="BWF42" s="502"/>
      <c r="BWG42" s="502"/>
      <c r="BWH42" s="502"/>
      <c r="BWI42" s="502"/>
      <c r="BWJ42" s="502"/>
      <c r="BWK42" s="502"/>
      <c r="BWL42" s="502"/>
      <c r="BWM42" s="502"/>
      <c r="BWN42" s="502"/>
      <c r="BWO42" s="502"/>
      <c r="BWP42" s="502"/>
      <c r="BWQ42" s="502"/>
      <c r="BWR42" s="502"/>
      <c r="BWS42" s="502"/>
      <c r="BWT42" s="502"/>
      <c r="BWU42" s="502"/>
      <c r="BWV42" s="502"/>
      <c r="BWW42" s="502"/>
      <c r="BWX42" s="502"/>
      <c r="BWY42" s="502"/>
      <c r="BWZ42" s="502"/>
      <c r="BXA42" s="502"/>
      <c r="BXB42" s="502"/>
      <c r="BXC42" s="502"/>
      <c r="BXD42" s="502"/>
      <c r="BXE42" s="502"/>
      <c r="BXF42" s="502"/>
      <c r="BXG42" s="502"/>
      <c r="BXH42" s="502"/>
      <c r="BXI42" s="502"/>
      <c r="BXJ42" s="502"/>
      <c r="BXK42" s="502"/>
      <c r="BXL42" s="502"/>
      <c r="BXM42" s="502"/>
      <c r="BXN42" s="502"/>
      <c r="BXO42" s="502"/>
      <c r="BXP42" s="502"/>
      <c r="BXQ42" s="502"/>
      <c r="BXR42" s="502"/>
      <c r="BXS42" s="502"/>
      <c r="BXT42" s="502"/>
      <c r="BXU42" s="502"/>
      <c r="BXV42" s="502"/>
      <c r="BXW42" s="502"/>
      <c r="BXX42" s="502"/>
      <c r="BXY42" s="502"/>
      <c r="BXZ42" s="502"/>
      <c r="BYA42" s="502"/>
      <c r="BYB42" s="502"/>
      <c r="BYC42" s="502"/>
      <c r="BYD42" s="502"/>
      <c r="BYE42" s="502"/>
      <c r="BYF42" s="502"/>
      <c r="BYG42" s="502"/>
      <c r="BYH42" s="502"/>
      <c r="BYI42" s="502"/>
      <c r="BYJ42" s="502"/>
      <c r="BYK42" s="502"/>
      <c r="BYL42" s="502"/>
      <c r="BYM42" s="502"/>
      <c r="BYN42" s="502"/>
      <c r="BYO42" s="502"/>
      <c r="BYP42" s="502"/>
      <c r="BYQ42" s="502"/>
      <c r="BYR42" s="502"/>
      <c r="BYS42" s="502"/>
      <c r="BYT42" s="502"/>
      <c r="BYU42" s="502"/>
      <c r="BYV42" s="502"/>
      <c r="BYW42" s="502"/>
      <c r="BYX42" s="502"/>
      <c r="BYY42" s="502"/>
      <c r="BYZ42" s="502"/>
      <c r="BZA42" s="502"/>
      <c r="BZB42" s="502"/>
      <c r="BZC42" s="502"/>
      <c r="BZD42" s="502"/>
      <c r="BZE42" s="502"/>
      <c r="BZF42" s="502"/>
      <c r="BZG42" s="502"/>
      <c r="BZH42" s="502"/>
      <c r="BZI42" s="502"/>
      <c r="BZJ42" s="502"/>
      <c r="BZK42" s="502"/>
      <c r="BZL42" s="502"/>
      <c r="BZM42" s="502"/>
      <c r="BZN42" s="502"/>
      <c r="BZO42" s="502"/>
      <c r="BZP42" s="502"/>
      <c r="BZQ42" s="502"/>
      <c r="BZR42" s="502"/>
      <c r="BZS42" s="502"/>
      <c r="BZT42" s="502"/>
      <c r="BZU42" s="502"/>
      <c r="BZV42" s="502"/>
      <c r="BZW42" s="502"/>
      <c r="BZX42" s="502"/>
      <c r="BZY42" s="502"/>
      <c r="BZZ42" s="502"/>
      <c r="CAA42" s="502"/>
      <c r="CAB42" s="502"/>
      <c r="CAC42" s="502"/>
      <c r="CAD42" s="502"/>
      <c r="CAE42" s="502"/>
      <c r="CAF42" s="502"/>
      <c r="CAG42" s="502"/>
      <c r="CAH42" s="502"/>
      <c r="CAI42" s="502"/>
      <c r="CAJ42" s="502"/>
      <c r="CAK42" s="502"/>
      <c r="CAL42" s="502"/>
      <c r="CAM42" s="502"/>
      <c r="CAN42" s="502"/>
      <c r="CAO42" s="502"/>
      <c r="CAP42" s="502"/>
      <c r="CAQ42" s="502"/>
      <c r="CAR42" s="502"/>
      <c r="CAS42" s="502"/>
      <c r="CAT42" s="502"/>
      <c r="CAU42" s="502"/>
      <c r="CAV42" s="502"/>
      <c r="CAW42" s="502"/>
      <c r="CAX42" s="502"/>
      <c r="CAY42" s="502"/>
      <c r="CAZ42" s="502"/>
      <c r="CBA42" s="502"/>
      <c r="CBB42" s="502"/>
      <c r="CBC42" s="502"/>
      <c r="CBD42" s="502"/>
      <c r="CBE42" s="502"/>
      <c r="CBF42" s="502"/>
      <c r="CBG42" s="502"/>
      <c r="CBH42" s="502"/>
      <c r="CBI42" s="502"/>
      <c r="CBJ42" s="502"/>
      <c r="CBK42" s="502"/>
      <c r="CBL42" s="502"/>
      <c r="CBM42" s="502"/>
      <c r="CBN42" s="502"/>
      <c r="CBO42" s="502"/>
      <c r="CBP42" s="502"/>
      <c r="CBQ42" s="502"/>
      <c r="CBR42" s="502"/>
      <c r="CBS42" s="502"/>
      <c r="CBT42" s="502"/>
      <c r="CBU42" s="502"/>
      <c r="CBV42" s="502"/>
      <c r="CBW42" s="502"/>
      <c r="CBX42" s="502"/>
      <c r="CBY42" s="502"/>
      <c r="CBZ42" s="502"/>
      <c r="CCA42" s="502"/>
      <c r="CCB42" s="502"/>
      <c r="CCC42" s="502"/>
      <c r="CCD42" s="502"/>
      <c r="CCE42" s="502"/>
      <c r="CCF42" s="502"/>
      <c r="CCG42" s="502"/>
      <c r="CCH42" s="502"/>
      <c r="CCI42" s="502"/>
      <c r="CCJ42" s="502"/>
      <c r="CCK42" s="502"/>
      <c r="CCL42" s="502"/>
      <c r="CCM42" s="502"/>
      <c r="CCN42" s="502"/>
      <c r="CCO42" s="502"/>
      <c r="CCP42" s="502"/>
      <c r="CCQ42" s="502"/>
      <c r="CCR42" s="502"/>
      <c r="CCS42" s="502"/>
      <c r="CCT42" s="502"/>
      <c r="CCU42" s="502"/>
      <c r="CCV42" s="502"/>
      <c r="CCW42" s="502"/>
      <c r="CCX42" s="502"/>
      <c r="CCY42" s="502"/>
      <c r="CCZ42" s="502"/>
      <c r="CDA42" s="502"/>
      <c r="CDB42" s="502"/>
      <c r="CDC42" s="502"/>
      <c r="CDD42" s="502"/>
      <c r="CDE42" s="502"/>
      <c r="CDF42" s="502"/>
      <c r="CDG42" s="502"/>
      <c r="CDH42" s="502"/>
      <c r="CDI42" s="502"/>
      <c r="CDJ42" s="502"/>
      <c r="CDK42" s="502"/>
      <c r="CDL42" s="502"/>
      <c r="CDM42" s="502"/>
      <c r="CDN42" s="502"/>
      <c r="CDO42" s="502"/>
      <c r="CDP42" s="502"/>
      <c r="CDQ42" s="502"/>
      <c r="CDR42" s="502"/>
      <c r="CDS42" s="502"/>
      <c r="CDT42" s="502"/>
      <c r="CDU42" s="502"/>
      <c r="CDV42" s="502"/>
      <c r="CDW42" s="502"/>
      <c r="CDX42" s="502"/>
      <c r="CDY42" s="502"/>
      <c r="CDZ42" s="502"/>
      <c r="CEA42" s="502"/>
      <c r="CEB42" s="502"/>
      <c r="CEC42" s="502"/>
      <c r="CED42" s="502"/>
      <c r="CEE42" s="502"/>
      <c r="CEF42" s="502"/>
      <c r="CEG42" s="502"/>
      <c r="CEH42" s="502"/>
      <c r="CEI42" s="502"/>
      <c r="CEJ42" s="502"/>
      <c r="CEK42" s="502"/>
      <c r="CEL42" s="502"/>
      <c r="CEM42" s="502"/>
      <c r="CEN42" s="502"/>
      <c r="CEO42" s="502"/>
      <c r="CEP42" s="502"/>
      <c r="CEQ42" s="502"/>
      <c r="CER42" s="502"/>
      <c r="CES42" s="502"/>
      <c r="CET42" s="502"/>
      <c r="CEU42" s="502"/>
      <c r="CEV42" s="502"/>
      <c r="CEW42" s="502"/>
      <c r="CEX42" s="502"/>
      <c r="CEY42" s="502"/>
      <c r="CEZ42" s="502"/>
      <c r="CFA42" s="502"/>
      <c r="CFB42" s="502"/>
      <c r="CFC42" s="502"/>
      <c r="CFD42" s="502"/>
      <c r="CFE42" s="502"/>
      <c r="CFF42" s="502"/>
      <c r="CFG42" s="502"/>
      <c r="CFH42" s="502"/>
      <c r="CFI42" s="502"/>
      <c r="CFJ42" s="502"/>
      <c r="CFK42" s="502"/>
      <c r="CFL42" s="502"/>
      <c r="CFM42" s="502"/>
      <c r="CFN42" s="502"/>
      <c r="CFO42" s="502"/>
      <c r="CFP42" s="502"/>
      <c r="CFQ42" s="502"/>
      <c r="CFR42" s="502"/>
      <c r="CFS42" s="502"/>
      <c r="CFT42" s="502"/>
      <c r="CFU42" s="502"/>
      <c r="CFV42" s="502"/>
      <c r="CFW42" s="502"/>
      <c r="CFX42" s="502"/>
      <c r="CFY42" s="502"/>
      <c r="CFZ42" s="502"/>
      <c r="CGA42" s="502"/>
      <c r="CGB42" s="502"/>
      <c r="CGC42" s="502"/>
      <c r="CGD42" s="502"/>
      <c r="CGE42" s="502"/>
      <c r="CGF42" s="502"/>
      <c r="CGG42" s="502"/>
      <c r="CGH42" s="502"/>
      <c r="CGI42" s="502"/>
      <c r="CGJ42" s="502"/>
      <c r="CGK42" s="502"/>
      <c r="CGL42" s="502"/>
      <c r="CGM42" s="502"/>
      <c r="CGN42" s="502"/>
      <c r="CGO42" s="502"/>
      <c r="CGP42" s="502"/>
      <c r="CGQ42" s="502"/>
      <c r="CGR42" s="502"/>
      <c r="CGS42" s="502"/>
      <c r="CGT42" s="502"/>
      <c r="CGU42" s="502"/>
      <c r="CGV42" s="502"/>
      <c r="CGW42" s="502"/>
      <c r="CGX42" s="502"/>
      <c r="CGY42" s="502"/>
      <c r="CGZ42" s="502"/>
      <c r="CHA42" s="502"/>
      <c r="CHB42" s="502"/>
      <c r="CHC42" s="502"/>
      <c r="CHD42" s="502"/>
      <c r="CHE42" s="502"/>
      <c r="CHF42" s="502"/>
      <c r="CHG42" s="502"/>
      <c r="CHH42" s="502"/>
      <c r="CHI42" s="502"/>
      <c r="CHJ42" s="502"/>
      <c r="CHK42" s="502"/>
      <c r="CHL42" s="502"/>
      <c r="CHM42" s="502"/>
      <c r="CHN42" s="502"/>
      <c r="CHO42" s="502"/>
      <c r="CHP42" s="502"/>
      <c r="CHQ42" s="502"/>
      <c r="CHR42" s="502"/>
      <c r="CHS42" s="502"/>
      <c r="CHT42" s="502"/>
      <c r="CHU42" s="502"/>
      <c r="CHV42" s="502"/>
      <c r="CHW42" s="502"/>
      <c r="CHX42" s="502"/>
      <c r="CHY42" s="502"/>
      <c r="CHZ42" s="502"/>
      <c r="CIA42" s="502"/>
      <c r="CIB42" s="502"/>
      <c r="CIC42" s="502"/>
      <c r="CID42" s="502"/>
      <c r="CIE42" s="502"/>
      <c r="CIF42" s="502"/>
      <c r="CIG42" s="502"/>
      <c r="CIH42" s="502"/>
      <c r="CII42" s="502"/>
      <c r="CIJ42" s="502"/>
      <c r="CIK42" s="502"/>
      <c r="CIL42" s="502"/>
      <c r="CIM42" s="502"/>
      <c r="CIN42" s="502"/>
      <c r="CIO42" s="502"/>
      <c r="CIP42" s="502"/>
      <c r="CIQ42" s="502"/>
      <c r="CIR42" s="502"/>
      <c r="CIS42" s="502"/>
      <c r="CIT42" s="502"/>
      <c r="CIU42" s="502"/>
      <c r="CIV42" s="502"/>
      <c r="CIW42" s="502"/>
      <c r="CIX42" s="502"/>
      <c r="CIY42" s="502"/>
      <c r="CIZ42" s="502"/>
      <c r="CJA42" s="502"/>
      <c r="CJB42" s="502"/>
      <c r="CJC42" s="502"/>
      <c r="CJD42" s="502"/>
      <c r="CJE42" s="502"/>
      <c r="CJF42" s="502"/>
      <c r="CJG42" s="502"/>
      <c r="CJH42" s="502"/>
      <c r="CJI42" s="502"/>
      <c r="CJJ42" s="502"/>
      <c r="CJK42" s="502"/>
      <c r="CJL42" s="502"/>
      <c r="CJM42" s="502"/>
      <c r="CJN42" s="502"/>
      <c r="CJO42" s="502"/>
      <c r="CJP42" s="502"/>
      <c r="CJQ42" s="502"/>
      <c r="CJR42" s="502"/>
      <c r="CJS42" s="502"/>
      <c r="CJT42" s="502"/>
      <c r="CJU42" s="502"/>
      <c r="CJV42" s="502"/>
      <c r="CJW42" s="502"/>
      <c r="CJX42" s="502"/>
      <c r="CJY42" s="502"/>
      <c r="CJZ42" s="502"/>
      <c r="CKA42" s="502"/>
      <c r="CKB42" s="502"/>
      <c r="CKC42" s="502"/>
      <c r="CKD42" s="502"/>
      <c r="CKE42" s="502"/>
      <c r="CKF42" s="502"/>
      <c r="CKG42" s="502"/>
      <c r="CKH42" s="502"/>
      <c r="CKI42" s="502"/>
      <c r="CKJ42" s="502"/>
      <c r="CKK42" s="502"/>
      <c r="CKL42" s="502"/>
      <c r="CKM42" s="502"/>
      <c r="CKN42" s="502"/>
      <c r="CKO42" s="502"/>
      <c r="CKP42" s="502"/>
      <c r="CKQ42" s="502"/>
      <c r="CKR42" s="502"/>
      <c r="CKS42" s="502"/>
      <c r="CKT42" s="502"/>
      <c r="CKU42" s="502"/>
      <c r="CKV42" s="502"/>
      <c r="CKW42" s="502"/>
      <c r="CKX42" s="502"/>
      <c r="CKY42" s="502"/>
      <c r="CKZ42" s="502"/>
      <c r="CLA42" s="502"/>
      <c r="CLB42" s="502"/>
      <c r="CLC42" s="502"/>
      <c r="CLD42" s="502"/>
      <c r="CLE42" s="502"/>
      <c r="CLF42" s="502"/>
      <c r="CLG42" s="502"/>
      <c r="CLH42" s="502"/>
      <c r="CLI42" s="502"/>
      <c r="CLJ42" s="502"/>
      <c r="CLK42" s="502"/>
      <c r="CLL42" s="502"/>
      <c r="CLM42" s="502"/>
      <c r="CLN42" s="502"/>
      <c r="CLO42" s="502"/>
      <c r="CLP42" s="502"/>
      <c r="CLQ42" s="502"/>
      <c r="CLR42" s="502"/>
      <c r="CLS42" s="502"/>
      <c r="CLT42" s="502"/>
      <c r="CLU42" s="502"/>
      <c r="CLV42" s="502"/>
      <c r="CLW42" s="502"/>
      <c r="CLX42" s="502"/>
      <c r="CLY42" s="502"/>
      <c r="CLZ42" s="502"/>
      <c r="CMA42" s="502"/>
      <c r="CMB42" s="502"/>
      <c r="CMC42" s="502"/>
      <c r="CMD42" s="502"/>
      <c r="CME42" s="502"/>
      <c r="CMF42" s="502"/>
      <c r="CMG42" s="502"/>
      <c r="CMH42" s="502"/>
      <c r="CMI42" s="502"/>
      <c r="CMJ42" s="502"/>
      <c r="CMK42" s="502"/>
      <c r="CML42" s="502"/>
      <c r="CMM42" s="502"/>
      <c r="CMN42" s="502"/>
      <c r="CMO42" s="502"/>
      <c r="CMP42" s="502"/>
      <c r="CMQ42" s="502"/>
      <c r="CMR42" s="502"/>
      <c r="CMS42" s="502"/>
      <c r="CMT42" s="502"/>
      <c r="CMU42" s="502"/>
      <c r="CMV42" s="502"/>
      <c r="CMW42" s="502"/>
      <c r="CMX42" s="502"/>
      <c r="CMY42" s="502"/>
      <c r="CMZ42" s="502"/>
      <c r="CNA42" s="502"/>
      <c r="CNB42" s="502"/>
      <c r="CNC42" s="502"/>
      <c r="CND42" s="502"/>
      <c r="CNE42" s="502"/>
      <c r="CNF42" s="502"/>
      <c r="CNG42" s="502"/>
      <c r="CNH42" s="502"/>
      <c r="CNI42" s="502"/>
      <c r="CNJ42" s="502"/>
      <c r="CNK42" s="502"/>
      <c r="CNL42" s="502"/>
      <c r="CNM42" s="502"/>
      <c r="CNN42" s="502"/>
      <c r="CNO42" s="502"/>
      <c r="CNP42" s="502"/>
      <c r="CNQ42" s="502"/>
      <c r="CNR42" s="502"/>
      <c r="CNS42" s="502"/>
      <c r="CNT42" s="502"/>
      <c r="CNU42" s="502"/>
      <c r="CNV42" s="502"/>
      <c r="CNW42" s="502"/>
      <c r="CNX42" s="502"/>
      <c r="CNY42" s="502"/>
      <c r="CNZ42" s="502"/>
      <c r="COA42" s="502"/>
      <c r="COB42" s="502"/>
      <c r="COC42" s="502"/>
      <c r="COD42" s="502"/>
      <c r="COE42" s="502"/>
      <c r="COF42" s="502"/>
      <c r="COG42" s="502"/>
      <c r="COH42" s="502"/>
      <c r="COI42" s="502"/>
      <c r="COJ42" s="502"/>
      <c r="COK42" s="502"/>
      <c r="COL42" s="502"/>
      <c r="COM42" s="502"/>
      <c r="CON42" s="502"/>
      <c r="COO42" s="502"/>
      <c r="COP42" s="502"/>
      <c r="COQ42" s="502"/>
      <c r="COR42" s="502"/>
      <c r="COS42" s="502"/>
      <c r="COT42" s="502"/>
      <c r="COU42" s="502"/>
      <c r="COV42" s="502"/>
      <c r="COW42" s="502"/>
      <c r="COX42" s="502"/>
      <c r="COY42" s="502"/>
      <c r="COZ42" s="502"/>
      <c r="CPA42" s="502"/>
      <c r="CPB42" s="502"/>
      <c r="CPC42" s="502"/>
      <c r="CPD42" s="502"/>
      <c r="CPE42" s="502"/>
      <c r="CPF42" s="502"/>
      <c r="CPG42" s="502"/>
      <c r="CPH42" s="502"/>
      <c r="CPI42" s="502"/>
      <c r="CPJ42" s="502"/>
      <c r="CPK42" s="502"/>
      <c r="CPL42" s="502"/>
      <c r="CPM42" s="502"/>
      <c r="CPN42" s="502"/>
      <c r="CPO42" s="502"/>
      <c r="CPP42" s="502"/>
      <c r="CPQ42" s="502"/>
      <c r="CPR42" s="502"/>
      <c r="CPS42" s="502"/>
      <c r="CPT42" s="502"/>
      <c r="CPU42" s="502"/>
      <c r="CPV42" s="502"/>
      <c r="CPW42" s="502"/>
      <c r="CPX42" s="502"/>
      <c r="CPY42" s="502"/>
      <c r="CPZ42" s="502"/>
      <c r="CQA42" s="502"/>
      <c r="CQB42" s="502"/>
      <c r="CQC42" s="502"/>
      <c r="CQD42" s="502"/>
      <c r="CQE42" s="502"/>
      <c r="CQF42" s="502"/>
      <c r="CQG42" s="502"/>
      <c r="CQH42" s="502"/>
      <c r="CQI42" s="502"/>
      <c r="CQJ42" s="502"/>
      <c r="CQK42" s="502"/>
      <c r="CQL42" s="502"/>
      <c r="CQM42" s="502"/>
      <c r="CQN42" s="502"/>
      <c r="CQO42" s="502"/>
      <c r="CQP42" s="502"/>
      <c r="CQQ42" s="502"/>
      <c r="CQR42" s="502"/>
      <c r="CQS42" s="502"/>
      <c r="CQT42" s="502"/>
      <c r="CQU42" s="502"/>
      <c r="CQV42" s="502"/>
      <c r="CQW42" s="502"/>
      <c r="CQX42" s="502"/>
      <c r="CQY42" s="502"/>
      <c r="CQZ42" s="502"/>
      <c r="CRA42" s="502"/>
      <c r="CRB42" s="502"/>
      <c r="CRC42" s="502"/>
      <c r="CRD42" s="502"/>
      <c r="CRE42" s="502"/>
      <c r="CRF42" s="502"/>
      <c r="CRG42" s="502"/>
      <c r="CRH42" s="502"/>
      <c r="CRI42" s="502"/>
      <c r="CRJ42" s="502"/>
      <c r="CRK42" s="502"/>
      <c r="CRL42" s="502"/>
      <c r="CRM42" s="502"/>
      <c r="CRN42" s="502"/>
      <c r="CRO42" s="502"/>
      <c r="CRP42" s="502"/>
      <c r="CRQ42" s="502"/>
      <c r="CRR42" s="502"/>
      <c r="CRS42" s="502"/>
      <c r="CRT42" s="502"/>
      <c r="CRU42" s="502"/>
      <c r="CRV42" s="502"/>
      <c r="CRW42" s="502"/>
      <c r="CRX42" s="502"/>
      <c r="CRY42" s="502"/>
      <c r="CRZ42" s="502"/>
      <c r="CSA42" s="502"/>
      <c r="CSB42" s="502"/>
      <c r="CSC42" s="502"/>
      <c r="CSD42" s="502"/>
      <c r="CSE42" s="502"/>
      <c r="CSF42" s="502"/>
      <c r="CSG42" s="502"/>
      <c r="CSH42" s="502"/>
      <c r="CSI42" s="502"/>
      <c r="CSJ42" s="502"/>
      <c r="CSK42" s="502"/>
      <c r="CSL42" s="502"/>
      <c r="CSM42" s="502"/>
      <c r="CSN42" s="502"/>
      <c r="CSO42" s="502"/>
      <c r="CSP42" s="502"/>
      <c r="CSQ42" s="502"/>
      <c r="CSR42" s="502"/>
      <c r="CSS42" s="502"/>
      <c r="CST42" s="502"/>
      <c r="CSU42" s="502"/>
      <c r="CSV42" s="502"/>
      <c r="CSW42" s="502"/>
      <c r="CSX42" s="502"/>
      <c r="CSY42" s="502"/>
      <c r="CSZ42" s="502"/>
      <c r="CTA42" s="502"/>
      <c r="CTB42" s="502"/>
      <c r="CTC42" s="502"/>
      <c r="CTD42" s="502"/>
      <c r="CTE42" s="502"/>
      <c r="CTF42" s="502"/>
      <c r="CTG42" s="502"/>
      <c r="CTH42" s="502"/>
      <c r="CTI42" s="502"/>
      <c r="CTJ42" s="502"/>
      <c r="CTK42" s="502"/>
      <c r="CTL42" s="502"/>
      <c r="CTM42" s="502"/>
      <c r="CTN42" s="502"/>
      <c r="CTO42" s="502"/>
      <c r="CTP42" s="502"/>
      <c r="CTQ42" s="502"/>
      <c r="CTR42" s="502"/>
      <c r="CTS42" s="502"/>
      <c r="CTT42" s="502"/>
      <c r="CTU42" s="502"/>
      <c r="CTV42" s="502"/>
      <c r="CTW42" s="502"/>
      <c r="CTX42" s="502"/>
      <c r="CTY42" s="502"/>
      <c r="CTZ42" s="502"/>
      <c r="CUA42" s="502"/>
      <c r="CUB42" s="502"/>
      <c r="CUC42" s="502"/>
      <c r="CUD42" s="502"/>
      <c r="CUE42" s="502"/>
      <c r="CUF42" s="502"/>
      <c r="CUG42" s="502"/>
      <c r="CUH42" s="502"/>
      <c r="CUI42" s="502"/>
      <c r="CUJ42" s="502"/>
      <c r="CUK42" s="502"/>
      <c r="CUL42" s="502"/>
      <c r="CUM42" s="502"/>
      <c r="CUN42" s="502"/>
      <c r="CUO42" s="502"/>
      <c r="CUP42" s="502"/>
      <c r="CUQ42" s="502"/>
      <c r="CUR42" s="502"/>
      <c r="CUS42" s="502"/>
      <c r="CUT42" s="502"/>
      <c r="CUU42" s="502"/>
      <c r="CUV42" s="502"/>
      <c r="CUW42" s="502"/>
      <c r="CUX42" s="502"/>
      <c r="CUY42" s="502"/>
      <c r="CUZ42" s="502"/>
      <c r="CVA42" s="502"/>
      <c r="CVB42" s="502"/>
      <c r="CVC42" s="502"/>
      <c r="CVD42" s="502"/>
      <c r="CVE42" s="502"/>
      <c r="CVF42" s="502"/>
      <c r="CVG42" s="502"/>
      <c r="CVH42" s="502"/>
      <c r="CVI42" s="502"/>
      <c r="CVJ42" s="502"/>
      <c r="CVK42" s="502"/>
      <c r="CVL42" s="502"/>
      <c r="CVM42" s="502"/>
      <c r="CVN42" s="502"/>
      <c r="CVO42" s="502"/>
      <c r="CVP42" s="502"/>
      <c r="CVQ42" s="502"/>
      <c r="CVR42" s="502"/>
      <c r="CVS42" s="502"/>
      <c r="CVT42" s="502"/>
      <c r="CVU42" s="502"/>
      <c r="CVV42" s="502"/>
      <c r="CVW42" s="502"/>
      <c r="CVX42" s="502"/>
      <c r="CVY42" s="502"/>
      <c r="CVZ42" s="502"/>
      <c r="CWA42" s="502"/>
      <c r="CWB42" s="502"/>
      <c r="CWC42" s="502"/>
      <c r="CWD42" s="502"/>
      <c r="CWE42" s="502"/>
      <c r="CWF42" s="502"/>
      <c r="CWG42" s="502"/>
      <c r="CWH42" s="502"/>
      <c r="CWI42" s="502"/>
      <c r="CWJ42" s="502"/>
      <c r="CWK42" s="502"/>
      <c r="CWL42" s="502"/>
      <c r="CWM42" s="502"/>
      <c r="CWN42" s="502"/>
      <c r="CWO42" s="502"/>
      <c r="CWP42" s="502"/>
      <c r="CWQ42" s="502"/>
      <c r="CWR42" s="502"/>
      <c r="CWS42" s="502"/>
      <c r="CWT42" s="502"/>
      <c r="CWU42" s="502"/>
      <c r="CWV42" s="502"/>
      <c r="CWW42" s="502"/>
      <c r="CWX42" s="502"/>
      <c r="CWY42" s="502"/>
      <c r="CWZ42" s="502"/>
      <c r="CXA42" s="502"/>
      <c r="CXB42" s="502"/>
      <c r="CXC42" s="502"/>
      <c r="CXD42" s="502"/>
      <c r="CXE42" s="502"/>
      <c r="CXF42" s="502"/>
      <c r="CXG42" s="502"/>
      <c r="CXH42" s="502"/>
      <c r="CXI42" s="502"/>
      <c r="CXJ42" s="502"/>
      <c r="CXK42" s="502"/>
      <c r="CXL42" s="502"/>
      <c r="CXM42" s="502"/>
      <c r="CXN42" s="502"/>
      <c r="CXO42" s="502"/>
      <c r="CXP42" s="502"/>
      <c r="CXQ42" s="502"/>
      <c r="CXR42" s="502"/>
      <c r="CXS42" s="502"/>
      <c r="CXT42" s="502"/>
      <c r="CXU42" s="502"/>
      <c r="CXV42" s="502"/>
      <c r="CXW42" s="502"/>
      <c r="CXX42" s="502"/>
      <c r="CXY42" s="502"/>
      <c r="CXZ42" s="502"/>
      <c r="CYA42" s="502"/>
      <c r="CYB42" s="502"/>
      <c r="CYC42" s="502"/>
      <c r="CYD42" s="502"/>
      <c r="CYE42" s="502"/>
      <c r="CYF42" s="502"/>
      <c r="CYG42" s="502"/>
      <c r="CYH42" s="502"/>
      <c r="CYI42" s="502"/>
      <c r="CYJ42" s="502"/>
      <c r="CYK42" s="502"/>
      <c r="CYL42" s="502"/>
      <c r="CYM42" s="502"/>
      <c r="CYN42" s="502"/>
      <c r="CYO42" s="502"/>
      <c r="CYP42" s="502"/>
      <c r="CYQ42" s="502"/>
      <c r="CYR42" s="502"/>
      <c r="CYS42" s="502"/>
      <c r="CYT42" s="502"/>
      <c r="CYU42" s="502"/>
      <c r="CYV42" s="502"/>
      <c r="CYW42" s="502"/>
      <c r="CYX42" s="502"/>
      <c r="CYY42" s="502"/>
      <c r="CYZ42" s="502"/>
      <c r="CZA42" s="502"/>
      <c r="CZB42" s="502"/>
      <c r="CZC42" s="502"/>
      <c r="CZD42" s="502"/>
      <c r="CZE42" s="502"/>
      <c r="CZF42" s="502"/>
      <c r="CZG42" s="502"/>
      <c r="CZH42" s="502"/>
      <c r="CZI42" s="502"/>
      <c r="CZJ42" s="502"/>
      <c r="CZK42" s="502"/>
      <c r="CZL42" s="502"/>
      <c r="CZM42" s="502"/>
      <c r="CZN42" s="502"/>
      <c r="CZO42" s="502"/>
      <c r="CZP42" s="502"/>
      <c r="CZQ42" s="502"/>
      <c r="CZR42" s="502"/>
      <c r="CZS42" s="502"/>
      <c r="CZT42" s="502"/>
      <c r="CZU42" s="502"/>
      <c r="CZV42" s="502"/>
      <c r="CZW42" s="502"/>
      <c r="CZX42" s="502"/>
      <c r="CZY42" s="502"/>
      <c r="CZZ42" s="502"/>
      <c r="DAA42" s="502"/>
      <c r="DAB42" s="502"/>
      <c r="DAC42" s="502"/>
      <c r="DAD42" s="502"/>
      <c r="DAE42" s="502"/>
      <c r="DAF42" s="502"/>
      <c r="DAG42" s="502"/>
      <c r="DAH42" s="502"/>
      <c r="DAI42" s="502"/>
      <c r="DAJ42" s="502"/>
      <c r="DAK42" s="502"/>
      <c r="DAL42" s="502"/>
      <c r="DAM42" s="502"/>
      <c r="DAN42" s="502"/>
      <c r="DAO42" s="502"/>
      <c r="DAP42" s="502"/>
      <c r="DAQ42" s="502"/>
      <c r="DAR42" s="502"/>
      <c r="DAS42" s="502"/>
      <c r="DAT42" s="502"/>
      <c r="DAU42" s="502"/>
      <c r="DAV42" s="502"/>
      <c r="DAW42" s="502"/>
      <c r="DAX42" s="502"/>
      <c r="DAY42" s="502"/>
      <c r="DAZ42" s="502"/>
      <c r="DBA42" s="502"/>
      <c r="DBB42" s="502"/>
      <c r="DBC42" s="502"/>
      <c r="DBD42" s="502"/>
      <c r="DBE42" s="502"/>
      <c r="DBF42" s="502"/>
      <c r="DBG42" s="502"/>
      <c r="DBH42" s="502"/>
      <c r="DBI42" s="502"/>
      <c r="DBJ42" s="502"/>
      <c r="DBK42" s="502"/>
      <c r="DBL42" s="502"/>
      <c r="DBM42" s="502"/>
      <c r="DBN42" s="502"/>
      <c r="DBO42" s="502"/>
      <c r="DBP42" s="502"/>
      <c r="DBQ42" s="502"/>
      <c r="DBR42" s="502"/>
      <c r="DBS42" s="502"/>
      <c r="DBT42" s="502"/>
      <c r="DBU42" s="502"/>
      <c r="DBV42" s="502"/>
      <c r="DBW42" s="502"/>
      <c r="DBX42" s="502"/>
      <c r="DBY42" s="502"/>
      <c r="DBZ42" s="502"/>
      <c r="DCA42" s="502"/>
      <c r="DCB42" s="502"/>
      <c r="DCC42" s="502"/>
      <c r="DCD42" s="502"/>
      <c r="DCE42" s="502"/>
      <c r="DCF42" s="502"/>
      <c r="DCG42" s="502"/>
      <c r="DCH42" s="502"/>
      <c r="DCI42" s="502"/>
      <c r="DCJ42" s="502"/>
      <c r="DCK42" s="502"/>
      <c r="DCL42" s="502"/>
      <c r="DCM42" s="502"/>
      <c r="DCN42" s="502"/>
      <c r="DCO42" s="502"/>
      <c r="DCP42" s="502"/>
      <c r="DCQ42" s="502"/>
      <c r="DCR42" s="502"/>
      <c r="DCS42" s="502"/>
      <c r="DCT42" s="502"/>
      <c r="DCU42" s="502"/>
      <c r="DCV42" s="502"/>
      <c r="DCW42" s="502"/>
      <c r="DCX42" s="502"/>
      <c r="DCY42" s="502"/>
      <c r="DCZ42" s="502"/>
      <c r="DDA42" s="502"/>
      <c r="DDB42" s="502"/>
      <c r="DDC42" s="502"/>
      <c r="DDD42" s="502"/>
      <c r="DDE42" s="502"/>
      <c r="DDF42" s="502"/>
      <c r="DDG42" s="502"/>
      <c r="DDH42" s="502"/>
      <c r="DDI42" s="502"/>
      <c r="DDJ42" s="502"/>
      <c r="DDK42" s="502"/>
      <c r="DDL42" s="502"/>
      <c r="DDM42" s="502"/>
      <c r="DDN42" s="502"/>
      <c r="DDO42" s="502"/>
      <c r="DDP42" s="502"/>
      <c r="DDQ42" s="502"/>
      <c r="DDR42" s="502"/>
      <c r="DDS42" s="502"/>
      <c r="DDT42" s="502"/>
      <c r="DDU42" s="502"/>
      <c r="DDV42" s="502"/>
      <c r="DDW42" s="502"/>
      <c r="DDX42" s="502"/>
      <c r="DDY42" s="502"/>
      <c r="DDZ42" s="502"/>
      <c r="DEA42" s="502"/>
      <c r="DEB42" s="502"/>
      <c r="DEC42" s="502"/>
      <c r="DED42" s="502"/>
      <c r="DEE42" s="502"/>
      <c r="DEF42" s="502"/>
      <c r="DEG42" s="502"/>
      <c r="DEH42" s="502"/>
      <c r="DEI42" s="502"/>
      <c r="DEJ42" s="502"/>
      <c r="DEK42" s="502"/>
      <c r="DEL42" s="502"/>
      <c r="DEM42" s="502"/>
      <c r="DEN42" s="502"/>
      <c r="DEO42" s="502"/>
      <c r="DEP42" s="502"/>
      <c r="DEQ42" s="502"/>
      <c r="DER42" s="502"/>
      <c r="DES42" s="502"/>
      <c r="DET42" s="502"/>
      <c r="DEU42" s="502"/>
      <c r="DEV42" s="502"/>
      <c r="DEW42" s="502"/>
      <c r="DEX42" s="502"/>
      <c r="DEY42" s="502"/>
      <c r="DEZ42" s="502"/>
      <c r="DFA42" s="502"/>
      <c r="DFB42" s="502"/>
      <c r="DFC42" s="502"/>
      <c r="DFD42" s="502"/>
      <c r="DFE42" s="502"/>
      <c r="DFF42" s="502"/>
      <c r="DFG42" s="502"/>
      <c r="DFH42" s="502"/>
      <c r="DFI42" s="502"/>
      <c r="DFJ42" s="502"/>
      <c r="DFK42" s="502"/>
      <c r="DFL42" s="502"/>
      <c r="DFM42" s="502"/>
      <c r="DFN42" s="502"/>
      <c r="DFO42" s="502"/>
      <c r="DFP42" s="502"/>
      <c r="DFQ42" s="502"/>
      <c r="DFR42" s="502"/>
      <c r="DFS42" s="502"/>
      <c r="DFT42" s="502"/>
      <c r="DFU42" s="502"/>
      <c r="DFV42" s="502"/>
      <c r="DFW42" s="502"/>
      <c r="DFX42" s="502"/>
      <c r="DFY42" s="502"/>
      <c r="DFZ42" s="502"/>
      <c r="DGA42" s="502"/>
      <c r="DGB42" s="502"/>
      <c r="DGC42" s="502"/>
      <c r="DGD42" s="502"/>
      <c r="DGE42" s="502"/>
      <c r="DGF42" s="502"/>
      <c r="DGG42" s="502"/>
      <c r="DGH42" s="502"/>
      <c r="DGI42" s="502"/>
      <c r="DGJ42" s="502"/>
      <c r="DGK42" s="502"/>
      <c r="DGL42" s="502"/>
      <c r="DGM42" s="502"/>
      <c r="DGN42" s="502"/>
      <c r="DGO42" s="502"/>
      <c r="DGP42" s="502"/>
      <c r="DGQ42" s="502"/>
      <c r="DGR42" s="502"/>
      <c r="DGS42" s="502"/>
      <c r="DGT42" s="502"/>
      <c r="DGU42" s="502"/>
      <c r="DGV42" s="502"/>
      <c r="DGW42" s="502"/>
      <c r="DGX42" s="502"/>
      <c r="DGY42" s="502"/>
      <c r="DGZ42" s="502"/>
      <c r="DHA42" s="502"/>
      <c r="DHB42" s="502"/>
      <c r="DHC42" s="502"/>
      <c r="DHD42" s="502"/>
      <c r="DHE42" s="502"/>
      <c r="DHF42" s="502"/>
      <c r="DHG42" s="502"/>
      <c r="DHH42" s="502"/>
      <c r="DHI42" s="502"/>
      <c r="DHJ42" s="502"/>
      <c r="DHK42" s="502"/>
      <c r="DHL42" s="502"/>
      <c r="DHM42" s="502"/>
      <c r="DHN42" s="502"/>
      <c r="DHO42" s="502"/>
      <c r="DHP42" s="502"/>
      <c r="DHQ42" s="502"/>
      <c r="DHR42" s="502"/>
      <c r="DHS42" s="502"/>
      <c r="DHT42" s="502"/>
      <c r="DHU42" s="502"/>
      <c r="DHV42" s="502"/>
      <c r="DHW42" s="502"/>
      <c r="DHX42" s="502"/>
      <c r="DHY42" s="502"/>
      <c r="DHZ42" s="502"/>
      <c r="DIA42" s="502"/>
      <c r="DIB42" s="502"/>
      <c r="DIC42" s="502"/>
      <c r="DID42" s="502"/>
      <c r="DIE42" s="502"/>
      <c r="DIF42" s="502"/>
      <c r="DIG42" s="502"/>
      <c r="DIH42" s="502"/>
      <c r="DII42" s="502"/>
      <c r="DIJ42" s="502"/>
      <c r="DIK42" s="502"/>
      <c r="DIL42" s="502"/>
      <c r="DIM42" s="502"/>
      <c r="DIN42" s="502"/>
      <c r="DIO42" s="502"/>
      <c r="DIP42" s="502"/>
      <c r="DIQ42" s="502"/>
      <c r="DIR42" s="502"/>
      <c r="DIS42" s="502"/>
      <c r="DIT42" s="502"/>
      <c r="DIU42" s="502"/>
      <c r="DIV42" s="502"/>
      <c r="DIW42" s="502"/>
      <c r="DIX42" s="502"/>
      <c r="DIY42" s="502"/>
      <c r="DIZ42" s="502"/>
      <c r="DJA42" s="502"/>
      <c r="DJB42" s="502"/>
      <c r="DJC42" s="502"/>
      <c r="DJD42" s="502"/>
      <c r="DJE42" s="502"/>
      <c r="DJF42" s="502"/>
      <c r="DJG42" s="502"/>
      <c r="DJH42" s="502"/>
      <c r="DJI42" s="502"/>
      <c r="DJJ42" s="502"/>
      <c r="DJK42" s="502"/>
      <c r="DJL42" s="502"/>
      <c r="DJM42" s="502"/>
      <c r="DJN42" s="502"/>
      <c r="DJO42" s="502"/>
      <c r="DJP42" s="502"/>
      <c r="DJQ42" s="502"/>
      <c r="DJR42" s="502"/>
      <c r="DJS42" s="502"/>
      <c r="DJT42" s="502"/>
      <c r="DJU42" s="502"/>
      <c r="DJV42" s="502"/>
      <c r="DJW42" s="502"/>
      <c r="DJX42" s="502"/>
      <c r="DJY42" s="502"/>
      <c r="DJZ42" s="502"/>
      <c r="DKA42" s="502"/>
      <c r="DKB42" s="502"/>
      <c r="DKC42" s="502"/>
      <c r="DKD42" s="502"/>
      <c r="DKE42" s="502"/>
      <c r="DKF42" s="502"/>
      <c r="DKG42" s="502"/>
      <c r="DKH42" s="502"/>
      <c r="DKI42" s="502"/>
      <c r="DKJ42" s="502"/>
      <c r="DKK42" s="502"/>
      <c r="DKL42" s="502"/>
      <c r="DKM42" s="502"/>
      <c r="DKN42" s="502"/>
      <c r="DKO42" s="502"/>
      <c r="DKP42" s="502"/>
      <c r="DKQ42" s="502"/>
      <c r="DKR42" s="502"/>
      <c r="DKS42" s="502"/>
      <c r="DKT42" s="502"/>
      <c r="DKU42" s="502"/>
      <c r="DKV42" s="502"/>
      <c r="DKW42" s="502"/>
      <c r="DKX42" s="502"/>
      <c r="DKY42" s="502"/>
      <c r="DKZ42" s="502"/>
      <c r="DLA42" s="502"/>
      <c r="DLB42" s="502"/>
      <c r="DLC42" s="502"/>
      <c r="DLD42" s="502"/>
      <c r="DLE42" s="502"/>
      <c r="DLF42" s="502"/>
      <c r="DLG42" s="502"/>
      <c r="DLH42" s="502"/>
      <c r="DLI42" s="502"/>
      <c r="DLJ42" s="502"/>
      <c r="DLK42" s="502"/>
      <c r="DLL42" s="502"/>
      <c r="DLM42" s="502"/>
      <c r="DLN42" s="502"/>
      <c r="DLO42" s="502"/>
      <c r="DLP42" s="502"/>
      <c r="DLQ42" s="502"/>
      <c r="DLR42" s="502"/>
      <c r="DLS42" s="502"/>
      <c r="DLT42" s="502"/>
      <c r="DLU42" s="502"/>
      <c r="DLV42" s="502"/>
      <c r="DLW42" s="502"/>
      <c r="DLX42" s="502"/>
      <c r="DLY42" s="502"/>
      <c r="DLZ42" s="502"/>
      <c r="DMA42" s="502"/>
      <c r="DMB42" s="502"/>
      <c r="DMC42" s="502"/>
      <c r="DMD42" s="502"/>
      <c r="DME42" s="502"/>
      <c r="DMF42" s="502"/>
      <c r="DMG42" s="502"/>
      <c r="DMH42" s="502"/>
      <c r="DMI42" s="502"/>
      <c r="DMJ42" s="502"/>
      <c r="DMK42" s="502"/>
      <c r="DML42" s="502"/>
      <c r="DMM42" s="502"/>
      <c r="DMN42" s="502"/>
      <c r="DMO42" s="502"/>
      <c r="DMP42" s="502"/>
      <c r="DMQ42" s="502"/>
      <c r="DMR42" s="502"/>
      <c r="DMS42" s="502"/>
      <c r="DMT42" s="502"/>
      <c r="DMU42" s="502"/>
      <c r="DMV42" s="502"/>
      <c r="DMW42" s="502"/>
      <c r="DMX42" s="502"/>
      <c r="DMY42" s="502"/>
      <c r="DMZ42" s="502"/>
      <c r="DNA42" s="502"/>
      <c r="DNB42" s="502"/>
      <c r="DNC42" s="502"/>
      <c r="DND42" s="502"/>
      <c r="DNE42" s="502"/>
      <c r="DNF42" s="502"/>
      <c r="DNG42" s="502"/>
      <c r="DNH42" s="502"/>
      <c r="DNI42" s="502"/>
      <c r="DNJ42" s="502"/>
      <c r="DNK42" s="502"/>
      <c r="DNL42" s="502"/>
      <c r="DNM42" s="502"/>
      <c r="DNN42" s="502"/>
      <c r="DNO42" s="502"/>
      <c r="DNP42" s="502"/>
      <c r="DNQ42" s="502"/>
      <c r="DNR42" s="502"/>
      <c r="DNS42" s="502"/>
      <c r="DNT42" s="502"/>
      <c r="DNU42" s="502"/>
      <c r="DNV42" s="502"/>
      <c r="DNW42" s="502"/>
      <c r="DNX42" s="502"/>
      <c r="DNY42" s="502"/>
      <c r="DNZ42" s="502"/>
      <c r="DOA42" s="502"/>
      <c r="DOB42" s="502"/>
      <c r="DOC42" s="502"/>
      <c r="DOD42" s="502"/>
      <c r="DOE42" s="502"/>
      <c r="DOF42" s="502"/>
      <c r="DOG42" s="502"/>
      <c r="DOH42" s="502"/>
      <c r="DOI42" s="502"/>
      <c r="DOJ42" s="502"/>
      <c r="DOK42" s="502"/>
      <c r="DOL42" s="502"/>
      <c r="DOM42" s="502"/>
      <c r="DON42" s="502"/>
      <c r="DOO42" s="502"/>
      <c r="DOP42" s="502"/>
      <c r="DOQ42" s="502"/>
      <c r="DOR42" s="502"/>
      <c r="DOS42" s="502"/>
      <c r="DOT42" s="502"/>
      <c r="DOU42" s="502"/>
      <c r="DOV42" s="502"/>
      <c r="DOW42" s="502"/>
      <c r="DOX42" s="502"/>
      <c r="DOY42" s="502"/>
      <c r="DOZ42" s="502"/>
      <c r="DPA42" s="502"/>
      <c r="DPB42" s="502"/>
      <c r="DPC42" s="502"/>
      <c r="DPD42" s="502"/>
      <c r="DPE42" s="502"/>
      <c r="DPF42" s="502"/>
      <c r="DPG42" s="502"/>
      <c r="DPH42" s="502"/>
      <c r="DPI42" s="502"/>
      <c r="DPJ42" s="502"/>
      <c r="DPK42" s="502"/>
      <c r="DPL42" s="502"/>
      <c r="DPM42" s="502"/>
      <c r="DPN42" s="502"/>
      <c r="DPO42" s="502"/>
      <c r="DPP42" s="502"/>
      <c r="DPQ42" s="502"/>
      <c r="DPR42" s="502"/>
      <c r="DPS42" s="502"/>
      <c r="DPT42" s="502"/>
      <c r="DPU42" s="502"/>
      <c r="DPV42" s="502"/>
      <c r="DPW42" s="502"/>
      <c r="DPX42" s="502"/>
      <c r="DPY42" s="502"/>
      <c r="DPZ42" s="502"/>
      <c r="DQA42" s="502"/>
      <c r="DQB42" s="502"/>
      <c r="DQC42" s="502"/>
      <c r="DQD42" s="502"/>
      <c r="DQE42" s="502"/>
      <c r="DQF42" s="502"/>
      <c r="DQG42" s="502"/>
      <c r="DQH42" s="502"/>
      <c r="DQI42" s="502"/>
      <c r="DQJ42" s="502"/>
      <c r="DQK42" s="502"/>
      <c r="DQL42" s="502"/>
      <c r="DQM42" s="502"/>
      <c r="DQN42" s="502"/>
      <c r="DQO42" s="502"/>
      <c r="DQP42" s="502"/>
      <c r="DQQ42" s="502"/>
      <c r="DQR42" s="502"/>
      <c r="DQS42" s="502"/>
      <c r="DQT42" s="502"/>
      <c r="DQU42" s="502"/>
      <c r="DQV42" s="502"/>
      <c r="DQW42" s="502"/>
      <c r="DQX42" s="502"/>
      <c r="DQY42" s="502"/>
      <c r="DQZ42" s="502"/>
      <c r="DRA42" s="502"/>
      <c r="DRB42" s="502"/>
      <c r="DRC42" s="502"/>
      <c r="DRD42" s="502"/>
      <c r="DRE42" s="502"/>
      <c r="DRF42" s="502"/>
      <c r="DRG42" s="502"/>
      <c r="DRH42" s="502"/>
      <c r="DRI42" s="502"/>
      <c r="DRJ42" s="502"/>
      <c r="DRK42" s="502"/>
      <c r="DRL42" s="502"/>
      <c r="DRM42" s="502"/>
      <c r="DRN42" s="502"/>
      <c r="DRO42" s="502"/>
      <c r="DRP42" s="502"/>
      <c r="DRQ42" s="502"/>
      <c r="DRR42" s="502"/>
      <c r="DRS42" s="502"/>
      <c r="DRT42" s="502"/>
      <c r="DRU42" s="502"/>
      <c r="DRV42" s="502"/>
      <c r="DRW42" s="502"/>
      <c r="DRX42" s="502"/>
      <c r="DRY42" s="502"/>
      <c r="DRZ42" s="502"/>
      <c r="DSA42" s="502"/>
      <c r="DSB42" s="502"/>
      <c r="DSC42" s="502"/>
      <c r="DSD42" s="502"/>
      <c r="DSE42" s="502"/>
      <c r="DSF42" s="502"/>
      <c r="DSG42" s="502"/>
      <c r="DSH42" s="502"/>
      <c r="DSI42" s="502"/>
      <c r="DSJ42" s="502"/>
      <c r="DSK42" s="502"/>
      <c r="DSL42" s="502"/>
      <c r="DSM42" s="502"/>
      <c r="DSN42" s="502"/>
      <c r="DSO42" s="502"/>
      <c r="DSP42" s="502"/>
      <c r="DSQ42" s="502"/>
      <c r="DSR42" s="502"/>
      <c r="DSS42" s="502"/>
      <c r="DST42" s="502"/>
      <c r="DSU42" s="502"/>
      <c r="DSV42" s="502"/>
      <c r="DSW42" s="502"/>
      <c r="DSX42" s="502"/>
      <c r="DSY42" s="502"/>
      <c r="DSZ42" s="502"/>
      <c r="DTA42" s="502"/>
      <c r="DTB42" s="502"/>
      <c r="DTC42" s="502"/>
      <c r="DTD42" s="502"/>
      <c r="DTE42" s="502"/>
      <c r="DTF42" s="502"/>
      <c r="DTG42" s="502"/>
      <c r="DTH42" s="502"/>
      <c r="DTI42" s="502"/>
      <c r="DTJ42" s="502"/>
      <c r="DTK42" s="502"/>
      <c r="DTL42" s="502"/>
      <c r="DTM42" s="502"/>
      <c r="DTN42" s="502"/>
      <c r="DTO42" s="502"/>
      <c r="DTP42" s="502"/>
      <c r="DTQ42" s="502"/>
      <c r="DTR42" s="502"/>
      <c r="DTS42" s="502"/>
      <c r="DTT42" s="502"/>
      <c r="DTU42" s="502"/>
      <c r="DTV42" s="502"/>
      <c r="DTW42" s="502"/>
      <c r="DTX42" s="502"/>
      <c r="DTY42" s="502"/>
      <c r="DTZ42" s="502"/>
      <c r="DUA42" s="502"/>
      <c r="DUB42" s="502"/>
      <c r="DUC42" s="502"/>
      <c r="DUD42" s="502"/>
      <c r="DUE42" s="502"/>
      <c r="DUF42" s="502"/>
      <c r="DUG42" s="502"/>
      <c r="DUH42" s="502"/>
      <c r="DUI42" s="502"/>
      <c r="DUJ42" s="502"/>
      <c r="DUK42" s="502"/>
      <c r="DUL42" s="502"/>
      <c r="DUM42" s="502"/>
      <c r="DUN42" s="502"/>
      <c r="DUO42" s="502"/>
      <c r="DUP42" s="502"/>
      <c r="DUQ42" s="502"/>
      <c r="DUR42" s="502"/>
      <c r="DUS42" s="502"/>
      <c r="DUT42" s="502"/>
      <c r="DUU42" s="502"/>
      <c r="DUV42" s="502"/>
      <c r="DUW42" s="502"/>
      <c r="DUX42" s="502"/>
      <c r="DUY42" s="502"/>
      <c r="DUZ42" s="502"/>
      <c r="DVA42" s="502"/>
      <c r="DVB42" s="502"/>
      <c r="DVC42" s="502"/>
      <c r="DVD42" s="502"/>
      <c r="DVE42" s="502"/>
      <c r="DVF42" s="502"/>
      <c r="DVG42" s="502"/>
      <c r="DVH42" s="502"/>
      <c r="DVI42" s="502"/>
      <c r="DVJ42" s="502"/>
      <c r="DVK42" s="502"/>
      <c r="DVL42" s="502"/>
      <c r="DVM42" s="502"/>
      <c r="DVN42" s="502"/>
      <c r="DVO42" s="502"/>
      <c r="DVP42" s="502"/>
      <c r="DVQ42" s="502"/>
      <c r="DVR42" s="502"/>
      <c r="DVS42" s="502"/>
      <c r="DVT42" s="502"/>
      <c r="DVU42" s="502"/>
      <c r="DVV42" s="502"/>
      <c r="DVW42" s="502"/>
      <c r="DVX42" s="502"/>
      <c r="DVY42" s="502"/>
      <c r="DVZ42" s="502"/>
      <c r="DWA42" s="502"/>
      <c r="DWB42" s="502"/>
      <c r="DWC42" s="502"/>
      <c r="DWD42" s="502"/>
      <c r="DWE42" s="502"/>
      <c r="DWF42" s="502"/>
      <c r="DWG42" s="502"/>
      <c r="DWH42" s="502"/>
      <c r="DWI42" s="502"/>
      <c r="DWJ42" s="502"/>
      <c r="DWK42" s="502"/>
      <c r="DWL42" s="502"/>
      <c r="DWM42" s="502"/>
      <c r="DWN42" s="502"/>
      <c r="DWO42" s="502"/>
      <c r="DWP42" s="502"/>
      <c r="DWQ42" s="502"/>
      <c r="DWR42" s="502"/>
      <c r="DWS42" s="502"/>
      <c r="DWT42" s="502"/>
      <c r="DWU42" s="502"/>
      <c r="DWV42" s="502"/>
      <c r="DWW42" s="502"/>
      <c r="DWX42" s="502"/>
      <c r="DWY42" s="502"/>
      <c r="DWZ42" s="502"/>
      <c r="DXA42" s="502"/>
      <c r="DXB42" s="502"/>
      <c r="DXC42" s="502"/>
      <c r="DXD42" s="502"/>
      <c r="DXE42" s="502"/>
      <c r="DXF42" s="502"/>
      <c r="DXG42" s="502"/>
      <c r="DXH42" s="502"/>
      <c r="DXI42" s="502"/>
      <c r="DXJ42" s="502"/>
      <c r="DXK42" s="502"/>
      <c r="DXL42" s="502"/>
      <c r="DXM42" s="502"/>
      <c r="DXN42" s="502"/>
      <c r="DXO42" s="502"/>
      <c r="DXP42" s="502"/>
      <c r="DXQ42" s="502"/>
      <c r="DXR42" s="502"/>
      <c r="DXS42" s="502"/>
      <c r="DXT42" s="502"/>
      <c r="DXU42" s="502"/>
      <c r="DXV42" s="502"/>
      <c r="DXW42" s="502"/>
      <c r="DXX42" s="502"/>
      <c r="DXY42" s="502"/>
      <c r="DXZ42" s="502"/>
      <c r="DYA42" s="502"/>
      <c r="DYB42" s="502"/>
      <c r="DYC42" s="502"/>
      <c r="DYD42" s="502"/>
      <c r="DYE42" s="502"/>
      <c r="DYF42" s="502"/>
      <c r="DYG42" s="502"/>
      <c r="DYH42" s="502"/>
      <c r="DYI42" s="502"/>
      <c r="DYJ42" s="502"/>
      <c r="DYK42" s="502"/>
      <c r="DYL42" s="502"/>
      <c r="DYM42" s="502"/>
      <c r="DYN42" s="502"/>
      <c r="DYO42" s="502"/>
      <c r="DYP42" s="502"/>
      <c r="DYQ42" s="502"/>
      <c r="DYR42" s="502"/>
      <c r="DYS42" s="502"/>
      <c r="DYT42" s="502"/>
      <c r="DYU42" s="502"/>
      <c r="DYV42" s="502"/>
      <c r="DYW42" s="502"/>
      <c r="DYX42" s="502"/>
      <c r="DYY42" s="502"/>
      <c r="DYZ42" s="502"/>
      <c r="DZA42" s="502"/>
      <c r="DZB42" s="502"/>
      <c r="DZC42" s="502"/>
      <c r="DZD42" s="502"/>
      <c r="DZE42" s="502"/>
      <c r="DZF42" s="502"/>
      <c r="DZG42" s="502"/>
      <c r="DZH42" s="502"/>
      <c r="DZI42" s="502"/>
      <c r="DZJ42" s="502"/>
      <c r="DZK42" s="502"/>
      <c r="DZL42" s="502"/>
      <c r="DZM42" s="502"/>
      <c r="DZN42" s="502"/>
      <c r="DZO42" s="502"/>
      <c r="DZP42" s="502"/>
      <c r="DZQ42" s="502"/>
      <c r="DZR42" s="502"/>
      <c r="DZS42" s="502"/>
      <c r="DZT42" s="502"/>
      <c r="DZU42" s="502"/>
      <c r="DZV42" s="502"/>
      <c r="DZW42" s="502"/>
      <c r="DZX42" s="502"/>
      <c r="DZY42" s="502"/>
      <c r="DZZ42" s="502"/>
      <c r="EAA42" s="502"/>
      <c r="EAB42" s="502"/>
      <c r="EAC42" s="502"/>
      <c r="EAD42" s="502"/>
      <c r="EAE42" s="502"/>
      <c r="EAF42" s="502"/>
      <c r="EAG42" s="502"/>
      <c r="EAH42" s="502"/>
      <c r="EAI42" s="502"/>
      <c r="EAJ42" s="502"/>
      <c r="EAK42" s="502"/>
      <c r="EAL42" s="502"/>
      <c r="EAM42" s="502"/>
      <c r="EAN42" s="502"/>
      <c r="EAO42" s="502"/>
      <c r="EAP42" s="502"/>
      <c r="EAQ42" s="502"/>
      <c r="EAR42" s="502"/>
      <c r="EAS42" s="502"/>
      <c r="EAT42" s="502"/>
      <c r="EAU42" s="502"/>
      <c r="EAV42" s="502"/>
      <c r="EAW42" s="502"/>
      <c r="EAX42" s="502"/>
      <c r="EAY42" s="502"/>
      <c r="EAZ42" s="502"/>
      <c r="EBA42" s="502"/>
      <c r="EBB42" s="502"/>
      <c r="EBC42" s="502"/>
      <c r="EBD42" s="502"/>
      <c r="EBE42" s="502"/>
      <c r="EBF42" s="502"/>
      <c r="EBG42" s="502"/>
      <c r="EBH42" s="502"/>
      <c r="EBI42" s="502"/>
      <c r="EBJ42" s="502"/>
      <c r="EBK42" s="502"/>
      <c r="EBL42" s="502"/>
      <c r="EBM42" s="502"/>
      <c r="EBN42" s="502"/>
      <c r="EBO42" s="502"/>
      <c r="EBP42" s="502"/>
      <c r="EBQ42" s="502"/>
      <c r="EBR42" s="502"/>
      <c r="EBS42" s="502"/>
      <c r="EBT42" s="502"/>
      <c r="EBU42" s="502"/>
      <c r="EBV42" s="502"/>
      <c r="EBW42" s="502"/>
      <c r="EBX42" s="502"/>
      <c r="EBY42" s="502"/>
      <c r="EBZ42" s="502"/>
      <c r="ECA42" s="502"/>
      <c r="ECB42" s="502"/>
      <c r="ECC42" s="502"/>
      <c r="ECD42" s="502"/>
      <c r="ECE42" s="502"/>
      <c r="ECF42" s="502"/>
      <c r="ECG42" s="502"/>
      <c r="ECH42" s="502"/>
      <c r="ECI42" s="502"/>
      <c r="ECJ42" s="502"/>
      <c r="ECK42" s="502"/>
      <c r="ECL42" s="502"/>
      <c r="ECM42" s="502"/>
      <c r="ECN42" s="502"/>
      <c r="ECO42" s="502"/>
      <c r="ECP42" s="502"/>
      <c r="ECQ42" s="502"/>
      <c r="ECR42" s="502"/>
      <c r="ECS42" s="502"/>
      <c r="ECT42" s="502"/>
      <c r="ECU42" s="502"/>
      <c r="ECV42" s="502"/>
      <c r="ECW42" s="502"/>
      <c r="ECX42" s="502"/>
      <c r="ECY42" s="502"/>
      <c r="ECZ42" s="502"/>
      <c r="EDA42" s="502"/>
      <c r="EDB42" s="502"/>
      <c r="EDC42" s="502"/>
      <c r="EDD42" s="502"/>
      <c r="EDE42" s="502"/>
      <c r="EDF42" s="502"/>
      <c r="EDG42" s="502"/>
      <c r="EDH42" s="502"/>
      <c r="EDI42" s="502"/>
      <c r="EDJ42" s="502"/>
      <c r="EDK42" s="502"/>
      <c r="EDL42" s="502"/>
      <c r="EDM42" s="502"/>
      <c r="EDN42" s="502"/>
      <c r="EDO42" s="502"/>
      <c r="EDP42" s="502"/>
      <c r="EDQ42" s="502"/>
      <c r="EDR42" s="502"/>
      <c r="EDS42" s="502"/>
      <c r="EDT42" s="502"/>
      <c r="EDU42" s="502"/>
      <c r="EDV42" s="502"/>
      <c r="EDW42" s="502"/>
      <c r="EDX42" s="502"/>
      <c r="EDY42" s="502"/>
      <c r="EDZ42" s="502"/>
      <c r="EEA42" s="502"/>
      <c r="EEB42" s="502"/>
      <c r="EEC42" s="502"/>
      <c r="EED42" s="502"/>
      <c r="EEE42" s="502"/>
      <c r="EEF42" s="502"/>
      <c r="EEG42" s="502"/>
      <c r="EEH42" s="502"/>
      <c r="EEI42" s="502"/>
      <c r="EEJ42" s="502"/>
      <c r="EEK42" s="502"/>
      <c r="EEL42" s="502"/>
      <c r="EEM42" s="502"/>
      <c r="EEN42" s="502"/>
      <c r="EEO42" s="502"/>
      <c r="EEP42" s="502"/>
      <c r="EEQ42" s="502"/>
      <c r="EER42" s="502"/>
      <c r="EES42" s="502"/>
      <c r="EET42" s="502"/>
      <c r="EEU42" s="502"/>
      <c r="EEV42" s="502"/>
      <c r="EEW42" s="502"/>
      <c r="EEX42" s="502"/>
      <c r="EEY42" s="502"/>
      <c r="EEZ42" s="502"/>
      <c r="EFA42" s="502"/>
      <c r="EFB42" s="502"/>
      <c r="EFC42" s="502"/>
      <c r="EFD42" s="502"/>
      <c r="EFE42" s="502"/>
      <c r="EFF42" s="502"/>
      <c r="EFG42" s="502"/>
      <c r="EFH42" s="502"/>
      <c r="EFI42" s="502"/>
      <c r="EFJ42" s="502"/>
      <c r="EFK42" s="502"/>
      <c r="EFL42" s="502"/>
      <c r="EFM42" s="502"/>
      <c r="EFN42" s="502"/>
      <c r="EFO42" s="502"/>
      <c r="EFP42" s="502"/>
      <c r="EFQ42" s="502"/>
      <c r="EFR42" s="502"/>
      <c r="EFS42" s="502"/>
      <c r="EFT42" s="502"/>
      <c r="EFU42" s="502"/>
      <c r="EFV42" s="502"/>
      <c r="EFW42" s="502"/>
      <c r="EFX42" s="502"/>
      <c r="EFY42" s="502"/>
      <c r="EFZ42" s="502"/>
      <c r="EGA42" s="502"/>
      <c r="EGB42" s="502"/>
      <c r="EGC42" s="502"/>
      <c r="EGD42" s="502"/>
      <c r="EGE42" s="502"/>
      <c r="EGF42" s="502"/>
      <c r="EGG42" s="502"/>
      <c r="EGH42" s="502"/>
      <c r="EGI42" s="502"/>
      <c r="EGJ42" s="502"/>
      <c r="EGK42" s="502"/>
      <c r="EGL42" s="502"/>
      <c r="EGM42" s="502"/>
      <c r="EGN42" s="502"/>
      <c r="EGO42" s="502"/>
      <c r="EGP42" s="502"/>
      <c r="EGQ42" s="502"/>
      <c r="EGR42" s="502"/>
      <c r="EGS42" s="502"/>
      <c r="EGT42" s="502"/>
      <c r="EGU42" s="502"/>
      <c r="EGV42" s="502"/>
      <c r="EGW42" s="502"/>
      <c r="EGX42" s="502"/>
      <c r="EGY42" s="502"/>
      <c r="EGZ42" s="502"/>
      <c r="EHA42" s="502"/>
      <c r="EHB42" s="502"/>
      <c r="EHC42" s="502"/>
      <c r="EHD42" s="502"/>
      <c r="EHE42" s="502"/>
      <c r="EHF42" s="502"/>
      <c r="EHG42" s="502"/>
      <c r="EHH42" s="502"/>
      <c r="EHI42" s="502"/>
      <c r="EHJ42" s="502"/>
      <c r="EHK42" s="502"/>
      <c r="EHL42" s="502"/>
      <c r="EHM42" s="502"/>
      <c r="EHN42" s="502"/>
      <c r="EHO42" s="502"/>
      <c r="EHP42" s="502"/>
      <c r="EHQ42" s="502"/>
      <c r="EHR42" s="502"/>
      <c r="EHS42" s="502"/>
      <c r="EHT42" s="502"/>
      <c r="EHU42" s="502"/>
      <c r="EHV42" s="502"/>
      <c r="EHW42" s="502"/>
      <c r="EHX42" s="502"/>
      <c r="EHY42" s="502"/>
      <c r="EHZ42" s="502"/>
      <c r="EIA42" s="502"/>
      <c r="EIB42" s="502"/>
      <c r="EIC42" s="502"/>
      <c r="EID42" s="502"/>
      <c r="EIE42" s="502"/>
      <c r="EIF42" s="502"/>
      <c r="EIG42" s="502"/>
      <c r="EIH42" s="502"/>
      <c r="EII42" s="502"/>
      <c r="EIJ42" s="502"/>
      <c r="EIK42" s="502"/>
      <c r="EIL42" s="502"/>
      <c r="EIM42" s="502"/>
      <c r="EIN42" s="502"/>
      <c r="EIO42" s="502"/>
      <c r="EIP42" s="502"/>
      <c r="EIQ42" s="502"/>
      <c r="EIR42" s="502"/>
      <c r="EIS42" s="502"/>
      <c r="EIT42" s="502"/>
      <c r="EIU42" s="502"/>
      <c r="EIV42" s="502"/>
      <c r="EIW42" s="502"/>
      <c r="EIX42" s="502"/>
      <c r="EIY42" s="502"/>
      <c r="EIZ42" s="502"/>
      <c r="EJA42" s="502"/>
      <c r="EJB42" s="502"/>
      <c r="EJC42" s="502"/>
      <c r="EJD42" s="502"/>
      <c r="EJE42" s="502"/>
      <c r="EJF42" s="502"/>
      <c r="EJG42" s="502"/>
      <c r="EJH42" s="502"/>
      <c r="EJI42" s="502"/>
      <c r="EJJ42" s="502"/>
      <c r="EJK42" s="502"/>
      <c r="EJL42" s="502"/>
      <c r="EJM42" s="502"/>
      <c r="EJN42" s="502"/>
      <c r="EJO42" s="502"/>
      <c r="EJP42" s="502"/>
      <c r="EJQ42" s="502"/>
      <c r="EJR42" s="502"/>
      <c r="EJS42" s="502"/>
      <c r="EJT42" s="502"/>
      <c r="EJU42" s="502"/>
      <c r="EJV42" s="502"/>
      <c r="EJW42" s="502"/>
      <c r="EJX42" s="502"/>
      <c r="EJY42" s="502"/>
      <c r="EJZ42" s="502"/>
      <c r="EKA42" s="502"/>
      <c r="EKB42" s="502"/>
      <c r="EKC42" s="502"/>
      <c r="EKD42" s="502"/>
      <c r="EKE42" s="502"/>
      <c r="EKF42" s="502"/>
      <c r="EKG42" s="502"/>
      <c r="EKH42" s="502"/>
      <c r="EKI42" s="502"/>
      <c r="EKJ42" s="502"/>
      <c r="EKK42" s="502"/>
      <c r="EKL42" s="502"/>
      <c r="EKM42" s="502"/>
      <c r="EKN42" s="502"/>
      <c r="EKO42" s="502"/>
      <c r="EKP42" s="502"/>
      <c r="EKQ42" s="502"/>
      <c r="EKR42" s="502"/>
      <c r="EKS42" s="502"/>
      <c r="EKT42" s="502"/>
      <c r="EKU42" s="502"/>
      <c r="EKV42" s="502"/>
      <c r="EKW42" s="502"/>
      <c r="EKX42" s="502"/>
      <c r="EKY42" s="502"/>
      <c r="EKZ42" s="502"/>
      <c r="ELA42" s="502"/>
      <c r="ELB42" s="502"/>
      <c r="ELC42" s="502"/>
      <c r="ELD42" s="502"/>
      <c r="ELE42" s="502"/>
      <c r="ELF42" s="502"/>
      <c r="ELG42" s="502"/>
      <c r="ELH42" s="502"/>
      <c r="ELI42" s="502"/>
      <c r="ELJ42" s="502"/>
      <c r="ELK42" s="502"/>
      <c r="ELL42" s="502"/>
      <c r="ELM42" s="502"/>
      <c r="ELN42" s="502"/>
      <c r="ELO42" s="502"/>
      <c r="ELP42" s="502"/>
      <c r="ELQ42" s="502"/>
      <c r="ELR42" s="502"/>
      <c r="ELS42" s="502"/>
      <c r="ELT42" s="502"/>
      <c r="ELU42" s="502"/>
      <c r="ELV42" s="502"/>
      <c r="ELW42" s="502"/>
      <c r="ELX42" s="502"/>
      <c r="ELY42" s="502"/>
      <c r="ELZ42" s="502"/>
      <c r="EMA42" s="502"/>
      <c r="EMB42" s="502"/>
      <c r="EMC42" s="502"/>
      <c r="EMD42" s="502"/>
      <c r="EME42" s="502"/>
      <c r="EMF42" s="502"/>
      <c r="EMG42" s="502"/>
      <c r="EMH42" s="502"/>
      <c r="EMI42" s="502"/>
      <c r="EMJ42" s="502"/>
      <c r="EMK42" s="502"/>
      <c r="EML42" s="502"/>
      <c r="EMM42" s="502"/>
      <c r="EMN42" s="502"/>
      <c r="EMO42" s="502"/>
      <c r="EMP42" s="502"/>
      <c r="EMQ42" s="502"/>
      <c r="EMR42" s="502"/>
      <c r="EMS42" s="502"/>
      <c r="EMT42" s="502"/>
      <c r="EMU42" s="502"/>
      <c r="EMV42" s="502"/>
      <c r="EMW42" s="502"/>
      <c r="EMX42" s="502"/>
      <c r="EMY42" s="502"/>
      <c r="EMZ42" s="502"/>
      <c r="ENA42" s="502"/>
      <c r="ENB42" s="502"/>
      <c r="ENC42" s="502"/>
      <c r="END42" s="502"/>
      <c r="ENE42" s="502"/>
      <c r="ENF42" s="502"/>
      <c r="ENG42" s="502"/>
      <c r="ENH42" s="502"/>
      <c r="ENI42" s="502"/>
      <c r="ENJ42" s="502"/>
      <c r="ENK42" s="502"/>
      <c r="ENL42" s="502"/>
      <c r="ENM42" s="502"/>
      <c r="ENN42" s="502"/>
      <c r="ENO42" s="502"/>
      <c r="ENP42" s="502"/>
      <c r="ENQ42" s="502"/>
      <c r="ENR42" s="502"/>
      <c r="ENS42" s="502"/>
      <c r="ENT42" s="502"/>
      <c r="ENU42" s="502"/>
      <c r="ENV42" s="502"/>
      <c r="ENW42" s="502"/>
      <c r="ENX42" s="502"/>
      <c r="ENY42" s="502"/>
      <c r="ENZ42" s="502"/>
      <c r="EOA42" s="502"/>
      <c r="EOB42" s="502"/>
      <c r="EOC42" s="502"/>
      <c r="EOD42" s="502"/>
      <c r="EOE42" s="502"/>
      <c r="EOF42" s="502"/>
      <c r="EOG42" s="502"/>
      <c r="EOH42" s="502"/>
      <c r="EOI42" s="502"/>
      <c r="EOJ42" s="502"/>
      <c r="EOK42" s="502"/>
      <c r="EOL42" s="502"/>
      <c r="EOM42" s="502"/>
      <c r="EON42" s="502"/>
      <c r="EOO42" s="502"/>
      <c r="EOP42" s="502"/>
      <c r="EOQ42" s="502"/>
      <c r="EOR42" s="502"/>
      <c r="EOS42" s="502"/>
      <c r="EOT42" s="502"/>
      <c r="EOU42" s="502"/>
      <c r="EOV42" s="502"/>
      <c r="EOW42" s="502"/>
      <c r="EOX42" s="502"/>
      <c r="EOY42" s="502"/>
      <c r="EOZ42" s="502"/>
      <c r="EPA42" s="502"/>
      <c r="EPB42" s="502"/>
      <c r="EPC42" s="502"/>
      <c r="EPD42" s="502"/>
      <c r="EPE42" s="502"/>
      <c r="EPF42" s="502"/>
      <c r="EPG42" s="502"/>
      <c r="EPH42" s="502"/>
      <c r="EPI42" s="502"/>
      <c r="EPJ42" s="502"/>
      <c r="EPK42" s="502"/>
      <c r="EPL42" s="502"/>
      <c r="EPM42" s="502"/>
      <c r="EPN42" s="502"/>
      <c r="EPO42" s="502"/>
      <c r="EPP42" s="502"/>
      <c r="EPQ42" s="502"/>
      <c r="EPR42" s="502"/>
      <c r="EPS42" s="502"/>
      <c r="EPT42" s="502"/>
      <c r="EPU42" s="502"/>
      <c r="EPV42" s="502"/>
      <c r="EPW42" s="502"/>
      <c r="EPX42" s="502"/>
      <c r="EPY42" s="502"/>
      <c r="EPZ42" s="502"/>
      <c r="EQA42" s="502"/>
      <c r="EQB42" s="502"/>
      <c r="EQC42" s="502"/>
      <c r="EQD42" s="502"/>
      <c r="EQE42" s="502"/>
      <c r="EQF42" s="502"/>
      <c r="EQG42" s="502"/>
      <c r="EQH42" s="502"/>
      <c r="EQI42" s="502"/>
      <c r="EQJ42" s="502"/>
      <c r="EQK42" s="502"/>
      <c r="EQL42" s="502"/>
      <c r="EQM42" s="502"/>
      <c r="EQN42" s="502"/>
      <c r="EQO42" s="502"/>
      <c r="EQP42" s="502"/>
      <c r="EQQ42" s="502"/>
      <c r="EQR42" s="502"/>
      <c r="EQS42" s="502"/>
      <c r="EQT42" s="502"/>
      <c r="EQU42" s="502"/>
      <c r="EQV42" s="502"/>
      <c r="EQW42" s="502"/>
      <c r="EQX42" s="502"/>
      <c r="EQY42" s="502"/>
      <c r="EQZ42" s="502"/>
      <c r="ERA42" s="502"/>
      <c r="ERB42" s="502"/>
      <c r="ERC42" s="502"/>
      <c r="ERD42" s="502"/>
      <c r="ERE42" s="502"/>
      <c r="ERF42" s="502"/>
      <c r="ERG42" s="502"/>
      <c r="ERH42" s="502"/>
      <c r="ERI42" s="502"/>
      <c r="ERJ42" s="502"/>
      <c r="ERK42" s="502"/>
      <c r="ERL42" s="502"/>
      <c r="ERM42" s="502"/>
      <c r="ERN42" s="502"/>
      <c r="ERO42" s="502"/>
      <c r="ERP42" s="502"/>
      <c r="ERQ42" s="502"/>
      <c r="ERR42" s="502"/>
      <c r="ERS42" s="502"/>
      <c r="ERT42" s="502"/>
      <c r="ERU42" s="502"/>
      <c r="ERV42" s="502"/>
      <c r="ERW42" s="502"/>
      <c r="ERX42" s="502"/>
      <c r="ERY42" s="502"/>
      <c r="ERZ42" s="502"/>
      <c r="ESA42" s="502"/>
      <c r="ESB42" s="502"/>
      <c r="ESC42" s="502"/>
      <c r="ESD42" s="502"/>
      <c r="ESE42" s="502"/>
      <c r="ESF42" s="502"/>
      <c r="ESG42" s="502"/>
      <c r="ESH42" s="502"/>
      <c r="ESI42" s="502"/>
      <c r="ESJ42" s="502"/>
      <c r="ESK42" s="502"/>
      <c r="ESL42" s="502"/>
      <c r="ESM42" s="502"/>
      <c r="ESN42" s="502"/>
      <c r="ESO42" s="502"/>
      <c r="ESP42" s="502"/>
      <c r="ESQ42" s="502"/>
      <c r="ESR42" s="502"/>
      <c r="ESS42" s="502"/>
      <c r="EST42" s="502"/>
      <c r="ESU42" s="502"/>
      <c r="ESV42" s="502"/>
      <c r="ESW42" s="502"/>
      <c r="ESX42" s="502"/>
      <c r="ESY42" s="502"/>
      <c r="ESZ42" s="502"/>
      <c r="ETA42" s="502"/>
      <c r="ETB42" s="502"/>
      <c r="ETC42" s="502"/>
      <c r="ETD42" s="502"/>
      <c r="ETE42" s="502"/>
      <c r="ETF42" s="502"/>
      <c r="ETG42" s="502"/>
      <c r="ETH42" s="502"/>
      <c r="ETI42" s="502"/>
      <c r="ETJ42" s="502"/>
      <c r="ETK42" s="502"/>
      <c r="ETL42" s="502"/>
      <c r="ETM42" s="502"/>
      <c r="ETN42" s="502"/>
      <c r="ETO42" s="502"/>
      <c r="ETP42" s="502"/>
      <c r="ETQ42" s="502"/>
      <c r="ETR42" s="502"/>
      <c r="ETS42" s="502"/>
      <c r="ETT42" s="502"/>
      <c r="ETU42" s="502"/>
      <c r="ETV42" s="502"/>
      <c r="ETW42" s="502"/>
      <c r="ETX42" s="502"/>
      <c r="ETY42" s="502"/>
      <c r="ETZ42" s="502"/>
      <c r="EUA42" s="502"/>
      <c r="EUB42" s="502"/>
      <c r="EUC42" s="502"/>
      <c r="EUD42" s="502"/>
      <c r="EUE42" s="502"/>
      <c r="EUF42" s="502"/>
      <c r="EUG42" s="502"/>
      <c r="EUH42" s="502"/>
      <c r="EUI42" s="502"/>
      <c r="EUJ42" s="502"/>
      <c r="EUK42" s="502"/>
      <c r="EUL42" s="502"/>
      <c r="EUM42" s="502"/>
      <c r="EUN42" s="502"/>
      <c r="EUO42" s="502"/>
      <c r="EUP42" s="502"/>
      <c r="EUQ42" s="502"/>
      <c r="EUR42" s="502"/>
      <c r="EUS42" s="502"/>
      <c r="EUT42" s="502"/>
      <c r="EUU42" s="502"/>
      <c r="EUV42" s="502"/>
      <c r="EUW42" s="502"/>
      <c r="EUX42" s="502"/>
      <c r="EUY42" s="502"/>
      <c r="EUZ42" s="502"/>
      <c r="EVA42" s="502"/>
      <c r="EVB42" s="502"/>
      <c r="EVC42" s="502"/>
      <c r="EVD42" s="502"/>
      <c r="EVE42" s="502"/>
      <c r="EVF42" s="502"/>
      <c r="EVG42" s="502"/>
      <c r="EVH42" s="502"/>
      <c r="EVI42" s="502"/>
      <c r="EVJ42" s="502"/>
      <c r="EVK42" s="502"/>
      <c r="EVL42" s="502"/>
      <c r="EVM42" s="502"/>
      <c r="EVN42" s="502"/>
      <c r="EVO42" s="502"/>
      <c r="EVP42" s="502"/>
      <c r="EVQ42" s="502"/>
      <c r="EVR42" s="502"/>
      <c r="EVS42" s="502"/>
      <c r="EVT42" s="502"/>
      <c r="EVU42" s="502"/>
      <c r="EVV42" s="502"/>
      <c r="EVW42" s="502"/>
      <c r="EVX42" s="502"/>
      <c r="EVY42" s="502"/>
      <c r="EVZ42" s="502"/>
      <c r="EWA42" s="502"/>
      <c r="EWB42" s="502"/>
      <c r="EWC42" s="502"/>
      <c r="EWD42" s="502"/>
      <c r="EWE42" s="502"/>
      <c r="EWF42" s="502"/>
      <c r="EWG42" s="502"/>
      <c r="EWH42" s="502"/>
      <c r="EWI42" s="502"/>
      <c r="EWJ42" s="502"/>
      <c r="EWK42" s="502"/>
      <c r="EWL42" s="502"/>
      <c r="EWM42" s="502"/>
      <c r="EWN42" s="502"/>
      <c r="EWO42" s="502"/>
      <c r="EWP42" s="502"/>
      <c r="EWQ42" s="502"/>
      <c r="EWR42" s="502"/>
      <c r="EWS42" s="502"/>
      <c r="EWT42" s="502"/>
      <c r="EWU42" s="502"/>
      <c r="EWV42" s="502"/>
      <c r="EWW42" s="502"/>
      <c r="EWX42" s="502"/>
      <c r="EWY42" s="502"/>
      <c r="EWZ42" s="502"/>
      <c r="EXA42" s="502"/>
      <c r="EXB42" s="502"/>
      <c r="EXC42" s="502"/>
      <c r="EXD42" s="502"/>
      <c r="EXE42" s="502"/>
      <c r="EXF42" s="502"/>
      <c r="EXG42" s="502"/>
      <c r="EXH42" s="502"/>
      <c r="EXI42" s="502"/>
      <c r="EXJ42" s="502"/>
      <c r="EXK42" s="502"/>
      <c r="EXL42" s="502"/>
      <c r="EXM42" s="502"/>
      <c r="EXN42" s="502"/>
      <c r="EXO42" s="502"/>
      <c r="EXP42" s="502"/>
      <c r="EXQ42" s="502"/>
      <c r="EXR42" s="502"/>
      <c r="EXS42" s="502"/>
      <c r="EXT42" s="502"/>
      <c r="EXU42" s="502"/>
      <c r="EXV42" s="502"/>
      <c r="EXW42" s="502"/>
      <c r="EXX42" s="502"/>
      <c r="EXY42" s="502"/>
      <c r="EXZ42" s="502"/>
      <c r="EYA42" s="502"/>
      <c r="EYB42" s="502"/>
      <c r="EYC42" s="502"/>
      <c r="EYD42" s="502"/>
      <c r="EYE42" s="502"/>
      <c r="EYF42" s="502"/>
      <c r="EYG42" s="502"/>
      <c r="EYH42" s="502"/>
      <c r="EYI42" s="502"/>
      <c r="EYJ42" s="502"/>
      <c r="EYK42" s="502"/>
      <c r="EYL42" s="502"/>
      <c r="EYM42" s="502"/>
      <c r="EYN42" s="502"/>
      <c r="EYO42" s="502"/>
      <c r="EYP42" s="502"/>
      <c r="EYQ42" s="502"/>
      <c r="EYR42" s="502"/>
      <c r="EYS42" s="502"/>
      <c r="EYT42" s="502"/>
      <c r="EYU42" s="502"/>
      <c r="EYV42" s="502"/>
      <c r="EYW42" s="502"/>
      <c r="EYX42" s="502"/>
      <c r="EYY42" s="502"/>
      <c r="EYZ42" s="502"/>
      <c r="EZA42" s="502"/>
      <c r="EZB42" s="502"/>
      <c r="EZC42" s="502"/>
      <c r="EZD42" s="502"/>
      <c r="EZE42" s="502"/>
      <c r="EZF42" s="502"/>
      <c r="EZG42" s="502"/>
      <c r="EZH42" s="502"/>
      <c r="EZI42" s="502"/>
      <c r="EZJ42" s="502"/>
      <c r="EZK42" s="502"/>
      <c r="EZL42" s="502"/>
      <c r="EZM42" s="502"/>
      <c r="EZN42" s="502"/>
      <c r="EZO42" s="502"/>
      <c r="EZP42" s="502"/>
      <c r="EZQ42" s="502"/>
      <c r="EZR42" s="502"/>
      <c r="EZS42" s="502"/>
      <c r="EZT42" s="502"/>
      <c r="EZU42" s="502"/>
      <c r="EZV42" s="502"/>
      <c r="EZW42" s="502"/>
      <c r="EZX42" s="502"/>
      <c r="EZY42" s="502"/>
      <c r="EZZ42" s="502"/>
      <c r="FAA42" s="502"/>
      <c r="FAB42" s="502"/>
      <c r="FAC42" s="502"/>
      <c r="FAD42" s="502"/>
      <c r="FAE42" s="502"/>
      <c r="FAF42" s="502"/>
      <c r="FAG42" s="502"/>
      <c r="FAH42" s="502"/>
      <c r="FAI42" s="502"/>
      <c r="FAJ42" s="502"/>
      <c r="FAK42" s="502"/>
      <c r="FAL42" s="502"/>
      <c r="FAM42" s="502"/>
      <c r="FAN42" s="502"/>
      <c r="FAO42" s="502"/>
      <c r="FAP42" s="502"/>
      <c r="FAQ42" s="502"/>
      <c r="FAR42" s="502"/>
      <c r="FAS42" s="502"/>
      <c r="FAT42" s="502"/>
      <c r="FAU42" s="502"/>
      <c r="FAV42" s="502"/>
      <c r="FAW42" s="502"/>
      <c r="FAX42" s="502"/>
      <c r="FAY42" s="502"/>
      <c r="FAZ42" s="502"/>
      <c r="FBA42" s="502"/>
      <c r="FBB42" s="502"/>
      <c r="FBC42" s="502"/>
      <c r="FBD42" s="502"/>
      <c r="FBE42" s="502"/>
      <c r="FBF42" s="502"/>
      <c r="FBG42" s="502"/>
      <c r="FBH42" s="502"/>
      <c r="FBI42" s="502"/>
      <c r="FBJ42" s="502"/>
      <c r="FBK42" s="502"/>
      <c r="FBL42" s="502"/>
      <c r="FBM42" s="502"/>
      <c r="FBN42" s="502"/>
      <c r="FBO42" s="502"/>
      <c r="FBP42" s="502"/>
      <c r="FBQ42" s="502"/>
      <c r="FBR42" s="502"/>
      <c r="FBS42" s="502"/>
      <c r="FBT42" s="502"/>
      <c r="FBU42" s="502"/>
      <c r="FBV42" s="502"/>
      <c r="FBW42" s="502"/>
      <c r="FBX42" s="502"/>
      <c r="FBY42" s="502"/>
      <c r="FBZ42" s="502"/>
      <c r="FCA42" s="502"/>
      <c r="FCB42" s="502"/>
      <c r="FCC42" s="502"/>
      <c r="FCD42" s="502"/>
      <c r="FCE42" s="502"/>
      <c r="FCF42" s="502"/>
      <c r="FCG42" s="502"/>
      <c r="FCH42" s="502"/>
      <c r="FCI42" s="502"/>
      <c r="FCJ42" s="502"/>
      <c r="FCK42" s="502"/>
      <c r="FCL42" s="502"/>
      <c r="FCM42" s="502"/>
      <c r="FCN42" s="502"/>
      <c r="FCO42" s="502"/>
      <c r="FCP42" s="502"/>
      <c r="FCQ42" s="502"/>
      <c r="FCR42" s="502"/>
      <c r="FCS42" s="502"/>
      <c r="FCT42" s="502"/>
      <c r="FCU42" s="502"/>
      <c r="FCV42" s="502"/>
      <c r="FCW42" s="502"/>
      <c r="FCX42" s="502"/>
      <c r="FCY42" s="502"/>
      <c r="FCZ42" s="502"/>
      <c r="FDA42" s="502"/>
      <c r="FDB42" s="502"/>
      <c r="FDC42" s="502"/>
      <c r="FDD42" s="502"/>
      <c r="FDE42" s="502"/>
      <c r="FDF42" s="502"/>
      <c r="FDG42" s="502"/>
      <c r="FDH42" s="502"/>
      <c r="FDI42" s="502"/>
      <c r="FDJ42" s="502"/>
      <c r="FDK42" s="502"/>
      <c r="FDL42" s="502"/>
      <c r="FDM42" s="502"/>
      <c r="FDN42" s="502"/>
      <c r="FDO42" s="502"/>
      <c r="FDP42" s="502"/>
      <c r="FDQ42" s="502"/>
      <c r="FDR42" s="502"/>
      <c r="FDS42" s="502"/>
      <c r="FDT42" s="502"/>
      <c r="FDU42" s="502"/>
      <c r="FDV42" s="502"/>
      <c r="FDW42" s="502"/>
      <c r="FDX42" s="502"/>
      <c r="FDY42" s="502"/>
      <c r="FDZ42" s="502"/>
      <c r="FEA42" s="502"/>
      <c r="FEB42" s="502"/>
      <c r="FEC42" s="502"/>
      <c r="FED42" s="502"/>
      <c r="FEE42" s="502"/>
      <c r="FEF42" s="502"/>
      <c r="FEG42" s="502"/>
      <c r="FEH42" s="502"/>
      <c r="FEI42" s="502"/>
      <c r="FEJ42" s="502"/>
      <c r="FEK42" s="502"/>
      <c r="FEL42" s="502"/>
      <c r="FEM42" s="502"/>
      <c r="FEN42" s="502"/>
      <c r="FEO42" s="502"/>
      <c r="FEP42" s="502"/>
      <c r="FEQ42" s="502"/>
      <c r="FER42" s="502"/>
      <c r="FES42" s="502"/>
      <c r="FET42" s="502"/>
      <c r="FEU42" s="502"/>
      <c r="FEV42" s="502"/>
      <c r="FEW42" s="502"/>
      <c r="FEX42" s="502"/>
      <c r="FEY42" s="502"/>
      <c r="FEZ42" s="502"/>
      <c r="FFA42" s="502"/>
      <c r="FFB42" s="502"/>
      <c r="FFC42" s="502"/>
      <c r="FFD42" s="502"/>
      <c r="FFE42" s="502"/>
      <c r="FFF42" s="502"/>
      <c r="FFG42" s="502"/>
      <c r="FFH42" s="502"/>
      <c r="FFI42" s="502"/>
      <c r="FFJ42" s="502"/>
      <c r="FFK42" s="502"/>
      <c r="FFL42" s="502"/>
      <c r="FFM42" s="502"/>
      <c r="FFN42" s="502"/>
      <c r="FFO42" s="502"/>
      <c r="FFP42" s="502"/>
      <c r="FFQ42" s="502"/>
      <c r="FFR42" s="502"/>
      <c r="FFS42" s="502"/>
      <c r="FFT42" s="502"/>
      <c r="FFU42" s="502"/>
      <c r="FFV42" s="502"/>
      <c r="FFW42" s="502"/>
      <c r="FFX42" s="502"/>
      <c r="FFY42" s="502"/>
      <c r="FFZ42" s="502"/>
      <c r="FGA42" s="502"/>
      <c r="FGB42" s="502"/>
      <c r="FGC42" s="502"/>
      <c r="FGD42" s="502"/>
      <c r="FGE42" s="502"/>
      <c r="FGF42" s="502"/>
      <c r="FGG42" s="502"/>
      <c r="FGH42" s="502"/>
      <c r="FGI42" s="502"/>
      <c r="FGJ42" s="502"/>
      <c r="FGK42" s="502"/>
      <c r="FGL42" s="502"/>
      <c r="FGM42" s="502"/>
      <c r="FGN42" s="502"/>
      <c r="FGO42" s="502"/>
      <c r="FGP42" s="502"/>
      <c r="FGQ42" s="502"/>
      <c r="FGR42" s="502"/>
      <c r="FGS42" s="502"/>
      <c r="FGT42" s="502"/>
      <c r="FGU42" s="502"/>
      <c r="FGV42" s="502"/>
      <c r="FGW42" s="502"/>
      <c r="FGX42" s="502"/>
      <c r="FGY42" s="502"/>
      <c r="FGZ42" s="502"/>
      <c r="FHA42" s="502"/>
      <c r="FHB42" s="502"/>
      <c r="FHC42" s="502"/>
      <c r="FHD42" s="502"/>
      <c r="FHE42" s="502"/>
      <c r="FHF42" s="502"/>
      <c r="FHG42" s="502"/>
      <c r="FHH42" s="502"/>
      <c r="FHI42" s="502"/>
      <c r="FHJ42" s="502"/>
      <c r="FHK42" s="502"/>
      <c r="FHL42" s="502"/>
      <c r="FHM42" s="502"/>
      <c r="FHN42" s="502"/>
      <c r="FHO42" s="502"/>
      <c r="FHP42" s="502"/>
      <c r="FHQ42" s="502"/>
      <c r="FHR42" s="502"/>
      <c r="FHS42" s="502"/>
      <c r="FHT42" s="502"/>
      <c r="FHU42" s="502"/>
      <c r="FHV42" s="502"/>
      <c r="FHW42" s="502"/>
      <c r="FHX42" s="502"/>
      <c r="FHY42" s="502"/>
      <c r="FHZ42" s="502"/>
      <c r="FIA42" s="502"/>
      <c r="FIB42" s="502"/>
      <c r="FIC42" s="502"/>
      <c r="FID42" s="502"/>
      <c r="FIE42" s="502"/>
      <c r="FIF42" s="502"/>
      <c r="FIG42" s="502"/>
      <c r="FIH42" s="502"/>
      <c r="FII42" s="502"/>
      <c r="FIJ42" s="502"/>
      <c r="FIK42" s="502"/>
      <c r="FIL42" s="502"/>
      <c r="FIM42" s="502"/>
      <c r="FIN42" s="502"/>
      <c r="FIO42" s="502"/>
      <c r="FIP42" s="502"/>
      <c r="FIQ42" s="502"/>
      <c r="FIR42" s="502"/>
      <c r="FIS42" s="502"/>
      <c r="FIT42" s="502"/>
      <c r="FIU42" s="502"/>
      <c r="FIV42" s="502"/>
      <c r="FIW42" s="502"/>
      <c r="FIX42" s="502"/>
      <c r="FIY42" s="502"/>
      <c r="FIZ42" s="502"/>
      <c r="FJA42" s="502"/>
      <c r="FJB42" s="502"/>
      <c r="FJC42" s="502"/>
      <c r="FJD42" s="502"/>
      <c r="FJE42" s="502"/>
      <c r="FJF42" s="502"/>
      <c r="FJG42" s="502"/>
      <c r="FJH42" s="502"/>
      <c r="FJI42" s="502"/>
      <c r="FJJ42" s="502"/>
      <c r="FJK42" s="502"/>
      <c r="FJL42" s="502"/>
      <c r="FJM42" s="502"/>
      <c r="FJN42" s="502"/>
      <c r="FJO42" s="502"/>
      <c r="FJP42" s="502"/>
      <c r="FJQ42" s="502"/>
      <c r="FJR42" s="502"/>
      <c r="FJS42" s="502"/>
      <c r="FJT42" s="502"/>
      <c r="FJU42" s="502"/>
      <c r="FJV42" s="502"/>
      <c r="FJW42" s="502"/>
      <c r="FJX42" s="502"/>
      <c r="FJY42" s="502"/>
      <c r="FJZ42" s="502"/>
      <c r="FKA42" s="502"/>
      <c r="FKB42" s="502"/>
      <c r="FKC42" s="502"/>
      <c r="FKD42" s="502"/>
      <c r="FKE42" s="502"/>
      <c r="FKF42" s="502"/>
      <c r="FKG42" s="502"/>
      <c r="FKH42" s="502"/>
      <c r="FKI42" s="502"/>
      <c r="FKJ42" s="502"/>
      <c r="FKK42" s="502"/>
      <c r="FKL42" s="502"/>
      <c r="FKM42" s="502"/>
      <c r="FKN42" s="502"/>
      <c r="FKO42" s="502"/>
      <c r="FKP42" s="502"/>
      <c r="FKQ42" s="502"/>
      <c r="FKR42" s="502"/>
      <c r="FKS42" s="502"/>
      <c r="FKT42" s="502"/>
      <c r="FKU42" s="502"/>
      <c r="FKV42" s="502"/>
      <c r="FKW42" s="502"/>
      <c r="FKX42" s="502"/>
      <c r="FKY42" s="502"/>
      <c r="FKZ42" s="502"/>
      <c r="FLA42" s="502"/>
      <c r="FLB42" s="502"/>
      <c r="FLC42" s="502"/>
      <c r="FLD42" s="502"/>
      <c r="FLE42" s="502"/>
      <c r="FLF42" s="502"/>
      <c r="FLG42" s="502"/>
      <c r="FLH42" s="502"/>
      <c r="FLI42" s="502"/>
      <c r="FLJ42" s="502"/>
      <c r="FLK42" s="502"/>
      <c r="FLL42" s="502"/>
      <c r="FLM42" s="502"/>
      <c r="FLN42" s="502"/>
      <c r="FLO42" s="502"/>
      <c r="FLP42" s="502"/>
      <c r="FLQ42" s="502"/>
      <c r="FLR42" s="502"/>
      <c r="FLS42" s="502"/>
      <c r="FLT42" s="502"/>
      <c r="FLU42" s="502"/>
      <c r="FLV42" s="502"/>
      <c r="FLW42" s="502"/>
      <c r="FLX42" s="502"/>
      <c r="FLY42" s="502"/>
      <c r="FLZ42" s="502"/>
      <c r="FMA42" s="502"/>
      <c r="FMB42" s="502"/>
      <c r="FMC42" s="502"/>
      <c r="FMD42" s="502"/>
      <c r="FME42" s="502"/>
      <c r="FMF42" s="502"/>
      <c r="FMG42" s="502"/>
      <c r="FMH42" s="502"/>
      <c r="FMI42" s="502"/>
      <c r="FMJ42" s="502"/>
      <c r="FMK42" s="502"/>
      <c r="FML42" s="502"/>
      <c r="FMM42" s="502"/>
      <c r="FMN42" s="502"/>
      <c r="FMO42" s="502"/>
      <c r="FMP42" s="502"/>
      <c r="FMQ42" s="502"/>
      <c r="FMR42" s="502"/>
      <c r="FMS42" s="502"/>
      <c r="FMT42" s="502"/>
      <c r="FMU42" s="502"/>
      <c r="FMV42" s="502"/>
      <c r="FMW42" s="502"/>
      <c r="FMX42" s="502"/>
      <c r="FMY42" s="502"/>
      <c r="FMZ42" s="502"/>
      <c r="FNA42" s="502"/>
      <c r="FNB42" s="502"/>
      <c r="FNC42" s="502"/>
      <c r="FND42" s="502"/>
      <c r="FNE42" s="502"/>
      <c r="FNF42" s="502"/>
      <c r="FNG42" s="502"/>
      <c r="FNH42" s="502"/>
      <c r="FNI42" s="502"/>
      <c r="FNJ42" s="502"/>
      <c r="FNK42" s="502"/>
      <c r="FNL42" s="502"/>
      <c r="FNM42" s="502"/>
      <c r="FNN42" s="502"/>
      <c r="FNO42" s="502"/>
      <c r="FNP42" s="502"/>
      <c r="FNQ42" s="502"/>
      <c r="FNR42" s="502"/>
      <c r="FNS42" s="502"/>
      <c r="FNT42" s="502"/>
      <c r="FNU42" s="502"/>
      <c r="FNV42" s="502"/>
      <c r="FNW42" s="502"/>
      <c r="FNX42" s="502"/>
      <c r="FNY42" s="502"/>
      <c r="FNZ42" s="502"/>
      <c r="FOA42" s="502"/>
      <c r="FOB42" s="502"/>
      <c r="FOC42" s="502"/>
      <c r="FOD42" s="502"/>
      <c r="FOE42" s="502"/>
      <c r="FOF42" s="502"/>
      <c r="FOG42" s="502"/>
      <c r="FOH42" s="502"/>
      <c r="FOI42" s="502"/>
      <c r="FOJ42" s="502"/>
      <c r="FOK42" s="502"/>
      <c r="FOL42" s="502"/>
      <c r="FOM42" s="502"/>
      <c r="FON42" s="502"/>
      <c r="FOO42" s="502"/>
      <c r="FOP42" s="502"/>
      <c r="FOQ42" s="502"/>
      <c r="FOR42" s="502"/>
      <c r="FOS42" s="502"/>
      <c r="FOT42" s="502"/>
      <c r="FOU42" s="502"/>
      <c r="FOV42" s="502"/>
      <c r="FOW42" s="502"/>
      <c r="FOX42" s="502"/>
      <c r="FOY42" s="502"/>
      <c r="FOZ42" s="502"/>
      <c r="FPA42" s="502"/>
      <c r="FPB42" s="502"/>
      <c r="FPC42" s="502"/>
      <c r="FPD42" s="502"/>
      <c r="FPE42" s="502"/>
      <c r="FPF42" s="502"/>
      <c r="FPG42" s="502"/>
      <c r="FPH42" s="502"/>
      <c r="FPI42" s="502"/>
      <c r="FPJ42" s="502"/>
      <c r="FPK42" s="502"/>
      <c r="FPL42" s="502"/>
      <c r="FPM42" s="502"/>
      <c r="FPN42" s="502"/>
      <c r="FPO42" s="502"/>
      <c r="FPP42" s="502"/>
      <c r="FPQ42" s="502"/>
      <c r="FPR42" s="502"/>
      <c r="FPS42" s="502"/>
      <c r="FPT42" s="502"/>
      <c r="FPU42" s="502"/>
      <c r="FPV42" s="502"/>
      <c r="FPW42" s="502"/>
      <c r="FPX42" s="502"/>
      <c r="FPY42" s="502"/>
      <c r="FPZ42" s="502"/>
      <c r="FQA42" s="502"/>
      <c r="FQB42" s="502"/>
      <c r="FQC42" s="502"/>
      <c r="FQD42" s="502"/>
      <c r="FQE42" s="502"/>
      <c r="FQF42" s="502"/>
      <c r="FQG42" s="502"/>
      <c r="FQH42" s="502"/>
      <c r="FQI42" s="502"/>
      <c r="FQJ42" s="502"/>
      <c r="FQK42" s="502"/>
      <c r="FQL42" s="502"/>
      <c r="FQM42" s="502"/>
      <c r="FQN42" s="502"/>
      <c r="FQO42" s="502"/>
      <c r="FQP42" s="502"/>
      <c r="FQQ42" s="502"/>
      <c r="FQR42" s="502"/>
      <c r="FQS42" s="502"/>
      <c r="FQT42" s="502"/>
      <c r="FQU42" s="502"/>
      <c r="FQV42" s="502"/>
      <c r="FQW42" s="502"/>
      <c r="FQX42" s="502"/>
      <c r="FQY42" s="502"/>
      <c r="FQZ42" s="502"/>
      <c r="FRA42" s="502"/>
      <c r="FRB42" s="502"/>
      <c r="FRC42" s="502"/>
      <c r="FRD42" s="502"/>
      <c r="FRE42" s="502"/>
      <c r="FRF42" s="502"/>
      <c r="FRG42" s="502"/>
      <c r="FRH42" s="502"/>
      <c r="FRI42" s="502"/>
      <c r="FRJ42" s="502"/>
      <c r="FRK42" s="502"/>
      <c r="FRL42" s="502"/>
      <c r="FRM42" s="502"/>
      <c r="FRN42" s="502"/>
      <c r="FRO42" s="502"/>
      <c r="FRP42" s="502"/>
      <c r="FRQ42" s="502"/>
      <c r="FRR42" s="502"/>
      <c r="FRS42" s="502"/>
      <c r="FRT42" s="502"/>
      <c r="FRU42" s="502"/>
      <c r="FRV42" s="502"/>
      <c r="FRW42" s="502"/>
      <c r="FRX42" s="502"/>
      <c r="FRY42" s="502"/>
      <c r="FRZ42" s="502"/>
      <c r="FSA42" s="502"/>
      <c r="FSB42" s="502"/>
      <c r="FSC42" s="502"/>
      <c r="FSD42" s="502"/>
      <c r="FSE42" s="502"/>
      <c r="FSF42" s="502"/>
      <c r="FSG42" s="502"/>
      <c r="FSH42" s="502"/>
      <c r="FSI42" s="502"/>
      <c r="FSJ42" s="502"/>
      <c r="FSK42" s="502"/>
      <c r="FSL42" s="502"/>
      <c r="FSM42" s="502"/>
      <c r="FSN42" s="502"/>
      <c r="FSO42" s="502"/>
      <c r="FSP42" s="502"/>
      <c r="FSQ42" s="502"/>
      <c r="FSR42" s="502"/>
      <c r="FSS42" s="502"/>
      <c r="FST42" s="502"/>
      <c r="FSU42" s="502"/>
      <c r="FSV42" s="502"/>
      <c r="FSW42" s="502"/>
      <c r="FSX42" s="502"/>
      <c r="FSY42" s="502"/>
      <c r="FSZ42" s="502"/>
      <c r="FTA42" s="502"/>
      <c r="FTB42" s="502"/>
      <c r="FTC42" s="502"/>
      <c r="FTD42" s="502"/>
      <c r="FTE42" s="502"/>
      <c r="FTF42" s="502"/>
      <c r="FTG42" s="502"/>
      <c r="FTH42" s="502"/>
      <c r="FTI42" s="502"/>
      <c r="FTJ42" s="502"/>
      <c r="FTK42" s="502"/>
      <c r="FTL42" s="502"/>
      <c r="FTM42" s="502"/>
      <c r="FTN42" s="502"/>
      <c r="FTO42" s="502"/>
      <c r="FTP42" s="502"/>
      <c r="FTQ42" s="502"/>
      <c r="FTR42" s="502"/>
      <c r="FTS42" s="502"/>
      <c r="FTT42" s="502"/>
      <c r="FTU42" s="502"/>
      <c r="FTV42" s="502"/>
      <c r="FTW42" s="502"/>
      <c r="FTX42" s="502"/>
      <c r="FTY42" s="502"/>
      <c r="FTZ42" s="502"/>
      <c r="FUA42" s="502"/>
      <c r="FUB42" s="502"/>
      <c r="FUC42" s="502"/>
      <c r="FUD42" s="502"/>
      <c r="FUE42" s="502"/>
      <c r="FUF42" s="502"/>
      <c r="FUG42" s="502"/>
      <c r="FUH42" s="502"/>
      <c r="FUI42" s="502"/>
      <c r="FUJ42" s="502"/>
      <c r="FUK42" s="502"/>
      <c r="FUL42" s="502"/>
      <c r="FUM42" s="502"/>
      <c r="FUN42" s="502"/>
      <c r="FUO42" s="502"/>
      <c r="FUP42" s="502"/>
      <c r="FUQ42" s="502"/>
      <c r="FUR42" s="502"/>
      <c r="FUS42" s="502"/>
      <c r="FUT42" s="502"/>
      <c r="FUU42" s="502"/>
      <c r="FUV42" s="502"/>
      <c r="FUW42" s="502"/>
      <c r="FUX42" s="502"/>
      <c r="FUY42" s="502"/>
      <c r="FUZ42" s="502"/>
      <c r="FVA42" s="502"/>
      <c r="FVB42" s="502"/>
      <c r="FVC42" s="502"/>
      <c r="FVD42" s="502"/>
      <c r="FVE42" s="502"/>
      <c r="FVF42" s="502"/>
      <c r="FVG42" s="502"/>
      <c r="FVH42" s="502"/>
      <c r="FVI42" s="502"/>
      <c r="FVJ42" s="502"/>
      <c r="FVK42" s="502"/>
      <c r="FVL42" s="502"/>
      <c r="FVM42" s="502"/>
      <c r="FVN42" s="502"/>
      <c r="FVO42" s="502"/>
      <c r="FVP42" s="502"/>
      <c r="FVQ42" s="502"/>
      <c r="FVR42" s="502"/>
      <c r="FVS42" s="502"/>
      <c r="FVT42" s="502"/>
      <c r="FVU42" s="502"/>
      <c r="FVV42" s="502"/>
      <c r="FVW42" s="502"/>
      <c r="FVX42" s="502"/>
      <c r="FVY42" s="502"/>
      <c r="FVZ42" s="502"/>
      <c r="FWA42" s="502"/>
      <c r="FWB42" s="502"/>
      <c r="FWC42" s="502"/>
      <c r="FWD42" s="502"/>
      <c r="FWE42" s="502"/>
      <c r="FWF42" s="502"/>
      <c r="FWG42" s="502"/>
      <c r="FWH42" s="502"/>
      <c r="FWI42" s="502"/>
      <c r="FWJ42" s="502"/>
      <c r="FWK42" s="502"/>
      <c r="FWL42" s="502"/>
      <c r="FWM42" s="502"/>
      <c r="FWN42" s="502"/>
      <c r="FWO42" s="502"/>
      <c r="FWP42" s="502"/>
      <c r="FWQ42" s="502"/>
      <c r="FWR42" s="502"/>
      <c r="FWS42" s="502"/>
      <c r="FWT42" s="502"/>
      <c r="FWU42" s="502"/>
      <c r="FWV42" s="502"/>
      <c r="FWW42" s="502"/>
      <c r="FWX42" s="502"/>
      <c r="FWY42" s="502"/>
      <c r="FWZ42" s="502"/>
      <c r="FXA42" s="502"/>
      <c r="FXB42" s="502"/>
      <c r="FXC42" s="502"/>
      <c r="FXD42" s="502"/>
      <c r="FXE42" s="502"/>
      <c r="FXF42" s="502"/>
      <c r="FXG42" s="502"/>
      <c r="FXH42" s="502"/>
      <c r="FXI42" s="502"/>
      <c r="FXJ42" s="502"/>
      <c r="FXK42" s="502"/>
      <c r="FXL42" s="502"/>
      <c r="FXM42" s="502"/>
      <c r="FXN42" s="502"/>
      <c r="FXO42" s="502"/>
      <c r="FXP42" s="502"/>
      <c r="FXQ42" s="502"/>
      <c r="FXR42" s="502"/>
      <c r="FXS42" s="502"/>
      <c r="FXT42" s="502"/>
      <c r="FXU42" s="502"/>
      <c r="FXV42" s="502"/>
      <c r="FXW42" s="502"/>
      <c r="FXX42" s="502"/>
      <c r="FXY42" s="502"/>
      <c r="FXZ42" s="502"/>
      <c r="FYA42" s="502"/>
      <c r="FYB42" s="502"/>
      <c r="FYC42" s="502"/>
      <c r="FYD42" s="502"/>
      <c r="FYE42" s="502"/>
      <c r="FYF42" s="502"/>
      <c r="FYG42" s="502"/>
      <c r="FYH42" s="502"/>
      <c r="FYI42" s="502"/>
      <c r="FYJ42" s="502"/>
      <c r="FYK42" s="502"/>
      <c r="FYL42" s="502"/>
      <c r="FYM42" s="502"/>
      <c r="FYN42" s="502"/>
      <c r="FYO42" s="502"/>
      <c r="FYP42" s="502"/>
      <c r="FYQ42" s="502"/>
      <c r="FYR42" s="502"/>
      <c r="FYS42" s="502"/>
      <c r="FYT42" s="502"/>
      <c r="FYU42" s="502"/>
      <c r="FYV42" s="502"/>
      <c r="FYW42" s="502"/>
      <c r="FYX42" s="502"/>
      <c r="FYY42" s="502"/>
      <c r="FYZ42" s="502"/>
      <c r="FZA42" s="502"/>
      <c r="FZB42" s="502"/>
      <c r="FZC42" s="502"/>
      <c r="FZD42" s="502"/>
      <c r="FZE42" s="502"/>
      <c r="FZF42" s="502"/>
      <c r="FZG42" s="502"/>
      <c r="FZH42" s="502"/>
      <c r="FZI42" s="502"/>
      <c r="FZJ42" s="502"/>
      <c r="FZK42" s="502"/>
      <c r="FZL42" s="502"/>
      <c r="FZM42" s="502"/>
      <c r="FZN42" s="502"/>
      <c r="FZO42" s="502"/>
      <c r="FZP42" s="502"/>
      <c r="FZQ42" s="502"/>
      <c r="FZR42" s="502"/>
      <c r="FZS42" s="502"/>
      <c r="FZT42" s="502"/>
      <c r="FZU42" s="502"/>
      <c r="FZV42" s="502"/>
      <c r="FZW42" s="502"/>
      <c r="FZX42" s="502"/>
      <c r="FZY42" s="502"/>
      <c r="FZZ42" s="502"/>
      <c r="GAA42" s="502"/>
      <c r="GAB42" s="502"/>
      <c r="GAC42" s="502"/>
      <c r="GAD42" s="502"/>
      <c r="GAE42" s="502"/>
      <c r="GAF42" s="502"/>
      <c r="GAG42" s="502"/>
      <c r="GAH42" s="502"/>
      <c r="GAI42" s="502"/>
      <c r="GAJ42" s="502"/>
      <c r="GAK42" s="502"/>
      <c r="GAL42" s="502"/>
      <c r="GAM42" s="502"/>
      <c r="GAN42" s="502"/>
      <c r="GAO42" s="502"/>
      <c r="GAP42" s="502"/>
      <c r="GAQ42" s="502"/>
      <c r="GAR42" s="502"/>
      <c r="GAS42" s="502"/>
      <c r="GAT42" s="502"/>
      <c r="GAU42" s="502"/>
      <c r="GAV42" s="502"/>
      <c r="GAW42" s="502"/>
      <c r="GAX42" s="502"/>
      <c r="GAY42" s="502"/>
      <c r="GAZ42" s="502"/>
      <c r="GBA42" s="502"/>
      <c r="GBB42" s="502"/>
      <c r="GBC42" s="502"/>
      <c r="GBD42" s="502"/>
      <c r="GBE42" s="502"/>
      <c r="GBF42" s="502"/>
      <c r="GBG42" s="502"/>
      <c r="GBH42" s="502"/>
      <c r="GBI42" s="502"/>
      <c r="GBJ42" s="502"/>
      <c r="GBK42" s="502"/>
      <c r="GBL42" s="502"/>
      <c r="GBM42" s="502"/>
      <c r="GBN42" s="502"/>
      <c r="GBO42" s="502"/>
      <c r="GBP42" s="502"/>
      <c r="GBQ42" s="502"/>
      <c r="GBR42" s="502"/>
      <c r="GBS42" s="502"/>
      <c r="GBT42" s="502"/>
      <c r="GBU42" s="502"/>
      <c r="GBV42" s="502"/>
      <c r="GBW42" s="502"/>
      <c r="GBX42" s="502"/>
      <c r="GBY42" s="502"/>
      <c r="GBZ42" s="502"/>
      <c r="GCA42" s="502"/>
      <c r="GCB42" s="502"/>
      <c r="GCC42" s="502"/>
      <c r="GCD42" s="502"/>
      <c r="GCE42" s="502"/>
      <c r="GCF42" s="502"/>
      <c r="GCG42" s="502"/>
      <c r="GCH42" s="502"/>
      <c r="GCI42" s="502"/>
      <c r="GCJ42" s="502"/>
      <c r="GCK42" s="502"/>
      <c r="GCL42" s="502"/>
      <c r="GCM42" s="502"/>
      <c r="GCN42" s="502"/>
      <c r="GCO42" s="502"/>
      <c r="GCP42" s="502"/>
      <c r="GCQ42" s="502"/>
      <c r="GCR42" s="502"/>
      <c r="GCS42" s="502"/>
      <c r="GCT42" s="502"/>
      <c r="GCU42" s="502"/>
      <c r="GCV42" s="502"/>
      <c r="GCW42" s="502"/>
      <c r="GCX42" s="502"/>
      <c r="GCY42" s="502"/>
      <c r="GCZ42" s="502"/>
      <c r="GDA42" s="502"/>
      <c r="GDB42" s="502"/>
      <c r="GDC42" s="502"/>
      <c r="GDD42" s="502"/>
      <c r="GDE42" s="502"/>
      <c r="GDF42" s="502"/>
      <c r="GDG42" s="502"/>
      <c r="GDH42" s="502"/>
      <c r="GDI42" s="502"/>
      <c r="GDJ42" s="502"/>
      <c r="GDK42" s="502"/>
      <c r="GDL42" s="502"/>
      <c r="GDM42" s="502"/>
      <c r="GDN42" s="502"/>
      <c r="GDO42" s="502"/>
      <c r="GDP42" s="502"/>
      <c r="GDQ42" s="502"/>
      <c r="GDR42" s="502"/>
      <c r="GDS42" s="502"/>
      <c r="GDT42" s="502"/>
      <c r="GDU42" s="502"/>
      <c r="GDV42" s="502"/>
      <c r="GDW42" s="502"/>
      <c r="GDX42" s="502"/>
      <c r="GDY42" s="502"/>
      <c r="GDZ42" s="502"/>
      <c r="GEA42" s="502"/>
      <c r="GEB42" s="502"/>
      <c r="GEC42" s="502"/>
      <c r="GED42" s="502"/>
      <c r="GEE42" s="502"/>
      <c r="GEF42" s="502"/>
      <c r="GEG42" s="502"/>
      <c r="GEH42" s="502"/>
      <c r="GEI42" s="502"/>
      <c r="GEJ42" s="502"/>
      <c r="GEK42" s="502"/>
      <c r="GEL42" s="502"/>
      <c r="GEM42" s="502"/>
      <c r="GEN42" s="502"/>
      <c r="GEO42" s="502"/>
      <c r="GEP42" s="502"/>
      <c r="GEQ42" s="502"/>
      <c r="GER42" s="502"/>
      <c r="GES42" s="502"/>
      <c r="GET42" s="502"/>
      <c r="GEU42" s="502"/>
      <c r="GEV42" s="502"/>
      <c r="GEW42" s="502"/>
      <c r="GEX42" s="502"/>
      <c r="GEY42" s="502"/>
      <c r="GEZ42" s="502"/>
      <c r="GFA42" s="502"/>
      <c r="GFB42" s="502"/>
      <c r="GFC42" s="502"/>
      <c r="GFD42" s="502"/>
      <c r="GFE42" s="502"/>
      <c r="GFF42" s="502"/>
      <c r="GFG42" s="502"/>
      <c r="GFH42" s="502"/>
      <c r="GFI42" s="502"/>
      <c r="GFJ42" s="502"/>
      <c r="GFK42" s="502"/>
      <c r="GFL42" s="502"/>
      <c r="GFM42" s="502"/>
      <c r="GFN42" s="502"/>
      <c r="GFO42" s="502"/>
      <c r="GFP42" s="502"/>
      <c r="GFQ42" s="502"/>
      <c r="GFR42" s="502"/>
      <c r="GFS42" s="502"/>
      <c r="GFT42" s="502"/>
      <c r="GFU42" s="502"/>
      <c r="GFV42" s="502"/>
      <c r="GFW42" s="502"/>
      <c r="GFX42" s="502"/>
      <c r="GFY42" s="502"/>
      <c r="GFZ42" s="502"/>
      <c r="GGA42" s="502"/>
      <c r="GGB42" s="502"/>
      <c r="GGC42" s="502"/>
      <c r="GGD42" s="502"/>
      <c r="GGE42" s="502"/>
      <c r="GGF42" s="502"/>
      <c r="GGG42" s="502"/>
      <c r="GGH42" s="502"/>
      <c r="GGI42" s="502"/>
      <c r="GGJ42" s="502"/>
      <c r="GGK42" s="502"/>
      <c r="GGL42" s="502"/>
      <c r="GGM42" s="502"/>
      <c r="GGN42" s="502"/>
      <c r="GGO42" s="502"/>
      <c r="GGP42" s="502"/>
      <c r="GGQ42" s="502"/>
      <c r="GGR42" s="502"/>
      <c r="GGS42" s="502"/>
      <c r="GGT42" s="502"/>
      <c r="GGU42" s="502"/>
      <c r="GGV42" s="502"/>
      <c r="GGW42" s="502"/>
      <c r="GGX42" s="502"/>
      <c r="GGY42" s="502"/>
      <c r="GGZ42" s="502"/>
      <c r="GHA42" s="502"/>
      <c r="GHB42" s="502"/>
      <c r="GHC42" s="502"/>
      <c r="GHD42" s="502"/>
      <c r="GHE42" s="502"/>
      <c r="GHF42" s="502"/>
      <c r="GHG42" s="502"/>
      <c r="GHH42" s="502"/>
      <c r="GHI42" s="502"/>
      <c r="GHJ42" s="502"/>
      <c r="GHK42" s="502"/>
      <c r="GHL42" s="502"/>
      <c r="GHM42" s="502"/>
      <c r="GHN42" s="502"/>
      <c r="GHO42" s="502"/>
      <c r="GHP42" s="502"/>
      <c r="GHQ42" s="502"/>
      <c r="GHR42" s="502"/>
      <c r="GHS42" s="502"/>
      <c r="GHT42" s="502"/>
      <c r="GHU42" s="502"/>
      <c r="GHV42" s="502"/>
      <c r="GHW42" s="502"/>
      <c r="GHX42" s="502"/>
      <c r="GHY42" s="502"/>
      <c r="GHZ42" s="502"/>
      <c r="GIA42" s="502"/>
      <c r="GIB42" s="502"/>
      <c r="GIC42" s="502"/>
      <c r="GID42" s="502"/>
      <c r="GIE42" s="502"/>
      <c r="GIF42" s="502"/>
      <c r="GIG42" s="502"/>
      <c r="GIH42" s="502"/>
      <c r="GII42" s="502"/>
      <c r="GIJ42" s="502"/>
      <c r="GIK42" s="502"/>
      <c r="GIL42" s="502"/>
      <c r="GIM42" s="502"/>
      <c r="GIN42" s="502"/>
      <c r="GIO42" s="502"/>
      <c r="GIP42" s="502"/>
      <c r="GIQ42" s="502"/>
      <c r="GIR42" s="502"/>
      <c r="GIS42" s="502"/>
      <c r="GIT42" s="502"/>
      <c r="GIU42" s="502"/>
      <c r="GIV42" s="502"/>
      <c r="GIW42" s="502"/>
      <c r="GIX42" s="502"/>
      <c r="GIY42" s="502"/>
      <c r="GIZ42" s="502"/>
      <c r="GJA42" s="502"/>
      <c r="GJB42" s="502"/>
      <c r="GJC42" s="502"/>
      <c r="GJD42" s="502"/>
      <c r="GJE42" s="502"/>
      <c r="GJF42" s="502"/>
      <c r="GJG42" s="502"/>
      <c r="GJH42" s="502"/>
      <c r="GJI42" s="502"/>
      <c r="GJJ42" s="502"/>
      <c r="GJK42" s="502"/>
      <c r="GJL42" s="502"/>
      <c r="GJM42" s="502"/>
      <c r="GJN42" s="502"/>
      <c r="GJO42" s="502"/>
      <c r="GJP42" s="502"/>
      <c r="GJQ42" s="502"/>
      <c r="GJR42" s="502"/>
      <c r="GJS42" s="502"/>
      <c r="GJT42" s="502"/>
      <c r="GJU42" s="502"/>
      <c r="GJV42" s="502"/>
      <c r="GJW42" s="502"/>
      <c r="GJX42" s="502"/>
      <c r="GJY42" s="502"/>
      <c r="GJZ42" s="502"/>
      <c r="GKA42" s="502"/>
      <c r="GKB42" s="502"/>
      <c r="GKC42" s="502"/>
      <c r="GKD42" s="502"/>
      <c r="GKE42" s="502"/>
      <c r="GKF42" s="502"/>
      <c r="GKG42" s="502"/>
      <c r="GKH42" s="502"/>
      <c r="GKI42" s="502"/>
      <c r="GKJ42" s="502"/>
      <c r="GKK42" s="502"/>
      <c r="GKL42" s="502"/>
      <c r="GKM42" s="502"/>
      <c r="GKN42" s="502"/>
      <c r="GKO42" s="502"/>
      <c r="GKP42" s="502"/>
      <c r="GKQ42" s="502"/>
      <c r="GKR42" s="502"/>
      <c r="GKS42" s="502"/>
      <c r="GKT42" s="502"/>
      <c r="GKU42" s="502"/>
      <c r="GKV42" s="502"/>
      <c r="GKW42" s="502"/>
      <c r="GKX42" s="502"/>
      <c r="GKY42" s="502"/>
      <c r="GKZ42" s="502"/>
      <c r="GLA42" s="502"/>
      <c r="GLB42" s="502"/>
      <c r="GLC42" s="502"/>
      <c r="GLD42" s="502"/>
      <c r="GLE42" s="502"/>
      <c r="GLF42" s="502"/>
      <c r="GLG42" s="502"/>
      <c r="GLH42" s="502"/>
      <c r="GLI42" s="502"/>
      <c r="GLJ42" s="502"/>
      <c r="GLK42" s="502"/>
      <c r="GLL42" s="502"/>
      <c r="GLM42" s="502"/>
      <c r="GLN42" s="502"/>
      <c r="GLO42" s="502"/>
      <c r="GLP42" s="502"/>
      <c r="GLQ42" s="502"/>
      <c r="GLR42" s="502"/>
      <c r="GLS42" s="502"/>
      <c r="GLT42" s="502"/>
      <c r="GLU42" s="502"/>
      <c r="GLV42" s="502"/>
      <c r="GLW42" s="502"/>
      <c r="GLX42" s="502"/>
      <c r="GLY42" s="502"/>
      <c r="GLZ42" s="502"/>
      <c r="GMA42" s="502"/>
      <c r="GMB42" s="502"/>
      <c r="GMC42" s="502"/>
      <c r="GMD42" s="502"/>
      <c r="GME42" s="502"/>
      <c r="GMF42" s="502"/>
      <c r="GMG42" s="502"/>
      <c r="GMH42" s="502"/>
      <c r="GMI42" s="502"/>
      <c r="GMJ42" s="502"/>
      <c r="GMK42" s="502"/>
      <c r="GML42" s="502"/>
      <c r="GMM42" s="502"/>
      <c r="GMN42" s="502"/>
      <c r="GMO42" s="502"/>
      <c r="GMP42" s="502"/>
      <c r="GMQ42" s="502"/>
      <c r="GMR42" s="502"/>
      <c r="GMS42" s="502"/>
      <c r="GMT42" s="502"/>
      <c r="GMU42" s="502"/>
      <c r="GMV42" s="502"/>
      <c r="GMW42" s="502"/>
      <c r="GMX42" s="502"/>
      <c r="GMY42" s="502"/>
      <c r="GMZ42" s="502"/>
      <c r="GNA42" s="502"/>
      <c r="GNB42" s="502"/>
      <c r="GNC42" s="502"/>
      <c r="GND42" s="502"/>
      <c r="GNE42" s="502"/>
      <c r="GNF42" s="502"/>
      <c r="GNG42" s="502"/>
      <c r="GNH42" s="502"/>
      <c r="GNI42" s="502"/>
      <c r="GNJ42" s="502"/>
      <c r="GNK42" s="502"/>
      <c r="GNL42" s="502"/>
      <c r="GNM42" s="502"/>
      <c r="GNN42" s="502"/>
      <c r="GNO42" s="502"/>
      <c r="GNP42" s="502"/>
      <c r="GNQ42" s="502"/>
      <c r="GNR42" s="502"/>
      <c r="GNS42" s="502"/>
      <c r="GNT42" s="502"/>
      <c r="GNU42" s="502"/>
      <c r="GNV42" s="502"/>
      <c r="GNW42" s="502"/>
      <c r="GNX42" s="502"/>
      <c r="GNY42" s="502"/>
      <c r="GNZ42" s="502"/>
      <c r="GOA42" s="502"/>
      <c r="GOB42" s="502"/>
      <c r="GOC42" s="502"/>
      <c r="GOD42" s="502"/>
      <c r="GOE42" s="502"/>
      <c r="GOF42" s="502"/>
      <c r="GOG42" s="502"/>
      <c r="GOH42" s="502"/>
      <c r="GOI42" s="502"/>
      <c r="GOJ42" s="502"/>
      <c r="GOK42" s="502"/>
      <c r="GOL42" s="502"/>
      <c r="GOM42" s="502"/>
      <c r="GON42" s="502"/>
      <c r="GOO42" s="502"/>
      <c r="GOP42" s="502"/>
      <c r="GOQ42" s="502"/>
      <c r="GOR42" s="502"/>
      <c r="GOS42" s="502"/>
      <c r="GOT42" s="502"/>
      <c r="GOU42" s="502"/>
      <c r="GOV42" s="502"/>
      <c r="GOW42" s="502"/>
      <c r="GOX42" s="502"/>
      <c r="GOY42" s="502"/>
      <c r="GOZ42" s="502"/>
      <c r="GPA42" s="502"/>
      <c r="GPB42" s="502"/>
      <c r="GPC42" s="502"/>
      <c r="GPD42" s="502"/>
      <c r="GPE42" s="502"/>
      <c r="GPF42" s="502"/>
      <c r="GPG42" s="502"/>
      <c r="GPH42" s="502"/>
      <c r="GPI42" s="502"/>
      <c r="GPJ42" s="502"/>
      <c r="GPK42" s="502"/>
      <c r="GPL42" s="502"/>
      <c r="GPM42" s="502"/>
      <c r="GPN42" s="502"/>
      <c r="GPO42" s="502"/>
      <c r="GPP42" s="502"/>
      <c r="GPQ42" s="502"/>
      <c r="GPR42" s="502"/>
      <c r="GPS42" s="502"/>
      <c r="GPT42" s="502"/>
      <c r="GPU42" s="502"/>
      <c r="GPV42" s="502"/>
      <c r="GPW42" s="502"/>
      <c r="GPX42" s="502"/>
      <c r="GPY42" s="502"/>
      <c r="GPZ42" s="502"/>
      <c r="GQA42" s="502"/>
      <c r="GQB42" s="502"/>
      <c r="GQC42" s="502"/>
      <c r="GQD42" s="502"/>
      <c r="GQE42" s="502"/>
      <c r="GQF42" s="502"/>
      <c r="GQG42" s="502"/>
      <c r="GQH42" s="502"/>
      <c r="GQI42" s="502"/>
      <c r="GQJ42" s="502"/>
      <c r="GQK42" s="502"/>
      <c r="GQL42" s="502"/>
      <c r="GQM42" s="502"/>
      <c r="GQN42" s="502"/>
      <c r="GQO42" s="502"/>
      <c r="GQP42" s="502"/>
      <c r="GQQ42" s="502"/>
      <c r="GQR42" s="502"/>
      <c r="GQS42" s="502"/>
      <c r="GQT42" s="502"/>
      <c r="GQU42" s="502"/>
      <c r="GQV42" s="502"/>
      <c r="GQW42" s="502"/>
      <c r="GQX42" s="502"/>
      <c r="GQY42" s="502"/>
      <c r="GQZ42" s="502"/>
      <c r="GRA42" s="502"/>
      <c r="GRB42" s="502"/>
      <c r="GRC42" s="502"/>
      <c r="GRD42" s="502"/>
      <c r="GRE42" s="502"/>
      <c r="GRF42" s="502"/>
      <c r="GRG42" s="502"/>
      <c r="GRH42" s="502"/>
      <c r="GRI42" s="502"/>
      <c r="GRJ42" s="502"/>
      <c r="GRK42" s="502"/>
      <c r="GRL42" s="502"/>
      <c r="GRM42" s="502"/>
      <c r="GRN42" s="502"/>
      <c r="GRO42" s="502"/>
      <c r="GRP42" s="502"/>
      <c r="GRQ42" s="502"/>
      <c r="GRR42" s="502"/>
      <c r="GRS42" s="502"/>
      <c r="GRT42" s="502"/>
      <c r="GRU42" s="502"/>
      <c r="GRV42" s="502"/>
      <c r="GRW42" s="502"/>
      <c r="GRX42" s="502"/>
      <c r="GRY42" s="502"/>
      <c r="GRZ42" s="502"/>
      <c r="GSA42" s="502"/>
      <c r="GSB42" s="502"/>
      <c r="GSC42" s="502"/>
      <c r="GSD42" s="502"/>
      <c r="GSE42" s="502"/>
      <c r="GSF42" s="502"/>
      <c r="GSG42" s="502"/>
      <c r="GSH42" s="502"/>
      <c r="GSI42" s="502"/>
      <c r="GSJ42" s="502"/>
      <c r="GSK42" s="502"/>
      <c r="GSL42" s="502"/>
      <c r="GSM42" s="502"/>
      <c r="GSN42" s="502"/>
      <c r="GSO42" s="502"/>
      <c r="GSP42" s="502"/>
      <c r="GSQ42" s="502"/>
      <c r="GSR42" s="502"/>
      <c r="GSS42" s="502"/>
      <c r="GST42" s="502"/>
      <c r="GSU42" s="502"/>
      <c r="GSV42" s="502"/>
      <c r="GSW42" s="502"/>
      <c r="GSX42" s="502"/>
      <c r="GSY42" s="502"/>
      <c r="GSZ42" s="502"/>
      <c r="GTA42" s="502"/>
      <c r="GTB42" s="502"/>
      <c r="GTC42" s="502"/>
      <c r="GTD42" s="502"/>
      <c r="GTE42" s="502"/>
      <c r="GTF42" s="502"/>
      <c r="GTG42" s="502"/>
      <c r="GTH42" s="502"/>
      <c r="GTI42" s="502"/>
      <c r="GTJ42" s="502"/>
      <c r="GTK42" s="502"/>
      <c r="GTL42" s="502"/>
      <c r="GTM42" s="502"/>
      <c r="GTN42" s="502"/>
      <c r="GTO42" s="502"/>
      <c r="GTP42" s="502"/>
      <c r="GTQ42" s="502"/>
      <c r="GTR42" s="502"/>
      <c r="GTS42" s="502"/>
      <c r="GTT42" s="502"/>
      <c r="GTU42" s="502"/>
      <c r="GTV42" s="502"/>
      <c r="GTW42" s="502"/>
      <c r="GTX42" s="502"/>
      <c r="GTY42" s="502"/>
      <c r="GTZ42" s="502"/>
      <c r="GUA42" s="502"/>
      <c r="GUB42" s="502"/>
      <c r="GUC42" s="502"/>
      <c r="GUD42" s="502"/>
      <c r="GUE42" s="502"/>
      <c r="GUF42" s="502"/>
      <c r="GUG42" s="502"/>
      <c r="GUH42" s="502"/>
      <c r="GUI42" s="502"/>
      <c r="GUJ42" s="502"/>
      <c r="GUK42" s="502"/>
      <c r="GUL42" s="502"/>
      <c r="GUM42" s="502"/>
      <c r="GUN42" s="502"/>
      <c r="GUO42" s="502"/>
      <c r="GUP42" s="502"/>
      <c r="GUQ42" s="502"/>
      <c r="GUR42" s="502"/>
      <c r="GUS42" s="502"/>
      <c r="GUT42" s="502"/>
      <c r="GUU42" s="502"/>
      <c r="GUV42" s="502"/>
      <c r="GUW42" s="502"/>
      <c r="GUX42" s="502"/>
      <c r="GUY42" s="502"/>
      <c r="GUZ42" s="502"/>
      <c r="GVA42" s="502"/>
      <c r="GVB42" s="502"/>
      <c r="GVC42" s="502"/>
      <c r="GVD42" s="502"/>
      <c r="GVE42" s="502"/>
      <c r="GVF42" s="502"/>
      <c r="GVG42" s="502"/>
      <c r="GVH42" s="502"/>
      <c r="GVI42" s="502"/>
      <c r="GVJ42" s="502"/>
      <c r="GVK42" s="502"/>
      <c r="GVL42" s="502"/>
      <c r="GVM42" s="502"/>
      <c r="GVN42" s="502"/>
      <c r="GVO42" s="502"/>
      <c r="GVP42" s="502"/>
      <c r="GVQ42" s="502"/>
      <c r="GVR42" s="502"/>
      <c r="GVS42" s="502"/>
      <c r="GVT42" s="502"/>
      <c r="GVU42" s="502"/>
      <c r="GVV42" s="502"/>
      <c r="GVW42" s="502"/>
      <c r="GVX42" s="502"/>
      <c r="GVY42" s="502"/>
      <c r="GVZ42" s="502"/>
      <c r="GWA42" s="502"/>
      <c r="GWB42" s="502"/>
      <c r="GWC42" s="502"/>
      <c r="GWD42" s="502"/>
      <c r="GWE42" s="502"/>
      <c r="GWF42" s="502"/>
      <c r="GWG42" s="502"/>
      <c r="GWH42" s="502"/>
      <c r="GWI42" s="502"/>
      <c r="GWJ42" s="502"/>
      <c r="GWK42" s="502"/>
      <c r="GWL42" s="502"/>
      <c r="GWM42" s="502"/>
      <c r="GWN42" s="502"/>
      <c r="GWO42" s="502"/>
      <c r="GWP42" s="502"/>
      <c r="GWQ42" s="502"/>
      <c r="GWR42" s="502"/>
      <c r="GWS42" s="502"/>
      <c r="GWT42" s="502"/>
      <c r="GWU42" s="502"/>
      <c r="GWV42" s="502"/>
      <c r="GWW42" s="502"/>
      <c r="GWX42" s="502"/>
      <c r="GWY42" s="502"/>
      <c r="GWZ42" s="502"/>
      <c r="GXA42" s="502"/>
      <c r="GXB42" s="502"/>
      <c r="GXC42" s="502"/>
      <c r="GXD42" s="502"/>
      <c r="GXE42" s="502"/>
      <c r="GXF42" s="502"/>
      <c r="GXG42" s="502"/>
      <c r="GXH42" s="502"/>
      <c r="GXI42" s="502"/>
      <c r="GXJ42" s="502"/>
      <c r="GXK42" s="502"/>
      <c r="GXL42" s="502"/>
      <c r="GXM42" s="502"/>
      <c r="GXN42" s="502"/>
      <c r="GXO42" s="502"/>
      <c r="GXP42" s="502"/>
      <c r="GXQ42" s="502"/>
      <c r="GXR42" s="502"/>
      <c r="GXS42" s="502"/>
      <c r="GXT42" s="502"/>
      <c r="GXU42" s="502"/>
      <c r="GXV42" s="502"/>
      <c r="GXW42" s="502"/>
      <c r="GXX42" s="502"/>
      <c r="GXY42" s="502"/>
      <c r="GXZ42" s="502"/>
      <c r="GYA42" s="502"/>
      <c r="GYB42" s="502"/>
      <c r="GYC42" s="502"/>
      <c r="GYD42" s="502"/>
      <c r="GYE42" s="502"/>
      <c r="GYF42" s="502"/>
      <c r="GYG42" s="502"/>
      <c r="GYH42" s="502"/>
      <c r="GYI42" s="502"/>
      <c r="GYJ42" s="502"/>
      <c r="GYK42" s="502"/>
      <c r="GYL42" s="502"/>
      <c r="GYM42" s="502"/>
      <c r="GYN42" s="502"/>
      <c r="GYO42" s="502"/>
      <c r="GYP42" s="502"/>
      <c r="GYQ42" s="502"/>
      <c r="GYR42" s="502"/>
      <c r="GYS42" s="502"/>
      <c r="GYT42" s="502"/>
      <c r="GYU42" s="502"/>
      <c r="GYV42" s="502"/>
      <c r="GYW42" s="502"/>
      <c r="GYX42" s="502"/>
      <c r="GYY42" s="502"/>
      <c r="GYZ42" s="502"/>
      <c r="GZA42" s="502"/>
      <c r="GZB42" s="502"/>
      <c r="GZC42" s="502"/>
      <c r="GZD42" s="502"/>
      <c r="GZE42" s="502"/>
      <c r="GZF42" s="502"/>
      <c r="GZG42" s="502"/>
      <c r="GZH42" s="502"/>
      <c r="GZI42" s="502"/>
      <c r="GZJ42" s="502"/>
      <c r="GZK42" s="502"/>
      <c r="GZL42" s="502"/>
      <c r="GZM42" s="502"/>
      <c r="GZN42" s="502"/>
      <c r="GZO42" s="502"/>
      <c r="GZP42" s="502"/>
      <c r="GZQ42" s="502"/>
      <c r="GZR42" s="502"/>
      <c r="GZS42" s="502"/>
      <c r="GZT42" s="502"/>
      <c r="GZU42" s="502"/>
      <c r="GZV42" s="502"/>
      <c r="GZW42" s="502"/>
      <c r="GZX42" s="502"/>
      <c r="GZY42" s="502"/>
      <c r="GZZ42" s="502"/>
      <c r="HAA42" s="502"/>
      <c r="HAB42" s="502"/>
      <c r="HAC42" s="502"/>
      <c r="HAD42" s="502"/>
      <c r="HAE42" s="502"/>
      <c r="HAF42" s="502"/>
      <c r="HAG42" s="502"/>
      <c r="HAH42" s="502"/>
      <c r="HAI42" s="502"/>
      <c r="HAJ42" s="502"/>
      <c r="HAK42" s="502"/>
      <c r="HAL42" s="502"/>
      <c r="HAM42" s="502"/>
      <c r="HAN42" s="502"/>
      <c r="HAO42" s="502"/>
      <c r="HAP42" s="502"/>
      <c r="HAQ42" s="502"/>
      <c r="HAR42" s="502"/>
      <c r="HAS42" s="502"/>
      <c r="HAT42" s="502"/>
      <c r="HAU42" s="502"/>
      <c r="HAV42" s="502"/>
      <c r="HAW42" s="502"/>
      <c r="HAX42" s="502"/>
      <c r="HAY42" s="502"/>
      <c r="HAZ42" s="502"/>
      <c r="HBA42" s="502"/>
      <c r="HBB42" s="502"/>
      <c r="HBC42" s="502"/>
      <c r="HBD42" s="502"/>
      <c r="HBE42" s="502"/>
      <c r="HBF42" s="502"/>
      <c r="HBG42" s="502"/>
      <c r="HBH42" s="502"/>
      <c r="HBI42" s="502"/>
      <c r="HBJ42" s="502"/>
      <c r="HBK42" s="502"/>
      <c r="HBL42" s="502"/>
      <c r="HBM42" s="502"/>
      <c r="HBN42" s="502"/>
      <c r="HBO42" s="502"/>
      <c r="HBP42" s="502"/>
      <c r="HBQ42" s="502"/>
      <c r="HBR42" s="502"/>
      <c r="HBS42" s="502"/>
      <c r="HBT42" s="502"/>
      <c r="HBU42" s="502"/>
      <c r="HBV42" s="502"/>
      <c r="HBW42" s="502"/>
      <c r="HBX42" s="502"/>
      <c r="HBY42" s="502"/>
      <c r="HBZ42" s="502"/>
      <c r="HCA42" s="502"/>
      <c r="HCB42" s="502"/>
      <c r="HCC42" s="502"/>
      <c r="HCD42" s="502"/>
      <c r="HCE42" s="502"/>
      <c r="HCF42" s="502"/>
      <c r="HCG42" s="502"/>
      <c r="HCH42" s="502"/>
      <c r="HCI42" s="502"/>
      <c r="HCJ42" s="502"/>
      <c r="HCK42" s="502"/>
      <c r="HCL42" s="502"/>
      <c r="HCM42" s="502"/>
      <c r="HCN42" s="502"/>
      <c r="HCO42" s="502"/>
      <c r="HCP42" s="502"/>
      <c r="HCQ42" s="502"/>
      <c r="HCR42" s="502"/>
      <c r="HCS42" s="502"/>
      <c r="HCT42" s="502"/>
      <c r="HCU42" s="502"/>
      <c r="HCV42" s="502"/>
      <c r="HCW42" s="502"/>
      <c r="HCX42" s="502"/>
      <c r="HCY42" s="502"/>
      <c r="HCZ42" s="502"/>
      <c r="HDA42" s="502"/>
      <c r="HDB42" s="502"/>
      <c r="HDC42" s="502"/>
      <c r="HDD42" s="502"/>
      <c r="HDE42" s="502"/>
      <c r="HDF42" s="502"/>
      <c r="HDG42" s="502"/>
      <c r="HDH42" s="502"/>
      <c r="HDI42" s="502"/>
      <c r="HDJ42" s="502"/>
      <c r="HDK42" s="502"/>
      <c r="HDL42" s="502"/>
      <c r="HDM42" s="502"/>
      <c r="HDN42" s="502"/>
      <c r="HDO42" s="502"/>
      <c r="HDP42" s="502"/>
      <c r="HDQ42" s="502"/>
      <c r="HDR42" s="502"/>
      <c r="HDS42" s="502"/>
      <c r="HDT42" s="502"/>
      <c r="HDU42" s="502"/>
      <c r="HDV42" s="502"/>
      <c r="HDW42" s="502"/>
      <c r="HDX42" s="502"/>
      <c r="HDY42" s="502"/>
      <c r="HDZ42" s="502"/>
      <c r="HEA42" s="502"/>
      <c r="HEB42" s="502"/>
      <c r="HEC42" s="502"/>
      <c r="HED42" s="502"/>
      <c r="HEE42" s="502"/>
      <c r="HEF42" s="502"/>
      <c r="HEG42" s="502"/>
      <c r="HEH42" s="502"/>
      <c r="HEI42" s="502"/>
      <c r="HEJ42" s="502"/>
      <c r="HEK42" s="502"/>
      <c r="HEL42" s="502"/>
      <c r="HEM42" s="502"/>
      <c r="HEN42" s="502"/>
      <c r="HEO42" s="502"/>
      <c r="HEP42" s="502"/>
      <c r="HEQ42" s="502"/>
      <c r="HER42" s="502"/>
      <c r="HES42" s="502"/>
      <c r="HET42" s="502"/>
      <c r="HEU42" s="502"/>
      <c r="HEV42" s="502"/>
      <c r="HEW42" s="502"/>
      <c r="HEX42" s="502"/>
      <c r="HEY42" s="502"/>
      <c r="HEZ42" s="502"/>
      <c r="HFA42" s="502"/>
      <c r="HFB42" s="502"/>
      <c r="HFC42" s="502"/>
      <c r="HFD42" s="502"/>
      <c r="HFE42" s="502"/>
      <c r="HFF42" s="502"/>
      <c r="HFG42" s="502"/>
      <c r="HFH42" s="502"/>
      <c r="HFI42" s="502"/>
      <c r="HFJ42" s="502"/>
      <c r="HFK42" s="502"/>
      <c r="HFL42" s="502"/>
      <c r="HFM42" s="502"/>
      <c r="HFN42" s="502"/>
      <c r="HFO42" s="502"/>
      <c r="HFP42" s="502"/>
      <c r="HFQ42" s="502"/>
      <c r="HFR42" s="502"/>
      <c r="HFS42" s="502"/>
      <c r="HFT42" s="502"/>
      <c r="HFU42" s="502"/>
      <c r="HFV42" s="502"/>
      <c r="HFW42" s="502"/>
      <c r="HFX42" s="502"/>
      <c r="HFY42" s="502"/>
      <c r="HFZ42" s="502"/>
      <c r="HGA42" s="502"/>
      <c r="HGB42" s="502"/>
      <c r="HGC42" s="502"/>
      <c r="HGD42" s="502"/>
      <c r="HGE42" s="502"/>
      <c r="HGF42" s="502"/>
      <c r="HGG42" s="502"/>
      <c r="HGH42" s="502"/>
      <c r="HGI42" s="502"/>
      <c r="HGJ42" s="502"/>
      <c r="HGK42" s="502"/>
      <c r="HGL42" s="502"/>
      <c r="HGM42" s="502"/>
      <c r="HGN42" s="502"/>
      <c r="HGO42" s="502"/>
      <c r="HGP42" s="502"/>
      <c r="HGQ42" s="502"/>
      <c r="HGR42" s="502"/>
      <c r="HGS42" s="502"/>
      <c r="HGT42" s="502"/>
      <c r="HGU42" s="502"/>
      <c r="HGV42" s="502"/>
      <c r="HGW42" s="502"/>
      <c r="HGX42" s="502"/>
      <c r="HGY42" s="502"/>
      <c r="HGZ42" s="502"/>
      <c r="HHA42" s="502"/>
      <c r="HHB42" s="502"/>
      <c r="HHC42" s="502"/>
      <c r="HHD42" s="502"/>
      <c r="HHE42" s="502"/>
      <c r="HHF42" s="502"/>
      <c r="HHG42" s="502"/>
      <c r="HHH42" s="502"/>
      <c r="HHI42" s="502"/>
      <c r="HHJ42" s="502"/>
      <c r="HHK42" s="502"/>
      <c r="HHL42" s="502"/>
      <c r="HHM42" s="502"/>
      <c r="HHN42" s="502"/>
      <c r="HHO42" s="502"/>
      <c r="HHP42" s="502"/>
      <c r="HHQ42" s="502"/>
      <c r="HHR42" s="502"/>
      <c r="HHS42" s="502"/>
      <c r="HHT42" s="502"/>
      <c r="HHU42" s="502"/>
      <c r="HHV42" s="502"/>
      <c r="HHW42" s="502"/>
      <c r="HHX42" s="502"/>
      <c r="HHY42" s="502"/>
      <c r="HHZ42" s="502"/>
      <c r="HIA42" s="502"/>
      <c r="HIB42" s="502"/>
      <c r="HIC42" s="502"/>
      <c r="HID42" s="502"/>
      <c r="HIE42" s="502"/>
      <c r="HIF42" s="502"/>
      <c r="HIG42" s="502"/>
      <c r="HIH42" s="502"/>
      <c r="HII42" s="502"/>
      <c r="HIJ42" s="502"/>
      <c r="HIK42" s="502"/>
      <c r="HIL42" s="502"/>
      <c r="HIM42" s="502"/>
      <c r="HIN42" s="502"/>
      <c r="HIO42" s="502"/>
      <c r="HIP42" s="502"/>
      <c r="HIQ42" s="502"/>
      <c r="HIR42" s="502"/>
      <c r="HIS42" s="502"/>
      <c r="HIT42" s="502"/>
      <c r="HIU42" s="502"/>
      <c r="HIV42" s="502"/>
      <c r="HIW42" s="502"/>
      <c r="HIX42" s="502"/>
      <c r="HIY42" s="502"/>
      <c r="HIZ42" s="502"/>
      <c r="HJA42" s="502"/>
      <c r="HJB42" s="502"/>
      <c r="HJC42" s="502"/>
      <c r="HJD42" s="502"/>
      <c r="HJE42" s="502"/>
      <c r="HJF42" s="502"/>
      <c r="HJG42" s="502"/>
      <c r="HJH42" s="502"/>
      <c r="HJI42" s="502"/>
      <c r="HJJ42" s="502"/>
      <c r="HJK42" s="502"/>
      <c r="HJL42" s="502"/>
      <c r="HJM42" s="502"/>
      <c r="HJN42" s="502"/>
      <c r="HJO42" s="502"/>
      <c r="HJP42" s="502"/>
      <c r="HJQ42" s="502"/>
      <c r="HJR42" s="502"/>
      <c r="HJS42" s="502"/>
      <c r="HJT42" s="502"/>
      <c r="HJU42" s="502"/>
      <c r="HJV42" s="502"/>
      <c r="HJW42" s="502"/>
      <c r="HJX42" s="502"/>
      <c r="HJY42" s="502"/>
      <c r="HJZ42" s="502"/>
      <c r="HKA42" s="502"/>
      <c r="HKB42" s="502"/>
      <c r="HKC42" s="502"/>
      <c r="HKD42" s="502"/>
      <c r="HKE42" s="502"/>
      <c r="HKF42" s="502"/>
      <c r="HKG42" s="502"/>
      <c r="HKH42" s="502"/>
      <c r="HKI42" s="502"/>
      <c r="HKJ42" s="502"/>
      <c r="HKK42" s="502"/>
      <c r="HKL42" s="502"/>
      <c r="HKM42" s="502"/>
      <c r="HKN42" s="502"/>
      <c r="HKO42" s="502"/>
      <c r="HKP42" s="502"/>
      <c r="HKQ42" s="502"/>
      <c r="HKR42" s="502"/>
      <c r="HKS42" s="502"/>
      <c r="HKT42" s="502"/>
      <c r="HKU42" s="502"/>
      <c r="HKV42" s="502"/>
      <c r="HKW42" s="502"/>
      <c r="HKX42" s="502"/>
      <c r="HKY42" s="502"/>
      <c r="HKZ42" s="502"/>
      <c r="HLA42" s="502"/>
      <c r="HLB42" s="502"/>
      <c r="HLC42" s="502"/>
      <c r="HLD42" s="502"/>
      <c r="HLE42" s="502"/>
      <c r="HLF42" s="502"/>
      <c r="HLG42" s="502"/>
      <c r="HLH42" s="502"/>
      <c r="HLI42" s="502"/>
      <c r="HLJ42" s="502"/>
      <c r="HLK42" s="502"/>
      <c r="HLL42" s="502"/>
      <c r="HLM42" s="502"/>
      <c r="HLN42" s="502"/>
      <c r="HLO42" s="502"/>
      <c r="HLP42" s="502"/>
      <c r="HLQ42" s="502"/>
      <c r="HLR42" s="502"/>
      <c r="HLS42" s="502"/>
      <c r="HLT42" s="502"/>
      <c r="HLU42" s="502"/>
      <c r="HLV42" s="502"/>
      <c r="HLW42" s="502"/>
      <c r="HLX42" s="502"/>
      <c r="HLY42" s="502"/>
      <c r="HLZ42" s="502"/>
      <c r="HMA42" s="502"/>
      <c r="HMB42" s="502"/>
      <c r="HMC42" s="502"/>
      <c r="HMD42" s="502"/>
      <c r="HME42" s="502"/>
      <c r="HMF42" s="502"/>
      <c r="HMG42" s="502"/>
      <c r="HMH42" s="502"/>
      <c r="HMI42" s="502"/>
      <c r="HMJ42" s="502"/>
      <c r="HMK42" s="502"/>
      <c r="HML42" s="502"/>
      <c r="HMM42" s="502"/>
      <c r="HMN42" s="502"/>
      <c r="HMO42" s="502"/>
      <c r="HMP42" s="502"/>
      <c r="HMQ42" s="502"/>
      <c r="HMR42" s="502"/>
      <c r="HMS42" s="502"/>
      <c r="HMT42" s="502"/>
      <c r="HMU42" s="502"/>
      <c r="HMV42" s="502"/>
      <c r="HMW42" s="502"/>
      <c r="HMX42" s="502"/>
      <c r="HMY42" s="502"/>
      <c r="HMZ42" s="502"/>
      <c r="HNA42" s="502"/>
      <c r="HNB42" s="502"/>
      <c r="HNC42" s="502"/>
      <c r="HND42" s="502"/>
      <c r="HNE42" s="502"/>
      <c r="HNF42" s="502"/>
      <c r="HNG42" s="502"/>
      <c r="HNH42" s="502"/>
      <c r="HNI42" s="502"/>
      <c r="HNJ42" s="502"/>
      <c r="HNK42" s="502"/>
      <c r="HNL42" s="502"/>
      <c r="HNM42" s="502"/>
      <c r="HNN42" s="502"/>
      <c r="HNO42" s="502"/>
      <c r="HNP42" s="502"/>
      <c r="HNQ42" s="502"/>
      <c r="HNR42" s="502"/>
      <c r="HNS42" s="502"/>
      <c r="HNT42" s="502"/>
      <c r="HNU42" s="502"/>
      <c r="HNV42" s="502"/>
      <c r="HNW42" s="502"/>
      <c r="HNX42" s="502"/>
      <c r="HNY42" s="502"/>
      <c r="HNZ42" s="502"/>
      <c r="HOA42" s="502"/>
      <c r="HOB42" s="502"/>
      <c r="HOC42" s="502"/>
      <c r="HOD42" s="502"/>
      <c r="HOE42" s="502"/>
      <c r="HOF42" s="502"/>
      <c r="HOG42" s="502"/>
      <c r="HOH42" s="502"/>
      <c r="HOI42" s="502"/>
      <c r="HOJ42" s="502"/>
      <c r="HOK42" s="502"/>
      <c r="HOL42" s="502"/>
      <c r="HOM42" s="502"/>
      <c r="HON42" s="502"/>
      <c r="HOO42" s="502"/>
      <c r="HOP42" s="502"/>
      <c r="HOQ42" s="502"/>
      <c r="HOR42" s="502"/>
      <c r="HOS42" s="502"/>
      <c r="HOT42" s="502"/>
      <c r="HOU42" s="502"/>
      <c r="HOV42" s="502"/>
      <c r="HOW42" s="502"/>
      <c r="HOX42" s="502"/>
      <c r="HOY42" s="502"/>
      <c r="HOZ42" s="502"/>
      <c r="HPA42" s="502"/>
      <c r="HPB42" s="502"/>
      <c r="HPC42" s="502"/>
      <c r="HPD42" s="502"/>
      <c r="HPE42" s="502"/>
      <c r="HPF42" s="502"/>
      <c r="HPG42" s="502"/>
      <c r="HPH42" s="502"/>
      <c r="HPI42" s="502"/>
      <c r="HPJ42" s="502"/>
      <c r="HPK42" s="502"/>
      <c r="HPL42" s="502"/>
      <c r="HPM42" s="502"/>
      <c r="HPN42" s="502"/>
      <c r="HPO42" s="502"/>
      <c r="HPP42" s="502"/>
      <c r="HPQ42" s="502"/>
      <c r="HPR42" s="502"/>
      <c r="HPS42" s="502"/>
      <c r="HPT42" s="502"/>
      <c r="HPU42" s="502"/>
      <c r="HPV42" s="502"/>
      <c r="HPW42" s="502"/>
      <c r="HPX42" s="502"/>
      <c r="HPY42" s="502"/>
      <c r="HPZ42" s="502"/>
      <c r="HQA42" s="502"/>
      <c r="HQB42" s="502"/>
      <c r="HQC42" s="502"/>
      <c r="HQD42" s="502"/>
      <c r="HQE42" s="502"/>
      <c r="HQF42" s="502"/>
      <c r="HQG42" s="502"/>
      <c r="HQH42" s="502"/>
      <c r="HQI42" s="502"/>
      <c r="HQJ42" s="502"/>
      <c r="HQK42" s="502"/>
      <c r="HQL42" s="502"/>
      <c r="HQM42" s="502"/>
      <c r="HQN42" s="502"/>
      <c r="HQO42" s="502"/>
      <c r="HQP42" s="502"/>
      <c r="HQQ42" s="502"/>
      <c r="HQR42" s="502"/>
      <c r="HQS42" s="502"/>
      <c r="HQT42" s="502"/>
      <c r="HQU42" s="502"/>
      <c r="HQV42" s="502"/>
      <c r="HQW42" s="502"/>
      <c r="HQX42" s="502"/>
      <c r="HQY42" s="502"/>
      <c r="HQZ42" s="502"/>
      <c r="HRA42" s="502"/>
      <c r="HRB42" s="502"/>
      <c r="HRC42" s="502"/>
      <c r="HRD42" s="502"/>
      <c r="HRE42" s="502"/>
      <c r="HRF42" s="502"/>
      <c r="HRG42" s="502"/>
      <c r="HRH42" s="502"/>
      <c r="HRI42" s="502"/>
      <c r="HRJ42" s="502"/>
      <c r="HRK42" s="502"/>
      <c r="HRL42" s="502"/>
      <c r="HRM42" s="502"/>
      <c r="HRN42" s="502"/>
      <c r="HRO42" s="502"/>
      <c r="HRP42" s="502"/>
      <c r="HRQ42" s="502"/>
      <c r="HRR42" s="502"/>
      <c r="HRS42" s="502"/>
      <c r="HRT42" s="502"/>
      <c r="HRU42" s="502"/>
      <c r="HRV42" s="502"/>
      <c r="HRW42" s="502"/>
      <c r="HRX42" s="502"/>
      <c r="HRY42" s="502"/>
      <c r="HRZ42" s="502"/>
      <c r="HSA42" s="502"/>
      <c r="HSB42" s="502"/>
      <c r="HSC42" s="502"/>
      <c r="HSD42" s="502"/>
      <c r="HSE42" s="502"/>
      <c r="HSF42" s="502"/>
      <c r="HSG42" s="502"/>
      <c r="HSH42" s="502"/>
      <c r="HSI42" s="502"/>
      <c r="HSJ42" s="502"/>
      <c r="HSK42" s="502"/>
      <c r="HSL42" s="502"/>
      <c r="HSM42" s="502"/>
      <c r="HSN42" s="502"/>
      <c r="HSO42" s="502"/>
      <c r="HSP42" s="502"/>
      <c r="HSQ42" s="502"/>
      <c r="HSR42" s="502"/>
      <c r="HSS42" s="502"/>
      <c r="HST42" s="502"/>
      <c r="HSU42" s="502"/>
      <c r="HSV42" s="502"/>
      <c r="HSW42" s="502"/>
      <c r="HSX42" s="502"/>
      <c r="HSY42" s="502"/>
      <c r="HSZ42" s="502"/>
      <c r="HTA42" s="502"/>
      <c r="HTB42" s="502"/>
      <c r="HTC42" s="502"/>
      <c r="HTD42" s="502"/>
      <c r="HTE42" s="502"/>
      <c r="HTF42" s="502"/>
      <c r="HTG42" s="502"/>
      <c r="HTH42" s="502"/>
      <c r="HTI42" s="502"/>
      <c r="HTJ42" s="502"/>
      <c r="HTK42" s="502"/>
      <c r="HTL42" s="502"/>
      <c r="HTM42" s="502"/>
      <c r="HTN42" s="502"/>
      <c r="HTO42" s="502"/>
      <c r="HTP42" s="502"/>
      <c r="HTQ42" s="502"/>
      <c r="HTR42" s="502"/>
      <c r="HTS42" s="502"/>
      <c r="HTT42" s="502"/>
      <c r="HTU42" s="502"/>
      <c r="HTV42" s="502"/>
      <c r="HTW42" s="502"/>
      <c r="HTX42" s="502"/>
      <c r="HTY42" s="502"/>
      <c r="HTZ42" s="502"/>
      <c r="HUA42" s="502"/>
      <c r="HUB42" s="502"/>
      <c r="HUC42" s="502"/>
      <c r="HUD42" s="502"/>
      <c r="HUE42" s="502"/>
      <c r="HUF42" s="502"/>
      <c r="HUG42" s="502"/>
      <c r="HUH42" s="502"/>
      <c r="HUI42" s="502"/>
      <c r="HUJ42" s="502"/>
      <c r="HUK42" s="502"/>
      <c r="HUL42" s="502"/>
      <c r="HUM42" s="502"/>
      <c r="HUN42" s="502"/>
      <c r="HUO42" s="502"/>
      <c r="HUP42" s="502"/>
      <c r="HUQ42" s="502"/>
      <c r="HUR42" s="502"/>
      <c r="HUS42" s="502"/>
      <c r="HUT42" s="502"/>
      <c r="HUU42" s="502"/>
      <c r="HUV42" s="502"/>
      <c r="HUW42" s="502"/>
      <c r="HUX42" s="502"/>
      <c r="HUY42" s="502"/>
      <c r="HUZ42" s="502"/>
      <c r="HVA42" s="502"/>
      <c r="HVB42" s="502"/>
      <c r="HVC42" s="502"/>
      <c r="HVD42" s="502"/>
      <c r="HVE42" s="502"/>
      <c r="HVF42" s="502"/>
      <c r="HVG42" s="502"/>
      <c r="HVH42" s="502"/>
      <c r="HVI42" s="502"/>
      <c r="HVJ42" s="502"/>
      <c r="HVK42" s="502"/>
      <c r="HVL42" s="502"/>
      <c r="HVM42" s="502"/>
      <c r="HVN42" s="502"/>
      <c r="HVO42" s="502"/>
      <c r="HVP42" s="502"/>
      <c r="HVQ42" s="502"/>
      <c r="HVR42" s="502"/>
      <c r="HVS42" s="502"/>
      <c r="HVT42" s="502"/>
      <c r="HVU42" s="502"/>
      <c r="HVV42" s="502"/>
      <c r="HVW42" s="502"/>
      <c r="HVX42" s="502"/>
      <c r="HVY42" s="502"/>
      <c r="HVZ42" s="502"/>
      <c r="HWA42" s="502"/>
      <c r="HWB42" s="502"/>
      <c r="HWC42" s="502"/>
      <c r="HWD42" s="502"/>
      <c r="HWE42" s="502"/>
      <c r="HWF42" s="502"/>
      <c r="HWG42" s="502"/>
      <c r="HWH42" s="502"/>
      <c r="HWI42" s="502"/>
      <c r="HWJ42" s="502"/>
      <c r="HWK42" s="502"/>
      <c r="HWL42" s="502"/>
      <c r="HWM42" s="502"/>
      <c r="HWN42" s="502"/>
      <c r="HWO42" s="502"/>
      <c r="HWP42" s="502"/>
      <c r="HWQ42" s="502"/>
      <c r="HWR42" s="502"/>
      <c r="HWS42" s="502"/>
      <c r="HWT42" s="502"/>
      <c r="HWU42" s="502"/>
      <c r="HWV42" s="502"/>
      <c r="HWW42" s="502"/>
      <c r="HWX42" s="502"/>
      <c r="HWY42" s="502"/>
      <c r="HWZ42" s="502"/>
      <c r="HXA42" s="502"/>
      <c r="HXB42" s="502"/>
      <c r="HXC42" s="502"/>
      <c r="HXD42" s="502"/>
      <c r="HXE42" s="502"/>
      <c r="HXF42" s="502"/>
      <c r="HXG42" s="502"/>
      <c r="HXH42" s="502"/>
      <c r="HXI42" s="502"/>
      <c r="HXJ42" s="502"/>
      <c r="HXK42" s="502"/>
      <c r="HXL42" s="502"/>
      <c r="HXM42" s="502"/>
      <c r="HXN42" s="502"/>
      <c r="HXO42" s="502"/>
      <c r="HXP42" s="502"/>
      <c r="HXQ42" s="502"/>
      <c r="HXR42" s="502"/>
      <c r="HXS42" s="502"/>
      <c r="HXT42" s="502"/>
      <c r="HXU42" s="502"/>
      <c r="HXV42" s="502"/>
      <c r="HXW42" s="502"/>
      <c r="HXX42" s="502"/>
      <c r="HXY42" s="502"/>
      <c r="HXZ42" s="502"/>
      <c r="HYA42" s="502"/>
      <c r="HYB42" s="502"/>
      <c r="HYC42" s="502"/>
      <c r="HYD42" s="502"/>
      <c r="HYE42" s="502"/>
      <c r="HYF42" s="502"/>
      <c r="HYG42" s="502"/>
      <c r="HYH42" s="502"/>
      <c r="HYI42" s="502"/>
      <c r="HYJ42" s="502"/>
      <c r="HYK42" s="502"/>
      <c r="HYL42" s="502"/>
      <c r="HYM42" s="502"/>
      <c r="HYN42" s="502"/>
      <c r="HYO42" s="502"/>
      <c r="HYP42" s="502"/>
      <c r="HYQ42" s="502"/>
      <c r="HYR42" s="502"/>
      <c r="HYS42" s="502"/>
      <c r="HYT42" s="502"/>
      <c r="HYU42" s="502"/>
      <c r="HYV42" s="502"/>
      <c r="HYW42" s="502"/>
      <c r="HYX42" s="502"/>
      <c r="HYY42" s="502"/>
      <c r="HYZ42" s="502"/>
      <c r="HZA42" s="502"/>
      <c r="HZB42" s="502"/>
      <c r="HZC42" s="502"/>
      <c r="HZD42" s="502"/>
      <c r="HZE42" s="502"/>
      <c r="HZF42" s="502"/>
      <c r="HZG42" s="502"/>
      <c r="HZH42" s="502"/>
      <c r="HZI42" s="502"/>
      <c r="HZJ42" s="502"/>
      <c r="HZK42" s="502"/>
      <c r="HZL42" s="502"/>
      <c r="HZM42" s="502"/>
      <c r="HZN42" s="502"/>
      <c r="HZO42" s="502"/>
      <c r="HZP42" s="502"/>
      <c r="HZQ42" s="502"/>
      <c r="HZR42" s="502"/>
      <c r="HZS42" s="502"/>
      <c r="HZT42" s="502"/>
      <c r="HZU42" s="502"/>
      <c r="HZV42" s="502"/>
      <c r="HZW42" s="502"/>
      <c r="HZX42" s="502"/>
      <c r="HZY42" s="502"/>
      <c r="HZZ42" s="502"/>
      <c r="IAA42" s="502"/>
      <c r="IAB42" s="502"/>
      <c r="IAC42" s="502"/>
      <c r="IAD42" s="502"/>
      <c r="IAE42" s="502"/>
      <c r="IAF42" s="502"/>
      <c r="IAG42" s="502"/>
      <c r="IAH42" s="502"/>
      <c r="IAI42" s="502"/>
      <c r="IAJ42" s="502"/>
      <c r="IAK42" s="502"/>
      <c r="IAL42" s="502"/>
      <c r="IAM42" s="502"/>
      <c r="IAN42" s="502"/>
      <c r="IAO42" s="502"/>
      <c r="IAP42" s="502"/>
      <c r="IAQ42" s="502"/>
      <c r="IAR42" s="502"/>
      <c r="IAS42" s="502"/>
      <c r="IAT42" s="502"/>
      <c r="IAU42" s="502"/>
      <c r="IAV42" s="502"/>
      <c r="IAW42" s="502"/>
      <c r="IAX42" s="502"/>
      <c r="IAY42" s="502"/>
      <c r="IAZ42" s="502"/>
      <c r="IBA42" s="502"/>
      <c r="IBB42" s="502"/>
      <c r="IBC42" s="502"/>
      <c r="IBD42" s="502"/>
      <c r="IBE42" s="502"/>
      <c r="IBF42" s="502"/>
      <c r="IBG42" s="502"/>
      <c r="IBH42" s="502"/>
      <c r="IBI42" s="502"/>
      <c r="IBJ42" s="502"/>
      <c r="IBK42" s="502"/>
      <c r="IBL42" s="502"/>
      <c r="IBM42" s="502"/>
      <c r="IBN42" s="502"/>
      <c r="IBO42" s="502"/>
      <c r="IBP42" s="502"/>
      <c r="IBQ42" s="502"/>
      <c r="IBR42" s="502"/>
      <c r="IBS42" s="502"/>
      <c r="IBT42" s="502"/>
      <c r="IBU42" s="502"/>
      <c r="IBV42" s="502"/>
      <c r="IBW42" s="502"/>
      <c r="IBX42" s="502"/>
      <c r="IBY42" s="502"/>
      <c r="IBZ42" s="502"/>
      <c r="ICA42" s="502"/>
      <c r="ICB42" s="502"/>
      <c r="ICC42" s="502"/>
      <c r="ICD42" s="502"/>
      <c r="ICE42" s="502"/>
      <c r="ICF42" s="502"/>
      <c r="ICG42" s="502"/>
      <c r="ICH42" s="502"/>
      <c r="ICI42" s="502"/>
      <c r="ICJ42" s="502"/>
      <c r="ICK42" s="502"/>
      <c r="ICL42" s="502"/>
      <c r="ICM42" s="502"/>
      <c r="ICN42" s="502"/>
      <c r="ICO42" s="502"/>
      <c r="ICP42" s="502"/>
      <c r="ICQ42" s="502"/>
      <c r="ICR42" s="502"/>
      <c r="ICS42" s="502"/>
      <c r="ICT42" s="502"/>
      <c r="ICU42" s="502"/>
      <c r="ICV42" s="502"/>
      <c r="ICW42" s="502"/>
      <c r="ICX42" s="502"/>
      <c r="ICY42" s="502"/>
      <c r="ICZ42" s="502"/>
      <c r="IDA42" s="502"/>
      <c r="IDB42" s="502"/>
      <c r="IDC42" s="502"/>
      <c r="IDD42" s="502"/>
      <c r="IDE42" s="502"/>
      <c r="IDF42" s="502"/>
      <c r="IDG42" s="502"/>
      <c r="IDH42" s="502"/>
      <c r="IDI42" s="502"/>
      <c r="IDJ42" s="502"/>
      <c r="IDK42" s="502"/>
      <c r="IDL42" s="502"/>
      <c r="IDM42" s="502"/>
      <c r="IDN42" s="502"/>
      <c r="IDO42" s="502"/>
      <c r="IDP42" s="502"/>
      <c r="IDQ42" s="502"/>
      <c r="IDR42" s="502"/>
      <c r="IDS42" s="502"/>
      <c r="IDT42" s="502"/>
      <c r="IDU42" s="502"/>
      <c r="IDV42" s="502"/>
      <c r="IDW42" s="502"/>
      <c r="IDX42" s="502"/>
      <c r="IDY42" s="502"/>
      <c r="IDZ42" s="502"/>
      <c r="IEA42" s="502"/>
      <c r="IEB42" s="502"/>
      <c r="IEC42" s="502"/>
      <c r="IED42" s="502"/>
      <c r="IEE42" s="502"/>
      <c r="IEF42" s="502"/>
      <c r="IEG42" s="502"/>
      <c r="IEH42" s="502"/>
      <c r="IEI42" s="502"/>
      <c r="IEJ42" s="502"/>
      <c r="IEK42" s="502"/>
      <c r="IEL42" s="502"/>
      <c r="IEM42" s="502"/>
      <c r="IEN42" s="502"/>
      <c r="IEO42" s="502"/>
      <c r="IEP42" s="502"/>
      <c r="IEQ42" s="502"/>
      <c r="IER42" s="502"/>
      <c r="IES42" s="502"/>
      <c r="IET42" s="502"/>
      <c r="IEU42" s="502"/>
      <c r="IEV42" s="502"/>
      <c r="IEW42" s="502"/>
      <c r="IEX42" s="502"/>
      <c r="IEY42" s="502"/>
      <c r="IEZ42" s="502"/>
      <c r="IFA42" s="502"/>
      <c r="IFB42" s="502"/>
      <c r="IFC42" s="502"/>
      <c r="IFD42" s="502"/>
      <c r="IFE42" s="502"/>
      <c r="IFF42" s="502"/>
      <c r="IFG42" s="502"/>
      <c r="IFH42" s="502"/>
      <c r="IFI42" s="502"/>
      <c r="IFJ42" s="502"/>
      <c r="IFK42" s="502"/>
      <c r="IFL42" s="502"/>
      <c r="IFM42" s="502"/>
      <c r="IFN42" s="502"/>
      <c r="IFO42" s="502"/>
      <c r="IFP42" s="502"/>
      <c r="IFQ42" s="502"/>
      <c r="IFR42" s="502"/>
      <c r="IFS42" s="502"/>
      <c r="IFT42" s="502"/>
      <c r="IFU42" s="502"/>
      <c r="IFV42" s="502"/>
      <c r="IFW42" s="502"/>
      <c r="IFX42" s="502"/>
      <c r="IFY42" s="502"/>
      <c r="IFZ42" s="502"/>
      <c r="IGA42" s="502"/>
      <c r="IGB42" s="502"/>
      <c r="IGC42" s="502"/>
      <c r="IGD42" s="502"/>
      <c r="IGE42" s="502"/>
      <c r="IGF42" s="502"/>
      <c r="IGG42" s="502"/>
      <c r="IGH42" s="502"/>
      <c r="IGI42" s="502"/>
      <c r="IGJ42" s="502"/>
      <c r="IGK42" s="502"/>
      <c r="IGL42" s="502"/>
      <c r="IGM42" s="502"/>
      <c r="IGN42" s="502"/>
      <c r="IGO42" s="502"/>
      <c r="IGP42" s="502"/>
      <c r="IGQ42" s="502"/>
      <c r="IGR42" s="502"/>
      <c r="IGS42" s="502"/>
      <c r="IGT42" s="502"/>
      <c r="IGU42" s="502"/>
      <c r="IGV42" s="502"/>
      <c r="IGW42" s="502"/>
      <c r="IGX42" s="502"/>
      <c r="IGY42" s="502"/>
      <c r="IGZ42" s="502"/>
      <c r="IHA42" s="502"/>
      <c r="IHB42" s="502"/>
      <c r="IHC42" s="502"/>
      <c r="IHD42" s="502"/>
      <c r="IHE42" s="502"/>
      <c r="IHF42" s="502"/>
      <c r="IHG42" s="502"/>
      <c r="IHH42" s="502"/>
      <c r="IHI42" s="502"/>
      <c r="IHJ42" s="502"/>
      <c r="IHK42" s="502"/>
      <c r="IHL42" s="502"/>
      <c r="IHM42" s="502"/>
      <c r="IHN42" s="502"/>
      <c r="IHO42" s="502"/>
      <c r="IHP42" s="502"/>
      <c r="IHQ42" s="502"/>
      <c r="IHR42" s="502"/>
      <c r="IHS42" s="502"/>
      <c r="IHT42" s="502"/>
      <c r="IHU42" s="502"/>
      <c r="IHV42" s="502"/>
      <c r="IHW42" s="502"/>
      <c r="IHX42" s="502"/>
      <c r="IHY42" s="502"/>
      <c r="IHZ42" s="502"/>
      <c r="IIA42" s="502"/>
      <c r="IIB42" s="502"/>
      <c r="IIC42" s="502"/>
      <c r="IID42" s="502"/>
      <c r="IIE42" s="502"/>
      <c r="IIF42" s="502"/>
      <c r="IIG42" s="502"/>
      <c r="IIH42" s="502"/>
      <c r="III42" s="502"/>
      <c r="IIJ42" s="502"/>
      <c r="IIK42" s="502"/>
      <c r="IIL42" s="502"/>
      <c r="IIM42" s="502"/>
      <c r="IIN42" s="502"/>
      <c r="IIO42" s="502"/>
      <c r="IIP42" s="502"/>
      <c r="IIQ42" s="502"/>
      <c r="IIR42" s="502"/>
      <c r="IIS42" s="502"/>
      <c r="IIT42" s="502"/>
      <c r="IIU42" s="502"/>
      <c r="IIV42" s="502"/>
      <c r="IIW42" s="502"/>
      <c r="IIX42" s="502"/>
      <c r="IIY42" s="502"/>
      <c r="IIZ42" s="502"/>
      <c r="IJA42" s="502"/>
      <c r="IJB42" s="502"/>
      <c r="IJC42" s="502"/>
      <c r="IJD42" s="502"/>
      <c r="IJE42" s="502"/>
      <c r="IJF42" s="502"/>
      <c r="IJG42" s="502"/>
      <c r="IJH42" s="502"/>
      <c r="IJI42" s="502"/>
      <c r="IJJ42" s="502"/>
      <c r="IJK42" s="502"/>
      <c r="IJL42" s="502"/>
      <c r="IJM42" s="502"/>
      <c r="IJN42" s="502"/>
      <c r="IJO42" s="502"/>
      <c r="IJP42" s="502"/>
      <c r="IJQ42" s="502"/>
      <c r="IJR42" s="502"/>
      <c r="IJS42" s="502"/>
      <c r="IJT42" s="502"/>
      <c r="IJU42" s="502"/>
      <c r="IJV42" s="502"/>
      <c r="IJW42" s="502"/>
      <c r="IJX42" s="502"/>
      <c r="IJY42" s="502"/>
      <c r="IJZ42" s="502"/>
      <c r="IKA42" s="502"/>
      <c r="IKB42" s="502"/>
      <c r="IKC42" s="502"/>
      <c r="IKD42" s="502"/>
      <c r="IKE42" s="502"/>
      <c r="IKF42" s="502"/>
      <c r="IKG42" s="502"/>
      <c r="IKH42" s="502"/>
      <c r="IKI42" s="502"/>
      <c r="IKJ42" s="502"/>
      <c r="IKK42" s="502"/>
      <c r="IKL42" s="502"/>
      <c r="IKM42" s="502"/>
      <c r="IKN42" s="502"/>
      <c r="IKO42" s="502"/>
      <c r="IKP42" s="502"/>
      <c r="IKQ42" s="502"/>
      <c r="IKR42" s="502"/>
      <c r="IKS42" s="502"/>
      <c r="IKT42" s="502"/>
      <c r="IKU42" s="502"/>
      <c r="IKV42" s="502"/>
      <c r="IKW42" s="502"/>
      <c r="IKX42" s="502"/>
      <c r="IKY42" s="502"/>
      <c r="IKZ42" s="502"/>
      <c r="ILA42" s="502"/>
      <c r="ILB42" s="502"/>
      <c r="ILC42" s="502"/>
      <c r="ILD42" s="502"/>
      <c r="ILE42" s="502"/>
      <c r="ILF42" s="502"/>
      <c r="ILG42" s="502"/>
      <c r="ILH42" s="502"/>
      <c r="ILI42" s="502"/>
      <c r="ILJ42" s="502"/>
      <c r="ILK42" s="502"/>
      <c r="ILL42" s="502"/>
      <c r="ILM42" s="502"/>
      <c r="ILN42" s="502"/>
      <c r="ILO42" s="502"/>
      <c r="ILP42" s="502"/>
      <c r="ILQ42" s="502"/>
      <c r="ILR42" s="502"/>
      <c r="ILS42" s="502"/>
      <c r="ILT42" s="502"/>
      <c r="ILU42" s="502"/>
      <c r="ILV42" s="502"/>
      <c r="ILW42" s="502"/>
      <c r="ILX42" s="502"/>
      <c r="ILY42" s="502"/>
      <c r="ILZ42" s="502"/>
      <c r="IMA42" s="502"/>
      <c r="IMB42" s="502"/>
      <c r="IMC42" s="502"/>
      <c r="IMD42" s="502"/>
      <c r="IME42" s="502"/>
      <c r="IMF42" s="502"/>
      <c r="IMG42" s="502"/>
      <c r="IMH42" s="502"/>
      <c r="IMI42" s="502"/>
      <c r="IMJ42" s="502"/>
      <c r="IMK42" s="502"/>
      <c r="IML42" s="502"/>
      <c r="IMM42" s="502"/>
      <c r="IMN42" s="502"/>
      <c r="IMO42" s="502"/>
      <c r="IMP42" s="502"/>
      <c r="IMQ42" s="502"/>
      <c r="IMR42" s="502"/>
      <c r="IMS42" s="502"/>
      <c r="IMT42" s="502"/>
      <c r="IMU42" s="502"/>
      <c r="IMV42" s="502"/>
      <c r="IMW42" s="502"/>
      <c r="IMX42" s="502"/>
      <c r="IMY42" s="502"/>
      <c r="IMZ42" s="502"/>
      <c r="INA42" s="502"/>
      <c r="INB42" s="502"/>
      <c r="INC42" s="502"/>
      <c r="IND42" s="502"/>
      <c r="INE42" s="502"/>
      <c r="INF42" s="502"/>
      <c r="ING42" s="502"/>
      <c r="INH42" s="502"/>
      <c r="INI42" s="502"/>
      <c r="INJ42" s="502"/>
      <c r="INK42" s="502"/>
      <c r="INL42" s="502"/>
      <c r="INM42" s="502"/>
      <c r="INN42" s="502"/>
      <c r="INO42" s="502"/>
      <c r="INP42" s="502"/>
      <c r="INQ42" s="502"/>
      <c r="INR42" s="502"/>
      <c r="INS42" s="502"/>
      <c r="INT42" s="502"/>
      <c r="INU42" s="502"/>
      <c r="INV42" s="502"/>
      <c r="INW42" s="502"/>
      <c r="INX42" s="502"/>
      <c r="INY42" s="502"/>
      <c r="INZ42" s="502"/>
      <c r="IOA42" s="502"/>
      <c r="IOB42" s="502"/>
      <c r="IOC42" s="502"/>
      <c r="IOD42" s="502"/>
      <c r="IOE42" s="502"/>
      <c r="IOF42" s="502"/>
      <c r="IOG42" s="502"/>
      <c r="IOH42" s="502"/>
      <c r="IOI42" s="502"/>
      <c r="IOJ42" s="502"/>
      <c r="IOK42" s="502"/>
      <c r="IOL42" s="502"/>
      <c r="IOM42" s="502"/>
      <c r="ION42" s="502"/>
      <c r="IOO42" s="502"/>
      <c r="IOP42" s="502"/>
      <c r="IOQ42" s="502"/>
      <c r="IOR42" s="502"/>
      <c r="IOS42" s="502"/>
      <c r="IOT42" s="502"/>
      <c r="IOU42" s="502"/>
      <c r="IOV42" s="502"/>
      <c r="IOW42" s="502"/>
      <c r="IOX42" s="502"/>
      <c r="IOY42" s="502"/>
      <c r="IOZ42" s="502"/>
      <c r="IPA42" s="502"/>
      <c r="IPB42" s="502"/>
      <c r="IPC42" s="502"/>
      <c r="IPD42" s="502"/>
      <c r="IPE42" s="502"/>
      <c r="IPF42" s="502"/>
      <c r="IPG42" s="502"/>
      <c r="IPH42" s="502"/>
      <c r="IPI42" s="502"/>
      <c r="IPJ42" s="502"/>
      <c r="IPK42" s="502"/>
      <c r="IPL42" s="502"/>
      <c r="IPM42" s="502"/>
      <c r="IPN42" s="502"/>
      <c r="IPO42" s="502"/>
      <c r="IPP42" s="502"/>
      <c r="IPQ42" s="502"/>
      <c r="IPR42" s="502"/>
      <c r="IPS42" s="502"/>
      <c r="IPT42" s="502"/>
      <c r="IPU42" s="502"/>
      <c r="IPV42" s="502"/>
      <c r="IPW42" s="502"/>
      <c r="IPX42" s="502"/>
      <c r="IPY42" s="502"/>
      <c r="IPZ42" s="502"/>
      <c r="IQA42" s="502"/>
      <c r="IQB42" s="502"/>
      <c r="IQC42" s="502"/>
      <c r="IQD42" s="502"/>
      <c r="IQE42" s="502"/>
      <c r="IQF42" s="502"/>
      <c r="IQG42" s="502"/>
      <c r="IQH42" s="502"/>
      <c r="IQI42" s="502"/>
      <c r="IQJ42" s="502"/>
      <c r="IQK42" s="502"/>
      <c r="IQL42" s="502"/>
      <c r="IQM42" s="502"/>
      <c r="IQN42" s="502"/>
      <c r="IQO42" s="502"/>
      <c r="IQP42" s="502"/>
      <c r="IQQ42" s="502"/>
      <c r="IQR42" s="502"/>
      <c r="IQS42" s="502"/>
      <c r="IQT42" s="502"/>
      <c r="IQU42" s="502"/>
      <c r="IQV42" s="502"/>
      <c r="IQW42" s="502"/>
      <c r="IQX42" s="502"/>
      <c r="IQY42" s="502"/>
      <c r="IQZ42" s="502"/>
      <c r="IRA42" s="502"/>
      <c r="IRB42" s="502"/>
      <c r="IRC42" s="502"/>
      <c r="IRD42" s="502"/>
      <c r="IRE42" s="502"/>
      <c r="IRF42" s="502"/>
      <c r="IRG42" s="502"/>
      <c r="IRH42" s="502"/>
      <c r="IRI42" s="502"/>
      <c r="IRJ42" s="502"/>
      <c r="IRK42" s="502"/>
      <c r="IRL42" s="502"/>
      <c r="IRM42" s="502"/>
      <c r="IRN42" s="502"/>
      <c r="IRO42" s="502"/>
      <c r="IRP42" s="502"/>
      <c r="IRQ42" s="502"/>
      <c r="IRR42" s="502"/>
      <c r="IRS42" s="502"/>
      <c r="IRT42" s="502"/>
      <c r="IRU42" s="502"/>
      <c r="IRV42" s="502"/>
      <c r="IRW42" s="502"/>
      <c r="IRX42" s="502"/>
      <c r="IRY42" s="502"/>
      <c r="IRZ42" s="502"/>
      <c r="ISA42" s="502"/>
      <c r="ISB42" s="502"/>
      <c r="ISC42" s="502"/>
      <c r="ISD42" s="502"/>
      <c r="ISE42" s="502"/>
      <c r="ISF42" s="502"/>
      <c r="ISG42" s="502"/>
      <c r="ISH42" s="502"/>
      <c r="ISI42" s="502"/>
      <c r="ISJ42" s="502"/>
      <c r="ISK42" s="502"/>
      <c r="ISL42" s="502"/>
      <c r="ISM42" s="502"/>
      <c r="ISN42" s="502"/>
      <c r="ISO42" s="502"/>
      <c r="ISP42" s="502"/>
      <c r="ISQ42" s="502"/>
      <c r="ISR42" s="502"/>
      <c r="ISS42" s="502"/>
      <c r="IST42" s="502"/>
      <c r="ISU42" s="502"/>
      <c r="ISV42" s="502"/>
      <c r="ISW42" s="502"/>
      <c r="ISX42" s="502"/>
      <c r="ISY42" s="502"/>
      <c r="ISZ42" s="502"/>
      <c r="ITA42" s="502"/>
      <c r="ITB42" s="502"/>
      <c r="ITC42" s="502"/>
      <c r="ITD42" s="502"/>
      <c r="ITE42" s="502"/>
      <c r="ITF42" s="502"/>
      <c r="ITG42" s="502"/>
      <c r="ITH42" s="502"/>
      <c r="ITI42" s="502"/>
      <c r="ITJ42" s="502"/>
      <c r="ITK42" s="502"/>
      <c r="ITL42" s="502"/>
      <c r="ITM42" s="502"/>
      <c r="ITN42" s="502"/>
      <c r="ITO42" s="502"/>
      <c r="ITP42" s="502"/>
      <c r="ITQ42" s="502"/>
      <c r="ITR42" s="502"/>
      <c r="ITS42" s="502"/>
      <c r="ITT42" s="502"/>
      <c r="ITU42" s="502"/>
      <c r="ITV42" s="502"/>
      <c r="ITW42" s="502"/>
      <c r="ITX42" s="502"/>
      <c r="ITY42" s="502"/>
      <c r="ITZ42" s="502"/>
      <c r="IUA42" s="502"/>
      <c r="IUB42" s="502"/>
      <c r="IUC42" s="502"/>
      <c r="IUD42" s="502"/>
      <c r="IUE42" s="502"/>
      <c r="IUF42" s="502"/>
      <c r="IUG42" s="502"/>
      <c r="IUH42" s="502"/>
      <c r="IUI42" s="502"/>
      <c r="IUJ42" s="502"/>
      <c r="IUK42" s="502"/>
      <c r="IUL42" s="502"/>
      <c r="IUM42" s="502"/>
      <c r="IUN42" s="502"/>
      <c r="IUO42" s="502"/>
      <c r="IUP42" s="502"/>
      <c r="IUQ42" s="502"/>
      <c r="IUR42" s="502"/>
      <c r="IUS42" s="502"/>
      <c r="IUT42" s="502"/>
      <c r="IUU42" s="502"/>
      <c r="IUV42" s="502"/>
      <c r="IUW42" s="502"/>
      <c r="IUX42" s="502"/>
      <c r="IUY42" s="502"/>
      <c r="IUZ42" s="502"/>
      <c r="IVA42" s="502"/>
      <c r="IVB42" s="502"/>
      <c r="IVC42" s="502"/>
      <c r="IVD42" s="502"/>
      <c r="IVE42" s="502"/>
      <c r="IVF42" s="502"/>
      <c r="IVG42" s="502"/>
      <c r="IVH42" s="502"/>
      <c r="IVI42" s="502"/>
      <c r="IVJ42" s="502"/>
      <c r="IVK42" s="502"/>
      <c r="IVL42" s="502"/>
      <c r="IVM42" s="502"/>
      <c r="IVN42" s="502"/>
      <c r="IVO42" s="502"/>
      <c r="IVP42" s="502"/>
      <c r="IVQ42" s="502"/>
      <c r="IVR42" s="502"/>
      <c r="IVS42" s="502"/>
      <c r="IVT42" s="502"/>
      <c r="IVU42" s="502"/>
      <c r="IVV42" s="502"/>
      <c r="IVW42" s="502"/>
      <c r="IVX42" s="502"/>
      <c r="IVY42" s="502"/>
      <c r="IVZ42" s="502"/>
      <c r="IWA42" s="502"/>
      <c r="IWB42" s="502"/>
      <c r="IWC42" s="502"/>
      <c r="IWD42" s="502"/>
      <c r="IWE42" s="502"/>
      <c r="IWF42" s="502"/>
      <c r="IWG42" s="502"/>
      <c r="IWH42" s="502"/>
      <c r="IWI42" s="502"/>
      <c r="IWJ42" s="502"/>
      <c r="IWK42" s="502"/>
      <c r="IWL42" s="502"/>
      <c r="IWM42" s="502"/>
      <c r="IWN42" s="502"/>
      <c r="IWO42" s="502"/>
      <c r="IWP42" s="502"/>
      <c r="IWQ42" s="502"/>
      <c r="IWR42" s="502"/>
      <c r="IWS42" s="502"/>
      <c r="IWT42" s="502"/>
      <c r="IWU42" s="502"/>
      <c r="IWV42" s="502"/>
      <c r="IWW42" s="502"/>
      <c r="IWX42" s="502"/>
      <c r="IWY42" s="502"/>
      <c r="IWZ42" s="502"/>
      <c r="IXA42" s="502"/>
      <c r="IXB42" s="502"/>
      <c r="IXC42" s="502"/>
      <c r="IXD42" s="502"/>
      <c r="IXE42" s="502"/>
      <c r="IXF42" s="502"/>
      <c r="IXG42" s="502"/>
      <c r="IXH42" s="502"/>
      <c r="IXI42" s="502"/>
      <c r="IXJ42" s="502"/>
      <c r="IXK42" s="502"/>
      <c r="IXL42" s="502"/>
      <c r="IXM42" s="502"/>
      <c r="IXN42" s="502"/>
      <c r="IXO42" s="502"/>
      <c r="IXP42" s="502"/>
      <c r="IXQ42" s="502"/>
      <c r="IXR42" s="502"/>
      <c r="IXS42" s="502"/>
      <c r="IXT42" s="502"/>
      <c r="IXU42" s="502"/>
      <c r="IXV42" s="502"/>
      <c r="IXW42" s="502"/>
      <c r="IXX42" s="502"/>
      <c r="IXY42" s="502"/>
      <c r="IXZ42" s="502"/>
      <c r="IYA42" s="502"/>
      <c r="IYB42" s="502"/>
      <c r="IYC42" s="502"/>
      <c r="IYD42" s="502"/>
      <c r="IYE42" s="502"/>
      <c r="IYF42" s="502"/>
      <c r="IYG42" s="502"/>
      <c r="IYH42" s="502"/>
      <c r="IYI42" s="502"/>
      <c r="IYJ42" s="502"/>
      <c r="IYK42" s="502"/>
      <c r="IYL42" s="502"/>
      <c r="IYM42" s="502"/>
      <c r="IYN42" s="502"/>
      <c r="IYO42" s="502"/>
      <c r="IYP42" s="502"/>
      <c r="IYQ42" s="502"/>
      <c r="IYR42" s="502"/>
      <c r="IYS42" s="502"/>
      <c r="IYT42" s="502"/>
      <c r="IYU42" s="502"/>
      <c r="IYV42" s="502"/>
      <c r="IYW42" s="502"/>
      <c r="IYX42" s="502"/>
      <c r="IYY42" s="502"/>
      <c r="IYZ42" s="502"/>
      <c r="IZA42" s="502"/>
      <c r="IZB42" s="502"/>
      <c r="IZC42" s="502"/>
      <c r="IZD42" s="502"/>
      <c r="IZE42" s="502"/>
      <c r="IZF42" s="502"/>
      <c r="IZG42" s="502"/>
      <c r="IZH42" s="502"/>
      <c r="IZI42" s="502"/>
      <c r="IZJ42" s="502"/>
      <c r="IZK42" s="502"/>
      <c r="IZL42" s="502"/>
      <c r="IZM42" s="502"/>
      <c r="IZN42" s="502"/>
      <c r="IZO42" s="502"/>
      <c r="IZP42" s="502"/>
      <c r="IZQ42" s="502"/>
      <c r="IZR42" s="502"/>
      <c r="IZS42" s="502"/>
      <c r="IZT42" s="502"/>
      <c r="IZU42" s="502"/>
      <c r="IZV42" s="502"/>
      <c r="IZW42" s="502"/>
      <c r="IZX42" s="502"/>
      <c r="IZY42" s="502"/>
      <c r="IZZ42" s="502"/>
      <c r="JAA42" s="502"/>
      <c r="JAB42" s="502"/>
      <c r="JAC42" s="502"/>
      <c r="JAD42" s="502"/>
      <c r="JAE42" s="502"/>
      <c r="JAF42" s="502"/>
      <c r="JAG42" s="502"/>
      <c r="JAH42" s="502"/>
      <c r="JAI42" s="502"/>
      <c r="JAJ42" s="502"/>
      <c r="JAK42" s="502"/>
      <c r="JAL42" s="502"/>
      <c r="JAM42" s="502"/>
      <c r="JAN42" s="502"/>
      <c r="JAO42" s="502"/>
      <c r="JAP42" s="502"/>
      <c r="JAQ42" s="502"/>
      <c r="JAR42" s="502"/>
      <c r="JAS42" s="502"/>
      <c r="JAT42" s="502"/>
      <c r="JAU42" s="502"/>
      <c r="JAV42" s="502"/>
      <c r="JAW42" s="502"/>
      <c r="JAX42" s="502"/>
      <c r="JAY42" s="502"/>
      <c r="JAZ42" s="502"/>
      <c r="JBA42" s="502"/>
      <c r="JBB42" s="502"/>
      <c r="JBC42" s="502"/>
      <c r="JBD42" s="502"/>
      <c r="JBE42" s="502"/>
      <c r="JBF42" s="502"/>
      <c r="JBG42" s="502"/>
      <c r="JBH42" s="502"/>
      <c r="JBI42" s="502"/>
      <c r="JBJ42" s="502"/>
      <c r="JBK42" s="502"/>
      <c r="JBL42" s="502"/>
      <c r="JBM42" s="502"/>
      <c r="JBN42" s="502"/>
      <c r="JBO42" s="502"/>
      <c r="JBP42" s="502"/>
      <c r="JBQ42" s="502"/>
      <c r="JBR42" s="502"/>
      <c r="JBS42" s="502"/>
      <c r="JBT42" s="502"/>
      <c r="JBU42" s="502"/>
      <c r="JBV42" s="502"/>
      <c r="JBW42" s="502"/>
      <c r="JBX42" s="502"/>
      <c r="JBY42" s="502"/>
      <c r="JBZ42" s="502"/>
      <c r="JCA42" s="502"/>
      <c r="JCB42" s="502"/>
      <c r="JCC42" s="502"/>
      <c r="JCD42" s="502"/>
      <c r="JCE42" s="502"/>
      <c r="JCF42" s="502"/>
      <c r="JCG42" s="502"/>
      <c r="JCH42" s="502"/>
      <c r="JCI42" s="502"/>
      <c r="JCJ42" s="502"/>
      <c r="JCK42" s="502"/>
      <c r="JCL42" s="502"/>
      <c r="JCM42" s="502"/>
      <c r="JCN42" s="502"/>
      <c r="JCO42" s="502"/>
      <c r="JCP42" s="502"/>
      <c r="JCQ42" s="502"/>
      <c r="JCR42" s="502"/>
      <c r="JCS42" s="502"/>
      <c r="JCT42" s="502"/>
      <c r="JCU42" s="502"/>
      <c r="JCV42" s="502"/>
      <c r="JCW42" s="502"/>
      <c r="JCX42" s="502"/>
      <c r="JCY42" s="502"/>
      <c r="JCZ42" s="502"/>
      <c r="JDA42" s="502"/>
      <c r="JDB42" s="502"/>
      <c r="JDC42" s="502"/>
      <c r="JDD42" s="502"/>
      <c r="JDE42" s="502"/>
      <c r="JDF42" s="502"/>
      <c r="JDG42" s="502"/>
      <c r="JDH42" s="502"/>
      <c r="JDI42" s="502"/>
      <c r="JDJ42" s="502"/>
      <c r="JDK42" s="502"/>
      <c r="JDL42" s="502"/>
      <c r="JDM42" s="502"/>
      <c r="JDN42" s="502"/>
      <c r="JDO42" s="502"/>
      <c r="JDP42" s="502"/>
      <c r="JDQ42" s="502"/>
      <c r="JDR42" s="502"/>
      <c r="JDS42" s="502"/>
      <c r="JDT42" s="502"/>
      <c r="JDU42" s="502"/>
      <c r="JDV42" s="502"/>
      <c r="JDW42" s="502"/>
      <c r="JDX42" s="502"/>
      <c r="JDY42" s="502"/>
      <c r="JDZ42" s="502"/>
      <c r="JEA42" s="502"/>
      <c r="JEB42" s="502"/>
      <c r="JEC42" s="502"/>
      <c r="JED42" s="502"/>
      <c r="JEE42" s="502"/>
      <c r="JEF42" s="502"/>
      <c r="JEG42" s="502"/>
      <c r="JEH42" s="502"/>
      <c r="JEI42" s="502"/>
      <c r="JEJ42" s="502"/>
      <c r="JEK42" s="502"/>
      <c r="JEL42" s="502"/>
      <c r="JEM42" s="502"/>
      <c r="JEN42" s="502"/>
      <c r="JEO42" s="502"/>
      <c r="JEP42" s="502"/>
      <c r="JEQ42" s="502"/>
      <c r="JER42" s="502"/>
      <c r="JES42" s="502"/>
      <c r="JET42" s="502"/>
      <c r="JEU42" s="502"/>
      <c r="JEV42" s="502"/>
      <c r="JEW42" s="502"/>
      <c r="JEX42" s="502"/>
      <c r="JEY42" s="502"/>
      <c r="JEZ42" s="502"/>
      <c r="JFA42" s="502"/>
      <c r="JFB42" s="502"/>
      <c r="JFC42" s="502"/>
      <c r="JFD42" s="502"/>
      <c r="JFE42" s="502"/>
      <c r="JFF42" s="502"/>
      <c r="JFG42" s="502"/>
      <c r="JFH42" s="502"/>
      <c r="JFI42" s="502"/>
      <c r="JFJ42" s="502"/>
      <c r="JFK42" s="502"/>
      <c r="JFL42" s="502"/>
      <c r="JFM42" s="502"/>
      <c r="JFN42" s="502"/>
      <c r="JFO42" s="502"/>
      <c r="JFP42" s="502"/>
      <c r="JFQ42" s="502"/>
      <c r="JFR42" s="502"/>
      <c r="JFS42" s="502"/>
      <c r="JFT42" s="502"/>
      <c r="JFU42" s="502"/>
      <c r="JFV42" s="502"/>
      <c r="JFW42" s="502"/>
      <c r="JFX42" s="502"/>
      <c r="JFY42" s="502"/>
      <c r="JFZ42" s="502"/>
      <c r="JGA42" s="502"/>
      <c r="JGB42" s="502"/>
      <c r="JGC42" s="502"/>
      <c r="JGD42" s="502"/>
      <c r="JGE42" s="502"/>
      <c r="JGF42" s="502"/>
      <c r="JGG42" s="502"/>
      <c r="JGH42" s="502"/>
      <c r="JGI42" s="502"/>
      <c r="JGJ42" s="502"/>
      <c r="JGK42" s="502"/>
      <c r="JGL42" s="502"/>
      <c r="JGM42" s="502"/>
      <c r="JGN42" s="502"/>
      <c r="JGO42" s="502"/>
      <c r="JGP42" s="502"/>
      <c r="JGQ42" s="502"/>
      <c r="JGR42" s="502"/>
      <c r="JGS42" s="502"/>
      <c r="JGT42" s="502"/>
      <c r="JGU42" s="502"/>
      <c r="JGV42" s="502"/>
      <c r="JGW42" s="502"/>
      <c r="JGX42" s="502"/>
      <c r="JGY42" s="502"/>
      <c r="JGZ42" s="502"/>
      <c r="JHA42" s="502"/>
      <c r="JHB42" s="502"/>
      <c r="JHC42" s="502"/>
      <c r="JHD42" s="502"/>
      <c r="JHE42" s="502"/>
      <c r="JHF42" s="502"/>
      <c r="JHG42" s="502"/>
      <c r="JHH42" s="502"/>
      <c r="JHI42" s="502"/>
      <c r="JHJ42" s="502"/>
      <c r="JHK42" s="502"/>
      <c r="JHL42" s="502"/>
      <c r="JHM42" s="502"/>
      <c r="JHN42" s="502"/>
      <c r="JHO42" s="502"/>
      <c r="JHP42" s="502"/>
      <c r="JHQ42" s="502"/>
      <c r="JHR42" s="502"/>
      <c r="JHS42" s="502"/>
      <c r="JHT42" s="502"/>
      <c r="JHU42" s="502"/>
      <c r="JHV42" s="502"/>
      <c r="JHW42" s="502"/>
      <c r="JHX42" s="502"/>
      <c r="JHY42" s="502"/>
      <c r="JHZ42" s="502"/>
      <c r="JIA42" s="502"/>
      <c r="JIB42" s="502"/>
      <c r="JIC42" s="502"/>
      <c r="JID42" s="502"/>
      <c r="JIE42" s="502"/>
      <c r="JIF42" s="502"/>
      <c r="JIG42" s="502"/>
      <c r="JIH42" s="502"/>
      <c r="JII42" s="502"/>
      <c r="JIJ42" s="502"/>
      <c r="JIK42" s="502"/>
      <c r="JIL42" s="502"/>
      <c r="JIM42" s="502"/>
      <c r="JIN42" s="502"/>
      <c r="JIO42" s="502"/>
      <c r="JIP42" s="502"/>
      <c r="JIQ42" s="502"/>
      <c r="JIR42" s="502"/>
      <c r="JIS42" s="502"/>
      <c r="JIT42" s="502"/>
      <c r="JIU42" s="502"/>
      <c r="JIV42" s="502"/>
      <c r="JIW42" s="502"/>
      <c r="JIX42" s="502"/>
      <c r="JIY42" s="502"/>
      <c r="JIZ42" s="502"/>
      <c r="JJA42" s="502"/>
      <c r="JJB42" s="502"/>
      <c r="JJC42" s="502"/>
      <c r="JJD42" s="502"/>
      <c r="JJE42" s="502"/>
      <c r="JJF42" s="502"/>
      <c r="JJG42" s="502"/>
      <c r="JJH42" s="502"/>
      <c r="JJI42" s="502"/>
      <c r="JJJ42" s="502"/>
      <c r="JJK42" s="502"/>
      <c r="JJL42" s="502"/>
      <c r="JJM42" s="502"/>
      <c r="JJN42" s="502"/>
      <c r="JJO42" s="502"/>
      <c r="JJP42" s="502"/>
      <c r="JJQ42" s="502"/>
      <c r="JJR42" s="502"/>
      <c r="JJS42" s="502"/>
      <c r="JJT42" s="502"/>
      <c r="JJU42" s="502"/>
      <c r="JJV42" s="502"/>
      <c r="JJW42" s="502"/>
      <c r="JJX42" s="502"/>
      <c r="JJY42" s="502"/>
      <c r="JJZ42" s="502"/>
      <c r="JKA42" s="502"/>
      <c r="JKB42" s="502"/>
      <c r="JKC42" s="502"/>
      <c r="JKD42" s="502"/>
      <c r="JKE42" s="502"/>
      <c r="JKF42" s="502"/>
      <c r="JKG42" s="502"/>
      <c r="JKH42" s="502"/>
      <c r="JKI42" s="502"/>
      <c r="JKJ42" s="502"/>
      <c r="JKK42" s="502"/>
      <c r="JKL42" s="502"/>
      <c r="JKM42" s="502"/>
      <c r="JKN42" s="502"/>
      <c r="JKO42" s="502"/>
      <c r="JKP42" s="502"/>
      <c r="JKQ42" s="502"/>
      <c r="JKR42" s="502"/>
      <c r="JKS42" s="502"/>
      <c r="JKT42" s="502"/>
      <c r="JKU42" s="502"/>
      <c r="JKV42" s="502"/>
      <c r="JKW42" s="502"/>
      <c r="JKX42" s="502"/>
      <c r="JKY42" s="502"/>
      <c r="JKZ42" s="502"/>
      <c r="JLA42" s="502"/>
      <c r="JLB42" s="502"/>
      <c r="JLC42" s="502"/>
      <c r="JLD42" s="502"/>
      <c r="JLE42" s="502"/>
      <c r="JLF42" s="502"/>
      <c r="JLG42" s="502"/>
      <c r="JLH42" s="502"/>
      <c r="JLI42" s="502"/>
      <c r="JLJ42" s="502"/>
      <c r="JLK42" s="502"/>
      <c r="JLL42" s="502"/>
      <c r="JLM42" s="502"/>
      <c r="JLN42" s="502"/>
      <c r="JLO42" s="502"/>
      <c r="JLP42" s="502"/>
      <c r="JLQ42" s="502"/>
      <c r="JLR42" s="502"/>
      <c r="JLS42" s="502"/>
      <c r="JLT42" s="502"/>
      <c r="JLU42" s="502"/>
      <c r="JLV42" s="502"/>
      <c r="JLW42" s="502"/>
      <c r="JLX42" s="502"/>
      <c r="JLY42" s="502"/>
      <c r="JLZ42" s="502"/>
      <c r="JMA42" s="502"/>
      <c r="JMB42" s="502"/>
      <c r="JMC42" s="502"/>
      <c r="JMD42" s="502"/>
      <c r="JME42" s="502"/>
      <c r="JMF42" s="502"/>
      <c r="JMG42" s="502"/>
      <c r="JMH42" s="502"/>
      <c r="JMI42" s="502"/>
      <c r="JMJ42" s="502"/>
      <c r="JMK42" s="502"/>
      <c r="JML42" s="502"/>
      <c r="JMM42" s="502"/>
      <c r="JMN42" s="502"/>
      <c r="JMO42" s="502"/>
      <c r="JMP42" s="502"/>
      <c r="JMQ42" s="502"/>
      <c r="JMR42" s="502"/>
      <c r="JMS42" s="502"/>
      <c r="JMT42" s="502"/>
      <c r="JMU42" s="502"/>
      <c r="JMV42" s="502"/>
      <c r="JMW42" s="502"/>
      <c r="JMX42" s="502"/>
      <c r="JMY42" s="502"/>
      <c r="JMZ42" s="502"/>
      <c r="JNA42" s="502"/>
      <c r="JNB42" s="502"/>
      <c r="JNC42" s="502"/>
      <c r="JND42" s="502"/>
      <c r="JNE42" s="502"/>
      <c r="JNF42" s="502"/>
      <c r="JNG42" s="502"/>
      <c r="JNH42" s="502"/>
      <c r="JNI42" s="502"/>
      <c r="JNJ42" s="502"/>
      <c r="JNK42" s="502"/>
      <c r="JNL42" s="502"/>
      <c r="JNM42" s="502"/>
      <c r="JNN42" s="502"/>
      <c r="JNO42" s="502"/>
      <c r="JNP42" s="502"/>
      <c r="JNQ42" s="502"/>
      <c r="JNR42" s="502"/>
      <c r="JNS42" s="502"/>
      <c r="JNT42" s="502"/>
      <c r="JNU42" s="502"/>
      <c r="JNV42" s="502"/>
      <c r="JNW42" s="502"/>
      <c r="JNX42" s="502"/>
      <c r="JNY42" s="502"/>
      <c r="JNZ42" s="502"/>
      <c r="JOA42" s="502"/>
      <c r="JOB42" s="502"/>
      <c r="JOC42" s="502"/>
      <c r="JOD42" s="502"/>
      <c r="JOE42" s="502"/>
      <c r="JOF42" s="502"/>
      <c r="JOG42" s="502"/>
      <c r="JOH42" s="502"/>
      <c r="JOI42" s="502"/>
      <c r="JOJ42" s="502"/>
      <c r="JOK42" s="502"/>
      <c r="JOL42" s="502"/>
      <c r="JOM42" s="502"/>
      <c r="JON42" s="502"/>
      <c r="JOO42" s="502"/>
      <c r="JOP42" s="502"/>
      <c r="JOQ42" s="502"/>
      <c r="JOR42" s="502"/>
      <c r="JOS42" s="502"/>
      <c r="JOT42" s="502"/>
      <c r="JOU42" s="502"/>
      <c r="JOV42" s="502"/>
      <c r="JOW42" s="502"/>
      <c r="JOX42" s="502"/>
      <c r="JOY42" s="502"/>
      <c r="JOZ42" s="502"/>
      <c r="JPA42" s="502"/>
      <c r="JPB42" s="502"/>
      <c r="JPC42" s="502"/>
      <c r="JPD42" s="502"/>
      <c r="JPE42" s="502"/>
      <c r="JPF42" s="502"/>
      <c r="JPG42" s="502"/>
      <c r="JPH42" s="502"/>
      <c r="JPI42" s="502"/>
      <c r="JPJ42" s="502"/>
      <c r="JPK42" s="502"/>
      <c r="JPL42" s="502"/>
      <c r="JPM42" s="502"/>
      <c r="JPN42" s="502"/>
      <c r="JPO42" s="502"/>
      <c r="JPP42" s="502"/>
      <c r="JPQ42" s="502"/>
      <c r="JPR42" s="502"/>
      <c r="JPS42" s="502"/>
      <c r="JPT42" s="502"/>
      <c r="JPU42" s="502"/>
      <c r="JPV42" s="502"/>
      <c r="JPW42" s="502"/>
      <c r="JPX42" s="502"/>
      <c r="JPY42" s="502"/>
      <c r="JPZ42" s="502"/>
      <c r="JQA42" s="502"/>
      <c r="JQB42" s="502"/>
      <c r="JQC42" s="502"/>
      <c r="JQD42" s="502"/>
      <c r="JQE42" s="502"/>
      <c r="JQF42" s="502"/>
      <c r="JQG42" s="502"/>
      <c r="JQH42" s="502"/>
      <c r="JQI42" s="502"/>
      <c r="JQJ42" s="502"/>
      <c r="JQK42" s="502"/>
      <c r="JQL42" s="502"/>
      <c r="JQM42" s="502"/>
      <c r="JQN42" s="502"/>
      <c r="JQO42" s="502"/>
      <c r="JQP42" s="502"/>
      <c r="JQQ42" s="502"/>
      <c r="JQR42" s="502"/>
      <c r="JQS42" s="502"/>
      <c r="JQT42" s="502"/>
      <c r="JQU42" s="502"/>
      <c r="JQV42" s="502"/>
      <c r="JQW42" s="502"/>
      <c r="JQX42" s="502"/>
      <c r="JQY42" s="502"/>
      <c r="JQZ42" s="502"/>
      <c r="JRA42" s="502"/>
      <c r="JRB42" s="502"/>
      <c r="JRC42" s="502"/>
      <c r="JRD42" s="502"/>
      <c r="JRE42" s="502"/>
      <c r="JRF42" s="502"/>
      <c r="JRG42" s="502"/>
      <c r="JRH42" s="502"/>
      <c r="JRI42" s="502"/>
      <c r="JRJ42" s="502"/>
      <c r="JRK42" s="502"/>
      <c r="JRL42" s="502"/>
      <c r="JRM42" s="502"/>
      <c r="JRN42" s="502"/>
      <c r="JRO42" s="502"/>
      <c r="JRP42" s="502"/>
      <c r="JRQ42" s="502"/>
      <c r="JRR42" s="502"/>
      <c r="JRS42" s="502"/>
      <c r="JRT42" s="502"/>
      <c r="JRU42" s="502"/>
      <c r="JRV42" s="502"/>
      <c r="JRW42" s="502"/>
      <c r="JRX42" s="502"/>
      <c r="JRY42" s="502"/>
      <c r="JRZ42" s="502"/>
      <c r="JSA42" s="502"/>
      <c r="JSB42" s="502"/>
      <c r="JSC42" s="502"/>
      <c r="JSD42" s="502"/>
      <c r="JSE42" s="502"/>
      <c r="JSF42" s="502"/>
      <c r="JSG42" s="502"/>
      <c r="JSH42" s="502"/>
      <c r="JSI42" s="502"/>
      <c r="JSJ42" s="502"/>
      <c r="JSK42" s="502"/>
      <c r="JSL42" s="502"/>
      <c r="JSM42" s="502"/>
      <c r="JSN42" s="502"/>
      <c r="JSO42" s="502"/>
      <c r="JSP42" s="502"/>
      <c r="JSQ42" s="502"/>
      <c r="JSR42" s="502"/>
      <c r="JSS42" s="502"/>
      <c r="JST42" s="502"/>
      <c r="JSU42" s="502"/>
      <c r="JSV42" s="502"/>
      <c r="JSW42" s="502"/>
      <c r="JSX42" s="502"/>
      <c r="JSY42" s="502"/>
      <c r="JSZ42" s="502"/>
      <c r="JTA42" s="502"/>
      <c r="JTB42" s="502"/>
      <c r="JTC42" s="502"/>
      <c r="JTD42" s="502"/>
      <c r="JTE42" s="502"/>
      <c r="JTF42" s="502"/>
      <c r="JTG42" s="502"/>
      <c r="JTH42" s="502"/>
      <c r="JTI42" s="502"/>
      <c r="JTJ42" s="502"/>
      <c r="JTK42" s="502"/>
      <c r="JTL42" s="502"/>
      <c r="JTM42" s="502"/>
      <c r="JTN42" s="502"/>
      <c r="JTO42" s="502"/>
      <c r="JTP42" s="502"/>
      <c r="JTQ42" s="502"/>
      <c r="JTR42" s="502"/>
      <c r="JTS42" s="502"/>
      <c r="JTT42" s="502"/>
      <c r="JTU42" s="502"/>
      <c r="JTV42" s="502"/>
      <c r="JTW42" s="502"/>
      <c r="JTX42" s="502"/>
      <c r="JTY42" s="502"/>
      <c r="JTZ42" s="502"/>
      <c r="JUA42" s="502"/>
      <c r="JUB42" s="502"/>
      <c r="JUC42" s="502"/>
      <c r="JUD42" s="502"/>
      <c r="JUE42" s="502"/>
      <c r="JUF42" s="502"/>
      <c r="JUG42" s="502"/>
      <c r="JUH42" s="502"/>
      <c r="JUI42" s="502"/>
      <c r="JUJ42" s="502"/>
      <c r="JUK42" s="502"/>
      <c r="JUL42" s="502"/>
      <c r="JUM42" s="502"/>
      <c r="JUN42" s="502"/>
      <c r="JUO42" s="502"/>
      <c r="JUP42" s="502"/>
      <c r="JUQ42" s="502"/>
      <c r="JUR42" s="502"/>
      <c r="JUS42" s="502"/>
      <c r="JUT42" s="502"/>
      <c r="JUU42" s="502"/>
      <c r="JUV42" s="502"/>
      <c r="JUW42" s="502"/>
      <c r="JUX42" s="502"/>
      <c r="JUY42" s="502"/>
      <c r="JUZ42" s="502"/>
      <c r="JVA42" s="502"/>
      <c r="JVB42" s="502"/>
      <c r="JVC42" s="502"/>
      <c r="JVD42" s="502"/>
      <c r="JVE42" s="502"/>
      <c r="JVF42" s="502"/>
      <c r="JVG42" s="502"/>
      <c r="JVH42" s="502"/>
      <c r="JVI42" s="502"/>
      <c r="JVJ42" s="502"/>
      <c r="JVK42" s="502"/>
      <c r="JVL42" s="502"/>
      <c r="JVM42" s="502"/>
      <c r="JVN42" s="502"/>
      <c r="JVO42" s="502"/>
      <c r="JVP42" s="502"/>
      <c r="JVQ42" s="502"/>
      <c r="JVR42" s="502"/>
      <c r="JVS42" s="502"/>
      <c r="JVT42" s="502"/>
      <c r="JVU42" s="502"/>
      <c r="JVV42" s="502"/>
      <c r="JVW42" s="502"/>
      <c r="JVX42" s="502"/>
      <c r="JVY42" s="502"/>
      <c r="JVZ42" s="502"/>
      <c r="JWA42" s="502"/>
      <c r="JWB42" s="502"/>
      <c r="JWC42" s="502"/>
      <c r="JWD42" s="502"/>
      <c r="JWE42" s="502"/>
      <c r="JWF42" s="502"/>
      <c r="JWG42" s="502"/>
      <c r="JWH42" s="502"/>
      <c r="JWI42" s="502"/>
      <c r="JWJ42" s="502"/>
      <c r="JWK42" s="502"/>
      <c r="JWL42" s="502"/>
      <c r="JWM42" s="502"/>
      <c r="JWN42" s="502"/>
      <c r="JWO42" s="502"/>
      <c r="JWP42" s="502"/>
      <c r="JWQ42" s="502"/>
      <c r="JWR42" s="502"/>
      <c r="JWS42" s="502"/>
      <c r="JWT42" s="502"/>
      <c r="JWU42" s="502"/>
      <c r="JWV42" s="502"/>
      <c r="JWW42" s="502"/>
      <c r="JWX42" s="502"/>
      <c r="JWY42" s="502"/>
      <c r="JWZ42" s="502"/>
      <c r="JXA42" s="502"/>
      <c r="JXB42" s="502"/>
      <c r="JXC42" s="502"/>
      <c r="JXD42" s="502"/>
      <c r="JXE42" s="502"/>
      <c r="JXF42" s="502"/>
      <c r="JXG42" s="502"/>
      <c r="JXH42" s="502"/>
      <c r="JXI42" s="502"/>
      <c r="JXJ42" s="502"/>
      <c r="JXK42" s="502"/>
      <c r="JXL42" s="502"/>
      <c r="JXM42" s="502"/>
      <c r="JXN42" s="502"/>
      <c r="JXO42" s="502"/>
      <c r="JXP42" s="502"/>
      <c r="JXQ42" s="502"/>
      <c r="JXR42" s="502"/>
      <c r="JXS42" s="502"/>
      <c r="JXT42" s="502"/>
      <c r="JXU42" s="502"/>
      <c r="JXV42" s="502"/>
      <c r="JXW42" s="502"/>
      <c r="JXX42" s="502"/>
      <c r="JXY42" s="502"/>
      <c r="JXZ42" s="502"/>
      <c r="JYA42" s="502"/>
      <c r="JYB42" s="502"/>
      <c r="JYC42" s="502"/>
      <c r="JYD42" s="502"/>
      <c r="JYE42" s="502"/>
      <c r="JYF42" s="502"/>
      <c r="JYG42" s="502"/>
      <c r="JYH42" s="502"/>
      <c r="JYI42" s="502"/>
      <c r="JYJ42" s="502"/>
      <c r="JYK42" s="502"/>
      <c r="JYL42" s="502"/>
      <c r="JYM42" s="502"/>
      <c r="JYN42" s="502"/>
      <c r="JYO42" s="502"/>
      <c r="JYP42" s="502"/>
      <c r="JYQ42" s="502"/>
      <c r="JYR42" s="502"/>
      <c r="JYS42" s="502"/>
      <c r="JYT42" s="502"/>
      <c r="JYU42" s="502"/>
      <c r="JYV42" s="502"/>
      <c r="JYW42" s="502"/>
      <c r="JYX42" s="502"/>
      <c r="JYY42" s="502"/>
      <c r="JYZ42" s="502"/>
      <c r="JZA42" s="502"/>
      <c r="JZB42" s="502"/>
      <c r="JZC42" s="502"/>
      <c r="JZD42" s="502"/>
      <c r="JZE42" s="502"/>
      <c r="JZF42" s="502"/>
      <c r="JZG42" s="502"/>
      <c r="JZH42" s="502"/>
      <c r="JZI42" s="502"/>
      <c r="JZJ42" s="502"/>
      <c r="JZK42" s="502"/>
      <c r="JZL42" s="502"/>
      <c r="JZM42" s="502"/>
      <c r="JZN42" s="502"/>
      <c r="JZO42" s="502"/>
      <c r="JZP42" s="502"/>
      <c r="JZQ42" s="502"/>
      <c r="JZR42" s="502"/>
      <c r="JZS42" s="502"/>
      <c r="JZT42" s="502"/>
      <c r="JZU42" s="502"/>
      <c r="JZV42" s="502"/>
      <c r="JZW42" s="502"/>
      <c r="JZX42" s="502"/>
      <c r="JZY42" s="502"/>
      <c r="JZZ42" s="502"/>
      <c r="KAA42" s="502"/>
      <c r="KAB42" s="502"/>
      <c r="KAC42" s="502"/>
      <c r="KAD42" s="502"/>
      <c r="KAE42" s="502"/>
      <c r="KAF42" s="502"/>
      <c r="KAG42" s="502"/>
      <c r="KAH42" s="502"/>
      <c r="KAI42" s="502"/>
      <c r="KAJ42" s="502"/>
      <c r="KAK42" s="502"/>
      <c r="KAL42" s="502"/>
      <c r="KAM42" s="502"/>
      <c r="KAN42" s="502"/>
      <c r="KAO42" s="502"/>
      <c r="KAP42" s="502"/>
      <c r="KAQ42" s="502"/>
      <c r="KAR42" s="502"/>
      <c r="KAS42" s="502"/>
      <c r="KAT42" s="502"/>
      <c r="KAU42" s="502"/>
      <c r="KAV42" s="502"/>
      <c r="KAW42" s="502"/>
      <c r="KAX42" s="502"/>
      <c r="KAY42" s="502"/>
      <c r="KAZ42" s="502"/>
      <c r="KBA42" s="502"/>
      <c r="KBB42" s="502"/>
      <c r="KBC42" s="502"/>
      <c r="KBD42" s="502"/>
      <c r="KBE42" s="502"/>
      <c r="KBF42" s="502"/>
      <c r="KBG42" s="502"/>
      <c r="KBH42" s="502"/>
      <c r="KBI42" s="502"/>
      <c r="KBJ42" s="502"/>
      <c r="KBK42" s="502"/>
      <c r="KBL42" s="502"/>
      <c r="KBM42" s="502"/>
      <c r="KBN42" s="502"/>
      <c r="KBO42" s="502"/>
      <c r="KBP42" s="502"/>
      <c r="KBQ42" s="502"/>
      <c r="KBR42" s="502"/>
      <c r="KBS42" s="502"/>
      <c r="KBT42" s="502"/>
      <c r="KBU42" s="502"/>
      <c r="KBV42" s="502"/>
      <c r="KBW42" s="502"/>
      <c r="KBX42" s="502"/>
      <c r="KBY42" s="502"/>
      <c r="KBZ42" s="502"/>
      <c r="KCA42" s="502"/>
      <c r="KCB42" s="502"/>
      <c r="KCC42" s="502"/>
      <c r="KCD42" s="502"/>
      <c r="KCE42" s="502"/>
      <c r="KCF42" s="502"/>
      <c r="KCG42" s="502"/>
      <c r="KCH42" s="502"/>
      <c r="KCI42" s="502"/>
      <c r="KCJ42" s="502"/>
      <c r="KCK42" s="502"/>
      <c r="KCL42" s="502"/>
      <c r="KCM42" s="502"/>
      <c r="KCN42" s="502"/>
      <c r="KCO42" s="502"/>
      <c r="KCP42" s="502"/>
      <c r="KCQ42" s="502"/>
      <c r="KCR42" s="502"/>
      <c r="KCS42" s="502"/>
      <c r="KCT42" s="502"/>
      <c r="KCU42" s="502"/>
      <c r="KCV42" s="502"/>
      <c r="KCW42" s="502"/>
      <c r="KCX42" s="502"/>
      <c r="KCY42" s="502"/>
      <c r="KCZ42" s="502"/>
      <c r="KDA42" s="502"/>
      <c r="KDB42" s="502"/>
      <c r="KDC42" s="502"/>
      <c r="KDD42" s="502"/>
      <c r="KDE42" s="502"/>
      <c r="KDF42" s="502"/>
      <c r="KDG42" s="502"/>
      <c r="KDH42" s="502"/>
      <c r="KDI42" s="502"/>
      <c r="KDJ42" s="502"/>
      <c r="KDK42" s="502"/>
      <c r="KDL42" s="502"/>
      <c r="KDM42" s="502"/>
      <c r="KDN42" s="502"/>
      <c r="KDO42" s="502"/>
      <c r="KDP42" s="502"/>
      <c r="KDQ42" s="502"/>
      <c r="KDR42" s="502"/>
      <c r="KDS42" s="502"/>
      <c r="KDT42" s="502"/>
      <c r="KDU42" s="502"/>
      <c r="KDV42" s="502"/>
      <c r="KDW42" s="502"/>
      <c r="KDX42" s="502"/>
      <c r="KDY42" s="502"/>
      <c r="KDZ42" s="502"/>
      <c r="KEA42" s="502"/>
      <c r="KEB42" s="502"/>
      <c r="KEC42" s="502"/>
      <c r="KED42" s="502"/>
      <c r="KEE42" s="502"/>
      <c r="KEF42" s="502"/>
      <c r="KEG42" s="502"/>
      <c r="KEH42" s="502"/>
      <c r="KEI42" s="502"/>
      <c r="KEJ42" s="502"/>
      <c r="KEK42" s="502"/>
      <c r="KEL42" s="502"/>
      <c r="KEM42" s="502"/>
      <c r="KEN42" s="502"/>
      <c r="KEO42" s="502"/>
      <c r="KEP42" s="502"/>
      <c r="KEQ42" s="502"/>
      <c r="KER42" s="502"/>
      <c r="KES42" s="502"/>
      <c r="KET42" s="502"/>
      <c r="KEU42" s="502"/>
      <c r="KEV42" s="502"/>
      <c r="KEW42" s="502"/>
      <c r="KEX42" s="502"/>
      <c r="KEY42" s="502"/>
      <c r="KEZ42" s="502"/>
      <c r="KFA42" s="502"/>
      <c r="KFB42" s="502"/>
      <c r="KFC42" s="502"/>
      <c r="KFD42" s="502"/>
      <c r="KFE42" s="502"/>
      <c r="KFF42" s="502"/>
      <c r="KFG42" s="502"/>
      <c r="KFH42" s="502"/>
      <c r="KFI42" s="502"/>
      <c r="KFJ42" s="502"/>
      <c r="KFK42" s="502"/>
      <c r="KFL42" s="502"/>
      <c r="KFM42" s="502"/>
      <c r="KFN42" s="502"/>
      <c r="KFO42" s="502"/>
      <c r="KFP42" s="502"/>
      <c r="KFQ42" s="502"/>
      <c r="KFR42" s="502"/>
      <c r="KFS42" s="502"/>
      <c r="KFT42" s="502"/>
      <c r="KFU42" s="502"/>
      <c r="KFV42" s="502"/>
      <c r="KFW42" s="502"/>
      <c r="KFX42" s="502"/>
      <c r="KFY42" s="502"/>
      <c r="KFZ42" s="502"/>
      <c r="KGA42" s="502"/>
      <c r="KGB42" s="502"/>
      <c r="KGC42" s="502"/>
      <c r="KGD42" s="502"/>
      <c r="KGE42" s="502"/>
      <c r="KGF42" s="502"/>
      <c r="KGG42" s="502"/>
      <c r="KGH42" s="502"/>
      <c r="KGI42" s="502"/>
      <c r="KGJ42" s="502"/>
      <c r="KGK42" s="502"/>
      <c r="KGL42" s="502"/>
      <c r="KGM42" s="502"/>
      <c r="KGN42" s="502"/>
      <c r="KGO42" s="502"/>
      <c r="KGP42" s="502"/>
      <c r="KGQ42" s="502"/>
      <c r="KGR42" s="502"/>
      <c r="KGS42" s="502"/>
      <c r="KGT42" s="502"/>
      <c r="KGU42" s="502"/>
      <c r="KGV42" s="502"/>
      <c r="KGW42" s="502"/>
      <c r="KGX42" s="502"/>
      <c r="KGY42" s="502"/>
      <c r="KGZ42" s="502"/>
      <c r="KHA42" s="502"/>
      <c r="KHB42" s="502"/>
      <c r="KHC42" s="502"/>
      <c r="KHD42" s="502"/>
      <c r="KHE42" s="502"/>
      <c r="KHF42" s="502"/>
      <c r="KHG42" s="502"/>
      <c r="KHH42" s="502"/>
      <c r="KHI42" s="502"/>
      <c r="KHJ42" s="502"/>
      <c r="KHK42" s="502"/>
      <c r="KHL42" s="502"/>
      <c r="KHM42" s="502"/>
      <c r="KHN42" s="502"/>
      <c r="KHO42" s="502"/>
      <c r="KHP42" s="502"/>
      <c r="KHQ42" s="502"/>
      <c r="KHR42" s="502"/>
      <c r="KHS42" s="502"/>
      <c r="KHT42" s="502"/>
      <c r="KHU42" s="502"/>
      <c r="KHV42" s="502"/>
      <c r="KHW42" s="502"/>
      <c r="KHX42" s="502"/>
      <c r="KHY42" s="502"/>
      <c r="KHZ42" s="502"/>
      <c r="KIA42" s="502"/>
      <c r="KIB42" s="502"/>
      <c r="KIC42" s="502"/>
      <c r="KID42" s="502"/>
      <c r="KIE42" s="502"/>
      <c r="KIF42" s="502"/>
      <c r="KIG42" s="502"/>
      <c r="KIH42" s="502"/>
      <c r="KII42" s="502"/>
      <c r="KIJ42" s="502"/>
      <c r="KIK42" s="502"/>
      <c r="KIL42" s="502"/>
      <c r="KIM42" s="502"/>
      <c r="KIN42" s="502"/>
      <c r="KIO42" s="502"/>
      <c r="KIP42" s="502"/>
      <c r="KIQ42" s="502"/>
      <c r="KIR42" s="502"/>
      <c r="KIS42" s="502"/>
      <c r="KIT42" s="502"/>
      <c r="KIU42" s="502"/>
      <c r="KIV42" s="502"/>
      <c r="KIW42" s="502"/>
      <c r="KIX42" s="502"/>
      <c r="KIY42" s="502"/>
      <c r="KIZ42" s="502"/>
      <c r="KJA42" s="502"/>
      <c r="KJB42" s="502"/>
      <c r="KJC42" s="502"/>
      <c r="KJD42" s="502"/>
      <c r="KJE42" s="502"/>
      <c r="KJF42" s="502"/>
      <c r="KJG42" s="502"/>
      <c r="KJH42" s="502"/>
      <c r="KJI42" s="502"/>
      <c r="KJJ42" s="502"/>
      <c r="KJK42" s="502"/>
      <c r="KJL42" s="502"/>
      <c r="KJM42" s="502"/>
      <c r="KJN42" s="502"/>
      <c r="KJO42" s="502"/>
      <c r="KJP42" s="502"/>
      <c r="KJQ42" s="502"/>
      <c r="KJR42" s="502"/>
      <c r="KJS42" s="502"/>
      <c r="KJT42" s="502"/>
      <c r="KJU42" s="502"/>
      <c r="KJV42" s="502"/>
      <c r="KJW42" s="502"/>
      <c r="KJX42" s="502"/>
      <c r="KJY42" s="502"/>
      <c r="KJZ42" s="502"/>
      <c r="KKA42" s="502"/>
      <c r="KKB42" s="502"/>
      <c r="KKC42" s="502"/>
      <c r="KKD42" s="502"/>
      <c r="KKE42" s="502"/>
      <c r="KKF42" s="502"/>
      <c r="KKG42" s="502"/>
      <c r="KKH42" s="502"/>
      <c r="KKI42" s="502"/>
      <c r="KKJ42" s="502"/>
      <c r="KKK42" s="502"/>
      <c r="KKL42" s="502"/>
      <c r="KKM42" s="502"/>
      <c r="KKN42" s="502"/>
      <c r="KKO42" s="502"/>
      <c r="KKP42" s="502"/>
      <c r="KKQ42" s="502"/>
      <c r="KKR42" s="502"/>
      <c r="KKS42" s="502"/>
      <c r="KKT42" s="502"/>
      <c r="KKU42" s="502"/>
      <c r="KKV42" s="502"/>
      <c r="KKW42" s="502"/>
      <c r="KKX42" s="502"/>
      <c r="KKY42" s="502"/>
      <c r="KKZ42" s="502"/>
      <c r="KLA42" s="502"/>
      <c r="KLB42" s="502"/>
      <c r="KLC42" s="502"/>
      <c r="KLD42" s="502"/>
      <c r="KLE42" s="502"/>
      <c r="KLF42" s="502"/>
      <c r="KLG42" s="502"/>
      <c r="KLH42" s="502"/>
      <c r="KLI42" s="502"/>
      <c r="KLJ42" s="502"/>
      <c r="KLK42" s="502"/>
      <c r="KLL42" s="502"/>
      <c r="KLM42" s="502"/>
      <c r="KLN42" s="502"/>
      <c r="KLO42" s="502"/>
      <c r="KLP42" s="502"/>
      <c r="KLQ42" s="502"/>
      <c r="KLR42" s="502"/>
      <c r="KLS42" s="502"/>
      <c r="KLT42" s="502"/>
      <c r="KLU42" s="502"/>
      <c r="KLV42" s="502"/>
      <c r="KLW42" s="502"/>
      <c r="KLX42" s="502"/>
      <c r="KLY42" s="502"/>
      <c r="KLZ42" s="502"/>
      <c r="KMA42" s="502"/>
      <c r="KMB42" s="502"/>
      <c r="KMC42" s="502"/>
      <c r="KMD42" s="502"/>
      <c r="KME42" s="502"/>
      <c r="KMF42" s="502"/>
      <c r="KMG42" s="502"/>
      <c r="KMH42" s="502"/>
      <c r="KMI42" s="502"/>
      <c r="KMJ42" s="502"/>
      <c r="KMK42" s="502"/>
      <c r="KML42" s="502"/>
      <c r="KMM42" s="502"/>
      <c r="KMN42" s="502"/>
      <c r="KMO42" s="502"/>
      <c r="KMP42" s="502"/>
      <c r="KMQ42" s="502"/>
      <c r="KMR42" s="502"/>
      <c r="KMS42" s="502"/>
      <c r="KMT42" s="502"/>
      <c r="KMU42" s="502"/>
      <c r="KMV42" s="502"/>
      <c r="KMW42" s="502"/>
      <c r="KMX42" s="502"/>
      <c r="KMY42" s="502"/>
      <c r="KMZ42" s="502"/>
      <c r="KNA42" s="502"/>
      <c r="KNB42" s="502"/>
      <c r="KNC42" s="502"/>
      <c r="KND42" s="502"/>
      <c r="KNE42" s="502"/>
      <c r="KNF42" s="502"/>
      <c r="KNG42" s="502"/>
      <c r="KNH42" s="502"/>
      <c r="KNI42" s="502"/>
      <c r="KNJ42" s="502"/>
      <c r="KNK42" s="502"/>
      <c r="KNL42" s="502"/>
      <c r="KNM42" s="502"/>
      <c r="KNN42" s="502"/>
      <c r="KNO42" s="502"/>
      <c r="KNP42" s="502"/>
      <c r="KNQ42" s="502"/>
      <c r="KNR42" s="502"/>
      <c r="KNS42" s="502"/>
      <c r="KNT42" s="502"/>
      <c r="KNU42" s="502"/>
      <c r="KNV42" s="502"/>
      <c r="KNW42" s="502"/>
      <c r="KNX42" s="502"/>
      <c r="KNY42" s="502"/>
      <c r="KNZ42" s="502"/>
      <c r="KOA42" s="502"/>
      <c r="KOB42" s="502"/>
      <c r="KOC42" s="502"/>
      <c r="KOD42" s="502"/>
      <c r="KOE42" s="502"/>
      <c r="KOF42" s="502"/>
      <c r="KOG42" s="502"/>
      <c r="KOH42" s="502"/>
      <c r="KOI42" s="502"/>
      <c r="KOJ42" s="502"/>
      <c r="KOK42" s="502"/>
      <c r="KOL42" s="502"/>
      <c r="KOM42" s="502"/>
      <c r="KON42" s="502"/>
      <c r="KOO42" s="502"/>
      <c r="KOP42" s="502"/>
      <c r="KOQ42" s="502"/>
      <c r="KOR42" s="502"/>
      <c r="KOS42" s="502"/>
      <c r="KOT42" s="502"/>
      <c r="KOU42" s="502"/>
      <c r="KOV42" s="502"/>
      <c r="KOW42" s="502"/>
      <c r="KOX42" s="502"/>
      <c r="KOY42" s="502"/>
      <c r="KOZ42" s="502"/>
      <c r="KPA42" s="502"/>
      <c r="KPB42" s="502"/>
      <c r="KPC42" s="502"/>
      <c r="KPD42" s="502"/>
      <c r="KPE42" s="502"/>
      <c r="KPF42" s="502"/>
      <c r="KPG42" s="502"/>
      <c r="KPH42" s="502"/>
      <c r="KPI42" s="502"/>
      <c r="KPJ42" s="502"/>
      <c r="KPK42" s="502"/>
      <c r="KPL42" s="502"/>
      <c r="KPM42" s="502"/>
      <c r="KPN42" s="502"/>
      <c r="KPO42" s="502"/>
      <c r="KPP42" s="502"/>
      <c r="KPQ42" s="502"/>
      <c r="KPR42" s="502"/>
      <c r="KPS42" s="502"/>
      <c r="KPT42" s="502"/>
      <c r="KPU42" s="502"/>
      <c r="KPV42" s="502"/>
      <c r="KPW42" s="502"/>
      <c r="KPX42" s="502"/>
      <c r="KPY42" s="502"/>
      <c r="KPZ42" s="502"/>
      <c r="KQA42" s="502"/>
      <c r="KQB42" s="502"/>
      <c r="KQC42" s="502"/>
      <c r="KQD42" s="502"/>
      <c r="KQE42" s="502"/>
      <c r="KQF42" s="502"/>
      <c r="KQG42" s="502"/>
      <c r="KQH42" s="502"/>
      <c r="KQI42" s="502"/>
      <c r="KQJ42" s="502"/>
      <c r="KQK42" s="502"/>
      <c r="KQL42" s="502"/>
      <c r="KQM42" s="502"/>
      <c r="KQN42" s="502"/>
      <c r="KQO42" s="502"/>
      <c r="KQP42" s="502"/>
      <c r="KQQ42" s="502"/>
      <c r="KQR42" s="502"/>
      <c r="KQS42" s="502"/>
      <c r="KQT42" s="502"/>
      <c r="KQU42" s="502"/>
      <c r="KQV42" s="502"/>
      <c r="KQW42" s="502"/>
      <c r="KQX42" s="502"/>
      <c r="KQY42" s="502"/>
      <c r="KQZ42" s="502"/>
      <c r="KRA42" s="502"/>
      <c r="KRB42" s="502"/>
      <c r="KRC42" s="502"/>
      <c r="KRD42" s="502"/>
      <c r="KRE42" s="502"/>
      <c r="KRF42" s="502"/>
      <c r="KRG42" s="502"/>
      <c r="KRH42" s="502"/>
      <c r="KRI42" s="502"/>
      <c r="KRJ42" s="502"/>
      <c r="KRK42" s="502"/>
      <c r="KRL42" s="502"/>
      <c r="KRM42" s="502"/>
      <c r="KRN42" s="502"/>
      <c r="KRO42" s="502"/>
      <c r="KRP42" s="502"/>
      <c r="KRQ42" s="502"/>
      <c r="KRR42" s="502"/>
      <c r="KRS42" s="502"/>
      <c r="KRT42" s="502"/>
      <c r="KRU42" s="502"/>
      <c r="KRV42" s="502"/>
      <c r="KRW42" s="502"/>
      <c r="KRX42" s="502"/>
      <c r="KRY42" s="502"/>
      <c r="KRZ42" s="502"/>
      <c r="KSA42" s="502"/>
      <c r="KSB42" s="502"/>
      <c r="KSC42" s="502"/>
      <c r="KSD42" s="502"/>
      <c r="KSE42" s="502"/>
      <c r="KSF42" s="502"/>
      <c r="KSG42" s="502"/>
      <c r="KSH42" s="502"/>
      <c r="KSI42" s="502"/>
      <c r="KSJ42" s="502"/>
      <c r="KSK42" s="502"/>
      <c r="KSL42" s="502"/>
      <c r="KSM42" s="502"/>
      <c r="KSN42" s="502"/>
      <c r="KSO42" s="502"/>
      <c r="KSP42" s="502"/>
      <c r="KSQ42" s="502"/>
      <c r="KSR42" s="502"/>
      <c r="KSS42" s="502"/>
      <c r="KST42" s="502"/>
      <c r="KSU42" s="502"/>
      <c r="KSV42" s="502"/>
      <c r="KSW42" s="502"/>
      <c r="KSX42" s="502"/>
      <c r="KSY42" s="502"/>
      <c r="KSZ42" s="502"/>
      <c r="KTA42" s="502"/>
      <c r="KTB42" s="502"/>
      <c r="KTC42" s="502"/>
      <c r="KTD42" s="502"/>
      <c r="KTE42" s="502"/>
      <c r="KTF42" s="502"/>
      <c r="KTG42" s="502"/>
      <c r="KTH42" s="502"/>
      <c r="KTI42" s="502"/>
      <c r="KTJ42" s="502"/>
      <c r="KTK42" s="502"/>
      <c r="KTL42" s="502"/>
      <c r="KTM42" s="502"/>
      <c r="KTN42" s="502"/>
      <c r="KTO42" s="502"/>
      <c r="KTP42" s="502"/>
      <c r="KTQ42" s="502"/>
      <c r="KTR42" s="502"/>
      <c r="KTS42" s="502"/>
      <c r="KTT42" s="502"/>
      <c r="KTU42" s="502"/>
      <c r="KTV42" s="502"/>
      <c r="KTW42" s="502"/>
      <c r="KTX42" s="502"/>
      <c r="KTY42" s="502"/>
      <c r="KTZ42" s="502"/>
      <c r="KUA42" s="502"/>
      <c r="KUB42" s="502"/>
      <c r="KUC42" s="502"/>
      <c r="KUD42" s="502"/>
      <c r="KUE42" s="502"/>
      <c r="KUF42" s="502"/>
      <c r="KUG42" s="502"/>
      <c r="KUH42" s="502"/>
      <c r="KUI42" s="502"/>
      <c r="KUJ42" s="502"/>
      <c r="KUK42" s="502"/>
      <c r="KUL42" s="502"/>
      <c r="KUM42" s="502"/>
      <c r="KUN42" s="502"/>
      <c r="KUO42" s="502"/>
      <c r="KUP42" s="502"/>
      <c r="KUQ42" s="502"/>
      <c r="KUR42" s="502"/>
      <c r="KUS42" s="502"/>
      <c r="KUT42" s="502"/>
      <c r="KUU42" s="502"/>
      <c r="KUV42" s="502"/>
      <c r="KUW42" s="502"/>
      <c r="KUX42" s="502"/>
      <c r="KUY42" s="502"/>
      <c r="KUZ42" s="502"/>
      <c r="KVA42" s="502"/>
      <c r="KVB42" s="502"/>
      <c r="KVC42" s="502"/>
      <c r="KVD42" s="502"/>
      <c r="KVE42" s="502"/>
      <c r="KVF42" s="502"/>
      <c r="KVG42" s="502"/>
      <c r="KVH42" s="502"/>
      <c r="KVI42" s="502"/>
      <c r="KVJ42" s="502"/>
      <c r="KVK42" s="502"/>
      <c r="KVL42" s="502"/>
      <c r="KVM42" s="502"/>
      <c r="KVN42" s="502"/>
      <c r="KVO42" s="502"/>
      <c r="KVP42" s="502"/>
      <c r="KVQ42" s="502"/>
      <c r="KVR42" s="502"/>
      <c r="KVS42" s="502"/>
      <c r="KVT42" s="502"/>
      <c r="KVU42" s="502"/>
      <c r="KVV42" s="502"/>
      <c r="KVW42" s="502"/>
      <c r="KVX42" s="502"/>
      <c r="KVY42" s="502"/>
      <c r="KVZ42" s="502"/>
      <c r="KWA42" s="502"/>
      <c r="KWB42" s="502"/>
      <c r="KWC42" s="502"/>
      <c r="KWD42" s="502"/>
      <c r="KWE42" s="502"/>
      <c r="KWF42" s="502"/>
      <c r="KWG42" s="502"/>
      <c r="KWH42" s="502"/>
      <c r="KWI42" s="502"/>
      <c r="KWJ42" s="502"/>
      <c r="KWK42" s="502"/>
      <c r="KWL42" s="502"/>
      <c r="KWM42" s="502"/>
      <c r="KWN42" s="502"/>
      <c r="KWO42" s="502"/>
      <c r="KWP42" s="502"/>
      <c r="KWQ42" s="502"/>
      <c r="KWR42" s="502"/>
      <c r="KWS42" s="502"/>
      <c r="KWT42" s="502"/>
      <c r="KWU42" s="502"/>
      <c r="KWV42" s="502"/>
      <c r="KWW42" s="502"/>
      <c r="KWX42" s="502"/>
      <c r="KWY42" s="502"/>
      <c r="KWZ42" s="502"/>
      <c r="KXA42" s="502"/>
      <c r="KXB42" s="502"/>
      <c r="KXC42" s="502"/>
      <c r="KXD42" s="502"/>
      <c r="KXE42" s="502"/>
      <c r="KXF42" s="502"/>
      <c r="KXG42" s="502"/>
      <c r="KXH42" s="502"/>
      <c r="KXI42" s="502"/>
      <c r="KXJ42" s="502"/>
      <c r="KXK42" s="502"/>
      <c r="KXL42" s="502"/>
      <c r="KXM42" s="502"/>
      <c r="KXN42" s="502"/>
      <c r="KXO42" s="502"/>
      <c r="KXP42" s="502"/>
      <c r="KXQ42" s="502"/>
      <c r="KXR42" s="502"/>
      <c r="KXS42" s="502"/>
      <c r="KXT42" s="502"/>
      <c r="KXU42" s="502"/>
      <c r="KXV42" s="502"/>
      <c r="KXW42" s="502"/>
      <c r="KXX42" s="502"/>
      <c r="KXY42" s="502"/>
      <c r="KXZ42" s="502"/>
      <c r="KYA42" s="502"/>
      <c r="KYB42" s="502"/>
      <c r="KYC42" s="502"/>
      <c r="KYD42" s="502"/>
      <c r="KYE42" s="502"/>
      <c r="KYF42" s="502"/>
      <c r="KYG42" s="502"/>
      <c r="KYH42" s="502"/>
      <c r="KYI42" s="502"/>
      <c r="KYJ42" s="502"/>
      <c r="KYK42" s="502"/>
      <c r="KYL42" s="502"/>
      <c r="KYM42" s="502"/>
      <c r="KYN42" s="502"/>
      <c r="KYO42" s="502"/>
      <c r="KYP42" s="502"/>
      <c r="KYQ42" s="502"/>
      <c r="KYR42" s="502"/>
      <c r="KYS42" s="502"/>
      <c r="KYT42" s="502"/>
      <c r="KYU42" s="502"/>
      <c r="KYV42" s="502"/>
      <c r="KYW42" s="502"/>
      <c r="KYX42" s="502"/>
      <c r="KYY42" s="502"/>
      <c r="KYZ42" s="502"/>
      <c r="KZA42" s="502"/>
      <c r="KZB42" s="502"/>
      <c r="KZC42" s="502"/>
      <c r="KZD42" s="502"/>
      <c r="KZE42" s="502"/>
      <c r="KZF42" s="502"/>
      <c r="KZG42" s="502"/>
      <c r="KZH42" s="502"/>
      <c r="KZI42" s="502"/>
      <c r="KZJ42" s="502"/>
      <c r="KZK42" s="502"/>
      <c r="KZL42" s="502"/>
      <c r="KZM42" s="502"/>
      <c r="KZN42" s="502"/>
      <c r="KZO42" s="502"/>
      <c r="KZP42" s="502"/>
      <c r="KZQ42" s="502"/>
      <c r="KZR42" s="502"/>
      <c r="KZS42" s="502"/>
      <c r="KZT42" s="502"/>
      <c r="KZU42" s="502"/>
      <c r="KZV42" s="502"/>
      <c r="KZW42" s="502"/>
      <c r="KZX42" s="502"/>
      <c r="KZY42" s="502"/>
      <c r="KZZ42" s="502"/>
      <c r="LAA42" s="502"/>
      <c r="LAB42" s="502"/>
      <c r="LAC42" s="502"/>
      <c r="LAD42" s="502"/>
      <c r="LAE42" s="502"/>
      <c r="LAF42" s="502"/>
      <c r="LAG42" s="502"/>
      <c r="LAH42" s="502"/>
      <c r="LAI42" s="502"/>
      <c r="LAJ42" s="502"/>
      <c r="LAK42" s="502"/>
      <c r="LAL42" s="502"/>
      <c r="LAM42" s="502"/>
      <c r="LAN42" s="502"/>
      <c r="LAO42" s="502"/>
      <c r="LAP42" s="502"/>
      <c r="LAQ42" s="502"/>
      <c r="LAR42" s="502"/>
      <c r="LAS42" s="502"/>
      <c r="LAT42" s="502"/>
      <c r="LAU42" s="502"/>
      <c r="LAV42" s="502"/>
      <c r="LAW42" s="502"/>
      <c r="LAX42" s="502"/>
      <c r="LAY42" s="502"/>
      <c r="LAZ42" s="502"/>
      <c r="LBA42" s="502"/>
      <c r="LBB42" s="502"/>
      <c r="LBC42" s="502"/>
      <c r="LBD42" s="502"/>
      <c r="LBE42" s="502"/>
      <c r="LBF42" s="502"/>
      <c r="LBG42" s="502"/>
      <c r="LBH42" s="502"/>
      <c r="LBI42" s="502"/>
      <c r="LBJ42" s="502"/>
      <c r="LBK42" s="502"/>
      <c r="LBL42" s="502"/>
      <c r="LBM42" s="502"/>
      <c r="LBN42" s="502"/>
      <c r="LBO42" s="502"/>
      <c r="LBP42" s="502"/>
      <c r="LBQ42" s="502"/>
      <c r="LBR42" s="502"/>
      <c r="LBS42" s="502"/>
      <c r="LBT42" s="502"/>
      <c r="LBU42" s="502"/>
      <c r="LBV42" s="502"/>
      <c r="LBW42" s="502"/>
      <c r="LBX42" s="502"/>
      <c r="LBY42" s="502"/>
      <c r="LBZ42" s="502"/>
      <c r="LCA42" s="502"/>
      <c r="LCB42" s="502"/>
      <c r="LCC42" s="502"/>
      <c r="LCD42" s="502"/>
      <c r="LCE42" s="502"/>
      <c r="LCF42" s="502"/>
      <c r="LCG42" s="502"/>
      <c r="LCH42" s="502"/>
      <c r="LCI42" s="502"/>
      <c r="LCJ42" s="502"/>
      <c r="LCK42" s="502"/>
      <c r="LCL42" s="502"/>
      <c r="LCM42" s="502"/>
      <c r="LCN42" s="502"/>
      <c r="LCO42" s="502"/>
      <c r="LCP42" s="502"/>
      <c r="LCQ42" s="502"/>
      <c r="LCR42" s="502"/>
      <c r="LCS42" s="502"/>
      <c r="LCT42" s="502"/>
      <c r="LCU42" s="502"/>
      <c r="LCV42" s="502"/>
      <c r="LCW42" s="502"/>
      <c r="LCX42" s="502"/>
      <c r="LCY42" s="502"/>
      <c r="LCZ42" s="502"/>
      <c r="LDA42" s="502"/>
      <c r="LDB42" s="502"/>
      <c r="LDC42" s="502"/>
      <c r="LDD42" s="502"/>
      <c r="LDE42" s="502"/>
      <c r="LDF42" s="502"/>
      <c r="LDG42" s="502"/>
      <c r="LDH42" s="502"/>
      <c r="LDI42" s="502"/>
      <c r="LDJ42" s="502"/>
      <c r="LDK42" s="502"/>
      <c r="LDL42" s="502"/>
      <c r="LDM42" s="502"/>
      <c r="LDN42" s="502"/>
      <c r="LDO42" s="502"/>
      <c r="LDP42" s="502"/>
      <c r="LDQ42" s="502"/>
      <c r="LDR42" s="502"/>
      <c r="LDS42" s="502"/>
      <c r="LDT42" s="502"/>
      <c r="LDU42" s="502"/>
      <c r="LDV42" s="502"/>
      <c r="LDW42" s="502"/>
      <c r="LDX42" s="502"/>
      <c r="LDY42" s="502"/>
      <c r="LDZ42" s="502"/>
      <c r="LEA42" s="502"/>
      <c r="LEB42" s="502"/>
      <c r="LEC42" s="502"/>
      <c r="LED42" s="502"/>
      <c r="LEE42" s="502"/>
      <c r="LEF42" s="502"/>
      <c r="LEG42" s="502"/>
      <c r="LEH42" s="502"/>
      <c r="LEI42" s="502"/>
      <c r="LEJ42" s="502"/>
      <c r="LEK42" s="502"/>
      <c r="LEL42" s="502"/>
      <c r="LEM42" s="502"/>
      <c r="LEN42" s="502"/>
      <c r="LEO42" s="502"/>
      <c r="LEP42" s="502"/>
      <c r="LEQ42" s="502"/>
      <c r="LER42" s="502"/>
      <c r="LES42" s="502"/>
      <c r="LET42" s="502"/>
      <c r="LEU42" s="502"/>
      <c r="LEV42" s="502"/>
      <c r="LEW42" s="502"/>
      <c r="LEX42" s="502"/>
      <c r="LEY42" s="502"/>
      <c r="LEZ42" s="502"/>
      <c r="LFA42" s="502"/>
      <c r="LFB42" s="502"/>
      <c r="LFC42" s="502"/>
      <c r="LFD42" s="502"/>
      <c r="LFE42" s="502"/>
      <c r="LFF42" s="502"/>
      <c r="LFG42" s="502"/>
      <c r="LFH42" s="502"/>
      <c r="LFI42" s="502"/>
      <c r="LFJ42" s="502"/>
      <c r="LFK42" s="502"/>
      <c r="LFL42" s="502"/>
      <c r="LFM42" s="502"/>
      <c r="LFN42" s="502"/>
      <c r="LFO42" s="502"/>
      <c r="LFP42" s="502"/>
      <c r="LFQ42" s="502"/>
      <c r="LFR42" s="502"/>
      <c r="LFS42" s="502"/>
      <c r="LFT42" s="502"/>
      <c r="LFU42" s="502"/>
      <c r="LFV42" s="502"/>
      <c r="LFW42" s="502"/>
      <c r="LFX42" s="502"/>
      <c r="LFY42" s="502"/>
      <c r="LFZ42" s="502"/>
      <c r="LGA42" s="502"/>
      <c r="LGB42" s="502"/>
      <c r="LGC42" s="502"/>
      <c r="LGD42" s="502"/>
      <c r="LGE42" s="502"/>
      <c r="LGF42" s="502"/>
      <c r="LGG42" s="502"/>
      <c r="LGH42" s="502"/>
      <c r="LGI42" s="502"/>
      <c r="LGJ42" s="502"/>
      <c r="LGK42" s="502"/>
      <c r="LGL42" s="502"/>
      <c r="LGM42" s="502"/>
      <c r="LGN42" s="502"/>
      <c r="LGO42" s="502"/>
      <c r="LGP42" s="502"/>
      <c r="LGQ42" s="502"/>
      <c r="LGR42" s="502"/>
      <c r="LGS42" s="502"/>
      <c r="LGT42" s="502"/>
      <c r="LGU42" s="502"/>
      <c r="LGV42" s="502"/>
      <c r="LGW42" s="502"/>
      <c r="LGX42" s="502"/>
      <c r="LGY42" s="502"/>
      <c r="LGZ42" s="502"/>
      <c r="LHA42" s="502"/>
      <c r="LHB42" s="502"/>
      <c r="LHC42" s="502"/>
      <c r="LHD42" s="502"/>
      <c r="LHE42" s="502"/>
      <c r="LHF42" s="502"/>
      <c r="LHG42" s="502"/>
      <c r="LHH42" s="502"/>
      <c r="LHI42" s="502"/>
      <c r="LHJ42" s="502"/>
      <c r="LHK42" s="502"/>
      <c r="LHL42" s="502"/>
      <c r="LHM42" s="502"/>
      <c r="LHN42" s="502"/>
      <c r="LHO42" s="502"/>
      <c r="LHP42" s="502"/>
      <c r="LHQ42" s="502"/>
      <c r="LHR42" s="502"/>
      <c r="LHS42" s="502"/>
      <c r="LHT42" s="502"/>
      <c r="LHU42" s="502"/>
      <c r="LHV42" s="502"/>
      <c r="LHW42" s="502"/>
      <c r="LHX42" s="502"/>
      <c r="LHY42" s="502"/>
      <c r="LHZ42" s="502"/>
      <c r="LIA42" s="502"/>
      <c r="LIB42" s="502"/>
      <c r="LIC42" s="502"/>
      <c r="LID42" s="502"/>
      <c r="LIE42" s="502"/>
      <c r="LIF42" s="502"/>
      <c r="LIG42" s="502"/>
      <c r="LIH42" s="502"/>
      <c r="LII42" s="502"/>
      <c r="LIJ42" s="502"/>
      <c r="LIK42" s="502"/>
      <c r="LIL42" s="502"/>
      <c r="LIM42" s="502"/>
      <c r="LIN42" s="502"/>
      <c r="LIO42" s="502"/>
      <c r="LIP42" s="502"/>
      <c r="LIQ42" s="502"/>
      <c r="LIR42" s="502"/>
      <c r="LIS42" s="502"/>
      <c r="LIT42" s="502"/>
      <c r="LIU42" s="502"/>
      <c r="LIV42" s="502"/>
      <c r="LIW42" s="502"/>
      <c r="LIX42" s="502"/>
      <c r="LIY42" s="502"/>
      <c r="LIZ42" s="502"/>
      <c r="LJA42" s="502"/>
      <c r="LJB42" s="502"/>
      <c r="LJC42" s="502"/>
      <c r="LJD42" s="502"/>
      <c r="LJE42" s="502"/>
      <c r="LJF42" s="502"/>
      <c r="LJG42" s="502"/>
      <c r="LJH42" s="502"/>
      <c r="LJI42" s="502"/>
      <c r="LJJ42" s="502"/>
      <c r="LJK42" s="502"/>
      <c r="LJL42" s="502"/>
      <c r="LJM42" s="502"/>
      <c r="LJN42" s="502"/>
      <c r="LJO42" s="502"/>
      <c r="LJP42" s="502"/>
      <c r="LJQ42" s="502"/>
      <c r="LJR42" s="502"/>
      <c r="LJS42" s="502"/>
      <c r="LJT42" s="502"/>
      <c r="LJU42" s="502"/>
      <c r="LJV42" s="502"/>
      <c r="LJW42" s="502"/>
      <c r="LJX42" s="502"/>
      <c r="LJY42" s="502"/>
      <c r="LJZ42" s="502"/>
      <c r="LKA42" s="502"/>
      <c r="LKB42" s="502"/>
      <c r="LKC42" s="502"/>
      <c r="LKD42" s="502"/>
      <c r="LKE42" s="502"/>
      <c r="LKF42" s="502"/>
      <c r="LKG42" s="502"/>
      <c r="LKH42" s="502"/>
      <c r="LKI42" s="502"/>
      <c r="LKJ42" s="502"/>
      <c r="LKK42" s="502"/>
      <c r="LKL42" s="502"/>
      <c r="LKM42" s="502"/>
      <c r="LKN42" s="502"/>
      <c r="LKO42" s="502"/>
      <c r="LKP42" s="502"/>
      <c r="LKQ42" s="502"/>
      <c r="LKR42" s="502"/>
      <c r="LKS42" s="502"/>
      <c r="LKT42" s="502"/>
      <c r="LKU42" s="502"/>
      <c r="LKV42" s="502"/>
      <c r="LKW42" s="502"/>
      <c r="LKX42" s="502"/>
      <c r="LKY42" s="502"/>
      <c r="LKZ42" s="502"/>
      <c r="LLA42" s="502"/>
      <c r="LLB42" s="502"/>
      <c r="LLC42" s="502"/>
      <c r="LLD42" s="502"/>
      <c r="LLE42" s="502"/>
      <c r="LLF42" s="502"/>
      <c r="LLG42" s="502"/>
      <c r="LLH42" s="502"/>
      <c r="LLI42" s="502"/>
      <c r="LLJ42" s="502"/>
      <c r="LLK42" s="502"/>
      <c r="LLL42" s="502"/>
      <c r="LLM42" s="502"/>
      <c r="LLN42" s="502"/>
      <c r="LLO42" s="502"/>
      <c r="LLP42" s="502"/>
      <c r="LLQ42" s="502"/>
      <c r="LLR42" s="502"/>
      <c r="LLS42" s="502"/>
      <c r="LLT42" s="502"/>
      <c r="LLU42" s="502"/>
      <c r="LLV42" s="502"/>
      <c r="LLW42" s="502"/>
      <c r="LLX42" s="502"/>
      <c r="LLY42" s="502"/>
      <c r="LLZ42" s="502"/>
      <c r="LMA42" s="502"/>
      <c r="LMB42" s="502"/>
      <c r="LMC42" s="502"/>
      <c r="LMD42" s="502"/>
      <c r="LME42" s="502"/>
      <c r="LMF42" s="502"/>
      <c r="LMG42" s="502"/>
      <c r="LMH42" s="502"/>
      <c r="LMI42" s="502"/>
      <c r="LMJ42" s="502"/>
      <c r="LMK42" s="502"/>
      <c r="LML42" s="502"/>
      <c r="LMM42" s="502"/>
      <c r="LMN42" s="502"/>
      <c r="LMO42" s="502"/>
      <c r="LMP42" s="502"/>
      <c r="LMQ42" s="502"/>
      <c r="LMR42" s="502"/>
      <c r="LMS42" s="502"/>
      <c r="LMT42" s="502"/>
      <c r="LMU42" s="502"/>
      <c r="LMV42" s="502"/>
      <c r="LMW42" s="502"/>
      <c r="LMX42" s="502"/>
      <c r="LMY42" s="502"/>
      <c r="LMZ42" s="502"/>
      <c r="LNA42" s="502"/>
      <c r="LNB42" s="502"/>
      <c r="LNC42" s="502"/>
      <c r="LND42" s="502"/>
      <c r="LNE42" s="502"/>
      <c r="LNF42" s="502"/>
      <c r="LNG42" s="502"/>
      <c r="LNH42" s="502"/>
      <c r="LNI42" s="502"/>
      <c r="LNJ42" s="502"/>
      <c r="LNK42" s="502"/>
      <c r="LNL42" s="502"/>
      <c r="LNM42" s="502"/>
      <c r="LNN42" s="502"/>
      <c r="LNO42" s="502"/>
      <c r="LNP42" s="502"/>
      <c r="LNQ42" s="502"/>
      <c r="LNR42" s="502"/>
      <c r="LNS42" s="502"/>
      <c r="LNT42" s="502"/>
      <c r="LNU42" s="502"/>
      <c r="LNV42" s="502"/>
      <c r="LNW42" s="502"/>
      <c r="LNX42" s="502"/>
      <c r="LNY42" s="502"/>
      <c r="LNZ42" s="502"/>
      <c r="LOA42" s="502"/>
      <c r="LOB42" s="502"/>
      <c r="LOC42" s="502"/>
      <c r="LOD42" s="502"/>
      <c r="LOE42" s="502"/>
      <c r="LOF42" s="502"/>
      <c r="LOG42" s="502"/>
      <c r="LOH42" s="502"/>
      <c r="LOI42" s="502"/>
      <c r="LOJ42" s="502"/>
      <c r="LOK42" s="502"/>
      <c r="LOL42" s="502"/>
      <c r="LOM42" s="502"/>
      <c r="LON42" s="502"/>
      <c r="LOO42" s="502"/>
      <c r="LOP42" s="502"/>
      <c r="LOQ42" s="502"/>
      <c r="LOR42" s="502"/>
      <c r="LOS42" s="502"/>
      <c r="LOT42" s="502"/>
      <c r="LOU42" s="502"/>
      <c r="LOV42" s="502"/>
      <c r="LOW42" s="502"/>
      <c r="LOX42" s="502"/>
      <c r="LOY42" s="502"/>
      <c r="LOZ42" s="502"/>
      <c r="LPA42" s="502"/>
      <c r="LPB42" s="502"/>
      <c r="LPC42" s="502"/>
      <c r="LPD42" s="502"/>
      <c r="LPE42" s="502"/>
      <c r="LPF42" s="502"/>
      <c r="LPG42" s="502"/>
      <c r="LPH42" s="502"/>
      <c r="LPI42" s="502"/>
      <c r="LPJ42" s="502"/>
      <c r="LPK42" s="502"/>
      <c r="LPL42" s="502"/>
      <c r="LPM42" s="502"/>
      <c r="LPN42" s="502"/>
      <c r="LPO42" s="502"/>
      <c r="LPP42" s="502"/>
      <c r="LPQ42" s="502"/>
      <c r="LPR42" s="502"/>
      <c r="LPS42" s="502"/>
      <c r="LPT42" s="502"/>
      <c r="LPU42" s="502"/>
      <c r="LPV42" s="502"/>
      <c r="LPW42" s="502"/>
      <c r="LPX42" s="502"/>
      <c r="LPY42" s="502"/>
      <c r="LPZ42" s="502"/>
      <c r="LQA42" s="502"/>
      <c r="LQB42" s="502"/>
      <c r="LQC42" s="502"/>
      <c r="LQD42" s="502"/>
      <c r="LQE42" s="502"/>
      <c r="LQF42" s="502"/>
      <c r="LQG42" s="502"/>
      <c r="LQH42" s="502"/>
      <c r="LQI42" s="502"/>
      <c r="LQJ42" s="502"/>
      <c r="LQK42" s="502"/>
      <c r="LQL42" s="502"/>
      <c r="LQM42" s="502"/>
      <c r="LQN42" s="502"/>
      <c r="LQO42" s="502"/>
      <c r="LQP42" s="502"/>
      <c r="LQQ42" s="502"/>
      <c r="LQR42" s="502"/>
      <c r="LQS42" s="502"/>
      <c r="LQT42" s="502"/>
      <c r="LQU42" s="502"/>
      <c r="LQV42" s="502"/>
      <c r="LQW42" s="502"/>
      <c r="LQX42" s="502"/>
      <c r="LQY42" s="502"/>
      <c r="LQZ42" s="502"/>
      <c r="LRA42" s="502"/>
      <c r="LRB42" s="502"/>
      <c r="LRC42" s="502"/>
      <c r="LRD42" s="502"/>
      <c r="LRE42" s="502"/>
      <c r="LRF42" s="502"/>
      <c r="LRG42" s="502"/>
      <c r="LRH42" s="502"/>
      <c r="LRI42" s="502"/>
      <c r="LRJ42" s="502"/>
      <c r="LRK42" s="502"/>
      <c r="LRL42" s="502"/>
      <c r="LRM42" s="502"/>
      <c r="LRN42" s="502"/>
      <c r="LRO42" s="502"/>
      <c r="LRP42" s="502"/>
      <c r="LRQ42" s="502"/>
      <c r="LRR42" s="502"/>
      <c r="LRS42" s="502"/>
      <c r="LRT42" s="502"/>
      <c r="LRU42" s="502"/>
      <c r="LRV42" s="502"/>
      <c r="LRW42" s="502"/>
      <c r="LRX42" s="502"/>
      <c r="LRY42" s="502"/>
      <c r="LRZ42" s="502"/>
      <c r="LSA42" s="502"/>
      <c r="LSB42" s="502"/>
      <c r="LSC42" s="502"/>
      <c r="LSD42" s="502"/>
      <c r="LSE42" s="502"/>
      <c r="LSF42" s="502"/>
      <c r="LSG42" s="502"/>
      <c r="LSH42" s="502"/>
      <c r="LSI42" s="502"/>
      <c r="LSJ42" s="502"/>
      <c r="LSK42" s="502"/>
      <c r="LSL42" s="502"/>
      <c r="LSM42" s="502"/>
      <c r="LSN42" s="502"/>
      <c r="LSO42" s="502"/>
      <c r="LSP42" s="502"/>
      <c r="LSQ42" s="502"/>
      <c r="LSR42" s="502"/>
      <c r="LSS42" s="502"/>
      <c r="LST42" s="502"/>
      <c r="LSU42" s="502"/>
      <c r="LSV42" s="502"/>
      <c r="LSW42" s="502"/>
      <c r="LSX42" s="502"/>
      <c r="LSY42" s="502"/>
      <c r="LSZ42" s="502"/>
      <c r="LTA42" s="502"/>
      <c r="LTB42" s="502"/>
      <c r="LTC42" s="502"/>
      <c r="LTD42" s="502"/>
      <c r="LTE42" s="502"/>
      <c r="LTF42" s="502"/>
      <c r="LTG42" s="502"/>
      <c r="LTH42" s="502"/>
      <c r="LTI42" s="502"/>
      <c r="LTJ42" s="502"/>
      <c r="LTK42" s="502"/>
      <c r="LTL42" s="502"/>
      <c r="LTM42" s="502"/>
      <c r="LTN42" s="502"/>
      <c r="LTO42" s="502"/>
      <c r="LTP42" s="502"/>
      <c r="LTQ42" s="502"/>
      <c r="LTR42" s="502"/>
      <c r="LTS42" s="502"/>
      <c r="LTT42" s="502"/>
      <c r="LTU42" s="502"/>
      <c r="LTV42" s="502"/>
      <c r="LTW42" s="502"/>
      <c r="LTX42" s="502"/>
      <c r="LTY42" s="502"/>
      <c r="LTZ42" s="502"/>
      <c r="LUA42" s="502"/>
      <c r="LUB42" s="502"/>
      <c r="LUC42" s="502"/>
      <c r="LUD42" s="502"/>
      <c r="LUE42" s="502"/>
      <c r="LUF42" s="502"/>
      <c r="LUG42" s="502"/>
      <c r="LUH42" s="502"/>
      <c r="LUI42" s="502"/>
      <c r="LUJ42" s="502"/>
      <c r="LUK42" s="502"/>
      <c r="LUL42" s="502"/>
      <c r="LUM42" s="502"/>
      <c r="LUN42" s="502"/>
      <c r="LUO42" s="502"/>
      <c r="LUP42" s="502"/>
      <c r="LUQ42" s="502"/>
      <c r="LUR42" s="502"/>
      <c r="LUS42" s="502"/>
      <c r="LUT42" s="502"/>
      <c r="LUU42" s="502"/>
      <c r="LUV42" s="502"/>
      <c r="LUW42" s="502"/>
      <c r="LUX42" s="502"/>
      <c r="LUY42" s="502"/>
      <c r="LUZ42" s="502"/>
      <c r="LVA42" s="502"/>
      <c r="LVB42" s="502"/>
      <c r="LVC42" s="502"/>
      <c r="LVD42" s="502"/>
      <c r="LVE42" s="502"/>
      <c r="LVF42" s="502"/>
      <c r="LVG42" s="502"/>
      <c r="LVH42" s="502"/>
      <c r="LVI42" s="502"/>
      <c r="LVJ42" s="502"/>
      <c r="LVK42" s="502"/>
      <c r="LVL42" s="502"/>
      <c r="LVM42" s="502"/>
      <c r="LVN42" s="502"/>
      <c r="LVO42" s="502"/>
      <c r="LVP42" s="502"/>
      <c r="LVQ42" s="502"/>
      <c r="LVR42" s="502"/>
      <c r="LVS42" s="502"/>
      <c r="LVT42" s="502"/>
      <c r="LVU42" s="502"/>
      <c r="LVV42" s="502"/>
      <c r="LVW42" s="502"/>
      <c r="LVX42" s="502"/>
      <c r="LVY42" s="502"/>
      <c r="LVZ42" s="502"/>
      <c r="LWA42" s="502"/>
      <c r="LWB42" s="502"/>
      <c r="LWC42" s="502"/>
      <c r="LWD42" s="502"/>
      <c r="LWE42" s="502"/>
      <c r="LWF42" s="502"/>
      <c r="LWG42" s="502"/>
      <c r="LWH42" s="502"/>
      <c r="LWI42" s="502"/>
      <c r="LWJ42" s="502"/>
      <c r="LWK42" s="502"/>
      <c r="LWL42" s="502"/>
      <c r="LWM42" s="502"/>
      <c r="LWN42" s="502"/>
      <c r="LWO42" s="502"/>
      <c r="LWP42" s="502"/>
      <c r="LWQ42" s="502"/>
      <c r="LWR42" s="502"/>
      <c r="LWS42" s="502"/>
      <c r="LWT42" s="502"/>
      <c r="LWU42" s="502"/>
      <c r="LWV42" s="502"/>
      <c r="LWW42" s="502"/>
      <c r="LWX42" s="502"/>
      <c r="LWY42" s="502"/>
      <c r="LWZ42" s="502"/>
      <c r="LXA42" s="502"/>
      <c r="LXB42" s="502"/>
      <c r="LXC42" s="502"/>
      <c r="LXD42" s="502"/>
      <c r="LXE42" s="502"/>
      <c r="LXF42" s="502"/>
      <c r="LXG42" s="502"/>
      <c r="LXH42" s="502"/>
      <c r="LXI42" s="502"/>
      <c r="LXJ42" s="502"/>
      <c r="LXK42" s="502"/>
      <c r="LXL42" s="502"/>
      <c r="LXM42" s="502"/>
      <c r="LXN42" s="502"/>
      <c r="LXO42" s="502"/>
      <c r="LXP42" s="502"/>
      <c r="LXQ42" s="502"/>
      <c r="LXR42" s="502"/>
      <c r="LXS42" s="502"/>
      <c r="LXT42" s="502"/>
      <c r="LXU42" s="502"/>
      <c r="LXV42" s="502"/>
      <c r="LXW42" s="502"/>
      <c r="LXX42" s="502"/>
      <c r="LXY42" s="502"/>
      <c r="LXZ42" s="502"/>
      <c r="LYA42" s="502"/>
      <c r="LYB42" s="502"/>
      <c r="LYC42" s="502"/>
      <c r="LYD42" s="502"/>
      <c r="LYE42" s="502"/>
      <c r="LYF42" s="502"/>
      <c r="LYG42" s="502"/>
      <c r="LYH42" s="502"/>
      <c r="LYI42" s="502"/>
      <c r="LYJ42" s="502"/>
      <c r="LYK42" s="502"/>
      <c r="LYL42" s="502"/>
      <c r="LYM42" s="502"/>
      <c r="LYN42" s="502"/>
      <c r="LYO42" s="502"/>
      <c r="LYP42" s="502"/>
      <c r="LYQ42" s="502"/>
      <c r="LYR42" s="502"/>
      <c r="LYS42" s="502"/>
      <c r="LYT42" s="502"/>
      <c r="LYU42" s="502"/>
      <c r="LYV42" s="502"/>
      <c r="LYW42" s="502"/>
      <c r="LYX42" s="502"/>
      <c r="LYY42" s="502"/>
      <c r="LYZ42" s="502"/>
      <c r="LZA42" s="502"/>
      <c r="LZB42" s="502"/>
      <c r="LZC42" s="502"/>
      <c r="LZD42" s="502"/>
      <c r="LZE42" s="502"/>
      <c r="LZF42" s="502"/>
      <c r="LZG42" s="502"/>
      <c r="LZH42" s="502"/>
      <c r="LZI42" s="502"/>
      <c r="LZJ42" s="502"/>
      <c r="LZK42" s="502"/>
      <c r="LZL42" s="502"/>
      <c r="LZM42" s="502"/>
      <c r="LZN42" s="502"/>
      <c r="LZO42" s="502"/>
      <c r="LZP42" s="502"/>
      <c r="LZQ42" s="502"/>
      <c r="LZR42" s="502"/>
      <c r="LZS42" s="502"/>
      <c r="LZT42" s="502"/>
      <c r="LZU42" s="502"/>
      <c r="LZV42" s="502"/>
      <c r="LZW42" s="502"/>
      <c r="LZX42" s="502"/>
      <c r="LZY42" s="502"/>
      <c r="LZZ42" s="502"/>
      <c r="MAA42" s="502"/>
      <c r="MAB42" s="502"/>
      <c r="MAC42" s="502"/>
      <c r="MAD42" s="502"/>
      <c r="MAE42" s="502"/>
      <c r="MAF42" s="502"/>
      <c r="MAG42" s="502"/>
      <c r="MAH42" s="502"/>
      <c r="MAI42" s="502"/>
      <c r="MAJ42" s="502"/>
      <c r="MAK42" s="502"/>
      <c r="MAL42" s="502"/>
      <c r="MAM42" s="502"/>
      <c r="MAN42" s="502"/>
      <c r="MAO42" s="502"/>
      <c r="MAP42" s="502"/>
      <c r="MAQ42" s="502"/>
      <c r="MAR42" s="502"/>
      <c r="MAS42" s="502"/>
      <c r="MAT42" s="502"/>
      <c r="MAU42" s="502"/>
      <c r="MAV42" s="502"/>
      <c r="MAW42" s="502"/>
      <c r="MAX42" s="502"/>
      <c r="MAY42" s="502"/>
      <c r="MAZ42" s="502"/>
      <c r="MBA42" s="502"/>
      <c r="MBB42" s="502"/>
      <c r="MBC42" s="502"/>
      <c r="MBD42" s="502"/>
      <c r="MBE42" s="502"/>
      <c r="MBF42" s="502"/>
      <c r="MBG42" s="502"/>
      <c r="MBH42" s="502"/>
      <c r="MBI42" s="502"/>
      <c r="MBJ42" s="502"/>
      <c r="MBK42" s="502"/>
      <c r="MBL42" s="502"/>
      <c r="MBM42" s="502"/>
      <c r="MBN42" s="502"/>
      <c r="MBO42" s="502"/>
      <c r="MBP42" s="502"/>
      <c r="MBQ42" s="502"/>
      <c r="MBR42" s="502"/>
      <c r="MBS42" s="502"/>
      <c r="MBT42" s="502"/>
      <c r="MBU42" s="502"/>
      <c r="MBV42" s="502"/>
      <c r="MBW42" s="502"/>
      <c r="MBX42" s="502"/>
      <c r="MBY42" s="502"/>
      <c r="MBZ42" s="502"/>
      <c r="MCA42" s="502"/>
      <c r="MCB42" s="502"/>
      <c r="MCC42" s="502"/>
      <c r="MCD42" s="502"/>
      <c r="MCE42" s="502"/>
      <c r="MCF42" s="502"/>
      <c r="MCG42" s="502"/>
      <c r="MCH42" s="502"/>
      <c r="MCI42" s="502"/>
      <c r="MCJ42" s="502"/>
      <c r="MCK42" s="502"/>
      <c r="MCL42" s="502"/>
      <c r="MCM42" s="502"/>
      <c r="MCN42" s="502"/>
      <c r="MCO42" s="502"/>
      <c r="MCP42" s="502"/>
      <c r="MCQ42" s="502"/>
      <c r="MCR42" s="502"/>
      <c r="MCS42" s="502"/>
      <c r="MCT42" s="502"/>
      <c r="MCU42" s="502"/>
      <c r="MCV42" s="502"/>
      <c r="MCW42" s="502"/>
      <c r="MCX42" s="502"/>
      <c r="MCY42" s="502"/>
      <c r="MCZ42" s="502"/>
      <c r="MDA42" s="502"/>
      <c r="MDB42" s="502"/>
      <c r="MDC42" s="502"/>
      <c r="MDD42" s="502"/>
      <c r="MDE42" s="502"/>
      <c r="MDF42" s="502"/>
      <c r="MDG42" s="502"/>
      <c r="MDH42" s="502"/>
      <c r="MDI42" s="502"/>
      <c r="MDJ42" s="502"/>
      <c r="MDK42" s="502"/>
      <c r="MDL42" s="502"/>
      <c r="MDM42" s="502"/>
      <c r="MDN42" s="502"/>
      <c r="MDO42" s="502"/>
      <c r="MDP42" s="502"/>
      <c r="MDQ42" s="502"/>
      <c r="MDR42" s="502"/>
      <c r="MDS42" s="502"/>
      <c r="MDT42" s="502"/>
      <c r="MDU42" s="502"/>
      <c r="MDV42" s="502"/>
      <c r="MDW42" s="502"/>
      <c r="MDX42" s="502"/>
      <c r="MDY42" s="502"/>
      <c r="MDZ42" s="502"/>
      <c r="MEA42" s="502"/>
      <c r="MEB42" s="502"/>
      <c r="MEC42" s="502"/>
      <c r="MED42" s="502"/>
      <c r="MEE42" s="502"/>
      <c r="MEF42" s="502"/>
      <c r="MEG42" s="502"/>
      <c r="MEH42" s="502"/>
      <c r="MEI42" s="502"/>
      <c r="MEJ42" s="502"/>
      <c r="MEK42" s="502"/>
      <c r="MEL42" s="502"/>
      <c r="MEM42" s="502"/>
      <c r="MEN42" s="502"/>
      <c r="MEO42" s="502"/>
      <c r="MEP42" s="502"/>
      <c r="MEQ42" s="502"/>
      <c r="MER42" s="502"/>
      <c r="MES42" s="502"/>
      <c r="MET42" s="502"/>
      <c r="MEU42" s="502"/>
      <c r="MEV42" s="502"/>
      <c r="MEW42" s="502"/>
      <c r="MEX42" s="502"/>
      <c r="MEY42" s="502"/>
      <c r="MEZ42" s="502"/>
      <c r="MFA42" s="502"/>
      <c r="MFB42" s="502"/>
      <c r="MFC42" s="502"/>
      <c r="MFD42" s="502"/>
      <c r="MFE42" s="502"/>
      <c r="MFF42" s="502"/>
      <c r="MFG42" s="502"/>
      <c r="MFH42" s="502"/>
      <c r="MFI42" s="502"/>
      <c r="MFJ42" s="502"/>
      <c r="MFK42" s="502"/>
      <c r="MFL42" s="502"/>
      <c r="MFM42" s="502"/>
      <c r="MFN42" s="502"/>
      <c r="MFO42" s="502"/>
      <c r="MFP42" s="502"/>
      <c r="MFQ42" s="502"/>
      <c r="MFR42" s="502"/>
      <c r="MFS42" s="502"/>
      <c r="MFT42" s="502"/>
      <c r="MFU42" s="502"/>
      <c r="MFV42" s="502"/>
      <c r="MFW42" s="502"/>
      <c r="MFX42" s="502"/>
      <c r="MFY42" s="502"/>
      <c r="MFZ42" s="502"/>
      <c r="MGA42" s="502"/>
      <c r="MGB42" s="502"/>
      <c r="MGC42" s="502"/>
      <c r="MGD42" s="502"/>
      <c r="MGE42" s="502"/>
      <c r="MGF42" s="502"/>
      <c r="MGG42" s="502"/>
      <c r="MGH42" s="502"/>
      <c r="MGI42" s="502"/>
      <c r="MGJ42" s="502"/>
      <c r="MGK42" s="502"/>
      <c r="MGL42" s="502"/>
      <c r="MGM42" s="502"/>
      <c r="MGN42" s="502"/>
      <c r="MGO42" s="502"/>
      <c r="MGP42" s="502"/>
      <c r="MGQ42" s="502"/>
      <c r="MGR42" s="502"/>
      <c r="MGS42" s="502"/>
      <c r="MGT42" s="502"/>
      <c r="MGU42" s="502"/>
      <c r="MGV42" s="502"/>
      <c r="MGW42" s="502"/>
      <c r="MGX42" s="502"/>
      <c r="MGY42" s="502"/>
      <c r="MGZ42" s="502"/>
      <c r="MHA42" s="502"/>
      <c r="MHB42" s="502"/>
      <c r="MHC42" s="502"/>
      <c r="MHD42" s="502"/>
      <c r="MHE42" s="502"/>
      <c r="MHF42" s="502"/>
      <c r="MHG42" s="502"/>
      <c r="MHH42" s="502"/>
      <c r="MHI42" s="502"/>
      <c r="MHJ42" s="502"/>
      <c r="MHK42" s="502"/>
      <c r="MHL42" s="502"/>
      <c r="MHM42" s="502"/>
      <c r="MHN42" s="502"/>
      <c r="MHO42" s="502"/>
      <c r="MHP42" s="502"/>
      <c r="MHQ42" s="502"/>
      <c r="MHR42" s="502"/>
      <c r="MHS42" s="502"/>
      <c r="MHT42" s="502"/>
      <c r="MHU42" s="502"/>
      <c r="MHV42" s="502"/>
      <c r="MHW42" s="502"/>
      <c r="MHX42" s="502"/>
      <c r="MHY42" s="502"/>
      <c r="MHZ42" s="502"/>
      <c r="MIA42" s="502"/>
      <c r="MIB42" s="502"/>
      <c r="MIC42" s="502"/>
      <c r="MID42" s="502"/>
      <c r="MIE42" s="502"/>
      <c r="MIF42" s="502"/>
      <c r="MIG42" s="502"/>
      <c r="MIH42" s="502"/>
      <c r="MII42" s="502"/>
      <c r="MIJ42" s="502"/>
      <c r="MIK42" s="502"/>
      <c r="MIL42" s="502"/>
      <c r="MIM42" s="502"/>
      <c r="MIN42" s="502"/>
      <c r="MIO42" s="502"/>
      <c r="MIP42" s="502"/>
      <c r="MIQ42" s="502"/>
      <c r="MIR42" s="502"/>
      <c r="MIS42" s="502"/>
      <c r="MIT42" s="502"/>
      <c r="MIU42" s="502"/>
      <c r="MIV42" s="502"/>
      <c r="MIW42" s="502"/>
      <c r="MIX42" s="502"/>
      <c r="MIY42" s="502"/>
      <c r="MIZ42" s="502"/>
      <c r="MJA42" s="502"/>
      <c r="MJB42" s="502"/>
      <c r="MJC42" s="502"/>
      <c r="MJD42" s="502"/>
      <c r="MJE42" s="502"/>
      <c r="MJF42" s="502"/>
      <c r="MJG42" s="502"/>
      <c r="MJH42" s="502"/>
      <c r="MJI42" s="502"/>
      <c r="MJJ42" s="502"/>
      <c r="MJK42" s="502"/>
      <c r="MJL42" s="502"/>
      <c r="MJM42" s="502"/>
      <c r="MJN42" s="502"/>
      <c r="MJO42" s="502"/>
      <c r="MJP42" s="502"/>
      <c r="MJQ42" s="502"/>
      <c r="MJR42" s="502"/>
      <c r="MJS42" s="502"/>
      <c r="MJT42" s="502"/>
      <c r="MJU42" s="502"/>
      <c r="MJV42" s="502"/>
      <c r="MJW42" s="502"/>
      <c r="MJX42" s="502"/>
      <c r="MJY42" s="502"/>
      <c r="MJZ42" s="502"/>
      <c r="MKA42" s="502"/>
      <c r="MKB42" s="502"/>
      <c r="MKC42" s="502"/>
      <c r="MKD42" s="502"/>
      <c r="MKE42" s="502"/>
      <c r="MKF42" s="502"/>
      <c r="MKG42" s="502"/>
      <c r="MKH42" s="502"/>
      <c r="MKI42" s="502"/>
      <c r="MKJ42" s="502"/>
      <c r="MKK42" s="502"/>
      <c r="MKL42" s="502"/>
      <c r="MKM42" s="502"/>
      <c r="MKN42" s="502"/>
      <c r="MKO42" s="502"/>
      <c r="MKP42" s="502"/>
      <c r="MKQ42" s="502"/>
      <c r="MKR42" s="502"/>
      <c r="MKS42" s="502"/>
      <c r="MKT42" s="502"/>
      <c r="MKU42" s="502"/>
      <c r="MKV42" s="502"/>
      <c r="MKW42" s="502"/>
      <c r="MKX42" s="502"/>
      <c r="MKY42" s="502"/>
      <c r="MKZ42" s="502"/>
      <c r="MLA42" s="502"/>
      <c r="MLB42" s="502"/>
      <c r="MLC42" s="502"/>
      <c r="MLD42" s="502"/>
      <c r="MLE42" s="502"/>
      <c r="MLF42" s="502"/>
      <c r="MLG42" s="502"/>
      <c r="MLH42" s="502"/>
      <c r="MLI42" s="502"/>
      <c r="MLJ42" s="502"/>
      <c r="MLK42" s="502"/>
      <c r="MLL42" s="502"/>
      <c r="MLM42" s="502"/>
      <c r="MLN42" s="502"/>
      <c r="MLO42" s="502"/>
      <c r="MLP42" s="502"/>
      <c r="MLQ42" s="502"/>
      <c r="MLR42" s="502"/>
      <c r="MLS42" s="502"/>
      <c r="MLT42" s="502"/>
      <c r="MLU42" s="502"/>
      <c r="MLV42" s="502"/>
      <c r="MLW42" s="502"/>
      <c r="MLX42" s="502"/>
      <c r="MLY42" s="502"/>
      <c r="MLZ42" s="502"/>
      <c r="MMA42" s="502"/>
      <c r="MMB42" s="502"/>
      <c r="MMC42" s="502"/>
      <c r="MMD42" s="502"/>
      <c r="MME42" s="502"/>
      <c r="MMF42" s="502"/>
      <c r="MMG42" s="502"/>
      <c r="MMH42" s="502"/>
      <c r="MMI42" s="502"/>
      <c r="MMJ42" s="502"/>
      <c r="MMK42" s="502"/>
      <c r="MML42" s="502"/>
      <c r="MMM42" s="502"/>
      <c r="MMN42" s="502"/>
      <c r="MMO42" s="502"/>
      <c r="MMP42" s="502"/>
      <c r="MMQ42" s="502"/>
      <c r="MMR42" s="502"/>
      <c r="MMS42" s="502"/>
      <c r="MMT42" s="502"/>
      <c r="MMU42" s="502"/>
      <c r="MMV42" s="502"/>
      <c r="MMW42" s="502"/>
      <c r="MMX42" s="502"/>
      <c r="MMY42" s="502"/>
      <c r="MMZ42" s="502"/>
      <c r="MNA42" s="502"/>
      <c r="MNB42" s="502"/>
      <c r="MNC42" s="502"/>
      <c r="MND42" s="502"/>
      <c r="MNE42" s="502"/>
      <c r="MNF42" s="502"/>
      <c r="MNG42" s="502"/>
      <c r="MNH42" s="502"/>
      <c r="MNI42" s="502"/>
      <c r="MNJ42" s="502"/>
      <c r="MNK42" s="502"/>
      <c r="MNL42" s="502"/>
      <c r="MNM42" s="502"/>
      <c r="MNN42" s="502"/>
      <c r="MNO42" s="502"/>
      <c r="MNP42" s="502"/>
      <c r="MNQ42" s="502"/>
      <c r="MNR42" s="502"/>
      <c r="MNS42" s="502"/>
      <c r="MNT42" s="502"/>
      <c r="MNU42" s="502"/>
      <c r="MNV42" s="502"/>
      <c r="MNW42" s="502"/>
      <c r="MNX42" s="502"/>
      <c r="MNY42" s="502"/>
      <c r="MNZ42" s="502"/>
      <c r="MOA42" s="502"/>
      <c r="MOB42" s="502"/>
      <c r="MOC42" s="502"/>
      <c r="MOD42" s="502"/>
      <c r="MOE42" s="502"/>
      <c r="MOF42" s="502"/>
      <c r="MOG42" s="502"/>
      <c r="MOH42" s="502"/>
      <c r="MOI42" s="502"/>
      <c r="MOJ42" s="502"/>
      <c r="MOK42" s="502"/>
      <c r="MOL42" s="502"/>
      <c r="MOM42" s="502"/>
      <c r="MON42" s="502"/>
      <c r="MOO42" s="502"/>
      <c r="MOP42" s="502"/>
      <c r="MOQ42" s="502"/>
      <c r="MOR42" s="502"/>
      <c r="MOS42" s="502"/>
      <c r="MOT42" s="502"/>
      <c r="MOU42" s="502"/>
      <c r="MOV42" s="502"/>
      <c r="MOW42" s="502"/>
      <c r="MOX42" s="502"/>
      <c r="MOY42" s="502"/>
      <c r="MOZ42" s="502"/>
      <c r="MPA42" s="502"/>
      <c r="MPB42" s="502"/>
      <c r="MPC42" s="502"/>
      <c r="MPD42" s="502"/>
      <c r="MPE42" s="502"/>
      <c r="MPF42" s="502"/>
      <c r="MPG42" s="502"/>
      <c r="MPH42" s="502"/>
      <c r="MPI42" s="502"/>
      <c r="MPJ42" s="502"/>
      <c r="MPK42" s="502"/>
      <c r="MPL42" s="502"/>
      <c r="MPM42" s="502"/>
      <c r="MPN42" s="502"/>
      <c r="MPO42" s="502"/>
      <c r="MPP42" s="502"/>
      <c r="MPQ42" s="502"/>
      <c r="MPR42" s="502"/>
      <c r="MPS42" s="502"/>
      <c r="MPT42" s="502"/>
      <c r="MPU42" s="502"/>
      <c r="MPV42" s="502"/>
      <c r="MPW42" s="502"/>
      <c r="MPX42" s="502"/>
      <c r="MPY42" s="502"/>
      <c r="MPZ42" s="502"/>
      <c r="MQA42" s="502"/>
      <c r="MQB42" s="502"/>
      <c r="MQC42" s="502"/>
      <c r="MQD42" s="502"/>
      <c r="MQE42" s="502"/>
      <c r="MQF42" s="502"/>
      <c r="MQG42" s="502"/>
      <c r="MQH42" s="502"/>
      <c r="MQI42" s="502"/>
      <c r="MQJ42" s="502"/>
      <c r="MQK42" s="502"/>
      <c r="MQL42" s="502"/>
      <c r="MQM42" s="502"/>
      <c r="MQN42" s="502"/>
      <c r="MQO42" s="502"/>
      <c r="MQP42" s="502"/>
      <c r="MQQ42" s="502"/>
      <c r="MQR42" s="502"/>
      <c r="MQS42" s="502"/>
      <c r="MQT42" s="502"/>
      <c r="MQU42" s="502"/>
      <c r="MQV42" s="502"/>
      <c r="MQW42" s="502"/>
      <c r="MQX42" s="502"/>
      <c r="MQY42" s="502"/>
      <c r="MQZ42" s="502"/>
      <c r="MRA42" s="502"/>
      <c r="MRB42" s="502"/>
      <c r="MRC42" s="502"/>
      <c r="MRD42" s="502"/>
      <c r="MRE42" s="502"/>
      <c r="MRF42" s="502"/>
      <c r="MRG42" s="502"/>
      <c r="MRH42" s="502"/>
      <c r="MRI42" s="502"/>
      <c r="MRJ42" s="502"/>
      <c r="MRK42" s="502"/>
      <c r="MRL42" s="502"/>
      <c r="MRM42" s="502"/>
      <c r="MRN42" s="502"/>
      <c r="MRO42" s="502"/>
      <c r="MRP42" s="502"/>
      <c r="MRQ42" s="502"/>
      <c r="MRR42" s="502"/>
      <c r="MRS42" s="502"/>
      <c r="MRT42" s="502"/>
      <c r="MRU42" s="502"/>
      <c r="MRV42" s="502"/>
      <c r="MRW42" s="502"/>
      <c r="MRX42" s="502"/>
      <c r="MRY42" s="502"/>
      <c r="MRZ42" s="502"/>
      <c r="MSA42" s="502"/>
      <c r="MSB42" s="502"/>
      <c r="MSC42" s="502"/>
      <c r="MSD42" s="502"/>
      <c r="MSE42" s="502"/>
      <c r="MSF42" s="502"/>
      <c r="MSG42" s="502"/>
      <c r="MSH42" s="502"/>
      <c r="MSI42" s="502"/>
      <c r="MSJ42" s="502"/>
      <c r="MSK42" s="502"/>
      <c r="MSL42" s="502"/>
      <c r="MSM42" s="502"/>
      <c r="MSN42" s="502"/>
      <c r="MSO42" s="502"/>
      <c r="MSP42" s="502"/>
      <c r="MSQ42" s="502"/>
      <c r="MSR42" s="502"/>
      <c r="MSS42" s="502"/>
      <c r="MST42" s="502"/>
      <c r="MSU42" s="502"/>
      <c r="MSV42" s="502"/>
      <c r="MSW42" s="502"/>
      <c r="MSX42" s="502"/>
      <c r="MSY42" s="502"/>
      <c r="MSZ42" s="502"/>
      <c r="MTA42" s="502"/>
      <c r="MTB42" s="502"/>
      <c r="MTC42" s="502"/>
      <c r="MTD42" s="502"/>
      <c r="MTE42" s="502"/>
      <c r="MTF42" s="502"/>
      <c r="MTG42" s="502"/>
      <c r="MTH42" s="502"/>
      <c r="MTI42" s="502"/>
      <c r="MTJ42" s="502"/>
      <c r="MTK42" s="502"/>
      <c r="MTL42" s="502"/>
      <c r="MTM42" s="502"/>
      <c r="MTN42" s="502"/>
      <c r="MTO42" s="502"/>
      <c r="MTP42" s="502"/>
      <c r="MTQ42" s="502"/>
      <c r="MTR42" s="502"/>
      <c r="MTS42" s="502"/>
      <c r="MTT42" s="502"/>
      <c r="MTU42" s="502"/>
      <c r="MTV42" s="502"/>
      <c r="MTW42" s="502"/>
      <c r="MTX42" s="502"/>
      <c r="MTY42" s="502"/>
      <c r="MTZ42" s="502"/>
      <c r="MUA42" s="502"/>
      <c r="MUB42" s="502"/>
      <c r="MUC42" s="502"/>
      <c r="MUD42" s="502"/>
      <c r="MUE42" s="502"/>
      <c r="MUF42" s="502"/>
      <c r="MUG42" s="502"/>
      <c r="MUH42" s="502"/>
      <c r="MUI42" s="502"/>
      <c r="MUJ42" s="502"/>
      <c r="MUK42" s="502"/>
      <c r="MUL42" s="502"/>
      <c r="MUM42" s="502"/>
      <c r="MUN42" s="502"/>
      <c r="MUO42" s="502"/>
      <c r="MUP42" s="502"/>
      <c r="MUQ42" s="502"/>
      <c r="MUR42" s="502"/>
      <c r="MUS42" s="502"/>
      <c r="MUT42" s="502"/>
      <c r="MUU42" s="502"/>
      <c r="MUV42" s="502"/>
      <c r="MUW42" s="502"/>
      <c r="MUX42" s="502"/>
      <c r="MUY42" s="502"/>
      <c r="MUZ42" s="502"/>
      <c r="MVA42" s="502"/>
      <c r="MVB42" s="502"/>
      <c r="MVC42" s="502"/>
      <c r="MVD42" s="502"/>
      <c r="MVE42" s="502"/>
      <c r="MVF42" s="502"/>
      <c r="MVG42" s="502"/>
      <c r="MVH42" s="502"/>
      <c r="MVI42" s="502"/>
      <c r="MVJ42" s="502"/>
      <c r="MVK42" s="502"/>
      <c r="MVL42" s="502"/>
      <c r="MVM42" s="502"/>
      <c r="MVN42" s="502"/>
      <c r="MVO42" s="502"/>
      <c r="MVP42" s="502"/>
      <c r="MVQ42" s="502"/>
      <c r="MVR42" s="502"/>
      <c r="MVS42" s="502"/>
      <c r="MVT42" s="502"/>
      <c r="MVU42" s="502"/>
      <c r="MVV42" s="502"/>
      <c r="MVW42" s="502"/>
      <c r="MVX42" s="502"/>
      <c r="MVY42" s="502"/>
      <c r="MVZ42" s="502"/>
      <c r="MWA42" s="502"/>
      <c r="MWB42" s="502"/>
      <c r="MWC42" s="502"/>
      <c r="MWD42" s="502"/>
      <c r="MWE42" s="502"/>
      <c r="MWF42" s="502"/>
      <c r="MWG42" s="502"/>
      <c r="MWH42" s="502"/>
      <c r="MWI42" s="502"/>
      <c r="MWJ42" s="502"/>
      <c r="MWK42" s="502"/>
      <c r="MWL42" s="502"/>
      <c r="MWM42" s="502"/>
      <c r="MWN42" s="502"/>
      <c r="MWO42" s="502"/>
      <c r="MWP42" s="502"/>
      <c r="MWQ42" s="502"/>
      <c r="MWR42" s="502"/>
      <c r="MWS42" s="502"/>
      <c r="MWT42" s="502"/>
      <c r="MWU42" s="502"/>
      <c r="MWV42" s="502"/>
      <c r="MWW42" s="502"/>
      <c r="MWX42" s="502"/>
      <c r="MWY42" s="502"/>
      <c r="MWZ42" s="502"/>
      <c r="MXA42" s="502"/>
      <c r="MXB42" s="502"/>
      <c r="MXC42" s="502"/>
      <c r="MXD42" s="502"/>
      <c r="MXE42" s="502"/>
      <c r="MXF42" s="502"/>
      <c r="MXG42" s="502"/>
      <c r="MXH42" s="502"/>
      <c r="MXI42" s="502"/>
      <c r="MXJ42" s="502"/>
      <c r="MXK42" s="502"/>
      <c r="MXL42" s="502"/>
      <c r="MXM42" s="502"/>
      <c r="MXN42" s="502"/>
      <c r="MXO42" s="502"/>
      <c r="MXP42" s="502"/>
      <c r="MXQ42" s="502"/>
      <c r="MXR42" s="502"/>
      <c r="MXS42" s="502"/>
      <c r="MXT42" s="502"/>
      <c r="MXU42" s="502"/>
      <c r="MXV42" s="502"/>
      <c r="MXW42" s="502"/>
      <c r="MXX42" s="502"/>
      <c r="MXY42" s="502"/>
      <c r="MXZ42" s="502"/>
      <c r="MYA42" s="502"/>
      <c r="MYB42" s="502"/>
      <c r="MYC42" s="502"/>
      <c r="MYD42" s="502"/>
      <c r="MYE42" s="502"/>
      <c r="MYF42" s="502"/>
      <c r="MYG42" s="502"/>
      <c r="MYH42" s="502"/>
      <c r="MYI42" s="502"/>
      <c r="MYJ42" s="502"/>
      <c r="MYK42" s="502"/>
      <c r="MYL42" s="502"/>
      <c r="MYM42" s="502"/>
      <c r="MYN42" s="502"/>
      <c r="MYO42" s="502"/>
      <c r="MYP42" s="502"/>
      <c r="MYQ42" s="502"/>
      <c r="MYR42" s="502"/>
      <c r="MYS42" s="502"/>
      <c r="MYT42" s="502"/>
      <c r="MYU42" s="502"/>
      <c r="MYV42" s="502"/>
      <c r="MYW42" s="502"/>
      <c r="MYX42" s="502"/>
      <c r="MYY42" s="502"/>
      <c r="MYZ42" s="502"/>
      <c r="MZA42" s="502"/>
      <c r="MZB42" s="502"/>
      <c r="MZC42" s="502"/>
      <c r="MZD42" s="502"/>
      <c r="MZE42" s="502"/>
      <c r="MZF42" s="502"/>
      <c r="MZG42" s="502"/>
      <c r="MZH42" s="502"/>
      <c r="MZI42" s="502"/>
      <c r="MZJ42" s="502"/>
      <c r="MZK42" s="502"/>
      <c r="MZL42" s="502"/>
      <c r="MZM42" s="502"/>
      <c r="MZN42" s="502"/>
      <c r="MZO42" s="502"/>
      <c r="MZP42" s="502"/>
      <c r="MZQ42" s="502"/>
      <c r="MZR42" s="502"/>
      <c r="MZS42" s="502"/>
      <c r="MZT42" s="502"/>
      <c r="MZU42" s="502"/>
      <c r="MZV42" s="502"/>
      <c r="MZW42" s="502"/>
      <c r="MZX42" s="502"/>
      <c r="MZY42" s="502"/>
      <c r="MZZ42" s="502"/>
      <c r="NAA42" s="502"/>
      <c r="NAB42" s="502"/>
      <c r="NAC42" s="502"/>
      <c r="NAD42" s="502"/>
      <c r="NAE42" s="502"/>
      <c r="NAF42" s="502"/>
      <c r="NAG42" s="502"/>
      <c r="NAH42" s="502"/>
      <c r="NAI42" s="502"/>
      <c r="NAJ42" s="502"/>
      <c r="NAK42" s="502"/>
      <c r="NAL42" s="502"/>
      <c r="NAM42" s="502"/>
      <c r="NAN42" s="502"/>
      <c r="NAO42" s="502"/>
      <c r="NAP42" s="502"/>
      <c r="NAQ42" s="502"/>
      <c r="NAR42" s="502"/>
      <c r="NAS42" s="502"/>
      <c r="NAT42" s="502"/>
      <c r="NAU42" s="502"/>
      <c r="NAV42" s="502"/>
      <c r="NAW42" s="502"/>
      <c r="NAX42" s="502"/>
      <c r="NAY42" s="502"/>
      <c r="NAZ42" s="502"/>
      <c r="NBA42" s="502"/>
      <c r="NBB42" s="502"/>
      <c r="NBC42" s="502"/>
      <c r="NBD42" s="502"/>
      <c r="NBE42" s="502"/>
      <c r="NBF42" s="502"/>
      <c r="NBG42" s="502"/>
      <c r="NBH42" s="502"/>
      <c r="NBI42" s="502"/>
      <c r="NBJ42" s="502"/>
      <c r="NBK42" s="502"/>
      <c r="NBL42" s="502"/>
      <c r="NBM42" s="502"/>
      <c r="NBN42" s="502"/>
      <c r="NBO42" s="502"/>
      <c r="NBP42" s="502"/>
      <c r="NBQ42" s="502"/>
      <c r="NBR42" s="502"/>
      <c r="NBS42" s="502"/>
      <c r="NBT42" s="502"/>
      <c r="NBU42" s="502"/>
      <c r="NBV42" s="502"/>
      <c r="NBW42" s="502"/>
      <c r="NBX42" s="502"/>
      <c r="NBY42" s="502"/>
      <c r="NBZ42" s="502"/>
      <c r="NCA42" s="502"/>
      <c r="NCB42" s="502"/>
      <c r="NCC42" s="502"/>
      <c r="NCD42" s="502"/>
      <c r="NCE42" s="502"/>
      <c r="NCF42" s="502"/>
      <c r="NCG42" s="502"/>
      <c r="NCH42" s="502"/>
      <c r="NCI42" s="502"/>
      <c r="NCJ42" s="502"/>
      <c r="NCK42" s="502"/>
      <c r="NCL42" s="502"/>
      <c r="NCM42" s="502"/>
      <c r="NCN42" s="502"/>
      <c r="NCO42" s="502"/>
      <c r="NCP42" s="502"/>
      <c r="NCQ42" s="502"/>
      <c r="NCR42" s="502"/>
      <c r="NCS42" s="502"/>
      <c r="NCT42" s="502"/>
      <c r="NCU42" s="502"/>
      <c r="NCV42" s="502"/>
      <c r="NCW42" s="502"/>
      <c r="NCX42" s="502"/>
      <c r="NCY42" s="502"/>
      <c r="NCZ42" s="502"/>
      <c r="NDA42" s="502"/>
      <c r="NDB42" s="502"/>
      <c r="NDC42" s="502"/>
      <c r="NDD42" s="502"/>
      <c r="NDE42" s="502"/>
      <c r="NDF42" s="502"/>
      <c r="NDG42" s="502"/>
      <c r="NDH42" s="502"/>
      <c r="NDI42" s="502"/>
      <c r="NDJ42" s="502"/>
      <c r="NDK42" s="502"/>
      <c r="NDL42" s="502"/>
      <c r="NDM42" s="502"/>
      <c r="NDN42" s="502"/>
      <c r="NDO42" s="502"/>
      <c r="NDP42" s="502"/>
      <c r="NDQ42" s="502"/>
      <c r="NDR42" s="502"/>
      <c r="NDS42" s="502"/>
      <c r="NDT42" s="502"/>
      <c r="NDU42" s="502"/>
      <c r="NDV42" s="502"/>
      <c r="NDW42" s="502"/>
      <c r="NDX42" s="502"/>
      <c r="NDY42" s="502"/>
      <c r="NDZ42" s="502"/>
      <c r="NEA42" s="502"/>
      <c r="NEB42" s="502"/>
      <c r="NEC42" s="502"/>
      <c r="NED42" s="502"/>
      <c r="NEE42" s="502"/>
      <c r="NEF42" s="502"/>
      <c r="NEG42" s="502"/>
      <c r="NEH42" s="502"/>
      <c r="NEI42" s="502"/>
      <c r="NEJ42" s="502"/>
      <c r="NEK42" s="502"/>
      <c r="NEL42" s="502"/>
      <c r="NEM42" s="502"/>
      <c r="NEN42" s="502"/>
      <c r="NEO42" s="502"/>
      <c r="NEP42" s="502"/>
      <c r="NEQ42" s="502"/>
      <c r="NER42" s="502"/>
      <c r="NES42" s="502"/>
      <c r="NET42" s="502"/>
      <c r="NEU42" s="502"/>
      <c r="NEV42" s="502"/>
      <c r="NEW42" s="502"/>
      <c r="NEX42" s="502"/>
      <c r="NEY42" s="502"/>
      <c r="NEZ42" s="502"/>
      <c r="NFA42" s="502"/>
      <c r="NFB42" s="502"/>
      <c r="NFC42" s="502"/>
      <c r="NFD42" s="502"/>
      <c r="NFE42" s="502"/>
      <c r="NFF42" s="502"/>
      <c r="NFG42" s="502"/>
      <c r="NFH42" s="502"/>
      <c r="NFI42" s="502"/>
      <c r="NFJ42" s="502"/>
      <c r="NFK42" s="502"/>
      <c r="NFL42" s="502"/>
      <c r="NFM42" s="502"/>
      <c r="NFN42" s="502"/>
      <c r="NFO42" s="502"/>
      <c r="NFP42" s="502"/>
      <c r="NFQ42" s="502"/>
      <c r="NFR42" s="502"/>
      <c r="NFS42" s="502"/>
      <c r="NFT42" s="502"/>
      <c r="NFU42" s="502"/>
      <c r="NFV42" s="502"/>
      <c r="NFW42" s="502"/>
      <c r="NFX42" s="502"/>
      <c r="NFY42" s="502"/>
      <c r="NFZ42" s="502"/>
      <c r="NGA42" s="502"/>
      <c r="NGB42" s="502"/>
      <c r="NGC42" s="502"/>
      <c r="NGD42" s="502"/>
      <c r="NGE42" s="502"/>
      <c r="NGF42" s="502"/>
      <c r="NGG42" s="502"/>
      <c r="NGH42" s="502"/>
      <c r="NGI42" s="502"/>
      <c r="NGJ42" s="502"/>
      <c r="NGK42" s="502"/>
      <c r="NGL42" s="502"/>
      <c r="NGM42" s="502"/>
      <c r="NGN42" s="502"/>
      <c r="NGO42" s="502"/>
      <c r="NGP42" s="502"/>
      <c r="NGQ42" s="502"/>
      <c r="NGR42" s="502"/>
      <c r="NGS42" s="502"/>
      <c r="NGT42" s="502"/>
      <c r="NGU42" s="502"/>
      <c r="NGV42" s="502"/>
      <c r="NGW42" s="502"/>
      <c r="NGX42" s="502"/>
      <c r="NGY42" s="502"/>
      <c r="NGZ42" s="502"/>
      <c r="NHA42" s="502"/>
      <c r="NHB42" s="502"/>
      <c r="NHC42" s="502"/>
      <c r="NHD42" s="502"/>
      <c r="NHE42" s="502"/>
      <c r="NHF42" s="502"/>
      <c r="NHG42" s="502"/>
      <c r="NHH42" s="502"/>
      <c r="NHI42" s="502"/>
      <c r="NHJ42" s="502"/>
      <c r="NHK42" s="502"/>
      <c r="NHL42" s="502"/>
      <c r="NHM42" s="502"/>
      <c r="NHN42" s="502"/>
      <c r="NHO42" s="502"/>
      <c r="NHP42" s="502"/>
      <c r="NHQ42" s="502"/>
      <c r="NHR42" s="502"/>
      <c r="NHS42" s="502"/>
      <c r="NHT42" s="502"/>
      <c r="NHU42" s="502"/>
      <c r="NHV42" s="502"/>
      <c r="NHW42" s="502"/>
      <c r="NHX42" s="502"/>
      <c r="NHY42" s="502"/>
      <c r="NHZ42" s="502"/>
      <c r="NIA42" s="502"/>
      <c r="NIB42" s="502"/>
      <c r="NIC42" s="502"/>
      <c r="NID42" s="502"/>
      <c r="NIE42" s="502"/>
      <c r="NIF42" s="502"/>
      <c r="NIG42" s="502"/>
      <c r="NIH42" s="502"/>
      <c r="NII42" s="502"/>
      <c r="NIJ42" s="502"/>
      <c r="NIK42" s="502"/>
      <c r="NIL42" s="502"/>
      <c r="NIM42" s="502"/>
      <c r="NIN42" s="502"/>
      <c r="NIO42" s="502"/>
      <c r="NIP42" s="502"/>
      <c r="NIQ42" s="502"/>
      <c r="NIR42" s="502"/>
      <c r="NIS42" s="502"/>
      <c r="NIT42" s="502"/>
      <c r="NIU42" s="502"/>
      <c r="NIV42" s="502"/>
      <c r="NIW42" s="502"/>
      <c r="NIX42" s="502"/>
      <c r="NIY42" s="502"/>
      <c r="NIZ42" s="502"/>
      <c r="NJA42" s="502"/>
      <c r="NJB42" s="502"/>
      <c r="NJC42" s="502"/>
      <c r="NJD42" s="502"/>
      <c r="NJE42" s="502"/>
      <c r="NJF42" s="502"/>
      <c r="NJG42" s="502"/>
      <c r="NJH42" s="502"/>
      <c r="NJI42" s="502"/>
      <c r="NJJ42" s="502"/>
      <c r="NJK42" s="502"/>
      <c r="NJL42" s="502"/>
      <c r="NJM42" s="502"/>
      <c r="NJN42" s="502"/>
      <c r="NJO42" s="502"/>
      <c r="NJP42" s="502"/>
      <c r="NJQ42" s="502"/>
      <c r="NJR42" s="502"/>
      <c r="NJS42" s="502"/>
      <c r="NJT42" s="502"/>
      <c r="NJU42" s="502"/>
      <c r="NJV42" s="502"/>
      <c r="NJW42" s="502"/>
      <c r="NJX42" s="502"/>
      <c r="NJY42" s="502"/>
      <c r="NJZ42" s="502"/>
      <c r="NKA42" s="502"/>
      <c r="NKB42" s="502"/>
      <c r="NKC42" s="502"/>
      <c r="NKD42" s="502"/>
      <c r="NKE42" s="502"/>
      <c r="NKF42" s="502"/>
      <c r="NKG42" s="502"/>
      <c r="NKH42" s="502"/>
      <c r="NKI42" s="502"/>
      <c r="NKJ42" s="502"/>
      <c r="NKK42" s="502"/>
      <c r="NKL42" s="502"/>
      <c r="NKM42" s="502"/>
      <c r="NKN42" s="502"/>
      <c r="NKO42" s="502"/>
      <c r="NKP42" s="502"/>
      <c r="NKQ42" s="502"/>
      <c r="NKR42" s="502"/>
      <c r="NKS42" s="502"/>
      <c r="NKT42" s="502"/>
      <c r="NKU42" s="502"/>
      <c r="NKV42" s="502"/>
      <c r="NKW42" s="502"/>
      <c r="NKX42" s="502"/>
      <c r="NKY42" s="502"/>
      <c r="NKZ42" s="502"/>
      <c r="NLA42" s="502"/>
      <c r="NLB42" s="502"/>
      <c r="NLC42" s="502"/>
      <c r="NLD42" s="502"/>
      <c r="NLE42" s="502"/>
      <c r="NLF42" s="502"/>
      <c r="NLG42" s="502"/>
      <c r="NLH42" s="502"/>
      <c r="NLI42" s="502"/>
      <c r="NLJ42" s="502"/>
      <c r="NLK42" s="502"/>
      <c r="NLL42" s="502"/>
      <c r="NLM42" s="502"/>
      <c r="NLN42" s="502"/>
      <c r="NLO42" s="502"/>
      <c r="NLP42" s="502"/>
      <c r="NLQ42" s="502"/>
      <c r="NLR42" s="502"/>
      <c r="NLS42" s="502"/>
      <c r="NLT42" s="502"/>
      <c r="NLU42" s="502"/>
      <c r="NLV42" s="502"/>
      <c r="NLW42" s="502"/>
      <c r="NLX42" s="502"/>
      <c r="NLY42" s="502"/>
      <c r="NLZ42" s="502"/>
      <c r="NMA42" s="502"/>
      <c r="NMB42" s="502"/>
      <c r="NMC42" s="502"/>
      <c r="NMD42" s="502"/>
      <c r="NME42" s="502"/>
      <c r="NMF42" s="502"/>
      <c r="NMG42" s="502"/>
      <c r="NMH42" s="502"/>
      <c r="NMI42" s="502"/>
      <c r="NMJ42" s="502"/>
      <c r="NMK42" s="502"/>
      <c r="NML42" s="502"/>
      <c r="NMM42" s="502"/>
      <c r="NMN42" s="502"/>
      <c r="NMO42" s="502"/>
      <c r="NMP42" s="502"/>
      <c r="NMQ42" s="502"/>
      <c r="NMR42" s="502"/>
      <c r="NMS42" s="502"/>
      <c r="NMT42" s="502"/>
      <c r="NMU42" s="502"/>
      <c r="NMV42" s="502"/>
      <c r="NMW42" s="502"/>
      <c r="NMX42" s="502"/>
      <c r="NMY42" s="502"/>
      <c r="NMZ42" s="502"/>
      <c r="NNA42" s="502"/>
      <c r="NNB42" s="502"/>
      <c r="NNC42" s="502"/>
      <c r="NND42" s="502"/>
      <c r="NNE42" s="502"/>
      <c r="NNF42" s="502"/>
      <c r="NNG42" s="502"/>
      <c r="NNH42" s="502"/>
      <c r="NNI42" s="502"/>
      <c r="NNJ42" s="502"/>
      <c r="NNK42" s="502"/>
      <c r="NNL42" s="502"/>
      <c r="NNM42" s="502"/>
      <c r="NNN42" s="502"/>
      <c r="NNO42" s="502"/>
      <c r="NNP42" s="502"/>
      <c r="NNQ42" s="502"/>
      <c r="NNR42" s="502"/>
      <c r="NNS42" s="502"/>
      <c r="NNT42" s="502"/>
      <c r="NNU42" s="502"/>
      <c r="NNV42" s="502"/>
      <c r="NNW42" s="502"/>
      <c r="NNX42" s="502"/>
      <c r="NNY42" s="502"/>
      <c r="NNZ42" s="502"/>
      <c r="NOA42" s="502"/>
      <c r="NOB42" s="502"/>
      <c r="NOC42" s="502"/>
      <c r="NOD42" s="502"/>
      <c r="NOE42" s="502"/>
      <c r="NOF42" s="502"/>
      <c r="NOG42" s="502"/>
      <c r="NOH42" s="502"/>
      <c r="NOI42" s="502"/>
      <c r="NOJ42" s="502"/>
      <c r="NOK42" s="502"/>
      <c r="NOL42" s="502"/>
      <c r="NOM42" s="502"/>
      <c r="NON42" s="502"/>
      <c r="NOO42" s="502"/>
      <c r="NOP42" s="502"/>
      <c r="NOQ42" s="502"/>
      <c r="NOR42" s="502"/>
      <c r="NOS42" s="502"/>
      <c r="NOT42" s="502"/>
      <c r="NOU42" s="502"/>
      <c r="NOV42" s="502"/>
      <c r="NOW42" s="502"/>
      <c r="NOX42" s="502"/>
      <c r="NOY42" s="502"/>
      <c r="NOZ42" s="502"/>
      <c r="NPA42" s="502"/>
      <c r="NPB42" s="502"/>
      <c r="NPC42" s="502"/>
      <c r="NPD42" s="502"/>
      <c r="NPE42" s="502"/>
      <c r="NPF42" s="502"/>
      <c r="NPG42" s="502"/>
      <c r="NPH42" s="502"/>
      <c r="NPI42" s="502"/>
      <c r="NPJ42" s="502"/>
      <c r="NPK42" s="502"/>
      <c r="NPL42" s="502"/>
      <c r="NPM42" s="502"/>
      <c r="NPN42" s="502"/>
      <c r="NPO42" s="502"/>
      <c r="NPP42" s="502"/>
      <c r="NPQ42" s="502"/>
      <c r="NPR42" s="502"/>
      <c r="NPS42" s="502"/>
      <c r="NPT42" s="502"/>
      <c r="NPU42" s="502"/>
      <c r="NPV42" s="502"/>
      <c r="NPW42" s="502"/>
      <c r="NPX42" s="502"/>
      <c r="NPY42" s="502"/>
      <c r="NPZ42" s="502"/>
      <c r="NQA42" s="502"/>
      <c r="NQB42" s="502"/>
      <c r="NQC42" s="502"/>
      <c r="NQD42" s="502"/>
      <c r="NQE42" s="502"/>
      <c r="NQF42" s="502"/>
      <c r="NQG42" s="502"/>
      <c r="NQH42" s="502"/>
      <c r="NQI42" s="502"/>
      <c r="NQJ42" s="502"/>
      <c r="NQK42" s="502"/>
      <c r="NQL42" s="502"/>
      <c r="NQM42" s="502"/>
      <c r="NQN42" s="502"/>
      <c r="NQO42" s="502"/>
      <c r="NQP42" s="502"/>
      <c r="NQQ42" s="502"/>
      <c r="NQR42" s="502"/>
      <c r="NQS42" s="502"/>
      <c r="NQT42" s="502"/>
      <c r="NQU42" s="502"/>
      <c r="NQV42" s="502"/>
      <c r="NQW42" s="502"/>
      <c r="NQX42" s="502"/>
      <c r="NQY42" s="502"/>
      <c r="NQZ42" s="502"/>
      <c r="NRA42" s="502"/>
      <c r="NRB42" s="502"/>
      <c r="NRC42" s="502"/>
      <c r="NRD42" s="502"/>
      <c r="NRE42" s="502"/>
      <c r="NRF42" s="502"/>
      <c r="NRG42" s="502"/>
      <c r="NRH42" s="502"/>
      <c r="NRI42" s="502"/>
      <c r="NRJ42" s="502"/>
      <c r="NRK42" s="502"/>
      <c r="NRL42" s="502"/>
      <c r="NRM42" s="502"/>
      <c r="NRN42" s="502"/>
      <c r="NRO42" s="502"/>
      <c r="NRP42" s="502"/>
      <c r="NRQ42" s="502"/>
      <c r="NRR42" s="502"/>
      <c r="NRS42" s="502"/>
      <c r="NRT42" s="502"/>
      <c r="NRU42" s="502"/>
      <c r="NRV42" s="502"/>
      <c r="NRW42" s="502"/>
      <c r="NRX42" s="502"/>
      <c r="NRY42" s="502"/>
      <c r="NRZ42" s="502"/>
      <c r="NSA42" s="502"/>
      <c r="NSB42" s="502"/>
      <c r="NSC42" s="502"/>
      <c r="NSD42" s="502"/>
      <c r="NSE42" s="502"/>
      <c r="NSF42" s="502"/>
      <c r="NSG42" s="502"/>
      <c r="NSH42" s="502"/>
      <c r="NSI42" s="502"/>
      <c r="NSJ42" s="502"/>
      <c r="NSK42" s="502"/>
      <c r="NSL42" s="502"/>
      <c r="NSM42" s="502"/>
      <c r="NSN42" s="502"/>
      <c r="NSO42" s="502"/>
      <c r="NSP42" s="502"/>
      <c r="NSQ42" s="502"/>
      <c r="NSR42" s="502"/>
      <c r="NSS42" s="502"/>
      <c r="NST42" s="502"/>
      <c r="NSU42" s="502"/>
      <c r="NSV42" s="502"/>
      <c r="NSW42" s="502"/>
      <c r="NSX42" s="502"/>
      <c r="NSY42" s="502"/>
      <c r="NSZ42" s="502"/>
      <c r="NTA42" s="502"/>
      <c r="NTB42" s="502"/>
      <c r="NTC42" s="502"/>
      <c r="NTD42" s="502"/>
      <c r="NTE42" s="502"/>
      <c r="NTF42" s="502"/>
      <c r="NTG42" s="502"/>
      <c r="NTH42" s="502"/>
      <c r="NTI42" s="502"/>
      <c r="NTJ42" s="502"/>
      <c r="NTK42" s="502"/>
      <c r="NTL42" s="502"/>
      <c r="NTM42" s="502"/>
      <c r="NTN42" s="502"/>
      <c r="NTO42" s="502"/>
      <c r="NTP42" s="502"/>
      <c r="NTQ42" s="502"/>
      <c r="NTR42" s="502"/>
      <c r="NTS42" s="502"/>
      <c r="NTT42" s="502"/>
      <c r="NTU42" s="502"/>
      <c r="NTV42" s="502"/>
      <c r="NTW42" s="502"/>
      <c r="NTX42" s="502"/>
      <c r="NTY42" s="502"/>
      <c r="NTZ42" s="502"/>
      <c r="NUA42" s="502"/>
      <c r="NUB42" s="502"/>
      <c r="NUC42" s="502"/>
      <c r="NUD42" s="502"/>
      <c r="NUE42" s="502"/>
      <c r="NUF42" s="502"/>
      <c r="NUG42" s="502"/>
      <c r="NUH42" s="502"/>
      <c r="NUI42" s="502"/>
      <c r="NUJ42" s="502"/>
      <c r="NUK42" s="502"/>
      <c r="NUL42" s="502"/>
      <c r="NUM42" s="502"/>
      <c r="NUN42" s="502"/>
      <c r="NUO42" s="502"/>
      <c r="NUP42" s="502"/>
      <c r="NUQ42" s="502"/>
      <c r="NUR42" s="502"/>
      <c r="NUS42" s="502"/>
      <c r="NUT42" s="502"/>
      <c r="NUU42" s="502"/>
      <c r="NUV42" s="502"/>
      <c r="NUW42" s="502"/>
      <c r="NUX42" s="502"/>
      <c r="NUY42" s="502"/>
      <c r="NUZ42" s="502"/>
      <c r="NVA42" s="502"/>
      <c r="NVB42" s="502"/>
      <c r="NVC42" s="502"/>
      <c r="NVD42" s="502"/>
      <c r="NVE42" s="502"/>
      <c r="NVF42" s="502"/>
      <c r="NVG42" s="502"/>
      <c r="NVH42" s="502"/>
      <c r="NVI42" s="502"/>
      <c r="NVJ42" s="502"/>
      <c r="NVK42" s="502"/>
      <c r="NVL42" s="502"/>
      <c r="NVM42" s="502"/>
      <c r="NVN42" s="502"/>
      <c r="NVO42" s="502"/>
      <c r="NVP42" s="502"/>
      <c r="NVQ42" s="502"/>
      <c r="NVR42" s="502"/>
      <c r="NVS42" s="502"/>
      <c r="NVT42" s="502"/>
      <c r="NVU42" s="502"/>
      <c r="NVV42" s="502"/>
      <c r="NVW42" s="502"/>
      <c r="NVX42" s="502"/>
      <c r="NVY42" s="502"/>
      <c r="NVZ42" s="502"/>
      <c r="NWA42" s="502"/>
      <c r="NWB42" s="502"/>
      <c r="NWC42" s="502"/>
      <c r="NWD42" s="502"/>
      <c r="NWE42" s="502"/>
      <c r="NWF42" s="502"/>
      <c r="NWG42" s="502"/>
      <c r="NWH42" s="502"/>
      <c r="NWI42" s="502"/>
      <c r="NWJ42" s="502"/>
      <c r="NWK42" s="502"/>
      <c r="NWL42" s="502"/>
      <c r="NWM42" s="502"/>
      <c r="NWN42" s="502"/>
      <c r="NWO42" s="502"/>
      <c r="NWP42" s="502"/>
      <c r="NWQ42" s="502"/>
      <c r="NWR42" s="502"/>
      <c r="NWS42" s="502"/>
      <c r="NWT42" s="502"/>
      <c r="NWU42" s="502"/>
      <c r="NWV42" s="502"/>
      <c r="NWW42" s="502"/>
      <c r="NWX42" s="502"/>
      <c r="NWY42" s="502"/>
      <c r="NWZ42" s="502"/>
      <c r="NXA42" s="502"/>
      <c r="NXB42" s="502"/>
      <c r="NXC42" s="502"/>
      <c r="NXD42" s="502"/>
      <c r="NXE42" s="502"/>
      <c r="NXF42" s="502"/>
      <c r="NXG42" s="502"/>
      <c r="NXH42" s="502"/>
      <c r="NXI42" s="502"/>
      <c r="NXJ42" s="502"/>
      <c r="NXK42" s="502"/>
      <c r="NXL42" s="502"/>
      <c r="NXM42" s="502"/>
      <c r="NXN42" s="502"/>
      <c r="NXO42" s="502"/>
      <c r="NXP42" s="502"/>
      <c r="NXQ42" s="502"/>
      <c r="NXR42" s="502"/>
      <c r="NXS42" s="502"/>
      <c r="NXT42" s="502"/>
      <c r="NXU42" s="502"/>
      <c r="NXV42" s="502"/>
      <c r="NXW42" s="502"/>
      <c r="NXX42" s="502"/>
      <c r="NXY42" s="502"/>
      <c r="NXZ42" s="502"/>
      <c r="NYA42" s="502"/>
      <c r="NYB42" s="502"/>
      <c r="NYC42" s="502"/>
      <c r="NYD42" s="502"/>
      <c r="NYE42" s="502"/>
      <c r="NYF42" s="502"/>
      <c r="NYG42" s="502"/>
      <c r="NYH42" s="502"/>
      <c r="NYI42" s="502"/>
      <c r="NYJ42" s="502"/>
      <c r="NYK42" s="502"/>
      <c r="NYL42" s="502"/>
      <c r="NYM42" s="502"/>
      <c r="NYN42" s="502"/>
      <c r="NYO42" s="502"/>
      <c r="NYP42" s="502"/>
      <c r="NYQ42" s="502"/>
      <c r="NYR42" s="502"/>
      <c r="NYS42" s="502"/>
      <c r="NYT42" s="502"/>
      <c r="NYU42" s="502"/>
      <c r="NYV42" s="502"/>
      <c r="NYW42" s="502"/>
      <c r="NYX42" s="502"/>
      <c r="NYY42" s="502"/>
      <c r="NYZ42" s="502"/>
      <c r="NZA42" s="502"/>
      <c r="NZB42" s="502"/>
      <c r="NZC42" s="502"/>
      <c r="NZD42" s="502"/>
      <c r="NZE42" s="502"/>
      <c r="NZF42" s="502"/>
      <c r="NZG42" s="502"/>
      <c r="NZH42" s="502"/>
      <c r="NZI42" s="502"/>
      <c r="NZJ42" s="502"/>
      <c r="NZK42" s="502"/>
      <c r="NZL42" s="502"/>
      <c r="NZM42" s="502"/>
      <c r="NZN42" s="502"/>
      <c r="NZO42" s="502"/>
      <c r="NZP42" s="502"/>
      <c r="NZQ42" s="502"/>
      <c r="NZR42" s="502"/>
      <c r="NZS42" s="502"/>
      <c r="NZT42" s="502"/>
      <c r="NZU42" s="502"/>
      <c r="NZV42" s="502"/>
      <c r="NZW42" s="502"/>
      <c r="NZX42" s="502"/>
      <c r="NZY42" s="502"/>
      <c r="NZZ42" s="502"/>
      <c r="OAA42" s="502"/>
      <c r="OAB42" s="502"/>
      <c r="OAC42" s="502"/>
      <c r="OAD42" s="502"/>
      <c r="OAE42" s="502"/>
      <c r="OAF42" s="502"/>
      <c r="OAG42" s="502"/>
      <c r="OAH42" s="502"/>
      <c r="OAI42" s="502"/>
      <c r="OAJ42" s="502"/>
      <c r="OAK42" s="502"/>
      <c r="OAL42" s="502"/>
      <c r="OAM42" s="502"/>
      <c r="OAN42" s="502"/>
      <c r="OAO42" s="502"/>
      <c r="OAP42" s="502"/>
      <c r="OAQ42" s="502"/>
      <c r="OAR42" s="502"/>
      <c r="OAS42" s="502"/>
      <c r="OAT42" s="502"/>
      <c r="OAU42" s="502"/>
      <c r="OAV42" s="502"/>
      <c r="OAW42" s="502"/>
      <c r="OAX42" s="502"/>
      <c r="OAY42" s="502"/>
      <c r="OAZ42" s="502"/>
      <c r="OBA42" s="502"/>
      <c r="OBB42" s="502"/>
      <c r="OBC42" s="502"/>
      <c r="OBD42" s="502"/>
      <c r="OBE42" s="502"/>
      <c r="OBF42" s="502"/>
      <c r="OBG42" s="502"/>
      <c r="OBH42" s="502"/>
      <c r="OBI42" s="502"/>
      <c r="OBJ42" s="502"/>
      <c r="OBK42" s="502"/>
      <c r="OBL42" s="502"/>
      <c r="OBM42" s="502"/>
      <c r="OBN42" s="502"/>
      <c r="OBO42" s="502"/>
      <c r="OBP42" s="502"/>
      <c r="OBQ42" s="502"/>
      <c r="OBR42" s="502"/>
      <c r="OBS42" s="502"/>
      <c r="OBT42" s="502"/>
      <c r="OBU42" s="502"/>
      <c r="OBV42" s="502"/>
      <c r="OBW42" s="502"/>
      <c r="OBX42" s="502"/>
      <c r="OBY42" s="502"/>
      <c r="OBZ42" s="502"/>
      <c r="OCA42" s="502"/>
      <c r="OCB42" s="502"/>
      <c r="OCC42" s="502"/>
      <c r="OCD42" s="502"/>
      <c r="OCE42" s="502"/>
      <c r="OCF42" s="502"/>
      <c r="OCG42" s="502"/>
      <c r="OCH42" s="502"/>
      <c r="OCI42" s="502"/>
      <c r="OCJ42" s="502"/>
      <c r="OCK42" s="502"/>
      <c r="OCL42" s="502"/>
      <c r="OCM42" s="502"/>
      <c r="OCN42" s="502"/>
      <c r="OCO42" s="502"/>
      <c r="OCP42" s="502"/>
      <c r="OCQ42" s="502"/>
      <c r="OCR42" s="502"/>
      <c r="OCS42" s="502"/>
      <c r="OCT42" s="502"/>
      <c r="OCU42" s="502"/>
      <c r="OCV42" s="502"/>
      <c r="OCW42" s="502"/>
      <c r="OCX42" s="502"/>
      <c r="OCY42" s="502"/>
      <c r="OCZ42" s="502"/>
      <c r="ODA42" s="502"/>
      <c r="ODB42" s="502"/>
      <c r="ODC42" s="502"/>
      <c r="ODD42" s="502"/>
      <c r="ODE42" s="502"/>
      <c r="ODF42" s="502"/>
      <c r="ODG42" s="502"/>
      <c r="ODH42" s="502"/>
      <c r="ODI42" s="502"/>
      <c r="ODJ42" s="502"/>
      <c r="ODK42" s="502"/>
      <c r="ODL42" s="502"/>
      <c r="ODM42" s="502"/>
      <c r="ODN42" s="502"/>
      <c r="ODO42" s="502"/>
      <c r="ODP42" s="502"/>
      <c r="ODQ42" s="502"/>
      <c r="ODR42" s="502"/>
      <c r="ODS42" s="502"/>
      <c r="ODT42" s="502"/>
      <c r="ODU42" s="502"/>
      <c r="ODV42" s="502"/>
      <c r="ODW42" s="502"/>
      <c r="ODX42" s="502"/>
      <c r="ODY42" s="502"/>
      <c r="ODZ42" s="502"/>
      <c r="OEA42" s="502"/>
      <c r="OEB42" s="502"/>
      <c r="OEC42" s="502"/>
      <c r="OED42" s="502"/>
      <c r="OEE42" s="502"/>
      <c r="OEF42" s="502"/>
      <c r="OEG42" s="502"/>
      <c r="OEH42" s="502"/>
      <c r="OEI42" s="502"/>
      <c r="OEJ42" s="502"/>
      <c r="OEK42" s="502"/>
      <c r="OEL42" s="502"/>
      <c r="OEM42" s="502"/>
      <c r="OEN42" s="502"/>
      <c r="OEO42" s="502"/>
      <c r="OEP42" s="502"/>
      <c r="OEQ42" s="502"/>
      <c r="OER42" s="502"/>
      <c r="OES42" s="502"/>
      <c r="OET42" s="502"/>
      <c r="OEU42" s="502"/>
      <c r="OEV42" s="502"/>
      <c r="OEW42" s="502"/>
      <c r="OEX42" s="502"/>
      <c r="OEY42" s="502"/>
      <c r="OEZ42" s="502"/>
      <c r="OFA42" s="502"/>
      <c r="OFB42" s="502"/>
      <c r="OFC42" s="502"/>
      <c r="OFD42" s="502"/>
      <c r="OFE42" s="502"/>
      <c r="OFF42" s="502"/>
      <c r="OFG42" s="502"/>
      <c r="OFH42" s="502"/>
      <c r="OFI42" s="502"/>
      <c r="OFJ42" s="502"/>
      <c r="OFK42" s="502"/>
      <c r="OFL42" s="502"/>
      <c r="OFM42" s="502"/>
      <c r="OFN42" s="502"/>
      <c r="OFO42" s="502"/>
      <c r="OFP42" s="502"/>
      <c r="OFQ42" s="502"/>
      <c r="OFR42" s="502"/>
      <c r="OFS42" s="502"/>
      <c r="OFT42" s="502"/>
      <c r="OFU42" s="502"/>
      <c r="OFV42" s="502"/>
      <c r="OFW42" s="502"/>
      <c r="OFX42" s="502"/>
      <c r="OFY42" s="502"/>
      <c r="OFZ42" s="502"/>
      <c r="OGA42" s="502"/>
      <c r="OGB42" s="502"/>
      <c r="OGC42" s="502"/>
      <c r="OGD42" s="502"/>
      <c r="OGE42" s="502"/>
      <c r="OGF42" s="502"/>
      <c r="OGG42" s="502"/>
      <c r="OGH42" s="502"/>
      <c r="OGI42" s="502"/>
      <c r="OGJ42" s="502"/>
      <c r="OGK42" s="502"/>
      <c r="OGL42" s="502"/>
      <c r="OGM42" s="502"/>
      <c r="OGN42" s="502"/>
      <c r="OGO42" s="502"/>
      <c r="OGP42" s="502"/>
      <c r="OGQ42" s="502"/>
      <c r="OGR42" s="502"/>
      <c r="OGS42" s="502"/>
      <c r="OGT42" s="502"/>
      <c r="OGU42" s="502"/>
      <c r="OGV42" s="502"/>
      <c r="OGW42" s="502"/>
      <c r="OGX42" s="502"/>
      <c r="OGY42" s="502"/>
      <c r="OGZ42" s="502"/>
      <c r="OHA42" s="502"/>
      <c r="OHB42" s="502"/>
      <c r="OHC42" s="502"/>
      <c r="OHD42" s="502"/>
      <c r="OHE42" s="502"/>
      <c r="OHF42" s="502"/>
      <c r="OHG42" s="502"/>
      <c r="OHH42" s="502"/>
      <c r="OHI42" s="502"/>
      <c r="OHJ42" s="502"/>
      <c r="OHK42" s="502"/>
      <c r="OHL42" s="502"/>
      <c r="OHM42" s="502"/>
      <c r="OHN42" s="502"/>
      <c r="OHO42" s="502"/>
      <c r="OHP42" s="502"/>
      <c r="OHQ42" s="502"/>
      <c r="OHR42" s="502"/>
      <c r="OHS42" s="502"/>
      <c r="OHT42" s="502"/>
      <c r="OHU42" s="502"/>
      <c r="OHV42" s="502"/>
      <c r="OHW42" s="502"/>
      <c r="OHX42" s="502"/>
      <c r="OHY42" s="502"/>
      <c r="OHZ42" s="502"/>
      <c r="OIA42" s="502"/>
      <c r="OIB42" s="502"/>
      <c r="OIC42" s="502"/>
      <c r="OID42" s="502"/>
      <c r="OIE42" s="502"/>
      <c r="OIF42" s="502"/>
      <c r="OIG42" s="502"/>
      <c r="OIH42" s="502"/>
      <c r="OII42" s="502"/>
      <c r="OIJ42" s="502"/>
      <c r="OIK42" s="502"/>
      <c r="OIL42" s="502"/>
      <c r="OIM42" s="502"/>
      <c r="OIN42" s="502"/>
      <c r="OIO42" s="502"/>
      <c r="OIP42" s="502"/>
      <c r="OIQ42" s="502"/>
      <c r="OIR42" s="502"/>
      <c r="OIS42" s="502"/>
      <c r="OIT42" s="502"/>
      <c r="OIU42" s="502"/>
      <c r="OIV42" s="502"/>
      <c r="OIW42" s="502"/>
      <c r="OIX42" s="502"/>
      <c r="OIY42" s="502"/>
      <c r="OIZ42" s="502"/>
      <c r="OJA42" s="502"/>
      <c r="OJB42" s="502"/>
      <c r="OJC42" s="502"/>
      <c r="OJD42" s="502"/>
      <c r="OJE42" s="502"/>
      <c r="OJF42" s="502"/>
      <c r="OJG42" s="502"/>
      <c r="OJH42" s="502"/>
      <c r="OJI42" s="502"/>
      <c r="OJJ42" s="502"/>
      <c r="OJK42" s="502"/>
      <c r="OJL42" s="502"/>
      <c r="OJM42" s="502"/>
      <c r="OJN42" s="502"/>
      <c r="OJO42" s="502"/>
      <c r="OJP42" s="502"/>
      <c r="OJQ42" s="502"/>
      <c r="OJR42" s="502"/>
      <c r="OJS42" s="502"/>
      <c r="OJT42" s="502"/>
      <c r="OJU42" s="502"/>
      <c r="OJV42" s="502"/>
      <c r="OJW42" s="502"/>
      <c r="OJX42" s="502"/>
      <c r="OJY42" s="502"/>
      <c r="OJZ42" s="502"/>
      <c r="OKA42" s="502"/>
      <c r="OKB42" s="502"/>
      <c r="OKC42" s="502"/>
      <c r="OKD42" s="502"/>
      <c r="OKE42" s="502"/>
      <c r="OKF42" s="502"/>
      <c r="OKG42" s="502"/>
      <c r="OKH42" s="502"/>
      <c r="OKI42" s="502"/>
      <c r="OKJ42" s="502"/>
      <c r="OKK42" s="502"/>
      <c r="OKL42" s="502"/>
      <c r="OKM42" s="502"/>
      <c r="OKN42" s="502"/>
      <c r="OKO42" s="502"/>
      <c r="OKP42" s="502"/>
      <c r="OKQ42" s="502"/>
      <c r="OKR42" s="502"/>
      <c r="OKS42" s="502"/>
      <c r="OKT42" s="502"/>
      <c r="OKU42" s="502"/>
      <c r="OKV42" s="502"/>
      <c r="OKW42" s="502"/>
      <c r="OKX42" s="502"/>
      <c r="OKY42" s="502"/>
      <c r="OKZ42" s="502"/>
      <c r="OLA42" s="502"/>
      <c r="OLB42" s="502"/>
      <c r="OLC42" s="502"/>
      <c r="OLD42" s="502"/>
      <c r="OLE42" s="502"/>
      <c r="OLF42" s="502"/>
      <c r="OLG42" s="502"/>
      <c r="OLH42" s="502"/>
      <c r="OLI42" s="502"/>
      <c r="OLJ42" s="502"/>
      <c r="OLK42" s="502"/>
      <c r="OLL42" s="502"/>
      <c r="OLM42" s="502"/>
      <c r="OLN42" s="502"/>
      <c r="OLO42" s="502"/>
      <c r="OLP42" s="502"/>
      <c r="OLQ42" s="502"/>
      <c r="OLR42" s="502"/>
      <c r="OLS42" s="502"/>
      <c r="OLT42" s="502"/>
      <c r="OLU42" s="502"/>
      <c r="OLV42" s="502"/>
      <c r="OLW42" s="502"/>
      <c r="OLX42" s="502"/>
      <c r="OLY42" s="502"/>
      <c r="OLZ42" s="502"/>
      <c r="OMA42" s="502"/>
      <c r="OMB42" s="502"/>
      <c r="OMC42" s="502"/>
      <c r="OMD42" s="502"/>
      <c r="OME42" s="502"/>
      <c r="OMF42" s="502"/>
      <c r="OMG42" s="502"/>
      <c r="OMH42" s="502"/>
      <c r="OMI42" s="502"/>
      <c r="OMJ42" s="502"/>
      <c r="OMK42" s="502"/>
      <c r="OML42" s="502"/>
      <c r="OMM42" s="502"/>
      <c r="OMN42" s="502"/>
      <c r="OMO42" s="502"/>
      <c r="OMP42" s="502"/>
      <c r="OMQ42" s="502"/>
      <c r="OMR42" s="502"/>
      <c r="OMS42" s="502"/>
      <c r="OMT42" s="502"/>
      <c r="OMU42" s="502"/>
      <c r="OMV42" s="502"/>
      <c r="OMW42" s="502"/>
      <c r="OMX42" s="502"/>
      <c r="OMY42" s="502"/>
      <c r="OMZ42" s="502"/>
      <c r="ONA42" s="502"/>
      <c r="ONB42" s="502"/>
      <c r="ONC42" s="502"/>
      <c r="OND42" s="502"/>
      <c r="ONE42" s="502"/>
      <c r="ONF42" s="502"/>
      <c r="ONG42" s="502"/>
      <c r="ONH42" s="502"/>
      <c r="ONI42" s="502"/>
      <c r="ONJ42" s="502"/>
      <c r="ONK42" s="502"/>
      <c r="ONL42" s="502"/>
      <c r="ONM42" s="502"/>
      <c r="ONN42" s="502"/>
      <c r="ONO42" s="502"/>
      <c r="ONP42" s="502"/>
      <c r="ONQ42" s="502"/>
      <c r="ONR42" s="502"/>
      <c r="ONS42" s="502"/>
      <c r="ONT42" s="502"/>
      <c r="ONU42" s="502"/>
      <c r="ONV42" s="502"/>
      <c r="ONW42" s="502"/>
      <c r="ONX42" s="502"/>
      <c r="ONY42" s="502"/>
      <c r="ONZ42" s="502"/>
      <c r="OOA42" s="502"/>
      <c r="OOB42" s="502"/>
      <c r="OOC42" s="502"/>
      <c r="OOD42" s="502"/>
      <c r="OOE42" s="502"/>
      <c r="OOF42" s="502"/>
      <c r="OOG42" s="502"/>
      <c r="OOH42" s="502"/>
      <c r="OOI42" s="502"/>
      <c r="OOJ42" s="502"/>
      <c r="OOK42" s="502"/>
      <c r="OOL42" s="502"/>
      <c r="OOM42" s="502"/>
      <c r="OON42" s="502"/>
      <c r="OOO42" s="502"/>
      <c r="OOP42" s="502"/>
      <c r="OOQ42" s="502"/>
      <c r="OOR42" s="502"/>
      <c r="OOS42" s="502"/>
      <c r="OOT42" s="502"/>
      <c r="OOU42" s="502"/>
      <c r="OOV42" s="502"/>
      <c r="OOW42" s="502"/>
      <c r="OOX42" s="502"/>
      <c r="OOY42" s="502"/>
      <c r="OOZ42" s="502"/>
      <c r="OPA42" s="502"/>
      <c r="OPB42" s="502"/>
      <c r="OPC42" s="502"/>
      <c r="OPD42" s="502"/>
      <c r="OPE42" s="502"/>
      <c r="OPF42" s="502"/>
      <c r="OPG42" s="502"/>
      <c r="OPH42" s="502"/>
      <c r="OPI42" s="502"/>
      <c r="OPJ42" s="502"/>
      <c r="OPK42" s="502"/>
      <c r="OPL42" s="502"/>
      <c r="OPM42" s="502"/>
      <c r="OPN42" s="502"/>
      <c r="OPO42" s="502"/>
      <c r="OPP42" s="502"/>
      <c r="OPQ42" s="502"/>
      <c r="OPR42" s="502"/>
      <c r="OPS42" s="502"/>
      <c r="OPT42" s="502"/>
      <c r="OPU42" s="502"/>
      <c r="OPV42" s="502"/>
      <c r="OPW42" s="502"/>
      <c r="OPX42" s="502"/>
      <c r="OPY42" s="502"/>
      <c r="OPZ42" s="502"/>
      <c r="OQA42" s="502"/>
      <c r="OQB42" s="502"/>
      <c r="OQC42" s="502"/>
      <c r="OQD42" s="502"/>
      <c r="OQE42" s="502"/>
      <c r="OQF42" s="502"/>
      <c r="OQG42" s="502"/>
      <c r="OQH42" s="502"/>
      <c r="OQI42" s="502"/>
      <c r="OQJ42" s="502"/>
      <c r="OQK42" s="502"/>
      <c r="OQL42" s="502"/>
      <c r="OQM42" s="502"/>
      <c r="OQN42" s="502"/>
      <c r="OQO42" s="502"/>
      <c r="OQP42" s="502"/>
      <c r="OQQ42" s="502"/>
      <c r="OQR42" s="502"/>
      <c r="OQS42" s="502"/>
      <c r="OQT42" s="502"/>
      <c r="OQU42" s="502"/>
      <c r="OQV42" s="502"/>
      <c r="OQW42" s="502"/>
      <c r="OQX42" s="502"/>
      <c r="OQY42" s="502"/>
      <c r="OQZ42" s="502"/>
      <c r="ORA42" s="502"/>
      <c r="ORB42" s="502"/>
      <c r="ORC42" s="502"/>
      <c r="ORD42" s="502"/>
      <c r="ORE42" s="502"/>
      <c r="ORF42" s="502"/>
      <c r="ORG42" s="502"/>
      <c r="ORH42" s="502"/>
      <c r="ORI42" s="502"/>
      <c r="ORJ42" s="502"/>
      <c r="ORK42" s="502"/>
      <c r="ORL42" s="502"/>
      <c r="ORM42" s="502"/>
      <c r="ORN42" s="502"/>
      <c r="ORO42" s="502"/>
      <c r="ORP42" s="502"/>
      <c r="ORQ42" s="502"/>
      <c r="ORR42" s="502"/>
      <c r="ORS42" s="502"/>
      <c r="ORT42" s="502"/>
      <c r="ORU42" s="502"/>
      <c r="ORV42" s="502"/>
      <c r="ORW42" s="502"/>
      <c r="ORX42" s="502"/>
      <c r="ORY42" s="502"/>
      <c r="ORZ42" s="502"/>
      <c r="OSA42" s="502"/>
      <c r="OSB42" s="502"/>
      <c r="OSC42" s="502"/>
      <c r="OSD42" s="502"/>
      <c r="OSE42" s="502"/>
      <c r="OSF42" s="502"/>
      <c r="OSG42" s="502"/>
      <c r="OSH42" s="502"/>
      <c r="OSI42" s="502"/>
      <c r="OSJ42" s="502"/>
      <c r="OSK42" s="502"/>
      <c r="OSL42" s="502"/>
      <c r="OSM42" s="502"/>
      <c r="OSN42" s="502"/>
      <c r="OSO42" s="502"/>
      <c r="OSP42" s="502"/>
      <c r="OSQ42" s="502"/>
      <c r="OSR42" s="502"/>
      <c r="OSS42" s="502"/>
      <c r="OST42" s="502"/>
      <c r="OSU42" s="502"/>
      <c r="OSV42" s="502"/>
      <c r="OSW42" s="502"/>
      <c r="OSX42" s="502"/>
      <c r="OSY42" s="502"/>
      <c r="OSZ42" s="502"/>
      <c r="OTA42" s="502"/>
      <c r="OTB42" s="502"/>
      <c r="OTC42" s="502"/>
      <c r="OTD42" s="502"/>
      <c r="OTE42" s="502"/>
      <c r="OTF42" s="502"/>
      <c r="OTG42" s="502"/>
      <c r="OTH42" s="502"/>
      <c r="OTI42" s="502"/>
      <c r="OTJ42" s="502"/>
      <c r="OTK42" s="502"/>
      <c r="OTL42" s="502"/>
      <c r="OTM42" s="502"/>
      <c r="OTN42" s="502"/>
      <c r="OTO42" s="502"/>
      <c r="OTP42" s="502"/>
      <c r="OTQ42" s="502"/>
      <c r="OTR42" s="502"/>
      <c r="OTS42" s="502"/>
      <c r="OTT42" s="502"/>
      <c r="OTU42" s="502"/>
      <c r="OTV42" s="502"/>
      <c r="OTW42" s="502"/>
      <c r="OTX42" s="502"/>
      <c r="OTY42" s="502"/>
      <c r="OTZ42" s="502"/>
      <c r="OUA42" s="502"/>
      <c r="OUB42" s="502"/>
      <c r="OUC42" s="502"/>
      <c r="OUD42" s="502"/>
      <c r="OUE42" s="502"/>
      <c r="OUF42" s="502"/>
      <c r="OUG42" s="502"/>
      <c r="OUH42" s="502"/>
      <c r="OUI42" s="502"/>
      <c r="OUJ42" s="502"/>
      <c r="OUK42" s="502"/>
      <c r="OUL42" s="502"/>
      <c r="OUM42" s="502"/>
      <c r="OUN42" s="502"/>
      <c r="OUO42" s="502"/>
      <c r="OUP42" s="502"/>
      <c r="OUQ42" s="502"/>
      <c r="OUR42" s="502"/>
      <c r="OUS42" s="502"/>
      <c r="OUT42" s="502"/>
      <c r="OUU42" s="502"/>
      <c r="OUV42" s="502"/>
      <c r="OUW42" s="502"/>
      <c r="OUX42" s="502"/>
      <c r="OUY42" s="502"/>
      <c r="OUZ42" s="502"/>
      <c r="OVA42" s="502"/>
      <c r="OVB42" s="502"/>
      <c r="OVC42" s="502"/>
      <c r="OVD42" s="502"/>
      <c r="OVE42" s="502"/>
      <c r="OVF42" s="502"/>
      <c r="OVG42" s="502"/>
      <c r="OVH42" s="502"/>
      <c r="OVI42" s="502"/>
      <c r="OVJ42" s="502"/>
      <c r="OVK42" s="502"/>
      <c r="OVL42" s="502"/>
      <c r="OVM42" s="502"/>
      <c r="OVN42" s="502"/>
      <c r="OVO42" s="502"/>
      <c r="OVP42" s="502"/>
      <c r="OVQ42" s="502"/>
      <c r="OVR42" s="502"/>
      <c r="OVS42" s="502"/>
      <c r="OVT42" s="502"/>
      <c r="OVU42" s="502"/>
      <c r="OVV42" s="502"/>
      <c r="OVW42" s="502"/>
      <c r="OVX42" s="502"/>
      <c r="OVY42" s="502"/>
      <c r="OVZ42" s="502"/>
      <c r="OWA42" s="502"/>
      <c r="OWB42" s="502"/>
      <c r="OWC42" s="502"/>
      <c r="OWD42" s="502"/>
      <c r="OWE42" s="502"/>
      <c r="OWF42" s="502"/>
      <c r="OWG42" s="502"/>
      <c r="OWH42" s="502"/>
      <c r="OWI42" s="502"/>
      <c r="OWJ42" s="502"/>
      <c r="OWK42" s="502"/>
      <c r="OWL42" s="502"/>
      <c r="OWM42" s="502"/>
      <c r="OWN42" s="502"/>
      <c r="OWO42" s="502"/>
      <c r="OWP42" s="502"/>
      <c r="OWQ42" s="502"/>
      <c r="OWR42" s="502"/>
      <c r="OWS42" s="502"/>
      <c r="OWT42" s="502"/>
      <c r="OWU42" s="502"/>
      <c r="OWV42" s="502"/>
      <c r="OWW42" s="502"/>
      <c r="OWX42" s="502"/>
      <c r="OWY42" s="502"/>
      <c r="OWZ42" s="502"/>
      <c r="OXA42" s="502"/>
      <c r="OXB42" s="502"/>
      <c r="OXC42" s="502"/>
      <c r="OXD42" s="502"/>
      <c r="OXE42" s="502"/>
      <c r="OXF42" s="502"/>
      <c r="OXG42" s="502"/>
      <c r="OXH42" s="502"/>
      <c r="OXI42" s="502"/>
      <c r="OXJ42" s="502"/>
      <c r="OXK42" s="502"/>
      <c r="OXL42" s="502"/>
      <c r="OXM42" s="502"/>
      <c r="OXN42" s="502"/>
      <c r="OXO42" s="502"/>
      <c r="OXP42" s="502"/>
      <c r="OXQ42" s="502"/>
      <c r="OXR42" s="502"/>
      <c r="OXS42" s="502"/>
      <c r="OXT42" s="502"/>
      <c r="OXU42" s="502"/>
      <c r="OXV42" s="502"/>
      <c r="OXW42" s="502"/>
      <c r="OXX42" s="502"/>
      <c r="OXY42" s="502"/>
      <c r="OXZ42" s="502"/>
      <c r="OYA42" s="502"/>
      <c r="OYB42" s="502"/>
      <c r="OYC42" s="502"/>
      <c r="OYD42" s="502"/>
      <c r="OYE42" s="502"/>
      <c r="OYF42" s="502"/>
      <c r="OYG42" s="502"/>
      <c r="OYH42" s="502"/>
      <c r="OYI42" s="502"/>
      <c r="OYJ42" s="502"/>
      <c r="OYK42" s="502"/>
      <c r="OYL42" s="502"/>
      <c r="OYM42" s="502"/>
      <c r="OYN42" s="502"/>
      <c r="OYO42" s="502"/>
      <c r="OYP42" s="502"/>
      <c r="OYQ42" s="502"/>
      <c r="OYR42" s="502"/>
      <c r="OYS42" s="502"/>
      <c r="OYT42" s="502"/>
      <c r="OYU42" s="502"/>
      <c r="OYV42" s="502"/>
      <c r="OYW42" s="502"/>
      <c r="OYX42" s="502"/>
      <c r="OYY42" s="502"/>
      <c r="OYZ42" s="502"/>
      <c r="OZA42" s="502"/>
      <c r="OZB42" s="502"/>
      <c r="OZC42" s="502"/>
      <c r="OZD42" s="502"/>
      <c r="OZE42" s="502"/>
      <c r="OZF42" s="502"/>
      <c r="OZG42" s="502"/>
      <c r="OZH42" s="502"/>
      <c r="OZI42" s="502"/>
      <c r="OZJ42" s="502"/>
      <c r="OZK42" s="502"/>
      <c r="OZL42" s="502"/>
      <c r="OZM42" s="502"/>
      <c r="OZN42" s="502"/>
      <c r="OZO42" s="502"/>
      <c r="OZP42" s="502"/>
      <c r="OZQ42" s="502"/>
      <c r="OZR42" s="502"/>
      <c r="OZS42" s="502"/>
      <c r="OZT42" s="502"/>
      <c r="OZU42" s="502"/>
      <c r="OZV42" s="502"/>
      <c r="OZW42" s="502"/>
      <c r="OZX42" s="502"/>
      <c r="OZY42" s="502"/>
      <c r="OZZ42" s="502"/>
      <c r="PAA42" s="502"/>
      <c r="PAB42" s="502"/>
      <c r="PAC42" s="502"/>
      <c r="PAD42" s="502"/>
      <c r="PAE42" s="502"/>
      <c r="PAF42" s="502"/>
      <c r="PAG42" s="502"/>
      <c r="PAH42" s="502"/>
      <c r="PAI42" s="502"/>
      <c r="PAJ42" s="502"/>
      <c r="PAK42" s="502"/>
      <c r="PAL42" s="502"/>
      <c r="PAM42" s="502"/>
      <c r="PAN42" s="502"/>
      <c r="PAO42" s="502"/>
      <c r="PAP42" s="502"/>
      <c r="PAQ42" s="502"/>
      <c r="PAR42" s="502"/>
      <c r="PAS42" s="502"/>
      <c r="PAT42" s="502"/>
      <c r="PAU42" s="502"/>
      <c r="PAV42" s="502"/>
      <c r="PAW42" s="502"/>
      <c r="PAX42" s="502"/>
      <c r="PAY42" s="502"/>
      <c r="PAZ42" s="502"/>
      <c r="PBA42" s="502"/>
      <c r="PBB42" s="502"/>
      <c r="PBC42" s="502"/>
      <c r="PBD42" s="502"/>
      <c r="PBE42" s="502"/>
      <c r="PBF42" s="502"/>
      <c r="PBG42" s="502"/>
      <c r="PBH42" s="502"/>
      <c r="PBI42" s="502"/>
      <c r="PBJ42" s="502"/>
      <c r="PBK42" s="502"/>
      <c r="PBL42" s="502"/>
      <c r="PBM42" s="502"/>
      <c r="PBN42" s="502"/>
      <c r="PBO42" s="502"/>
      <c r="PBP42" s="502"/>
      <c r="PBQ42" s="502"/>
      <c r="PBR42" s="502"/>
      <c r="PBS42" s="502"/>
      <c r="PBT42" s="502"/>
      <c r="PBU42" s="502"/>
      <c r="PBV42" s="502"/>
      <c r="PBW42" s="502"/>
      <c r="PBX42" s="502"/>
      <c r="PBY42" s="502"/>
      <c r="PBZ42" s="502"/>
      <c r="PCA42" s="502"/>
      <c r="PCB42" s="502"/>
      <c r="PCC42" s="502"/>
      <c r="PCD42" s="502"/>
      <c r="PCE42" s="502"/>
      <c r="PCF42" s="502"/>
      <c r="PCG42" s="502"/>
      <c r="PCH42" s="502"/>
      <c r="PCI42" s="502"/>
      <c r="PCJ42" s="502"/>
      <c r="PCK42" s="502"/>
      <c r="PCL42" s="502"/>
      <c r="PCM42" s="502"/>
      <c r="PCN42" s="502"/>
      <c r="PCO42" s="502"/>
      <c r="PCP42" s="502"/>
      <c r="PCQ42" s="502"/>
      <c r="PCR42" s="502"/>
      <c r="PCS42" s="502"/>
      <c r="PCT42" s="502"/>
      <c r="PCU42" s="502"/>
      <c r="PCV42" s="502"/>
      <c r="PCW42" s="502"/>
      <c r="PCX42" s="502"/>
      <c r="PCY42" s="502"/>
      <c r="PCZ42" s="502"/>
      <c r="PDA42" s="502"/>
      <c r="PDB42" s="502"/>
      <c r="PDC42" s="502"/>
      <c r="PDD42" s="502"/>
      <c r="PDE42" s="502"/>
      <c r="PDF42" s="502"/>
      <c r="PDG42" s="502"/>
      <c r="PDH42" s="502"/>
      <c r="PDI42" s="502"/>
      <c r="PDJ42" s="502"/>
      <c r="PDK42" s="502"/>
      <c r="PDL42" s="502"/>
      <c r="PDM42" s="502"/>
      <c r="PDN42" s="502"/>
      <c r="PDO42" s="502"/>
      <c r="PDP42" s="502"/>
      <c r="PDQ42" s="502"/>
      <c r="PDR42" s="502"/>
      <c r="PDS42" s="502"/>
      <c r="PDT42" s="502"/>
      <c r="PDU42" s="502"/>
      <c r="PDV42" s="502"/>
      <c r="PDW42" s="502"/>
      <c r="PDX42" s="502"/>
      <c r="PDY42" s="502"/>
      <c r="PDZ42" s="502"/>
      <c r="PEA42" s="502"/>
      <c r="PEB42" s="502"/>
      <c r="PEC42" s="502"/>
      <c r="PED42" s="502"/>
      <c r="PEE42" s="502"/>
      <c r="PEF42" s="502"/>
      <c r="PEG42" s="502"/>
      <c r="PEH42" s="502"/>
      <c r="PEI42" s="502"/>
      <c r="PEJ42" s="502"/>
      <c r="PEK42" s="502"/>
      <c r="PEL42" s="502"/>
      <c r="PEM42" s="502"/>
      <c r="PEN42" s="502"/>
      <c r="PEO42" s="502"/>
      <c r="PEP42" s="502"/>
      <c r="PEQ42" s="502"/>
      <c r="PER42" s="502"/>
      <c r="PES42" s="502"/>
      <c r="PET42" s="502"/>
      <c r="PEU42" s="502"/>
      <c r="PEV42" s="502"/>
      <c r="PEW42" s="502"/>
      <c r="PEX42" s="502"/>
      <c r="PEY42" s="502"/>
      <c r="PEZ42" s="502"/>
      <c r="PFA42" s="502"/>
      <c r="PFB42" s="502"/>
      <c r="PFC42" s="502"/>
      <c r="PFD42" s="502"/>
      <c r="PFE42" s="502"/>
      <c r="PFF42" s="502"/>
      <c r="PFG42" s="502"/>
      <c r="PFH42" s="502"/>
      <c r="PFI42" s="502"/>
      <c r="PFJ42" s="502"/>
      <c r="PFK42" s="502"/>
      <c r="PFL42" s="502"/>
      <c r="PFM42" s="502"/>
      <c r="PFN42" s="502"/>
      <c r="PFO42" s="502"/>
      <c r="PFP42" s="502"/>
      <c r="PFQ42" s="502"/>
      <c r="PFR42" s="502"/>
      <c r="PFS42" s="502"/>
      <c r="PFT42" s="502"/>
      <c r="PFU42" s="502"/>
      <c r="PFV42" s="502"/>
      <c r="PFW42" s="502"/>
      <c r="PFX42" s="502"/>
      <c r="PFY42" s="502"/>
      <c r="PFZ42" s="502"/>
      <c r="PGA42" s="502"/>
      <c r="PGB42" s="502"/>
      <c r="PGC42" s="502"/>
      <c r="PGD42" s="502"/>
      <c r="PGE42" s="502"/>
      <c r="PGF42" s="502"/>
      <c r="PGG42" s="502"/>
      <c r="PGH42" s="502"/>
      <c r="PGI42" s="502"/>
      <c r="PGJ42" s="502"/>
      <c r="PGK42" s="502"/>
      <c r="PGL42" s="502"/>
      <c r="PGM42" s="502"/>
      <c r="PGN42" s="502"/>
      <c r="PGO42" s="502"/>
      <c r="PGP42" s="502"/>
      <c r="PGQ42" s="502"/>
      <c r="PGR42" s="502"/>
      <c r="PGS42" s="502"/>
      <c r="PGT42" s="502"/>
      <c r="PGU42" s="502"/>
      <c r="PGV42" s="502"/>
      <c r="PGW42" s="502"/>
      <c r="PGX42" s="502"/>
      <c r="PGY42" s="502"/>
      <c r="PGZ42" s="502"/>
      <c r="PHA42" s="502"/>
      <c r="PHB42" s="502"/>
      <c r="PHC42" s="502"/>
      <c r="PHD42" s="502"/>
      <c r="PHE42" s="502"/>
      <c r="PHF42" s="502"/>
      <c r="PHG42" s="502"/>
      <c r="PHH42" s="502"/>
      <c r="PHI42" s="502"/>
      <c r="PHJ42" s="502"/>
      <c r="PHK42" s="502"/>
      <c r="PHL42" s="502"/>
      <c r="PHM42" s="502"/>
      <c r="PHN42" s="502"/>
      <c r="PHO42" s="502"/>
      <c r="PHP42" s="502"/>
      <c r="PHQ42" s="502"/>
      <c r="PHR42" s="502"/>
      <c r="PHS42" s="502"/>
      <c r="PHT42" s="502"/>
      <c r="PHU42" s="502"/>
      <c r="PHV42" s="502"/>
      <c r="PHW42" s="502"/>
      <c r="PHX42" s="502"/>
      <c r="PHY42" s="502"/>
      <c r="PHZ42" s="502"/>
      <c r="PIA42" s="502"/>
      <c r="PIB42" s="502"/>
      <c r="PIC42" s="502"/>
      <c r="PID42" s="502"/>
      <c r="PIE42" s="502"/>
      <c r="PIF42" s="502"/>
      <c r="PIG42" s="502"/>
      <c r="PIH42" s="502"/>
      <c r="PII42" s="502"/>
      <c r="PIJ42" s="502"/>
      <c r="PIK42" s="502"/>
      <c r="PIL42" s="502"/>
      <c r="PIM42" s="502"/>
      <c r="PIN42" s="502"/>
      <c r="PIO42" s="502"/>
      <c r="PIP42" s="502"/>
      <c r="PIQ42" s="502"/>
      <c r="PIR42" s="502"/>
      <c r="PIS42" s="502"/>
      <c r="PIT42" s="502"/>
      <c r="PIU42" s="502"/>
      <c r="PIV42" s="502"/>
      <c r="PIW42" s="502"/>
      <c r="PIX42" s="502"/>
      <c r="PIY42" s="502"/>
      <c r="PIZ42" s="502"/>
      <c r="PJA42" s="502"/>
      <c r="PJB42" s="502"/>
      <c r="PJC42" s="502"/>
      <c r="PJD42" s="502"/>
      <c r="PJE42" s="502"/>
      <c r="PJF42" s="502"/>
      <c r="PJG42" s="502"/>
      <c r="PJH42" s="502"/>
      <c r="PJI42" s="502"/>
      <c r="PJJ42" s="502"/>
      <c r="PJK42" s="502"/>
      <c r="PJL42" s="502"/>
      <c r="PJM42" s="502"/>
      <c r="PJN42" s="502"/>
      <c r="PJO42" s="502"/>
      <c r="PJP42" s="502"/>
      <c r="PJQ42" s="502"/>
      <c r="PJR42" s="502"/>
      <c r="PJS42" s="502"/>
      <c r="PJT42" s="502"/>
      <c r="PJU42" s="502"/>
      <c r="PJV42" s="502"/>
      <c r="PJW42" s="502"/>
      <c r="PJX42" s="502"/>
      <c r="PJY42" s="502"/>
      <c r="PJZ42" s="502"/>
      <c r="PKA42" s="502"/>
      <c r="PKB42" s="502"/>
      <c r="PKC42" s="502"/>
      <c r="PKD42" s="502"/>
      <c r="PKE42" s="502"/>
      <c r="PKF42" s="502"/>
      <c r="PKG42" s="502"/>
      <c r="PKH42" s="502"/>
      <c r="PKI42" s="502"/>
      <c r="PKJ42" s="502"/>
      <c r="PKK42" s="502"/>
      <c r="PKL42" s="502"/>
      <c r="PKM42" s="502"/>
      <c r="PKN42" s="502"/>
      <c r="PKO42" s="502"/>
      <c r="PKP42" s="502"/>
      <c r="PKQ42" s="502"/>
      <c r="PKR42" s="502"/>
      <c r="PKS42" s="502"/>
      <c r="PKT42" s="502"/>
      <c r="PKU42" s="502"/>
      <c r="PKV42" s="502"/>
      <c r="PKW42" s="502"/>
      <c r="PKX42" s="502"/>
      <c r="PKY42" s="502"/>
      <c r="PKZ42" s="502"/>
      <c r="PLA42" s="502"/>
      <c r="PLB42" s="502"/>
      <c r="PLC42" s="502"/>
      <c r="PLD42" s="502"/>
      <c r="PLE42" s="502"/>
      <c r="PLF42" s="502"/>
      <c r="PLG42" s="502"/>
      <c r="PLH42" s="502"/>
      <c r="PLI42" s="502"/>
      <c r="PLJ42" s="502"/>
      <c r="PLK42" s="502"/>
      <c r="PLL42" s="502"/>
      <c r="PLM42" s="502"/>
      <c r="PLN42" s="502"/>
      <c r="PLO42" s="502"/>
      <c r="PLP42" s="502"/>
      <c r="PLQ42" s="502"/>
      <c r="PLR42" s="502"/>
      <c r="PLS42" s="502"/>
      <c r="PLT42" s="502"/>
      <c r="PLU42" s="502"/>
      <c r="PLV42" s="502"/>
      <c r="PLW42" s="502"/>
      <c r="PLX42" s="502"/>
      <c r="PLY42" s="502"/>
      <c r="PLZ42" s="502"/>
      <c r="PMA42" s="502"/>
      <c r="PMB42" s="502"/>
      <c r="PMC42" s="502"/>
      <c r="PMD42" s="502"/>
      <c r="PME42" s="502"/>
      <c r="PMF42" s="502"/>
      <c r="PMG42" s="502"/>
      <c r="PMH42" s="502"/>
      <c r="PMI42" s="502"/>
      <c r="PMJ42" s="502"/>
      <c r="PMK42" s="502"/>
      <c r="PML42" s="502"/>
      <c r="PMM42" s="502"/>
      <c r="PMN42" s="502"/>
      <c r="PMO42" s="502"/>
      <c r="PMP42" s="502"/>
      <c r="PMQ42" s="502"/>
      <c r="PMR42" s="502"/>
      <c r="PMS42" s="502"/>
      <c r="PMT42" s="502"/>
      <c r="PMU42" s="502"/>
      <c r="PMV42" s="502"/>
      <c r="PMW42" s="502"/>
      <c r="PMX42" s="502"/>
      <c r="PMY42" s="502"/>
      <c r="PMZ42" s="502"/>
      <c r="PNA42" s="502"/>
      <c r="PNB42" s="502"/>
      <c r="PNC42" s="502"/>
      <c r="PND42" s="502"/>
      <c r="PNE42" s="502"/>
      <c r="PNF42" s="502"/>
      <c r="PNG42" s="502"/>
      <c r="PNH42" s="502"/>
      <c r="PNI42" s="502"/>
      <c r="PNJ42" s="502"/>
      <c r="PNK42" s="502"/>
      <c r="PNL42" s="502"/>
      <c r="PNM42" s="502"/>
      <c r="PNN42" s="502"/>
      <c r="PNO42" s="502"/>
      <c r="PNP42" s="502"/>
      <c r="PNQ42" s="502"/>
      <c r="PNR42" s="502"/>
      <c r="PNS42" s="502"/>
      <c r="PNT42" s="502"/>
      <c r="PNU42" s="502"/>
      <c r="PNV42" s="502"/>
      <c r="PNW42" s="502"/>
      <c r="PNX42" s="502"/>
      <c r="PNY42" s="502"/>
      <c r="PNZ42" s="502"/>
      <c r="POA42" s="502"/>
      <c r="POB42" s="502"/>
      <c r="POC42" s="502"/>
      <c r="POD42" s="502"/>
      <c r="POE42" s="502"/>
      <c r="POF42" s="502"/>
      <c r="POG42" s="502"/>
      <c r="POH42" s="502"/>
      <c r="POI42" s="502"/>
      <c r="POJ42" s="502"/>
      <c r="POK42" s="502"/>
      <c r="POL42" s="502"/>
      <c r="POM42" s="502"/>
      <c r="PON42" s="502"/>
      <c r="POO42" s="502"/>
      <c r="POP42" s="502"/>
      <c r="POQ42" s="502"/>
      <c r="POR42" s="502"/>
      <c r="POS42" s="502"/>
      <c r="POT42" s="502"/>
      <c r="POU42" s="502"/>
      <c r="POV42" s="502"/>
      <c r="POW42" s="502"/>
      <c r="POX42" s="502"/>
      <c r="POY42" s="502"/>
      <c r="POZ42" s="502"/>
      <c r="PPA42" s="502"/>
      <c r="PPB42" s="502"/>
      <c r="PPC42" s="502"/>
      <c r="PPD42" s="502"/>
      <c r="PPE42" s="502"/>
      <c r="PPF42" s="502"/>
      <c r="PPG42" s="502"/>
      <c r="PPH42" s="502"/>
      <c r="PPI42" s="502"/>
      <c r="PPJ42" s="502"/>
      <c r="PPK42" s="502"/>
      <c r="PPL42" s="502"/>
      <c r="PPM42" s="502"/>
      <c r="PPN42" s="502"/>
      <c r="PPO42" s="502"/>
      <c r="PPP42" s="502"/>
      <c r="PPQ42" s="502"/>
      <c r="PPR42" s="502"/>
      <c r="PPS42" s="502"/>
      <c r="PPT42" s="502"/>
      <c r="PPU42" s="502"/>
      <c r="PPV42" s="502"/>
      <c r="PPW42" s="502"/>
      <c r="PPX42" s="502"/>
      <c r="PPY42" s="502"/>
      <c r="PPZ42" s="502"/>
      <c r="PQA42" s="502"/>
      <c r="PQB42" s="502"/>
      <c r="PQC42" s="502"/>
      <c r="PQD42" s="502"/>
      <c r="PQE42" s="502"/>
      <c r="PQF42" s="502"/>
      <c r="PQG42" s="502"/>
      <c r="PQH42" s="502"/>
      <c r="PQI42" s="502"/>
      <c r="PQJ42" s="502"/>
      <c r="PQK42" s="502"/>
      <c r="PQL42" s="502"/>
      <c r="PQM42" s="502"/>
      <c r="PQN42" s="502"/>
      <c r="PQO42" s="502"/>
      <c r="PQP42" s="502"/>
      <c r="PQQ42" s="502"/>
      <c r="PQR42" s="502"/>
      <c r="PQS42" s="502"/>
      <c r="PQT42" s="502"/>
      <c r="PQU42" s="502"/>
      <c r="PQV42" s="502"/>
      <c r="PQW42" s="502"/>
      <c r="PQX42" s="502"/>
      <c r="PQY42" s="502"/>
      <c r="PQZ42" s="502"/>
      <c r="PRA42" s="502"/>
      <c r="PRB42" s="502"/>
      <c r="PRC42" s="502"/>
      <c r="PRD42" s="502"/>
      <c r="PRE42" s="502"/>
      <c r="PRF42" s="502"/>
      <c r="PRG42" s="502"/>
      <c r="PRH42" s="502"/>
      <c r="PRI42" s="502"/>
      <c r="PRJ42" s="502"/>
      <c r="PRK42" s="502"/>
      <c r="PRL42" s="502"/>
      <c r="PRM42" s="502"/>
      <c r="PRN42" s="502"/>
      <c r="PRO42" s="502"/>
      <c r="PRP42" s="502"/>
      <c r="PRQ42" s="502"/>
      <c r="PRR42" s="502"/>
      <c r="PRS42" s="502"/>
      <c r="PRT42" s="502"/>
      <c r="PRU42" s="502"/>
      <c r="PRV42" s="502"/>
      <c r="PRW42" s="502"/>
      <c r="PRX42" s="502"/>
      <c r="PRY42" s="502"/>
      <c r="PRZ42" s="502"/>
      <c r="PSA42" s="502"/>
      <c r="PSB42" s="502"/>
      <c r="PSC42" s="502"/>
      <c r="PSD42" s="502"/>
      <c r="PSE42" s="502"/>
      <c r="PSF42" s="502"/>
      <c r="PSG42" s="502"/>
      <c r="PSH42" s="502"/>
      <c r="PSI42" s="502"/>
      <c r="PSJ42" s="502"/>
      <c r="PSK42" s="502"/>
      <c r="PSL42" s="502"/>
      <c r="PSM42" s="502"/>
      <c r="PSN42" s="502"/>
      <c r="PSO42" s="502"/>
      <c r="PSP42" s="502"/>
      <c r="PSQ42" s="502"/>
      <c r="PSR42" s="502"/>
      <c r="PSS42" s="502"/>
      <c r="PST42" s="502"/>
      <c r="PSU42" s="502"/>
      <c r="PSV42" s="502"/>
      <c r="PSW42" s="502"/>
      <c r="PSX42" s="502"/>
      <c r="PSY42" s="502"/>
      <c r="PSZ42" s="502"/>
      <c r="PTA42" s="502"/>
      <c r="PTB42" s="502"/>
      <c r="PTC42" s="502"/>
      <c r="PTD42" s="502"/>
      <c r="PTE42" s="502"/>
      <c r="PTF42" s="502"/>
      <c r="PTG42" s="502"/>
      <c r="PTH42" s="502"/>
      <c r="PTI42" s="502"/>
      <c r="PTJ42" s="502"/>
      <c r="PTK42" s="502"/>
      <c r="PTL42" s="502"/>
      <c r="PTM42" s="502"/>
      <c r="PTN42" s="502"/>
      <c r="PTO42" s="502"/>
      <c r="PTP42" s="502"/>
      <c r="PTQ42" s="502"/>
      <c r="PTR42" s="502"/>
      <c r="PTS42" s="502"/>
      <c r="PTT42" s="502"/>
      <c r="PTU42" s="502"/>
      <c r="PTV42" s="502"/>
      <c r="PTW42" s="502"/>
      <c r="PTX42" s="502"/>
      <c r="PTY42" s="502"/>
      <c r="PTZ42" s="502"/>
      <c r="PUA42" s="502"/>
      <c r="PUB42" s="502"/>
      <c r="PUC42" s="502"/>
      <c r="PUD42" s="502"/>
      <c r="PUE42" s="502"/>
      <c r="PUF42" s="502"/>
      <c r="PUG42" s="502"/>
      <c r="PUH42" s="502"/>
      <c r="PUI42" s="502"/>
      <c r="PUJ42" s="502"/>
      <c r="PUK42" s="502"/>
      <c r="PUL42" s="502"/>
      <c r="PUM42" s="502"/>
      <c r="PUN42" s="502"/>
      <c r="PUO42" s="502"/>
      <c r="PUP42" s="502"/>
      <c r="PUQ42" s="502"/>
      <c r="PUR42" s="502"/>
      <c r="PUS42" s="502"/>
      <c r="PUT42" s="502"/>
      <c r="PUU42" s="502"/>
      <c r="PUV42" s="502"/>
      <c r="PUW42" s="502"/>
      <c r="PUX42" s="502"/>
      <c r="PUY42" s="502"/>
      <c r="PUZ42" s="502"/>
      <c r="PVA42" s="502"/>
      <c r="PVB42" s="502"/>
      <c r="PVC42" s="502"/>
      <c r="PVD42" s="502"/>
      <c r="PVE42" s="502"/>
      <c r="PVF42" s="502"/>
      <c r="PVG42" s="502"/>
      <c r="PVH42" s="502"/>
      <c r="PVI42" s="502"/>
      <c r="PVJ42" s="502"/>
      <c r="PVK42" s="502"/>
      <c r="PVL42" s="502"/>
      <c r="PVM42" s="502"/>
      <c r="PVN42" s="502"/>
      <c r="PVO42" s="502"/>
      <c r="PVP42" s="502"/>
      <c r="PVQ42" s="502"/>
      <c r="PVR42" s="502"/>
      <c r="PVS42" s="502"/>
      <c r="PVT42" s="502"/>
      <c r="PVU42" s="502"/>
      <c r="PVV42" s="502"/>
      <c r="PVW42" s="502"/>
      <c r="PVX42" s="502"/>
      <c r="PVY42" s="502"/>
      <c r="PVZ42" s="502"/>
      <c r="PWA42" s="502"/>
      <c r="PWB42" s="502"/>
      <c r="PWC42" s="502"/>
      <c r="PWD42" s="502"/>
      <c r="PWE42" s="502"/>
      <c r="PWF42" s="502"/>
      <c r="PWG42" s="502"/>
      <c r="PWH42" s="502"/>
      <c r="PWI42" s="502"/>
      <c r="PWJ42" s="502"/>
      <c r="PWK42" s="502"/>
      <c r="PWL42" s="502"/>
      <c r="PWM42" s="502"/>
      <c r="PWN42" s="502"/>
      <c r="PWO42" s="502"/>
      <c r="PWP42" s="502"/>
      <c r="PWQ42" s="502"/>
      <c r="PWR42" s="502"/>
      <c r="PWS42" s="502"/>
      <c r="PWT42" s="502"/>
      <c r="PWU42" s="502"/>
      <c r="PWV42" s="502"/>
      <c r="PWW42" s="502"/>
      <c r="PWX42" s="502"/>
      <c r="PWY42" s="502"/>
      <c r="PWZ42" s="502"/>
      <c r="PXA42" s="502"/>
      <c r="PXB42" s="502"/>
      <c r="PXC42" s="502"/>
      <c r="PXD42" s="502"/>
      <c r="PXE42" s="502"/>
      <c r="PXF42" s="502"/>
      <c r="PXG42" s="502"/>
      <c r="PXH42" s="502"/>
      <c r="PXI42" s="502"/>
      <c r="PXJ42" s="502"/>
      <c r="PXK42" s="502"/>
      <c r="PXL42" s="502"/>
      <c r="PXM42" s="502"/>
      <c r="PXN42" s="502"/>
      <c r="PXO42" s="502"/>
      <c r="PXP42" s="502"/>
      <c r="PXQ42" s="502"/>
      <c r="PXR42" s="502"/>
      <c r="PXS42" s="502"/>
      <c r="PXT42" s="502"/>
      <c r="PXU42" s="502"/>
      <c r="PXV42" s="502"/>
      <c r="PXW42" s="502"/>
      <c r="PXX42" s="502"/>
      <c r="PXY42" s="502"/>
      <c r="PXZ42" s="502"/>
      <c r="PYA42" s="502"/>
      <c r="PYB42" s="502"/>
      <c r="PYC42" s="502"/>
      <c r="PYD42" s="502"/>
      <c r="PYE42" s="502"/>
      <c r="PYF42" s="502"/>
      <c r="PYG42" s="502"/>
      <c r="PYH42" s="502"/>
      <c r="PYI42" s="502"/>
      <c r="PYJ42" s="502"/>
      <c r="PYK42" s="502"/>
      <c r="PYL42" s="502"/>
      <c r="PYM42" s="502"/>
      <c r="PYN42" s="502"/>
      <c r="PYO42" s="502"/>
      <c r="PYP42" s="502"/>
      <c r="PYQ42" s="502"/>
      <c r="PYR42" s="502"/>
      <c r="PYS42" s="502"/>
      <c r="PYT42" s="502"/>
      <c r="PYU42" s="502"/>
      <c r="PYV42" s="502"/>
      <c r="PYW42" s="502"/>
      <c r="PYX42" s="502"/>
      <c r="PYY42" s="502"/>
      <c r="PYZ42" s="502"/>
      <c r="PZA42" s="502"/>
      <c r="PZB42" s="502"/>
      <c r="PZC42" s="502"/>
      <c r="PZD42" s="502"/>
      <c r="PZE42" s="502"/>
      <c r="PZF42" s="502"/>
      <c r="PZG42" s="502"/>
      <c r="PZH42" s="502"/>
      <c r="PZI42" s="502"/>
      <c r="PZJ42" s="502"/>
      <c r="PZK42" s="502"/>
      <c r="PZL42" s="502"/>
      <c r="PZM42" s="502"/>
      <c r="PZN42" s="502"/>
      <c r="PZO42" s="502"/>
      <c r="PZP42" s="502"/>
      <c r="PZQ42" s="502"/>
      <c r="PZR42" s="502"/>
      <c r="PZS42" s="502"/>
      <c r="PZT42" s="502"/>
      <c r="PZU42" s="502"/>
      <c r="PZV42" s="502"/>
      <c r="PZW42" s="502"/>
      <c r="PZX42" s="502"/>
      <c r="PZY42" s="502"/>
      <c r="PZZ42" s="502"/>
      <c r="QAA42" s="502"/>
      <c r="QAB42" s="502"/>
      <c r="QAC42" s="502"/>
      <c r="QAD42" s="502"/>
      <c r="QAE42" s="502"/>
      <c r="QAF42" s="502"/>
      <c r="QAG42" s="502"/>
      <c r="QAH42" s="502"/>
      <c r="QAI42" s="502"/>
      <c r="QAJ42" s="502"/>
      <c r="QAK42" s="502"/>
      <c r="QAL42" s="502"/>
      <c r="QAM42" s="502"/>
      <c r="QAN42" s="502"/>
      <c r="QAO42" s="502"/>
      <c r="QAP42" s="502"/>
      <c r="QAQ42" s="502"/>
      <c r="QAR42" s="502"/>
      <c r="QAS42" s="502"/>
      <c r="QAT42" s="502"/>
      <c r="QAU42" s="502"/>
      <c r="QAV42" s="502"/>
      <c r="QAW42" s="502"/>
      <c r="QAX42" s="502"/>
      <c r="QAY42" s="502"/>
      <c r="QAZ42" s="502"/>
      <c r="QBA42" s="502"/>
      <c r="QBB42" s="502"/>
      <c r="QBC42" s="502"/>
      <c r="QBD42" s="502"/>
      <c r="QBE42" s="502"/>
      <c r="QBF42" s="502"/>
      <c r="QBG42" s="502"/>
      <c r="QBH42" s="502"/>
      <c r="QBI42" s="502"/>
      <c r="QBJ42" s="502"/>
      <c r="QBK42" s="502"/>
      <c r="QBL42" s="502"/>
      <c r="QBM42" s="502"/>
      <c r="QBN42" s="502"/>
      <c r="QBO42" s="502"/>
      <c r="QBP42" s="502"/>
      <c r="QBQ42" s="502"/>
      <c r="QBR42" s="502"/>
      <c r="QBS42" s="502"/>
      <c r="QBT42" s="502"/>
      <c r="QBU42" s="502"/>
      <c r="QBV42" s="502"/>
      <c r="QBW42" s="502"/>
      <c r="QBX42" s="502"/>
      <c r="QBY42" s="502"/>
      <c r="QBZ42" s="502"/>
      <c r="QCA42" s="502"/>
      <c r="QCB42" s="502"/>
      <c r="QCC42" s="502"/>
      <c r="QCD42" s="502"/>
      <c r="QCE42" s="502"/>
      <c r="QCF42" s="502"/>
      <c r="QCG42" s="502"/>
      <c r="QCH42" s="502"/>
      <c r="QCI42" s="502"/>
      <c r="QCJ42" s="502"/>
      <c r="QCK42" s="502"/>
      <c r="QCL42" s="502"/>
      <c r="QCM42" s="502"/>
      <c r="QCN42" s="502"/>
      <c r="QCO42" s="502"/>
      <c r="QCP42" s="502"/>
      <c r="QCQ42" s="502"/>
      <c r="QCR42" s="502"/>
      <c r="QCS42" s="502"/>
      <c r="QCT42" s="502"/>
      <c r="QCU42" s="502"/>
      <c r="QCV42" s="502"/>
      <c r="QCW42" s="502"/>
      <c r="QCX42" s="502"/>
      <c r="QCY42" s="502"/>
      <c r="QCZ42" s="502"/>
      <c r="QDA42" s="502"/>
      <c r="QDB42" s="502"/>
      <c r="QDC42" s="502"/>
      <c r="QDD42" s="502"/>
      <c r="QDE42" s="502"/>
      <c r="QDF42" s="502"/>
      <c r="QDG42" s="502"/>
      <c r="QDH42" s="502"/>
      <c r="QDI42" s="502"/>
      <c r="QDJ42" s="502"/>
      <c r="QDK42" s="502"/>
      <c r="QDL42" s="502"/>
      <c r="QDM42" s="502"/>
      <c r="QDN42" s="502"/>
      <c r="QDO42" s="502"/>
      <c r="QDP42" s="502"/>
      <c r="QDQ42" s="502"/>
      <c r="QDR42" s="502"/>
      <c r="QDS42" s="502"/>
      <c r="QDT42" s="502"/>
      <c r="QDU42" s="502"/>
      <c r="QDV42" s="502"/>
      <c r="QDW42" s="502"/>
      <c r="QDX42" s="502"/>
      <c r="QDY42" s="502"/>
      <c r="QDZ42" s="502"/>
      <c r="QEA42" s="502"/>
      <c r="QEB42" s="502"/>
      <c r="QEC42" s="502"/>
      <c r="QED42" s="502"/>
      <c r="QEE42" s="502"/>
      <c r="QEF42" s="502"/>
      <c r="QEG42" s="502"/>
      <c r="QEH42" s="502"/>
      <c r="QEI42" s="502"/>
      <c r="QEJ42" s="502"/>
      <c r="QEK42" s="502"/>
      <c r="QEL42" s="502"/>
      <c r="QEM42" s="502"/>
      <c r="QEN42" s="502"/>
      <c r="QEO42" s="502"/>
      <c r="QEP42" s="502"/>
      <c r="QEQ42" s="502"/>
      <c r="QER42" s="502"/>
      <c r="QES42" s="502"/>
      <c r="QET42" s="502"/>
      <c r="QEU42" s="502"/>
      <c r="QEV42" s="502"/>
      <c r="QEW42" s="502"/>
      <c r="QEX42" s="502"/>
      <c r="QEY42" s="502"/>
      <c r="QEZ42" s="502"/>
      <c r="QFA42" s="502"/>
      <c r="QFB42" s="502"/>
      <c r="QFC42" s="502"/>
      <c r="QFD42" s="502"/>
      <c r="QFE42" s="502"/>
      <c r="QFF42" s="502"/>
      <c r="QFG42" s="502"/>
      <c r="QFH42" s="502"/>
      <c r="QFI42" s="502"/>
      <c r="QFJ42" s="502"/>
      <c r="QFK42" s="502"/>
      <c r="QFL42" s="502"/>
      <c r="QFM42" s="502"/>
      <c r="QFN42" s="502"/>
      <c r="QFO42" s="502"/>
      <c r="QFP42" s="502"/>
      <c r="QFQ42" s="502"/>
      <c r="QFR42" s="502"/>
      <c r="QFS42" s="502"/>
      <c r="QFT42" s="502"/>
      <c r="QFU42" s="502"/>
      <c r="QFV42" s="502"/>
      <c r="QFW42" s="502"/>
      <c r="QFX42" s="502"/>
      <c r="QFY42" s="502"/>
      <c r="QFZ42" s="502"/>
      <c r="QGA42" s="502"/>
      <c r="QGB42" s="502"/>
      <c r="QGC42" s="502"/>
      <c r="QGD42" s="502"/>
      <c r="QGE42" s="502"/>
      <c r="QGF42" s="502"/>
      <c r="QGG42" s="502"/>
      <c r="QGH42" s="502"/>
      <c r="QGI42" s="502"/>
      <c r="QGJ42" s="502"/>
      <c r="QGK42" s="502"/>
      <c r="QGL42" s="502"/>
      <c r="QGM42" s="502"/>
      <c r="QGN42" s="502"/>
      <c r="QGO42" s="502"/>
      <c r="QGP42" s="502"/>
      <c r="QGQ42" s="502"/>
      <c r="QGR42" s="502"/>
      <c r="QGS42" s="502"/>
      <c r="QGT42" s="502"/>
      <c r="QGU42" s="502"/>
      <c r="QGV42" s="502"/>
      <c r="QGW42" s="502"/>
      <c r="QGX42" s="502"/>
      <c r="QGY42" s="502"/>
      <c r="QGZ42" s="502"/>
      <c r="QHA42" s="502"/>
      <c r="QHB42" s="502"/>
      <c r="QHC42" s="502"/>
      <c r="QHD42" s="502"/>
      <c r="QHE42" s="502"/>
      <c r="QHF42" s="502"/>
      <c r="QHG42" s="502"/>
      <c r="QHH42" s="502"/>
      <c r="QHI42" s="502"/>
      <c r="QHJ42" s="502"/>
      <c r="QHK42" s="502"/>
      <c r="QHL42" s="502"/>
      <c r="QHM42" s="502"/>
      <c r="QHN42" s="502"/>
      <c r="QHO42" s="502"/>
      <c r="QHP42" s="502"/>
      <c r="QHQ42" s="502"/>
      <c r="QHR42" s="502"/>
      <c r="QHS42" s="502"/>
      <c r="QHT42" s="502"/>
      <c r="QHU42" s="502"/>
      <c r="QHV42" s="502"/>
      <c r="QHW42" s="502"/>
      <c r="QHX42" s="502"/>
      <c r="QHY42" s="502"/>
      <c r="QHZ42" s="502"/>
      <c r="QIA42" s="502"/>
      <c r="QIB42" s="502"/>
      <c r="QIC42" s="502"/>
      <c r="QID42" s="502"/>
      <c r="QIE42" s="502"/>
      <c r="QIF42" s="502"/>
      <c r="QIG42" s="502"/>
      <c r="QIH42" s="502"/>
      <c r="QII42" s="502"/>
      <c r="QIJ42" s="502"/>
      <c r="QIK42" s="502"/>
      <c r="QIL42" s="502"/>
      <c r="QIM42" s="502"/>
      <c r="QIN42" s="502"/>
      <c r="QIO42" s="502"/>
      <c r="QIP42" s="502"/>
      <c r="QIQ42" s="502"/>
      <c r="QIR42" s="502"/>
      <c r="QIS42" s="502"/>
      <c r="QIT42" s="502"/>
      <c r="QIU42" s="502"/>
      <c r="QIV42" s="502"/>
      <c r="QIW42" s="502"/>
      <c r="QIX42" s="502"/>
      <c r="QIY42" s="502"/>
      <c r="QIZ42" s="502"/>
      <c r="QJA42" s="502"/>
      <c r="QJB42" s="502"/>
      <c r="QJC42" s="502"/>
      <c r="QJD42" s="502"/>
      <c r="QJE42" s="502"/>
      <c r="QJF42" s="502"/>
      <c r="QJG42" s="502"/>
      <c r="QJH42" s="502"/>
      <c r="QJI42" s="502"/>
      <c r="QJJ42" s="502"/>
      <c r="QJK42" s="502"/>
      <c r="QJL42" s="502"/>
      <c r="QJM42" s="502"/>
      <c r="QJN42" s="502"/>
      <c r="QJO42" s="502"/>
      <c r="QJP42" s="502"/>
      <c r="QJQ42" s="502"/>
      <c r="QJR42" s="502"/>
      <c r="QJS42" s="502"/>
      <c r="QJT42" s="502"/>
      <c r="QJU42" s="502"/>
      <c r="QJV42" s="502"/>
      <c r="QJW42" s="502"/>
      <c r="QJX42" s="502"/>
      <c r="QJY42" s="502"/>
      <c r="QJZ42" s="502"/>
      <c r="QKA42" s="502"/>
      <c r="QKB42" s="502"/>
      <c r="QKC42" s="502"/>
      <c r="QKD42" s="502"/>
      <c r="QKE42" s="502"/>
      <c r="QKF42" s="502"/>
      <c r="QKG42" s="502"/>
      <c r="QKH42" s="502"/>
      <c r="QKI42" s="502"/>
      <c r="QKJ42" s="502"/>
      <c r="QKK42" s="502"/>
      <c r="QKL42" s="502"/>
      <c r="QKM42" s="502"/>
      <c r="QKN42" s="502"/>
      <c r="QKO42" s="502"/>
      <c r="QKP42" s="502"/>
      <c r="QKQ42" s="502"/>
      <c r="QKR42" s="502"/>
      <c r="QKS42" s="502"/>
      <c r="QKT42" s="502"/>
      <c r="QKU42" s="502"/>
      <c r="QKV42" s="502"/>
      <c r="QKW42" s="502"/>
      <c r="QKX42" s="502"/>
      <c r="QKY42" s="502"/>
      <c r="QKZ42" s="502"/>
      <c r="QLA42" s="502"/>
      <c r="QLB42" s="502"/>
      <c r="QLC42" s="502"/>
      <c r="QLD42" s="502"/>
      <c r="QLE42" s="502"/>
      <c r="QLF42" s="502"/>
      <c r="QLG42" s="502"/>
      <c r="QLH42" s="502"/>
      <c r="QLI42" s="502"/>
      <c r="QLJ42" s="502"/>
      <c r="QLK42" s="502"/>
      <c r="QLL42" s="502"/>
      <c r="QLM42" s="502"/>
      <c r="QLN42" s="502"/>
      <c r="QLO42" s="502"/>
      <c r="QLP42" s="502"/>
      <c r="QLQ42" s="502"/>
      <c r="QLR42" s="502"/>
      <c r="QLS42" s="502"/>
      <c r="QLT42" s="502"/>
      <c r="QLU42" s="502"/>
      <c r="QLV42" s="502"/>
      <c r="QLW42" s="502"/>
      <c r="QLX42" s="502"/>
      <c r="QLY42" s="502"/>
      <c r="QLZ42" s="502"/>
      <c r="QMA42" s="502"/>
      <c r="QMB42" s="502"/>
      <c r="QMC42" s="502"/>
      <c r="QMD42" s="502"/>
      <c r="QME42" s="502"/>
      <c r="QMF42" s="502"/>
      <c r="QMG42" s="502"/>
      <c r="QMH42" s="502"/>
      <c r="QMI42" s="502"/>
      <c r="QMJ42" s="502"/>
      <c r="QMK42" s="502"/>
      <c r="QML42" s="502"/>
      <c r="QMM42" s="502"/>
      <c r="QMN42" s="502"/>
      <c r="QMO42" s="502"/>
      <c r="QMP42" s="502"/>
      <c r="QMQ42" s="502"/>
      <c r="QMR42" s="502"/>
      <c r="QMS42" s="502"/>
      <c r="QMT42" s="502"/>
      <c r="QMU42" s="502"/>
      <c r="QMV42" s="502"/>
      <c r="QMW42" s="502"/>
      <c r="QMX42" s="502"/>
      <c r="QMY42" s="502"/>
      <c r="QMZ42" s="502"/>
      <c r="QNA42" s="502"/>
      <c r="QNB42" s="502"/>
      <c r="QNC42" s="502"/>
      <c r="QND42" s="502"/>
      <c r="QNE42" s="502"/>
      <c r="QNF42" s="502"/>
      <c r="QNG42" s="502"/>
      <c r="QNH42" s="502"/>
      <c r="QNI42" s="502"/>
      <c r="QNJ42" s="502"/>
      <c r="QNK42" s="502"/>
      <c r="QNL42" s="502"/>
      <c r="QNM42" s="502"/>
      <c r="QNN42" s="502"/>
      <c r="QNO42" s="502"/>
      <c r="QNP42" s="502"/>
      <c r="QNQ42" s="502"/>
      <c r="QNR42" s="502"/>
      <c r="QNS42" s="502"/>
      <c r="QNT42" s="502"/>
      <c r="QNU42" s="502"/>
      <c r="QNV42" s="502"/>
      <c r="QNW42" s="502"/>
      <c r="QNX42" s="502"/>
      <c r="QNY42" s="502"/>
      <c r="QNZ42" s="502"/>
      <c r="QOA42" s="502"/>
      <c r="QOB42" s="502"/>
      <c r="QOC42" s="502"/>
      <c r="QOD42" s="502"/>
      <c r="QOE42" s="502"/>
      <c r="QOF42" s="502"/>
      <c r="QOG42" s="502"/>
      <c r="QOH42" s="502"/>
      <c r="QOI42" s="502"/>
      <c r="QOJ42" s="502"/>
      <c r="QOK42" s="502"/>
      <c r="QOL42" s="502"/>
      <c r="QOM42" s="502"/>
      <c r="QON42" s="502"/>
      <c r="QOO42" s="502"/>
      <c r="QOP42" s="502"/>
      <c r="QOQ42" s="502"/>
      <c r="QOR42" s="502"/>
      <c r="QOS42" s="502"/>
      <c r="QOT42" s="502"/>
      <c r="QOU42" s="502"/>
      <c r="QOV42" s="502"/>
      <c r="QOW42" s="502"/>
      <c r="QOX42" s="502"/>
      <c r="QOY42" s="502"/>
      <c r="QOZ42" s="502"/>
      <c r="QPA42" s="502"/>
      <c r="QPB42" s="502"/>
      <c r="QPC42" s="502"/>
      <c r="QPD42" s="502"/>
      <c r="QPE42" s="502"/>
      <c r="QPF42" s="502"/>
      <c r="QPG42" s="502"/>
      <c r="QPH42" s="502"/>
      <c r="QPI42" s="502"/>
      <c r="QPJ42" s="502"/>
      <c r="QPK42" s="502"/>
      <c r="QPL42" s="502"/>
      <c r="QPM42" s="502"/>
      <c r="QPN42" s="502"/>
      <c r="QPO42" s="502"/>
      <c r="QPP42" s="502"/>
      <c r="QPQ42" s="502"/>
      <c r="QPR42" s="502"/>
      <c r="QPS42" s="502"/>
      <c r="QPT42" s="502"/>
      <c r="QPU42" s="502"/>
      <c r="QPV42" s="502"/>
      <c r="QPW42" s="502"/>
      <c r="QPX42" s="502"/>
      <c r="QPY42" s="502"/>
      <c r="QPZ42" s="502"/>
      <c r="QQA42" s="502"/>
      <c r="QQB42" s="502"/>
      <c r="QQC42" s="502"/>
      <c r="QQD42" s="502"/>
      <c r="QQE42" s="502"/>
      <c r="QQF42" s="502"/>
      <c r="QQG42" s="502"/>
      <c r="QQH42" s="502"/>
      <c r="QQI42" s="502"/>
      <c r="QQJ42" s="502"/>
      <c r="QQK42" s="502"/>
      <c r="QQL42" s="502"/>
      <c r="QQM42" s="502"/>
      <c r="QQN42" s="502"/>
      <c r="QQO42" s="502"/>
      <c r="QQP42" s="502"/>
      <c r="QQQ42" s="502"/>
      <c r="QQR42" s="502"/>
      <c r="QQS42" s="502"/>
      <c r="QQT42" s="502"/>
      <c r="QQU42" s="502"/>
      <c r="QQV42" s="502"/>
      <c r="QQW42" s="502"/>
      <c r="QQX42" s="502"/>
      <c r="QQY42" s="502"/>
      <c r="QQZ42" s="502"/>
      <c r="QRA42" s="502"/>
      <c r="QRB42" s="502"/>
      <c r="QRC42" s="502"/>
      <c r="QRD42" s="502"/>
      <c r="QRE42" s="502"/>
      <c r="QRF42" s="502"/>
      <c r="QRG42" s="502"/>
      <c r="QRH42" s="502"/>
      <c r="QRI42" s="502"/>
      <c r="QRJ42" s="502"/>
      <c r="QRK42" s="502"/>
      <c r="QRL42" s="502"/>
      <c r="QRM42" s="502"/>
      <c r="QRN42" s="502"/>
      <c r="QRO42" s="502"/>
      <c r="QRP42" s="502"/>
      <c r="QRQ42" s="502"/>
      <c r="QRR42" s="502"/>
      <c r="QRS42" s="502"/>
      <c r="QRT42" s="502"/>
      <c r="QRU42" s="502"/>
      <c r="QRV42" s="502"/>
      <c r="QRW42" s="502"/>
      <c r="QRX42" s="502"/>
      <c r="QRY42" s="502"/>
      <c r="QRZ42" s="502"/>
      <c r="QSA42" s="502"/>
      <c r="QSB42" s="502"/>
      <c r="QSC42" s="502"/>
      <c r="QSD42" s="502"/>
      <c r="QSE42" s="502"/>
      <c r="QSF42" s="502"/>
      <c r="QSG42" s="502"/>
      <c r="QSH42" s="502"/>
      <c r="QSI42" s="502"/>
      <c r="QSJ42" s="502"/>
      <c r="QSK42" s="502"/>
      <c r="QSL42" s="502"/>
      <c r="QSM42" s="502"/>
      <c r="QSN42" s="502"/>
      <c r="QSO42" s="502"/>
      <c r="QSP42" s="502"/>
      <c r="QSQ42" s="502"/>
      <c r="QSR42" s="502"/>
      <c r="QSS42" s="502"/>
      <c r="QST42" s="502"/>
      <c r="QSU42" s="502"/>
      <c r="QSV42" s="502"/>
      <c r="QSW42" s="502"/>
      <c r="QSX42" s="502"/>
      <c r="QSY42" s="502"/>
      <c r="QSZ42" s="502"/>
      <c r="QTA42" s="502"/>
      <c r="QTB42" s="502"/>
      <c r="QTC42" s="502"/>
      <c r="QTD42" s="502"/>
      <c r="QTE42" s="502"/>
      <c r="QTF42" s="502"/>
      <c r="QTG42" s="502"/>
      <c r="QTH42" s="502"/>
      <c r="QTI42" s="502"/>
      <c r="QTJ42" s="502"/>
      <c r="QTK42" s="502"/>
      <c r="QTL42" s="502"/>
      <c r="QTM42" s="502"/>
      <c r="QTN42" s="502"/>
      <c r="QTO42" s="502"/>
      <c r="QTP42" s="502"/>
      <c r="QTQ42" s="502"/>
      <c r="QTR42" s="502"/>
      <c r="QTS42" s="502"/>
      <c r="QTT42" s="502"/>
      <c r="QTU42" s="502"/>
      <c r="QTV42" s="502"/>
      <c r="QTW42" s="502"/>
      <c r="QTX42" s="502"/>
      <c r="QTY42" s="502"/>
      <c r="QTZ42" s="502"/>
      <c r="QUA42" s="502"/>
      <c r="QUB42" s="502"/>
      <c r="QUC42" s="502"/>
      <c r="QUD42" s="502"/>
      <c r="QUE42" s="502"/>
      <c r="QUF42" s="502"/>
      <c r="QUG42" s="502"/>
      <c r="QUH42" s="502"/>
      <c r="QUI42" s="502"/>
      <c r="QUJ42" s="502"/>
      <c r="QUK42" s="502"/>
      <c r="QUL42" s="502"/>
      <c r="QUM42" s="502"/>
      <c r="QUN42" s="502"/>
      <c r="QUO42" s="502"/>
      <c r="QUP42" s="502"/>
      <c r="QUQ42" s="502"/>
      <c r="QUR42" s="502"/>
      <c r="QUS42" s="502"/>
      <c r="QUT42" s="502"/>
      <c r="QUU42" s="502"/>
      <c r="QUV42" s="502"/>
      <c r="QUW42" s="502"/>
      <c r="QUX42" s="502"/>
      <c r="QUY42" s="502"/>
      <c r="QUZ42" s="502"/>
      <c r="QVA42" s="502"/>
      <c r="QVB42" s="502"/>
      <c r="QVC42" s="502"/>
      <c r="QVD42" s="502"/>
      <c r="QVE42" s="502"/>
      <c r="QVF42" s="502"/>
      <c r="QVG42" s="502"/>
      <c r="QVH42" s="502"/>
      <c r="QVI42" s="502"/>
      <c r="QVJ42" s="502"/>
      <c r="QVK42" s="502"/>
      <c r="QVL42" s="502"/>
      <c r="QVM42" s="502"/>
      <c r="QVN42" s="502"/>
      <c r="QVO42" s="502"/>
      <c r="QVP42" s="502"/>
      <c r="QVQ42" s="502"/>
      <c r="QVR42" s="502"/>
      <c r="QVS42" s="502"/>
      <c r="QVT42" s="502"/>
      <c r="QVU42" s="502"/>
      <c r="QVV42" s="502"/>
      <c r="QVW42" s="502"/>
      <c r="QVX42" s="502"/>
      <c r="QVY42" s="502"/>
      <c r="QVZ42" s="502"/>
      <c r="QWA42" s="502"/>
      <c r="QWB42" s="502"/>
      <c r="QWC42" s="502"/>
      <c r="QWD42" s="502"/>
      <c r="QWE42" s="502"/>
      <c r="QWF42" s="502"/>
      <c r="QWG42" s="502"/>
      <c r="QWH42" s="502"/>
      <c r="QWI42" s="502"/>
      <c r="QWJ42" s="502"/>
      <c r="QWK42" s="502"/>
      <c r="QWL42" s="502"/>
      <c r="QWM42" s="502"/>
      <c r="QWN42" s="502"/>
      <c r="QWO42" s="502"/>
      <c r="QWP42" s="502"/>
      <c r="QWQ42" s="502"/>
      <c r="QWR42" s="502"/>
      <c r="QWS42" s="502"/>
      <c r="QWT42" s="502"/>
      <c r="QWU42" s="502"/>
      <c r="QWV42" s="502"/>
      <c r="QWW42" s="502"/>
      <c r="QWX42" s="502"/>
      <c r="QWY42" s="502"/>
      <c r="QWZ42" s="502"/>
      <c r="QXA42" s="502"/>
      <c r="QXB42" s="502"/>
      <c r="QXC42" s="502"/>
      <c r="QXD42" s="502"/>
      <c r="QXE42" s="502"/>
      <c r="QXF42" s="502"/>
      <c r="QXG42" s="502"/>
      <c r="QXH42" s="502"/>
      <c r="QXI42" s="502"/>
      <c r="QXJ42" s="502"/>
      <c r="QXK42" s="502"/>
      <c r="QXL42" s="502"/>
      <c r="QXM42" s="502"/>
      <c r="QXN42" s="502"/>
      <c r="QXO42" s="502"/>
      <c r="QXP42" s="502"/>
      <c r="QXQ42" s="502"/>
      <c r="QXR42" s="502"/>
      <c r="QXS42" s="502"/>
      <c r="QXT42" s="502"/>
      <c r="QXU42" s="502"/>
      <c r="QXV42" s="502"/>
      <c r="QXW42" s="502"/>
      <c r="QXX42" s="502"/>
      <c r="QXY42" s="502"/>
      <c r="QXZ42" s="502"/>
      <c r="QYA42" s="502"/>
      <c r="QYB42" s="502"/>
      <c r="QYC42" s="502"/>
      <c r="QYD42" s="502"/>
      <c r="QYE42" s="502"/>
      <c r="QYF42" s="502"/>
      <c r="QYG42" s="502"/>
      <c r="QYH42" s="502"/>
      <c r="QYI42" s="502"/>
      <c r="QYJ42" s="502"/>
      <c r="QYK42" s="502"/>
      <c r="QYL42" s="502"/>
      <c r="QYM42" s="502"/>
      <c r="QYN42" s="502"/>
      <c r="QYO42" s="502"/>
      <c r="QYP42" s="502"/>
      <c r="QYQ42" s="502"/>
      <c r="QYR42" s="502"/>
      <c r="QYS42" s="502"/>
      <c r="QYT42" s="502"/>
      <c r="QYU42" s="502"/>
      <c r="QYV42" s="502"/>
      <c r="QYW42" s="502"/>
      <c r="QYX42" s="502"/>
      <c r="QYY42" s="502"/>
      <c r="QYZ42" s="502"/>
      <c r="QZA42" s="502"/>
      <c r="QZB42" s="502"/>
      <c r="QZC42" s="502"/>
      <c r="QZD42" s="502"/>
      <c r="QZE42" s="502"/>
      <c r="QZF42" s="502"/>
      <c r="QZG42" s="502"/>
      <c r="QZH42" s="502"/>
      <c r="QZI42" s="502"/>
      <c r="QZJ42" s="502"/>
      <c r="QZK42" s="502"/>
      <c r="QZL42" s="502"/>
      <c r="QZM42" s="502"/>
      <c r="QZN42" s="502"/>
      <c r="QZO42" s="502"/>
      <c r="QZP42" s="502"/>
      <c r="QZQ42" s="502"/>
      <c r="QZR42" s="502"/>
      <c r="QZS42" s="502"/>
      <c r="QZT42" s="502"/>
      <c r="QZU42" s="502"/>
      <c r="QZV42" s="502"/>
      <c r="QZW42" s="502"/>
      <c r="QZX42" s="502"/>
      <c r="QZY42" s="502"/>
      <c r="QZZ42" s="502"/>
      <c r="RAA42" s="502"/>
      <c r="RAB42" s="502"/>
      <c r="RAC42" s="502"/>
      <c r="RAD42" s="502"/>
      <c r="RAE42" s="502"/>
      <c r="RAF42" s="502"/>
      <c r="RAG42" s="502"/>
      <c r="RAH42" s="502"/>
      <c r="RAI42" s="502"/>
      <c r="RAJ42" s="502"/>
      <c r="RAK42" s="502"/>
      <c r="RAL42" s="502"/>
      <c r="RAM42" s="502"/>
      <c r="RAN42" s="502"/>
      <c r="RAO42" s="502"/>
      <c r="RAP42" s="502"/>
      <c r="RAQ42" s="502"/>
      <c r="RAR42" s="502"/>
      <c r="RAS42" s="502"/>
      <c r="RAT42" s="502"/>
      <c r="RAU42" s="502"/>
      <c r="RAV42" s="502"/>
      <c r="RAW42" s="502"/>
      <c r="RAX42" s="502"/>
      <c r="RAY42" s="502"/>
      <c r="RAZ42" s="502"/>
      <c r="RBA42" s="502"/>
      <c r="RBB42" s="502"/>
      <c r="RBC42" s="502"/>
      <c r="RBD42" s="502"/>
      <c r="RBE42" s="502"/>
      <c r="RBF42" s="502"/>
      <c r="RBG42" s="502"/>
      <c r="RBH42" s="502"/>
      <c r="RBI42" s="502"/>
      <c r="RBJ42" s="502"/>
      <c r="RBK42" s="502"/>
      <c r="RBL42" s="502"/>
      <c r="RBM42" s="502"/>
      <c r="RBN42" s="502"/>
      <c r="RBO42" s="502"/>
      <c r="RBP42" s="502"/>
      <c r="RBQ42" s="502"/>
      <c r="RBR42" s="502"/>
      <c r="RBS42" s="502"/>
      <c r="RBT42" s="502"/>
      <c r="RBU42" s="502"/>
      <c r="RBV42" s="502"/>
      <c r="RBW42" s="502"/>
      <c r="RBX42" s="502"/>
      <c r="RBY42" s="502"/>
      <c r="RBZ42" s="502"/>
      <c r="RCA42" s="502"/>
      <c r="RCB42" s="502"/>
      <c r="RCC42" s="502"/>
      <c r="RCD42" s="502"/>
      <c r="RCE42" s="502"/>
      <c r="RCF42" s="502"/>
      <c r="RCG42" s="502"/>
      <c r="RCH42" s="502"/>
      <c r="RCI42" s="502"/>
      <c r="RCJ42" s="502"/>
      <c r="RCK42" s="502"/>
      <c r="RCL42" s="502"/>
      <c r="RCM42" s="502"/>
      <c r="RCN42" s="502"/>
      <c r="RCO42" s="502"/>
      <c r="RCP42" s="502"/>
      <c r="RCQ42" s="502"/>
      <c r="RCR42" s="502"/>
      <c r="RCS42" s="502"/>
      <c r="RCT42" s="502"/>
      <c r="RCU42" s="502"/>
      <c r="RCV42" s="502"/>
      <c r="RCW42" s="502"/>
      <c r="RCX42" s="502"/>
      <c r="RCY42" s="502"/>
      <c r="RCZ42" s="502"/>
      <c r="RDA42" s="502"/>
      <c r="RDB42" s="502"/>
      <c r="RDC42" s="502"/>
      <c r="RDD42" s="502"/>
      <c r="RDE42" s="502"/>
      <c r="RDF42" s="502"/>
      <c r="RDG42" s="502"/>
      <c r="RDH42" s="502"/>
      <c r="RDI42" s="502"/>
      <c r="RDJ42" s="502"/>
      <c r="RDK42" s="502"/>
      <c r="RDL42" s="502"/>
      <c r="RDM42" s="502"/>
      <c r="RDN42" s="502"/>
      <c r="RDO42" s="502"/>
      <c r="RDP42" s="502"/>
      <c r="RDQ42" s="502"/>
      <c r="RDR42" s="502"/>
      <c r="RDS42" s="502"/>
      <c r="RDT42" s="502"/>
      <c r="RDU42" s="502"/>
      <c r="RDV42" s="502"/>
      <c r="RDW42" s="502"/>
      <c r="RDX42" s="502"/>
      <c r="RDY42" s="502"/>
      <c r="RDZ42" s="502"/>
      <c r="REA42" s="502"/>
      <c r="REB42" s="502"/>
      <c r="REC42" s="502"/>
      <c r="RED42" s="502"/>
      <c r="REE42" s="502"/>
      <c r="REF42" s="502"/>
      <c r="REG42" s="502"/>
      <c r="REH42" s="502"/>
      <c r="REI42" s="502"/>
      <c r="REJ42" s="502"/>
      <c r="REK42" s="502"/>
      <c r="REL42" s="502"/>
      <c r="REM42" s="502"/>
      <c r="REN42" s="502"/>
      <c r="REO42" s="502"/>
      <c r="REP42" s="502"/>
      <c r="REQ42" s="502"/>
      <c r="RER42" s="502"/>
      <c r="RES42" s="502"/>
      <c r="RET42" s="502"/>
      <c r="REU42" s="502"/>
      <c r="REV42" s="502"/>
      <c r="REW42" s="502"/>
      <c r="REX42" s="502"/>
      <c r="REY42" s="502"/>
      <c r="REZ42" s="502"/>
      <c r="RFA42" s="502"/>
      <c r="RFB42" s="502"/>
      <c r="RFC42" s="502"/>
      <c r="RFD42" s="502"/>
      <c r="RFE42" s="502"/>
      <c r="RFF42" s="502"/>
      <c r="RFG42" s="502"/>
      <c r="RFH42" s="502"/>
      <c r="RFI42" s="502"/>
      <c r="RFJ42" s="502"/>
      <c r="RFK42" s="502"/>
      <c r="RFL42" s="502"/>
      <c r="RFM42" s="502"/>
      <c r="RFN42" s="502"/>
      <c r="RFO42" s="502"/>
      <c r="RFP42" s="502"/>
      <c r="RFQ42" s="502"/>
      <c r="RFR42" s="502"/>
      <c r="RFS42" s="502"/>
      <c r="RFT42" s="502"/>
      <c r="RFU42" s="502"/>
      <c r="RFV42" s="502"/>
      <c r="RFW42" s="502"/>
      <c r="RFX42" s="502"/>
      <c r="RFY42" s="502"/>
      <c r="RFZ42" s="502"/>
      <c r="RGA42" s="502"/>
      <c r="RGB42" s="502"/>
      <c r="RGC42" s="502"/>
      <c r="RGD42" s="502"/>
      <c r="RGE42" s="502"/>
      <c r="RGF42" s="502"/>
      <c r="RGG42" s="502"/>
      <c r="RGH42" s="502"/>
      <c r="RGI42" s="502"/>
      <c r="RGJ42" s="502"/>
      <c r="RGK42" s="502"/>
      <c r="RGL42" s="502"/>
      <c r="RGM42" s="502"/>
      <c r="RGN42" s="502"/>
      <c r="RGO42" s="502"/>
      <c r="RGP42" s="502"/>
      <c r="RGQ42" s="502"/>
      <c r="RGR42" s="502"/>
      <c r="RGS42" s="502"/>
      <c r="RGT42" s="502"/>
      <c r="RGU42" s="502"/>
      <c r="RGV42" s="502"/>
      <c r="RGW42" s="502"/>
      <c r="RGX42" s="502"/>
      <c r="RGY42" s="502"/>
      <c r="RGZ42" s="502"/>
      <c r="RHA42" s="502"/>
      <c r="RHB42" s="502"/>
      <c r="RHC42" s="502"/>
      <c r="RHD42" s="502"/>
      <c r="RHE42" s="502"/>
      <c r="RHF42" s="502"/>
      <c r="RHG42" s="502"/>
      <c r="RHH42" s="502"/>
      <c r="RHI42" s="502"/>
      <c r="RHJ42" s="502"/>
      <c r="RHK42" s="502"/>
      <c r="RHL42" s="502"/>
      <c r="RHM42" s="502"/>
      <c r="RHN42" s="502"/>
      <c r="RHO42" s="502"/>
      <c r="RHP42" s="502"/>
      <c r="RHQ42" s="502"/>
      <c r="RHR42" s="502"/>
      <c r="RHS42" s="502"/>
      <c r="RHT42" s="502"/>
      <c r="RHU42" s="502"/>
      <c r="RHV42" s="502"/>
      <c r="RHW42" s="502"/>
      <c r="RHX42" s="502"/>
      <c r="RHY42" s="502"/>
      <c r="RHZ42" s="502"/>
      <c r="RIA42" s="502"/>
      <c r="RIB42" s="502"/>
      <c r="RIC42" s="502"/>
      <c r="RID42" s="502"/>
      <c r="RIE42" s="502"/>
      <c r="RIF42" s="502"/>
      <c r="RIG42" s="502"/>
      <c r="RIH42" s="502"/>
      <c r="RII42" s="502"/>
      <c r="RIJ42" s="502"/>
      <c r="RIK42" s="502"/>
      <c r="RIL42" s="502"/>
      <c r="RIM42" s="502"/>
      <c r="RIN42" s="502"/>
      <c r="RIO42" s="502"/>
      <c r="RIP42" s="502"/>
      <c r="RIQ42" s="502"/>
      <c r="RIR42" s="502"/>
      <c r="RIS42" s="502"/>
      <c r="RIT42" s="502"/>
      <c r="RIU42" s="502"/>
      <c r="RIV42" s="502"/>
      <c r="RIW42" s="502"/>
      <c r="RIX42" s="502"/>
      <c r="RIY42" s="502"/>
      <c r="RIZ42" s="502"/>
      <c r="RJA42" s="502"/>
      <c r="RJB42" s="502"/>
      <c r="RJC42" s="502"/>
      <c r="RJD42" s="502"/>
      <c r="RJE42" s="502"/>
      <c r="RJF42" s="502"/>
      <c r="RJG42" s="502"/>
      <c r="RJH42" s="502"/>
      <c r="RJI42" s="502"/>
      <c r="RJJ42" s="502"/>
      <c r="RJK42" s="502"/>
      <c r="RJL42" s="502"/>
      <c r="RJM42" s="502"/>
      <c r="RJN42" s="502"/>
      <c r="RJO42" s="502"/>
      <c r="RJP42" s="502"/>
      <c r="RJQ42" s="502"/>
      <c r="RJR42" s="502"/>
      <c r="RJS42" s="502"/>
      <c r="RJT42" s="502"/>
      <c r="RJU42" s="502"/>
      <c r="RJV42" s="502"/>
      <c r="RJW42" s="502"/>
      <c r="RJX42" s="502"/>
      <c r="RJY42" s="502"/>
      <c r="RJZ42" s="502"/>
      <c r="RKA42" s="502"/>
      <c r="RKB42" s="502"/>
      <c r="RKC42" s="502"/>
      <c r="RKD42" s="502"/>
      <c r="RKE42" s="502"/>
      <c r="RKF42" s="502"/>
      <c r="RKG42" s="502"/>
      <c r="RKH42" s="502"/>
      <c r="RKI42" s="502"/>
      <c r="RKJ42" s="502"/>
      <c r="RKK42" s="502"/>
      <c r="RKL42" s="502"/>
      <c r="RKM42" s="502"/>
      <c r="RKN42" s="502"/>
      <c r="RKO42" s="502"/>
      <c r="RKP42" s="502"/>
      <c r="RKQ42" s="502"/>
      <c r="RKR42" s="502"/>
      <c r="RKS42" s="502"/>
      <c r="RKT42" s="502"/>
      <c r="RKU42" s="502"/>
      <c r="RKV42" s="502"/>
      <c r="RKW42" s="502"/>
      <c r="RKX42" s="502"/>
      <c r="RKY42" s="502"/>
      <c r="RKZ42" s="502"/>
      <c r="RLA42" s="502"/>
      <c r="RLB42" s="502"/>
      <c r="RLC42" s="502"/>
      <c r="RLD42" s="502"/>
      <c r="RLE42" s="502"/>
      <c r="RLF42" s="502"/>
      <c r="RLG42" s="502"/>
      <c r="RLH42" s="502"/>
      <c r="RLI42" s="502"/>
      <c r="RLJ42" s="502"/>
      <c r="RLK42" s="502"/>
      <c r="RLL42" s="502"/>
      <c r="RLM42" s="502"/>
      <c r="RLN42" s="502"/>
      <c r="RLO42" s="502"/>
      <c r="RLP42" s="502"/>
      <c r="RLQ42" s="502"/>
      <c r="RLR42" s="502"/>
      <c r="RLS42" s="502"/>
      <c r="RLT42" s="502"/>
      <c r="RLU42" s="502"/>
      <c r="RLV42" s="502"/>
      <c r="RLW42" s="502"/>
      <c r="RLX42" s="502"/>
      <c r="RLY42" s="502"/>
      <c r="RLZ42" s="502"/>
      <c r="RMA42" s="502"/>
      <c r="RMB42" s="502"/>
      <c r="RMC42" s="502"/>
      <c r="RMD42" s="502"/>
      <c r="RME42" s="502"/>
      <c r="RMF42" s="502"/>
      <c r="RMG42" s="502"/>
      <c r="RMH42" s="502"/>
      <c r="RMI42" s="502"/>
      <c r="RMJ42" s="502"/>
      <c r="RMK42" s="502"/>
      <c r="RML42" s="502"/>
      <c r="RMM42" s="502"/>
      <c r="RMN42" s="502"/>
      <c r="RMO42" s="502"/>
      <c r="RMP42" s="502"/>
      <c r="RMQ42" s="502"/>
      <c r="RMR42" s="502"/>
      <c r="RMS42" s="502"/>
      <c r="RMT42" s="502"/>
      <c r="RMU42" s="502"/>
      <c r="RMV42" s="502"/>
      <c r="RMW42" s="502"/>
      <c r="RMX42" s="502"/>
      <c r="RMY42" s="502"/>
      <c r="RMZ42" s="502"/>
      <c r="RNA42" s="502"/>
      <c r="RNB42" s="502"/>
      <c r="RNC42" s="502"/>
      <c r="RND42" s="502"/>
      <c r="RNE42" s="502"/>
      <c r="RNF42" s="502"/>
      <c r="RNG42" s="502"/>
      <c r="RNH42" s="502"/>
      <c r="RNI42" s="502"/>
      <c r="RNJ42" s="502"/>
      <c r="RNK42" s="502"/>
      <c r="RNL42" s="502"/>
      <c r="RNM42" s="502"/>
      <c r="RNN42" s="502"/>
      <c r="RNO42" s="502"/>
      <c r="RNP42" s="502"/>
      <c r="RNQ42" s="502"/>
      <c r="RNR42" s="502"/>
      <c r="RNS42" s="502"/>
      <c r="RNT42" s="502"/>
      <c r="RNU42" s="502"/>
      <c r="RNV42" s="502"/>
      <c r="RNW42" s="502"/>
      <c r="RNX42" s="502"/>
      <c r="RNY42" s="502"/>
      <c r="RNZ42" s="502"/>
      <c r="ROA42" s="502"/>
      <c r="ROB42" s="502"/>
      <c r="ROC42" s="502"/>
      <c r="ROD42" s="502"/>
      <c r="ROE42" s="502"/>
      <c r="ROF42" s="502"/>
      <c r="ROG42" s="502"/>
      <c r="ROH42" s="502"/>
      <c r="ROI42" s="502"/>
      <c r="ROJ42" s="502"/>
      <c r="ROK42" s="502"/>
      <c r="ROL42" s="502"/>
      <c r="ROM42" s="502"/>
      <c r="RON42" s="502"/>
      <c r="ROO42" s="502"/>
      <c r="ROP42" s="502"/>
      <c r="ROQ42" s="502"/>
      <c r="ROR42" s="502"/>
      <c r="ROS42" s="502"/>
      <c r="ROT42" s="502"/>
      <c r="ROU42" s="502"/>
      <c r="ROV42" s="502"/>
      <c r="ROW42" s="502"/>
      <c r="ROX42" s="502"/>
      <c r="ROY42" s="502"/>
      <c r="ROZ42" s="502"/>
      <c r="RPA42" s="502"/>
      <c r="RPB42" s="502"/>
      <c r="RPC42" s="502"/>
      <c r="RPD42" s="502"/>
      <c r="RPE42" s="502"/>
      <c r="RPF42" s="502"/>
      <c r="RPG42" s="502"/>
      <c r="RPH42" s="502"/>
      <c r="RPI42" s="502"/>
      <c r="RPJ42" s="502"/>
      <c r="RPK42" s="502"/>
      <c r="RPL42" s="502"/>
      <c r="RPM42" s="502"/>
      <c r="RPN42" s="502"/>
      <c r="RPO42" s="502"/>
      <c r="RPP42" s="502"/>
      <c r="RPQ42" s="502"/>
      <c r="RPR42" s="502"/>
      <c r="RPS42" s="502"/>
      <c r="RPT42" s="502"/>
      <c r="RPU42" s="502"/>
      <c r="RPV42" s="502"/>
      <c r="RPW42" s="502"/>
      <c r="RPX42" s="502"/>
      <c r="RPY42" s="502"/>
      <c r="RPZ42" s="502"/>
      <c r="RQA42" s="502"/>
      <c r="RQB42" s="502"/>
      <c r="RQC42" s="502"/>
      <c r="RQD42" s="502"/>
      <c r="RQE42" s="502"/>
      <c r="RQF42" s="502"/>
      <c r="RQG42" s="502"/>
      <c r="RQH42" s="502"/>
      <c r="RQI42" s="502"/>
      <c r="RQJ42" s="502"/>
      <c r="RQK42" s="502"/>
      <c r="RQL42" s="502"/>
      <c r="RQM42" s="502"/>
      <c r="RQN42" s="502"/>
      <c r="RQO42" s="502"/>
      <c r="RQP42" s="502"/>
      <c r="RQQ42" s="502"/>
      <c r="RQR42" s="502"/>
      <c r="RQS42" s="502"/>
      <c r="RQT42" s="502"/>
      <c r="RQU42" s="502"/>
      <c r="RQV42" s="502"/>
      <c r="RQW42" s="502"/>
      <c r="RQX42" s="502"/>
      <c r="RQY42" s="502"/>
      <c r="RQZ42" s="502"/>
      <c r="RRA42" s="502"/>
      <c r="RRB42" s="502"/>
      <c r="RRC42" s="502"/>
      <c r="RRD42" s="502"/>
      <c r="RRE42" s="502"/>
      <c r="RRF42" s="502"/>
      <c r="RRG42" s="502"/>
      <c r="RRH42" s="502"/>
      <c r="RRI42" s="502"/>
      <c r="RRJ42" s="502"/>
      <c r="RRK42" s="502"/>
      <c r="RRL42" s="502"/>
      <c r="RRM42" s="502"/>
      <c r="RRN42" s="502"/>
      <c r="RRO42" s="502"/>
      <c r="RRP42" s="502"/>
      <c r="RRQ42" s="502"/>
      <c r="RRR42" s="502"/>
      <c r="RRS42" s="502"/>
      <c r="RRT42" s="502"/>
      <c r="RRU42" s="502"/>
      <c r="RRV42" s="502"/>
      <c r="RRW42" s="502"/>
      <c r="RRX42" s="502"/>
      <c r="RRY42" s="502"/>
      <c r="RRZ42" s="502"/>
      <c r="RSA42" s="502"/>
      <c r="RSB42" s="502"/>
      <c r="RSC42" s="502"/>
      <c r="RSD42" s="502"/>
      <c r="RSE42" s="502"/>
      <c r="RSF42" s="502"/>
      <c r="RSG42" s="502"/>
      <c r="RSH42" s="502"/>
      <c r="RSI42" s="502"/>
      <c r="RSJ42" s="502"/>
      <c r="RSK42" s="502"/>
      <c r="RSL42" s="502"/>
      <c r="RSM42" s="502"/>
      <c r="RSN42" s="502"/>
      <c r="RSO42" s="502"/>
      <c r="RSP42" s="502"/>
      <c r="RSQ42" s="502"/>
      <c r="RSR42" s="502"/>
      <c r="RSS42" s="502"/>
      <c r="RST42" s="502"/>
      <c r="RSU42" s="502"/>
      <c r="RSV42" s="502"/>
      <c r="RSW42" s="502"/>
      <c r="RSX42" s="502"/>
      <c r="RSY42" s="502"/>
      <c r="RSZ42" s="502"/>
      <c r="RTA42" s="502"/>
      <c r="RTB42" s="502"/>
      <c r="RTC42" s="502"/>
      <c r="RTD42" s="502"/>
      <c r="RTE42" s="502"/>
      <c r="RTF42" s="502"/>
      <c r="RTG42" s="502"/>
      <c r="RTH42" s="502"/>
      <c r="RTI42" s="502"/>
      <c r="RTJ42" s="502"/>
      <c r="RTK42" s="502"/>
      <c r="RTL42" s="502"/>
      <c r="RTM42" s="502"/>
      <c r="RTN42" s="502"/>
      <c r="RTO42" s="502"/>
      <c r="RTP42" s="502"/>
      <c r="RTQ42" s="502"/>
      <c r="RTR42" s="502"/>
      <c r="RTS42" s="502"/>
      <c r="RTT42" s="502"/>
      <c r="RTU42" s="502"/>
      <c r="RTV42" s="502"/>
      <c r="RTW42" s="502"/>
      <c r="RTX42" s="502"/>
      <c r="RTY42" s="502"/>
      <c r="RTZ42" s="502"/>
      <c r="RUA42" s="502"/>
      <c r="RUB42" s="502"/>
      <c r="RUC42" s="502"/>
      <c r="RUD42" s="502"/>
      <c r="RUE42" s="502"/>
      <c r="RUF42" s="502"/>
      <c r="RUG42" s="502"/>
      <c r="RUH42" s="502"/>
      <c r="RUI42" s="502"/>
      <c r="RUJ42" s="502"/>
      <c r="RUK42" s="502"/>
      <c r="RUL42" s="502"/>
      <c r="RUM42" s="502"/>
      <c r="RUN42" s="502"/>
      <c r="RUO42" s="502"/>
      <c r="RUP42" s="502"/>
      <c r="RUQ42" s="502"/>
      <c r="RUR42" s="502"/>
      <c r="RUS42" s="502"/>
      <c r="RUT42" s="502"/>
      <c r="RUU42" s="502"/>
      <c r="RUV42" s="502"/>
      <c r="RUW42" s="502"/>
      <c r="RUX42" s="502"/>
      <c r="RUY42" s="502"/>
      <c r="RUZ42" s="502"/>
      <c r="RVA42" s="502"/>
      <c r="RVB42" s="502"/>
      <c r="RVC42" s="502"/>
      <c r="RVD42" s="502"/>
      <c r="RVE42" s="502"/>
      <c r="RVF42" s="502"/>
      <c r="RVG42" s="502"/>
      <c r="RVH42" s="502"/>
      <c r="RVI42" s="502"/>
      <c r="RVJ42" s="502"/>
      <c r="RVK42" s="502"/>
      <c r="RVL42" s="502"/>
      <c r="RVM42" s="502"/>
      <c r="RVN42" s="502"/>
      <c r="RVO42" s="502"/>
      <c r="RVP42" s="502"/>
      <c r="RVQ42" s="502"/>
      <c r="RVR42" s="502"/>
      <c r="RVS42" s="502"/>
      <c r="RVT42" s="502"/>
      <c r="RVU42" s="502"/>
      <c r="RVV42" s="502"/>
      <c r="RVW42" s="502"/>
      <c r="RVX42" s="502"/>
      <c r="RVY42" s="502"/>
      <c r="RVZ42" s="502"/>
      <c r="RWA42" s="502"/>
      <c r="RWB42" s="502"/>
      <c r="RWC42" s="502"/>
      <c r="RWD42" s="502"/>
      <c r="RWE42" s="502"/>
      <c r="RWF42" s="502"/>
      <c r="RWG42" s="502"/>
      <c r="RWH42" s="502"/>
      <c r="RWI42" s="502"/>
      <c r="RWJ42" s="502"/>
      <c r="RWK42" s="502"/>
      <c r="RWL42" s="502"/>
      <c r="RWM42" s="502"/>
      <c r="RWN42" s="502"/>
      <c r="RWO42" s="502"/>
      <c r="RWP42" s="502"/>
      <c r="RWQ42" s="502"/>
      <c r="RWR42" s="502"/>
      <c r="RWS42" s="502"/>
      <c r="RWT42" s="502"/>
      <c r="RWU42" s="502"/>
      <c r="RWV42" s="502"/>
      <c r="RWW42" s="502"/>
      <c r="RWX42" s="502"/>
      <c r="RWY42" s="502"/>
      <c r="RWZ42" s="502"/>
      <c r="RXA42" s="502"/>
      <c r="RXB42" s="502"/>
      <c r="RXC42" s="502"/>
      <c r="RXD42" s="502"/>
      <c r="RXE42" s="502"/>
      <c r="RXF42" s="502"/>
      <c r="RXG42" s="502"/>
      <c r="RXH42" s="502"/>
      <c r="RXI42" s="502"/>
      <c r="RXJ42" s="502"/>
      <c r="RXK42" s="502"/>
      <c r="RXL42" s="502"/>
      <c r="RXM42" s="502"/>
      <c r="RXN42" s="502"/>
      <c r="RXO42" s="502"/>
      <c r="RXP42" s="502"/>
      <c r="RXQ42" s="502"/>
      <c r="RXR42" s="502"/>
      <c r="RXS42" s="502"/>
      <c r="RXT42" s="502"/>
      <c r="RXU42" s="502"/>
      <c r="RXV42" s="502"/>
      <c r="RXW42" s="502"/>
      <c r="RXX42" s="502"/>
      <c r="RXY42" s="502"/>
      <c r="RXZ42" s="502"/>
      <c r="RYA42" s="502"/>
      <c r="RYB42" s="502"/>
      <c r="RYC42" s="502"/>
      <c r="RYD42" s="502"/>
      <c r="RYE42" s="502"/>
      <c r="RYF42" s="502"/>
      <c r="RYG42" s="502"/>
      <c r="RYH42" s="502"/>
      <c r="RYI42" s="502"/>
      <c r="RYJ42" s="502"/>
      <c r="RYK42" s="502"/>
      <c r="RYL42" s="502"/>
      <c r="RYM42" s="502"/>
      <c r="RYN42" s="502"/>
      <c r="RYO42" s="502"/>
      <c r="RYP42" s="502"/>
      <c r="RYQ42" s="502"/>
      <c r="RYR42" s="502"/>
      <c r="RYS42" s="502"/>
      <c r="RYT42" s="502"/>
      <c r="RYU42" s="502"/>
      <c r="RYV42" s="502"/>
      <c r="RYW42" s="502"/>
      <c r="RYX42" s="502"/>
      <c r="RYY42" s="502"/>
      <c r="RYZ42" s="502"/>
      <c r="RZA42" s="502"/>
      <c r="RZB42" s="502"/>
      <c r="RZC42" s="502"/>
      <c r="RZD42" s="502"/>
      <c r="RZE42" s="502"/>
      <c r="RZF42" s="502"/>
      <c r="RZG42" s="502"/>
      <c r="RZH42" s="502"/>
      <c r="RZI42" s="502"/>
      <c r="RZJ42" s="502"/>
      <c r="RZK42" s="502"/>
      <c r="RZL42" s="502"/>
      <c r="RZM42" s="502"/>
      <c r="RZN42" s="502"/>
      <c r="RZO42" s="502"/>
      <c r="RZP42" s="502"/>
      <c r="RZQ42" s="502"/>
      <c r="RZR42" s="502"/>
      <c r="RZS42" s="502"/>
      <c r="RZT42" s="502"/>
      <c r="RZU42" s="502"/>
      <c r="RZV42" s="502"/>
      <c r="RZW42" s="502"/>
      <c r="RZX42" s="502"/>
      <c r="RZY42" s="502"/>
      <c r="RZZ42" s="502"/>
      <c r="SAA42" s="502"/>
      <c r="SAB42" s="502"/>
      <c r="SAC42" s="502"/>
      <c r="SAD42" s="502"/>
      <c r="SAE42" s="502"/>
      <c r="SAF42" s="502"/>
      <c r="SAG42" s="502"/>
      <c r="SAH42" s="502"/>
      <c r="SAI42" s="502"/>
      <c r="SAJ42" s="502"/>
      <c r="SAK42" s="502"/>
      <c r="SAL42" s="502"/>
      <c r="SAM42" s="502"/>
      <c r="SAN42" s="502"/>
      <c r="SAO42" s="502"/>
      <c r="SAP42" s="502"/>
      <c r="SAQ42" s="502"/>
      <c r="SAR42" s="502"/>
      <c r="SAS42" s="502"/>
      <c r="SAT42" s="502"/>
      <c r="SAU42" s="502"/>
      <c r="SAV42" s="502"/>
      <c r="SAW42" s="502"/>
      <c r="SAX42" s="502"/>
      <c r="SAY42" s="502"/>
      <c r="SAZ42" s="502"/>
      <c r="SBA42" s="502"/>
      <c r="SBB42" s="502"/>
      <c r="SBC42" s="502"/>
      <c r="SBD42" s="502"/>
      <c r="SBE42" s="502"/>
      <c r="SBF42" s="502"/>
      <c r="SBG42" s="502"/>
      <c r="SBH42" s="502"/>
      <c r="SBI42" s="502"/>
      <c r="SBJ42" s="502"/>
      <c r="SBK42" s="502"/>
      <c r="SBL42" s="502"/>
      <c r="SBM42" s="502"/>
      <c r="SBN42" s="502"/>
      <c r="SBO42" s="502"/>
      <c r="SBP42" s="502"/>
      <c r="SBQ42" s="502"/>
      <c r="SBR42" s="502"/>
      <c r="SBS42" s="502"/>
      <c r="SBT42" s="502"/>
      <c r="SBU42" s="502"/>
      <c r="SBV42" s="502"/>
      <c r="SBW42" s="502"/>
      <c r="SBX42" s="502"/>
      <c r="SBY42" s="502"/>
      <c r="SBZ42" s="502"/>
      <c r="SCA42" s="502"/>
      <c r="SCB42" s="502"/>
      <c r="SCC42" s="502"/>
      <c r="SCD42" s="502"/>
      <c r="SCE42" s="502"/>
      <c r="SCF42" s="502"/>
      <c r="SCG42" s="502"/>
      <c r="SCH42" s="502"/>
      <c r="SCI42" s="502"/>
      <c r="SCJ42" s="502"/>
      <c r="SCK42" s="502"/>
      <c r="SCL42" s="502"/>
      <c r="SCM42" s="502"/>
      <c r="SCN42" s="502"/>
      <c r="SCO42" s="502"/>
      <c r="SCP42" s="502"/>
      <c r="SCQ42" s="502"/>
      <c r="SCR42" s="502"/>
      <c r="SCS42" s="502"/>
      <c r="SCT42" s="502"/>
      <c r="SCU42" s="502"/>
      <c r="SCV42" s="502"/>
      <c r="SCW42" s="502"/>
      <c r="SCX42" s="502"/>
      <c r="SCY42" s="502"/>
      <c r="SCZ42" s="502"/>
      <c r="SDA42" s="502"/>
      <c r="SDB42" s="502"/>
      <c r="SDC42" s="502"/>
      <c r="SDD42" s="502"/>
      <c r="SDE42" s="502"/>
      <c r="SDF42" s="502"/>
      <c r="SDG42" s="502"/>
      <c r="SDH42" s="502"/>
      <c r="SDI42" s="502"/>
      <c r="SDJ42" s="502"/>
      <c r="SDK42" s="502"/>
      <c r="SDL42" s="502"/>
      <c r="SDM42" s="502"/>
      <c r="SDN42" s="502"/>
      <c r="SDO42" s="502"/>
      <c r="SDP42" s="502"/>
      <c r="SDQ42" s="502"/>
      <c r="SDR42" s="502"/>
      <c r="SDS42" s="502"/>
      <c r="SDT42" s="502"/>
      <c r="SDU42" s="502"/>
      <c r="SDV42" s="502"/>
      <c r="SDW42" s="502"/>
      <c r="SDX42" s="502"/>
      <c r="SDY42" s="502"/>
      <c r="SDZ42" s="502"/>
      <c r="SEA42" s="502"/>
      <c r="SEB42" s="502"/>
      <c r="SEC42" s="502"/>
      <c r="SED42" s="502"/>
      <c r="SEE42" s="502"/>
      <c r="SEF42" s="502"/>
      <c r="SEG42" s="502"/>
      <c r="SEH42" s="502"/>
      <c r="SEI42" s="502"/>
      <c r="SEJ42" s="502"/>
      <c r="SEK42" s="502"/>
      <c r="SEL42" s="502"/>
      <c r="SEM42" s="502"/>
      <c r="SEN42" s="502"/>
      <c r="SEO42" s="502"/>
      <c r="SEP42" s="502"/>
      <c r="SEQ42" s="502"/>
      <c r="SER42" s="502"/>
      <c r="SES42" s="502"/>
      <c r="SET42" s="502"/>
      <c r="SEU42" s="502"/>
      <c r="SEV42" s="502"/>
      <c r="SEW42" s="502"/>
      <c r="SEX42" s="502"/>
      <c r="SEY42" s="502"/>
      <c r="SEZ42" s="502"/>
      <c r="SFA42" s="502"/>
      <c r="SFB42" s="502"/>
      <c r="SFC42" s="502"/>
      <c r="SFD42" s="502"/>
      <c r="SFE42" s="502"/>
      <c r="SFF42" s="502"/>
      <c r="SFG42" s="502"/>
      <c r="SFH42" s="502"/>
      <c r="SFI42" s="502"/>
      <c r="SFJ42" s="502"/>
      <c r="SFK42" s="502"/>
      <c r="SFL42" s="502"/>
      <c r="SFM42" s="502"/>
      <c r="SFN42" s="502"/>
      <c r="SFO42" s="502"/>
      <c r="SFP42" s="502"/>
      <c r="SFQ42" s="502"/>
      <c r="SFR42" s="502"/>
      <c r="SFS42" s="502"/>
      <c r="SFT42" s="502"/>
      <c r="SFU42" s="502"/>
      <c r="SFV42" s="502"/>
      <c r="SFW42" s="502"/>
      <c r="SFX42" s="502"/>
      <c r="SFY42" s="502"/>
      <c r="SFZ42" s="502"/>
      <c r="SGA42" s="502"/>
      <c r="SGB42" s="502"/>
      <c r="SGC42" s="502"/>
      <c r="SGD42" s="502"/>
      <c r="SGE42" s="502"/>
      <c r="SGF42" s="502"/>
      <c r="SGG42" s="502"/>
      <c r="SGH42" s="502"/>
      <c r="SGI42" s="502"/>
      <c r="SGJ42" s="502"/>
      <c r="SGK42" s="502"/>
      <c r="SGL42" s="502"/>
      <c r="SGM42" s="502"/>
      <c r="SGN42" s="502"/>
      <c r="SGO42" s="502"/>
      <c r="SGP42" s="502"/>
      <c r="SGQ42" s="502"/>
      <c r="SGR42" s="502"/>
      <c r="SGS42" s="502"/>
      <c r="SGT42" s="502"/>
      <c r="SGU42" s="502"/>
      <c r="SGV42" s="502"/>
      <c r="SGW42" s="502"/>
      <c r="SGX42" s="502"/>
      <c r="SGY42" s="502"/>
      <c r="SGZ42" s="502"/>
      <c r="SHA42" s="502"/>
      <c r="SHB42" s="502"/>
      <c r="SHC42" s="502"/>
      <c r="SHD42" s="502"/>
      <c r="SHE42" s="502"/>
      <c r="SHF42" s="502"/>
      <c r="SHG42" s="502"/>
      <c r="SHH42" s="502"/>
      <c r="SHI42" s="502"/>
      <c r="SHJ42" s="502"/>
      <c r="SHK42" s="502"/>
      <c r="SHL42" s="502"/>
      <c r="SHM42" s="502"/>
      <c r="SHN42" s="502"/>
      <c r="SHO42" s="502"/>
      <c r="SHP42" s="502"/>
      <c r="SHQ42" s="502"/>
      <c r="SHR42" s="502"/>
      <c r="SHS42" s="502"/>
      <c r="SHT42" s="502"/>
      <c r="SHU42" s="502"/>
      <c r="SHV42" s="502"/>
      <c r="SHW42" s="502"/>
      <c r="SHX42" s="502"/>
      <c r="SHY42" s="502"/>
      <c r="SHZ42" s="502"/>
      <c r="SIA42" s="502"/>
      <c r="SIB42" s="502"/>
      <c r="SIC42" s="502"/>
      <c r="SID42" s="502"/>
      <c r="SIE42" s="502"/>
      <c r="SIF42" s="502"/>
      <c r="SIG42" s="502"/>
      <c r="SIH42" s="502"/>
      <c r="SII42" s="502"/>
      <c r="SIJ42" s="502"/>
      <c r="SIK42" s="502"/>
      <c r="SIL42" s="502"/>
      <c r="SIM42" s="502"/>
      <c r="SIN42" s="502"/>
      <c r="SIO42" s="502"/>
      <c r="SIP42" s="502"/>
      <c r="SIQ42" s="502"/>
      <c r="SIR42" s="502"/>
      <c r="SIS42" s="502"/>
      <c r="SIT42" s="502"/>
      <c r="SIU42" s="502"/>
      <c r="SIV42" s="502"/>
      <c r="SIW42" s="502"/>
      <c r="SIX42" s="502"/>
      <c r="SIY42" s="502"/>
      <c r="SIZ42" s="502"/>
      <c r="SJA42" s="502"/>
      <c r="SJB42" s="502"/>
      <c r="SJC42" s="502"/>
      <c r="SJD42" s="502"/>
      <c r="SJE42" s="502"/>
      <c r="SJF42" s="502"/>
      <c r="SJG42" s="502"/>
      <c r="SJH42" s="502"/>
      <c r="SJI42" s="502"/>
      <c r="SJJ42" s="502"/>
      <c r="SJK42" s="502"/>
      <c r="SJL42" s="502"/>
      <c r="SJM42" s="502"/>
      <c r="SJN42" s="502"/>
      <c r="SJO42" s="502"/>
      <c r="SJP42" s="502"/>
      <c r="SJQ42" s="502"/>
      <c r="SJR42" s="502"/>
      <c r="SJS42" s="502"/>
      <c r="SJT42" s="502"/>
      <c r="SJU42" s="502"/>
      <c r="SJV42" s="502"/>
      <c r="SJW42" s="502"/>
      <c r="SJX42" s="502"/>
      <c r="SJY42" s="502"/>
      <c r="SJZ42" s="502"/>
      <c r="SKA42" s="502"/>
      <c r="SKB42" s="502"/>
      <c r="SKC42" s="502"/>
      <c r="SKD42" s="502"/>
      <c r="SKE42" s="502"/>
      <c r="SKF42" s="502"/>
      <c r="SKG42" s="502"/>
      <c r="SKH42" s="502"/>
      <c r="SKI42" s="502"/>
      <c r="SKJ42" s="502"/>
      <c r="SKK42" s="502"/>
      <c r="SKL42" s="502"/>
      <c r="SKM42" s="502"/>
      <c r="SKN42" s="502"/>
      <c r="SKO42" s="502"/>
      <c r="SKP42" s="502"/>
      <c r="SKQ42" s="502"/>
      <c r="SKR42" s="502"/>
      <c r="SKS42" s="502"/>
      <c r="SKT42" s="502"/>
      <c r="SKU42" s="502"/>
      <c r="SKV42" s="502"/>
      <c r="SKW42" s="502"/>
      <c r="SKX42" s="502"/>
      <c r="SKY42" s="502"/>
      <c r="SKZ42" s="502"/>
      <c r="SLA42" s="502"/>
      <c r="SLB42" s="502"/>
      <c r="SLC42" s="502"/>
      <c r="SLD42" s="502"/>
      <c r="SLE42" s="502"/>
      <c r="SLF42" s="502"/>
      <c r="SLG42" s="502"/>
      <c r="SLH42" s="502"/>
      <c r="SLI42" s="502"/>
      <c r="SLJ42" s="502"/>
      <c r="SLK42" s="502"/>
      <c r="SLL42" s="502"/>
      <c r="SLM42" s="502"/>
      <c r="SLN42" s="502"/>
      <c r="SLO42" s="502"/>
      <c r="SLP42" s="502"/>
      <c r="SLQ42" s="502"/>
      <c r="SLR42" s="502"/>
      <c r="SLS42" s="502"/>
      <c r="SLT42" s="502"/>
      <c r="SLU42" s="502"/>
      <c r="SLV42" s="502"/>
      <c r="SLW42" s="502"/>
      <c r="SLX42" s="502"/>
      <c r="SLY42" s="502"/>
      <c r="SLZ42" s="502"/>
      <c r="SMA42" s="502"/>
      <c r="SMB42" s="502"/>
      <c r="SMC42" s="502"/>
      <c r="SMD42" s="502"/>
      <c r="SME42" s="502"/>
      <c r="SMF42" s="502"/>
      <c r="SMG42" s="502"/>
      <c r="SMH42" s="502"/>
      <c r="SMI42" s="502"/>
      <c r="SMJ42" s="502"/>
      <c r="SMK42" s="502"/>
      <c r="SML42" s="502"/>
      <c r="SMM42" s="502"/>
      <c r="SMN42" s="502"/>
      <c r="SMO42" s="502"/>
      <c r="SMP42" s="502"/>
      <c r="SMQ42" s="502"/>
      <c r="SMR42" s="502"/>
      <c r="SMS42" s="502"/>
      <c r="SMT42" s="502"/>
      <c r="SMU42" s="502"/>
      <c r="SMV42" s="502"/>
      <c r="SMW42" s="502"/>
      <c r="SMX42" s="502"/>
      <c r="SMY42" s="502"/>
      <c r="SMZ42" s="502"/>
      <c r="SNA42" s="502"/>
      <c r="SNB42" s="502"/>
      <c r="SNC42" s="502"/>
      <c r="SND42" s="502"/>
      <c r="SNE42" s="502"/>
      <c r="SNF42" s="502"/>
      <c r="SNG42" s="502"/>
      <c r="SNH42" s="502"/>
      <c r="SNI42" s="502"/>
      <c r="SNJ42" s="502"/>
      <c r="SNK42" s="502"/>
      <c r="SNL42" s="502"/>
      <c r="SNM42" s="502"/>
      <c r="SNN42" s="502"/>
      <c r="SNO42" s="502"/>
      <c r="SNP42" s="502"/>
      <c r="SNQ42" s="502"/>
      <c r="SNR42" s="502"/>
      <c r="SNS42" s="502"/>
      <c r="SNT42" s="502"/>
      <c r="SNU42" s="502"/>
      <c r="SNV42" s="502"/>
      <c r="SNW42" s="502"/>
      <c r="SNX42" s="502"/>
      <c r="SNY42" s="502"/>
      <c r="SNZ42" s="502"/>
      <c r="SOA42" s="502"/>
      <c r="SOB42" s="502"/>
      <c r="SOC42" s="502"/>
      <c r="SOD42" s="502"/>
      <c r="SOE42" s="502"/>
      <c r="SOF42" s="502"/>
      <c r="SOG42" s="502"/>
      <c r="SOH42" s="502"/>
      <c r="SOI42" s="502"/>
      <c r="SOJ42" s="502"/>
      <c r="SOK42" s="502"/>
      <c r="SOL42" s="502"/>
      <c r="SOM42" s="502"/>
      <c r="SON42" s="502"/>
      <c r="SOO42" s="502"/>
      <c r="SOP42" s="502"/>
      <c r="SOQ42" s="502"/>
      <c r="SOR42" s="502"/>
      <c r="SOS42" s="502"/>
      <c r="SOT42" s="502"/>
      <c r="SOU42" s="502"/>
      <c r="SOV42" s="502"/>
      <c r="SOW42" s="502"/>
      <c r="SOX42" s="502"/>
      <c r="SOY42" s="502"/>
      <c r="SOZ42" s="502"/>
      <c r="SPA42" s="502"/>
      <c r="SPB42" s="502"/>
      <c r="SPC42" s="502"/>
      <c r="SPD42" s="502"/>
      <c r="SPE42" s="502"/>
      <c r="SPF42" s="502"/>
      <c r="SPG42" s="502"/>
      <c r="SPH42" s="502"/>
      <c r="SPI42" s="502"/>
      <c r="SPJ42" s="502"/>
      <c r="SPK42" s="502"/>
      <c r="SPL42" s="502"/>
      <c r="SPM42" s="502"/>
      <c r="SPN42" s="502"/>
      <c r="SPO42" s="502"/>
      <c r="SPP42" s="502"/>
      <c r="SPQ42" s="502"/>
      <c r="SPR42" s="502"/>
      <c r="SPS42" s="502"/>
      <c r="SPT42" s="502"/>
      <c r="SPU42" s="502"/>
      <c r="SPV42" s="502"/>
      <c r="SPW42" s="502"/>
      <c r="SPX42" s="502"/>
      <c r="SPY42" s="502"/>
      <c r="SPZ42" s="502"/>
      <c r="SQA42" s="502"/>
      <c r="SQB42" s="502"/>
      <c r="SQC42" s="502"/>
      <c r="SQD42" s="502"/>
      <c r="SQE42" s="502"/>
      <c r="SQF42" s="502"/>
      <c r="SQG42" s="502"/>
      <c r="SQH42" s="502"/>
      <c r="SQI42" s="502"/>
      <c r="SQJ42" s="502"/>
      <c r="SQK42" s="502"/>
      <c r="SQL42" s="502"/>
      <c r="SQM42" s="502"/>
      <c r="SQN42" s="502"/>
      <c r="SQO42" s="502"/>
      <c r="SQP42" s="502"/>
      <c r="SQQ42" s="502"/>
      <c r="SQR42" s="502"/>
      <c r="SQS42" s="502"/>
      <c r="SQT42" s="502"/>
      <c r="SQU42" s="502"/>
      <c r="SQV42" s="502"/>
      <c r="SQW42" s="502"/>
      <c r="SQX42" s="502"/>
      <c r="SQY42" s="502"/>
      <c r="SQZ42" s="502"/>
      <c r="SRA42" s="502"/>
      <c r="SRB42" s="502"/>
      <c r="SRC42" s="502"/>
      <c r="SRD42" s="502"/>
      <c r="SRE42" s="502"/>
      <c r="SRF42" s="502"/>
      <c r="SRG42" s="502"/>
      <c r="SRH42" s="502"/>
      <c r="SRI42" s="502"/>
      <c r="SRJ42" s="502"/>
      <c r="SRK42" s="502"/>
      <c r="SRL42" s="502"/>
      <c r="SRM42" s="502"/>
      <c r="SRN42" s="502"/>
      <c r="SRO42" s="502"/>
      <c r="SRP42" s="502"/>
      <c r="SRQ42" s="502"/>
      <c r="SRR42" s="502"/>
      <c r="SRS42" s="502"/>
      <c r="SRT42" s="502"/>
      <c r="SRU42" s="502"/>
      <c r="SRV42" s="502"/>
      <c r="SRW42" s="502"/>
      <c r="SRX42" s="502"/>
      <c r="SRY42" s="502"/>
      <c r="SRZ42" s="502"/>
      <c r="SSA42" s="502"/>
      <c r="SSB42" s="502"/>
      <c r="SSC42" s="502"/>
      <c r="SSD42" s="502"/>
      <c r="SSE42" s="502"/>
      <c r="SSF42" s="502"/>
      <c r="SSG42" s="502"/>
      <c r="SSH42" s="502"/>
      <c r="SSI42" s="502"/>
      <c r="SSJ42" s="502"/>
      <c r="SSK42" s="502"/>
      <c r="SSL42" s="502"/>
      <c r="SSM42" s="502"/>
      <c r="SSN42" s="502"/>
      <c r="SSO42" s="502"/>
      <c r="SSP42" s="502"/>
      <c r="SSQ42" s="502"/>
      <c r="SSR42" s="502"/>
      <c r="SSS42" s="502"/>
      <c r="SST42" s="502"/>
      <c r="SSU42" s="502"/>
      <c r="SSV42" s="502"/>
      <c r="SSW42" s="502"/>
      <c r="SSX42" s="502"/>
      <c r="SSY42" s="502"/>
      <c r="SSZ42" s="502"/>
      <c r="STA42" s="502"/>
      <c r="STB42" s="502"/>
      <c r="STC42" s="502"/>
      <c r="STD42" s="502"/>
      <c r="STE42" s="502"/>
      <c r="STF42" s="502"/>
      <c r="STG42" s="502"/>
      <c r="STH42" s="502"/>
      <c r="STI42" s="502"/>
      <c r="STJ42" s="502"/>
      <c r="STK42" s="502"/>
      <c r="STL42" s="502"/>
      <c r="STM42" s="502"/>
      <c r="STN42" s="502"/>
      <c r="STO42" s="502"/>
      <c r="STP42" s="502"/>
      <c r="STQ42" s="502"/>
      <c r="STR42" s="502"/>
      <c r="STS42" s="502"/>
      <c r="STT42" s="502"/>
      <c r="STU42" s="502"/>
      <c r="STV42" s="502"/>
      <c r="STW42" s="502"/>
      <c r="STX42" s="502"/>
      <c r="STY42" s="502"/>
      <c r="STZ42" s="502"/>
      <c r="SUA42" s="502"/>
      <c r="SUB42" s="502"/>
      <c r="SUC42" s="502"/>
      <c r="SUD42" s="502"/>
      <c r="SUE42" s="502"/>
      <c r="SUF42" s="502"/>
      <c r="SUG42" s="502"/>
      <c r="SUH42" s="502"/>
      <c r="SUI42" s="502"/>
      <c r="SUJ42" s="502"/>
      <c r="SUK42" s="502"/>
      <c r="SUL42" s="502"/>
      <c r="SUM42" s="502"/>
      <c r="SUN42" s="502"/>
      <c r="SUO42" s="502"/>
      <c r="SUP42" s="502"/>
      <c r="SUQ42" s="502"/>
      <c r="SUR42" s="502"/>
      <c r="SUS42" s="502"/>
      <c r="SUT42" s="502"/>
      <c r="SUU42" s="502"/>
      <c r="SUV42" s="502"/>
      <c r="SUW42" s="502"/>
      <c r="SUX42" s="502"/>
      <c r="SUY42" s="502"/>
      <c r="SUZ42" s="502"/>
      <c r="SVA42" s="502"/>
      <c r="SVB42" s="502"/>
      <c r="SVC42" s="502"/>
      <c r="SVD42" s="502"/>
      <c r="SVE42" s="502"/>
      <c r="SVF42" s="502"/>
      <c r="SVG42" s="502"/>
      <c r="SVH42" s="502"/>
      <c r="SVI42" s="502"/>
      <c r="SVJ42" s="502"/>
      <c r="SVK42" s="502"/>
      <c r="SVL42" s="502"/>
      <c r="SVM42" s="502"/>
      <c r="SVN42" s="502"/>
      <c r="SVO42" s="502"/>
      <c r="SVP42" s="502"/>
      <c r="SVQ42" s="502"/>
      <c r="SVR42" s="502"/>
      <c r="SVS42" s="502"/>
      <c r="SVT42" s="502"/>
      <c r="SVU42" s="502"/>
      <c r="SVV42" s="502"/>
      <c r="SVW42" s="502"/>
      <c r="SVX42" s="502"/>
      <c r="SVY42" s="502"/>
      <c r="SVZ42" s="502"/>
      <c r="SWA42" s="502"/>
      <c r="SWB42" s="502"/>
      <c r="SWC42" s="502"/>
      <c r="SWD42" s="502"/>
      <c r="SWE42" s="502"/>
      <c r="SWF42" s="502"/>
      <c r="SWG42" s="502"/>
      <c r="SWH42" s="502"/>
      <c r="SWI42" s="502"/>
      <c r="SWJ42" s="502"/>
      <c r="SWK42" s="502"/>
      <c r="SWL42" s="502"/>
      <c r="SWM42" s="502"/>
      <c r="SWN42" s="502"/>
      <c r="SWO42" s="502"/>
      <c r="SWP42" s="502"/>
      <c r="SWQ42" s="502"/>
      <c r="SWR42" s="502"/>
      <c r="SWS42" s="502"/>
      <c r="SWT42" s="502"/>
      <c r="SWU42" s="502"/>
      <c r="SWV42" s="502"/>
      <c r="SWW42" s="502"/>
      <c r="SWX42" s="502"/>
      <c r="SWY42" s="502"/>
      <c r="SWZ42" s="502"/>
      <c r="SXA42" s="502"/>
      <c r="SXB42" s="502"/>
      <c r="SXC42" s="502"/>
      <c r="SXD42" s="502"/>
      <c r="SXE42" s="502"/>
      <c r="SXF42" s="502"/>
      <c r="SXG42" s="502"/>
      <c r="SXH42" s="502"/>
      <c r="SXI42" s="502"/>
      <c r="SXJ42" s="502"/>
      <c r="SXK42" s="502"/>
      <c r="SXL42" s="502"/>
      <c r="SXM42" s="502"/>
      <c r="SXN42" s="502"/>
      <c r="SXO42" s="502"/>
      <c r="SXP42" s="502"/>
      <c r="SXQ42" s="502"/>
      <c r="SXR42" s="502"/>
      <c r="SXS42" s="502"/>
      <c r="SXT42" s="502"/>
      <c r="SXU42" s="502"/>
      <c r="SXV42" s="502"/>
      <c r="SXW42" s="502"/>
      <c r="SXX42" s="502"/>
      <c r="SXY42" s="502"/>
      <c r="SXZ42" s="502"/>
      <c r="SYA42" s="502"/>
      <c r="SYB42" s="502"/>
      <c r="SYC42" s="502"/>
      <c r="SYD42" s="502"/>
      <c r="SYE42" s="502"/>
      <c r="SYF42" s="502"/>
      <c r="SYG42" s="502"/>
      <c r="SYH42" s="502"/>
      <c r="SYI42" s="502"/>
      <c r="SYJ42" s="502"/>
      <c r="SYK42" s="502"/>
      <c r="SYL42" s="502"/>
      <c r="SYM42" s="502"/>
      <c r="SYN42" s="502"/>
      <c r="SYO42" s="502"/>
      <c r="SYP42" s="502"/>
      <c r="SYQ42" s="502"/>
      <c r="SYR42" s="502"/>
      <c r="SYS42" s="502"/>
      <c r="SYT42" s="502"/>
      <c r="SYU42" s="502"/>
      <c r="SYV42" s="502"/>
      <c r="SYW42" s="502"/>
      <c r="SYX42" s="502"/>
      <c r="SYY42" s="502"/>
      <c r="SYZ42" s="502"/>
      <c r="SZA42" s="502"/>
      <c r="SZB42" s="502"/>
      <c r="SZC42" s="502"/>
      <c r="SZD42" s="502"/>
      <c r="SZE42" s="502"/>
      <c r="SZF42" s="502"/>
      <c r="SZG42" s="502"/>
      <c r="SZH42" s="502"/>
      <c r="SZI42" s="502"/>
      <c r="SZJ42" s="502"/>
      <c r="SZK42" s="502"/>
      <c r="SZL42" s="502"/>
      <c r="SZM42" s="502"/>
      <c r="SZN42" s="502"/>
      <c r="SZO42" s="502"/>
      <c r="SZP42" s="502"/>
      <c r="SZQ42" s="502"/>
      <c r="SZR42" s="502"/>
      <c r="SZS42" s="502"/>
      <c r="SZT42" s="502"/>
      <c r="SZU42" s="502"/>
      <c r="SZV42" s="502"/>
      <c r="SZW42" s="502"/>
      <c r="SZX42" s="502"/>
      <c r="SZY42" s="502"/>
      <c r="SZZ42" s="502"/>
      <c r="TAA42" s="502"/>
      <c r="TAB42" s="502"/>
      <c r="TAC42" s="502"/>
      <c r="TAD42" s="502"/>
      <c r="TAE42" s="502"/>
      <c r="TAF42" s="502"/>
      <c r="TAG42" s="502"/>
      <c r="TAH42" s="502"/>
      <c r="TAI42" s="502"/>
      <c r="TAJ42" s="502"/>
      <c r="TAK42" s="502"/>
      <c r="TAL42" s="502"/>
      <c r="TAM42" s="502"/>
      <c r="TAN42" s="502"/>
      <c r="TAO42" s="502"/>
      <c r="TAP42" s="502"/>
      <c r="TAQ42" s="502"/>
      <c r="TAR42" s="502"/>
      <c r="TAS42" s="502"/>
      <c r="TAT42" s="502"/>
      <c r="TAU42" s="502"/>
      <c r="TAV42" s="502"/>
      <c r="TAW42" s="502"/>
      <c r="TAX42" s="502"/>
      <c r="TAY42" s="502"/>
      <c r="TAZ42" s="502"/>
      <c r="TBA42" s="502"/>
      <c r="TBB42" s="502"/>
      <c r="TBC42" s="502"/>
      <c r="TBD42" s="502"/>
      <c r="TBE42" s="502"/>
      <c r="TBF42" s="502"/>
      <c r="TBG42" s="502"/>
      <c r="TBH42" s="502"/>
      <c r="TBI42" s="502"/>
      <c r="TBJ42" s="502"/>
      <c r="TBK42" s="502"/>
      <c r="TBL42" s="502"/>
      <c r="TBM42" s="502"/>
      <c r="TBN42" s="502"/>
      <c r="TBO42" s="502"/>
      <c r="TBP42" s="502"/>
      <c r="TBQ42" s="502"/>
      <c r="TBR42" s="502"/>
      <c r="TBS42" s="502"/>
      <c r="TBT42" s="502"/>
      <c r="TBU42" s="502"/>
      <c r="TBV42" s="502"/>
      <c r="TBW42" s="502"/>
      <c r="TBX42" s="502"/>
      <c r="TBY42" s="502"/>
      <c r="TBZ42" s="502"/>
      <c r="TCA42" s="502"/>
      <c r="TCB42" s="502"/>
      <c r="TCC42" s="502"/>
      <c r="TCD42" s="502"/>
      <c r="TCE42" s="502"/>
      <c r="TCF42" s="502"/>
      <c r="TCG42" s="502"/>
      <c r="TCH42" s="502"/>
      <c r="TCI42" s="502"/>
      <c r="TCJ42" s="502"/>
      <c r="TCK42" s="502"/>
      <c r="TCL42" s="502"/>
      <c r="TCM42" s="502"/>
      <c r="TCN42" s="502"/>
      <c r="TCO42" s="502"/>
      <c r="TCP42" s="502"/>
      <c r="TCQ42" s="502"/>
      <c r="TCR42" s="502"/>
      <c r="TCS42" s="502"/>
      <c r="TCT42" s="502"/>
      <c r="TCU42" s="502"/>
      <c r="TCV42" s="502"/>
      <c r="TCW42" s="502"/>
      <c r="TCX42" s="502"/>
      <c r="TCY42" s="502"/>
      <c r="TCZ42" s="502"/>
      <c r="TDA42" s="502"/>
      <c r="TDB42" s="502"/>
      <c r="TDC42" s="502"/>
      <c r="TDD42" s="502"/>
      <c r="TDE42" s="502"/>
      <c r="TDF42" s="502"/>
      <c r="TDG42" s="502"/>
      <c r="TDH42" s="502"/>
      <c r="TDI42" s="502"/>
      <c r="TDJ42" s="502"/>
      <c r="TDK42" s="502"/>
      <c r="TDL42" s="502"/>
      <c r="TDM42" s="502"/>
      <c r="TDN42" s="502"/>
      <c r="TDO42" s="502"/>
      <c r="TDP42" s="502"/>
      <c r="TDQ42" s="502"/>
      <c r="TDR42" s="502"/>
      <c r="TDS42" s="502"/>
      <c r="TDT42" s="502"/>
      <c r="TDU42" s="502"/>
      <c r="TDV42" s="502"/>
      <c r="TDW42" s="502"/>
      <c r="TDX42" s="502"/>
      <c r="TDY42" s="502"/>
      <c r="TDZ42" s="502"/>
      <c r="TEA42" s="502"/>
      <c r="TEB42" s="502"/>
      <c r="TEC42" s="502"/>
      <c r="TED42" s="502"/>
      <c r="TEE42" s="502"/>
      <c r="TEF42" s="502"/>
      <c r="TEG42" s="502"/>
      <c r="TEH42" s="502"/>
      <c r="TEI42" s="502"/>
      <c r="TEJ42" s="502"/>
      <c r="TEK42" s="502"/>
      <c r="TEL42" s="502"/>
      <c r="TEM42" s="502"/>
      <c r="TEN42" s="502"/>
      <c r="TEO42" s="502"/>
      <c r="TEP42" s="502"/>
      <c r="TEQ42" s="502"/>
      <c r="TER42" s="502"/>
      <c r="TES42" s="502"/>
      <c r="TET42" s="502"/>
      <c r="TEU42" s="502"/>
      <c r="TEV42" s="502"/>
      <c r="TEW42" s="502"/>
      <c r="TEX42" s="502"/>
      <c r="TEY42" s="502"/>
      <c r="TEZ42" s="502"/>
      <c r="TFA42" s="502"/>
      <c r="TFB42" s="502"/>
      <c r="TFC42" s="502"/>
      <c r="TFD42" s="502"/>
      <c r="TFE42" s="502"/>
      <c r="TFF42" s="502"/>
      <c r="TFG42" s="502"/>
      <c r="TFH42" s="502"/>
      <c r="TFI42" s="502"/>
      <c r="TFJ42" s="502"/>
      <c r="TFK42" s="502"/>
      <c r="TFL42" s="502"/>
      <c r="TFM42" s="502"/>
      <c r="TFN42" s="502"/>
      <c r="TFO42" s="502"/>
      <c r="TFP42" s="502"/>
      <c r="TFQ42" s="502"/>
      <c r="TFR42" s="502"/>
      <c r="TFS42" s="502"/>
      <c r="TFT42" s="502"/>
      <c r="TFU42" s="502"/>
      <c r="TFV42" s="502"/>
      <c r="TFW42" s="502"/>
      <c r="TFX42" s="502"/>
      <c r="TFY42" s="502"/>
      <c r="TFZ42" s="502"/>
      <c r="TGA42" s="502"/>
      <c r="TGB42" s="502"/>
      <c r="TGC42" s="502"/>
      <c r="TGD42" s="502"/>
      <c r="TGE42" s="502"/>
      <c r="TGF42" s="502"/>
      <c r="TGG42" s="502"/>
      <c r="TGH42" s="502"/>
      <c r="TGI42" s="502"/>
      <c r="TGJ42" s="502"/>
      <c r="TGK42" s="502"/>
      <c r="TGL42" s="502"/>
      <c r="TGM42" s="502"/>
      <c r="TGN42" s="502"/>
      <c r="TGO42" s="502"/>
      <c r="TGP42" s="502"/>
      <c r="TGQ42" s="502"/>
      <c r="TGR42" s="502"/>
      <c r="TGS42" s="502"/>
      <c r="TGT42" s="502"/>
      <c r="TGU42" s="502"/>
      <c r="TGV42" s="502"/>
      <c r="TGW42" s="502"/>
      <c r="TGX42" s="502"/>
      <c r="TGY42" s="502"/>
      <c r="TGZ42" s="502"/>
      <c r="THA42" s="502"/>
      <c r="THB42" s="502"/>
      <c r="THC42" s="502"/>
      <c r="THD42" s="502"/>
      <c r="THE42" s="502"/>
      <c r="THF42" s="502"/>
      <c r="THG42" s="502"/>
      <c r="THH42" s="502"/>
      <c r="THI42" s="502"/>
      <c r="THJ42" s="502"/>
      <c r="THK42" s="502"/>
      <c r="THL42" s="502"/>
      <c r="THM42" s="502"/>
      <c r="THN42" s="502"/>
      <c r="THO42" s="502"/>
      <c r="THP42" s="502"/>
      <c r="THQ42" s="502"/>
      <c r="THR42" s="502"/>
      <c r="THS42" s="502"/>
      <c r="THT42" s="502"/>
      <c r="THU42" s="502"/>
      <c r="THV42" s="502"/>
      <c r="THW42" s="502"/>
      <c r="THX42" s="502"/>
      <c r="THY42" s="502"/>
      <c r="THZ42" s="502"/>
      <c r="TIA42" s="502"/>
      <c r="TIB42" s="502"/>
      <c r="TIC42" s="502"/>
      <c r="TID42" s="502"/>
      <c r="TIE42" s="502"/>
      <c r="TIF42" s="502"/>
      <c r="TIG42" s="502"/>
      <c r="TIH42" s="502"/>
      <c r="TII42" s="502"/>
      <c r="TIJ42" s="502"/>
      <c r="TIK42" s="502"/>
      <c r="TIL42" s="502"/>
      <c r="TIM42" s="502"/>
      <c r="TIN42" s="502"/>
      <c r="TIO42" s="502"/>
      <c r="TIP42" s="502"/>
      <c r="TIQ42" s="502"/>
      <c r="TIR42" s="502"/>
      <c r="TIS42" s="502"/>
      <c r="TIT42" s="502"/>
      <c r="TIU42" s="502"/>
      <c r="TIV42" s="502"/>
      <c r="TIW42" s="502"/>
      <c r="TIX42" s="502"/>
      <c r="TIY42" s="502"/>
      <c r="TIZ42" s="502"/>
      <c r="TJA42" s="502"/>
      <c r="TJB42" s="502"/>
      <c r="TJC42" s="502"/>
      <c r="TJD42" s="502"/>
      <c r="TJE42" s="502"/>
      <c r="TJF42" s="502"/>
      <c r="TJG42" s="502"/>
      <c r="TJH42" s="502"/>
      <c r="TJI42" s="502"/>
      <c r="TJJ42" s="502"/>
      <c r="TJK42" s="502"/>
      <c r="TJL42" s="502"/>
      <c r="TJM42" s="502"/>
      <c r="TJN42" s="502"/>
      <c r="TJO42" s="502"/>
      <c r="TJP42" s="502"/>
      <c r="TJQ42" s="502"/>
      <c r="TJR42" s="502"/>
      <c r="TJS42" s="502"/>
      <c r="TJT42" s="502"/>
      <c r="TJU42" s="502"/>
      <c r="TJV42" s="502"/>
      <c r="TJW42" s="502"/>
      <c r="TJX42" s="502"/>
      <c r="TJY42" s="502"/>
      <c r="TJZ42" s="502"/>
      <c r="TKA42" s="502"/>
      <c r="TKB42" s="502"/>
      <c r="TKC42" s="502"/>
      <c r="TKD42" s="502"/>
      <c r="TKE42" s="502"/>
      <c r="TKF42" s="502"/>
      <c r="TKG42" s="502"/>
      <c r="TKH42" s="502"/>
      <c r="TKI42" s="502"/>
      <c r="TKJ42" s="502"/>
      <c r="TKK42" s="502"/>
      <c r="TKL42" s="502"/>
      <c r="TKM42" s="502"/>
      <c r="TKN42" s="502"/>
      <c r="TKO42" s="502"/>
      <c r="TKP42" s="502"/>
      <c r="TKQ42" s="502"/>
      <c r="TKR42" s="502"/>
      <c r="TKS42" s="502"/>
      <c r="TKT42" s="502"/>
      <c r="TKU42" s="502"/>
      <c r="TKV42" s="502"/>
      <c r="TKW42" s="502"/>
      <c r="TKX42" s="502"/>
      <c r="TKY42" s="502"/>
      <c r="TKZ42" s="502"/>
      <c r="TLA42" s="502"/>
      <c r="TLB42" s="502"/>
      <c r="TLC42" s="502"/>
      <c r="TLD42" s="502"/>
      <c r="TLE42" s="502"/>
      <c r="TLF42" s="502"/>
      <c r="TLG42" s="502"/>
      <c r="TLH42" s="502"/>
      <c r="TLI42" s="502"/>
      <c r="TLJ42" s="502"/>
      <c r="TLK42" s="502"/>
      <c r="TLL42" s="502"/>
      <c r="TLM42" s="502"/>
      <c r="TLN42" s="502"/>
      <c r="TLO42" s="502"/>
      <c r="TLP42" s="502"/>
      <c r="TLQ42" s="502"/>
      <c r="TLR42" s="502"/>
      <c r="TLS42" s="502"/>
      <c r="TLT42" s="502"/>
      <c r="TLU42" s="502"/>
      <c r="TLV42" s="502"/>
      <c r="TLW42" s="502"/>
      <c r="TLX42" s="502"/>
      <c r="TLY42" s="502"/>
      <c r="TLZ42" s="502"/>
      <c r="TMA42" s="502"/>
      <c r="TMB42" s="502"/>
      <c r="TMC42" s="502"/>
      <c r="TMD42" s="502"/>
      <c r="TME42" s="502"/>
      <c r="TMF42" s="502"/>
      <c r="TMG42" s="502"/>
      <c r="TMH42" s="502"/>
      <c r="TMI42" s="502"/>
      <c r="TMJ42" s="502"/>
      <c r="TMK42" s="502"/>
      <c r="TML42" s="502"/>
      <c r="TMM42" s="502"/>
      <c r="TMN42" s="502"/>
      <c r="TMO42" s="502"/>
      <c r="TMP42" s="502"/>
      <c r="TMQ42" s="502"/>
      <c r="TMR42" s="502"/>
      <c r="TMS42" s="502"/>
      <c r="TMT42" s="502"/>
      <c r="TMU42" s="502"/>
      <c r="TMV42" s="502"/>
      <c r="TMW42" s="502"/>
      <c r="TMX42" s="502"/>
      <c r="TMY42" s="502"/>
      <c r="TMZ42" s="502"/>
      <c r="TNA42" s="502"/>
      <c r="TNB42" s="502"/>
      <c r="TNC42" s="502"/>
      <c r="TND42" s="502"/>
      <c r="TNE42" s="502"/>
      <c r="TNF42" s="502"/>
      <c r="TNG42" s="502"/>
      <c r="TNH42" s="502"/>
      <c r="TNI42" s="502"/>
      <c r="TNJ42" s="502"/>
      <c r="TNK42" s="502"/>
      <c r="TNL42" s="502"/>
      <c r="TNM42" s="502"/>
      <c r="TNN42" s="502"/>
      <c r="TNO42" s="502"/>
      <c r="TNP42" s="502"/>
      <c r="TNQ42" s="502"/>
      <c r="TNR42" s="502"/>
      <c r="TNS42" s="502"/>
      <c r="TNT42" s="502"/>
      <c r="TNU42" s="502"/>
      <c r="TNV42" s="502"/>
      <c r="TNW42" s="502"/>
      <c r="TNX42" s="502"/>
      <c r="TNY42" s="502"/>
      <c r="TNZ42" s="502"/>
      <c r="TOA42" s="502"/>
      <c r="TOB42" s="502"/>
      <c r="TOC42" s="502"/>
      <c r="TOD42" s="502"/>
      <c r="TOE42" s="502"/>
      <c r="TOF42" s="502"/>
      <c r="TOG42" s="502"/>
      <c r="TOH42" s="502"/>
      <c r="TOI42" s="502"/>
      <c r="TOJ42" s="502"/>
      <c r="TOK42" s="502"/>
      <c r="TOL42" s="502"/>
      <c r="TOM42" s="502"/>
      <c r="TON42" s="502"/>
      <c r="TOO42" s="502"/>
      <c r="TOP42" s="502"/>
      <c r="TOQ42" s="502"/>
      <c r="TOR42" s="502"/>
      <c r="TOS42" s="502"/>
      <c r="TOT42" s="502"/>
      <c r="TOU42" s="502"/>
      <c r="TOV42" s="502"/>
      <c r="TOW42" s="502"/>
      <c r="TOX42" s="502"/>
      <c r="TOY42" s="502"/>
      <c r="TOZ42" s="502"/>
      <c r="TPA42" s="502"/>
      <c r="TPB42" s="502"/>
      <c r="TPC42" s="502"/>
      <c r="TPD42" s="502"/>
      <c r="TPE42" s="502"/>
      <c r="TPF42" s="502"/>
      <c r="TPG42" s="502"/>
      <c r="TPH42" s="502"/>
      <c r="TPI42" s="502"/>
      <c r="TPJ42" s="502"/>
      <c r="TPK42" s="502"/>
      <c r="TPL42" s="502"/>
      <c r="TPM42" s="502"/>
      <c r="TPN42" s="502"/>
      <c r="TPO42" s="502"/>
      <c r="TPP42" s="502"/>
      <c r="TPQ42" s="502"/>
      <c r="TPR42" s="502"/>
      <c r="TPS42" s="502"/>
      <c r="TPT42" s="502"/>
      <c r="TPU42" s="502"/>
      <c r="TPV42" s="502"/>
      <c r="TPW42" s="502"/>
      <c r="TPX42" s="502"/>
      <c r="TPY42" s="502"/>
      <c r="TPZ42" s="502"/>
      <c r="TQA42" s="502"/>
      <c r="TQB42" s="502"/>
      <c r="TQC42" s="502"/>
      <c r="TQD42" s="502"/>
      <c r="TQE42" s="502"/>
      <c r="TQF42" s="502"/>
      <c r="TQG42" s="502"/>
      <c r="TQH42" s="502"/>
      <c r="TQI42" s="502"/>
      <c r="TQJ42" s="502"/>
      <c r="TQK42" s="502"/>
      <c r="TQL42" s="502"/>
      <c r="TQM42" s="502"/>
      <c r="TQN42" s="502"/>
      <c r="TQO42" s="502"/>
      <c r="TQP42" s="502"/>
      <c r="TQQ42" s="502"/>
      <c r="TQR42" s="502"/>
      <c r="TQS42" s="502"/>
      <c r="TQT42" s="502"/>
      <c r="TQU42" s="502"/>
      <c r="TQV42" s="502"/>
      <c r="TQW42" s="502"/>
      <c r="TQX42" s="502"/>
      <c r="TQY42" s="502"/>
      <c r="TQZ42" s="502"/>
      <c r="TRA42" s="502"/>
      <c r="TRB42" s="502"/>
      <c r="TRC42" s="502"/>
      <c r="TRD42" s="502"/>
      <c r="TRE42" s="502"/>
      <c r="TRF42" s="502"/>
      <c r="TRG42" s="502"/>
      <c r="TRH42" s="502"/>
      <c r="TRI42" s="502"/>
      <c r="TRJ42" s="502"/>
      <c r="TRK42" s="502"/>
      <c r="TRL42" s="502"/>
      <c r="TRM42" s="502"/>
      <c r="TRN42" s="502"/>
      <c r="TRO42" s="502"/>
      <c r="TRP42" s="502"/>
      <c r="TRQ42" s="502"/>
      <c r="TRR42" s="502"/>
      <c r="TRS42" s="502"/>
      <c r="TRT42" s="502"/>
      <c r="TRU42" s="502"/>
      <c r="TRV42" s="502"/>
      <c r="TRW42" s="502"/>
      <c r="TRX42" s="502"/>
      <c r="TRY42" s="502"/>
      <c r="TRZ42" s="502"/>
      <c r="TSA42" s="502"/>
      <c r="TSB42" s="502"/>
      <c r="TSC42" s="502"/>
      <c r="TSD42" s="502"/>
      <c r="TSE42" s="502"/>
      <c r="TSF42" s="502"/>
      <c r="TSG42" s="502"/>
      <c r="TSH42" s="502"/>
      <c r="TSI42" s="502"/>
      <c r="TSJ42" s="502"/>
      <c r="TSK42" s="502"/>
      <c r="TSL42" s="502"/>
      <c r="TSM42" s="502"/>
      <c r="TSN42" s="502"/>
      <c r="TSO42" s="502"/>
      <c r="TSP42" s="502"/>
      <c r="TSQ42" s="502"/>
      <c r="TSR42" s="502"/>
      <c r="TSS42" s="502"/>
      <c r="TST42" s="502"/>
      <c r="TSU42" s="502"/>
      <c r="TSV42" s="502"/>
      <c r="TSW42" s="502"/>
      <c r="TSX42" s="502"/>
      <c r="TSY42" s="502"/>
      <c r="TSZ42" s="502"/>
      <c r="TTA42" s="502"/>
      <c r="TTB42" s="502"/>
      <c r="TTC42" s="502"/>
      <c r="TTD42" s="502"/>
      <c r="TTE42" s="502"/>
      <c r="TTF42" s="502"/>
      <c r="TTG42" s="502"/>
      <c r="TTH42" s="502"/>
      <c r="TTI42" s="502"/>
      <c r="TTJ42" s="502"/>
      <c r="TTK42" s="502"/>
      <c r="TTL42" s="502"/>
      <c r="TTM42" s="502"/>
      <c r="TTN42" s="502"/>
      <c r="TTO42" s="502"/>
      <c r="TTP42" s="502"/>
      <c r="TTQ42" s="502"/>
      <c r="TTR42" s="502"/>
      <c r="TTS42" s="502"/>
      <c r="TTT42" s="502"/>
      <c r="TTU42" s="502"/>
      <c r="TTV42" s="502"/>
      <c r="TTW42" s="502"/>
      <c r="TTX42" s="502"/>
      <c r="TTY42" s="502"/>
      <c r="TTZ42" s="502"/>
      <c r="TUA42" s="502"/>
      <c r="TUB42" s="502"/>
      <c r="TUC42" s="502"/>
      <c r="TUD42" s="502"/>
      <c r="TUE42" s="502"/>
      <c r="TUF42" s="502"/>
      <c r="TUG42" s="502"/>
      <c r="TUH42" s="502"/>
      <c r="TUI42" s="502"/>
      <c r="TUJ42" s="502"/>
      <c r="TUK42" s="502"/>
      <c r="TUL42" s="502"/>
      <c r="TUM42" s="502"/>
      <c r="TUN42" s="502"/>
      <c r="TUO42" s="502"/>
      <c r="TUP42" s="502"/>
      <c r="TUQ42" s="502"/>
      <c r="TUR42" s="502"/>
      <c r="TUS42" s="502"/>
      <c r="TUT42" s="502"/>
      <c r="TUU42" s="502"/>
      <c r="TUV42" s="502"/>
      <c r="TUW42" s="502"/>
      <c r="TUX42" s="502"/>
      <c r="TUY42" s="502"/>
      <c r="TUZ42" s="502"/>
      <c r="TVA42" s="502"/>
      <c r="TVB42" s="502"/>
      <c r="TVC42" s="502"/>
      <c r="TVD42" s="502"/>
      <c r="TVE42" s="502"/>
      <c r="TVF42" s="502"/>
      <c r="TVG42" s="502"/>
      <c r="TVH42" s="502"/>
      <c r="TVI42" s="502"/>
      <c r="TVJ42" s="502"/>
      <c r="TVK42" s="502"/>
      <c r="TVL42" s="502"/>
      <c r="TVM42" s="502"/>
      <c r="TVN42" s="502"/>
      <c r="TVO42" s="502"/>
      <c r="TVP42" s="502"/>
      <c r="TVQ42" s="502"/>
      <c r="TVR42" s="502"/>
      <c r="TVS42" s="502"/>
      <c r="TVT42" s="502"/>
      <c r="TVU42" s="502"/>
      <c r="TVV42" s="502"/>
      <c r="TVW42" s="502"/>
      <c r="TVX42" s="502"/>
      <c r="TVY42" s="502"/>
      <c r="TVZ42" s="502"/>
      <c r="TWA42" s="502"/>
      <c r="TWB42" s="502"/>
      <c r="TWC42" s="502"/>
      <c r="TWD42" s="502"/>
      <c r="TWE42" s="502"/>
      <c r="TWF42" s="502"/>
      <c r="TWG42" s="502"/>
      <c r="TWH42" s="502"/>
      <c r="TWI42" s="502"/>
      <c r="TWJ42" s="502"/>
      <c r="TWK42" s="502"/>
      <c r="TWL42" s="502"/>
      <c r="TWM42" s="502"/>
      <c r="TWN42" s="502"/>
      <c r="TWO42" s="502"/>
      <c r="TWP42" s="502"/>
      <c r="TWQ42" s="502"/>
      <c r="TWR42" s="502"/>
      <c r="TWS42" s="502"/>
      <c r="TWT42" s="502"/>
      <c r="TWU42" s="502"/>
      <c r="TWV42" s="502"/>
      <c r="TWW42" s="502"/>
      <c r="TWX42" s="502"/>
      <c r="TWY42" s="502"/>
      <c r="TWZ42" s="502"/>
      <c r="TXA42" s="502"/>
      <c r="TXB42" s="502"/>
      <c r="TXC42" s="502"/>
      <c r="TXD42" s="502"/>
      <c r="TXE42" s="502"/>
      <c r="TXF42" s="502"/>
      <c r="TXG42" s="502"/>
      <c r="TXH42" s="502"/>
      <c r="TXI42" s="502"/>
      <c r="TXJ42" s="502"/>
      <c r="TXK42" s="502"/>
      <c r="TXL42" s="502"/>
      <c r="TXM42" s="502"/>
      <c r="TXN42" s="502"/>
      <c r="TXO42" s="502"/>
      <c r="TXP42" s="502"/>
      <c r="TXQ42" s="502"/>
      <c r="TXR42" s="502"/>
      <c r="TXS42" s="502"/>
      <c r="TXT42" s="502"/>
      <c r="TXU42" s="502"/>
      <c r="TXV42" s="502"/>
      <c r="TXW42" s="502"/>
      <c r="TXX42" s="502"/>
      <c r="TXY42" s="502"/>
      <c r="TXZ42" s="502"/>
      <c r="TYA42" s="502"/>
      <c r="TYB42" s="502"/>
      <c r="TYC42" s="502"/>
      <c r="TYD42" s="502"/>
      <c r="TYE42" s="502"/>
      <c r="TYF42" s="502"/>
      <c r="TYG42" s="502"/>
      <c r="TYH42" s="502"/>
      <c r="TYI42" s="502"/>
      <c r="TYJ42" s="502"/>
      <c r="TYK42" s="502"/>
      <c r="TYL42" s="502"/>
      <c r="TYM42" s="502"/>
      <c r="TYN42" s="502"/>
      <c r="TYO42" s="502"/>
      <c r="TYP42" s="502"/>
      <c r="TYQ42" s="502"/>
      <c r="TYR42" s="502"/>
      <c r="TYS42" s="502"/>
      <c r="TYT42" s="502"/>
      <c r="TYU42" s="502"/>
      <c r="TYV42" s="502"/>
      <c r="TYW42" s="502"/>
      <c r="TYX42" s="502"/>
      <c r="TYY42" s="502"/>
      <c r="TYZ42" s="502"/>
      <c r="TZA42" s="502"/>
      <c r="TZB42" s="502"/>
      <c r="TZC42" s="502"/>
      <c r="TZD42" s="502"/>
      <c r="TZE42" s="502"/>
      <c r="TZF42" s="502"/>
      <c r="TZG42" s="502"/>
      <c r="TZH42" s="502"/>
      <c r="TZI42" s="502"/>
      <c r="TZJ42" s="502"/>
      <c r="TZK42" s="502"/>
      <c r="TZL42" s="502"/>
      <c r="TZM42" s="502"/>
      <c r="TZN42" s="502"/>
      <c r="TZO42" s="502"/>
      <c r="TZP42" s="502"/>
      <c r="TZQ42" s="502"/>
      <c r="TZR42" s="502"/>
      <c r="TZS42" s="502"/>
      <c r="TZT42" s="502"/>
      <c r="TZU42" s="502"/>
      <c r="TZV42" s="502"/>
      <c r="TZW42" s="502"/>
      <c r="TZX42" s="502"/>
      <c r="TZY42" s="502"/>
      <c r="TZZ42" s="502"/>
      <c r="UAA42" s="502"/>
      <c r="UAB42" s="502"/>
      <c r="UAC42" s="502"/>
      <c r="UAD42" s="502"/>
      <c r="UAE42" s="502"/>
      <c r="UAF42" s="502"/>
      <c r="UAG42" s="502"/>
      <c r="UAH42" s="502"/>
      <c r="UAI42" s="502"/>
      <c r="UAJ42" s="502"/>
      <c r="UAK42" s="502"/>
      <c r="UAL42" s="502"/>
      <c r="UAM42" s="502"/>
      <c r="UAN42" s="502"/>
      <c r="UAO42" s="502"/>
      <c r="UAP42" s="502"/>
      <c r="UAQ42" s="502"/>
      <c r="UAR42" s="502"/>
      <c r="UAS42" s="502"/>
      <c r="UAT42" s="502"/>
      <c r="UAU42" s="502"/>
      <c r="UAV42" s="502"/>
      <c r="UAW42" s="502"/>
      <c r="UAX42" s="502"/>
      <c r="UAY42" s="502"/>
      <c r="UAZ42" s="502"/>
      <c r="UBA42" s="502"/>
      <c r="UBB42" s="502"/>
      <c r="UBC42" s="502"/>
      <c r="UBD42" s="502"/>
      <c r="UBE42" s="502"/>
      <c r="UBF42" s="502"/>
      <c r="UBG42" s="502"/>
      <c r="UBH42" s="502"/>
      <c r="UBI42" s="502"/>
      <c r="UBJ42" s="502"/>
      <c r="UBK42" s="502"/>
      <c r="UBL42" s="502"/>
      <c r="UBM42" s="502"/>
      <c r="UBN42" s="502"/>
      <c r="UBO42" s="502"/>
      <c r="UBP42" s="502"/>
      <c r="UBQ42" s="502"/>
      <c r="UBR42" s="502"/>
      <c r="UBS42" s="502"/>
      <c r="UBT42" s="502"/>
      <c r="UBU42" s="502"/>
      <c r="UBV42" s="502"/>
      <c r="UBW42" s="502"/>
      <c r="UBX42" s="502"/>
      <c r="UBY42" s="502"/>
      <c r="UBZ42" s="502"/>
      <c r="UCA42" s="502"/>
      <c r="UCB42" s="502"/>
      <c r="UCC42" s="502"/>
      <c r="UCD42" s="502"/>
      <c r="UCE42" s="502"/>
      <c r="UCF42" s="502"/>
      <c r="UCG42" s="502"/>
      <c r="UCH42" s="502"/>
      <c r="UCI42" s="502"/>
      <c r="UCJ42" s="502"/>
      <c r="UCK42" s="502"/>
      <c r="UCL42" s="502"/>
      <c r="UCM42" s="502"/>
      <c r="UCN42" s="502"/>
      <c r="UCO42" s="502"/>
      <c r="UCP42" s="502"/>
      <c r="UCQ42" s="502"/>
      <c r="UCR42" s="502"/>
      <c r="UCS42" s="502"/>
      <c r="UCT42" s="502"/>
      <c r="UCU42" s="502"/>
      <c r="UCV42" s="502"/>
      <c r="UCW42" s="502"/>
      <c r="UCX42" s="502"/>
      <c r="UCY42" s="502"/>
      <c r="UCZ42" s="502"/>
      <c r="UDA42" s="502"/>
      <c r="UDB42" s="502"/>
      <c r="UDC42" s="502"/>
      <c r="UDD42" s="502"/>
      <c r="UDE42" s="502"/>
      <c r="UDF42" s="502"/>
      <c r="UDG42" s="502"/>
      <c r="UDH42" s="502"/>
      <c r="UDI42" s="502"/>
      <c r="UDJ42" s="502"/>
      <c r="UDK42" s="502"/>
      <c r="UDL42" s="502"/>
      <c r="UDM42" s="502"/>
      <c r="UDN42" s="502"/>
      <c r="UDO42" s="502"/>
      <c r="UDP42" s="502"/>
      <c r="UDQ42" s="502"/>
      <c r="UDR42" s="502"/>
      <c r="UDS42" s="502"/>
      <c r="UDT42" s="502"/>
      <c r="UDU42" s="502"/>
      <c r="UDV42" s="502"/>
      <c r="UDW42" s="502"/>
      <c r="UDX42" s="502"/>
      <c r="UDY42" s="502"/>
      <c r="UDZ42" s="502"/>
      <c r="UEA42" s="502"/>
      <c r="UEB42" s="502"/>
      <c r="UEC42" s="502"/>
      <c r="UED42" s="502"/>
      <c r="UEE42" s="502"/>
      <c r="UEF42" s="502"/>
      <c r="UEG42" s="502"/>
      <c r="UEH42" s="502"/>
      <c r="UEI42" s="502"/>
      <c r="UEJ42" s="502"/>
      <c r="UEK42" s="502"/>
      <c r="UEL42" s="502"/>
      <c r="UEM42" s="502"/>
      <c r="UEN42" s="502"/>
      <c r="UEO42" s="502"/>
      <c r="UEP42" s="502"/>
      <c r="UEQ42" s="502"/>
      <c r="UER42" s="502"/>
      <c r="UES42" s="502"/>
      <c r="UET42" s="502"/>
      <c r="UEU42" s="502"/>
      <c r="UEV42" s="502"/>
      <c r="UEW42" s="502"/>
      <c r="UEX42" s="502"/>
      <c r="UEY42" s="502"/>
      <c r="UEZ42" s="502"/>
      <c r="UFA42" s="502"/>
      <c r="UFB42" s="502"/>
      <c r="UFC42" s="502"/>
      <c r="UFD42" s="502"/>
      <c r="UFE42" s="502"/>
      <c r="UFF42" s="502"/>
      <c r="UFG42" s="502"/>
      <c r="UFH42" s="502"/>
      <c r="UFI42" s="502"/>
      <c r="UFJ42" s="502"/>
      <c r="UFK42" s="502"/>
      <c r="UFL42" s="502"/>
      <c r="UFM42" s="502"/>
      <c r="UFN42" s="502"/>
      <c r="UFO42" s="502"/>
      <c r="UFP42" s="502"/>
      <c r="UFQ42" s="502"/>
      <c r="UFR42" s="502"/>
      <c r="UFS42" s="502"/>
      <c r="UFT42" s="502"/>
      <c r="UFU42" s="502"/>
      <c r="UFV42" s="502"/>
      <c r="UFW42" s="502"/>
      <c r="UFX42" s="502"/>
      <c r="UFY42" s="502"/>
      <c r="UFZ42" s="502"/>
      <c r="UGA42" s="502"/>
      <c r="UGB42" s="502"/>
      <c r="UGC42" s="502"/>
      <c r="UGD42" s="502"/>
      <c r="UGE42" s="502"/>
      <c r="UGF42" s="502"/>
      <c r="UGG42" s="502"/>
      <c r="UGH42" s="502"/>
      <c r="UGI42" s="502"/>
      <c r="UGJ42" s="502"/>
      <c r="UGK42" s="502"/>
      <c r="UGL42" s="502"/>
      <c r="UGM42" s="502"/>
      <c r="UGN42" s="502"/>
      <c r="UGO42" s="502"/>
      <c r="UGP42" s="502"/>
      <c r="UGQ42" s="502"/>
      <c r="UGR42" s="502"/>
      <c r="UGS42" s="502"/>
      <c r="UGT42" s="502"/>
      <c r="UGU42" s="502"/>
      <c r="UGV42" s="502"/>
      <c r="UGW42" s="502"/>
      <c r="UGX42" s="502"/>
      <c r="UGY42" s="502"/>
      <c r="UGZ42" s="502"/>
      <c r="UHA42" s="502"/>
      <c r="UHB42" s="502"/>
      <c r="UHC42" s="502"/>
      <c r="UHD42" s="502"/>
      <c r="UHE42" s="502"/>
      <c r="UHF42" s="502"/>
      <c r="UHG42" s="502"/>
      <c r="UHH42" s="502"/>
      <c r="UHI42" s="502"/>
      <c r="UHJ42" s="502"/>
      <c r="UHK42" s="502"/>
      <c r="UHL42" s="502"/>
      <c r="UHM42" s="502"/>
      <c r="UHN42" s="502"/>
      <c r="UHO42" s="502"/>
      <c r="UHP42" s="502"/>
      <c r="UHQ42" s="502"/>
      <c r="UHR42" s="502"/>
      <c r="UHS42" s="502"/>
      <c r="UHT42" s="502"/>
      <c r="UHU42" s="502"/>
      <c r="UHV42" s="502"/>
      <c r="UHW42" s="502"/>
      <c r="UHX42" s="502"/>
      <c r="UHY42" s="502"/>
      <c r="UHZ42" s="502"/>
      <c r="UIA42" s="502"/>
      <c r="UIB42" s="502"/>
      <c r="UIC42" s="502"/>
      <c r="UID42" s="502"/>
      <c r="UIE42" s="502"/>
      <c r="UIF42" s="502"/>
      <c r="UIG42" s="502"/>
      <c r="UIH42" s="502"/>
      <c r="UII42" s="502"/>
      <c r="UIJ42" s="502"/>
      <c r="UIK42" s="502"/>
      <c r="UIL42" s="502"/>
      <c r="UIM42" s="502"/>
      <c r="UIN42" s="502"/>
      <c r="UIO42" s="502"/>
      <c r="UIP42" s="502"/>
      <c r="UIQ42" s="502"/>
      <c r="UIR42" s="502"/>
      <c r="UIS42" s="502"/>
      <c r="UIT42" s="502"/>
      <c r="UIU42" s="502"/>
      <c r="UIV42" s="502"/>
      <c r="UIW42" s="502"/>
      <c r="UIX42" s="502"/>
      <c r="UIY42" s="502"/>
      <c r="UIZ42" s="502"/>
      <c r="UJA42" s="502"/>
      <c r="UJB42" s="502"/>
      <c r="UJC42" s="502"/>
      <c r="UJD42" s="502"/>
      <c r="UJE42" s="502"/>
      <c r="UJF42" s="502"/>
      <c r="UJG42" s="502"/>
      <c r="UJH42" s="502"/>
      <c r="UJI42" s="502"/>
      <c r="UJJ42" s="502"/>
      <c r="UJK42" s="502"/>
      <c r="UJL42" s="502"/>
      <c r="UJM42" s="502"/>
      <c r="UJN42" s="502"/>
      <c r="UJO42" s="502"/>
      <c r="UJP42" s="502"/>
      <c r="UJQ42" s="502"/>
      <c r="UJR42" s="502"/>
      <c r="UJS42" s="502"/>
      <c r="UJT42" s="502"/>
      <c r="UJU42" s="502"/>
      <c r="UJV42" s="502"/>
      <c r="UJW42" s="502"/>
      <c r="UJX42" s="502"/>
      <c r="UJY42" s="502"/>
      <c r="UJZ42" s="502"/>
      <c r="UKA42" s="502"/>
      <c r="UKB42" s="502"/>
      <c r="UKC42" s="502"/>
      <c r="UKD42" s="502"/>
      <c r="UKE42" s="502"/>
      <c r="UKF42" s="502"/>
      <c r="UKG42" s="502"/>
      <c r="UKH42" s="502"/>
      <c r="UKI42" s="502"/>
      <c r="UKJ42" s="502"/>
      <c r="UKK42" s="502"/>
      <c r="UKL42" s="502"/>
      <c r="UKM42" s="502"/>
      <c r="UKN42" s="502"/>
      <c r="UKO42" s="502"/>
      <c r="UKP42" s="502"/>
      <c r="UKQ42" s="502"/>
      <c r="UKR42" s="502"/>
      <c r="UKS42" s="502"/>
      <c r="UKT42" s="502"/>
      <c r="UKU42" s="502"/>
      <c r="UKV42" s="502"/>
      <c r="UKW42" s="502"/>
      <c r="UKX42" s="502"/>
      <c r="UKY42" s="502"/>
      <c r="UKZ42" s="502"/>
      <c r="ULA42" s="502"/>
      <c r="ULB42" s="502"/>
      <c r="ULC42" s="502"/>
      <c r="ULD42" s="502"/>
      <c r="ULE42" s="502"/>
      <c r="ULF42" s="502"/>
      <c r="ULG42" s="502"/>
      <c r="ULH42" s="502"/>
      <c r="ULI42" s="502"/>
      <c r="ULJ42" s="502"/>
      <c r="ULK42" s="502"/>
      <c r="ULL42" s="502"/>
      <c r="ULM42" s="502"/>
      <c r="ULN42" s="502"/>
      <c r="ULO42" s="502"/>
      <c r="ULP42" s="502"/>
      <c r="ULQ42" s="502"/>
      <c r="ULR42" s="502"/>
      <c r="ULS42" s="502"/>
      <c r="ULT42" s="502"/>
      <c r="ULU42" s="502"/>
      <c r="ULV42" s="502"/>
      <c r="ULW42" s="502"/>
      <c r="ULX42" s="502"/>
      <c r="ULY42" s="502"/>
      <c r="ULZ42" s="502"/>
      <c r="UMA42" s="502"/>
      <c r="UMB42" s="502"/>
      <c r="UMC42" s="502"/>
      <c r="UMD42" s="502"/>
      <c r="UME42" s="502"/>
      <c r="UMF42" s="502"/>
      <c r="UMG42" s="502"/>
      <c r="UMH42" s="502"/>
      <c r="UMI42" s="502"/>
      <c r="UMJ42" s="502"/>
      <c r="UMK42" s="502"/>
      <c r="UML42" s="502"/>
      <c r="UMM42" s="502"/>
      <c r="UMN42" s="502"/>
      <c r="UMO42" s="502"/>
      <c r="UMP42" s="502"/>
      <c r="UMQ42" s="502"/>
      <c r="UMR42" s="502"/>
      <c r="UMS42" s="502"/>
      <c r="UMT42" s="502"/>
      <c r="UMU42" s="502"/>
      <c r="UMV42" s="502"/>
      <c r="UMW42" s="502"/>
      <c r="UMX42" s="502"/>
      <c r="UMY42" s="502"/>
      <c r="UMZ42" s="502"/>
      <c r="UNA42" s="502"/>
      <c r="UNB42" s="502"/>
      <c r="UNC42" s="502"/>
      <c r="UND42" s="502"/>
      <c r="UNE42" s="502"/>
      <c r="UNF42" s="502"/>
      <c r="UNG42" s="502"/>
      <c r="UNH42" s="502"/>
      <c r="UNI42" s="502"/>
      <c r="UNJ42" s="502"/>
      <c r="UNK42" s="502"/>
      <c r="UNL42" s="502"/>
      <c r="UNM42" s="502"/>
      <c r="UNN42" s="502"/>
      <c r="UNO42" s="502"/>
      <c r="UNP42" s="502"/>
      <c r="UNQ42" s="502"/>
      <c r="UNR42" s="502"/>
      <c r="UNS42" s="502"/>
      <c r="UNT42" s="502"/>
      <c r="UNU42" s="502"/>
      <c r="UNV42" s="502"/>
      <c r="UNW42" s="502"/>
      <c r="UNX42" s="502"/>
      <c r="UNY42" s="502"/>
      <c r="UNZ42" s="502"/>
      <c r="UOA42" s="502"/>
      <c r="UOB42" s="502"/>
      <c r="UOC42" s="502"/>
      <c r="UOD42" s="502"/>
      <c r="UOE42" s="502"/>
      <c r="UOF42" s="502"/>
      <c r="UOG42" s="502"/>
      <c r="UOH42" s="502"/>
      <c r="UOI42" s="502"/>
      <c r="UOJ42" s="502"/>
      <c r="UOK42" s="502"/>
      <c r="UOL42" s="502"/>
      <c r="UOM42" s="502"/>
      <c r="UON42" s="502"/>
      <c r="UOO42" s="502"/>
      <c r="UOP42" s="502"/>
      <c r="UOQ42" s="502"/>
      <c r="UOR42" s="502"/>
      <c r="UOS42" s="502"/>
      <c r="UOT42" s="502"/>
      <c r="UOU42" s="502"/>
      <c r="UOV42" s="502"/>
      <c r="UOW42" s="502"/>
      <c r="UOX42" s="502"/>
      <c r="UOY42" s="502"/>
      <c r="UOZ42" s="502"/>
      <c r="UPA42" s="502"/>
      <c r="UPB42" s="502"/>
      <c r="UPC42" s="502"/>
      <c r="UPD42" s="502"/>
      <c r="UPE42" s="502"/>
      <c r="UPF42" s="502"/>
      <c r="UPG42" s="502"/>
      <c r="UPH42" s="502"/>
      <c r="UPI42" s="502"/>
      <c r="UPJ42" s="502"/>
      <c r="UPK42" s="502"/>
      <c r="UPL42" s="502"/>
      <c r="UPM42" s="502"/>
      <c r="UPN42" s="502"/>
      <c r="UPO42" s="502"/>
      <c r="UPP42" s="502"/>
      <c r="UPQ42" s="502"/>
      <c r="UPR42" s="502"/>
      <c r="UPS42" s="502"/>
      <c r="UPT42" s="502"/>
      <c r="UPU42" s="502"/>
      <c r="UPV42" s="502"/>
      <c r="UPW42" s="502"/>
      <c r="UPX42" s="502"/>
      <c r="UPY42" s="502"/>
      <c r="UPZ42" s="502"/>
      <c r="UQA42" s="502"/>
      <c r="UQB42" s="502"/>
      <c r="UQC42" s="502"/>
      <c r="UQD42" s="502"/>
      <c r="UQE42" s="502"/>
      <c r="UQF42" s="502"/>
      <c r="UQG42" s="502"/>
      <c r="UQH42" s="502"/>
      <c r="UQI42" s="502"/>
      <c r="UQJ42" s="502"/>
      <c r="UQK42" s="502"/>
      <c r="UQL42" s="502"/>
      <c r="UQM42" s="502"/>
      <c r="UQN42" s="502"/>
      <c r="UQO42" s="502"/>
      <c r="UQP42" s="502"/>
      <c r="UQQ42" s="502"/>
      <c r="UQR42" s="502"/>
      <c r="UQS42" s="502"/>
      <c r="UQT42" s="502"/>
      <c r="UQU42" s="502"/>
      <c r="UQV42" s="502"/>
      <c r="UQW42" s="502"/>
      <c r="UQX42" s="502"/>
      <c r="UQY42" s="502"/>
      <c r="UQZ42" s="502"/>
      <c r="URA42" s="502"/>
      <c r="URB42" s="502"/>
      <c r="URC42" s="502"/>
      <c r="URD42" s="502"/>
      <c r="URE42" s="502"/>
      <c r="URF42" s="502"/>
      <c r="URG42" s="502"/>
      <c r="URH42" s="502"/>
      <c r="URI42" s="502"/>
      <c r="URJ42" s="502"/>
      <c r="URK42" s="502"/>
      <c r="URL42" s="502"/>
      <c r="URM42" s="502"/>
      <c r="URN42" s="502"/>
      <c r="URO42" s="502"/>
      <c r="URP42" s="502"/>
      <c r="URQ42" s="502"/>
      <c r="URR42" s="502"/>
      <c r="URS42" s="502"/>
      <c r="URT42" s="502"/>
      <c r="URU42" s="502"/>
      <c r="URV42" s="502"/>
      <c r="URW42" s="502"/>
      <c r="URX42" s="502"/>
      <c r="URY42" s="502"/>
      <c r="URZ42" s="502"/>
      <c r="USA42" s="502"/>
      <c r="USB42" s="502"/>
      <c r="USC42" s="502"/>
      <c r="USD42" s="502"/>
      <c r="USE42" s="502"/>
      <c r="USF42" s="502"/>
      <c r="USG42" s="502"/>
      <c r="USH42" s="502"/>
      <c r="USI42" s="502"/>
      <c r="USJ42" s="502"/>
      <c r="USK42" s="502"/>
      <c r="USL42" s="502"/>
      <c r="USM42" s="502"/>
      <c r="USN42" s="502"/>
      <c r="USO42" s="502"/>
      <c r="USP42" s="502"/>
      <c r="USQ42" s="502"/>
      <c r="USR42" s="502"/>
      <c r="USS42" s="502"/>
      <c r="UST42" s="502"/>
      <c r="USU42" s="502"/>
      <c r="USV42" s="502"/>
      <c r="USW42" s="502"/>
      <c r="USX42" s="502"/>
      <c r="USY42" s="502"/>
      <c r="USZ42" s="502"/>
      <c r="UTA42" s="502"/>
      <c r="UTB42" s="502"/>
      <c r="UTC42" s="502"/>
      <c r="UTD42" s="502"/>
      <c r="UTE42" s="502"/>
      <c r="UTF42" s="502"/>
      <c r="UTG42" s="502"/>
      <c r="UTH42" s="502"/>
      <c r="UTI42" s="502"/>
      <c r="UTJ42" s="502"/>
      <c r="UTK42" s="502"/>
      <c r="UTL42" s="502"/>
      <c r="UTM42" s="502"/>
      <c r="UTN42" s="502"/>
      <c r="UTO42" s="502"/>
      <c r="UTP42" s="502"/>
      <c r="UTQ42" s="502"/>
      <c r="UTR42" s="502"/>
      <c r="UTS42" s="502"/>
      <c r="UTT42" s="502"/>
      <c r="UTU42" s="502"/>
      <c r="UTV42" s="502"/>
      <c r="UTW42" s="502"/>
      <c r="UTX42" s="502"/>
      <c r="UTY42" s="502"/>
      <c r="UTZ42" s="502"/>
      <c r="UUA42" s="502"/>
      <c r="UUB42" s="502"/>
      <c r="UUC42" s="502"/>
      <c r="UUD42" s="502"/>
      <c r="UUE42" s="502"/>
      <c r="UUF42" s="502"/>
      <c r="UUG42" s="502"/>
      <c r="UUH42" s="502"/>
      <c r="UUI42" s="502"/>
      <c r="UUJ42" s="502"/>
      <c r="UUK42" s="502"/>
      <c r="UUL42" s="502"/>
      <c r="UUM42" s="502"/>
      <c r="UUN42" s="502"/>
      <c r="UUO42" s="502"/>
      <c r="UUP42" s="502"/>
      <c r="UUQ42" s="502"/>
      <c r="UUR42" s="502"/>
      <c r="UUS42" s="502"/>
      <c r="UUT42" s="502"/>
      <c r="UUU42" s="502"/>
      <c r="UUV42" s="502"/>
      <c r="UUW42" s="502"/>
      <c r="UUX42" s="502"/>
      <c r="UUY42" s="502"/>
      <c r="UUZ42" s="502"/>
      <c r="UVA42" s="502"/>
      <c r="UVB42" s="502"/>
      <c r="UVC42" s="502"/>
      <c r="UVD42" s="502"/>
      <c r="UVE42" s="502"/>
      <c r="UVF42" s="502"/>
      <c r="UVG42" s="502"/>
      <c r="UVH42" s="502"/>
      <c r="UVI42" s="502"/>
      <c r="UVJ42" s="502"/>
      <c r="UVK42" s="502"/>
      <c r="UVL42" s="502"/>
      <c r="UVM42" s="502"/>
      <c r="UVN42" s="502"/>
      <c r="UVO42" s="502"/>
      <c r="UVP42" s="502"/>
      <c r="UVQ42" s="502"/>
      <c r="UVR42" s="502"/>
      <c r="UVS42" s="502"/>
      <c r="UVT42" s="502"/>
      <c r="UVU42" s="502"/>
      <c r="UVV42" s="502"/>
      <c r="UVW42" s="502"/>
      <c r="UVX42" s="502"/>
      <c r="UVY42" s="502"/>
      <c r="UVZ42" s="502"/>
      <c r="UWA42" s="502"/>
      <c r="UWB42" s="502"/>
      <c r="UWC42" s="502"/>
      <c r="UWD42" s="502"/>
      <c r="UWE42" s="502"/>
      <c r="UWF42" s="502"/>
      <c r="UWG42" s="502"/>
      <c r="UWH42" s="502"/>
      <c r="UWI42" s="502"/>
      <c r="UWJ42" s="502"/>
      <c r="UWK42" s="502"/>
      <c r="UWL42" s="502"/>
      <c r="UWM42" s="502"/>
      <c r="UWN42" s="502"/>
      <c r="UWO42" s="502"/>
      <c r="UWP42" s="502"/>
      <c r="UWQ42" s="502"/>
      <c r="UWR42" s="502"/>
      <c r="UWS42" s="502"/>
      <c r="UWT42" s="502"/>
      <c r="UWU42" s="502"/>
      <c r="UWV42" s="502"/>
      <c r="UWW42" s="502"/>
      <c r="UWX42" s="502"/>
      <c r="UWY42" s="502"/>
      <c r="UWZ42" s="502"/>
      <c r="UXA42" s="502"/>
      <c r="UXB42" s="502"/>
      <c r="UXC42" s="502"/>
      <c r="UXD42" s="502"/>
      <c r="UXE42" s="502"/>
      <c r="UXF42" s="502"/>
      <c r="UXG42" s="502"/>
      <c r="UXH42" s="502"/>
      <c r="UXI42" s="502"/>
      <c r="UXJ42" s="502"/>
      <c r="UXK42" s="502"/>
      <c r="UXL42" s="502"/>
      <c r="UXM42" s="502"/>
      <c r="UXN42" s="502"/>
      <c r="UXO42" s="502"/>
      <c r="UXP42" s="502"/>
      <c r="UXQ42" s="502"/>
      <c r="UXR42" s="502"/>
      <c r="UXS42" s="502"/>
      <c r="UXT42" s="502"/>
      <c r="UXU42" s="502"/>
      <c r="UXV42" s="502"/>
      <c r="UXW42" s="502"/>
      <c r="UXX42" s="502"/>
      <c r="UXY42" s="502"/>
      <c r="UXZ42" s="502"/>
      <c r="UYA42" s="502"/>
      <c r="UYB42" s="502"/>
      <c r="UYC42" s="502"/>
      <c r="UYD42" s="502"/>
      <c r="UYE42" s="502"/>
      <c r="UYF42" s="502"/>
      <c r="UYG42" s="502"/>
      <c r="UYH42" s="502"/>
      <c r="UYI42" s="502"/>
      <c r="UYJ42" s="502"/>
      <c r="UYK42" s="502"/>
      <c r="UYL42" s="502"/>
      <c r="UYM42" s="502"/>
      <c r="UYN42" s="502"/>
      <c r="UYO42" s="502"/>
      <c r="UYP42" s="502"/>
      <c r="UYQ42" s="502"/>
      <c r="UYR42" s="502"/>
      <c r="UYS42" s="502"/>
      <c r="UYT42" s="502"/>
      <c r="UYU42" s="502"/>
      <c r="UYV42" s="502"/>
      <c r="UYW42" s="502"/>
      <c r="UYX42" s="502"/>
      <c r="UYY42" s="502"/>
      <c r="UYZ42" s="502"/>
      <c r="UZA42" s="502"/>
      <c r="UZB42" s="502"/>
      <c r="UZC42" s="502"/>
      <c r="UZD42" s="502"/>
      <c r="UZE42" s="502"/>
      <c r="UZF42" s="502"/>
      <c r="UZG42" s="502"/>
      <c r="UZH42" s="502"/>
      <c r="UZI42" s="502"/>
      <c r="UZJ42" s="502"/>
      <c r="UZK42" s="502"/>
      <c r="UZL42" s="502"/>
      <c r="UZM42" s="502"/>
      <c r="UZN42" s="502"/>
      <c r="UZO42" s="502"/>
      <c r="UZP42" s="502"/>
      <c r="UZQ42" s="502"/>
      <c r="UZR42" s="502"/>
      <c r="UZS42" s="502"/>
      <c r="UZT42" s="502"/>
      <c r="UZU42" s="502"/>
      <c r="UZV42" s="502"/>
      <c r="UZW42" s="502"/>
      <c r="UZX42" s="502"/>
      <c r="UZY42" s="502"/>
      <c r="UZZ42" s="502"/>
      <c r="VAA42" s="502"/>
      <c r="VAB42" s="502"/>
      <c r="VAC42" s="502"/>
      <c r="VAD42" s="502"/>
      <c r="VAE42" s="502"/>
      <c r="VAF42" s="502"/>
      <c r="VAG42" s="502"/>
      <c r="VAH42" s="502"/>
      <c r="VAI42" s="502"/>
      <c r="VAJ42" s="502"/>
      <c r="VAK42" s="502"/>
      <c r="VAL42" s="502"/>
      <c r="VAM42" s="502"/>
      <c r="VAN42" s="502"/>
      <c r="VAO42" s="502"/>
      <c r="VAP42" s="502"/>
      <c r="VAQ42" s="502"/>
      <c r="VAR42" s="502"/>
      <c r="VAS42" s="502"/>
      <c r="VAT42" s="502"/>
      <c r="VAU42" s="502"/>
      <c r="VAV42" s="502"/>
      <c r="VAW42" s="502"/>
      <c r="VAX42" s="502"/>
      <c r="VAY42" s="502"/>
      <c r="VAZ42" s="502"/>
      <c r="VBA42" s="502"/>
      <c r="VBB42" s="502"/>
      <c r="VBC42" s="502"/>
      <c r="VBD42" s="502"/>
      <c r="VBE42" s="502"/>
      <c r="VBF42" s="502"/>
      <c r="VBG42" s="502"/>
      <c r="VBH42" s="502"/>
      <c r="VBI42" s="502"/>
      <c r="VBJ42" s="502"/>
      <c r="VBK42" s="502"/>
      <c r="VBL42" s="502"/>
      <c r="VBM42" s="502"/>
      <c r="VBN42" s="502"/>
      <c r="VBO42" s="502"/>
      <c r="VBP42" s="502"/>
      <c r="VBQ42" s="502"/>
      <c r="VBR42" s="502"/>
      <c r="VBS42" s="502"/>
      <c r="VBT42" s="502"/>
      <c r="VBU42" s="502"/>
      <c r="VBV42" s="502"/>
      <c r="VBW42" s="502"/>
      <c r="VBX42" s="502"/>
      <c r="VBY42" s="502"/>
      <c r="VBZ42" s="502"/>
      <c r="VCA42" s="502"/>
      <c r="VCB42" s="502"/>
      <c r="VCC42" s="502"/>
      <c r="VCD42" s="502"/>
      <c r="VCE42" s="502"/>
      <c r="VCF42" s="502"/>
      <c r="VCG42" s="502"/>
      <c r="VCH42" s="502"/>
      <c r="VCI42" s="502"/>
      <c r="VCJ42" s="502"/>
      <c r="VCK42" s="502"/>
      <c r="VCL42" s="502"/>
      <c r="VCM42" s="502"/>
      <c r="VCN42" s="502"/>
      <c r="VCO42" s="502"/>
      <c r="VCP42" s="502"/>
      <c r="VCQ42" s="502"/>
      <c r="VCR42" s="502"/>
      <c r="VCS42" s="502"/>
      <c r="VCT42" s="502"/>
      <c r="VCU42" s="502"/>
      <c r="VCV42" s="502"/>
      <c r="VCW42" s="502"/>
      <c r="VCX42" s="502"/>
      <c r="VCY42" s="502"/>
      <c r="VCZ42" s="502"/>
      <c r="VDA42" s="502"/>
      <c r="VDB42" s="502"/>
      <c r="VDC42" s="502"/>
      <c r="VDD42" s="502"/>
      <c r="VDE42" s="502"/>
      <c r="VDF42" s="502"/>
      <c r="VDG42" s="502"/>
      <c r="VDH42" s="502"/>
      <c r="VDI42" s="502"/>
      <c r="VDJ42" s="502"/>
      <c r="VDK42" s="502"/>
      <c r="VDL42" s="502"/>
      <c r="VDM42" s="502"/>
      <c r="VDN42" s="502"/>
      <c r="VDO42" s="502"/>
      <c r="VDP42" s="502"/>
      <c r="VDQ42" s="502"/>
      <c r="VDR42" s="502"/>
      <c r="VDS42" s="502"/>
      <c r="VDT42" s="502"/>
      <c r="VDU42" s="502"/>
      <c r="VDV42" s="502"/>
      <c r="VDW42" s="502"/>
      <c r="VDX42" s="502"/>
      <c r="VDY42" s="502"/>
      <c r="VDZ42" s="502"/>
      <c r="VEA42" s="502"/>
      <c r="VEB42" s="502"/>
      <c r="VEC42" s="502"/>
      <c r="VED42" s="502"/>
      <c r="VEE42" s="502"/>
      <c r="VEF42" s="502"/>
      <c r="VEG42" s="502"/>
      <c r="VEH42" s="502"/>
      <c r="VEI42" s="502"/>
      <c r="VEJ42" s="502"/>
      <c r="VEK42" s="502"/>
      <c r="VEL42" s="502"/>
      <c r="VEM42" s="502"/>
      <c r="VEN42" s="502"/>
      <c r="VEO42" s="502"/>
      <c r="VEP42" s="502"/>
      <c r="VEQ42" s="502"/>
      <c r="VER42" s="502"/>
      <c r="VES42" s="502"/>
      <c r="VET42" s="502"/>
      <c r="VEU42" s="502"/>
      <c r="VEV42" s="502"/>
      <c r="VEW42" s="502"/>
      <c r="VEX42" s="502"/>
      <c r="VEY42" s="502"/>
      <c r="VEZ42" s="502"/>
      <c r="VFA42" s="502"/>
      <c r="VFB42" s="502"/>
      <c r="VFC42" s="502"/>
      <c r="VFD42" s="502"/>
      <c r="VFE42" s="502"/>
      <c r="VFF42" s="502"/>
      <c r="VFG42" s="502"/>
      <c r="VFH42" s="502"/>
      <c r="VFI42" s="502"/>
      <c r="VFJ42" s="502"/>
      <c r="VFK42" s="502"/>
      <c r="VFL42" s="502"/>
      <c r="VFM42" s="502"/>
      <c r="VFN42" s="502"/>
      <c r="VFO42" s="502"/>
      <c r="VFP42" s="502"/>
      <c r="VFQ42" s="502"/>
      <c r="VFR42" s="502"/>
      <c r="VFS42" s="502"/>
      <c r="VFT42" s="502"/>
      <c r="VFU42" s="502"/>
      <c r="VFV42" s="502"/>
      <c r="VFW42" s="502"/>
      <c r="VFX42" s="502"/>
      <c r="VFY42" s="502"/>
      <c r="VFZ42" s="502"/>
      <c r="VGA42" s="502"/>
      <c r="VGB42" s="502"/>
      <c r="VGC42" s="502"/>
      <c r="VGD42" s="502"/>
      <c r="VGE42" s="502"/>
      <c r="VGF42" s="502"/>
      <c r="VGG42" s="502"/>
      <c r="VGH42" s="502"/>
      <c r="VGI42" s="502"/>
      <c r="VGJ42" s="502"/>
      <c r="VGK42" s="502"/>
      <c r="VGL42" s="502"/>
      <c r="VGM42" s="502"/>
      <c r="VGN42" s="502"/>
      <c r="VGO42" s="502"/>
      <c r="VGP42" s="502"/>
      <c r="VGQ42" s="502"/>
      <c r="VGR42" s="502"/>
      <c r="VGS42" s="502"/>
      <c r="VGT42" s="502"/>
      <c r="VGU42" s="502"/>
      <c r="VGV42" s="502"/>
      <c r="VGW42" s="502"/>
      <c r="VGX42" s="502"/>
      <c r="VGY42" s="502"/>
      <c r="VGZ42" s="502"/>
      <c r="VHA42" s="502"/>
      <c r="VHB42" s="502"/>
      <c r="VHC42" s="502"/>
      <c r="VHD42" s="502"/>
      <c r="VHE42" s="502"/>
      <c r="VHF42" s="502"/>
      <c r="VHG42" s="502"/>
      <c r="VHH42" s="502"/>
      <c r="VHI42" s="502"/>
      <c r="VHJ42" s="502"/>
      <c r="VHK42" s="502"/>
      <c r="VHL42" s="502"/>
      <c r="VHM42" s="502"/>
      <c r="VHN42" s="502"/>
      <c r="VHO42" s="502"/>
      <c r="VHP42" s="502"/>
      <c r="VHQ42" s="502"/>
      <c r="VHR42" s="502"/>
      <c r="VHS42" s="502"/>
      <c r="VHT42" s="502"/>
      <c r="VHU42" s="502"/>
      <c r="VHV42" s="502"/>
      <c r="VHW42" s="502"/>
      <c r="VHX42" s="502"/>
      <c r="VHY42" s="502"/>
      <c r="VHZ42" s="502"/>
      <c r="VIA42" s="502"/>
      <c r="VIB42" s="502"/>
      <c r="VIC42" s="502"/>
      <c r="VID42" s="502"/>
      <c r="VIE42" s="502"/>
      <c r="VIF42" s="502"/>
      <c r="VIG42" s="502"/>
      <c r="VIH42" s="502"/>
      <c r="VII42" s="502"/>
      <c r="VIJ42" s="502"/>
      <c r="VIK42" s="502"/>
      <c r="VIL42" s="502"/>
      <c r="VIM42" s="502"/>
      <c r="VIN42" s="502"/>
      <c r="VIO42" s="502"/>
      <c r="VIP42" s="502"/>
      <c r="VIQ42" s="502"/>
      <c r="VIR42" s="502"/>
      <c r="VIS42" s="502"/>
      <c r="VIT42" s="502"/>
      <c r="VIU42" s="502"/>
      <c r="VIV42" s="502"/>
      <c r="VIW42" s="502"/>
      <c r="VIX42" s="502"/>
      <c r="VIY42" s="502"/>
      <c r="VIZ42" s="502"/>
      <c r="VJA42" s="502"/>
      <c r="VJB42" s="502"/>
      <c r="VJC42" s="502"/>
      <c r="VJD42" s="502"/>
      <c r="VJE42" s="502"/>
      <c r="VJF42" s="502"/>
      <c r="VJG42" s="502"/>
      <c r="VJH42" s="502"/>
      <c r="VJI42" s="502"/>
      <c r="VJJ42" s="502"/>
      <c r="VJK42" s="502"/>
      <c r="VJL42" s="502"/>
      <c r="VJM42" s="502"/>
      <c r="VJN42" s="502"/>
      <c r="VJO42" s="502"/>
      <c r="VJP42" s="502"/>
      <c r="VJQ42" s="502"/>
      <c r="VJR42" s="502"/>
      <c r="VJS42" s="502"/>
      <c r="VJT42" s="502"/>
      <c r="VJU42" s="502"/>
      <c r="VJV42" s="502"/>
      <c r="VJW42" s="502"/>
      <c r="VJX42" s="502"/>
      <c r="VJY42" s="502"/>
      <c r="VJZ42" s="502"/>
      <c r="VKA42" s="502"/>
      <c r="VKB42" s="502"/>
      <c r="VKC42" s="502"/>
      <c r="VKD42" s="502"/>
      <c r="VKE42" s="502"/>
      <c r="VKF42" s="502"/>
      <c r="VKG42" s="502"/>
      <c r="VKH42" s="502"/>
      <c r="VKI42" s="502"/>
      <c r="VKJ42" s="502"/>
      <c r="VKK42" s="502"/>
      <c r="VKL42" s="502"/>
      <c r="VKM42" s="502"/>
      <c r="VKN42" s="502"/>
      <c r="VKO42" s="502"/>
      <c r="VKP42" s="502"/>
      <c r="VKQ42" s="502"/>
      <c r="VKR42" s="502"/>
      <c r="VKS42" s="502"/>
      <c r="VKT42" s="502"/>
      <c r="VKU42" s="502"/>
      <c r="VKV42" s="502"/>
      <c r="VKW42" s="502"/>
      <c r="VKX42" s="502"/>
      <c r="VKY42" s="502"/>
      <c r="VKZ42" s="502"/>
      <c r="VLA42" s="502"/>
      <c r="VLB42" s="502"/>
      <c r="VLC42" s="502"/>
      <c r="VLD42" s="502"/>
      <c r="VLE42" s="502"/>
      <c r="VLF42" s="502"/>
      <c r="VLG42" s="502"/>
      <c r="VLH42" s="502"/>
      <c r="VLI42" s="502"/>
      <c r="VLJ42" s="502"/>
      <c r="VLK42" s="502"/>
      <c r="VLL42" s="502"/>
      <c r="VLM42" s="502"/>
      <c r="VLN42" s="502"/>
      <c r="VLO42" s="502"/>
      <c r="VLP42" s="502"/>
      <c r="VLQ42" s="502"/>
      <c r="VLR42" s="502"/>
      <c r="VLS42" s="502"/>
      <c r="VLT42" s="502"/>
      <c r="VLU42" s="502"/>
      <c r="VLV42" s="502"/>
      <c r="VLW42" s="502"/>
      <c r="VLX42" s="502"/>
      <c r="VLY42" s="502"/>
      <c r="VLZ42" s="502"/>
      <c r="VMA42" s="502"/>
      <c r="VMB42" s="502"/>
      <c r="VMC42" s="502"/>
      <c r="VMD42" s="502"/>
      <c r="VME42" s="502"/>
      <c r="VMF42" s="502"/>
      <c r="VMG42" s="502"/>
      <c r="VMH42" s="502"/>
      <c r="VMI42" s="502"/>
      <c r="VMJ42" s="502"/>
      <c r="VMK42" s="502"/>
      <c r="VML42" s="502"/>
      <c r="VMM42" s="502"/>
      <c r="VMN42" s="502"/>
      <c r="VMO42" s="502"/>
      <c r="VMP42" s="502"/>
      <c r="VMQ42" s="502"/>
      <c r="VMR42" s="502"/>
      <c r="VMS42" s="502"/>
      <c r="VMT42" s="502"/>
      <c r="VMU42" s="502"/>
      <c r="VMV42" s="502"/>
      <c r="VMW42" s="502"/>
      <c r="VMX42" s="502"/>
      <c r="VMY42" s="502"/>
      <c r="VMZ42" s="502"/>
      <c r="VNA42" s="502"/>
      <c r="VNB42" s="502"/>
      <c r="VNC42" s="502"/>
      <c r="VND42" s="502"/>
      <c r="VNE42" s="502"/>
      <c r="VNF42" s="502"/>
      <c r="VNG42" s="502"/>
      <c r="VNH42" s="502"/>
      <c r="VNI42" s="502"/>
      <c r="VNJ42" s="502"/>
      <c r="VNK42" s="502"/>
      <c r="VNL42" s="502"/>
      <c r="VNM42" s="502"/>
      <c r="VNN42" s="502"/>
      <c r="VNO42" s="502"/>
      <c r="VNP42" s="502"/>
      <c r="VNQ42" s="502"/>
      <c r="VNR42" s="502"/>
      <c r="VNS42" s="502"/>
      <c r="VNT42" s="502"/>
      <c r="VNU42" s="502"/>
      <c r="VNV42" s="502"/>
      <c r="VNW42" s="502"/>
      <c r="VNX42" s="502"/>
      <c r="VNY42" s="502"/>
      <c r="VNZ42" s="502"/>
      <c r="VOA42" s="502"/>
      <c r="VOB42" s="502"/>
      <c r="VOC42" s="502"/>
      <c r="VOD42" s="502"/>
      <c r="VOE42" s="502"/>
      <c r="VOF42" s="502"/>
      <c r="VOG42" s="502"/>
      <c r="VOH42" s="502"/>
      <c r="VOI42" s="502"/>
      <c r="VOJ42" s="502"/>
      <c r="VOK42" s="502"/>
      <c r="VOL42" s="502"/>
      <c r="VOM42" s="502"/>
      <c r="VON42" s="502"/>
      <c r="VOO42" s="502"/>
      <c r="VOP42" s="502"/>
      <c r="VOQ42" s="502"/>
      <c r="VOR42" s="502"/>
      <c r="VOS42" s="502"/>
      <c r="VOT42" s="502"/>
      <c r="VOU42" s="502"/>
      <c r="VOV42" s="502"/>
      <c r="VOW42" s="502"/>
      <c r="VOX42" s="502"/>
      <c r="VOY42" s="502"/>
      <c r="VOZ42" s="502"/>
      <c r="VPA42" s="502"/>
      <c r="VPB42" s="502"/>
      <c r="VPC42" s="502"/>
      <c r="VPD42" s="502"/>
      <c r="VPE42" s="502"/>
      <c r="VPF42" s="502"/>
      <c r="VPG42" s="502"/>
      <c r="VPH42" s="502"/>
      <c r="VPI42" s="502"/>
      <c r="VPJ42" s="502"/>
      <c r="VPK42" s="502"/>
      <c r="VPL42" s="502"/>
      <c r="VPM42" s="502"/>
      <c r="VPN42" s="502"/>
      <c r="VPO42" s="502"/>
      <c r="VPP42" s="502"/>
      <c r="VPQ42" s="502"/>
      <c r="VPR42" s="502"/>
      <c r="VPS42" s="502"/>
      <c r="VPT42" s="502"/>
      <c r="VPU42" s="502"/>
      <c r="VPV42" s="502"/>
      <c r="VPW42" s="502"/>
      <c r="VPX42" s="502"/>
      <c r="VPY42" s="502"/>
      <c r="VPZ42" s="502"/>
      <c r="VQA42" s="502"/>
      <c r="VQB42" s="502"/>
      <c r="VQC42" s="502"/>
      <c r="VQD42" s="502"/>
      <c r="VQE42" s="502"/>
      <c r="VQF42" s="502"/>
      <c r="VQG42" s="502"/>
      <c r="VQH42" s="502"/>
      <c r="VQI42" s="502"/>
      <c r="VQJ42" s="502"/>
      <c r="VQK42" s="502"/>
      <c r="VQL42" s="502"/>
      <c r="VQM42" s="502"/>
      <c r="VQN42" s="502"/>
      <c r="VQO42" s="502"/>
      <c r="VQP42" s="502"/>
      <c r="VQQ42" s="502"/>
      <c r="VQR42" s="502"/>
      <c r="VQS42" s="502"/>
      <c r="VQT42" s="502"/>
      <c r="VQU42" s="502"/>
      <c r="VQV42" s="502"/>
      <c r="VQW42" s="502"/>
      <c r="VQX42" s="502"/>
      <c r="VQY42" s="502"/>
      <c r="VQZ42" s="502"/>
      <c r="VRA42" s="502"/>
      <c r="VRB42" s="502"/>
      <c r="VRC42" s="502"/>
      <c r="VRD42" s="502"/>
      <c r="VRE42" s="502"/>
      <c r="VRF42" s="502"/>
      <c r="VRG42" s="502"/>
      <c r="VRH42" s="502"/>
      <c r="VRI42" s="502"/>
      <c r="VRJ42" s="502"/>
      <c r="VRK42" s="502"/>
      <c r="VRL42" s="502"/>
      <c r="VRM42" s="502"/>
      <c r="VRN42" s="502"/>
      <c r="VRO42" s="502"/>
      <c r="VRP42" s="502"/>
      <c r="VRQ42" s="502"/>
      <c r="VRR42" s="502"/>
      <c r="VRS42" s="502"/>
      <c r="VRT42" s="502"/>
      <c r="VRU42" s="502"/>
      <c r="VRV42" s="502"/>
      <c r="VRW42" s="502"/>
      <c r="VRX42" s="502"/>
      <c r="VRY42" s="502"/>
      <c r="VRZ42" s="502"/>
      <c r="VSA42" s="502"/>
      <c r="VSB42" s="502"/>
      <c r="VSC42" s="502"/>
      <c r="VSD42" s="502"/>
      <c r="VSE42" s="502"/>
      <c r="VSF42" s="502"/>
      <c r="VSG42" s="502"/>
      <c r="VSH42" s="502"/>
      <c r="VSI42" s="502"/>
      <c r="VSJ42" s="502"/>
      <c r="VSK42" s="502"/>
      <c r="VSL42" s="502"/>
      <c r="VSM42" s="502"/>
      <c r="VSN42" s="502"/>
      <c r="VSO42" s="502"/>
      <c r="VSP42" s="502"/>
      <c r="VSQ42" s="502"/>
      <c r="VSR42" s="502"/>
      <c r="VSS42" s="502"/>
      <c r="VST42" s="502"/>
      <c r="VSU42" s="502"/>
      <c r="VSV42" s="502"/>
      <c r="VSW42" s="502"/>
      <c r="VSX42" s="502"/>
      <c r="VSY42" s="502"/>
      <c r="VSZ42" s="502"/>
      <c r="VTA42" s="502"/>
      <c r="VTB42" s="502"/>
      <c r="VTC42" s="502"/>
      <c r="VTD42" s="502"/>
      <c r="VTE42" s="502"/>
      <c r="VTF42" s="502"/>
      <c r="VTG42" s="502"/>
      <c r="VTH42" s="502"/>
      <c r="VTI42" s="502"/>
      <c r="VTJ42" s="502"/>
      <c r="VTK42" s="502"/>
      <c r="VTL42" s="502"/>
      <c r="VTM42" s="502"/>
      <c r="VTN42" s="502"/>
      <c r="VTO42" s="502"/>
      <c r="VTP42" s="502"/>
      <c r="VTQ42" s="502"/>
      <c r="VTR42" s="502"/>
      <c r="VTS42" s="502"/>
      <c r="VTT42" s="502"/>
      <c r="VTU42" s="502"/>
      <c r="VTV42" s="502"/>
      <c r="VTW42" s="502"/>
      <c r="VTX42" s="502"/>
      <c r="VTY42" s="502"/>
      <c r="VTZ42" s="502"/>
      <c r="VUA42" s="502"/>
      <c r="VUB42" s="502"/>
      <c r="VUC42" s="502"/>
      <c r="VUD42" s="502"/>
      <c r="VUE42" s="502"/>
      <c r="VUF42" s="502"/>
      <c r="VUG42" s="502"/>
      <c r="VUH42" s="502"/>
      <c r="VUI42" s="502"/>
      <c r="VUJ42" s="502"/>
      <c r="VUK42" s="502"/>
      <c r="VUL42" s="502"/>
      <c r="VUM42" s="502"/>
      <c r="VUN42" s="502"/>
      <c r="VUO42" s="502"/>
      <c r="VUP42" s="502"/>
      <c r="VUQ42" s="502"/>
      <c r="VUR42" s="502"/>
      <c r="VUS42" s="502"/>
      <c r="VUT42" s="502"/>
      <c r="VUU42" s="502"/>
      <c r="VUV42" s="502"/>
      <c r="VUW42" s="502"/>
      <c r="VUX42" s="502"/>
      <c r="VUY42" s="502"/>
      <c r="VUZ42" s="502"/>
      <c r="VVA42" s="502"/>
      <c r="VVB42" s="502"/>
      <c r="VVC42" s="502"/>
      <c r="VVD42" s="502"/>
      <c r="VVE42" s="502"/>
      <c r="VVF42" s="502"/>
      <c r="VVG42" s="502"/>
      <c r="VVH42" s="502"/>
      <c r="VVI42" s="502"/>
      <c r="VVJ42" s="502"/>
      <c r="VVK42" s="502"/>
      <c r="VVL42" s="502"/>
      <c r="VVM42" s="502"/>
      <c r="VVN42" s="502"/>
      <c r="VVO42" s="502"/>
      <c r="VVP42" s="502"/>
      <c r="VVQ42" s="502"/>
      <c r="VVR42" s="502"/>
      <c r="VVS42" s="502"/>
      <c r="VVT42" s="502"/>
      <c r="VVU42" s="502"/>
      <c r="VVV42" s="502"/>
      <c r="VVW42" s="502"/>
      <c r="VVX42" s="502"/>
      <c r="VVY42" s="502"/>
      <c r="VVZ42" s="502"/>
      <c r="VWA42" s="502"/>
      <c r="VWB42" s="502"/>
      <c r="VWC42" s="502"/>
      <c r="VWD42" s="502"/>
      <c r="VWE42" s="502"/>
      <c r="VWF42" s="502"/>
      <c r="VWG42" s="502"/>
      <c r="VWH42" s="502"/>
      <c r="VWI42" s="502"/>
      <c r="VWJ42" s="502"/>
      <c r="VWK42" s="502"/>
      <c r="VWL42" s="502"/>
      <c r="VWM42" s="502"/>
      <c r="VWN42" s="502"/>
      <c r="VWO42" s="502"/>
      <c r="VWP42" s="502"/>
      <c r="VWQ42" s="502"/>
      <c r="VWR42" s="502"/>
      <c r="VWS42" s="502"/>
      <c r="VWT42" s="502"/>
      <c r="VWU42" s="502"/>
      <c r="VWV42" s="502"/>
      <c r="VWW42" s="502"/>
      <c r="VWX42" s="502"/>
      <c r="VWY42" s="502"/>
      <c r="VWZ42" s="502"/>
      <c r="VXA42" s="502"/>
      <c r="VXB42" s="502"/>
      <c r="VXC42" s="502"/>
      <c r="VXD42" s="502"/>
      <c r="VXE42" s="502"/>
      <c r="VXF42" s="502"/>
      <c r="VXG42" s="502"/>
      <c r="VXH42" s="502"/>
      <c r="VXI42" s="502"/>
      <c r="VXJ42" s="502"/>
      <c r="VXK42" s="502"/>
      <c r="VXL42" s="502"/>
      <c r="VXM42" s="502"/>
      <c r="VXN42" s="502"/>
      <c r="VXO42" s="502"/>
      <c r="VXP42" s="502"/>
      <c r="VXQ42" s="502"/>
      <c r="VXR42" s="502"/>
      <c r="VXS42" s="502"/>
      <c r="VXT42" s="502"/>
      <c r="VXU42" s="502"/>
      <c r="VXV42" s="502"/>
      <c r="VXW42" s="502"/>
      <c r="VXX42" s="502"/>
      <c r="VXY42" s="502"/>
      <c r="VXZ42" s="502"/>
      <c r="VYA42" s="502"/>
      <c r="VYB42" s="502"/>
      <c r="VYC42" s="502"/>
      <c r="VYD42" s="502"/>
      <c r="VYE42" s="502"/>
      <c r="VYF42" s="502"/>
      <c r="VYG42" s="502"/>
      <c r="VYH42" s="502"/>
      <c r="VYI42" s="502"/>
      <c r="VYJ42" s="502"/>
      <c r="VYK42" s="502"/>
      <c r="VYL42" s="502"/>
      <c r="VYM42" s="502"/>
      <c r="VYN42" s="502"/>
      <c r="VYO42" s="502"/>
      <c r="VYP42" s="502"/>
      <c r="VYQ42" s="502"/>
      <c r="VYR42" s="502"/>
      <c r="VYS42" s="502"/>
      <c r="VYT42" s="502"/>
      <c r="VYU42" s="502"/>
      <c r="VYV42" s="502"/>
      <c r="VYW42" s="502"/>
      <c r="VYX42" s="502"/>
      <c r="VYY42" s="502"/>
      <c r="VYZ42" s="502"/>
      <c r="VZA42" s="502"/>
      <c r="VZB42" s="502"/>
      <c r="VZC42" s="502"/>
      <c r="VZD42" s="502"/>
      <c r="VZE42" s="502"/>
      <c r="VZF42" s="502"/>
      <c r="VZG42" s="502"/>
      <c r="VZH42" s="502"/>
      <c r="VZI42" s="502"/>
      <c r="VZJ42" s="502"/>
      <c r="VZK42" s="502"/>
      <c r="VZL42" s="502"/>
      <c r="VZM42" s="502"/>
      <c r="VZN42" s="502"/>
      <c r="VZO42" s="502"/>
      <c r="VZP42" s="502"/>
      <c r="VZQ42" s="502"/>
      <c r="VZR42" s="502"/>
      <c r="VZS42" s="502"/>
      <c r="VZT42" s="502"/>
      <c r="VZU42" s="502"/>
      <c r="VZV42" s="502"/>
      <c r="VZW42" s="502"/>
      <c r="VZX42" s="502"/>
      <c r="VZY42" s="502"/>
      <c r="VZZ42" s="502"/>
      <c r="WAA42" s="502"/>
      <c r="WAB42" s="502"/>
      <c r="WAC42" s="502"/>
      <c r="WAD42" s="502"/>
      <c r="WAE42" s="502"/>
      <c r="WAF42" s="502"/>
      <c r="WAG42" s="502"/>
      <c r="WAH42" s="502"/>
      <c r="WAI42" s="502"/>
      <c r="WAJ42" s="502"/>
      <c r="WAK42" s="502"/>
      <c r="WAL42" s="502"/>
      <c r="WAM42" s="502"/>
      <c r="WAN42" s="502"/>
      <c r="WAO42" s="502"/>
      <c r="WAP42" s="502"/>
      <c r="WAQ42" s="502"/>
      <c r="WAR42" s="502"/>
      <c r="WAS42" s="502"/>
      <c r="WAT42" s="502"/>
      <c r="WAU42" s="502"/>
      <c r="WAV42" s="502"/>
      <c r="WAW42" s="502"/>
      <c r="WAX42" s="502"/>
      <c r="WAY42" s="502"/>
      <c r="WAZ42" s="502"/>
      <c r="WBA42" s="502"/>
      <c r="WBB42" s="502"/>
      <c r="WBC42" s="502"/>
      <c r="WBD42" s="502"/>
      <c r="WBE42" s="502"/>
      <c r="WBF42" s="502"/>
      <c r="WBG42" s="502"/>
      <c r="WBH42" s="502"/>
      <c r="WBI42" s="502"/>
      <c r="WBJ42" s="502"/>
      <c r="WBK42" s="502"/>
      <c r="WBL42" s="502"/>
      <c r="WBM42" s="502"/>
      <c r="WBN42" s="502"/>
      <c r="WBO42" s="502"/>
      <c r="WBP42" s="502"/>
      <c r="WBQ42" s="502"/>
      <c r="WBR42" s="502"/>
      <c r="WBS42" s="502"/>
      <c r="WBT42" s="502"/>
      <c r="WBU42" s="502"/>
      <c r="WBV42" s="502"/>
      <c r="WBW42" s="502"/>
      <c r="WBX42" s="502"/>
      <c r="WBY42" s="502"/>
      <c r="WBZ42" s="502"/>
      <c r="WCA42" s="502"/>
      <c r="WCB42" s="502"/>
      <c r="WCC42" s="502"/>
      <c r="WCD42" s="502"/>
      <c r="WCE42" s="502"/>
      <c r="WCF42" s="502"/>
      <c r="WCG42" s="502"/>
      <c r="WCH42" s="502"/>
      <c r="WCI42" s="502"/>
      <c r="WCJ42" s="502"/>
      <c r="WCK42" s="502"/>
      <c r="WCL42" s="502"/>
      <c r="WCM42" s="502"/>
      <c r="WCN42" s="502"/>
      <c r="WCO42" s="502"/>
      <c r="WCP42" s="502"/>
      <c r="WCQ42" s="502"/>
      <c r="WCR42" s="502"/>
      <c r="WCS42" s="502"/>
      <c r="WCT42" s="502"/>
      <c r="WCU42" s="502"/>
      <c r="WCV42" s="502"/>
      <c r="WCW42" s="502"/>
      <c r="WCX42" s="502"/>
      <c r="WCY42" s="502"/>
      <c r="WCZ42" s="502"/>
      <c r="WDA42" s="502"/>
      <c r="WDB42" s="502"/>
      <c r="WDC42" s="502"/>
      <c r="WDD42" s="502"/>
      <c r="WDE42" s="502"/>
      <c r="WDF42" s="502"/>
      <c r="WDG42" s="502"/>
      <c r="WDH42" s="502"/>
      <c r="WDI42" s="502"/>
      <c r="WDJ42" s="502"/>
      <c r="WDK42" s="502"/>
      <c r="WDL42" s="502"/>
      <c r="WDM42" s="502"/>
      <c r="WDN42" s="502"/>
      <c r="WDO42" s="502"/>
      <c r="WDP42" s="502"/>
      <c r="WDQ42" s="502"/>
      <c r="WDR42" s="502"/>
      <c r="WDS42" s="502"/>
      <c r="WDT42" s="502"/>
      <c r="WDU42" s="502"/>
      <c r="WDV42" s="502"/>
      <c r="WDW42" s="502"/>
      <c r="WDX42" s="502"/>
      <c r="WDY42" s="502"/>
      <c r="WDZ42" s="502"/>
      <c r="WEA42" s="502"/>
      <c r="WEB42" s="502"/>
      <c r="WEC42" s="502"/>
      <c r="WED42" s="502"/>
      <c r="WEE42" s="502"/>
      <c r="WEF42" s="502"/>
      <c r="WEG42" s="502"/>
      <c r="WEH42" s="502"/>
      <c r="WEI42" s="502"/>
      <c r="WEJ42" s="502"/>
      <c r="WEK42" s="502"/>
      <c r="WEL42" s="502"/>
      <c r="WEM42" s="502"/>
      <c r="WEN42" s="502"/>
      <c r="WEO42" s="502"/>
      <c r="WEP42" s="502"/>
      <c r="WEQ42" s="502"/>
      <c r="WER42" s="502"/>
      <c r="WES42" s="502"/>
      <c r="WET42" s="502"/>
      <c r="WEU42" s="502"/>
      <c r="WEV42" s="502"/>
      <c r="WEW42" s="502"/>
      <c r="WEX42" s="502"/>
      <c r="WEY42" s="502"/>
      <c r="WEZ42" s="502"/>
      <c r="WFA42" s="502"/>
      <c r="WFB42" s="502"/>
      <c r="WFC42" s="502"/>
      <c r="WFD42" s="502"/>
      <c r="WFE42" s="502"/>
      <c r="WFF42" s="502"/>
      <c r="WFG42" s="502"/>
      <c r="WFH42" s="502"/>
      <c r="WFI42" s="502"/>
      <c r="WFJ42" s="502"/>
      <c r="WFK42" s="502"/>
      <c r="WFL42" s="502"/>
      <c r="WFM42" s="502"/>
      <c r="WFN42" s="502"/>
      <c r="WFO42" s="502"/>
      <c r="WFP42" s="502"/>
      <c r="WFQ42" s="502"/>
      <c r="WFR42" s="502"/>
      <c r="WFS42" s="502"/>
      <c r="WFT42" s="502"/>
      <c r="WFU42" s="502"/>
      <c r="WFV42" s="502"/>
      <c r="WFW42" s="502"/>
      <c r="WFX42" s="502"/>
      <c r="WFY42" s="502"/>
      <c r="WFZ42" s="502"/>
      <c r="WGA42" s="502"/>
      <c r="WGB42" s="502"/>
      <c r="WGC42" s="502"/>
      <c r="WGD42" s="502"/>
      <c r="WGE42" s="502"/>
      <c r="WGF42" s="502"/>
      <c r="WGG42" s="502"/>
      <c r="WGH42" s="502"/>
      <c r="WGI42" s="502"/>
      <c r="WGJ42" s="502"/>
      <c r="WGK42" s="502"/>
      <c r="WGL42" s="502"/>
      <c r="WGM42" s="502"/>
      <c r="WGN42" s="502"/>
      <c r="WGO42" s="502"/>
      <c r="WGP42" s="502"/>
      <c r="WGQ42" s="502"/>
      <c r="WGR42" s="502"/>
      <c r="WGS42" s="502"/>
      <c r="WGT42" s="502"/>
      <c r="WGU42" s="502"/>
      <c r="WGV42" s="502"/>
      <c r="WGW42" s="502"/>
      <c r="WGX42" s="502"/>
      <c r="WGY42" s="502"/>
      <c r="WGZ42" s="502"/>
      <c r="WHA42" s="502"/>
      <c r="WHB42" s="502"/>
      <c r="WHC42" s="502"/>
      <c r="WHD42" s="502"/>
      <c r="WHE42" s="502"/>
      <c r="WHF42" s="502"/>
      <c r="WHG42" s="502"/>
      <c r="WHH42" s="502"/>
      <c r="WHI42" s="502"/>
      <c r="WHJ42" s="502"/>
      <c r="WHK42" s="502"/>
      <c r="WHL42" s="502"/>
      <c r="WHM42" s="502"/>
      <c r="WHN42" s="502"/>
      <c r="WHO42" s="502"/>
      <c r="WHP42" s="502"/>
      <c r="WHQ42" s="502"/>
      <c r="WHR42" s="502"/>
      <c r="WHS42" s="502"/>
      <c r="WHT42" s="502"/>
      <c r="WHU42" s="502"/>
      <c r="WHV42" s="502"/>
      <c r="WHW42" s="502"/>
      <c r="WHX42" s="502"/>
      <c r="WHY42" s="502"/>
      <c r="WHZ42" s="502"/>
      <c r="WIA42" s="502"/>
      <c r="WIB42" s="502"/>
      <c r="WIC42" s="502"/>
      <c r="WID42" s="502"/>
      <c r="WIE42" s="502"/>
      <c r="WIF42" s="502"/>
      <c r="WIG42" s="502"/>
      <c r="WIH42" s="502"/>
      <c r="WII42" s="502"/>
      <c r="WIJ42" s="502"/>
      <c r="WIK42" s="502"/>
      <c r="WIL42" s="502"/>
      <c r="WIM42" s="502"/>
      <c r="WIN42" s="502"/>
      <c r="WIO42" s="502"/>
      <c r="WIP42" s="502"/>
      <c r="WIQ42" s="502"/>
      <c r="WIR42" s="502"/>
      <c r="WIS42" s="502"/>
      <c r="WIT42" s="502"/>
      <c r="WIU42" s="502"/>
      <c r="WIV42" s="502"/>
      <c r="WIW42" s="502"/>
      <c r="WIX42" s="502"/>
      <c r="WIY42" s="502"/>
      <c r="WIZ42" s="502"/>
      <c r="WJA42" s="502"/>
      <c r="WJB42" s="502"/>
      <c r="WJC42" s="502"/>
      <c r="WJD42" s="502"/>
      <c r="WJE42" s="502"/>
      <c r="WJF42" s="502"/>
      <c r="WJG42" s="502"/>
      <c r="WJH42" s="502"/>
      <c r="WJI42" s="502"/>
      <c r="WJJ42" s="502"/>
      <c r="WJK42" s="502"/>
      <c r="WJL42" s="502"/>
      <c r="WJM42" s="502"/>
      <c r="WJN42" s="502"/>
      <c r="WJO42" s="502"/>
      <c r="WJP42" s="502"/>
      <c r="WJQ42" s="502"/>
      <c r="WJR42" s="502"/>
      <c r="WJS42" s="502"/>
      <c r="WJT42" s="502"/>
      <c r="WJU42" s="502"/>
      <c r="WJV42" s="502"/>
      <c r="WJW42" s="502"/>
      <c r="WJX42" s="502"/>
      <c r="WJY42" s="502"/>
      <c r="WJZ42" s="502"/>
      <c r="WKA42" s="502"/>
      <c r="WKB42" s="502"/>
      <c r="WKC42" s="502"/>
      <c r="WKD42" s="502"/>
      <c r="WKE42" s="502"/>
      <c r="WKF42" s="502"/>
      <c r="WKG42" s="502"/>
      <c r="WKH42" s="502"/>
      <c r="WKI42" s="502"/>
      <c r="WKJ42" s="502"/>
      <c r="WKK42" s="502"/>
      <c r="WKL42" s="502"/>
      <c r="WKM42" s="502"/>
      <c r="WKN42" s="502"/>
      <c r="WKO42" s="502"/>
      <c r="WKP42" s="502"/>
      <c r="WKQ42" s="502"/>
      <c r="WKR42" s="502"/>
      <c r="WKS42" s="502"/>
      <c r="WKT42" s="502"/>
      <c r="WKU42" s="502"/>
      <c r="WKV42" s="502"/>
      <c r="WKW42" s="502"/>
      <c r="WKX42" s="502"/>
      <c r="WKY42" s="502"/>
      <c r="WKZ42" s="502"/>
      <c r="WLA42" s="502"/>
      <c r="WLB42" s="502"/>
      <c r="WLC42" s="502"/>
      <c r="WLD42" s="502"/>
      <c r="WLE42" s="502"/>
      <c r="WLF42" s="502"/>
      <c r="WLG42" s="502"/>
      <c r="WLH42" s="502"/>
      <c r="WLI42" s="502"/>
      <c r="WLJ42" s="502"/>
      <c r="WLK42" s="502"/>
      <c r="WLL42" s="502"/>
      <c r="WLM42" s="502"/>
      <c r="WLN42" s="502"/>
      <c r="WLO42" s="502"/>
      <c r="WLP42" s="502"/>
      <c r="WLQ42" s="502"/>
      <c r="WLR42" s="502"/>
      <c r="WLS42" s="502"/>
      <c r="WLT42" s="502"/>
      <c r="WLU42" s="502"/>
      <c r="WLV42" s="502"/>
      <c r="WLW42" s="502"/>
      <c r="WLX42" s="502"/>
      <c r="WLY42" s="502"/>
      <c r="WLZ42" s="502"/>
      <c r="WMA42" s="502"/>
      <c r="WMB42" s="502"/>
      <c r="WMC42" s="502"/>
      <c r="WMD42" s="502"/>
      <c r="WME42" s="502"/>
      <c r="WMF42" s="502"/>
      <c r="WMG42" s="502"/>
      <c r="WMH42" s="502"/>
      <c r="WMI42" s="502"/>
      <c r="WMJ42" s="502"/>
      <c r="WMK42" s="502"/>
      <c r="WML42" s="502"/>
      <c r="WMM42" s="502"/>
      <c r="WMN42" s="502"/>
      <c r="WMO42" s="502"/>
      <c r="WMP42" s="502"/>
      <c r="WMQ42" s="502"/>
      <c r="WMR42" s="502"/>
      <c r="WMS42" s="502"/>
      <c r="WMT42" s="502"/>
      <c r="WMU42" s="502"/>
      <c r="WMV42" s="502"/>
      <c r="WMW42" s="502"/>
      <c r="WMX42" s="502"/>
      <c r="WMY42" s="502"/>
      <c r="WMZ42" s="502"/>
      <c r="WNA42" s="502"/>
      <c r="WNB42" s="502"/>
      <c r="WNC42" s="502"/>
      <c r="WND42" s="502"/>
      <c r="WNE42" s="502"/>
      <c r="WNF42" s="502"/>
      <c r="WNG42" s="502"/>
      <c r="WNH42" s="502"/>
      <c r="WNI42" s="502"/>
      <c r="WNJ42" s="502"/>
      <c r="WNK42" s="502"/>
      <c r="WNL42" s="502"/>
      <c r="WNM42" s="502"/>
      <c r="WNN42" s="502"/>
      <c r="WNO42" s="502"/>
      <c r="WNP42" s="502"/>
      <c r="WNQ42" s="502"/>
      <c r="WNR42" s="502"/>
      <c r="WNS42" s="502"/>
      <c r="WNT42" s="502"/>
      <c r="WNU42" s="502"/>
      <c r="WNV42" s="502"/>
      <c r="WNW42" s="502"/>
      <c r="WNX42" s="502"/>
      <c r="WNY42" s="502"/>
      <c r="WNZ42" s="502"/>
      <c r="WOA42" s="502"/>
      <c r="WOB42" s="502"/>
      <c r="WOC42" s="502"/>
      <c r="WOD42" s="502"/>
      <c r="WOE42" s="502"/>
      <c r="WOF42" s="502"/>
      <c r="WOG42" s="502"/>
      <c r="WOH42" s="502"/>
      <c r="WOI42" s="502"/>
      <c r="WOJ42" s="502"/>
      <c r="WOK42" s="502"/>
      <c r="WOL42" s="502"/>
      <c r="WOM42" s="502"/>
      <c r="WON42" s="502"/>
      <c r="WOO42" s="502"/>
      <c r="WOP42" s="502"/>
      <c r="WOQ42" s="502"/>
      <c r="WOR42" s="502"/>
      <c r="WOS42" s="502"/>
      <c r="WOT42" s="502"/>
      <c r="WOU42" s="502"/>
      <c r="WOV42" s="502"/>
      <c r="WOW42" s="502"/>
      <c r="WOX42" s="502"/>
      <c r="WOY42" s="502"/>
      <c r="WOZ42" s="502"/>
      <c r="WPA42" s="502"/>
      <c r="WPB42" s="502"/>
      <c r="WPC42" s="502"/>
      <c r="WPD42" s="502"/>
      <c r="WPE42" s="502"/>
      <c r="WPF42" s="502"/>
      <c r="WPG42" s="502"/>
      <c r="WPH42" s="502"/>
      <c r="WPI42" s="502"/>
      <c r="WPJ42" s="502"/>
      <c r="WPK42" s="502"/>
      <c r="WPL42" s="502"/>
      <c r="WPM42" s="502"/>
      <c r="WPN42" s="502"/>
      <c r="WPO42" s="502"/>
      <c r="WPP42" s="502"/>
      <c r="WPQ42" s="502"/>
      <c r="WPR42" s="502"/>
      <c r="WPS42" s="502"/>
      <c r="WPT42" s="502"/>
      <c r="WPU42" s="502"/>
      <c r="WPV42" s="502"/>
      <c r="WPW42" s="502"/>
      <c r="WPX42" s="502"/>
      <c r="WPY42" s="502"/>
      <c r="WPZ42" s="502"/>
      <c r="WQA42" s="502"/>
      <c r="WQB42" s="502"/>
      <c r="WQC42" s="502"/>
      <c r="WQD42" s="502"/>
      <c r="WQE42" s="502"/>
      <c r="WQF42" s="502"/>
      <c r="WQG42" s="502"/>
      <c r="WQH42" s="502"/>
      <c r="WQI42" s="502"/>
      <c r="WQJ42" s="502"/>
      <c r="WQK42" s="502"/>
      <c r="WQL42" s="502"/>
      <c r="WQM42" s="502"/>
      <c r="WQN42" s="502"/>
      <c r="WQO42" s="502"/>
      <c r="WQP42" s="502"/>
      <c r="WQQ42" s="502"/>
      <c r="WQR42" s="502"/>
      <c r="WQS42" s="502"/>
      <c r="WQT42" s="502"/>
      <c r="WQU42" s="502"/>
      <c r="WQV42" s="502"/>
      <c r="WQW42" s="502"/>
      <c r="WQX42" s="502"/>
      <c r="WQY42" s="502"/>
      <c r="WQZ42" s="502"/>
      <c r="WRA42" s="502"/>
      <c r="WRB42" s="502"/>
      <c r="WRC42" s="502"/>
      <c r="WRD42" s="502"/>
      <c r="WRE42" s="502"/>
      <c r="WRF42" s="502"/>
      <c r="WRG42" s="502"/>
      <c r="WRH42" s="502"/>
      <c r="WRI42" s="502"/>
      <c r="WRJ42" s="502"/>
      <c r="WRK42" s="502"/>
      <c r="WRL42" s="502"/>
      <c r="WRM42" s="502"/>
      <c r="WRN42" s="502"/>
      <c r="WRO42" s="502"/>
      <c r="WRP42" s="502"/>
      <c r="WRQ42" s="502"/>
      <c r="WRR42" s="502"/>
      <c r="WRS42" s="502"/>
      <c r="WRT42" s="502"/>
      <c r="WRU42" s="502"/>
      <c r="WRV42" s="502"/>
      <c r="WRW42" s="502"/>
      <c r="WRX42" s="502"/>
      <c r="WRY42" s="502"/>
      <c r="WRZ42" s="502"/>
      <c r="WSA42" s="502"/>
      <c r="WSB42" s="502"/>
      <c r="WSC42" s="502"/>
      <c r="WSD42" s="502"/>
      <c r="WSE42" s="502"/>
      <c r="WSF42" s="502"/>
      <c r="WSG42" s="502"/>
      <c r="WSH42" s="502"/>
      <c r="WSI42" s="502"/>
      <c r="WSJ42" s="502"/>
      <c r="WSK42" s="502"/>
      <c r="WSL42" s="502"/>
      <c r="WSM42" s="502"/>
      <c r="WSN42" s="502"/>
      <c r="WSO42" s="502"/>
      <c r="WSP42" s="502"/>
      <c r="WSQ42" s="502"/>
      <c r="WSR42" s="502"/>
      <c r="WSS42" s="502"/>
      <c r="WST42" s="502"/>
      <c r="WSU42" s="502"/>
      <c r="WSV42" s="502"/>
      <c r="WSW42" s="502"/>
      <c r="WSX42" s="502"/>
      <c r="WSY42" s="502"/>
      <c r="WSZ42" s="502"/>
      <c r="WTA42" s="502"/>
      <c r="WTB42" s="502"/>
      <c r="WTC42" s="502"/>
      <c r="WTD42" s="502"/>
      <c r="WTE42" s="502"/>
      <c r="WTF42" s="502"/>
      <c r="WTG42" s="502"/>
      <c r="WTH42" s="502"/>
      <c r="WTI42" s="502"/>
      <c r="WTJ42" s="502"/>
      <c r="WTK42" s="502"/>
      <c r="WTL42" s="502"/>
      <c r="WTM42" s="502"/>
      <c r="WTN42" s="502"/>
      <c r="WTO42" s="502"/>
      <c r="WTP42" s="502"/>
      <c r="WTQ42" s="502"/>
      <c r="WTR42" s="502"/>
      <c r="WTS42" s="502"/>
      <c r="WTT42" s="502"/>
      <c r="WTU42" s="502"/>
      <c r="WTV42" s="502"/>
      <c r="WTW42" s="502"/>
      <c r="WTX42" s="502"/>
      <c r="WTY42" s="502"/>
      <c r="WTZ42" s="502"/>
      <c r="WUA42" s="502"/>
      <c r="WUB42" s="502"/>
      <c r="WUC42" s="502"/>
      <c r="WUD42" s="502"/>
      <c r="WUE42" s="502"/>
      <c r="WUF42" s="502"/>
      <c r="WUG42" s="502"/>
      <c r="WUH42" s="502"/>
      <c r="WUI42" s="502"/>
      <c r="WUJ42" s="502"/>
      <c r="WUK42" s="502"/>
      <c r="WUL42" s="502"/>
      <c r="WUM42" s="502"/>
      <c r="WUN42" s="502"/>
      <c r="WUO42" s="502"/>
      <c r="WUP42" s="502"/>
      <c r="WUQ42" s="502"/>
      <c r="WUR42" s="502"/>
      <c r="WUS42" s="502"/>
      <c r="WUT42" s="502"/>
      <c r="WUU42" s="502"/>
      <c r="WUV42" s="502"/>
      <c r="WUW42" s="502"/>
      <c r="WUX42" s="502"/>
      <c r="WUY42" s="502"/>
      <c r="WUZ42" s="502"/>
      <c r="WVA42" s="502"/>
      <c r="WVB42" s="502"/>
      <c r="WVC42" s="502"/>
      <c r="WVD42" s="502"/>
      <c r="WVE42" s="502"/>
      <c r="WVF42" s="502"/>
      <c r="WVG42" s="502"/>
      <c r="WVH42" s="502"/>
      <c r="WVI42" s="502"/>
      <c r="WVJ42" s="502"/>
      <c r="WVK42" s="502"/>
      <c r="WVL42" s="502"/>
      <c r="WVM42" s="502"/>
      <c r="WVN42" s="502"/>
      <c r="WVO42" s="502"/>
      <c r="WVP42" s="502"/>
      <c r="WVQ42" s="502"/>
      <c r="WVR42" s="502"/>
      <c r="WVS42" s="502"/>
      <c r="WVT42" s="502"/>
      <c r="WVU42" s="502"/>
      <c r="WVV42" s="502"/>
      <c r="WVW42" s="502"/>
      <c r="WVX42" s="502"/>
      <c r="WVY42" s="502"/>
      <c r="WVZ42" s="502"/>
      <c r="WWA42" s="502"/>
      <c r="WWB42" s="502"/>
      <c r="WWC42" s="502"/>
      <c r="WWD42" s="502"/>
      <c r="WWE42" s="502"/>
      <c r="WWF42" s="502"/>
      <c r="WWG42" s="502"/>
      <c r="WWH42" s="502"/>
      <c r="WWI42" s="502"/>
      <c r="WWJ42" s="502"/>
      <c r="WWK42" s="502"/>
      <c r="WWL42" s="502"/>
      <c r="WWM42" s="502"/>
      <c r="WWN42" s="502"/>
      <c r="WWO42" s="502"/>
      <c r="WWP42" s="502"/>
      <c r="WWQ42" s="502"/>
      <c r="WWR42" s="502"/>
      <c r="WWS42" s="502"/>
      <c r="WWT42" s="502"/>
      <c r="WWU42" s="502"/>
      <c r="WWV42" s="502"/>
      <c r="WWW42" s="502"/>
      <c r="WWX42" s="502"/>
      <c r="WWY42" s="502"/>
      <c r="WWZ42" s="502"/>
      <c r="WXA42" s="502"/>
      <c r="WXB42" s="502"/>
      <c r="WXC42" s="502"/>
      <c r="WXD42" s="502"/>
      <c r="WXE42" s="502"/>
      <c r="WXF42" s="502"/>
      <c r="WXG42" s="502"/>
      <c r="WXH42" s="502"/>
      <c r="WXI42" s="502"/>
      <c r="WXJ42" s="502"/>
      <c r="WXK42" s="502"/>
      <c r="WXL42" s="502"/>
      <c r="WXM42" s="502"/>
      <c r="WXN42" s="502"/>
      <c r="WXO42" s="502"/>
      <c r="WXP42" s="502"/>
      <c r="WXQ42" s="502"/>
      <c r="WXR42" s="502"/>
      <c r="WXS42" s="502"/>
      <c r="WXT42" s="502"/>
      <c r="WXU42" s="502"/>
      <c r="WXV42" s="502"/>
      <c r="WXW42" s="502"/>
      <c r="WXX42" s="502"/>
      <c r="WXY42" s="502"/>
      <c r="WXZ42" s="502"/>
      <c r="WYA42" s="502"/>
      <c r="WYB42" s="502"/>
      <c r="WYC42" s="502"/>
      <c r="WYD42" s="502"/>
      <c r="WYE42" s="502"/>
      <c r="WYF42" s="502"/>
      <c r="WYG42" s="502"/>
      <c r="WYH42" s="502"/>
      <c r="WYI42" s="502"/>
      <c r="WYJ42" s="502"/>
      <c r="WYK42" s="502"/>
      <c r="WYL42" s="502"/>
      <c r="WYM42" s="502"/>
      <c r="WYN42" s="502"/>
      <c r="WYO42" s="502"/>
      <c r="WYP42" s="502"/>
      <c r="WYQ42" s="502"/>
      <c r="WYR42" s="502"/>
      <c r="WYS42" s="502"/>
      <c r="WYT42" s="502"/>
      <c r="WYU42" s="502"/>
      <c r="WYV42" s="502"/>
      <c r="WYW42" s="502"/>
      <c r="WYX42" s="502"/>
      <c r="WYY42" s="502"/>
      <c r="WYZ42" s="502"/>
      <c r="WZA42" s="502"/>
      <c r="WZB42" s="502"/>
      <c r="WZC42" s="502"/>
      <c r="WZD42" s="502"/>
      <c r="WZE42" s="502"/>
      <c r="WZF42" s="502"/>
      <c r="WZG42" s="502"/>
      <c r="WZH42" s="502"/>
      <c r="WZI42" s="502"/>
      <c r="WZJ42" s="502"/>
      <c r="WZK42" s="502"/>
      <c r="WZL42" s="502"/>
      <c r="WZM42" s="502"/>
      <c r="WZN42" s="502"/>
      <c r="WZO42" s="502"/>
      <c r="WZP42" s="502"/>
      <c r="WZQ42" s="502"/>
      <c r="WZR42" s="502"/>
      <c r="WZS42" s="502"/>
      <c r="WZT42" s="502"/>
      <c r="WZU42" s="502"/>
      <c r="WZV42" s="502"/>
      <c r="WZW42" s="502"/>
      <c r="WZX42" s="502"/>
      <c r="WZY42" s="502"/>
      <c r="WZZ42" s="502"/>
      <c r="XAA42" s="502"/>
      <c r="XAB42" s="502"/>
      <c r="XAC42" s="502"/>
      <c r="XAD42" s="502"/>
      <c r="XAE42" s="502"/>
      <c r="XAF42" s="502"/>
      <c r="XAG42" s="502"/>
      <c r="XAH42" s="502"/>
      <c r="XAI42" s="502"/>
      <c r="XAJ42" s="502"/>
      <c r="XAK42" s="502"/>
      <c r="XAL42" s="502"/>
      <c r="XAM42" s="502"/>
      <c r="XAN42" s="502"/>
      <c r="XAO42" s="502"/>
      <c r="XAP42" s="502"/>
      <c r="XAQ42" s="502"/>
      <c r="XAR42" s="502"/>
      <c r="XAS42" s="502"/>
      <c r="XAT42" s="502"/>
      <c r="XAU42" s="502"/>
      <c r="XAV42" s="502"/>
      <c r="XAW42" s="502"/>
      <c r="XAX42" s="502"/>
      <c r="XAY42" s="502"/>
      <c r="XAZ42" s="502"/>
      <c r="XBA42" s="502"/>
      <c r="XBB42" s="502"/>
      <c r="XBC42" s="502"/>
      <c r="XBD42" s="502"/>
      <c r="XBE42" s="502"/>
      <c r="XBF42" s="502"/>
      <c r="XBG42" s="502"/>
      <c r="XBH42" s="502"/>
      <c r="XBI42" s="502"/>
      <c r="XBJ42" s="502"/>
      <c r="XBK42" s="502"/>
      <c r="XBL42" s="502"/>
      <c r="XBM42" s="502"/>
      <c r="XBN42" s="502"/>
      <c r="XBO42" s="502"/>
      <c r="XBP42" s="502"/>
      <c r="XBQ42" s="502"/>
      <c r="XBR42" s="502"/>
      <c r="XBS42" s="502"/>
      <c r="XBT42" s="502"/>
      <c r="XBU42" s="502"/>
      <c r="XBV42" s="502"/>
      <c r="XBW42" s="502"/>
      <c r="XBX42" s="502"/>
      <c r="XBY42" s="502"/>
      <c r="XBZ42" s="502"/>
      <c r="XCA42" s="502"/>
      <c r="XCB42" s="502"/>
      <c r="XCC42" s="502"/>
      <c r="XCD42" s="502"/>
      <c r="XCE42" s="502"/>
      <c r="XCF42" s="502"/>
      <c r="XCG42" s="502"/>
      <c r="XCH42" s="502"/>
      <c r="XCI42" s="502"/>
      <c r="XCJ42" s="502"/>
      <c r="XCK42" s="502"/>
      <c r="XCL42" s="502"/>
      <c r="XCM42" s="502"/>
      <c r="XCN42" s="502"/>
      <c r="XCO42" s="502"/>
      <c r="XCP42" s="502"/>
      <c r="XCQ42" s="502"/>
      <c r="XCR42" s="502"/>
      <c r="XCS42" s="502"/>
      <c r="XCT42" s="502"/>
      <c r="XCU42" s="502"/>
      <c r="XCV42" s="502"/>
      <c r="XCW42" s="502"/>
      <c r="XCX42" s="502"/>
      <c r="XCY42" s="502"/>
      <c r="XCZ42" s="502"/>
      <c r="XDA42" s="502"/>
      <c r="XDB42" s="502"/>
      <c r="XDC42" s="502"/>
      <c r="XDD42" s="502"/>
      <c r="XDE42" s="502"/>
      <c r="XDF42" s="502"/>
      <c r="XDG42" s="502"/>
      <c r="XDH42" s="502"/>
      <c r="XDI42" s="502"/>
      <c r="XDJ42" s="502"/>
      <c r="XDK42" s="502"/>
      <c r="XDL42" s="502"/>
      <c r="XDM42" s="502"/>
      <c r="XDN42" s="502"/>
      <c r="XDO42" s="502"/>
      <c r="XDP42" s="502"/>
      <c r="XDQ42" s="502"/>
      <c r="XDR42" s="502"/>
      <c r="XDS42" s="502"/>
      <c r="XDT42" s="502"/>
      <c r="XDU42" s="502"/>
      <c r="XDV42" s="502"/>
      <c r="XDW42" s="502"/>
      <c r="XDX42" s="502"/>
      <c r="XDY42" s="502"/>
      <c r="XDZ42" s="502"/>
      <c r="XEA42" s="502"/>
      <c r="XEB42" s="502"/>
      <c r="XEC42" s="502"/>
      <c r="XED42" s="502"/>
      <c r="XEE42" s="502"/>
      <c r="XEF42" s="502"/>
      <c r="XEG42" s="502"/>
      <c r="XEH42" s="502"/>
      <c r="XEI42" s="502"/>
      <c r="XEJ42" s="502"/>
      <c r="XEK42" s="502"/>
      <c r="XEL42" s="502"/>
      <c r="XEM42" s="502"/>
      <c r="XEN42" s="502"/>
      <c r="XEO42" s="502"/>
      <c r="XEP42" s="502"/>
      <c r="XEQ42" s="502"/>
      <c r="XER42" s="502"/>
      <c r="XES42" s="502"/>
      <c r="XET42" s="502"/>
      <c r="XEU42" s="502"/>
      <c r="XEV42" s="502"/>
      <c r="XEW42" s="502"/>
      <c r="XEX42" s="502"/>
      <c r="XEY42" s="502"/>
      <c r="XEZ42" s="502"/>
      <c r="XFA42" s="502"/>
      <c r="XFB42" s="502"/>
    </row>
    <row r="43" s="388" customFormat="1" customHeight="1" spans="1:16384">
      <c r="A43" s="421" t="str">
        <f t="shared" ref="A43:A72" si="30">B7</f>
        <v>ZU3-2</v>
      </c>
      <c r="B43" s="422">
        <f t="shared" si="6"/>
        <v>149.9995</v>
      </c>
      <c r="C43" s="422">
        <f t="shared" si="7"/>
        <v>169.9995</v>
      </c>
      <c r="D43" s="423">
        <f t="shared" si="8"/>
        <v>20</v>
      </c>
      <c r="E43" s="424">
        <f t="shared" si="9"/>
        <v>3.348</v>
      </c>
      <c r="F43" s="424">
        <f t="shared" si="10"/>
        <v>3.348</v>
      </c>
      <c r="G43" s="424">
        <f t="shared" si="11"/>
        <v>1.98621</v>
      </c>
      <c r="H43" s="424">
        <f t="shared" si="12"/>
        <v>1.48621</v>
      </c>
      <c r="I43" s="424">
        <f t="shared" si="13"/>
        <v>1.36179</v>
      </c>
      <c r="J43" s="448">
        <f t="shared" si="14"/>
        <v>1.86179</v>
      </c>
      <c r="K43" s="449">
        <f t="shared" si="15"/>
        <v>0.4</v>
      </c>
      <c r="L43" s="449">
        <f>LOOKUP(MAX(J43,I43),{0,3,4,5,6.5,7.5,9,10},{0.3,0.4,0.5,0.6,0.7,0.8,0.9})</f>
        <v>0.3</v>
      </c>
      <c r="M43" s="449">
        <f t="shared" si="16"/>
        <v>8.6</v>
      </c>
      <c r="N43" s="449">
        <f t="shared" si="17"/>
        <v>8.6</v>
      </c>
      <c r="O43" s="450">
        <f t="shared" si="18"/>
        <v>0.7</v>
      </c>
      <c r="P43" s="451">
        <f t="shared" si="19"/>
        <v>0.7</v>
      </c>
      <c r="Q43" s="451">
        <f t="shared" si="20"/>
        <v>1.75</v>
      </c>
      <c r="R43" s="423">
        <f t="shared" si="21"/>
        <v>1.75</v>
      </c>
      <c r="S43" s="482">
        <f t="shared" si="22"/>
        <v>0</v>
      </c>
      <c r="T43" s="483">
        <f t="shared" si="23"/>
        <v>1.35023</v>
      </c>
      <c r="U43" s="450">
        <f t="shared" si="24"/>
        <v>0.0652999999999999</v>
      </c>
      <c r="V43" s="450">
        <f t="shared" si="25"/>
        <v>0.45</v>
      </c>
      <c r="W43" s="483">
        <f t="shared" si="26"/>
        <v>0.45</v>
      </c>
      <c r="X43" s="484">
        <f t="shared" si="27"/>
        <v>0</v>
      </c>
      <c r="Y43" s="468">
        <f t="shared" si="28"/>
        <v>0</v>
      </c>
      <c r="Z43" s="468">
        <f t="shared" si="29"/>
        <v>0</v>
      </c>
      <c r="AA43" s="502"/>
      <c r="AB43" s="503"/>
      <c r="AC43" s="503"/>
      <c r="AD43" s="502"/>
      <c r="AE43" s="502"/>
      <c r="AF43" s="502"/>
      <c r="AG43" s="502"/>
      <c r="AH43" s="502"/>
      <c r="AI43" s="502"/>
      <c r="AJ43" s="502"/>
      <c r="AK43" s="502"/>
      <c r="AL43" s="502"/>
      <c r="AM43" s="502"/>
      <c r="AN43" s="502"/>
      <c r="AO43" s="502"/>
      <c r="AP43" s="502"/>
      <c r="AQ43" s="502"/>
      <c r="AR43" s="502"/>
      <c r="AS43" s="502"/>
      <c r="AT43" s="502"/>
      <c r="AU43" s="502"/>
      <c r="AV43" s="502"/>
      <c r="AW43" s="502"/>
      <c r="AX43" s="502"/>
      <c r="AY43" s="502"/>
      <c r="AZ43" s="502"/>
      <c r="BA43" s="502"/>
      <c r="BB43" s="502"/>
      <c r="BC43" s="502"/>
      <c r="BD43" s="502"/>
      <c r="BE43" s="502"/>
      <c r="BF43" s="502"/>
      <c r="BG43" s="502"/>
      <c r="BH43" s="502"/>
      <c r="BI43" s="502"/>
      <c r="BJ43" s="502"/>
      <c r="BK43" s="502"/>
      <c r="BL43" s="502"/>
      <c r="BM43" s="502"/>
      <c r="BN43" s="502"/>
      <c r="BO43" s="502"/>
      <c r="BP43" s="502"/>
      <c r="BQ43" s="502"/>
      <c r="BR43" s="502"/>
      <c r="BS43" s="502"/>
      <c r="BT43" s="502"/>
      <c r="BU43" s="502"/>
      <c r="BV43" s="502"/>
      <c r="BW43" s="502"/>
      <c r="BX43" s="502"/>
      <c r="BY43" s="502"/>
      <c r="BZ43" s="502"/>
      <c r="CA43" s="502"/>
      <c r="CB43" s="502"/>
      <c r="CC43" s="502"/>
      <c r="CD43" s="502"/>
      <c r="CE43" s="502"/>
      <c r="CF43" s="502"/>
      <c r="CG43" s="502"/>
      <c r="CH43" s="502"/>
      <c r="CI43" s="502"/>
      <c r="CJ43" s="502"/>
      <c r="CK43" s="502"/>
      <c r="CL43" s="502"/>
      <c r="CM43" s="502"/>
      <c r="CN43" s="502"/>
      <c r="CO43" s="502"/>
      <c r="CP43" s="502"/>
      <c r="CQ43" s="502"/>
      <c r="CR43" s="502"/>
      <c r="CS43" s="502"/>
      <c r="CT43" s="502"/>
      <c r="CU43" s="502"/>
      <c r="CV43" s="502"/>
      <c r="CW43" s="502"/>
      <c r="CX43" s="502"/>
      <c r="CY43" s="502"/>
      <c r="CZ43" s="502"/>
      <c r="DA43" s="502"/>
      <c r="DB43" s="502"/>
      <c r="DC43" s="502"/>
      <c r="DD43" s="502"/>
      <c r="DE43" s="502"/>
      <c r="DF43" s="502"/>
      <c r="DG43" s="502"/>
      <c r="DH43" s="502"/>
      <c r="DI43" s="502"/>
      <c r="DJ43" s="502"/>
      <c r="DK43" s="502"/>
      <c r="DL43" s="502"/>
      <c r="DM43" s="502"/>
      <c r="DN43" s="502"/>
      <c r="DO43" s="502"/>
      <c r="DP43" s="502"/>
      <c r="DQ43" s="502"/>
      <c r="DR43" s="502"/>
      <c r="DS43" s="502"/>
      <c r="DT43" s="502"/>
      <c r="DU43" s="502"/>
      <c r="DV43" s="502"/>
      <c r="DW43" s="502"/>
      <c r="DX43" s="502"/>
      <c r="DY43" s="502"/>
      <c r="DZ43" s="502"/>
      <c r="EA43" s="502"/>
      <c r="EB43" s="502"/>
      <c r="EC43" s="502"/>
      <c r="ED43" s="502"/>
      <c r="EE43" s="502"/>
      <c r="EF43" s="502"/>
      <c r="EG43" s="502"/>
      <c r="EH43" s="502"/>
      <c r="EI43" s="502"/>
      <c r="EJ43" s="502"/>
      <c r="EK43" s="502"/>
      <c r="EL43" s="502"/>
      <c r="EM43" s="502"/>
      <c r="EN43" s="502"/>
      <c r="EO43" s="502"/>
      <c r="EP43" s="502"/>
      <c r="EQ43" s="502"/>
      <c r="ER43" s="502"/>
      <c r="ES43" s="502"/>
      <c r="ET43" s="502"/>
      <c r="EU43" s="502"/>
      <c r="EV43" s="502"/>
      <c r="EW43" s="502"/>
      <c r="EX43" s="502"/>
      <c r="EY43" s="502"/>
      <c r="EZ43" s="502"/>
      <c r="FA43" s="502"/>
      <c r="FB43" s="502"/>
      <c r="FC43" s="502"/>
      <c r="FD43" s="502"/>
      <c r="FE43" s="502"/>
      <c r="FF43" s="502"/>
      <c r="FG43" s="502"/>
      <c r="FH43" s="502"/>
      <c r="FI43" s="502"/>
      <c r="FJ43" s="502"/>
      <c r="FK43" s="502"/>
      <c r="FL43" s="502"/>
      <c r="FM43" s="502"/>
      <c r="FN43" s="502"/>
      <c r="FO43" s="502"/>
      <c r="FP43" s="502"/>
      <c r="FQ43" s="502"/>
      <c r="FR43" s="502"/>
      <c r="FS43" s="502"/>
      <c r="FT43" s="502"/>
      <c r="FU43" s="502"/>
      <c r="FV43" s="502"/>
      <c r="FW43" s="502"/>
      <c r="FX43" s="502"/>
      <c r="FY43" s="502"/>
      <c r="FZ43" s="502"/>
      <c r="GA43" s="502"/>
      <c r="GB43" s="502"/>
      <c r="GC43" s="502"/>
      <c r="GD43" s="502"/>
      <c r="GE43" s="502"/>
      <c r="GF43" s="502"/>
      <c r="GG43" s="502"/>
      <c r="GH43" s="502"/>
      <c r="GI43" s="502"/>
      <c r="GJ43" s="502"/>
      <c r="GK43" s="502"/>
      <c r="GL43" s="502"/>
      <c r="GM43" s="502"/>
      <c r="GN43" s="502"/>
      <c r="GO43" s="502"/>
      <c r="GP43" s="502"/>
      <c r="GQ43" s="502"/>
      <c r="GR43" s="502"/>
      <c r="GS43" s="502"/>
      <c r="GT43" s="502"/>
      <c r="GU43" s="502"/>
      <c r="GV43" s="502"/>
      <c r="GW43" s="502"/>
      <c r="GX43" s="502"/>
      <c r="GY43" s="502"/>
      <c r="GZ43" s="502"/>
      <c r="HA43" s="502"/>
      <c r="HB43" s="502"/>
      <c r="HC43" s="502"/>
      <c r="HD43" s="502"/>
      <c r="HE43" s="502"/>
      <c r="HF43" s="502"/>
      <c r="HG43" s="502"/>
      <c r="HH43" s="502"/>
      <c r="HI43" s="502"/>
      <c r="HJ43" s="502"/>
      <c r="HK43" s="502"/>
      <c r="HL43" s="502"/>
      <c r="HM43" s="502"/>
      <c r="HN43" s="502"/>
      <c r="HO43" s="502"/>
      <c r="HP43" s="502"/>
      <c r="HQ43" s="502"/>
      <c r="HR43" s="502"/>
      <c r="HS43" s="502"/>
      <c r="HT43" s="502"/>
      <c r="HU43" s="502"/>
      <c r="HV43" s="502"/>
      <c r="HW43" s="502"/>
      <c r="HX43" s="502"/>
      <c r="HY43" s="502"/>
      <c r="HZ43" s="502"/>
      <c r="IA43" s="502"/>
      <c r="IB43" s="502"/>
      <c r="IC43" s="502"/>
      <c r="ID43" s="502"/>
      <c r="IE43" s="502"/>
      <c r="IF43" s="502"/>
      <c r="IG43" s="502"/>
      <c r="IH43" s="502"/>
      <c r="II43" s="502"/>
      <c r="IJ43" s="502"/>
      <c r="IK43" s="502"/>
      <c r="IL43" s="502"/>
      <c r="IM43" s="502"/>
      <c r="IN43" s="502"/>
      <c r="IO43" s="502"/>
      <c r="IP43" s="502"/>
      <c r="IQ43" s="502"/>
      <c r="IR43" s="502"/>
      <c r="IS43" s="502"/>
      <c r="IT43" s="502"/>
      <c r="IU43" s="502"/>
      <c r="IV43" s="502"/>
      <c r="IW43" s="502"/>
      <c r="IX43" s="502"/>
      <c r="IY43" s="502"/>
      <c r="IZ43" s="502"/>
      <c r="JA43" s="502"/>
      <c r="JB43" s="502"/>
      <c r="JC43" s="502"/>
      <c r="JD43" s="502"/>
      <c r="JE43" s="502"/>
      <c r="JF43" s="502"/>
      <c r="JG43" s="502"/>
      <c r="JH43" s="502"/>
      <c r="JI43" s="502"/>
      <c r="JJ43" s="502"/>
      <c r="JK43" s="502"/>
      <c r="JL43" s="502"/>
      <c r="JM43" s="502"/>
      <c r="JN43" s="502"/>
      <c r="JO43" s="502"/>
      <c r="JP43" s="502"/>
      <c r="JQ43" s="502"/>
      <c r="JR43" s="502"/>
      <c r="JS43" s="502"/>
      <c r="JT43" s="502"/>
      <c r="JU43" s="502"/>
      <c r="JV43" s="502"/>
      <c r="JW43" s="502"/>
      <c r="JX43" s="502"/>
      <c r="JY43" s="502"/>
      <c r="JZ43" s="502"/>
      <c r="KA43" s="502"/>
      <c r="KB43" s="502"/>
      <c r="KC43" s="502"/>
      <c r="KD43" s="502"/>
      <c r="KE43" s="502"/>
      <c r="KF43" s="502"/>
      <c r="KG43" s="502"/>
      <c r="KH43" s="502"/>
      <c r="KI43" s="502"/>
      <c r="KJ43" s="502"/>
      <c r="KK43" s="502"/>
      <c r="KL43" s="502"/>
      <c r="KM43" s="502"/>
      <c r="KN43" s="502"/>
      <c r="KO43" s="502"/>
      <c r="KP43" s="502"/>
      <c r="KQ43" s="502"/>
      <c r="KR43" s="502"/>
      <c r="KS43" s="502"/>
      <c r="KT43" s="502"/>
      <c r="KU43" s="502"/>
      <c r="KV43" s="502"/>
      <c r="KW43" s="502"/>
      <c r="KX43" s="502"/>
      <c r="KY43" s="502"/>
      <c r="KZ43" s="502"/>
      <c r="LA43" s="502"/>
      <c r="LB43" s="502"/>
      <c r="LC43" s="502"/>
      <c r="LD43" s="502"/>
      <c r="LE43" s="502"/>
      <c r="LF43" s="502"/>
      <c r="LG43" s="502"/>
      <c r="LH43" s="502"/>
      <c r="LI43" s="502"/>
      <c r="LJ43" s="502"/>
      <c r="LK43" s="502"/>
      <c r="LL43" s="502"/>
      <c r="LM43" s="502"/>
      <c r="LN43" s="502"/>
      <c r="LO43" s="502"/>
      <c r="LP43" s="502"/>
      <c r="LQ43" s="502"/>
      <c r="LR43" s="502"/>
      <c r="LS43" s="502"/>
      <c r="LT43" s="502"/>
      <c r="LU43" s="502"/>
      <c r="LV43" s="502"/>
      <c r="LW43" s="502"/>
      <c r="LX43" s="502"/>
      <c r="LY43" s="502"/>
      <c r="LZ43" s="502"/>
      <c r="MA43" s="502"/>
      <c r="MB43" s="502"/>
      <c r="MC43" s="502"/>
      <c r="MD43" s="502"/>
      <c r="ME43" s="502"/>
      <c r="MF43" s="502"/>
      <c r="MG43" s="502"/>
      <c r="MH43" s="502"/>
      <c r="MI43" s="502"/>
      <c r="MJ43" s="502"/>
      <c r="MK43" s="502"/>
      <c r="ML43" s="502"/>
      <c r="MM43" s="502"/>
      <c r="MN43" s="502"/>
      <c r="MO43" s="502"/>
      <c r="MP43" s="502"/>
      <c r="MQ43" s="502"/>
      <c r="MR43" s="502"/>
      <c r="MS43" s="502"/>
      <c r="MT43" s="502"/>
      <c r="MU43" s="502"/>
      <c r="MV43" s="502"/>
      <c r="MW43" s="502"/>
      <c r="MX43" s="502"/>
      <c r="MY43" s="502"/>
      <c r="MZ43" s="502"/>
      <c r="NA43" s="502"/>
      <c r="NB43" s="502"/>
      <c r="NC43" s="502"/>
      <c r="ND43" s="502"/>
      <c r="NE43" s="502"/>
      <c r="NF43" s="502"/>
      <c r="NG43" s="502"/>
      <c r="NH43" s="502"/>
      <c r="NI43" s="502"/>
      <c r="NJ43" s="502"/>
      <c r="NK43" s="502"/>
      <c r="NL43" s="502"/>
      <c r="NM43" s="502"/>
      <c r="NN43" s="502"/>
      <c r="NO43" s="502"/>
      <c r="NP43" s="502"/>
      <c r="NQ43" s="502"/>
      <c r="NR43" s="502"/>
      <c r="NS43" s="502"/>
      <c r="NT43" s="502"/>
      <c r="NU43" s="502"/>
      <c r="NV43" s="502"/>
      <c r="NW43" s="502"/>
      <c r="NX43" s="502"/>
      <c r="NY43" s="502"/>
      <c r="NZ43" s="502"/>
      <c r="OA43" s="502"/>
      <c r="OB43" s="502"/>
      <c r="OC43" s="502"/>
      <c r="OD43" s="502"/>
      <c r="OE43" s="502"/>
      <c r="OF43" s="502"/>
      <c r="OG43" s="502"/>
      <c r="OH43" s="502"/>
      <c r="OI43" s="502"/>
      <c r="OJ43" s="502"/>
      <c r="OK43" s="502"/>
      <c r="OL43" s="502"/>
      <c r="OM43" s="502"/>
      <c r="ON43" s="502"/>
      <c r="OO43" s="502"/>
      <c r="OP43" s="502"/>
      <c r="OQ43" s="502"/>
      <c r="OR43" s="502"/>
      <c r="OS43" s="502"/>
      <c r="OT43" s="502"/>
      <c r="OU43" s="502"/>
      <c r="OV43" s="502"/>
      <c r="OW43" s="502"/>
      <c r="OX43" s="502"/>
      <c r="OY43" s="502"/>
      <c r="OZ43" s="502"/>
      <c r="PA43" s="502"/>
      <c r="PB43" s="502"/>
      <c r="PC43" s="502"/>
      <c r="PD43" s="502"/>
      <c r="PE43" s="502"/>
      <c r="PF43" s="502"/>
      <c r="PG43" s="502"/>
      <c r="PH43" s="502"/>
      <c r="PI43" s="502"/>
      <c r="PJ43" s="502"/>
      <c r="PK43" s="502"/>
      <c r="PL43" s="502"/>
      <c r="PM43" s="502"/>
      <c r="PN43" s="502"/>
      <c r="PO43" s="502"/>
      <c r="PP43" s="502"/>
      <c r="PQ43" s="502"/>
      <c r="PR43" s="502"/>
      <c r="PS43" s="502"/>
      <c r="PT43" s="502"/>
      <c r="PU43" s="502"/>
      <c r="PV43" s="502"/>
      <c r="PW43" s="502"/>
      <c r="PX43" s="502"/>
      <c r="PY43" s="502"/>
      <c r="PZ43" s="502"/>
      <c r="QA43" s="502"/>
      <c r="QB43" s="502"/>
      <c r="QC43" s="502"/>
      <c r="QD43" s="502"/>
      <c r="QE43" s="502"/>
      <c r="QF43" s="502"/>
      <c r="QG43" s="502"/>
      <c r="QH43" s="502"/>
      <c r="QI43" s="502"/>
      <c r="QJ43" s="502"/>
      <c r="QK43" s="502"/>
      <c r="QL43" s="502"/>
      <c r="QM43" s="502"/>
      <c r="QN43" s="502"/>
      <c r="QO43" s="502"/>
      <c r="QP43" s="502"/>
      <c r="QQ43" s="502"/>
      <c r="QR43" s="502"/>
      <c r="QS43" s="502"/>
      <c r="QT43" s="502"/>
      <c r="QU43" s="502"/>
      <c r="QV43" s="502"/>
      <c r="QW43" s="502"/>
      <c r="QX43" s="502"/>
      <c r="QY43" s="502"/>
      <c r="QZ43" s="502"/>
      <c r="RA43" s="502"/>
      <c r="RB43" s="502"/>
      <c r="RC43" s="502"/>
      <c r="RD43" s="502"/>
      <c r="RE43" s="502"/>
      <c r="RF43" s="502"/>
      <c r="RG43" s="502"/>
      <c r="RH43" s="502"/>
      <c r="RI43" s="502"/>
      <c r="RJ43" s="502"/>
      <c r="RK43" s="502"/>
      <c r="RL43" s="502"/>
      <c r="RM43" s="502"/>
      <c r="RN43" s="502"/>
      <c r="RO43" s="502"/>
      <c r="RP43" s="502"/>
      <c r="RQ43" s="502"/>
      <c r="RR43" s="502"/>
      <c r="RS43" s="502"/>
      <c r="RT43" s="502"/>
      <c r="RU43" s="502"/>
      <c r="RV43" s="502"/>
      <c r="RW43" s="502"/>
      <c r="RX43" s="502"/>
      <c r="RY43" s="502"/>
      <c r="RZ43" s="502"/>
      <c r="SA43" s="502"/>
      <c r="SB43" s="502"/>
      <c r="SC43" s="502"/>
      <c r="SD43" s="502"/>
      <c r="SE43" s="502"/>
      <c r="SF43" s="502"/>
      <c r="SG43" s="502"/>
      <c r="SH43" s="502"/>
      <c r="SI43" s="502"/>
      <c r="SJ43" s="502"/>
      <c r="SK43" s="502"/>
      <c r="SL43" s="502"/>
      <c r="SM43" s="502"/>
      <c r="SN43" s="502"/>
      <c r="SO43" s="502"/>
      <c r="SP43" s="502"/>
      <c r="SQ43" s="502"/>
      <c r="SR43" s="502"/>
      <c r="SS43" s="502"/>
      <c r="ST43" s="502"/>
      <c r="SU43" s="502"/>
      <c r="SV43" s="502"/>
      <c r="SW43" s="502"/>
      <c r="SX43" s="502"/>
      <c r="SY43" s="502"/>
      <c r="SZ43" s="502"/>
      <c r="TA43" s="502"/>
      <c r="TB43" s="502"/>
      <c r="TC43" s="502"/>
      <c r="TD43" s="502"/>
      <c r="TE43" s="502"/>
      <c r="TF43" s="502"/>
      <c r="TG43" s="502"/>
      <c r="TH43" s="502"/>
      <c r="TI43" s="502"/>
      <c r="TJ43" s="502"/>
      <c r="TK43" s="502"/>
      <c r="TL43" s="502"/>
      <c r="TM43" s="502"/>
      <c r="TN43" s="502"/>
      <c r="TO43" s="502"/>
      <c r="TP43" s="502"/>
      <c r="TQ43" s="502"/>
      <c r="TR43" s="502"/>
      <c r="TS43" s="502"/>
      <c r="TT43" s="502"/>
      <c r="TU43" s="502"/>
      <c r="TV43" s="502"/>
      <c r="TW43" s="502"/>
      <c r="TX43" s="502"/>
      <c r="TY43" s="502"/>
      <c r="TZ43" s="502"/>
      <c r="UA43" s="502"/>
      <c r="UB43" s="502"/>
      <c r="UC43" s="502"/>
      <c r="UD43" s="502"/>
      <c r="UE43" s="502"/>
      <c r="UF43" s="502"/>
      <c r="UG43" s="502"/>
      <c r="UH43" s="502"/>
      <c r="UI43" s="502"/>
      <c r="UJ43" s="502"/>
      <c r="UK43" s="502"/>
      <c r="UL43" s="502"/>
      <c r="UM43" s="502"/>
      <c r="UN43" s="502"/>
      <c r="UO43" s="502"/>
      <c r="UP43" s="502"/>
      <c r="UQ43" s="502"/>
      <c r="UR43" s="502"/>
      <c r="US43" s="502"/>
      <c r="UT43" s="502"/>
      <c r="UU43" s="502"/>
      <c r="UV43" s="502"/>
      <c r="UW43" s="502"/>
      <c r="UX43" s="502"/>
      <c r="UY43" s="502"/>
      <c r="UZ43" s="502"/>
      <c r="VA43" s="502"/>
      <c r="VB43" s="502"/>
      <c r="VC43" s="502"/>
      <c r="VD43" s="502"/>
      <c r="VE43" s="502"/>
      <c r="VF43" s="502"/>
      <c r="VG43" s="502"/>
      <c r="VH43" s="502"/>
      <c r="VI43" s="502"/>
      <c r="VJ43" s="502"/>
      <c r="VK43" s="502"/>
      <c r="VL43" s="502"/>
      <c r="VM43" s="502"/>
      <c r="VN43" s="502"/>
      <c r="VO43" s="502"/>
      <c r="VP43" s="502"/>
      <c r="VQ43" s="502"/>
      <c r="VR43" s="502"/>
      <c r="VS43" s="502"/>
      <c r="VT43" s="502"/>
      <c r="VU43" s="502"/>
      <c r="VV43" s="502"/>
      <c r="VW43" s="502"/>
      <c r="VX43" s="502"/>
      <c r="VY43" s="502"/>
      <c r="VZ43" s="502"/>
      <c r="WA43" s="502"/>
      <c r="WB43" s="502"/>
      <c r="WC43" s="502"/>
      <c r="WD43" s="502"/>
      <c r="WE43" s="502"/>
      <c r="WF43" s="502"/>
      <c r="WG43" s="502"/>
      <c r="WH43" s="502"/>
      <c r="WI43" s="502"/>
      <c r="WJ43" s="502"/>
      <c r="WK43" s="502"/>
      <c r="WL43" s="502"/>
      <c r="WM43" s="502"/>
      <c r="WN43" s="502"/>
      <c r="WO43" s="502"/>
      <c r="WP43" s="502"/>
      <c r="WQ43" s="502"/>
      <c r="WR43" s="502"/>
      <c r="WS43" s="502"/>
      <c r="WT43" s="502"/>
      <c r="WU43" s="502"/>
      <c r="WV43" s="502"/>
      <c r="WW43" s="502"/>
      <c r="WX43" s="502"/>
      <c r="WY43" s="502"/>
      <c r="WZ43" s="502"/>
      <c r="XA43" s="502"/>
      <c r="XB43" s="502"/>
      <c r="XC43" s="502"/>
      <c r="XD43" s="502"/>
      <c r="XE43" s="502"/>
      <c r="XF43" s="502"/>
      <c r="XG43" s="502"/>
      <c r="XH43" s="502"/>
      <c r="XI43" s="502"/>
      <c r="XJ43" s="502"/>
      <c r="XK43" s="502"/>
      <c r="XL43" s="502"/>
      <c r="XM43" s="502"/>
      <c r="XN43" s="502"/>
      <c r="XO43" s="502"/>
      <c r="XP43" s="502"/>
      <c r="XQ43" s="502"/>
      <c r="XR43" s="502"/>
      <c r="XS43" s="502"/>
      <c r="XT43" s="502"/>
      <c r="XU43" s="502"/>
      <c r="XV43" s="502"/>
      <c r="XW43" s="502"/>
      <c r="XX43" s="502"/>
      <c r="XY43" s="502"/>
      <c r="XZ43" s="502"/>
      <c r="YA43" s="502"/>
      <c r="YB43" s="502"/>
      <c r="YC43" s="502"/>
      <c r="YD43" s="502"/>
      <c r="YE43" s="502"/>
      <c r="YF43" s="502"/>
      <c r="YG43" s="502"/>
      <c r="YH43" s="502"/>
      <c r="YI43" s="502"/>
      <c r="YJ43" s="502"/>
      <c r="YK43" s="502"/>
      <c r="YL43" s="502"/>
      <c r="YM43" s="502"/>
      <c r="YN43" s="502"/>
      <c r="YO43" s="502"/>
      <c r="YP43" s="502"/>
      <c r="YQ43" s="502"/>
      <c r="YR43" s="502"/>
      <c r="YS43" s="502"/>
      <c r="YT43" s="502"/>
      <c r="YU43" s="502"/>
      <c r="YV43" s="502"/>
      <c r="YW43" s="502"/>
      <c r="YX43" s="502"/>
      <c r="YY43" s="502"/>
      <c r="YZ43" s="502"/>
      <c r="ZA43" s="502"/>
      <c r="ZB43" s="502"/>
      <c r="ZC43" s="502"/>
      <c r="ZD43" s="502"/>
      <c r="ZE43" s="502"/>
      <c r="ZF43" s="502"/>
      <c r="ZG43" s="502"/>
      <c r="ZH43" s="502"/>
      <c r="ZI43" s="502"/>
      <c r="ZJ43" s="502"/>
      <c r="ZK43" s="502"/>
      <c r="ZL43" s="502"/>
      <c r="ZM43" s="502"/>
      <c r="ZN43" s="502"/>
      <c r="ZO43" s="502"/>
      <c r="ZP43" s="502"/>
      <c r="ZQ43" s="502"/>
      <c r="ZR43" s="502"/>
      <c r="ZS43" s="502"/>
      <c r="ZT43" s="502"/>
      <c r="ZU43" s="502"/>
      <c r="ZV43" s="502"/>
      <c r="ZW43" s="502"/>
      <c r="ZX43" s="502"/>
      <c r="ZY43" s="502"/>
      <c r="ZZ43" s="502"/>
      <c r="AAA43" s="502"/>
      <c r="AAB43" s="502"/>
      <c r="AAC43" s="502"/>
      <c r="AAD43" s="502"/>
      <c r="AAE43" s="502"/>
      <c r="AAF43" s="502"/>
      <c r="AAG43" s="502"/>
      <c r="AAH43" s="502"/>
      <c r="AAI43" s="502"/>
      <c r="AAJ43" s="502"/>
      <c r="AAK43" s="502"/>
      <c r="AAL43" s="502"/>
      <c r="AAM43" s="502"/>
      <c r="AAN43" s="502"/>
      <c r="AAO43" s="502"/>
      <c r="AAP43" s="502"/>
      <c r="AAQ43" s="502"/>
      <c r="AAR43" s="502"/>
      <c r="AAS43" s="502"/>
      <c r="AAT43" s="502"/>
      <c r="AAU43" s="502"/>
      <c r="AAV43" s="502"/>
      <c r="AAW43" s="502"/>
      <c r="AAX43" s="502"/>
      <c r="AAY43" s="502"/>
      <c r="AAZ43" s="502"/>
      <c r="ABA43" s="502"/>
      <c r="ABB43" s="502"/>
      <c r="ABC43" s="502"/>
      <c r="ABD43" s="502"/>
      <c r="ABE43" s="502"/>
      <c r="ABF43" s="502"/>
      <c r="ABG43" s="502"/>
      <c r="ABH43" s="502"/>
      <c r="ABI43" s="502"/>
      <c r="ABJ43" s="502"/>
      <c r="ABK43" s="502"/>
      <c r="ABL43" s="502"/>
      <c r="ABM43" s="502"/>
      <c r="ABN43" s="502"/>
      <c r="ABO43" s="502"/>
      <c r="ABP43" s="502"/>
      <c r="ABQ43" s="502"/>
      <c r="ABR43" s="502"/>
      <c r="ABS43" s="502"/>
      <c r="ABT43" s="502"/>
      <c r="ABU43" s="502"/>
      <c r="ABV43" s="502"/>
      <c r="ABW43" s="502"/>
      <c r="ABX43" s="502"/>
      <c r="ABY43" s="502"/>
      <c r="ABZ43" s="502"/>
      <c r="ACA43" s="502"/>
      <c r="ACB43" s="502"/>
      <c r="ACC43" s="502"/>
      <c r="ACD43" s="502"/>
      <c r="ACE43" s="502"/>
      <c r="ACF43" s="502"/>
      <c r="ACG43" s="502"/>
      <c r="ACH43" s="502"/>
      <c r="ACI43" s="502"/>
      <c r="ACJ43" s="502"/>
      <c r="ACK43" s="502"/>
      <c r="ACL43" s="502"/>
      <c r="ACM43" s="502"/>
      <c r="ACN43" s="502"/>
      <c r="ACO43" s="502"/>
      <c r="ACP43" s="502"/>
      <c r="ACQ43" s="502"/>
      <c r="ACR43" s="502"/>
      <c r="ACS43" s="502"/>
      <c r="ACT43" s="502"/>
      <c r="ACU43" s="502"/>
      <c r="ACV43" s="502"/>
      <c r="ACW43" s="502"/>
      <c r="ACX43" s="502"/>
      <c r="ACY43" s="502"/>
      <c r="ACZ43" s="502"/>
      <c r="ADA43" s="502"/>
      <c r="ADB43" s="502"/>
      <c r="ADC43" s="502"/>
      <c r="ADD43" s="502"/>
      <c r="ADE43" s="502"/>
      <c r="ADF43" s="502"/>
      <c r="ADG43" s="502"/>
      <c r="ADH43" s="502"/>
      <c r="ADI43" s="502"/>
      <c r="ADJ43" s="502"/>
      <c r="ADK43" s="502"/>
      <c r="ADL43" s="502"/>
      <c r="ADM43" s="502"/>
      <c r="ADN43" s="502"/>
      <c r="ADO43" s="502"/>
      <c r="ADP43" s="502"/>
      <c r="ADQ43" s="502"/>
      <c r="ADR43" s="502"/>
      <c r="ADS43" s="502"/>
      <c r="ADT43" s="502"/>
      <c r="ADU43" s="502"/>
      <c r="ADV43" s="502"/>
      <c r="ADW43" s="502"/>
      <c r="ADX43" s="502"/>
      <c r="ADY43" s="502"/>
      <c r="ADZ43" s="502"/>
      <c r="AEA43" s="502"/>
      <c r="AEB43" s="502"/>
      <c r="AEC43" s="502"/>
      <c r="AED43" s="502"/>
      <c r="AEE43" s="502"/>
      <c r="AEF43" s="502"/>
      <c r="AEG43" s="502"/>
      <c r="AEH43" s="502"/>
      <c r="AEI43" s="502"/>
      <c r="AEJ43" s="502"/>
      <c r="AEK43" s="502"/>
      <c r="AEL43" s="502"/>
      <c r="AEM43" s="502"/>
      <c r="AEN43" s="502"/>
      <c r="AEO43" s="502"/>
      <c r="AEP43" s="502"/>
      <c r="AEQ43" s="502"/>
      <c r="AER43" s="502"/>
      <c r="AES43" s="502"/>
      <c r="AET43" s="502"/>
      <c r="AEU43" s="502"/>
      <c r="AEV43" s="502"/>
      <c r="AEW43" s="502"/>
      <c r="AEX43" s="502"/>
      <c r="AEY43" s="502"/>
      <c r="AEZ43" s="502"/>
      <c r="AFA43" s="502"/>
      <c r="AFB43" s="502"/>
      <c r="AFC43" s="502"/>
      <c r="AFD43" s="502"/>
      <c r="AFE43" s="502"/>
      <c r="AFF43" s="502"/>
      <c r="AFG43" s="502"/>
      <c r="AFH43" s="502"/>
      <c r="AFI43" s="502"/>
      <c r="AFJ43" s="502"/>
      <c r="AFK43" s="502"/>
      <c r="AFL43" s="502"/>
      <c r="AFM43" s="502"/>
      <c r="AFN43" s="502"/>
      <c r="AFO43" s="502"/>
      <c r="AFP43" s="502"/>
      <c r="AFQ43" s="502"/>
      <c r="AFR43" s="502"/>
      <c r="AFS43" s="502"/>
      <c r="AFT43" s="502"/>
      <c r="AFU43" s="502"/>
      <c r="AFV43" s="502"/>
      <c r="AFW43" s="502"/>
      <c r="AFX43" s="502"/>
      <c r="AFY43" s="502"/>
      <c r="AFZ43" s="502"/>
      <c r="AGA43" s="502"/>
      <c r="AGB43" s="502"/>
      <c r="AGC43" s="502"/>
      <c r="AGD43" s="502"/>
      <c r="AGE43" s="502"/>
      <c r="AGF43" s="502"/>
      <c r="AGG43" s="502"/>
      <c r="AGH43" s="502"/>
      <c r="AGI43" s="502"/>
      <c r="AGJ43" s="502"/>
      <c r="AGK43" s="502"/>
      <c r="AGL43" s="502"/>
      <c r="AGM43" s="502"/>
      <c r="AGN43" s="502"/>
      <c r="AGO43" s="502"/>
      <c r="AGP43" s="502"/>
      <c r="AGQ43" s="502"/>
      <c r="AGR43" s="502"/>
      <c r="AGS43" s="502"/>
      <c r="AGT43" s="502"/>
      <c r="AGU43" s="502"/>
      <c r="AGV43" s="502"/>
      <c r="AGW43" s="502"/>
      <c r="AGX43" s="502"/>
      <c r="AGY43" s="502"/>
      <c r="AGZ43" s="502"/>
      <c r="AHA43" s="502"/>
      <c r="AHB43" s="502"/>
      <c r="AHC43" s="502"/>
      <c r="AHD43" s="502"/>
      <c r="AHE43" s="502"/>
      <c r="AHF43" s="502"/>
      <c r="AHG43" s="502"/>
      <c r="AHH43" s="502"/>
      <c r="AHI43" s="502"/>
      <c r="AHJ43" s="502"/>
      <c r="AHK43" s="502"/>
      <c r="AHL43" s="502"/>
      <c r="AHM43" s="502"/>
      <c r="AHN43" s="502"/>
      <c r="AHO43" s="502"/>
      <c r="AHP43" s="502"/>
      <c r="AHQ43" s="502"/>
      <c r="AHR43" s="502"/>
      <c r="AHS43" s="502"/>
      <c r="AHT43" s="502"/>
      <c r="AHU43" s="502"/>
      <c r="AHV43" s="502"/>
      <c r="AHW43" s="502"/>
      <c r="AHX43" s="502"/>
      <c r="AHY43" s="502"/>
      <c r="AHZ43" s="502"/>
      <c r="AIA43" s="502"/>
      <c r="AIB43" s="502"/>
      <c r="AIC43" s="502"/>
      <c r="AID43" s="502"/>
      <c r="AIE43" s="502"/>
      <c r="AIF43" s="502"/>
      <c r="AIG43" s="502"/>
      <c r="AIH43" s="502"/>
      <c r="AII43" s="502"/>
      <c r="AIJ43" s="502"/>
      <c r="AIK43" s="502"/>
      <c r="AIL43" s="502"/>
      <c r="AIM43" s="502"/>
      <c r="AIN43" s="502"/>
      <c r="AIO43" s="502"/>
      <c r="AIP43" s="502"/>
      <c r="AIQ43" s="502"/>
      <c r="AIR43" s="502"/>
      <c r="AIS43" s="502"/>
      <c r="AIT43" s="502"/>
      <c r="AIU43" s="502"/>
      <c r="AIV43" s="502"/>
      <c r="AIW43" s="502"/>
      <c r="AIX43" s="502"/>
      <c r="AIY43" s="502"/>
      <c r="AIZ43" s="502"/>
      <c r="AJA43" s="502"/>
      <c r="AJB43" s="502"/>
      <c r="AJC43" s="502"/>
      <c r="AJD43" s="502"/>
      <c r="AJE43" s="502"/>
      <c r="AJF43" s="502"/>
      <c r="AJG43" s="502"/>
      <c r="AJH43" s="502"/>
      <c r="AJI43" s="502"/>
      <c r="AJJ43" s="502"/>
      <c r="AJK43" s="502"/>
      <c r="AJL43" s="502"/>
      <c r="AJM43" s="502"/>
      <c r="AJN43" s="502"/>
      <c r="AJO43" s="502"/>
      <c r="AJP43" s="502"/>
      <c r="AJQ43" s="502"/>
      <c r="AJR43" s="502"/>
      <c r="AJS43" s="502"/>
      <c r="AJT43" s="502"/>
      <c r="AJU43" s="502"/>
      <c r="AJV43" s="502"/>
      <c r="AJW43" s="502"/>
      <c r="AJX43" s="502"/>
      <c r="AJY43" s="502"/>
      <c r="AJZ43" s="502"/>
      <c r="AKA43" s="502"/>
      <c r="AKB43" s="502"/>
      <c r="AKC43" s="502"/>
      <c r="AKD43" s="502"/>
      <c r="AKE43" s="502"/>
      <c r="AKF43" s="502"/>
      <c r="AKG43" s="502"/>
      <c r="AKH43" s="502"/>
      <c r="AKI43" s="502"/>
      <c r="AKJ43" s="502"/>
      <c r="AKK43" s="502"/>
      <c r="AKL43" s="502"/>
      <c r="AKM43" s="502"/>
      <c r="AKN43" s="502"/>
      <c r="AKO43" s="502"/>
      <c r="AKP43" s="502"/>
      <c r="AKQ43" s="502"/>
      <c r="AKR43" s="502"/>
      <c r="AKS43" s="502"/>
      <c r="AKT43" s="502"/>
      <c r="AKU43" s="502"/>
      <c r="AKV43" s="502"/>
      <c r="AKW43" s="502"/>
      <c r="AKX43" s="502"/>
      <c r="AKY43" s="502"/>
      <c r="AKZ43" s="502"/>
      <c r="ALA43" s="502"/>
      <c r="ALB43" s="502"/>
      <c r="ALC43" s="502"/>
      <c r="ALD43" s="502"/>
      <c r="ALE43" s="502"/>
      <c r="ALF43" s="502"/>
      <c r="ALG43" s="502"/>
      <c r="ALH43" s="502"/>
      <c r="ALI43" s="502"/>
      <c r="ALJ43" s="502"/>
      <c r="ALK43" s="502"/>
      <c r="ALL43" s="502"/>
      <c r="ALM43" s="502"/>
      <c r="ALN43" s="502"/>
      <c r="ALO43" s="502"/>
      <c r="ALP43" s="502"/>
      <c r="ALQ43" s="502"/>
      <c r="ALR43" s="502"/>
      <c r="ALS43" s="502"/>
      <c r="ALT43" s="502"/>
      <c r="ALU43" s="502"/>
      <c r="ALV43" s="502"/>
      <c r="ALW43" s="502"/>
      <c r="ALX43" s="502"/>
      <c r="ALY43" s="502"/>
      <c r="ALZ43" s="502"/>
      <c r="AMA43" s="502"/>
      <c r="AMB43" s="502"/>
      <c r="AMC43" s="502"/>
      <c r="AMD43" s="502"/>
      <c r="AME43" s="502"/>
      <c r="AMF43" s="502"/>
      <c r="AMG43" s="502"/>
      <c r="AMH43" s="502"/>
      <c r="AMI43" s="502"/>
      <c r="AMJ43" s="502"/>
      <c r="AMK43" s="502"/>
      <c r="AML43" s="502"/>
      <c r="AMM43" s="502"/>
      <c r="AMN43" s="502"/>
      <c r="AMO43" s="502"/>
      <c r="AMP43" s="502"/>
      <c r="AMQ43" s="502"/>
      <c r="AMR43" s="502"/>
      <c r="AMS43" s="502"/>
      <c r="AMT43" s="502"/>
      <c r="AMU43" s="502"/>
      <c r="AMV43" s="502"/>
      <c r="AMW43" s="502"/>
      <c r="AMX43" s="502"/>
      <c r="AMY43" s="502"/>
      <c r="AMZ43" s="502"/>
      <c r="ANA43" s="502"/>
      <c r="ANB43" s="502"/>
      <c r="ANC43" s="502"/>
      <c r="AND43" s="502"/>
      <c r="ANE43" s="502"/>
      <c r="ANF43" s="502"/>
      <c r="ANG43" s="502"/>
      <c r="ANH43" s="502"/>
      <c r="ANI43" s="502"/>
      <c r="ANJ43" s="502"/>
      <c r="ANK43" s="502"/>
      <c r="ANL43" s="502"/>
      <c r="ANM43" s="502"/>
      <c r="ANN43" s="502"/>
      <c r="ANO43" s="502"/>
      <c r="ANP43" s="502"/>
      <c r="ANQ43" s="502"/>
      <c r="ANR43" s="502"/>
      <c r="ANS43" s="502"/>
      <c r="ANT43" s="502"/>
      <c r="ANU43" s="502"/>
      <c r="ANV43" s="502"/>
      <c r="ANW43" s="502"/>
      <c r="ANX43" s="502"/>
      <c r="ANY43" s="502"/>
      <c r="ANZ43" s="502"/>
      <c r="AOA43" s="502"/>
      <c r="AOB43" s="502"/>
      <c r="AOC43" s="502"/>
      <c r="AOD43" s="502"/>
      <c r="AOE43" s="502"/>
      <c r="AOF43" s="502"/>
      <c r="AOG43" s="502"/>
      <c r="AOH43" s="502"/>
      <c r="AOI43" s="502"/>
      <c r="AOJ43" s="502"/>
      <c r="AOK43" s="502"/>
      <c r="AOL43" s="502"/>
      <c r="AOM43" s="502"/>
      <c r="AON43" s="502"/>
      <c r="AOO43" s="502"/>
      <c r="AOP43" s="502"/>
      <c r="AOQ43" s="502"/>
      <c r="AOR43" s="502"/>
      <c r="AOS43" s="502"/>
      <c r="AOT43" s="502"/>
      <c r="AOU43" s="502"/>
      <c r="AOV43" s="502"/>
      <c r="AOW43" s="502"/>
      <c r="AOX43" s="502"/>
      <c r="AOY43" s="502"/>
      <c r="AOZ43" s="502"/>
      <c r="APA43" s="502"/>
      <c r="APB43" s="502"/>
      <c r="APC43" s="502"/>
      <c r="APD43" s="502"/>
      <c r="APE43" s="502"/>
      <c r="APF43" s="502"/>
      <c r="APG43" s="502"/>
      <c r="APH43" s="502"/>
      <c r="API43" s="502"/>
      <c r="APJ43" s="502"/>
      <c r="APK43" s="502"/>
      <c r="APL43" s="502"/>
      <c r="APM43" s="502"/>
      <c r="APN43" s="502"/>
      <c r="APO43" s="502"/>
      <c r="APP43" s="502"/>
      <c r="APQ43" s="502"/>
      <c r="APR43" s="502"/>
      <c r="APS43" s="502"/>
      <c r="APT43" s="502"/>
      <c r="APU43" s="502"/>
      <c r="APV43" s="502"/>
      <c r="APW43" s="502"/>
      <c r="APX43" s="502"/>
      <c r="APY43" s="502"/>
      <c r="APZ43" s="502"/>
      <c r="AQA43" s="502"/>
      <c r="AQB43" s="502"/>
      <c r="AQC43" s="502"/>
      <c r="AQD43" s="502"/>
      <c r="AQE43" s="502"/>
      <c r="AQF43" s="502"/>
      <c r="AQG43" s="502"/>
      <c r="AQH43" s="502"/>
      <c r="AQI43" s="502"/>
      <c r="AQJ43" s="502"/>
      <c r="AQK43" s="502"/>
      <c r="AQL43" s="502"/>
      <c r="AQM43" s="502"/>
      <c r="AQN43" s="502"/>
      <c r="AQO43" s="502"/>
      <c r="AQP43" s="502"/>
      <c r="AQQ43" s="502"/>
      <c r="AQR43" s="502"/>
      <c r="AQS43" s="502"/>
      <c r="AQT43" s="502"/>
      <c r="AQU43" s="502"/>
      <c r="AQV43" s="502"/>
      <c r="AQW43" s="502"/>
      <c r="AQX43" s="502"/>
      <c r="AQY43" s="502"/>
      <c r="AQZ43" s="502"/>
      <c r="ARA43" s="502"/>
      <c r="ARB43" s="502"/>
      <c r="ARC43" s="502"/>
      <c r="ARD43" s="502"/>
      <c r="ARE43" s="502"/>
      <c r="ARF43" s="502"/>
      <c r="ARG43" s="502"/>
      <c r="ARH43" s="502"/>
      <c r="ARI43" s="502"/>
      <c r="ARJ43" s="502"/>
      <c r="ARK43" s="502"/>
      <c r="ARL43" s="502"/>
      <c r="ARM43" s="502"/>
      <c r="ARN43" s="502"/>
      <c r="ARO43" s="502"/>
      <c r="ARP43" s="502"/>
      <c r="ARQ43" s="502"/>
      <c r="ARR43" s="502"/>
      <c r="ARS43" s="502"/>
      <c r="ART43" s="502"/>
      <c r="ARU43" s="502"/>
      <c r="ARV43" s="502"/>
      <c r="ARW43" s="502"/>
      <c r="ARX43" s="502"/>
      <c r="ARY43" s="502"/>
      <c r="ARZ43" s="502"/>
      <c r="ASA43" s="502"/>
      <c r="ASB43" s="502"/>
      <c r="ASC43" s="502"/>
      <c r="ASD43" s="502"/>
      <c r="ASE43" s="502"/>
      <c r="ASF43" s="502"/>
      <c r="ASG43" s="502"/>
      <c r="ASH43" s="502"/>
      <c r="ASI43" s="502"/>
      <c r="ASJ43" s="502"/>
      <c r="ASK43" s="502"/>
      <c r="ASL43" s="502"/>
      <c r="ASM43" s="502"/>
      <c r="ASN43" s="502"/>
      <c r="ASO43" s="502"/>
      <c r="ASP43" s="502"/>
      <c r="ASQ43" s="502"/>
      <c r="ASR43" s="502"/>
      <c r="ASS43" s="502"/>
      <c r="AST43" s="502"/>
      <c r="ASU43" s="502"/>
      <c r="ASV43" s="502"/>
      <c r="ASW43" s="502"/>
      <c r="ASX43" s="502"/>
      <c r="ASY43" s="502"/>
      <c r="ASZ43" s="502"/>
      <c r="ATA43" s="502"/>
      <c r="ATB43" s="502"/>
      <c r="ATC43" s="502"/>
      <c r="ATD43" s="502"/>
      <c r="ATE43" s="502"/>
      <c r="ATF43" s="502"/>
      <c r="ATG43" s="502"/>
      <c r="ATH43" s="502"/>
      <c r="ATI43" s="502"/>
      <c r="ATJ43" s="502"/>
      <c r="ATK43" s="502"/>
      <c r="ATL43" s="502"/>
      <c r="ATM43" s="502"/>
      <c r="ATN43" s="502"/>
      <c r="ATO43" s="502"/>
      <c r="ATP43" s="502"/>
      <c r="ATQ43" s="502"/>
      <c r="ATR43" s="502"/>
      <c r="ATS43" s="502"/>
      <c r="ATT43" s="502"/>
      <c r="ATU43" s="502"/>
      <c r="ATV43" s="502"/>
      <c r="ATW43" s="502"/>
      <c r="ATX43" s="502"/>
      <c r="ATY43" s="502"/>
      <c r="ATZ43" s="502"/>
      <c r="AUA43" s="502"/>
      <c r="AUB43" s="502"/>
      <c r="AUC43" s="502"/>
      <c r="AUD43" s="502"/>
      <c r="AUE43" s="502"/>
      <c r="AUF43" s="502"/>
      <c r="AUG43" s="502"/>
      <c r="AUH43" s="502"/>
      <c r="AUI43" s="502"/>
      <c r="AUJ43" s="502"/>
      <c r="AUK43" s="502"/>
      <c r="AUL43" s="502"/>
      <c r="AUM43" s="502"/>
      <c r="AUN43" s="502"/>
      <c r="AUO43" s="502"/>
      <c r="AUP43" s="502"/>
      <c r="AUQ43" s="502"/>
      <c r="AUR43" s="502"/>
      <c r="AUS43" s="502"/>
      <c r="AUT43" s="502"/>
      <c r="AUU43" s="502"/>
      <c r="AUV43" s="502"/>
      <c r="AUW43" s="502"/>
      <c r="AUX43" s="502"/>
      <c r="AUY43" s="502"/>
      <c r="AUZ43" s="502"/>
      <c r="AVA43" s="502"/>
      <c r="AVB43" s="502"/>
      <c r="AVC43" s="502"/>
      <c r="AVD43" s="502"/>
      <c r="AVE43" s="502"/>
      <c r="AVF43" s="502"/>
      <c r="AVG43" s="502"/>
      <c r="AVH43" s="502"/>
      <c r="AVI43" s="502"/>
      <c r="AVJ43" s="502"/>
      <c r="AVK43" s="502"/>
      <c r="AVL43" s="502"/>
      <c r="AVM43" s="502"/>
      <c r="AVN43" s="502"/>
      <c r="AVO43" s="502"/>
      <c r="AVP43" s="502"/>
      <c r="AVQ43" s="502"/>
      <c r="AVR43" s="502"/>
      <c r="AVS43" s="502"/>
      <c r="AVT43" s="502"/>
      <c r="AVU43" s="502"/>
      <c r="AVV43" s="502"/>
      <c r="AVW43" s="502"/>
      <c r="AVX43" s="502"/>
      <c r="AVY43" s="502"/>
      <c r="AVZ43" s="502"/>
      <c r="AWA43" s="502"/>
      <c r="AWB43" s="502"/>
      <c r="AWC43" s="502"/>
      <c r="AWD43" s="502"/>
      <c r="AWE43" s="502"/>
      <c r="AWF43" s="502"/>
      <c r="AWG43" s="502"/>
      <c r="AWH43" s="502"/>
      <c r="AWI43" s="502"/>
      <c r="AWJ43" s="502"/>
      <c r="AWK43" s="502"/>
      <c r="AWL43" s="502"/>
      <c r="AWM43" s="502"/>
      <c r="AWN43" s="502"/>
      <c r="AWO43" s="502"/>
      <c r="AWP43" s="502"/>
      <c r="AWQ43" s="502"/>
      <c r="AWR43" s="502"/>
      <c r="AWS43" s="502"/>
      <c r="AWT43" s="502"/>
      <c r="AWU43" s="502"/>
      <c r="AWV43" s="502"/>
      <c r="AWW43" s="502"/>
      <c r="AWX43" s="502"/>
      <c r="AWY43" s="502"/>
      <c r="AWZ43" s="502"/>
      <c r="AXA43" s="502"/>
      <c r="AXB43" s="502"/>
      <c r="AXC43" s="502"/>
      <c r="AXD43" s="502"/>
      <c r="AXE43" s="502"/>
      <c r="AXF43" s="502"/>
      <c r="AXG43" s="502"/>
      <c r="AXH43" s="502"/>
      <c r="AXI43" s="502"/>
      <c r="AXJ43" s="502"/>
      <c r="AXK43" s="502"/>
      <c r="AXL43" s="502"/>
      <c r="AXM43" s="502"/>
      <c r="AXN43" s="502"/>
      <c r="AXO43" s="502"/>
      <c r="AXP43" s="502"/>
      <c r="AXQ43" s="502"/>
      <c r="AXR43" s="502"/>
      <c r="AXS43" s="502"/>
      <c r="AXT43" s="502"/>
      <c r="AXU43" s="502"/>
      <c r="AXV43" s="502"/>
      <c r="AXW43" s="502"/>
      <c r="AXX43" s="502"/>
      <c r="AXY43" s="502"/>
      <c r="AXZ43" s="502"/>
      <c r="AYA43" s="502"/>
      <c r="AYB43" s="502"/>
      <c r="AYC43" s="502"/>
      <c r="AYD43" s="502"/>
      <c r="AYE43" s="502"/>
      <c r="AYF43" s="502"/>
      <c r="AYG43" s="502"/>
      <c r="AYH43" s="502"/>
      <c r="AYI43" s="502"/>
      <c r="AYJ43" s="502"/>
      <c r="AYK43" s="502"/>
      <c r="AYL43" s="502"/>
      <c r="AYM43" s="502"/>
      <c r="AYN43" s="502"/>
      <c r="AYO43" s="502"/>
      <c r="AYP43" s="502"/>
      <c r="AYQ43" s="502"/>
      <c r="AYR43" s="502"/>
      <c r="AYS43" s="502"/>
      <c r="AYT43" s="502"/>
      <c r="AYU43" s="502"/>
      <c r="AYV43" s="502"/>
      <c r="AYW43" s="502"/>
      <c r="AYX43" s="502"/>
      <c r="AYY43" s="502"/>
      <c r="AYZ43" s="502"/>
      <c r="AZA43" s="502"/>
      <c r="AZB43" s="502"/>
      <c r="AZC43" s="502"/>
      <c r="AZD43" s="502"/>
      <c r="AZE43" s="502"/>
      <c r="AZF43" s="502"/>
      <c r="AZG43" s="502"/>
      <c r="AZH43" s="502"/>
      <c r="AZI43" s="502"/>
      <c r="AZJ43" s="502"/>
      <c r="AZK43" s="502"/>
      <c r="AZL43" s="502"/>
      <c r="AZM43" s="502"/>
      <c r="AZN43" s="502"/>
      <c r="AZO43" s="502"/>
      <c r="AZP43" s="502"/>
      <c r="AZQ43" s="502"/>
      <c r="AZR43" s="502"/>
      <c r="AZS43" s="502"/>
      <c r="AZT43" s="502"/>
      <c r="AZU43" s="502"/>
      <c r="AZV43" s="502"/>
      <c r="AZW43" s="502"/>
      <c r="AZX43" s="502"/>
      <c r="AZY43" s="502"/>
      <c r="AZZ43" s="502"/>
      <c r="BAA43" s="502"/>
      <c r="BAB43" s="502"/>
      <c r="BAC43" s="502"/>
      <c r="BAD43" s="502"/>
      <c r="BAE43" s="502"/>
      <c r="BAF43" s="502"/>
      <c r="BAG43" s="502"/>
      <c r="BAH43" s="502"/>
      <c r="BAI43" s="502"/>
      <c r="BAJ43" s="502"/>
      <c r="BAK43" s="502"/>
      <c r="BAL43" s="502"/>
      <c r="BAM43" s="502"/>
      <c r="BAN43" s="502"/>
      <c r="BAO43" s="502"/>
      <c r="BAP43" s="502"/>
      <c r="BAQ43" s="502"/>
      <c r="BAR43" s="502"/>
      <c r="BAS43" s="502"/>
      <c r="BAT43" s="502"/>
      <c r="BAU43" s="502"/>
      <c r="BAV43" s="502"/>
      <c r="BAW43" s="502"/>
      <c r="BAX43" s="502"/>
      <c r="BAY43" s="502"/>
      <c r="BAZ43" s="502"/>
      <c r="BBA43" s="502"/>
      <c r="BBB43" s="502"/>
      <c r="BBC43" s="502"/>
      <c r="BBD43" s="502"/>
      <c r="BBE43" s="502"/>
      <c r="BBF43" s="502"/>
      <c r="BBG43" s="502"/>
      <c r="BBH43" s="502"/>
      <c r="BBI43" s="502"/>
      <c r="BBJ43" s="502"/>
      <c r="BBK43" s="502"/>
      <c r="BBL43" s="502"/>
      <c r="BBM43" s="502"/>
      <c r="BBN43" s="502"/>
      <c r="BBO43" s="502"/>
      <c r="BBP43" s="502"/>
      <c r="BBQ43" s="502"/>
      <c r="BBR43" s="502"/>
      <c r="BBS43" s="502"/>
      <c r="BBT43" s="502"/>
      <c r="BBU43" s="502"/>
      <c r="BBV43" s="502"/>
      <c r="BBW43" s="502"/>
      <c r="BBX43" s="502"/>
      <c r="BBY43" s="502"/>
      <c r="BBZ43" s="502"/>
      <c r="BCA43" s="502"/>
      <c r="BCB43" s="502"/>
      <c r="BCC43" s="502"/>
      <c r="BCD43" s="502"/>
      <c r="BCE43" s="502"/>
      <c r="BCF43" s="502"/>
      <c r="BCG43" s="502"/>
      <c r="BCH43" s="502"/>
      <c r="BCI43" s="502"/>
      <c r="BCJ43" s="502"/>
      <c r="BCK43" s="502"/>
      <c r="BCL43" s="502"/>
      <c r="BCM43" s="502"/>
      <c r="BCN43" s="502"/>
      <c r="BCO43" s="502"/>
      <c r="BCP43" s="502"/>
      <c r="BCQ43" s="502"/>
      <c r="BCR43" s="502"/>
      <c r="BCS43" s="502"/>
      <c r="BCT43" s="502"/>
      <c r="BCU43" s="502"/>
      <c r="BCV43" s="502"/>
      <c r="BCW43" s="502"/>
      <c r="BCX43" s="502"/>
      <c r="BCY43" s="502"/>
      <c r="BCZ43" s="502"/>
      <c r="BDA43" s="502"/>
      <c r="BDB43" s="502"/>
      <c r="BDC43" s="502"/>
      <c r="BDD43" s="502"/>
      <c r="BDE43" s="502"/>
      <c r="BDF43" s="502"/>
      <c r="BDG43" s="502"/>
      <c r="BDH43" s="502"/>
      <c r="BDI43" s="502"/>
      <c r="BDJ43" s="502"/>
      <c r="BDK43" s="502"/>
      <c r="BDL43" s="502"/>
      <c r="BDM43" s="502"/>
      <c r="BDN43" s="502"/>
      <c r="BDO43" s="502"/>
      <c r="BDP43" s="502"/>
      <c r="BDQ43" s="502"/>
      <c r="BDR43" s="502"/>
      <c r="BDS43" s="502"/>
      <c r="BDT43" s="502"/>
      <c r="BDU43" s="502"/>
      <c r="BDV43" s="502"/>
      <c r="BDW43" s="502"/>
      <c r="BDX43" s="502"/>
      <c r="BDY43" s="502"/>
      <c r="BDZ43" s="502"/>
      <c r="BEA43" s="502"/>
      <c r="BEB43" s="502"/>
      <c r="BEC43" s="502"/>
      <c r="BED43" s="502"/>
      <c r="BEE43" s="502"/>
      <c r="BEF43" s="502"/>
      <c r="BEG43" s="502"/>
      <c r="BEH43" s="502"/>
      <c r="BEI43" s="502"/>
      <c r="BEJ43" s="502"/>
      <c r="BEK43" s="502"/>
      <c r="BEL43" s="502"/>
      <c r="BEM43" s="502"/>
      <c r="BEN43" s="502"/>
      <c r="BEO43" s="502"/>
      <c r="BEP43" s="502"/>
      <c r="BEQ43" s="502"/>
      <c r="BER43" s="502"/>
      <c r="BES43" s="502"/>
      <c r="BET43" s="502"/>
      <c r="BEU43" s="502"/>
      <c r="BEV43" s="502"/>
      <c r="BEW43" s="502"/>
      <c r="BEX43" s="502"/>
      <c r="BEY43" s="502"/>
      <c r="BEZ43" s="502"/>
      <c r="BFA43" s="502"/>
      <c r="BFB43" s="502"/>
      <c r="BFC43" s="502"/>
      <c r="BFD43" s="502"/>
      <c r="BFE43" s="502"/>
      <c r="BFF43" s="502"/>
      <c r="BFG43" s="502"/>
      <c r="BFH43" s="502"/>
      <c r="BFI43" s="502"/>
      <c r="BFJ43" s="502"/>
      <c r="BFK43" s="502"/>
      <c r="BFL43" s="502"/>
      <c r="BFM43" s="502"/>
      <c r="BFN43" s="502"/>
      <c r="BFO43" s="502"/>
      <c r="BFP43" s="502"/>
      <c r="BFQ43" s="502"/>
      <c r="BFR43" s="502"/>
      <c r="BFS43" s="502"/>
      <c r="BFT43" s="502"/>
      <c r="BFU43" s="502"/>
      <c r="BFV43" s="502"/>
      <c r="BFW43" s="502"/>
      <c r="BFX43" s="502"/>
      <c r="BFY43" s="502"/>
      <c r="BFZ43" s="502"/>
      <c r="BGA43" s="502"/>
      <c r="BGB43" s="502"/>
      <c r="BGC43" s="502"/>
      <c r="BGD43" s="502"/>
      <c r="BGE43" s="502"/>
      <c r="BGF43" s="502"/>
      <c r="BGG43" s="502"/>
      <c r="BGH43" s="502"/>
      <c r="BGI43" s="502"/>
      <c r="BGJ43" s="502"/>
      <c r="BGK43" s="502"/>
      <c r="BGL43" s="502"/>
      <c r="BGM43" s="502"/>
      <c r="BGN43" s="502"/>
      <c r="BGO43" s="502"/>
      <c r="BGP43" s="502"/>
      <c r="BGQ43" s="502"/>
      <c r="BGR43" s="502"/>
      <c r="BGS43" s="502"/>
      <c r="BGT43" s="502"/>
      <c r="BGU43" s="502"/>
      <c r="BGV43" s="502"/>
      <c r="BGW43" s="502"/>
      <c r="BGX43" s="502"/>
      <c r="BGY43" s="502"/>
      <c r="BGZ43" s="502"/>
      <c r="BHA43" s="502"/>
      <c r="BHB43" s="502"/>
      <c r="BHC43" s="502"/>
      <c r="BHD43" s="502"/>
      <c r="BHE43" s="502"/>
      <c r="BHF43" s="502"/>
      <c r="BHG43" s="502"/>
      <c r="BHH43" s="502"/>
      <c r="BHI43" s="502"/>
      <c r="BHJ43" s="502"/>
      <c r="BHK43" s="502"/>
      <c r="BHL43" s="502"/>
      <c r="BHM43" s="502"/>
      <c r="BHN43" s="502"/>
      <c r="BHO43" s="502"/>
      <c r="BHP43" s="502"/>
      <c r="BHQ43" s="502"/>
      <c r="BHR43" s="502"/>
      <c r="BHS43" s="502"/>
      <c r="BHT43" s="502"/>
      <c r="BHU43" s="502"/>
      <c r="BHV43" s="502"/>
      <c r="BHW43" s="502"/>
      <c r="BHX43" s="502"/>
      <c r="BHY43" s="502"/>
      <c r="BHZ43" s="502"/>
      <c r="BIA43" s="502"/>
      <c r="BIB43" s="502"/>
      <c r="BIC43" s="502"/>
      <c r="BID43" s="502"/>
      <c r="BIE43" s="502"/>
      <c r="BIF43" s="502"/>
      <c r="BIG43" s="502"/>
      <c r="BIH43" s="502"/>
      <c r="BII43" s="502"/>
      <c r="BIJ43" s="502"/>
      <c r="BIK43" s="502"/>
      <c r="BIL43" s="502"/>
      <c r="BIM43" s="502"/>
      <c r="BIN43" s="502"/>
      <c r="BIO43" s="502"/>
      <c r="BIP43" s="502"/>
      <c r="BIQ43" s="502"/>
      <c r="BIR43" s="502"/>
      <c r="BIS43" s="502"/>
      <c r="BIT43" s="502"/>
      <c r="BIU43" s="502"/>
      <c r="BIV43" s="502"/>
      <c r="BIW43" s="502"/>
      <c r="BIX43" s="502"/>
      <c r="BIY43" s="502"/>
      <c r="BIZ43" s="502"/>
      <c r="BJA43" s="502"/>
      <c r="BJB43" s="502"/>
      <c r="BJC43" s="502"/>
      <c r="BJD43" s="502"/>
      <c r="BJE43" s="502"/>
      <c r="BJF43" s="502"/>
      <c r="BJG43" s="502"/>
      <c r="BJH43" s="502"/>
      <c r="BJI43" s="502"/>
      <c r="BJJ43" s="502"/>
      <c r="BJK43" s="502"/>
      <c r="BJL43" s="502"/>
      <c r="BJM43" s="502"/>
      <c r="BJN43" s="502"/>
      <c r="BJO43" s="502"/>
      <c r="BJP43" s="502"/>
      <c r="BJQ43" s="502"/>
      <c r="BJR43" s="502"/>
      <c r="BJS43" s="502"/>
      <c r="BJT43" s="502"/>
      <c r="BJU43" s="502"/>
      <c r="BJV43" s="502"/>
      <c r="BJW43" s="502"/>
      <c r="BJX43" s="502"/>
      <c r="BJY43" s="502"/>
      <c r="BJZ43" s="502"/>
      <c r="BKA43" s="502"/>
      <c r="BKB43" s="502"/>
      <c r="BKC43" s="502"/>
      <c r="BKD43" s="502"/>
      <c r="BKE43" s="502"/>
      <c r="BKF43" s="502"/>
      <c r="BKG43" s="502"/>
      <c r="BKH43" s="502"/>
      <c r="BKI43" s="502"/>
      <c r="BKJ43" s="502"/>
      <c r="BKK43" s="502"/>
      <c r="BKL43" s="502"/>
      <c r="BKM43" s="502"/>
      <c r="BKN43" s="502"/>
      <c r="BKO43" s="502"/>
      <c r="BKP43" s="502"/>
      <c r="BKQ43" s="502"/>
      <c r="BKR43" s="502"/>
      <c r="BKS43" s="502"/>
      <c r="BKT43" s="502"/>
      <c r="BKU43" s="502"/>
      <c r="BKV43" s="502"/>
      <c r="BKW43" s="502"/>
      <c r="BKX43" s="502"/>
      <c r="BKY43" s="502"/>
      <c r="BKZ43" s="502"/>
      <c r="BLA43" s="502"/>
      <c r="BLB43" s="502"/>
      <c r="BLC43" s="502"/>
      <c r="BLD43" s="502"/>
      <c r="BLE43" s="502"/>
      <c r="BLF43" s="502"/>
      <c r="BLG43" s="502"/>
      <c r="BLH43" s="502"/>
      <c r="BLI43" s="502"/>
      <c r="BLJ43" s="502"/>
      <c r="BLK43" s="502"/>
      <c r="BLL43" s="502"/>
      <c r="BLM43" s="502"/>
      <c r="BLN43" s="502"/>
      <c r="BLO43" s="502"/>
      <c r="BLP43" s="502"/>
      <c r="BLQ43" s="502"/>
      <c r="BLR43" s="502"/>
      <c r="BLS43" s="502"/>
      <c r="BLT43" s="502"/>
      <c r="BLU43" s="502"/>
      <c r="BLV43" s="502"/>
      <c r="BLW43" s="502"/>
      <c r="BLX43" s="502"/>
      <c r="BLY43" s="502"/>
      <c r="BLZ43" s="502"/>
      <c r="BMA43" s="502"/>
      <c r="BMB43" s="502"/>
      <c r="BMC43" s="502"/>
      <c r="BMD43" s="502"/>
      <c r="BME43" s="502"/>
      <c r="BMF43" s="502"/>
      <c r="BMG43" s="502"/>
      <c r="BMH43" s="502"/>
      <c r="BMI43" s="502"/>
      <c r="BMJ43" s="502"/>
      <c r="BMK43" s="502"/>
      <c r="BML43" s="502"/>
      <c r="BMM43" s="502"/>
      <c r="BMN43" s="502"/>
      <c r="BMO43" s="502"/>
      <c r="BMP43" s="502"/>
      <c r="BMQ43" s="502"/>
      <c r="BMR43" s="502"/>
      <c r="BMS43" s="502"/>
      <c r="BMT43" s="502"/>
      <c r="BMU43" s="502"/>
      <c r="BMV43" s="502"/>
      <c r="BMW43" s="502"/>
      <c r="BMX43" s="502"/>
      <c r="BMY43" s="502"/>
      <c r="BMZ43" s="502"/>
      <c r="BNA43" s="502"/>
      <c r="BNB43" s="502"/>
      <c r="BNC43" s="502"/>
      <c r="BND43" s="502"/>
      <c r="BNE43" s="502"/>
      <c r="BNF43" s="502"/>
      <c r="BNG43" s="502"/>
      <c r="BNH43" s="502"/>
      <c r="BNI43" s="502"/>
      <c r="BNJ43" s="502"/>
      <c r="BNK43" s="502"/>
      <c r="BNL43" s="502"/>
      <c r="BNM43" s="502"/>
      <c r="BNN43" s="502"/>
      <c r="BNO43" s="502"/>
      <c r="BNP43" s="502"/>
      <c r="BNQ43" s="502"/>
      <c r="BNR43" s="502"/>
      <c r="BNS43" s="502"/>
      <c r="BNT43" s="502"/>
      <c r="BNU43" s="502"/>
      <c r="BNV43" s="502"/>
      <c r="BNW43" s="502"/>
      <c r="BNX43" s="502"/>
      <c r="BNY43" s="502"/>
      <c r="BNZ43" s="502"/>
      <c r="BOA43" s="502"/>
      <c r="BOB43" s="502"/>
      <c r="BOC43" s="502"/>
      <c r="BOD43" s="502"/>
      <c r="BOE43" s="502"/>
      <c r="BOF43" s="502"/>
      <c r="BOG43" s="502"/>
      <c r="BOH43" s="502"/>
      <c r="BOI43" s="502"/>
      <c r="BOJ43" s="502"/>
      <c r="BOK43" s="502"/>
      <c r="BOL43" s="502"/>
      <c r="BOM43" s="502"/>
      <c r="BON43" s="502"/>
      <c r="BOO43" s="502"/>
      <c r="BOP43" s="502"/>
      <c r="BOQ43" s="502"/>
      <c r="BOR43" s="502"/>
      <c r="BOS43" s="502"/>
      <c r="BOT43" s="502"/>
      <c r="BOU43" s="502"/>
      <c r="BOV43" s="502"/>
      <c r="BOW43" s="502"/>
      <c r="BOX43" s="502"/>
      <c r="BOY43" s="502"/>
      <c r="BOZ43" s="502"/>
      <c r="BPA43" s="502"/>
      <c r="BPB43" s="502"/>
      <c r="BPC43" s="502"/>
      <c r="BPD43" s="502"/>
      <c r="BPE43" s="502"/>
      <c r="BPF43" s="502"/>
      <c r="BPG43" s="502"/>
      <c r="BPH43" s="502"/>
      <c r="BPI43" s="502"/>
      <c r="BPJ43" s="502"/>
      <c r="BPK43" s="502"/>
      <c r="BPL43" s="502"/>
      <c r="BPM43" s="502"/>
      <c r="BPN43" s="502"/>
      <c r="BPO43" s="502"/>
      <c r="BPP43" s="502"/>
      <c r="BPQ43" s="502"/>
      <c r="BPR43" s="502"/>
      <c r="BPS43" s="502"/>
      <c r="BPT43" s="502"/>
      <c r="BPU43" s="502"/>
      <c r="BPV43" s="502"/>
      <c r="BPW43" s="502"/>
      <c r="BPX43" s="502"/>
      <c r="BPY43" s="502"/>
      <c r="BPZ43" s="502"/>
      <c r="BQA43" s="502"/>
      <c r="BQB43" s="502"/>
      <c r="BQC43" s="502"/>
      <c r="BQD43" s="502"/>
      <c r="BQE43" s="502"/>
      <c r="BQF43" s="502"/>
      <c r="BQG43" s="502"/>
      <c r="BQH43" s="502"/>
      <c r="BQI43" s="502"/>
      <c r="BQJ43" s="502"/>
      <c r="BQK43" s="502"/>
      <c r="BQL43" s="502"/>
      <c r="BQM43" s="502"/>
      <c r="BQN43" s="502"/>
      <c r="BQO43" s="502"/>
      <c r="BQP43" s="502"/>
      <c r="BQQ43" s="502"/>
      <c r="BQR43" s="502"/>
      <c r="BQS43" s="502"/>
      <c r="BQT43" s="502"/>
      <c r="BQU43" s="502"/>
      <c r="BQV43" s="502"/>
      <c r="BQW43" s="502"/>
      <c r="BQX43" s="502"/>
      <c r="BQY43" s="502"/>
      <c r="BQZ43" s="502"/>
      <c r="BRA43" s="502"/>
      <c r="BRB43" s="502"/>
      <c r="BRC43" s="502"/>
      <c r="BRD43" s="502"/>
      <c r="BRE43" s="502"/>
      <c r="BRF43" s="502"/>
      <c r="BRG43" s="502"/>
      <c r="BRH43" s="502"/>
      <c r="BRI43" s="502"/>
      <c r="BRJ43" s="502"/>
      <c r="BRK43" s="502"/>
      <c r="BRL43" s="502"/>
      <c r="BRM43" s="502"/>
      <c r="BRN43" s="502"/>
      <c r="BRO43" s="502"/>
      <c r="BRP43" s="502"/>
      <c r="BRQ43" s="502"/>
      <c r="BRR43" s="502"/>
      <c r="BRS43" s="502"/>
      <c r="BRT43" s="502"/>
      <c r="BRU43" s="502"/>
      <c r="BRV43" s="502"/>
      <c r="BRW43" s="502"/>
      <c r="BRX43" s="502"/>
      <c r="BRY43" s="502"/>
      <c r="BRZ43" s="502"/>
      <c r="BSA43" s="502"/>
      <c r="BSB43" s="502"/>
      <c r="BSC43" s="502"/>
      <c r="BSD43" s="502"/>
      <c r="BSE43" s="502"/>
      <c r="BSF43" s="502"/>
      <c r="BSG43" s="502"/>
      <c r="BSH43" s="502"/>
      <c r="BSI43" s="502"/>
      <c r="BSJ43" s="502"/>
      <c r="BSK43" s="502"/>
      <c r="BSL43" s="502"/>
      <c r="BSM43" s="502"/>
      <c r="BSN43" s="502"/>
      <c r="BSO43" s="502"/>
      <c r="BSP43" s="502"/>
      <c r="BSQ43" s="502"/>
      <c r="BSR43" s="502"/>
      <c r="BSS43" s="502"/>
      <c r="BST43" s="502"/>
      <c r="BSU43" s="502"/>
      <c r="BSV43" s="502"/>
      <c r="BSW43" s="502"/>
      <c r="BSX43" s="502"/>
      <c r="BSY43" s="502"/>
      <c r="BSZ43" s="502"/>
      <c r="BTA43" s="502"/>
      <c r="BTB43" s="502"/>
      <c r="BTC43" s="502"/>
      <c r="BTD43" s="502"/>
      <c r="BTE43" s="502"/>
      <c r="BTF43" s="502"/>
      <c r="BTG43" s="502"/>
      <c r="BTH43" s="502"/>
      <c r="BTI43" s="502"/>
      <c r="BTJ43" s="502"/>
      <c r="BTK43" s="502"/>
      <c r="BTL43" s="502"/>
      <c r="BTM43" s="502"/>
      <c r="BTN43" s="502"/>
      <c r="BTO43" s="502"/>
      <c r="BTP43" s="502"/>
      <c r="BTQ43" s="502"/>
      <c r="BTR43" s="502"/>
      <c r="BTS43" s="502"/>
      <c r="BTT43" s="502"/>
      <c r="BTU43" s="502"/>
      <c r="BTV43" s="502"/>
      <c r="BTW43" s="502"/>
      <c r="BTX43" s="502"/>
      <c r="BTY43" s="502"/>
      <c r="BTZ43" s="502"/>
      <c r="BUA43" s="502"/>
      <c r="BUB43" s="502"/>
      <c r="BUC43" s="502"/>
      <c r="BUD43" s="502"/>
      <c r="BUE43" s="502"/>
      <c r="BUF43" s="502"/>
      <c r="BUG43" s="502"/>
      <c r="BUH43" s="502"/>
      <c r="BUI43" s="502"/>
      <c r="BUJ43" s="502"/>
      <c r="BUK43" s="502"/>
      <c r="BUL43" s="502"/>
      <c r="BUM43" s="502"/>
      <c r="BUN43" s="502"/>
      <c r="BUO43" s="502"/>
      <c r="BUP43" s="502"/>
      <c r="BUQ43" s="502"/>
      <c r="BUR43" s="502"/>
      <c r="BUS43" s="502"/>
      <c r="BUT43" s="502"/>
      <c r="BUU43" s="502"/>
      <c r="BUV43" s="502"/>
      <c r="BUW43" s="502"/>
      <c r="BUX43" s="502"/>
      <c r="BUY43" s="502"/>
      <c r="BUZ43" s="502"/>
      <c r="BVA43" s="502"/>
      <c r="BVB43" s="502"/>
      <c r="BVC43" s="502"/>
      <c r="BVD43" s="502"/>
      <c r="BVE43" s="502"/>
      <c r="BVF43" s="502"/>
      <c r="BVG43" s="502"/>
      <c r="BVH43" s="502"/>
      <c r="BVI43" s="502"/>
      <c r="BVJ43" s="502"/>
      <c r="BVK43" s="502"/>
      <c r="BVL43" s="502"/>
      <c r="BVM43" s="502"/>
      <c r="BVN43" s="502"/>
      <c r="BVO43" s="502"/>
      <c r="BVP43" s="502"/>
      <c r="BVQ43" s="502"/>
      <c r="BVR43" s="502"/>
      <c r="BVS43" s="502"/>
      <c r="BVT43" s="502"/>
      <c r="BVU43" s="502"/>
      <c r="BVV43" s="502"/>
      <c r="BVW43" s="502"/>
      <c r="BVX43" s="502"/>
      <c r="BVY43" s="502"/>
      <c r="BVZ43" s="502"/>
      <c r="BWA43" s="502"/>
      <c r="BWB43" s="502"/>
      <c r="BWC43" s="502"/>
      <c r="BWD43" s="502"/>
      <c r="BWE43" s="502"/>
      <c r="BWF43" s="502"/>
      <c r="BWG43" s="502"/>
      <c r="BWH43" s="502"/>
      <c r="BWI43" s="502"/>
      <c r="BWJ43" s="502"/>
      <c r="BWK43" s="502"/>
      <c r="BWL43" s="502"/>
      <c r="BWM43" s="502"/>
      <c r="BWN43" s="502"/>
      <c r="BWO43" s="502"/>
      <c r="BWP43" s="502"/>
      <c r="BWQ43" s="502"/>
      <c r="BWR43" s="502"/>
      <c r="BWS43" s="502"/>
      <c r="BWT43" s="502"/>
      <c r="BWU43" s="502"/>
      <c r="BWV43" s="502"/>
      <c r="BWW43" s="502"/>
      <c r="BWX43" s="502"/>
      <c r="BWY43" s="502"/>
      <c r="BWZ43" s="502"/>
      <c r="BXA43" s="502"/>
      <c r="BXB43" s="502"/>
      <c r="BXC43" s="502"/>
      <c r="BXD43" s="502"/>
      <c r="BXE43" s="502"/>
      <c r="BXF43" s="502"/>
      <c r="BXG43" s="502"/>
      <c r="BXH43" s="502"/>
      <c r="BXI43" s="502"/>
      <c r="BXJ43" s="502"/>
      <c r="BXK43" s="502"/>
      <c r="BXL43" s="502"/>
      <c r="BXM43" s="502"/>
      <c r="BXN43" s="502"/>
      <c r="BXO43" s="502"/>
      <c r="BXP43" s="502"/>
      <c r="BXQ43" s="502"/>
      <c r="BXR43" s="502"/>
      <c r="BXS43" s="502"/>
      <c r="BXT43" s="502"/>
      <c r="BXU43" s="502"/>
      <c r="BXV43" s="502"/>
      <c r="BXW43" s="502"/>
      <c r="BXX43" s="502"/>
      <c r="BXY43" s="502"/>
      <c r="BXZ43" s="502"/>
      <c r="BYA43" s="502"/>
      <c r="BYB43" s="502"/>
      <c r="BYC43" s="502"/>
      <c r="BYD43" s="502"/>
      <c r="BYE43" s="502"/>
      <c r="BYF43" s="502"/>
      <c r="BYG43" s="502"/>
      <c r="BYH43" s="502"/>
      <c r="BYI43" s="502"/>
      <c r="BYJ43" s="502"/>
      <c r="BYK43" s="502"/>
      <c r="BYL43" s="502"/>
      <c r="BYM43" s="502"/>
      <c r="BYN43" s="502"/>
      <c r="BYO43" s="502"/>
      <c r="BYP43" s="502"/>
      <c r="BYQ43" s="502"/>
      <c r="BYR43" s="502"/>
      <c r="BYS43" s="502"/>
      <c r="BYT43" s="502"/>
      <c r="BYU43" s="502"/>
      <c r="BYV43" s="502"/>
      <c r="BYW43" s="502"/>
      <c r="BYX43" s="502"/>
      <c r="BYY43" s="502"/>
      <c r="BYZ43" s="502"/>
      <c r="BZA43" s="502"/>
      <c r="BZB43" s="502"/>
      <c r="BZC43" s="502"/>
      <c r="BZD43" s="502"/>
      <c r="BZE43" s="502"/>
      <c r="BZF43" s="502"/>
      <c r="BZG43" s="502"/>
      <c r="BZH43" s="502"/>
      <c r="BZI43" s="502"/>
      <c r="BZJ43" s="502"/>
      <c r="BZK43" s="502"/>
      <c r="BZL43" s="502"/>
      <c r="BZM43" s="502"/>
      <c r="BZN43" s="502"/>
      <c r="BZO43" s="502"/>
      <c r="BZP43" s="502"/>
      <c r="BZQ43" s="502"/>
      <c r="BZR43" s="502"/>
      <c r="BZS43" s="502"/>
      <c r="BZT43" s="502"/>
      <c r="BZU43" s="502"/>
      <c r="BZV43" s="502"/>
      <c r="BZW43" s="502"/>
      <c r="BZX43" s="502"/>
      <c r="BZY43" s="502"/>
      <c r="BZZ43" s="502"/>
      <c r="CAA43" s="502"/>
      <c r="CAB43" s="502"/>
      <c r="CAC43" s="502"/>
      <c r="CAD43" s="502"/>
      <c r="CAE43" s="502"/>
      <c r="CAF43" s="502"/>
      <c r="CAG43" s="502"/>
      <c r="CAH43" s="502"/>
      <c r="CAI43" s="502"/>
      <c r="CAJ43" s="502"/>
      <c r="CAK43" s="502"/>
      <c r="CAL43" s="502"/>
      <c r="CAM43" s="502"/>
      <c r="CAN43" s="502"/>
      <c r="CAO43" s="502"/>
      <c r="CAP43" s="502"/>
      <c r="CAQ43" s="502"/>
      <c r="CAR43" s="502"/>
      <c r="CAS43" s="502"/>
      <c r="CAT43" s="502"/>
      <c r="CAU43" s="502"/>
      <c r="CAV43" s="502"/>
      <c r="CAW43" s="502"/>
      <c r="CAX43" s="502"/>
      <c r="CAY43" s="502"/>
      <c r="CAZ43" s="502"/>
      <c r="CBA43" s="502"/>
      <c r="CBB43" s="502"/>
      <c r="CBC43" s="502"/>
      <c r="CBD43" s="502"/>
      <c r="CBE43" s="502"/>
      <c r="CBF43" s="502"/>
      <c r="CBG43" s="502"/>
      <c r="CBH43" s="502"/>
      <c r="CBI43" s="502"/>
      <c r="CBJ43" s="502"/>
      <c r="CBK43" s="502"/>
      <c r="CBL43" s="502"/>
      <c r="CBM43" s="502"/>
      <c r="CBN43" s="502"/>
      <c r="CBO43" s="502"/>
      <c r="CBP43" s="502"/>
      <c r="CBQ43" s="502"/>
      <c r="CBR43" s="502"/>
      <c r="CBS43" s="502"/>
      <c r="CBT43" s="502"/>
      <c r="CBU43" s="502"/>
      <c r="CBV43" s="502"/>
      <c r="CBW43" s="502"/>
      <c r="CBX43" s="502"/>
      <c r="CBY43" s="502"/>
      <c r="CBZ43" s="502"/>
      <c r="CCA43" s="502"/>
      <c r="CCB43" s="502"/>
      <c r="CCC43" s="502"/>
      <c r="CCD43" s="502"/>
      <c r="CCE43" s="502"/>
      <c r="CCF43" s="502"/>
      <c r="CCG43" s="502"/>
      <c r="CCH43" s="502"/>
      <c r="CCI43" s="502"/>
      <c r="CCJ43" s="502"/>
      <c r="CCK43" s="502"/>
      <c r="CCL43" s="502"/>
      <c r="CCM43" s="502"/>
      <c r="CCN43" s="502"/>
      <c r="CCO43" s="502"/>
      <c r="CCP43" s="502"/>
      <c r="CCQ43" s="502"/>
      <c r="CCR43" s="502"/>
      <c r="CCS43" s="502"/>
      <c r="CCT43" s="502"/>
      <c r="CCU43" s="502"/>
      <c r="CCV43" s="502"/>
      <c r="CCW43" s="502"/>
      <c r="CCX43" s="502"/>
      <c r="CCY43" s="502"/>
      <c r="CCZ43" s="502"/>
      <c r="CDA43" s="502"/>
      <c r="CDB43" s="502"/>
      <c r="CDC43" s="502"/>
      <c r="CDD43" s="502"/>
      <c r="CDE43" s="502"/>
      <c r="CDF43" s="502"/>
      <c r="CDG43" s="502"/>
      <c r="CDH43" s="502"/>
      <c r="CDI43" s="502"/>
      <c r="CDJ43" s="502"/>
      <c r="CDK43" s="502"/>
      <c r="CDL43" s="502"/>
      <c r="CDM43" s="502"/>
      <c r="CDN43" s="502"/>
      <c r="CDO43" s="502"/>
      <c r="CDP43" s="502"/>
      <c r="CDQ43" s="502"/>
      <c r="CDR43" s="502"/>
      <c r="CDS43" s="502"/>
      <c r="CDT43" s="502"/>
      <c r="CDU43" s="502"/>
      <c r="CDV43" s="502"/>
      <c r="CDW43" s="502"/>
      <c r="CDX43" s="502"/>
      <c r="CDY43" s="502"/>
      <c r="CDZ43" s="502"/>
      <c r="CEA43" s="502"/>
      <c r="CEB43" s="502"/>
      <c r="CEC43" s="502"/>
      <c r="CED43" s="502"/>
      <c r="CEE43" s="502"/>
      <c r="CEF43" s="502"/>
      <c r="CEG43" s="502"/>
      <c r="CEH43" s="502"/>
      <c r="CEI43" s="502"/>
      <c r="CEJ43" s="502"/>
      <c r="CEK43" s="502"/>
      <c r="CEL43" s="502"/>
      <c r="CEM43" s="502"/>
      <c r="CEN43" s="502"/>
      <c r="CEO43" s="502"/>
      <c r="CEP43" s="502"/>
      <c r="CEQ43" s="502"/>
      <c r="CER43" s="502"/>
      <c r="CES43" s="502"/>
      <c r="CET43" s="502"/>
      <c r="CEU43" s="502"/>
      <c r="CEV43" s="502"/>
      <c r="CEW43" s="502"/>
      <c r="CEX43" s="502"/>
      <c r="CEY43" s="502"/>
      <c r="CEZ43" s="502"/>
      <c r="CFA43" s="502"/>
      <c r="CFB43" s="502"/>
      <c r="CFC43" s="502"/>
      <c r="CFD43" s="502"/>
      <c r="CFE43" s="502"/>
      <c r="CFF43" s="502"/>
      <c r="CFG43" s="502"/>
      <c r="CFH43" s="502"/>
      <c r="CFI43" s="502"/>
      <c r="CFJ43" s="502"/>
      <c r="CFK43" s="502"/>
      <c r="CFL43" s="502"/>
      <c r="CFM43" s="502"/>
      <c r="CFN43" s="502"/>
      <c r="CFO43" s="502"/>
      <c r="CFP43" s="502"/>
      <c r="CFQ43" s="502"/>
      <c r="CFR43" s="502"/>
      <c r="CFS43" s="502"/>
      <c r="CFT43" s="502"/>
      <c r="CFU43" s="502"/>
      <c r="CFV43" s="502"/>
      <c r="CFW43" s="502"/>
      <c r="CFX43" s="502"/>
      <c r="CFY43" s="502"/>
      <c r="CFZ43" s="502"/>
      <c r="CGA43" s="502"/>
      <c r="CGB43" s="502"/>
      <c r="CGC43" s="502"/>
      <c r="CGD43" s="502"/>
      <c r="CGE43" s="502"/>
      <c r="CGF43" s="502"/>
      <c r="CGG43" s="502"/>
      <c r="CGH43" s="502"/>
      <c r="CGI43" s="502"/>
      <c r="CGJ43" s="502"/>
      <c r="CGK43" s="502"/>
      <c r="CGL43" s="502"/>
      <c r="CGM43" s="502"/>
      <c r="CGN43" s="502"/>
      <c r="CGO43" s="502"/>
      <c r="CGP43" s="502"/>
      <c r="CGQ43" s="502"/>
      <c r="CGR43" s="502"/>
      <c r="CGS43" s="502"/>
      <c r="CGT43" s="502"/>
      <c r="CGU43" s="502"/>
      <c r="CGV43" s="502"/>
      <c r="CGW43" s="502"/>
      <c r="CGX43" s="502"/>
      <c r="CGY43" s="502"/>
      <c r="CGZ43" s="502"/>
      <c r="CHA43" s="502"/>
      <c r="CHB43" s="502"/>
      <c r="CHC43" s="502"/>
      <c r="CHD43" s="502"/>
      <c r="CHE43" s="502"/>
      <c r="CHF43" s="502"/>
      <c r="CHG43" s="502"/>
      <c r="CHH43" s="502"/>
      <c r="CHI43" s="502"/>
      <c r="CHJ43" s="502"/>
      <c r="CHK43" s="502"/>
      <c r="CHL43" s="502"/>
      <c r="CHM43" s="502"/>
      <c r="CHN43" s="502"/>
      <c r="CHO43" s="502"/>
      <c r="CHP43" s="502"/>
      <c r="CHQ43" s="502"/>
      <c r="CHR43" s="502"/>
      <c r="CHS43" s="502"/>
      <c r="CHT43" s="502"/>
      <c r="CHU43" s="502"/>
      <c r="CHV43" s="502"/>
      <c r="CHW43" s="502"/>
      <c r="CHX43" s="502"/>
      <c r="CHY43" s="502"/>
      <c r="CHZ43" s="502"/>
      <c r="CIA43" s="502"/>
      <c r="CIB43" s="502"/>
      <c r="CIC43" s="502"/>
      <c r="CID43" s="502"/>
      <c r="CIE43" s="502"/>
      <c r="CIF43" s="502"/>
      <c r="CIG43" s="502"/>
      <c r="CIH43" s="502"/>
      <c r="CII43" s="502"/>
      <c r="CIJ43" s="502"/>
      <c r="CIK43" s="502"/>
      <c r="CIL43" s="502"/>
      <c r="CIM43" s="502"/>
      <c r="CIN43" s="502"/>
      <c r="CIO43" s="502"/>
      <c r="CIP43" s="502"/>
      <c r="CIQ43" s="502"/>
      <c r="CIR43" s="502"/>
      <c r="CIS43" s="502"/>
      <c r="CIT43" s="502"/>
      <c r="CIU43" s="502"/>
      <c r="CIV43" s="502"/>
      <c r="CIW43" s="502"/>
      <c r="CIX43" s="502"/>
      <c r="CIY43" s="502"/>
      <c r="CIZ43" s="502"/>
      <c r="CJA43" s="502"/>
      <c r="CJB43" s="502"/>
      <c r="CJC43" s="502"/>
      <c r="CJD43" s="502"/>
      <c r="CJE43" s="502"/>
      <c r="CJF43" s="502"/>
      <c r="CJG43" s="502"/>
      <c r="CJH43" s="502"/>
      <c r="CJI43" s="502"/>
      <c r="CJJ43" s="502"/>
      <c r="CJK43" s="502"/>
      <c r="CJL43" s="502"/>
      <c r="CJM43" s="502"/>
      <c r="CJN43" s="502"/>
      <c r="CJO43" s="502"/>
      <c r="CJP43" s="502"/>
      <c r="CJQ43" s="502"/>
      <c r="CJR43" s="502"/>
      <c r="CJS43" s="502"/>
      <c r="CJT43" s="502"/>
      <c r="CJU43" s="502"/>
      <c r="CJV43" s="502"/>
      <c r="CJW43" s="502"/>
      <c r="CJX43" s="502"/>
      <c r="CJY43" s="502"/>
      <c r="CJZ43" s="502"/>
      <c r="CKA43" s="502"/>
      <c r="CKB43" s="502"/>
      <c r="CKC43" s="502"/>
      <c r="CKD43" s="502"/>
      <c r="CKE43" s="502"/>
      <c r="CKF43" s="502"/>
      <c r="CKG43" s="502"/>
      <c r="CKH43" s="502"/>
      <c r="CKI43" s="502"/>
      <c r="CKJ43" s="502"/>
      <c r="CKK43" s="502"/>
      <c r="CKL43" s="502"/>
      <c r="CKM43" s="502"/>
      <c r="CKN43" s="502"/>
      <c r="CKO43" s="502"/>
      <c r="CKP43" s="502"/>
      <c r="CKQ43" s="502"/>
      <c r="CKR43" s="502"/>
      <c r="CKS43" s="502"/>
      <c r="CKT43" s="502"/>
      <c r="CKU43" s="502"/>
      <c r="CKV43" s="502"/>
      <c r="CKW43" s="502"/>
      <c r="CKX43" s="502"/>
      <c r="CKY43" s="502"/>
      <c r="CKZ43" s="502"/>
      <c r="CLA43" s="502"/>
      <c r="CLB43" s="502"/>
      <c r="CLC43" s="502"/>
      <c r="CLD43" s="502"/>
      <c r="CLE43" s="502"/>
      <c r="CLF43" s="502"/>
      <c r="CLG43" s="502"/>
      <c r="CLH43" s="502"/>
      <c r="CLI43" s="502"/>
      <c r="CLJ43" s="502"/>
      <c r="CLK43" s="502"/>
      <c r="CLL43" s="502"/>
      <c r="CLM43" s="502"/>
      <c r="CLN43" s="502"/>
      <c r="CLO43" s="502"/>
      <c r="CLP43" s="502"/>
      <c r="CLQ43" s="502"/>
      <c r="CLR43" s="502"/>
      <c r="CLS43" s="502"/>
      <c r="CLT43" s="502"/>
      <c r="CLU43" s="502"/>
      <c r="CLV43" s="502"/>
      <c r="CLW43" s="502"/>
      <c r="CLX43" s="502"/>
      <c r="CLY43" s="502"/>
      <c r="CLZ43" s="502"/>
      <c r="CMA43" s="502"/>
      <c r="CMB43" s="502"/>
      <c r="CMC43" s="502"/>
      <c r="CMD43" s="502"/>
      <c r="CME43" s="502"/>
      <c r="CMF43" s="502"/>
      <c r="CMG43" s="502"/>
      <c r="CMH43" s="502"/>
      <c r="CMI43" s="502"/>
      <c r="CMJ43" s="502"/>
      <c r="CMK43" s="502"/>
      <c r="CML43" s="502"/>
      <c r="CMM43" s="502"/>
      <c r="CMN43" s="502"/>
      <c r="CMO43" s="502"/>
      <c r="CMP43" s="502"/>
      <c r="CMQ43" s="502"/>
      <c r="CMR43" s="502"/>
      <c r="CMS43" s="502"/>
      <c r="CMT43" s="502"/>
      <c r="CMU43" s="502"/>
      <c r="CMV43" s="502"/>
      <c r="CMW43" s="502"/>
      <c r="CMX43" s="502"/>
      <c r="CMY43" s="502"/>
      <c r="CMZ43" s="502"/>
      <c r="CNA43" s="502"/>
      <c r="CNB43" s="502"/>
      <c r="CNC43" s="502"/>
      <c r="CND43" s="502"/>
      <c r="CNE43" s="502"/>
      <c r="CNF43" s="502"/>
      <c r="CNG43" s="502"/>
      <c r="CNH43" s="502"/>
      <c r="CNI43" s="502"/>
      <c r="CNJ43" s="502"/>
      <c r="CNK43" s="502"/>
      <c r="CNL43" s="502"/>
      <c r="CNM43" s="502"/>
      <c r="CNN43" s="502"/>
      <c r="CNO43" s="502"/>
      <c r="CNP43" s="502"/>
      <c r="CNQ43" s="502"/>
      <c r="CNR43" s="502"/>
      <c r="CNS43" s="502"/>
      <c r="CNT43" s="502"/>
      <c r="CNU43" s="502"/>
      <c r="CNV43" s="502"/>
      <c r="CNW43" s="502"/>
      <c r="CNX43" s="502"/>
      <c r="CNY43" s="502"/>
      <c r="CNZ43" s="502"/>
      <c r="COA43" s="502"/>
      <c r="COB43" s="502"/>
      <c r="COC43" s="502"/>
      <c r="COD43" s="502"/>
      <c r="COE43" s="502"/>
      <c r="COF43" s="502"/>
      <c r="COG43" s="502"/>
      <c r="COH43" s="502"/>
      <c r="COI43" s="502"/>
      <c r="COJ43" s="502"/>
      <c r="COK43" s="502"/>
      <c r="COL43" s="502"/>
      <c r="COM43" s="502"/>
      <c r="CON43" s="502"/>
      <c r="COO43" s="502"/>
      <c r="COP43" s="502"/>
      <c r="COQ43" s="502"/>
      <c r="COR43" s="502"/>
      <c r="COS43" s="502"/>
      <c r="COT43" s="502"/>
      <c r="COU43" s="502"/>
      <c r="COV43" s="502"/>
      <c r="COW43" s="502"/>
      <c r="COX43" s="502"/>
      <c r="COY43" s="502"/>
      <c r="COZ43" s="502"/>
      <c r="CPA43" s="502"/>
      <c r="CPB43" s="502"/>
      <c r="CPC43" s="502"/>
      <c r="CPD43" s="502"/>
      <c r="CPE43" s="502"/>
      <c r="CPF43" s="502"/>
      <c r="CPG43" s="502"/>
      <c r="CPH43" s="502"/>
      <c r="CPI43" s="502"/>
      <c r="CPJ43" s="502"/>
      <c r="CPK43" s="502"/>
      <c r="CPL43" s="502"/>
      <c r="CPM43" s="502"/>
      <c r="CPN43" s="502"/>
      <c r="CPO43" s="502"/>
      <c r="CPP43" s="502"/>
      <c r="CPQ43" s="502"/>
      <c r="CPR43" s="502"/>
      <c r="CPS43" s="502"/>
      <c r="CPT43" s="502"/>
      <c r="CPU43" s="502"/>
      <c r="CPV43" s="502"/>
      <c r="CPW43" s="502"/>
      <c r="CPX43" s="502"/>
      <c r="CPY43" s="502"/>
      <c r="CPZ43" s="502"/>
      <c r="CQA43" s="502"/>
      <c r="CQB43" s="502"/>
      <c r="CQC43" s="502"/>
      <c r="CQD43" s="502"/>
      <c r="CQE43" s="502"/>
      <c r="CQF43" s="502"/>
      <c r="CQG43" s="502"/>
      <c r="CQH43" s="502"/>
      <c r="CQI43" s="502"/>
      <c r="CQJ43" s="502"/>
      <c r="CQK43" s="502"/>
      <c r="CQL43" s="502"/>
      <c r="CQM43" s="502"/>
      <c r="CQN43" s="502"/>
      <c r="CQO43" s="502"/>
      <c r="CQP43" s="502"/>
      <c r="CQQ43" s="502"/>
      <c r="CQR43" s="502"/>
      <c r="CQS43" s="502"/>
      <c r="CQT43" s="502"/>
      <c r="CQU43" s="502"/>
      <c r="CQV43" s="502"/>
      <c r="CQW43" s="502"/>
      <c r="CQX43" s="502"/>
      <c r="CQY43" s="502"/>
      <c r="CQZ43" s="502"/>
      <c r="CRA43" s="502"/>
      <c r="CRB43" s="502"/>
      <c r="CRC43" s="502"/>
      <c r="CRD43" s="502"/>
      <c r="CRE43" s="502"/>
      <c r="CRF43" s="502"/>
      <c r="CRG43" s="502"/>
      <c r="CRH43" s="502"/>
      <c r="CRI43" s="502"/>
      <c r="CRJ43" s="502"/>
      <c r="CRK43" s="502"/>
      <c r="CRL43" s="502"/>
      <c r="CRM43" s="502"/>
      <c r="CRN43" s="502"/>
      <c r="CRO43" s="502"/>
      <c r="CRP43" s="502"/>
      <c r="CRQ43" s="502"/>
      <c r="CRR43" s="502"/>
      <c r="CRS43" s="502"/>
      <c r="CRT43" s="502"/>
      <c r="CRU43" s="502"/>
      <c r="CRV43" s="502"/>
      <c r="CRW43" s="502"/>
      <c r="CRX43" s="502"/>
      <c r="CRY43" s="502"/>
      <c r="CRZ43" s="502"/>
      <c r="CSA43" s="502"/>
      <c r="CSB43" s="502"/>
      <c r="CSC43" s="502"/>
      <c r="CSD43" s="502"/>
      <c r="CSE43" s="502"/>
      <c r="CSF43" s="502"/>
      <c r="CSG43" s="502"/>
      <c r="CSH43" s="502"/>
      <c r="CSI43" s="502"/>
      <c r="CSJ43" s="502"/>
      <c r="CSK43" s="502"/>
      <c r="CSL43" s="502"/>
      <c r="CSM43" s="502"/>
      <c r="CSN43" s="502"/>
      <c r="CSO43" s="502"/>
      <c r="CSP43" s="502"/>
      <c r="CSQ43" s="502"/>
      <c r="CSR43" s="502"/>
      <c r="CSS43" s="502"/>
      <c r="CST43" s="502"/>
      <c r="CSU43" s="502"/>
      <c r="CSV43" s="502"/>
      <c r="CSW43" s="502"/>
      <c r="CSX43" s="502"/>
      <c r="CSY43" s="502"/>
      <c r="CSZ43" s="502"/>
      <c r="CTA43" s="502"/>
      <c r="CTB43" s="502"/>
      <c r="CTC43" s="502"/>
      <c r="CTD43" s="502"/>
      <c r="CTE43" s="502"/>
      <c r="CTF43" s="502"/>
      <c r="CTG43" s="502"/>
      <c r="CTH43" s="502"/>
      <c r="CTI43" s="502"/>
      <c r="CTJ43" s="502"/>
      <c r="CTK43" s="502"/>
      <c r="CTL43" s="502"/>
      <c r="CTM43" s="502"/>
      <c r="CTN43" s="502"/>
      <c r="CTO43" s="502"/>
      <c r="CTP43" s="502"/>
      <c r="CTQ43" s="502"/>
      <c r="CTR43" s="502"/>
      <c r="CTS43" s="502"/>
      <c r="CTT43" s="502"/>
      <c r="CTU43" s="502"/>
      <c r="CTV43" s="502"/>
      <c r="CTW43" s="502"/>
      <c r="CTX43" s="502"/>
      <c r="CTY43" s="502"/>
      <c r="CTZ43" s="502"/>
      <c r="CUA43" s="502"/>
      <c r="CUB43" s="502"/>
      <c r="CUC43" s="502"/>
      <c r="CUD43" s="502"/>
      <c r="CUE43" s="502"/>
      <c r="CUF43" s="502"/>
      <c r="CUG43" s="502"/>
      <c r="CUH43" s="502"/>
      <c r="CUI43" s="502"/>
      <c r="CUJ43" s="502"/>
      <c r="CUK43" s="502"/>
      <c r="CUL43" s="502"/>
      <c r="CUM43" s="502"/>
      <c r="CUN43" s="502"/>
      <c r="CUO43" s="502"/>
      <c r="CUP43" s="502"/>
      <c r="CUQ43" s="502"/>
      <c r="CUR43" s="502"/>
      <c r="CUS43" s="502"/>
      <c r="CUT43" s="502"/>
      <c r="CUU43" s="502"/>
      <c r="CUV43" s="502"/>
      <c r="CUW43" s="502"/>
      <c r="CUX43" s="502"/>
      <c r="CUY43" s="502"/>
      <c r="CUZ43" s="502"/>
      <c r="CVA43" s="502"/>
      <c r="CVB43" s="502"/>
      <c r="CVC43" s="502"/>
      <c r="CVD43" s="502"/>
      <c r="CVE43" s="502"/>
      <c r="CVF43" s="502"/>
      <c r="CVG43" s="502"/>
      <c r="CVH43" s="502"/>
      <c r="CVI43" s="502"/>
      <c r="CVJ43" s="502"/>
      <c r="CVK43" s="502"/>
      <c r="CVL43" s="502"/>
      <c r="CVM43" s="502"/>
      <c r="CVN43" s="502"/>
      <c r="CVO43" s="502"/>
      <c r="CVP43" s="502"/>
      <c r="CVQ43" s="502"/>
      <c r="CVR43" s="502"/>
      <c r="CVS43" s="502"/>
      <c r="CVT43" s="502"/>
      <c r="CVU43" s="502"/>
      <c r="CVV43" s="502"/>
      <c r="CVW43" s="502"/>
      <c r="CVX43" s="502"/>
      <c r="CVY43" s="502"/>
      <c r="CVZ43" s="502"/>
      <c r="CWA43" s="502"/>
      <c r="CWB43" s="502"/>
      <c r="CWC43" s="502"/>
      <c r="CWD43" s="502"/>
      <c r="CWE43" s="502"/>
      <c r="CWF43" s="502"/>
      <c r="CWG43" s="502"/>
      <c r="CWH43" s="502"/>
      <c r="CWI43" s="502"/>
      <c r="CWJ43" s="502"/>
      <c r="CWK43" s="502"/>
      <c r="CWL43" s="502"/>
      <c r="CWM43" s="502"/>
      <c r="CWN43" s="502"/>
      <c r="CWO43" s="502"/>
      <c r="CWP43" s="502"/>
      <c r="CWQ43" s="502"/>
      <c r="CWR43" s="502"/>
      <c r="CWS43" s="502"/>
      <c r="CWT43" s="502"/>
      <c r="CWU43" s="502"/>
      <c r="CWV43" s="502"/>
      <c r="CWW43" s="502"/>
      <c r="CWX43" s="502"/>
      <c r="CWY43" s="502"/>
      <c r="CWZ43" s="502"/>
      <c r="CXA43" s="502"/>
      <c r="CXB43" s="502"/>
      <c r="CXC43" s="502"/>
      <c r="CXD43" s="502"/>
      <c r="CXE43" s="502"/>
      <c r="CXF43" s="502"/>
      <c r="CXG43" s="502"/>
      <c r="CXH43" s="502"/>
      <c r="CXI43" s="502"/>
      <c r="CXJ43" s="502"/>
      <c r="CXK43" s="502"/>
      <c r="CXL43" s="502"/>
      <c r="CXM43" s="502"/>
      <c r="CXN43" s="502"/>
      <c r="CXO43" s="502"/>
      <c r="CXP43" s="502"/>
      <c r="CXQ43" s="502"/>
      <c r="CXR43" s="502"/>
      <c r="CXS43" s="502"/>
      <c r="CXT43" s="502"/>
      <c r="CXU43" s="502"/>
      <c r="CXV43" s="502"/>
      <c r="CXW43" s="502"/>
      <c r="CXX43" s="502"/>
      <c r="CXY43" s="502"/>
      <c r="CXZ43" s="502"/>
      <c r="CYA43" s="502"/>
      <c r="CYB43" s="502"/>
      <c r="CYC43" s="502"/>
      <c r="CYD43" s="502"/>
      <c r="CYE43" s="502"/>
      <c r="CYF43" s="502"/>
      <c r="CYG43" s="502"/>
      <c r="CYH43" s="502"/>
      <c r="CYI43" s="502"/>
      <c r="CYJ43" s="502"/>
      <c r="CYK43" s="502"/>
      <c r="CYL43" s="502"/>
      <c r="CYM43" s="502"/>
      <c r="CYN43" s="502"/>
      <c r="CYO43" s="502"/>
      <c r="CYP43" s="502"/>
      <c r="CYQ43" s="502"/>
      <c r="CYR43" s="502"/>
      <c r="CYS43" s="502"/>
      <c r="CYT43" s="502"/>
      <c r="CYU43" s="502"/>
      <c r="CYV43" s="502"/>
      <c r="CYW43" s="502"/>
      <c r="CYX43" s="502"/>
      <c r="CYY43" s="502"/>
      <c r="CYZ43" s="502"/>
      <c r="CZA43" s="502"/>
      <c r="CZB43" s="502"/>
      <c r="CZC43" s="502"/>
      <c r="CZD43" s="502"/>
      <c r="CZE43" s="502"/>
      <c r="CZF43" s="502"/>
      <c r="CZG43" s="502"/>
      <c r="CZH43" s="502"/>
      <c r="CZI43" s="502"/>
      <c r="CZJ43" s="502"/>
      <c r="CZK43" s="502"/>
      <c r="CZL43" s="502"/>
      <c r="CZM43" s="502"/>
      <c r="CZN43" s="502"/>
      <c r="CZO43" s="502"/>
      <c r="CZP43" s="502"/>
      <c r="CZQ43" s="502"/>
      <c r="CZR43" s="502"/>
      <c r="CZS43" s="502"/>
      <c r="CZT43" s="502"/>
      <c r="CZU43" s="502"/>
      <c r="CZV43" s="502"/>
      <c r="CZW43" s="502"/>
      <c r="CZX43" s="502"/>
      <c r="CZY43" s="502"/>
      <c r="CZZ43" s="502"/>
      <c r="DAA43" s="502"/>
      <c r="DAB43" s="502"/>
      <c r="DAC43" s="502"/>
      <c r="DAD43" s="502"/>
      <c r="DAE43" s="502"/>
      <c r="DAF43" s="502"/>
      <c r="DAG43" s="502"/>
      <c r="DAH43" s="502"/>
      <c r="DAI43" s="502"/>
      <c r="DAJ43" s="502"/>
      <c r="DAK43" s="502"/>
      <c r="DAL43" s="502"/>
      <c r="DAM43" s="502"/>
      <c r="DAN43" s="502"/>
      <c r="DAO43" s="502"/>
      <c r="DAP43" s="502"/>
      <c r="DAQ43" s="502"/>
      <c r="DAR43" s="502"/>
      <c r="DAS43" s="502"/>
      <c r="DAT43" s="502"/>
      <c r="DAU43" s="502"/>
      <c r="DAV43" s="502"/>
      <c r="DAW43" s="502"/>
      <c r="DAX43" s="502"/>
      <c r="DAY43" s="502"/>
      <c r="DAZ43" s="502"/>
      <c r="DBA43" s="502"/>
      <c r="DBB43" s="502"/>
      <c r="DBC43" s="502"/>
      <c r="DBD43" s="502"/>
      <c r="DBE43" s="502"/>
      <c r="DBF43" s="502"/>
      <c r="DBG43" s="502"/>
      <c r="DBH43" s="502"/>
      <c r="DBI43" s="502"/>
      <c r="DBJ43" s="502"/>
      <c r="DBK43" s="502"/>
      <c r="DBL43" s="502"/>
      <c r="DBM43" s="502"/>
      <c r="DBN43" s="502"/>
      <c r="DBO43" s="502"/>
      <c r="DBP43" s="502"/>
      <c r="DBQ43" s="502"/>
      <c r="DBR43" s="502"/>
      <c r="DBS43" s="502"/>
      <c r="DBT43" s="502"/>
      <c r="DBU43" s="502"/>
      <c r="DBV43" s="502"/>
      <c r="DBW43" s="502"/>
      <c r="DBX43" s="502"/>
      <c r="DBY43" s="502"/>
      <c r="DBZ43" s="502"/>
      <c r="DCA43" s="502"/>
      <c r="DCB43" s="502"/>
      <c r="DCC43" s="502"/>
      <c r="DCD43" s="502"/>
      <c r="DCE43" s="502"/>
      <c r="DCF43" s="502"/>
      <c r="DCG43" s="502"/>
      <c r="DCH43" s="502"/>
      <c r="DCI43" s="502"/>
      <c r="DCJ43" s="502"/>
      <c r="DCK43" s="502"/>
      <c r="DCL43" s="502"/>
      <c r="DCM43" s="502"/>
      <c r="DCN43" s="502"/>
      <c r="DCO43" s="502"/>
      <c r="DCP43" s="502"/>
      <c r="DCQ43" s="502"/>
      <c r="DCR43" s="502"/>
      <c r="DCS43" s="502"/>
      <c r="DCT43" s="502"/>
      <c r="DCU43" s="502"/>
      <c r="DCV43" s="502"/>
      <c r="DCW43" s="502"/>
      <c r="DCX43" s="502"/>
      <c r="DCY43" s="502"/>
      <c r="DCZ43" s="502"/>
      <c r="DDA43" s="502"/>
      <c r="DDB43" s="502"/>
      <c r="DDC43" s="502"/>
      <c r="DDD43" s="502"/>
      <c r="DDE43" s="502"/>
      <c r="DDF43" s="502"/>
      <c r="DDG43" s="502"/>
      <c r="DDH43" s="502"/>
      <c r="DDI43" s="502"/>
      <c r="DDJ43" s="502"/>
      <c r="DDK43" s="502"/>
      <c r="DDL43" s="502"/>
      <c r="DDM43" s="502"/>
      <c r="DDN43" s="502"/>
      <c r="DDO43" s="502"/>
      <c r="DDP43" s="502"/>
      <c r="DDQ43" s="502"/>
      <c r="DDR43" s="502"/>
      <c r="DDS43" s="502"/>
      <c r="DDT43" s="502"/>
      <c r="DDU43" s="502"/>
      <c r="DDV43" s="502"/>
      <c r="DDW43" s="502"/>
      <c r="DDX43" s="502"/>
      <c r="DDY43" s="502"/>
      <c r="DDZ43" s="502"/>
      <c r="DEA43" s="502"/>
      <c r="DEB43" s="502"/>
      <c r="DEC43" s="502"/>
      <c r="DED43" s="502"/>
      <c r="DEE43" s="502"/>
      <c r="DEF43" s="502"/>
      <c r="DEG43" s="502"/>
      <c r="DEH43" s="502"/>
      <c r="DEI43" s="502"/>
      <c r="DEJ43" s="502"/>
      <c r="DEK43" s="502"/>
      <c r="DEL43" s="502"/>
      <c r="DEM43" s="502"/>
      <c r="DEN43" s="502"/>
      <c r="DEO43" s="502"/>
      <c r="DEP43" s="502"/>
      <c r="DEQ43" s="502"/>
      <c r="DER43" s="502"/>
      <c r="DES43" s="502"/>
      <c r="DET43" s="502"/>
      <c r="DEU43" s="502"/>
      <c r="DEV43" s="502"/>
      <c r="DEW43" s="502"/>
      <c r="DEX43" s="502"/>
      <c r="DEY43" s="502"/>
      <c r="DEZ43" s="502"/>
      <c r="DFA43" s="502"/>
      <c r="DFB43" s="502"/>
      <c r="DFC43" s="502"/>
      <c r="DFD43" s="502"/>
      <c r="DFE43" s="502"/>
      <c r="DFF43" s="502"/>
      <c r="DFG43" s="502"/>
      <c r="DFH43" s="502"/>
      <c r="DFI43" s="502"/>
      <c r="DFJ43" s="502"/>
      <c r="DFK43" s="502"/>
      <c r="DFL43" s="502"/>
      <c r="DFM43" s="502"/>
      <c r="DFN43" s="502"/>
      <c r="DFO43" s="502"/>
      <c r="DFP43" s="502"/>
      <c r="DFQ43" s="502"/>
      <c r="DFR43" s="502"/>
      <c r="DFS43" s="502"/>
      <c r="DFT43" s="502"/>
      <c r="DFU43" s="502"/>
      <c r="DFV43" s="502"/>
      <c r="DFW43" s="502"/>
      <c r="DFX43" s="502"/>
      <c r="DFY43" s="502"/>
      <c r="DFZ43" s="502"/>
      <c r="DGA43" s="502"/>
      <c r="DGB43" s="502"/>
      <c r="DGC43" s="502"/>
      <c r="DGD43" s="502"/>
      <c r="DGE43" s="502"/>
      <c r="DGF43" s="502"/>
      <c r="DGG43" s="502"/>
      <c r="DGH43" s="502"/>
      <c r="DGI43" s="502"/>
      <c r="DGJ43" s="502"/>
      <c r="DGK43" s="502"/>
      <c r="DGL43" s="502"/>
      <c r="DGM43" s="502"/>
      <c r="DGN43" s="502"/>
      <c r="DGO43" s="502"/>
      <c r="DGP43" s="502"/>
      <c r="DGQ43" s="502"/>
      <c r="DGR43" s="502"/>
      <c r="DGS43" s="502"/>
      <c r="DGT43" s="502"/>
      <c r="DGU43" s="502"/>
      <c r="DGV43" s="502"/>
      <c r="DGW43" s="502"/>
      <c r="DGX43" s="502"/>
      <c r="DGY43" s="502"/>
      <c r="DGZ43" s="502"/>
      <c r="DHA43" s="502"/>
      <c r="DHB43" s="502"/>
      <c r="DHC43" s="502"/>
      <c r="DHD43" s="502"/>
      <c r="DHE43" s="502"/>
      <c r="DHF43" s="502"/>
      <c r="DHG43" s="502"/>
      <c r="DHH43" s="502"/>
      <c r="DHI43" s="502"/>
      <c r="DHJ43" s="502"/>
      <c r="DHK43" s="502"/>
      <c r="DHL43" s="502"/>
      <c r="DHM43" s="502"/>
      <c r="DHN43" s="502"/>
      <c r="DHO43" s="502"/>
      <c r="DHP43" s="502"/>
      <c r="DHQ43" s="502"/>
      <c r="DHR43" s="502"/>
      <c r="DHS43" s="502"/>
      <c r="DHT43" s="502"/>
      <c r="DHU43" s="502"/>
      <c r="DHV43" s="502"/>
      <c r="DHW43" s="502"/>
      <c r="DHX43" s="502"/>
      <c r="DHY43" s="502"/>
      <c r="DHZ43" s="502"/>
      <c r="DIA43" s="502"/>
      <c r="DIB43" s="502"/>
      <c r="DIC43" s="502"/>
      <c r="DID43" s="502"/>
      <c r="DIE43" s="502"/>
      <c r="DIF43" s="502"/>
      <c r="DIG43" s="502"/>
      <c r="DIH43" s="502"/>
      <c r="DII43" s="502"/>
      <c r="DIJ43" s="502"/>
      <c r="DIK43" s="502"/>
      <c r="DIL43" s="502"/>
      <c r="DIM43" s="502"/>
      <c r="DIN43" s="502"/>
      <c r="DIO43" s="502"/>
      <c r="DIP43" s="502"/>
      <c r="DIQ43" s="502"/>
      <c r="DIR43" s="502"/>
      <c r="DIS43" s="502"/>
      <c r="DIT43" s="502"/>
      <c r="DIU43" s="502"/>
      <c r="DIV43" s="502"/>
      <c r="DIW43" s="502"/>
      <c r="DIX43" s="502"/>
      <c r="DIY43" s="502"/>
      <c r="DIZ43" s="502"/>
      <c r="DJA43" s="502"/>
      <c r="DJB43" s="502"/>
      <c r="DJC43" s="502"/>
      <c r="DJD43" s="502"/>
      <c r="DJE43" s="502"/>
      <c r="DJF43" s="502"/>
      <c r="DJG43" s="502"/>
      <c r="DJH43" s="502"/>
      <c r="DJI43" s="502"/>
      <c r="DJJ43" s="502"/>
      <c r="DJK43" s="502"/>
      <c r="DJL43" s="502"/>
      <c r="DJM43" s="502"/>
      <c r="DJN43" s="502"/>
      <c r="DJO43" s="502"/>
      <c r="DJP43" s="502"/>
      <c r="DJQ43" s="502"/>
      <c r="DJR43" s="502"/>
      <c r="DJS43" s="502"/>
      <c r="DJT43" s="502"/>
      <c r="DJU43" s="502"/>
      <c r="DJV43" s="502"/>
      <c r="DJW43" s="502"/>
      <c r="DJX43" s="502"/>
      <c r="DJY43" s="502"/>
      <c r="DJZ43" s="502"/>
      <c r="DKA43" s="502"/>
      <c r="DKB43" s="502"/>
      <c r="DKC43" s="502"/>
      <c r="DKD43" s="502"/>
      <c r="DKE43" s="502"/>
      <c r="DKF43" s="502"/>
      <c r="DKG43" s="502"/>
      <c r="DKH43" s="502"/>
      <c r="DKI43" s="502"/>
      <c r="DKJ43" s="502"/>
      <c r="DKK43" s="502"/>
      <c r="DKL43" s="502"/>
      <c r="DKM43" s="502"/>
      <c r="DKN43" s="502"/>
      <c r="DKO43" s="502"/>
      <c r="DKP43" s="502"/>
      <c r="DKQ43" s="502"/>
      <c r="DKR43" s="502"/>
      <c r="DKS43" s="502"/>
      <c r="DKT43" s="502"/>
      <c r="DKU43" s="502"/>
      <c r="DKV43" s="502"/>
      <c r="DKW43" s="502"/>
      <c r="DKX43" s="502"/>
      <c r="DKY43" s="502"/>
      <c r="DKZ43" s="502"/>
      <c r="DLA43" s="502"/>
      <c r="DLB43" s="502"/>
      <c r="DLC43" s="502"/>
      <c r="DLD43" s="502"/>
      <c r="DLE43" s="502"/>
      <c r="DLF43" s="502"/>
      <c r="DLG43" s="502"/>
      <c r="DLH43" s="502"/>
      <c r="DLI43" s="502"/>
      <c r="DLJ43" s="502"/>
      <c r="DLK43" s="502"/>
      <c r="DLL43" s="502"/>
      <c r="DLM43" s="502"/>
      <c r="DLN43" s="502"/>
      <c r="DLO43" s="502"/>
      <c r="DLP43" s="502"/>
      <c r="DLQ43" s="502"/>
      <c r="DLR43" s="502"/>
      <c r="DLS43" s="502"/>
      <c r="DLT43" s="502"/>
      <c r="DLU43" s="502"/>
      <c r="DLV43" s="502"/>
      <c r="DLW43" s="502"/>
      <c r="DLX43" s="502"/>
      <c r="DLY43" s="502"/>
      <c r="DLZ43" s="502"/>
      <c r="DMA43" s="502"/>
      <c r="DMB43" s="502"/>
      <c r="DMC43" s="502"/>
      <c r="DMD43" s="502"/>
      <c r="DME43" s="502"/>
      <c r="DMF43" s="502"/>
      <c r="DMG43" s="502"/>
      <c r="DMH43" s="502"/>
      <c r="DMI43" s="502"/>
      <c r="DMJ43" s="502"/>
      <c r="DMK43" s="502"/>
      <c r="DML43" s="502"/>
      <c r="DMM43" s="502"/>
      <c r="DMN43" s="502"/>
      <c r="DMO43" s="502"/>
      <c r="DMP43" s="502"/>
      <c r="DMQ43" s="502"/>
      <c r="DMR43" s="502"/>
      <c r="DMS43" s="502"/>
      <c r="DMT43" s="502"/>
      <c r="DMU43" s="502"/>
      <c r="DMV43" s="502"/>
      <c r="DMW43" s="502"/>
      <c r="DMX43" s="502"/>
      <c r="DMY43" s="502"/>
      <c r="DMZ43" s="502"/>
      <c r="DNA43" s="502"/>
      <c r="DNB43" s="502"/>
      <c r="DNC43" s="502"/>
      <c r="DND43" s="502"/>
      <c r="DNE43" s="502"/>
      <c r="DNF43" s="502"/>
      <c r="DNG43" s="502"/>
      <c r="DNH43" s="502"/>
      <c r="DNI43" s="502"/>
      <c r="DNJ43" s="502"/>
      <c r="DNK43" s="502"/>
      <c r="DNL43" s="502"/>
      <c r="DNM43" s="502"/>
      <c r="DNN43" s="502"/>
      <c r="DNO43" s="502"/>
      <c r="DNP43" s="502"/>
      <c r="DNQ43" s="502"/>
      <c r="DNR43" s="502"/>
      <c r="DNS43" s="502"/>
      <c r="DNT43" s="502"/>
      <c r="DNU43" s="502"/>
      <c r="DNV43" s="502"/>
      <c r="DNW43" s="502"/>
      <c r="DNX43" s="502"/>
      <c r="DNY43" s="502"/>
      <c r="DNZ43" s="502"/>
      <c r="DOA43" s="502"/>
      <c r="DOB43" s="502"/>
      <c r="DOC43" s="502"/>
      <c r="DOD43" s="502"/>
      <c r="DOE43" s="502"/>
      <c r="DOF43" s="502"/>
      <c r="DOG43" s="502"/>
      <c r="DOH43" s="502"/>
      <c r="DOI43" s="502"/>
      <c r="DOJ43" s="502"/>
      <c r="DOK43" s="502"/>
      <c r="DOL43" s="502"/>
      <c r="DOM43" s="502"/>
      <c r="DON43" s="502"/>
      <c r="DOO43" s="502"/>
      <c r="DOP43" s="502"/>
      <c r="DOQ43" s="502"/>
      <c r="DOR43" s="502"/>
      <c r="DOS43" s="502"/>
      <c r="DOT43" s="502"/>
      <c r="DOU43" s="502"/>
      <c r="DOV43" s="502"/>
      <c r="DOW43" s="502"/>
      <c r="DOX43" s="502"/>
      <c r="DOY43" s="502"/>
      <c r="DOZ43" s="502"/>
      <c r="DPA43" s="502"/>
      <c r="DPB43" s="502"/>
      <c r="DPC43" s="502"/>
      <c r="DPD43" s="502"/>
      <c r="DPE43" s="502"/>
      <c r="DPF43" s="502"/>
      <c r="DPG43" s="502"/>
      <c r="DPH43" s="502"/>
      <c r="DPI43" s="502"/>
      <c r="DPJ43" s="502"/>
      <c r="DPK43" s="502"/>
      <c r="DPL43" s="502"/>
      <c r="DPM43" s="502"/>
      <c r="DPN43" s="502"/>
      <c r="DPO43" s="502"/>
      <c r="DPP43" s="502"/>
      <c r="DPQ43" s="502"/>
      <c r="DPR43" s="502"/>
      <c r="DPS43" s="502"/>
      <c r="DPT43" s="502"/>
      <c r="DPU43" s="502"/>
      <c r="DPV43" s="502"/>
      <c r="DPW43" s="502"/>
      <c r="DPX43" s="502"/>
      <c r="DPY43" s="502"/>
      <c r="DPZ43" s="502"/>
      <c r="DQA43" s="502"/>
      <c r="DQB43" s="502"/>
      <c r="DQC43" s="502"/>
      <c r="DQD43" s="502"/>
      <c r="DQE43" s="502"/>
      <c r="DQF43" s="502"/>
      <c r="DQG43" s="502"/>
      <c r="DQH43" s="502"/>
      <c r="DQI43" s="502"/>
      <c r="DQJ43" s="502"/>
      <c r="DQK43" s="502"/>
      <c r="DQL43" s="502"/>
      <c r="DQM43" s="502"/>
      <c r="DQN43" s="502"/>
      <c r="DQO43" s="502"/>
      <c r="DQP43" s="502"/>
      <c r="DQQ43" s="502"/>
      <c r="DQR43" s="502"/>
      <c r="DQS43" s="502"/>
      <c r="DQT43" s="502"/>
      <c r="DQU43" s="502"/>
      <c r="DQV43" s="502"/>
      <c r="DQW43" s="502"/>
      <c r="DQX43" s="502"/>
      <c r="DQY43" s="502"/>
      <c r="DQZ43" s="502"/>
      <c r="DRA43" s="502"/>
      <c r="DRB43" s="502"/>
      <c r="DRC43" s="502"/>
      <c r="DRD43" s="502"/>
      <c r="DRE43" s="502"/>
      <c r="DRF43" s="502"/>
      <c r="DRG43" s="502"/>
      <c r="DRH43" s="502"/>
      <c r="DRI43" s="502"/>
      <c r="DRJ43" s="502"/>
      <c r="DRK43" s="502"/>
      <c r="DRL43" s="502"/>
      <c r="DRM43" s="502"/>
      <c r="DRN43" s="502"/>
      <c r="DRO43" s="502"/>
      <c r="DRP43" s="502"/>
      <c r="DRQ43" s="502"/>
      <c r="DRR43" s="502"/>
      <c r="DRS43" s="502"/>
      <c r="DRT43" s="502"/>
      <c r="DRU43" s="502"/>
      <c r="DRV43" s="502"/>
      <c r="DRW43" s="502"/>
      <c r="DRX43" s="502"/>
      <c r="DRY43" s="502"/>
      <c r="DRZ43" s="502"/>
      <c r="DSA43" s="502"/>
      <c r="DSB43" s="502"/>
      <c r="DSC43" s="502"/>
      <c r="DSD43" s="502"/>
      <c r="DSE43" s="502"/>
      <c r="DSF43" s="502"/>
      <c r="DSG43" s="502"/>
      <c r="DSH43" s="502"/>
      <c r="DSI43" s="502"/>
      <c r="DSJ43" s="502"/>
      <c r="DSK43" s="502"/>
      <c r="DSL43" s="502"/>
      <c r="DSM43" s="502"/>
      <c r="DSN43" s="502"/>
      <c r="DSO43" s="502"/>
      <c r="DSP43" s="502"/>
      <c r="DSQ43" s="502"/>
      <c r="DSR43" s="502"/>
      <c r="DSS43" s="502"/>
      <c r="DST43" s="502"/>
      <c r="DSU43" s="502"/>
      <c r="DSV43" s="502"/>
      <c r="DSW43" s="502"/>
      <c r="DSX43" s="502"/>
      <c r="DSY43" s="502"/>
      <c r="DSZ43" s="502"/>
      <c r="DTA43" s="502"/>
      <c r="DTB43" s="502"/>
      <c r="DTC43" s="502"/>
      <c r="DTD43" s="502"/>
      <c r="DTE43" s="502"/>
      <c r="DTF43" s="502"/>
      <c r="DTG43" s="502"/>
      <c r="DTH43" s="502"/>
      <c r="DTI43" s="502"/>
      <c r="DTJ43" s="502"/>
      <c r="DTK43" s="502"/>
      <c r="DTL43" s="502"/>
      <c r="DTM43" s="502"/>
      <c r="DTN43" s="502"/>
      <c r="DTO43" s="502"/>
      <c r="DTP43" s="502"/>
      <c r="DTQ43" s="502"/>
      <c r="DTR43" s="502"/>
      <c r="DTS43" s="502"/>
      <c r="DTT43" s="502"/>
      <c r="DTU43" s="502"/>
      <c r="DTV43" s="502"/>
      <c r="DTW43" s="502"/>
      <c r="DTX43" s="502"/>
      <c r="DTY43" s="502"/>
      <c r="DTZ43" s="502"/>
      <c r="DUA43" s="502"/>
      <c r="DUB43" s="502"/>
      <c r="DUC43" s="502"/>
      <c r="DUD43" s="502"/>
      <c r="DUE43" s="502"/>
      <c r="DUF43" s="502"/>
      <c r="DUG43" s="502"/>
      <c r="DUH43" s="502"/>
      <c r="DUI43" s="502"/>
      <c r="DUJ43" s="502"/>
      <c r="DUK43" s="502"/>
      <c r="DUL43" s="502"/>
      <c r="DUM43" s="502"/>
      <c r="DUN43" s="502"/>
      <c r="DUO43" s="502"/>
      <c r="DUP43" s="502"/>
      <c r="DUQ43" s="502"/>
      <c r="DUR43" s="502"/>
      <c r="DUS43" s="502"/>
      <c r="DUT43" s="502"/>
      <c r="DUU43" s="502"/>
      <c r="DUV43" s="502"/>
      <c r="DUW43" s="502"/>
      <c r="DUX43" s="502"/>
      <c r="DUY43" s="502"/>
      <c r="DUZ43" s="502"/>
      <c r="DVA43" s="502"/>
      <c r="DVB43" s="502"/>
      <c r="DVC43" s="502"/>
      <c r="DVD43" s="502"/>
      <c r="DVE43" s="502"/>
      <c r="DVF43" s="502"/>
      <c r="DVG43" s="502"/>
      <c r="DVH43" s="502"/>
      <c r="DVI43" s="502"/>
      <c r="DVJ43" s="502"/>
      <c r="DVK43" s="502"/>
      <c r="DVL43" s="502"/>
      <c r="DVM43" s="502"/>
      <c r="DVN43" s="502"/>
      <c r="DVO43" s="502"/>
      <c r="DVP43" s="502"/>
      <c r="DVQ43" s="502"/>
      <c r="DVR43" s="502"/>
      <c r="DVS43" s="502"/>
      <c r="DVT43" s="502"/>
      <c r="DVU43" s="502"/>
      <c r="DVV43" s="502"/>
      <c r="DVW43" s="502"/>
      <c r="DVX43" s="502"/>
      <c r="DVY43" s="502"/>
      <c r="DVZ43" s="502"/>
      <c r="DWA43" s="502"/>
      <c r="DWB43" s="502"/>
      <c r="DWC43" s="502"/>
      <c r="DWD43" s="502"/>
      <c r="DWE43" s="502"/>
      <c r="DWF43" s="502"/>
      <c r="DWG43" s="502"/>
      <c r="DWH43" s="502"/>
      <c r="DWI43" s="502"/>
      <c r="DWJ43" s="502"/>
      <c r="DWK43" s="502"/>
      <c r="DWL43" s="502"/>
      <c r="DWM43" s="502"/>
      <c r="DWN43" s="502"/>
      <c r="DWO43" s="502"/>
      <c r="DWP43" s="502"/>
      <c r="DWQ43" s="502"/>
      <c r="DWR43" s="502"/>
      <c r="DWS43" s="502"/>
      <c r="DWT43" s="502"/>
      <c r="DWU43" s="502"/>
      <c r="DWV43" s="502"/>
      <c r="DWW43" s="502"/>
      <c r="DWX43" s="502"/>
      <c r="DWY43" s="502"/>
      <c r="DWZ43" s="502"/>
      <c r="DXA43" s="502"/>
      <c r="DXB43" s="502"/>
      <c r="DXC43" s="502"/>
      <c r="DXD43" s="502"/>
      <c r="DXE43" s="502"/>
      <c r="DXF43" s="502"/>
      <c r="DXG43" s="502"/>
      <c r="DXH43" s="502"/>
      <c r="DXI43" s="502"/>
      <c r="DXJ43" s="502"/>
      <c r="DXK43" s="502"/>
      <c r="DXL43" s="502"/>
      <c r="DXM43" s="502"/>
      <c r="DXN43" s="502"/>
      <c r="DXO43" s="502"/>
      <c r="DXP43" s="502"/>
      <c r="DXQ43" s="502"/>
      <c r="DXR43" s="502"/>
      <c r="DXS43" s="502"/>
      <c r="DXT43" s="502"/>
      <c r="DXU43" s="502"/>
      <c r="DXV43" s="502"/>
      <c r="DXW43" s="502"/>
      <c r="DXX43" s="502"/>
      <c r="DXY43" s="502"/>
      <c r="DXZ43" s="502"/>
      <c r="DYA43" s="502"/>
      <c r="DYB43" s="502"/>
      <c r="DYC43" s="502"/>
      <c r="DYD43" s="502"/>
      <c r="DYE43" s="502"/>
      <c r="DYF43" s="502"/>
      <c r="DYG43" s="502"/>
      <c r="DYH43" s="502"/>
      <c r="DYI43" s="502"/>
      <c r="DYJ43" s="502"/>
      <c r="DYK43" s="502"/>
      <c r="DYL43" s="502"/>
      <c r="DYM43" s="502"/>
      <c r="DYN43" s="502"/>
      <c r="DYO43" s="502"/>
      <c r="DYP43" s="502"/>
      <c r="DYQ43" s="502"/>
      <c r="DYR43" s="502"/>
      <c r="DYS43" s="502"/>
      <c r="DYT43" s="502"/>
      <c r="DYU43" s="502"/>
      <c r="DYV43" s="502"/>
      <c r="DYW43" s="502"/>
      <c r="DYX43" s="502"/>
      <c r="DYY43" s="502"/>
      <c r="DYZ43" s="502"/>
      <c r="DZA43" s="502"/>
      <c r="DZB43" s="502"/>
      <c r="DZC43" s="502"/>
      <c r="DZD43" s="502"/>
      <c r="DZE43" s="502"/>
      <c r="DZF43" s="502"/>
      <c r="DZG43" s="502"/>
      <c r="DZH43" s="502"/>
      <c r="DZI43" s="502"/>
      <c r="DZJ43" s="502"/>
      <c r="DZK43" s="502"/>
      <c r="DZL43" s="502"/>
      <c r="DZM43" s="502"/>
      <c r="DZN43" s="502"/>
      <c r="DZO43" s="502"/>
      <c r="DZP43" s="502"/>
      <c r="DZQ43" s="502"/>
      <c r="DZR43" s="502"/>
      <c r="DZS43" s="502"/>
      <c r="DZT43" s="502"/>
      <c r="DZU43" s="502"/>
      <c r="DZV43" s="502"/>
      <c r="DZW43" s="502"/>
      <c r="DZX43" s="502"/>
      <c r="DZY43" s="502"/>
      <c r="DZZ43" s="502"/>
      <c r="EAA43" s="502"/>
      <c r="EAB43" s="502"/>
      <c r="EAC43" s="502"/>
      <c r="EAD43" s="502"/>
      <c r="EAE43" s="502"/>
      <c r="EAF43" s="502"/>
      <c r="EAG43" s="502"/>
      <c r="EAH43" s="502"/>
      <c r="EAI43" s="502"/>
      <c r="EAJ43" s="502"/>
      <c r="EAK43" s="502"/>
      <c r="EAL43" s="502"/>
      <c r="EAM43" s="502"/>
      <c r="EAN43" s="502"/>
      <c r="EAO43" s="502"/>
      <c r="EAP43" s="502"/>
      <c r="EAQ43" s="502"/>
      <c r="EAR43" s="502"/>
      <c r="EAS43" s="502"/>
      <c r="EAT43" s="502"/>
      <c r="EAU43" s="502"/>
      <c r="EAV43" s="502"/>
      <c r="EAW43" s="502"/>
      <c r="EAX43" s="502"/>
      <c r="EAY43" s="502"/>
      <c r="EAZ43" s="502"/>
      <c r="EBA43" s="502"/>
      <c r="EBB43" s="502"/>
      <c r="EBC43" s="502"/>
      <c r="EBD43" s="502"/>
      <c r="EBE43" s="502"/>
      <c r="EBF43" s="502"/>
      <c r="EBG43" s="502"/>
      <c r="EBH43" s="502"/>
      <c r="EBI43" s="502"/>
      <c r="EBJ43" s="502"/>
      <c r="EBK43" s="502"/>
      <c r="EBL43" s="502"/>
      <c r="EBM43" s="502"/>
      <c r="EBN43" s="502"/>
      <c r="EBO43" s="502"/>
      <c r="EBP43" s="502"/>
      <c r="EBQ43" s="502"/>
      <c r="EBR43" s="502"/>
      <c r="EBS43" s="502"/>
      <c r="EBT43" s="502"/>
      <c r="EBU43" s="502"/>
      <c r="EBV43" s="502"/>
      <c r="EBW43" s="502"/>
      <c r="EBX43" s="502"/>
      <c r="EBY43" s="502"/>
      <c r="EBZ43" s="502"/>
      <c r="ECA43" s="502"/>
      <c r="ECB43" s="502"/>
      <c r="ECC43" s="502"/>
      <c r="ECD43" s="502"/>
      <c r="ECE43" s="502"/>
      <c r="ECF43" s="502"/>
      <c r="ECG43" s="502"/>
      <c r="ECH43" s="502"/>
      <c r="ECI43" s="502"/>
      <c r="ECJ43" s="502"/>
      <c r="ECK43" s="502"/>
      <c r="ECL43" s="502"/>
      <c r="ECM43" s="502"/>
      <c r="ECN43" s="502"/>
      <c r="ECO43" s="502"/>
      <c r="ECP43" s="502"/>
      <c r="ECQ43" s="502"/>
      <c r="ECR43" s="502"/>
      <c r="ECS43" s="502"/>
      <c r="ECT43" s="502"/>
      <c r="ECU43" s="502"/>
      <c r="ECV43" s="502"/>
      <c r="ECW43" s="502"/>
      <c r="ECX43" s="502"/>
      <c r="ECY43" s="502"/>
      <c r="ECZ43" s="502"/>
      <c r="EDA43" s="502"/>
      <c r="EDB43" s="502"/>
      <c r="EDC43" s="502"/>
      <c r="EDD43" s="502"/>
      <c r="EDE43" s="502"/>
      <c r="EDF43" s="502"/>
      <c r="EDG43" s="502"/>
      <c r="EDH43" s="502"/>
      <c r="EDI43" s="502"/>
      <c r="EDJ43" s="502"/>
      <c r="EDK43" s="502"/>
      <c r="EDL43" s="502"/>
      <c r="EDM43" s="502"/>
      <c r="EDN43" s="502"/>
      <c r="EDO43" s="502"/>
      <c r="EDP43" s="502"/>
      <c r="EDQ43" s="502"/>
      <c r="EDR43" s="502"/>
      <c r="EDS43" s="502"/>
      <c r="EDT43" s="502"/>
      <c r="EDU43" s="502"/>
      <c r="EDV43" s="502"/>
      <c r="EDW43" s="502"/>
      <c r="EDX43" s="502"/>
      <c r="EDY43" s="502"/>
      <c r="EDZ43" s="502"/>
      <c r="EEA43" s="502"/>
      <c r="EEB43" s="502"/>
      <c r="EEC43" s="502"/>
      <c r="EED43" s="502"/>
      <c r="EEE43" s="502"/>
      <c r="EEF43" s="502"/>
      <c r="EEG43" s="502"/>
      <c r="EEH43" s="502"/>
      <c r="EEI43" s="502"/>
      <c r="EEJ43" s="502"/>
      <c r="EEK43" s="502"/>
      <c r="EEL43" s="502"/>
      <c r="EEM43" s="502"/>
      <c r="EEN43" s="502"/>
      <c r="EEO43" s="502"/>
      <c r="EEP43" s="502"/>
      <c r="EEQ43" s="502"/>
      <c r="EER43" s="502"/>
      <c r="EES43" s="502"/>
      <c r="EET43" s="502"/>
      <c r="EEU43" s="502"/>
      <c r="EEV43" s="502"/>
      <c r="EEW43" s="502"/>
      <c r="EEX43" s="502"/>
      <c r="EEY43" s="502"/>
      <c r="EEZ43" s="502"/>
      <c r="EFA43" s="502"/>
      <c r="EFB43" s="502"/>
      <c r="EFC43" s="502"/>
      <c r="EFD43" s="502"/>
      <c r="EFE43" s="502"/>
      <c r="EFF43" s="502"/>
      <c r="EFG43" s="502"/>
      <c r="EFH43" s="502"/>
      <c r="EFI43" s="502"/>
      <c r="EFJ43" s="502"/>
      <c r="EFK43" s="502"/>
      <c r="EFL43" s="502"/>
      <c r="EFM43" s="502"/>
      <c r="EFN43" s="502"/>
      <c r="EFO43" s="502"/>
      <c r="EFP43" s="502"/>
      <c r="EFQ43" s="502"/>
      <c r="EFR43" s="502"/>
      <c r="EFS43" s="502"/>
      <c r="EFT43" s="502"/>
      <c r="EFU43" s="502"/>
      <c r="EFV43" s="502"/>
      <c r="EFW43" s="502"/>
      <c r="EFX43" s="502"/>
      <c r="EFY43" s="502"/>
      <c r="EFZ43" s="502"/>
      <c r="EGA43" s="502"/>
      <c r="EGB43" s="502"/>
      <c r="EGC43" s="502"/>
      <c r="EGD43" s="502"/>
      <c r="EGE43" s="502"/>
      <c r="EGF43" s="502"/>
      <c r="EGG43" s="502"/>
      <c r="EGH43" s="502"/>
      <c r="EGI43" s="502"/>
      <c r="EGJ43" s="502"/>
      <c r="EGK43" s="502"/>
      <c r="EGL43" s="502"/>
      <c r="EGM43" s="502"/>
      <c r="EGN43" s="502"/>
      <c r="EGO43" s="502"/>
      <c r="EGP43" s="502"/>
      <c r="EGQ43" s="502"/>
      <c r="EGR43" s="502"/>
      <c r="EGS43" s="502"/>
      <c r="EGT43" s="502"/>
      <c r="EGU43" s="502"/>
      <c r="EGV43" s="502"/>
      <c r="EGW43" s="502"/>
      <c r="EGX43" s="502"/>
      <c r="EGY43" s="502"/>
      <c r="EGZ43" s="502"/>
      <c r="EHA43" s="502"/>
      <c r="EHB43" s="502"/>
      <c r="EHC43" s="502"/>
      <c r="EHD43" s="502"/>
      <c r="EHE43" s="502"/>
      <c r="EHF43" s="502"/>
      <c r="EHG43" s="502"/>
      <c r="EHH43" s="502"/>
      <c r="EHI43" s="502"/>
      <c r="EHJ43" s="502"/>
      <c r="EHK43" s="502"/>
      <c r="EHL43" s="502"/>
      <c r="EHM43" s="502"/>
      <c r="EHN43" s="502"/>
      <c r="EHO43" s="502"/>
      <c r="EHP43" s="502"/>
      <c r="EHQ43" s="502"/>
      <c r="EHR43" s="502"/>
      <c r="EHS43" s="502"/>
      <c r="EHT43" s="502"/>
      <c r="EHU43" s="502"/>
      <c r="EHV43" s="502"/>
      <c r="EHW43" s="502"/>
      <c r="EHX43" s="502"/>
      <c r="EHY43" s="502"/>
      <c r="EHZ43" s="502"/>
      <c r="EIA43" s="502"/>
      <c r="EIB43" s="502"/>
      <c r="EIC43" s="502"/>
      <c r="EID43" s="502"/>
      <c r="EIE43" s="502"/>
      <c r="EIF43" s="502"/>
      <c r="EIG43" s="502"/>
      <c r="EIH43" s="502"/>
      <c r="EII43" s="502"/>
      <c r="EIJ43" s="502"/>
      <c r="EIK43" s="502"/>
      <c r="EIL43" s="502"/>
      <c r="EIM43" s="502"/>
      <c r="EIN43" s="502"/>
      <c r="EIO43" s="502"/>
      <c r="EIP43" s="502"/>
      <c r="EIQ43" s="502"/>
      <c r="EIR43" s="502"/>
      <c r="EIS43" s="502"/>
      <c r="EIT43" s="502"/>
      <c r="EIU43" s="502"/>
      <c r="EIV43" s="502"/>
      <c r="EIW43" s="502"/>
      <c r="EIX43" s="502"/>
      <c r="EIY43" s="502"/>
      <c r="EIZ43" s="502"/>
      <c r="EJA43" s="502"/>
      <c r="EJB43" s="502"/>
      <c r="EJC43" s="502"/>
      <c r="EJD43" s="502"/>
      <c r="EJE43" s="502"/>
      <c r="EJF43" s="502"/>
      <c r="EJG43" s="502"/>
      <c r="EJH43" s="502"/>
      <c r="EJI43" s="502"/>
      <c r="EJJ43" s="502"/>
      <c r="EJK43" s="502"/>
      <c r="EJL43" s="502"/>
      <c r="EJM43" s="502"/>
      <c r="EJN43" s="502"/>
      <c r="EJO43" s="502"/>
      <c r="EJP43" s="502"/>
      <c r="EJQ43" s="502"/>
      <c r="EJR43" s="502"/>
      <c r="EJS43" s="502"/>
      <c r="EJT43" s="502"/>
      <c r="EJU43" s="502"/>
      <c r="EJV43" s="502"/>
      <c r="EJW43" s="502"/>
      <c r="EJX43" s="502"/>
      <c r="EJY43" s="502"/>
      <c r="EJZ43" s="502"/>
      <c r="EKA43" s="502"/>
      <c r="EKB43" s="502"/>
      <c r="EKC43" s="502"/>
      <c r="EKD43" s="502"/>
      <c r="EKE43" s="502"/>
      <c r="EKF43" s="502"/>
      <c r="EKG43" s="502"/>
      <c r="EKH43" s="502"/>
      <c r="EKI43" s="502"/>
      <c r="EKJ43" s="502"/>
      <c r="EKK43" s="502"/>
      <c r="EKL43" s="502"/>
      <c r="EKM43" s="502"/>
      <c r="EKN43" s="502"/>
      <c r="EKO43" s="502"/>
      <c r="EKP43" s="502"/>
      <c r="EKQ43" s="502"/>
      <c r="EKR43" s="502"/>
      <c r="EKS43" s="502"/>
      <c r="EKT43" s="502"/>
      <c r="EKU43" s="502"/>
      <c r="EKV43" s="502"/>
      <c r="EKW43" s="502"/>
      <c r="EKX43" s="502"/>
      <c r="EKY43" s="502"/>
      <c r="EKZ43" s="502"/>
      <c r="ELA43" s="502"/>
      <c r="ELB43" s="502"/>
      <c r="ELC43" s="502"/>
      <c r="ELD43" s="502"/>
      <c r="ELE43" s="502"/>
      <c r="ELF43" s="502"/>
      <c r="ELG43" s="502"/>
      <c r="ELH43" s="502"/>
      <c r="ELI43" s="502"/>
      <c r="ELJ43" s="502"/>
      <c r="ELK43" s="502"/>
      <c r="ELL43" s="502"/>
      <c r="ELM43" s="502"/>
      <c r="ELN43" s="502"/>
      <c r="ELO43" s="502"/>
      <c r="ELP43" s="502"/>
      <c r="ELQ43" s="502"/>
      <c r="ELR43" s="502"/>
      <c r="ELS43" s="502"/>
      <c r="ELT43" s="502"/>
      <c r="ELU43" s="502"/>
      <c r="ELV43" s="502"/>
      <c r="ELW43" s="502"/>
      <c r="ELX43" s="502"/>
      <c r="ELY43" s="502"/>
      <c r="ELZ43" s="502"/>
      <c r="EMA43" s="502"/>
      <c r="EMB43" s="502"/>
      <c r="EMC43" s="502"/>
      <c r="EMD43" s="502"/>
      <c r="EME43" s="502"/>
      <c r="EMF43" s="502"/>
      <c r="EMG43" s="502"/>
      <c r="EMH43" s="502"/>
      <c r="EMI43" s="502"/>
      <c r="EMJ43" s="502"/>
      <c r="EMK43" s="502"/>
      <c r="EML43" s="502"/>
      <c r="EMM43" s="502"/>
      <c r="EMN43" s="502"/>
      <c r="EMO43" s="502"/>
      <c r="EMP43" s="502"/>
      <c r="EMQ43" s="502"/>
      <c r="EMR43" s="502"/>
      <c r="EMS43" s="502"/>
      <c r="EMT43" s="502"/>
      <c r="EMU43" s="502"/>
      <c r="EMV43" s="502"/>
      <c r="EMW43" s="502"/>
      <c r="EMX43" s="502"/>
      <c r="EMY43" s="502"/>
      <c r="EMZ43" s="502"/>
      <c r="ENA43" s="502"/>
      <c r="ENB43" s="502"/>
      <c r="ENC43" s="502"/>
      <c r="END43" s="502"/>
      <c r="ENE43" s="502"/>
      <c r="ENF43" s="502"/>
      <c r="ENG43" s="502"/>
      <c r="ENH43" s="502"/>
      <c r="ENI43" s="502"/>
      <c r="ENJ43" s="502"/>
      <c r="ENK43" s="502"/>
      <c r="ENL43" s="502"/>
      <c r="ENM43" s="502"/>
      <c r="ENN43" s="502"/>
      <c r="ENO43" s="502"/>
      <c r="ENP43" s="502"/>
      <c r="ENQ43" s="502"/>
      <c r="ENR43" s="502"/>
      <c r="ENS43" s="502"/>
      <c r="ENT43" s="502"/>
      <c r="ENU43" s="502"/>
      <c r="ENV43" s="502"/>
      <c r="ENW43" s="502"/>
      <c r="ENX43" s="502"/>
      <c r="ENY43" s="502"/>
      <c r="ENZ43" s="502"/>
      <c r="EOA43" s="502"/>
      <c r="EOB43" s="502"/>
      <c r="EOC43" s="502"/>
      <c r="EOD43" s="502"/>
      <c r="EOE43" s="502"/>
      <c r="EOF43" s="502"/>
      <c r="EOG43" s="502"/>
      <c r="EOH43" s="502"/>
      <c r="EOI43" s="502"/>
      <c r="EOJ43" s="502"/>
      <c r="EOK43" s="502"/>
      <c r="EOL43" s="502"/>
      <c r="EOM43" s="502"/>
      <c r="EON43" s="502"/>
      <c r="EOO43" s="502"/>
      <c r="EOP43" s="502"/>
      <c r="EOQ43" s="502"/>
      <c r="EOR43" s="502"/>
      <c r="EOS43" s="502"/>
      <c r="EOT43" s="502"/>
      <c r="EOU43" s="502"/>
      <c r="EOV43" s="502"/>
      <c r="EOW43" s="502"/>
      <c r="EOX43" s="502"/>
      <c r="EOY43" s="502"/>
      <c r="EOZ43" s="502"/>
      <c r="EPA43" s="502"/>
      <c r="EPB43" s="502"/>
      <c r="EPC43" s="502"/>
      <c r="EPD43" s="502"/>
      <c r="EPE43" s="502"/>
      <c r="EPF43" s="502"/>
      <c r="EPG43" s="502"/>
      <c r="EPH43" s="502"/>
      <c r="EPI43" s="502"/>
      <c r="EPJ43" s="502"/>
      <c r="EPK43" s="502"/>
      <c r="EPL43" s="502"/>
      <c r="EPM43" s="502"/>
      <c r="EPN43" s="502"/>
      <c r="EPO43" s="502"/>
      <c r="EPP43" s="502"/>
      <c r="EPQ43" s="502"/>
      <c r="EPR43" s="502"/>
      <c r="EPS43" s="502"/>
      <c r="EPT43" s="502"/>
      <c r="EPU43" s="502"/>
      <c r="EPV43" s="502"/>
      <c r="EPW43" s="502"/>
      <c r="EPX43" s="502"/>
      <c r="EPY43" s="502"/>
      <c r="EPZ43" s="502"/>
      <c r="EQA43" s="502"/>
      <c r="EQB43" s="502"/>
      <c r="EQC43" s="502"/>
      <c r="EQD43" s="502"/>
      <c r="EQE43" s="502"/>
      <c r="EQF43" s="502"/>
      <c r="EQG43" s="502"/>
      <c r="EQH43" s="502"/>
      <c r="EQI43" s="502"/>
      <c r="EQJ43" s="502"/>
      <c r="EQK43" s="502"/>
      <c r="EQL43" s="502"/>
      <c r="EQM43" s="502"/>
      <c r="EQN43" s="502"/>
      <c r="EQO43" s="502"/>
      <c r="EQP43" s="502"/>
      <c r="EQQ43" s="502"/>
      <c r="EQR43" s="502"/>
      <c r="EQS43" s="502"/>
      <c r="EQT43" s="502"/>
      <c r="EQU43" s="502"/>
      <c r="EQV43" s="502"/>
      <c r="EQW43" s="502"/>
      <c r="EQX43" s="502"/>
      <c r="EQY43" s="502"/>
      <c r="EQZ43" s="502"/>
      <c r="ERA43" s="502"/>
      <c r="ERB43" s="502"/>
      <c r="ERC43" s="502"/>
      <c r="ERD43" s="502"/>
      <c r="ERE43" s="502"/>
      <c r="ERF43" s="502"/>
      <c r="ERG43" s="502"/>
      <c r="ERH43" s="502"/>
      <c r="ERI43" s="502"/>
      <c r="ERJ43" s="502"/>
      <c r="ERK43" s="502"/>
      <c r="ERL43" s="502"/>
      <c r="ERM43" s="502"/>
      <c r="ERN43" s="502"/>
      <c r="ERO43" s="502"/>
      <c r="ERP43" s="502"/>
      <c r="ERQ43" s="502"/>
      <c r="ERR43" s="502"/>
      <c r="ERS43" s="502"/>
      <c r="ERT43" s="502"/>
      <c r="ERU43" s="502"/>
      <c r="ERV43" s="502"/>
      <c r="ERW43" s="502"/>
      <c r="ERX43" s="502"/>
      <c r="ERY43" s="502"/>
      <c r="ERZ43" s="502"/>
      <c r="ESA43" s="502"/>
      <c r="ESB43" s="502"/>
      <c r="ESC43" s="502"/>
      <c r="ESD43" s="502"/>
      <c r="ESE43" s="502"/>
      <c r="ESF43" s="502"/>
      <c r="ESG43" s="502"/>
      <c r="ESH43" s="502"/>
      <c r="ESI43" s="502"/>
      <c r="ESJ43" s="502"/>
      <c r="ESK43" s="502"/>
      <c r="ESL43" s="502"/>
      <c r="ESM43" s="502"/>
      <c r="ESN43" s="502"/>
      <c r="ESO43" s="502"/>
      <c r="ESP43" s="502"/>
      <c r="ESQ43" s="502"/>
      <c r="ESR43" s="502"/>
      <c r="ESS43" s="502"/>
      <c r="EST43" s="502"/>
      <c r="ESU43" s="502"/>
      <c r="ESV43" s="502"/>
      <c r="ESW43" s="502"/>
      <c r="ESX43" s="502"/>
      <c r="ESY43" s="502"/>
      <c r="ESZ43" s="502"/>
      <c r="ETA43" s="502"/>
      <c r="ETB43" s="502"/>
      <c r="ETC43" s="502"/>
      <c r="ETD43" s="502"/>
      <c r="ETE43" s="502"/>
      <c r="ETF43" s="502"/>
      <c r="ETG43" s="502"/>
      <c r="ETH43" s="502"/>
      <c r="ETI43" s="502"/>
      <c r="ETJ43" s="502"/>
      <c r="ETK43" s="502"/>
      <c r="ETL43" s="502"/>
      <c r="ETM43" s="502"/>
      <c r="ETN43" s="502"/>
      <c r="ETO43" s="502"/>
      <c r="ETP43" s="502"/>
      <c r="ETQ43" s="502"/>
      <c r="ETR43" s="502"/>
      <c r="ETS43" s="502"/>
      <c r="ETT43" s="502"/>
      <c r="ETU43" s="502"/>
      <c r="ETV43" s="502"/>
      <c r="ETW43" s="502"/>
      <c r="ETX43" s="502"/>
      <c r="ETY43" s="502"/>
      <c r="ETZ43" s="502"/>
      <c r="EUA43" s="502"/>
      <c r="EUB43" s="502"/>
      <c r="EUC43" s="502"/>
      <c r="EUD43" s="502"/>
      <c r="EUE43" s="502"/>
      <c r="EUF43" s="502"/>
      <c r="EUG43" s="502"/>
      <c r="EUH43" s="502"/>
      <c r="EUI43" s="502"/>
      <c r="EUJ43" s="502"/>
      <c r="EUK43" s="502"/>
      <c r="EUL43" s="502"/>
      <c r="EUM43" s="502"/>
      <c r="EUN43" s="502"/>
      <c r="EUO43" s="502"/>
      <c r="EUP43" s="502"/>
      <c r="EUQ43" s="502"/>
      <c r="EUR43" s="502"/>
      <c r="EUS43" s="502"/>
      <c r="EUT43" s="502"/>
      <c r="EUU43" s="502"/>
      <c r="EUV43" s="502"/>
      <c r="EUW43" s="502"/>
      <c r="EUX43" s="502"/>
      <c r="EUY43" s="502"/>
      <c r="EUZ43" s="502"/>
      <c r="EVA43" s="502"/>
      <c r="EVB43" s="502"/>
      <c r="EVC43" s="502"/>
      <c r="EVD43" s="502"/>
      <c r="EVE43" s="502"/>
      <c r="EVF43" s="502"/>
      <c r="EVG43" s="502"/>
      <c r="EVH43" s="502"/>
      <c r="EVI43" s="502"/>
      <c r="EVJ43" s="502"/>
      <c r="EVK43" s="502"/>
      <c r="EVL43" s="502"/>
      <c r="EVM43" s="502"/>
      <c r="EVN43" s="502"/>
      <c r="EVO43" s="502"/>
      <c r="EVP43" s="502"/>
      <c r="EVQ43" s="502"/>
      <c r="EVR43" s="502"/>
      <c r="EVS43" s="502"/>
      <c r="EVT43" s="502"/>
      <c r="EVU43" s="502"/>
      <c r="EVV43" s="502"/>
      <c r="EVW43" s="502"/>
      <c r="EVX43" s="502"/>
      <c r="EVY43" s="502"/>
      <c r="EVZ43" s="502"/>
      <c r="EWA43" s="502"/>
      <c r="EWB43" s="502"/>
      <c r="EWC43" s="502"/>
      <c r="EWD43" s="502"/>
      <c r="EWE43" s="502"/>
      <c r="EWF43" s="502"/>
      <c r="EWG43" s="502"/>
      <c r="EWH43" s="502"/>
      <c r="EWI43" s="502"/>
      <c r="EWJ43" s="502"/>
      <c r="EWK43" s="502"/>
      <c r="EWL43" s="502"/>
      <c r="EWM43" s="502"/>
      <c r="EWN43" s="502"/>
      <c r="EWO43" s="502"/>
      <c r="EWP43" s="502"/>
      <c r="EWQ43" s="502"/>
      <c r="EWR43" s="502"/>
      <c r="EWS43" s="502"/>
      <c r="EWT43" s="502"/>
      <c r="EWU43" s="502"/>
      <c r="EWV43" s="502"/>
      <c r="EWW43" s="502"/>
      <c r="EWX43" s="502"/>
      <c r="EWY43" s="502"/>
      <c r="EWZ43" s="502"/>
      <c r="EXA43" s="502"/>
      <c r="EXB43" s="502"/>
      <c r="EXC43" s="502"/>
      <c r="EXD43" s="502"/>
      <c r="EXE43" s="502"/>
      <c r="EXF43" s="502"/>
      <c r="EXG43" s="502"/>
      <c r="EXH43" s="502"/>
      <c r="EXI43" s="502"/>
      <c r="EXJ43" s="502"/>
      <c r="EXK43" s="502"/>
      <c r="EXL43" s="502"/>
      <c r="EXM43" s="502"/>
      <c r="EXN43" s="502"/>
      <c r="EXO43" s="502"/>
      <c r="EXP43" s="502"/>
      <c r="EXQ43" s="502"/>
      <c r="EXR43" s="502"/>
      <c r="EXS43" s="502"/>
      <c r="EXT43" s="502"/>
      <c r="EXU43" s="502"/>
      <c r="EXV43" s="502"/>
      <c r="EXW43" s="502"/>
      <c r="EXX43" s="502"/>
      <c r="EXY43" s="502"/>
      <c r="EXZ43" s="502"/>
      <c r="EYA43" s="502"/>
      <c r="EYB43" s="502"/>
      <c r="EYC43" s="502"/>
      <c r="EYD43" s="502"/>
      <c r="EYE43" s="502"/>
      <c r="EYF43" s="502"/>
      <c r="EYG43" s="502"/>
      <c r="EYH43" s="502"/>
      <c r="EYI43" s="502"/>
      <c r="EYJ43" s="502"/>
      <c r="EYK43" s="502"/>
      <c r="EYL43" s="502"/>
      <c r="EYM43" s="502"/>
      <c r="EYN43" s="502"/>
      <c r="EYO43" s="502"/>
      <c r="EYP43" s="502"/>
      <c r="EYQ43" s="502"/>
      <c r="EYR43" s="502"/>
      <c r="EYS43" s="502"/>
      <c r="EYT43" s="502"/>
      <c r="EYU43" s="502"/>
      <c r="EYV43" s="502"/>
      <c r="EYW43" s="502"/>
      <c r="EYX43" s="502"/>
      <c r="EYY43" s="502"/>
      <c r="EYZ43" s="502"/>
      <c r="EZA43" s="502"/>
      <c r="EZB43" s="502"/>
      <c r="EZC43" s="502"/>
      <c r="EZD43" s="502"/>
      <c r="EZE43" s="502"/>
      <c r="EZF43" s="502"/>
      <c r="EZG43" s="502"/>
      <c r="EZH43" s="502"/>
      <c r="EZI43" s="502"/>
      <c r="EZJ43" s="502"/>
      <c r="EZK43" s="502"/>
      <c r="EZL43" s="502"/>
      <c r="EZM43" s="502"/>
      <c r="EZN43" s="502"/>
      <c r="EZO43" s="502"/>
      <c r="EZP43" s="502"/>
      <c r="EZQ43" s="502"/>
      <c r="EZR43" s="502"/>
      <c r="EZS43" s="502"/>
      <c r="EZT43" s="502"/>
      <c r="EZU43" s="502"/>
      <c r="EZV43" s="502"/>
      <c r="EZW43" s="502"/>
      <c r="EZX43" s="502"/>
      <c r="EZY43" s="502"/>
      <c r="EZZ43" s="502"/>
      <c r="FAA43" s="502"/>
      <c r="FAB43" s="502"/>
      <c r="FAC43" s="502"/>
      <c r="FAD43" s="502"/>
      <c r="FAE43" s="502"/>
      <c r="FAF43" s="502"/>
      <c r="FAG43" s="502"/>
      <c r="FAH43" s="502"/>
      <c r="FAI43" s="502"/>
      <c r="FAJ43" s="502"/>
      <c r="FAK43" s="502"/>
      <c r="FAL43" s="502"/>
      <c r="FAM43" s="502"/>
      <c r="FAN43" s="502"/>
      <c r="FAO43" s="502"/>
      <c r="FAP43" s="502"/>
      <c r="FAQ43" s="502"/>
      <c r="FAR43" s="502"/>
      <c r="FAS43" s="502"/>
      <c r="FAT43" s="502"/>
      <c r="FAU43" s="502"/>
      <c r="FAV43" s="502"/>
      <c r="FAW43" s="502"/>
      <c r="FAX43" s="502"/>
      <c r="FAY43" s="502"/>
      <c r="FAZ43" s="502"/>
      <c r="FBA43" s="502"/>
      <c r="FBB43" s="502"/>
      <c r="FBC43" s="502"/>
      <c r="FBD43" s="502"/>
      <c r="FBE43" s="502"/>
      <c r="FBF43" s="502"/>
      <c r="FBG43" s="502"/>
      <c r="FBH43" s="502"/>
      <c r="FBI43" s="502"/>
      <c r="FBJ43" s="502"/>
      <c r="FBK43" s="502"/>
      <c r="FBL43" s="502"/>
      <c r="FBM43" s="502"/>
      <c r="FBN43" s="502"/>
      <c r="FBO43" s="502"/>
      <c r="FBP43" s="502"/>
      <c r="FBQ43" s="502"/>
      <c r="FBR43" s="502"/>
      <c r="FBS43" s="502"/>
      <c r="FBT43" s="502"/>
      <c r="FBU43" s="502"/>
      <c r="FBV43" s="502"/>
      <c r="FBW43" s="502"/>
      <c r="FBX43" s="502"/>
      <c r="FBY43" s="502"/>
      <c r="FBZ43" s="502"/>
      <c r="FCA43" s="502"/>
      <c r="FCB43" s="502"/>
      <c r="FCC43" s="502"/>
      <c r="FCD43" s="502"/>
      <c r="FCE43" s="502"/>
      <c r="FCF43" s="502"/>
      <c r="FCG43" s="502"/>
      <c r="FCH43" s="502"/>
      <c r="FCI43" s="502"/>
      <c r="FCJ43" s="502"/>
      <c r="FCK43" s="502"/>
      <c r="FCL43" s="502"/>
      <c r="FCM43" s="502"/>
      <c r="FCN43" s="502"/>
      <c r="FCO43" s="502"/>
      <c r="FCP43" s="502"/>
      <c r="FCQ43" s="502"/>
      <c r="FCR43" s="502"/>
      <c r="FCS43" s="502"/>
      <c r="FCT43" s="502"/>
      <c r="FCU43" s="502"/>
      <c r="FCV43" s="502"/>
      <c r="FCW43" s="502"/>
      <c r="FCX43" s="502"/>
      <c r="FCY43" s="502"/>
      <c r="FCZ43" s="502"/>
      <c r="FDA43" s="502"/>
      <c r="FDB43" s="502"/>
      <c r="FDC43" s="502"/>
      <c r="FDD43" s="502"/>
      <c r="FDE43" s="502"/>
      <c r="FDF43" s="502"/>
      <c r="FDG43" s="502"/>
      <c r="FDH43" s="502"/>
      <c r="FDI43" s="502"/>
      <c r="FDJ43" s="502"/>
      <c r="FDK43" s="502"/>
      <c r="FDL43" s="502"/>
      <c r="FDM43" s="502"/>
      <c r="FDN43" s="502"/>
      <c r="FDO43" s="502"/>
      <c r="FDP43" s="502"/>
      <c r="FDQ43" s="502"/>
      <c r="FDR43" s="502"/>
      <c r="FDS43" s="502"/>
      <c r="FDT43" s="502"/>
      <c r="FDU43" s="502"/>
      <c r="FDV43" s="502"/>
      <c r="FDW43" s="502"/>
      <c r="FDX43" s="502"/>
      <c r="FDY43" s="502"/>
      <c r="FDZ43" s="502"/>
      <c r="FEA43" s="502"/>
      <c r="FEB43" s="502"/>
      <c r="FEC43" s="502"/>
      <c r="FED43" s="502"/>
      <c r="FEE43" s="502"/>
      <c r="FEF43" s="502"/>
      <c r="FEG43" s="502"/>
      <c r="FEH43" s="502"/>
      <c r="FEI43" s="502"/>
      <c r="FEJ43" s="502"/>
      <c r="FEK43" s="502"/>
      <c r="FEL43" s="502"/>
      <c r="FEM43" s="502"/>
      <c r="FEN43" s="502"/>
      <c r="FEO43" s="502"/>
      <c r="FEP43" s="502"/>
      <c r="FEQ43" s="502"/>
      <c r="FER43" s="502"/>
      <c r="FES43" s="502"/>
      <c r="FET43" s="502"/>
      <c r="FEU43" s="502"/>
      <c r="FEV43" s="502"/>
      <c r="FEW43" s="502"/>
      <c r="FEX43" s="502"/>
      <c r="FEY43" s="502"/>
      <c r="FEZ43" s="502"/>
      <c r="FFA43" s="502"/>
      <c r="FFB43" s="502"/>
      <c r="FFC43" s="502"/>
      <c r="FFD43" s="502"/>
      <c r="FFE43" s="502"/>
      <c r="FFF43" s="502"/>
      <c r="FFG43" s="502"/>
      <c r="FFH43" s="502"/>
      <c r="FFI43" s="502"/>
      <c r="FFJ43" s="502"/>
      <c r="FFK43" s="502"/>
      <c r="FFL43" s="502"/>
      <c r="FFM43" s="502"/>
      <c r="FFN43" s="502"/>
      <c r="FFO43" s="502"/>
      <c r="FFP43" s="502"/>
      <c r="FFQ43" s="502"/>
      <c r="FFR43" s="502"/>
      <c r="FFS43" s="502"/>
      <c r="FFT43" s="502"/>
      <c r="FFU43" s="502"/>
      <c r="FFV43" s="502"/>
      <c r="FFW43" s="502"/>
      <c r="FFX43" s="502"/>
      <c r="FFY43" s="502"/>
      <c r="FFZ43" s="502"/>
      <c r="FGA43" s="502"/>
      <c r="FGB43" s="502"/>
      <c r="FGC43" s="502"/>
      <c r="FGD43" s="502"/>
      <c r="FGE43" s="502"/>
      <c r="FGF43" s="502"/>
      <c r="FGG43" s="502"/>
      <c r="FGH43" s="502"/>
      <c r="FGI43" s="502"/>
      <c r="FGJ43" s="502"/>
      <c r="FGK43" s="502"/>
      <c r="FGL43" s="502"/>
      <c r="FGM43" s="502"/>
      <c r="FGN43" s="502"/>
      <c r="FGO43" s="502"/>
      <c r="FGP43" s="502"/>
      <c r="FGQ43" s="502"/>
      <c r="FGR43" s="502"/>
      <c r="FGS43" s="502"/>
      <c r="FGT43" s="502"/>
      <c r="FGU43" s="502"/>
      <c r="FGV43" s="502"/>
      <c r="FGW43" s="502"/>
      <c r="FGX43" s="502"/>
      <c r="FGY43" s="502"/>
      <c r="FGZ43" s="502"/>
      <c r="FHA43" s="502"/>
      <c r="FHB43" s="502"/>
      <c r="FHC43" s="502"/>
      <c r="FHD43" s="502"/>
      <c r="FHE43" s="502"/>
      <c r="FHF43" s="502"/>
      <c r="FHG43" s="502"/>
      <c r="FHH43" s="502"/>
      <c r="FHI43" s="502"/>
      <c r="FHJ43" s="502"/>
      <c r="FHK43" s="502"/>
      <c r="FHL43" s="502"/>
      <c r="FHM43" s="502"/>
      <c r="FHN43" s="502"/>
      <c r="FHO43" s="502"/>
      <c r="FHP43" s="502"/>
      <c r="FHQ43" s="502"/>
      <c r="FHR43" s="502"/>
      <c r="FHS43" s="502"/>
      <c r="FHT43" s="502"/>
      <c r="FHU43" s="502"/>
      <c r="FHV43" s="502"/>
      <c r="FHW43" s="502"/>
      <c r="FHX43" s="502"/>
      <c r="FHY43" s="502"/>
      <c r="FHZ43" s="502"/>
      <c r="FIA43" s="502"/>
      <c r="FIB43" s="502"/>
      <c r="FIC43" s="502"/>
      <c r="FID43" s="502"/>
      <c r="FIE43" s="502"/>
      <c r="FIF43" s="502"/>
      <c r="FIG43" s="502"/>
      <c r="FIH43" s="502"/>
      <c r="FII43" s="502"/>
      <c r="FIJ43" s="502"/>
      <c r="FIK43" s="502"/>
      <c r="FIL43" s="502"/>
      <c r="FIM43" s="502"/>
      <c r="FIN43" s="502"/>
      <c r="FIO43" s="502"/>
      <c r="FIP43" s="502"/>
      <c r="FIQ43" s="502"/>
      <c r="FIR43" s="502"/>
      <c r="FIS43" s="502"/>
      <c r="FIT43" s="502"/>
      <c r="FIU43" s="502"/>
      <c r="FIV43" s="502"/>
      <c r="FIW43" s="502"/>
      <c r="FIX43" s="502"/>
      <c r="FIY43" s="502"/>
      <c r="FIZ43" s="502"/>
      <c r="FJA43" s="502"/>
      <c r="FJB43" s="502"/>
      <c r="FJC43" s="502"/>
      <c r="FJD43" s="502"/>
      <c r="FJE43" s="502"/>
      <c r="FJF43" s="502"/>
      <c r="FJG43" s="502"/>
      <c r="FJH43" s="502"/>
      <c r="FJI43" s="502"/>
      <c r="FJJ43" s="502"/>
      <c r="FJK43" s="502"/>
      <c r="FJL43" s="502"/>
      <c r="FJM43" s="502"/>
      <c r="FJN43" s="502"/>
      <c r="FJO43" s="502"/>
      <c r="FJP43" s="502"/>
      <c r="FJQ43" s="502"/>
      <c r="FJR43" s="502"/>
      <c r="FJS43" s="502"/>
      <c r="FJT43" s="502"/>
      <c r="FJU43" s="502"/>
      <c r="FJV43" s="502"/>
      <c r="FJW43" s="502"/>
      <c r="FJX43" s="502"/>
      <c r="FJY43" s="502"/>
      <c r="FJZ43" s="502"/>
      <c r="FKA43" s="502"/>
      <c r="FKB43" s="502"/>
      <c r="FKC43" s="502"/>
      <c r="FKD43" s="502"/>
      <c r="FKE43" s="502"/>
      <c r="FKF43" s="502"/>
      <c r="FKG43" s="502"/>
      <c r="FKH43" s="502"/>
      <c r="FKI43" s="502"/>
      <c r="FKJ43" s="502"/>
      <c r="FKK43" s="502"/>
      <c r="FKL43" s="502"/>
      <c r="FKM43" s="502"/>
      <c r="FKN43" s="502"/>
      <c r="FKO43" s="502"/>
      <c r="FKP43" s="502"/>
      <c r="FKQ43" s="502"/>
      <c r="FKR43" s="502"/>
      <c r="FKS43" s="502"/>
      <c r="FKT43" s="502"/>
      <c r="FKU43" s="502"/>
      <c r="FKV43" s="502"/>
      <c r="FKW43" s="502"/>
      <c r="FKX43" s="502"/>
      <c r="FKY43" s="502"/>
      <c r="FKZ43" s="502"/>
      <c r="FLA43" s="502"/>
      <c r="FLB43" s="502"/>
      <c r="FLC43" s="502"/>
      <c r="FLD43" s="502"/>
      <c r="FLE43" s="502"/>
      <c r="FLF43" s="502"/>
      <c r="FLG43" s="502"/>
      <c r="FLH43" s="502"/>
      <c r="FLI43" s="502"/>
      <c r="FLJ43" s="502"/>
      <c r="FLK43" s="502"/>
      <c r="FLL43" s="502"/>
      <c r="FLM43" s="502"/>
      <c r="FLN43" s="502"/>
      <c r="FLO43" s="502"/>
      <c r="FLP43" s="502"/>
      <c r="FLQ43" s="502"/>
      <c r="FLR43" s="502"/>
      <c r="FLS43" s="502"/>
      <c r="FLT43" s="502"/>
      <c r="FLU43" s="502"/>
      <c r="FLV43" s="502"/>
      <c r="FLW43" s="502"/>
      <c r="FLX43" s="502"/>
      <c r="FLY43" s="502"/>
      <c r="FLZ43" s="502"/>
      <c r="FMA43" s="502"/>
      <c r="FMB43" s="502"/>
      <c r="FMC43" s="502"/>
      <c r="FMD43" s="502"/>
      <c r="FME43" s="502"/>
      <c r="FMF43" s="502"/>
      <c r="FMG43" s="502"/>
      <c r="FMH43" s="502"/>
      <c r="FMI43" s="502"/>
      <c r="FMJ43" s="502"/>
      <c r="FMK43" s="502"/>
      <c r="FML43" s="502"/>
      <c r="FMM43" s="502"/>
      <c r="FMN43" s="502"/>
      <c r="FMO43" s="502"/>
      <c r="FMP43" s="502"/>
      <c r="FMQ43" s="502"/>
      <c r="FMR43" s="502"/>
      <c r="FMS43" s="502"/>
      <c r="FMT43" s="502"/>
      <c r="FMU43" s="502"/>
      <c r="FMV43" s="502"/>
      <c r="FMW43" s="502"/>
      <c r="FMX43" s="502"/>
      <c r="FMY43" s="502"/>
      <c r="FMZ43" s="502"/>
      <c r="FNA43" s="502"/>
      <c r="FNB43" s="502"/>
      <c r="FNC43" s="502"/>
      <c r="FND43" s="502"/>
      <c r="FNE43" s="502"/>
      <c r="FNF43" s="502"/>
      <c r="FNG43" s="502"/>
      <c r="FNH43" s="502"/>
      <c r="FNI43" s="502"/>
      <c r="FNJ43" s="502"/>
      <c r="FNK43" s="502"/>
      <c r="FNL43" s="502"/>
      <c r="FNM43" s="502"/>
      <c r="FNN43" s="502"/>
      <c r="FNO43" s="502"/>
      <c r="FNP43" s="502"/>
      <c r="FNQ43" s="502"/>
      <c r="FNR43" s="502"/>
      <c r="FNS43" s="502"/>
      <c r="FNT43" s="502"/>
      <c r="FNU43" s="502"/>
      <c r="FNV43" s="502"/>
      <c r="FNW43" s="502"/>
      <c r="FNX43" s="502"/>
      <c r="FNY43" s="502"/>
      <c r="FNZ43" s="502"/>
      <c r="FOA43" s="502"/>
      <c r="FOB43" s="502"/>
      <c r="FOC43" s="502"/>
      <c r="FOD43" s="502"/>
      <c r="FOE43" s="502"/>
      <c r="FOF43" s="502"/>
      <c r="FOG43" s="502"/>
      <c r="FOH43" s="502"/>
      <c r="FOI43" s="502"/>
      <c r="FOJ43" s="502"/>
      <c r="FOK43" s="502"/>
      <c r="FOL43" s="502"/>
      <c r="FOM43" s="502"/>
      <c r="FON43" s="502"/>
      <c r="FOO43" s="502"/>
      <c r="FOP43" s="502"/>
      <c r="FOQ43" s="502"/>
      <c r="FOR43" s="502"/>
      <c r="FOS43" s="502"/>
      <c r="FOT43" s="502"/>
      <c r="FOU43" s="502"/>
      <c r="FOV43" s="502"/>
      <c r="FOW43" s="502"/>
      <c r="FOX43" s="502"/>
      <c r="FOY43" s="502"/>
      <c r="FOZ43" s="502"/>
      <c r="FPA43" s="502"/>
      <c r="FPB43" s="502"/>
      <c r="FPC43" s="502"/>
      <c r="FPD43" s="502"/>
      <c r="FPE43" s="502"/>
      <c r="FPF43" s="502"/>
      <c r="FPG43" s="502"/>
      <c r="FPH43" s="502"/>
      <c r="FPI43" s="502"/>
      <c r="FPJ43" s="502"/>
      <c r="FPK43" s="502"/>
      <c r="FPL43" s="502"/>
      <c r="FPM43" s="502"/>
      <c r="FPN43" s="502"/>
      <c r="FPO43" s="502"/>
      <c r="FPP43" s="502"/>
      <c r="FPQ43" s="502"/>
      <c r="FPR43" s="502"/>
      <c r="FPS43" s="502"/>
      <c r="FPT43" s="502"/>
      <c r="FPU43" s="502"/>
      <c r="FPV43" s="502"/>
      <c r="FPW43" s="502"/>
      <c r="FPX43" s="502"/>
      <c r="FPY43" s="502"/>
      <c r="FPZ43" s="502"/>
      <c r="FQA43" s="502"/>
      <c r="FQB43" s="502"/>
      <c r="FQC43" s="502"/>
      <c r="FQD43" s="502"/>
      <c r="FQE43" s="502"/>
      <c r="FQF43" s="502"/>
      <c r="FQG43" s="502"/>
      <c r="FQH43" s="502"/>
      <c r="FQI43" s="502"/>
      <c r="FQJ43" s="502"/>
      <c r="FQK43" s="502"/>
      <c r="FQL43" s="502"/>
      <c r="FQM43" s="502"/>
      <c r="FQN43" s="502"/>
      <c r="FQO43" s="502"/>
      <c r="FQP43" s="502"/>
      <c r="FQQ43" s="502"/>
      <c r="FQR43" s="502"/>
      <c r="FQS43" s="502"/>
      <c r="FQT43" s="502"/>
      <c r="FQU43" s="502"/>
      <c r="FQV43" s="502"/>
      <c r="FQW43" s="502"/>
      <c r="FQX43" s="502"/>
      <c r="FQY43" s="502"/>
      <c r="FQZ43" s="502"/>
      <c r="FRA43" s="502"/>
      <c r="FRB43" s="502"/>
      <c r="FRC43" s="502"/>
      <c r="FRD43" s="502"/>
      <c r="FRE43" s="502"/>
      <c r="FRF43" s="502"/>
      <c r="FRG43" s="502"/>
      <c r="FRH43" s="502"/>
      <c r="FRI43" s="502"/>
      <c r="FRJ43" s="502"/>
      <c r="FRK43" s="502"/>
      <c r="FRL43" s="502"/>
      <c r="FRM43" s="502"/>
      <c r="FRN43" s="502"/>
      <c r="FRO43" s="502"/>
      <c r="FRP43" s="502"/>
      <c r="FRQ43" s="502"/>
      <c r="FRR43" s="502"/>
      <c r="FRS43" s="502"/>
      <c r="FRT43" s="502"/>
      <c r="FRU43" s="502"/>
      <c r="FRV43" s="502"/>
      <c r="FRW43" s="502"/>
      <c r="FRX43" s="502"/>
      <c r="FRY43" s="502"/>
      <c r="FRZ43" s="502"/>
      <c r="FSA43" s="502"/>
      <c r="FSB43" s="502"/>
      <c r="FSC43" s="502"/>
      <c r="FSD43" s="502"/>
      <c r="FSE43" s="502"/>
      <c r="FSF43" s="502"/>
      <c r="FSG43" s="502"/>
      <c r="FSH43" s="502"/>
      <c r="FSI43" s="502"/>
      <c r="FSJ43" s="502"/>
      <c r="FSK43" s="502"/>
      <c r="FSL43" s="502"/>
      <c r="FSM43" s="502"/>
      <c r="FSN43" s="502"/>
      <c r="FSO43" s="502"/>
      <c r="FSP43" s="502"/>
      <c r="FSQ43" s="502"/>
      <c r="FSR43" s="502"/>
      <c r="FSS43" s="502"/>
      <c r="FST43" s="502"/>
      <c r="FSU43" s="502"/>
      <c r="FSV43" s="502"/>
      <c r="FSW43" s="502"/>
      <c r="FSX43" s="502"/>
      <c r="FSY43" s="502"/>
      <c r="FSZ43" s="502"/>
      <c r="FTA43" s="502"/>
      <c r="FTB43" s="502"/>
      <c r="FTC43" s="502"/>
      <c r="FTD43" s="502"/>
      <c r="FTE43" s="502"/>
      <c r="FTF43" s="502"/>
      <c r="FTG43" s="502"/>
      <c r="FTH43" s="502"/>
      <c r="FTI43" s="502"/>
      <c r="FTJ43" s="502"/>
      <c r="FTK43" s="502"/>
      <c r="FTL43" s="502"/>
      <c r="FTM43" s="502"/>
      <c r="FTN43" s="502"/>
      <c r="FTO43" s="502"/>
      <c r="FTP43" s="502"/>
      <c r="FTQ43" s="502"/>
      <c r="FTR43" s="502"/>
      <c r="FTS43" s="502"/>
      <c r="FTT43" s="502"/>
      <c r="FTU43" s="502"/>
      <c r="FTV43" s="502"/>
      <c r="FTW43" s="502"/>
      <c r="FTX43" s="502"/>
      <c r="FTY43" s="502"/>
      <c r="FTZ43" s="502"/>
      <c r="FUA43" s="502"/>
      <c r="FUB43" s="502"/>
      <c r="FUC43" s="502"/>
      <c r="FUD43" s="502"/>
      <c r="FUE43" s="502"/>
      <c r="FUF43" s="502"/>
      <c r="FUG43" s="502"/>
      <c r="FUH43" s="502"/>
      <c r="FUI43" s="502"/>
      <c r="FUJ43" s="502"/>
      <c r="FUK43" s="502"/>
      <c r="FUL43" s="502"/>
      <c r="FUM43" s="502"/>
      <c r="FUN43" s="502"/>
      <c r="FUO43" s="502"/>
      <c r="FUP43" s="502"/>
      <c r="FUQ43" s="502"/>
      <c r="FUR43" s="502"/>
      <c r="FUS43" s="502"/>
      <c r="FUT43" s="502"/>
      <c r="FUU43" s="502"/>
      <c r="FUV43" s="502"/>
      <c r="FUW43" s="502"/>
      <c r="FUX43" s="502"/>
      <c r="FUY43" s="502"/>
      <c r="FUZ43" s="502"/>
      <c r="FVA43" s="502"/>
      <c r="FVB43" s="502"/>
      <c r="FVC43" s="502"/>
      <c r="FVD43" s="502"/>
      <c r="FVE43" s="502"/>
      <c r="FVF43" s="502"/>
      <c r="FVG43" s="502"/>
      <c r="FVH43" s="502"/>
      <c r="FVI43" s="502"/>
      <c r="FVJ43" s="502"/>
      <c r="FVK43" s="502"/>
      <c r="FVL43" s="502"/>
      <c r="FVM43" s="502"/>
      <c r="FVN43" s="502"/>
      <c r="FVO43" s="502"/>
      <c r="FVP43" s="502"/>
      <c r="FVQ43" s="502"/>
      <c r="FVR43" s="502"/>
      <c r="FVS43" s="502"/>
      <c r="FVT43" s="502"/>
      <c r="FVU43" s="502"/>
      <c r="FVV43" s="502"/>
      <c r="FVW43" s="502"/>
      <c r="FVX43" s="502"/>
      <c r="FVY43" s="502"/>
      <c r="FVZ43" s="502"/>
      <c r="FWA43" s="502"/>
      <c r="FWB43" s="502"/>
      <c r="FWC43" s="502"/>
      <c r="FWD43" s="502"/>
      <c r="FWE43" s="502"/>
      <c r="FWF43" s="502"/>
      <c r="FWG43" s="502"/>
      <c r="FWH43" s="502"/>
      <c r="FWI43" s="502"/>
      <c r="FWJ43" s="502"/>
      <c r="FWK43" s="502"/>
      <c r="FWL43" s="502"/>
      <c r="FWM43" s="502"/>
      <c r="FWN43" s="502"/>
      <c r="FWO43" s="502"/>
      <c r="FWP43" s="502"/>
      <c r="FWQ43" s="502"/>
      <c r="FWR43" s="502"/>
      <c r="FWS43" s="502"/>
      <c r="FWT43" s="502"/>
      <c r="FWU43" s="502"/>
      <c r="FWV43" s="502"/>
      <c r="FWW43" s="502"/>
      <c r="FWX43" s="502"/>
      <c r="FWY43" s="502"/>
      <c r="FWZ43" s="502"/>
      <c r="FXA43" s="502"/>
      <c r="FXB43" s="502"/>
      <c r="FXC43" s="502"/>
      <c r="FXD43" s="502"/>
      <c r="FXE43" s="502"/>
      <c r="FXF43" s="502"/>
      <c r="FXG43" s="502"/>
      <c r="FXH43" s="502"/>
      <c r="FXI43" s="502"/>
      <c r="FXJ43" s="502"/>
      <c r="FXK43" s="502"/>
      <c r="FXL43" s="502"/>
      <c r="FXM43" s="502"/>
      <c r="FXN43" s="502"/>
      <c r="FXO43" s="502"/>
      <c r="FXP43" s="502"/>
      <c r="FXQ43" s="502"/>
      <c r="FXR43" s="502"/>
      <c r="FXS43" s="502"/>
      <c r="FXT43" s="502"/>
      <c r="FXU43" s="502"/>
      <c r="FXV43" s="502"/>
      <c r="FXW43" s="502"/>
      <c r="FXX43" s="502"/>
      <c r="FXY43" s="502"/>
      <c r="FXZ43" s="502"/>
      <c r="FYA43" s="502"/>
      <c r="FYB43" s="502"/>
      <c r="FYC43" s="502"/>
      <c r="FYD43" s="502"/>
      <c r="FYE43" s="502"/>
      <c r="FYF43" s="502"/>
      <c r="FYG43" s="502"/>
      <c r="FYH43" s="502"/>
      <c r="FYI43" s="502"/>
      <c r="FYJ43" s="502"/>
      <c r="FYK43" s="502"/>
      <c r="FYL43" s="502"/>
      <c r="FYM43" s="502"/>
      <c r="FYN43" s="502"/>
      <c r="FYO43" s="502"/>
      <c r="FYP43" s="502"/>
      <c r="FYQ43" s="502"/>
      <c r="FYR43" s="502"/>
      <c r="FYS43" s="502"/>
      <c r="FYT43" s="502"/>
      <c r="FYU43" s="502"/>
      <c r="FYV43" s="502"/>
      <c r="FYW43" s="502"/>
      <c r="FYX43" s="502"/>
      <c r="FYY43" s="502"/>
      <c r="FYZ43" s="502"/>
      <c r="FZA43" s="502"/>
      <c r="FZB43" s="502"/>
      <c r="FZC43" s="502"/>
      <c r="FZD43" s="502"/>
      <c r="FZE43" s="502"/>
      <c r="FZF43" s="502"/>
      <c r="FZG43" s="502"/>
      <c r="FZH43" s="502"/>
      <c r="FZI43" s="502"/>
      <c r="FZJ43" s="502"/>
      <c r="FZK43" s="502"/>
      <c r="FZL43" s="502"/>
      <c r="FZM43" s="502"/>
      <c r="FZN43" s="502"/>
      <c r="FZO43" s="502"/>
      <c r="FZP43" s="502"/>
      <c r="FZQ43" s="502"/>
      <c r="FZR43" s="502"/>
      <c r="FZS43" s="502"/>
      <c r="FZT43" s="502"/>
      <c r="FZU43" s="502"/>
      <c r="FZV43" s="502"/>
      <c r="FZW43" s="502"/>
      <c r="FZX43" s="502"/>
      <c r="FZY43" s="502"/>
      <c r="FZZ43" s="502"/>
      <c r="GAA43" s="502"/>
      <c r="GAB43" s="502"/>
      <c r="GAC43" s="502"/>
      <c r="GAD43" s="502"/>
      <c r="GAE43" s="502"/>
      <c r="GAF43" s="502"/>
      <c r="GAG43" s="502"/>
      <c r="GAH43" s="502"/>
      <c r="GAI43" s="502"/>
      <c r="GAJ43" s="502"/>
      <c r="GAK43" s="502"/>
      <c r="GAL43" s="502"/>
      <c r="GAM43" s="502"/>
      <c r="GAN43" s="502"/>
      <c r="GAO43" s="502"/>
      <c r="GAP43" s="502"/>
      <c r="GAQ43" s="502"/>
      <c r="GAR43" s="502"/>
      <c r="GAS43" s="502"/>
      <c r="GAT43" s="502"/>
      <c r="GAU43" s="502"/>
      <c r="GAV43" s="502"/>
      <c r="GAW43" s="502"/>
      <c r="GAX43" s="502"/>
      <c r="GAY43" s="502"/>
      <c r="GAZ43" s="502"/>
      <c r="GBA43" s="502"/>
      <c r="GBB43" s="502"/>
      <c r="GBC43" s="502"/>
      <c r="GBD43" s="502"/>
      <c r="GBE43" s="502"/>
      <c r="GBF43" s="502"/>
      <c r="GBG43" s="502"/>
      <c r="GBH43" s="502"/>
      <c r="GBI43" s="502"/>
      <c r="GBJ43" s="502"/>
      <c r="GBK43" s="502"/>
      <c r="GBL43" s="502"/>
      <c r="GBM43" s="502"/>
      <c r="GBN43" s="502"/>
      <c r="GBO43" s="502"/>
      <c r="GBP43" s="502"/>
      <c r="GBQ43" s="502"/>
      <c r="GBR43" s="502"/>
      <c r="GBS43" s="502"/>
      <c r="GBT43" s="502"/>
      <c r="GBU43" s="502"/>
      <c r="GBV43" s="502"/>
      <c r="GBW43" s="502"/>
      <c r="GBX43" s="502"/>
      <c r="GBY43" s="502"/>
      <c r="GBZ43" s="502"/>
      <c r="GCA43" s="502"/>
      <c r="GCB43" s="502"/>
      <c r="GCC43" s="502"/>
      <c r="GCD43" s="502"/>
      <c r="GCE43" s="502"/>
      <c r="GCF43" s="502"/>
      <c r="GCG43" s="502"/>
      <c r="GCH43" s="502"/>
      <c r="GCI43" s="502"/>
      <c r="GCJ43" s="502"/>
      <c r="GCK43" s="502"/>
      <c r="GCL43" s="502"/>
      <c r="GCM43" s="502"/>
      <c r="GCN43" s="502"/>
      <c r="GCO43" s="502"/>
      <c r="GCP43" s="502"/>
      <c r="GCQ43" s="502"/>
      <c r="GCR43" s="502"/>
      <c r="GCS43" s="502"/>
      <c r="GCT43" s="502"/>
      <c r="GCU43" s="502"/>
      <c r="GCV43" s="502"/>
      <c r="GCW43" s="502"/>
      <c r="GCX43" s="502"/>
      <c r="GCY43" s="502"/>
      <c r="GCZ43" s="502"/>
      <c r="GDA43" s="502"/>
      <c r="GDB43" s="502"/>
      <c r="GDC43" s="502"/>
      <c r="GDD43" s="502"/>
      <c r="GDE43" s="502"/>
      <c r="GDF43" s="502"/>
      <c r="GDG43" s="502"/>
      <c r="GDH43" s="502"/>
      <c r="GDI43" s="502"/>
      <c r="GDJ43" s="502"/>
      <c r="GDK43" s="502"/>
      <c r="GDL43" s="502"/>
      <c r="GDM43" s="502"/>
      <c r="GDN43" s="502"/>
      <c r="GDO43" s="502"/>
      <c r="GDP43" s="502"/>
      <c r="GDQ43" s="502"/>
      <c r="GDR43" s="502"/>
      <c r="GDS43" s="502"/>
      <c r="GDT43" s="502"/>
      <c r="GDU43" s="502"/>
      <c r="GDV43" s="502"/>
      <c r="GDW43" s="502"/>
      <c r="GDX43" s="502"/>
      <c r="GDY43" s="502"/>
      <c r="GDZ43" s="502"/>
      <c r="GEA43" s="502"/>
      <c r="GEB43" s="502"/>
      <c r="GEC43" s="502"/>
      <c r="GED43" s="502"/>
      <c r="GEE43" s="502"/>
      <c r="GEF43" s="502"/>
      <c r="GEG43" s="502"/>
      <c r="GEH43" s="502"/>
      <c r="GEI43" s="502"/>
      <c r="GEJ43" s="502"/>
      <c r="GEK43" s="502"/>
      <c r="GEL43" s="502"/>
      <c r="GEM43" s="502"/>
      <c r="GEN43" s="502"/>
      <c r="GEO43" s="502"/>
      <c r="GEP43" s="502"/>
      <c r="GEQ43" s="502"/>
      <c r="GER43" s="502"/>
      <c r="GES43" s="502"/>
      <c r="GET43" s="502"/>
      <c r="GEU43" s="502"/>
      <c r="GEV43" s="502"/>
      <c r="GEW43" s="502"/>
      <c r="GEX43" s="502"/>
      <c r="GEY43" s="502"/>
      <c r="GEZ43" s="502"/>
      <c r="GFA43" s="502"/>
      <c r="GFB43" s="502"/>
      <c r="GFC43" s="502"/>
      <c r="GFD43" s="502"/>
      <c r="GFE43" s="502"/>
      <c r="GFF43" s="502"/>
      <c r="GFG43" s="502"/>
      <c r="GFH43" s="502"/>
      <c r="GFI43" s="502"/>
      <c r="GFJ43" s="502"/>
      <c r="GFK43" s="502"/>
      <c r="GFL43" s="502"/>
      <c r="GFM43" s="502"/>
      <c r="GFN43" s="502"/>
      <c r="GFO43" s="502"/>
      <c r="GFP43" s="502"/>
      <c r="GFQ43" s="502"/>
      <c r="GFR43" s="502"/>
      <c r="GFS43" s="502"/>
      <c r="GFT43" s="502"/>
      <c r="GFU43" s="502"/>
      <c r="GFV43" s="502"/>
      <c r="GFW43" s="502"/>
      <c r="GFX43" s="502"/>
      <c r="GFY43" s="502"/>
      <c r="GFZ43" s="502"/>
      <c r="GGA43" s="502"/>
      <c r="GGB43" s="502"/>
      <c r="GGC43" s="502"/>
      <c r="GGD43" s="502"/>
      <c r="GGE43" s="502"/>
      <c r="GGF43" s="502"/>
      <c r="GGG43" s="502"/>
      <c r="GGH43" s="502"/>
      <c r="GGI43" s="502"/>
      <c r="GGJ43" s="502"/>
      <c r="GGK43" s="502"/>
      <c r="GGL43" s="502"/>
      <c r="GGM43" s="502"/>
      <c r="GGN43" s="502"/>
      <c r="GGO43" s="502"/>
      <c r="GGP43" s="502"/>
      <c r="GGQ43" s="502"/>
      <c r="GGR43" s="502"/>
      <c r="GGS43" s="502"/>
      <c r="GGT43" s="502"/>
      <c r="GGU43" s="502"/>
      <c r="GGV43" s="502"/>
      <c r="GGW43" s="502"/>
      <c r="GGX43" s="502"/>
      <c r="GGY43" s="502"/>
      <c r="GGZ43" s="502"/>
      <c r="GHA43" s="502"/>
      <c r="GHB43" s="502"/>
      <c r="GHC43" s="502"/>
      <c r="GHD43" s="502"/>
      <c r="GHE43" s="502"/>
      <c r="GHF43" s="502"/>
      <c r="GHG43" s="502"/>
      <c r="GHH43" s="502"/>
      <c r="GHI43" s="502"/>
      <c r="GHJ43" s="502"/>
      <c r="GHK43" s="502"/>
      <c r="GHL43" s="502"/>
      <c r="GHM43" s="502"/>
      <c r="GHN43" s="502"/>
      <c r="GHO43" s="502"/>
      <c r="GHP43" s="502"/>
      <c r="GHQ43" s="502"/>
      <c r="GHR43" s="502"/>
      <c r="GHS43" s="502"/>
      <c r="GHT43" s="502"/>
      <c r="GHU43" s="502"/>
      <c r="GHV43" s="502"/>
      <c r="GHW43" s="502"/>
      <c r="GHX43" s="502"/>
      <c r="GHY43" s="502"/>
      <c r="GHZ43" s="502"/>
      <c r="GIA43" s="502"/>
      <c r="GIB43" s="502"/>
      <c r="GIC43" s="502"/>
      <c r="GID43" s="502"/>
      <c r="GIE43" s="502"/>
      <c r="GIF43" s="502"/>
      <c r="GIG43" s="502"/>
      <c r="GIH43" s="502"/>
      <c r="GII43" s="502"/>
      <c r="GIJ43" s="502"/>
      <c r="GIK43" s="502"/>
      <c r="GIL43" s="502"/>
      <c r="GIM43" s="502"/>
      <c r="GIN43" s="502"/>
      <c r="GIO43" s="502"/>
      <c r="GIP43" s="502"/>
      <c r="GIQ43" s="502"/>
      <c r="GIR43" s="502"/>
      <c r="GIS43" s="502"/>
      <c r="GIT43" s="502"/>
      <c r="GIU43" s="502"/>
      <c r="GIV43" s="502"/>
      <c r="GIW43" s="502"/>
      <c r="GIX43" s="502"/>
      <c r="GIY43" s="502"/>
      <c r="GIZ43" s="502"/>
      <c r="GJA43" s="502"/>
      <c r="GJB43" s="502"/>
      <c r="GJC43" s="502"/>
      <c r="GJD43" s="502"/>
      <c r="GJE43" s="502"/>
      <c r="GJF43" s="502"/>
      <c r="GJG43" s="502"/>
      <c r="GJH43" s="502"/>
      <c r="GJI43" s="502"/>
      <c r="GJJ43" s="502"/>
      <c r="GJK43" s="502"/>
      <c r="GJL43" s="502"/>
      <c r="GJM43" s="502"/>
      <c r="GJN43" s="502"/>
      <c r="GJO43" s="502"/>
      <c r="GJP43" s="502"/>
      <c r="GJQ43" s="502"/>
      <c r="GJR43" s="502"/>
      <c r="GJS43" s="502"/>
      <c r="GJT43" s="502"/>
      <c r="GJU43" s="502"/>
      <c r="GJV43" s="502"/>
      <c r="GJW43" s="502"/>
      <c r="GJX43" s="502"/>
      <c r="GJY43" s="502"/>
      <c r="GJZ43" s="502"/>
      <c r="GKA43" s="502"/>
      <c r="GKB43" s="502"/>
      <c r="GKC43" s="502"/>
      <c r="GKD43" s="502"/>
      <c r="GKE43" s="502"/>
      <c r="GKF43" s="502"/>
      <c r="GKG43" s="502"/>
      <c r="GKH43" s="502"/>
      <c r="GKI43" s="502"/>
      <c r="GKJ43" s="502"/>
      <c r="GKK43" s="502"/>
      <c r="GKL43" s="502"/>
      <c r="GKM43" s="502"/>
      <c r="GKN43" s="502"/>
      <c r="GKO43" s="502"/>
      <c r="GKP43" s="502"/>
      <c r="GKQ43" s="502"/>
      <c r="GKR43" s="502"/>
      <c r="GKS43" s="502"/>
      <c r="GKT43" s="502"/>
      <c r="GKU43" s="502"/>
      <c r="GKV43" s="502"/>
      <c r="GKW43" s="502"/>
      <c r="GKX43" s="502"/>
      <c r="GKY43" s="502"/>
      <c r="GKZ43" s="502"/>
      <c r="GLA43" s="502"/>
      <c r="GLB43" s="502"/>
      <c r="GLC43" s="502"/>
      <c r="GLD43" s="502"/>
      <c r="GLE43" s="502"/>
      <c r="GLF43" s="502"/>
      <c r="GLG43" s="502"/>
      <c r="GLH43" s="502"/>
      <c r="GLI43" s="502"/>
      <c r="GLJ43" s="502"/>
      <c r="GLK43" s="502"/>
      <c r="GLL43" s="502"/>
      <c r="GLM43" s="502"/>
      <c r="GLN43" s="502"/>
      <c r="GLO43" s="502"/>
      <c r="GLP43" s="502"/>
      <c r="GLQ43" s="502"/>
      <c r="GLR43" s="502"/>
      <c r="GLS43" s="502"/>
      <c r="GLT43" s="502"/>
      <c r="GLU43" s="502"/>
      <c r="GLV43" s="502"/>
      <c r="GLW43" s="502"/>
      <c r="GLX43" s="502"/>
      <c r="GLY43" s="502"/>
      <c r="GLZ43" s="502"/>
      <c r="GMA43" s="502"/>
      <c r="GMB43" s="502"/>
      <c r="GMC43" s="502"/>
      <c r="GMD43" s="502"/>
      <c r="GME43" s="502"/>
      <c r="GMF43" s="502"/>
      <c r="GMG43" s="502"/>
      <c r="GMH43" s="502"/>
      <c r="GMI43" s="502"/>
      <c r="GMJ43" s="502"/>
      <c r="GMK43" s="502"/>
      <c r="GML43" s="502"/>
      <c r="GMM43" s="502"/>
      <c r="GMN43" s="502"/>
      <c r="GMO43" s="502"/>
      <c r="GMP43" s="502"/>
      <c r="GMQ43" s="502"/>
      <c r="GMR43" s="502"/>
      <c r="GMS43" s="502"/>
      <c r="GMT43" s="502"/>
      <c r="GMU43" s="502"/>
      <c r="GMV43" s="502"/>
      <c r="GMW43" s="502"/>
      <c r="GMX43" s="502"/>
      <c r="GMY43" s="502"/>
      <c r="GMZ43" s="502"/>
      <c r="GNA43" s="502"/>
      <c r="GNB43" s="502"/>
      <c r="GNC43" s="502"/>
      <c r="GND43" s="502"/>
      <c r="GNE43" s="502"/>
      <c r="GNF43" s="502"/>
      <c r="GNG43" s="502"/>
      <c r="GNH43" s="502"/>
      <c r="GNI43" s="502"/>
      <c r="GNJ43" s="502"/>
      <c r="GNK43" s="502"/>
      <c r="GNL43" s="502"/>
      <c r="GNM43" s="502"/>
      <c r="GNN43" s="502"/>
      <c r="GNO43" s="502"/>
      <c r="GNP43" s="502"/>
      <c r="GNQ43" s="502"/>
      <c r="GNR43" s="502"/>
      <c r="GNS43" s="502"/>
      <c r="GNT43" s="502"/>
      <c r="GNU43" s="502"/>
      <c r="GNV43" s="502"/>
      <c r="GNW43" s="502"/>
      <c r="GNX43" s="502"/>
      <c r="GNY43" s="502"/>
      <c r="GNZ43" s="502"/>
      <c r="GOA43" s="502"/>
      <c r="GOB43" s="502"/>
      <c r="GOC43" s="502"/>
      <c r="GOD43" s="502"/>
      <c r="GOE43" s="502"/>
      <c r="GOF43" s="502"/>
      <c r="GOG43" s="502"/>
      <c r="GOH43" s="502"/>
      <c r="GOI43" s="502"/>
      <c r="GOJ43" s="502"/>
      <c r="GOK43" s="502"/>
      <c r="GOL43" s="502"/>
      <c r="GOM43" s="502"/>
      <c r="GON43" s="502"/>
      <c r="GOO43" s="502"/>
      <c r="GOP43" s="502"/>
      <c r="GOQ43" s="502"/>
      <c r="GOR43" s="502"/>
      <c r="GOS43" s="502"/>
      <c r="GOT43" s="502"/>
      <c r="GOU43" s="502"/>
      <c r="GOV43" s="502"/>
      <c r="GOW43" s="502"/>
      <c r="GOX43" s="502"/>
      <c r="GOY43" s="502"/>
      <c r="GOZ43" s="502"/>
      <c r="GPA43" s="502"/>
      <c r="GPB43" s="502"/>
      <c r="GPC43" s="502"/>
      <c r="GPD43" s="502"/>
      <c r="GPE43" s="502"/>
      <c r="GPF43" s="502"/>
      <c r="GPG43" s="502"/>
      <c r="GPH43" s="502"/>
      <c r="GPI43" s="502"/>
      <c r="GPJ43" s="502"/>
      <c r="GPK43" s="502"/>
      <c r="GPL43" s="502"/>
      <c r="GPM43" s="502"/>
      <c r="GPN43" s="502"/>
      <c r="GPO43" s="502"/>
      <c r="GPP43" s="502"/>
      <c r="GPQ43" s="502"/>
      <c r="GPR43" s="502"/>
      <c r="GPS43" s="502"/>
      <c r="GPT43" s="502"/>
      <c r="GPU43" s="502"/>
      <c r="GPV43" s="502"/>
      <c r="GPW43" s="502"/>
      <c r="GPX43" s="502"/>
      <c r="GPY43" s="502"/>
      <c r="GPZ43" s="502"/>
      <c r="GQA43" s="502"/>
      <c r="GQB43" s="502"/>
      <c r="GQC43" s="502"/>
      <c r="GQD43" s="502"/>
      <c r="GQE43" s="502"/>
      <c r="GQF43" s="502"/>
      <c r="GQG43" s="502"/>
      <c r="GQH43" s="502"/>
      <c r="GQI43" s="502"/>
      <c r="GQJ43" s="502"/>
      <c r="GQK43" s="502"/>
      <c r="GQL43" s="502"/>
      <c r="GQM43" s="502"/>
      <c r="GQN43" s="502"/>
      <c r="GQO43" s="502"/>
      <c r="GQP43" s="502"/>
      <c r="GQQ43" s="502"/>
      <c r="GQR43" s="502"/>
      <c r="GQS43" s="502"/>
      <c r="GQT43" s="502"/>
      <c r="GQU43" s="502"/>
      <c r="GQV43" s="502"/>
      <c r="GQW43" s="502"/>
      <c r="GQX43" s="502"/>
      <c r="GQY43" s="502"/>
      <c r="GQZ43" s="502"/>
      <c r="GRA43" s="502"/>
      <c r="GRB43" s="502"/>
      <c r="GRC43" s="502"/>
      <c r="GRD43" s="502"/>
      <c r="GRE43" s="502"/>
      <c r="GRF43" s="502"/>
      <c r="GRG43" s="502"/>
      <c r="GRH43" s="502"/>
      <c r="GRI43" s="502"/>
      <c r="GRJ43" s="502"/>
      <c r="GRK43" s="502"/>
      <c r="GRL43" s="502"/>
      <c r="GRM43" s="502"/>
      <c r="GRN43" s="502"/>
      <c r="GRO43" s="502"/>
      <c r="GRP43" s="502"/>
      <c r="GRQ43" s="502"/>
      <c r="GRR43" s="502"/>
      <c r="GRS43" s="502"/>
      <c r="GRT43" s="502"/>
      <c r="GRU43" s="502"/>
      <c r="GRV43" s="502"/>
      <c r="GRW43" s="502"/>
      <c r="GRX43" s="502"/>
      <c r="GRY43" s="502"/>
      <c r="GRZ43" s="502"/>
      <c r="GSA43" s="502"/>
      <c r="GSB43" s="502"/>
      <c r="GSC43" s="502"/>
      <c r="GSD43" s="502"/>
      <c r="GSE43" s="502"/>
      <c r="GSF43" s="502"/>
      <c r="GSG43" s="502"/>
      <c r="GSH43" s="502"/>
      <c r="GSI43" s="502"/>
      <c r="GSJ43" s="502"/>
      <c r="GSK43" s="502"/>
      <c r="GSL43" s="502"/>
      <c r="GSM43" s="502"/>
      <c r="GSN43" s="502"/>
      <c r="GSO43" s="502"/>
      <c r="GSP43" s="502"/>
      <c r="GSQ43" s="502"/>
      <c r="GSR43" s="502"/>
      <c r="GSS43" s="502"/>
      <c r="GST43" s="502"/>
      <c r="GSU43" s="502"/>
      <c r="GSV43" s="502"/>
      <c r="GSW43" s="502"/>
      <c r="GSX43" s="502"/>
      <c r="GSY43" s="502"/>
      <c r="GSZ43" s="502"/>
      <c r="GTA43" s="502"/>
      <c r="GTB43" s="502"/>
      <c r="GTC43" s="502"/>
      <c r="GTD43" s="502"/>
      <c r="GTE43" s="502"/>
      <c r="GTF43" s="502"/>
      <c r="GTG43" s="502"/>
      <c r="GTH43" s="502"/>
      <c r="GTI43" s="502"/>
      <c r="GTJ43" s="502"/>
      <c r="GTK43" s="502"/>
      <c r="GTL43" s="502"/>
      <c r="GTM43" s="502"/>
      <c r="GTN43" s="502"/>
      <c r="GTO43" s="502"/>
      <c r="GTP43" s="502"/>
      <c r="GTQ43" s="502"/>
      <c r="GTR43" s="502"/>
      <c r="GTS43" s="502"/>
      <c r="GTT43" s="502"/>
      <c r="GTU43" s="502"/>
      <c r="GTV43" s="502"/>
      <c r="GTW43" s="502"/>
      <c r="GTX43" s="502"/>
      <c r="GTY43" s="502"/>
      <c r="GTZ43" s="502"/>
      <c r="GUA43" s="502"/>
      <c r="GUB43" s="502"/>
      <c r="GUC43" s="502"/>
      <c r="GUD43" s="502"/>
      <c r="GUE43" s="502"/>
      <c r="GUF43" s="502"/>
      <c r="GUG43" s="502"/>
      <c r="GUH43" s="502"/>
      <c r="GUI43" s="502"/>
      <c r="GUJ43" s="502"/>
      <c r="GUK43" s="502"/>
      <c r="GUL43" s="502"/>
      <c r="GUM43" s="502"/>
      <c r="GUN43" s="502"/>
      <c r="GUO43" s="502"/>
      <c r="GUP43" s="502"/>
      <c r="GUQ43" s="502"/>
      <c r="GUR43" s="502"/>
      <c r="GUS43" s="502"/>
      <c r="GUT43" s="502"/>
      <c r="GUU43" s="502"/>
      <c r="GUV43" s="502"/>
      <c r="GUW43" s="502"/>
      <c r="GUX43" s="502"/>
      <c r="GUY43" s="502"/>
      <c r="GUZ43" s="502"/>
      <c r="GVA43" s="502"/>
      <c r="GVB43" s="502"/>
      <c r="GVC43" s="502"/>
      <c r="GVD43" s="502"/>
      <c r="GVE43" s="502"/>
      <c r="GVF43" s="502"/>
      <c r="GVG43" s="502"/>
      <c r="GVH43" s="502"/>
      <c r="GVI43" s="502"/>
      <c r="GVJ43" s="502"/>
      <c r="GVK43" s="502"/>
      <c r="GVL43" s="502"/>
      <c r="GVM43" s="502"/>
      <c r="GVN43" s="502"/>
      <c r="GVO43" s="502"/>
      <c r="GVP43" s="502"/>
      <c r="GVQ43" s="502"/>
      <c r="GVR43" s="502"/>
      <c r="GVS43" s="502"/>
      <c r="GVT43" s="502"/>
      <c r="GVU43" s="502"/>
      <c r="GVV43" s="502"/>
      <c r="GVW43" s="502"/>
      <c r="GVX43" s="502"/>
      <c r="GVY43" s="502"/>
      <c r="GVZ43" s="502"/>
      <c r="GWA43" s="502"/>
      <c r="GWB43" s="502"/>
      <c r="GWC43" s="502"/>
      <c r="GWD43" s="502"/>
      <c r="GWE43" s="502"/>
      <c r="GWF43" s="502"/>
      <c r="GWG43" s="502"/>
      <c r="GWH43" s="502"/>
      <c r="GWI43" s="502"/>
      <c r="GWJ43" s="502"/>
      <c r="GWK43" s="502"/>
      <c r="GWL43" s="502"/>
      <c r="GWM43" s="502"/>
      <c r="GWN43" s="502"/>
      <c r="GWO43" s="502"/>
      <c r="GWP43" s="502"/>
      <c r="GWQ43" s="502"/>
      <c r="GWR43" s="502"/>
      <c r="GWS43" s="502"/>
      <c r="GWT43" s="502"/>
      <c r="GWU43" s="502"/>
      <c r="GWV43" s="502"/>
      <c r="GWW43" s="502"/>
      <c r="GWX43" s="502"/>
      <c r="GWY43" s="502"/>
      <c r="GWZ43" s="502"/>
      <c r="GXA43" s="502"/>
      <c r="GXB43" s="502"/>
      <c r="GXC43" s="502"/>
      <c r="GXD43" s="502"/>
      <c r="GXE43" s="502"/>
      <c r="GXF43" s="502"/>
      <c r="GXG43" s="502"/>
      <c r="GXH43" s="502"/>
      <c r="GXI43" s="502"/>
      <c r="GXJ43" s="502"/>
      <c r="GXK43" s="502"/>
      <c r="GXL43" s="502"/>
      <c r="GXM43" s="502"/>
      <c r="GXN43" s="502"/>
      <c r="GXO43" s="502"/>
      <c r="GXP43" s="502"/>
      <c r="GXQ43" s="502"/>
      <c r="GXR43" s="502"/>
      <c r="GXS43" s="502"/>
      <c r="GXT43" s="502"/>
      <c r="GXU43" s="502"/>
      <c r="GXV43" s="502"/>
      <c r="GXW43" s="502"/>
      <c r="GXX43" s="502"/>
      <c r="GXY43" s="502"/>
      <c r="GXZ43" s="502"/>
      <c r="GYA43" s="502"/>
      <c r="GYB43" s="502"/>
      <c r="GYC43" s="502"/>
      <c r="GYD43" s="502"/>
      <c r="GYE43" s="502"/>
      <c r="GYF43" s="502"/>
      <c r="GYG43" s="502"/>
      <c r="GYH43" s="502"/>
      <c r="GYI43" s="502"/>
      <c r="GYJ43" s="502"/>
      <c r="GYK43" s="502"/>
      <c r="GYL43" s="502"/>
      <c r="GYM43" s="502"/>
      <c r="GYN43" s="502"/>
      <c r="GYO43" s="502"/>
      <c r="GYP43" s="502"/>
      <c r="GYQ43" s="502"/>
      <c r="GYR43" s="502"/>
      <c r="GYS43" s="502"/>
      <c r="GYT43" s="502"/>
      <c r="GYU43" s="502"/>
      <c r="GYV43" s="502"/>
      <c r="GYW43" s="502"/>
      <c r="GYX43" s="502"/>
      <c r="GYY43" s="502"/>
      <c r="GYZ43" s="502"/>
      <c r="GZA43" s="502"/>
      <c r="GZB43" s="502"/>
      <c r="GZC43" s="502"/>
      <c r="GZD43" s="502"/>
      <c r="GZE43" s="502"/>
      <c r="GZF43" s="502"/>
      <c r="GZG43" s="502"/>
      <c r="GZH43" s="502"/>
      <c r="GZI43" s="502"/>
      <c r="GZJ43" s="502"/>
      <c r="GZK43" s="502"/>
      <c r="GZL43" s="502"/>
      <c r="GZM43" s="502"/>
      <c r="GZN43" s="502"/>
      <c r="GZO43" s="502"/>
      <c r="GZP43" s="502"/>
      <c r="GZQ43" s="502"/>
      <c r="GZR43" s="502"/>
      <c r="GZS43" s="502"/>
      <c r="GZT43" s="502"/>
      <c r="GZU43" s="502"/>
      <c r="GZV43" s="502"/>
      <c r="GZW43" s="502"/>
      <c r="GZX43" s="502"/>
      <c r="GZY43" s="502"/>
      <c r="GZZ43" s="502"/>
      <c r="HAA43" s="502"/>
      <c r="HAB43" s="502"/>
      <c r="HAC43" s="502"/>
      <c r="HAD43" s="502"/>
      <c r="HAE43" s="502"/>
      <c r="HAF43" s="502"/>
      <c r="HAG43" s="502"/>
      <c r="HAH43" s="502"/>
      <c r="HAI43" s="502"/>
      <c r="HAJ43" s="502"/>
      <c r="HAK43" s="502"/>
      <c r="HAL43" s="502"/>
      <c r="HAM43" s="502"/>
      <c r="HAN43" s="502"/>
      <c r="HAO43" s="502"/>
      <c r="HAP43" s="502"/>
      <c r="HAQ43" s="502"/>
      <c r="HAR43" s="502"/>
      <c r="HAS43" s="502"/>
      <c r="HAT43" s="502"/>
      <c r="HAU43" s="502"/>
      <c r="HAV43" s="502"/>
      <c r="HAW43" s="502"/>
      <c r="HAX43" s="502"/>
      <c r="HAY43" s="502"/>
      <c r="HAZ43" s="502"/>
      <c r="HBA43" s="502"/>
      <c r="HBB43" s="502"/>
      <c r="HBC43" s="502"/>
      <c r="HBD43" s="502"/>
      <c r="HBE43" s="502"/>
      <c r="HBF43" s="502"/>
      <c r="HBG43" s="502"/>
      <c r="HBH43" s="502"/>
      <c r="HBI43" s="502"/>
      <c r="HBJ43" s="502"/>
      <c r="HBK43" s="502"/>
      <c r="HBL43" s="502"/>
      <c r="HBM43" s="502"/>
      <c r="HBN43" s="502"/>
      <c r="HBO43" s="502"/>
      <c r="HBP43" s="502"/>
      <c r="HBQ43" s="502"/>
      <c r="HBR43" s="502"/>
      <c r="HBS43" s="502"/>
      <c r="HBT43" s="502"/>
      <c r="HBU43" s="502"/>
      <c r="HBV43" s="502"/>
      <c r="HBW43" s="502"/>
      <c r="HBX43" s="502"/>
      <c r="HBY43" s="502"/>
      <c r="HBZ43" s="502"/>
      <c r="HCA43" s="502"/>
      <c r="HCB43" s="502"/>
      <c r="HCC43" s="502"/>
      <c r="HCD43" s="502"/>
      <c r="HCE43" s="502"/>
      <c r="HCF43" s="502"/>
      <c r="HCG43" s="502"/>
      <c r="HCH43" s="502"/>
      <c r="HCI43" s="502"/>
      <c r="HCJ43" s="502"/>
      <c r="HCK43" s="502"/>
      <c r="HCL43" s="502"/>
      <c r="HCM43" s="502"/>
      <c r="HCN43" s="502"/>
      <c r="HCO43" s="502"/>
      <c r="HCP43" s="502"/>
      <c r="HCQ43" s="502"/>
      <c r="HCR43" s="502"/>
      <c r="HCS43" s="502"/>
      <c r="HCT43" s="502"/>
      <c r="HCU43" s="502"/>
      <c r="HCV43" s="502"/>
      <c r="HCW43" s="502"/>
      <c r="HCX43" s="502"/>
      <c r="HCY43" s="502"/>
      <c r="HCZ43" s="502"/>
      <c r="HDA43" s="502"/>
      <c r="HDB43" s="502"/>
      <c r="HDC43" s="502"/>
      <c r="HDD43" s="502"/>
      <c r="HDE43" s="502"/>
      <c r="HDF43" s="502"/>
      <c r="HDG43" s="502"/>
      <c r="HDH43" s="502"/>
      <c r="HDI43" s="502"/>
      <c r="HDJ43" s="502"/>
      <c r="HDK43" s="502"/>
      <c r="HDL43" s="502"/>
      <c r="HDM43" s="502"/>
      <c r="HDN43" s="502"/>
      <c r="HDO43" s="502"/>
      <c r="HDP43" s="502"/>
      <c r="HDQ43" s="502"/>
      <c r="HDR43" s="502"/>
      <c r="HDS43" s="502"/>
      <c r="HDT43" s="502"/>
      <c r="HDU43" s="502"/>
      <c r="HDV43" s="502"/>
      <c r="HDW43" s="502"/>
      <c r="HDX43" s="502"/>
      <c r="HDY43" s="502"/>
      <c r="HDZ43" s="502"/>
      <c r="HEA43" s="502"/>
      <c r="HEB43" s="502"/>
      <c r="HEC43" s="502"/>
      <c r="HED43" s="502"/>
      <c r="HEE43" s="502"/>
      <c r="HEF43" s="502"/>
      <c r="HEG43" s="502"/>
      <c r="HEH43" s="502"/>
      <c r="HEI43" s="502"/>
      <c r="HEJ43" s="502"/>
      <c r="HEK43" s="502"/>
      <c r="HEL43" s="502"/>
      <c r="HEM43" s="502"/>
      <c r="HEN43" s="502"/>
      <c r="HEO43" s="502"/>
      <c r="HEP43" s="502"/>
      <c r="HEQ43" s="502"/>
      <c r="HER43" s="502"/>
      <c r="HES43" s="502"/>
      <c r="HET43" s="502"/>
      <c r="HEU43" s="502"/>
      <c r="HEV43" s="502"/>
      <c r="HEW43" s="502"/>
      <c r="HEX43" s="502"/>
      <c r="HEY43" s="502"/>
      <c r="HEZ43" s="502"/>
      <c r="HFA43" s="502"/>
      <c r="HFB43" s="502"/>
      <c r="HFC43" s="502"/>
      <c r="HFD43" s="502"/>
      <c r="HFE43" s="502"/>
      <c r="HFF43" s="502"/>
      <c r="HFG43" s="502"/>
      <c r="HFH43" s="502"/>
      <c r="HFI43" s="502"/>
      <c r="HFJ43" s="502"/>
      <c r="HFK43" s="502"/>
      <c r="HFL43" s="502"/>
      <c r="HFM43" s="502"/>
      <c r="HFN43" s="502"/>
      <c r="HFO43" s="502"/>
      <c r="HFP43" s="502"/>
      <c r="HFQ43" s="502"/>
      <c r="HFR43" s="502"/>
      <c r="HFS43" s="502"/>
      <c r="HFT43" s="502"/>
      <c r="HFU43" s="502"/>
      <c r="HFV43" s="502"/>
      <c r="HFW43" s="502"/>
      <c r="HFX43" s="502"/>
      <c r="HFY43" s="502"/>
      <c r="HFZ43" s="502"/>
      <c r="HGA43" s="502"/>
      <c r="HGB43" s="502"/>
      <c r="HGC43" s="502"/>
      <c r="HGD43" s="502"/>
      <c r="HGE43" s="502"/>
      <c r="HGF43" s="502"/>
      <c r="HGG43" s="502"/>
      <c r="HGH43" s="502"/>
      <c r="HGI43" s="502"/>
      <c r="HGJ43" s="502"/>
      <c r="HGK43" s="502"/>
      <c r="HGL43" s="502"/>
      <c r="HGM43" s="502"/>
      <c r="HGN43" s="502"/>
      <c r="HGO43" s="502"/>
      <c r="HGP43" s="502"/>
      <c r="HGQ43" s="502"/>
      <c r="HGR43" s="502"/>
      <c r="HGS43" s="502"/>
      <c r="HGT43" s="502"/>
      <c r="HGU43" s="502"/>
      <c r="HGV43" s="502"/>
      <c r="HGW43" s="502"/>
      <c r="HGX43" s="502"/>
      <c r="HGY43" s="502"/>
      <c r="HGZ43" s="502"/>
      <c r="HHA43" s="502"/>
      <c r="HHB43" s="502"/>
      <c r="HHC43" s="502"/>
      <c r="HHD43" s="502"/>
      <c r="HHE43" s="502"/>
      <c r="HHF43" s="502"/>
      <c r="HHG43" s="502"/>
      <c r="HHH43" s="502"/>
      <c r="HHI43" s="502"/>
      <c r="HHJ43" s="502"/>
      <c r="HHK43" s="502"/>
      <c r="HHL43" s="502"/>
      <c r="HHM43" s="502"/>
      <c r="HHN43" s="502"/>
      <c r="HHO43" s="502"/>
      <c r="HHP43" s="502"/>
      <c r="HHQ43" s="502"/>
      <c r="HHR43" s="502"/>
      <c r="HHS43" s="502"/>
      <c r="HHT43" s="502"/>
      <c r="HHU43" s="502"/>
      <c r="HHV43" s="502"/>
      <c r="HHW43" s="502"/>
      <c r="HHX43" s="502"/>
      <c r="HHY43" s="502"/>
      <c r="HHZ43" s="502"/>
      <c r="HIA43" s="502"/>
      <c r="HIB43" s="502"/>
      <c r="HIC43" s="502"/>
      <c r="HID43" s="502"/>
      <c r="HIE43" s="502"/>
      <c r="HIF43" s="502"/>
      <c r="HIG43" s="502"/>
      <c r="HIH43" s="502"/>
      <c r="HII43" s="502"/>
      <c r="HIJ43" s="502"/>
      <c r="HIK43" s="502"/>
      <c r="HIL43" s="502"/>
      <c r="HIM43" s="502"/>
      <c r="HIN43" s="502"/>
      <c r="HIO43" s="502"/>
      <c r="HIP43" s="502"/>
      <c r="HIQ43" s="502"/>
      <c r="HIR43" s="502"/>
      <c r="HIS43" s="502"/>
      <c r="HIT43" s="502"/>
      <c r="HIU43" s="502"/>
      <c r="HIV43" s="502"/>
      <c r="HIW43" s="502"/>
      <c r="HIX43" s="502"/>
      <c r="HIY43" s="502"/>
      <c r="HIZ43" s="502"/>
      <c r="HJA43" s="502"/>
      <c r="HJB43" s="502"/>
      <c r="HJC43" s="502"/>
      <c r="HJD43" s="502"/>
      <c r="HJE43" s="502"/>
      <c r="HJF43" s="502"/>
      <c r="HJG43" s="502"/>
      <c r="HJH43" s="502"/>
      <c r="HJI43" s="502"/>
      <c r="HJJ43" s="502"/>
      <c r="HJK43" s="502"/>
      <c r="HJL43" s="502"/>
      <c r="HJM43" s="502"/>
      <c r="HJN43" s="502"/>
      <c r="HJO43" s="502"/>
      <c r="HJP43" s="502"/>
      <c r="HJQ43" s="502"/>
      <c r="HJR43" s="502"/>
      <c r="HJS43" s="502"/>
      <c r="HJT43" s="502"/>
      <c r="HJU43" s="502"/>
      <c r="HJV43" s="502"/>
      <c r="HJW43" s="502"/>
      <c r="HJX43" s="502"/>
      <c r="HJY43" s="502"/>
      <c r="HJZ43" s="502"/>
      <c r="HKA43" s="502"/>
      <c r="HKB43" s="502"/>
      <c r="HKC43" s="502"/>
      <c r="HKD43" s="502"/>
      <c r="HKE43" s="502"/>
      <c r="HKF43" s="502"/>
      <c r="HKG43" s="502"/>
      <c r="HKH43" s="502"/>
      <c r="HKI43" s="502"/>
      <c r="HKJ43" s="502"/>
      <c r="HKK43" s="502"/>
      <c r="HKL43" s="502"/>
      <c r="HKM43" s="502"/>
      <c r="HKN43" s="502"/>
      <c r="HKO43" s="502"/>
      <c r="HKP43" s="502"/>
      <c r="HKQ43" s="502"/>
      <c r="HKR43" s="502"/>
      <c r="HKS43" s="502"/>
      <c r="HKT43" s="502"/>
      <c r="HKU43" s="502"/>
      <c r="HKV43" s="502"/>
      <c r="HKW43" s="502"/>
      <c r="HKX43" s="502"/>
      <c r="HKY43" s="502"/>
      <c r="HKZ43" s="502"/>
      <c r="HLA43" s="502"/>
      <c r="HLB43" s="502"/>
      <c r="HLC43" s="502"/>
      <c r="HLD43" s="502"/>
      <c r="HLE43" s="502"/>
      <c r="HLF43" s="502"/>
      <c r="HLG43" s="502"/>
      <c r="HLH43" s="502"/>
      <c r="HLI43" s="502"/>
      <c r="HLJ43" s="502"/>
      <c r="HLK43" s="502"/>
      <c r="HLL43" s="502"/>
      <c r="HLM43" s="502"/>
      <c r="HLN43" s="502"/>
      <c r="HLO43" s="502"/>
      <c r="HLP43" s="502"/>
      <c r="HLQ43" s="502"/>
      <c r="HLR43" s="502"/>
      <c r="HLS43" s="502"/>
      <c r="HLT43" s="502"/>
      <c r="HLU43" s="502"/>
      <c r="HLV43" s="502"/>
      <c r="HLW43" s="502"/>
      <c r="HLX43" s="502"/>
      <c r="HLY43" s="502"/>
      <c r="HLZ43" s="502"/>
      <c r="HMA43" s="502"/>
      <c r="HMB43" s="502"/>
      <c r="HMC43" s="502"/>
      <c r="HMD43" s="502"/>
      <c r="HME43" s="502"/>
      <c r="HMF43" s="502"/>
      <c r="HMG43" s="502"/>
      <c r="HMH43" s="502"/>
      <c r="HMI43" s="502"/>
      <c r="HMJ43" s="502"/>
      <c r="HMK43" s="502"/>
      <c r="HML43" s="502"/>
      <c r="HMM43" s="502"/>
      <c r="HMN43" s="502"/>
      <c r="HMO43" s="502"/>
      <c r="HMP43" s="502"/>
      <c r="HMQ43" s="502"/>
      <c r="HMR43" s="502"/>
      <c r="HMS43" s="502"/>
      <c r="HMT43" s="502"/>
      <c r="HMU43" s="502"/>
      <c r="HMV43" s="502"/>
      <c r="HMW43" s="502"/>
      <c r="HMX43" s="502"/>
      <c r="HMY43" s="502"/>
      <c r="HMZ43" s="502"/>
      <c r="HNA43" s="502"/>
      <c r="HNB43" s="502"/>
      <c r="HNC43" s="502"/>
      <c r="HND43" s="502"/>
      <c r="HNE43" s="502"/>
      <c r="HNF43" s="502"/>
      <c r="HNG43" s="502"/>
      <c r="HNH43" s="502"/>
      <c r="HNI43" s="502"/>
      <c r="HNJ43" s="502"/>
      <c r="HNK43" s="502"/>
      <c r="HNL43" s="502"/>
      <c r="HNM43" s="502"/>
      <c r="HNN43" s="502"/>
      <c r="HNO43" s="502"/>
      <c r="HNP43" s="502"/>
      <c r="HNQ43" s="502"/>
      <c r="HNR43" s="502"/>
      <c r="HNS43" s="502"/>
      <c r="HNT43" s="502"/>
      <c r="HNU43" s="502"/>
      <c r="HNV43" s="502"/>
      <c r="HNW43" s="502"/>
      <c r="HNX43" s="502"/>
      <c r="HNY43" s="502"/>
      <c r="HNZ43" s="502"/>
      <c r="HOA43" s="502"/>
      <c r="HOB43" s="502"/>
      <c r="HOC43" s="502"/>
      <c r="HOD43" s="502"/>
      <c r="HOE43" s="502"/>
      <c r="HOF43" s="502"/>
      <c r="HOG43" s="502"/>
      <c r="HOH43" s="502"/>
      <c r="HOI43" s="502"/>
      <c r="HOJ43" s="502"/>
      <c r="HOK43" s="502"/>
      <c r="HOL43" s="502"/>
      <c r="HOM43" s="502"/>
      <c r="HON43" s="502"/>
      <c r="HOO43" s="502"/>
      <c r="HOP43" s="502"/>
      <c r="HOQ43" s="502"/>
      <c r="HOR43" s="502"/>
      <c r="HOS43" s="502"/>
      <c r="HOT43" s="502"/>
      <c r="HOU43" s="502"/>
      <c r="HOV43" s="502"/>
      <c r="HOW43" s="502"/>
      <c r="HOX43" s="502"/>
      <c r="HOY43" s="502"/>
      <c r="HOZ43" s="502"/>
      <c r="HPA43" s="502"/>
      <c r="HPB43" s="502"/>
      <c r="HPC43" s="502"/>
      <c r="HPD43" s="502"/>
      <c r="HPE43" s="502"/>
      <c r="HPF43" s="502"/>
      <c r="HPG43" s="502"/>
      <c r="HPH43" s="502"/>
      <c r="HPI43" s="502"/>
      <c r="HPJ43" s="502"/>
      <c r="HPK43" s="502"/>
      <c r="HPL43" s="502"/>
      <c r="HPM43" s="502"/>
      <c r="HPN43" s="502"/>
      <c r="HPO43" s="502"/>
      <c r="HPP43" s="502"/>
      <c r="HPQ43" s="502"/>
      <c r="HPR43" s="502"/>
      <c r="HPS43" s="502"/>
      <c r="HPT43" s="502"/>
      <c r="HPU43" s="502"/>
      <c r="HPV43" s="502"/>
      <c r="HPW43" s="502"/>
      <c r="HPX43" s="502"/>
      <c r="HPY43" s="502"/>
      <c r="HPZ43" s="502"/>
      <c r="HQA43" s="502"/>
      <c r="HQB43" s="502"/>
      <c r="HQC43" s="502"/>
      <c r="HQD43" s="502"/>
      <c r="HQE43" s="502"/>
      <c r="HQF43" s="502"/>
      <c r="HQG43" s="502"/>
      <c r="HQH43" s="502"/>
      <c r="HQI43" s="502"/>
      <c r="HQJ43" s="502"/>
      <c r="HQK43" s="502"/>
      <c r="HQL43" s="502"/>
      <c r="HQM43" s="502"/>
      <c r="HQN43" s="502"/>
      <c r="HQO43" s="502"/>
      <c r="HQP43" s="502"/>
      <c r="HQQ43" s="502"/>
      <c r="HQR43" s="502"/>
      <c r="HQS43" s="502"/>
      <c r="HQT43" s="502"/>
      <c r="HQU43" s="502"/>
      <c r="HQV43" s="502"/>
      <c r="HQW43" s="502"/>
      <c r="HQX43" s="502"/>
      <c r="HQY43" s="502"/>
      <c r="HQZ43" s="502"/>
      <c r="HRA43" s="502"/>
      <c r="HRB43" s="502"/>
      <c r="HRC43" s="502"/>
      <c r="HRD43" s="502"/>
      <c r="HRE43" s="502"/>
      <c r="HRF43" s="502"/>
      <c r="HRG43" s="502"/>
      <c r="HRH43" s="502"/>
      <c r="HRI43" s="502"/>
      <c r="HRJ43" s="502"/>
      <c r="HRK43" s="502"/>
      <c r="HRL43" s="502"/>
      <c r="HRM43" s="502"/>
      <c r="HRN43" s="502"/>
      <c r="HRO43" s="502"/>
      <c r="HRP43" s="502"/>
      <c r="HRQ43" s="502"/>
      <c r="HRR43" s="502"/>
      <c r="HRS43" s="502"/>
      <c r="HRT43" s="502"/>
      <c r="HRU43" s="502"/>
      <c r="HRV43" s="502"/>
      <c r="HRW43" s="502"/>
      <c r="HRX43" s="502"/>
      <c r="HRY43" s="502"/>
      <c r="HRZ43" s="502"/>
      <c r="HSA43" s="502"/>
      <c r="HSB43" s="502"/>
      <c r="HSC43" s="502"/>
      <c r="HSD43" s="502"/>
      <c r="HSE43" s="502"/>
      <c r="HSF43" s="502"/>
      <c r="HSG43" s="502"/>
      <c r="HSH43" s="502"/>
      <c r="HSI43" s="502"/>
      <c r="HSJ43" s="502"/>
      <c r="HSK43" s="502"/>
      <c r="HSL43" s="502"/>
      <c r="HSM43" s="502"/>
      <c r="HSN43" s="502"/>
      <c r="HSO43" s="502"/>
      <c r="HSP43" s="502"/>
      <c r="HSQ43" s="502"/>
      <c r="HSR43" s="502"/>
      <c r="HSS43" s="502"/>
      <c r="HST43" s="502"/>
      <c r="HSU43" s="502"/>
      <c r="HSV43" s="502"/>
      <c r="HSW43" s="502"/>
      <c r="HSX43" s="502"/>
      <c r="HSY43" s="502"/>
      <c r="HSZ43" s="502"/>
      <c r="HTA43" s="502"/>
      <c r="HTB43" s="502"/>
      <c r="HTC43" s="502"/>
      <c r="HTD43" s="502"/>
      <c r="HTE43" s="502"/>
      <c r="HTF43" s="502"/>
      <c r="HTG43" s="502"/>
      <c r="HTH43" s="502"/>
      <c r="HTI43" s="502"/>
      <c r="HTJ43" s="502"/>
      <c r="HTK43" s="502"/>
      <c r="HTL43" s="502"/>
      <c r="HTM43" s="502"/>
      <c r="HTN43" s="502"/>
      <c r="HTO43" s="502"/>
      <c r="HTP43" s="502"/>
      <c r="HTQ43" s="502"/>
      <c r="HTR43" s="502"/>
      <c r="HTS43" s="502"/>
      <c r="HTT43" s="502"/>
      <c r="HTU43" s="502"/>
      <c r="HTV43" s="502"/>
      <c r="HTW43" s="502"/>
      <c r="HTX43" s="502"/>
      <c r="HTY43" s="502"/>
      <c r="HTZ43" s="502"/>
      <c r="HUA43" s="502"/>
      <c r="HUB43" s="502"/>
      <c r="HUC43" s="502"/>
      <c r="HUD43" s="502"/>
      <c r="HUE43" s="502"/>
      <c r="HUF43" s="502"/>
      <c r="HUG43" s="502"/>
      <c r="HUH43" s="502"/>
      <c r="HUI43" s="502"/>
      <c r="HUJ43" s="502"/>
      <c r="HUK43" s="502"/>
      <c r="HUL43" s="502"/>
      <c r="HUM43" s="502"/>
      <c r="HUN43" s="502"/>
      <c r="HUO43" s="502"/>
      <c r="HUP43" s="502"/>
      <c r="HUQ43" s="502"/>
      <c r="HUR43" s="502"/>
      <c r="HUS43" s="502"/>
      <c r="HUT43" s="502"/>
      <c r="HUU43" s="502"/>
      <c r="HUV43" s="502"/>
      <c r="HUW43" s="502"/>
      <c r="HUX43" s="502"/>
      <c r="HUY43" s="502"/>
      <c r="HUZ43" s="502"/>
      <c r="HVA43" s="502"/>
      <c r="HVB43" s="502"/>
      <c r="HVC43" s="502"/>
      <c r="HVD43" s="502"/>
      <c r="HVE43" s="502"/>
      <c r="HVF43" s="502"/>
      <c r="HVG43" s="502"/>
      <c r="HVH43" s="502"/>
      <c r="HVI43" s="502"/>
      <c r="HVJ43" s="502"/>
      <c r="HVK43" s="502"/>
      <c r="HVL43" s="502"/>
      <c r="HVM43" s="502"/>
      <c r="HVN43" s="502"/>
      <c r="HVO43" s="502"/>
      <c r="HVP43" s="502"/>
      <c r="HVQ43" s="502"/>
      <c r="HVR43" s="502"/>
      <c r="HVS43" s="502"/>
      <c r="HVT43" s="502"/>
      <c r="HVU43" s="502"/>
      <c r="HVV43" s="502"/>
      <c r="HVW43" s="502"/>
      <c r="HVX43" s="502"/>
      <c r="HVY43" s="502"/>
      <c r="HVZ43" s="502"/>
      <c r="HWA43" s="502"/>
      <c r="HWB43" s="502"/>
      <c r="HWC43" s="502"/>
      <c r="HWD43" s="502"/>
      <c r="HWE43" s="502"/>
      <c r="HWF43" s="502"/>
      <c r="HWG43" s="502"/>
      <c r="HWH43" s="502"/>
      <c r="HWI43" s="502"/>
      <c r="HWJ43" s="502"/>
      <c r="HWK43" s="502"/>
      <c r="HWL43" s="502"/>
      <c r="HWM43" s="502"/>
      <c r="HWN43" s="502"/>
      <c r="HWO43" s="502"/>
      <c r="HWP43" s="502"/>
      <c r="HWQ43" s="502"/>
      <c r="HWR43" s="502"/>
      <c r="HWS43" s="502"/>
      <c r="HWT43" s="502"/>
      <c r="HWU43" s="502"/>
      <c r="HWV43" s="502"/>
      <c r="HWW43" s="502"/>
      <c r="HWX43" s="502"/>
      <c r="HWY43" s="502"/>
      <c r="HWZ43" s="502"/>
      <c r="HXA43" s="502"/>
      <c r="HXB43" s="502"/>
      <c r="HXC43" s="502"/>
      <c r="HXD43" s="502"/>
      <c r="HXE43" s="502"/>
      <c r="HXF43" s="502"/>
      <c r="HXG43" s="502"/>
      <c r="HXH43" s="502"/>
      <c r="HXI43" s="502"/>
      <c r="HXJ43" s="502"/>
      <c r="HXK43" s="502"/>
      <c r="HXL43" s="502"/>
      <c r="HXM43" s="502"/>
      <c r="HXN43" s="502"/>
      <c r="HXO43" s="502"/>
      <c r="HXP43" s="502"/>
      <c r="HXQ43" s="502"/>
      <c r="HXR43" s="502"/>
      <c r="HXS43" s="502"/>
      <c r="HXT43" s="502"/>
      <c r="HXU43" s="502"/>
      <c r="HXV43" s="502"/>
      <c r="HXW43" s="502"/>
      <c r="HXX43" s="502"/>
      <c r="HXY43" s="502"/>
      <c r="HXZ43" s="502"/>
      <c r="HYA43" s="502"/>
      <c r="HYB43" s="502"/>
      <c r="HYC43" s="502"/>
      <c r="HYD43" s="502"/>
      <c r="HYE43" s="502"/>
      <c r="HYF43" s="502"/>
      <c r="HYG43" s="502"/>
      <c r="HYH43" s="502"/>
      <c r="HYI43" s="502"/>
      <c r="HYJ43" s="502"/>
      <c r="HYK43" s="502"/>
      <c r="HYL43" s="502"/>
      <c r="HYM43" s="502"/>
      <c r="HYN43" s="502"/>
      <c r="HYO43" s="502"/>
      <c r="HYP43" s="502"/>
      <c r="HYQ43" s="502"/>
      <c r="HYR43" s="502"/>
      <c r="HYS43" s="502"/>
      <c r="HYT43" s="502"/>
      <c r="HYU43" s="502"/>
      <c r="HYV43" s="502"/>
      <c r="HYW43" s="502"/>
      <c r="HYX43" s="502"/>
      <c r="HYY43" s="502"/>
      <c r="HYZ43" s="502"/>
      <c r="HZA43" s="502"/>
      <c r="HZB43" s="502"/>
      <c r="HZC43" s="502"/>
      <c r="HZD43" s="502"/>
      <c r="HZE43" s="502"/>
      <c r="HZF43" s="502"/>
      <c r="HZG43" s="502"/>
      <c r="HZH43" s="502"/>
      <c r="HZI43" s="502"/>
      <c r="HZJ43" s="502"/>
      <c r="HZK43" s="502"/>
      <c r="HZL43" s="502"/>
      <c r="HZM43" s="502"/>
      <c r="HZN43" s="502"/>
      <c r="HZO43" s="502"/>
      <c r="HZP43" s="502"/>
      <c r="HZQ43" s="502"/>
      <c r="HZR43" s="502"/>
      <c r="HZS43" s="502"/>
      <c r="HZT43" s="502"/>
      <c r="HZU43" s="502"/>
      <c r="HZV43" s="502"/>
      <c r="HZW43" s="502"/>
      <c r="HZX43" s="502"/>
      <c r="HZY43" s="502"/>
      <c r="HZZ43" s="502"/>
      <c r="IAA43" s="502"/>
      <c r="IAB43" s="502"/>
      <c r="IAC43" s="502"/>
      <c r="IAD43" s="502"/>
      <c r="IAE43" s="502"/>
      <c r="IAF43" s="502"/>
      <c r="IAG43" s="502"/>
      <c r="IAH43" s="502"/>
      <c r="IAI43" s="502"/>
      <c r="IAJ43" s="502"/>
      <c r="IAK43" s="502"/>
      <c r="IAL43" s="502"/>
      <c r="IAM43" s="502"/>
      <c r="IAN43" s="502"/>
      <c r="IAO43" s="502"/>
      <c r="IAP43" s="502"/>
      <c r="IAQ43" s="502"/>
      <c r="IAR43" s="502"/>
      <c r="IAS43" s="502"/>
      <c r="IAT43" s="502"/>
      <c r="IAU43" s="502"/>
      <c r="IAV43" s="502"/>
      <c r="IAW43" s="502"/>
      <c r="IAX43" s="502"/>
      <c r="IAY43" s="502"/>
      <c r="IAZ43" s="502"/>
      <c r="IBA43" s="502"/>
      <c r="IBB43" s="502"/>
      <c r="IBC43" s="502"/>
      <c r="IBD43" s="502"/>
      <c r="IBE43" s="502"/>
      <c r="IBF43" s="502"/>
      <c r="IBG43" s="502"/>
      <c r="IBH43" s="502"/>
      <c r="IBI43" s="502"/>
      <c r="IBJ43" s="502"/>
      <c r="IBK43" s="502"/>
      <c r="IBL43" s="502"/>
      <c r="IBM43" s="502"/>
      <c r="IBN43" s="502"/>
      <c r="IBO43" s="502"/>
      <c r="IBP43" s="502"/>
      <c r="IBQ43" s="502"/>
      <c r="IBR43" s="502"/>
      <c r="IBS43" s="502"/>
      <c r="IBT43" s="502"/>
      <c r="IBU43" s="502"/>
      <c r="IBV43" s="502"/>
      <c r="IBW43" s="502"/>
      <c r="IBX43" s="502"/>
      <c r="IBY43" s="502"/>
      <c r="IBZ43" s="502"/>
      <c r="ICA43" s="502"/>
      <c r="ICB43" s="502"/>
      <c r="ICC43" s="502"/>
      <c r="ICD43" s="502"/>
      <c r="ICE43" s="502"/>
      <c r="ICF43" s="502"/>
      <c r="ICG43" s="502"/>
      <c r="ICH43" s="502"/>
      <c r="ICI43" s="502"/>
      <c r="ICJ43" s="502"/>
      <c r="ICK43" s="502"/>
      <c r="ICL43" s="502"/>
      <c r="ICM43" s="502"/>
      <c r="ICN43" s="502"/>
      <c r="ICO43" s="502"/>
      <c r="ICP43" s="502"/>
      <c r="ICQ43" s="502"/>
      <c r="ICR43" s="502"/>
      <c r="ICS43" s="502"/>
      <c r="ICT43" s="502"/>
      <c r="ICU43" s="502"/>
      <c r="ICV43" s="502"/>
      <c r="ICW43" s="502"/>
      <c r="ICX43" s="502"/>
      <c r="ICY43" s="502"/>
      <c r="ICZ43" s="502"/>
      <c r="IDA43" s="502"/>
      <c r="IDB43" s="502"/>
      <c r="IDC43" s="502"/>
      <c r="IDD43" s="502"/>
      <c r="IDE43" s="502"/>
      <c r="IDF43" s="502"/>
      <c r="IDG43" s="502"/>
      <c r="IDH43" s="502"/>
      <c r="IDI43" s="502"/>
      <c r="IDJ43" s="502"/>
      <c r="IDK43" s="502"/>
      <c r="IDL43" s="502"/>
      <c r="IDM43" s="502"/>
      <c r="IDN43" s="502"/>
      <c r="IDO43" s="502"/>
      <c r="IDP43" s="502"/>
      <c r="IDQ43" s="502"/>
      <c r="IDR43" s="502"/>
      <c r="IDS43" s="502"/>
      <c r="IDT43" s="502"/>
      <c r="IDU43" s="502"/>
      <c r="IDV43" s="502"/>
      <c r="IDW43" s="502"/>
      <c r="IDX43" s="502"/>
      <c r="IDY43" s="502"/>
      <c r="IDZ43" s="502"/>
      <c r="IEA43" s="502"/>
      <c r="IEB43" s="502"/>
      <c r="IEC43" s="502"/>
      <c r="IED43" s="502"/>
      <c r="IEE43" s="502"/>
      <c r="IEF43" s="502"/>
      <c r="IEG43" s="502"/>
      <c r="IEH43" s="502"/>
      <c r="IEI43" s="502"/>
      <c r="IEJ43" s="502"/>
      <c r="IEK43" s="502"/>
      <c r="IEL43" s="502"/>
      <c r="IEM43" s="502"/>
      <c r="IEN43" s="502"/>
      <c r="IEO43" s="502"/>
      <c r="IEP43" s="502"/>
      <c r="IEQ43" s="502"/>
      <c r="IER43" s="502"/>
      <c r="IES43" s="502"/>
      <c r="IET43" s="502"/>
      <c r="IEU43" s="502"/>
      <c r="IEV43" s="502"/>
      <c r="IEW43" s="502"/>
      <c r="IEX43" s="502"/>
      <c r="IEY43" s="502"/>
      <c r="IEZ43" s="502"/>
      <c r="IFA43" s="502"/>
      <c r="IFB43" s="502"/>
      <c r="IFC43" s="502"/>
      <c r="IFD43" s="502"/>
      <c r="IFE43" s="502"/>
      <c r="IFF43" s="502"/>
      <c r="IFG43" s="502"/>
      <c r="IFH43" s="502"/>
      <c r="IFI43" s="502"/>
      <c r="IFJ43" s="502"/>
      <c r="IFK43" s="502"/>
      <c r="IFL43" s="502"/>
      <c r="IFM43" s="502"/>
      <c r="IFN43" s="502"/>
      <c r="IFO43" s="502"/>
      <c r="IFP43" s="502"/>
      <c r="IFQ43" s="502"/>
      <c r="IFR43" s="502"/>
      <c r="IFS43" s="502"/>
      <c r="IFT43" s="502"/>
      <c r="IFU43" s="502"/>
      <c r="IFV43" s="502"/>
      <c r="IFW43" s="502"/>
      <c r="IFX43" s="502"/>
      <c r="IFY43" s="502"/>
      <c r="IFZ43" s="502"/>
      <c r="IGA43" s="502"/>
      <c r="IGB43" s="502"/>
      <c r="IGC43" s="502"/>
      <c r="IGD43" s="502"/>
      <c r="IGE43" s="502"/>
      <c r="IGF43" s="502"/>
      <c r="IGG43" s="502"/>
      <c r="IGH43" s="502"/>
      <c r="IGI43" s="502"/>
      <c r="IGJ43" s="502"/>
      <c r="IGK43" s="502"/>
      <c r="IGL43" s="502"/>
      <c r="IGM43" s="502"/>
      <c r="IGN43" s="502"/>
      <c r="IGO43" s="502"/>
      <c r="IGP43" s="502"/>
      <c r="IGQ43" s="502"/>
      <c r="IGR43" s="502"/>
      <c r="IGS43" s="502"/>
      <c r="IGT43" s="502"/>
      <c r="IGU43" s="502"/>
      <c r="IGV43" s="502"/>
      <c r="IGW43" s="502"/>
      <c r="IGX43" s="502"/>
      <c r="IGY43" s="502"/>
      <c r="IGZ43" s="502"/>
      <c r="IHA43" s="502"/>
      <c r="IHB43" s="502"/>
      <c r="IHC43" s="502"/>
      <c r="IHD43" s="502"/>
      <c r="IHE43" s="502"/>
      <c r="IHF43" s="502"/>
      <c r="IHG43" s="502"/>
      <c r="IHH43" s="502"/>
      <c r="IHI43" s="502"/>
      <c r="IHJ43" s="502"/>
      <c r="IHK43" s="502"/>
      <c r="IHL43" s="502"/>
      <c r="IHM43" s="502"/>
      <c r="IHN43" s="502"/>
      <c r="IHO43" s="502"/>
      <c r="IHP43" s="502"/>
      <c r="IHQ43" s="502"/>
      <c r="IHR43" s="502"/>
      <c r="IHS43" s="502"/>
      <c r="IHT43" s="502"/>
      <c r="IHU43" s="502"/>
      <c r="IHV43" s="502"/>
      <c r="IHW43" s="502"/>
      <c r="IHX43" s="502"/>
      <c r="IHY43" s="502"/>
      <c r="IHZ43" s="502"/>
      <c r="IIA43" s="502"/>
      <c r="IIB43" s="502"/>
      <c r="IIC43" s="502"/>
      <c r="IID43" s="502"/>
      <c r="IIE43" s="502"/>
      <c r="IIF43" s="502"/>
      <c r="IIG43" s="502"/>
      <c r="IIH43" s="502"/>
      <c r="III43" s="502"/>
      <c r="IIJ43" s="502"/>
      <c r="IIK43" s="502"/>
      <c r="IIL43" s="502"/>
      <c r="IIM43" s="502"/>
      <c r="IIN43" s="502"/>
      <c r="IIO43" s="502"/>
      <c r="IIP43" s="502"/>
      <c r="IIQ43" s="502"/>
      <c r="IIR43" s="502"/>
      <c r="IIS43" s="502"/>
      <c r="IIT43" s="502"/>
      <c r="IIU43" s="502"/>
      <c r="IIV43" s="502"/>
      <c r="IIW43" s="502"/>
      <c r="IIX43" s="502"/>
      <c r="IIY43" s="502"/>
      <c r="IIZ43" s="502"/>
      <c r="IJA43" s="502"/>
      <c r="IJB43" s="502"/>
      <c r="IJC43" s="502"/>
      <c r="IJD43" s="502"/>
      <c r="IJE43" s="502"/>
      <c r="IJF43" s="502"/>
      <c r="IJG43" s="502"/>
      <c r="IJH43" s="502"/>
      <c r="IJI43" s="502"/>
      <c r="IJJ43" s="502"/>
      <c r="IJK43" s="502"/>
      <c r="IJL43" s="502"/>
      <c r="IJM43" s="502"/>
      <c r="IJN43" s="502"/>
      <c r="IJO43" s="502"/>
      <c r="IJP43" s="502"/>
      <c r="IJQ43" s="502"/>
      <c r="IJR43" s="502"/>
      <c r="IJS43" s="502"/>
      <c r="IJT43" s="502"/>
      <c r="IJU43" s="502"/>
      <c r="IJV43" s="502"/>
      <c r="IJW43" s="502"/>
      <c r="IJX43" s="502"/>
      <c r="IJY43" s="502"/>
      <c r="IJZ43" s="502"/>
      <c r="IKA43" s="502"/>
      <c r="IKB43" s="502"/>
      <c r="IKC43" s="502"/>
      <c r="IKD43" s="502"/>
      <c r="IKE43" s="502"/>
      <c r="IKF43" s="502"/>
      <c r="IKG43" s="502"/>
      <c r="IKH43" s="502"/>
      <c r="IKI43" s="502"/>
      <c r="IKJ43" s="502"/>
      <c r="IKK43" s="502"/>
      <c r="IKL43" s="502"/>
      <c r="IKM43" s="502"/>
      <c r="IKN43" s="502"/>
      <c r="IKO43" s="502"/>
      <c r="IKP43" s="502"/>
      <c r="IKQ43" s="502"/>
      <c r="IKR43" s="502"/>
      <c r="IKS43" s="502"/>
      <c r="IKT43" s="502"/>
      <c r="IKU43" s="502"/>
      <c r="IKV43" s="502"/>
      <c r="IKW43" s="502"/>
      <c r="IKX43" s="502"/>
      <c r="IKY43" s="502"/>
      <c r="IKZ43" s="502"/>
      <c r="ILA43" s="502"/>
      <c r="ILB43" s="502"/>
      <c r="ILC43" s="502"/>
      <c r="ILD43" s="502"/>
      <c r="ILE43" s="502"/>
      <c r="ILF43" s="502"/>
      <c r="ILG43" s="502"/>
      <c r="ILH43" s="502"/>
      <c r="ILI43" s="502"/>
      <c r="ILJ43" s="502"/>
      <c r="ILK43" s="502"/>
      <c r="ILL43" s="502"/>
      <c r="ILM43" s="502"/>
      <c r="ILN43" s="502"/>
      <c r="ILO43" s="502"/>
      <c r="ILP43" s="502"/>
      <c r="ILQ43" s="502"/>
      <c r="ILR43" s="502"/>
      <c r="ILS43" s="502"/>
      <c r="ILT43" s="502"/>
      <c r="ILU43" s="502"/>
      <c r="ILV43" s="502"/>
      <c r="ILW43" s="502"/>
      <c r="ILX43" s="502"/>
      <c r="ILY43" s="502"/>
      <c r="ILZ43" s="502"/>
      <c r="IMA43" s="502"/>
      <c r="IMB43" s="502"/>
      <c r="IMC43" s="502"/>
      <c r="IMD43" s="502"/>
      <c r="IME43" s="502"/>
      <c r="IMF43" s="502"/>
      <c r="IMG43" s="502"/>
      <c r="IMH43" s="502"/>
      <c r="IMI43" s="502"/>
      <c r="IMJ43" s="502"/>
      <c r="IMK43" s="502"/>
      <c r="IML43" s="502"/>
      <c r="IMM43" s="502"/>
      <c r="IMN43" s="502"/>
      <c r="IMO43" s="502"/>
      <c r="IMP43" s="502"/>
      <c r="IMQ43" s="502"/>
      <c r="IMR43" s="502"/>
      <c r="IMS43" s="502"/>
      <c r="IMT43" s="502"/>
      <c r="IMU43" s="502"/>
      <c r="IMV43" s="502"/>
      <c r="IMW43" s="502"/>
      <c r="IMX43" s="502"/>
      <c r="IMY43" s="502"/>
      <c r="IMZ43" s="502"/>
      <c r="INA43" s="502"/>
      <c r="INB43" s="502"/>
      <c r="INC43" s="502"/>
      <c r="IND43" s="502"/>
      <c r="INE43" s="502"/>
      <c r="INF43" s="502"/>
      <c r="ING43" s="502"/>
      <c r="INH43" s="502"/>
      <c r="INI43" s="502"/>
      <c r="INJ43" s="502"/>
      <c r="INK43" s="502"/>
      <c r="INL43" s="502"/>
      <c r="INM43" s="502"/>
      <c r="INN43" s="502"/>
      <c r="INO43" s="502"/>
      <c r="INP43" s="502"/>
      <c r="INQ43" s="502"/>
      <c r="INR43" s="502"/>
      <c r="INS43" s="502"/>
      <c r="INT43" s="502"/>
      <c r="INU43" s="502"/>
      <c r="INV43" s="502"/>
      <c r="INW43" s="502"/>
      <c r="INX43" s="502"/>
      <c r="INY43" s="502"/>
      <c r="INZ43" s="502"/>
      <c r="IOA43" s="502"/>
      <c r="IOB43" s="502"/>
      <c r="IOC43" s="502"/>
      <c r="IOD43" s="502"/>
      <c r="IOE43" s="502"/>
      <c r="IOF43" s="502"/>
      <c r="IOG43" s="502"/>
      <c r="IOH43" s="502"/>
      <c r="IOI43" s="502"/>
      <c r="IOJ43" s="502"/>
      <c r="IOK43" s="502"/>
      <c r="IOL43" s="502"/>
      <c r="IOM43" s="502"/>
      <c r="ION43" s="502"/>
      <c r="IOO43" s="502"/>
      <c r="IOP43" s="502"/>
      <c r="IOQ43" s="502"/>
      <c r="IOR43" s="502"/>
      <c r="IOS43" s="502"/>
      <c r="IOT43" s="502"/>
      <c r="IOU43" s="502"/>
      <c r="IOV43" s="502"/>
      <c r="IOW43" s="502"/>
      <c r="IOX43" s="502"/>
      <c r="IOY43" s="502"/>
      <c r="IOZ43" s="502"/>
      <c r="IPA43" s="502"/>
      <c r="IPB43" s="502"/>
      <c r="IPC43" s="502"/>
      <c r="IPD43" s="502"/>
      <c r="IPE43" s="502"/>
      <c r="IPF43" s="502"/>
      <c r="IPG43" s="502"/>
      <c r="IPH43" s="502"/>
      <c r="IPI43" s="502"/>
      <c r="IPJ43" s="502"/>
      <c r="IPK43" s="502"/>
      <c r="IPL43" s="502"/>
      <c r="IPM43" s="502"/>
      <c r="IPN43" s="502"/>
      <c r="IPO43" s="502"/>
      <c r="IPP43" s="502"/>
      <c r="IPQ43" s="502"/>
      <c r="IPR43" s="502"/>
      <c r="IPS43" s="502"/>
      <c r="IPT43" s="502"/>
      <c r="IPU43" s="502"/>
      <c r="IPV43" s="502"/>
      <c r="IPW43" s="502"/>
      <c r="IPX43" s="502"/>
      <c r="IPY43" s="502"/>
      <c r="IPZ43" s="502"/>
      <c r="IQA43" s="502"/>
      <c r="IQB43" s="502"/>
      <c r="IQC43" s="502"/>
      <c r="IQD43" s="502"/>
      <c r="IQE43" s="502"/>
      <c r="IQF43" s="502"/>
      <c r="IQG43" s="502"/>
      <c r="IQH43" s="502"/>
      <c r="IQI43" s="502"/>
      <c r="IQJ43" s="502"/>
      <c r="IQK43" s="502"/>
      <c r="IQL43" s="502"/>
      <c r="IQM43" s="502"/>
      <c r="IQN43" s="502"/>
      <c r="IQO43" s="502"/>
      <c r="IQP43" s="502"/>
      <c r="IQQ43" s="502"/>
      <c r="IQR43" s="502"/>
      <c r="IQS43" s="502"/>
      <c r="IQT43" s="502"/>
      <c r="IQU43" s="502"/>
      <c r="IQV43" s="502"/>
      <c r="IQW43" s="502"/>
      <c r="IQX43" s="502"/>
      <c r="IQY43" s="502"/>
      <c r="IQZ43" s="502"/>
      <c r="IRA43" s="502"/>
      <c r="IRB43" s="502"/>
      <c r="IRC43" s="502"/>
      <c r="IRD43" s="502"/>
      <c r="IRE43" s="502"/>
      <c r="IRF43" s="502"/>
      <c r="IRG43" s="502"/>
      <c r="IRH43" s="502"/>
      <c r="IRI43" s="502"/>
      <c r="IRJ43" s="502"/>
      <c r="IRK43" s="502"/>
      <c r="IRL43" s="502"/>
      <c r="IRM43" s="502"/>
      <c r="IRN43" s="502"/>
      <c r="IRO43" s="502"/>
      <c r="IRP43" s="502"/>
      <c r="IRQ43" s="502"/>
      <c r="IRR43" s="502"/>
      <c r="IRS43" s="502"/>
      <c r="IRT43" s="502"/>
      <c r="IRU43" s="502"/>
      <c r="IRV43" s="502"/>
      <c r="IRW43" s="502"/>
      <c r="IRX43" s="502"/>
      <c r="IRY43" s="502"/>
      <c r="IRZ43" s="502"/>
      <c r="ISA43" s="502"/>
      <c r="ISB43" s="502"/>
      <c r="ISC43" s="502"/>
      <c r="ISD43" s="502"/>
      <c r="ISE43" s="502"/>
      <c r="ISF43" s="502"/>
      <c r="ISG43" s="502"/>
      <c r="ISH43" s="502"/>
      <c r="ISI43" s="502"/>
      <c r="ISJ43" s="502"/>
      <c r="ISK43" s="502"/>
      <c r="ISL43" s="502"/>
      <c r="ISM43" s="502"/>
      <c r="ISN43" s="502"/>
      <c r="ISO43" s="502"/>
      <c r="ISP43" s="502"/>
      <c r="ISQ43" s="502"/>
      <c r="ISR43" s="502"/>
      <c r="ISS43" s="502"/>
      <c r="IST43" s="502"/>
      <c r="ISU43" s="502"/>
      <c r="ISV43" s="502"/>
      <c r="ISW43" s="502"/>
      <c r="ISX43" s="502"/>
      <c r="ISY43" s="502"/>
      <c r="ISZ43" s="502"/>
      <c r="ITA43" s="502"/>
      <c r="ITB43" s="502"/>
      <c r="ITC43" s="502"/>
      <c r="ITD43" s="502"/>
      <c r="ITE43" s="502"/>
      <c r="ITF43" s="502"/>
      <c r="ITG43" s="502"/>
      <c r="ITH43" s="502"/>
      <c r="ITI43" s="502"/>
      <c r="ITJ43" s="502"/>
      <c r="ITK43" s="502"/>
      <c r="ITL43" s="502"/>
      <c r="ITM43" s="502"/>
      <c r="ITN43" s="502"/>
      <c r="ITO43" s="502"/>
      <c r="ITP43" s="502"/>
      <c r="ITQ43" s="502"/>
      <c r="ITR43" s="502"/>
      <c r="ITS43" s="502"/>
      <c r="ITT43" s="502"/>
      <c r="ITU43" s="502"/>
      <c r="ITV43" s="502"/>
      <c r="ITW43" s="502"/>
      <c r="ITX43" s="502"/>
      <c r="ITY43" s="502"/>
      <c r="ITZ43" s="502"/>
      <c r="IUA43" s="502"/>
      <c r="IUB43" s="502"/>
      <c r="IUC43" s="502"/>
      <c r="IUD43" s="502"/>
      <c r="IUE43" s="502"/>
      <c r="IUF43" s="502"/>
      <c r="IUG43" s="502"/>
      <c r="IUH43" s="502"/>
      <c r="IUI43" s="502"/>
      <c r="IUJ43" s="502"/>
      <c r="IUK43" s="502"/>
      <c r="IUL43" s="502"/>
      <c r="IUM43" s="502"/>
      <c r="IUN43" s="502"/>
      <c r="IUO43" s="502"/>
      <c r="IUP43" s="502"/>
      <c r="IUQ43" s="502"/>
      <c r="IUR43" s="502"/>
      <c r="IUS43" s="502"/>
      <c r="IUT43" s="502"/>
      <c r="IUU43" s="502"/>
      <c r="IUV43" s="502"/>
      <c r="IUW43" s="502"/>
      <c r="IUX43" s="502"/>
      <c r="IUY43" s="502"/>
      <c r="IUZ43" s="502"/>
      <c r="IVA43" s="502"/>
      <c r="IVB43" s="502"/>
      <c r="IVC43" s="502"/>
      <c r="IVD43" s="502"/>
      <c r="IVE43" s="502"/>
      <c r="IVF43" s="502"/>
      <c r="IVG43" s="502"/>
      <c r="IVH43" s="502"/>
      <c r="IVI43" s="502"/>
      <c r="IVJ43" s="502"/>
      <c r="IVK43" s="502"/>
      <c r="IVL43" s="502"/>
      <c r="IVM43" s="502"/>
      <c r="IVN43" s="502"/>
      <c r="IVO43" s="502"/>
      <c r="IVP43" s="502"/>
      <c r="IVQ43" s="502"/>
      <c r="IVR43" s="502"/>
      <c r="IVS43" s="502"/>
      <c r="IVT43" s="502"/>
      <c r="IVU43" s="502"/>
      <c r="IVV43" s="502"/>
      <c r="IVW43" s="502"/>
      <c r="IVX43" s="502"/>
      <c r="IVY43" s="502"/>
      <c r="IVZ43" s="502"/>
      <c r="IWA43" s="502"/>
      <c r="IWB43" s="502"/>
      <c r="IWC43" s="502"/>
      <c r="IWD43" s="502"/>
      <c r="IWE43" s="502"/>
      <c r="IWF43" s="502"/>
      <c r="IWG43" s="502"/>
      <c r="IWH43" s="502"/>
      <c r="IWI43" s="502"/>
      <c r="IWJ43" s="502"/>
      <c r="IWK43" s="502"/>
      <c r="IWL43" s="502"/>
      <c r="IWM43" s="502"/>
      <c r="IWN43" s="502"/>
      <c r="IWO43" s="502"/>
      <c r="IWP43" s="502"/>
      <c r="IWQ43" s="502"/>
      <c r="IWR43" s="502"/>
      <c r="IWS43" s="502"/>
      <c r="IWT43" s="502"/>
      <c r="IWU43" s="502"/>
      <c r="IWV43" s="502"/>
      <c r="IWW43" s="502"/>
      <c r="IWX43" s="502"/>
      <c r="IWY43" s="502"/>
      <c r="IWZ43" s="502"/>
      <c r="IXA43" s="502"/>
      <c r="IXB43" s="502"/>
      <c r="IXC43" s="502"/>
      <c r="IXD43" s="502"/>
      <c r="IXE43" s="502"/>
      <c r="IXF43" s="502"/>
      <c r="IXG43" s="502"/>
      <c r="IXH43" s="502"/>
      <c r="IXI43" s="502"/>
      <c r="IXJ43" s="502"/>
      <c r="IXK43" s="502"/>
      <c r="IXL43" s="502"/>
      <c r="IXM43" s="502"/>
      <c r="IXN43" s="502"/>
      <c r="IXO43" s="502"/>
      <c r="IXP43" s="502"/>
      <c r="IXQ43" s="502"/>
      <c r="IXR43" s="502"/>
      <c r="IXS43" s="502"/>
      <c r="IXT43" s="502"/>
      <c r="IXU43" s="502"/>
      <c r="IXV43" s="502"/>
      <c r="IXW43" s="502"/>
      <c r="IXX43" s="502"/>
      <c r="IXY43" s="502"/>
      <c r="IXZ43" s="502"/>
      <c r="IYA43" s="502"/>
      <c r="IYB43" s="502"/>
      <c r="IYC43" s="502"/>
      <c r="IYD43" s="502"/>
      <c r="IYE43" s="502"/>
      <c r="IYF43" s="502"/>
      <c r="IYG43" s="502"/>
      <c r="IYH43" s="502"/>
      <c r="IYI43" s="502"/>
      <c r="IYJ43" s="502"/>
      <c r="IYK43" s="502"/>
      <c r="IYL43" s="502"/>
      <c r="IYM43" s="502"/>
      <c r="IYN43" s="502"/>
      <c r="IYO43" s="502"/>
      <c r="IYP43" s="502"/>
      <c r="IYQ43" s="502"/>
      <c r="IYR43" s="502"/>
      <c r="IYS43" s="502"/>
      <c r="IYT43" s="502"/>
      <c r="IYU43" s="502"/>
      <c r="IYV43" s="502"/>
      <c r="IYW43" s="502"/>
      <c r="IYX43" s="502"/>
      <c r="IYY43" s="502"/>
      <c r="IYZ43" s="502"/>
      <c r="IZA43" s="502"/>
      <c r="IZB43" s="502"/>
      <c r="IZC43" s="502"/>
      <c r="IZD43" s="502"/>
      <c r="IZE43" s="502"/>
      <c r="IZF43" s="502"/>
      <c r="IZG43" s="502"/>
      <c r="IZH43" s="502"/>
      <c r="IZI43" s="502"/>
      <c r="IZJ43" s="502"/>
      <c r="IZK43" s="502"/>
      <c r="IZL43" s="502"/>
      <c r="IZM43" s="502"/>
      <c r="IZN43" s="502"/>
      <c r="IZO43" s="502"/>
      <c r="IZP43" s="502"/>
      <c r="IZQ43" s="502"/>
      <c r="IZR43" s="502"/>
      <c r="IZS43" s="502"/>
      <c r="IZT43" s="502"/>
      <c r="IZU43" s="502"/>
      <c r="IZV43" s="502"/>
      <c r="IZW43" s="502"/>
      <c r="IZX43" s="502"/>
      <c r="IZY43" s="502"/>
      <c r="IZZ43" s="502"/>
      <c r="JAA43" s="502"/>
      <c r="JAB43" s="502"/>
      <c r="JAC43" s="502"/>
      <c r="JAD43" s="502"/>
      <c r="JAE43" s="502"/>
      <c r="JAF43" s="502"/>
      <c r="JAG43" s="502"/>
      <c r="JAH43" s="502"/>
      <c r="JAI43" s="502"/>
      <c r="JAJ43" s="502"/>
      <c r="JAK43" s="502"/>
      <c r="JAL43" s="502"/>
      <c r="JAM43" s="502"/>
      <c r="JAN43" s="502"/>
      <c r="JAO43" s="502"/>
      <c r="JAP43" s="502"/>
      <c r="JAQ43" s="502"/>
      <c r="JAR43" s="502"/>
      <c r="JAS43" s="502"/>
      <c r="JAT43" s="502"/>
      <c r="JAU43" s="502"/>
      <c r="JAV43" s="502"/>
      <c r="JAW43" s="502"/>
      <c r="JAX43" s="502"/>
      <c r="JAY43" s="502"/>
      <c r="JAZ43" s="502"/>
      <c r="JBA43" s="502"/>
      <c r="JBB43" s="502"/>
      <c r="JBC43" s="502"/>
      <c r="JBD43" s="502"/>
      <c r="JBE43" s="502"/>
      <c r="JBF43" s="502"/>
      <c r="JBG43" s="502"/>
      <c r="JBH43" s="502"/>
      <c r="JBI43" s="502"/>
      <c r="JBJ43" s="502"/>
      <c r="JBK43" s="502"/>
      <c r="JBL43" s="502"/>
      <c r="JBM43" s="502"/>
      <c r="JBN43" s="502"/>
      <c r="JBO43" s="502"/>
      <c r="JBP43" s="502"/>
      <c r="JBQ43" s="502"/>
      <c r="JBR43" s="502"/>
      <c r="JBS43" s="502"/>
      <c r="JBT43" s="502"/>
      <c r="JBU43" s="502"/>
      <c r="JBV43" s="502"/>
      <c r="JBW43" s="502"/>
      <c r="JBX43" s="502"/>
      <c r="JBY43" s="502"/>
      <c r="JBZ43" s="502"/>
      <c r="JCA43" s="502"/>
      <c r="JCB43" s="502"/>
      <c r="JCC43" s="502"/>
      <c r="JCD43" s="502"/>
      <c r="JCE43" s="502"/>
      <c r="JCF43" s="502"/>
      <c r="JCG43" s="502"/>
      <c r="JCH43" s="502"/>
      <c r="JCI43" s="502"/>
      <c r="JCJ43" s="502"/>
      <c r="JCK43" s="502"/>
      <c r="JCL43" s="502"/>
      <c r="JCM43" s="502"/>
      <c r="JCN43" s="502"/>
      <c r="JCO43" s="502"/>
      <c r="JCP43" s="502"/>
      <c r="JCQ43" s="502"/>
      <c r="JCR43" s="502"/>
      <c r="JCS43" s="502"/>
      <c r="JCT43" s="502"/>
      <c r="JCU43" s="502"/>
      <c r="JCV43" s="502"/>
      <c r="JCW43" s="502"/>
      <c r="JCX43" s="502"/>
      <c r="JCY43" s="502"/>
      <c r="JCZ43" s="502"/>
      <c r="JDA43" s="502"/>
      <c r="JDB43" s="502"/>
      <c r="JDC43" s="502"/>
      <c r="JDD43" s="502"/>
      <c r="JDE43" s="502"/>
      <c r="JDF43" s="502"/>
      <c r="JDG43" s="502"/>
      <c r="JDH43" s="502"/>
      <c r="JDI43" s="502"/>
      <c r="JDJ43" s="502"/>
      <c r="JDK43" s="502"/>
      <c r="JDL43" s="502"/>
      <c r="JDM43" s="502"/>
      <c r="JDN43" s="502"/>
      <c r="JDO43" s="502"/>
      <c r="JDP43" s="502"/>
      <c r="JDQ43" s="502"/>
      <c r="JDR43" s="502"/>
      <c r="JDS43" s="502"/>
      <c r="JDT43" s="502"/>
      <c r="JDU43" s="502"/>
      <c r="JDV43" s="502"/>
      <c r="JDW43" s="502"/>
      <c r="JDX43" s="502"/>
      <c r="JDY43" s="502"/>
      <c r="JDZ43" s="502"/>
      <c r="JEA43" s="502"/>
      <c r="JEB43" s="502"/>
      <c r="JEC43" s="502"/>
      <c r="JED43" s="502"/>
      <c r="JEE43" s="502"/>
      <c r="JEF43" s="502"/>
      <c r="JEG43" s="502"/>
      <c r="JEH43" s="502"/>
      <c r="JEI43" s="502"/>
      <c r="JEJ43" s="502"/>
      <c r="JEK43" s="502"/>
      <c r="JEL43" s="502"/>
      <c r="JEM43" s="502"/>
      <c r="JEN43" s="502"/>
      <c r="JEO43" s="502"/>
      <c r="JEP43" s="502"/>
      <c r="JEQ43" s="502"/>
      <c r="JER43" s="502"/>
      <c r="JES43" s="502"/>
      <c r="JET43" s="502"/>
      <c r="JEU43" s="502"/>
      <c r="JEV43" s="502"/>
      <c r="JEW43" s="502"/>
      <c r="JEX43" s="502"/>
      <c r="JEY43" s="502"/>
      <c r="JEZ43" s="502"/>
      <c r="JFA43" s="502"/>
      <c r="JFB43" s="502"/>
      <c r="JFC43" s="502"/>
      <c r="JFD43" s="502"/>
      <c r="JFE43" s="502"/>
      <c r="JFF43" s="502"/>
      <c r="JFG43" s="502"/>
      <c r="JFH43" s="502"/>
      <c r="JFI43" s="502"/>
      <c r="JFJ43" s="502"/>
      <c r="JFK43" s="502"/>
      <c r="JFL43" s="502"/>
      <c r="JFM43" s="502"/>
      <c r="JFN43" s="502"/>
      <c r="JFO43" s="502"/>
      <c r="JFP43" s="502"/>
      <c r="JFQ43" s="502"/>
      <c r="JFR43" s="502"/>
      <c r="JFS43" s="502"/>
      <c r="JFT43" s="502"/>
      <c r="JFU43" s="502"/>
      <c r="JFV43" s="502"/>
      <c r="JFW43" s="502"/>
      <c r="JFX43" s="502"/>
      <c r="JFY43" s="502"/>
      <c r="JFZ43" s="502"/>
      <c r="JGA43" s="502"/>
      <c r="JGB43" s="502"/>
      <c r="JGC43" s="502"/>
      <c r="JGD43" s="502"/>
      <c r="JGE43" s="502"/>
      <c r="JGF43" s="502"/>
      <c r="JGG43" s="502"/>
      <c r="JGH43" s="502"/>
      <c r="JGI43" s="502"/>
      <c r="JGJ43" s="502"/>
      <c r="JGK43" s="502"/>
      <c r="JGL43" s="502"/>
      <c r="JGM43" s="502"/>
      <c r="JGN43" s="502"/>
      <c r="JGO43" s="502"/>
      <c r="JGP43" s="502"/>
      <c r="JGQ43" s="502"/>
      <c r="JGR43" s="502"/>
      <c r="JGS43" s="502"/>
      <c r="JGT43" s="502"/>
      <c r="JGU43" s="502"/>
      <c r="JGV43" s="502"/>
      <c r="JGW43" s="502"/>
      <c r="JGX43" s="502"/>
      <c r="JGY43" s="502"/>
      <c r="JGZ43" s="502"/>
      <c r="JHA43" s="502"/>
      <c r="JHB43" s="502"/>
      <c r="JHC43" s="502"/>
      <c r="JHD43" s="502"/>
      <c r="JHE43" s="502"/>
      <c r="JHF43" s="502"/>
      <c r="JHG43" s="502"/>
      <c r="JHH43" s="502"/>
      <c r="JHI43" s="502"/>
      <c r="JHJ43" s="502"/>
      <c r="JHK43" s="502"/>
      <c r="JHL43" s="502"/>
      <c r="JHM43" s="502"/>
      <c r="JHN43" s="502"/>
      <c r="JHO43" s="502"/>
      <c r="JHP43" s="502"/>
      <c r="JHQ43" s="502"/>
      <c r="JHR43" s="502"/>
      <c r="JHS43" s="502"/>
      <c r="JHT43" s="502"/>
      <c r="JHU43" s="502"/>
      <c r="JHV43" s="502"/>
      <c r="JHW43" s="502"/>
      <c r="JHX43" s="502"/>
      <c r="JHY43" s="502"/>
      <c r="JHZ43" s="502"/>
      <c r="JIA43" s="502"/>
      <c r="JIB43" s="502"/>
      <c r="JIC43" s="502"/>
      <c r="JID43" s="502"/>
      <c r="JIE43" s="502"/>
      <c r="JIF43" s="502"/>
      <c r="JIG43" s="502"/>
      <c r="JIH43" s="502"/>
      <c r="JII43" s="502"/>
      <c r="JIJ43" s="502"/>
      <c r="JIK43" s="502"/>
      <c r="JIL43" s="502"/>
      <c r="JIM43" s="502"/>
      <c r="JIN43" s="502"/>
      <c r="JIO43" s="502"/>
      <c r="JIP43" s="502"/>
      <c r="JIQ43" s="502"/>
      <c r="JIR43" s="502"/>
      <c r="JIS43" s="502"/>
      <c r="JIT43" s="502"/>
      <c r="JIU43" s="502"/>
      <c r="JIV43" s="502"/>
      <c r="JIW43" s="502"/>
      <c r="JIX43" s="502"/>
      <c r="JIY43" s="502"/>
      <c r="JIZ43" s="502"/>
      <c r="JJA43" s="502"/>
      <c r="JJB43" s="502"/>
      <c r="JJC43" s="502"/>
      <c r="JJD43" s="502"/>
      <c r="JJE43" s="502"/>
      <c r="JJF43" s="502"/>
      <c r="JJG43" s="502"/>
      <c r="JJH43" s="502"/>
      <c r="JJI43" s="502"/>
      <c r="JJJ43" s="502"/>
      <c r="JJK43" s="502"/>
      <c r="JJL43" s="502"/>
      <c r="JJM43" s="502"/>
      <c r="JJN43" s="502"/>
      <c r="JJO43" s="502"/>
      <c r="JJP43" s="502"/>
      <c r="JJQ43" s="502"/>
      <c r="JJR43" s="502"/>
      <c r="JJS43" s="502"/>
      <c r="JJT43" s="502"/>
      <c r="JJU43" s="502"/>
      <c r="JJV43" s="502"/>
      <c r="JJW43" s="502"/>
      <c r="JJX43" s="502"/>
      <c r="JJY43" s="502"/>
      <c r="JJZ43" s="502"/>
      <c r="JKA43" s="502"/>
      <c r="JKB43" s="502"/>
      <c r="JKC43" s="502"/>
      <c r="JKD43" s="502"/>
      <c r="JKE43" s="502"/>
      <c r="JKF43" s="502"/>
      <c r="JKG43" s="502"/>
      <c r="JKH43" s="502"/>
      <c r="JKI43" s="502"/>
      <c r="JKJ43" s="502"/>
      <c r="JKK43" s="502"/>
      <c r="JKL43" s="502"/>
      <c r="JKM43" s="502"/>
      <c r="JKN43" s="502"/>
      <c r="JKO43" s="502"/>
      <c r="JKP43" s="502"/>
      <c r="JKQ43" s="502"/>
      <c r="JKR43" s="502"/>
      <c r="JKS43" s="502"/>
      <c r="JKT43" s="502"/>
      <c r="JKU43" s="502"/>
      <c r="JKV43" s="502"/>
      <c r="JKW43" s="502"/>
      <c r="JKX43" s="502"/>
      <c r="JKY43" s="502"/>
      <c r="JKZ43" s="502"/>
      <c r="JLA43" s="502"/>
      <c r="JLB43" s="502"/>
      <c r="JLC43" s="502"/>
      <c r="JLD43" s="502"/>
      <c r="JLE43" s="502"/>
      <c r="JLF43" s="502"/>
      <c r="JLG43" s="502"/>
      <c r="JLH43" s="502"/>
      <c r="JLI43" s="502"/>
      <c r="JLJ43" s="502"/>
      <c r="JLK43" s="502"/>
      <c r="JLL43" s="502"/>
      <c r="JLM43" s="502"/>
      <c r="JLN43" s="502"/>
      <c r="JLO43" s="502"/>
      <c r="JLP43" s="502"/>
      <c r="JLQ43" s="502"/>
      <c r="JLR43" s="502"/>
      <c r="JLS43" s="502"/>
      <c r="JLT43" s="502"/>
      <c r="JLU43" s="502"/>
      <c r="JLV43" s="502"/>
      <c r="JLW43" s="502"/>
      <c r="JLX43" s="502"/>
      <c r="JLY43" s="502"/>
      <c r="JLZ43" s="502"/>
      <c r="JMA43" s="502"/>
      <c r="JMB43" s="502"/>
      <c r="JMC43" s="502"/>
      <c r="JMD43" s="502"/>
      <c r="JME43" s="502"/>
      <c r="JMF43" s="502"/>
      <c r="JMG43" s="502"/>
      <c r="JMH43" s="502"/>
      <c r="JMI43" s="502"/>
      <c r="JMJ43" s="502"/>
      <c r="JMK43" s="502"/>
      <c r="JML43" s="502"/>
      <c r="JMM43" s="502"/>
      <c r="JMN43" s="502"/>
      <c r="JMO43" s="502"/>
      <c r="JMP43" s="502"/>
      <c r="JMQ43" s="502"/>
      <c r="JMR43" s="502"/>
      <c r="JMS43" s="502"/>
      <c r="JMT43" s="502"/>
      <c r="JMU43" s="502"/>
      <c r="JMV43" s="502"/>
      <c r="JMW43" s="502"/>
      <c r="JMX43" s="502"/>
      <c r="JMY43" s="502"/>
      <c r="JMZ43" s="502"/>
      <c r="JNA43" s="502"/>
      <c r="JNB43" s="502"/>
      <c r="JNC43" s="502"/>
      <c r="JND43" s="502"/>
      <c r="JNE43" s="502"/>
      <c r="JNF43" s="502"/>
      <c r="JNG43" s="502"/>
      <c r="JNH43" s="502"/>
      <c r="JNI43" s="502"/>
      <c r="JNJ43" s="502"/>
      <c r="JNK43" s="502"/>
      <c r="JNL43" s="502"/>
      <c r="JNM43" s="502"/>
      <c r="JNN43" s="502"/>
      <c r="JNO43" s="502"/>
      <c r="JNP43" s="502"/>
      <c r="JNQ43" s="502"/>
      <c r="JNR43" s="502"/>
      <c r="JNS43" s="502"/>
      <c r="JNT43" s="502"/>
      <c r="JNU43" s="502"/>
      <c r="JNV43" s="502"/>
      <c r="JNW43" s="502"/>
      <c r="JNX43" s="502"/>
      <c r="JNY43" s="502"/>
      <c r="JNZ43" s="502"/>
      <c r="JOA43" s="502"/>
      <c r="JOB43" s="502"/>
      <c r="JOC43" s="502"/>
      <c r="JOD43" s="502"/>
      <c r="JOE43" s="502"/>
      <c r="JOF43" s="502"/>
      <c r="JOG43" s="502"/>
      <c r="JOH43" s="502"/>
      <c r="JOI43" s="502"/>
      <c r="JOJ43" s="502"/>
      <c r="JOK43" s="502"/>
      <c r="JOL43" s="502"/>
      <c r="JOM43" s="502"/>
      <c r="JON43" s="502"/>
      <c r="JOO43" s="502"/>
      <c r="JOP43" s="502"/>
      <c r="JOQ43" s="502"/>
      <c r="JOR43" s="502"/>
      <c r="JOS43" s="502"/>
      <c r="JOT43" s="502"/>
      <c r="JOU43" s="502"/>
      <c r="JOV43" s="502"/>
      <c r="JOW43" s="502"/>
      <c r="JOX43" s="502"/>
      <c r="JOY43" s="502"/>
      <c r="JOZ43" s="502"/>
      <c r="JPA43" s="502"/>
      <c r="JPB43" s="502"/>
      <c r="JPC43" s="502"/>
      <c r="JPD43" s="502"/>
      <c r="JPE43" s="502"/>
      <c r="JPF43" s="502"/>
      <c r="JPG43" s="502"/>
      <c r="JPH43" s="502"/>
      <c r="JPI43" s="502"/>
      <c r="JPJ43" s="502"/>
      <c r="JPK43" s="502"/>
      <c r="JPL43" s="502"/>
      <c r="JPM43" s="502"/>
      <c r="JPN43" s="502"/>
      <c r="JPO43" s="502"/>
      <c r="JPP43" s="502"/>
      <c r="JPQ43" s="502"/>
      <c r="JPR43" s="502"/>
      <c r="JPS43" s="502"/>
      <c r="JPT43" s="502"/>
      <c r="JPU43" s="502"/>
      <c r="JPV43" s="502"/>
      <c r="JPW43" s="502"/>
      <c r="JPX43" s="502"/>
      <c r="JPY43" s="502"/>
      <c r="JPZ43" s="502"/>
      <c r="JQA43" s="502"/>
      <c r="JQB43" s="502"/>
      <c r="JQC43" s="502"/>
      <c r="JQD43" s="502"/>
      <c r="JQE43" s="502"/>
      <c r="JQF43" s="502"/>
      <c r="JQG43" s="502"/>
      <c r="JQH43" s="502"/>
      <c r="JQI43" s="502"/>
      <c r="JQJ43" s="502"/>
      <c r="JQK43" s="502"/>
      <c r="JQL43" s="502"/>
      <c r="JQM43" s="502"/>
      <c r="JQN43" s="502"/>
      <c r="JQO43" s="502"/>
      <c r="JQP43" s="502"/>
      <c r="JQQ43" s="502"/>
      <c r="JQR43" s="502"/>
      <c r="JQS43" s="502"/>
      <c r="JQT43" s="502"/>
      <c r="JQU43" s="502"/>
      <c r="JQV43" s="502"/>
      <c r="JQW43" s="502"/>
      <c r="JQX43" s="502"/>
      <c r="JQY43" s="502"/>
      <c r="JQZ43" s="502"/>
      <c r="JRA43" s="502"/>
      <c r="JRB43" s="502"/>
      <c r="JRC43" s="502"/>
      <c r="JRD43" s="502"/>
      <c r="JRE43" s="502"/>
      <c r="JRF43" s="502"/>
      <c r="JRG43" s="502"/>
      <c r="JRH43" s="502"/>
      <c r="JRI43" s="502"/>
      <c r="JRJ43" s="502"/>
      <c r="JRK43" s="502"/>
      <c r="JRL43" s="502"/>
      <c r="JRM43" s="502"/>
      <c r="JRN43" s="502"/>
      <c r="JRO43" s="502"/>
      <c r="JRP43" s="502"/>
      <c r="JRQ43" s="502"/>
      <c r="JRR43" s="502"/>
      <c r="JRS43" s="502"/>
      <c r="JRT43" s="502"/>
      <c r="JRU43" s="502"/>
      <c r="JRV43" s="502"/>
      <c r="JRW43" s="502"/>
      <c r="JRX43" s="502"/>
      <c r="JRY43" s="502"/>
      <c r="JRZ43" s="502"/>
      <c r="JSA43" s="502"/>
      <c r="JSB43" s="502"/>
      <c r="JSC43" s="502"/>
      <c r="JSD43" s="502"/>
      <c r="JSE43" s="502"/>
      <c r="JSF43" s="502"/>
      <c r="JSG43" s="502"/>
      <c r="JSH43" s="502"/>
      <c r="JSI43" s="502"/>
      <c r="JSJ43" s="502"/>
      <c r="JSK43" s="502"/>
      <c r="JSL43" s="502"/>
      <c r="JSM43" s="502"/>
      <c r="JSN43" s="502"/>
      <c r="JSO43" s="502"/>
      <c r="JSP43" s="502"/>
      <c r="JSQ43" s="502"/>
      <c r="JSR43" s="502"/>
      <c r="JSS43" s="502"/>
      <c r="JST43" s="502"/>
      <c r="JSU43" s="502"/>
      <c r="JSV43" s="502"/>
      <c r="JSW43" s="502"/>
      <c r="JSX43" s="502"/>
      <c r="JSY43" s="502"/>
      <c r="JSZ43" s="502"/>
      <c r="JTA43" s="502"/>
      <c r="JTB43" s="502"/>
      <c r="JTC43" s="502"/>
      <c r="JTD43" s="502"/>
      <c r="JTE43" s="502"/>
      <c r="JTF43" s="502"/>
      <c r="JTG43" s="502"/>
      <c r="JTH43" s="502"/>
      <c r="JTI43" s="502"/>
      <c r="JTJ43" s="502"/>
      <c r="JTK43" s="502"/>
      <c r="JTL43" s="502"/>
      <c r="JTM43" s="502"/>
      <c r="JTN43" s="502"/>
      <c r="JTO43" s="502"/>
      <c r="JTP43" s="502"/>
      <c r="JTQ43" s="502"/>
      <c r="JTR43" s="502"/>
      <c r="JTS43" s="502"/>
      <c r="JTT43" s="502"/>
      <c r="JTU43" s="502"/>
      <c r="JTV43" s="502"/>
      <c r="JTW43" s="502"/>
      <c r="JTX43" s="502"/>
      <c r="JTY43" s="502"/>
      <c r="JTZ43" s="502"/>
      <c r="JUA43" s="502"/>
      <c r="JUB43" s="502"/>
      <c r="JUC43" s="502"/>
      <c r="JUD43" s="502"/>
      <c r="JUE43" s="502"/>
      <c r="JUF43" s="502"/>
      <c r="JUG43" s="502"/>
      <c r="JUH43" s="502"/>
      <c r="JUI43" s="502"/>
      <c r="JUJ43" s="502"/>
      <c r="JUK43" s="502"/>
      <c r="JUL43" s="502"/>
      <c r="JUM43" s="502"/>
      <c r="JUN43" s="502"/>
      <c r="JUO43" s="502"/>
      <c r="JUP43" s="502"/>
      <c r="JUQ43" s="502"/>
      <c r="JUR43" s="502"/>
      <c r="JUS43" s="502"/>
      <c r="JUT43" s="502"/>
      <c r="JUU43" s="502"/>
      <c r="JUV43" s="502"/>
      <c r="JUW43" s="502"/>
      <c r="JUX43" s="502"/>
      <c r="JUY43" s="502"/>
      <c r="JUZ43" s="502"/>
      <c r="JVA43" s="502"/>
      <c r="JVB43" s="502"/>
      <c r="JVC43" s="502"/>
      <c r="JVD43" s="502"/>
      <c r="JVE43" s="502"/>
      <c r="JVF43" s="502"/>
      <c r="JVG43" s="502"/>
      <c r="JVH43" s="502"/>
      <c r="JVI43" s="502"/>
      <c r="JVJ43" s="502"/>
      <c r="JVK43" s="502"/>
      <c r="JVL43" s="502"/>
      <c r="JVM43" s="502"/>
      <c r="JVN43" s="502"/>
      <c r="JVO43" s="502"/>
      <c r="JVP43" s="502"/>
      <c r="JVQ43" s="502"/>
      <c r="JVR43" s="502"/>
      <c r="JVS43" s="502"/>
      <c r="JVT43" s="502"/>
      <c r="JVU43" s="502"/>
      <c r="JVV43" s="502"/>
      <c r="JVW43" s="502"/>
      <c r="JVX43" s="502"/>
      <c r="JVY43" s="502"/>
      <c r="JVZ43" s="502"/>
      <c r="JWA43" s="502"/>
      <c r="JWB43" s="502"/>
      <c r="JWC43" s="502"/>
      <c r="JWD43" s="502"/>
      <c r="JWE43" s="502"/>
      <c r="JWF43" s="502"/>
      <c r="JWG43" s="502"/>
      <c r="JWH43" s="502"/>
      <c r="JWI43" s="502"/>
      <c r="JWJ43" s="502"/>
      <c r="JWK43" s="502"/>
      <c r="JWL43" s="502"/>
      <c r="JWM43" s="502"/>
      <c r="JWN43" s="502"/>
      <c r="JWO43" s="502"/>
      <c r="JWP43" s="502"/>
      <c r="JWQ43" s="502"/>
      <c r="JWR43" s="502"/>
      <c r="JWS43" s="502"/>
      <c r="JWT43" s="502"/>
      <c r="JWU43" s="502"/>
      <c r="JWV43" s="502"/>
      <c r="JWW43" s="502"/>
      <c r="JWX43" s="502"/>
      <c r="JWY43" s="502"/>
      <c r="JWZ43" s="502"/>
      <c r="JXA43" s="502"/>
      <c r="JXB43" s="502"/>
      <c r="JXC43" s="502"/>
      <c r="JXD43" s="502"/>
      <c r="JXE43" s="502"/>
      <c r="JXF43" s="502"/>
      <c r="JXG43" s="502"/>
      <c r="JXH43" s="502"/>
      <c r="JXI43" s="502"/>
      <c r="JXJ43" s="502"/>
      <c r="JXK43" s="502"/>
      <c r="JXL43" s="502"/>
      <c r="JXM43" s="502"/>
      <c r="JXN43" s="502"/>
      <c r="JXO43" s="502"/>
      <c r="JXP43" s="502"/>
      <c r="JXQ43" s="502"/>
      <c r="JXR43" s="502"/>
      <c r="JXS43" s="502"/>
      <c r="JXT43" s="502"/>
      <c r="JXU43" s="502"/>
      <c r="JXV43" s="502"/>
      <c r="JXW43" s="502"/>
      <c r="JXX43" s="502"/>
      <c r="JXY43" s="502"/>
      <c r="JXZ43" s="502"/>
      <c r="JYA43" s="502"/>
      <c r="JYB43" s="502"/>
      <c r="JYC43" s="502"/>
      <c r="JYD43" s="502"/>
      <c r="JYE43" s="502"/>
      <c r="JYF43" s="502"/>
      <c r="JYG43" s="502"/>
      <c r="JYH43" s="502"/>
      <c r="JYI43" s="502"/>
      <c r="JYJ43" s="502"/>
      <c r="JYK43" s="502"/>
      <c r="JYL43" s="502"/>
      <c r="JYM43" s="502"/>
      <c r="JYN43" s="502"/>
      <c r="JYO43" s="502"/>
      <c r="JYP43" s="502"/>
      <c r="JYQ43" s="502"/>
      <c r="JYR43" s="502"/>
      <c r="JYS43" s="502"/>
      <c r="JYT43" s="502"/>
      <c r="JYU43" s="502"/>
      <c r="JYV43" s="502"/>
      <c r="JYW43" s="502"/>
      <c r="JYX43" s="502"/>
      <c r="JYY43" s="502"/>
      <c r="JYZ43" s="502"/>
      <c r="JZA43" s="502"/>
      <c r="JZB43" s="502"/>
      <c r="JZC43" s="502"/>
      <c r="JZD43" s="502"/>
      <c r="JZE43" s="502"/>
      <c r="JZF43" s="502"/>
      <c r="JZG43" s="502"/>
      <c r="JZH43" s="502"/>
      <c r="JZI43" s="502"/>
      <c r="JZJ43" s="502"/>
      <c r="JZK43" s="502"/>
      <c r="JZL43" s="502"/>
      <c r="JZM43" s="502"/>
      <c r="JZN43" s="502"/>
      <c r="JZO43" s="502"/>
      <c r="JZP43" s="502"/>
      <c r="JZQ43" s="502"/>
      <c r="JZR43" s="502"/>
      <c r="JZS43" s="502"/>
      <c r="JZT43" s="502"/>
      <c r="JZU43" s="502"/>
      <c r="JZV43" s="502"/>
      <c r="JZW43" s="502"/>
      <c r="JZX43" s="502"/>
      <c r="JZY43" s="502"/>
      <c r="JZZ43" s="502"/>
      <c r="KAA43" s="502"/>
      <c r="KAB43" s="502"/>
      <c r="KAC43" s="502"/>
      <c r="KAD43" s="502"/>
      <c r="KAE43" s="502"/>
      <c r="KAF43" s="502"/>
      <c r="KAG43" s="502"/>
      <c r="KAH43" s="502"/>
      <c r="KAI43" s="502"/>
      <c r="KAJ43" s="502"/>
      <c r="KAK43" s="502"/>
      <c r="KAL43" s="502"/>
      <c r="KAM43" s="502"/>
      <c r="KAN43" s="502"/>
      <c r="KAO43" s="502"/>
      <c r="KAP43" s="502"/>
      <c r="KAQ43" s="502"/>
      <c r="KAR43" s="502"/>
      <c r="KAS43" s="502"/>
      <c r="KAT43" s="502"/>
      <c r="KAU43" s="502"/>
      <c r="KAV43" s="502"/>
      <c r="KAW43" s="502"/>
      <c r="KAX43" s="502"/>
      <c r="KAY43" s="502"/>
      <c r="KAZ43" s="502"/>
      <c r="KBA43" s="502"/>
      <c r="KBB43" s="502"/>
      <c r="KBC43" s="502"/>
      <c r="KBD43" s="502"/>
      <c r="KBE43" s="502"/>
      <c r="KBF43" s="502"/>
      <c r="KBG43" s="502"/>
      <c r="KBH43" s="502"/>
      <c r="KBI43" s="502"/>
      <c r="KBJ43" s="502"/>
      <c r="KBK43" s="502"/>
      <c r="KBL43" s="502"/>
      <c r="KBM43" s="502"/>
      <c r="KBN43" s="502"/>
      <c r="KBO43" s="502"/>
      <c r="KBP43" s="502"/>
      <c r="KBQ43" s="502"/>
      <c r="KBR43" s="502"/>
      <c r="KBS43" s="502"/>
      <c r="KBT43" s="502"/>
      <c r="KBU43" s="502"/>
      <c r="KBV43" s="502"/>
      <c r="KBW43" s="502"/>
      <c r="KBX43" s="502"/>
      <c r="KBY43" s="502"/>
      <c r="KBZ43" s="502"/>
      <c r="KCA43" s="502"/>
      <c r="KCB43" s="502"/>
      <c r="KCC43" s="502"/>
      <c r="KCD43" s="502"/>
      <c r="KCE43" s="502"/>
      <c r="KCF43" s="502"/>
      <c r="KCG43" s="502"/>
      <c r="KCH43" s="502"/>
      <c r="KCI43" s="502"/>
      <c r="KCJ43" s="502"/>
      <c r="KCK43" s="502"/>
      <c r="KCL43" s="502"/>
      <c r="KCM43" s="502"/>
      <c r="KCN43" s="502"/>
      <c r="KCO43" s="502"/>
      <c r="KCP43" s="502"/>
      <c r="KCQ43" s="502"/>
      <c r="KCR43" s="502"/>
      <c r="KCS43" s="502"/>
      <c r="KCT43" s="502"/>
      <c r="KCU43" s="502"/>
      <c r="KCV43" s="502"/>
      <c r="KCW43" s="502"/>
      <c r="KCX43" s="502"/>
      <c r="KCY43" s="502"/>
      <c r="KCZ43" s="502"/>
      <c r="KDA43" s="502"/>
      <c r="KDB43" s="502"/>
      <c r="KDC43" s="502"/>
      <c r="KDD43" s="502"/>
      <c r="KDE43" s="502"/>
      <c r="KDF43" s="502"/>
      <c r="KDG43" s="502"/>
      <c r="KDH43" s="502"/>
      <c r="KDI43" s="502"/>
      <c r="KDJ43" s="502"/>
      <c r="KDK43" s="502"/>
      <c r="KDL43" s="502"/>
      <c r="KDM43" s="502"/>
      <c r="KDN43" s="502"/>
      <c r="KDO43" s="502"/>
      <c r="KDP43" s="502"/>
      <c r="KDQ43" s="502"/>
      <c r="KDR43" s="502"/>
      <c r="KDS43" s="502"/>
      <c r="KDT43" s="502"/>
      <c r="KDU43" s="502"/>
      <c r="KDV43" s="502"/>
      <c r="KDW43" s="502"/>
      <c r="KDX43" s="502"/>
      <c r="KDY43" s="502"/>
      <c r="KDZ43" s="502"/>
      <c r="KEA43" s="502"/>
      <c r="KEB43" s="502"/>
      <c r="KEC43" s="502"/>
      <c r="KED43" s="502"/>
      <c r="KEE43" s="502"/>
      <c r="KEF43" s="502"/>
      <c r="KEG43" s="502"/>
      <c r="KEH43" s="502"/>
      <c r="KEI43" s="502"/>
      <c r="KEJ43" s="502"/>
      <c r="KEK43" s="502"/>
      <c r="KEL43" s="502"/>
      <c r="KEM43" s="502"/>
      <c r="KEN43" s="502"/>
      <c r="KEO43" s="502"/>
      <c r="KEP43" s="502"/>
      <c r="KEQ43" s="502"/>
      <c r="KER43" s="502"/>
      <c r="KES43" s="502"/>
      <c r="KET43" s="502"/>
      <c r="KEU43" s="502"/>
      <c r="KEV43" s="502"/>
      <c r="KEW43" s="502"/>
      <c r="KEX43" s="502"/>
      <c r="KEY43" s="502"/>
      <c r="KEZ43" s="502"/>
      <c r="KFA43" s="502"/>
      <c r="KFB43" s="502"/>
      <c r="KFC43" s="502"/>
      <c r="KFD43" s="502"/>
      <c r="KFE43" s="502"/>
      <c r="KFF43" s="502"/>
      <c r="KFG43" s="502"/>
      <c r="KFH43" s="502"/>
      <c r="KFI43" s="502"/>
      <c r="KFJ43" s="502"/>
      <c r="KFK43" s="502"/>
      <c r="KFL43" s="502"/>
      <c r="KFM43" s="502"/>
      <c r="KFN43" s="502"/>
      <c r="KFO43" s="502"/>
      <c r="KFP43" s="502"/>
      <c r="KFQ43" s="502"/>
      <c r="KFR43" s="502"/>
      <c r="KFS43" s="502"/>
      <c r="KFT43" s="502"/>
      <c r="KFU43" s="502"/>
      <c r="KFV43" s="502"/>
      <c r="KFW43" s="502"/>
      <c r="KFX43" s="502"/>
      <c r="KFY43" s="502"/>
      <c r="KFZ43" s="502"/>
      <c r="KGA43" s="502"/>
      <c r="KGB43" s="502"/>
      <c r="KGC43" s="502"/>
      <c r="KGD43" s="502"/>
      <c r="KGE43" s="502"/>
      <c r="KGF43" s="502"/>
      <c r="KGG43" s="502"/>
      <c r="KGH43" s="502"/>
      <c r="KGI43" s="502"/>
      <c r="KGJ43" s="502"/>
      <c r="KGK43" s="502"/>
      <c r="KGL43" s="502"/>
      <c r="KGM43" s="502"/>
      <c r="KGN43" s="502"/>
      <c r="KGO43" s="502"/>
      <c r="KGP43" s="502"/>
      <c r="KGQ43" s="502"/>
      <c r="KGR43" s="502"/>
      <c r="KGS43" s="502"/>
      <c r="KGT43" s="502"/>
      <c r="KGU43" s="502"/>
      <c r="KGV43" s="502"/>
      <c r="KGW43" s="502"/>
      <c r="KGX43" s="502"/>
      <c r="KGY43" s="502"/>
      <c r="KGZ43" s="502"/>
      <c r="KHA43" s="502"/>
      <c r="KHB43" s="502"/>
      <c r="KHC43" s="502"/>
      <c r="KHD43" s="502"/>
      <c r="KHE43" s="502"/>
      <c r="KHF43" s="502"/>
      <c r="KHG43" s="502"/>
      <c r="KHH43" s="502"/>
      <c r="KHI43" s="502"/>
      <c r="KHJ43" s="502"/>
      <c r="KHK43" s="502"/>
      <c r="KHL43" s="502"/>
      <c r="KHM43" s="502"/>
      <c r="KHN43" s="502"/>
      <c r="KHO43" s="502"/>
      <c r="KHP43" s="502"/>
      <c r="KHQ43" s="502"/>
      <c r="KHR43" s="502"/>
      <c r="KHS43" s="502"/>
      <c r="KHT43" s="502"/>
      <c r="KHU43" s="502"/>
      <c r="KHV43" s="502"/>
      <c r="KHW43" s="502"/>
      <c r="KHX43" s="502"/>
      <c r="KHY43" s="502"/>
      <c r="KHZ43" s="502"/>
      <c r="KIA43" s="502"/>
      <c r="KIB43" s="502"/>
      <c r="KIC43" s="502"/>
      <c r="KID43" s="502"/>
      <c r="KIE43" s="502"/>
      <c r="KIF43" s="502"/>
      <c r="KIG43" s="502"/>
      <c r="KIH43" s="502"/>
      <c r="KII43" s="502"/>
      <c r="KIJ43" s="502"/>
      <c r="KIK43" s="502"/>
      <c r="KIL43" s="502"/>
      <c r="KIM43" s="502"/>
      <c r="KIN43" s="502"/>
      <c r="KIO43" s="502"/>
      <c r="KIP43" s="502"/>
      <c r="KIQ43" s="502"/>
      <c r="KIR43" s="502"/>
      <c r="KIS43" s="502"/>
      <c r="KIT43" s="502"/>
      <c r="KIU43" s="502"/>
      <c r="KIV43" s="502"/>
      <c r="KIW43" s="502"/>
      <c r="KIX43" s="502"/>
      <c r="KIY43" s="502"/>
      <c r="KIZ43" s="502"/>
      <c r="KJA43" s="502"/>
      <c r="KJB43" s="502"/>
      <c r="KJC43" s="502"/>
      <c r="KJD43" s="502"/>
      <c r="KJE43" s="502"/>
      <c r="KJF43" s="502"/>
      <c r="KJG43" s="502"/>
      <c r="KJH43" s="502"/>
      <c r="KJI43" s="502"/>
      <c r="KJJ43" s="502"/>
      <c r="KJK43" s="502"/>
      <c r="KJL43" s="502"/>
      <c r="KJM43" s="502"/>
      <c r="KJN43" s="502"/>
      <c r="KJO43" s="502"/>
      <c r="KJP43" s="502"/>
      <c r="KJQ43" s="502"/>
      <c r="KJR43" s="502"/>
      <c r="KJS43" s="502"/>
      <c r="KJT43" s="502"/>
      <c r="KJU43" s="502"/>
      <c r="KJV43" s="502"/>
      <c r="KJW43" s="502"/>
      <c r="KJX43" s="502"/>
      <c r="KJY43" s="502"/>
      <c r="KJZ43" s="502"/>
      <c r="KKA43" s="502"/>
      <c r="KKB43" s="502"/>
      <c r="KKC43" s="502"/>
      <c r="KKD43" s="502"/>
      <c r="KKE43" s="502"/>
      <c r="KKF43" s="502"/>
      <c r="KKG43" s="502"/>
      <c r="KKH43" s="502"/>
      <c r="KKI43" s="502"/>
      <c r="KKJ43" s="502"/>
      <c r="KKK43" s="502"/>
      <c r="KKL43" s="502"/>
      <c r="KKM43" s="502"/>
      <c r="KKN43" s="502"/>
      <c r="KKO43" s="502"/>
      <c r="KKP43" s="502"/>
      <c r="KKQ43" s="502"/>
      <c r="KKR43" s="502"/>
      <c r="KKS43" s="502"/>
      <c r="KKT43" s="502"/>
      <c r="KKU43" s="502"/>
      <c r="KKV43" s="502"/>
      <c r="KKW43" s="502"/>
      <c r="KKX43" s="502"/>
      <c r="KKY43" s="502"/>
      <c r="KKZ43" s="502"/>
      <c r="KLA43" s="502"/>
      <c r="KLB43" s="502"/>
      <c r="KLC43" s="502"/>
      <c r="KLD43" s="502"/>
      <c r="KLE43" s="502"/>
      <c r="KLF43" s="502"/>
      <c r="KLG43" s="502"/>
      <c r="KLH43" s="502"/>
      <c r="KLI43" s="502"/>
      <c r="KLJ43" s="502"/>
      <c r="KLK43" s="502"/>
      <c r="KLL43" s="502"/>
      <c r="KLM43" s="502"/>
      <c r="KLN43" s="502"/>
      <c r="KLO43" s="502"/>
      <c r="KLP43" s="502"/>
      <c r="KLQ43" s="502"/>
      <c r="KLR43" s="502"/>
      <c r="KLS43" s="502"/>
      <c r="KLT43" s="502"/>
      <c r="KLU43" s="502"/>
      <c r="KLV43" s="502"/>
      <c r="KLW43" s="502"/>
      <c r="KLX43" s="502"/>
      <c r="KLY43" s="502"/>
      <c r="KLZ43" s="502"/>
      <c r="KMA43" s="502"/>
      <c r="KMB43" s="502"/>
      <c r="KMC43" s="502"/>
      <c r="KMD43" s="502"/>
      <c r="KME43" s="502"/>
      <c r="KMF43" s="502"/>
      <c r="KMG43" s="502"/>
      <c r="KMH43" s="502"/>
      <c r="KMI43" s="502"/>
      <c r="KMJ43" s="502"/>
      <c r="KMK43" s="502"/>
      <c r="KML43" s="502"/>
      <c r="KMM43" s="502"/>
      <c r="KMN43" s="502"/>
      <c r="KMO43" s="502"/>
      <c r="KMP43" s="502"/>
      <c r="KMQ43" s="502"/>
      <c r="KMR43" s="502"/>
      <c r="KMS43" s="502"/>
      <c r="KMT43" s="502"/>
      <c r="KMU43" s="502"/>
      <c r="KMV43" s="502"/>
      <c r="KMW43" s="502"/>
      <c r="KMX43" s="502"/>
      <c r="KMY43" s="502"/>
      <c r="KMZ43" s="502"/>
      <c r="KNA43" s="502"/>
      <c r="KNB43" s="502"/>
      <c r="KNC43" s="502"/>
      <c r="KND43" s="502"/>
      <c r="KNE43" s="502"/>
      <c r="KNF43" s="502"/>
      <c r="KNG43" s="502"/>
      <c r="KNH43" s="502"/>
      <c r="KNI43" s="502"/>
      <c r="KNJ43" s="502"/>
      <c r="KNK43" s="502"/>
      <c r="KNL43" s="502"/>
      <c r="KNM43" s="502"/>
      <c r="KNN43" s="502"/>
      <c r="KNO43" s="502"/>
      <c r="KNP43" s="502"/>
      <c r="KNQ43" s="502"/>
      <c r="KNR43" s="502"/>
      <c r="KNS43" s="502"/>
      <c r="KNT43" s="502"/>
      <c r="KNU43" s="502"/>
      <c r="KNV43" s="502"/>
      <c r="KNW43" s="502"/>
      <c r="KNX43" s="502"/>
      <c r="KNY43" s="502"/>
      <c r="KNZ43" s="502"/>
      <c r="KOA43" s="502"/>
      <c r="KOB43" s="502"/>
      <c r="KOC43" s="502"/>
      <c r="KOD43" s="502"/>
      <c r="KOE43" s="502"/>
      <c r="KOF43" s="502"/>
      <c r="KOG43" s="502"/>
      <c r="KOH43" s="502"/>
      <c r="KOI43" s="502"/>
      <c r="KOJ43" s="502"/>
      <c r="KOK43" s="502"/>
      <c r="KOL43" s="502"/>
      <c r="KOM43" s="502"/>
      <c r="KON43" s="502"/>
      <c r="KOO43" s="502"/>
      <c r="KOP43" s="502"/>
      <c r="KOQ43" s="502"/>
      <c r="KOR43" s="502"/>
      <c r="KOS43" s="502"/>
      <c r="KOT43" s="502"/>
      <c r="KOU43" s="502"/>
      <c r="KOV43" s="502"/>
      <c r="KOW43" s="502"/>
      <c r="KOX43" s="502"/>
      <c r="KOY43" s="502"/>
      <c r="KOZ43" s="502"/>
      <c r="KPA43" s="502"/>
      <c r="KPB43" s="502"/>
      <c r="KPC43" s="502"/>
      <c r="KPD43" s="502"/>
      <c r="KPE43" s="502"/>
      <c r="KPF43" s="502"/>
      <c r="KPG43" s="502"/>
      <c r="KPH43" s="502"/>
      <c r="KPI43" s="502"/>
      <c r="KPJ43" s="502"/>
      <c r="KPK43" s="502"/>
      <c r="KPL43" s="502"/>
      <c r="KPM43" s="502"/>
      <c r="KPN43" s="502"/>
      <c r="KPO43" s="502"/>
      <c r="KPP43" s="502"/>
      <c r="KPQ43" s="502"/>
      <c r="KPR43" s="502"/>
      <c r="KPS43" s="502"/>
      <c r="KPT43" s="502"/>
      <c r="KPU43" s="502"/>
      <c r="KPV43" s="502"/>
      <c r="KPW43" s="502"/>
      <c r="KPX43" s="502"/>
      <c r="KPY43" s="502"/>
      <c r="KPZ43" s="502"/>
      <c r="KQA43" s="502"/>
      <c r="KQB43" s="502"/>
      <c r="KQC43" s="502"/>
      <c r="KQD43" s="502"/>
      <c r="KQE43" s="502"/>
      <c r="KQF43" s="502"/>
      <c r="KQG43" s="502"/>
      <c r="KQH43" s="502"/>
      <c r="KQI43" s="502"/>
      <c r="KQJ43" s="502"/>
      <c r="KQK43" s="502"/>
      <c r="KQL43" s="502"/>
      <c r="KQM43" s="502"/>
      <c r="KQN43" s="502"/>
      <c r="KQO43" s="502"/>
      <c r="KQP43" s="502"/>
      <c r="KQQ43" s="502"/>
      <c r="KQR43" s="502"/>
      <c r="KQS43" s="502"/>
      <c r="KQT43" s="502"/>
      <c r="KQU43" s="502"/>
      <c r="KQV43" s="502"/>
      <c r="KQW43" s="502"/>
      <c r="KQX43" s="502"/>
      <c r="KQY43" s="502"/>
      <c r="KQZ43" s="502"/>
      <c r="KRA43" s="502"/>
      <c r="KRB43" s="502"/>
      <c r="KRC43" s="502"/>
      <c r="KRD43" s="502"/>
      <c r="KRE43" s="502"/>
      <c r="KRF43" s="502"/>
      <c r="KRG43" s="502"/>
      <c r="KRH43" s="502"/>
      <c r="KRI43" s="502"/>
      <c r="KRJ43" s="502"/>
      <c r="KRK43" s="502"/>
      <c r="KRL43" s="502"/>
      <c r="KRM43" s="502"/>
      <c r="KRN43" s="502"/>
      <c r="KRO43" s="502"/>
      <c r="KRP43" s="502"/>
      <c r="KRQ43" s="502"/>
      <c r="KRR43" s="502"/>
      <c r="KRS43" s="502"/>
      <c r="KRT43" s="502"/>
      <c r="KRU43" s="502"/>
      <c r="KRV43" s="502"/>
      <c r="KRW43" s="502"/>
      <c r="KRX43" s="502"/>
      <c r="KRY43" s="502"/>
      <c r="KRZ43" s="502"/>
      <c r="KSA43" s="502"/>
      <c r="KSB43" s="502"/>
      <c r="KSC43" s="502"/>
      <c r="KSD43" s="502"/>
      <c r="KSE43" s="502"/>
      <c r="KSF43" s="502"/>
      <c r="KSG43" s="502"/>
      <c r="KSH43" s="502"/>
      <c r="KSI43" s="502"/>
      <c r="KSJ43" s="502"/>
      <c r="KSK43" s="502"/>
      <c r="KSL43" s="502"/>
      <c r="KSM43" s="502"/>
      <c r="KSN43" s="502"/>
      <c r="KSO43" s="502"/>
      <c r="KSP43" s="502"/>
      <c r="KSQ43" s="502"/>
      <c r="KSR43" s="502"/>
      <c r="KSS43" s="502"/>
      <c r="KST43" s="502"/>
      <c r="KSU43" s="502"/>
      <c r="KSV43" s="502"/>
      <c r="KSW43" s="502"/>
      <c r="KSX43" s="502"/>
      <c r="KSY43" s="502"/>
      <c r="KSZ43" s="502"/>
      <c r="KTA43" s="502"/>
      <c r="KTB43" s="502"/>
      <c r="KTC43" s="502"/>
      <c r="KTD43" s="502"/>
      <c r="KTE43" s="502"/>
      <c r="KTF43" s="502"/>
      <c r="KTG43" s="502"/>
      <c r="KTH43" s="502"/>
      <c r="KTI43" s="502"/>
      <c r="KTJ43" s="502"/>
      <c r="KTK43" s="502"/>
      <c r="KTL43" s="502"/>
      <c r="KTM43" s="502"/>
      <c r="KTN43" s="502"/>
      <c r="KTO43" s="502"/>
      <c r="KTP43" s="502"/>
      <c r="KTQ43" s="502"/>
      <c r="KTR43" s="502"/>
      <c r="KTS43" s="502"/>
      <c r="KTT43" s="502"/>
      <c r="KTU43" s="502"/>
      <c r="KTV43" s="502"/>
      <c r="KTW43" s="502"/>
      <c r="KTX43" s="502"/>
      <c r="KTY43" s="502"/>
      <c r="KTZ43" s="502"/>
      <c r="KUA43" s="502"/>
      <c r="KUB43" s="502"/>
      <c r="KUC43" s="502"/>
      <c r="KUD43" s="502"/>
      <c r="KUE43" s="502"/>
      <c r="KUF43" s="502"/>
      <c r="KUG43" s="502"/>
      <c r="KUH43" s="502"/>
      <c r="KUI43" s="502"/>
      <c r="KUJ43" s="502"/>
      <c r="KUK43" s="502"/>
      <c r="KUL43" s="502"/>
      <c r="KUM43" s="502"/>
      <c r="KUN43" s="502"/>
      <c r="KUO43" s="502"/>
      <c r="KUP43" s="502"/>
      <c r="KUQ43" s="502"/>
      <c r="KUR43" s="502"/>
      <c r="KUS43" s="502"/>
      <c r="KUT43" s="502"/>
      <c r="KUU43" s="502"/>
      <c r="KUV43" s="502"/>
      <c r="KUW43" s="502"/>
      <c r="KUX43" s="502"/>
      <c r="KUY43" s="502"/>
      <c r="KUZ43" s="502"/>
      <c r="KVA43" s="502"/>
      <c r="KVB43" s="502"/>
      <c r="KVC43" s="502"/>
      <c r="KVD43" s="502"/>
      <c r="KVE43" s="502"/>
      <c r="KVF43" s="502"/>
      <c r="KVG43" s="502"/>
      <c r="KVH43" s="502"/>
      <c r="KVI43" s="502"/>
      <c r="KVJ43" s="502"/>
      <c r="KVK43" s="502"/>
      <c r="KVL43" s="502"/>
      <c r="KVM43" s="502"/>
      <c r="KVN43" s="502"/>
      <c r="KVO43" s="502"/>
      <c r="KVP43" s="502"/>
      <c r="KVQ43" s="502"/>
      <c r="KVR43" s="502"/>
      <c r="KVS43" s="502"/>
      <c r="KVT43" s="502"/>
      <c r="KVU43" s="502"/>
      <c r="KVV43" s="502"/>
      <c r="KVW43" s="502"/>
      <c r="KVX43" s="502"/>
      <c r="KVY43" s="502"/>
      <c r="KVZ43" s="502"/>
      <c r="KWA43" s="502"/>
      <c r="KWB43" s="502"/>
      <c r="KWC43" s="502"/>
      <c r="KWD43" s="502"/>
      <c r="KWE43" s="502"/>
      <c r="KWF43" s="502"/>
      <c r="KWG43" s="502"/>
      <c r="KWH43" s="502"/>
      <c r="KWI43" s="502"/>
      <c r="KWJ43" s="502"/>
      <c r="KWK43" s="502"/>
      <c r="KWL43" s="502"/>
      <c r="KWM43" s="502"/>
      <c r="KWN43" s="502"/>
      <c r="KWO43" s="502"/>
      <c r="KWP43" s="502"/>
      <c r="KWQ43" s="502"/>
      <c r="KWR43" s="502"/>
      <c r="KWS43" s="502"/>
      <c r="KWT43" s="502"/>
      <c r="KWU43" s="502"/>
      <c r="KWV43" s="502"/>
      <c r="KWW43" s="502"/>
      <c r="KWX43" s="502"/>
      <c r="KWY43" s="502"/>
      <c r="KWZ43" s="502"/>
      <c r="KXA43" s="502"/>
      <c r="KXB43" s="502"/>
      <c r="KXC43" s="502"/>
      <c r="KXD43" s="502"/>
      <c r="KXE43" s="502"/>
      <c r="KXF43" s="502"/>
      <c r="KXG43" s="502"/>
      <c r="KXH43" s="502"/>
      <c r="KXI43" s="502"/>
      <c r="KXJ43" s="502"/>
      <c r="KXK43" s="502"/>
      <c r="KXL43" s="502"/>
      <c r="KXM43" s="502"/>
      <c r="KXN43" s="502"/>
      <c r="KXO43" s="502"/>
      <c r="KXP43" s="502"/>
      <c r="KXQ43" s="502"/>
      <c r="KXR43" s="502"/>
      <c r="KXS43" s="502"/>
      <c r="KXT43" s="502"/>
      <c r="KXU43" s="502"/>
      <c r="KXV43" s="502"/>
      <c r="KXW43" s="502"/>
      <c r="KXX43" s="502"/>
      <c r="KXY43" s="502"/>
      <c r="KXZ43" s="502"/>
      <c r="KYA43" s="502"/>
      <c r="KYB43" s="502"/>
      <c r="KYC43" s="502"/>
      <c r="KYD43" s="502"/>
      <c r="KYE43" s="502"/>
      <c r="KYF43" s="502"/>
      <c r="KYG43" s="502"/>
      <c r="KYH43" s="502"/>
      <c r="KYI43" s="502"/>
      <c r="KYJ43" s="502"/>
      <c r="KYK43" s="502"/>
      <c r="KYL43" s="502"/>
      <c r="KYM43" s="502"/>
      <c r="KYN43" s="502"/>
      <c r="KYO43" s="502"/>
      <c r="KYP43" s="502"/>
      <c r="KYQ43" s="502"/>
      <c r="KYR43" s="502"/>
      <c r="KYS43" s="502"/>
      <c r="KYT43" s="502"/>
      <c r="KYU43" s="502"/>
      <c r="KYV43" s="502"/>
      <c r="KYW43" s="502"/>
      <c r="KYX43" s="502"/>
      <c r="KYY43" s="502"/>
      <c r="KYZ43" s="502"/>
      <c r="KZA43" s="502"/>
      <c r="KZB43" s="502"/>
      <c r="KZC43" s="502"/>
      <c r="KZD43" s="502"/>
      <c r="KZE43" s="502"/>
      <c r="KZF43" s="502"/>
      <c r="KZG43" s="502"/>
      <c r="KZH43" s="502"/>
      <c r="KZI43" s="502"/>
      <c r="KZJ43" s="502"/>
      <c r="KZK43" s="502"/>
      <c r="KZL43" s="502"/>
      <c r="KZM43" s="502"/>
      <c r="KZN43" s="502"/>
      <c r="KZO43" s="502"/>
      <c r="KZP43" s="502"/>
      <c r="KZQ43" s="502"/>
      <c r="KZR43" s="502"/>
      <c r="KZS43" s="502"/>
      <c r="KZT43" s="502"/>
      <c r="KZU43" s="502"/>
      <c r="KZV43" s="502"/>
      <c r="KZW43" s="502"/>
      <c r="KZX43" s="502"/>
      <c r="KZY43" s="502"/>
      <c r="KZZ43" s="502"/>
      <c r="LAA43" s="502"/>
      <c r="LAB43" s="502"/>
      <c r="LAC43" s="502"/>
      <c r="LAD43" s="502"/>
      <c r="LAE43" s="502"/>
      <c r="LAF43" s="502"/>
      <c r="LAG43" s="502"/>
      <c r="LAH43" s="502"/>
      <c r="LAI43" s="502"/>
      <c r="LAJ43" s="502"/>
      <c r="LAK43" s="502"/>
      <c r="LAL43" s="502"/>
      <c r="LAM43" s="502"/>
      <c r="LAN43" s="502"/>
      <c r="LAO43" s="502"/>
      <c r="LAP43" s="502"/>
      <c r="LAQ43" s="502"/>
      <c r="LAR43" s="502"/>
      <c r="LAS43" s="502"/>
      <c r="LAT43" s="502"/>
      <c r="LAU43" s="502"/>
      <c r="LAV43" s="502"/>
      <c r="LAW43" s="502"/>
      <c r="LAX43" s="502"/>
      <c r="LAY43" s="502"/>
      <c r="LAZ43" s="502"/>
      <c r="LBA43" s="502"/>
      <c r="LBB43" s="502"/>
      <c r="LBC43" s="502"/>
      <c r="LBD43" s="502"/>
      <c r="LBE43" s="502"/>
      <c r="LBF43" s="502"/>
      <c r="LBG43" s="502"/>
      <c r="LBH43" s="502"/>
      <c r="LBI43" s="502"/>
      <c r="LBJ43" s="502"/>
      <c r="LBK43" s="502"/>
      <c r="LBL43" s="502"/>
      <c r="LBM43" s="502"/>
      <c r="LBN43" s="502"/>
      <c r="LBO43" s="502"/>
      <c r="LBP43" s="502"/>
      <c r="LBQ43" s="502"/>
      <c r="LBR43" s="502"/>
      <c r="LBS43" s="502"/>
      <c r="LBT43" s="502"/>
      <c r="LBU43" s="502"/>
      <c r="LBV43" s="502"/>
      <c r="LBW43" s="502"/>
      <c r="LBX43" s="502"/>
      <c r="LBY43" s="502"/>
      <c r="LBZ43" s="502"/>
      <c r="LCA43" s="502"/>
      <c r="LCB43" s="502"/>
      <c r="LCC43" s="502"/>
      <c r="LCD43" s="502"/>
      <c r="LCE43" s="502"/>
      <c r="LCF43" s="502"/>
      <c r="LCG43" s="502"/>
      <c r="LCH43" s="502"/>
      <c r="LCI43" s="502"/>
      <c r="LCJ43" s="502"/>
      <c r="LCK43" s="502"/>
      <c r="LCL43" s="502"/>
      <c r="LCM43" s="502"/>
      <c r="LCN43" s="502"/>
      <c r="LCO43" s="502"/>
      <c r="LCP43" s="502"/>
      <c r="LCQ43" s="502"/>
      <c r="LCR43" s="502"/>
      <c r="LCS43" s="502"/>
      <c r="LCT43" s="502"/>
      <c r="LCU43" s="502"/>
      <c r="LCV43" s="502"/>
      <c r="LCW43" s="502"/>
      <c r="LCX43" s="502"/>
      <c r="LCY43" s="502"/>
      <c r="LCZ43" s="502"/>
      <c r="LDA43" s="502"/>
      <c r="LDB43" s="502"/>
      <c r="LDC43" s="502"/>
      <c r="LDD43" s="502"/>
      <c r="LDE43" s="502"/>
      <c r="LDF43" s="502"/>
      <c r="LDG43" s="502"/>
      <c r="LDH43" s="502"/>
      <c r="LDI43" s="502"/>
      <c r="LDJ43" s="502"/>
      <c r="LDK43" s="502"/>
      <c r="LDL43" s="502"/>
      <c r="LDM43" s="502"/>
      <c r="LDN43" s="502"/>
      <c r="LDO43" s="502"/>
      <c r="LDP43" s="502"/>
      <c r="LDQ43" s="502"/>
      <c r="LDR43" s="502"/>
      <c r="LDS43" s="502"/>
      <c r="LDT43" s="502"/>
      <c r="LDU43" s="502"/>
      <c r="LDV43" s="502"/>
      <c r="LDW43" s="502"/>
      <c r="LDX43" s="502"/>
      <c r="LDY43" s="502"/>
      <c r="LDZ43" s="502"/>
      <c r="LEA43" s="502"/>
      <c r="LEB43" s="502"/>
      <c r="LEC43" s="502"/>
      <c r="LED43" s="502"/>
      <c r="LEE43" s="502"/>
      <c r="LEF43" s="502"/>
      <c r="LEG43" s="502"/>
      <c r="LEH43" s="502"/>
      <c r="LEI43" s="502"/>
      <c r="LEJ43" s="502"/>
      <c r="LEK43" s="502"/>
      <c r="LEL43" s="502"/>
      <c r="LEM43" s="502"/>
      <c r="LEN43" s="502"/>
      <c r="LEO43" s="502"/>
      <c r="LEP43" s="502"/>
      <c r="LEQ43" s="502"/>
      <c r="LER43" s="502"/>
      <c r="LES43" s="502"/>
      <c r="LET43" s="502"/>
      <c r="LEU43" s="502"/>
      <c r="LEV43" s="502"/>
      <c r="LEW43" s="502"/>
      <c r="LEX43" s="502"/>
      <c r="LEY43" s="502"/>
      <c r="LEZ43" s="502"/>
      <c r="LFA43" s="502"/>
      <c r="LFB43" s="502"/>
      <c r="LFC43" s="502"/>
      <c r="LFD43" s="502"/>
      <c r="LFE43" s="502"/>
      <c r="LFF43" s="502"/>
      <c r="LFG43" s="502"/>
      <c r="LFH43" s="502"/>
      <c r="LFI43" s="502"/>
      <c r="LFJ43" s="502"/>
      <c r="LFK43" s="502"/>
      <c r="LFL43" s="502"/>
      <c r="LFM43" s="502"/>
      <c r="LFN43" s="502"/>
      <c r="LFO43" s="502"/>
      <c r="LFP43" s="502"/>
      <c r="LFQ43" s="502"/>
      <c r="LFR43" s="502"/>
      <c r="LFS43" s="502"/>
      <c r="LFT43" s="502"/>
      <c r="LFU43" s="502"/>
      <c r="LFV43" s="502"/>
      <c r="LFW43" s="502"/>
      <c r="LFX43" s="502"/>
      <c r="LFY43" s="502"/>
      <c r="LFZ43" s="502"/>
      <c r="LGA43" s="502"/>
      <c r="LGB43" s="502"/>
      <c r="LGC43" s="502"/>
      <c r="LGD43" s="502"/>
      <c r="LGE43" s="502"/>
      <c r="LGF43" s="502"/>
      <c r="LGG43" s="502"/>
      <c r="LGH43" s="502"/>
      <c r="LGI43" s="502"/>
      <c r="LGJ43" s="502"/>
      <c r="LGK43" s="502"/>
      <c r="LGL43" s="502"/>
      <c r="LGM43" s="502"/>
      <c r="LGN43" s="502"/>
      <c r="LGO43" s="502"/>
      <c r="LGP43" s="502"/>
      <c r="LGQ43" s="502"/>
      <c r="LGR43" s="502"/>
      <c r="LGS43" s="502"/>
      <c r="LGT43" s="502"/>
      <c r="LGU43" s="502"/>
      <c r="LGV43" s="502"/>
      <c r="LGW43" s="502"/>
      <c r="LGX43" s="502"/>
      <c r="LGY43" s="502"/>
      <c r="LGZ43" s="502"/>
      <c r="LHA43" s="502"/>
      <c r="LHB43" s="502"/>
      <c r="LHC43" s="502"/>
      <c r="LHD43" s="502"/>
      <c r="LHE43" s="502"/>
      <c r="LHF43" s="502"/>
      <c r="LHG43" s="502"/>
      <c r="LHH43" s="502"/>
      <c r="LHI43" s="502"/>
      <c r="LHJ43" s="502"/>
      <c r="LHK43" s="502"/>
      <c r="LHL43" s="502"/>
      <c r="LHM43" s="502"/>
      <c r="LHN43" s="502"/>
      <c r="LHO43" s="502"/>
      <c r="LHP43" s="502"/>
      <c r="LHQ43" s="502"/>
      <c r="LHR43" s="502"/>
      <c r="LHS43" s="502"/>
      <c r="LHT43" s="502"/>
      <c r="LHU43" s="502"/>
      <c r="LHV43" s="502"/>
      <c r="LHW43" s="502"/>
      <c r="LHX43" s="502"/>
      <c r="LHY43" s="502"/>
      <c r="LHZ43" s="502"/>
      <c r="LIA43" s="502"/>
      <c r="LIB43" s="502"/>
      <c r="LIC43" s="502"/>
      <c r="LID43" s="502"/>
      <c r="LIE43" s="502"/>
      <c r="LIF43" s="502"/>
      <c r="LIG43" s="502"/>
      <c r="LIH43" s="502"/>
      <c r="LII43" s="502"/>
      <c r="LIJ43" s="502"/>
      <c r="LIK43" s="502"/>
      <c r="LIL43" s="502"/>
      <c r="LIM43" s="502"/>
      <c r="LIN43" s="502"/>
      <c r="LIO43" s="502"/>
      <c r="LIP43" s="502"/>
      <c r="LIQ43" s="502"/>
      <c r="LIR43" s="502"/>
      <c r="LIS43" s="502"/>
      <c r="LIT43" s="502"/>
      <c r="LIU43" s="502"/>
      <c r="LIV43" s="502"/>
      <c r="LIW43" s="502"/>
      <c r="LIX43" s="502"/>
      <c r="LIY43" s="502"/>
      <c r="LIZ43" s="502"/>
      <c r="LJA43" s="502"/>
      <c r="LJB43" s="502"/>
      <c r="LJC43" s="502"/>
      <c r="LJD43" s="502"/>
      <c r="LJE43" s="502"/>
      <c r="LJF43" s="502"/>
      <c r="LJG43" s="502"/>
      <c r="LJH43" s="502"/>
      <c r="LJI43" s="502"/>
      <c r="LJJ43" s="502"/>
      <c r="LJK43" s="502"/>
      <c r="LJL43" s="502"/>
      <c r="LJM43" s="502"/>
      <c r="LJN43" s="502"/>
      <c r="LJO43" s="502"/>
      <c r="LJP43" s="502"/>
      <c r="LJQ43" s="502"/>
      <c r="LJR43" s="502"/>
      <c r="LJS43" s="502"/>
      <c r="LJT43" s="502"/>
      <c r="LJU43" s="502"/>
      <c r="LJV43" s="502"/>
      <c r="LJW43" s="502"/>
      <c r="LJX43" s="502"/>
      <c r="LJY43" s="502"/>
      <c r="LJZ43" s="502"/>
      <c r="LKA43" s="502"/>
      <c r="LKB43" s="502"/>
      <c r="LKC43" s="502"/>
      <c r="LKD43" s="502"/>
      <c r="LKE43" s="502"/>
      <c r="LKF43" s="502"/>
      <c r="LKG43" s="502"/>
      <c r="LKH43" s="502"/>
      <c r="LKI43" s="502"/>
      <c r="LKJ43" s="502"/>
      <c r="LKK43" s="502"/>
      <c r="LKL43" s="502"/>
      <c r="LKM43" s="502"/>
      <c r="LKN43" s="502"/>
      <c r="LKO43" s="502"/>
      <c r="LKP43" s="502"/>
      <c r="LKQ43" s="502"/>
      <c r="LKR43" s="502"/>
      <c r="LKS43" s="502"/>
      <c r="LKT43" s="502"/>
      <c r="LKU43" s="502"/>
      <c r="LKV43" s="502"/>
      <c r="LKW43" s="502"/>
      <c r="LKX43" s="502"/>
      <c r="LKY43" s="502"/>
      <c r="LKZ43" s="502"/>
      <c r="LLA43" s="502"/>
      <c r="LLB43" s="502"/>
      <c r="LLC43" s="502"/>
      <c r="LLD43" s="502"/>
      <c r="LLE43" s="502"/>
      <c r="LLF43" s="502"/>
      <c r="LLG43" s="502"/>
      <c r="LLH43" s="502"/>
      <c r="LLI43" s="502"/>
      <c r="LLJ43" s="502"/>
      <c r="LLK43" s="502"/>
      <c r="LLL43" s="502"/>
      <c r="LLM43" s="502"/>
      <c r="LLN43" s="502"/>
      <c r="LLO43" s="502"/>
      <c r="LLP43" s="502"/>
      <c r="LLQ43" s="502"/>
      <c r="LLR43" s="502"/>
      <c r="LLS43" s="502"/>
      <c r="LLT43" s="502"/>
      <c r="LLU43" s="502"/>
      <c r="LLV43" s="502"/>
      <c r="LLW43" s="502"/>
      <c r="LLX43" s="502"/>
      <c r="LLY43" s="502"/>
      <c r="LLZ43" s="502"/>
      <c r="LMA43" s="502"/>
      <c r="LMB43" s="502"/>
      <c r="LMC43" s="502"/>
      <c r="LMD43" s="502"/>
      <c r="LME43" s="502"/>
      <c r="LMF43" s="502"/>
      <c r="LMG43" s="502"/>
      <c r="LMH43" s="502"/>
      <c r="LMI43" s="502"/>
      <c r="LMJ43" s="502"/>
      <c r="LMK43" s="502"/>
      <c r="LML43" s="502"/>
      <c r="LMM43" s="502"/>
      <c r="LMN43" s="502"/>
      <c r="LMO43" s="502"/>
      <c r="LMP43" s="502"/>
      <c r="LMQ43" s="502"/>
      <c r="LMR43" s="502"/>
      <c r="LMS43" s="502"/>
      <c r="LMT43" s="502"/>
      <c r="LMU43" s="502"/>
      <c r="LMV43" s="502"/>
      <c r="LMW43" s="502"/>
      <c r="LMX43" s="502"/>
      <c r="LMY43" s="502"/>
      <c r="LMZ43" s="502"/>
      <c r="LNA43" s="502"/>
      <c r="LNB43" s="502"/>
      <c r="LNC43" s="502"/>
      <c r="LND43" s="502"/>
      <c r="LNE43" s="502"/>
      <c r="LNF43" s="502"/>
      <c r="LNG43" s="502"/>
      <c r="LNH43" s="502"/>
      <c r="LNI43" s="502"/>
      <c r="LNJ43" s="502"/>
      <c r="LNK43" s="502"/>
      <c r="LNL43" s="502"/>
      <c r="LNM43" s="502"/>
      <c r="LNN43" s="502"/>
      <c r="LNO43" s="502"/>
      <c r="LNP43" s="502"/>
      <c r="LNQ43" s="502"/>
      <c r="LNR43" s="502"/>
      <c r="LNS43" s="502"/>
      <c r="LNT43" s="502"/>
      <c r="LNU43" s="502"/>
      <c r="LNV43" s="502"/>
      <c r="LNW43" s="502"/>
      <c r="LNX43" s="502"/>
      <c r="LNY43" s="502"/>
      <c r="LNZ43" s="502"/>
      <c r="LOA43" s="502"/>
      <c r="LOB43" s="502"/>
      <c r="LOC43" s="502"/>
      <c r="LOD43" s="502"/>
      <c r="LOE43" s="502"/>
      <c r="LOF43" s="502"/>
      <c r="LOG43" s="502"/>
      <c r="LOH43" s="502"/>
      <c r="LOI43" s="502"/>
      <c r="LOJ43" s="502"/>
      <c r="LOK43" s="502"/>
      <c r="LOL43" s="502"/>
      <c r="LOM43" s="502"/>
      <c r="LON43" s="502"/>
      <c r="LOO43" s="502"/>
      <c r="LOP43" s="502"/>
      <c r="LOQ43" s="502"/>
      <c r="LOR43" s="502"/>
      <c r="LOS43" s="502"/>
      <c r="LOT43" s="502"/>
      <c r="LOU43" s="502"/>
      <c r="LOV43" s="502"/>
      <c r="LOW43" s="502"/>
      <c r="LOX43" s="502"/>
      <c r="LOY43" s="502"/>
      <c r="LOZ43" s="502"/>
      <c r="LPA43" s="502"/>
      <c r="LPB43" s="502"/>
      <c r="LPC43" s="502"/>
      <c r="LPD43" s="502"/>
      <c r="LPE43" s="502"/>
      <c r="LPF43" s="502"/>
      <c r="LPG43" s="502"/>
      <c r="LPH43" s="502"/>
      <c r="LPI43" s="502"/>
      <c r="LPJ43" s="502"/>
      <c r="LPK43" s="502"/>
      <c r="LPL43" s="502"/>
      <c r="LPM43" s="502"/>
      <c r="LPN43" s="502"/>
      <c r="LPO43" s="502"/>
      <c r="LPP43" s="502"/>
      <c r="LPQ43" s="502"/>
      <c r="LPR43" s="502"/>
      <c r="LPS43" s="502"/>
      <c r="LPT43" s="502"/>
      <c r="LPU43" s="502"/>
      <c r="LPV43" s="502"/>
      <c r="LPW43" s="502"/>
      <c r="LPX43" s="502"/>
      <c r="LPY43" s="502"/>
      <c r="LPZ43" s="502"/>
      <c r="LQA43" s="502"/>
      <c r="LQB43" s="502"/>
      <c r="LQC43" s="502"/>
      <c r="LQD43" s="502"/>
      <c r="LQE43" s="502"/>
      <c r="LQF43" s="502"/>
      <c r="LQG43" s="502"/>
      <c r="LQH43" s="502"/>
      <c r="LQI43" s="502"/>
      <c r="LQJ43" s="502"/>
      <c r="LQK43" s="502"/>
      <c r="LQL43" s="502"/>
      <c r="LQM43" s="502"/>
      <c r="LQN43" s="502"/>
      <c r="LQO43" s="502"/>
      <c r="LQP43" s="502"/>
      <c r="LQQ43" s="502"/>
      <c r="LQR43" s="502"/>
      <c r="LQS43" s="502"/>
      <c r="LQT43" s="502"/>
      <c r="LQU43" s="502"/>
      <c r="LQV43" s="502"/>
      <c r="LQW43" s="502"/>
      <c r="LQX43" s="502"/>
      <c r="LQY43" s="502"/>
      <c r="LQZ43" s="502"/>
      <c r="LRA43" s="502"/>
      <c r="LRB43" s="502"/>
      <c r="LRC43" s="502"/>
      <c r="LRD43" s="502"/>
      <c r="LRE43" s="502"/>
      <c r="LRF43" s="502"/>
      <c r="LRG43" s="502"/>
      <c r="LRH43" s="502"/>
      <c r="LRI43" s="502"/>
      <c r="LRJ43" s="502"/>
      <c r="LRK43" s="502"/>
      <c r="LRL43" s="502"/>
      <c r="LRM43" s="502"/>
      <c r="LRN43" s="502"/>
      <c r="LRO43" s="502"/>
      <c r="LRP43" s="502"/>
      <c r="LRQ43" s="502"/>
      <c r="LRR43" s="502"/>
      <c r="LRS43" s="502"/>
      <c r="LRT43" s="502"/>
      <c r="LRU43" s="502"/>
      <c r="LRV43" s="502"/>
      <c r="LRW43" s="502"/>
      <c r="LRX43" s="502"/>
      <c r="LRY43" s="502"/>
      <c r="LRZ43" s="502"/>
      <c r="LSA43" s="502"/>
      <c r="LSB43" s="502"/>
      <c r="LSC43" s="502"/>
      <c r="LSD43" s="502"/>
      <c r="LSE43" s="502"/>
      <c r="LSF43" s="502"/>
      <c r="LSG43" s="502"/>
      <c r="LSH43" s="502"/>
      <c r="LSI43" s="502"/>
      <c r="LSJ43" s="502"/>
      <c r="LSK43" s="502"/>
      <c r="LSL43" s="502"/>
      <c r="LSM43" s="502"/>
      <c r="LSN43" s="502"/>
      <c r="LSO43" s="502"/>
      <c r="LSP43" s="502"/>
      <c r="LSQ43" s="502"/>
      <c r="LSR43" s="502"/>
      <c r="LSS43" s="502"/>
      <c r="LST43" s="502"/>
      <c r="LSU43" s="502"/>
      <c r="LSV43" s="502"/>
      <c r="LSW43" s="502"/>
      <c r="LSX43" s="502"/>
      <c r="LSY43" s="502"/>
      <c r="LSZ43" s="502"/>
      <c r="LTA43" s="502"/>
      <c r="LTB43" s="502"/>
      <c r="LTC43" s="502"/>
      <c r="LTD43" s="502"/>
      <c r="LTE43" s="502"/>
      <c r="LTF43" s="502"/>
      <c r="LTG43" s="502"/>
      <c r="LTH43" s="502"/>
      <c r="LTI43" s="502"/>
      <c r="LTJ43" s="502"/>
      <c r="LTK43" s="502"/>
      <c r="LTL43" s="502"/>
      <c r="LTM43" s="502"/>
      <c r="LTN43" s="502"/>
      <c r="LTO43" s="502"/>
      <c r="LTP43" s="502"/>
      <c r="LTQ43" s="502"/>
      <c r="LTR43" s="502"/>
      <c r="LTS43" s="502"/>
      <c r="LTT43" s="502"/>
      <c r="LTU43" s="502"/>
      <c r="LTV43" s="502"/>
      <c r="LTW43" s="502"/>
      <c r="LTX43" s="502"/>
      <c r="LTY43" s="502"/>
      <c r="LTZ43" s="502"/>
      <c r="LUA43" s="502"/>
      <c r="LUB43" s="502"/>
      <c r="LUC43" s="502"/>
      <c r="LUD43" s="502"/>
      <c r="LUE43" s="502"/>
      <c r="LUF43" s="502"/>
      <c r="LUG43" s="502"/>
      <c r="LUH43" s="502"/>
      <c r="LUI43" s="502"/>
      <c r="LUJ43" s="502"/>
      <c r="LUK43" s="502"/>
      <c r="LUL43" s="502"/>
      <c r="LUM43" s="502"/>
      <c r="LUN43" s="502"/>
      <c r="LUO43" s="502"/>
      <c r="LUP43" s="502"/>
      <c r="LUQ43" s="502"/>
      <c r="LUR43" s="502"/>
      <c r="LUS43" s="502"/>
      <c r="LUT43" s="502"/>
      <c r="LUU43" s="502"/>
      <c r="LUV43" s="502"/>
      <c r="LUW43" s="502"/>
      <c r="LUX43" s="502"/>
      <c r="LUY43" s="502"/>
      <c r="LUZ43" s="502"/>
      <c r="LVA43" s="502"/>
      <c r="LVB43" s="502"/>
      <c r="LVC43" s="502"/>
      <c r="LVD43" s="502"/>
      <c r="LVE43" s="502"/>
      <c r="LVF43" s="502"/>
      <c r="LVG43" s="502"/>
      <c r="LVH43" s="502"/>
      <c r="LVI43" s="502"/>
      <c r="LVJ43" s="502"/>
      <c r="LVK43" s="502"/>
      <c r="LVL43" s="502"/>
      <c r="LVM43" s="502"/>
      <c r="LVN43" s="502"/>
      <c r="LVO43" s="502"/>
      <c r="LVP43" s="502"/>
      <c r="LVQ43" s="502"/>
      <c r="LVR43" s="502"/>
      <c r="LVS43" s="502"/>
      <c r="LVT43" s="502"/>
      <c r="LVU43" s="502"/>
      <c r="LVV43" s="502"/>
      <c r="LVW43" s="502"/>
      <c r="LVX43" s="502"/>
      <c r="LVY43" s="502"/>
      <c r="LVZ43" s="502"/>
      <c r="LWA43" s="502"/>
      <c r="LWB43" s="502"/>
      <c r="LWC43" s="502"/>
      <c r="LWD43" s="502"/>
      <c r="LWE43" s="502"/>
      <c r="LWF43" s="502"/>
      <c r="LWG43" s="502"/>
      <c r="LWH43" s="502"/>
      <c r="LWI43" s="502"/>
      <c r="LWJ43" s="502"/>
      <c r="LWK43" s="502"/>
      <c r="LWL43" s="502"/>
      <c r="LWM43" s="502"/>
      <c r="LWN43" s="502"/>
      <c r="LWO43" s="502"/>
      <c r="LWP43" s="502"/>
      <c r="LWQ43" s="502"/>
      <c r="LWR43" s="502"/>
      <c r="LWS43" s="502"/>
      <c r="LWT43" s="502"/>
      <c r="LWU43" s="502"/>
      <c r="LWV43" s="502"/>
      <c r="LWW43" s="502"/>
      <c r="LWX43" s="502"/>
      <c r="LWY43" s="502"/>
      <c r="LWZ43" s="502"/>
      <c r="LXA43" s="502"/>
      <c r="LXB43" s="502"/>
      <c r="LXC43" s="502"/>
      <c r="LXD43" s="502"/>
      <c r="LXE43" s="502"/>
      <c r="LXF43" s="502"/>
      <c r="LXG43" s="502"/>
      <c r="LXH43" s="502"/>
      <c r="LXI43" s="502"/>
      <c r="LXJ43" s="502"/>
      <c r="LXK43" s="502"/>
      <c r="LXL43" s="502"/>
      <c r="LXM43" s="502"/>
      <c r="LXN43" s="502"/>
      <c r="LXO43" s="502"/>
      <c r="LXP43" s="502"/>
      <c r="LXQ43" s="502"/>
      <c r="LXR43" s="502"/>
      <c r="LXS43" s="502"/>
      <c r="LXT43" s="502"/>
      <c r="LXU43" s="502"/>
      <c r="LXV43" s="502"/>
      <c r="LXW43" s="502"/>
      <c r="LXX43" s="502"/>
      <c r="LXY43" s="502"/>
      <c r="LXZ43" s="502"/>
      <c r="LYA43" s="502"/>
      <c r="LYB43" s="502"/>
      <c r="LYC43" s="502"/>
      <c r="LYD43" s="502"/>
      <c r="LYE43" s="502"/>
      <c r="LYF43" s="502"/>
      <c r="LYG43" s="502"/>
      <c r="LYH43" s="502"/>
      <c r="LYI43" s="502"/>
      <c r="LYJ43" s="502"/>
      <c r="LYK43" s="502"/>
      <c r="LYL43" s="502"/>
      <c r="LYM43" s="502"/>
      <c r="LYN43" s="502"/>
      <c r="LYO43" s="502"/>
      <c r="LYP43" s="502"/>
      <c r="LYQ43" s="502"/>
      <c r="LYR43" s="502"/>
      <c r="LYS43" s="502"/>
      <c r="LYT43" s="502"/>
      <c r="LYU43" s="502"/>
      <c r="LYV43" s="502"/>
      <c r="LYW43" s="502"/>
      <c r="LYX43" s="502"/>
      <c r="LYY43" s="502"/>
      <c r="LYZ43" s="502"/>
      <c r="LZA43" s="502"/>
      <c r="LZB43" s="502"/>
      <c r="LZC43" s="502"/>
      <c r="LZD43" s="502"/>
      <c r="LZE43" s="502"/>
      <c r="LZF43" s="502"/>
      <c r="LZG43" s="502"/>
      <c r="LZH43" s="502"/>
      <c r="LZI43" s="502"/>
      <c r="LZJ43" s="502"/>
      <c r="LZK43" s="502"/>
      <c r="LZL43" s="502"/>
      <c r="LZM43" s="502"/>
      <c r="LZN43" s="502"/>
      <c r="LZO43" s="502"/>
      <c r="LZP43" s="502"/>
      <c r="LZQ43" s="502"/>
      <c r="LZR43" s="502"/>
      <c r="LZS43" s="502"/>
      <c r="LZT43" s="502"/>
      <c r="LZU43" s="502"/>
      <c r="LZV43" s="502"/>
      <c r="LZW43" s="502"/>
      <c r="LZX43" s="502"/>
      <c r="LZY43" s="502"/>
      <c r="LZZ43" s="502"/>
      <c r="MAA43" s="502"/>
      <c r="MAB43" s="502"/>
      <c r="MAC43" s="502"/>
      <c r="MAD43" s="502"/>
      <c r="MAE43" s="502"/>
      <c r="MAF43" s="502"/>
      <c r="MAG43" s="502"/>
      <c r="MAH43" s="502"/>
      <c r="MAI43" s="502"/>
      <c r="MAJ43" s="502"/>
      <c r="MAK43" s="502"/>
      <c r="MAL43" s="502"/>
      <c r="MAM43" s="502"/>
      <c r="MAN43" s="502"/>
      <c r="MAO43" s="502"/>
      <c r="MAP43" s="502"/>
      <c r="MAQ43" s="502"/>
      <c r="MAR43" s="502"/>
      <c r="MAS43" s="502"/>
      <c r="MAT43" s="502"/>
      <c r="MAU43" s="502"/>
      <c r="MAV43" s="502"/>
      <c r="MAW43" s="502"/>
      <c r="MAX43" s="502"/>
      <c r="MAY43" s="502"/>
      <c r="MAZ43" s="502"/>
      <c r="MBA43" s="502"/>
      <c r="MBB43" s="502"/>
      <c r="MBC43" s="502"/>
      <c r="MBD43" s="502"/>
      <c r="MBE43" s="502"/>
      <c r="MBF43" s="502"/>
      <c r="MBG43" s="502"/>
      <c r="MBH43" s="502"/>
      <c r="MBI43" s="502"/>
      <c r="MBJ43" s="502"/>
      <c r="MBK43" s="502"/>
      <c r="MBL43" s="502"/>
      <c r="MBM43" s="502"/>
      <c r="MBN43" s="502"/>
      <c r="MBO43" s="502"/>
      <c r="MBP43" s="502"/>
      <c r="MBQ43" s="502"/>
      <c r="MBR43" s="502"/>
      <c r="MBS43" s="502"/>
      <c r="MBT43" s="502"/>
      <c r="MBU43" s="502"/>
      <c r="MBV43" s="502"/>
      <c r="MBW43" s="502"/>
      <c r="MBX43" s="502"/>
      <c r="MBY43" s="502"/>
      <c r="MBZ43" s="502"/>
      <c r="MCA43" s="502"/>
      <c r="MCB43" s="502"/>
      <c r="MCC43" s="502"/>
      <c r="MCD43" s="502"/>
      <c r="MCE43" s="502"/>
      <c r="MCF43" s="502"/>
      <c r="MCG43" s="502"/>
      <c r="MCH43" s="502"/>
      <c r="MCI43" s="502"/>
      <c r="MCJ43" s="502"/>
      <c r="MCK43" s="502"/>
      <c r="MCL43" s="502"/>
      <c r="MCM43" s="502"/>
      <c r="MCN43" s="502"/>
      <c r="MCO43" s="502"/>
      <c r="MCP43" s="502"/>
      <c r="MCQ43" s="502"/>
      <c r="MCR43" s="502"/>
      <c r="MCS43" s="502"/>
      <c r="MCT43" s="502"/>
      <c r="MCU43" s="502"/>
      <c r="MCV43" s="502"/>
      <c r="MCW43" s="502"/>
      <c r="MCX43" s="502"/>
      <c r="MCY43" s="502"/>
      <c r="MCZ43" s="502"/>
      <c r="MDA43" s="502"/>
      <c r="MDB43" s="502"/>
      <c r="MDC43" s="502"/>
      <c r="MDD43" s="502"/>
      <c r="MDE43" s="502"/>
      <c r="MDF43" s="502"/>
      <c r="MDG43" s="502"/>
      <c r="MDH43" s="502"/>
      <c r="MDI43" s="502"/>
      <c r="MDJ43" s="502"/>
      <c r="MDK43" s="502"/>
      <c r="MDL43" s="502"/>
      <c r="MDM43" s="502"/>
      <c r="MDN43" s="502"/>
      <c r="MDO43" s="502"/>
      <c r="MDP43" s="502"/>
      <c r="MDQ43" s="502"/>
      <c r="MDR43" s="502"/>
      <c r="MDS43" s="502"/>
      <c r="MDT43" s="502"/>
      <c r="MDU43" s="502"/>
      <c r="MDV43" s="502"/>
      <c r="MDW43" s="502"/>
      <c r="MDX43" s="502"/>
      <c r="MDY43" s="502"/>
      <c r="MDZ43" s="502"/>
      <c r="MEA43" s="502"/>
      <c r="MEB43" s="502"/>
      <c r="MEC43" s="502"/>
      <c r="MED43" s="502"/>
      <c r="MEE43" s="502"/>
      <c r="MEF43" s="502"/>
      <c r="MEG43" s="502"/>
      <c r="MEH43" s="502"/>
      <c r="MEI43" s="502"/>
      <c r="MEJ43" s="502"/>
      <c r="MEK43" s="502"/>
      <c r="MEL43" s="502"/>
      <c r="MEM43" s="502"/>
      <c r="MEN43" s="502"/>
      <c r="MEO43" s="502"/>
      <c r="MEP43" s="502"/>
      <c r="MEQ43" s="502"/>
      <c r="MER43" s="502"/>
      <c r="MES43" s="502"/>
      <c r="MET43" s="502"/>
      <c r="MEU43" s="502"/>
      <c r="MEV43" s="502"/>
      <c r="MEW43" s="502"/>
      <c r="MEX43" s="502"/>
      <c r="MEY43" s="502"/>
      <c r="MEZ43" s="502"/>
      <c r="MFA43" s="502"/>
      <c r="MFB43" s="502"/>
      <c r="MFC43" s="502"/>
      <c r="MFD43" s="502"/>
      <c r="MFE43" s="502"/>
      <c r="MFF43" s="502"/>
      <c r="MFG43" s="502"/>
      <c r="MFH43" s="502"/>
      <c r="MFI43" s="502"/>
      <c r="MFJ43" s="502"/>
      <c r="MFK43" s="502"/>
      <c r="MFL43" s="502"/>
      <c r="MFM43" s="502"/>
      <c r="MFN43" s="502"/>
      <c r="MFO43" s="502"/>
      <c r="MFP43" s="502"/>
      <c r="MFQ43" s="502"/>
      <c r="MFR43" s="502"/>
      <c r="MFS43" s="502"/>
      <c r="MFT43" s="502"/>
      <c r="MFU43" s="502"/>
      <c r="MFV43" s="502"/>
      <c r="MFW43" s="502"/>
      <c r="MFX43" s="502"/>
      <c r="MFY43" s="502"/>
      <c r="MFZ43" s="502"/>
      <c r="MGA43" s="502"/>
      <c r="MGB43" s="502"/>
      <c r="MGC43" s="502"/>
      <c r="MGD43" s="502"/>
      <c r="MGE43" s="502"/>
      <c r="MGF43" s="502"/>
      <c r="MGG43" s="502"/>
      <c r="MGH43" s="502"/>
      <c r="MGI43" s="502"/>
      <c r="MGJ43" s="502"/>
      <c r="MGK43" s="502"/>
      <c r="MGL43" s="502"/>
      <c r="MGM43" s="502"/>
      <c r="MGN43" s="502"/>
      <c r="MGO43" s="502"/>
      <c r="MGP43" s="502"/>
      <c r="MGQ43" s="502"/>
      <c r="MGR43" s="502"/>
      <c r="MGS43" s="502"/>
      <c r="MGT43" s="502"/>
      <c r="MGU43" s="502"/>
      <c r="MGV43" s="502"/>
      <c r="MGW43" s="502"/>
      <c r="MGX43" s="502"/>
      <c r="MGY43" s="502"/>
      <c r="MGZ43" s="502"/>
      <c r="MHA43" s="502"/>
      <c r="MHB43" s="502"/>
      <c r="MHC43" s="502"/>
      <c r="MHD43" s="502"/>
      <c r="MHE43" s="502"/>
      <c r="MHF43" s="502"/>
      <c r="MHG43" s="502"/>
      <c r="MHH43" s="502"/>
      <c r="MHI43" s="502"/>
      <c r="MHJ43" s="502"/>
      <c r="MHK43" s="502"/>
      <c r="MHL43" s="502"/>
      <c r="MHM43" s="502"/>
      <c r="MHN43" s="502"/>
      <c r="MHO43" s="502"/>
      <c r="MHP43" s="502"/>
      <c r="MHQ43" s="502"/>
      <c r="MHR43" s="502"/>
      <c r="MHS43" s="502"/>
      <c r="MHT43" s="502"/>
      <c r="MHU43" s="502"/>
      <c r="MHV43" s="502"/>
      <c r="MHW43" s="502"/>
      <c r="MHX43" s="502"/>
      <c r="MHY43" s="502"/>
      <c r="MHZ43" s="502"/>
      <c r="MIA43" s="502"/>
      <c r="MIB43" s="502"/>
      <c r="MIC43" s="502"/>
      <c r="MID43" s="502"/>
      <c r="MIE43" s="502"/>
      <c r="MIF43" s="502"/>
      <c r="MIG43" s="502"/>
      <c r="MIH43" s="502"/>
      <c r="MII43" s="502"/>
      <c r="MIJ43" s="502"/>
      <c r="MIK43" s="502"/>
      <c r="MIL43" s="502"/>
      <c r="MIM43" s="502"/>
      <c r="MIN43" s="502"/>
      <c r="MIO43" s="502"/>
      <c r="MIP43" s="502"/>
      <c r="MIQ43" s="502"/>
      <c r="MIR43" s="502"/>
      <c r="MIS43" s="502"/>
      <c r="MIT43" s="502"/>
      <c r="MIU43" s="502"/>
      <c r="MIV43" s="502"/>
      <c r="MIW43" s="502"/>
      <c r="MIX43" s="502"/>
      <c r="MIY43" s="502"/>
      <c r="MIZ43" s="502"/>
      <c r="MJA43" s="502"/>
      <c r="MJB43" s="502"/>
      <c r="MJC43" s="502"/>
      <c r="MJD43" s="502"/>
      <c r="MJE43" s="502"/>
      <c r="MJF43" s="502"/>
      <c r="MJG43" s="502"/>
      <c r="MJH43" s="502"/>
      <c r="MJI43" s="502"/>
      <c r="MJJ43" s="502"/>
      <c r="MJK43" s="502"/>
      <c r="MJL43" s="502"/>
      <c r="MJM43" s="502"/>
      <c r="MJN43" s="502"/>
      <c r="MJO43" s="502"/>
      <c r="MJP43" s="502"/>
      <c r="MJQ43" s="502"/>
      <c r="MJR43" s="502"/>
      <c r="MJS43" s="502"/>
      <c r="MJT43" s="502"/>
      <c r="MJU43" s="502"/>
      <c r="MJV43" s="502"/>
      <c r="MJW43" s="502"/>
      <c r="MJX43" s="502"/>
      <c r="MJY43" s="502"/>
      <c r="MJZ43" s="502"/>
      <c r="MKA43" s="502"/>
      <c r="MKB43" s="502"/>
      <c r="MKC43" s="502"/>
      <c r="MKD43" s="502"/>
      <c r="MKE43" s="502"/>
      <c r="MKF43" s="502"/>
      <c r="MKG43" s="502"/>
      <c r="MKH43" s="502"/>
      <c r="MKI43" s="502"/>
      <c r="MKJ43" s="502"/>
      <c r="MKK43" s="502"/>
      <c r="MKL43" s="502"/>
      <c r="MKM43" s="502"/>
      <c r="MKN43" s="502"/>
      <c r="MKO43" s="502"/>
      <c r="MKP43" s="502"/>
      <c r="MKQ43" s="502"/>
      <c r="MKR43" s="502"/>
      <c r="MKS43" s="502"/>
      <c r="MKT43" s="502"/>
      <c r="MKU43" s="502"/>
      <c r="MKV43" s="502"/>
      <c r="MKW43" s="502"/>
      <c r="MKX43" s="502"/>
      <c r="MKY43" s="502"/>
      <c r="MKZ43" s="502"/>
      <c r="MLA43" s="502"/>
      <c r="MLB43" s="502"/>
      <c r="MLC43" s="502"/>
      <c r="MLD43" s="502"/>
      <c r="MLE43" s="502"/>
      <c r="MLF43" s="502"/>
      <c r="MLG43" s="502"/>
      <c r="MLH43" s="502"/>
      <c r="MLI43" s="502"/>
      <c r="MLJ43" s="502"/>
      <c r="MLK43" s="502"/>
      <c r="MLL43" s="502"/>
      <c r="MLM43" s="502"/>
      <c r="MLN43" s="502"/>
      <c r="MLO43" s="502"/>
      <c r="MLP43" s="502"/>
      <c r="MLQ43" s="502"/>
      <c r="MLR43" s="502"/>
      <c r="MLS43" s="502"/>
      <c r="MLT43" s="502"/>
      <c r="MLU43" s="502"/>
      <c r="MLV43" s="502"/>
      <c r="MLW43" s="502"/>
      <c r="MLX43" s="502"/>
      <c r="MLY43" s="502"/>
      <c r="MLZ43" s="502"/>
      <c r="MMA43" s="502"/>
      <c r="MMB43" s="502"/>
      <c r="MMC43" s="502"/>
      <c r="MMD43" s="502"/>
      <c r="MME43" s="502"/>
      <c r="MMF43" s="502"/>
      <c r="MMG43" s="502"/>
      <c r="MMH43" s="502"/>
      <c r="MMI43" s="502"/>
      <c r="MMJ43" s="502"/>
      <c r="MMK43" s="502"/>
      <c r="MML43" s="502"/>
      <c r="MMM43" s="502"/>
      <c r="MMN43" s="502"/>
      <c r="MMO43" s="502"/>
      <c r="MMP43" s="502"/>
      <c r="MMQ43" s="502"/>
      <c r="MMR43" s="502"/>
      <c r="MMS43" s="502"/>
      <c r="MMT43" s="502"/>
      <c r="MMU43" s="502"/>
      <c r="MMV43" s="502"/>
      <c r="MMW43" s="502"/>
      <c r="MMX43" s="502"/>
      <c r="MMY43" s="502"/>
      <c r="MMZ43" s="502"/>
      <c r="MNA43" s="502"/>
      <c r="MNB43" s="502"/>
      <c r="MNC43" s="502"/>
      <c r="MND43" s="502"/>
      <c r="MNE43" s="502"/>
      <c r="MNF43" s="502"/>
      <c r="MNG43" s="502"/>
      <c r="MNH43" s="502"/>
      <c r="MNI43" s="502"/>
      <c r="MNJ43" s="502"/>
      <c r="MNK43" s="502"/>
      <c r="MNL43" s="502"/>
      <c r="MNM43" s="502"/>
      <c r="MNN43" s="502"/>
      <c r="MNO43" s="502"/>
      <c r="MNP43" s="502"/>
      <c r="MNQ43" s="502"/>
      <c r="MNR43" s="502"/>
      <c r="MNS43" s="502"/>
      <c r="MNT43" s="502"/>
      <c r="MNU43" s="502"/>
      <c r="MNV43" s="502"/>
      <c r="MNW43" s="502"/>
      <c r="MNX43" s="502"/>
      <c r="MNY43" s="502"/>
      <c r="MNZ43" s="502"/>
      <c r="MOA43" s="502"/>
      <c r="MOB43" s="502"/>
      <c r="MOC43" s="502"/>
      <c r="MOD43" s="502"/>
      <c r="MOE43" s="502"/>
      <c r="MOF43" s="502"/>
      <c r="MOG43" s="502"/>
      <c r="MOH43" s="502"/>
      <c r="MOI43" s="502"/>
      <c r="MOJ43" s="502"/>
      <c r="MOK43" s="502"/>
      <c r="MOL43" s="502"/>
      <c r="MOM43" s="502"/>
      <c r="MON43" s="502"/>
      <c r="MOO43" s="502"/>
      <c r="MOP43" s="502"/>
      <c r="MOQ43" s="502"/>
      <c r="MOR43" s="502"/>
      <c r="MOS43" s="502"/>
      <c r="MOT43" s="502"/>
      <c r="MOU43" s="502"/>
      <c r="MOV43" s="502"/>
      <c r="MOW43" s="502"/>
      <c r="MOX43" s="502"/>
      <c r="MOY43" s="502"/>
      <c r="MOZ43" s="502"/>
      <c r="MPA43" s="502"/>
      <c r="MPB43" s="502"/>
      <c r="MPC43" s="502"/>
      <c r="MPD43" s="502"/>
      <c r="MPE43" s="502"/>
      <c r="MPF43" s="502"/>
      <c r="MPG43" s="502"/>
      <c r="MPH43" s="502"/>
      <c r="MPI43" s="502"/>
      <c r="MPJ43" s="502"/>
      <c r="MPK43" s="502"/>
      <c r="MPL43" s="502"/>
      <c r="MPM43" s="502"/>
      <c r="MPN43" s="502"/>
      <c r="MPO43" s="502"/>
      <c r="MPP43" s="502"/>
      <c r="MPQ43" s="502"/>
      <c r="MPR43" s="502"/>
      <c r="MPS43" s="502"/>
      <c r="MPT43" s="502"/>
      <c r="MPU43" s="502"/>
      <c r="MPV43" s="502"/>
      <c r="MPW43" s="502"/>
      <c r="MPX43" s="502"/>
      <c r="MPY43" s="502"/>
      <c r="MPZ43" s="502"/>
      <c r="MQA43" s="502"/>
      <c r="MQB43" s="502"/>
      <c r="MQC43" s="502"/>
      <c r="MQD43" s="502"/>
      <c r="MQE43" s="502"/>
      <c r="MQF43" s="502"/>
      <c r="MQG43" s="502"/>
      <c r="MQH43" s="502"/>
      <c r="MQI43" s="502"/>
      <c r="MQJ43" s="502"/>
      <c r="MQK43" s="502"/>
      <c r="MQL43" s="502"/>
      <c r="MQM43" s="502"/>
      <c r="MQN43" s="502"/>
      <c r="MQO43" s="502"/>
      <c r="MQP43" s="502"/>
      <c r="MQQ43" s="502"/>
      <c r="MQR43" s="502"/>
      <c r="MQS43" s="502"/>
      <c r="MQT43" s="502"/>
      <c r="MQU43" s="502"/>
      <c r="MQV43" s="502"/>
      <c r="MQW43" s="502"/>
      <c r="MQX43" s="502"/>
      <c r="MQY43" s="502"/>
      <c r="MQZ43" s="502"/>
      <c r="MRA43" s="502"/>
      <c r="MRB43" s="502"/>
      <c r="MRC43" s="502"/>
      <c r="MRD43" s="502"/>
      <c r="MRE43" s="502"/>
      <c r="MRF43" s="502"/>
      <c r="MRG43" s="502"/>
      <c r="MRH43" s="502"/>
      <c r="MRI43" s="502"/>
      <c r="MRJ43" s="502"/>
      <c r="MRK43" s="502"/>
      <c r="MRL43" s="502"/>
      <c r="MRM43" s="502"/>
      <c r="MRN43" s="502"/>
      <c r="MRO43" s="502"/>
      <c r="MRP43" s="502"/>
      <c r="MRQ43" s="502"/>
      <c r="MRR43" s="502"/>
      <c r="MRS43" s="502"/>
      <c r="MRT43" s="502"/>
      <c r="MRU43" s="502"/>
      <c r="MRV43" s="502"/>
      <c r="MRW43" s="502"/>
      <c r="MRX43" s="502"/>
      <c r="MRY43" s="502"/>
      <c r="MRZ43" s="502"/>
      <c r="MSA43" s="502"/>
      <c r="MSB43" s="502"/>
      <c r="MSC43" s="502"/>
      <c r="MSD43" s="502"/>
      <c r="MSE43" s="502"/>
      <c r="MSF43" s="502"/>
      <c r="MSG43" s="502"/>
      <c r="MSH43" s="502"/>
      <c r="MSI43" s="502"/>
      <c r="MSJ43" s="502"/>
      <c r="MSK43" s="502"/>
      <c r="MSL43" s="502"/>
      <c r="MSM43" s="502"/>
      <c r="MSN43" s="502"/>
      <c r="MSO43" s="502"/>
      <c r="MSP43" s="502"/>
      <c r="MSQ43" s="502"/>
      <c r="MSR43" s="502"/>
      <c r="MSS43" s="502"/>
      <c r="MST43" s="502"/>
      <c r="MSU43" s="502"/>
      <c r="MSV43" s="502"/>
      <c r="MSW43" s="502"/>
      <c r="MSX43" s="502"/>
      <c r="MSY43" s="502"/>
      <c r="MSZ43" s="502"/>
      <c r="MTA43" s="502"/>
      <c r="MTB43" s="502"/>
      <c r="MTC43" s="502"/>
      <c r="MTD43" s="502"/>
      <c r="MTE43" s="502"/>
      <c r="MTF43" s="502"/>
      <c r="MTG43" s="502"/>
      <c r="MTH43" s="502"/>
      <c r="MTI43" s="502"/>
      <c r="MTJ43" s="502"/>
      <c r="MTK43" s="502"/>
      <c r="MTL43" s="502"/>
      <c r="MTM43" s="502"/>
      <c r="MTN43" s="502"/>
      <c r="MTO43" s="502"/>
      <c r="MTP43" s="502"/>
      <c r="MTQ43" s="502"/>
      <c r="MTR43" s="502"/>
      <c r="MTS43" s="502"/>
      <c r="MTT43" s="502"/>
      <c r="MTU43" s="502"/>
      <c r="MTV43" s="502"/>
      <c r="MTW43" s="502"/>
      <c r="MTX43" s="502"/>
      <c r="MTY43" s="502"/>
      <c r="MTZ43" s="502"/>
      <c r="MUA43" s="502"/>
      <c r="MUB43" s="502"/>
      <c r="MUC43" s="502"/>
      <c r="MUD43" s="502"/>
      <c r="MUE43" s="502"/>
      <c r="MUF43" s="502"/>
      <c r="MUG43" s="502"/>
      <c r="MUH43" s="502"/>
      <c r="MUI43" s="502"/>
      <c r="MUJ43" s="502"/>
      <c r="MUK43" s="502"/>
      <c r="MUL43" s="502"/>
      <c r="MUM43" s="502"/>
      <c r="MUN43" s="502"/>
      <c r="MUO43" s="502"/>
      <c r="MUP43" s="502"/>
      <c r="MUQ43" s="502"/>
      <c r="MUR43" s="502"/>
      <c r="MUS43" s="502"/>
      <c r="MUT43" s="502"/>
      <c r="MUU43" s="502"/>
      <c r="MUV43" s="502"/>
      <c r="MUW43" s="502"/>
      <c r="MUX43" s="502"/>
      <c r="MUY43" s="502"/>
      <c r="MUZ43" s="502"/>
      <c r="MVA43" s="502"/>
      <c r="MVB43" s="502"/>
      <c r="MVC43" s="502"/>
      <c r="MVD43" s="502"/>
      <c r="MVE43" s="502"/>
      <c r="MVF43" s="502"/>
      <c r="MVG43" s="502"/>
      <c r="MVH43" s="502"/>
      <c r="MVI43" s="502"/>
      <c r="MVJ43" s="502"/>
      <c r="MVK43" s="502"/>
      <c r="MVL43" s="502"/>
      <c r="MVM43" s="502"/>
      <c r="MVN43" s="502"/>
      <c r="MVO43" s="502"/>
      <c r="MVP43" s="502"/>
      <c r="MVQ43" s="502"/>
      <c r="MVR43" s="502"/>
      <c r="MVS43" s="502"/>
      <c r="MVT43" s="502"/>
      <c r="MVU43" s="502"/>
      <c r="MVV43" s="502"/>
      <c r="MVW43" s="502"/>
      <c r="MVX43" s="502"/>
      <c r="MVY43" s="502"/>
      <c r="MVZ43" s="502"/>
      <c r="MWA43" s="502"/>
      <c r="MWB43" s="502"/>
      <c r="MWC43" s="502"/>
      <c r="MWD43" s="502"/>
      <c r="MWE43" s="502"/>
      <c r="MWF43" s="502"/>
      <c r="MWG43" s="502"/>
      <c r="MWH43" s="502"/>
      <c r="MWI43" s="502"/>
      <c r="MWJ43" s="502"/>
      <c r="MWK43" s="502"/>
      <c r="MWL43" s="502"/>
      <c r="MWM43" s="502"/>
      <c r="MWN43" s="502"/>
      <c r="MWO43" s="502"/>
      <c r="MWP43" s="502"/>
      <c r="MWQ43" s="502"/>
      <c r="MWR43" s="502"/>
      <c r="MWS43" s="502"/>
      <c r="MWT43" s="502"/>
      <c r="MWU43" s="502"/>
      <c r="MWV43" s="502"/>
      <c r="MWW43" s="502"/>
      <c r="MWX43" s="502"/>
      <c r="MWY43" s="502"/>
      <c r="MWZ43" s="502"/>
      <c r="MXA43" s="502"/>
      <c r="MXB43" s="502"/>
      <c r="MXC43" s="502"/>
      <c r="MXD43" s="502"/>
      <c r="MXE43" s="502"/>
      <c r="MXF43" s="502"/>
      <c r="MXG43" s="502"/>
      <c r="MXH43" s="502"/>
      <c r="MXI43" s="502"/>
      <c r="MXJ43" s="502"/>
      <c r="MXK43" s="502"/>
      <c r="MXL43" s="502"/>
      <c r="MXM43" s="502"/>
      <c r="MXN43" s="502"/>
      <c r="MXO43" s="502"/>
      <c r="MXP43" s="502"/>
      <c r="MXQ43" s="502"/>
      <c r="MXR43" s="502"/>
      <c r="MXS43" s="502"/>
      <c r="MXT43" s="502"/>
      <c r="MXU43" s="502"/>
      <c r="MXV43" s="502"/>
      <c r="MXW43" s="502"/>
      <c r="MXX43" s="502"/>
      <c r="MXY43" s="502"/>
      <c r="MXZ43" s="502"/>
      <c r="MYA43" s="502"/>
      <c r="MYB43" s="502"/>
      <c r="MYC43" s="502"/>
      <c r="MYD43" s="502"/>
      <c r="MYE43" s="502"/>
      <c r="MYF43" s="502"/>
      <c r="MYG43" s="502"/>
      <c r="MYH43" s="502"/>
      <c r="MYI43" s="502"/>
      <c r="MYJ43" s="502"/>
      <c r="MYK43" s="502"/>
      <c r="MYL43" s="502"/>
      <c r="MYM43" s="502"/>
      <c r="MYN43" s="502"/>
      <c r="MYO43" s="502"/>
      <c r="MYP43" s="502"/>
      <c r="MYQ43" s="502"/>
      <c r="MYR43" s="502"/>
      <c r="MYS43" s="502"/>
      <c r="MYT43" s="502"/>
      <c r="MYU43" s="502"/>
      <c r="MYV43" s="502"/>
      <c r="MYW43" s="502"/>
      <c r="MYX43" s="502"/>
      <c r="MYY43" s="502"/>
      <c r="MYZ43" s="502"/>
      <c r="MZA43" s="502"/>
      <c r="MZB43" s="502"/>
      <c r="MZC43" s="502"/>
      <c r="MZD43" s="502"/>
      <c r="MZE43" s="502"/>
      <c r="MZF43" s="502"/>
      <c r="MZG43" s="502"/>
      <c r="MZH43" s="502"/>
      <c r="MZI43" s="502"/>
      <c r="MZJ43" s="502"/>
      <c r="MZK43" s="502"/>
      <c r="MZL43" s="502"/>
      <c r="MZM43" s="502"/>
      <c r="MZN43" s="502"/>
      <c r="MZO43" s="502"/>
      <c r="MZP43" s="502"/>
      <c r="MZQ43" s="502"/>
      <c r="MZR43" s="502"/>
      <c r="MZS43" s="502"/>
      <c r="MZT43" s="502"/>
      <c r="MZU43" s="502"/>
      <c r="MZV43" s="502"/>
      <c r="MZW43" s="502"/>
      <c r="MZX43" s="502"/>
      <c r="MZY43" s="502"/>
      <c r="MZZ43" s="502"/>
      <c r="NAA43" s="502"/>
      <c r="NAB43" s="502"/>
      <c r="NAC43" s="502"/>
      <c r="NAD43" s="502"/>
      <c r="NAE43" s="502"/>
      <c r="NAF43" s="502"/>
      <c r="NAG43" s="502"/>
      <c r="NAH43" s="502"/>
      <c r="NAI43" s="502"/>
      <c r="NAJ43" s="502"/>
      <c r="NAK43" s="502"/>
      <c r="NAL43" s="502"/>
      <c r="NAM43" s="502"/>
      <c r="NAN43" s="502"/>
      <c r="NAO43" s="502"/>
      <c r="NAP43" s="502"/>
      <c r="NAQ43" s="502"/>
      <c r="NAR43" s="502"/>
      <c r="NAS43" s="502"/>
      <c r="NAT43" s="502"/>
      <c r="NAU43" s="502"/>
      <c r="NAV43" s="502"/>
      <c r="NAW43" s="502"/>
      <c r="NAX43" s="502"/>
      <c r="NAY43" s="502"/>
      <c r="NAZ43" s="502"/>
      <c r="NBA43" s="502"/>
      <c r="NBB43" s="502"/>
      <c r="NBC43" s="502"/>
      <c r="NBD43" s="502"/>
      <c r="NBE43" s="502"/>
      <c r="NBF43" s="502"/>
      <c r="NBG43" s="502"/>
      <c r="NBH43" s="502"/>
      <c r="NBI43" s="502"/>
      <c r="NBJ43" s="502"/>
      <c r="NBK43" s="502"/>
      <c r="NBL43" s="502"/>
      <c r="NBM43" s="502"/>
      <c r="NBN43" s="502"/>
      <c r="NBO43" s="502"/>
      <c r="NBP43" s="502"/>
      <c r="NBQ43" s="502"/>
      <c r="NBR43" s="502"/>
      <c r="NBS43" s="502"/>
      <c r="NBT43" s="502"/>
      <c r="NBU43" s="502"/>
      <c r="NBV43" s="502"/>
      <c r="NBW43" s="502"/>
      <c r="NBX43" s="502"/>
      <c r="NBY43" s="502"/>
      <c r="NBZ43" s="502"/>
      <c r="NCA43" s="502"/>
      <c r="NCB43" s="502"/>
      <c r="NCC43" s="502"/>
      <c r="NCD43" s="502"/>
      <c r="NCE43" s="502"/>
      <c r="NCF43" s="502"/>
      <c r="NCG43" s="502"/>
      <c r="NCH43" s="502"/>
      <c r="NCI43" s="502"/>
      <c r="NCJ43" s="502"/>
      <c r="NCK43" s="502"/>
      <c r="NCL43" s="502"/>
      <c r="NCM43" s="502"/>
      <c r="NCN43" s="502"/>
      <c r="NCO43" s="502"/>
      <c r="NCP43" s="502"/>
      <c r="NCQ43" s="502"/>
      <c r="NCR43" s="502"/>
      <c r="NCS43" s="502"/>
      <c r="NCT43" s="502"/>
      <c r="NCU43" s="502"/>
      <c r="NCV43" s="502"/>
      <c r="NCW43" s="502"/>
      <c r="NCX43" s="502"/>
      <c r="NCY43" s="502"/>
      <c r="NCZ43" s="502"/>
      <c r="NDA43" s="502"/>
      <c r="NDB43" s="502"/>
      <c r="NDC43" s="502"/>
      <c r="NDD43" s="502"/>
      <c r="NDE43" s="502"/>
      <c r="NDF43" s="502"/>
      <c r="NDG43" s="502"/>
      <c r="NDH43" s="502"/>
      <c r="NDI43" s="502"/>
      <c r="NDJ43" s="502"/>
      <c r="NDK43" s="502"/>
      <c r="NDL43" s="502"/>
      <c r="NDM43" s="502"/>
      <c r="NDN43" s="502"/>
      <c r="NDO43" s="502"/>
      <c r="NDP43" s="502"/>
      <c r="NDQ43" s="502"/>
      <c r="NDR43" s="502"/>
      <c r="NDS43" s="502"/>
      <c r="NDT43" s="502"/>
      <c r="NDU43" s="502"/>
      <c r="NDV43" s="502"/>
      <c r="NDW43" s="502"/>
      <c r="NDX43" s="502"/>
      <c r="NDY43" s="502"/>
      <c r="NDZ43" s="502"/>
      <c r="NEA43" s="502"/>
      <c r="NEB43" s="502"/>
      <c r="NEC43" s="502"/>
      <c r="NED43" s="502"/>
      <c r="NEE43" s="502"/>
      <c r="NEF43" s="502"/>
      <c r="NEG43" s="502"/>
      <c r="NEH43" s="502"/>
      <c r="NEI43" s="502"/>
      <c r="NEJ43" s="502"/>
      <c r="NEK43" s="502"/>
      <c r="NEL43" s="502"/>
      <c r="NEM43" s="502"/>
      <c r="NEN43" s="502"/>
      <c r="NEO43" s="502"/>
      <c r="NEP43" s="502"/>
      <c r="NEQ43" s="502"/>
      <c r="NER43" s="502"/>
      <c r="NES43" s="502"/>
      <c r="NET43" s="502"/>
      <c r="NEU43" s="502"/>
      <c r="NEV43" s="502"/>
      <c r="NEW43" s="502"/>
      <c r="NEX43" s="502"/>
      <c r="NEY43" s="502"/>
      <c r="NEZ43" s="502"/>
      <c r="NFA43" s="502"/>
      <c r="NFB43" s="502"/>
      <c r="NFC43" s="502"/>
      <c r="NFD43" s="502"/>
      <c r="NFE43" s="502"/>
      <c r="NFF43" s="502"/>
      <c r="NFG43" s="502"/>
      <c r="NFH43" s="502"/>
      <c r="NFI43" s="502"/>
      <c r="NFJ43" s="502"/>
      <c r="NFK43" s="502"/>
      <c r="NFL43" s="502"/>
      <c r="NFM43" s="502"/>
      <c r="NFN43" s="502"/>
      <c r="NFO43" s="502"/>
      <c r="NFP43" s="502"/>
      <c r="NFQ43" s="502"/>
      <c r="NFR43" s="502"/>
      <c r="NFS43" s="502"/>
      <c r="NFT43" s="502"/>
      <c r="NFU43" s="502"/>
      <c r="NFV43" s="502"/>
      <c r="NFW43" s="502"/>
      <c r="NFX43" s="502"/>
      <c r="NFY43" s="502"/>
      <c r="NFZ43" s="502"/>
      <c r="NGA43" s="502"/>
      <c r="NGB43" s="502"/>
      <c r="NGC43" s="502"/>
      <c r="NGD43" s="502"/>
      <c r="NGE43" s="502"/>
      <c r="NGF43" s="502"/>
      <c r="NGG43" s="502"/>
      <c r="NGH43" s="502"/>
      <c r="NGI43" s="502"/>
      <c r="NGJ43" s="502"/>
      <c r="NGK43" s="502"/>
      <c r="NGL43" s="502"/>
      <c r="NGM43" s="502"/>
      <c r="NGN43" s="502"/>
      <c r="NGO43" s="502"/>
      <c r="NGP43" s="502"/>
      <c r="NGQ43" s="502"/>
      <c r="NGR43" s="502"/>
      <c r="NGS43" s="502"/>
      <c r="NGT43" s="502"/>
      <c r="NGU43" s="502"/>
      <c r="NGV43" s="502"/>
      <c r="NGW43" s="502"/>
      <c r="NGX43" s="502"/>
      <c r="NGY43" s="502"/>
      <c r="NGZ43" s="502"/>
      <c r="NHA43" s="502"/>
      <c r="NHB43" s="502"/>
      <c r="NHC43" s="502"/>
      <c r="NHD43" s="502"/>
      <c r="NHE43" s="502"/>
      <c r="NHF43" s="502"/>
      <c r="NHG43" s="502"/>
      <c r="NHH43" s="502"/>
      <c r="NHI43" s="502"/>
      <c r="NHJ43" s="502"/>
      <c r="NHK43" s="502"/>
      <c r="NHL43" s="502"/>
      <c r="NHM43" s="502"/>
      <c r="NHN43" s="502"/>
      <c r="NHO43" s="502"/>
      <c r="NHP43" s="502"/>
      <c r="NHQ43" s="502"/>
      <c r="NHR43" s="502"/>
      <c r="NHS43" s="502"/>
      <c r="NHT43" s="502"/>
      <c r="NHU43" s="502"/>
      <c r="NHV43" s="502"/>
      <c r="NHW43" s="502"/>
      <c r="NHX43" s="502"/>
      <c r="NHY43" s="502"/>
      <c r="NHZ43" s="502"/>
      <c r="NIA43" s="502"/>
      <c r="NIB43" s="502"/>
      <c r="NIC43" s="502"/>
      <c r="NID43" s="502"/>
      <c r="NIE43" s="502"/>
      <c r="NIF43" s="502"/>
      <c r="NIG43" s="502"/>
      <c r="NIH43" s="502"/>
      <c r="NII43" s="502"/>
      <c r="NIJ43" s="502"/>
      <c r="NIK43" s="502"/>
      <c r="NIL43" s="502"/>
      <c r="NIM43" s="502"/>
      <c r="NIN43" s="502"/>
      <c r="NIO43" s="502"/>
      <c r="NIP43" s="502"/>
      <c r="NIQ43" s="502"/>
      <c r="NIR43" s="502"/>
      <c r="NIS43" s="502"/>
      <c r="NIT43" s="502"/>
      <c r="NIU43" s="502"/>
      <c r="NIV43" s="502"/>
      <c r="NIW43" s="502"/>
      <c r="NIX43" s="502"/>
      <c r="NIY43" s="502"/>
      <c r="NIZ43" s="502"/>
      <c r="NJA43" s="502"/>
      <c r="NJB43" s="502"/>
      <c r="NJC43" s="502"/>
      <c r="NJD43" s="502"/>
      <c r="NJE43" s="502"/>
      <c r="NJF43" s="502"/>
      <c r="NJG43" s="502"/>
      <c r="NJH43" s="502"/>
      <c r="NJI43" s="502"/>
      <c r="NJJ43" s="502"/>
      <c r="NJK43" s="502"/>
      <c r="NJL43" s="502"/>
      <c r="NJM43" s="502"/>
      <c r="NJN43" s="502"/>
      <c r="NJO43" s="502"/>
      <c r="NJP43" s="502"/>
      <c r="NJQ43" s="502"/>
      <c r="NJR43" s="502"/>
      <c r="NJS43" s="502"/>
      <c r="NJT43" s="502"/>
      <c r="NJU43" s="502"/>
      <c r="NJV43" s="502"/>
      <c r="NJW43" s="502"/>
      <c r="NJX43" s="502"/>
      <c r="NJY43" s="502"/>
      <c r="NJZ43" s="502"/>
      <c r="NKA43" s="502"/>
      <c r="NKB43" s="502"/>
      <c r="NKC43" s="502"/>
      <c r="NKD43" s="502"/>
      <c r="NKE43" s="502"/>
      <c r="NKF43" s="502"/>
      <c r="NKG43" s="502"/>
      <c r="NKH43" s="502"/>
      <c r="NKI43" s="502"/>
      <c r="NKJ43" s="502"/>
      <c r="NKK43" s="502"/>
      <c r="NKL43" s="502"/>
      <c r="NKM43" s="502"/>
      <c r="NKN43" s="502"/>
      <c r="NKO43" s="502"/>
      <c r="NKP43" s="502"/>
      <c r="NKQ43" s="502"/>
      <c r="NKR43" s="502"/>
      <c r="NKS43" s="502"/>
      <c r="NKT43" s="502"/>
      <c r="NKU43" s="502"/>
      <c r="NKV43" s="502"/>
      <c r="NKW43" s="502"/>
      <c r="NKX43" s="502"/>
      <c r="NKY43" s="502"/>
      <c r="NKZ43" s="502"/>
      <c r="NLA43" s="502"/>
      <c r="NLB43" s="502"/>
      <c r="NLC43" s="502"/>
      <c r="NLD43" s="502"/>
      <c r="NLE43" s="502"/>
      <c r="NLF43" s="502"/>
      <c r="NLG43" s="502"/>
      <c r="NLH43" s="502"/>
      <c r="NLI43" s="502"/>
      <c r="NLJ43" s="502"/>
      <c r="NLK43" s="502"/>
      <c r="NLL43" s="502"/>
      <c r="NLM43" s="502"/>
      <c r="NLN43" s="502"/>
      <c r="NLO43" s="502"/>
      <c r="NLP43" s="502"/>
      <c r="NLQ43" s="502"/>
      <c r="NLR43" s="502"/>
      <c r="NLS43" s="502"/>
      <c r="NLT43" s="502"/>
      <c r="NLU43" s="502"/>
      <c r="NLV43" s="502"/>
      <c r="NLW43" s="502"/>
      <c r="NLX43" s="502"/>
      <c r="NLY43" s="502"/>
      <c r="NLZ43" s="502"/>
      <c r="NMA43" s="502"/>
      <c r="NMB43" s="502"/>
      <c r="NMC43" s="502"/>
      <c r="NMD43" s="502"/>
      <c r="NME43" s="502"/>
      <c r="NMF43" s="502"/>
      <c r="NMG43" s="502"/>
      <c r="NMH43" s="502"/>
      <c r="NMI43" s="502"/>
      <c r="NMJ43" s="502"/>
      <c r="NMK43" s="502"/>
      <c r="NML43" s="502"/>
      <c r="NMM43" s="502"/>
      <c r="NMN43" s="502"/>
      <c r="NMO43" s="502"/>
      <c r="NMP43" s="502"/>
      <c r="NMQ43" s="502"/>
      <c r="NMR43" s="502"/>
      <c r="NMS43" s="502"/>
      <c r="NMT43" s="502"/>
      <c r="NMU43" s="502"/>
      <c r="NMV43" s="502"/>
      <c r="NMW43" s="502"/>
      <c r="NMX43" s="502"/>
      <c r="NMY43" s="502"/>
      <c r="NMZ43" s="502"/>
      <c r="NNA43" s="502"/>
      <c r="NNB43" s="502"/>
      <c r="NNC43" s="502"/>
      <c r="NND43" s="502"/>
      <c r="NNE43" s="502"/>
      <c r="NNF43" s="502"/>
      <c r="NNG43" s="502"/>
      <c r="NNH43" s="502"/>
      <c r="NNI43" s="502"/>
      <c r="NNJ43" s="502"/>
      <c r="NNK43" s="502"/>
      <c r="NNL43" s="502"/>
      <c r="NNM43" s="502"/>
      <c r="NNN43" s="502"/>
      <c r="NNO43" s="502"/>
      <c r="NNP43" s="502"/>
      <c r="NNQ43" s="502"/>
      <c r="NNR43" s="502"/>
      <c r="NNS43" s="502"/>
      <c r="NNT43" s="502"/>
      <c r="NNU43" s="502"/>
      <c r="NNV43" s="502"/>
      <c r="NNW43" s="502"/>
      <c r="NNX43" s="502"/>
      <c r="NNY43" s="502"/>
      <c r="NNZ43" s="502"/>
      <c r="NOA43" s="502"/>
      <c r="NOB43" s="502"/>
      <c r="NOC43" s="502"/>
      <c r="NOD43" s="502"/>
      <c r="NOE43" s="502"/>
      <c r="NOF43" s="502"/>
      <c r="NOG43" s="502"/>
      <c r="NOH43" s="502"/>
      <c r="NOI43" s="502"/>
      <c r="NOJ43" s="502"/>
      <c r="NOK43" s="502"/>
      <c r="NOL43" s="502"/>
      <c r="NOM43" s="502"/>
      <c r="NON43" s="502"/>
      <c r="NOO43" s="502"/>
      <c r="NOP43" s="502"/>
      <c r="NOQ43" s="502"/>
      <c r="NOR43" s="502"/>
      <c r="NOS43" s="502"/>
      <c r="NOT43" s="502"/>
      <c r="NOU43" s="502"/>
      <c r="NOV43" s="502"/>
      <c r="NOW43" s="502"/>
      <c r="NOX43" s="502"/>
      <c r="NOY43" s="502"/>
      <c r="NOZ43" s="502"/>
      <c r="NPA43" s="502"/>
      <c r="NPB43" s="502"/>
      <c r="NPC43" s="502"/>
      <c r="NPD43" s="502"/>
      <c r="NPE43" s="502"/>
      <c r="NPF43" s="502"/>
      <c r="NPG43" s="502"/>
      <c r="NPH43" s="502"/>
      <c r="NPI43" s="502"/>
      <c r="NPJ43" s="502"/>
      <c r="NPK43" s="502"/>
      <c r="NPL43" s="502"/>
      <c r="NPM43" s="502"/>
      <c r="NPN43" s="502"/>
      <c r="NPO43" s="502"/>
      <c r="NPP43" s="502"/>
      <c r="NPQ43" s="502"/>
      <c r="NPR43" s="502"/>
      <c r="NPS43" s="502"/>
      <c r="NPT43" s="502"/>
      <c r="NPU43" s="502"/>
      <c r="NPV43" s="502"/>
      <c r="NPW43" s="502"/>
      <c r="NPX43" s="502"/>
      <c r="NPY43" s="502"/>
      <c r="NPZ43" s="502"/>
      <c r="NQA43" s="502"/>
      <c r="NQB43" s="502"/>
      <c r="NQC43" s="502"/>
      <c r="NQD43" s="502"/>
      <c r="NQE43" s="502"/>
      <c r="NQF43" s="502"/>
      <c r="NQG43" s="502"/>
      <c r="NQH43" s="502"/>
      <c r="NQI43" s="502"/>
      <c r="NQJ43" s="502"/>
      <c r="NQK43" s="502"/>
      <c r="NQL43" s="502"/>
      <c r="NQM43" s="502"/>
      <c r="NQN43" s="502"/>
      <c r="NQO43" s="502"/>
      <c r="NQP43" s="502"/>
      <c r="NQQ43" s="502"/>
      <c r="NQR43" s="502"/>
      <c r="NQS43" s="502"/>
      <c r="NQT43" s="502"/>
      <c r="NQU43" s="502"/>
      <c r="NQV43" s="502"/>
      <c r="NQW43" s="502"/>
      <c r="NQX43" s="502"/>
      <c r="NQY43" s="502"/>
      <c r="NQZ43" s="502"/>
      <c r="NRA43" s="502"/>
      <c r="NRB43" s="502"/>
      <c r="NRC43" s="502"/>
      <c r="NRD43" s="502"/>
      <c r="NRE43" s="502"/>
      <c r="NRF43" s="502"/>
      <c r="NRG43" s="502"/>
      <c r="NRH43" s="502"/>
      <c r="NRI43" s="502"/>
      <c r="NRJ43" s="502"/>
      <c r="NRK43" s="502"/>
      <c r="NRL43" s="502"/>
      <c r="NRM43" s="502"/>
      <c r="NRN43" s="502"/>
      <c r="NRO43" s="502"/>
      <c r="NRP43" s="502"/>
      <c r="NRQ43" s="502"/>
      <c r="NRR43" s="502"/>
      <c r="NRS43" s="502"/>
      <c r="NRT43" s="502"/>
      <c r="NRU43" s="502"/>
      <c r="NRV43" s="502"/>
      <c r="NRW43" s="502"/>
      <c r="NRX43" s="502"/>
      <c r="NRY43" s="502"/>
      <c r="NRZ43" s="502"/>
      <c r="NSA43" s="502"/>
      <c r="NSB43" s="502"/>
      <c r="NSC43" s="502"/>
      <c r="NSD43" s="502"/>
      <c r="NSE43" s="502"/>
      <c r="NSF43" s="502"/>
      <c r="NSG43" s="502"/>
      <c r="NSH43" s="502"/>
      <c r="NSI43" s="502"/>
      <c r="NSJ43" s="502"/>
      <c r="NSK43" s="502"/>
      <c r="NSL43" s="502"/>
      <c r="NSM43" s="502"/>
      <c r="NSN43" s="502"/>
      <c r="NSO43" s="502"/>
      <c r="NSP43" s="502"/>
      <c r="NSQ43" s="502"/>
      <c r="NSR43" s="502"/>
      <c r="NSS43" s="502"/>
      <c r="NST43" s="502"/>
      <c r="NSU43" s="502"/>
      <c r="NSV43" s="502"/>
      <c r="NSW43" s="502"/>
      <c r="NSX43" s="502"/>
      <c r="NSY43" s="502"/>
      <c r="NSZ43" s="502"/>
      <c r="NTA43" s="502"/>
      <c r="NTB43" s="502"/>
      <c r="NTC43" s="502"/>
      <c r="NTD43" s="502"/>
      <c r="NTE43" s="502"/>
      <c r="NTF43" s="502"/>
      <c r="NTG43" s="502"/>
      <c r="NTH43" s="502"/>
      <c r="NTI43" s="502"/>
      <c r="NTJ43" s="502"/>
      <c r="NTK43" s="502"/>
      <c r="NTL43" s="502"/>
      <c r="NTM43" s="502"/>
      <c r="NTN43" s="502"/>
      <c r="NTO43" s="502"/>
      <c r="NTP43" s="502"/>
      <c r="NTQ43" s="502"/>
      <c r="NTR43" s="502"/>
      <c r="NTS43" s="502"/>
      <c r="NTT43" s="502"/>
      <c r="NTU43" s="502"/>
      <c r="NTV43" s="502"/>
      <c r="NTW43" s="502"/>
      <c r="NTX43" s="502"/>
      <c r="NTY43" s="502"/>
      <c r="NTZ43" s="502"/>
      <c r="NUA43" s="502"/>
      <c r="NUB43" s="502"/>
      <c r="NUC43" s="502"/>
      <c r="NUD43" s="502"/>
      <c r="NUE43" s="502"/>
      <c r="NUF43" s="502"/>
      <c r="NUG43" s="502"/>
      <c r="NUH43" s="502"/>
      <c r="NUI43" s="502"/>
      <c r="NUJ43" s="502"/>
      <c r="NUK43" s="502"/>
      <c r="NUL43" s="502"/>
      <c r="NUM43" s="502"/>
      <c r="NUN43" s="502"/>
      <c r="NUO43" s="502"/>
      <c r="NUP43" s="502"/>
      <c r="NUQ43" s="502"/>
      <c r="NUR43" s="502"/>
      <c r="NUS43" s="502"/>
      <c r="NUT43" s="502"/>
      <c r="NUU43" s="502"/>
      <c r="NUV43" s="502"/>
      <c r="NUW43" s="502"/>
      <c r="NUX43" s="502"/>
      <c r="NUY43" s="502"/>
      <c r="NUZ43" s="502"/>
      <c r="NVA43" s="502"/>
      <c r="NVB43" s="502"/>
      <c r="NVC43" s="502"/>
      <c r="NVD43" s="502"/>
      <c r="NVE43" s="502"/>
      <c r="NVF43" s="502"/>
      <c r="NVG43" s="502"/>
      <c r="NVH43" s="502"/>
      <c r="NVI43" s="502"/>
      <c r="NVJ43" s="502"/>
      <c r="NVK43" s="502"/>
      <c r="NVL43" s="502"/>
      <c r="NVM43" s="502"/>
      <c r="NVN43" s="502"/>
      <c r="NVO43" s="502"/>
      <c r="NVP43" s="502"/>
      <c r="NVQ43" s="502"/>
      <c r="NVR43" s="502"/>
      <c r="NVS43" s="502"/>
      <c r="NVT43" s="502"/>
      <c r="NVU43" s="502"/>
      <c r="NVV43" s="502"/>
      <c r="NVW43" s="502"/>
      <c r="NVX43" s="502"/>
      <c r="NVY43" s="502"/>
      <c r="NVZ43" s="502"/>
      <c r="NWA43" s="502"/>
      <c r="NWB43" s="502"/>
      <c r="NWC43" s="502"/>
      <c r="NWD43" s="502"/>
      <c r="NWE43" s="502"/>
      <c r="NWF43" s="502"/>
      <c r="NWG43" s="502"/>
      <c r="NWH43" s="502"/>
      <c r="NWI43" s="502"/>
      <c r="NWJ43" s="502"/>
      <c r="NWK43" s="502"/>
      <c r="NWL43" s="502"/>
      <c r="NWM43" s="502"/>
      <c r="NWN43" s="502"/>
      <c r="NWO43" s="502"/>
      <c r="NWP43" s="502"/>
      <c r="NWQ43" s="502"/>
      <c r="NWR43" s="502"/>
      <c r="NWS43" s="502"/>
      <c r="NWT43" s="502"/>
      <c r="NWU43" s="502"/>
      <c r="NWV43" s="502"/>
      <c r="NWW43" s="502"/>
      <c r="NWX43" s="502"/>
      <c r="NWY43" s="502"/>
      <c r="NWZ43" s="502"/>
      <c r="NXA43" s="502"/>
      <c r="NXB43" s="502"/>
      <c r="NXC43" s="502"/>
      <c r="NXD43" s="502"/>
      <c r="NXE43" s="502"/>
      <c r="NXF43" s="502"/>
      <c r="NXG43" s="502"/>
      <c r="NXH43" s="502"/>
      <c r="NXI43" s="502"/>
      <c r="NXJ43" s="502"/>
      <c r="NXK43" s="502"/>
      <c r="NXL43" s="502"/>
      <c r="NXM43" s="502"/>
      <c r="NXN43" s="502"/>
      <c r="NXO43" s="502"/>
      <c r="NXP43" s="502"/>
      <c r="NXQ43" s="502"/>
      <c r="NXR43" s="502"/>
      <c r="NXS43" s="502"/>
      <c r="NXT43" s="502"/>
      <c r="NXU43" s="502"/>
      <c r="NXV43" s="502"/>
      <c r="NXW43" s="502"/>
      <c r="NXX43" s="502"/>
      <c r="NXY43" s="502"/>
      <c r="NXZ43" s="502"/>
      <c r="NYA43" s="502"/>
      <c r="NYB43" s="502"/>
      <c r="NYC43" s="502"/>
      <c r="NYD43" s="502"/>
      <c r="NYE43" s="502"/>
      <c r="NYF43" s="502"/>
      <c r="NYG43" s="502"/>
      <c r="NYH43" s="502"/>
      <c r="NYI43" s="502"/>
      <c r="NYJ43" s="502"/>
      <c r="NYK43" s="502"/>
      <c r="NYL43" s="502"/>
      <c r="NYM43" s="502"/>
      <c r="NYN43" s="502"/>
      <c r="NYO43" s="502"/>
      <c r="NYP43" s="502"/>
      <c r="NYQ43" s="502"/>
      <c r="NYR43" s="502"/>
      <c r="NYS43" s="502"/>
      <c r="NYT43" s="502"/>
      <c r="NYU43" s="502"/>
      <c r="NYV43" s="502"/>
      <c r="NYW43" s="502"/>
      <c r="NYX43" s="502"/>
      <c r="NYY43" s="502"/>
      <c r="NYZ43" s="502"/>
      <c r="NZA43" s="502"/>
      <c r="NZB43" s="502"/>
      <c r="NZC43" s="502"/>
      <c r="NZD43" s="502"/>
      <c r="NZE43" s="502"/>
      <c r="NZF43" s="502"/>
      <c r="NZG43" s="502"/>
      <c r="NZH43" s="502"/>
      <c r="NZI43" s="502"/>
      <c r="NZJ43" s="502"/>
      <c r="NZK43" s="502"/>
      <c r="NZL43" s="502"/>
      <c r="NZM43" s="502"/>
      <c r="NZN43" s="502"/>
      <c r="NZO43" s="502"/>
      <c r="NZP43" s="502"/>
      <c r="NZQ43" s="502"/>
      <c r="NZR43" s="502"/>
      <c r="NZS43" s="502"/>
      <c r="NZT43" s="502"/>
      <c r="NZU43" s="502"/>
      <c r="NZV43" s="502"/>
      <c r="NZW43" s="502"/>
      <c r="NZX43" s="502"/>
      <c r="NZY43" s="502"/>
      <c r="NZZ43" s="502"/>
      <c r="OAA43" s="502"/>
      <c r="OAB43" s="502"/>
      <c r="OAC43" s="502"/>
      <c r="OAD43" s="502"/>
      <c r="OAE43" s="502"/>
      <c r="OAF43" s="502"/>
      <c r="OAG43" s="502"/>
      <c r="OAH43" s="502"/>
      <c r="OAI43" s="502"/>
      <c r="OAJ43" s="502"/>
      <c r="OAK43" s="502"/>
      <c r="OAL43" s="502"/>
      <c r="OAM43" s="502"/>
      <c r="OAN43" s="502"/>
      <c r="OAO43" s="502"/>
      <c r="OAP43" s="502"/>
      <c r="OAQ43" s="502"/>
      <c r="OAR43" s="502"/>
      <c r="OAS43" s="502"/>
      <c r="OAT43" s="502"/>
      <c r="OAU43" s="502"/>
      <c r="OAV43" s="502"/>
      <c r="OAW43" s="502"/>
      <c r="OAX43" s="502"/>
      <c r="OAY43" s="502"/>
      <c r="OAZ43" s="502"/>
      <c r="OBA43" s="502"/>
      <c r="OBB43" s="502"/>
      <c r="OBC43" s="502"/>
      <c r="OBD43" s="502"/>
      <c r="OBE43" s="502"/>
      <c r="OBF43" s="502"/>
      <c r="OBG43" s="502"/>
      <c r="OBH43" s="502"/>
      <c r="OBI43" s="502"/>
      <c r="OBJ43" s="502"/>
      <c r="OBK43" s="502"/>
      <c r="OBL43" s="502"/>
      <c r="OBM43" s="502"/>
      <c r="OBN43" s="502"/>
      <c r="OBO43" s="502"/>
      <c r="OBP43" s="502"/>
      <c r="OBQ43" s="502"/>
      <c r="OBR43" s="502"/>
      <c r="OBS43" s="502"/>
      <c r="OBT43" s="502"/>
      <c r="OBU43" s="502"/>
      <c r="OBV43" s="502"/>
      <c r="OBW43" s="502"/>
      <c r="OBX43" s="502"/>
      <c r="OBY43" s="502"/>
      <c r="OBZ43" s="502"/>
      <c r="OCA43" s="502"/>
      <c r="OCB43" s="502"/>
      <c r="OCC43" s="502"/>
      <c r="OCD43" s="502"/>
      <c r="OCE43" s="502"/>
      <c r="OCF43" s="502"/>
      <c r="OCG43" s="502"/>
      <c r="OCH43" s="502"/>
      <c r="OCI43" s="502"/>
      <c r="OCJ43" s="502"/>
      <c r="OCK43" s="502"/>
      <c r="OCL43" s="502"/>
      <c r="OCM43" s="502"/>
      <c r="OCN43" s="502"/>
      <c r="OCO43" s="502"/>
      <c r="OCP43" s="502"/>
      <c r="OCQ43" s="502"/>
      <c r="OCR43" s="502"/>
      <c r="OCS43" s="502"/>
      <c r="OCT43" s="502"/>
      <c r="OCU43" s="502"/>
      <c r="OCV43" s="502"/>
      <c r="OCW43" s="502"/>
      <c r="OCX43" s="502"/>
      <c r="OCY43" s="502"/>
      <c r="OCZ43" s="502"/>
      <c r="ODA43" s="502"/>
      <c r="ODB43" s="502"/>
      <c r="ODC43" s="502"/>
      <c r="ODD43" s="502"/>
      <c r="ODE43" s="502"/>
      <c r="ODF43" s="502"/>
      <c r="ODG43" s="502"/>
      <c r="ODH43" s="502"/>
      <c r="ODI43" s="502"/>
      <c r="ODJ43" s="502"/>
      <c r="ODK43" s="502"/>
      <c r="ODL43" s="502"/>
      <c r="ODM43" s="502"/>
      <c r="ODN43" s="502"/>
      <c r="ODO43" s="502"/>
      <c r="ODP43" s="502"/>
      <c r="ODQ43" s="502"/>
      <c r="ODR43" s="502"/>
      <c r="ODS43" s="502"/>
      <c r="ODT43" s="502"/>
      <c r="ODU43" s="502"/>
      <c r="ODV43" s="502"/>
      <c r="ODW43" s="502"/>
      <c r="ODX43" s="502"/>
      <c r="ODY43" s="502"/>
      <c r="ODZ43" s="502"/>
      <c r="OEA43" s="502"/>
      <c r="OEB43" s="502"/>
      <c r="OEC43" s="502"/>
      <c r="OED43" s="502"/>
      <c r="OEE43" s="502"/>
      <c r="OEF43" s="502"/>
      <c r="OEG43" s="502"/>
      <c r="OEH43" s="502"/>
      <c r="OEI43" s="502"/>
      <c r="OEJ43" s="502"/>
      <c r="OEK43" s="502"/>
      <c r="OEL43" s="502"/>
      <c r="OEM43" s="502"/>
      <c r="OEN43" s="502"/>
      <c r="OEO43" s="502"/>
      <c r="OEP43" s="502"/>
      <c r="OEQ43" s="502"/>
      <c r="OER43" s="502"/>
      <c r="OES43" s="502"/>
      <c r="OET43" s="502"/>
      <c r="OEU43" s="502"/>
      <c r="OEV43" s="502"/>
      <c r="OEW43" s="502"/>
      <c r="OEX43" s="502"/>
      <c r="OEY43" s="502"/>
      <c r="OEZ43" s="502"/>
      <c r="OFA43" s="502"/>
      <c r="OFB43" s="502"/>
      <c r="OFC43" s="502"/>
      <c r="OFD43" s="502"/>
      <c r="OFE43" s="502"/>
      <c r="OFF43" s="502"/>
      <c r="OFG43" s="502"/>
      <c r="OFH43" s="502"/>
      <c r="OFI43" s="502"/>
      <c r="OFJ43" s="502"/>
      <c r="OFK43" s="502"/>
      <c r="OFL43" s="502"/>
      <c r="OFM43" s="502"/>
      <c r="OFN43" s="502"/>
      <c r="OFO43" s="502"/>
      <c r="OFP43" s="502"/>
      <c r="OFQ43" s="502"/>
      <c r="OFR43" s="502"/>
      <c r="OFS43" s="502"/>
      <c r="OFT43" s="502"/>
      <c r="OFU43" s="502"/>
      <c r="OFV43" s="502"/>
      <c r="OFW43" s="502"/>
      <c r="OFX43" s="502"/>
      <c r="OFY43" s="502"/>
      <c r="OFZ43" s="502"/>
      <c r="OGA43" s="502"/>
      <c r="OGB43" s="502"/>
      <c r="OGC43" s="502"/>
      <c r="OGD43" s="502"/>
      <c r="OGE43" s="502"/>
      <c r="OGF43" s="502"/>
      <c r="OGG43" s="502"/>
      <c r="OGH43" s="502"/>
      <c r="OGI43" s="502"/>
      <c r="OGJ43" s="502"/>
      <c r="OGK43" s="502"/>
      <c r="OGL43" s="502"/>
      <c r="OGM43" s="502"/>
      <c r="OGN43" s="502"/>
      <c r="OGO43" s="502"/>
      <c r="OGP43" s="502"/>
      <c r="OGQ43" s="502"/>
      <c r="OGR43" s="502"/>
      <c r="OGS43" s="502"/>
      <c r="OGT43" s="502"/>
      <c r="OGU43" s="502"/>
      <c r="OGV43" s="502"/>
      <c r="OGW43" s="502"/>
      <c r="OGX43" s="502"/>
      <c r="OGY43" s="502"/>
      <c r="OGZ43" s="502"/>
      <c r="OHA43" s="502"/>
      <c r="OHB43" s="502"/>
      <c r="OHC43" s="502"/>
      <c r="OHD43" s="502"/>
      <c r="OHE43" s="502"/>
      <c r="OHF43" s="502"/>
      <c r="OHG43" s="502"/>
      <c r="OHH43" s="502"/>
      <c r="OHI43" s="502"/>
      <c r="OHJ43" s="502"/>
      <c r="OHK43" s="502"/>
      <c r="OHL43" s="502"/>
      <c r="OHM43" s="502"/>
      <c r="OHN43" s="502"/>
      <c r="OHO43" s="502"/>
      <c r="OHP43" s="502"/>
      <c r="OHQ43" s="502"/>
      <c r="OHR43" s="502"/>
      <c r="OHS43" s="502"/>
      <c r="OHT43" s="502"/>
      <c r="OHU43" s="502"/>
      <c r="OHV43" s="502"/>
      <c r="OHW43" s="502"/>
      <c r="OHX43" s="502"/>
      <c r="OHY43" s="502"/>
      <c r="OHZ43" s="502"/>
      <c r="OIA43" s="502"/>
      <c r="OIB43" s="502"/>
      <c r="OIC43" s="502"/>
      <c r="OID43" s="502"/>
      <c r="OIE43" s="502"/>
      <c r="OIF43" s="502"/>
      <c r="OIG43" s="502"/>
      <c r="OIH43" s="502"/>
      <c r="OII43" s="502"/>
      <c r="OIJ43" s="502"/>
      <c r="OIK43" s="502"/>
      <c r="OIL43" s="502"/>
      <c r="OIM43" s="502"/>
      <c r="OIN43" s="502"/>
      <c r="OIO43" s="502"/>
      <c r="OIP43" s="502"/>
      <c r="OIQ43" s="502"/>
      <c r="OIR43" s="502"/>
      <c r="OIS43" s="502"/>
      <c r="OIT43" s="502"/>
      <c r="OIU43" s="502"/>
      <c r="OIV43" s="502"/>
      <c r="OIW43" s="502"/>
      <c r="OIX43" s="502"/>
      <c r="OIY43" s="502"/>
      <c r="OIZ43" s="502"/>
      <c r="OJA43" s="502"/>
      <c r="OJB43" s="502"/>
      <c r="OJC43" s="502"/>
      <c r="OJD43" s="502"/>
      <c r="OJE43" s="502"/>
      <c r="OJF43" s="502"/>
      <c r="OJG43" s="502"/>
      <c r="OJH43" s="502"/>
      <c r="OJI43" s="502"/>
      <c r="OJJ43" s="502"/>
      <c r="OJK43" s="502"/>
      <c r="OJL43" s="502"/>
      <c r="OJM43" s="502"/>
      <c r="OJN43" s="502"/>
      <c r="OJO43" s="502"/>
      <c r="OJP43" s="502"/>
      <c r="OJQ43" s="502"/>
      <c r="OJR43" s="502"/>
      <c r="OJS43" s="502"/>
      <c r="OJT43" s="502"/>
      <c r="OJU43" s="502"/>
      <c r="OJV43" s="502"/>
      <c r="OJW43" s="502"/>
      <c r="OJX43" s="502"/>
      <c r="OJY43" s="502"/>
      <c r="OJZ43" s="502"/>
      <c r="OKA43" s="502"/>
      <c r="OKB43" s="502"/>
      <c r="OKC43" s="502"/>
      <c r="OKD43" s="502"/>
      <c r="OKE43" s="502"/>
      <c r="OKF43" s="502"/>
      <c r="OKG43" s="502"/>
      <c r="OKH43" s="502"/>
      <c r="OKI43" s="502"/>
      <c r="OKJ43" s="502"/>
      <c r="OKK43" s="502"/>
      <c r="OKL43" s="502"/>
      <c r="OKM43" s="502"/>
      <c r="OKN43" s="502"/>
      <c r="OKO43" s="502"/>
      <c r="OKP43" s="502"/>
      <c r="OKQ43" s="502"/>
      <c r="OKR43" s="502"/>
      <c r="OKS43" s="502"/>
      <c r="OKT43" s="502"/>
      <c r="OKU43" s="502"/>
      <c r="OKV43" s="502"/>
      <c r="OKW43" s="502"/>
      <c r="OKX43" s="502"/>
      <c r="OKY43" s="502"/>
      <c r="OKZ43" s="502"/>
      <c r="OLA43" s="502"/>
      <c r="OLB43" s="502"/>
      <c r="OLC43" s="502"/>
      <c r="OLD43" s="502"/>
      <c r="OLE43" s="502"/>
      <c r="OLF43" s="502"/>
      <c r="OLG43" s="502"/>
      <c r="OLH43" s="502"/>
      <c r="OLI43" s="502"/>
      <c r="OLJ43" s="502"/>
      <c r="OLK43" s="502"/>
      <c r="OLL43" s="502"/>
      <c r="OLM43" s="502"/>
      <c r="OLN43" s="502"/>
      <c r="OLO43" s="502"/>
      <c r="OLP43" s="502"/>
      <c r="OLQ43" s="502"/>
      <c r="OLR43" s="502"/>
      <c r="OLS43" s="502"/>
      <c r="OLT43" s="502"/>
      <c r="OLU43" s="502"/>
      <c r="OLV43" s="502"/>
      <c r="OLW43" s="502"/>
      <c r="OLX43" s="502"/>
      <c r="OLY43" s="502"/>
      <c r="OLZ43" s="502"/>
      <c r="OMA43" s="502"/>
      <c r="OMB43" s="502"/>
      <c r="OMC43" s="502"/>
      <c r="OMD43" s="502"/>
      <c r="OME43" s="502"/>
      <c r="OMF43" s="502"/>
      <c r="OMG43" s="502"/>
      <c r="OMH43" s="502"/>
      <c r="OMI43" s="502"/>
      <c r="OMJ43" s="502"/>
      <c r="OMK43" s="502"/>
      <c r="OML43" s="502"/>
      <c r="OMM43" s="502"/>
      <c r="OMN43" s="502"/>
      <c r="OMO43" s="502"/>
      <c r="OMP43" s="502"/>
      <c r="OMQ43" s="502"/>
      <c r="OMR43" s="502"/>
      <c r="OMS43" s="502"/>
      <c r="OMT43" s="502"/>
      <c r="OMU43" s="502"/>
      <c r="OMV43" s="502"/>
      <c r="OMW43" s="502"/>
      <c r="OMX43" s="502"/>
      <c r="OMY43" s="502"/>
      <c r="OMZ43" s="502"/>
      <c r="ONA43" s="502"/>
      <c r="ONB43" s="502"/>
      <c r="ONC43" s="502"/>
      <c r="OND43" s="502"/>
      <c r="ONE43" s="502"/>
      <c r="ONF43" s="502"/>
      <c r="ONG43" s="502"/>
      <c r="ONH43" s="502"/>
      <c r="ONI43" s="502"/>
      <c r="ONJ43" s="502"/>
      <c r="ONK43" s="502"/>
      <c r="ONL43" s="502"/>
      <c r="ONM43" s="502"/>
      <c r="ONN43" s="502"/>
      <c r="ONO43" s="502"/>
      <c r="ONP43" s="502"/>
      <c r="ONQ43" s="502"/>
      <c r="ONR43" s="502"/>
      <c r="ONS43" s="502"/>
      <c r="ONT43" s="502"/>
      <c r="ONU43" s="502"/>
      <c r="ONV43" s="502"/>
      <c r="ONW43" s="502"/>
      <c r="ONX43" s="502"/>
      <c r="ONY43" s="502"/>
      <c r="ONZ43" s="502"/>
      <c r="OOA43" s="502"/>
      <c r="OOB43" s="502"/>
      <c r="OOC43" s="502"/>
      <c r="OOD43" s="502"/>
      <c r="OOE43" s="502"/>
      <c r="OOF43" s="502"/>
      <c r="OOG43" s="502"/>
      <c r="OOH43" s="502"/>
      <c r="OOI43" s="502"/>
      <c r="OOJ43" s="502"/>
      <c r="OOK43" s="502"/>
      <c r="OOL43" s="502"/>
      <c r="OOM43" s="502"/>
      <c r="OON43" s="502"/>
      <c r="OOO43" s="502"/>
      <c r="OOP43" s="502"/>
      <c r="OOQ43" s="502"/>
      <c r="OOR43" s="502"/>
      <c r="OOS43" s="502"/>
      <c r="OOT43" s="502"/>
      <c r="OOU43" s="502"/>
      <c r="OOV43" s="502"/>
      <c r="OOW43" s="502"/>
      <c r="OOX43" s="502"/>
      <c r="OOY43" s="502"/>
      <c r="OOZ43" s="502"/>
      <c r="OPA43" s="502"/>
      <c r="OPB43" s="502"/>
      <c r="OPC43" s="502"/>
      <c r="OPD43" s="502"/>
      <c r="OPE43" s="502"/>
      <c r="OPF43" s="502"/>
      <c r="OPG43" s="502"/>
      <c r="OPH43" s="502"/>
      <c r="OPI43" s="502"/>
      <c r="OPJ43" s="502"/>
      <c r="OPK43" s="502"/>
      <c r="OPL43" s="502"/>
      <c r="OPM43" s="502"/>
      <c r="OPN43" s="502"/>
      <c r="OPO43" s="502"/>
      <c r="OPP43" s="502"/>
      <c r="OPQ43" s="502"/>
      <c r="OPR43" s="502"/>
      <c r="OPS43" s="502"/>
      <c r="OPT43" s="502"/>
      <c r="OPU43" s="502"/>
      <c r="OPV43" s="502"/>
      <c r="OPW43" s="502"/>
      <c r="OPX43" s="502"/>
      <c r="OPY43" s="502"/>
      <c r="OPZ43" s="502"/>
      <c r="OQA43" s="502"/>
      <c r="OQB43" s="502"/>
      <c r="OQC43" s="502"/>
      <c r="OQD43" s="502"/>
      <c r="OQE43" s="502"/>
      <c r="OQF43" s="502"/>
      <c r="OQG43" s="502"/>
      <c r="OQH43" s="502"/>
      <c r="OQI43" s="502"/>
      <c r="OQJ43" s="502"/>
      <c r="OQK43" s="502"/>
      <c r="OQL43" s="502"/>
      <c r="OQM43" s="502"/>
      <c r="OQN43" s="502"/>
      <c r="OQO43" s="502"/>
      <c r="OQP43" s="502"/>
      <c r="OQQ43" s="502"/>
      <c r="OQR43" s="502"/>
      <c r="OQS43" s="502"/>
      <c r="OQT43" s="502"/>
      <c r="OQU43" s="502"/>
      <c r="OQV43" s="502"/>
      <c r="OQW43" s="502"/>
      <c r="OQX43" s="502"/>
      <c r="OQY43" s="502"/>
      <c r="OQZ43" s="502"/>
      <c r="ORA43" s="502"/>
      <c r="ORB43" s="502"/>
      <c r="ORC43" s="502"/>
      <c r="ORD43" s="502"/>
      <c r="ORE43" s="502"/>
      <c r="ORF43" s="502"/>
      <c r="ORG43" s="502"/>
      <c r="ORH43" s="502"/>
      <c r="ORI43" s="502"/>
      <c r="ORJ43" s="502"/>
      <c r="ORK43" s="502"/>
      <c r="ORL43" s="502"/>
      <c r="ORM43" s="502"/>
      <c r="ORN43" s="502"/>
      <c r="ORO43" s="502"/>
      <c r="ORP43" s="502"/>
      <c r="ORQ43" s="502"/>
      <c r="ORR43" s="502"/>
      <c r="ORS43" s="502"/>
      <c r="ORT43" s="502"/>
      <c r="ORU43" s="502"/>
      <c r="ORV43" s="502"/>
      <c r="ORW43" s="502"/>
      <c r="ORX43" s="502"/>
      <c r="ORY43" s="502"/>
      <c r="ORZ43" s="502"/>
      <c r="OSA43" s="502"/>
      <c r="OSB43" s="502"/>
      <c r="OSC43" s="502"/>
      <c r="OSD43" s="502"/>
      <c r="OSE43" s="502"/>
      <c r="OSF43" s="502"/>
      <c r="OSG43" s="502"/>
      <c r="OSH43" s="502"/>
      <c r="OSI43" s="502"/>
      <c r="OSJ43" s="502"/>
      <c r="OSK43" s="502"/>
      <c r="OSL43" s="502"/>
      <c r="OSM43" s="502"/>
      <c r="OSN43" s="502"/>
      <c r="OSO43" s="502"/>
      <c r="OSP43" s="502"/>
      <c r="OSQ43" s="502"/>
      <c r="OSR43" s="502"/>
      <c r="OSS43" s="502"/>
      <c r="OST43" s="502"/>
      <c r="OSU43" s="502"/>
      <c r="OSV43" s="502"/>
      <c r="OSW43" s="502"/>
      <c r="OSX43" s="502"/>
      <c r="OSY43" s="502"/>
      <c r="OSZ43" s="502"/>
      <c r="OTA43" s="502"/>
      <c r="OTB43" s="502"/>
      <c r="OTC43" s="502"/>
      <c r="OTD43" s="502"/>
      <c r="OTE43" s="502"/>
      <c r="OTF43" s="502"/>
      <c r="OTG43" s="502"/>
      <c r="OTH43" s="502"/>
      <c r="OTI43" s="502"/>
      <c r="OTJ43" s="502"/>
      <c r="OTK43" s="502"/>
      <c r="OTL43" s="502"/>
      <c r="OTM43" s="502"/>
      <c r="OTN43" s="502"/>
      <c r="OTO43" s="502"/>
      <c r="OTP43" s="502"/>
      <c r="OTQ43" s="502"/>
      <c r="OTR43" s="502"/>
      <c r="OTS43" s="502"/>
      <c r="OTT43" s="502"/>
      <c r="OTU43" s="502"/>
      <c r="OTV43" s="502"/>
      <c r="OTW43" s="502"/>
      <c r="OTX43" s="502"/>
      <c r="OTY43" s="502"/>
      <c r="OTZ43" s="502"/>
      <c r="OUA43" s="502"/>
      <c r="OUB43" s="502"/>
      <c r="OUC43" s="502"/>
      <c r="OUD43" s="502"/>
      <c r="OUE43" s="502"/>
      <c r="OUF43" s="502"/>
      <c r="OUG43" s="502"/>
      <c r="OUH43" s="502"/>
      <c r="OUI43" s="502"/>
      <c r="OUJ43" s="502"/>
      <c r="OUK43" s="502"/>
      <c r="OUL43" s="502"/>
      <c r="OUM43" s="502"/>
      <c r="OUN43" s="502"/>
      <c r="OUO43" s="502"/>
      <c r="OUP43" s="502"/>
      <c r="OUQ43" s="502"/>
      <c r="OUR43" s="502"/>
      <c r="OUS43" s="502"/>
      <c r="OUT43" s="502"/>
      <c r="OUU43" s="502"/>
      <c r="OUV43" s="502"/>
      <c r="OUW43" s="502"/>
      <c r="OUX43" s="502"/>
      <c r="OUY43" s="502"/>
      <c r="OUZ43" s="502"/>
      <c r="OVA43" s="502"/>
      <c r="OVB43" s="502"/>
      <c r="OVC43" s="502"/>
      <c r="OVD43" s="502"/>
      <c r="OVE43" s="502"/>
      <c r="OVF43" s="502"/>
      <c r="OVG43" s="502"/>
      <c r="OVH43" s="502"/>
      <c r="OVI43" s="502"/>
      <c r="OVJ43" s="502"/>
      <c r="OVK43" s="502"/>
      <c r="OVL43" s="502"/>
      <c r="OVM43" s="502"/>
      <c r="OVN43" s="502"/>
      <c r="OVO43" s="502"/>
      <c r="OVP43" s="502"/>
      <c r="OVQ43" s="502"/>
      <c r="OVR43" s="502"/>
      <c r="OVS43" s="502"/>
      <c r="OVT43" s="502"/>
      <c r="OVU43" s="502"/>
      <c r="OVV43" s="502"/>
      <c r="OVW43" s="502"/>
      <c r="OVX43" s="502"/>
      <c r="OVY43" s="502"/>
      <c r="OVZ43" s="502"/>
      <c r="OWA43" s="502"/>
      <c r="OWB43" s="502"/>
      <c r="OWC43" s="502"/>
      <c r="OWD43" s="502"/>
      <c r="OWE43" s="502"/>
      <c r="OWF43" s="502"/>
      <c r="OWG43" s="502"/>
      <c r="OWH43" s="502"/>
      <c r="OWI43" s="502"/>
      <c r="OWJ43" s="502"/>
      <c r="OWK43" s="502"/>
      <c r="OWL43" s="502"/>
      <c r="OWM43" s="502"/>
      <c r="OWN43" s="502"/>
      <c r="OWO43" s="502"/>
      <c r="OWP43" s="502"/>
      <c r="OWQ43" s="502"/>
      <c r="OWR43" s="502"/>
      <c r="OWS43" s="502"/>
      <c r="OWT43" s="502"/>
      <c r="OWU43" s="502"/>
      <c r="OWV43" s="502"/>
      <c r="OWW43" s="502"/>
      <c r="OWX43" s="502"/>
      <c r="OWY43" s="502"/>
      <c r="OWZ43" s="502"/>
      <c r="OXA43" s="502"/>
      <c r="OXB43" s="502"/>
      <c r="OXC43" s="502"/>
      <c r="OXD43" s="502"/>
      <c r="OXE43" s="502"/>
      <c r="OXF43" s="502"/>
      <c r="OXG43" s="502"/>
      <c r="OXH43" s="502"/>
      <c r="OXI43" s="502"/>
      <c r="OXJ43" s="502"/>
      <c r="OXK43" s="502"/>
      <c r="OXL43" s="502"/>
      <c r="OXM43" s="502"/>
      <c r="OXN43" s="502"/>
      <c r="OXO43" s="502"/>
      <c r="OXP43" s="502"/>
      <c r="OXQ43" s="502"/>
      <c r="OXR43" s="502"/>
      <c r="OXS43" s="502"/>
      <c r="OXT43" s="502"/>
      <c r="OXU43" s="502"/>
      <c r="OXV43" s="502"/>
      <c r="OXW43" s="502"/>
      <c r="OXX43" s="502"/>
      <c r="OXY43" s="502"/>
      <c r="OXZ43" s="502"/>
      <c r="OYA43" s="502"/>
      <c r="OYB43" s="502"/>
      <c r="OYC43" s="502"/>
      <c r="OYD43" s="502"/>
      <c r="OYE43" s="502"/>
      <c r="OYF43" s="502"/>
      <c r="OYG43" s="502"/>
      <c r="OYH43" s="502"/>
      <c r="OYI43" s="502"/>
      <c r="OYJ43" s="502"/>
      <c r="OYK43" s="502"/>
      <c r="OYL43" s="502"/>
      <c r="OYM43" s="502"/>
      <c r="OYN43" s="502"/>
      <c r="OYO43" s="502"/>
      <c r="OYP43" s="502"/>
      <c r="OYQ43" s="502"/>
      <c r="OYR43" s="502"/>
      <c r="OYS43" s="502"/>
      <c r="OYT43" s="502"/>
      <c r="OYU43" s="502"/>
      <c r="OYV43" s="502"/>
      <c r="OYW43" s="502"/>
      <c r="OYX43" s="502"/>
      <c r="OYY43" s="502"/>
      <c r="OYZ43" s="502"/>
      <c r="OZA43" s="502"/>
      <c r="OZB43" s="502"/>
      <c r="OZC43" s="502"/>
      <c r="OZD43" s="502"/>
      <c r="OZE43" s="502"/>
      <c r="OZF43" s="502"/>
      <c r="OZG43" s="502"/>
      <c r="OZH43" s="502"/>
      <c r="OZI43" s="502"/>
      <c r="OZJ43" s="502"/>
      <c r="OZK43" s="502"/>
      <c r="OZL43" s="502"/>
      <c r="OZM43" s="502"/>
      <c r="OZN43" s="502"/>
      <c r="OZO43" s="502"/>
      <c r="OZP43" s="502"/>
      <c r="OZQ43" s="502"/>
      <c r="OZR43" s="502"/>
      <c r="OZS43" s="502"/>
      <c r="OZT43" s="502"/>
      <c r="OZU43" s="502"/>
      <c r="OZV43" s="502"/>
      <c r="OZW43" s="502"/>
      <c r="OZX43" s="502"/>
      <c r="OZY43" s="502"/>
      <c r="OZZ43" s="502"/>
      <c r="PAA43" s="502"/>
      <c r="PAB43" s="502"/>
      <c r="PAC43" s="502"/>
      <c r="PAD43" s="502"/>
      <c r="PAE43" s="502"/>
      <c r="PAF43" s="502"/>
      <c r="PAG43" s="502"/>
      <c r="PAH43" s="502"/>
      <c r="PAI43" s="502"/>
      <c r="PAJ43" s="502"/>
      <c r="PAK43" s="502"/>
      <c r="PAL43" s="502"/>
      <c r="PAM43" s="502"/>
      <c r="PAN43" s="502"/>
      <c r="PAO43" s="502"/>
      <c r="PAP43" s="502"/>
      <c r="PAQ43" s="502"/>
      <c r="PAR43" s="502"/>
      <c r="PAS43" s="502"/>
      <c r="PAT43" s="502"/>
      <c r="PAU43" s="502"/>
      <c r="PAV43" s="502"/>
      <c r="PAW43" s="502"/>
      <c r="PAX43" s="502"/>
      <c r="PAY43" s="502"/>
      <c r="PAZ43" s="502"/>
      <c r="PBA43" s="502"/>
      <c r="PBB43" s="502"/>
      <c r="PBC43" s="502"/>
      <c r="PBD43" s="502"/>
      <c r="PBE43" s="502"/>
      <c r="PBF43" s="502"/>
      <c r="PBG43" s="502"/>
      <c r="PBH43" s="502"/>
      <c r="PBI43" s="502"/>
      <c r="PBJ43" s="502"/>
      <c r="PBK43" s="502"/>
      <c r="PBL43" s="502"/>
      <c r="PBM43" s="502"/>
      <c r="PBN43" s="502"/>
      <c r="PBO43" s="502"/>
      <c r="PBP43" s="502"/>
      <c r="PBQ43" s="502"/>
      <c r="PBR43" s="502"/>
      <c r="PBS43" s="502"/>
      <c r="PBT43" s="502"/>
      <c r="PBU43" s="502"/>
      <c r="PBV43" s="502"/>
      <c r="PBW43" s="502"/>
      <c r="PBX43" s="502"/>
      <c r="PBY43" s="502"/>
      <c r="PBZ43" s="502"/>
      <c r="PCA43" s="502"/>
      <c r="PCB43" s="502"/>
      <c r="PCC43" s="502"/>
      <c r="PCD43" s="502"/>
      <c r="PCE43" s="502"/>
      <c r="PCF43" s="502"/>
      <c r="PCG43" s="502"/>
      <c r="PCH43" s="502"/>
      <c r="PCI43" s="502"/>
      <c r="PCJ43" s="502"/>
      <c r="PCK43" s="502"/>
      <c r="PCL43" s="502"/>
      <c r="PCM43" s="502"/>
      <c r="PCN43" s="502"/>
      <c r="PCO43" s="502"/>
      <c r="PCP43" s="502"/>
      <c r="PCQ43" s="502"/>
      <c r="PCR43" s="502"/>
      <c r="PCS43" s="502"/>
      <c r="PCT43" s="502"/>
      <c r="PCU43" s="502"/>
      <c r="PCV43" s="502"/>
      <c r="PCW43" s="502"/>
      <c r="PCX43" s="502"/>
      <c r="PCY43" s="502"/>
      <c r="PCZ43" s="502"/>
      <c r="PDA43" s="502"/>
      <c r="PDB43" s="502"/>
      <c r="PDC43" s="502"/>
      <c r="PDD43" s="502"/>
      <c r="PDE43" s="502"/>
      <c r="PDF43" s="502"/>
      <c r="PDG43" s="502"/>
      <c r="PDH43" s="502"/>
      <c r="PDI43" s="502"/>
      <c r="PDJ43" s="502"/>
      <c r="PDK43" s="502"/>
      <c r="PDL43" s="502"/>
      <c r="PDM43" s="502"/>
      <c r="PDN43" s="502"/>
      <c r="PDO43" s="502"/>
      <c r="PDP43" s="502"/>
      <c r="PDQ43" s="502"/>
      <c r="PDR43" s="502"/>
      <c r="PDS43" s="502"/>
      <c r="PDT43" s="502"/>
      <c r="PDU43" s="502"/>
      <c r="PDV43" s="502"/>
      <c r="PDW43" s="502"/>
      <c r="PDX43" s="502"/>
      <c r="PDY43" s="502"/>
      <c r="PDZ43" s="502"/>
      <c r="PEA43" s="502"/>
      <c r="PEB43" s="502"/>
      <c r="PEC43" s="502"/>
      <c r="PED43" s="502"/>
      <c r="PEE43" s="502"/>
      <c r="PEF43" s="502"/>
      <c r="PEG43" s="502"/>
      <c r="PEH43" s="502"/>
      <c r="PEI43" s="502"/>
      <c r="PEJ43" s="502"/>
      <c r="PEK43" s="502"/>
      <c r="PEL43" s="502"/>
      <c r="PEM43" s="502"/>
      <c r="PEN43" s="502"/>
      <c r="PEO43" s="502"/>
      <c r="PEP43" s="502"/>
      <c r="PEQ43" s="502"/>
      <c r="PER43" s="502"/>
      <c r="PES43" s="502"/>
      <c r="PET43" s="502"/>
      <c r="PEU43" s="502"/>
      <c r="PEV43" s="502"/>
      <c r="PEW43" s="502"/>
      <c r="PEX43" s="502"/>
      <c r="PEY43" s="502"/>
      <c r="PEZ43" s="502"/>
      <c r="PFA43" s="502"/>
      <c r="PFB43" s="502"/>
      <c r="PFC43" s="502"/>
      <c r="PFD43" s="502"/>
      <c r="PFE43" s="502"/>
      <c r="PFF43" s="502"/>
      <c r="PFG43" s="502"/>
      <c r="PFH43" s="502"/>
      <c r="PFI43" s="502"/>
      <c r="PFJ43" s="502"/>
      <c r="PFK43" s="502"/>
      <c r="PFL43" s="502"/>
      <c r="PFM43" s="502"/>
      <c r="PFN43" s="502"/>
      <c r="PFO43" s="502"/>
      <c r="PFP43" s="502"/>
      <c r="PFQ43" s="502"/>
      <c r="PFR43" s="502"/>
      <c r="PFS43" s="502"/>
      <c r="PFT43" s="502"/>
      <c r="PFU43" s="502"/>
      <c r="PFV43" s="502"/>
      <c r="PFW43" s="502"/>
      <c r="PFX43" s="502"/>
      <c r="PFY43" s="502"/>
      <c r="PFZ43" s="502"/>
      <c r="PGA43" s="502"/>
      <c r="PGB43" s="502"/>
      <c r="PGC43" s="502"/>
      <c r="PGD43" s="502"/>
      <c r="PGE43" s="502"/>
      <c r="PGF43" s="502"/>
      <c r="PGG43" s="502"/>
      <c r="PGH43" s="502"/>
      <c r="PGI43" s="502"/>
      <c r="PGJ43" s="502"/>
      <c r="PGK43" s="502"/>
      <c r="PGL43" s="502"/>
      <c r="PGM43" s="502"/>
      <c r="PGN43" s="502"/>
      <c r="PGO43" s="502"/>
      <c r="PGP43" s="502"/>
      <c r="PGQ43" s="502"/>
      <c r="PGR43" s="502"/>
      <c r="PGS43" s="502"/>
      <c r="PGT43" s="502"/>
      <c r="PGU43" s="502"/>
      <c r="PGV43" s="502"/>
      <c r="PGW43" s="502"/>
      <c r="PGX43" s="502"/>
      <c r="PGY43" s="502"/>
      <c r="PGZ43" s="502"/>
      <c r="PHA43" s="502"/>
      <c r="PHB43" s="502"/>
      <c r="PHC43" s="502"/>
      <c r="PHD43" s="502"/>
      <c r="PHE43" s="502"/>
      <c r="PHF43" s="502"/>
      <c r="PHG43" s="502"/>
      <c r="PHH43" s="502"/>
      <c r="PHI43" s="502"/>
      <c r="PHJ43" s="502"/>
      <c r="PHK43" s="502"/>
      <c r="PHL43" s="502"/>
      <c r="PHM43" s="502"/>
      <c r="PHN43" s="502"/>
      <c r="PHO43" s="502"/>
      <c r="PHP43" s="502"/>
      <c r="PHQ43" s="502"/>
      <c r="PHR43" s="502"/>
      <c r="PHS43" s="502"/>
      <c r="PHT43" s="502"/>
      <c r="PHU43" s="502"/>
      <c r="PHV43" s="502"/>
      <c r="PHW43" s="502"/>
      <c r="PHX43" s="502"/>
      <c r="PHY43" s="502"/>
      <c r="PHZ43" s="502"/>
      <c r="PIA43" s="502"/>
      <c r="PIB43" s="502"/>
      <c r="PIC43" s="502"/>
      <c r="PID43" s="502"/>
      <c r="PIE43" s="502"/>
      <c r="PIF43" s="502"/>
      <c r="PIG43" s="502"/>
      <c r="PIH43" s="502"/>
      <c r="PII43" s="502"/>
      <c r="PIJ43" s="502"/>
      <c r="PIK43" s="502"/>
      <c r="PIL43" s="502"/>
      <c r="PIM43" s="502"/>
      <c r="PIN43" s="502"/>
      <c r="PIO43" s="502"/>
      <c r="PIP43" s="502"/>
      <c r="PIQ43" s="502"/>
      <c r="PIR43" s="502"/>
      <c r="PIS43" s="502"/>
      <c r="PIT43" s="502"/>
      <c r="PIU43" s="502"/>
      <c r="PIV43" s="502"/>
      <c r="PIW43" s="502"/>
      <c r="PIX43" s="502"/>
      <c r="PIY43" s="502"/>
      <c r="PIZ43" s="502"/>
      <c r="PJA43" s="502"/>
      <c r="PJB43" s="502"/>
      <c r="PJC43" s="502"/>
      <c r="PJD43" s="502"/>
      <c r="PJE43" s="502"/>
      <c r="PJF43" s="502"/>
      <c r="PJG43" s="502"/>
      <c r="PJH43" s="502"/>
      <c r="PJI43" s="502"/>
      <c r="PJJ43" s="502"/>
      <c r="PJK43" s="502"/>
      <c r="PJL43" s="502"/>
      <c r="PJM43" s="502"/>
      <c r="PJN43" s="502"/>
      <c r="PJO43" s="502"/>
      <c r="PJP43" s="502"/>
      <c r="PJQ43" s="502"/>
      <c r="PJR43" s="502"/>
      <c r="PJS43" s="502"/>
      <c r="PJT43" s="502"/>
      <c r="PJU43" s="502"/>
      <c r="PJV43" s="502"/>
      <c r="PJW43" s="502"/>
      <c r="PJX43" s="502"/>
      <c r="PJY43" s="502"/>
      <c r="PJZ43" s="502"/>
      <c r="PKA43" s="502"/>
      <c r="PKB43" s="502"/>
      <c r="PKC43" s="502"/>
      <c r="PKD43" s="502"/>
      <c r="PKE43" s="502"/>
      <c r="PKF43" s="502"/>
      <c r="PKG43" s="502"/>
      <c r="PKH43" s="502"/>
      <c r="PKI43" s="502"/>
      <c r="PKJ43" s="502"/>
      <c r="PKK43" s="502"/>
      <c r="PKL43" s="502"/>
      <c r="PKM43" s="502"/>
      <c r="PKN43" s="502"/>
      <c r="PKO43" s="502"/>
      <c r="PKP43" s="502"/>
      <c r="PKQ43" s="502"/>
      <c r="PKR43" s="502"/>
      <c r="PKS43" s="502"/>
      <c r="PKT43" s="502"/>
      <c r="PKU43" s="502"/>
      <c r="PKV43" s="502"/>
      <c r="PKW43" s="502"/>
      <c r="PKX43" s="502"/>
      <c r="PKY43" s="502"/>
      <c r="PKZ43" s="502"/>
      <c r="PLA43" s="502"/>
      <c r="PLB43" s="502"/>
      <c r="PLC43" s="502"/>
      <c r="PLD43" s="502"/>
      <c r="PLE43" s="502"/>
      <c r="PLF43" s="502"/>
      <c r="PLG43" s="502"/>
      <c r="PLH43" s="502"/>
      <c r="PLI43" s="502"/>
      <c r="PLJ43" s="502"/>
      <c r="PLK43" s="502"/>
      <c r="PLL43" s="502"/>
      <c r="PLM43" s="502"/>
      <c r="PLN43" s="502"/>
      <c r="PLO43" s="502"/>
      <c r="PLP43" s="502"/>
      <c r="PLQ43" s="502"/>
      <c r="PLR43" s="502"/>
      <c r="PLS43" s="502"/>
      <c r="PLT43" s="502"/>
      <c r="PLU43" s="502"/>
      <c r="PLV43" s="502"/>
      <c r="PLW43" s="502"/>
      <c r="PLX43" s="502"/>
      <c r="PLY43" s="502"/>
      <c r="PLZ43" s="502"/>
      <c r="PMA43" s="502"/>
      <c r="PMB43" s="502"/>
      <c r="PMC43" s="502"/>
      <c r="PMD43" s="502"/>
      <c r="PME43" s="502"/>
      <c r="PMF43" s="502"/>
      <c r="PMG43" s="502"/>
      <c r="PMH43" s="502"/>
      <c r="PMI43" s="502"/>
      <c r="PMJ43" s="502"/>
      <c r="PMK43" s="502"/>
      <c r="PML43" s="502"/>
      <c r="PMM43" s="502"/>
      <c r="PMN43" s="502"/>
      <c r="PMO43" s="502"/>
      <c r="PMP43" s="502"/>
      <c r="PMQ43" s="502"/>
      <c r="PMR43" s="502"/>
      <c r="PMS43" s="502"/>
      <c r="PMT43" s="502"/>
      <c r="PMU43" s="502"/>
      <c r="PMV43" s="502"/>
      <c r="PMW43" s="502"/>
      <c r="PMX43" s="502"/>
      <c r="PMY43" s="502"/>
      <c r="PMZ43" s="502"/>
      <c r="PNA43" s="502"/>
      <c r="PNB43" s="502"/>
      <c r="PNC43" s="502"/>
      <c r="PND43" s="502"/>
      <c r="PNE43" s="502"/>
      <c r="PNF43" s="502"/>
      <c r="PNG43" s="502"/>
      <c r="PNH43" s="502"/>
      <c r="PNI43" s="502"/>
      <c r="PNJ43" s="502"/>
      <c r="PNK43" s="502"/>
      <c r="PNL43" s="502"/>
      <c r="PNM43" s="502"/>
      <c r="PNN43" s="502"/>
      <c r="PNO43" s="502"/>
      <c r="PNP43" s="502"/>
      <c r="PNQ43" s="502"/>
      <c r="PNR43" s="502"/>
      <c r="PNS43" s="502"/>
      <c r="PNT43" s="502"/>
      <c r="PNU43" s="502"/>
      <c r="PNV43" s="502"/>
      <c r="PNW43" s="502"/>
      <c r="PNX43" s="502"/>
      <c r="PNY43" s="502"/>
      <c r="PNZ43" s="502"/>
      <c r="POA43" s="502"/>
      <c r="POB43" s="502"/>
      <c r="POC43" s="502"/>
      <c r="POD43" s="502"/>
      <c r="POE43" s="502"/>
      <c r="POF43" s="502"/>
      <c r="POG43" s="502"/>
      <c r="POH43" s="502"/>
      <c r="POI43" s="502"/>
      <c r="POJ43" s="502"/>
      <c r="POK43" s="502"/>
      <c r="POL43" s="502"/>
      <c r="POM43" s="502"/>
      <c r="PON43" s="502"/>
      <c r="POO43" s="502"/>
      <c r="POP43" s="502"/>
      <c r="POQ43" s="502"/>
      <c r="POR43" s="502"/>
      <c r="POS43" s="502"/>
      <c r="POT43" s="502"/>
      <c r="POU43" s="502"/>
      <c r="POV43" s="502"/>
      <c r="POW43" s="502"/>
      <c r="POX43" s="502"/>
      <c r="POY43" s="502"/>
      <c r="POZ43" s="502"/>
      <c r="PPA43" s="502"/>
      <c r="PPB43" s="502"/>
      <c r="PPC43" s="502"/>
      <c r="PPD43" s="502"/>
      <c r="PPE43" s="502"/>
      <c r="PPF43" s="502"/>
      <c r="PPG43" s="502"/>
      <c r="PPH43" s="502"/>
      <c r="PPI43" s="502"/>
      <c r="PPJ43" s="502"/>
      <c r="PPK43" s="502"/>
      <c r="PPL43" s="502"/>
      <c r="PPM43" s="502"/>
      <c r="PPN43" s="502"/>
      <c r="PPO43" s="502"/>
      <c r="PPP43" s="502"/>
      <c r="PPQ43" s="502"/>
      <c r="PPR43" s="502"/>
      <c r="PPS43" s="502"/>
      <c r="PPT43" s="502"/>
      <c r="PPU43" s="502"/>
      <c r="PPV43" s="502"/>
      <c r="PPW43" s="502"/>
      <c r="PPX43" s="502"/>
      <c r="PPY43" s="502"/>
      <c r="PPZ43" s="502"/>
      <c r="PQA43" s="502"/>
      <c r="PQB43" s="502"/>
      <c r="PQC43" s="502"/>
      <c r="PQD43" s="502"/>
      <c r="PQE43" s="502"/>
      <c r="PQF43" s="502"/>
      <c r="PQG43" s="502"/>
      <c r="PQH43" s="502"/>
      <c r="PQI43" s="502"/>
      <c r="PQJ43" s="502"/>
      <c r="PQK43" s="502"/>
      <c r="PQL43" s="502"/>
      <c r="PQM43" s="502"/>
      <c r="PQN43" s="502"/>
      <c r="PQO43" s="502"/>
      <c r="PQP43" s="502"/>
      <c r="PQQ43" s="502"/>
      <c r="PQR43" s="502"/>
      <c r="PQS43" s="502"/>
      <c r="PQT43" s="502"/>
      <c r="PQU43" s="502"/>
      <c r="PQV43" s="502"/>
      <c r="PQW43" s="502"/>
      <c r="PQX43" s="502"/>
      <c r="PQY43" s="502"/>
      <c r="PQZ43" s="502"/>
      <c r="PRA43" s="502"/>
      <c r="PRB43" s="502"/>
      <c r="PRC43" s="502"/>
      <c r="PRD43" s="502"/>
      <c r="PRE43" s="502"/>
      <c r="PRF43" s="502"/>
      <c r="PRG43" s="502"/>
      <c r="PRH43" s="502"/>
      <c r="PRI43" s="502"/>
      <c r="PRJ43" s="502"/>
      <c r="PRK43" s="502"/>
      <c r="PRL43" s="502"/>
      <c r="PRM43" s="502"/>
      <c r="PRN43" s="502"/>
      <c r="PRO43" s="502"/>
      <c r="PRP43" s="502"/>
      <c r="PRQ43" s="502"/>
      <c r="PRR43" s="502"/>
      <c r="PRS43" s="502"/>
      <c r="PRT43" s="502"/>
      <c r="PRU43" s="502"/>
      <c r="PRV43" s="502"/>
      <c r="PRW43" s="502"/>
      <c r="PRX43" s="502"/>
      <c r="PRY43" s="502"/>
      <c r="PRZ43" s="502"/>
      <c r="PSA43" s="502"/>
      <c r="PSB43" s="502"/>
      <c r="PSC43" s="502"/>
      <c r="PSD43" s="502"/>
      <c r="PSE43" s="502"/>
      <c r="PSF43" s="502"/>
      <c r="PSG43" s="502"/>
      <c r="PSH43" s="502"/>
      <c r="PSI43" s="502"/>
      <c r="PSJ43" s="502"/>
      <c r="PSK43" s="502"/>
      <c r="PSL43" s="502"/>
      <c r="PSM43" s="502"/>
      <c r="PSN43" s="502"/>
      <c r="PSO43" s="502"/>
      <c r="PSP43" s="502"/>
      <c r="PSQ43" s="502"/>
      <c r="PSR43" s="502"/>
      <c r="PSS43" s="502"/>
      <c r="PST43" s="502"/>
      <c r="PSU43" s="502"/>
      <c r="PSV43" s="502"/>
      <c r="PSW43" s="502"/>
      <c r="PSX43" s="502"/>
      <c r="PSY43" s="502"/>
      <c r="PSZ43" s="502"/>
      <c r="PTA43" s="502"/>
      <c r="PTB43" s="502"/>
      <c r="PTC43" s="502"/>
      <c r="PTD43" s="502"/>
      <c r="PTE43" s="502"/>
      <c r="PTF43" s="502"/>
      <c r="PTG43" s="502"/>
      <c r="PTH43" s="502"/>
      <c r="PTI43" s="502"/>
      <c r="PTJ43" s="502"/>
      <c r="PTK43" s="502"/>
      <c r="PTL43" s="502"/>
      <c r="PTM43" s="502"/>
      <c r="PTN43" s="502"/>
      <c r="PTO43" s="502"/>
      <c r="PTP43" s="502"/>
      <c r="PTQ43" s="502"/>
      <c r="PTR43" s="502"/>
      <c r="PTS43" s="502"/>
      <c r="PTT43" s="502"/>
      <c r="PTU43" s="502"/>
      <c r="PTV43" s="502"/>
      <c r="PTW43" s="502"/>
      <c r="PTX43" s="502"/>
      <c r="PTY43" s="502"/>
      <c r="PTZ43" s="502"/>
      <c r="PUA43" s="502"/>
      <c r="PUB43" s="502"/>
      <c r="PUC43" s="502"/>
      <c r="PUD43" s="502"/>
      <c r="PUE43" s="502"/>
      <c r="PUF43" s="502"/>
      <c r="PUG43" s="502"/>
      <c r="PUH43" s="502"/>
      <c r="PUI43" s="502"/>
      <c r="PUJ43" s="502"/>
      <c r="PUK43" s="502"/>
      <c r="PUL43" s="502"/>
      <c r="PUM43" s="502"/>
      <c r="PUN43" s="502"/>
      <c r="PUO43" s="502"/>
      <c r="PUP43" s="502"/>
      <c r="PUQ43" s="502"/>
      <c r="PUR43" s="502"/>
      <c r="PUS43" s="502"/>
      <c r="PUT43" s="502"/>
      <c r="PUU43" s="502"/>
      <c r="PUV43" s="502"/>
      <c r="PUW43" s="502"/>
      <c r="PUX43" s="502"/>
      <c r="PUY43" s="502"/>
      <c r="PUZ43" s="502"/>
      <c r="PVA43" s="502"/>
      <c r="PVB43" s="502"/>
      <c r="PVC43" s="502"/>
      <c r="PVD43" s="502"/>
      <c r="PVE43" s="502"/>
      <c r="PVF43" s="502"/>
      <c r="PVG43" s="502"/>
      <c r="PVH43" s="502"/>
      <c r="PVI43" s="502"/>
      <c r="PVJ43" s="502"/>
      <c r="PVK43" s="502"/>
      <c r="PVL43" s="502"/>
      <c r="PVM43" s="502"/>
      <c r="PVN43" s="502"/>
      <c r="PVO43" s="502"/>
      <c r="PVP43" s="502"/>
      <c r="PVQ43" s="502"/>
      <c r="PVR43" s="502"/>
      <c r="PVS43" s="502"/>
      <c r="PVT43" s="502"/>
      <c r="PVU43" s="502"/>
      <c r="PVV43" s="502"/>
      <c r="PVW43" s="502"/>
      <c r="PVX43" s="502"/>
      <c r="PVY43" s="502"/>
      <c r="PVZ43" s="502"/>
      <c r="PWA43" s="502"/>
      <c r="PWB43" s="502"/>
      <c r="PWC43" s="502"/>
      <c r="PWD43" s="502"/>
      <c r="PWE43" s="502"/>
      <c r="PWF43" s="502"/>
      <c r="PWG43" s="502"/>
      <c r="PWH43" s="502"/>
      <c r="PWI43" s="502"/>
      <c r="PWJ43" s="502"/>
      <c r="PWK43" s="502"/>
      <c r="PWL43" s="502"/>
      <c r="PWM43" s="502"/>
      <c r="PWN43" s="502"/>
      <c r="PWO43" s="502"/>
      <c r="PWP43" s="502"/>
      <c r="PWQ43" s="502"/>
      <c r="PWR43" s="502"/>
      <c r="PWS43" s="502"/>
      <c r="PWT43" s="502"/>
      <c r="PWU43" s="502"/>
      <c r="PWV43" s="502"/>
      <c r="PWW43" s="502"/>
      <c r="PWX43" s="502"/>
      <c r="PWY43" s="502"/>
      <c r="PWZ43" s="502"/>
      <c r="PXA43" s="502"/>
      <c r="PXB43" s="502"/>
      <c r="PXC43" s="502"/>
      <c r="PXD43" s="502"/>
      <c r="PXE43" s="502"/>
      <c r="PXF43" s="502"/>
      <c r="PXG43" s="502"/>
      <c r="PXH43" s="502"/>
      <c r="PXI43" s="502"/>
      <c r="PXJ43" s="502"/>
      <c r="PXK43" s="502"/>
      <c r="PXL43" s="502"/>
      <c r="PXM43" s="502"/>
      <c r="PXN43" s="502"/>
      <c r="PXO43" s="502"/>
      <c r="PXP43" s="502"/>
      <c r="PXQ43" s="502"/>
      <c r="PXR43" s="502"/>
      <c r="PXS43" s="502"/>
      <c r="PXT43" s="502"/>
      <c r="PXU43" s="502"/>
      <c r="PXV43" s="502"/>
      <c r="PXW43" s="502"/>
      <c r="PXX43" s="502"/>
      <c r="PXY43" s="502"/>
      <c r="PXZ43" s="502"/>
      <c r="PYA43" s="502"/>
      <c r="PYB43" s="502"/>
      <c r="PYC43" s="502"/>
      <c r="PYD43" s="502"/>
      <c r="PYE43" s="502"/>
      <c r="PYF43" s="502"/>
      <c r="PYG43" s="502"/>
      <c r="PYH43" s="502"/>
      <c r="PYI43" s="502"/>
      <c r="PYJ43" s="502"/>
      <c r="PYK43" s="502"/>
      <c r="PYL43" s="502"/>
      <c r="PYM43" s="502"/>
      <c r="PYN43" s="502"/>
      <c r="PYO43" s="502"/>
      <c r="PYP43" s="502"/>
      <c r="PYQ43" s="502"/>
      <c r="PYR43" s="502"/>
      <c r="PYS43" s="502"/>
      <c r="PYT43" s="502"/>
      <c r="PYU43" s="502"/>
      <c r="PYV43" s="502"/>
      <c r="PYW43" s="502"/>
      <c r="PYX43" s="502"/>
      <c r="PYY43" s="502"/>
      <c r="PYZ43" s="502"/>
      <c r="PZA43" s="502"/>
      <c r="PZB43" s="502"/>
      <c r="PZC43" s="502"/>
      <c r="PZD43" s="502"/>
      <c r="PZE43" s="502"/>
      <c r="PZF43" s="502"/>
      <c r="PZG43" s="502"/>
      <c r="PZH43" s="502"/>
      <c r="PZI43" s="502"/>
      <c r="PZJ43" s="502"/>
      <c r="PZK43" s="502"/>
      <c r="PZL43" s="502"/>
      <c r="PZM43" s="502"/>
      <c r="PZN43" s="502"/>
      <c r="PZO43" s="502"/>
      <c r="PZP43" s="502"/>
      <c r="PZQ43" s="502"/>
      <c r="PZR43" s="502"/>
      <c r="PZS43" s="502"/>
      <c r="PZT43" s="502"/>
      <c r="PZU43" s="502"/>
      <c r="PZV43" s="502"/>
      <c r="PZW43" s="502"/>
      <c r="PZX43" s="502"/>
      <c r="PZY43" s="502"/>
      <c r="PZZ43" s="502"/>
      <c r="QAA43" s="502"/>
      <c r="QAB43" s="502"/>
      <c r="QAC43" s="502"/>
      <c r="QAD43" s="502"/>
      <c r="QAE43" s="502"/>
      <c r="QAF43" s="502"/>
      <c r="QAG43" s="502"/>
      <c r="QAH43" s="502"/>
      <c r="QAI43" s="502"/>
      <c r="QAJ43" s="502"/>
      <c r="QAK43" s="502"/>
      <c r="QAL43" s="502"/>
      <c r="QAM43" s="502"/>
      <c r="QAN43" s="502"/>
      <c r="QAO43" s="502"/>
      <c r="QAP43" s="502"/>
      <c r="QAQ43" s="502"/>
      <c r="QAR43" s="502"/>
      <c r="QAS43" s="502"/>
      <c r="QAT43" s="502"/>
      <c r="QAU43" s="502"/>
      <c r="QAV43" s="502"/>
      <c r="QAW43" s="502"/>
      <c r="QAX43" s="502"/>
      <c r="QAY43" s="502"/>
      <c r="QAZ43" s="502"/>
      <c r="QBA43" s="502"/>
      <c r="QBB43" s="502"/>
      <c r="QBC43" s="502"/>
      <c r="QBD43" s="502"/>
      <c r="QBE43" s="502"/>
      <c r="QBF43" s="502"/>
      <c r="QBG43" s="502"/>
      <c r="QBH43" s="502"/>
      <c r="QBI43" s="502"/>
      <c r="QBJ43" s="502"/>
      <c r="QBK43" s="502"/>
      <c r="QBL43" s="502"/>
      <c r="QBM43" s="502"/>
      <c r="QBN43" s="502"/>
      <c r="QBO43" s="502"/>
      <c r="QBP43" s="502"/>
      <c r="QBQ43" s="502"/>
      <c r="QBR43" s="502"/>
      <c r="QBS43" s="502"/>
      <c r="QBT43" s="502"/>
      <c r="QBU43" s="502"/>
      <c r="QBV43" s="502"/>
      <c r="QBW43" s="502"/>
      <c r="QBX43" s="502"/>
      <c r="QBY43" s="502"/>
      <c r="QBZ43" s="502"/>
      <c r="QCA43" s="502"/>
      <c r="QCB43" s="502"/>
      <c r="QCC43" s="502"/>
      <c r="QCD43" s="502"/>
      <c r="QCE43" s="502"/>
      <c r="QCF43" s="502"/>
      <c r="QCG43" s="502"/>
      <c r="QCH43" s="502"/>
      <c r="QCI43" s="502"/>
      <c r="QCJ43" s="502"/>
      <c r="QCK43" s="502"/>
      <c r="QCL43" s="502"/>
      <c r="QCM43" s="502"/>
      <c r="QCN43" s="502"/>
      <c r="QCO43" s="502"/>
      <c r="QCP43" s="502"/>
      <c r="QCQ43" s="502"/>
      <c r="QCR43" s="502"/>
      <c r="QCS43" s="502"/>
      <c r="QCT43" s="502"/>
      <c r="QCU43" s="502"/>
      <c r="QCV43" s="502"/>
      <c r="QCW43" s="502"/>
      <c r="QCX43" s="502"/>
      <c r="QCY43" s="502"/>
      <c r="QCZ43" s="502"/>
      <c r="QDA43" s="502"/>
      <c r="QDB43" s="502"/>
      <c r="QDC43" s="502"/>
      <c r="QDD43" s="502"/>
      <c r="QDE43" s="502"/>
      <c r="QDF43" s="502"/>
      <c r="QDG43" s="502"/>
      <c r="QDH43" s="502"/>
      <c r="QDI43" s="502"/>
      <c r="QDJ43" s="502"/>
      <c r="QDK43" s="502"/>
      <c r="QDL43" s="502"/>
      <c r="QDM43" s="502"/>
      <c r="QDN43" s="502"/>
      <c r="QDO43" s="502"/>
      <c r="QDP43" s="502"/>
      <c r="QDQ43" s="502"/>
      <c r="QDR43" s="502"/>
      <c r="QDS43" s="502"/>
      <c r="QDT43" s="502"/>
      <c r="QDU43" s="502"/>
      <c r="QDV43" s="502"/>
      <c r="QDW43" s="502"/>
      <c r="QDX43" s="502"/>
      <c r="QDY43" s="502"/>
      <c r="QDZ43" s="502"/>
      <c r="QEA43" s="502"/>
      <c r="QEB43" s="502"/>
      <c r="QEC43" s="502"/>
      <c r="QED43" s="502"/>
      <c r="QEE43" s="502"/>
      <c r="QEF43" s="502"/>
      <c r="QEG43" s="502"/>
      <c r="QEH43" s="502"/>
      <c r="QEI43" s="502"/>
      <c r="QEJ43" s="502"/>
      <c r="QEK43" s="502"/>
      <c r="QEL43" s="502"/>
      <c r="QEM43" s="502"/>
      <c r="QEN43" s="502"/>
      <c r="QEO43" s="502"/>
      <c r="QEP43" s="502"/>
      <c r="QEQ43" s="502"/>
      <c r="QER43" s="502"/>
      <c r="QES43" s="502"/>
      <c r="QET43" s="502"/>
      <c r="QEU43" s="502"/>
      <c r="QEV43" s="502"/>
      <c r="QEW43" s="502"/>
      <c r="QEX43" s="502"/>
      <c r="QEY43" s="502"/>
      <c r="QEZ43" s="502"/>
      <c r="QFA43" s="502"/>
      <c r="QFB43" s="502"/>
      <c r="QFC43" s="502"/>
      <c r="QFD43" s="502"/>
      <c r="QFE43" s="502"/>
      <c r="QFF43" s="502"/>
      <c r="QFG43" s="502"/>
      <c r="QFH43" s="502"/>
      <c r="QFI43" s="502"/>
      <c r="QFJ43" s="502"/>
      <c r="QFK43" s="502"/>
      <c r="QFL43" s="502"/>
      <c r="QFM43" s="502"/>
      <c r="QFN43" s="502"/>
      <c r="QFO43" s="502"/>
      <c r="QFP43" s="502"/>
      <c r="QFQ43" s="502"/>
      <c r="QFR43" s="502"/>
      <c r="QFS43" s="502"/>
      <c r="QFT43" s="502"/>
      <c r="QFU43" s="502"/>
      <c r="QFV43" s="502"/>
      <c r="QFW43" s="502"/>
      <c r="QFX43" s="502"/>
      <c r="QFY43" s="502"/>
      <c r="QFZ43" s="502"/>
      <c r="QGA43" s="502"/>
      <c r="QGB43" s="502"/>
      <c r="QGC43" s="502"/>
      <c r="QGD43" s="502"/>
      <c r="QGE43" s="502"/>
      <c r="QGF43" s="502"/>
      <c r="QGG43" s="502"/>
      <c r="QGH43" s="502"/>
      <c r="QGI43" s="502"/>
      <c r="QGJ43" s="502"/>
      <c r="QGK43" s="502"/>
      <c r="QGL43" s="502"/>
      <c r="QGM43" s="502"/>
      <c r="QGN43" s="502"/>
      <c r="QGO43" s="502"/>
      <c r="QGP43" s="502"/>
      <c r="QGQ43" s="502"/>
      <c r="QGR43" s="502"/>
      <c r="QGS43" s="502"/>
      <c r="QGT43" s="502"/>
      <c r="QGU43" s="502"/>
      <c r="QGV43" s="502"/>
      <c r="QGW43" s="502"/>
      <c r="QGX43" s="502"/>
      <c r="QGY43" s="502"/>
      <c r="QGZ43" s="502"/>
      <c r="QHA43" s="502"/>
      <c r="QHB43" s="502"/>
      <c r="QHC43" s="502"/>
      <c r="QHD43" s="502"/>
      <c r="QHE43" s="502"/>
      <c r="QHF43" s="502"/>
      <c r="QHG43" s="502"/>
      <c r="QHH43" s="502"/>
      <c r="QHI43" s="502"/>
      <c r="QHJ43" s="502"/>
      <c r="QHK43" s="502"/>
      <c r="QHL43" s="502"/>
      <c r="QHM43" s="502"/>
      <c r="QHN43" s="502"/>
      <c r="QHO43" s="502"/>
      <c r="QHP43" s="502"/>
      <c r="QHQ43" s="502"/>
      <c r="QHR43" s="502"/>
      <c r="QHS43" s="502"/>
      <c r="QHT43" s="502"/>
      <c r="QHU43" s="502"/>
      <c r="QHV43" s="502"/>
      <c r="QHW43" s="502"/>
      <c r="QHX43" s="502"/>
      <c r="QHY43" s="502"/>
      <c r="QHZ43" s="502"/>
      <c r="QIA43" s="502"/>
      <c r="QIB43" s="502"/>
      <c r="QIC43" s="502"/>
      <c r="QID43" s="502"/>
      <c r="QIE43" s="502"/>
      <c r="QIF43" s="502"/>
      <c r="QIG43" s="502"/>
      <c r="QIH43" s="502"/>
      <c r="QII43" s="502"/>
      <c r="QIJ43" s="502"/>
      <c r="QIK43" s="502"/>
      <c r="QIL43" s="502"/>
      <c r="QIM43" s="502"/>
      <c r="QIN43" s="502"/>
      <c r="QIO43" s="502"/>
      <c r="QIP43" s="502"/>
      <c r="QIQ43" s="502"/>
      <c r="QIR43" s="502"/>
      <c r="QIS43" s="502"/>
      <c r="QIT43" s="502"/>
      <c r="QIU43" s="502"/>
      <c r="QIV43" s="502"/>
      <c r="QIW43" s="502"/>
      <c r="QIX43" s="502"/>
      <c r="QIY43" s="502"/>
      <c r="QIZ43" s="502"/>
      <c r="QJA43" s="502"/>
      <c r="QJB43" s="502"/>
      <c r="QJC43" s="502"/>
      <c r="QJD43" s="502"/>
      <c r="QJE43" s="502"/>
      <c r="QJF43" s="502"/>
      <c r="QJG43" s="502"/>
      <c r="QJH43" s="502"/>
      <c r="QJI43" s="502"/>
      <c r="QJJ43" s="502"/>
      <c r="QJK43" s="502"/>
      <c r="QJL43" s="502"/>
      <c r="QJM43" s="502"/>
      <c r="QJN43" s="502"/>
      <c r="QJO43" s="502"/>
      <c r="QJP43" s="502"/>
      <c r="QJQ43" s="502"/>
      <c r="QJR43" s="502"/>
      <c r="QJS43" s="502"/>
      <c r="QJT43" s="502"/>
      <c r="QJU43" s="502"/>
      <c r="QJV43" s="502"/>
      <c r="QJW43" s="502"/>
      <c r="QJX43" s="502"/>
      <c r="QJY43" s="502"/>
      <c r="QJZ43" s="502"/>
      <c r="QKA43" s="502"/>
      <c r="QKB43" s="502"/>
      <c r="QKC43" s="502"/>
      <c r="QKD43" s="502"/>
      <c r="QKE43" s="502"/>
      <c r="QKF43" s="502"/>
      <c r="QKG43" s="502"/>
      <c r="QKH43" s="502"/>
      <c r="QKI43" s="502"/>
      <c r="QKJ43" s="502"/>
      <c r="QKK43" s="502"/>
      <c r="QKL43" s="502"/>
      <c r="QKM43" s="502"/>
      <c r="QKN43" s="502"/>
      <c r="QKO43" s="502"/>
      <c r="QKP43" s="502"/>
      <c r="QKQ43" s="502"/>
      <c r="QKR43" s="502"/>
      <c r="QKS43" s="502"/>
      <c r="QKT43" s="502"/>
      <c r="QKU43" s="502"/>
      <c r="QKV43" s="502"/>
      <c r="QKW43" s="502"/>
      <c r="QKX43" s="502"/>
      <c r="QKY43" s="502"/>
      <c r="QKZ43" s="502"/>
      <c r="QLA43" s="502"/>
      <c r="QLB43" s="502"/>
      <c r="QLC43" s="502"/>
      <c r="QLD43" s="502"/>
      <c r="QLE43" s="502"/>
      <c r="QLF43" s="502"/>
      <c r="QLG43" s="502"/>
      <c r="QLH43" s="502"/>
      <c r="QLI43" s="502"/>
      <c r="QLJ43" s="502"/>
      <c r="QLK43" s="502"/>
      <c r="QLL43" s="502"/>
      <c r="QLM43" s="502"/>
      <c r="QLN43" s="502"/>
      <c r="QLO43" s="502"/>
      <c r="QLP43" s="502"/>
      <c r="QLQ43" s="502"/>
      <c r="QLR43" s="502"/>
      <c r="QLS43" s="502"/>
      <c r="QLT43" s="502"/>
      <c r="QLU43" s="502"/>
      <c r="QLV43" s="502"/>
      <c r="QLW43" s="502"/>
      <c r="QLX43" s="502"/>
      <c r="QLY43" s="502"/>
      <c r="QLZ43" s="502"/>
      <c r="QMA43" s="502"/>
      <c r="QMB43" s="502"/>
      <c r="QMC43" s="502"/>
      <c r="QMD43" s="502"/>
      <c r="QME43" s="502"/>
      <c r="QMF43" s="502"/>
      <c r="QMG43" s="502"/>
      <c r="QMH43" s="502"/>
      <c r="QMI43" s="502"/>
      <c r="QMJ43" s="502"/>
      <c r="QMK43" s="502"/>
      <c r="QML43" s="502"/>
      <c r="QMM43" s="502"/>
      <c r="QMN43" s="502"/>
      <c r="QMO43" s="502"/>
      <c r="QMP43" s="502"/>
      <c r="QMQ43" s="502"/>
      <c r="QMR43" s="502"/>
      <c r="QMS43" s="502"/>
      <c r="QMT43" s="502"/>
      <c r="QMU43" s="502"/>
      <c r="QMV43" s="502"/>
      <c r="QMW43" s="502"/>
      <c r="QMX43" s="502"/>
      <c r="QMY43" s="502"/>
      <c r="QMZ43" s="502"/>
      <c r="QNA43" s="502"/>
      <c r="QNB43" s="502"/>
      <c r="QNC43" s="502"/>
      <c r="QND43" s="502"/>
      <c r="QNE43" s="502"/>
      <c r="QNF43" s="502"/>
      <c r="QNG43" s="502"/>
      <c r="QNH43" s="502"/>
      <c r="QNI43" s="502"/>
      <c r="QNJ43" s="502"/>
      <c r="QNK43" s="502"/>
      <c r="QNL43" s="502"/>
      <c r="QNM43" s="502"/>
      <c r="QNN43" s="502"/>
      <c r="QNO43" s="502"/>
      <c r="QNP43" s="502"/>
      <c r="QNQ43" s="502"/>
      <c r="QNR43" s="502"/>
      <c r="QNS43" s="502"/>
      <c r="QNT43" s="502"/>
      <c r="QNU43" s="502"/>
      <c r="QNV43" s="502"/>
      <c r="QNW43" s="502"/>
      <c r="QNX43" s="502"/>
      <c r="QNY43" s="502"/>
      <c r="QNZ43" s="502"/>
      <c r="QOA43" s="502"/>
      <c r="QOB43" s="502"/>
      <c r="QOC43" s="502"/>
      <c r="QOD43" s="502"/>
      <c r="QOE43" s="502"/>
      <c r="QOF43" s="502"/>
      <c r="QOG43" s="502"/>
      <c r="QOH43" s="502"/>
      <c r="QOI43" s="502"/>
      <c r="QOJ43" s="502"/>
      <c r="QOK43" s="502"/>
      <c r="QOL43" s="502"/>
      <c r="QOM43" s="502"/>
      <c r="QON43" s="502"/>
      <c r="QOO43" s="502"/>
      <c r="QOP43" s="502"/>
      <c r="QOQ43" s="502"/>
      <c r="QOR43" s="502"/>
      <c r="QOS43" s="502"/>
      <c r="QOT43" s="502"/>
      <c r="QOU43" s="502"/>
      <c r="QOV43" s="502"/>
      <c r="QOW43" s="502"/>
      <c r="QOX43" s="502"/>
      <c r="QOY43" s="502"/>
      <c r="QOZ43" s="502"/>
      <c r="QPA43" s="502"/>
      <c r="QPB43" s="502"/>
      <c r="QPC43" s="502"/>
      <c r="QPD43" s="502"/>
      <c r="QPE43" s="502"/>
      <c r="QPF43" s="502"/>
      <c r="QPG43" s="502"/>
      <c r="QPH43" s="502"/>
      <c r="QPI43" s="502"/>
      <c r="QPJ43" s="502"/>
      <c r="QPK43" s="502"/>
      <c r="QPL43" s="502"/>
      <c r="QPM43" s="502"/>
      <c r="QPN43" s="502"/>
      <c r="QPO43" s="502"/>
      <c r="QPP43" s="502"/>
      <c r="QPQ43" s="502"/>
      <c r="QPR43" s="502"/>
      <c r="QPS43" s="502"/>
      <c r="QPT43" s="502"/>
      <c r="QPU43" s="502"/>
      <c r="QPV43" s="502"/>
      <c r="QPW43" s="502"/>
      <c r="QPX43" s="502"/>
      <c r="QPY43" s="502"/>
      <c r="QPZ43" s="502"/>
      <c r="QQA43" s="502"/>
      <c r="QQB43" s="502"/>
      <c r="QQC43" s="502"/>
      <c r="QQD43" s="502"/>
      <c r="QQE43" s="502"/>
      <c r="QQF43" s="502"/>
      <c r="QQG43" s="502"/>
      <c r="QQH43" s="502"/>
      <c r="QQI43" s="502"/>
      <c r="QQJ43" s="502"/>
      <c r="QQK43" s="502"/>
      <c r="QQL43" s="502"/>
      <c r="QQM43" s="502"/>
      <c r="QQN43" s="502"/>
      <c r="QQO43" s="502"/>
      <c r="QQP43" s="502"/>
      <c r="QQQ43" s="502"/>
      <c r="QQR43" s="502"/>
      <c r="QQS43" s="502"/>
      <c r="QQT43" s="502"/>
      <c r="QQU43" s="502"/>
      <c r="QQV43" s="502"/>
      <c r="QQW43" s="502"/>
      <c r="QQX43" s="502"/>
      <c r="QQY43" s="502"/>
      <c r="QQZ43" s="502"/>
      <c r="QRA43" s="502"/>
      <c r="QRB43" s="502"/>
      <c r="QRC43" s="502"/>
      <c r="QRD43" s="502"/>
      <c r="QRE43" s="502"/>
      <c r="QRF43" s="502"/>
      <c r="QRG43" s="502"/>
      <c r="QRH43" s="502"/>
      <c r="QRI43" s="502"/>
      <c r="QRJ43" s="502"/>
      <c r="QRK43" s="502"/>
      <c r="QRL43" s="502"/>
      <c r="QRM43" s="502"/>
      <c r="QRN43" s="502"/>
      <c r="QRO43" s="502"/>
      <c r="QRP43" s="502"/>
      <c r="QRQ43" s="502"/>
      <c r="QRR43" s="502"/>
      <c r="QRS43" s="502"/>
      <c r="QRT43" s="502"/>
      <c r="QRU43" s="502"/>
      <c r="QRV43" s="502"/>
      <c r="QRW43" s="502"/>
      <c r="QRX43" s="502"/>
      <c r="QRY43" s="502"/>
      <c r="QRZ43" s="502"/>
      <c r="QSA43" s="502"/>
      <c r="QSB43" s="502"/>
      <c r="QSC43" s="502"/>
      <c r="QSD43" s="502"/>
      <c r="QSE43" s="502"/>
      <c r="QSF43" s="502"/>
      <c r="QSG43" s="502"/>
      <c r="QSH43" s="502"/>
      <c r="QSI43" s="502"/>
      <c r="QSJ43" s="502"/>
      <c r="QSK43" s="502"/>
      <c r="QSL43" s="502"/>
      <c r="QSM43" s="502"/>
      <c r="QSN43" s="502"/>
      <c r="QSO43" s="502"/>
      <c r="QSP43" s="502"/>
      <c r="QSQ43" s="502"/>
      <c r="QSR43" s="502"/>
      <c r="QSS43" s="502"/>
      <c r="QST43" s="502"/>
      <c r="QSU43" s="502"/>
      <c r="QSV43" s="502"/>
      <c r="QSW43" s="502"/>
      <c r="QSX43" s="502"/>
      <c r="QSY43" s="502"/>
      <c r="QSZ43" s="502"/>
      <c r="QTA43" s="502"/>
      <c r="QTB43" s="502"/>
      <c r="QTC43" s="502"/>
      <c r="QTD43" s="502"/>
      <c r="QTE43" s="502"/>
      <c r="QTF43" s="502"/>
      <c r="QTG43" s="502"/>
      <c r="QTH43" s="502"/>
      <c r="QTI43" s="502"/>
      <c r="QTJ43" s="502"/>
      <c r="QTK43" s="502"/>
      <c r="QTL43" s="502"/>
      <c r="QTM43" s="502"/>
      <c r="QTN43" s="502"/>
      <c r="QTO43" s="502"/>
      <c r="QTP43" s="502"/>
      <c r="QTQ43" s="502"/>
      <c r="QTR43" s="502"/>
      <c r="QTS43" s="502"/>
      <c r="QTT43" s="502"/>
      <c r="QTU43" s="502"/>
      <c r="QTV43" s="502"/>
      <c r="QTW43" s="502"/>
      <c r="QTX43" s="502"/>
      <c r="QTY43" s="502"/>
      <c r="QTZ43" s="502"/>
      <c r="QUA43" s="502"/>
      <c r="QUB43" s="502"/>
      <c r="QUC43" s="502"/>
      <c r="QUD43" s="502"/>
      <c r="QUE43" s="502"/>
      <c r="QUF43" s="502"/>
      <c r="QUG43" s="502"/>
      <c r="QUH43" s="502"/>
      <c r="QUI43" s="502"/>
      <c r="QUJ43" s="502"/>
      <c r="QUK43" s="502"/>
      <c r="QUL43" s="502"/>
      <c r="QUM43" s="502"/>
      <c r="QUN43" s="502"/>
      <c r="QUO43" s="502"/>
      <c r="QUP43" s="502"/>
      <c r="QUQ43" s="502"/>
      <c r="QUR43" s="502"/>
      <c r="QUS43" s="502"/>
      <c r="QUT43" s="502"/>
      <c r="QUU43" s="502"/>
      <c r="QUV43" s="502"/>
      <c r="QUW43" s="502"/>
      <c r="QUX43" s="502"/>
      <c r="QUY43" s="502"/>
      <c r="QUZ43" s="502"/>
      <c r="QVA43" s="502"/>
      <c r="QVB43" s="502"/>
      <c r="QVC43" s="502"/>
      <c r="QVD43" s="502"/>
      <c r="QVE43" s="502"/>
      <c r="QVF43" s="502"/>
      <c r="QVG43" s="502"/>
      <c r="QVH43" s="502"/>
      <c r="QVI43" s="502"/>
      <c r="QVJ43" s="502"/>
      <c r="QVK43" s="502"/>
      <c r="QVL43" s="502"/>
      <c r="QVM43" s="502"/>
      <c r="QVN43" s="502"/>
      <c r="QVO43" s="502"/>
      <c r="QVP43" s="502"/>
      <c r="QVQ43" s="502"/>
      <c r="QVR43" s="502"/>
      <c r="QVS43" s="502"/>
      <c r="QVT43" s="502"/>
      <c r="QVU43" s="502"/>
      <c r="QVV43" s="502"/>
      <c r="QVW43" s="502"/>
      <c r="QVX43" s="502"/>
      <c r="QVY43" s="502"/>
      <c r="QVZ43" s="502"/>
      <c r="QWA43" s="502"/>
      <c r="QWB43" s="502"/>
      <c r="QWC43" s="502"/>
      <c r="QWD43" s="502"/>
      <c r="QWE43" s="502"/>
      <c r="QWF43" s="502"/>
      <c r="QWG43" s="502"/>
      <c r="QWH43" s="502"/>
      <c r="QWI43" s="502"/>
      <c r="QWJ43" s="502"/>
      <c r="QWK43" s="502"/>
      <c r="QWL43" s="502"/>
      <c r="QWM43" s="502"/>
      <c r="QWN43" s="502"/>
      <c r="QWO43" s="502"/>
      <c r="QWP43" s="502"/>
      <c r="QWQ43" s="502"/>
      <c r="QWR43" s="502"/>
      <c r="QWS43" s="502"/>
      <c r="QWT43" s="502"/>
      <c r="QWU43" s="502"/>
      <c r="QWV43" s="502"/>
      <c r="QWW43" s="502"/>
      <c r="QWX43" s="502"/>
      <c r="QWY43" s="502"/>
      <c r="QWZ43" s="502"/>
      <c r="QXA43" s="502"/>
      <c r="QXB43" s="502"/>
      <c r="QXC43" s="502"/>
      <c r="QXD43" s="502"/>
      <c r="QXE43" s="502"/>
      <c r="QXF43" s="502"/>
      <c r="QXG43" s="502"/>
      <c r="QXH43" s="502"/>
      <c r="QXI43" s="502"/>
      <c r="QXJ43" s="502"/>
      <c r="QXK43" s="502"/>
      <c r="QXL43" s="502"/>
      <c r="QXM43" s="502"/>
      <c r="QXN43" s="502"/>
      <c r="QXO43" s="502"/>
      <c r="QXP43" s="502"/>
      <c r="QXQ43" s="502"/>
      <c r="QXR43" s="502"/>
      <c r="QXS43" s="502"/>
      <c r="QXT43" s="502"/>
      <c r="QXU43" s="502"/>
      <c r="QXV43" s="502"/>
      <c r="QXW43" s="502"/>
      <c r="QXX43" s="502"/>
      <c r="QXY43" s="502"/>
      <c r="QXZ43" s="502"/>
      <c r="QYA43" s="502"/>
      <c r="QYB43" s="502"/>
      <c r="QYC43" s="502"/>
      <c r="QYD43" s="502"/>
      <c r="QYE43" s="502"/>
      <c r="QYF43" s="502"/>
      <c r="QYG43" s="502"/>
      <c r="QYH43" s="502"/>
      <c r="QYI43" s="502"/>
      <c r="QYJ43" s="502"/>
      <c r="QYK43" s="502"/>
      <c r="QYL43" s="502"/>
      <c r="QYM43" s="502"/>
      <c r="QYN43" s="502"/>
      <c r="QYO43" s="502"/>
      <c r="QYP43" s="502"/>
      <c r="QYQ43" s="502"/>
      <c r="QYR43" s="502"/>
      <c r="QYS43" s="502"/>
      <c r="QYT43" s="502"/>
      <c r="QYU43" s="502"/>
      <c r="QYV43" s="502"/>
      <c r="QYW43" s="502"/>
      <c r="QYX43" s="502"/>
      <c r="QYY43" s="502"/>
      <c r="QYZ43" s="502"/>
      <c r="QZA43" s="502"/>
      <c r="QZB43" s="502"/>
      <c r="QZC43" s="502"/>
      <c r="QZD43" s="502"/>
      <c r="QZE43" s="502"/>
      <c r="QZF43" s="502"/>
      <c r="QZG43" s="502"/>
      <c r="QZH43" s="502"/>
      <c r="QZI43" s="502"/>
      <c r="QZJ43" s="502"/>
      <c r="QZK43" s="502"/>
      <c r="QZL43" s="502"/>
      <c r="QZM43" s="502"/>
      <c r="QZN43" s="502"/>
      <c r="QZO43" s="502"/>
      <c r="QZP43" s="502"/>
      <c r="QZQ43" s="502"/>
      <c r="QZR43" s="502"/>
      <c r="QZS43" s="502"/>
      <c r="QZT43" s="502"/>
      <c r="QZU43" s="502"/>
      <c r="QZV43" s="502"/>
      <c r="QZW43" s="502"/>
      <c r="QZX43" s="502"/>
      <c r="QZY43" s="502"/>
      <c r="QZZ43" s="502"/>
      <c r="RAA43" s="502"/>
      <c r="RAB43" s="502"/>
      <c r="RAC43" s="502"/>
      <c r="RAD43" s="502"/>
      <c r="RAE43" s="502"/>
      <c r="RAF43" s="502"/>
      <c r="RAG43" s="502"/>
      <c r="RAH43" s="502"/>
      <c r="RAI43" s="502"/>
      <c r="RAJ43" s="502"/>
      <c r="RAK43" s="502"/>
      <c r="RAL43" s="502"/>
      <c r="RAM43" s="502"/>
      <c r="RAN43" s="502"/>
      <c r="RAO43" s="502"/>
      <c r="RAP43" s="502"/>
      <c r="RAQ43" s="502"/>
      <c r="RAR43" s="502"/>
      <c r="RAS43" s="502"/>
      <c r="RAT43" s="502"/>
      <c r="RAU43" s="502"/>
      <c r="RAV43" s="502"/>
      <c r="RAW43" s="502"/>
      <c r="RAX43" s="502"/>
      <c r="RAY43" s="502"/>
      <c r="RAZ43" s="502"/>
      <c r="RBA43" s="502"/>
      <c r="RBB43" s="502"/>
      <c r="RBC43" s="502"/>
      <c r="RBD43" s="502"/>
      <c r="RBE43" s="502"/>
      <c r="RBF43" s="502"/>
      <c r="RBG43" s="502"/>
      <c r="RBH43" s="502"/>
      <c r="RBI43" s="502"/>
      <c r="RBJ43" s="502"/>
      <c r="RBK43" s="502"/>
      <c r="RBL43" s="502"/>
      <c r="RBM43" s="502"/>
      <c r="RBN43" s="502"/>
      <c r="RBO43" s="502"/>
      <c r="RBP43" s="502"/>
      <c r="RBQ43" s="502"/>
      <c r="RBR43" s="502"/>
      <c r="RBS43" s="502"/>
      <c r="RBT43" s="502"/>
      <c r="RBU43" s="502"/>
      <c r="RBV43" s="502"/>
      <c r="RBW43" s="502"/>
      <c r="RBX43" s="502"/>
      <c r="RBY43" s="502"/>
      <c r="RBZ43" s="502"/>
      <c r="RCA43" s="502"/>
      <c r="RCB43" s="502"/>
      <c r="RCC43" s="502"/>
      <c r="RCD43" s="502"/>
      <c r="RCE43" s="502"/>
      <c r="RCF43" s="502"/>
      <c r="RCG43" s="502"/>
      <c r="RCH43" s="502"/>
      <c r="RCI43" s="502"/>
      <c r="RCJ43" s="502"/>
      <c r="RCK43" s="502"/>
      <c r="RCL43" s="502"/>
      <c r="RCM43" s="502"/>
      <c r="RCN43" s="502"/>
      <c r="RCO43" s="502"/>
      <c r="RCP43" s="502"/>
      <c r="RCQ43" s="502"/>
      <c r="RCR43" s="502"/>
      <c r="RCS43" s="502"/>
      <c r="RCT43" s="502"/>
      <c r="RCU43" s="502"/>
      <c r="RCV43" s="502"/>
      <c r="RCW43" s="502"/>
      <c r="RCX43" s="502"/>
      <c r="RCY43" s="502"/>
      <c r="RCZ43" s="502"/>
      <c r="RDA43" s="502"/>
      <c r="RDB43" s="502"/>
      <c r="RDC43" s="502"/>
      <c r="RDD43" s="502"/>
      <c r="RDE43" s="502"/>
      <c r="RDF43" s="502"/>
      <c r="RDG43" s="502"/>
      <c r="RDH43" s="502"/>
      <c r="RDI43" s="502"/>
      <c r="RDJ43" s="502"/>
      <c r="RDK43" s="502"/>
      <c r="RDL43" s="502"/>
      <c r="RDM43" s="502"/>
      <c r="RDN43" s="502"/>
      <c r="RDO43" s="502"/>
      <c r="RDP43" s="502"/>
      <c r="RDQ43" s="502"/>
      <c r="RDR43" s="502"/>
      <c r="RDS43" s="502"/>
      <c r="RDT43" s="502"/>
      <c r="RDU43" s="502"/>
      <c r="RDV43" s="502"/>
      <c r="RDW43" s="502"/>
      <c r="RDX43" s="502"/>
      <c r="RDY43" s="502"/>
      <c r="RDZ43" s="502"/>
      <c r="REA43" s="502"/>
      <c r="REB43" s="502"/>
      <c r="REC43" s="502"/>
      <c r="RED43" s="502"/>
      <c r="REE43" s="502"/>
      <c r="REF43" s="502"/>
      <c r="REG43" s="502"/>
      <c r="REH43" s="502"/>
      <c r="REI43" s="502"/>
      <c r="REJ43" s="502"/>
      <c r="REK43" s="502"/>
      <c r="REL43" s="502"/>
      <c r="REM43" s="502"/>
      <c r="REN43" s="502"/>
      <c r="REO43" s="502"/>
      <c r="REP43" s="502"/>
      <c r="REQ43" s="502"/>
      <c r="RER43" s="502"/>
      <c r="RES43" s="502"/>
      <c r="RET43" s="502"/>
      <c r="REU43" s="502"/>
      <c r="REV43" s="502"/>
      <c r="REW43" s="502"/>
      <c r="REX43" s="502"/>
      <c r="REY43" s="502"/>
      <c r="REZ43" s="502"/>
      <c r="RFA43" s="502"/>
      <c r="RFB43" s="502"/>
      <c r="RFC43" s="502"/>
      <c r="RFD43" s="502"/>
      <c r="RFE43" s="502"/>
      <c r="RFF43" s="502"/>
      <c r="RFG43" s="502"/>
      <c r="RFH43" s="502"/>
      <c r="RFI43" s="502"/>
      <c r="RFJ43" s="502"/>
      <c r="RFK43" s="502"/>
      <c r="RFL43" s="502"/>
      <c r="RFM43" s="502"/>
      <c r="RFN43" s="502"/>
      <c r="RFO43" s="502"/>
      <c r="RFP43" s="502"/>
      <c r="RFQ43" s="502"/>
      <c r="RFR43" s="502"/>
      <c r="RFS43" s="502"/>
      <c r="RFT43" s="502"/>
      <c r="RFU43" s="502"/>
      <c r="RFV43" s="502"/>
      <c r="RFW43" s="502"/>
      <c r="RFX43" s="502"/>
      <c r="RFY43" s="502"/>
      <c r="RFZ43" s="502"/>
      <c r="RGA43" s="502"/>
      <c r="RGB43" s="502"/>
      <c r="RGC43" s="502"/>
      <c r="RGD43" s="502"/>
      <c r="RGE43" s="502"/>
      <c r="RGF43" s="502"/>
      <c r="RGG43" s="502"/>
      <c r="RGH43" s="502"/>
      <c r="RGI43" s="502"/>
      <c r="RGJ43" s="502"/>
      <c r="RGK43" s="502"/>
      <c r="RGL43" s="502"/>
      <c r="RGM43" s="502"/>
      <c r="RGN43" s="502"/>
      <c r="RGO43" s="502"/>
      <c r="RGP43" s="502"/>
      <c r="RGQ43" s="502"/>
      <c r="RGR43" s="502"/>
      <c r="RGS43" s="502"/>
      <c r="RGT43" s="502"/>
      <c r="RGU43" s="502"/>
      <c r="RGV43" s="502"/>
      <c r="RGW43" s="502"/>
      <c r="RGX43" s="502"/>
      <c r="RGY43" s="502"/>
      <c r="RGZ43" s="502"/>
      <c r="RHA43" s="502"/>
      <c r="RHB43" s="502"/>
      <c r="RHC43" s="502"/>
      <c r="RHD43" s="502"/>
      <c r="RHE43" s="502"/>
      <c r="RHF43" s="502"/>
      <c r="RHG43" s="502"/>
      <c r="RHH43" s="502"/>
      <c r="RHI43" s="502"/>
      <c r="RHJ43" s="502"/>
      <c r="RHK43" s="502"/>
      <c r="RHL43" s="502"/>
      <c r="RHM43" s="502"/>
      <c r="RHN43" s="502"/>
      <c r="RHO43" s="502"/>
      <c r="RHP43" s="502"/>
      <c r="RHQ43" s="502"/>
      <c r="RHR43" s="502"/>
      <c r="RHS43" s="502"/>
      <c r="RHT43" s="502"/>
      <c r="RHU43" s="502"/>
      <c r="RHV43" s="502"/>
      <c r="RHW43" s="502"/>
      <c r="RHX43" s="502"/>
      <c r="RHY43" s="502"/>
      <c r="RHZ43" s="502"/>
      <c r="RIA43" s="502"/>
      <c r="RIB43" s="502"/>
      <c r="RIC43" s="502"/>
      <c r="RID43" s="502"/>
      <c r="RIE43" s="502"/>
      <c r="RIF43" s="502"/>
      <c r="RIG43" s="502"/>
      <c r="RIH43" s="502"/>
      <c r="RII43" s="502"/>
      <c r="RIJ43" s="502"/>
      <c r="RIK43" s="502"/>
      <c r="RIL43" s="502"/>
      <c r="RIM43" s="502"/>
      <c r="RIN43" s="502"/>
      <c r="RIO43" s="502"/>
      <c r="RIP43" s="502"/>
      <c r="RIQ43" s="502"/>
      <c r="RIR43" s="502"/>
      <c r="RIS43" s="502"/>
      <c r="RIT43" s="502"/>
      <c r="RIU43" s="502"/>
      <c r="RIV43" s="502"/>
      <c r="RIW43" s="502"/>
      <c r="RIX43" s="502"/>
      <c r="RIY43" s="502"/>
      <c r="RIZ43" s="502"/>
      <c r="RJA43" s="502"/>
      <c r="RJB43" s="502"/>
      <c r="RJC43" s="502"/>
      <c r="RJD43" s="502"/>
      <c r="RJE43" s="502"/>
      <c r="RJF43" s="502"/>
      <c r="RJG43" s="502"/>
      <c r="RJH43" s="502"/>
      <c r="RJI43" s="502"/>
      <c r="RJJ43" s="502"/>
      <c r="RJK43" s="502"/>
      <c r="RJL43" s="502"/>
      <c r="RJM43" s="502"/>
      <c r="RJN43" s="502"/>
      <c r="RJO43" s="502"/>
      <c r="RJP43" s="502"/>
      <c r="RJQ43" s="502"/>
      <c r="RJR43" s="502"/>
      <c r="RJS43" s="502"/>
      <c r="RJT43" s="502"/>
      <c r="RJU43" s="502"/>
      <c r="RJV43" s="502"/>
      <c r="RJW43" s="502"/>
      <c r="RJX43" s="502"/>
      <c r="RJY43" s="502"/>
      <c r="RJZ43" s="502"/>
      <c r="RKA43" s="502"/>
      <c r="RKB43" s="502"/>
      <c r="RKC43" s="502"/>
      <c r="RKD43" s="502"/>
      <c r="RKE43" s="502"/>
      <c r="RKF43" s="502"/>
      <c r="RKG43" s="502"/>
      <c r="RKH43" s="502"/>
      <c r="RKI43" s="502"/>
      <c r="RKJ43" s="502"/>
      <c r="RKK43" s="502"/>
      <c r="RKL43" s="502"/>
      <c r="RKM43" s="502"/>
      <c r="RKN43" s="502"/>
      <c r="RKO43" s="502"/>
      <c r="RKP43" s="502"/>
      <c r="RKQ43" s="502"/>
      <c r="RKR43" s="502"/>
      <c r="RKS43" s="502"/>
      <c r="RKT43" s="502"/>
      <c r="RKU43" s="502"/>
      <c r="RKV43" s="502"/>
      <c r="RKW43" s="502"/>
      <c r="RKX43" s="502"/>
      <c r="RKY43" s="502"/>
      <c r="RKZ43" s="502"/>
      <c r="RLA43" s="502"/>
      <c r="RLB43" s="502"/>
      <c r="RLC43" s="502"/>
      <c r="RLD43" s="502"/>
      <c r="RLE43" s="502"/>
      <c r="RLF43" s="502"/>
      <c r="RLG43" s="502"/>
      <c r="RLH43" s="502"/>
      <c r="RLI43" s="502"/>
      <c r="RLJ43" s="502"/>
      <c r="RLK43" s="502"/>
      <c r="RLL43" s="502"/>
      <c r="RLM43" s="502"/>
      <c r="RLN43" s="502"/>
      <c r="RLO43" s="502"/>
      <c r="RLP43" s="502"/>
      <c r="RLQ43" s="502"/>
      <c r="RLR43" s="502"/>
      <c r="RLS43" s="502"/>
      <c r="RLT43" s="502"/>
      <c r="RLU43" s="502"/>
      <c r="RLV43" s="502"/>
      <c r="RLW43" s="502"/>
      <c r="RLX43" s="502"/>
      <c r="RLY43" s="502"/>
      <c r="RLZ43" s="502"/>
      <c r="RMA43" s="502"/>
      <c r="RMB43" s="502"/>
      <c r="RMC43" s="502"/>
      <c r="RMD43" s="502"/>
      <c r="RME43" s="502"/>
      <c r="RMF43" s="502"/>
      <c r="RMG43" s="502"/>
      <c r="RMH43" s="502"/>
      <c r="RMI43" s="502"/>
      <c r="RMJ43" s="502"/>
      <c r="RMK43" s="502"/>
      <c r="RML43" s="502"/>
      <c r="RMM43" s="502"/>
      <c r="RMN43" s="502"/>
      <c r="RMO43" s="502"/>
      <c r="RMP43" s="502"/>
      <c r="RMQ43" s="502"/>
      <c r="RMR43" s="502"/>
      <c r="RMS43" s="502"/>
      <c r="RMT43" s="502"/>
      <c r="RMU43" s="502"/>
      <c r="RMV43" s="502"/>
      <c r="RMW43" s="502"/>
      <c r="RMX43" s="502"/>
      <c r="RMY43" s="502"/>
      <c r="RMZ43" s="502"/>
      <c r="RNA43" s="502"/>
      <c r="RNB43" s="502"/>
      <c r="RNC43" s="502"/>
      <c r="RND43" s="502"/>
      <c r="RNE43" s="502"/>
      <c r="RNF43" s="502"/>
      <c r="RNG43" s="502"/>
      <c r="RNH43" s="502"/>
      <c r="RNI43" s="502"/>
      <c r="RNJ43" s="502"/>
      <c r="RNK43" s="502"/>
      <c r="RNL43" s="502"/>
      <c r="RNM43" s="502"/>
      <c r="RNN43" s="502"/>
      <c r="RNO43" s="502"/>
      <c r="RNP43" s="502"/>
      <c r="RNQ43" s="502"/>
      <c r="RNR43" s="502"/>
      <c r="RNS43" s="502"/>
      <c r="RNT43" s="502"/>
      <c r="RNU43" s="502"/>
      <c r="RNV43" s="502"/>
      <c r="RNW43" s="502"/>
      <c r="RNX43" s="502"/>
      <c r="RNY43" s="502"/>
      <c r="RNZ43" s="502"/>
      <c r="ROA43" s="502"/>
      <c r="ROB43" s="502"/>
      <c r="ROC43" s="502"/>
      <c r="ROD43" s="502"/>
      <c r="ROE43" s="502"/>
      <c r="ROF43" s="502"/>
      <c r="ROG43" s="502"/>
      <c r="ROH43" s="502"/>
      <c r="ROI43" s="502"/>
      <c r="ROJ43" s="502"/>
      <c r="ROK43" s="502"/>
      <c r="ROL43" s="502"/>
      <c r="ROM43" s="502"/>
      <c r="RON43" s="502"/>
      <c r="ROO43" s="502"/>
      <c r="ROP43" s="502"/>
      <c r="ROQ43" s="502"/>
      <c r="ROR43" s="502"/>
      <c r="ROS43" s="502"/>
      <c r="ROT43" s="502"/>
      <c r="ROU43" s="502"/>
      <c r="ROV43" s="502"/>
      <c r="ROW43" s="502"/>
      <c r="ROX43" s="502"/>
      <c r="ROY43" s="502"/>
      <c r="ROZ43" s="502"/>
      <c r="RPA43" s="502"/>
      <c r="RPB43" s="502"/>
      <c r="RPC43" s="502"/>
      <c r="RPD43" s="502"/>
      <c r="RPE43" s="502"/>
      <c r="RPF43" s="502"/>
      <c r="RPG43" s="502"/>
      <c r="RPH43" s="502"/>
      <c r="RPI43" s="502"/>
      <c r="RPJ43" s="502"/>
      <c r="RPK43" s="502"/>
      <c r="RPL43" s="502"/>
      <c r="RPM43" s="502"/>
      <c r="RPN43" s="502"/>
      <c r="RPO43" s="502"/>
      <c r="RPP43" s="502"/>
      <c r="RPQ43" s="502"/>
      <c r="RPR43" s="502"/>
      <c r="RPS43" s="502"/>
      <c r="RPT43" s="502"/>
      <c r="RPU43" s="502"/>
      <c r="RPV43" s="502"/>
      <c r="RPW43" s="502"/>
      <c r="RPX43" s="502"/>
      <c r="RPY43" s="502"/>
      <c r="RPZ43" s="502"/>
      <c r="RQA43" s="502"/>
      <c r="RQB43" s="502"/>
      <c r="RQC43" s="502"/>
      <c r="RQD43" s="502"/>
      <c r="RQE43" s="502"/>
      <c r="RQF43" s="502"/>
      <c r="RQG43" s="502"/>
      <c r="RQH43" s="502"/>
      <c r="RQI43" s="502"/>
      <c r="RQJ43" s="502"/>
      <c r="RQK43" s="502"/>
      <c r="RQL43" s="502"/>
      <c r="RQM43" s="502"/>
      <c r="RQN43" s="502"/>
      <c r="RQO43" s="502"/>
      <c r="RQP43" s="502"/>
      <c r="RQQ43" s="502"/>
      <c r="RQR43" s="502"/>
      <c r="RQS43" s="502"/>
      <c r="RQT43" s="502"/>
      <c r="RQU43" s="502"/>
      <c r="RQV43" s="502"/>
      <c r="RQW43" s="502"/>
      <c r="RQX43" s="502"/>
      <c r="RQY43" s="502"/>
      <c r="RQZ43" s="502"/>
      <c r="RRA43" s="502"/>
      <c r="RRB43" s="502"/>
      <c r="RRC43" s="502"/>
      <c r="RRD43" s="502"/>
      <c r="RRE43" s="502"/>
      <c r="RRF43" s="502"/>
      <c r="RRG43" s="502"/>
      <c r="RRH43" s="502"/>
      <c r="RRI43" s="502"/>
      <c r="RRJ43" s="502"/>
      <c r="RRK43" s="502"/>
      <c r="RRL43" s="502"/>
      <c r="RRM43" s="502"/>
      <c r="RRN43" s="502"/>
      <c r="RRO43" s="502"/>
      <c r="RRP43" s="502"/>
      <c r="RRQ43" s="502"/>
      <c r="RRR43" s="502"/>
      <c r="RRS43" s="502"/>
      <c r="RRT43" s="502"/>
      <c r="RRU43" s="502"/>
      <c r="RRV43" s="502"/>
      <c r="RRW43" s="502"/>
      <c r="RRX43" s="502"/>
      <c r="RRY43" s="502"/>
      <c r="RRZ43" s="502"/>
      <c r="RSA43" s="502"/>
      <c r="RSB43" s="502"/>
      <c r="RSC43" s="502"/>
      <c r="RSD43" s="502"/>
      <c r="RSE43" s="502"/>
      <c r="RSF43" s="502"/>
      <c r="RSG43" s="502"/>
      <c r="RSH43" s="502"/>
      <c r="RSI43" s="502"/>
      <c r="RSJ43" s="502"/>
      <c r="RSK43" s="502"/>
      <c r="RSL43" s="502"/>
      <c r="RSM43" s="502"/>
      <c r="RSN43" s="502"/>
      <c r="RSO43" s="502"/>
      <c r="RSP43" s="502"/>
      <c r="RSQ43" s="502"/>
      <c r="RSR43" s="502"/>
      <c r="RSS43" s="502"/>
      <c r="RST43" s="502"/>
      <c r="RSU43" s="502"/>
      <c r="RSV43" s="502"/>
      <c r="RSW43" s="502"/>
      <c r="RSX43" s="502"/>
      <c r="RSY43" s="502"/>
      <c r="RSZ43" s="502"/>
      <c r="RTA43" s="502"/>
      <c r="RTB43" s="502"/>
      <c r="RTC43" s="502"/>
      <c r="RTD43" s="502"/>
      <c r="RTE43" s="502"/>
      <c r="RTF43" s="502"/>
      <c r="RTG43" s="502"/>
      <c r="RTH43" s="502"/>
      <c r="RTI43" s="502"/>
      <c r="RTJ43" s="502"/>
      <c r="RTK43" s="502"/>
      <c r="RTL43" s="502"/>
      <c r="RTM43" s="502"/>
      <c r="RTN43" s="502"/>
      <c r="RTO43" s="502"/>
      <c r="RTP43" s="502"/>
      <c r="RTQ43" s="502"/>
      <c r="RTR43" s="502"/>
      <c r="RTS43" s="502"/>
      <c r="RTT43" s="502"/>
      <c r="RTU43" s="502"/>
      <c r="RTV43" s="502"/>
      <c r="RTW43" s="502"/>
      <c r="RTX43" s="502"/>
      <c r="RTY43" s="502"/>
      <c r="RTZ43" s="502"/>
      <c r="RUA43" s="502"/>
      <c r="RUB43" s="502"/>
      <c r="RUC43" s="502"/>
      <c r="RUD43" s="502"/>
      <c r="RUE43" s="502"/>
      <c r="RUF43" s="502"/>
      <c r="RUG43" s="502"/>
      <c r="RUH43" s="502"/>
      <c r="RUI43" s="502"/>
      <c r="RUJ43" s="502"/>
      <c r="RUK43" s="502"/>
      <c r="RUL43" s="502"/>
      <c r="RUM43" s="502"/>
      <c r="RUN43" s="502"/>
      <c r="RUO43" s="502"/>
      <c r="RUP43" s="502"/>
      <c r="RUQ43" s="502"/>
      <c r="RUR43" s="502"/>
      <c r="RUS43" s="502"/>
      <c r="RUT43" s="502"/>
      <c r="RUU43" s="502"/>
      <c r="RUV43" s="502"/>
      <c r="RUW43" s="502"/>
      <c r="RUX43" s="502"/>
      <c r="RUY43" s="502"/>
      <c r="RUZ43" s="502"/>
      <c r="RVA43" s="502"/>
      <c r="RVB43" s="502"/>
      <c r="RVC43" s="502"/>
      <c r="RVD43" s="502"/>
      <c r="RVE43" s="502"/>
      <c r="RVF43" s="502"/>
      <c r="RVG43" s="502"/>
      <c r="RVH43" s="502"/>
      <c r="RVI43" s="502"/>
      <c r="RVJ43" s="502"/>
      <c r="RVK43" s="502"/>
      <c r="RVL43" s="502"/>
      <c r="RVM43" s="502"/>
      <c r="RVN43" s="502"/>
      <c r="RVO43" s="502"/>
      <c r="RVP43" s="502"/>
      <c r="RVQ43" s="502"/>
      <c r="RVR43" s="502"/>
      <c r="RVS43" s="502"/>
      <c r="RVT43" s="502"/>
      <c r="RVU43" s="502"/>
      <c r="RVV43" s="502"/>
      <c r="RVW43" s="502"/>
      <c r="RVX43" s="502"/>
      <c r="RVY43" s="502"/>
      <c r="RVZ43" s="502"/>
      <c r="RWA43" s="502"/>
      <c r="RWB43" s="502"/>
      <c r="RWC43" s="502"/>
      <c r="RWD43" s="502"/>
      <c r="RWE43" s="502"/>
      <c r="RWF43" s="502"/>
      <c r="RWG43" s="502"/>
      <c r="RWH43" s="502"/>
      <c r="RWI43" s="502"/>
      <c r="RWJ43" s="502"/>
      <c r="RWK43" s="502"/>
      <c r="RWL43" s="502"/>
      <c r="RWM43" s="502"/>
      <c r="RWN43" s="502"/>
      <c r="RWO43" s="502"/>
      <c r="RWP43" s="502"/>
      <c r="RWQ43" s="502"/>
      <c r="RWR43" s="502"/>
      <c r="RWS43" s="502"/>
      <c r="RWT43" s="502"/>
      <c r="RWU43" s="502"/>
      <c r="RWV43" s="502"/>
      <c r="RWW43" s="502"/>
      <c r="RWX43" s="502"/>
      <c r="RWY43" s="502"/>
      <c r="RWZ43" s="502"/>
      <c r="RXA43" s="502"/>
      <c r="RXB43" s="502"/>
      <c r="RXC43" s="502"/>
      <c r="RXD43" s="502"/>
      <c r="RXE43" s="502"/>
      <c r="RXF43" s="502"/>
      <c r="RXG43" s="502"/>
      <c r="RXH43" s="502"/>
      <c r="RXI43" s="502"/>
      <c r="RXJ43" s="502"/>
      <c r="RXK43" s="502"/>
      <c r="RXL43" s="502"/>
      <c r="RXM43" s="502"/>
      <c r="RXN43" s="502"/>
      <c r="RXO43" s="502"/>
      <c r="RXP43" s="502"/>
      <c r="RXQ43" s="502"/>
      <c r="RXR43" s="502"/>
      <c r="RXS43" s="502"/>
      <c r="RXT43" s="502"/>
      <c r="RXU43" s="502"/>
      <c r="RXV43" s="502"/>
      <c r="RXW43" s="502"/>
      <c r="RXX43" s="502"/>
      <c r="RXY43" s="502"/>
      <c r="RXZ43" s="502"/>
      <c r="RYA43" s="502"/>
      <c r="RYB43" s="502"/>
      <c r="RYC43" s="502"/>
      <c r="RYD43" s="502"/>
      <c r="RYE43" s="502"/>
      <c r="RYF43" s="502"/>
      <c r="RYG43" s="502"/>
      <c r="RYH43" s="502"/>
      <c r="RYI43" s="502"/>
      <c r="RYJ43" s="502"/>
      <c r="RYK43" s="502"/>
      <c r="RYL43" s="502"/>
      <c r="RYM43" s="502"/>
      <c r="RYN43" s="502"/>
      <c r="RYO43" s="502"/>
      <c r="RYP43" s="502"/>
      <c r="RYQ43" s="502"/>
      <c r="RYR43" s="502"/>
      <c r="RYS43" s="502"/>
      <c r="RYT43" s="502"/>
      <c r="RYU43" s="502"/>
      <c r="RYV43" s="502"/>
      <c r="RYW43" s="502"/>
      <c r="RYX43" s="502"/>
      <c r="RYY43" s="502"/>
      <c r="RYZ43" s="502"/>
      <c r="RZA43" s="502"/>
      <c r="RZB43" s="502"/>
      <c r="RZC43" s="502"/>
      <c r="RZD43" s="502"/>
      <c r="RZE43" s="502"/>
      <c r="RZF43" s="502"/>
      <c r="RZG43" s="502"/>
      <c r="RZH43" s="502"/>
      <c r="RZI43" s="502"/>
      <c r="RZJ43" s="502"/>
      <c r="RZK43" s="502"/>
      <c r="RZL43" s="502"/>
      <c r="RZM43" s="502"/>
      <c r="RZN43" s="502"/>
      <c r="RZO43" s="502"/>
      <c r="RZP43" s="502"/>
      <c r="RZQ43" s="502"/>
      <c r="RZR43" s="502"/>
      <c r="RZS43" s="502"/>
      <c r="RZT43" s="502"/>
      <c r="RZU43" s="502"/>
      <c r="RZV43" s="502"/>
      <c r="RZW43" s="502"/>
      <c r="RZX43" s="502"/>
      <c r="RZY43" s="502"/>
      <c r="RZZ43" s="502"/>
      <c r="SAA43" s="502"/>
      <c r="SAB43" s="502"/>
      <c r="SAC43" s="502"/>
      <c r="SAD43" s="502"/>
      <c r="SAE43" s="502"/>
      <c r="SAF43" s="502"/>
      <c r="SAG43" s="502"/>
      <c r="SAH43" s="502"/>
      <c r="SAI43" s="502"/>
      <c r="SAJ43" s="502"/>
      <c r="SAK43" s="502"/>
      <c r="SAL43" s="502"/>
      <c r="SAM43" s="502"/>
      <c r="SAN43" s="502"/>
      <c r="SAO43" s="502"/>
      <c r="SAP43" s="502"/>
      <c r="SAQ43" s="502"/>
      <c r="SAR43" s="502"/>
      <c r="SAS43" s="502"/>
      <c r="SAT43" s="502"/>
      <c r="SAU43" s="502"/>
      <c r="SAV43" s="502"/>
      <c r="SAW43" s="502"/>
      <c r="SAX43" s="502"/>
      <c r="SAY43" s="502"/>
      <c r="SAZ43" s="502"/>
      <c r="SBA43" s="502"/>
      <c r="SBB43" s="502"/>
      <c r="SBC43" s="502"/>
      <c r="SBD43" s="502"/>
      <c r="SBE43" s="502"/>
      <c r="SBF43" s="502"/>
      <c r="SBG43" s="502"/>
      <c r="SBH43" s="502"/>
      <c r="SBI43" s="502"/>
      <c r="SBJ43" s="502"/>
      <c r="SBK43" s="502"/>
      <c r="SBL43" s="502"/>
      <c r="SBM43" s="502"/>
      <c r="SBN43" s="502"/>
      <c r="SBO43" s="502"/>
      <c r="SBP43" s="502"/>
      <c r="SBQ43" s="502"/>
      <c r="SBR43" s="502"/>
      <c r="SBS43" s="502"/>
      <c r="SBT43" s="502"/>
      <c r="SBU43" s="502"/>
      <c r="SBV43" s="502"/>
      <c r="SBW43" s="502"/>
      <c r="SBX43" s="502"/>
      <c r="SBY43" s="502"/>
      <c r="SBZ43" s="502"/>
      <c r="SCA43" s="502"/>
      <c r="SCB43" s="502"/>
      <c r="SCC43" s="502"/>
      <c r="SCD43" s="502"/>
      <c r="SCE43" s="502"/>
      <c r="SCF43" s="502"/>
      <c r="SCG43" s="502"/>
      <c r="SCH43" s="502"/>
      <c r="SCI43" s="502"/>
      <c r="SCJ43" s="502"/>
      <c r="SCK43" s="502"/>
      <c r="SCL43" s="502"/>
      <c r="SCM43" s="502"/>
      <c r="SCN43" s="502"/>
      <c r="SCO43" s="502"/>
      <c r="SCP43" s="502"/>
      <c r="SCQ43" s="502"/>
      <c r="SCR43" s="502"/>
      <c r="SCS43" s="502"/>
      <c r="SCT43" s="502"/>
      <c r="SCU43" s="502"/>
      <c r="SCV43" s="502"/>
      <c r="SCW43" s="502"/>
      <c r="SCX43" s="502"/>
      <c r="SCY43" s="502"/>
      <c r="SCZ43" s="502"/>
      <c r="SDA43" s="502"/>
      <c r="SDB43" s="502"/>
      <c r="SDC43" s="502"/>
      <c r="SDD43" s="502"/>
      <c r="SDE43" s="502"/>
      <c r="SDF43" s="502"/>
      <c r="SDG43" s="502"/>
      <c r="SDH43" s="502"/>
      <c r="SDI43" s="502"/>
      <c r="SDJ43" s="502"/>
      <c r="SDK43" s="502"/>
      <c r="SDL43" s="502"/>
      <c r="SDM43" s="502"/>
      <c r="SDN43" s="502"/>
      <c r="SDO43" s="502"/>
      <c r="SDP43" s="502"/>
      <c r="SDQ43" s="502"/>
      <c r="SDR43" s="502"/>
      <c r="SDS43" s="502"/>
      <c r="SDT43" s="502"/>
      <c r="SDU43" s="502"/>
      <c r="SDV43" s="502"/>
      <c r="SDW43" s="502"/>
      <c r="SDX43" s="502"/>
      <c r="SDY43" s="502"/>
      <c r="SDZ43" s="502"/>
      <c r="SEA43" s="502"/>
      <c r="SEB43" s="502"/>
      <c r="SEC43" s="502"/>
      <c r="SED43" s="502"/>
      <c r="SEE43" s="502"/>
      <c r="SEF43" s="502"/>
      <c r="SEG43" s="502"/>
      <c r="SEH43" s="502"/>
      <c r="SEI43" s="502"/>
      <c r="SEJ43" s="502"/>
      <c r="SEK43" s="502"/>
      <c r="SEL43" s="502"/>
      <c r="SEM43" s="502"/>
      <c r="SEN43" s="502"/>
      <c r="SEO43" s="502"/>
      <c r="SEP43" s="502"/>
      <c r="SEQ43" s="502"/>
      <c r="SER43" s="502"/>
      <c r="SES43" s="502"/>
      <c r="SET43" s="502"/>
      <c r="SEU43" s="502"/>
      <c r="SEV43" s="502"/>
      <c r="SEW43" s="502"/>
      <c r="SEX43" s="502"/>
      <c r="SEY43" s="502"/>
      <c r="SEZ43" s="502"/>
      <c r="SFA43" s="502"/>
      <c r="SFB43" s="502"/>
      <c r="SFC43" s="502"/>
      <c r="SFD43" s="502"/>
      <c r="SFE43" s="502"/>
      <c r="SFF43" s="502"/>
      <c r="SFG43" s="502"/>
      <c r="SFH43" s="502"/>
      <c r="SFI43" s="502"/>
      <c r="SFJ43" s="502"/>
      <c r="SFK43" s="502"/>
      <c r="SFL43" s="502"/>
      <c r="SFM43" s="502"/>
      <c r="SFN43" s="502"/>
      <c r="SFO43" s="502"/>
      <c r="SFP43" s="502"/>
      <c r="SFQ43" s="502"/>
      <c r="SFR43" s="502"/>
      <c r="SFS43" s="502"/>
      <c r="SFT43" s="502"/>
      <c r="SFU43" s="502"/>
      <c r="SFV43" s="502"/>
      <c r="SFW43" s="502"/>
      <c r="SFX43" s="502"/>
      <c r="SFY43" s="502"/>
      <c r="SFZ43" s="502"/>
      <c r="SGA43" s="502"/>
      <c r="SGB43" s="502"/>
      <c r="SGC43" s="502"/>
      <c r="SGD43" s="502"/>
      <c r="SGE43" s="502"/>
      <c r="SGF43" s="502"/>
      <c r="SGG43" s="502"/>
      <c r="SGH43" s="502"/>
      <c r="SGI43" s="502"/>
      <c r="SGJ43" s="502"/>
      <c r="SGK43" s="502"/>
      <c r="SGL43" s="502"/>
      <c r="SGM43" s="502"/>
      <c r="SGN43" s="502"/>
      <c r="SGO43" s="502"/>
      <c r="SGP43" s="502"/>
      <c r="SGQ43" s="502"/>
      <c r="SGR43" s="502"/>
      <c r="SGS43" s="502"/>
      <c r="SGT43" s="502"/>
      <c r="SGU43" s="502"/>
      <c r="SGV43" s="502"/>
      <c r="SGW43" s="502"/>
      <c r="SGX43" s="502"/>
      <c r="SGY43" s="502"/>
      <c r="SGZ43" s="502"/>
      <c r="SHA43" s="502"/>
      <c r="SHB43" s="502"/>
      <c r="SHC43" s="502"/>
      <c r="SHD43" s="502"/>
      <c r="SHE43" s="502"/>
      <c r="SHF43" s="502"/>
      <c r="SHG43" s="502"/>
      <c r="SHH43" s="502"/>
      <c r="SHI43" s="502"/>
      <c r="SHJ43" s="502"/>
      <c r="SHK43" s="502"/>
      <c r="SHL43" s="502"/>
      <c r="SHM43" s="502"/>
      <c r="SHN43" s="502"/>
      <c r="SHO43" s="502"/>
      <c r="SHP43" s="502"/>
      <c r="SHQ43" s="502"/>
      <c r="SHR43" s="502"/>
      <c r="SHS43" s="502"/>
      <c r="SHT43" s="502"/>
      <c r="SHU43" s="502"/>
      <c r="SHV43" s="502"/>
      <c r="SHW43" s="502"/>
      <c r="SHX43" s="502"/>
      <c r="SHY43" s="502"/>
      <c r="SHZ43" s="502"/>
      <c r="SIA43" s="502"/>
      <c r="SIB43" s="502"/>
      <c r="SIC43" s="502"/>
      <c r="SID43" s="502"/>
      <c r="SIE43" s="502"/>
      <c r="SIF43" s="502"/>
      <c r="SIG43" s="502"/>
      <c r="SIH43" s="502"/>
      <c r="SII43" s="502"/>
      <c r="SIJ43" s="502"/>
      <c r="SIK43" s="502"/>
      <c r="SIL43" s="502"/>
      <c r="SIM43" s="502"/>
      <c r="SIN43" s="502"/>
      <c r="SIO43" s="502"/>
      <c r="SIP43" s="502"/>
      <c r="SIQ43" s="502"/>
      <c r="SIR43" s="502"/>
      <c r="SIS43" s="502"/>
      <c r="SIT43" s="502"/>
      <c r="SIU43" s="502"/>
      <c r="SIV43" s="502"/>
      <c r="SIW43" s="502"/>
      <c r="SIX43" s="502"/>
      <c r="SIY43" s="502"/>
      <c r="SIZ43" s="502"/>
      <c r="SJA43" s="502"/>
      <c r="SJB43" s="502"/>
      <c r="SJC43" s="502"/>
      <c r="SJD43" s="502"/>
      <c r="SJE43" s="502"/>
      <c r="SJF43" s="502"/>
      <c r="SJG43" s="502"/>
      <c r="SJH43" s="502"/>
      <c r="SJI43" s="502"/>
      <c r="SJJ43" s="502"/>
      <c r="SJK43" s="502"/>
      <c r="SJL43" s="502"/>
      <c r="SJM43" s="502"/>
      <c r="SJN43" s="502"/>
      <c r="SJO43" s="502"/>
      <c r="SJP43" s="502"/>
      <c r="SJQ43" s="502"/>
      <c r="SJR43" s="502"/>
      <c r="SJS43" s="502"/>
      <c r="SJT43" s="502"/>
      <c r="SJU43" s="502"/>
      <c r="SJV43" s="502"/>
      <c r="SJW43" s="502"/>
      <c r="SJX43" s="502"/>
      <c r="SJY43" s="502"/>
      <c r="SJZ43" s="502"/>
      <c r="SKA43" s="502"/>
      <c r="SKB43" s="502"/>
      <c r="SKC43" s="502"/>
      <c r="SKD43" s="502"/>
      <c r="SKE43" s="502"/>
      <c r="SKF43" s="502"/>
      <c r="SKG43" s="502"/>
      <c r="SKH43" s="502"/>
      <c r="SKI43" s="502"/>
      <c r="SKJ43" s="502"/>
      <c r="SKK43" s="502"/>
      <c r="SKL43" s="502"/>
      <c r="SKM43" s="502"/>
      <c r="SKN43" s="502"/>
      <c r="SKO43" s="502"/>
      <c r="SKP43" s="502"/>
      <c r="SKQ43" s="502"/>
      <c r="SKR43" s="502"/>
      <c r="SKS43" s="502"/>
      <c r="SKT43" s="502"/>
      <c r="SKU43" s="502"/>
      <c r="SKV43" s="502"/>
      <c r="SKW43" s="502"/>
      <c r="SKX43" s="502"/>
      <c r="SKY43" s="502"/>
      <c r="SKZ43" s="502"/>
      <c r="SLA43" s="502"/>
      <c r="SLB43" s="502"/>
      <c r="SLC43" s="502"/>
      <c r="SLD43" s="502"/>
      <c r="SLE43" s="502"/>
      <c r="SLF43" s="502"/>
      <c r="SLG43" s="502"/>
      <c r="SLH43" s="502"/>
      <c r="SLI43" s="502"/>
      <c r="SLJ43" s="502"/>
      <c r="SLK43" s="502"/>
      <c r="SLL43" s="502"/>
      <c r="SLM43" s="502"/>
      <c r="SLN43" s="502"/>
      <c r="SLO43" s="502"/>
      <c r="SLP43" s="502"/>
      <c r="SLQ43" s="502"/>
      <c r="SLR43" s="502"/>
      <c r="SLS43" s="502"/>
      <c r="SLT43" s="502"/>
      <c r="SLU43" s="502"/>
      <c r="SLV43" s="502"/>
      <c r="SLW43" s="502"/>
      <c r="SLX43" s="502"/>
      <c r="SLY43" s="502"/>
      <c r="SLZ43" s="502"/>
      <c r="SMA43" s="502"/>
      <c r="SMB43" s="502"/>
      <c r="SMC43" s="502"/>
      <c r="SMD43" s="502"/>
      <c r="SME43" s="502"/>
      <c r="SMF43" s="502"/>
      <c r="SMG43" s="502"/>
      <c r="SMH43" s="502"/>
      <c r="SMI43" s="502"/>
      <c r="SMJ43" s="502"/>
      <c r="SMK43" s="502"/>
      <c r="SML43" s="502"/>
      <c r="SMM43" s="502"/>
      <c r="SMN43" s="502"/>
      <c r="SMO43" s="502"/>
      <c r="SMP43" s="502"/>
      <c r="SMQ43" s="502"/>
      <c r="SMR43" s="502"/>
      <c r="SMS43" s="502"/>
      <c r="SMT43" s="502"/>
      <c r="SMU43" s="502"/>
      <c r="SMV43" s="502"/>
      <c r="SMW43" s="502"/>
      <c r="SMX43" s="502"/>
      <c r="SMY43" s="502"/>
      <c r="SMZ43" s="502"/>
      <c r="SNA43" s="502"/>
      <c r="SNB43" s="502"/>
      <c r="SNC43" s="502"/>
      <c r="SND43" s="502"/>
      <c r="SNE43" s="502"/>
      <c r="SNF43" s="502"/>
      <c r="SNG43" s="502"/>
      <c r="SNH43" s="502"/>
      <c r="SNI43" s="502"/>
      <c r="SNJ43" s="502"/>
      <c r="SNK43" s="502"/>
      <c r="SNL43" s="502"/>
      <c r="SNM43" s="502"/>
      <c r="SNN43" s="502"/>
      <c r="SNO43" s="502"/>
      <c r="SNP43" s="502"/>
      <c r="SNQ43" s="502"/>
      <c r="SNR43" s="502"/>
      <c r="SNS43" s="502"/>
      <c r="SNT43" s="502"/>
      <c r="SNU43" s="502"/>
      <c r="SNV43" s="502"/>
      <c r="SNW43" s="502"/>
      <c r="SNX43" s="502"/>
      <c r="SNY43" s="502"/>
      <c r="SNZ43" s="502"/>
      <c r="SOA43" s="502"/>
      <c r="SOB43" s="502"/>
      <c r="SOC43" s="502"/>
      <c r="SOD43" s="502"/>
      <c r="SOE43" s="502"/>
      <c r="SOF43" s="502"/>
      <c r="SOG43" s="502"/>
      <c r="SOH43" s="502"/>
      <c r="SOI43" s="502"/>
      <c r="SOJ43" s="502"/>
      <c r="SOK43" s="502"/>
      <c r="SOL43" s="502"/>
      <c r="SOM43" s="502"/>
      <c r="SON43" s="502"/>
      <c r="SOO43" s="502"/>
      <c r="SOP43" s="502"/>
      <c r="SOQ43" s="502"/>
      <c r="SOR43" s="502"/>
      <c r="SOS43" s="502"/>
      <c r="SOT43" s="502"/>
      <c r="SOU43" s="502"/>
      <c r="SOV43" s="502"/>
      <c r="SOW43" s="502"/>
      <c r="SOX43" s="502"/>
      <c r="SOY43" s="502"/>
      <c r="SOZ43" s="502"/>
      <c r="SPA43" s="502"/>
      <c r="SPB43" s="502"/>
      <c r="SPC43" s="502"/>
      <c r="SPD43" s="502"/>
      <c r="SPE43" s="502"/>
      <c r="SPF43" s="502"/>
      <c r="SPG43" s="502"/>
      <c r="SPH43" s="502"/>
      <c r="SPI43" s="502"/>
      <c r="SPJ43" s="502"/>
      <c r="SPK43" s="502"/>
      <c r="SPL43" s="502"/>
      <c r="SPM43" s="502"/>
      <c r="SPN43" s="502"/>
      <c r="SPO43" s="502"/>
      <c r="SPP43" s="502"/>
      <c r="SPQ43" s="502"/>
      <c r="SPR43" s="502"/>
      <c r="SPS43" s="502"/>
      <c r="SPT43" s="502"/>
      <c r="SPU43" s="502"/>
      <c r="SPV43" s="502"/>
      <c r="SPW43" s="502"/>
      <c r="SPX43" s="502"/>
      <c r="SPY43" s="502"/>
      <c r="SPZ43" s="502"/>
      <c r="SQA43" s="502"/>
      <c r="SQB43" s="502"/>
      <c r="SQC43" s="502"/>
      <c r="SQD43" s="502"/>
      <c r="SQE43" s="502"/>
      <c r="SQF43" s="502"/>
      <c r="SQG43" s="502"/>
      <c r="SQH43" s="502"/>
      <c r="SQI43" s="502"/>
      <c r="SQJ43" s="502"/>
      <c r="SQK43" s="502"/>
      <c r="SQL43" s="502"/>
      <c r="SQM43" s="502"/>
      <c r="SQN43" s="502"/>
      <c r="SQO43" s="502"/>
      <c r="SQP43" s="502"/>
      <c r="SQQ43" s="502"/>
      <c r="SQR43" s="502"/>
      <c r="SQS43" s="502"/>
      <c r="SQT43" s="502"/>
      <c r="SQU43" s="502"/>
      <c r="SQV43" s="502"/>
      <c r="SQW43" s="502"/>
      <c r="SQX43" s="502"/>
      <c r="SQY43" s="502"/>
      <c r="SQZ43" s="502"/>
      <c r="SRA43" s="502"/>
      <c r="SRB43" s="502"/>
      <c r="SRC43" s="502"/>
      <c r="SRD43" s="502"/>
      <c r="SRE43" s="502"/>
      <c r="SRF43" s="502"/>
      <c r="SRG43" s="502"/>
      <c r="SRH43" s="502"/>
      <c r="SRI43" s="502"/>
      <c r="SRJ43" s="502"/>
      <c r="SRK43" s="502"/>
      <c r="SRL43" s="502"/>
      <c r="SRM43" s="502"/>
      <c r="SRN43" s="502"/>
      <c r="SRO43" s="502"/>
      <c r="SRP43" s="502"/>
      <c r="SRQ43" s="502"/>
      <c r="SRR43" s="502"/>
      <c r="SRS43" s="502"/>
      <c r="SRT43" s="502"/>
      <c r="SRU43" s="502"/>
      <c r="SRV43" s="502"/>
      <c r="SRW43" s="502"/>
      <c r="SRX43" s="502"/>
      <c r="SRY43" s="502"/>
      <c r="SRZ43" s="502"/>
      <c r="SSA43" s="502"/>
      <c r="SSB43" s="502"/>
      <c r="SSC43" s="502"/>
      <c r="SSD43" s="502"/>
      <c r="SSE43" s="502"/>
      <c r="SSF43" s="502"/>
      <c r="SSG43" s="502"/>
      <c r="SSH43" s="502"/>
      <c r="SSI43" s="502"/>
      <c r="SSJ43" s="502"/>
      <c r="SSK43" s="502"/>
      <c r="SSL43" s="502"/>
      <c r="SSM43" s="502"/>
      <c r="SSN43" s="502"/>
      <c r="SSO43" s="502"/>
      <c r="SSP43" s="502"/>
      <c r="SSQ43" s="502"/>
      <c r="SSR43" s="502"/>
      <c r="SSS43" s="502"/>
      <c r="SST43" s="502"/>
      <c r="SSU43" s="502"/>
      <c r="SSV43" s="502"/>
      <c r="SSW43" s="502"/>
      <c r="SSX43" s="502"/>
      <c r="SSY43" s="502"/>
      <c r="SSZ43" s="502"/>
      <c r="STA43" s="502"/>
      <c r="STB43" s="502"/>
      <c r="STC43" s="502"/>
      <c r="STD43" s="502"/>
      <c r="STE43" s="502"/>
      <c r="STF43" s="502"/>
      <c r="STG43" s="502"/>
      <c r="STH43" s="502"/>
      <c r="STI43" s="502"/>
      <c r="STJ43" s="502"/>
      <c r="STK43" s="502"/>
      <c r="STL43" s="502"/>
      <c r="STM43" s="502"/>
      <c r="STN43" s="502"/>
      <c r="STO43" s="502"/>
      <c r="STP43" s="502"/>
      <c r="STQ43" s="502"/>
      <c r="STR43" s="502"/>
      <c r="STS43" s="502"/>
      <c r="STT43" s="502"/>
      <c r="STU43" s="502"/>
      <c r="STV43" s="502"/>
      <c r="STW43" s="502"/>
      <c r="STX43" s="502"/>
      <c r="STY43" s="502"/>
      <c r="STZ43" s="502"/>
      <c r="SUA43" s="502"/>
      <c r="SUB43" s="502"/>
      <c r="SUC43" s="502"/>
      <c r="SUD43" s="502"/>
      <c r="SUE43" s="502"/>
      <c r="SUF43" s="502"/>
      <c r="SUG43" s="502"/>
      <c r="SUH43" s="502"/>
      <c r="SUI43" s="502"/>
      <c r="SUJ43" s="502"/>
      <c r="SUK43" s="502"/>
      <c r="SUL43" s="502"/>
      <c r="SUM43" s="502"/>
      <c r="SUN43" s="502"/>
      <c r="SUO43" s="502"/>
      <c r="SUP43" s="502"/>
      <c r="SUQ43" s="502"/>
      <c r="SUR43" s="502"/>
      <c r="SUS43" s="502"/>
      <c r="SUT43" s="502"/>
      <c r="SUU43" s="502"/>
      <c r="SUV43" s="502"/>
      <c r="SUW43" s="502"/>
      <c r="SUX43" s="502"/>
      <c r="SUY43" s="502"/>
      <c r="SUZ43" s="502"/>
      <c r="SVA43" s="502"/>
      <c r="SVB43" s="502"/>
      <c r="SVC43" s="502"/>
      <c r="SVD43" s="502"/>
      <c r="SVE43" s="502"/>
      <c r="SVF43" s="502"/>
      <c r="SVG43" s="502"/>
      <c r="SVH43" s="502"/>
      <c r="SVI43" s="502"/>
      <c r="SVJ43" s="502"/>
      <c r="SVK43" s="502"/>
      <c r="SVL43" s="502"/>
      <c r="SVM43" s="502"/>
      <c r="SVN43" s="502"/>
      <c r="SVO43" s="502"/>
      <c r="SVP43" s="502"/>
      <c r="SVQ43" s="502"/>
      <c r="SVR43" s="502"/>
      <c r="SVS43" s="502"/>
      <c r="SVT43" s="502"/>
      <c r="SVU43" s="502"/>
      <c r="SVV43" s="502"/>
      <c r="SVW43" s="502"/>
      <c r="SVX43" s="502"/>
      <c r="SVY43" s="502"/>
      <c r="SVZ43" s="502"/>
      <c r="SWA43" s="502"/>
      <c r="SWB43" s="502"/>
      <c r="SWC43" s="502"/>
      <c r="SWD43" s="502"/>
      <c r="SWE43" s="502"/>
      <c r="SWF43" s="502"/>
      <c r="SWG43" s="502"/>
      <c r="SWH43" s="502"/>
      <c r="SWI43" s="502"/>
      <c r="SWJ43" s="502"/>
      <c r="SWK43" s="502"/>
      <c r="SWL43" s="502"/>
      <c r="SWM43" s="502"/>
      <c r="SWN43" s="502"/>
      <c r="SWO43" s="502"/>
      <c r="SWP43" s="502"/>
      <c r="SWQ43" s="502"/>
      <c r="SWR43" s="502"/>
      <c r="SWS43" s="502"/>
      <c r="SWT43" s="502"/>
      <c r="SWU43" s="502"/>
      <c r="SWV43" s="502"/>
      <c r="SWW43" s="502"/>
      <c r="SWX43" s="502"/>
      <c r="SWY43" s="502"/>
      <c r="SWZ43" s="502"/>
      <c r="SXA43" s="502"/>
      <c r="SXB43" s="502"/>
      <c r="SXC43" s="502"/>
      <c r="SXD43" s="502"/>
      <c r="SXE43" s="502"/>
      <c r="SXF43" s="502"/>
      <c r="SXG43" s="502"/>
      <c r="SXH43" s="502"/>
      <c r="SXI43" s="502"/>
      <c r="SXJ43" s="502"/>
      <c r="SXK43" s="502"/>
      <c r="SXL43" s="502"/>
      <c r="SXM43" s="502"/>
      <c r="SXN43" s="502"/>
      <c r="SXO43" s="502"/>
      <c r="SXP43" s="502"/>
      <c r="SXQ43" s="502"/>
      <c r="SXR43" s="502"/>
      <c r="SXS43" s="502"/>
      <c r="SXT43" s="502"/>
      <c r="SXU43" s="502"/>
      <c r="SXV43" s="502"/>
      <c r="SXW43" s="502"/>
      <c r="SXX43" s="502"/>
      <c r="SXY43" s="502"/>
      <c r="SXZ43" s="502"/>
      <c r="SYA43" s="502"/>
      <c r="SYB43" s="502"/>
      <c r="SYC43" s="502"/>
      <c r="SYD43" s="502"/>
      <c r="SYE43" s="502"/>
      <c r="SYF43" s="502"/>
      <c r="SYG43" s="502"/>
      <c r="SYH43" s="502"/>
      <c r="SYI43" s="502"/>
      <c r="SYJ43" s="502"/>
      <c r="SYK43" s="502"/>
      <c r="SYL43" s="502"/>
      <c r="SYM43" s="502"/>
      <c r="SYN43" s="502"/>
      <c r="SYO43" s="502"/>
      <c r="SYP43" s="502"/>
      <c r="SYQ43" s="502"/>
      <c r="SYR43" s="502"/>
      <c r="SYS43" s="502"/>
      <c r="SYT43" s="502"/>
      <c r="SYU43" s="502"/>
      <c r="SYV43" s="502"/>
      <c r="SYW43" s="502"/>
      <c r="SYX43" s="502"/>
      <c r="SYY43" s="502"/>
      <c r="SYZ43" s="502"/>
      <c r="SZA43" s="502"/>
      <c r="SZB43" s="502"/>
      <c r="SZC43" s="502"/>
      <c r="SZD43" s="502"/>
      <c r="SZE43" s="502"/>
      <c r="SZF43" s="502"/>
      <c r="SZG43" s="502"/>
      <c r="SZH43" s="502"/>
      <c r="SZI43" s="502"/>
      <c r="SZJ43" s="502"/>
      <c r="SZK43" s="502"/>
      <c r="SZL43" s="502"/>
      <c r="SZM43" s="502"/>
      <c r="SZN43" s="502"/>
      <c r="SZO43" s="502"/>
      <c r="SZP43" s="502"/>
      <c r="SZQ43" s="502"/>
      <c r="SZR43" s="502"/>
      <c r="SZS43" s="502"/>
      <c r="SZT43" s="502"/>
      <c r="SZU43" s="502"/>
      <c r="SZV43" s="502"/>
      <c r="SZW43" s="502"/>
      <c r="SZX43" s="502"/>
      <c r="SZY43" s="502"/>
      <c r="SZZ43" s="502"/>
      <c r="TAA43" s="502"/>
      <c r="TAB43" s="502"/>
      <c r="TAC43" s="502"/>
      <c r="TAD43" s="502"/>
      <c r="TAE43" s="502"/>
      <c r="TAF43" s="502"/>
      <c r="TAG43" s="502"/>
      <c r="TAH43" s="502"/>
      <c r="TAI43" s="502"/>
      <c r="TAJ43" s="502"/>
      <c r="TAK43" s="502"/>
      <c r="TAL43" s="502"/>
      <c r="TAM43" s="502"/>
      <c r="TAN43" s="502"/>
      <c r="TAO43" s="502"/>
      <c r="TAP43" s="502"/>
      <c r="TAQ43" s="502"/>
      <c r="TAR43" s="502"/>
      <c r="TAS43" s="502"/>
      <c r="TAT43" s="502"/>
      <c r="TAU43" s="502"/>
      <c r="TAV43" s="502"/>
      <c r="TAW43" s="502"/>
      <c r="TAX43" s="502"/>
      <c r="TAY43" s="502"/>
      <c r="TAZ43" s="502"/>
      <c r="TBA43" s="502"/>
      <c r="TBB43" s="502"/>
      <c r="TBC43" s="502"/>
      <c r="TBD43" s="502"/>
      <c r="TBE43" s="502"/>
      <c r="TBF43" s="502"/>
      <c r="TBG43" s="502"/>
      <c r="TBH43" s="502"/>
      <c r="TBI43" s="502"/>
      <c r="TBJ43" s="502"/>
      <c r="TBK43" s="502"/>
      <c r="TBL43" s="502"/>
      <c r="TBM43" s="502"/>
      <c r="TBN43" s="502"/>
      <c r="TBO43" s="502"/>
      <c r="TBP43" s="502"/>
      <c r="TBQ43" s="502"/>
      <c r="TBR43" s="502"/>
      <c r="TBS43" s="502"/>
      <c r="TBT43" s="502"/>
      <c r="TBU43" s="502"/>
      <c r="TBV43" s="502"/>
      <c r="TBW43" s="502"/>
      <c r="TBX43" s="502"/>
      <c r="TBY43" s="502"/>
      <c r="TBZ43" s="502"/>
      <c r="TCA43" s="502"/>
      <c r="TCB43" s="502"/>
      <c r="TCC43" s="502"/>
      <c r="TCD43" s="502"/>
      <c r="TCE43" s="502"/>
      <c r="TCF43" s="502"/>
      <c r="TCG43" s="502"/>
      <c r="TCH43" s="502"/>
      <c r="TCI43" s="502"/>
      <c r="TCJ43" s="502"/>
      <c r="TCK43" s="502"/>
      <c r="TCL43" s="502"/>
      <c r="TCM43" s="502"/>
      <c r="TCN43" s="502"/>
      <c r="TCO43" s="502"/>
      <c r="TCP43" s="502"/>
      <c r="TCQ43" s="502"/>
      <c r="TCR43" s="502"/>
      <c r="TCS43" s="502"/>
      <c r="TCT43" s="502"/>
      <c r="TCU43" s="502"/>
      <c r="TCV43" s="502"/>
      <c r="TCW43" s="502"/>
      <c r="TCX43" s="502"/>
      <c r="TCY43" s="502"/>
      <c r="TCZ43" s="502"/>
      <c r="TDA43" s="502"/>
      <c r="TDB43" s="502"/>
      <c r="TDC43" s="502"/>
      <c r="TDD43" s="502"/>
      <c r="TDE43" s="502"/>
      <c r="TDF43" s="502"/>
      <c r="TDG43" s="502"/>
      <c r="TDH43" s="502"/>
      <c r="TDI43" s="502"/>
      <c r="TDJ43" s="502"/>
      <c r="TDK43" s="502"/>
      <c r="TDL43" s="502"/>
      <c r="TDM43" s="502"/>
      <c r="TDN43" s="502"/>
      <c r="TDO43" s="502"/>
      <c r="TDP43" s="502"/>
      <c r="TDQ43" s="502"/>
      <c r="TDR43" s="502"/>
      <c r="TDS43" s="502"/>
      <c r="TDT43" s="502"/>
      <c r="TDU43" s="502"/>
      <c r="TDV43" s="502"/>
      <c r="TDW43" s="502"/>
      <c r="TDX43" s="502"/>
      <c r="TDY43" s="502"/>
      <c r="TDZ43" s="502"/>
      <c r="TEA43" s="502"/>
      <c r="TEB43" s="502"/>
      <c r="TEC43" s="502"/>
      <c r="TED43" s="502"/>
      <c r="TEE43" s="502"/>
      <c r="TEF43" s="502"/>
      <c r="TEG43" s="502"/>
      <c r="TEH43" s="502"/>
      <c r="TEI43" s="502"/>
      <c r="TEJ43" s="502"/>
      <c r="TEK43" s="502"/>
      <c r="TEL43" s="502"/>
      <c r="TEM43" s="502"/>
      <c r="TEN43" s="502"/>
      <c r="TEO43" s="502"/>
      <c r="TEP43" s="502"/>
      <c r="TEQ43" s="502"/>
      <c r="TER43" s="502"/>
      <c r="TES43" s="502"/>
      <c r="TET43" s="502"/>
      <c r="TEU43" s="502"/>
      <c r="TEV43" s="502"/>
      <c r="TEW43" s="502"/>
      <c r="TEX43" s="502"/>
      <c r="TEY43" s="502"/>
      <c r="TEZ43" s="502"/>
      <c r="TFA43" s="502"/>
      <c r="TFB43" s="502"/>
      <c r="TFC43" s="502"/>
      <c r="TFD43" s="502"/>
      <c r="TFE43" s="502"/>
      <c r="TFF43" s="502"/>
      <c r="TFG43" s="502"/>
      <c r="TFH43" s="502"/>
      <c r="TFI43" s="502"/>
      <c r="TFJ43" s="502"/>
      <c r="TFK43" s="502"/>
      <c r="TFL43" s="502"/>
      <c r="TFM43" s="502"/>
      <c r="TFN43" s="502"/>
      <c r="TFO43" s="502"/>
      <c r="TFP43" s="502"/>
      <c r="TFQ43" s="502"/>
      <c r="TFR43" s="502"/>
      <c r="TFS43" s="502"/>
      <c r="TFT43" s="502"/>
      <c r="TFU43" s="502"/>
      <c r="TFV43" s="502"/>
      <c r="TFW43" s="502"/>
      <c r="TFX43" s="502"/>
      <c r="TFY43" s="502"/>
      <c r="TFZ43" s="502"/>
      <c r="TGA43" s="502"/>
      <c r="TGB43" s="502"/>
      <c r="TGC43" s="502"/>
      <c r="TGD43" s="502"/>
      <c r="TGE43" s="502"/>
      <c r="TGF43" s="502"/>
      <c r="TGG43" s="502"/>
      <c r="TGH43" s="502"/>
      <c r="TGI43" s="502"/>
      <c r="TGJ43" s="502"/>
      <c r="TGK43" s="502"/>
      <c r="TGL43" s="502"/>
      <c r="TGM43" s="502"/>
      <c r="TGN43" s="502"/>
      <c r="TGO43" s="502"/>
      <c r="TGP43" s="502"/>
      <c r="TGQ43" s="502"/>
      <c r="TGR43" s="502"/>
      <c r="TGS43" s="502"/>
      <c r="TGT43" s="502"/>
      <c r="TGU43" s="502"/>
      <c r="TGV43" s="502"/>
      <c r="TGW43" s="502"/>
      <c r="TGX43" s="502"/>
      <c r="TGY43" s="502"/>
      <c r="TGZ43" s="502"/>
      <c r="THA43" s="502"/>
      <c r="THB43" s="502"/>
      <c r="THC43" s="502"/>
      <c r="THD43" s="502"/>
      <c r="THE43" s="502"/>
      <c r="THF43" s="502"/>
      <c r="THG43" s="502"/>
      <c r="THH43" s="502"/>
      <c r="THI43" s="502"/>
      <c r="THJ43" s="502"/>
      <c r="THK43" s="502"/>
      <c r="THL43" s="502"/>
      <c r="THM43" s="502"/>
      <c r="THN43" s="502"/>
      <c r="THO43" s="502"/>
      <c r="THP43" s="502"/>
      <c r="THQ43" s="502"/>
      <c r="THR43" s="502"/>
      <c r="THS43" s="502"/>
      <c r="THT43" s="502"/>
      <c r="THU43" s="502"/>
      <c r="THV43" s="502"/>
      <c r="THW43" s="502"/>
      <c r="THX43" s="502"/>
      <c r="THY43" s="502"/>
      <c r="THZ43" s="502"/>
      <c r="TIA43" s="502"/>
      <c r="TIB43" s="502"/>
      <c r="TIC43" s="502"/>
      <c r="TID43" s="502"/>
      <c r="TIE43" s="502"/>
      <c r="TIF43" s="502"/>
      <c r="TIG43" s="502"/>
      <c r="TIH43" s="502"/>
      <c r="TII43" s="502"/>
      <c r="TIJ43" s="502"/>
      <c r="TIK43" s="502"/>
      <c r="TIL43" s="502"/>
      <c r="TIM43" s="502"/>
      <c r="TIN43" s="502"/>
      <c r="TIO43" s="502"/>
      <c r="TIP43" s="502"/>
      <c r="TIQ43" s="502"/>
      <c r="TIR43" s="502"/>
      <c r="TIS43" s="502"/>
      <c r="TIT43" s="502"/>
      <c r="TIU43" s="502"/>
      <c r="TIV43" s="502"/>
      <c r="TIW43" s="502"/>
      <c r="TIX43" s="502"/>
      <c r="TIY43" s="502"/>
      <c r="TIZ43" s="502"/>
      <c r="TJA43" s="502"/>
      <c r="TJB43" s="502"/>
      <c r="TJC43" s="502"/>
      <c r="TJD43" s="502"/>
      <c r="TJE43" s="502"/>
      <c r="TJF43" s="502"/>
      <c r="TJG43" s="502"/>
      <c r="TJH43" s="502"/>
      <c r="TJI43" s="502"/>
      <c r="TJJ43" s="502"/>
      <c r="TJK43" s="502"/>
      <c r="TJL43" s="502"/>
      <c r="TJM43" s="502"/>
      <c r="TJN43" s="502"/>
      <c r="TJO43" s="502"/>
      <c r="TJP43" s="502"/>
      <c r="TJQ43" s="502"/>
      <c r="TJR43" s="502"/>
      <c r="TJS43" s="502"/>
      <c r="TJT43" s="502"/>
      <c r="TJU43" s="502"/>
      <c r="TJV43" s="502"/>
      <c r="TJW43" s="502"/>
      <c r="TJX43" s="502"/>
      <c r="TJY43" s="502"/>
      <c r="TJZ43" s="502"/>
      <c r="TKA43" s="502"/>
      <c r="TKB43" s="502"/>
      <c r="TKC43" s="502"/>
      <c r="TKD43" s="502"/>
      <c r="TKE43" s="502"/>
      <c r="TKF43" s="502"/>
      <c r="TKG43" s="502"/>
      <c r="TKH43" s="502"/>
      <c r="TKI43" s="502"/>
      <c r="TKJ43" s="502"/>
      <c r="TKK43" s="502"/>
      <c r="TKL43" s="502"/>
      <c r="TKM43" s="502"/>
      <c r="TKN43" s="502"/>
      <c r="TKO43" s="502"/>
      <c r="TKP43" s="502"/>
      <c r="TKQ43" s="502"/>
      <c r="TKR43" s="502"/>
      <c r="TKS43" s="502"/>
      <c r="TKT43" s="502"/>
      <c r="TKU43" s="502"/>
      <c r="TKV43" s="502"/>
      <c r="TKW43" s="502"/>
      <c r="TKX43" s="502"/>
      <c r="TKY43" s="502"/>
      <c r="TKZ43" s="502"/>
      <c r="TLA43" s="502"/>
      <c r="TLB43" s="502"/>
      <c r="TLC43" s="502"/>
      <c r="TLD43" s="502"/>
      <c r="TLE43" s="502"/>
      <c r="TLF43" s="502"/>
      <c r="TLG43" s="502"/>
      <c r="TLH43" s="502"/>
      <c r="TLI43" s="502"/>
      <c r="TLJ43" s="502"/>
      <c r="TLK43" s="502"/>
      <c r="TLL43" s="502"/>
      <c r="TLM43" s="502"/>
      <c r="TLN43" s="502"/>
      <c r="TLO43" s="502"/>
      <c r="TLP43" s="502"/>
      <c r="TLQ43" s="502"/>
      <c r="TLR43" s="502"/>
      <c r="TLS43" s="502"/>
      <c r="TLT43" s="502"/>
      <c r="TLU43" s="502"/>
      <c r="TLV43" s="502"/>
      <c r="TLW43" s="502"/>
      <c r="TLX43" s="502"/>
      <c r="TLY43" s="502"/>
      <c r="TLZ43" s="502"/>
      <c r="TMA43" s="502"/>
      <c r="TMB43" s="502"/>
      <c r="TMC43" s="502"/>
      <c r="TMD43" s="502"/>
      <c r="TME43" s="502"/>
      <c r="TMF43" s="502"/>
      <c r="TMG43" s="502"/>
      <c r="TMH43" s="502"/>
      <c r="TMI43" s="502"/>
      <c r="TMJ43" s="502"/>
      <c r="TMK43" s="502"/>
      <c r="TML43" s="502"/>
      <c r="TMM43" s="502"/>
      <c r="TMN43" s="502"/>
      <c r="TMO43" s="502"/>
      <c r="TMP43" s="502"/>
      <c r="TMQ43" s="502"/>
      <c r="TMR43" s="502"/>
      <c r="TMS43" s="502"/>
      <c r="TMT43" s="502"/>
      <c r="TMU43" s="502"/>
      <c r="TMV43" s="502"/>
      <c r="TMW43" s="502"/>
      <c r="TMX43" s="502"/>
      <c r="TMY43" s="502"/>
      <c r="TMZ43" s="502"/>
      <c r="TNA43" s="502"/>
      <c r="TNB43" s="502"/>
      <c r="TNC43" s="502"/>
      <c r="TND43" s="502"/>
      <c r="TNE43" s="502"/>
      <c r="TNF43" s="502"/>
      <c r="TNG43" s="502"/>
      <c r="TNH43" s="502"/>
      <c r="TNI43" s="502"/>
      <c r="TNJ43" s="502"/>
      <c r="TNK43" s="502"/>
      <c r="TNL43" s="502"/>
      <c r="TNM43" s="502"/>
      <c r="TNN43" s="502"/>
      <c r="TNO43" s="502"/>
      <c r="TNP43" s="502"/>
      <c r="TNQ43" s="502"/>
      <c r="TNR43" s="502"/>
      <c r="TNS43" s="502"/>
      <c r="TNT43" s="502"/>
      <c r="TNU43" s="502"/>
      <c r="TNV43" s="502"/>
      <c r="TNW43" s="502"/>
      <c r="TNX43" s="502"/>
      <c r="TNY43" s="502"/>
      <c r="TNZ43" s="502"/>
      <c r="TOA43" s="502"/>
      <c r="TOB43" s="502"/>
      <c r="TOC43" s="502"/>
      <c r="TOD43" s="502"/>
      <c r="TOE43" s="502"/>
      <c r="TOF43" s="502"/>
      <c r="TOG43" s="502"/>
      <c r="TOH43" s="502"/>
      <c r="TOI43" s="502"/>
      <c r="TOJ43" s="502"/>
      <c r="TOK43" s="502"/>
      <c r="TOL43" s="502"/>
      <c r="TOM43" s="502"/>
      <c r="TON43" s="502"/>
      <c r="TOO43" s="502"/>
      <c r="TOP43" s="502"/>
      <c r="TOQ43" s="502"/>
      <c r="TOR43" s="502"/>
      <c r="TOS43" s="502"/>
      <c r="TOT43" s="502"/>
      <c r="TOU43" s="502"/>
      <c r="TOV43" s="502"/>
      <c r="TOW43" s="502"/>
      <c r="TOX43" s="502"/>
      <c r="TOY43" s="502"/>
      <c r="TOZ43" s="502"/>
      <c r="TPA43" s="502"/>
      <c r="TPB43" s="502"/>
      <c r="TPC43" s="502"/>
      <c r="TPD43" s="502"/>
      <c r="TPE43" s="502"/>
      <c r="TPF43" s="502"/>
      <c r="TPG43" s="502"/>
      <c r="TPH43" s="502"/>
      <c r="TPI43" s="502"/>
      <c r="TPJ43" s="502"/>
      <c r="TPK43" s="502"/>
      <c r="TPL43" s="502"/>
      <c r="TPM43" s="502"/>
      <c r="TPN43" s="502"/>
      <c r="TPO43" s="502"/>
      <c r="TPP43" s="502"/>
      <c r="TPQ43" s="502"/>
      <c r="TPR43" s="502"/>
      <c r="TPS43" s="502"/>
      <c r="TPT43" s="502"/>
      <c r="TPU43" s="502"/>
      <c r="TPV43" s="502"/>
      <c r="TPW43" s="502"/>
      <c r="TPX43" s="502"/>
      <c r="TPY43" s="502"/>
      <c r="TPZ43" s="502"/>
      <c r="TQA43" s="502"/>
      <c r="TQB43" s="502"/>
      <c r="TQC43" s="502"/>
      <c r="TQD43" s="502"/>
      <c r="TQE43" s="502"/>
      <c r="TQF43" s="502"/>
      <c r="TQG43" s="502"/>
      <c r="TQH43" s="502"/>
      <c r="TQI43" s="502"/>
      <c r="TQJ43" s="502"/>
      <c r="TQK43" s="502"/>
      <c r="TQL43" s="502"/>
      <c r="TQM43" s="502"/>
      <c r="TQN43" s="502"/>
      <c r="TQO43" s="502"/>
      <c r="TQP43" s="502"/>
      <c r="TQQ43" s="502"/>
      <c r="TQR43" s="502"/>
      <c r="TQS43" s="502"/>
      <c r="TQT43" s="502"/>
      <c r="TQU43" s="502"/>
      <c r="TQV43" s="502"/>
      <c r="TQW43" s="502"/>
      <c r="TQX43" s="502"/>
      <c r="TQY43" s="502"/>
      <c r="TQZ43" s="502"/>
      <c r="TRA43" s="502"/>
      <c r="TRB43" s="502"/>
      <c r="TRC43" s="502"/>
      <c r="TRD43" s="502"/>
      <c r="TRE43" s="502"/>
      <c r="TRF43" s="502"/>
      <c r="TRG43" s="502"/>
      <c r="TRH43" s="502"/>
      <c r="TRI43" s="502"/>
      <c r="TRJ43" s="502"/>
      <c r="TRK43" s="502"/>
      <c r="TRL43" s="502"/>
      <c r="TRM43" s="502"/>
      <c r="TRN43" s="502"/>
      <c r="TRO43" s="502"/>
      <c r="TRP43" s="502"/>
      <c r="TRQ43" s="502"/>
      <c r="TRR43" s="502"/>
      <c r="TRS43" s="502"/>
      <c r="TRT43" s="502"/>
      <c r="TRU43" s="502"/>
      <c r="TRV43" s="502"/>
      <c r="TRW43" s="502"/>
      <c r="TRX43" s="502"/>
      <c r="TRY43" s="502"/>
      <c r="TRZ43" s="502"/>
      <c r="TSA43" s="502"/>
      <c r="TSB43" s="502"/>
      <c r="TSC43" s="502"/>
      <c r="TSD43" s="502"/>
      <c r="TSE43" s="502"/>
      <c r="TSF43" s="502"/>
      <c r="TSG43" s="502"/>
      <c r="TSH43" s="502"/>
      <c r="TSI43" s="502"/>
      <c r="TSJ43" s="502"/>
      <c r="TSK43" s="502"/>
      <c r="TSL43" s="502"/>
      <c r="TSM43" s="502"/>
      <c r="TSN43" s="502"/>
      <c r="TSO43" s="502"/>
      <c r="TSP43" s="502"/>
      <c r="TSQ43" s="502"/>
      <c r="TSR43" s="502"/>
      <c r="TSS43" s="502"/>
      <c r="TST43" s="502"/>
      <c r="TSU43" s="502"/>
      <c r="TSV43" s="502"/>
      <c r="TSW43" s="502"/>
      <c r="TSX43" s="502"/>
      <c r="TSY43" s="502"/>
      <c r="TSZ43" s="502"/>
      <c r="TTA43" s="502"/>
      <c r="TTB43" s="502"/>
      <c r="TTC43" s="502"/>
      <c r="TTD43" s="502"/>
      <c r="TTE43" s="502"/>
      <c r="TTF43" s="502"/>
      <c r="TTG43" s="502"/>
      <c r="TTH43" s="502"/>
      <c r="TTI43" s="502"/>
      <c r="TTJ43" s="502"/>
      <c r="TTK43" s="502"/>
      <c r="TTL43" s="502"/>
      <c r="TTM43" s="502"/>
      <c r="TTN43" s="502"/>
      <c r="TTO43" s="502"/>
      <c r="TTP43" s="502"/>
      <c r="TTQ43" s="502"/>
      <c r="TTR43" s="502"/>
      <c r="TTS43" s="502"/>
      <c r="TTT43" s="502"/>
      <c r="TTU43" s="502"/>
      <c r="TTV43" s="502"/>
      <c r="TTW43" s="502"/>
      <c r="TTX43" s="502"/>
      <c r="TTY43" s="502"/>
      <c r="TTZ43" s="502"/>
      <c r="TUA43" s="502"/>
      <c r="TUB43" s="502"/>
      <c r="TUC43" s="502"/>
      <c r="TUD43" s="502"/>
      <c r="TUE43" s="502"/>
      <c r="TUF43" s="502"/>
      <c r="TUG43" s="502"/>
      <c r="TUH43" s="502"/>
      <c r="TUI43" s="502"/>
      <c r="TUJ43" s="502"/>
      <c r="TUK43" s="502"/>
      <c r="TUL43" s="502"/>
      <c r="TUM43" s="502"/>
      <c r="TUN43" s="502"/>
      <c r="TUO43" s="502"/>
      <c r="TUP43" s="502"/>
      <c r="TUQ43" s="502"/>
      <c r="TUR43" s="502"/>
      <c r="TUS43" s="502"/>
      <c r="TUT43" s="502"/>
      <c r="TUU43" s="502"/>
      <c r="TUV43" s="502"/>
      <c r="TUW43" s="502"/>
      <c r="TUX43" s="502"/>
      <c r="TUY43" s="502"/>
      <c r="TUZ43" s="502"/>
      <c r="TVA43" s="502"/>
      <c r="TVB43" s="502"/>
      <c r="TVC43" s="502"/>
      <c r="TVD43" s="502"/>
      <c r="TVE43" s="502"/>
      <c r="TVF43" s="502"/>
      <c r="TVG43" s="502"/>
      <c r="TVH43" s="502"/>
      <c r="TVI43" s="502"/>
      <c r="TVJ43" s="502"/>
      <c r="TVK43" s="502"/>
      <c r="TVL43" s="502"/>
      <c r="TVM43" s="502"/>
      <c r="TVN43" s="502"/>
      <c r="TVO43" s="502"/>
      <c r="TVP43" s="502"/>
      <c r="TVQ43" s="502"/>
      <c r="TVR43" s="502"/>
      <c r="TVS43" s="502"/>
      <c r="TVT43" s="502"/>
      <c r="TVU43" s="502"/>
      <c r="TVV43" s="502"/>
      <c r="TVW43" s="502"/>
      <c r="TVX43" s="502"/>
      <c r="TVY43" s="502"/>
      <c r="TVZ43" s="502"/>
      <c r="TWA43" s="502"/>
      <c r="TWB43" s="502"/>
      <c r="TWC43" s="502"/>
      <c r="TWD43" s="502"/>
      <c r="TWE43" s="502"/>
      <c r="TWF43" s="502"/>
      <c r="TWG43" s="502"/>
      <c r="TWH43" s="502"/>
      <c r="TWI43" s="502"/>
      <c r="TWJ43" s="502"/>
      <c r="TWK43" s="502"/>
      <c r="TWL43" s="502"/>
      <c r="TWM43" s="502"/>
      <c r="TWN43" s="502"/>
      <c r="TWO43" s="502"/>
      <c r="TWP43" s="502"/>
      <c r="TWQ43" s="502"/>
      <c r="TWR43" s="502"/>
      <c r="TWS43" s="502"/>
      <c r="TWT43" s="502"/>
      <c r="TWU43" s="502"/>
      <c r="TWV43" s="502"/>
      <c r="TWW43" s="502"/>
      <c r="TWX43" s="502"/>
      <c r="TWY43" s="502"/>
      <c r="TWZ43" s="502"/>
      <c r="TXA43" s="502"/>
      <c r="TXB43" s="502"/>
      <c r="TXC43" s="502"/>
      <c r="TXD43" s="502"/>
      <c r="TXE43" s="502"/>
      <c r="TXF43" s="502"/>
      <c r="TXG43" s="502"/>
      <c r="TXH43" s="502"/>
      <c r="TXI43" s="502"/>
      <c r="TXJ43" s="502"/>
      <c r="TXK43" s="502"/>
      <c r="TXL43" s="502"/>
      <c r="TXM43" s="502"/>
      <c r="TXN43" s="502"/>
      <c r="TXO43" s="502"/>
      <c r="TXP43" s="502"/>
      <c r="TXQ43" s="502"/>
      <c r="TXR43" s="502"/>
      <c r="TXS43" s="502"/>
      <c r="TXT43" s="502"/>
      <c r="TXU43" s="502"/>
      <c r="TXV43" s="502"/>
      <c r="TXW43" s="502"/>
      <c r="TXX43" s="502"/>
      <c r="TXY43" s="502"/>
      <c r="TXZ43" s="502"/>
      <c r="TYA43" s="502"/>
      <c r="TYB43" s="502"/>
      <c r="TYC43" s="502"/>
      <c r="TYD43" s="502"/>
      <c r="TYE43" s="502"/>
      <c r="TYF43" s="502"/>
      <c r="TYG43" s="502"/>
      <c r="TYH43" s="502"/>
      <c r="TYI43" s="502"/>
      <c r="TYJ43" s="502"/>
      <c r="TYK43" s="502"/>
      <c r="TYL43" s="502"/>
      <c r="TYM43" s="502"/>
      <c r="TYN43" s="502"/>
      <c r="TYO43" s="502"/>
      <c r="TYP43" s="502"/>
      <c r="TYQ43" s="502"/>
      <c r="TYR43" s="502"/>
      <c r="TYS43" s="502"/>
      <c r="TYT43" s="502"/>
      <c r="TYU43" s="502"/>
      <c r="TYV43" s="502"/>
      <c r="TYW43" s="502"/>
      <c r="TYX43" s="502"/>
      <c r="TYY43" s="502"/>
      <c r="TYZ43" s="502"/>
      <c r="TZA43" s="502"/>
      <c r="TZB43" s="502"/>
      <c r="TZC43" s="502"/>
      <c r="TZD43" s="502"/>
      <c r="TZE43" s="502"/>
      <c r="TZF43" s="502"/>
      <c r="TZG43" s="502"/>
      <c r="TZH43" s="502"/>
      <c r="TZI43" s="502"/>
      <c r="TZJ43" s="502"/>
      <c r="TZK43" s="502"/>
      <c r="TZL43" s="502"/>
      <c r="TZM43" s="502"/>
      <c r="TZN43" s="502"/>
      <c r="TZO43" s="502"/>
      <c r="TZP43" s="502"/>
      <c r="TZQ43" s="502"/>
      <c r="TZR43" s="502"/>
      <c r="TZS43" s="502"/>
      <c r="TZT43" s="502"/>
      <c r="TZU43" s="502"/>
      <c r="TZV43" s="502"/>
      <c r="TZW43" s="502"/>
      <c r="TZX43" s="502"/>
      <c r="TZY43" s="502"/>
      <c r="TZZ43" s="502"/>
      <c r="UAA43" s="502"/>
      <c r="UAB43" s="502"/>
      <c r="UAC43" s="502"/>
      <c r="UAD43" s="502"/>
      <c r="UAE43" s="502"/>
      <c r="UAF43" s="502"/>
      <c r="UAG43" s="502"/>
      <c r="UAH43" s="502"/>
      <c r="UAI43" s="502"/>
      <c r="UAJ43" s="502"/>
      <c r="UAK43" s="502"/>
      <c r="UAL43" s="502"/>
      <c r="UAM43" s="502"/>
      <c r="UAN43" s="502"/>
      <c r="UAO43" s="502"/>
      <c r="UAP43" s="502"/>
      <c r="UAQ43" s="502"/>
      <c r="UAR43" s="502"/>
      <c r="UAS43" s="502"/>
      <c r="UAT43" s="502"/>
      <c r="UAU43" s="502"/>
      <c r="UAV43" s="502"/>
      <c r="UAW43" s="502"/>
      <c r="UAX43" s="502"/>
      <c r="UAY43" s="502"/>
      <c r="UAZ43" s="502"/>
      <c r="UBA43" s="502"/>
      <c r="UBB43" s="502"/>
      <c r="UBC43" s="502"/>
      <c r="UBD43" s="502"/>
      <c r="UBE43" s="502"/>
      <c r="UBF43" s="502"/>
      <c r="UBG43" s="502"/>
      <c r="UBH43" s="502"/>
      <c r="UBI43" s="502"/>
      <c r="UBJ43" s="502"/>
      <c r="UBK43" s="502"/>
      <c r="UBL43" s="502"/>
      <c r="UBM43" s="502"/>
      <c r="UBN43" s="502"/>
      <c r="UBO43" s="502"/>
      <c r="UBP43" s="502"/>
      <c r="UBQ43" s="502"/>
      <c r="UBR43" s="502"/>
      <c r="UBS43" s="502"/>
      <c r="UBT43" s="502"/>
      <c r="UBU43" s="502"/>
      <c r="UBV43" s="502"/>
      <c r="UBW43" s="502"/>
      <c r="UBX43" s="502"/>
      <c r="UBY43" s="502"/>
      <c r="UBZ43" s="502"/>
      <c r="UCA43" s="502"/>
      <c r="UCB43" s="502"/>
      <c r="UCC43" s="502"/>
      <c r="UCD43" s="502"/>
      <c r="UCE43" s="502"/>
      <c r="UCF43" s="502"/>
      <c r="UCG43" s="502"/>
      <c r="UCH43" s="502"/>
      <c r="UCI43" s="502"/>
      <c r="UCJ43" s="502"/>
      <c r="UCK43" s="502"/>
      <c r="UCL43" s="502"/>
      <c r="UCM43" s="502"/>
      <c r="UCN43" s="502"/>
      <c r="UCO43" s="502"/>
      <c r="UCP43" s="502"/>
      <c r="UCQ43" s="502"/>
      <c r="UCR43" s="502"/>
      <c r="UCS43" s="502"/>
      <c r="UCT43" s="502"/>
      <c r="UCU43" s="502"/>
      <c r="UCV43" s="502"/>
      <c r="UCW43" s="502"/>
      <c r="UCX43" s="502"/>
      <c r="UCY43" s="502"/>
      <c r="UCZ43" s="502"/>
      <c r="UDA43" s="502"/>
      <c r="UDB43" s="502"/>
      <c r="UDC43" s="502"/>
      <c r="UDD43" s="502"/>
      <c r="UDE43" s="502"/>
      <c r="UDF43" s="502"/>
      <c r="UDG43" s="502"/>
      <c r="UDH43" s="502"/>
      <c r="UDI43" s="502"/>
      <c r="UDJ43" s="502"/>
      <c r="UDK43" s="502"/>
      <c r="UDL43" s="502"/>
      <c r="UDM43" s="502"/>
      <c r="UDN43" s="502"/>
      <c r="UDO43" s="502"/>
      <c r="UDP43" s="502"/>
      <c r="UDQ43" s="502"/>
      <c r="UDR43" s="502"/>
      <c r="UDS43" s="502"/>
      <c r="UDT43" s="502"/>
      <c r="UDU43" s="502"/>
      <c r="UDV43" s="502"/>
      <c r="UDW43" s="502"/>
      <c r="UDX43" s="502"/>
      <c r="UDY43" s="502"/>
      <c r="UDZ43" s="502"/>
      <c r="UEA43" s="502"/>
      <c r="UEB43" s="502"/>
      <c r="UEC43" s="502"/>
      <c r="UED43" s="502"/>
      <c r="UEE43" s="502"/>
      <c r="UEF43" s="502"/>
      <c r="UEG43" s="502"/>
      <c r="UEH43" s="502"/>
      <c r="UEI43" s="502"/>
      <c r="UEJ43" s="502"/>
      <c r="UEK43" s="502"/>
      <c r="UEL43" s="502"/>
      <c r="UEM43" s="502"/>
      <c r="UEN43" s="502"/>
      <c r="UEO43" s="502"/>
      <c r="UEP43" s="502"/>
      <c r="UEQ43" s="502"/>
      <c r="UER43" s="502"/>
      <c r="UES43" s="502"/>
      <c r="UET43" s="502"/>
      <c r="UEU43" s="502"/>
      <c r="UEV43" s="502"/>
      <c r="UEW43" s="502"/>
      <c r="UEX43" s="502"/>
      <c r="UEY43" s="502"/>
      <c r="UEZ43" s="502"/>
      <c r="UFA43" s="502"/>
      <c r="UFB43" s="502"/>
      <c r="UFC43" s="502"/>
      <c r="UFD43" s="502"/>
      <c r="UFE43" s="502"/>
      <c r="UFF43" s="502"/>
      <c r="UFG43" s="502"/>
      <c r="UFH43" s="502"/>
      <c r="UFI43" s="502"/>
      <c r="UFJ43" s="502"/>
      <c r="UFK43" s="502"/>
      <c r="UFL43" s="502"/>
      <c r="UFM43" s="502"/>
      <c r="UFN43" s="502"/>
      <c r="UFO43" s="502"/>
      <c r="UFP43" s="502"/>
      <c r="UFQ43" s="502"/>
      <c r="UFR43" s="502"/>
      <c r="UFS43" s="502"/>
      <c r="UFT43" s="502"/>
      <c r="UFU43" s="502"/>
      <c r="UFV43" s="502"/>
      <c r="UFW43" s="502"/>
      <c r="UFX43" s="502"/>
      <c r="UFY43" s="502"/>
      <c r="UFZ43" s="502"/>
      <c r="UGA43" s="502"/>
      <c r="UGB43" s="502"/>
      <c r="UGC43" s="502"/>
      <c r="UGD43" s="502"/>
      <c r="UGE43" s="502"/>
      <c r="UGF43" s="502"/>
      <c r="UGG43" s="502"/>
      <c r="UGH43" s="502"/>
      <c r="UGI43" s="502"/>
      <c r="UGJ43" s="502"/>
      <c r="UGK43" s="502"/>
      <c r="UGL43" s="502"/>
      <c r="UGM43" s="502"/>
      <c r="UGN43" s="502"/>
      <c r="UGO43" s="502"/>
      <c r="UGP43" s="502"/>
      <c r="UGQ43" s="502"/>
      <c r="UGR43" s="502"/>
      <c r="UGS43" s="502"/>
      <c r="UGT43" s="502"/>
      <c r="UGU43" s="502"/>
      <c r="UGV43" s="502"/>
      <c r="UGW43" s="502"/>
      <c r="UGX43" s="502"/>
      <c r="UGY43" s="502"/>
      <c r="UGZ43" s="502"/>
      <c r="UHA43" s="502"/>
      <c r="UHB43" s="502"/>
      <c r="UHC43" s="502"/>
      <c r="UHD43" s="502"/>
      <c r="UHE43" s="502"/>
      <c r="UHF43" s="502"/>
      <c r="UHG43" s="502"/>
      <c r="UHH43" s="502"/>
      <c r="UHI43" s="502"/>
      <c r="UHJ43" s="502"/>
      <c r="UHK43" s="502"/>
      <c r="UHL43" s="502"/>
      <c r="UHM43" s="502"/>
      <c r="UHN43" s="502"/>
      <c r="UHO43" s="502"/>
      <c r="UHP43" s="502"/>
      <c r="UHQ43" s="502"/>
      <c r="UHR43" s="502"/>
      <c r="UHS43" s="502"/>
      <c r="UHT43" s="502"/>
      <c r="UHU43" s="502"/>
      <c r="UHV43" s="502"/>
      <c r="UHW43" s="502"/>
      <c r="UHX43" s="502"/>
      <c r="UHY43" s="502"/>
      <c r="UHZ43" s="502"/>
      <c r="UIA43" s="502"/>
      <c r="UIB43" s="502"/>
      <c r="UIC43" s="502"/>
      <c r="UID43" s="502"/>
      <c r="UIE43" s="502"/>
      <c r="UIF43" s="502"/>
      <c r="UIG43" s="502"/>
      <c r="UIH43" s="502"/>
      <c r="UII43" s="502"/>
      <c r="UIJ43" s="502"/>
      <c r="UIK43" s="502"/>
      <c r="UIL43" s="502"/>
      <c r="UIM43" s="502"/>
      <c r="UIN43" s="502"/>
      <c r="UIO43" s="502"/>
      <c r="UIP43" s="502"/>
      <c r="UIQ43" s="502"/>
      <c r="UIR43" s="502"/>
      <c r="UIS43" s="502"/>
      <c r="UIT43" s="502"/>
      <c r="UIU43" s="502"/>
      <c r="UIV43" s="502"/>
      <c r="UIW43" s="502"/>
      <c r="UIX43" s="502"/>
      <c r="UIY43" s="502"/>
      <c r="UIZ43" s="502"/>
      <c r="UJA43" s="502"/>
      <c r="UJB43" s="502"/>
      <c r="UJC43" s="502"/>
      <c r="UJD43" s="502"/>
      <c r="UJE43" s="502"/>
      <c r="UJF43" s="502"/>
      <c r="UJG43" s="502"/>
      <c r="UJH43" s="502"/>
      <c r="UJI43" s="502"/>
      <c r="UJJ43" s="502"/>
      <c r="UJK43" s="502"/>
      <c r="UJL43" s="502"/>
      <c r="UJM43" s="502"/>
      <c r="UJN43" s="502"/>
      <c r="UJO43" s="502"/>
      <c r="UJP43" s="502"/>
      <c r="UJQ43" s="502"/>
      <c r="UJR43" s="502"/>
      <c r="UJS43" s="502"/>
      <c r="UJT43" s="502"/>
      <c r="UJU43" s="502"/>
      <c r="UJV43" s="502"/>
      <c r="UJW43" s="502"/>
      <c r="UJX43" s="502"/>
      <c r="UJY43" s="502"/>
      <c r="UJZ43" s="502"/>
      <c r="UKA43" s="502"/>
      <c r="UKB43" s="502"/>
      <c r="UKC43" s="502"/>
      <c r="UKD43" s="502"/>
      <c r="UKE43" s="502"/>
      <c r="UKF43" s="502"/>
      <c r="UKG43" s="502"/>
      <c r="UKH43" s="502"/>
      <c r="UKI43" s="502"/>
      <c r="UKJ43" s="502"/>
      <c r="UKK43" s="502"/>
      <c r="UKL43" s="502"/>
      <c r="UKM43" s="502"/>
      <c r="UKN43" s="502"/>
      <c r="UKO43" s="502"/>
      <c r="UKP43" s="502"/>
      <c r="UKQ43" s="502"/>
      <c r="UKR43" s="502"/>
      <c r="UKS43" s="502"/>
      <c r="UKT43" s="502"/>
      <c r="UKU43" s="502"/>
      <c r="UKV43" s="502"/>
      <c r="UKW43" s="502"/>
      <c r="UKX43" s="502"/>
      <c r="UKY43" s="502"/>
      <c r="UKZ43" s="502"/>
      <c r="ULA43" s="502"/>
      <c r="ULB43" s="502"/>
      <c r="ULC43" s="502"/>
      <c r="ULD43" s="502"/>
      <c r="ULE43" s="502"/>
      <c r="ULF43" s="502"/>
      <c r="ULG43" s="502"/>
      <c r="ULH43" s="502"/>
      <c r="ULI43" s="502"/>
      <c r="ULJ43" s="502"/>
      <c r="ULK43" s="502"/>
      <c r="ULL43" s="502"/>
      <c r="ULM43" s="502"/>
      <c r="ULN43" s="502"/>
      <c r="ULO43" s="502"/>
      <c r="ULP43" s="502"/>
      <c r="ULQ43" s="502"/>
      <c r="ULR43" s="502"/>
      <c r="ULS43" s="502"/>
      <c r="ULT43" s="502"/>
      <c r="ULU43" s="502"/>
      <c r="ULV43" s="502"/>
      <c r="ULW43" s="502"/>
      <c r="ULX43" s="502"/>
      <c r="ULY43" s="502"/>
      <c r="ULZ43" s="502"/>
      <c r="UMA43" s="502"/>
      <c r="UMB43" s="502"/>
      <c r="UMC43" s="502"/>
      <c r="UMD43" s="502"/>
      <c r="UME43" s="502"/>
      <c r="UMF43" s="502"/>
      <c r="UMG43" s="502"/>
      <c r="UMH43" s="502"/>
      <c r="UMI43" s="502"/>
      <c r="UMJ43" s="502"/>
      <c r="UMK43" s="502"/>
      <c r="UML43" s="502"/>
      <c r="UMM43" s="502"/>
      <c r="UMN43" s="502"/>
      <c r="UMO43" s="502"/>
      <c r="UMP43" s="502"/>
      <c r="UMQ43" s="502"/>
      <c r="UMR43" s="502"/>
      <c r="UMS43" s="502"/>
      <c r="UMT43" s="502"/>
      <c r="UMU43" s="502"/>
      <c r="UMV43" s="502"/>
      <c r="UMW43" s="502"/>
      <c r="UMX43" s="502"/>
      <c r="UMY43" s="502"/>
      <c r="UMZ43" s="502"/>
      <c r="UNA43" s="502"/>
      <c r="UNB43" s="502"/>
      <c r="UNC43" s="502"/>
      <c r="UND43" s="502"/>
      <c r="UNE43" s="502"/>
      <c r="UNF43" s="502"/>
      <c r="UNG43" s="502"/>
      <c r="UNH43" s="502"/>
      <c r="UNI43" s="502"/>
      <c r="UNJ43" s="502"/>
      <c r="UNK43" s="502"/>
      <c r="UNL43" s="502"/>
      <c r="UNM43" s="502"/>
      <c r="UNN43" s="502"/>
      <c r="UNO43" s="502"/>
      <c r="UNP43" s="502"/>
      <c r="UNQ43" s="502"/>
      <c r="UNR43" s="502"/>
      <c r="UNS43" s="502"/>
      <c r="UNT43" s="502"/>
      <c r="UNU43" s="502"/>
      <c r="UNV43" s="502"/>
      <c r="UNW43" s="502"/>
      <c r="UNX43" s="502"/>
      <c r="UNY43" s="502"/>
      <c r="UNZ43" s="502"/>
      <c r="UOA43" s="502"/>
      <c r="UOB43" s="502"/>
      <c r="UOC43" s="502"/>
      <c r="UOD43" s="502"/>
      <c r="UOE43" s="502"/>
      <c r="UOF43" s="502"/>
      <c r="UOG43" s="502"/>
      <c r="UOH43" s="502"/>
      <c r="UOI43" s="502"/>
      <c r="UOJ43" s="502"/>
      <c r="UOK43" s="502"/>
      <c r="UOL43" s="502"/>
      <c r="UOM43" s="502"/>
      <c r="UON43" s="502"/>
      <c r="UOO43" s="502"/>
      <c r="UOP43" s="502"/>
      <c r="UOQ43" s="502"/>
      <c r="UOR43" s="502"/>
      <c r="UOS43" s="502"/>
      <c r="UOT43" s="502"/>
      <c r="UOU43" s="502"/>
      <c r="UOV43" s="502"/>
      <c r="UOW43" s="502"/>
      <c r="UOX43" s="502"/>
      <c r="UOY43" s="502"/>
      <c r="UOZ43" s="502"/>
      <c r="UPA43" s="502"/>
      <c r="UPB43" s="502"/>
      <c r="UPC43" s="502"/>
      <c r="UPD43" s="502"/>
      <c r="UPE43" s="502"/>
      <c r="UPF43" s="502"/>
      <c r="UPG43" s="502"/>
      <c r="UPH43" s="502"/>
      <c r="UPI43" s="502"/>
      <c r="UPJ43" s="502"/>
      <c r="UPK43" s="502"/>
      <c r="UPL43" s="502"/>
      <c r="UPM43" s="502"/>
      <c r="UPN43" s="502"/>
      <c r="UPO43" s="502"/>
      <c r="UPP43" s="502"/>
      <c r="UPQ43" s="502"/>
      <c r="UPR43" s="502"/>
      <c r="UPS43" s="502"/>
      <c r="UPT43" s="502"/>
      <c r="UPU43" s="502"/>
      <c r="UPV43" s="502"/>
      <c r="UPW43" s="502"/>
      <c r="UPX43" s="502"/>
      <c r="UPY43" s="502"/>
      <c r="UPZ43" s="502"/>
      <c r="UQA43" s="502"/>
      <c r="UQB43" s="502"/>
      <c r="UQC43" s="502"/>
      <c r="UQD43" s="502"/>
      <c r="UQE43" s="502"/>
      <c r="UQF43" s="502"/>
      <c r="UQG43" s="502"/>
      <c r="UQH43" s="502"/>
      <c r="UQI43" s="502"/>
      <c r="UQJ43" s="502"/>
      <c r="UQK43" s="502"/>
      <c r="UQL43" s="502"/>
      <c r="UQM43" s="502"/>
      <c r="UQN43" s="502"/>
      <c r="UQO43" s="502"/>
      <c r="UQP43" s="502"/>
      <c r="UQQ43" s="502"/>
      <c r="UQR43" s="502"/>
      <c r="UQS43" s="502"/>
      <c r="UQT43" s="502"/>
      <c r="UQU43" s="502"/>
      <c r="UQV43" s="502"/>
      <c r="UQW43" s="502"/>
      <c r="UQX43" s="502"/>
      <c r="UQY43" s="502"/>
      <c r="UQZ43" s="502"/>
      <c r="URA43" s="502"/>
      <c r="URB43" s="502"/>
      <c r="URC43" s="502"/>
      <c r="URD43" s="502"/>
      <c r="URE43" s="502"/>
      <c r="URF43" s="502"/>
      <c r="URG43" s="502"/>
      <c r="URH43" s="502"/>
      <c r="URI43" s="502"/>
      <c r="URJ43" s="502"/>
      <c r="URK43" s="502"/>
      <c r="URL43" s="502"/>
      <c r="URM43" s="502"/>
      <c r="URN43" s="502"/>
      <c r="URO43" s="502"/>
      <c r="URP43" s="502"/>
      <c r="URQ43" s="502"/>
      <c r="URR43" s="502"/>
      <c r="URS43" s="502"/>
      <c r="URT43" s="502"/>
      <c r="URU43" s="502"/>
      <c r="URV43" s="502"/>
      <c r="URW43" s="502"/>
      <c r="URX43" s="502"/>
      <c r="URY43" s="502"/>
      <c r="URZ43" s="502"/>
      <c r="USA43" s="502"/>
      <c r="USB43" s="502"/>
      <c r="USC43" s="502"/>
      <c r="USD43" s="502"/>
      <c r="USE43" s="502"/>
      <c r="USF43" s="502"/>
      <c r="USG43" s="502"/>
      <c r="USH43" s="502"/>
      <c r="USI43" s="502"/>
      <c r="USJ43" s="502"/>
      <c r="USK43" s="502"/>
      <c r="USL43" s="502"/>
      <c r="USM43" s="502"/>
      <c r="USN43" s="502"/>
      <c r="USO43" s="502"/>
      <c r="USP43" s="502"/>
      <c r="USQ43" s="502"/>
      <c r="USR43" s="502"/>
      <c r="USS43" s="502"/>
      <c r="UST43" s="502"/>
      <c r="USU43" s="502"/>
      <c r="USV43" s="502"/>
      <c r="USW43" s="502"/>
      <c r="USX43" s="502"/>
      <c r="USY43" s="502"/>
      <c r="USZ43" s="502"/>
      <c r="UTA43" s="502"/>
      <c r="UTB43" s="502"/>
      <c r="UTC43" s="502"/>
      <c r="UTD43" s="502"/>
      <c r="UTE43" s="502"/>
      <c r="UTF43" s="502"/>
      <c r="UTG43" s="502"/>
      <c r="UTH43" s="502"/>
      <c r="UTI43" s="502"/>
      <c r="UTJ43" s="502"/>
      <c r="UTK43" s="502"/>
      <c r="UTL43" s="502"/>
      <c r="UTM43" s="502"/>
      <c r="UTN43" s="502"/>
      <c r="UTO43" s="502"/>
      <c r="UTP43" s="502"/>
      <c r="UTQ43" s="502"/>
      <c r="UTR43" s="502"/>
      <c r="UTS43" s="502"/>
      <c r="UTT43" s="502"/>
      <c r="UTU43" s="502"/>
      <c r="UTV43" s="502"/>
      <c r="UTW43" s="502"/>
      <c r="UTX43" s="502"/>
      <c r="UTY43" s="502"/>
      <c r="UTZ43" s="502"/>
      <c r="UUA43" s="502"/>
      <c r="UUB43" s="502"/>
      <c r="UUC43" s="502"/>
      <c r="UUD43" s="502"/>
      <c r="UUE43" s="502"/>
      <c r="UUF43" s="502"/>
      <c r="UUG43" s="502"/>
      <c r="UUH43" s="502"/>
      <c r="UUI43" s="502"/>
      <c r="UUJ43" s="502"/>
      <c r="UUK43" s="502"/>
      <c r="UUL43" s="502"/>
      <c r="UUM43" s="502"/>
      <c r="UUN43" s="502"/>
      <c r="UUO43" s="502"/>
      <c r="UUP43" s="502"/>
      <c r="UUQ43" s="502"/>
      <c r="UUR43" s="502"/>
      <c r="UUS43" s="502"/>
      <c r="UUT43" s="502"/>
      <c r="UUU43" s="502"/>
      <c r="UUV43" s="502"/>
      <c r="UUW43" s="502"/>
      <c r="UUX43" s="502"/>
      <c r="UUY43" s="502"/>
      <c r="UUZ43" s="502"/>
      <c r="UVA43" s="502"/>
      <c r="UVB43" s="502"/>
      <c r="UVC43" s="502"/>
      <c r="UVD43" s="502"/>
      <c r="UVE43" s="502"/>
      <c r="UVF43" s="502"/>
      <c r="UVG43" s="502"/>
      <c r="UVH43" s="502"/>
      <c r="UVI43" s="502"/>
      <c r="UVJ43" s="502"/>
      <c r="UVK43" s="502"/>
      <c r="UVL43" s="502"/>
      <c r="UVM43" s="502"/>
      <c r="UVN43" s="502"/>
      <c r="UVO43" s="502"/>
      <c r="UVP43" s="502"/>
      <c r="UVQ43" s="502"/>
      <c r="UVR43" s="502"/>
      <c r="UVS43" s="502"/>
      <c r="UVT43" s="502"/>
      <c r="UVU43" s="502"/>
      <c r="UVV43" s="502"/>
      <c r="UVW43" s="502"/>
      <c r="UVX43" s="502"/>
      <c r="UVY43" s="502"/>
      <c r="UVZ43" s="502"/>
      <c r="UWA43" s="502"/>
      <c r="UWB43" s="502"/>
      <c r="UWC43" s="502"/>
      <c r="UWD43" s="502"/>
      <c r="UWE43" s="502"/>
      <c r="UWF43" s="502"/>
      <c r="UWG43" s="502"/>
      <c r="UWH43" s="502"/>
      <c r="UWI43" s="502"/>
      <c r="UWJ43" s="502"/>
      <c r="UWK43" s="502"/>
      <c r="UWL43" s="502"/>
      <c r="UWM43" s="502"/>
      <c r="UWN43" s="502"/>
      <c r="UWO43" s="502"/>
      <c r="UWP43" s="502"/>
      <c r="UWQ43" s="502"/>
      <c r="UWR43" s="502"/>
      <c r="UWS43" s="502"/>
      <c r="UWT43" s="502"/>
      <c r="UWU43" s="502"/>
      <c r="UWV43" s="502"/>
      <c r="UWW43" s="502"/>
      <c r="UWX43" s="502"/>
      <c r="UWY43" s="502"/>
      <c r="UWZ43" s="502"/>
      <c r="UXA43" s="502"/>
      <c r="UXB43" s="502"/>
      <c r="UXC43" s="502"/>
      <c r="UXD43" s="502"/>
      <c r="UXE43" s="502"/>
      <c r="UXF43" s="502"/>
      <c r="UXG43" s="502"/>
      <c r="UXH43" s="502"/>
      <c r="UXI43" s="502"/>
      <c r="UXJ43" s="502"/>
      <c r="UXK43" s="502"/>
      <c r="UXL43" s="502"/>
      <c r="UXM43" s="502"/>
      <c r="UXN43" s="502"/>
      <c r="UXO43" s="502"/>
      <c r="UXP43" s="502"/>
      <c r="UXQ43" s="502"/>
      <c r="UXR43" s="502"/>
      <c r="UXS43" s="502"/>
      <c r="UXT43" s="502"/>
      <c r="UXU43" s="502"/>
      <c r="UXV43" s="502"/>
      <c r="UXW43" s="502"/>
      <c r="UXX43" s="502"/>
      <c r="UXY43" s="502"/>
      <c r="UXZ43" s="502"/>
      <c r="UYA43" s="502"/>
      <c r="UYB43" s="502"/>
      <c r="UYC43" s="502"/>
      <c r="UYD43" s="502"/>
      <c r="UYE43" s="502"/>
      <c r="UYF43" s="502"/>
      <c r="UYG43" s="502"/>
      <c r="UYH43" s="502"/>
      <c r="UYI43" s="502"/>
      <c r="UYJ43" s="502"/>
      <c r="UYK43" s="502"/>
      <c r="UYL43" s="502"/>
      <c r="UYM43" s="502"/>
      <c r="UYN43" s="502"/>
      <c r="UYO43" s="502"/>
      <c r="UYP43" s="502"/>
      <c r="UYQ43" s="502"/>
      <c r="UYR43" s="502"/>
      <c r="UYS43" s="502"/>
      <c r="UYT43" s="502"/>
      <c r="UYU43" s="502"/>
      <c r="UYV43" s="502"/>
      <c r="UYW43" s="502"/>
      <c r="UYX43" s="502"/>
      <c r="UYY43" s="502"/>
      <c r="UYZ43" s="502"/>
      <c r="UZA43" s="502"/>
      <c r="UZB43" s="502"/>
      <c r="UZC43" s="502"/>
      <c r="UZD43" s="502"/>
      <c r="UZE43" s="502"/>
      <c r="UZF43" s="502"/>
      <c r="UZG43" s="502"/>
      <c r="UZH43" s="502"/>
      <c r="UZI43" s="502"/>
      <c r="UZJ43" s="502"/>
      <c r="UZK43" s="502"/>
      <c r="UZL43" s="502"/>
      <c r="UZM43" s="502"/>
      <c r="UZN43" s="502"/>
      <c r="UZO43" s="502"/>
      <c r="UZP43" s="502"/>
      <c r="UZQ43" s="502"/>
      <c r="UZR43" s="502"/>
      <c r="UZS43" s="502"/>
      <c r="UZT43" s="502"/>
      <c r="UZU43" s="502"/>
      <c r="UZV43" s="502"/>
      <c r="UZW43" s="502"/>
      <c r="UZX43" s="502"/>
      <c r="UZY43" s="502"/>
      <c r="UZZ43" s="502"/>
      <c r="VAA43" s="502"/>
      <c r="VAB43" s="502"/>
      <c r="VAC43" s="502"/>
      <c r="VAD43" s="502"/>
      <c r="VAE43" s="502"/>
      <c r="VAF43" s="502"/>
      <c r="VAG43" s="502"/>
      <c r="VAH43" s="502"/>
      <c r="VAI43" s="502"/>
      <c r="VAJ43" s="502"/>
      <c r="VAK43" s="502"/>
      <c r="VAL43" s="502"/>
      <c r="VAM43" s="502"/>
      <c r="VAN43" s="502"/>
      <c r="VAO43" s="502"/>
      <c r="VAP43" s="502"/>
      <c r="VAQ43" s="502"/>
      <c r="VAR43" s="502"/>
      <c r="VAS43" s="502"/>
      <c r="VAT43" s="502"/>
      <c r="VAU43" s="502"/>
      <c r="VAV43" s="502"/>
      <c r="VAW43" s="502"/>
      <c r="VAX43" s="502"/>
      <c r="VAY43" s="502"/>
      <c r="VAZ43" s="502"/>
      <c r="VBA43" s="502"/>
      <c r="VBB43" s="502"/>
      <c r="VBC43" s="502"/>
      <c r="VBD43" s="502"/>
      <c r="VBE43" s="502"/>
      <c r="VBF43" s="502"/>
      <c r="VBG43" s="502"/>
      <c r="VBH43" s="502"/>
      <c r="VBI43" s="502"/>
      <c r="VBJ43" s="502"/>
      <c r="VBK43" s="502"/>
      <c r="VBL43" s="502"/>
      <c r="VBM43" s="502"/>
      <c r="VBN43" s="502"/>
      <c r="VBO43" s="502"/>
      <c r="VBP43" s="502"/>
      <c r="VBQ43" s="502"/>
      <c r="VBR43" s="502"/>
      <c r="VBS43" s="502"/>
      <c r="VBT43" s="502"/>
      <c r="VBU43" s="502"/>
      <c r="VBV43" s="502"/>
      <c r="VBW43" s="502"/>
      <c r="VBX43" s="502"/>
      <c r="VBY43" s="502"/>
      <c r="VBZ43" s="502"/>
      <c r="VCA43" s="502"/>
      <c r="VCB43" s="502"/>
      <c r="VCC43" s="502"/>
      <c r="VCD43" s="502"/>
      <c r="VCE43" s="502"/>
      <c r="VCF43" s="502"/>
      <c r="VCG43" s="502"/>
      <c r="VCH43" s="502"/>
      <c r="VCI43" s="502"/>
      <c r="VCJ43" s="502"/>
      <c r="VCK43" s="502"/>
      <c r="VCL43" s="502"/>
      <c r="VCM43" s="502"/>
      <c r="VCN43" s="502"/>
      <c r="VCO43" s="502"/>
      <c r="VCP43" s="502"/>
      <c r="VCQ43" s="502"/>
      <c r="VCR43" s="502"/>
      <c r="VCS43" s="502"/>
      <c r="VCT43" s="502"/>
      <c r="VCU43" s="502"/>
      <c r="VCV43" s="502"/>
      <c r="VCW43" s="502"/>
      <c r="VCX43" s="502"/>
      <c r="VCY43" s="502"/>
      <c r="VCZ43" s="502"/>
      <c r="VDA43" s="502"/>
      <c r="VDB43" s="502"/>
      <c r="VDC43" s="502"/>
      <c r="VDD43" s="502"/>
      <c r="VDE43" s="502"/>
      <c r="VDF43" s="502"/>
      <c r="VDG43" s="502"/>
      <c r="VDH43" s="502"/>
      <c r="VDI43" s="502"/>
      <c r="VDJ43" s="502"/>
      <c r="VDK43" s="502"/>
      <c r="VDL43" s="502"/>
      <c r="VDM43" s="502"/>
      <c r="VDN43" s="502"/>
      <c r="VDO43" s="502"/>
      <c r="VDP43" s="502"/>
      <c r="VDQ43" s="502"/>
      <c r="VDR43" s="502"/>
      <c r="VDS43" s="502"/>
      <c r="VDT43" s="502"/>
      <c r="VDU43" s="502"/>
      <c r="VDV43" s="502"/>
      <c r="VDW43" s="502"/>
      <c r="VDX43" s="502"/>
      <c r="VDY43" s="502"/>
      <c r="VDZ43" s="502"/>
      <c r="VEA43" s="502"/>
      <c r="VEB43" s="502"/>
      <c r="VEC43" s="502"/>
      <c r="VED43" s="502"/>
      <c r="VEE43" s="502"/>
      <c r="VEF43" s="502"/>
      <c r="VEG43" s="502"/>
      <c r="VEH43" s="502"/>
      <c r="VEI43" s="502"/>
      <c r="VEJ43" s="502"/>
      <c r="VEK43" s="502"/>
      <c r="VEL43" s="502"/>
      <c r="VEM43" s="502"/>
      <c r="VEN43" s="502"/>
      <c r="VEO43" s="502"/>
      <c r="VEP43" s="502"/>
      <c r="VEQ43" s="502"/>
      <c r="VER43" s="502"/>
      <c r="VES43" s="502"/>
      <c r="VET43" s="502"/>
      <c r="VEU43" s="502"/>
      <c r="VEV43" s="502"/>
      <c r="VEW43" s="502"/>
      <c r="VEX43" s="502"/>
      <c r="VEY43" s="502"/>
      <c r="VEZ43" s="502"/>
      <c r="VFA43" s="502"/>
      <c r="VFB43" s="502"/>
      <c r="VFC43" s="502"/>
      <c r="VFD43" s="502"/>
      <c r="VFE43" s="502"/>
      <c r="VFF43" s="502"/>
      <c r="VFG43" s="502"/>
      <c r="VFH43" s="502"/>
      <c r="VFI43" s="502"/>
      <c r="VFJ43" s="502"/>
      <c r="VFK43" s="502"/>
      <c r="VFL43" s="502"/>
      <c r="VFM43" s="502"/>
      <c r="VFN43" s="502"/>
      <c r="VFO43" s="502"/>
      <c r="VFP43" s="502"/>
      <c r="VFQ43" s="502"/>
      <c r="VFR43" s="502"/>
      <c r="VFS43" s="502"/>
      <c r="VFT43" s="502"/>
      <c r="VFU43" s="502"/>
      <c r="VFV43" s="502"/>
      <c r="VFW43" s="502"/>
      <c r="VFX43" s="502"/>
      <c r="VFY43" s="502"/>
      <c r="VFZ43" s="502"/>
      <c r="VGA43" s="502"/>
      <c r="VGB43" s="502"/>
      <c r="VGC43" s="502"/>
      <c r="VGD43" s="502"/>
      <c r="VGE43" s="502"/>
      <c r="VGF43" s="502"/>
      <c r="VGG43" s="502"/>
      <c r="VGH43" s="502"/>
      <c r="VGI43" s="502"/>
      <c r="VGJ43" s="502"/>
      <c r="VGK43" s="502"/>
      <c r="VGL43" s="502"/>
      <c r="VGM43" s="502"/>
      <c r="VGN43" s="502"/>
      <c r="VGO43" s="502"/>
      <c r="VGP43" s="502"/>
      <c r="VGQ43" s="502"/>
      <c r="VGR43" s="502"/>
      <c r="VGS43" s="502"/>
      <c r="VGT43" s="502"/>
      <c r="VGU43" s="502"/>
      <c r="VGV43" s="502"/>
      <c r="VGW43" s="502"/>
      <c r="VGX43" s="502"/>
      <c r="VGY43" s="502"/>
      <c r="VGZ43" s="502"/>
      <c r="VHA43" s="502"/>
      <c r="VHB43" s="502"/>
      <c r="VHC43" s="502"/>
      <c r="VHD43" s="502"/>
      <c r="VHE43" s="502"/>
      <c r="VHF43" s="502"/>
      <c r="VHG43" s="502"/>
      <c r="VHH43" s="502"/>
      <c r="VHI43" s="502"/>
      <c r="VHJ43" s="502"/>
      <c r="VHK43" s="502"/>
      <c r="VHL43" s="502"/>
      <c r="VHM43" s="502"/>
      <c r="VHN43" s="502"/>
      <c r="VHO43" s="502"/>
      <c r="VHP43" s="502"/>
      <c r="VHQ43" s="502"/>
      <c r="VHR43" s="502"/>
      <c r="VHS43" s="502"/>
      <c r="VHT43" s="502"/>
      <c r="VHU43" s="502"/>
      <c r="VHV43" s="502"/>
      <c r="VHW43" s="502"/>
      <c r="VHX43" s="502"/>
      <c r="VHY43" s="502"/>
      <c r="VHZ43" s="502"/>
      <c r="VIA43" s="502"/>
      <c r="VIB43" s="502"/>
      <c r="VIC43" s="502"/>
      <c r="VID43" s="502"/>
      <c r="VIE43" s="502"/>
      <c r="VIF43" s="502"/>
      <c r="VIG43" s="502"/>
      <c r="VIH43" s="502"/>
      <c r="VII43" s="502"/>
      <c r="VIJ43" s="502"/>
      <c r="VIK43" s="502"/>
      <c r="VIL43" s="502"/>
      <c r="VIM43" s="502"/>
      <c r="VIN43" s="502"/>
      <c r="VIO43" s="502"/>
      <c r="VIP43" s="502"/>
      <c r="VIQ43" s="502"/>
      <c r="VIR43" s="502"/>
      <c r="VIS43" s="502"/>
      <c r="VIT43" s="502"/>
      <c r="VIU43" s="502"/>
      <c r="VIV43" s="502"/>
      <c r="VIW43" s="502"/>
      <c r="VIX43" s="502"/>
      <c r="VIY43" s="502"/>
      <c r="VIZ43" s="502"/>
      <c r="VJA43" s="502"/>
      <c r="VJB43" s="502"/>
      <c r="VJC43" s="502"/>
      <c r="VJD43" s="502"/>
      <c r="VJE43" s="502"/>
      <c r="VJF43" s="502"/>
      <c r="VJG43" s="502"/>
      <c r="VJH43" s="502"/>
      <c r="VJI43" s="502"/>
      <c r="VJJ43" s="502"/>
      <c r="VJK43" s="502"/>
      <c r="VJL43" s="502"/>
      <c r="VJM43" s="502"/>
      <c r="VJN43" s="502"/>
      <c r="VJO43" s="502"/>
      <c r="VJP43" s="502"/>
      <c r="VJQ43" s="502"/>
      <c r="VJR43" s="502"/>
      <c r="VJS43" s="502"/>
      <c r="VJT43" s="502"/>
      <c r="VJU43" s="502"/>
      <c r="VJV43" s="502"/>
      <c r="VJW43" s="502"/>
      <c r="VJX43" s="502"/>
      <c r="VJY43" s="502"/>
      <c r="VJZ43" s="502"/>
      <c r="VKA43" s="502"/>
      <c r="VKB43" s="502"/>
      <c r="VKC43" s="502"/>
      <c r="VKD43" s="502"/>
      <c r="VKE43" s="502"/>
      <c r="VKF43" s="502"/>
      <c r="VKG43" s="502"/>
      <c r="VKH43" s="502"/>
      <c r="VKI43" s="502"/>
      <c r="VKJ43" s="502"/>
      <c r="VKK43" s="502"/>
      <c r="VKL43" s="502"/>
      <c r="VKM43" s="502"/>
      <c r="VKN43" s="502"/>
      <c r="VKO43" s="502"/>
      <c r="VKP43" s="502"/>
      <c r="VKQ43" s="502"/>
      <c r="VKR43" s="502"/>
      <c r="VKS43" s="502"/>
      <c r="VKT43" s="502"/>
      <c r="VKU43" s="502"/>
      <c r="VKV43" s="502"/>
      <c r="VKW43" s="502"/>
      <c r="VKX43" s="502"/>
      <c r="VKY43" s="502"/>
      <c r="VKZ43" s="502"/>
      <c r="VLA43" s="502"/>
      <c r="VLB43" s="502"/>
      <c r="VLC43" s="502"/>
      <c r="VLD43" s="502"/>
      <c r="VLE43" s="502"/>
      <c r="VLF43" s="502"/>
      <c r="VLG43" s="502"/>
      <c r="VLH43" s="502"/>
      <c r="VLI43" s="502"/>
      <c r="VLJ43" s="502"/>
      <c r="VLK43" s="502"/>
      <c r="VLL43" s="502"/>
      <c r="VLM43" s="502"/>
      <c r="VLN43" s="502"/>
      <c r="VLO43" s="502"/>
      <c r="VLP43" s="502"/>
      <c r="VLQ43" s="502"/>
      <c r="VLR43" s="502"/>
      <c r="VLS43" s="502"/>
      <c r="VLT43" s="502"/>
      <c r="VLU43" s="502"/>
      <c r="VLV43" s="502"/>
      <c r="VLW43" s="502"/>
      <c r="VLX43" s="502"/>
      <c r="VLY43" s="502"/>
      <c r="VLZ43" s="502"/>
      <c r="VMA43" s="502"/>
      <c r="VMB43" s="502"/>
      <c r="VMC43" s="502"/>
      <c r="VMD43" s="502"/>
      <c r="VME43" s="502"/>
      <c r="VMF43" s="502"/>
      <c r="VMG43" s="502"/>
      <c r="VMH43" s="502"/>
      <c r="VMI43" s="502"/>
      <c r="VMJ43" s="502"/>
      <c r="VMK43" s="502"/>
      <c r="VML43" s="502"/>
      <c r="VMM43" s="502"/>
      <c r="VMN43" s="502"/>
      <c r="VMO43" s="502"/>
      <c r="VMP43" s="502"/>
      <c r="VMQ43" s="502"/>
      <c r="VMR43" s="502"/>
      <c r="VMS43" s="502"/>
      <c r="VMT43" s="502"/>
      <c r="VMU43" s="502"/>
      <c r="VMV43" s="502"/>
      <c r="VMW43" s="502"/>
      <c r="VMX43" s="502"/>
      <c r="VMY43" s="502"/>
      <c r="VMZ43" s="502"/>
      <c r="VNA43" s="502"/>
      <c r="VNB43" s="502"/>
      <c r="VNC43" s="502"/>
      <c r="VND43" s="502"/>
      <c r="VNE43" s="502"/>
      <c r="VNF43" s="502"/>
      <c r="VNG43" s="502"/>
      <c r="VNH43" s="502"/>
      <c r="VNI43" s="502"/>
      <c r="VNJ43" s="502"/>
      <c r="VNK43" s="502"/>
      <c r="VNL43" s="502"/>
      <c r="VNM43" s="502"/>
      <c r="VNN43" s="502"/>
      <c r="VNO43" s="502"/>
      <c r="VNP43" s="502"/>
      <c r="VNQ43" s="502"/>
      <c r="VNR43" s="502"/>
      <c r="VNS43" s="502"/>
      <c r="VNT43" s="502"/>
      <c r="VNU43" s="502"/>
      <c r="VNV43" s="502"/>
      <c r="VNW43" s="502"/>
      <c r="VNX43" s="502"/>
      <c r="VNY43" s="502"/>
      <c r="VNZ43" s="502"/>
      <c r="VOA43" s="502"/>
      <c r="VOB43" s="502"/>
      <c r="VOC43" s="502"/>
      <c r="VOD43" s="502"/>
      <c r="VOE43" s="502"/>
      <c r="VOF43" s="502"/>
      <c r="VOG43" s="502"/>
      <c r="VOH43" s="502"/>
      <c r="VOI43" s="502"/>
      <c r="VOJ43" s="502"/>
      <c r="VOK43" s="502"/>
      <c r="VOL43" s="502"/>
      <c r="VOM43" s="502"/>
      <c r="VON43" s="502"/>
      <c r="VOO43" s="502"/>
      <c r="VOP43" s="502"/>
      <c r="VOQ43" s="502"/>
      <c r="VOR43" s="502"/>
      <c r="VOS43" s="502"/>
      <c r="VOT43" s="502"/>
      <c r="VOU43" s="502"/>
      <c r="VOV43" s="502"/>
      <c r="VOW43" s="502"/>
      <c r="VOX43" s="502"/>
      <c r="VOY43" s="502"/>
      <c r="VOZ43" s="502"/>
      <c r="VPA43" s="502"/>
      <c r="VPB43" s="502"/>
      <c r="VPC43" s="502"/>
      <c r="VPD43" s="502"/>
      <c r="VPE43" s="502"/>
      <c r="VPF43" s="502"/>
      <c r="VPG43" s="502"/>
      <c r="VPH43" s="502"/>
      <c r="VPI43" s="502"/>
      <c r="VPJ43" s="502"/>
      <c r="VPK43" s="502"/>
      <c r="VPL43" s="502"/>
      <c r="VPM43" s="502"/>
      <c r="VPN43" s="502"/>
      <c r="VPO43" s="502"/>
      <c r="VPP43" s="502"/>
      <c r="VPQ43" s="502"/>
      <c r="VPR43" s="502"/>
      <c r="VPS43" s="502"/>
      <c r="VPT43" s="502"/>
      <c r="VPU43" s="502"/>
      <c r="VPV43" s="502"/>
      <c r="VPW43" s="502"/>
      <c r="VPX43" s="502"/>
      <c r="VPY43" s="502"/>
      <c r="VPZ43" s="502"/>
      <c r="VQA43" s="502"/>
      <c r="VQB43" s="502"/>
      <c r="VQC43" s="502"/>
      <c r="VQD43" s="502"/>
      <c r="VQE43" s="502"/>
      <c r="VQF43" s="502"/>
      <c r="VQG43" s="502"/>
      <c r="VQH43" s="502"/>
      <c r="VQI43" s="502"/>
      <c r="VQJ43" s="502"/>
      <c r="VQK43" s="502"/>
      <c r="VQL43" s="502"/>
      <c r="VQM43" s="502"/>
      <c r="VQN43" s="502"/>
      <c r="VQO43" s="502"/>
      <c r="VQP43" s="502"/>
      <c r="VQQ43" s="502"/>
      <c r="VQR43" s="502"/>
      <c r="VQS43" s="502"/>
      <c r="VQT43" s="502"/>
      <c r="VQU43" s="502"/>
      <c r="VQV43" s="502"/>
      <c r="VQW43" s="502"/>
      <c r="VQX43" s="502"/>
      <c r="VQY43" s="502"/>
      <c r="VQZ43" s="502"/>
      <c r="VRA43" s="502"/>
      <c r="VRB43" s="502"/>
      <c r="VRC43" s="502"/>
      <c r="VRD43" s="502"/>
      <c r="VRE43" s="502"/>
      <c r="VRF43" s="502"/>
      <c r="VRG43" s="502"/>
      <c r="VRH43" s="502"/>
      <c r="VRI43" s="502"/>
      <c r="VRJ43" s="502"/>
      <c r="VRK43" s="502"/>
      <c r="VRL43" s="502"/>
      <c r="VRM43" s="502"/>
      <c r="VRN43" s="502"/>
      <c r="VRO43" s="502"/>
      <c r="VRP43" s="502"/>
      <c r="VRQ43" s="502"/>
      <c r="VRR43" s="502"/>
      <c r="VRS43" s="502"/>
      <c r="VRT43" s="502"/>
      <c r="VRU43" s="502"/>
      <c r="VRV43" s="502"/>
      <c r="VRW43" s="502"/>
      <c r="VRX43" s="502"/>
      <c r="VRY43" s="502"/>
      <c r="VRZ43" s="502"/>
      <c r="VSA43" s="502"/>
      <c r="VSB43" s="502"/>
      <c r="VSC43" s="502"/>
      <c r="VSD43" s="502"/>
      <c r="VSE43" s="502"/>
      <c r="VSF43" s="502"/>
      <c r="VSG43" s="502"/>
      <c r="VSH43" s="502"/>
      <c r="VSI43" s="502"/>
      <c r="VSJ43" s="502"/>
      <c r="VSK43" s="502"/>
      <c r="VSL43" s="502"/>
      <c r="VSM43" s="502"/>
      <c r="VSN43" s="502"/>
      <c r="VSO43" s="502"/>
      <c r="VSP43" s="502"/>
      <c r="VSQ43" s="502"/>
      <c r="VSR43" s="502"/>
      <c r="VSS43" s="502"/>
      <c r="VST43" s="502"/>
      <c r="VSU43" s="502"/>
      <c r="VSV43" s="502"/>
      <c r="VSW43" s="502"/>
      <c r="VSX43" s="502"/>
      <c r="VSY43" s="502"/>
      <c r="VSZ43" s="502"/>
      <c r="VTA43" s="502"/>
      <c r="VTB43" s="502"/>
      <c r="VTC43" s="502"/>
      <c r="VTD43" s="502"/>
      <c r="VTE43" s="502"/>
      <c r="VTF43" s="502"/>
      <c r="VTG43" s="502"/>
      <c r="VTH43" s="502"/>
      <c r="VTI43" s="502"/>
      <c r="VTJ43" s="502"/>
      <c r="VTK43" s="502"/>
      <c r="VTL43" s="502"/>
      <c r="VTM43" s="502"/>
      <c r="VTN43" s="502"/>
      <c r="VTO43" s="502"/>
      <c r="VTP43" s="502"/>
      <c r="VTQ43" s="502"/>
      <c r="VTR43" s="502"/>
      <c r="VTS43" s="502"/>
      <c r="VTT43" s="502"/>
      <c r="VTU43" s="502"/>
      <c r="VTV43" s="502"/>
      <c r="VTW43" s="502"/>
      <c r="VTX43" s="502"/>
      <c r="VTY43" s="502"/>
      <c r="VTZ43" s="502"/>
      <c r="VUA43" s="502"/>
      <c r="VUB43" s="502"/>
      <c r="VUC43" s="502"/>
      <c r="VUD43" s="502"/>
      <c r="VUE43" s="502"/>
      <c r="VUF43" s="502"/>
      <c r="VUG43" s="502"/>
      <c r="VUH43" s="502"/>
      <c r="VUI43" s="502"/>
      <c r="VUJ43" s="502"/>
      <c r="VUK43" s="502"/>
      <c r="VUL43" s="502"/>
      <c r="VUM43" s="502"/>
      <c r="VUN43" s="502"/>
      <c r="VUO43" s="502"/>
      <c r="VUP43" s="502"/>
      <c r="VUQ43" s="502"/>
      <c r="VUR43" s="502"/>
      <c r="VUS43" s="502"/>
      <c r="VUT43" s="502"/>
      <c r="VUU43" s="502"/>
      <c r="VUV43" s="502"/>
      <c r="VUW43" s="502"/>
      <c r="VUX43" s="502"/>
      <c r="VUY43" s="502"/>
      <c r="VUZ43" s="502"/>
      <c r="VVA43" s="502"/>
      <c r="VVB43" s="502"/>
      <c r="VVC43" s="502"/>
      <c r="VVD43" s="502"/>
      <c r="VVE43" s="502"/>
      <c r="VVF43" s="502"/>
      <c r="VVG43" s="502"/>
      <c r="VVH43" s="502"/>
      <c r="VVI43" s="502"/>
      <c r="VVJ43" s="502"/>
      <c r="VVK43" s="502"/>
      <c r="VVL43" s="502"/>
      <c r="VVM43" s="502"/>
      <c r="VVN43" s="502"/>
      <c r="VVO43" s="502"/>
      <c r="VVP43" s="502"/>
      <c r="VVQ43" s="502"/>
      <c r="VVR43" s="502"/>
      <c r="VVS43" s="502"/>
      <c r="VVT43" s="502"/>
      <c r="VVU43" s="502"/>
      <c r="VVV43" s="502"/>
      <c r="VVW43" s="502"/>
      <c r="VVX43" s="502"/>
      <c r="VVY43" s="502"/>
      <c r="VVZ43" s="502"/>
      <c r="VWA43" s="502"/>
      <c r="VWB43" s="502"/>
      <c r="VWC43" s="502"/>
      <c r="VWD43" s="502"/>
      <c r="VWE43" s="502"/>
      <c r="VWF43" s="502"/>
      <c r="VWG43" s="502"/>
      <c r="VWH43" s="502"/>
      <c r="VWI43" s="502"/>
      <c r="VWJ43" s="502"/>
      <c r="VWK43" s="502"/>
      <c r="VWL43" s="502"/>
      <c r="VWM43" s="502"/>
      <c r="VWN43" s="502"/>
      <c r="VWO43" s="502"/>
      <c r="VWP43" s="502"/>
      <c r="VWQ43" s="502"/>
      <c r="VWR43" s="502"/>
      <c r="VWS43" s="502"/>
      <c r="VWT43" s="502"/>
      <c r="VWU43" s="502"/>
      <c r="VWV43" s="502"/>
      <c r="VWW43" s="502"/>
      <c r="VWX43" s="502"/>
      <c r="VWY43" s="502"/>
      <c r="VWZ43" s="502"/>
      <c r="VXA43" s="502"/>
      <c r="VXB43" s="502"/>
      <c r="VXC43" s="502"/>
      <c r="VXD43" s="502"/>
      <c r="VXE43" s="502"/>
      <c r="VXF43" s="502"/>
      <c r="VXG43" s="502"/>
      <c r="VXH43" s="502"/>
      <c r="VXI43" s="502"/>
      <c r="VXJ43" s="502"/>
      <c r="VXK43" s="502"/>
      <c r="VXL43" s="502"/>
      <c r="VXM43" s="502"/>
      <c r="VXN43" s="502"/>
      <c r="VXO43" s="502"/>
      <c r="VXP43" s="502"/>
      <c r="VXQ43" s="502"/>
      <c r="VXR43" s="502"/>
      <c r="VXS43" s="502"/>
      <c r="VXT43" s="502"/>
      <c r="VXU43" s="502"/>
      <c r="VXV43" s="502"/>
      <c r="VXW43" s="502"/>
      <c r="VXX43" s="502"/>
      <c r="VXY43" s="502"/>
      <c r="VXZ43" s="502"/>
      <c r="VYA43" s="502"/>
      <c r="VYB43" s="502"/>
      <c r="VYC43" s="502"/>
      <c r="VYD43" s="502"/>
      <c r="VYE43" s="502"/>
      <c r="VYF43" s="502"/>
      <c r="VYG43" s="502"/>
      <c r="VYH43" s="502"/>
      <c r="VYI43" s="502"/>
      <c r="VYJ43" s="502"/>
      <c r="VYK43" s="502"/>
      <c r="VYL43" s="502"/>
      <c r="VYM43" s="502"/>
      <c r="VYN43" s="502"/>
      <c r="VYO43" s="502"/>
      <c r="VYP43" s="502"/>
      <c r="VYQ43" s="502"/>
      <c r="VYR43" s="502"/>
      <c r="VYS43" s="502"/>
      <c r="VYT43" s="502"/>
      <c r="VYU43" s="502"/>
      <c r="VYV43" s="502"/>
      <c r="VYW43" s="502"/>
      <c r="VYX43" s="502"/>
      <c r="VYY43" s="502"/>
      <c r="VYZ43" s="502"/>
      <c r="VZA43" s="502"/>
      <c r="VZB43" s="502"/>
      <c r="VZC43" s="502"/>
      <c r="VZD43" s="502"/>
      <c r="VZE43" s="502"/>
      <c r="VZF43" s="502"/>
      <c r="VZG43" s="502"/>
      <c r="VZH43" s="502"/>
      <c r="VZI43" s="502"/>
      <c r="VZJ43" s="502"/>
      <c r="VZK43" s="502"/>
      <c r="VZL43" s="502"/>
      <c r="VZM43" s="502"/>
      <c r="VZN43" s="502"/>
      <c r="VZO43" s="502"/>
      <c r="VZP43" s="502"/>
      <c r="VZQ43" s="502"/>
      <c r="VZR43" s="502"/>
      <c r="VZS43" s="502"/>
      <c r="VZT43" s="502"/>
      <c r="VZU43" s="502"/>
      <c r="VZV43" s="502"/>
      <c r="VZW43" s="502"/>
      <c r="VZX43" s="502"/>
      <c r="VZY43" s="502"/>
      <c r="VZZ43" s="502"/>
      <c r="WAA43" s="502"/>
      <c r="WAB43" s="502"/>
      <c r="WAC43" s="502"/>
      <c r="WAD43" s="502"/>
      <c r="WAE43" s="502"/>
      <c r="WAF43" s="502"/>
      <c r="WAG43" s="502"/>
      <c r="WAH43" s="502"/>
      <c r="WAI43" s="502"/>
      <c r="WAJ43" s="502"/>
      <c r="WAK43" s="502"/>
      <c r="WAL43" s="502"/>
      <c r="WAM43" s="502"/>
      <c r="WAN43" s="502"/>
      <c r="WAO43" s="502"/>
      <c r="WAP43" s="502"/>
      <c r="WAQ43" s="502"/>
      <c r="WAR43" s="502"/>
      <c r="WAS43" s="502"/>
      <c r="WAT43" s="502"/>
      <c r="WAU43" s="502"/>
      <c r="WAV43" s="502"/>
      <c r="WAW43" s="502"/>
      <c r="WAX43" s="502"/>
      <c r="WAY43" s="502"/>
      <c r="WAZ43" s="502"/>
      <c r="WBA43" s="502"/>
      <c r="WBB43" s="502"/>
      <c r="WBC43" s="502"/>
      <c r="WBD43" s="502"/>
      <c r="WBE43" s="502"/>
      <c r="WBF43" s="502"/>
      <c r="WBG43" s="502"/>
      <c r="WBH43" s="502"/>
      <c r="WBI43" s="502"/>
      <c r="WBJ43" s="502"/>
      <c r="WBK43" s="502"/>
      <c r="WBL43" s="502"/>
      <c r="WBM43" s="502"/>
      <c r="WBN43" s="502"/>
      <c r="WBO43" s="502"/>
      <c r="WBP43" s="502"/>
      <c r="WBQ43" s="502"/>
      <c r="WBR43" s="502"/>
      <c r="WBS43" s="502"/>
      <c r="WBT43" s="502"/>
      <c r="WBU43" s="502"/>
      <c r="WBV43" s="502"/>
      <c r="WBW43" s="502"/>
      <c r="WBX43" s="502"/>
      <c r="WBY43" s="502"/>
      <c r="WBZ43" s="502"/>
      <c r="WCA43" s="502"/>
      <c r="WCB43" s="502"/>
      <c r="WCC43" s="502"/>
      <c r="WCD43" s="502"/>
      <c r="WCE43" s="502"/>
      <c r="WCF43" s="502"/>
      <c r="WCG43" s="502"/>
      <c r="WCH43" s="502"/>
      <c r="WCI43" s="502"/>
      <c r="WCJ43" s="502"/>
      <c r="WCK43" s="502"/>
      <c r="WCL43" s="502"/>
      <c r="WCM43" s="502"/>
      <c r="WCN43" s="502"/>
      <c r="WCO43" s="502"/>
      <c r="WCP43" s="502"/>
      <c r="WCQ43" s="502"/>
      <c r="WCR43" s="502"/>
      <c r="WCS43" s="502"/>
      <c r="WCT43" s="502"/>
      <c r="WCU43" s="502"/>
      <c r="WCV43" s="502"/>
      <c r="WCW43" s="502"/>
      <c r="WCX43" s="502"/>
      <c r="WCY43" s="502"/>
      <c r="WCZ43" s="502"/>
      <c r="WDA43" s="502"/>
      <c r="WDB43" s="502"/>
      <c r="WDC43" s="502"/>
      <c r="WDD43" s="502"/>
      <c r="WDE43" s="502"/>
      <c r="WDF43" s="502"/>
      <c r="WDG43" s="502"/>
      <c r="WDH43" s="502"/>
      <c r="WDI43" s="502"/>
      <c r="WDJ43" s="502"/>
      <c r="WDK43" s="502"/>
      <c r="WDL43" s="502"/>
      <c r="WDM43" s="502"/>
      <c r="WDN43" s="502"/>
      <c r="WDO43" s="502"/>
      <c r="WDP43" s="502"/>
      <c r="WDQ43" s="502"/>
      <c r="WDR43" s="502"/>
      <c r="WDS43" s="502"/>
      <c r="WDT43" s="502"/>
      <c r="WDU43" s="502"/>
      <c r="WDV43" s="502"/>
      <c r="WDW43" s="502"/>
      <c r="WDX43" s="502"/>
      <c r="WDY43" s="502"/>
      <c r="WDZ43" s="502"/>
      <c r="WEA43" s="502"/>
      <c r="WEB43" s="502"/>
      <c r="WEC43" s="502"/>
      <c r="WED43" s="502"/>
      <c r="WEE43" s="502"/>
      <c r="WEF43" s="502"/>
      <c r="WEG43" s="502"/>
      <c r="WEH43" s="502"/>
      <c r="WEI43" s="502"/>
      <c r="WEJ43" s="502"/>
      <c r="WEK43" s="502"/>
      <c r="WEL43" s="502"/>
      <c r="WEM43" s="502"/>
      <c r="WEN43" s="502"/>
      <c r="WEO43" s="502"/>
      <c r="WEP43" s="502"/>
      <c r="WEQ43" s="502"/>
      <c r="WER43" s="502"/>
      <c r="WES43" s="502"/>
      <c r="WET43" s="502"/>
      <c r="WEU43" s="502"/>
      <c r="WEV43" s="502"/>
      <c r="WEW43" s="502"/>
      <c r="WEX43" s="502"/>
      <c r="WEY43" s="502"/>
      <c r="WEZ43" s="502"/>
      <c r="WFA43" s="502"/>
      <c r="WFB43" s="502"/>
      <c r="WFC43" s="502"/>
      <c r="WFD43" s="502"/>
      <c r="WFE43" s="502"/>
      <c r="WFF43" s="502"/>
      <c r="WFG43" s="502"/>
      <c r="WFH43" s="502"/>
      <c r="WFI43" s="502"/>
      <c r="WFJ43" s="502"/>
      <c r="WFK43" s="502"/>
      <c r="WFL43" s="502"/>
      <c r="WFM43" s="502"/>
      <c r="WFN43" s="502"/>
      <c r="WFO43" s="502"/>
      <c r="WFP43" s="502"/>
      <c r="WFQ43" s="502"/>
      <c r="WFR43" s="502"/>
      <c r="WFS43" s="502"/>
      <c r="WFT43" s="502"/>
      <c r="WFU43" s="502"/>
      <c r="WFV43" s="502"/>
      <c r="WFW43" s="502"/>
      <c r="WFX43" s="502"/>
      <c r="WFY43" s="502"/>
      <c r="WFZ43" s="502"/>
      <c r="WGA43" s="502"/>
      <c r="WGB43" s="502"/>
      <c r="WGC43" s="502"/>
      <c r="WGD43" s="502"/>
      <c r="WGE43" s="502"/>
      <c r="WGF43" s="502"/>
      <c r="WGG43" s="502"/>
      <c r="WGH43" s="502"/>
      <c r="WGI43" s="502"/>
      <c r="WGJ43" s="502"/>
      <c r="WGK43" s="502"/>
      <c r="WGL43" s="502"/>
      <c r="WGM43" s="502"/>
      <c r="WGN43" s="502"/>
      <c r="WGO43" s="502"/>
      <c r="WGP43" s="502"/>
      <c r="WGQ43" s="502"/>
      <c r="WGR43" s="502"/>
      <c r="WGS43" s="502"/>
      <c r="WGT43" s="502"/>
      <c r="WGU43" s="502"/>
      <c r="WGV43" s="502"/>
      <c r="WGW43" s="502"/>
      <c r="WGX43" s="502"/>
      <c r="WGY43" s="502"/>
      <c r="WGZ43" s="502"/>
      <c r="WHA43" s="502"/>
      <c r="WHB43" s="502"/>
      <c r="WHC43" s="502"/>
      <c r="WHD43" s="502"/>
      <c r="WHE43" s="502"/>
      <c r="WHF43" s="502"/>
      <c r="WHG43" s="502"/>
      <c r="WHH43" s="502"/>
      <c r="WHI43" s="502"/>
      <c r="WHJ43" s="502"/>
      <c r="WHK43" s="502"/>
      <c r="WHL43" s="502"/>
      <c r="WHM43" s="502"/>
      <c r="WHN43" s="502"/>
      <c r="WHO43" s="502"/>
      <c r="WHP43" s="502"/>
      <c r="WHQ43" s="502"/>
      <c r="WHR43" s="502"/>
      <c r="WHS43" s="502"/>
      <c r="WHT43" s="502"/>
      <c r="WHU43" s="502"/>
      <c r="WHV43" s="502"/>
      <c r="WHW43" s="502"/>
      <c r="WHX43" s="502"/>
      <c r="WHY43" s="502"/>
      <c r="WHZ43" s="502"/>
      <c r="WIA43" s="502"/>
      <c r="WIB43" s="502"/>
      <c r="WIC43" s="502"/>
      <c r="WID43" s="502"/>
      <c r="WIE43" s="502"/>
      <c r="WIF43" s="502"/>
      <c r="WIG43" s="502"/>
      <c r="WIH43" s="502"/>
      <c r="WII43" s="502"/>
      <c r="WIJ43" s="502"/>
      <c r="WIK43" s="502"/>
      <c r="WIL43" s="502"/>
      <c r="WIM43" s="502"/>
      <c r="WIN43" s="502"/>
      <c r="WIO43" s="502"/>
      <c r="WIP43" s="502"/>
      <c r="WIQ43" s="502"/>
      <c r="WIR43" s="502"/>
      <c r="WIS43" s="502"/>
      <c r="WIT43" s="502"/>
      <c r="WIU43" s="502"/>
      <c r="WIV43" s="502"/>
      <c r="WIW43" s="502"/>
      <c r="WIX43" s="502"/>
      <c r="WIY43" s="502"/>
      <c r="WIZ43" s="502"/>
      <c r="WJA43" s="502"/>
      <c r="WJB43" s="502"/>
      <c r="WJC43" s="502"/>
      <c r="WJD43" s="502"/>
      <c r="WJE43" s="502"/>
      <c r="WJF43" s="502"/>
      <c r="WJG43" s="502"/>
      <c r="WJH43" s="502"/>
      <c r="WJI43" s="502"/>
      <c r="WJJ43" s="502"/>
      <c r="WJK43" s="502"/>
      <c r="WJL43" s="502"/>
      <c r="WJM43" s="502"/>
      <c r="WJN43" s="502"/>
      <c r="WJO43" s="502"/>
      <c r="WJP43" s="502"/>
      <c r="WJQ43" s="502"/>
      <c r="WJR43" s="502"/>
      <c r="WJS43" s="502"/>
      <c r="WJT43" s="502"/>
      <c r="WJU43" s="502"/>
      <c r="WJV43" s="502"/>
      <c r="WJW43" s="502"/>
      <c r="WJX43" s="502"/>
      <c r="WJY43" s="502"/>
      <c r="WJZ43" s="502"/>
      <c r="WKA43" s="502"/>
      <c r="WKB43" s="502"/>
      <c r="WKC43" s="502"/>
      <c r="WKD43" s="502"/>
      <c r="WKE43" s="502"/>
      <c r="WKF43" s="502"/>
      <c r="WKG43" s="502"/>
      <c r="WKH43" s="502"/>
      <c r="WKI43" s="502"/>
      <c r="WKJ43" s="502"/>
      <c r="WKK43" s="502"/>
      <c r="WKL43" s="502"/>
      <c r="WKM43" s="502"/>
      <c r="WKN43" s="502"/>
      <c r="WKO43" s="502"/>
      <c r="WKP43" s="502"/>
      <c r="WKQ43" s="502"/>
      <c r="WKR43" s="502"/>
      <c r="WKS43" s="502"/>
      <c r="WKT43" s="502"/>
      <c r="WKU43" s="502"/>
      <c r="WKV43" s="502"/>
      <c r="WKW43" s="502"/>
      <c r="WKX43" s="502"/>
      <c r="WKY43" s="502"/>
      <c r="WKZ43" s="502"/>
      <c r="WLA43" s="502"/>
      <c r="WLB43" s="502"/>
      <c r="WLC43" s="502"/>
      <c r="WLD43" s="502"/>
      <c r="WLE43" s="502"/>
      <c r="WLF43" s="502"/>
      <c r="WLG43" s="502"/>
      <c r="WLH43" s="502"/>
      <c r="WLI43" s="502"/>
      <c r="WLJ43" s="502"/>
      <c r="WLK43" s="502"/>
      <c r="WLL43" s="502"/>
      <c r="WLM43" s="502"/>
      <c r="WLN43" s="502"/>
      <c r="WLO43" s="502"/>
      <c r="WLP43" s="502"/>
      <c r="WLQ43" s="502"/>
      <c r="WLR43" s="502"/>
      <c r="WLS43" s="502"/>
      <c r="WLT43" s="502"/>
      <c r="WLU43" s="502"/>
      <c r="WLV43" s="502"/>
      <c r="WLW43" s="502"/>
      <c r="WLX43" s="502"/>
      <c r="WLY43" s="502"/>
      <c r="WLZ43" s="502"/>
      <c r="WMA43" s="502"/>
      <c r="WMB43" s="502"/>
      <c r="WMC43" s="502"/>
      <c r="WMD43" s="502"/>
      <c r="WME43" s="502"/>
      <c r="WMF43" s="502"/>
      <c r="WMG43" s="502"/>
      <c r="WMH43" s="502"/>
      <c r="WMI43" s="502"/>
      <c r="WMJ43" s="502"/>
      <c r="WMK43" s="502"/>
      <c r="WML43" s="502"/>
      <c r="WMM43" s="502"/>
      <c r="WMN43" s="502"/>
      <c r="WMO43" s="502"/>
      <c r="WMP43" s="502"/>
      <c r="WMQ43" s="502"/>
      <c r="WMR43" s="502"/>
      <c r="WMS43" s="502"/>
      <c r="WMT43" s="502"/>
      <c r="WMU43" s="502"/>
      <c r="WMV43" s="502"/>
      <c r="WMW43" s="502"/>
      <c r="WMX43" s="502"/>
      <c r="WMY43" s="502"/>
      <c r="WMZ43" s="502"/>
      <c r="WNA43" s="502"/>
      <c r="WNB43" s="502"/>
      <c r="WNC43" s="502"/>
      <c r="WND43" s="502"/>
      <c r="WNE43" s="502"/>
      <c r="WNF43" s="502"/>
      <c r="WNG43" s="502"/>
      <c r="WNH43" s="502"/>
      <c r="WNI43" s="502"/>
      <c r="WNJ43" s="502"/>
      <c r="WNK43" s="502"/>
      <c r="WNL43" s="502"/>
      <c r="WNM43" s="502"/>
      <c r="WNN43" s="502"/>
      <c r="WNO43" s="502"/>
      <c r="WNP43" s="502"/>
      <c r="WNQ43" s="502"/>
      <c r="WNR43" s="502"/>
      <c r="WNS43" s="502"/>
      <c r="WNT43" s="502"/>
      <c r="WNU43" s="502"/>
      <c r="WNV43" s="502"/>
      <c r="WNW43" s="502"/>
      <c r="WNX43" s="502"/>
      <c r="WNY43" s="502"/>
      <c r="WNZ43" s="502"/>
      <c r="WOA43" s="502"/>
      <c r="WOB43" s="502"/>
      <c r="WOC43" s="502"/>
      <c r="WOD43" s="502"/>
      <c r="WOE43" s="502"/>
      <c r="WOF43" s="502"/>
      <c r="WOG43" s="502"/>
      <c r="WOH43" s="502"/>
      <c r="WOI43" s="502"/>
      <c r="WOJ43" s="502"/>
      <c r="WOK43" s="502"/>
      <c r="WOL43" s="502"/>
      <c r="WOM43" s="502"/>
      <c r="WON43" s="502"/>
      <c r="WOO43" s="502"/>
      <c r="WOP43" s="502"/>
      <c r="WOQ43" s="502"/>
      <c r="WOR43" s="502"/>
      <c r="WOS43" s="502"/>
      <c r="WOT43" s="502"/>
      <c r="WOU43" s="502"/>
      <c r="WOV43" s="502"/>
      <c r="WOW43" s="502"/>
      <c r="WOX43" s="502"/>
      <c r="WOY43" s="502"/>
      <c r="WOZ43" s="502"/>
      <c r="WPA43" s="502"/>
      <c r="WPB43" s="502"/>
      <c r="WPC43" s="502"/>
      <c r="WPD43" s="502"/>
      <c r="WPE43" s="502"/>
      <c r="WPF43" s="502"/>
      <c r="WPG43" s="502"/>
      <c r="WPH43" s="502"/>
      <c r="WPI43" s="502"/>
      <c r="WPJ43" s="502"/>
      <c r="WPK43" s="502"/>
      <c r="WPL43" s="502"/>
      <c r="WPM43" s="502"/>
      <c r="WPN43" s="502"/>
      <c r="WPO43" s="502"/>
      <c r="WPP43" s="502"/>
      <c r="WPQ43" s="502"/>
      <c r="WPR43" s="502"/>
      <c r="WPS43" s="502"/>
      <c r="WPT43" s="502"/>
      <c r="WPU43" s="502"/>
      <c r="WPV43" s="502"/>
      <c r="WPW43" s="502"/>
      <c r="WPX43" s="502"/>
      <c r="WPY43" s="502"/>
      <c r="WPZ43" s="502"/>
      <c r="WQA43" s="502"/>
      <c r="WQB43" s="502"/>
      <c r="WQC43" s="502"/>
      <c r="WQD43" s="502"/>
      <c r="WQE43" s="502"/>
      <c r="WQF43" s="502"/>
      <c r="WQG43" s="502"/>
      <c r="WQH43" s="502"/>
      <c r="WQI43" s="502"/>
      <c r="WQJ43" s="502"/>
      <c r="WQK43" s="502"/>
      <c r="WQL43" s="502"/>
      <c r="WQM43" s="502"/>
      <c r="WQN43" s="502"/>
      <c r="WQO43" s="502"/>
      <c r="WQP43" s="502"/>
      <c r="WQQ43" s="502"/>
      <c r="WQR43" s="502"/>
      <c r="WQS43" s="502"/>
      <c r="WQT43" s="502"/>
      <c r="WQU43" s="502"/>
      <c r="WQV43" s="502"/>
      <c r="WQW43" s="502"/>
      <c r="WQX43" s="502"/>
      <c r="WQY43" s="502"/>
      <c r="WQZ43" s="502"/>
      <c r="WRA43" s="502"/>
      <c r="WRB43" s="502"/>
      <c r="WRC43" s="502"/>
      <c r="WRD43" s="502"/>
      <c r="WRE43" s="502"/>
      <c r="WRF43" s="502"/>
      <c r="WRG43" s="502"/>
      <c r="WRH43" s="502"/>
      <c r="WRI43" s="502"/>
      <c r="WRJ43" s="502"/>
      <c r="WRK43" s="502"/>
      <c r="WRL43" s="502"/>
      <c r="WRM43" s="502"/>
      <c r="WRN43" s="502"/>
      <c r="WRO43" s="502"/>
      <c r="WRP43" s="502"/>
      <c r="WRQ43" s="502"/>
      <c r="WRR43" s="502"/>
      <c r="WRS43" s="502"/>
      <c r="WRT43" s="502"/>
      <c r="WRU43" s="502"/>
      <c r="WRV43" s="502"/>
      <c r="WRW43" s="502"/>
      <c r="WRX43" s="502"/>
      <c r="WRY43" s="502"/>
      <c r="WRZ43" s="502"/>
      <c r="WSA43" s="502"/>
      <c r="WSB43" s="502"/>
      <c r="WSC43" s="502"/>
      <c r="WSD43" s="502"/>
      <c r="WSE43" s="502"/>
      <c r="WSF43" s="502"/>
      <c r="WSG43" s="502"/>
      <c r="WSH43" s="502"/>
      <c r="WSI43" s="502"/>
      <c r="WSJ43" s="502"/>
      <c r="WSK43" s="502"/>
      <c r="WSL43" s="502"/>
      <c r="WSM43" s="502"/>
      <c r="WSN43" s="502"/>
      <c r="WSO43" s="502"/>
      <c r="WSP43" s="502"/>
      <c r="WSQ43" s="502"/>
      <c r="WSR43" s="502"/>
      <c r="WSS43" s="502"/>
      <c r="WST43" s="502"/>
      <c r="WSU43" s="502"/>
      <c r="WSV43" s="502"/>
      <c r="WSW43" s="502"/>
      <c r="WSX43" s="502"/>
      <c r="WSY43" s="502"/>
      <c r="WSZ43" s="502"/>
      <c r="WTA43" s="502"/>
      <c r="WTB43" s="502"/>
      <c r="WTC43" s="502"/>
      <c r="WTD43" s="502"/>
      <c r="WTE43" s="502"/>
      <c r="WTF43" s="502"/>
      <c r="WTG43" s="502"/>
      <c r="WTH43" s="502"/>
      <c r="WTI43" s="502"/>
      <c r="WTJ43" s="502"/>
      <c r="WTK43" s="502"/>
      <c r="WTL43" s="502"/>
      <c r="WTM43" s="502"/>
      <c r="WTN43" s="502"/>
      <c r="WTO43" s="502"/>
      <c r="WTP43" s="502"/>
      <c r="WTQ43" s="502"/>
      <c r="WTR43" s="502"/>
      <c r="WTS43" s="502"/>
      <c r="WTT43" s="502"/>
      <c r="WTU43" s="502"/>
      <c r="WTV43" s="502"/>
      <c r="WTW43" s="502"/>
      <c r="WTX43" s="502"/>
      <c r="WTY43" s="502"/>
      <c r="WTZ43" s="502"/>
      <c r="WUA43" s="502"/>
      <c r="WUB43" s="502"/>
      <c r="WUC43" s="502"/>
      <c r="WUD43" s="502"/>
      <c r="WUE43" s="502"/>
      <c r="WUF43" s="502"/>
      <c r="WUG43" s="502"/>
      <c r="WUH43" s="502"/>
      <c r="WUI43" s="502"/>
      <c r="WUJ43" s="502"/>
      <c r="WUK43" s="502"/>
      <c r="WUL43" s="502"/>
      <c r="WUM43" s="502"/>
      <c r="WUN43" s="502"/>
      <c r="WUO43" s="502"/>
      <c r="WUP43" s="502"/>
      <c r="WUQ43" s="502"/>
      <c r="WUR43" s="502"/>
      <c r="WUS43" s="502"/>
      <c r="WUT43" s="502"/>
      <c r="WUU43" s="502"/>
      <c r="WUV43" s="502"/>
      <c r="WUW43" s="502"/>
      <c r="WUX43" s="502"/>
      <c r="WUY43" s="502"/>
      <c r="WUZ43" s="502"/>
      <c r="WVA43" s="502"/>
      <c r="WVB43" s="502"/>
      <c r="WVC43" s="502"/>
      <c r="WVD43" s="502"/>
      <c r="WVE43" s="502"/>
      <c r="WVF43" s="502"/>
      <c r="WVG43" s="502"/>
      <c r="WVH43" s="502"/>
      <c r="WVI43" s="502"/>
      <c r="WVJ43" s="502"/>
      <c r="WVK43" s="502"/>
      <c r="WVL43" s="502"/>
      <c r="WVM43" s="502"/>
      <c r="WVN43" s="502"/>
      <c r="WVO43" s="502"/>
      <c r="WVP43" s="502"/>
      <c r="WVQ43" s="502"/>
      <c r="WVR43" s="502"/>
      <c r="WVS43" s="502"/>
      <c r="WVT43" s="502"/>
      <c r="WVU43" s="502"/>
      <c r="WVV43" s="502"/>
      <c r="WVW43" s="502"/>
      <c r="WVX43" s="502"/>
      <c r="WVY43" s="502"/>
      <c r="WVZ43" s="502"/>
      <c r="WWA43" s="502"/>
      <c r="WWB43" s="502"/>
      <c r="WWC43" s="502"/>
      <c r="WWD43" s="502"/>
      <c r="WWE43" s="502"/>
      <c r="WWF43" s="502"/>
      <c r="WWG43" s="502"/>
      <c r="WWH43" s="502"/>
      <c r="WWI43" s="502"/>
      <c r="WWJ43" s="502"/>
      <c r="WWK43" s="502"/>
      <c r="WWL43" s="502"/>
      <c r="WWM43" s="502"/>
      <c r="WWN43" s="502"/>
      <c r="WWO43" s="502"/>
      <c r="WWP43" s="502"/>
      <c r="WWQ43" s="502"/>
      <c r="WWR43" s="502"/>
      <c r="WWS43" s="502"/>
      <c r="WWT43" s="502"/>
      <c r="WWU43" s="502"/>
      <c r="WWV43" s="502"/>
      <c r="WWW43" s="502"/>
      <c r="WWX43" s="502"/>
      <c r="WWY43" s="502"/>
      <c r="WWZ43" s="502"/>
      <c r="WXA43" s="502"/>
      <c r="WXB43" s="502"/>
      <c r="WXC43" s="502"/>
      <c r="WXD43" s="502"/>
      <c r="WXE43" s="502"/>
      <c r="WXF43" s="502"/>
      <c r="WXG43" s="502"/>
      <c r="WXH43" s="502"/>
      <c r="WXI43" s="502"/>
      <c r="WXJ43" s="502"/>
      <c r="WXK43" s="502"/>
      <c r="WXL43" s="502"/>
      <c r="WXM43" s="502"/>
      <c r="WXN43" s="502"/>
      <c r="WXO43" s="502"/>
      <c r="WXP43" s="502"/>
      <c r="WXQ43" s="502"/>
      <c r="WXR43" s="502"/>
      <c r="WXS43" s="502"/>
      <c r="WXT43" s="502"/>
      <c r="WXU43" s="502"/>
      <c r="WXV43" s="502"/>
      <c r="WXW43" s="502"/>
      <c r="WXX43" s="502"/>
      <c r="WXY43" s="502"/>
      <c r="WXZ43" s="502"/>
      <c r="WYA43" s="502"/>
      <c r="WYB43" s="502"/>
      <c r="WYC43" s="502"/>
      <c r="WYD43" s="502"/>
      <c r="WYE43" s="502"/>
      <c r="WYF43" s="502"/>
      <c r="WYG43" s="502"/>
      <c r="WYH43" s="502"/>
      <c r="WYI43" s="502"/>
      <c r="WYJ43" s="502"/>
      <c r="WYK43" s="502"/>
      <c r="WYL43" s="502"/>
      <c r="WYM43" s="502"/>
      <c r="WYN43" s="502"/>
      <c r="WYO43" s="502"/>
      <c r="WYP43" s="502"/>
      <c r="WYQ43" s="502"/>
      <c r="WYR43" s="502"/>
      <c r="WYS43" s="502"/>
      <c r="WYT43" s="502"/>
      <c r="WYU43" s="502"/>
      <c r="WYV43" s="502"/>
      <c r="WYW43" s="502"/>
      <c r="WYX43" s="502"/>
      <c r="WYY43" s="502"/>
      <c r="WYZ43" s="502"/>
      <c r="WZA43" s="502"/>
      <c r="WZB43" s="502"/>
      <c r="WZC43" s="502"/>
      <c r="WZD43" s="502"/>
      <c r="WZE43" s="502"/>
      <c r="WZF43" s="502"/>
      <c r="WZG43" s="502"/>
      <c r="WZH43" s="502"/>
      <c r="WZI43" s="502"/>
      <c r="WZJ43" s="502"/>
      <c r="WZK43" s="502"/>
      <c r="WZL43" s="502"/>
      <c r="WZM43" s="502"/>
      <c r="WZN43" s="502"/>
      <c r="WZO43" s="502"/>
      <c r="WZP43" s="502"/>
      <c r="WZQ43" s="502"/>
      <c r="WZR43" s="502"/>
      <c r="WZS43" s="502"/>
      <c r="WZT43" s="502"/>
      <c r="WZU43" s="502"/>
      <c r="WZV43" s="502"/>
      <c r="WZW43" s="502"/>
      <c r="WZX43" s="502"/>
      <c r="WZY43" s="502"/>
      <c r="WZZ43" s="502"/>
      <c r="XAA43" s="502"/>
      <c r="XAB43" s="502"/>
      <c r="XAC43" s="502"/>
      <c r="XAD43" s="502"/>
      <c r="XAE43" s="502"/>
      <c r="XAF43" s="502"/>
      <c r="XAG43" s="502"/>
      <c r="XAH43" s="502"/>
      <c r="XAI43" s="502"/>
      <c r="XAJ43" s="502"/>
      <c r="XAK43" s="502"/>
      <c r="XAL43" s="502"/>
      <c r="XAM43" s="502"/>
      <c r="XAN43" s="502"/>
      <c r="XAO43" s="502"/>
      <c r="XAP43" s="502"/>
      <c r="XAQ43" s="502"/>
      <c r="XAR43" s="502"/>
      <c r="XAS43" s="502"/>
      <c r="XAT43" s="502"/>
      <c r="XAU43" s="502"/>
      <c r="XAV43" s="502"/>
      <c r="XAW43" s="502"/>
      <c r="XAX43" s="502"/>
      <c r="XAY43" s="502"/>
      <c r="XAZ43" s="502"/>
      <c r="XBA43" s="502"/>
      <c r="XBB43" s="502"/>
      <c r="XBC43" s="502"/>
      <c r="XBD43" s="502"/>
      <c r="XBE43" s="502"/>
      <c r="XBF43" s="502"/>
      <c r="XBG43" s="502"/>
      <c r="XBH43" s="502"/>
      <c r="XBI43" s="502"/>
      <c r="XBJ43" s="502"/>
      <c r="XBK43" s="502"/>
      <c r="XBL43" s="502"/>
      <c r="XBM43" s="502"/>
      <c r="XBN43" s="502"/>
      <c r="XBO43" s="502"/>
      <c r="XBP43" s="502"/>
      <c r="XBQ43" s="502"/>
      <c r="XBR43" s="502"/>
      <c r="XBS43" s="502"/>
      <c r="XBT43" s="502"/>
      <c r="XBU43" s="502"/>
      <c r="XBV43" s="502"/>
      <c r="XBW43" s="502"/>
      <c r="XBX43" s="502"/>
      <c r="XBY43" s="502"/>
      <c r="XBZ43" s="502"/>
      <c r="XCA43" s="502"/>
      <c r="XCB43" s="502"/>
      <c r="XCC43" s="502"/>
      <c r="XCD43" s="502"/>
      <c r="XCE43" s="502"/>
      <c r="XCF43" s="502"/>
      <c r="XCG43" s="502"/>
      <c r="XCH43" s="502"/>
      <c r="XCI43" s="502"/>
      <c r="XCJ43" s="502"/>
      <c r="XCK43" s="502"/>
      <c r="XCL43" s="502"/>
      <c r="XCM43" s="502"/>
      <c r="XCN43" s="502"/>
      <c r="XCO43" s="502"/>
      <c r="XCP43" s="502"/>
      <c r="XCQ43" s="502"/>
      <c r="XCR43" s="502"/>
      <c r="XCS43" s="502"/>
      <c r="XCT43" s="502"/>
      <c r="XCU43" s="502"/>
      <c r="XCV43" s="502"/>
      <c r="XCW43" s="502"/>
      <c r="XCX43" s="502"/>
      <c r="XCY43" s="502"/>
      <c r="XCZ43" s="502"/>
      <c r="XDA43" s="502"/>
      <c r="XDB43" s="502"/>
      <c r="XDC43" s="502"/>
      <c r="XDD43" s="502"/>
      <c r="XDE43" s="502"/>
      <c r="XDF43" s="502"/>
      <c r="XDG43" s="502"/>
      <c r="XDH43" s="502"/>
      <c r="XDI43" s="502"/>
      <c r="XDJ43" s="502"/>
      <c r="XDK43" s="502"/>
      <c r="XDL43" s="502"/>
      <c r="XDM43" s="502"/>
      <c r="XDN43" s="502"/>
      <c r="XDO43" s="502"/>
      <c r="XDP43" s="502"/>
      <c r="XDQ43" s="502"/>
      <c r="XDR43" s="502"/>
      <c r="XDS43" s="502"/>
      <c r="XDT43" s="502"/>
      <c r="XDU43" s="502"/>
      <c r="XDV43" s="502"/>
      <c r="XDW43" s="502"/>
      <c r="XDX43" s="502"/>
      <c r="XDY43" s="502"/>
      <c r="XDZ43" s="502"/>
      <c r="XEA43" s="502"/>
      <c r="XEB43" s="502"/>
      <c r="XEC43" s="502"/>
      <c r="XED43" s="502"/>
      <c r="XEE43" s="502"/>
      <c r="XEF43" s="502"/>
      <c r="XEG43" s="502"/>
      <c r="XEH43" s="502"/>
      <c r="XEI43" s="502"/>
      <c r="XEJ43" s="502"/>
      <c r="XEK43" s="502"/>
      <c r="XEL43" s="502"/>
      <c r="XEM43" s="502"/>
      <c r="XEN43" s="502"/>
      <c r="XEO43" s="502"/>
      <c r="XEP43" s="502"/>
      <c r="XEQ43" s="502"/>
      <c r="XER43" s="502"/>
      <c r="XES43" s="502"/>
      <c r="XET43" s="502"/>
      <c r="XEU43" s="502"/>
      <c r="XEV43" s="502"/>
      <c r="XEW43" s="502"/>
      <c r="XEX43" s="502"/>
      <c r="XEY43" s="502"/>
      <c r="XEZ43" s="502"/>
      <c r="XFA43" s="502"/>
      <c r="XFB43" s="502"/>
      <c r="XFC43" s="502"/>
      <c r="XFD43" s="502"/>
    </row>
    <row r="44" s="388" customFormat="1" customHeight="1" spans="1:16384">
      <c r="A44" s="421" t="str">
        <f t="shared" si="30"/>
        <v>ZU4-2</v>
      </c>
      <c r="B44" s="422">
        <f t="shared" si="6"/>
        <v>170.0295</v>
      </c>
      <c r="C44" s="422">
        <f t="shared" si="7"/>
        <v>190.0295</v>
      </c>
      <c r="D44" s="423">
        <f t="shared" si="8"/>
        <v>20</v>
      </c>
      <c r="E44" s="424">
        <f t="shared" si="9"/>
        <v>3.348</v>
      </c>
      <c r="F44" s="424">
        <f t="shared" si="10"/>
        <v>3.348</v>
      </c>
      <c r="G44" s="424">
        <f t="shared" si="11"/>
        <v>1.48546</v>
      </c>
      <c r="H44" s="424">
        <f t="shared" si="12"/>
        <v>0.98546</v>
      </c>
      <c r="I44" s="424">
        <f t="shared" si="13"/>
        <v>1.86254</v>
      </c>
      <c r="J44" s="448">
        <f t="shared" si="14"/>
        <v>2.36254</v>
      </c>
      <c r="K44" s="449">
        <f t="shared" si="15"/>
        <v>0.4</v>
      </c>
      <c r="L44" s="449">
        <f>LOOKUP(MAX(J44,I44),{0,3,4,5,6.5,7.5,9,10},{0.3,0.4,0.5,0.6,0.7,0.8,0.9})</f>
        <v>0.3</v>
      </c>
      <c r="M44" s="449">
        <f t="shared" si="16"/>
        <v>8.6</v>
      </c>
      <c r="N44" s="449">
        <f t="shared" si="17"/>
        <v>8.6</v>
      </c>
      <c r="O44" s="450">
        <f t="shared" si="18"/>
        <v>0.7</v>
      </c>
      <c r="P44" s="451">
        <f t="shared" si="19"/>
        <v>0.7</v>
      </c>
      <c r="Q44" s="451">
        <f t="shared" si="20"/>
        <v>1.75</v>
      </c>
      <c r="R44" s="423">
        <f t="shared" si="21"/>
        <v>1.75</v>
      </c>
      <c r="S44" s="482">
        <f t="shared" si="22"/>
        <v>0</v>
      </c>
      <c r="T44" s="483">
        <f t="shared" si="23"/>
        <v>1.06486</v>
      </c>
      <c r="U44" s="450">
        <f t="shared" si="24"/>
        <v>-0.22514</v>
      </c>
      <c r="V44" s="450">
        <f t="shared" si="25"/>
        <v>0.45</v>
      </c>
      <c r="W44" s="483">
        <f t="shared" si="26"/>
        <v>0.45</v>
      </c>
      <c r="X44" s="484">
        <f t="shared" si="27"/>
        <v>0</v>
      </c>
      <c r="Y44" s="468">
        <f t="shared" si="28"/>
        <v>0</v>
      </c>
      <c r="Z44" s="468">
        <f t="shared" si="29"/>
        <v>0</v>
      </c>
      <c r="AA44" s="502"/>
      <c r="AB44" s="503"/>
      <c r="AC44" s="503"/>
      <c r="AD44" s="502"/>
      <c r="AE44" s="502"/>
      <c r="AF44" s="502"/>
      <c r="AG44" s="502"/>
      <c r="AH44" s="502"/>
      <c r="AI44" s="502"/>
      <c r="AJ44" s="502"/>
      <c r="AK44" s="502"/>
      <c r="AL44" s="502"/>
      <c r="AM44" s="502"/>
      <c r="AN44" s="502"/>
      <c r="AO44" s="502"/>
      <c r="AP44" s="502"/>
      <c r="AQ44" s="502"/>
      <c r="AR44" s="502"/>
      <c r="AS44" s="502"/>
      <c r="AT44" s="502"/>
      <c r="AU44" s="502"/>
      <c r="AV44" s="502"/>
      <c r="AW44" s="502"/>
      <c r="AX44" s="502"/>
      <c r="AY44" s="502"/>
      <c r="AZ44" s="502"/>
      <c r="BA44" s="502"/>
      <c r="BB44" s="502"/>
      <c r="BC44" s="502"/>
      <c r="BD44" s="502"/>
      <c r="BE44" s="502"/>
      <c r="BF44" s="502"/>
      <c r="BG44" s="502"/>
      <c r="BH44" s="502"/>
      <c r="BI44" s="502"/>
      <c r="BJ44" s="502"/>
      <c r="BK44" s="502"/>
      <c r="BL44" s="502"/>
      <c r="BM44" s="502"/>
      <c r="BN44" s="502"/>
      <c r="BO44" s="502"/>
      <c r="BP44" s="502"/>
      <c r="BQ44" s="502"/>
      <c r="BR44" s="502"/>
      <c r="BS44" s="502"/>
      <c r="BT44" s="502"/>
      <c r="BU44" s="502"/>
      <c r="BV44" s="502"/>
      <c r="BW44" s="502"/>
      <c r="BX44" s="502"/>
      <c r="BY44" s="502"/>
      <c r="BZ44" s="502"/>
      <c r="CA44" s="502"/>
      <c r="CB44" s="502"/>
      <c r="CC44" s="502"/>
      <c r="CD44" s="502"/>
      <c r="CE44" s="502"/>
      <c r="CF44" s="502"/>
      <c r="CG44" s="502"/>
      <c r="CH44" s="502"/>
      <c r="CI44" s="502"/>
      <c r="CJ44" s="502"/>
      <c r="CK44" s="502"/>
      <c r="CL44" s="502"/>
      <c r="CM44" s="502"/>
      <c r="CN44" s="502"/>
      <c r="CO44" s="502"/>
      <c r="CP44" s="502"/>
      <c r="CQ44" s="502"/>
      <c r="CR44" s="502"/>
      <c r="CS44" s="502"/>
      <c r="CT44" s="502"/>
      <c r="CU44" s="502"/>
      <c r="CV44" s="502"/>
      <c r="CW44" s="502"/>
      <c r="CX44" s="502"/>
      <c r="CY44" s="502"/>
      <c r="CZ44" s="502"/>
      <c r="DA44" s="502"/>
      <c r="DB44" s="502"/>
      <c r="DC44" s="502"/>
      <c r="DD44" s="502"/>
      <c r="DE44" s="502"/>
      <c r="DF44" s="502"/>
      <c r="DG44" s="502"/>
      <c r="DH44" s="502"/>
      <c r="DI44" s="502"/>
      <c r="DJ44" s="502"/>
      <c r="DK44" s="502"/>
      <c r="DL44" s="502"/>
      <c r="DM44" s="502"/>
      <c r="DN44" s="502"/>
      <c r="DO44" s="502"/>
      <c r="DP44" s="502"/>
      <c r="DQ44" s="502"/>
      <c r="DR44" s="502"/>
      <c r="DS44" s="502"/>
      <c r="DT44" s="502"/>
      <c r="DU44" s="502"/>
      <c r="DV44" s="502"/>
      <c r="DW44" s="502"/>
      <c r="DX44" s="502"/>
      <c r="DY44" s="502"/>
      <c r="DZ44" s="502"/>
      <c r="EA44" s="502"/>
      <c r="EB44" s="502"/>
      <c r="EC44" s="502"/>
      <c r="ED44" s="502"/>
      <c r="EE44" s="502"/>
      <c r="EF44" s="502"/>
      <c r="EG44" s="502"/>
      <c r="EH44" s="502"/>
      <c r="EI44" s="502"/>
      <c r="EJ44" s="502"/>
      <c r="EK44" s="502"/>
      <c r="EL44" s="502"/>
      <c r="EM44" s="502"/>
      <c r="EN44" s="502"/>
      <c r="EO44" s="502"/>
      <c r="EP44" s="502"/>
      <c r="EQ44" s="502"/>
      <c r="ER44" s="502"/>
      <c r="ES44" s="502"/>
      <c r="ET44" s="502"/>
      <c r="EU44" s="502"/>
      <c r="EV44" s="502"/>
      <c r="EW44" s="502"/>
      <c r="EX44" s="502"/>
      <c r="EY44" s="502"/>
      <c r="EZ44" s="502"/>
      <c r="FA44" s="502"/>
      <c r="FB44" s="502"/>
      <c r="FC44" s="502"/>
      <c r="FD44" s="502"/>
      <c r="FE44" s="502"/>
      <c r="FF44" s="502"/>
      <c r="FG44" s="502"/>
      <c r="FH44" s="502"/>
      <c r="FI44" s="502"/>
      <c r="FJ44" s="502"/>
      <c r="FK44" s="502"/>
      <c r="FL44" s="502"/>
      <c r="FM44" s="502"/>
      <c r="FN44" s="502"/>
      <c r="FO44" s="502"/>
      <c r="FP44" s="502"/>
      <c r="FQ44" s="502"/>
      <c r="FR44" s="502"/>
      <c r="FS44" s="502"/>
      <c r="FT44" s="502"/>
      <c r="FU44" s="502"/>
      <c r="FV44" s="502"/>
      <c r="FW44" s="502"/>
      <c r="FX44" s="502"/>
      <c r="FY44" s="502"/>
      <c r="FZ44" s="502"/>
      <c r="GA44" s="502"/>
      <c r="GB44" s="502"/>
      <c r="GC44" s="502"/>
      <c r="GD44" s="502"/>
      <c r="GE44" s="502"/>
      <c r="GF44" s="502"/>
      <c r="GG44" s="502"/>
      <c r="GH44" s="502"/>
      <c r="GI44" s="502"/>
      <c r="GJ44" s="502"/>
      <c r="GK44" s="502"/>
      <c r="GL44" s="502"/>
      <c r="GM44" s="502"/>
      <c r="GN44" s="502"/>
      <c r="GO44" s="502"/>
      <c r="GP44" s="502"/>
      <c r="GQ44" s="502"/>
      <c r="GR44" s="502"/>
      <c r="GS44" s="502"/>
      <c r="GT44" s="502"/>
      <c r="GU44" s="502"/>
      <c r="GV44" s="502"/>
      <c r="GW44" s="502"/>
      <c r="GX44" s="502"/>
      <c r="GY44" s="502"/>
      <c r="GZ44" s="502"/>
      <c r="HA44" s="502"/>
      <c r="HB44" s="502"/>
      <c r="HC44" s="502"/>
      <c r="HD44" s="502"/>
      <c r="HE44" s="502"/>
      <c r="HF44" s="502"/>
      <c r="HG44" s="502"/>
      <c r="HH44" s="502"/>
      <c r="HI44" s="502"/>
      <c r="HJ44" s="502"/>
      <c r="HK44" s="502"/>
      <c r="HL44" s="502"/>
      <c r="HM44" s="502"/>
      <c r="HN44" s="502"/>
      <c r="HO44" s="502"/>
      <c r="HP44" s="502"/>
      <c r="HQ44" s="502"/>
      <c r="HR44" s="502"/>
      <c r="HS44" s="502"/>
      <c r="HT44" s="502"/>
      <c r="HU44" s="502"/>
      <c r="HV44" s="502"/>
      <c r="HW44" s="502"/>
      <c r="HX44" s="502"/>
      <c r="HY44" s="502"/>
      <c r="HZ44" s="502"/>
      <c r="IA44" s="502"/>
      <c r="IB44" s="502"/>
      <c r="IC44" s="502"/>
      <c r="ID44" s="502"/>
      <c r="IE44" s="502"/>
      <c r="IF44" s="502"/>
      <c r="IG44" s="502"/>
      <c r="IH44" s="502"/>
      <c r="II44" s="502"/>
      <c r="IJ44" s="502"/>
      <c r="IK44" s="502"/>
      <c r="IL44" s="502"/>
      <c r="IM44" s="502"/>
      <c r="IN44" s="502"/>
      <c r="IO44" s="502"/>
      <c r="IP44" s="502"/>
      <c r="IQ44" s="502"/>
      <c r="IR44" s="502"/>
      <c r="IS44" s="502"/>
      <c r="IT44" s="502"/>
      <c r="IU44" s="502"/>
      <c r="IV44" s="502"/>
      <c r="IW44" s="502"/>
      <c r="IX44" s="502"/>
      <c r="IY44" s="502"/>
      <c r="IZ44" s="502"/>
      <c r="JA44" s="502"/>
      <c r="JB44" s="502"/>
      <c r="JC44" s="502"/>
      <c r="JD44" s="502"/>
      <c r="JE44" s="502"/>
      <c r="JF44" s="502"/>
      <c r="JG44" s="502"/>
      <c r="JH44" s="502"/>
      <c r="JI44" s="502"/>
      <c r="JJ44" s="502"/>
      <c r="JK44" s="502"/>
      <c r="JL44" s="502"/>
      <c r="JM44" s="502"/>
      <c r="JN44" s="502"/>
      <c r="JO44" s="502"/>
      <c r="JP44" s="502"/>
      <c r="JQ44" s="502"/>
      <c r="JR44" s="502"/>
      <c r="JS44" s="502"/>
      <c r="JT44" s="502"/>
      <c r="JU44" s="502"/>
      <c r="JV44" s="502"/>
      <c r="JW44" s="502"/>
      <c r="JX44" s="502"/>
      <c r="JY44" s="502"/>
      <c r="JZ44" s="502"/>
      <c r="KA44" s="502"/>
      <c r="KB44" s="502"/>
      <c r="KC44" s="502"/>
      <c r="KD44" s="502"/>
      <c r="KE44" s="502"/>
      <c r="KF44" s="502"/>
      <c r="KG44" s="502"/>
      <c r="KH44" s="502"/>
      <c r="KI44" s="502"/>
      <c r="KJ44" s="502"/>
      <c r="KK44" s="502"/>
      <c r="KL44" s="502"/>
      <c r="KM44" s="502"/>
      <c r="KN44" s="502"/>
      <c r="KO44" s="502"/>
      <c r="KP44" s="502"/>
      <c r="KQ44" s="502"/>
      <c r="KR44" s="502"/>
      <c r="KS44" s="502"/>
      <c r="KT44" s="502"/>
      <c r="KU44" s="502"/>
      <c r="KV44" s="502"/>
      <c r="KW44" s="502"/>
      <c r="KX44" s="502"/>
      <c r="KY44" s="502"/>
      <c r="KZ44" s="502"/>
      <c r="LA44" s="502"/>
      <c r="LB44" s="502"/>
      <c r="LC44" s="502"/>
      <c r="LD44" s="502"/>
      <c r="LE44" s="502"/>
      <c r="LF44" s="502"/>
      <c r="LG44" s="502"/>
      <c r="LH44" s="502"/>
      <c r="LI44" s="502"/>
      <c r="LJ44" s="502"/>
      <c r="LK44" s="502"/>
      <c r="LL44" s="502"/>
      <c r="LM44" s="502"/>
      <c r="LN44" s="502"/>
      <c r="LO44" s="502"/>
      <c r="LP44" s="502"/>
      <c r="LQ44" s="502"/>
      <c r="LR44" s="502"/>
      <c r="LS44" s="502"/>
      <c r="LT44" s="502"/>
      <c r="LU44" s="502"/>
      <c r="LV44" s="502"/>
      <c r="LW44" s="502"/>
      <c r="LX44" s="502"/>
      <c r="LY44" s="502"/>
      <c r="LZ44" s="502"/>
      <c r="MA44" s="502"/>
      <c r="MB44" s="502"/>
      <c r="MC44" s="502"/>
      <c r="MD44" s="502"/>
      <c r="ME44" s="502"/>
      <c r="MF44" s="502"/>
      <c r="MG44" s="502"/>
      <c r="MH44" s="502"/>
      <c r="MI44" s="502"/>
      <c r="MJ44" s="502"/>
      <c r="MK44" s="502"/>
      <c r="ML44" s="502"/>
      <c r="MM44" s="502"/>
      <c r="MN44" s="502"/>
      <c r="MO44" s="502"/>
      <c r="MP44" s="502"/>
      <c r="MQ44" s="502"/>
      <c r="MR44" s="502"/>
      <c r="MS44" s="502"/>
      <c r="MT44" s="502"/>
      <c r="MU44" s="502"/>
      <c r="MV44" s="502"/>
      <c r="MW44" s="502"/>
      <c r="MX44" s="502"/>
      <c r="MY44" s="502"/>
      <c r="MZ44" s="502"/>
      <c r="NA44" s="502"/>
      <c r="NB44" s="502"/>
      <c r="NC44" s="502"/>
      <c r="ND44" s="502"/>
      <c r="NE44" s="502"/>
      <c r="NF44" s="502"/>
      <c r="NG44" s="502"/>
      <c r="NH44" s="502"/>
      <c r="NI44" s="502"/>
      <c r="NJ44" s="502"/>
      <c r="NK44" s="502"/>
      <c r="NL44" s="502"/>
      <c r="NM44" s="502"/>
      <c r="NN44" s="502"/>
      <c r="NO44" s="502"/>
      <c r="NP44" s="502"/>
      <c r="NQ44" s="502"/>
      <c r="NR44" s="502"/>
      <c r="NS44" s="502"/>
      <c r="NT44" s="502"/>
      <c r="NU44" s="502"/>
      <c r="NV44" s="502"/>
      <c r="NW44" s="502"/>
      <c r="NX44" s="502"/>
      <c r="NY44" s="502"/>
      <c r="NZ44" s="502"/>
      <c r="OA44" s="502"/>
      <c r="OB44" s="502"/>
      <c r="OC44" s="502"/>
      <c r="OD44" s="502"/>
      <c r="OE44" s="502"/>
      <c r="OF44" s="502"/>
      <c r="OG44" s="502"/>
      <c r="OH44" s="502"/>
      <c r="OI44" s="502"/>
      <c r="OJ44" s="502"/>
      <c r="OK44" s="502"/>
      <c r="OL44" s="502"/>
      <c r="OM44" s="502"/>
      <c r="ON44" s="502"/>
      <c r="OO44" s="502"/>
      <c r="OP44" s="502"/>
      <c r="OQ44" s="502"/>
      <c r="OR44" s="502"/>
      <c r="OS44" s="502"/>
      <c r="OT44" s="502"/>
      <c r="OU44" s="502"/>
      <c r="OV44" s="502"/>
      <c r="OW44" s="502"/>
      <c r="OX44" s="502"/>
      <c r="OY44" s="502"/>
      <c r="OZ44" s="502"/>
      <c r="PA44" s="502"/>
      <c r="PB44" s="502"/>
      <c r="PC44" s="502"/>
      <c r="PD44" s="502"/>
      <c r="PE44" s="502"/>
      <c r="PF44" s="502"/>
      <c r="PG44" s="502"/>
      <c r="PH44" s="502"/>
      <c r="PI44" s="502"/>
      <c r="PJ44" s="502"/>
      <c r="PK44" s="502"/>
      <c r="PL44" s="502"/>
      <c r="PM44" s="502"/>
      <c r="PN44" s="502"/>
      <c r="PO44" s="502"/>
      <c r="PP44" s="502"/>
      <c r="PQ44" s="502"/>
      <c r="PR44" s="502"/>
      <c r="PS44" s="502"/>
      <c r="PT44" s="502"/>
      <c r="PU44" s="502"/>
      <c r="PV44" s="502"/>
      <c r="PW44" s="502"/>
      <c r="PX44" s="502"/>
      <c r="PY44" s="502"/>
      <c r="PZ44" s="502"/>
      <c r="QA44" s="502"/>
      <c r="QB44" s="502"/>
      <c r="QC44" s="502"/>
      <c r="QD44" s="502"/>
      <c r="QE44" s="502"/>
      <c r="QF44" s="502"/>
      <c r="QG44" s="502"/>
      <c r="QH44" s="502"/>
      <c r="QI44" s="502"/>
      <c r="QJ44" s="502"/>
      <c r="QK44" s="502"/>
      <c r="QL44" s="502"/>
      <c r="QM44" s="502"/>
      <c r="QN44" s="502"/>
      <c r="QO44" s="502"/>
      <c r="QP44" s="502"/>
      <c r="QQ44" s="502"/>
      <c r="QR44" s="502"/>
      <c r="QS44" s="502"/>
      <c r="QT44" s="502"/>
      <c r="QU44" s="502"/>
      <c r="QV44" s="502"/>
      <c r="QW44" s="502"/>
      <c r="QX44" s="502"/>
      <c r="QY44" s="502"/>
      <c r="QZ44" s="502"/>
      <c r="RA44" s="502"/>
      <c r="RB44" s="502"/>
      <c r="RC44" s="502"/>
      <c r="RD44" s="502"/>
      <c r="RE44" s="502"/>
      <c r="RF44" s="502"/>
      <c r="RG44" s="502"/>
      <c r="RH44" s="502"/>
      <c r="RI44" s="502"/>
      <c r="RJ44" s="502"/>
      <c r="RK44" s="502"/>
      <c r="RL44" s="502"/>
      <c r="RM44" s="502"/>
      <c r="RN44" s="502"/>
      <c r="RO44" s="502"/>
      <c r="RP44" s="502"/>
      <c r="RQ44" s="502"/>
      <c r="RR44" s="502"/>
      <c r="RS44" s="502"/>
      <c r="RT44" s="502"/>
      <c r="RU44" s="502"/>
      <c r="RV44" s="502"/>
      <c r="RW44" s="502"/>
      <c r="RX44" s="502"/>
      <c r="RY44" s="502"/>
      <c r="RZ44" s="502"/>
      <c r="SA44" s="502"/>
      <c r="SB44" s="502"/>
      <c r="SC44" s="502"/>
      <c r="SD44" s="502"/>
      <c r="SE44" s="502"/>
      <c r="SF44" s="502"/>
      <c r="SG44" s="502"/>
      <c r="SH44" s="502"/>
      <c r="SI44" s="502"/>
      <c r="SJ44" s="502"/>
      <c r="SK44" s="502"/>
      <c r="SL44" s="502"/>
      <c r="SM44" s="502"/>
      <c r="SN44" s="502"/>
      <c r="SO44" s="502"/>
      <c r="SP44" s="502"/>
      <c r="SQ44" s="502"/>
      <c r="SR44" s="502"/>
      <c r="SS44" s="502"/>
      <c r="ST44" s="502"/>
      <c r="SU44" s="502"/>
      <c r="SV44" s="502"/>
      <c r="SW44" s="502"/>
      <c r="SX44" s="502"/>
      <c r="SY44" s="502"/>
      <c r="SZ44" s="502"/>
      <c r="TA44" s="502"/>
      <c r="TB44" s="502"/>
      <c r="TC44" s="502"/>
      <c r="TD44" s="502"/>
      <c r="TE44" s="502"/>
      <c r="TF44" s="502"/>
      <c r="TG44" s="502"/>
      <c r="TH44" s="502"/>
      <c r="TI44" s="502"/>
      <c r="TJ44" s="502"/>
      <c r="TK44" s="502"/>
      <c r="TL44" s="502"/>
      <c r="TM44" s="502"/>
      <c r="TN44" s="502"/>
      <c r="TO44" s="502"/>
      <c r="TP44" s="502"/>
      <c r="TQ44" s="502"/>
      <c r="TR44" s="502"/>
      <c r="TS44" s="502"/>
      <c r="TT44" s="502"/>
      <c r="TU44" s="502"/>
      <c r="TV44" s="502"/>
      <c r="TW44" s="502"/>
      <c r="TX44" s="502"/>
      <c r="TY44" s="502"/>
      <c r="TZ44" s="502"/>
      <c r="UA44" s="502"/>
      <c r="UB44" s="502"/>
      <c r="UC44" s="502"/>
      <c r="UD44" s="502"/>
      <c r="UE44" s="502"/>
      <c r="UF44" s="502"/>
      <c r="UG44" s="502"/>
      <c r="UH44" s="502"/>
      <c r="UI44" s="502"/>
      <c r="UJ44" s="502"/>
      <c r="UK44" s="502"/>
      <c r="UL44" s="502"/>
      <c r="UM44" s="502"/>
      <c r="UN44" s="502"/>
      <c r="UO44" s="502"/>
      <c r="UP44" s="502"/>
      <c r="UQ44" s="502"/>
      <c r="UR44" s="502"/>
      <c r="US44" s="502"/>
      <c r="UT44" s="502"/>
      <c r="UU44" s="502"/>
      <c r="UV44" s="502"/>
      <c r="UW44" s="502"/>
      <c r="UX44" s="502"/>
      <c r="UY44" s="502"/>
      <c r="UZ44" s="502"/>
      <c r="VA44" s="502"/>
      <c r="VB44" s="502"/>
      <c r="VC44" s="502"/>
      <c r="VD44" s="502"/>
      <c r="VE44" s="502"/>
      <c r="VF44" s="502"/>
      <c r="VG44" s="502"/>
      <c r="VH44" s="502"/>
      <c r="VI44" s="502"/>
      <c r="VJ44" s="502"/>
      <c r="VK44" s="502"/>
      <c r="VL44" s="502"/>
      <c r="VM44" s="502"/>
      <c r="VN44" s="502"/>
      <c r="VO44" s="502"/>
      <c r="VP44" s="502"/>
      <c r="VQ44" s="502"/>
      <c r="VR44" s="502"/>
      <c r="VS44" s="502"/>
      <c r="VT44" s="502"/>
      <c r="VU44" s="502"/>
      <c r="VV44" s="502"/>
      <c r="VW44" s="502"/>
      <c r="VX44" s="502"/>
      <c r="VY44" s="502"/>
      <c r="VZ44" s="502"/>
      <c r="WA44" s="502"/>
      <c r="WB44" s="502"/>
      <c r="WC44" s="502"/>
      <c r="WD44" s="502"/>
      <c r="WE44" s="502"/>
      <c r="WF44" s="502"/>
      <c r="WG44" s="502"/>
      <c r="WH44" s="502"/>
      <c r="WI44" s="502"/>
      <c r="WJ44" s="502"/>
      <c r="WK44" s="502"/>
      <c r="WL44" s="502"/>
      <c r="WM44" s="502"/>
      <c r="WN44" s="502"/>
      <c r="WO44" s="502"/>
      <c r="WP44" s="502"/>
      <c r="WQ44" s="502"/>
      <c r="WR44" s="502"/>
      <c r="WS44" s="502"/>
      <c r="WT44" s="502"/>
      <c r="WU44" s="502"/>
      <c r="WV44" s="502"/>
      <c r="WW44" s="502"/>
      <c r="WX44" s="502"/>
      <c r="WY44" s="502"/>
      <c r="WZ44" s="502"/>
      <c r="XA44" s="502"/>
      <c r="XB44" s="502"/>
      <c r="XC44" s="502"/>
      <c r="XD44" s="502"/>
      <c r="XE44" s="502"/>
      <c r="XF44" s="502"/>
      <c r="XG44" s="502"/>
      <c r="XH44" s="502"/>
      <c r="XI44" s="502"/>
      <c r="XJ44" s="502"/>
      <c r="XK44" s="502"/>
      <c r="XL44" s="502"/>
      <c r="XM44" s="502"/>
      <c r="XN44" s="502"/>
      <c r="XO44" s="502"/>
      <c r="XP44" s="502"/>
      <c r="XQ44" s="502"/>
      <c r="XR44" s="502"/>
      <c r="XS44" s="502"/>
      <c r="XT44" s="502"/>
      <c r="XU44" s="502"/>
      <c r="XV44" s="502"/>
      <c r="XW44" s="502"/>
      <c r="XX44" s="502"/>
      <c r="XY44" s="502"/>
      <c r="XZ44" s="502"/>
      <c r="YA44" s="502"/>
      <c r="YB44" s="502"/>
      <c r="YC44" s="502"/>
      <c r="YD44" s="502"/>
      <c r="YE44" s="502"/>
      <c r="YF44" s="502"/>
      <c r="YG44" s="502"/>
      <c r="YH44" s="502"/>
      <c r="YI44" s="502"/>
      <c r="YJ44" s="502"/>
      <c r="YK44" s="502"/>
      <c r="YL44" s="502"/>
      <c r="YM44" s="502"/>
      <c r="YN44" s="502"/>
      <c r="YO44" s="502"/>
      <c r="YP44" s="502"/>
      <c r="YQ44" s="502"/>
      <c r="YR44" s="502"/>
      <c r="YS44" s="502"/>
      <c r="YT44" s="502"/>
      <c r="YU44" s="502"/>
      <c r="YV44" s="502"/>
      <c r="YW44" s="502"/>
      <c r="YX44" s="502"/>
      <c r="YY44" s="502"/>
      <c r="YZ44" s="502"/>
      <c r="ZA44" s="502"/>
      <c r="ZB44" s="502"/>
      <c r="ZC44" s="502"/>
      <c r="ZD44" s="502"/>
      <c r="ZE44" s="502"/>
      <c r="ZF44" s="502"/>
      <c r="ZG44" s="502"/>
      <c r="ZH44" s="502"/>
      <c r="ZI44" s="502"/>
      <c r="ZJ44" s="502"/>
      <c r="ZK44" s="502"/>
      <c r="ZL44" s="502"/>
      <c r="ZM44" s="502"/>
      <c r="ZN44" s="502"/>
      <c r="ZO44" s="502"/>
      <c r="ZP44" s="502"/>
      <c r="ZQ44" s="502"/>
      <c r="ZR44" s="502"/>
      <c r="ZS44" s="502"/>
      <c r="ZT44" s="502"/>
      <c r="ZU44" s="502"/>
      <c r="ZV44" s="502"/>
      <c r="ZW44" s="502"/>
      <c r="ZX44" s="502"/>
      <c r="ZY44" s="502"/>
      <c r="ZZ44" s="502"/>
      <c r="AAA44" s="502"/>
      <c r="AAB44" s="502"/>
      <c r="AAC44" s="502"/>
      <c r="AAD44" s="502"/>
      <c r="AAE44" s="502"/>
      <c r="AAF44" s="502"/>
      <c r="AAG44" s="502"/>
      <c r="AAH44" s="502"/>
      <c r="AAI44" s="502"/>
      <c r="AAJ44" s="502"/>
      <c r="AAK44" s="502"/>
      <c r="AAL44" s="502"/>
      <c r="AAM44" s="502"/>
      <c r="AAN44" s="502"/>
      <c r="AAO44" s="502"/>
      <c r="AAP44" s="502"/>
      <c r="AAQ44" s="502"/>
      <c r="AAR44" s="502"/>
      <c r="AAS44" s="502"/>
      <c r="AAT44" s="502"/>
      <c r="AAU44" s="502"/>
      <c r="AAV44" s="502"/>
      <c r="AAW44" s="502"/>
      <c r="AAX44" s="502"/>
      <c r="AAY44" s="502"/>
      <c r="AAZ44" s="502"/>
      <c r="ABA44" s="502"/>
      <c r="ABB44" s="502"/>
      <c r="ABC44" s="502"/>
      <c r="ABD44" s="502"/>
      <c r="ABE44" s="502"/>
      <c r="ABF44" s="502"/>
      <c r="ABG44" s="502"/>
      <c r="ABH44" s="502"/>
      <c r="ABI44" s="502"/>
      <c r="ABJ44" s="502"/>
      <c r="ABK44" s="502"/>
      <c r="ABL44" s="502"/>
      <c r="ABM44" s="502"/>
      <c r="ABN44" s="502"/>
      <c r="ABO44" s="502"/>
      <c r="ABP44" s="502"/>
      <c r="ABQ44" s="502"/>
      <c r="ABR44" s="502"/>
      <c r="ABS44" s="502"/>
      <c r="ABT44" s="502"/>
      <c r="ABU44" s="502"/>
      <c r="ABV44" s="502"/>
      <c r="ABW44" s="502"/>
      <c r="ABX44" s="502"/>
      <c r="ABY44" s="502"/>
      <c r="ABZ44" s="502"/>
      <c r="ACA44" s="502"/>
      <c r="ACB44" s="502"/>
      <c r="ACC44" s="502"/>
      <c r="ACD44" s="502"/>
      <c r="ACE44" s="502"/>
      <c r="ACF44" s="502"/>
      <c r="ACG44" s="502"/>
      <c r="ACH44" s="502"/>
      <c r="ACI44" s="502"/>
      <c r="ACJ44" s="502"/>
      <c r="ACK44" s="502"/>
      <c r="ACL44" s="502"/>
      <c r="ACM44" s="502"/>
      <c r="ACN44" s="502"/>
      <c r="ACO44" s="502"/>
      <c r="ACP44" s="502"/>
      <c r="ACQ44" s="502"/>
      <c r="ACR44" s="502"/>
      <c r="ACS44" s="502"/>
      <c r="ACT44" s="502"/>
      <c r="ACU44" s="502"/>
      <c r="ACV44" s="502"/>
      <c r="ACW44" s="502"/>
      <c r="ACX44" s="502"/>
      <c r="ACY44" s="502"/>
      <c r="ACZ44" s="502"/>
      <c r="ADA44" s="502"/>
      <c r="ADB44" s="502"/>
      <c r="ADC44" s="502"/>
      <c r="ADD44" s="502"/>
      <c r="ADE44" s="502"/>
      <c r="ADF44" s="502"/>
      <c r="ADG44" s="502"/>
      <c r="ADH44" s="502"/>
      <c r="ADI44" s="502"/>
      <c r="ADJ44" s="502"/>
      <c r="ADK44" s="502"/>
      <c r="ADL44" s="502"/>
      <c r="ADM44" s="502"/>
      <c r="ADN44" s="502"/>
      <c r="ADO44" s="502"/>
      <c r="ADP44" s="502"/>
      <c r="ADQ44" s="502"/>
      <c r="ADR44" s="502"/>
      <c r="ADS44" s="502"/>
      <c r="ADT44" s="502"/>
      <c r="ADU44" s="502"/>
      <c r="ADV44" s="502"/>
      <c r="ADW44" s="502"/>
      <c r="ADX44" s="502"/>
      <c r="ADY44" s="502"/>
      <c r="ADZ44" s="502"/>
      <c r="AEA44" s="502"/>
      <c r="AEB44" s="502"/>
      <c r="AEC44" s="502"/>
      <c r="AED44" s="502"/>
      <c r="AEE44" s="502"/>
      <c r="AEF44" s="502"/>
      <c r="AEG44" s="502"/>
      <c r="AEH44" s="502"/>
      <c r="AEI44" s="502"/>
      <c r="AEJ44" s="502"/>
      <c r="AEK44" s="502"/>
      <c r="AEL44" s="502"/>
      <c r="AEM44" s="502"/>
      <c r="AEN44" s="502"/>
      <c r="AEO44" s="502"/>
      <c r="AEP44" s="502"/>
      <c r="AEQ44" s="502"/>
      <c r="AER44" s="502"/>
      <c r="AES44" s="502"/>
      <c r="AET44" s="502"/>
      <c r="AEU44" s="502"/>
      <c r="AEV44" s="502"/>
      <c r="AEW44" s="502"/>
      <c r="AEX44" s="502"/>
      <c r="AEY44" s="502"/>
      <c r="AEZ44" s="502"/>
      <c r="AFA44" s="502"/>
      <c r="AFB44" s="502"/>
      <c r="AFC44" s="502"/>
      <c r="AFD44" s="502"/>
      <c r="AFE44" s="502"/>
      <c r="AFF44" s="502"/>
      <c r="AFG44" s="502"/>
      <c r="AFH44" s="502"/>
      <c r="AFI44" s="502"/>
      <c r="AFJ44" s="502"/>
      <c r="AFK44" s="502"/>
      <c r="AFL44" s="502"/>
      <c r="AFM44" s="502"/>
      <c r="AFN44" s="502"/>
      <c r="AFO44" s="502"/>
      <c r="AFP44" s="502"/>
      <c r="AFQ44" s="502"/>
      <c r="AFR44" s="502"/>
      <c r="AFS44" s="502"/>
      <c r="AFT44" s="502"/>
      <c r="AFU44" s="502"/>
      <c r="AFV44" s="502"/>
      <c r="AFW44" s="502"/>
      <c r="AFX44" s="502"/>
      <c r="AFY44" s="502"/>
      <c r="AFZ44" s="502"/>
      <c r="AGA44" s="502"/>
      <c r="AGB44" s="502"/>
      <c r="AGC44" s="502"/>
      <c r="AGD44" s="502"/>
      <c r="AGE44" s="502"/>
      <c r="AGF44" s="502"/>
      <c r="AGG44" s="502"/>
      <c r="AGH44" s="502"/>
      <c r="AGI44" s="502"/>
      <c r="AGJ44" s="502"/>
      <c r="AGK44" s="502"/>
      <c r="AGL44" s="502"/>
      <c r="AGM44" s="502"/>
      <c r="AGN44" s="502"/>
      <c r="AGO44" s="502"/>
      <c r="AGP44" s="502"/>
      <c r="AGQ44" s="502"/>
      <c r="AGR44" s="502"/>
      <c r="AGS44" s="502"/>
      <c r="AGT44" s="502"/>
      <c r="AGU44" s="502"/>
      <c r="AGV44" s="502"/>
      <c r="AGW44" s="502"/>
      <c r="AGX44" s="502"/>
      <c r="AGY44" s="502"/>
      <c r="AGZ44" s="502"/>
      <c r="AHA44" s="502"/>
      <c r="AHB44" s="502"/>
      <c r="AHC44" s="502"/>
      <c r="AHD44" s="502"/>
      <c r="AHE44" s="502"/>
      <c r="AHF44" s="502"/>
      <c r="AHG44" s="502"/>
      <c r="AHH44" s="502"/>
      <c r="AHI44" s="502"/>
      <c r="AHJ44" s="502"/>
      <c r="AHK44" s="502"/>
      <c r="AHL44" s="502"/>
      <c r="AHM44" s="502"/>
      <c r="AHN44" s="502"/>
      <c r="AHO44" s="502"/>
      <c r="AHP44" s="502"/>
      <c r="AHQ44" s="502"/>
      <c r="AHR44" s="502"/>
      <c r="AHS44" s="502"/>
      <c r="AHT44" s="502"/>
      <c r="AHU44" s="502"/>
      <c r="AHV44" s="502"/>
      <c r="AHW44" s="502"/>
      <c r="AHX44" s="502"/>
      <c r="AHY44" s="502"/>
      <c r="AHZ44" s="502"/>
      <c r="AIA44" s="502"/>
      <c r="AIB44" s="502"/>
      <c r="AIC44" s="502"/>
      <c r="AID44" s="502"/>
      <c r="AIE44" s="502"/>
      <c r="AIF44" s="502"/>
      <c r="AIG44" s="502"/>
      <c r="AIH44" s="502"/>
      <c r="AII44" s="502"/>
      <c r="AIJ44" s="502"/>
      <c r="AIK44" s="502"/>
      <c r="AIL44" s="502"/>
      <c r="AIM44" s="502"/>
      <c r="AIN44" s="502"/>
      <c r="AIO44" s="502"/>
      <c r="AIP44" s="502"/>
      <c r="AIQ44" s="502"/>
      <c r="AIR44" s="502"/>
      <c r="AIS44" s="502"/>
      <c r="AIT44" s="502"/>
      <c r="AIU44" s="502"/>
      <c r="AIV44" s="502"/>
      <c r="AIW44" s="502"/>
      <c r="AIX44" s="502"/>
      <c r="AIY44" s="502"/>
      <c r="AIZ44" s="502"/>
      <c r="AJA44" s="502"/>
      <c r="AJB44" s="502"/>
      <c r="AJC44" s="502"/>
      <c r="AJD44" s="502"/>
      <c r="AJE44" s="502"/>
      <c r="AJF44" s="502"/>
      <c r="AJG44" s="502"/>
      <c r="AJH44" s="502"/>
      <c r="AJI44" s="502"/>
      <c r="AJJ44" s="502"/>
      <c r="AJK44" s="502"/>
      <c r="AJL44" s="502"/>
      <c r="AJM44" s="502"/>
      <c r="AJN44" s="502"/>
      <c r="AJO44" s="502"/>
      <c r="AJP44" s="502"/>
      <c r="AJQ44" s="502"/>
      <c r="AJR44" s="502"/>
      <c r="AJS44" s="502"/>
      <c r="AJT44" s="502"/>
      <c r="AJU44" s="502"/>
      <c r="AJV44" s="502"/>
      <c r="AJW44" s="502"/>
      <c r="AJX44" s="502"/>
      <c r="AJY44" s="502"/>
      <c r="AJZ44" s="502"/>
      <c r="AKA44" s="502"/>
      <c r="AKB44" s="502"/>
      <c r="AKC44" s="502"/>
      <c r="AKD44" s="502"/>
      <c r="AKE44" s="502"/>
      <c r="AKF44" s="502"/>
      <c r="AKG44" s="502"/>
      <c r="AKH44" s="502"/>
      <c r="AKI44" s="502"/>
      <c r="AKJ44" s="502"/>
      <c r="AKK44" s="502"/>
      <c r="AKL44" s="502"/>
      <c r="AKM44" s="502"/>
      <c r="AKN44" s="502"/>
      <c r="AKO44" s="502"/>
      <c r="AKP44" s="502"/>
      <c r="AKQ44" s="502"/>
      <c r="AKR44" s="502"/>
      <c r="AKS44" s="502"/>
      <c r="AKT44" s="502"/>
      <c r="AKU44" s="502"/>
      <c r="AKV44" s="502"/>
      <c r="AKW44" s="502"/>
      <c r="AKX44" s="502"/>
      <c r="AKY44" s="502"/>
      <c r="AKZ44" s="502"/>
      <c r="ALA44" s="502"/>
      <c r="ALB44" s="502"/>
      <c r="ALC44" s="502"/>
      <c r="ALD44" s="502"/>
      <c r="ALE44" s="502"/>
      <c r="ALF44" s="502"/>
      <c r="ALG44" s="502"/>
      <c r="ALH44" s="502"/>
      <c r="ALI44" s="502"/>
      <c r="ALJ44" s="502"/>
      <c r="ALK44" s="502"/>
      <c r="ALL44" s="502"/>
      <c r="ALM44" s="502"/>
      <c r="ALN44" s="502"/>
      <c r="ALO44" s="502"/>
      <c r="ALP44" s="502"/>
      <c r="ALQ44" s="502"/>
      <c r="ALR44" s="502"/>
      <c r="ALS44" s="502"/>
      <c r="ALT44" s="502"/>
      <c r="ALU44" s="502"/>
      <c r="ALV44" s="502"/>
      <c r="ALW44" s="502"/>
      <c r="ALX44" s="502"/>
      <c r="ALY44" s="502"/>
      <c r="ALZ44" s="502"/>
      <c r="AMA44" s="502"/>
      <c r="AMB44" s="502"/>
      <c r="AMC44" s="502"/>
      <c r="AMD44" s="502"/>
      <c r="AME44" s="502"/>
      <c r="AMF44" s="502"/>
      <c r="AMG44" s="502"/>
      <c r="AMH44" s="502"/>
      <c r="AMI44" s="502"/>
      <c r="AMJ44" s="502"/>
      <c r="AMK44" s="502"/>
      <c r="AML44" s="502"/>
      <c r="AMM44" s="502"/>
      <c r="AMN44" s="502"/>
      <c r="AMO44" s="502"/>
      <c r="AMP44" s="502"/>
      <c r="AMQ44" s="502"/>
      <c r="AMR44" s="502"/>
      <c r="AMS44" s="502"/>
      <c r="AMT44" s="502"/>
      <c r="AMU44" s="502"/>
      <c r="AMV44" s="502"/>
      <c r="AMW44" s="502"/>
      <c r="AMX44" s="502"/>
      <c r="AMY44" s="502"/>
      <c r="AMZ44" s="502"/>
      <c r="ANA44" s="502"/>
      <c r="ANB44" s="502"/>
      <c r="ANC44" s="502"/>
      <c r="AND44" s="502"/>
      <c r="ANE44" s="502"/>
      <c r="ANF44" s="502"/>
      <c r="ANG44" s="502"/>
      <c r="ANH44" s="502"/>
      <c r="ANI44" s="502"/>
      <c r="ANJ44" s="502"/>
      <c r="ANK44" s="502"/>
      <c r="ANL44" s="502"/>
      <c r="ANM44" s="502"/>
      <c r="ANN44" s="502"/>
      <c r="ANO44" s="502"/>
      <c r="ANP44" s="502"/>
      <c r="ANQ44" s="502"/>
      <c r="ANR44" s="502"/>
      <c r="ANS44" s="502"/>
      <c r="ANT44" s="502"/>
      <c r="ANU44" s="502"/>
      <c r="ANV44" s="502"/>
      <c r="ANW44" s="502"/>
      <c r="ANX44" s="502"/>
      <c r="ANY44" s="502"/>
      <c r="ANZ44" s="502"/>
      <c r="AOA44" s="502"/>
      <c r="AOB44" s="502"/>
      <c r="AOC44" s="502"/>
      <c r="AOD44" s="502"/>
      <c r="AOE44" s="502"/>
      <c r="AOF44" s="502"/>
      <c r="AOG44" s="502"/>
      <c r="AOH44" s="502"/>
      <c r="AOI44" s="502"/>
      <c r="AOJ44" s="502"/>
      <c r="AOK44" s="502"/>
      <c r="AOL44" s="502"/>
      <c r="AOM44" s="502"/>
      <c r="AON44" s="502"/>
      <c r="AOO44" s="502"/>
      <c r="AOP44" s="502"/>
      <c r="AOQ44" s="502"/>
      <c r="AOR44" s="502"/>
      <c r="AOS44" s="502"/>
      <c r="AOT44" s="502"/>
      <c r="AOU44" s="502"/>
      <c r="AOV44" s="502"/>
      <c r="AOW44" s="502"/>
      <c r="AOX44" s="502"/>
      <c r="AOY44" s="502"/>
      <c r="AOZ44" s="502"/>
      <c r="APA44" s="502"/>
      <c r="APB44" s="502"/>
      <c r="APC44" s="502"/>
      <c r="APD44" s="502"/>
      <c r="APE44" s="502"/>
      <c r="APF44" s="502"/>
      <c r="APG44" s="502"/>
      <c r="APH44" s="502"/>
      <c r="API44" s="502"/>
      <c r="APJ44" s="502"/>
      <c r="APK44" s="502"/>
      <c r="APL44" s="502"/>
      <c r="APM44" s="502"/>
      <c r="APN44" s="502"/>
      <c r="APO44" s="502"/>
      <c r="APP44" s="502"/>
      <c r="APQ44" s="502"/>
      <c r="APR44" s="502"/>
      <c r="APS44" s="502"/>
      <c r="APT44" s="502"/>
      <c r="APU44" s="502"/>
      <c r="APV44" s="502"/>
      <c r="APW44" s="502"/>
      <c r="APX44" s="502"/>
      <c r="APY44" s="502"/>
      <c r="APZ44" s="502"/>
      <c r="AQA44" s="502"/>
      <c r="AQB44" s="502"/>
      <c r="AQC44" s="502"/>
      <c r="AQD44" s="502"/>
      <c r="AQE44" s="502"/>
      <c r="AQF44" s="502"/>
      <c r="AQG44" s="502"/>
      <c r="AQH44" s="502"/>
      <c r="AQI44" s="502"/>
      <c r="AQJ44" s="502"/>
      <c r="AQK44" s="502"/>
      <c r="AQL44" s="502"/>
      <c r="AQM44" s="502"/>
      <c r="AQN44" s="502"/>
      <c r="AQO44" s="502"/>
      <c r="AQP44" s="502"/>
      <c r="AQQ44" s="502"/>
      <c r="AQR44" s="502"/>
      <c r="AQS44" s="502"/>
      <c r="AQT44" s="502"/>
      <c r="AQU44" s="502"/>
      <c r="AQV44" s="502"/>
      <c r="AQW44" s="502"/>
      <c r="AQX44" s="502"/>
      <c r="AQY44" s="502"/>
      <c r="AQZ44" s="502"/>
      <c r="ARA44" s="502"/>
      <c r="ARB44" s="502"/>
      <c r="ARC44" s="502"/>
      <c r="ARD44" s="502"/>
      <c r="ARE44" s="502"/>
      <c r="ARF44" s="502"/>
      <c r="ARG44" s="502"/>
      <c r="ARH44" s="502"/>
      <c r="ARI44" s="502"/>
      <c r="ARJ44" s="502"/>
      <c r="ARK44" s="502"/>
      <c r="ARL44" s="502"/>
      <c r="ARM44" s="502"/>
      <c r="ARN44" s="502"/>
      <c r="ARO44" s="502"/>
      <c r="ARP44" s="502"/>
      <c r="ARQ44" s="502"/>
      <c r="ARR44" s="502"/>
      <c r="ARS44" s="502"/>
      <c r="ART44" s="502"/>
      <c r="ARU44" s="502"/>
      <c r="ARV44" s="502"/>
      <c r="ARW44" s="502"/>
      <c r="ARX44" s="502"/>
      <c r="ARY44" s="502"/>
      <c r="ARZ44" s="502"/>
      <c r="ASA44" s="502"/>
      <c r="ASB44" s="502"/>
      <c r="ASC44" s="502"/>
      <c r="ASD44" s="502"/>
      <c r="ASE44" s="502"/>
      <c r="ASF44" s="502"/>
      <c r="ASG44" s="502"/>
      <c r="ASH44" s="502"/>
      <c r="ASI44" s="502"/>
      <c r="ASJ44" s="502"/>
      <c r="ASK44" s="502"/>
      <c r="ASL44" s="502"/>
      <c r="ASM44" s="502"/>
      <c r="ASN44" s="502"/>
      <c r="ASO44" s="502"/>
      <c r="ASP44" s="502"/>
      <c r="ASQ44" s="502"/>
      <c r="ASR44" s="502"/>
      <c r="ASS44" s="502"/>
      <c r="AST44" s="502"/>
      <c r="ASU44" s="502"/>
      <c r="ASV44" s="502"/>
      <c r="ASW44" s="502"/>
      <c r="ASX44" s="502"/>
      <c r="ASY44" s="502"/>
      <c r="ASZ44" s="502"/>
      <c r="ATA44" s="502"/>
      <c r="ATB44" s="502"/>
      <c r="ATC44" s="502"/>
      <c r="ATD44" s="502"/>
      <c r="ATE44" s="502"/>
      <c r="ATF44" s="502"/>
      <c r="ATG44" s="502"/>
      <c r="ATH44" s="502"/>
      <c r="ATI44" s="502"/>
      <c r="ATJ44" s="502"/>
      <c r="ATK44" s="502"/>
      <c r="ATL44" s="502"/>
      <c r="ATM44" s="502"/>
      <c r="ATN44" s="502"/>
      <c r="ATO44" s="502"/>
      <c r="ATP44" s="502"/>
      <c r="ATQ44" s="502"/>
      <c r="ATR44" s="502"/>
      <c r="ATS44" s="502"/>
      <c r="ATT44" s="502"/>
      <c r="ATU44" s="502"/>
      <c r="ATV44" s="502"/>
      <c r="ATW44" s="502"/>
      <c r="ATX44" s="502"/>
      <c r="ATY44" s="502"/>
      <c r="ATZ44" s="502"/>
      <c r="AUA44" s="502"/>
      <c r="AUB44" s="502"/>
      <c r="AUC44" s="502"/>
      <c r="AUD44" s="502"/>
      <c r="AUE44" s="502"/>
      <c r="AUF44" s="502"/>
      <c r="AUG44" s="502"/>
      <c r="AUH44" s="502"/>
      <c r="AUI44" s="502"/>
      <c r="AUJ44" s="502"/>
      <c r="AUK44" s="502"/>
      <c r="AUL44" s="502"/>
      <c r="AUM44" s="502"/>
      <c r="AUN44" s="502"/>
      <c r="AUO44" s="502"/>
      <c r="AUP44" s="502"/>
      <c r="AUQ44" s="502"/>
      <c r="AUR44" s="502"/>
      <c r="AUS44" s="502"/>
      <c r="AUT44" s="502"/>
      <c r="AUU44" s="502"/>
      <c r="AUV44" s="502"/>
      <c r="AUW44" s="502"/>
      <c r="AUX44" s="502"/>
      <c r="AUY44" s="502"/>
      <c r="AUZ44" s="502"/>
      <c r="AVA44" s="502"/>
      <c r="AVB44" s="502"/>
      <c r="AVC44" s="502"/>
      <c r="AVD44" s="502"/>
      <c r="AVE44" s="502"/>
      <c r="AVF44" s="502"/>
      <c r="AVG44" s="502"/>
      <c r="AVH44" s="502"/>
      <c r="AVI44" s="502"/>
      <c r="AVJ44" s="502"/>
      <c r="AVK44" s="502"/>
      <c r="AVL44" s="502"/>
      <c r="AVM44" s="502"/>
      <c r="AVN44" s="502"/>
      <c r="AVO44" s="502"/>
      <c r="AVP44" s="502"/>
      <c r="AVQ44" s="502"/>
      <c r="AVR44" s="502"/>
      <c r="AVS44" s="502"/>
      <c r="AVT44" s="502"/>
      <c r="AVU44" s="502"/>
      <c r="AVV44" s="502"/>
      <c r="AVW44" s="502"/>
      <c r="AVX44" s="502"/>
      <c r="AVY44" s="502"/>
      <c r="AVZ44" s="502"/>
      <c r="AWA44" s="502"/>
      <c r="AWB44" s="502"/>
      <c r="AWC44" s="502"/>
      <c r="AWD44" s="502"/>
      <c r="AWE44" s="502"/>
      <c r="AWF44" s="502"/>
      <c r="AWG44" s="502"/>
      <c r="AWH44" s="502"/>
      <c r="AWI44" s="502"/>
      <c r="AWJ44" s="502"/>
      <c r="AWK44" s="502"/>
      <c r="AWL44" s="502"/>
      <c r="AWM44" s="502"/>
      <c r="AWN44" s="502"/>
      <c r="AWO44" s="502"/>
      <c r="AWP44" s="502"/>
      <c r="AWQ44" s="502"/>
      <c r="AWR44" s="502"/>
      <c r="AWS44" s="502"/>
      <c r="AWT44" s="502"/>
      <c r="AWU44" s="502"/>
      <c r="AWV44" s="502"/>
      <c r="AWW44" s="502"/>
      <c r="AWX44" s="502"/>
      <c r="AWY44" s="502"/>
      <c r="AWZ44" s="502"/>
      <c r="AXA44" s="502"/>
      <c r="AXB44" s="502"/>
      <c r="AXC44" s="502"/>
      <c r="AXD44" s="502"/>
      <c r="AXE44" s="502"/>
      <c r="AXF44" s="502"/>
      <c r="AXG44" s="502"/>
      <c r="AXH44" s="502"/>
      <c r="AXI44" s="502"/>
      <c r="AXJ44" s="502"/>
      <c r="AXK44" s="502"/>
      <c r="AXL44" s="502"/>
      <c r="AXM44" s="502"/>
      <c r="AXN44" s="502"/>
      <c r="AXO44" s="502"/>
      <c r="AXP44" s="502"/>
      <c r="AXQ44" s="502"/>
      <c r="AXR44" s="502"/>
      <c r="AXS44" s="502"/>
      <c r="AXT44" s="502"/>
      <c r="AXU44" s="502"/>
      <c r="AXV44" s="502"/>
      <c r="AXW44" s="502"/>
      <c r="AXX44" s="502"/>
      <c r="AXY44" s="502"/>
      <c r="AXZ44" s="502"/>
      <c r="AYA44" s="502"/>
      <c r="AYB44" s="502"/>
      <c r="AYC44" s="502"/>
      <c r="AYD44" s="502"/>
      <c r="AYE44" s="502"/>
      <c r="AYF44" s="502"/>
      <c r="AYG44" s="502"/>
      <c r="AYH44" s="502"/>
      <c r="AYI44" s="502"/>
      <c r="AYJ44" s="502"/>
      <c r="AYK44" s="502"/>
      <c r="AYL44" s="502"/>
      <c r="AYM44" s="502"/>
      <c r="AYN44" s="502"/>
      <c r="AYO44" s="502"/>
      <c r="AYP44" s="502"/>
      <c r="AYQ44" s="502"/>
      <c r="AYR44" s="502"/>
      <c r="AYS44" s="502"/>
      <c r="AYT44" s="502"/>
      <c r="AYU44" s="502"/>
      <c r="AYV44" s="502"/>
      <c r="AYW44" s="502"/>
      <c r="AYX44" s="502"/>
      <c r="AYY44" s="502"/>
      <c r="AYZ44" s="502"/>
      <c r="AZA44" s="502"/>
      <c r="AZB44" s="502"/>
      <c r="AZC44" s="502"/>
      <c r="AZD44" s="502"/>
      <c r="AZE44" s="502"/>
      <c r="AZF44" s="502"/>
      <c r="AZG44" s="502"/>
      <c r="AZH44" s="502"/>
      <c r="AZI44" s="502"/>
      <c r="AZJ44" s="502"/>
      <c r="AZK44" s="502"/>
      <c r="AZL44" s="502"/>
      <c r="AZM44" s="502"/>
      <c r="AZN44" s="502"/>
      <c r="AZO44" s="502"/>
      <c r="AZP44" s="502"/>
      <c r="AZQ44" s="502"/>
      <c r="AZR44" s="502"/>
      <c r="AZS44" s="502"/>
      <c r="AZT44" s="502"/>
      <c r="AZU44" s="502"/>
      <c r="AZV44" s="502"/>
      <c r="AZW44" s="502"/>
      <c r="AZX44" s="502"/>
      <c r="AZY44" s="502"/>
      <c r="AZZ44" s="502"/>
      <c r="BAA44" s="502"/>
      <c r="BAB44" s="502"/>
      <c r="BAC44" s="502"/>
      <c r="BAD44" s="502"/>
      <c r="BAE44" s="502"/>
      <c r="BAF44" s="502"/>
      <c r="BAG44" s="502"/>
      <c r="BAH44" s="502"/>
      <c r="BAI44" s="502"/>
      <c r="BAJ44" s="502"/>
      <c r="BAK44" s="502"/>
      <c r="BAL44" s="502"/>
      <c r="BAM44" s="502"/>
      <c r="BAN44" s="502"/>
      <c r="BAO44" s="502"/>
      <c r="BAP44" s="502"/>
      <c r="BAQ44" s="502"/>
      <c r="BAR44" s="502"/>
      <c r="BAS44" s="502"/>
      <c r="BAT44" s="502"/>
      <c r="BAU44" s="502"/>
      <c r="BAV44" s="502"/>
      <c r="BAW44" s="502"/>
      <c r="BAX44" s="502"/>
      <c r="BAY44" s="502"/>
      <c r="BAZ44" s="502"/>
      <c r="BBA44" s="502"/>
      <c r="BBB44" s="502"/>
      <c r="BBC44" s="502"/>
      <c r="BBD44" s="502"/>
      <c r="BBE44" s="502"/>
      <c r="BBF44" s="502"/>
      <c r="BBG44" s="502"/>
      <c r="BBH44" s="502"/>
      <c r="BBI44" s="502"/>
      <c r="BBJ44" s="502"/>
      <c r="BBK44" s="502"/>
      <c r="BBL44" s="502"/>
      <c r="BBM44" s="502"/>
      <c r="BBN44" s="502"/>
      <c r="BBO44" s="502"/>
      <c r="BBP44" s="502"/>
      <c r="BBQ44" s="502"/>
      <c r="BBR44" s="502"/>
      <c r="BBS44" s="502"/>
      <c r="BBT44" s="502"/>
      <c r="BBU44" s="502"/>
      <c r="BBV44" s="502"/>
      <c r="BBW44" s="502"/>
      <c r="BBX44" s="502"/>
      <c r="BBY44" s="502"/>
      <c r="BBZ44" s="502"/>
      <c r="BCA44" s="502"/>
      <c r="BCB44" s="502"/>
      <c r="BCC44" s="502"/>
      <c r="BCD44" s="502"/>
      <c r="BCE44" s="502"/>
      <c r="BCF44" s="502"/>
      <c r="BCG44" s="502"/>
      <c r="BCH44" s="502"/>
      <c r="BCI44" s="502"/>
      <c r="BCJ44" s="502"/>
      <c r="BCK44" s="502"/>
      <c r="BCL44" s="502"/>
      <c r="BCM44" s="502"/>
      <c r="BCN44" s="502"/>
      <c r="BCO44" s="502"/>
      <c r="BCP44" s="502"/>
      <c r="BCQ44" s="502"/>
      <c r="BCR44" s="502"/>
      <c r="BCS44" s="502"/>
      <c r="BCT44" s="502"/>
      <c r="BCU44" s="502"/>
      <c r="BCV44" s="502"/>
      <c r="BCW44" s="502"/>
      <c r="BCX44" s="502"/>
      <c r="BCY44" s="502"/>
      <c r="BCZ44" s="502"/>
      <c r="BDA44" s="502"/>
      <c r="BDB44" s="502"/>
      <c r="BDC44" s="502"/>
      <c r="BDD44" s="502"/>
      <c r="BDE44" s="502"/>
      <c r="BDF44" s="502"/>
      <c r="BDG44" s="502"/>
      <c r="BDH44" s="502"/>
      <c r="BDI44" s="502"/>
      <c r="BDJ44" s="502"/>
      <c r="BDK44" s="502"/>
      <c r="BDL44" s="502"/>
      <c r="BDM44" s="502"/>
      <c r="BDN44" s="502"/>
      <c r="BDO44" s="502"/>
      <c r="BDP44" s="502"/>
      <c r="BDQ44" s="502"/>
      <c r="BDR44" s="502"/>
      <c r="BDS44" s="502"/>
      <c r="BDT44" s="502"/>
      <c r="BDU44" s="502"/>
      <c r="BDV44" s="502"/>
      <c r="BDW44" s="502"/>
      <c r="BDX44" s="502"/>
      <c r="BDY44" s="502"/>
      <c r="BDZ44" s="502"/>
      <c r="BEA44" s="502"/>
      <c r="BEB44" s="502"/>
      <c r="BEC44" s="502"/>
      <c r="BED44" s="502"/>
      <c r="BEE44" s="502"/>
      <c r="BEF44" s="502"/>
      <c r="BEG44" s="502"/>
      <c r="BEH44" s="502"/>
      <c r="BEI44" s="502"/>
      <c r="BEJ44" s="502"/>
      <c r="BEK44" s="502"/>
      <c r="BEL44" s="502"/>
      <c r="BEM44" s="502"/>
      <c r="BEN44" s="502"/>
      <c r="BEO44" s="502"/>
      <c r="BEP44" s="502"/>
      <c r="BEQ44" s="502"/>
      <c r="BER44" s="502"/>
      <c r="BES44" s="502"/>
      <c r="BET44" s="502"/>
      <c r="BEU44" s="502"/>
      <c r="BEV44" s="502"/>
      <c r="BEW44" s="502"/>
      <c r="BEX44" s="502"/>
      <c r="BEY44" s="502"/>
      <c r="BEZ44" s="502"/>
      <c r="BFA44" s="502"/>
      <c r="BFB44" s="502"/>
      <c r="BFC44" s="502"/>
      <c r="BFD44" s="502"/>
      <c r="BFE44" s="502"/>
      <c r="BFF44" s="502"/>
      <c r="BFG44" s="502"/>
      <c r="BFH44" s="502"/>
      <c r="BFI44" s="502"/>
      <c r="BFJ44" s="502"/>
      <c r="BFK44" s="502"/>
      <c r="BFL44" s="502"/>
      <c r="BFM44" s="502"/>
      <c r="BFN44" s="502"/>
      <c r="BFO44" s="502"/>
      <c r="BFP44" s="502"/>
      <c r="BFQ44" s="502"/>
      <c r="BFR44" s="502"/>
      <c r="BFS44" s="502"/>
      <c r="BFT44" s="502"/>
      <c r="BFU44" s="502"/>
      <c r="BFV44" s="502"/>
      <c r="BFW44" s="502"/>
      <c r="BFX44" s="502"/>
      <c r="BFY44" s="502"/>
      <c r="BFZ44" s="502"/>
      <c r="BGA44" s="502"/>
      <c r="BGB44" s="502"/>
      <c r="BGC44" s="502"/>
      <c r="BGD44" s="502"/>
      <c r="BGE44" s="502"/>
      <c r="BGF44" s="502"/>
      <c r="BGG44" s="502"/>
      <c r="BGH44" s="502"/>
      <c r="BGI44" s="502"/>
      <c r="BGJ44" s="502"/>
      <c r="BGK44" s="502"/>
      <c r="BGL44" s="502"/>
      <c r="BGM44" s="502"/>
      <c r="BGN44" s="502"/>
      <c r="BGO44" s="502"/>
      <c r="BGP44" s="502"/>
      <c r="BGQ44" s="502"/>
      <c r="BGR44" s="502"/>
      <c r="BGS44" s="502"/>
      <c r="BGT44" s="502"/>
      <c r="BGU44" s="502"/>
      <c r="BGV44" s="502"/>
      <c r="BGW44" s="502"/>
      <c r="BGX44" s="502"/>
      <c r="BGY44" s="502"/>
      <c r="BGZ44" s="502"/>
      <c r="BHA44" s="502"/>
      <c r="BHB44" s="502"/>
      <c r="BHC44" s="502"/>
      <c r="BHD44" s="502"/>
      <c r="BHE44" s="502"/>
      <c r="BHF44" s="502"/>
      <c r="BHG44" s="502"/>
      <c r="BHH44" s="502"/>
      <c r="BHI44" s="502"/>
      <c r="BHJ44" s="502"/>
      <c r="BHK44" s="502"/>
      <c r="BHL44" s="502"/>
      <c r="BHM44" s="502"/>
      <c r="BHN44" s="502"/>
      <c r="BHO44" s="502"/>
      <c r="BHP44" s="502"/>
      <c r="BHQ44" s="502"/>
      <c r="BHR44" s="502"/>
      <c r="BHS44" s="502"/>
      <c r="BHT44" s="502"/>
      <c r="BHU44" s="502"/>
      <c r="BHV44" s="502"/>
      <c r="BHW44" s="502"/>
      <c r="BHX44" s="502"/>
      <c r="BHY44" s="502"/>
      <c r="BHZ44" s="502"/>
      <c r="BIA44" s="502"/>
      <c r="BIB44" s="502"/>
      <c r="BIC44" s="502"/>
      <c r="BID44" s="502"/>
      <c r="BIE44" s="502"/>
      <c r="BIF44" s="502"/>
      <c r="BIG44" s="502"/>
      <c r="BIH44" s="502"/>
      <c r="BII44" s="502"/>
      <c r="BIJ44" s="502"/>
      <c r="BIK44" s="502"/>
      <c r="BIL44" s="502"/>
      <c r="BIM44" s="502"/>
      <c r="BIN44" s="502"/>
      <c r="BIO44" s="502"/>
      <c r="BIP44" s="502"/>
      <c r="BIQ44" s="502"/>
      <c r="BIR44" s="502"/>
      <c r="BIS44" s="502"/>
      <c r="BIT44" s="502"/>
      <c r="BIU44" s="502"/>
      <c r="BIV44" s="502"/>
      <c r="BIW44" s="502"/>
      <c r="BIX44" s="502"/>
      <c r="BIY44" s="502"/>
      <c r="BIZ44" s="502"/>
      <c r="BJA44" s="502"/>
      <c r="BJB44" s="502"/>
      <c r="BJC44" s="502"/>
      <c r="BJD44" s="502"/>
      <c r="BJE44" s="502"/>
      <c r="BJF44" s="502"/>
      <c r="BJG44" s="502"/>
      <c r="BJH44" s="502"/>
      <c r="BJI44" s="502"/>
      <c r="BJJ44" s="502"/>
      <c r="BJK44" s="502"/>
      <c r="BJL44" s="502"/>
      <c r="BJM44" s="502"/>
      <c r="BJN44" s="502"/>
      <c r="BJO44" s="502"/>
      <c r="BJP44" s="502"/>
      <c r="BJQ44" s="502"/>
      <c r="BJR44" s="502"/>
      <c r="BJS44" s="502"/>
      <c r="BJT44" s="502"/>
      <c r="BJU44" s="502"/>
      <c r="BJV44" s="502"/>
      <c r="BJW44" s="502"/>
      <c r="BJX44" s="502"/>
      <c r="BJY44" s="502"/>
      <c r="BJZ44" s="502"/>
      <c r="BKA44" s="502"/>
      <c r="BKB44" s="502"/>
      <c r="BKC44" s="502"/>
      <c r="BKD44" s="502"/>
      <c r="BKE44" s="502"/>
      <c r="BKF44" s="502"/>
      <c r="BKG44" s="502"/>
      <c r="BKH44" s="502"/>
      <c r="BKI44" s="502"/>
      <c r="BKJ44" s="502"/>
      <c r="BKK44" s="502"/>
      <c r="BKL44" s="502"/>
      <c r="BKM44" s="502"/>
      <c r="BKN44" s="502"/>
      <c r="BKO44" s="502"/>
      <c r="BKP44" s="502"/>
      <c r="BKQ44" s="502"/>
      <c r="BKR44" s="502"/>
      <c r="BKS44" s="502"/>
      <c r="BKT44" s="502"/>
      <c r="BKU44" s="502"/>
      <c r="BKV44" s="502"/>
      <c r="BKW44" s="502"/>
      <c r="BKX44" s="502"/>
      <c r="BKY44" s="502"/>
      <c r="BKZ44" s="502"/>
      <c r="BLA44" s="502"/>
      <c r="BLB44" s="502"/>
      <c r="BLC44" s="502"/>
      <c r="BLD44" s="502"/>
      <c r="BLE44" s="502"/>
      <c r="BLF44" s="502"/>
      <c r="BLG44" s="502"/>
      <c r="BLH44" s="502"/>
      <c r="BLI44" s="502"/>
      <c r="BLJ44" s="502"/>
      <c r="BLK44" s="502"/>
      <c r="BLL44" s="502"/>
      <c r="BLM44" s="502"/>
      <c r="BLN44" s="502"/>
      <c r="BLO44" s="502"/>
      <c r="BLP44" s="502"/>
      <c r="BLQ44" s="502"/>
      <c r="BLR44" s="502"/>
      <c r="BLS44" s="502"/>
      <c r="BLT44" s="502"/>
      <c r="BLU44" s="502"/>
      <c r="BLV44" s="502"/>
      <c r="BLW44" s="502"/>
      <c r="BLX44" s="502"/>
      <c r="BLY44" s="502"/>
      <c r="BLZ44" s="502"/>
      <c r="BMA44" s="502"/>
      <c r="BMB44" s="502"/>
      <c r="BMC44" s="502"/>
      <c r="BMD44" s="502"/>
      <c r="BME44" s="502"/>
      <c r="BMF44" s="502"/>
      <c r="BMG44" s="502"/>
      <c r="BMH44" s="502"/>
      <c r="BMI44" s="502"/>
      <c r="BMJ44" s="502"/>
      <c r="BMK44" s="502"/>
      <c r="BML44" s="502"/>
      <c r="BMM44" s="502"/>
      <c r="BMN44" s="502"/>
      <c r="BMO44" s="502"/>
      <c r="BMP44" s="502"/>
      <c r="BMQ44" s="502"/>
      <c r="BMR44" s="502"/>
      <c r="BMS44" s="502"/>
      <c r="BMT44" s="502"/>
      <c r="BMU44" s="502"/>
      <c r="BMV44" s="502"/>
      <c r="BMW44" s="502"/>
      <c r="BMX44" s="502"/>
      <c r="BMY44" s="502"/>
      <c r="BMZ44" s="502"/>
      <c r="BNA44" s="502"/>
      <c r="BNB44" s="502"/>
      <c r="BNC44" s="502"/>
      <c r="BND44" s="502"/>
      <c r="BNE44" s="502"/>
      <c r="BNF44" s="502"/>
      <c r="BNG44" s="502"/>
      <c r="BNH44" s="502"/>
      <c r="BNI44" s="502"/>
      <c r="BNJ44" s="502"/>
      <c r="BNK44" s="502"/>
      <c r="BNL44" s="502"/>
      <c r="BNM44" s="502"/>
      <c r="BNN44" s="502"/>
      <c r="BNO44" s="502"/>
      <c r="BNP44" s="502"/>
      <c r="BNQ44" s="502"/>
      <c r="BNR44" s="502"/>
      <c r="BNS44" s="502"/>
      <c r="BNT44" s="502"/>
      <c r="BNU44" s="502"/>
      <c r="BNV44" s="502"/>
      <c r="BNW44" s="502"/>
      <c r="BNX44" s="502"/>
      <c r="BNY44" s="502"/>
      <c r="BNZ44" s="502"/>
      <c r="BOA44" s="502"/>
      <c r="BOB44" s="502"/>
      <c r="BOC44" s="502"/>
      <c r="BOD44" s="502"/>
      <c r="BOE44" s="502"/>
      <c r="BOF44" s="502"/>
      <c r="BOG44" s="502"/>
      <c r="BOH44" s="502"/>
      <c r="BOI44" s="502"/>
      <c r="BOJ44" s="502"/>
      <c r="BOK44" s="502"/>
      <c r="BOL44" s="502"/>
      <c r="BOM44" s="502"/>
      <c r="BON44" s="502"/>
      <c r="BOO44" s="502"/>
      <c r="BOP44" s="502"/>
      <c r="BOQ44" s="502"/>
      <c r="BOR44" s="502"/>
      <c r="BOS44" s="502"/>
      <c r="BOT44" s="502"/>
      <c r="BOU44" s="502"/>
      <c r="BOV44" s="502"/>
      <c r="BOW44" s="502"/>
      <c r="BOX44" s="502"/>
      <c r="BOY44" s="502"/>
      <c r="BOZ44" s="502"/>
      <c r="BPA44" s="502"/>
      <c r="BPB44" s="502"/>
      <c r="BPC44" s="502"/>
      <c r="BPD44" s="502"/>
      <c r="BPE44" s="502"/>
      <c r="BPF44" s="502"/>
      <c r="BPG44" s="502"/>
      <c r="BPH44" s="502"/>
      <c r="BPI44" s="502"/>
      <c r="BPJ44" s="502"/>
      <c r="BPK44" s="502"/>
      <c r="BPL44" s="502"/>
      <c r="BPM44" s="502"/>
      <c r="BPN44" s="502"/>
      <c r="BPO44" s="502"/>
      <c r="BPP44" s="502"/>
      <c r="BPQ44" s="502"/>
      <c r="BPR44" s="502"/>
      <c r="BPS44" s="502"/>
      <c r="BPT44" s="502"/>
      <c r="BPU44" s="502"/>
      <c r="BPV44" s="502"/>
      <c r="BPW44" s="502"/>
      <c r="BPX44" s="502"/>
      <c r="BPY44" s="502"/>
      <c r="BPZ44" s="502"/>
      <c r="BQA44" s="502"/>
      <c r="BQB44" s="502"/>
      <c r="BQC44" s="502"/>
      <c r="BQD44" s="502"/>
      <c r="BQE44" s="502"/>
      <c r="BQF44" s="502"/>
      <c r="BQG44" s="502"/>
      <c r="BQH44" s="502"/>
      <c r="BQI44" s="502"/>
      <c r="BQJ44" s="502"/>
      <c r="BQK44" s="502"/>
      <c r="BQL44" s="502"/>
      <c r="BQM44" s="502"/>
      <c r="BQN44" s="502"/>
      <c r="BQO44" s="502"/>
      <c r="BQP44" s="502"/>
      <c r="BQQ44" s="502"/>
      <c r="BQR44" s="502"/>
      <c r="BQS44" s="502"/>
      <c r="BQT44" s="502"/>
      <c r="BQU44" s="502"/>
      <c r="BQV44" s="502"/>
      <c r="BQW44" s="502"/>
      <c r="BQX44" s="502"/>
      <c r="BQY44" s="502"/>
      <c r="BQZ44" s="502"/>
      <c r="BRA44" s="502"/>
      <c r="BRB44" s="502"/>
      <c r="BRC44" s="502"/>
      <c r="BRD44" s="502"/>
      <c r="BRE44" s="502"/>
      <c r="BRF44" s="502"/>
      <c r="BRG44" s="502"/>
      <c r="BRH44" s="502"/>
      <c r="BRI44" s="502"/>
      <c r="BRJ44" s="502"/>
      <c r="BRK44" s="502"/>
      <c r="BRL44" s="502"/>
      <c r="BRM44" s="502"/>
      <c r="BRN44" s="502"/>
      <c r="BRO44" s="502"/>
      <c r="BRP44" s="502"/>
      <c r="BRQ44" s="502"/>
      <c r="BRR44" s="502"/>
      <c r="BRS44" s="502"/>
      <c r="BRT44" s="502"/>
      <c r="BRU44" s="502"/>
      <c r="BRV44" s="502"/>
      <c r="BRW44" s="502"/>
      <c r="BRX44" s="502"/>
      <c r="BRY44" s="502"/>
      <c r="BRZ44" s="502"/>
      <c r="BSA44" s="502"/>
      <c r="BSB44" s="502"/>
      <c r="BSC44" s="502"/>
      <c r="BSD44" s="502"/>
      <c r="BSE44" s="502"/>
      <c r="BSF44" s="502"/>
      <c r="BSG44" s="502"/>
      <c r="BSH44" s="502"/>
      <c r="BSI44" s="502"/>
      <c r="BSJ44" s="502"/>
      <c r="BSK44" s="502"/>
      <c r="BSL44" s="502"/>
      <c r="BSM44" s="502"/>
      <c r="BSN44" s="502"/>
      <c r="BSO44" s="502"/>
      <c r="BSP44" s="502"/>
      <c r="BSQ44" s="502"/>
      <c r="BSR44" s="502"/>
      <c r="BSS44" s="502"/>
      <c r="BST44" s="502"/>
      <c r="BSU44" s="502"/>
      <c r="BSV44" s="502"/>
      <c r="BSW44" s="502"/>
      <c r="BSX44" s="502"/>
      <c r="BSY44" s="502"/>
      <c r="BSZ44" s="502"/>
      <c r="BTA44" s="502"/>
      <c r="BTB44" s="502"/>
      <c r="BTC44" s="502"/>
      <c r="BTD44" s="502"/>
      <c r="BTE44" s="502"/>
      <c r="BTF44" s="502"/>
      <c r="BTG44" s="502"/>
      <c r="BTH44" s="502"/>
      <c r="BTI44" s="502"/>
      <c r="BTJ44" s="502"/>
      <c r="BTK44" s="502"/>
      <c r="BTL44" s="502"/>
      <c r="BTM44" s="502"/>
      <c r="BTN44" s="502"/>
      <c r="BTO44" s="502"/>
      <c r="BTP44" s="502"/>
      <c r="BTQ44" s="502"/>
      <c r="BTR44" s="502"/>
      <c r="BTS44" s="502"/>
      <c r="BTT44" s="502"/>
      <c r="BTU44" s="502"/>
      <c r="BTV44" s="502"/>
      <c r="BTW44" s="502"/>
      <c r="BTX44" s="502"/>
      <c r="BTY44" s="502"/>
      <c r="BTZ44" s="502"/>
      <c r="BUA44" s="502"/>
      <c r="BUB44" s="502"/>
      <c r="BUC44" s="502"/>
      <c r="BUD44" s="502"/>
      <c r="BUE44" s="502"/>
      <c r="BUF44" s="502"/>
      <c r="BUG44" s="502"/>
      <c r="BUH44" s="502"/>
      <c r="BUI44" s="502"/>
      <c r="BUJ44" s="502"/>
      <c r="BUK44" s="502"/>
      <c r="BUL44" s="502"/>
      <c r="BUM44" s="502"/>
      <c r="BUN44" s="502"/>
      <c r="BUO44" s="502"/>
      <c r="BUP44" s="502"/>
      <c r="BUQ44" s="502"/>
      <c r="BUR44" s="502"/>
      <c r="BUS44" s="502"/>
      <c r="BUT44" s="502"/>
      <c r="BUU44" s="502"/>
      <c r="BUV44" s="502"/>
      <c r="BUW44" s="502"/>
      <c r="BUX44" s="502"/>
      <c r="BUY44" s="502"/>
      <c r="BUZ44" s="502"/>
      <c r="BVA44" s="502"/>
      <c r="BVB44" s="502"/>
      <c r="BVC44" s="502"/>
      <c r="BVD44" s="502"/>
      <c r="BVE44" s="502"/>
      <c r="BVF44" s="502"/>
      <c r="BVG44" s="502"/>
      <c r="BVH44" s="502"/>
      <c r="BVI44" s="502"/>
      <c r="BVJ44" s="502"/>
      <c r="BVK44" s="502"/>
      <c r="BVL44" s="502"/>
      <c r="BVM44" s="502"/>
      <c r="BVN44" s="502"/>
      <c r="BVO44" s="502"/>
      <c r="BVP44" s="502"/>
      <c r="BVQ44" s="502"/>
      <c r="BVR44" s="502"/>
      <c r="BVS44" s="502"/>
      <c r="BVT44" s="502"/>
      <c r="BVU44" s="502"/>
      <c r="BVV44" s="502"/>
      <c r="BVW44" s="502"/>
      <c r="BVX44" s="502"/>
      <c r="BVY44" s="502"/>
      <c r="BVZ44" s="502"/>
      <c r="BWA44" s="502"/>
      <c r="BWB44" s="502"/>
      <c r="BWC44" s="502"/>
      <c r="BWD44" s="502"/>
      <c r="BWE44" s="502"/>
      <c r="BWF44" s="502"/>
      <c r="BWG44" s="502"/>
      <c r="BWH44" s="502"/>
      <c r="BWI44" s="502"/>
      <c r="BWJ44" s="502"/>
      <c r="BWK44" s="502"/>
      <c r="BWL44" s="502"/>
      <c r="BWM44" s="502"/>
      <c r="BWN44" s="502"/>
      <c r="BWO44" s="502"/>
      <c r="BWP44" s="502"/>
      <c r="BWQ44" s="502"/>
      <c r="BWR44" s="502"/>
      <c r="BWS44" s="502"/>
      <c r="BWT44" s="502"/>
      <c r="BWU44" s="502"/>
      <c r="BWV44" s="502"/>
      <c r="BWW44" s="502"/>
      <c r="BWX44" s="502"/>
      <c r="BWY44" s="502"/>
      <c r="BWZ44" s="502"/>
      <c r="BXA44" s="502"/>
      <c r="BXB44" s="502"/>
      <c r="BXC44" s="502"/>
      <c r="BXD44" s="502"/>
      <c r="BXE44" s="502"/>
      <c r="BXF44" s="502"/>
      <c r="BXG44" s="502"/>
      <c r="BXH44" s="502"/>
      <c r="BXI44" s="502"/>
      <c r="BXJ44" s="502"/>
      <c r="BXK44" s="502"/>
      <c r="BXL44" s="502"/>
      <c r="BXM44" s="502"/>
      <c r="BXN44" s="502"/>
      <c r="BXO44" s="502"/>
      <c r="BXP44" s="502"/>
      <c r="BXQ44" s="502"/>
      <c r="BXR44" s="502"/>
      <c r="BXS44" s="502"/>
      <c r="BXT44" s="502"/>
      <c r="BXU44" s="502"/>
      <c r="BXV44" s="502"/>
      <c r="BXW44" s="502"/>
      <c r="BXX44" s="502"/>
      <c r="BXY44" s="502"/>
      <c r="BXZ44" s="502"/>
      <c r="BYA44" s="502"/>
      <c r="BYB44" s="502"/>
      <c r="BYC44" s="502"/>
      <c r="BYD44" s="502"/>
      <c r="BYE44" s="502"/>
      <c r="BYF44" s="502"/>
      <c r="BYG44" s="502"/>
      <c r="BYH44" s="502"/>
      <c r="BYI44" s="502"/>
      <c r="BYJ44" s="502"/>
      <c r="BYK44" s="502"/>
      <c r="BYL44" s="502"/>
      <c r="BYM44" s="502"/>
      <c r="BYN44" s="502"/>
      <c r="BYO44" s="502"/>
      <c r="BYP44" s="502"/>
      <c r="BYQ44" s="502"/>
      <c r="BYR44" s="502"/>
      <c r="BYS44" s="502"/>
      <c r="BYT44" s="502"/>
      <c r="BYU44" s="502"/>
      <c r="BYV44" s="502"/>
      <c r="BYW44" s="502"/>
      <c r="BYX44" s="502"/>
      <c r="BYY44" s="502"/>
      <c r="BYZ44" s="502"/>
      <c r="BZA44" s="502"/>
      <c r="BZB44" s="502"/>
      <c r="BZC44" s="502"/>
      <c r="BZD44" s="502"/>
      <c r="BZE44" s="502"/>
      <c r="BZF44" s="502"/>
      <c r="BZG44" s="502"/>
      <c r="BZH44" s="502"/>
      <c r="BZI44" s="502"/>
      <c r="BZJ44" s="502"/>
      <c r="BZK44" s="502"/>
      <c r="BZL44" s="502"/>
      <c r="BZM44" s="502"/>
      <c r="BZN44" s="502"/>
      <c r="BZO44" s="502"/>
      <c r="BZP44" s="502"/>
      <c r="BZQ44" s="502"/>
      <c r="BZR44" s="502"/>
      <c r="BZS44" s="502"/>
      <c r="BZT44" s="502"/>
      <c r="BZU44" s="502"/>
      <c r="BZV44" s="502"/>
      <c r="BZW44" s="502"/>
      <c r="BZX44" s="502"/>
      <c r="BZY44" s="502"/>
      <c r="BZZ44" s="502"/>
      <c r="CAA44" s="502"/>
      <c r="CAB44" s="502"/>
      <c r="CAC44" s="502"/>
      <c r="CAD44" s="502"/>
      <c r="CAE44" s="502"/>
      <c r="CAF44" s="502"/>
      <c r="CAG44" s="502"/>
      <c r="CAH44" s="502"/>
      <c r="CAI44" s="502"/>
      <c r="CAJ44" s="502"/>
      <c r="CAK44" s="502"/>
      <c r="CAL44" s="502"/>
      <c r="CAM44" s="502"/>
      <c r="CAN44" s="502"/>
      <c r="CAO44" s="502"/>
      <c r="CAP44" s="502"/>
      <c r="CAQ44" s="502"/>
      <c r="CAR44" s="502"/>
      <c r="CAS44" s="502"/>
      <c r="CAT44" s="502"/>
      <c r="CAU44" s="502"/>
      <c r="CAV44" s="502"/>
      <c r="CAW44" s="502"/>
      <c r="CAX44" s="502"/>
      <c r="CAY44" s="502"/>
      <c r="CAZ44" s="502"/>
      <c r="CBA44" s="502"/>
      <c r="CBB44" s="502"/>
      <c r="CBC44" s="502"/>
      <c r="CBD44" s="502"/>
      <c r="CBE44" s="502"/>
      <c r="CBF44" s="502"/>
      <c r="CBG44" s="502"/>
      <c r="CBH44" s="502"/>
      <c r="CBI44" s="502"/>
      <c r="CBJ44" s="502"/>
      <c r="CBK44" s="502"/>
      <c r="CBL44" s="502"/>
      <c r="CBM44" s="502"/>
      <c r="CBN44" s="502"/>
      <c r="CBO44" s="502"/>
      <c r="CBP44" s="502"/>
      <c r="CBQ44" s="502"/>
      <c r="CBR44" s="502"/>
      <c r="CBS44" s="502"/>
      <c r="CBT44" s="502"/>
      <c r="CBU44" s="502"/>
      <c r="CBV44" s="502"/>
      <c r="CBW44" s="502"/>
      <c r="CBX44" s="502"/>
      <c r="CBY44" s="502"/>
      <c r="CBZ44" s="502"/>
      <c r="CCA44" s="502"/>
      <c r="CCB44" s="502"/>
      <c r="CCC44" s="502"/>
      <c r="CCD44" s="502"/>
      <c r="CCE44" s="502"/>
      <c r="CCF44" s="502"/>
      <c r="CCG44" s="502"/>
      <c r="CCH44" s="502"/>
      <c r="CCI44" s="502"/>
      <c r="CCJ44" s="502"/>
      <c r="CCK44" s="502"/>
      <c r="CCL44" s="502"/>
      <c r="CCM44" s="502"/>
      <c r="CCN44" s="502"/>
      <c r="CCO44" s="502"/>
      <c r="CCP44" s="502"/>
      <c r="CCQ44" s="502"/>
      <c r="CCR44" s="502"/>
      <c r="CCS44" s="502"/>
      <c r="CCT44" s="502"/>
      <c r="CCU44" s="502"/>
      <c r="CCV44" s="502"/>
      <c r="CCW44" s="502"/>
      <c r="CCX44" s="502"/>
      <c r="CCY44" s="502"/>
      <c r="CCZ44" s="502"/>
      <c r="CDA44" s="502"/>
      <c r="CDB44" s="502"/>
      <c r="CDC44" s="502"/>
      <c r="CDD44" s="502"/>
      <c r="CDE44" s="502"/>
      <c r="CDF44" s="502"/>
      <c r="CDG44" s="502"/>
      <c r="CDH44" s="502"/>
      <c r="CDI44" s="502"/>
      <c r="CDJ44" s="502"/>
      <c r="CDK44" s="502"/>
      <c r="CDL44" s="502"/>
      <c r="CDM44" s="502"/>
      <c r="CDN44" s="502"/>
      <c r="CDO44" s="502"/>
      <c r="CDP44" s="502"/>
      <c r="CDQ44" s="502"/>
      <c r="CDR44" s="502"/>
      <c r="CDS44" s="502"/>
      <c r="CDT44" s="502"/>
      <c r="CDU44" s="502"/>
      <c r="CDV44" s="502"/>
      <c r="CDW44" s="502"/>
      <c r="CDX44" s="502"/>
      <c r="CDY44" s="502"/>
      <c r="CDZ44" s="502"/>
      <c r="CEA44" s="502"/>
      <c r="CEB44" s="502"/>
      <c r="CEC44" s="502"/>
      <c r="CED44" s="502"/>
      <c r="CEE44" s="502"/>
      <c r="CEF44" s="502"/>
      <c r="CEG44" s="502"/>
      <c r="CEH44" s="502"/>
      <c r="CEI44" s="502"/>
      <c r="CEJ44" s="502"/>
      <c r="CEK44" s="502"/>
      <c r="CEL44" s="502"/>
      <c r="CEM44" s="502"/>
      <c r="CEN44" s="502"/>
      <c r="CEO44" s="502"/>
      <c r="CEP44" s="502"/>
      <c r="CEQ44" s="502"/>
      <c r="CER44" s="502"/>
      <c r="CES44" s="502"/>
      <c r="CET44" s="502"/>
      <c r="CEU44" s="502"/>
      <c r="CEV44" s="502"/>
      <c r="CEW44" s="502"/>
      <c r="CEX44" s="502"/>
      <c r="CEY44" s="502"/>
      <c r="CEZ44" s="502"/>
      <c r="CFA44" s="502"/>
      <c r="CFB44" s="502"/>
      <c r="CFC44" s="502"/>
      <c r="CFD44" s="502"/>
      <c r="CFE44" s="502"/>
      <c r="CFF44" s="502"/>
      <c r="CFG44" s="502"/>
      <c r="CFH44" s="502"/>
      <c r="CFI44" s="502"/>
      <c r="CFJ44" s="502"/>
      <c r="CFK44" s="502"/>
      <c r="CFL44" s="502"/>
      <c r="CFM44" s="502"/>
      <c r="CFN44" s="502"/>
      <c r="CFO44" s="502"/>
      <c r="CFP44" s="502"/>
      <c r="CFQ44" s="502"/>
      <c r="CFR44" s="502"/>
      <c r="CFS44" s="502"/>
      <c r="CFT44" s="502"/>
      <c r="CFU44" s="502"/>
      <c r="CFV44" s="502"/>
      <c r="CFW44" s="502"/>
      <c r="CFX44" s="502"/>
      <c r="CFY44" s="502"/>
      <c r="CFZ44" s="502"/>
      <c r="CGA44" s="502"/>
      <c r="CGB44" s="502"/>
      <c r="CGC44" s="502"/>
      <c r="CGD44" s="502"/>
      <c r="CGE44" s="502"/>
      <c r="CGF44" s="502"/>
      <c r="CGG44" s="502"/>
      <c r="CGH44" s="502"/>
      <c r="CGI44" s="502"/>
      <c r="CGJ44" s="502"/>
      <c r="CGK44" s="502"/>
      <c r="CGL44" s="502"/>
      <c r="CGM44" s="502"/>
      <c r="CGN44" s="502"/>
      <c r="CGO44" s="502"/>
      <c r="CGP44" s="502"/>
      <c r="CGQ44" s="502"/>
      <c r="CGR44" s="502"/>
      <c r="CGS44" s="502"/>
      <c r="CGT44" s="502"/>
      <c r="CGU44" s="502"/>
      <c r="CGV44" s="502"/>
      <c r="CGW44" s="502"/>
      <c r="CGX44" s="502"/>
      <c r="CGY44" s="502"/>
      <c r="CGZ44" s="502"/>
      <c r="CHA44" s="502"/>
      <c r="CHB44" s="502"/>
      <c r="CHC44" s="502"/>
      <c r="CHD44" s="502"/>
      <c r="CHE44" s="502"/>
      <c r="CHF44" s="502"/>
      <c r="CHG44" s="502"/>
      <c r="CHH44" s="502"/>
      <c r="CHI44" s="502"/>
      <c r="CHJ44" s="502"/>
      <c r="CHK44" s="502"/>
      <c r="CHL44" s="502"/>
      <c r="CHM44" s="502"/>
      <c r="CHN44" s="502"/>
      <c r="CHO44" s="502"/>
      <c r="CHP44" s="502"/>
      <c r="CHQ44" s="502"/>
      <c r="CHR44" s="502"/>
      <c r="CHS44" s="502"/>
      <c r="CHT44" s="502"/>
      <c r="CHU44" s="502"/>
      <c r="CHV44" s="502"/>
      <c r="CHW44" s="502"/>
      <c r="CHX44" s="502"/>
      <c r="CHY44" s="502"/>
      <c r="CHZ44" s="502"/>
      <c r="CIA44" s="502"/>
      <c r="CIB44" s="502"/>
      <c r="CIC44" s="502"/>
      <c r="CID44" s="502"/>
      <c r="CIE44" s="502"/>
      <c r="CIF44" s="502"/>
      <c r="CIG44" s="502"/>
      <c r="CIH44" s="502"/>
      <c r="CII44" s="502"/>
      <c r="CIJ44" s="502"/>
      <c r="CIK44" s="502"/>
      <c r="CIL44" s="502"/>
      <c r="CIM44" s="502"/>
      <c r="CIN44" s="502"/>
      <c r="CIO44" s="502"/>
      <c r="CIP44" s="502"/>
      <c r="CIQ44" s="502"/>
      <c r="CIR44" s="502"/>
      <c r="CIS44" s="502"/>
      <c r="CIT44" s="502"/>
      <c r="CIU44" s="502"/>
      <c r="CIV44" s="502"/>
      <c r="CIW44" s="502"/>
      <c r="CIX44" s="502"/>
      <c r="CIY44" s="502"/>
      <c r="CIZ44" s="502"/>
      <c r="CJA44" s="502"/>
      <c r="CJB44" s="502"/>
      <c r="CJC44" s="502"/>
      <c r="CJD44" s="502"/>
      <c r="CJE44" s="502"/>
      <c r="CJF44" s="502"/>
      <c r="CJG44" s="502"/>
      <c r="CJH44" s="502"/>
      <c r="CJI44" s="502"/>
      <c r="CJJ44" s="502"/>
      <c r="CJK44" s="502"/>
      <c r="CJL44" s="502"/>
      <c r="CJM44" s="502"/>
      <c r="CJN44" s="502"/>
      <c r="CJO44" s="502"/>
      <c r="CJP44" s="502"/>
      <c r="CJQ44" s="502"/>
      <c r="CJR44" s="502"/>
      <c r="CJS44" s="502"/>
      <c r="CJT44" s="502"/>
      <c r="CJU44" s="502"/>
      <c r="CJV44" s="502"/>
      <c r="CJW44" s="502"/>
      <c r="CJX44" s="502"/>
      <c r="CJY44" s="502"/>
      <c r="CJZ44" s="502"/>
      <c r="CKA44" s="502"/>
      <c r="CKB44" s="502"/>
      <c r="CKC44" s="502"/>
      <c r="CKD44" s="502"/>
      <c r="CKE44" s="502"/>
      <c r="CKF44" s="502"/>
      <c r="CKG44" s="502"/>
      <c r="CKH44" s="502"/>
      <c r="CKI44" s="502"/>
      <c r="CKJ44" s="502"/>
      <c r="CKK44" s="502"/>
      <c r="CKL44" s="502"/>
      <c r="CKM44" s="502"/>
      <c r="CKN44" s="502"/>
      <c r="CKO44" s="502"/>
      <c r="CKP44" s="502"/>
      <c r="CKQ44" s="502"/>
      <c r="CKR44" s="502"/>
      <c r="CKS44" s="502"/>
      <c r="CKT44" s="502"/>
      <c r="CKU44" s="502"/>
      <c r="CKV44" s="502"/>
      <c r="CKW44" s="502"/>
      <c r="CKX44" s="502"/>
      <c r="CKY44" s="502"/>
      <c r="CKZ44" s="502"/>
      <c r="CLA44" s="502"/>
      <c r="CLB44" s="502"/>
      <c r="CLC44" s="502"/>
      <c r="CLD44" s="502"/>
      <c r="CLE44" s="502"/>
      <c r="CLF44" s="502"/>
      <c r="CLG44" s="502"/>
      <c r="CLH44" s="502"/>
      <c r="CLI44" s="502"/>
      <c r="CLJ44" s="502"/>
      <c r="CLK44" s="502"/>
      <c r="CLL44" s="502"/>
      <c r="CLM44" s="502"/>
      <c r="CLN44" s="502"/>
      <c r="CLO44" s="502"/>
      <c r="CLP44" s="502"/>
      <c r="CLQ44" s="502"/>
      <c r="CLR44" s="502"/>
      <c r="CLS44" s="502"/>
      <c r="CLT44" s="502"/>
      <c r="CLU44" s="502"/>
      <c r="CLV44" s="502"/>
      <c r="CLW44" s="502"/>
      <c r="CLX44" s="502"/>
      <c r="CLY44" s="502"/>
      <c r="CLZ44" s="502"/>
      <c r="CMA44" s="502"/>
      <c r="CMB44" s="502"/>
      <c r="CMC44" s="502"/>
      <c r="CMD44" s="502"/>
      <c r="CME44" s="502"/>
      <c r="CMF44" s="502"/>
      <c r="CMG44" s="502"/>
      <c r="CMH44" s="502"/>
      <c r="CMI44" s="502"/>
      <c r="CMJ44" s="502"/>
      <c r="CMK44" s="502"/>
      <c r="CML44" s="502"/>
      <c r="CMM44" s="502"/>
      <c r="CMN44" s="502"/>
      <c r="CMO44" s="502"/>
      <c r="CMP44" s="502"/>
      <c r="CMQ44" s="502"/>
      <c r="CMR44" s="502"/>
      <c r="CMS44" s="502"/>
      <c r="CMT44" s="502"/>
      <c r="CMU44" s="502"/>
      <c r="CMV44" s="502"/>
      <c r="CMW44" s="502"/>
      <c r="CMX44" s="502"/>
      <c r="CMY44" s="502"/>
      <c r="CMZ44" s="502"/>
      <c r="CNA44" s="502"/>
      <c r="CNB44" s="502"/>
      <c r="CNC44" s="502"/>
      <c r="CND44" s="502"/>
      <c r="CNE44" s="502"/>
      <c r="CNF44" s="502"/>
      <c r="CNG44" s="502"/>
      <c r="CNH44" s="502"/>
      <c r="CNI44" s="502"/>
      <c r="CNJ44" s="502"/>
      <c r="CNK44" s="502"/>
      <c r="CNL44" s="502"/>
      <c r="CNM44" s="502"/>
      <c r="CNN44" s="502"/>
      <c r="CNO44" s="502"/>
      <c r="CNP44" s="502"/>
      <c r="CNQ44" s="502"/>
      <c r="CNR44" s="502"/>
      <c r="CNS44" s="502"/>
      <c r="CNT44" s="502"/>
      <c r="CNU44" s="502"/>
      <c r="CNV44" s="502"/>
      <c r="CNW44" s="502"/>
      <c r="CNX44" s="502"/>
      <c r="CNY44" s="502"/>
      <c r="CNZ44" s="502"/>
      <c r="COA44" s="502"/>
      <c r="COB44" s="502"/>
      <c r="COC44" s="502"/>
      <c r="COD44" s="502"/>
      <c r="COE44" s="502"/>
      <c r="COF44" s="502"/>
      <c r="COG44" s="502"/>
      <c r="COH44" s="502"/>
      <c r="COI44" s="502"/>
      <c r="COJ44" s="502"/>
      <c r="COK44" s="502"/>
      <c r="COL44" s="502"/>
      <c r="COM44" s="502"/>
      <c r="CON44" s="502"/>
      <c r="COO44" s="502"/>
      <c r="COP44" s="502"/>
      <c r="COQ44" s="502"/>
      <c r="COR44" s="502"/>
      <c r="COS44" s="502"/>
      <c r="COT44" s="502"/>
      <c r="COU44" s="502"/>
      <c r="COV44" s="502"/>
      <c r="COW44" s="502"/>
      <c r="COX44" s="502"/>
      <c r="COY44" s="502"/>
      <c r="COZ44" s="502"/>
      <c r="CPA44" s="502"/>
      <c r="CPB44" s="502"/>
      <c r="CPC44" s="502"/>
      <c r="CPD44" s="502"/>
      <c r="CPE44" s="502"/>
      <c r="CPF44" s="502"/>
      <c r="CPG44" s="502"/>
      <c r="CPH44" s="502"/>
      <c r="CPI44" s="502"/>
      <c r="CPJ44" s="502"/>
      <c r="CPK44" s="502"/>
      <c r="CPL44" s="502"/>
      <c r="CPM44" s="502"/>
      <c r="CPN44" s="502"/>
      <c r="CPO44" s="502"/>
      <c r="CPP44" s="502"/>
      <c r="CPQ44" s="502"/>
      <c r="CPR44" s="502"/>
      <c r="CPS44" s="502"/>
      <c r="CPT44" s="502"/>
      <c r="CPU44" s="502"/>
      <c r="CPV44" s="502"/>
      <c r="CPW44" s="502"/>
      <c r="CPX44" s="502"/>
      <c r="CPY44" s="502"/>
      <c r="CPZ44" s="502"/>
      <c r="CQA44" s="502"/>
      <c r="CQB44" s="502"/>
      <c r="CQC44" s="502"/>
      <c r="CQD44" s="502"/>
      <c r="CQE44" s="502"/>
      <c r="CQF44" s="502"/>
      <c r="CQG44" s="502"/>
      <c r="CQH44" s="502"/>
      <c r="CQI44" s="502"/>
      <c r="CQJ44" s="502"/>
      <c r="CQK44" s="502"/>
      <c r="CQL44" s="502"/>
      <c r="CQM44" s="502"/>
      <c r="CQN44" s="502"/>
      <c r="CQO44" s="502"/>
      <c r="CQP44" s="502"/>
      <c r="CQQ44" s="502"/>
      <c r="CQR44" s="502"/>
      <c r="CQS44" s="502"/>
      <c r="CQT44" s="502"/>
      <c r="CQU44" s="502"/>
      <c r="CQV44" s="502"/>
      <c r="CQW44" s="502"/>
      <c r="CQX44" s="502"/>
      <c r="CQY44" s="502"/>
      <c r="CQZ44" s="502"/>
      <c r="CRA44" s="502"/>
      <c r="CRB44" s="502"/>
      <c r="CRC44" s="502"/>
      <c r="CRD44" s="502"/>
      <c r="CRE44" s="502"/>
      <c r="CRF44" s="502"/>
      <c r="CRG44" s="502"/>
      <c r="CRH44" s="502"/>
      <c r="CRI44" s="502"/>
      <c r="CRJ44" s="502"/>
      <c r="CRK44" s="502"/>
      <c r="CRL44" s="502"/>
      <c r="CRM44" s="502"/>
      <c r="CRN44" s="502"/>
      <c r="CRO44" s="502"/>
      <c r="CRP44" s="502"/>
      <c r="CRQ44" s="502"/>
      <c r="CRR44" s="502"/>
      <c r="CRS44" s="502"/>
      <c r="CRT44" s="502"/>
      <c r="CRU44" s="502"/>
      <c r="CRV44" s="502"/>
      <c r="CRW44" s="502"/>
      <c r="CRX44" s="502"/>
      <c r="CRY44" s="502"/>
      <c r="CRZ44" s="502"/>
      <c r="CSA44" s="502"/>
      <c r="CSB44" s="502"/>
      <c r="CSC44" s="502"/>
      <c r="CSD44" s="502"/>
      <c r="CSE44" s="502"/>
      <c r="CSF44" s="502"/>
      <c r="CSG44" s="502"/>
      <c r="CSH44" s="502"/>
      <c r="CSI44" s="502"/>
      <c r="CSJ44" s="502"/>
      <c r="CSK44" s="502"/>
      <c r="CSL44" s="502"/>
      <c r="CSM44" s="502"/>
      <c r="CSN44" s="502"/>
      <c r="CSO44" s="502"/>
      <c r="CSP44" s="502"/>
      <c r="CSQ44" s="502"/>
      <c r="CSR44" s="502"/>
      <c r="CSS44" s="502"/>
      <c r="CST44" s="502"/>
      <c r="CSU44" s="502"/>
      <c r="CSV44" s="502"/>
      <c r="CSW44" s="502"/>
      <c r="CSX44" s="502"/>
      <c r="CSY44" s="502"/>
      <c r="CSZ44" s="502"/>
      <c r="CTA44" s="502"/>
      <c r="CTB44" s="502"/>
      <c r="CTC44" s="502"/>
      <c r="CTD44" s="502"/>
      <c r="CTE44" s="502"/>
      <c r="CTF44" s="502"/>
      <c r="CTG44" s="502"/>
      <c r="CTH44" s="502"/>
      <c r="CTI44" s="502"/>
      <c r="CTJ44" s="502"/>
      <c r="CTK44" s="502"/>
      <c r="CTL44" s="502"/>
      <c r="CTM44" s="502"/>
      <c r="CTN44" s="502"/>
      <c r="CTO44" s="502"/>
      <c r="CTP44" s="502"/>
      <c r="CTQ44" s="502"/>
      <c r="CTR44" s="502"/>
      <c r="CTS44" s="502"/>
      <c r="CTT44" s="502"/>
      <c r="CTU44" s="502"/>
      <c r="CTV44" s="502"/>
      <c r="CTW44" s="502"/>
      <c r="CTX44" s="502"/>
      <c r="CTY44" s="502"/>
      <c r="CTZ44" s="502"/>
      <c r="CUA44" s="502"/>
      <c r="CUB44" s="502"/>
      <c r="CUC44" s="502"/>
      <c r="CUD44" s="502"/>
      <c r="CUE44" s="502"/>
      <c r="CUF44" s="502"/>
      <c r="CUG44" s="502"/>
      <c r="CUH44" s="502"/>
      <c r="CUI44" s="502"/>
      <c r="CUJ44" s="502"/>
      <c r="CUK44" s="502"/>
      <c r="CUL44" s="502"/>
      <c r="CUM44" s="502"/>
      <c r="CUN44" s="502"/>
      <c r="CUO44" s="502"/>
      <c r="CUP44" s="502"/>
      <c r="CUQ44" s="502"/>
      <c r="CUR44" s="502"/>
      <c r="CUS44" s="502"/>
      <c r="CUT44" s="502"/>
      <c r="CUU44" s="502"/>
      <c r="CUV44" s="502"/>
      <c r="CUW44" s="502"/>
      <c r="CUX44" s="502"/>
      <c r="CUY44" s="502"/>
      <c r="CUZ44" s="502"/>
      <c r="CVA44" s="502"/>
      <c r="CVB44" s="502"/>
      <c r="CVC44" s="502"/>
      <c r="CVD44" s="502"/>
      <c r="CVE44" s="502"/>
      <c r="CVF44" s="502"/>
      <c r="CVG44" s="502"/>
      <c r="CVH44" s="502"/>
      <c r="CVI44" s="502"/>
      <c r="CVJ44" s="502"/>
      <c r="CVK44" s="502"/>
      <c r="CVL44" s="502"/>
      <c r="CVM44" s="502"/>
      <c r="CVN44" s="502"/>
      <c r="CVO44" s="502"/>
      <c r="CVP44" s="502"/>
      <c r="CVQ44" s="502"/>
      <c r="CVR44" s="502"/>
      <c r="CVS44" s="502"/>
      <c r="CVT44" s="502"/>
      <c r="CVU44" s="502"/>
      <c r="CVV44" s="502"/>
      <c r="CVW44" s="502"/>
      <c r="CVX44" s="502"/>
      <c r="CVY44" s="502"/>
      <c r="CVZ44" s="502"/>
      <c r="CWA44" s="502"/>
      <c r="CWB44" s="502"/>
      <c r="CWC44" s="502"/>
      <c r="CWD44" s="502"/>
      <c r="CWE44" s="502"/>
      <c r="CWF44" s="502"/>
      <c r="CWG44" s="502"/>
      <c r="CWH44" s="502"/>
      <c r="CWI44" s="502"/>
      <c r="CWJ44" s="502"/>
      <c r="CWK44" s="502"/>
      <c r="CWL44" s="502"/>
      <c r="CWM44" s="502"/>
      <c r="CWN44" s="502"/>
      <c r="CWO44" s="502"/>
      <c r="CWP44" s="502"/>
      <c r="CWQ44" s="502"/>
      <c r="CWR44" s="502"/>
      <c r="CWS44" s="502"/>
      <c r="CWT44" s="502"/>
      <c r="CWU44" s="502"/>
      <c r="CWV44" s="502"/>
      <c r="CWW44" s="502"/>
      <c r="CWX44" s="502"/>
      <c r="CWY44" s="502"/>
      <c r="CWZ44" s="502"/>
      <c r="CXA44" s="502"/>
      <c r="CXB44" s="502"/>
      <c r="CXC44" s="502"/>
      <c r="CXD44" s="502"/>
      <c r="CXE44" s="502"/>
      <c r="CXF44" s="502"/>
      <c r="CXG44" s="502"/>
      <c r="CXH44" s="502"/>
      <c r="CXI44" s="502"/>
      <c r="CXJ44" s="502"/>
      <c r="CXK44" s="502"/>
      <c r="CXL44" s="502"/>
      <c r="CXM44" s="502"/>
      <c r="CXN44" s="502"/>
      <c r="CXO44" s="502"/>
      <c r="CXP44" s="502"/>
      <c r="CXQ44" s="502"/>
      <c r="CXR44" s="502"/>
      <c r="CXS44" s="502"/>
      <c r="CXT44" s="502"/>
      <c r="CXU44" s="502"/>
      <c r="CXV44" s="502"/>
      <c r="CXW44" s="502"/>
      <c r="CXX44" s="502"/>
      <c r="CXY44" s="502"/>
      <c r="CXZ44" s="502"/>
      <c r="CYA44" s="502"/>
      <c r="CYB44" s="502"/>
      <c r="CYC44" s="502"/>
      <c r="CYD44" s="502"/>
      <c r="CYE44" s="502"/>
      <c r="CYF44" s="502"/>
      <c r="CYG44" s="502"/>
      <c r="CYH44" s="502"/>
      <c r="CYI44" s="502"/>
      <c r="CYJ44" s="502"/>
      <c r="CYK44" s="502"/>
      <c r="CYL44" s="502"/>
      <c r="CYM44" s="502"/>
      <c r="CYN44" s="502"/>
      <c r="CYO44" s="502"/>
      <c r="CYP44" s="502"/>
      <c r="CYQ44" s="502"/>
      <c r="CYR44" s="502"/>
      <c r="CYS44" s="502"/>
      <c r="CYT44" s="502"/>
      <c r="CYU44" s="502"/>
      <c r="CYV44" s="502"/>
      <c r="CYW44" s="502"/>
      <c r="CYX44" s="502"/>
      <c r="CYY44" s="502"/>
      <c r="CYZ44" s="502"/>
      <c r="CZA44" s="502"/>
      <c r="CZB44" s="502"/>
      <c r="CZC44" s="502"/>
      <c r="CZD44" s="502"/>
      <c r="CZE44" s="502"/>
      <c r="CZF44" s="502"/>
      <c r="CZG44" s="502"/>
      <c r="CZH44" s="502"/>
      <c r="CZI44" s="502"/>
      <c r="CZJ44" s="502"/>
      <c r="CZK44" s="502"/>
      <c r="CZL44" s="502"/>
      <c r="CZM44" s="502"/>
      <c r="CZN44" s="502"/>
      <c r="CZO44" s="502"/>
      <c r="CZP44" s="502"/>
      <c r="CZQ44" s="502"/>
      <c r="CZR44" s="502"/>
      <c r="CZS44" s="502"/>
      <c r="CZT44" s="502"/>
      <c r="CZU44" s="502"/>
      <c r="CZV44" s="502"/>
      <c r="CZW44" s="502"/>
      <c r="CZX44" s="502"/>
      <c r="CZY44" s="502"/>
      <c r="CZZ44" s="502"/>
      <c r="DAA44" s="502"/>
      <c r="DAB44" s="502"/>
      <c r="DAC44" s="502"/>
      <c r="DAD44" s="502"/>
      <c r="DAE44" s="502"/>
      <c r="DAF44" s="502"/>
      <c r="DAG44" s="502"/>
      <c r="DAH44" s="502"/>
      <c r="DAI44" s="502"/>
      <c r="DAJ44" s="502"/>
      <c r="DAK44" s="502"/>
      <c r="DAL44" s="502"/>
      <c r="DAM44" s="502"/>
      <c r="DAN44" s="502"/>
      <c r="DAO44" s="502"/>
      <c r="DAP44" s="502"/>
      <c r="DAQ44" s="502"/>
      <c r="DAR44" s="502"/>
      <c r="DAS44" s="502"/>
      <c r="DAT44" s="502"/>
      <c r="DAU44" s="502"/>
      <c r="DAV44" s="502"/>
      <c r="DAW44" s="502"/>
      <c r="DAX44" s="502"/>
      <c r="DAY44" s="502"/>
      <c r="DAZ44" s="502"/>
      <c r="DBA44" s="502"/>
      <c r="DBB44" s="502"/>
      <c r="DBC44" s="502"/>
      <c r="DBD44" s="502"/>
      <c r="DBE44" s="502"/>
      <c r="DBF44" s="502"/>
      <c r="DBG44" s="502"/>
      <c r="DBH44" s="502"/>
      <c r="DBI44" s="502"/>
      <c r="DBJ44" s="502"/>
      <c r="DBK44" s="502"/>
      <c r="DBL44" s="502"/>
      <c r="DBM44" s="502"/>
      <c r="DBN44" s="502"/>
      <c r="DBO44" s="502"/>
      <c r="DBP44" s="502"/>
      <c r="DBQ44" s="502"/>
      <c r="DBR44" s="502"/>
      <c r="DBS44" s="502"/>
      <c r="DBT44" s="502"/>
      <c r="DBU44" s="502"/>
      <c r="DBV44" s="502"/>
      <c r="DBW44" s="502"/>
      <c r="DBX44" s="502"/>
      <c r="DBY44" s="502"/>
      <c r="DBZ44" s="502"/>
      <c r="DCA44" s="502"/>
      <c r="DCB44" s="502"/>
      <c r="DCC44" s="502"/>
      <c r="DCD44" s="502"/>
      <c r="DCE44" s="502"/>
      <c r="DCF44" s="502"/>
      <c r="DCG44" s="502"/>
      <c r="DCH44" s="502"/>
      <c r="DCI44" s="502"/>
      <c r="DCJ44" s="502"/>
      <c r="DCK44" s="502"/>
      <c r="DCL44" s="502"/>
      <c r="DCM44" s="502"/>
      <c r="DCN44" s="502"/>
      <c r="DCO44" s="502"/>
      <c r="DCP44" s="502"/>
      <c r="DCQ44" s="502"/>
      <c r="DCR44" s="502"/>
      <c r="DCS44" s="502"/>
      <c r="DCT44" s="502"/>
      <c r="DCU44" s="502"/>
      <c r="DCV44" s="502"/>
      <c r="DCW44" s="502"/>
      <c r="DCX44" s="502"/>
      <c r="DCY44" s="502"/>
      <c r="DCZ44" s="502"/>
      <c r="DDA44" s="502"/>
      <c r="DDB44" s="502"/>
      <c r="DDC44" s="502"/>
      <c r="DDD44" s="502"/>
      <c r="DDE44" s="502"/>
      <c r="DDF44" s="502"/>
      <c r="DDG44" s="502"/>
      <c r="DDH44" s="502"/>
      <c r="DDI44" s="502"/>
      <c r="DDJ44" s="502"/>
      <c r="DDK44" s="502"/>
      <c r="DDL44" s="502"/>
      <c r="DDM44" s="502"/>
      <c r="DDN44" s="502"/>
      <c r="DDO44" s="502"/>
      <c r="DDP44" s="502"/>
      <c r="DDQ44" s="502"/>
      <c r="DDR44" s="502"/>
      <c r="DDS44" s="502"/>
      <c r="DDT44" s="502"/>
      <c r="DDU44" s="502"/>
      <c r="DDV44" s="502"/>
      <c r="DDW44" s="502"/>
      <c r="DDX44" s="502"/>
      <c r="DDY44" s="502"/>
      <c r="DDZ44" s="502"/>
      <c r="DEA44" s="502"/>
      <c r="DEB44" s="502"/>
      <c r="DEC44" s="502"/>
      <c r="DED44" s="502"/>
      <c r="DEE44" s="502"/>
      <c r="DEF44" s="502"/>
      <c r="DEG44" s="502"/>
      <c r="DEH44" s="502"/>
      <c r="DEI44" s="502"/>
      <c r="DEJ44" s="502"/>
      <c r="DEK44" s="502"/>
      <c r="DEL44" s="502"/>
      <c r="DEM44" s="502"/>
      <c r="DEN44" s="502"/>
      <c r="DEO44" s="502"/>
      <c r="DEP44" s="502"/>
      <c r="DEQ44" s="502"/>
      <c r="DER44" s="502"/>
      <c r="DES44" s="502"/>
      <c r="DET44" s="502"/>
      <c r="DEU44" s="502"/>
      <c r="DEV44" s="502"/>
      <c r="DEW44" s="502"/>
      <c r="DEX44" s="502"/>
      <c r="DEY44" s="502"/>
      <c r="DEZ44" s="502"/>
      <c r="DFA44" s="502"/>
      <c r="DFB44" s="502"/>
      <c r="DFC44" s="502"/>
      <c r="DFD44" s="502"/>
      <c r="DFE44" s="502"/>
      <c r="DFF44" s="502"/>
      <c r="DFG44" s="502"/>
      <c r="DFH44" s="502"/>
      <c r="DFI44" s="502"/>
      <c r="DFJ44" s="502"/>
      <c r="DFK44" s="502"/>
      <c r="DFL44" s="502"/>
      <c r="DFM44" s="502"/>
      <c r="DFN44" s="502"/>
      <c r="DFO44" s="502"/>
      <c r="DFP44" s="502"/>
      <c r="DFQ44" s="502"/>
      <c r="DFR44" s="502"/>
      <c r="DFS44" s="502"/>
      <c r="DFT44" s="502"/>
      <c r="DFU44" s="502"/>
      <c r="DFV44" s="502"/>
      <c r="DFW44" s="502"/>
      <c r="DFX44" s="502"/>
      <c r="DFY44" s="502"/>
      <c r="DFZ44" s="502"/>
      <c r="DGA44" s="502"/>
      <c r="DGB44" s="502"/>
      <c r="DGC44" s="502"/>
      <c r="DGD44" s="502"/>
      <c r="DGE44" s="502"/>
      <c r="DGF44" s="502"/>
      <c r="DGG44" s="502"/>
      <c r="DGH44" s="502"/>
      <c r="DGI44" s="502"/>
      <c r="DGJ44" s="502"/>
      <c r="DGK44" s="502"/>
      <c r="DGL44" s="502"/>
      <c r="DGM44" s="502"/>
      <c r="DGN44" s="502"/>
      <c r="DGO44" s="502"/>
      <c r="DGP44" s="502"/>
      <c r="DGQ44" s="502"/>
      <c r="DGR44" s="502"/>
      <c r="DGS44" s="502"/>
      <c r="DGT44" s="502"/>
      <c r="DGU44" s="502"/>
      <c r="DGV44" s="502"/>
      <c r="DGW44" s="502"/>
      <c r="DGX44" s="502"/>
      <c r="DGY44" s="502"/>
      <c r="DGZ44" s="502"/>
      <c r="DHA44" s="502"/>
      <c r="DHB44" s="502"/>
      <c r="DHC44" s="502"/>
      <c r="DHD44" s="502"/>
      <c r="DHE44" s="502"/>
      <c r="DHF44" s="502"/>
      <c r="DHG44" s="502"/>
      <c r="DHH44" s="502"/>
      <c r="DHI44" s="502"/>
      <c r="DHJ44" s="502"/>
      <c r="DHK44" s="502"/>
      <c r="DHL44" s="502"/>
      <c r="DHM44" s="502"/>
      <c r="DHN44" s="502"/>
      <c r="DHO44" s="502"/>
      <c r="DHP44" s="502"/>
      <c r="DHQ44" s="502"/>
      <c r="DHR44" s="502"/>
      <c r="DHS44" s="502"/>
      <c r="DHT44" s="502"/>
      <c r="DHU44" s="502"/>
      <c r="DHV44" s="502"/>
      <c r="DHW44" s="502"/>
      <c r="DHX44" s="502"/>
      <c r="DHY44" s="502"/>
      <c r="DHZ44" s="502"/>
      <c r="DIA44" s="502"/>
      <c r="DIB44" s="502"/>
      <c r="DIC44" s="502"/>
      <c r="DID44" s="502"/>
      <c r="DIE44" s="502"/>
      <c r="DIF44" s="502"/>
      <c r="DIG44" s="502"/>
      <c r="DIH44" s="502"/>
      <c r="DII44" s="502"/>
      <c r="DIJ44" s="502"/>
      <c r="DIK44" s="502"/>
      <c r="DIL44" s="502"/>
      <c r="DIM44" s="502"/>
      <c r="DIN44" s="502"/>
      <c r="DIO44" s="502"/>
      <c r="DIP44" s="502"/>
      <c r="DIQ44" s="502"/>
      <c r="DIR44" s="502"/>
      <c r="DIS44" s="502"/>
      <c r="DIT44" s="502"/>
      <c r="DIU44" s="502"/>
      <c r="DIV44" s="502"/>
      <c r="DIW44" s="502"/>
      <c r="DIX44" s="502"/>
      <c r="DIY44" s="502"/>
      <c r="DIZ44" s="502"/>
      <c r="DJA44" s="502"/>
      <c r="DJB44" s="502"/>
      <c r="DJC44" s="502"/>
      <c r="DJD44" s="502"/>
      <c r="DJE44" s="502"/>
      <c r="DJF44" s="502"/>
      <c r="DJG44" s="502"/>
      <c r="DJH44" s="502"/>
      <c r="DJI44" s="502"/>
      <c r="DJJ44" s="502"/>
      <c r="DJK44" s="502"/>
      <c r="DJL44" s="502"/>
      <c r="DJM44" s="502"/>
      <c r="DJN44" s="502"/>
      <c r="DJO44" s="502"/>
      <c r="DJP44" s="502"/>
      <c r="DJQ44" s="502"/>
      <c r="DJR44" s="502"/>
      <c r="DJS44" s="502"/>
      <c r="DJT44" s="502"/>
      <c r="DJU44" s="502"/>
      <c r="DJV44" s="502"/>
      <c r="DJW44" s="502"/>
      <c r="DJX44" s="502"/>
      <c r="DJY44" s="502"/>
      <c r="DJZ44" s="502"/>
      <c r="DKA44" s="502"/>
      <c r="DKB44" s="502"/>
      <c r="DKC44" s="502"/>
      <c r="DKD44" s="502"/>
      <c r="DKE44" s="502"/>
      <c r="DKF44" s="502"/>
      <c r="DKG44" s="502"/>
      <c r="DKH44" s="502"/>
      <c r="DKI44" s="502"/>
      <c r="DKJ44" s="502"/>
      <c r="DKK44" s="502"/>
      <c r="DKL44" s="502"/>
      <c r="DKM44" s="502"/>
      <c r="DKN44" s="502"/>
      <c r="DKO44" s="502"/>
      <c r="DKP44" s="502"/>
      <c r="DKQ44" s="502"/>
      <c r="DKR44" s="502"/>
      <c r="DKS44" s="502"/>
      <c r="DKT44" s="502"/>
      <c r="DKU44" s="502"/>
      <c r="DKV44" s="502"/>
      <c r="DKW44" s="502"/>
      <c r="DKX44" s="502"/>
      <c r="DKY44" s="502"/>
      <c r="DKZ44" s="502"/>
      <c r="DLA44" s="502"/>
      <c r="DLB44" s="502"/>
      <c r="DLC44" s="502"/>
      <c r="DLD44" s="502"/>
      <c r="DLE44" s="502"/>
      <c r="DLF44" s="502"/>
      <c r="DLG44" s="502"/>
      <c r="DLH44" s="502"/>
      <c r="DLI44" s="502"/>
      <c r="DLJ44" s="502"/>
      <c r="DLK44" s="502"/>
      <c r="DLL44" s="502"/>
      <c r="DLM44" s="502"/>
      <c r="DLN44" s="502"/>
      <c r="DLO44" s="502"/>
      <c r="DLP44" s="502"/>
      <c r="DLQ44" s="502"/>
      <c r="DLR44" s="502"/>
      <c r="DLS44" s="502"/>
      <c r="DLT44" s="502"/>
      <c r="DLU44" s="502"/>
      <c r="DLV44" s="502"/>
      <c r="DLW44" s="502"/>
      <c r="DLX44" s="502"/>
      <c r="DLY44" s="502"/>
      <c r="DLZ44" s="502"/>
      <c r="DMA44" s="502"/>
      <c r="DMB44" s="502"/>
      <c r="DMC44" s="502"/>
      <c r="DMD44" s="502"/>
      <c r="DME44" s="502"/>
      <c r="DMF44" s="502"/>
      <c r="DMG44" s="502"/>
      <c r="DMH44" s="502"/>
      <c r="DMI44" s="502"/>
      <c r="DMJ44" s="502"/>
      <c r="DMK44" s="502"/>
      <c r="DML44" s="502"/>
      <c r="DMM44" s="502"/>
      <c r="DMN44" s="502"/>
      <c r="DMO44" s="502"/>
      <c r="DMP44" s="502"/>
      <c r="DMQ44" s="502"/>
      <c r="DMR44" s="502"/>
      <c r="DMS44" s="502"/>
      <c r="DMT44" s="502"/>
      <c r="DMU44" s="502"/>
      <c r="DMV44" s="502"/>
      <c r="DMW44" s="502"/>
      <c r="DMX44" s="502"/>
      <c r="DMY44" s="502"/>
      <c r="DMZ44" s="502"/>
      <c r="DNA44" s="502"/>
      <c r="DNB44" s="502"/>
      <c r="DNC44" s="502"/>
      <c r="DND44" s="502"/>
      <c r="DNE44" s="502"/>
      <c r="DNF44" s="502"/>
      <c r="DNG44" s="502"/>
      <c r="DNH44" s="502"/>
      <c r="DNI44" s="502"/>
      <c r="DNJ44" s="502"/>
      <c r="DNK44" s="502"/>
      <c r="DNL44" s="502"/>
      <c r="DNM44" s="502"/>
      <c r="DNN44" s="502"/>
      <c r="DNO44" s="502"/>
      <c r="DNP44" s="502"/>
      <c r="DNQ44" s="502"/>
      <c r="DNR44" s="502"/>
      <c r="DNS44" s="502"/>
      <c r="DNT44" s="502"/>
      <c r="DNU44" s="502"/>
      <c r="DNV44" s="502"/>
      <c r="DNW44" s="502"/>
      <c r="DNX44" s="502"/>
      <c r="DNY44" s="502"/>
      <c r="DNZ44" s="502"/>
      <c r="DOA44" s="502"/>
      <c r="DOB44" s="502"/>
      <c r="DOC44" s="502"/>
      <c r="DOD44" s="502"/>
      <c r="DOE44" s="502"/>
      <c r="DOF44" s="502"/>
      <c r="DOG44" s="502"/>
      <c r="DOH44" s="502"/>
      <c r="DOI44" s="502"/>
      <c r="DOJ44" s="502"/>
      <c r="DOK44" s="502"/>
      <c r="DOL44" s="502"/>
      <c r="DOM44" s="502"/>
      <c r="DON44" s="502"/>
      <c r="DOO44" s="502"/>
      <c r="DOP44" s="502"/>
      <c r="DOQ44" s="502"/>
      <c r="DOR44" s="502"/>
      <c r="DOS44" s="502"/>
      <c r="DOT44" s="502"/>
      <c r="DOU44" s="502"/>
      <c r="DOV44" s="502"/>
      <c r="DOW44" s="502"/>
      <c r="DOX44" s="502"/>
      <c r="DOY44" s="502"/>
      <c r="DOZ44" s="502"/>
      <c r="DPA44" s="502"/>
      <c r="DPB44" s="502"/>
      <c r="DPC44" s="502"/>
      <c r="DPD44" s="502"/>
      <c r="DPE44" s="502"/>
      <c r="DPF44" s="502"/>
      <c r="DPG44" s="502"/>
      <c r="DPH44" s="502"/>
      <c r="DPI44" s="502"/>
      <c r="DPJ44" s="502"/>
      <c r="DPK44" s="502"/>
      <c r="DPL44" s="502"/>
      <c r="DPM44" s="502"/>
      <c r="DPN44" s="502"/>
      <c r="DPO44" s="502"/>
      <c r="DPP44" s="502"/>
      <c r="DPQ44" s="502"/>
      <c r="DPR44" s="502"/>
      <c r="DPS44" s="502"/>
      <c r="DPT44" s="502"/>
      <c r="DPU44" s="502"/>
      <c r="DPV44" s="502"/>
      <c r="DPW44" s="502"/>
      <c r="DPX44" s="502"/>
      <c r="DPY44" s="502"/>
      <c r="DPZ44" s="502"/>
      <c r="DQA44" s="502"/>
      <c r="DQB44" s="502"/>
      <c r="DQC44" s="502"/>
      <c r="DQD44" s="502"/>
      <c r="DQE44" s="502"/>
      <c r="DQF44" s="502"/>
      <c r="DQG44" s="502"/>
      <c r="DQH44" s="502"/>
      <c r="DQI44" s="502"/>
      <c r="DQJ44" s="502"/>
      <c r="DQK44" s="502"/>
      <c r="DQL44" s="502"/>
      <c r="DQM44" s="502"/>
      <c r="DQN44" s="502"/>
      <c r="DQO44" s="502"/>
      <c r="DQP44" s="502"/>
      <c r="DQQ44" s="502"/>
      <c r="DQR44" s="502"/>
      <c r="DQS44" s="502"/>
      <c r="DQT44" s="502"/>
      <c r="DQU44" s="502"/>
      <c r="DQV44" s="502"/>
      <c r="DQW44" s="502"/>
      <c r="DQX44" s="502"/>
      <c r="DQY44" s="502"/>
      <c r="DQZ44" s="502"/>
      <c r="DRA44" s="502"/>
      <c r="DRB44" s="502"/>
      <c r="DRC44" s="502"/>
      <c r="DRD44" s="502"/>
      <c r="DRE44" s="502"/>
      <c r="DRF44" s="502"/>
      <c r="DRG44" s="502"/>
      <c r="DRH44" s="502"/>
      <c r="DRI44" s="502"/>
      <c r="DRJ44" s="502"/>
      <c r="DRK44" s="502"/>
      <c r="DRL44" s="502"/>
      <c r="DRM44" s="502"/>
      <c r="DRN44" s="502"/>
      <c r="DRO44" s="502"/>
      <c r="DRP44" s="502"/>
      <c r="DRQ44" s="502"/>
      <c r="DRR44" s="502"/>
      <c r="DRS44" s="502"/>
      <c r="DRT44" s="502"/>
      <c r="DRU44" s="502"/>
      <c r="DRV44" s="502"/>
      <c r="DRW44" s="502"/>
      <c r="DRX44" s="502"/>
      <c r="DRY44" s="502"/>
      <c r="DRZ44" s="502"/>
      <c r="DSA44" s="502"/>
      <c r="DSB44" s="502"/>
      <c r="DSC44" s="502"/>
      <c r="DSD44" s="502"/>
      <c r="DSE44" s="502"/>
      <c r="DSF44" s="502"/>
      <c r="DSG44" s="502"/>
      <c r="DSH44" s="502"/>
      <c r="DSI44" s="502"/>
      <c r="DSJ44" s="502"/>
      <c r="DSK44" s="502"/>
      <c r="DSL44" s="502"/>
      <c r="DSM44" s="502"/>
      <c r="DSN44" s="502"/>
      <c r="DSO44" s="502"/>
      <c r="DSP44" s="502"/>
      <c r="DSQ44" s="502"/>
      <c r="DSR44" s="502"/>
      <c r="DSS44" s="502"/>
      <c r="DST44" s="502"/>
      <c r="DSU44" s="502"/>
      <c r="DSV44" s="502"/>
      <c r="DSW44" s="502"/>
      <c r="DSX44" s="502"/>
      <c r="DSY44" s="502"/>
      <c r="DSZ44" s="502"/>
      <c r="DTA44" s="502"/>
      <c r="DTB44" s="502"/>
      <c r="DTC44" s="502"/>
      <c r="DTD44" s="502"/>
      <c r="DTE44" s="502"/>
      <c r="DTF44" s="502"/>
      <c r="DTG44" s="502"/>
      <c r="DTH44" s="502"/>
      <c r="DTI44" s="502"/>
      <c r="DTJ44" s="502"/>
      <c r="DTK44" s="502"/>
      <c r="DTL44" s="502"/>
      <c r="DTM44" s="502"/>
      <c r="DTN44" s="502"/>
      <c r="DTO44" s="502"/>
      <c r="DTP44" s="502"/>
      <c r="DTQ44" s="502"/>
      <c r="DTR44" s="502"/>
      <c r="DTS44" s="502"/>
      <c r="DTT44" s="502"/>
      <c r="DTU44" s="502"/>
      <c r="DTV44" s="502"/>
      <c r="DTW44" s="502"/>
      <c r="DTX44" s="502"/>
      <c r="DTY44" s="502"/>
      <c r="DTZ44" s="502"/>
      <c r="DUA44" s="502"/>
      <c r="DUB44" s="502"/>
      <c r="DUC44" s="502"/>
      <c r="DUD44" s="502"/>
      <c r="DUE44" s="502"/>
      <c r="DUF44" s="502"/>
      <c r="DUG44" s="502"/>
      <c r="DUH44" s="502"/>
      <c r="DUI44" s="502"/>
      <c r="DUJ44" s="502"/>
      <c r="DUK44" s="502"/>
      <c r="DUL44" s="502"/>
      <c r="DUM44" s="502"/>
      <c r="DUN44" s="502"/>
      <c r="DUO44" s="502"/>
      <c r="DUP44" s="502"/>
      <c r="DUQ44" s="502"/>
      <c r="DUR44" s="502"/>
      <c r="DUS44" s="502"/>
      <c r="DUT44" s="502"/>
      <c r="DUU44" s="502"/>
      <c r="DUV44" s="502"/>
      <c r="DUW44" s="502"/>
      <c r="DUX44" s="502"/>
      <c r="DUY44" s="502"/>
      <c r="DUZ44" s="502"/>
      <c r="DVA44" s="502"/>
      <c r="DVB44" s="502"/>
      <c r="DVC44" s="502"/>
      <c r="DVD44" s="502"/>
      <c r="DVE44" s="502"/>
      <c r="DVF44" s="502"/>
      <c r="DVG44" s="502"/>
      <c r="DVH44" s="502"/>
      <c r="DVI44" s="502"/>
      <c r="DVJ44" s="502"/>
      <c r="DVK44" s="502"/>
      <c r="DVL44" s="502"/>
      <c r="DVM44" s="502"/>
      <c r="DVN44" s="502"/>
      <c r="DVO44" s="502"/>
      <c r="DVP44" s="502"/>
      <c r="DVQ44" s="502"/>
      <c r="DVR44" s="502"/>
      <c r="DVS44" s="502"/>
      <c r="DVT44" s="502"/>
      <c r="DVU44" s="502"/>
      <c r="DVV44" s="502"/>
      <c r="DVW44" s="502"/>
      <c r="DVX44" s="502"/>
      <c r="DVY44" s="502"/>
      <c r="DVZ44" s="502"/>
      <c r="DWA44" s="502"/>
      <c r="DWB44" s="502"/>
      <c r="DWC44" s="502"/>
      <c r="DWD44" s="502"/>
      <c r="DWE44" s="502"/>
      <c r="DWF44" s="502"/>
      <c r="DWG44" s="502"/>
      <c r="DWH44" s="502"/>
      <c r="DWI44" s="502"/>
      <c r="DWJ44" s="502"/>
      <c r="DWK44" s="502"/>
      <c r="DWL44" s="502"/>
      <c r="DWM44" s="502"/>
      <c r="DWN44" s="502"/>
      <c r="DWO44" s="502"/>
      <c r="DWP44" s="502"/>
      <c r="DWQ44" s="502"/>
      <c r="DWR44" s="502"/>
      <c r="DWS44" s="502"/>
      <c r="DWT44" s="502"/>
      <c r="DWU44" s="502"/>
      <c r="DWV44" s="502"/>
      <c r="DWW44" s="502"/>
      <c r="DWX44" s="502"/>
      <c r="DWY44" s="502"/>
      <c r="DWZ44" s="502"/>
      <c r="DXA44" s="502"/>
      <c r="DXB44" s="502"/>
      <c r="DXC44" s="502"/>
      <c r="DXD44" s="502"/>
      <c r="DXE44" s="502"/>
      <c r="DXF44" s="502"/>
      <c r="DXG44" s="502"/>
      <c r="DXH44" s="502"/>
      <c r="DXI44" s="502"/>
      <c r="DXJ44" s="502"/>
      <c r="DXK44" s="502"/>
      <c r="DXL44" s="502"/>
      <c r="DXM44" s="502"/>
      <c r="DXN44" s="502"/>
      <c r="DXO44" s="502"/>
      <c r="DXP44" s="502"/>
      <c r="DXQ44" s="502"/>
      <c r="DXR44" s="502"/>
      <c r="DXS44" s="502"/>
      <c r="DXT44" s="502"/>
      <c r="DXU44" s="502"/>
      <c r="DXV44" s="502"/>
      <c r="DXW44" s="502"/>
      <c r="DXX44" s="502"/>
      <c r="DXY44" s="502"/>
      <c r="DXZ44" s="502"/>
      <c r="DYA44" s="502"/>
      <c r="DYB44" s="502"/>
      <c r="DYC44" s="502"/>
      <c r="DYD44" s="502"/>
      <c r="DYE44" s="502"/>
      <c r="DYF44" s="502"/>
      <c r="DYG44" s="502"/>
      <c r="DYH44" s="502"/>
      <c r="DYI44" s="502"/>
      <c r="DYJ44" s="502"/>
      <c r="DYK44" s="502"/>
      <c r="DYL44" s="502"/>
      <c r="DYM44" s="502"/>
      <c r="DYN44" s="502"/>
      <c r="DYO44" s="502"/>
      <c r="DYP44" s="502"/>
      <c r="DYQ44" s="502"/>
      <c r="DYR44" s="502"/>
      <c r="DYS44" s="502"/>
      <c r="DYT44" s="502"/>
      <c r="DYU44" s="502"/>
      <c r="DYV44" s="502"/>
      <c r="DYW44" s="502"/>
      <c r="DYX44" s="502"/>
      <c r="DYY44" s="502"/>
      <c r="DYZ44" s="502"/>
      <c r="DZA44" s="502"/>
      <c r="DZB44" s="502"/>
      <c r="DZC44" s="502"/>
      <c r="DZD44" s="502"/>
      <c r="DZE44" s="502"/>
      <c r="DZF44" s="502"/>
      <c r="DZG44" s="502"/>
      <c r="DZH44" s="502"/>
      <c r="DZI44" s="502"/>
      <c r="DZJ44" s="502"/>
      <c r="DZK44" s="502"/>
      <c r="DZL44" s="502"/>
      <c r="DZM44" s="502"/>
      <c r="DZN44" s="502"/>
      <c r="DZO44" s="502"/>
      <c r="DZP44" s="502"/>
      <c r="DZQ44" s="502"/>
      <c r="DZR44" s="502"/>
      <c r="DZS44" s="502"/>
      <c r="DZT44" s="502"/>
      <c r="DZU44" s="502"/>
      <c r="DZV44" s="502"/>
      <c r="DZW44" s="502"/>
      <c r="DZX44" s="502"/>
      <c r="DZY44" s="502"/>
      <c r="DZZ44" s="502"/>
      <c r="EAA44" s="502"/>
      <c r="EAB44" s="502"/>
      <c r="EAC44" s="502"/>
      <c r="EAD44" s="502"/>
      <c r="EAE44" s="502"/>
      <c r="EAF44" s="502"/>
      <c r="EAG44" s="502"/>
      <c r="EAH44" s="502"/>
      <c r="EAI44" s="502"/>
      <c r="EAJ44" s="502"/>
      <c r="EAK44" s="502"/>
      <c r="EAL44" s="502"/>
      <c r="EAM44" s="502"/>
      <c r="EAN44" s="502"/>
      <c r="EAO44" s="502"/>
      <c r="EAP44" s="502"/>
      <c r="EAQ44" s="502"/>
      <c r="EAR44" s="502"/>
      <c r="EAS44" s="502"/>
      <c r="EAT44" s="502"/>
      <c r="EAU44" s="502"/>
      <c r="EAV44" s="502"/>
      <c r="EAW44" s="502"/>
      <c r="EAX44" s="502"/>
      <c r="EAY44" s="502"/>
      <c r="EAZ44" s="502"/>
      <c r="EBA44" s="502"/>
      <c r="EBB44" s="502"/>
      <c r="EBC44" s="502"/>
      <c r="EBD44" s="502"/>
      <c r="EBE44" s="502"/>
      <c r="EBF44" s="502"/>
      <c r="EBG44" s="502"/>
      <c r="EBH44" s="502"/>
      <c r="EBI44" s="502"/>
      <c r="EBJ44" s="502"/>
      <c r="EBK44" s="502"/>
      <c r="EBL44" s="502"/>
      <c r="EBM44" s="502"/>
      <c r="EBN44" s="502"/>
      <c r="EBO44" s="502"/>
      <c r="EBP44" s="502"/>
      <c r="EBQ44" s="502"/>
      <c r="EBR44" s="502"/>
      <c r="EBS44" s="502"/>
      <c r="EBT44" s="502"/>
      <c r="EBU44" s="502"/>
      <c r="EBV44" s="502"/>
      <c r="EBW44" s="502"/>
      <c r="EBX44" s="502"/>
      <c r="EBY44" s="502"/>
      <c r="EBZ44" s="502"/>
      <c r="ECA44" s="502"/>
      <c r="ECB44" s="502"/>
      <c r="ECC44" s="502"/>
      <c r="ECD44" s="502"/>
      <c r="ECE44" s="502"/>
      <c r="ECF44" s="502"/>
      <c r="ECG44" s="502"/>
      <c r="ECH44" s="502"/>
      <c r="ECI44" s="502"/>
      <c r="ECJ44" s="502"/>
      <c r="ECK44" s="502"/>
      <c r="ECL44" s="502"/>
      <c r="ECM44" s="502"/>
      <c r="ECN44" s="502"/>
      <c r="ECO44" s="502"/>
      <c r="ECP44" s="502"/>
      <c r="ECQ44" s="502"/>
      <c r="ECR44" s="502"/>
      <c r="ECS44" s="502"/>
      <c r="ECT44" s="502"/>
      <c r="ECU44" s="502"/>
      <c r="ECV44" s="502"/>
      <c r="ECW44" s="502"/>
      <c r="ECX44" s="502"/>
      <c r="ECY44" s="502"/>
      <c r="ECZ44" s="502"/>
      <c r="EDA44" s="502"/>
      <c r="EDB44" s="502"/>
      <c r="EDC44" s="502"/>
      <c r="EDD44" s="502"/>
      <c r="EDE44" s="502"/>
      <c r="EDF44" s="502"/>
      <c r="EDG44" s="502"/>
      <c r="EDH44" s="502"/>
      <c r="EDI44" s="502"/>
      <c r="EDJ44" s="502"/>
      <c r="EDK44" s="502"/>
      <c r="EDL44" s="502"/>
      <c r="EDM44" s="502"/>
      <c r="EDN44" s="502"/>
      <c r="EDO44" s="502"/>
      <c r="EDP44" s="502"/>
      <c r="EDQ44" s="502"/>
      <c r="EDR44" s="502"/>
      <c r="EDS44" s="502"/>
      <c r="EDT44" s="502"/>
      <c r="EDU44" s="502"/>
      <c r="EDV44" s="502"/>
      <c r="EDW44" s="502"/>
      <c r="EDX44" s="502"/>
      <c r="EDY44" s="502"/>
      <c r="EDZ44" s="502"/>
      <c r="EEA44" s="502"/>
      <c r="EEB44" s="502"/>
      <c r="EEC44" s="502"/>
      <c r="EED44" s="502"/>
      <c r="EEE44" s="502"/>
      <c r="EEF44" s="502"/>
      <c r="EEG44" s="502"/>
      <c r="EEH44" s="502"/>
      <c r="EEI44" s="502"/>
      <c r="EEJ44" s="502"/>
      <c r="EEK44" s="502"/>
      <c r="EEL44" s="502"/>
      <c r="EEM44" s="502"/>
      <c r="EEN44" s="502"/>
      <c r="EEO44" s="502"/>
      <c r="EEP44" s="502"/>
      <c r="EEQ44" s="502"/>
      <c r="EER44" s="502"/>
      <c r="EES44" s="502"/>
      <c r="EET44" s="502"/>
      <c r="EEU44" s="502"/>
      <c r="EEV44" s="502"/>
      <c r="EEW44" s="502"/>
      <c r="EEX44" s="502"/>
      <c r="EEY44" s="502"/>
      <c r="EEZ44" s="502"/>
      <c r="EFA44" s="502"/>
      <c r="EFB44" s="502"/>
      <c r="EFC44" s="502"/>
      <c r="EFD44" s="502"/>
      <c r="EFE44" s="502"/>
      <c r="EFF44" s="502"/>
      <c r="EFG44" s="502"/>
      <c r="EFH44" s="502"/>
      <c r="EFI44" s="502"/>
      <c r="EFJ44" s="502"/>
      <c r="EFK44" s="502"/>
      <c r="EFL44" s="502"/>
      <c r="EFM44" s="502"/>
      <c r="EFN44" s="502"/>
      <c r="EFO44" s="502"/>
      <c r="EFP44" s="502"/>
      <c r="EFQ44" s="502"/>
      <c r="EFR44" s="502"/>
      <c r="EFS44" s="502"/>
      <c r="EFT44" s="502"/>
      <c r="EFU44" s="502"/>
      <c r="EFV44" s="502"/>
      <c r="EFW44" s="502"/>
      <c r="EFX44" s="502"/>
      <c r="EFY44" s="502"/>
      <c r="EFZ44" s="502"/>
      <c r="EGA44" s="502"/>
      <c r="EGB44" s="502"/>
      <c r="EGC44" s="502"/>
      <c r="EGD44" s="502"/>
      <c r="EGE44" s="502"/>
      <c r="EGF44" s="502"/>
      <c r="EGG44" s="502"/>
      <c r="EGH44" s="502"/>
      <c r="EGI44" s="502"/>
      <c r="EGJ44" s="502"/>
      <c r="EGK44" s="502"/>
      <c r="EGL44" s="502"/>
      <c r="EGM44" s="502"/>
      <c r="EGN44" s="502"/>
      <c r="EGO44" s="502"/>
      <c r="EGP44" s="502"/>
      <c r="EGQ44" s="502"/>
      <c r="EGR44" s="502"/>
      <c r="EGS44" s="502"/>
      <c r="EGT44" s="502"/>
      <c r="EGU44" s="502"/>
      <c r="EGV44" s="502"/>
      <c r="EGW44" s="502"/>
      <c r="EGX44" s="502"/>
      <c r="EGY44" s="502"/>
      <c r="EGZ44" s="502"/>
      <c r="EHA44" s="502"/>
      <c r="EHB44" s="502"/>
      <c r="EHC44" s="502"/>
      <c r="EHD44" s="502"/>
      <c r="EHE44" s="502"/>
      <c r="EHF44" s="502"/>
      <c r="EHG44" s="502"/>
      <c r="EHH44" s="502"/>
      <c r="EHI44" s="502"/>
      <c r="EHJ44" s="502"/>
      <c r="EHK44" s="502"/>
      <c r="EHL44" s="502"/>
      <c r="EHM44" s="502"/>
      <c r="EHN44" s="502"/>
      <c r="EHO44" s="502"/>
      <c r="EHP44" s="502"/>
      <c r="EHQ44" s="502"/>
      <c r="EHR44" s="502"/>
      <c r="EHS44" s="502"/>
      <c r="EHT44" s="502"/>
      <c r="EHU44" s="502"/>
      <c r="EHV44" s="502"/>
      <c r="EHW44" s="502"/>
      <c r="EHX44" s="502"/>
      <c r="EHY44" s="502"/>
      <c r="EHZ44" s="502"/>
      <c r="EIA44" s="502"/>
      <c r="EIB44" s="502"/>
      <c r="EIC44" s="502"/>
      <c r="EID44" s="502"/>
      <c r="EIE44" s="502"/>
      <c r="EIF44" s="502"/>
      <c r="EIG44" s="502"/>
      <c r="EIH44" s="502"/>
      <c r="EII44" s="502"/>
      <c r="EIJ44" s="502"/>
      <c r="EIK44" s="502"/>
      <c r="EIL44" s="502"/>
      <c r="EIM44" s="502"/>
      <c r="EIN44" s="502"/>
      <c r="EIO44" s="502"/>
      <c r="EIP44" s="502"/>
      <c r="EIQ44" s="502"/>
      <c r="EIR44" s="502"/>
      <c r="EIS44" s="502"/>
      <c r="EIT44" s="502"/>
      <c r="EIU44" s="502"/>
      <c r="EIV44" s="502"/>
      <c r="EIW44" s="502"/>
      <c r="EIX44" s="502"/>
      <c r="EIY44" s="502"/>
      <c r="EIZ44" s="502"/>
      <c r="EJA44" s="502"/>
      <c r="EJB44" s="502"/>
      <c r="EJC44" s="502"/>
      <c r="EJD44" s="502"/>
      <c r="EJE44" s="502"/>
      <c r="EJF44" s="502"/>
      <c r="EJG44" s="502"/>
      <c r="EJH44" s="502"/>
      <c r="EJI44" s="502"/>
      <c r="EJJ44" s="502"/>
      <c r="EJK44" s="502"/>
      <c r="EJL44" s="502"/>
      <c r="EJM44" s="502"/>
      <c r="EJN44" s="502"/>
      <c r="EJO44" s="502"/>
      <c r="EJP44" s="502"/>
      <c r="EJQ44" s="502"/>
      <c r="EJR44" s="502"/>
      <c r="EJS44" s="502"/>
      <c r="EJT44" s="502"/>
      <c r="EJU44" s="502"/>
      <c r="EJV44" s="502"/>
      <c r="EJW44" s="502"/>
      <c r="EJX44" s="502"/>
      <c r="EJY44" s="502"/>
      <c r="EJZ44" s="502"/>
      <c r="EKA44" s="502"/>
      <c r="EKB44" s="502"/>
      <c r="EKC44" s="502"/>
      <c r="EKD44" s="502"/>
      <c r="EKE44" s="502"/>
      <c r="EKF44" s="502"/>
      <c r="EKG44" s="502"/>
      <c r="EKH44" s="502"/>
      <c r="EKI44" s="502"/>
      <c r="EKJ44" s="502"/>
      <c r="EKK44" s="502"/>
      <c r="EKL44" s="502"/>
      <c r="EKM44" s="502"/>
      <c r="EKN44" s="502"/>
      <c r="EKO44" s="502"/>
      <c r="EKP44" s="502"/>
      <c r="EKQ44" s="502"/>
      <c r="EKR44" s="502"/>
      <c r="EKS44" s="502"/>
      <c r="EKT44" s="502"/>
      <c r="EKU44" s="502"/>
      <c r="EKV44" s="502"/>
      <c r="EKW44" s="502"/>
      <c r="EKX44" s="502"/>
      <c r="EKY44" s="502"/>
      <c r="EKZ44" s="502"/>
      <c r="ELA44" s="502"/>
      <c r="ELB44" s="502"/>
      <c r="ELC44" s="502"/>
      <c r="ELD44" s="502"/>
      <c r="ELE44" s="502"/>
      <c r="ELF44" s="502"/>
      <c r="ELG44" s="502"/>
      <c r="ELH44" s="502"/>
      <c r="ELI44" s="502"/>
      <c r="ELJ44" s="502"/>
      <c r="ELK44" s="502"/>
      <c r="ELL44" s="502"/>
      <c r="ELM44" s="502"/>
      <c r="ELN44" s="502"/>
      <c r="ELO44" s="502"/>
      <c r="ELP44" s="502"/>
      <c r="ELQ44" s="502"/>
      <c r="ELR44" s="502"/>
      <c r="ELS44" s="502"/>
      <c r="ELT44" s="502"/>
      <c r="ELU44" s="502"/>
      <c r="ELV44" s="502"/>
      <c r="ELW44" s="502"/>
      <c r="ELX44" s="502"/>
      <c r="ELY44" s="502"/>
      <c r="ELZ44" s="502"/>
      <c r="EMA44" s="502"/>
      <c r="EMB44" s="502"/>
      <c r="EMC44" s="502"/>
      <c r="EMD44" s="502"/>
      <c r="EME44" s="502"/>
      <c r="EMF44" s="502"/>
      <c r="EMG44" s="502"/>
      <c r="EMH44" s="502"/>
      <c r="EMI44" s="502"/>
      <c r="EMJ44" s="502"/>
      <c r="EMK44" s="502"/>
      <c r="EML44" s="502"/>
      <c r="EMM44" s="502"/>
      <c r="EMN44" s="502"/>
      <c r="EMO44" s="502"/>
      <c r="EMP44" s="502"/>
      <c r="EMQ44" s="502"/>
      <c r="EMR44" s="502"/>
      <c r="EMS44" s="502"/>
      <c r="EMT44" s="502"/>
      <c r="EMU44" s="502"/>
      <c r="EMV44" s="502"/>
      <c r="EMW44" s="502"/>
      <c r="EMX44" s="502"/>
      <c r="EMY44" s="502"/>
      <c r="EMZ44" s="502"/>
      <c r="ENA44" s="502"/>
      <c r="ENB44" s="502"/>
      <c r="ENC44" s="502"/>
      <c r="END44" s="502"/>
      <c r="ENE44" s="502"/>
      <c r="ENF44" s="502"/>
      <c r="ENG44" s="502"/>
      <c r="ENH44" s="502"/>
      <c r="ENI44" s="502"/>
      <c r="ENJ44" s="502"/>
      <c r="ENK44" s="502"/>
      <c r="ENL44" s="502"/>
      <c r="ENM44" s="502"/>
      <c r="ENN44" s="502"/>
      <c r="ENO44" s="502"/>
      <c r="ENP44" s="502"/>
      <c r="ENQ44" s="502"/>
      <c r="ENR44" s="502"/>
      <c r="ENS44" s="502"/>
      <c r="ENT44" s="502"/>
      <c r="ENU44" s="502"/>
      <c r="ENV44" s="502"/>
      <c r="ENW44" s="502"/>
      <c r="ENX44" s="502"/>
      <c r="ENY44" s="502"/>
      <c r="ENZ44" s="502"/>
      <c r="EOA44" s="502"/>
      <c r="EOB44" s="502"/>
      <c r="EOC44" s="502"/>
      <c r="EOD44" s="502"/>
      <c r="EOE44" s="502"/>
      <c r="EOF44" s="502"/>
      <c r="EOG44" s="502"/>
      <c r="EOH44" s="502"/>
      <c r="EOI44" s="502"/>
      <c r="EOJ44" s="502"/>
      <c r="EOK44" s="502"/>
      <c r="EOL44" s="502"/>
      <c r="EOM44" s="502"/>
      <c r="EON44" s="502"/>
      <c r="EOO44" s="502"/>
      <c r="EOP44" s="502"/>
      <c r="EOQ44" s="502"/>
      <c r="EOR44" s="502"/>
      <c r="EOS44" s="502"/>
      <c r="EOT44" s="502"/>
      <c r="EOU44" s="502"/>
      <c r="EOV44" s="502"/>
      <c r="EOW44" s="502"/>
      <c r="EOX44" s="502"/>
      <c r="EOY44" s="502"/>
      <c r="EOZ44" s="502"/>
      <c r="EPA44" s="502"/>
      <c r="EPB44" s="502"/>
      <c r="EPC44" s="502"/>
      <c r="EPD44" s="502"/>
      <c r="EPE44" s="502"/>
      <c r="EPF44" s="502"/>
      <c r="EPG44" s="502"/>
      <c r="EPH44" s="502"/>
      <c r="EPI44" s="502"/>
      <c r="EPJ44" s="502"/>
      <c r="EPK44" s="502"/>
      <c r="EPL44" s="502"/>
      <c r="EPM44" s="502"/>
      <c r="EPN44" s="502"/>
      <c r="EPO44" s="502"/>
      <c r="EPP44" s="502"/>
      <c r="EPQ44" s="502"/>
      <c r="EPR44" s="502"/>
      <c r="EPS44" s="502"/>
      <c r="EPT44" s="502"/>
      <c r="EPU44" s="502"/>
      <c r="EPV44" s="502"/>
      <c r="EPW44" s="502"/>
      <c r="EPX44" s="502"/>
      <c r="EPY44" s="502"/>
      <c r="EPZ44" s="502"/>
      <c r="EQA44" s="502"/>
      <c r="EQB44" s="502"/>
      <c r="EQC44" s="502"/>
      <c r="EQD44" s="502"/>
      <c r="EQE44" s="502"/>
      <c r="EQF44" s="502"/>
      <c r="EQG44" s="502"/>
      <c r="EQH44" s="502"/>
      <c r="EQI44" s="502"/>
      <c r="EQJ44" s="502"/>
      <c r="EQK44" s="502"/>
      <c r="EQL44" s="502"/>
      <c r="EQM44" s="502"/>
      <c r="EQN44" s="502"/>
      <c r="EQO44" s="502"/>
      <c r="EQP44" s="502"/>
      <c r="EQQ44" s="502"/>
      <c r="EQR44" s="502"/>
      <c r="EQS44" s="502"/>
      <c r="EQT44" s="502"/>
      <c r="EQU44" s="502"/>
      <c r="EQV44" s="502"/>
      <c r="EQW44" s="502"/>
      <c r="EQX44" s="502"/>
      <c r="EQY44" s="502"/>
      <c r="EQZ44" s="502"/>
      <c r="ERA44" s="502"/>
      <c r="ERB44" s="502"/>
      <c r="ERC44" s="502"/>
      <c r="ERD44" s="502"/>
      <c r="ERE44" s="502"/>
      <c r="ERF44" s="502"/>
      <c r="ERG44" s="502"/>
      <c r="ERH44" s="502"/>
      <c r="ERI44" s="502"/>
      <c r="ERJ44" s="502"/>
      <c r="ERK44" s="502"/>
      <c r="ERL44" s="502"/>
      <c r="ERM44" s="502"/>
      <c r="ERN44" s="502"/>
      <c r="ERO44" s="502"/>
      <c r="ERP44" s="502"/>
      <c r="ERQ44" s="502"/>
      <c r="ERR44" s="502"/>
      <c r="ERS44" s="502"/>
      <c r="ERT44" s="502"/>
      <c r="ERU44" s="502"/>
      <c r="ERV44" s="502"/>
      <c r="ERW44" s="502"/>
      <c r="ERX44" s="502"/>
      <c r="ERY44" s="502"/>
      <c r="ERZ44" s="502"/>
      <c r="ESA44" s="502"/>
      <c r="ESB44" s="502"/>
      <c r="ESC44" s="502"/>
      <c r="ESD44" s="502"/>
      <c r="ESE44" s="502"/>
      <c r="ESF44" s="502"/>
      <c r="ESG44" s="502"/>
      <c r="ESH44" s="502"/>
      <c r="ESI44" s="502"/>
      <c r="ESJ44" s="502"/>
      <c r="ESK44" s="502"/>
      <c r="ESL44" s="502"/>
      <c r="ESM44" s="502"/>
      <c r="ESN44" s="502"/>
      <c r="ESO44" s="502"/>
      <c r="ESP44" s="502"/>
      <c r="ESQ44" s="502"/>
      <c r="ESR44" s="502"/>
      <c r="ESS44" s="502"/>
      <c r="EST44" s="502"/>
      <c r="ESU44" s="502"/>
      <c r="ESV44" s="502"/>
      <c r="ESW44" s="502"/>
      <c r="ESX44" s="502"/>
      <c r="ESY44" s="502"/>
      <c r="ESZ44" s="502"/>
      <c r="ETA44" s="502"/>
      <c r="ETB44" s="502"/>
      <c r="ETC44" s="502"/>
      <c r="ETD44" s="502"/>
      <c r="ETE44" s="502"/>
      <c r="ETF44" s="502"/>
      <c r="ETG44" s="502"/>
      <c r="ETH44" s="502"/>
      <c r="ETI44" s="502"/>
      <c r="ETJ44" s="502"/>
      <c r="ETK44" s="502"/>
      <c r="ETL44" s="502"/>
      <c r="ETM44" s="502"/>
      <c r="ETN44" s="502"/>
      <c r="ETO44" s="502"/>
      <c r="ETP44" s="502"/>
      <c r="ETQ44" s="502"/>
      <c r="ETR44" s="502"/>
      <c r="ETS44" s="502"/>
      <c r="ETT44" s="502"/>
      <c r="ETU44" s="502"/>
      <c r="ETV44" s="502"/>
      <c r="ETW44" s="502"/>
      <c r="ETX44" s="502"/>
      <c r="ETY44" s="502"/>
      <c r="ETZ44" s="502"/>
      <c r="EUA44" s="502"/>
      <c r="EUB44" s="502"/>
      <c r="EUC44" s="502"/>
      <c r="EUD44" s="502"/>
      <c r="EUE44" s="502"/>
      <c r="EUF44" s="502"/>
      <c r="EUG44" s="502"/>
      <c r="EUH44" s="502"/>
      <c r="EUI44" s="502"/>
      <c r="EUJ44" s="502"/>
      <c r="EUK44" s="502"/>
      <c r="EUL44" s="502"/>
      <c r="EUM44" s="502"/>
      <c r="EUN44" s="502"/>
      <c r="EUO44" s="502"/>
      <c r="EUP44" s="502"/>
      <c r="EUQ44" s="502"/>
      <c r="EUR44" s="502"/>
      <c r="EUS44" s="502"/>
      <c r="EUT44" s="502"/>
      <c r="EUU44" s="502"/>
      <c r="EUV44" s="502"/>
      <c r="EUW44" s="502"/>
      <c r="EUX44" s="502"/>
      <c r="EUY44" s="502"/>
      <c r="EUZ44" s="502"/>
      <c r="EVA44" s="502"/>
      <c r="EVB44" s="502"/>
      <c r="EVC44" s="502"/>
      <c r="EVD44" s="502"/>
      <c r="EVE44" s="502"/>
      <c r="EVF44" s="502"/>
      <c r="EVG44" s="502"/>
      <c r="EVH44" s="502"/>
      <c r="EVI44" s="502"/>
      <c r="EVJ44" s="502"/>
      <c r="EVK44" s="502"/>
      <c r="EVL44" s="502"/>
      <c r="EVM44" s="502"/>
      <c r="EVN44" s="502"/>
      <c r="EVO44" s="502"/>
      <c r="EVP44" s="502"/>
      <c r="EVQ44" s="502"/>
      <c r="EVR44" s="502"/>
      <c r="EVS44" s="502"/>
      <c r="EVT44" s="502"/>
      <c r="EVU44" s="502"/>
      <c r="EVV44" s="502"/>
      <c r="EVW44" s="502"/>
      <c r="EVX44" s="502"/>
      <c r="EVY44" s="502"/>
      <c r="EVZ44" s="502"/>
      <c r="EWA44" s="502"/>
      <c r="EWB44" s="502"/>
      <c r="EWC44" s="502"/>
      <c r="EWD44" s="502"/>
      <c r="EWE44" s="502"/>
      <c r="EWF44" s="502"/>
      <c r="EWG44" s="502"/>
      <c r="EWH44" s="502"/>
      <c r="EWI44" s="502"/>
      <c r="EWJ44" s="502"/>
      <c r="EWK44" s="502"/>
      <c r="EWL44" s="502"/>
      <c r="EWM44" s="502"/>
      <c r="EWN44" s="502"/>
      <c r="EWO44" s="502"/>
      <c r="EWP44" s="502"/>
      <c r="EWQ44" s="502"/>
      <c r="EWR44" s="502"/>
      <c r="EWS44" s="502"/>
      <c r="EWT44" s="502"/>
      <c r="EWU44" s="502"/>
      <c r="EWV44" s="502"/>
      <c r="EWW44" s="502"/>
      <c r="EWX44" s="502"/>
      <c r="EWY44" s="502"/>
      <c r="EWZ44" s="502"/>
      <c r="EXA44" s="502"/>
      <c r="EXB44" s="502"/>
      <c r="EXC44" s="502"/>
      <c r="EXD44" s="502"/>
      <c r="EXE44" s="502"/>
      <c r="EXF44" s="502"/>
      <c r="EXG44" s="502"/>
      <c r="EXH44" s="502"/>
      <c r="EXI44" s="502"/>
      <c r="EXJ44" s="502"/>
      <c r="EXK44" s="502"/>
      <c r="EXL44" s="502"/>
      <c r="EXM44" s="502"/>
      <c r="EXN44" s="502"/>
      <c r="EXO44" s="502"/>
      <c r="EXP44" s="502"/>
      <c r="EXQ44" s="502"/>
      <c r="EXR44" s="502"/>
      <c r="EXS44" s="502"/>
      <c r="EXT44" s="502"/>
      <c r="EXU44" s="502"/>
      <c r="EXV44" s="502"/>
      <c r="EXW44" s="502"/>
      <c r="EXX44" s="502"/>
      <c r="EXY44" s="502"/>
      <c r="EXZ44" s="502"/>
      <c r="EYA44" s="502"/>
      <c r="EYB44" s="502"/>
      <c r="EYC44" s="502"/>
      <c r="EYD44" s="502"/>
      <c r="EYE44" s="502"/>
      <c r="EYF44" s="502"/>
      <c r="EYG44" s="502"/>
      <c r="EYH44" s="502"/>
      <c r="EYI44" s="502"/>
      <c r="EYJ44" s="502"/>
      <c r="EYK44" s="502"/>
      <c r="EYL44" s="502"/>
      <c r="EYM44" s="502"/>
      <c r="EYN44" s="502"/>
      <c r="EYO44" s="502"/>
      <c r="EYP44" s="502"/>
      <c r="EYQ44" s="502"/>
      <c r="EYR44" s="502"/>
      <c r="EYS44" s="502"/>
      <c r="EYT44" s="502"/>
      <c r="EYU44" s="502"/>
      <c r="EYV44" s="502"/>
      <c r="EYW44" s="502"/>
      <c r="EYX44" s="502"/>
      <c r="EYY44" s="502"/>
      <c r="EYZ44" s="502"/>
      <c r="EZA44" s="502"/>
      <c r="EZB44" s="502"/>
      <c r="EZC44" s="502"/>
      <c r="EZD44" s="502"/>
      <c r="EZE44" s="502"/>
      <c r="EZF44" s="502"/>
      <c r="EZG44" s="502"/>
      <c r="EZH44" s="502"/>
      <c r="EZI44" s="502"/>
      <c r="EZJ44" s="502"/>
      <c r="EZK44" s="502"/>
      <c r="EZL44" s="502"/>
      <c r="EZM44" s="502"/>
      <c r="EZN44" s="502"/>
      <c r="EZO44" s="502"/>
      <c r="EZP44" s="502"/>
      <c r="EZQ44" s="502"/>
      <c r="EZR44" s="502"/>
      <c r="EZS44" s="502"/>
      <c r="EZT44" s="502"/>
      <c r="EZU44" s="502"/>
      <c r="EZV44" s="502"/>
      <c r="EZW44" s="502"/>
      <c r="EZX44" s="502"/>
      <c r="EZY44" s="502"/>
      <c r="EZZ44" s="502"/>
      <c r="FAA44" s="502"/>
      <c r="FAB44" s="502"/>
      <c r="FAC44" s="502"/>
      <c r="FAD44" s="502"/>
      <c r="FAE44" s="502"/>
      <c r="FAF44" s="502"/>
      <c r="FAG44" s="502"/>
      <c r="FAH44" s="502"/>
      <c r="FAI44" s="502"/>
      <c r="FAJ44" s="502"/>
      <c r="FAK44" s="502"/>
      <c r="FAL44" s="502"/>
      <c r="FAM44" s="502"/>
      <c r="FAN44" s="502"/>
      <c r="FAO44" s="502"/>
      <c r="FAP44" s="502"/>
      <c r="FAQ44" s="502"/>
      <c r="FAR44" s="502"/>
      <c r="FAS44" s="502"/>
      <c r="FAT44" s="502"/>
      <c r="FAU44" s="502"/>
      <c r="FAV44" s="502"/>
      <c r="FAW44" s="502"/>
      <c r="FAX44" s="502"/>
      <c r="FAY44" s="502"/>
      <c r="FAZ44" s="502"/>
      <c r="FBA44" s="502"/>
      <c r="FBB44" s="502"/>
      <c r="FBC44" s="502"/>
      <c r="FBD44" s="502"/>
      <c r="FBE44" s="502"/>
      <c r="FBF44" s="502"/>
      <c r="FBG44" s="502"/>
      <c r="FBH44" s="502"/>
      <c r="FBI44" s="502"/>
      <c r="FBJ44" s="502"/>
      <c r="FBK44" s="502"/>
      <c r="FBL44" s="502"/>
      <c r="FBM44" s="502"/>
      <c r="FBN44" s="502"/>
      <c r="FBO44" s="502"/>
      <c r="FBP44" s="502"/>
      <c r="FBQ44" s="502"/>
      <c r="FBR44" s="502"/>
      <c r="FBS44" s="502"/>
      <c r="FBT44" s="502"/>
      <c r="FBU44" s="502"/>
      <c r="FBV44" s="502"/>
      <c r="FBW44" s="502"/>
      <c r="FBX44" s="502"/>
      <c r="FBY44" s="502"/>
      <c r="FBZ44" s="502"/>
      <c r="FCA44" s="502"/>
      <c r="FCB44" s="502"/>
      <c r="FCC44" s="502"/>
      <c r="FCD44" s="502"/>
      <c r="FCE44" s="502"/>
      <c r="FCF44" s="502"/>
      <c r="FCG44" s="502"/>
      <c r="FCH44" s="502"/>
      <c r="FCI44" s="502"/>
      <c r="FCJ44" s="502"/>
      <c r="FCK44" s="502"/>
      <c r="FCL44" s="502"/>
      <c r="FCM44" s="502"/>
      <c r="FCN44" s="502"/>
      <c r="FCO44" s="502"/>
      <c r="FCP44" s="502"/>
      <c r="FCQ44" s="502"/>
      <c r="FCR44" s="502"/>
      <c r="FCS44" s="502"/>
      <c r="FCT44" s="502"/>
      <c r="FCU44" s="502"/>
      <c r="FCV44" s="502"/>
      <c r="FCW44" s="502"/>
      <c r="FCX44" s="502"/>
      <c r="FCY44" s="502"/>
      <c r="FCZ44" s="502"/>
      <c r="FDA44" s="502"/>
      <c r="FDB44" s="502"/>
      <c r="FDC44" s="502"/>
      <c r="FDD44" s="502"/>
      <c r="FDE44" s="502"/>
      <c r="FDF44" s="502"/>
      <c r="FDG44" s="502"/>
      <c r="FDH44" s="502"/>
      <c r="FDI44" s="502"/>
      <c r="FDJ44" s="502"/>
      <c r="FDK44" s="502"/>
      <c r="FDL44" s="502"/>
      <c r="FDM44" s="502"/>
      <c r="FDN44" s="502"/>
      <c r="FDO44" s="502"/>
      <c r="FDP44" s="502"/>
      <c r="FDQ44" s="502"/>
      <c r="FDR44" s="502"/>
      <c r="FDS44" s="502"/>
      <c r="FDT44" s="502"/>
      <c r="FDU44" s="502"/>
      <c r="FDV44" s="502"/>
      <c r="FDW44" s="502"/>
      <c r="FDX44" s="502"/>
      <c r="FDY44" s="502"/>
      <c r="FDZ44" s="502"/>
      <c r="FEA44" s="502"/>
      <c r="FEB44" s="502"/>
      <c r="FEC44" s="502"/>
      <c r="FED44" s="502"/>
      <c r="FEE44" s="502"/>
      <c r="FEF44" s="502"/>
      <c r="FEG44" s="502"/>
      <c r="FEH44" s="502"/>
      <c r="FEI44" s="502"/>
      <c r="FEJ44" s="502"/>
      <c r="FEK44" s="502"/>
      <c r="FEL44" s="502"/>
      <c r="FEM44" s="502"/>
      <c r="FEN44" s="502"/>
      <c r="FEO44" s="502"/>
      <c r="FEP44" s="502"/>
      <c r="FEQ44" s="502"/>
      <c r="FER44" s="502"/>
      <c r="FES44" s="502"/>
      <c r="FET44" s="502"/>
      <c r="FEU44" s="502"/>
      <c r="FEV44" s="502"/>
      <c r="FEW44" s="502"/>
      <c r="FEX44" s="502"/>
      <c r="FEY44" s="502"/>
      <c r="FEZ44" s="502"/>
      <c r="FFA44" s="502"/>
      <c r="FFB44" s="502"/>
      <c r="FFC44" s="502"/>
      <c r="FFD44" s="502"/>
      <c r="FFE44" s="502"/>
      <c r="FFF44" s="502"/>
      <c r="FFG44" s="502"/>
      <c r="FFH44" s="502"/>
      <c r="FFI44" s="502"/>
      <c r="FFJ44" s="502"/>
      <c r="FFK44" s="502"/>
      <c r="FFL44" s="502"/>
      <c r="FFM44" s="502"/>
      <c r="FFN44" s="502"/>
      <c r="FFO44" s="502"/>
      <c r="FFP44" s="502"/>
      <c r="FFQ44" s="502"/>
      <c r="FFR44" s="502"/>
      <c r="FFS44" s="502"/>
      <c r="FFT44" s="502"/>
      <c r="FFU44" s="502"/>
      <c r="FFV44" s="502"/>
      <c r="FFW44" s="502"/>
      <c r="FFX44" s="502"/>
      <c r="FFY44" s="502"/>
      <c r="FFZ44" s="502"/>
      <c r="FGA44" s="502"/>
      <c r="FGB44" s="502"/>
      <c r="FGC44" s="502"/>
      <c r="FGD44" s="502"/>
      <c r="FGE44" s="502"/>
      <c r="FGF44" s="502"/>
      <c r="FGG44" s="502"/>
      <c r="FGH44" s="502"/>
      <c r="FGI44" s="502"/>
      <c r="FGJ44" s="502"/>
      <c r="FGK44" s="502"/>
      <c r="FGL44" s="502"/>
      <c r="FGM44" s="502"/>
      <c r="FGN44" s="502"/>
      <c r="FGO44" s="502"/>
      <c r="FGP44" s="502"/>
      <c r="FGQ44" s="502"/>
      <c r="FGR44" s="502"/>
      <c r="FGS44" s="502"/>
      <c r="FGT44" s="502"/>
      <c r="FGU44" s="502"/>
      <c r="FGV44" s="502"/>
      <c r="FGW44" s="502"/>
      <c r="FGX44" s="502"/>
      <c r="FGY44" s="502"/>
      <c r="FGZ44" s="502"/>
      <c r="FHA44" s="502"/>
      <c r="FHB44" s="502"/>
      <c r="FHC44" s="502"/>
      <c r="FHD44" s="502"/>
      <c r="FHE44" s="502"/>
      <c r="FHF44" s="502"/>
      <c r="FHG44" s="502"/>
      <c r="FHH44" s="502"/>
      <c r="FHI44" s="502"/>
      <c r="FHJ44" s="502"/>
      <c r="FHK44" s="502"/>
      <c r="FHL44" s="502"/>
      <c r="FHM44" s="502"/>
      <c r="FHN44" s="502"/>
      <c r="FHO44" s="502"/>
      <c r="FHP44" s="502"/>
      <c r="FHQ44" s="502"/>
      <c r="FHR44" s="502"/>
      <c r="FHS44" s="502"/>
      <c r="FHT44" s="502"/>
      <c r="FHU44" s="502"/>
      <c r="FHV44" s="502"/>
      <c r="FHW44" s="502"/>
      <c r="FHX44" s="502"/>
      <c r="FHY44" s="502"/>
      <c r="FHZ44" s="502"/>
      <c r="FIA44" s="502"/>
      <c r="FIB44" s="502"/>
      <c r="FIC44" s="502"/>
      <c r="FID44" s="502"/>
      <c r="FIE44" s="502"/>
      <c r="FIF44" s="502"/>
      <c r="FIG44" s="502"/>
      <c r="FIH44" s="502"/>
      <c r="FII44" s="502"/>
      <c r="FIJ44" s="502"/>
      <c r="FIK44" s="502"/>
      <c r="FIL44" s="502"/>
      <c r="FIM44" s="502"/>
      <c r="FIN44" s="502"/>
      <c r="FIO44" s="502"/>
      <c r="FIP44" s="502"/>
      <c r="FIQ44" s="502"/>
      <c r="FIR44" s="502"/>
      <c r="FIS44" s="502"/>
      <c r="FIT44" s="502"/>
      <c r="FIU44" s="502"/>
      <c r="FIV44" s="502"/>
      <c r="FIW44" s="502"/>
      <c r="FIX44" s="502"/>
      <c r="FIY44" s="502"/>
      <c r="FIZ44" s="502"/>
      <c r="FJA44" s="502"/>
      <c r="FJB44" s="502"/>
      <c r="FJC44" s="502"/>
      <c r="FJD44" s="502"/>
      <c r="FJE44" s="502"/>
      <c r="FJF44" s="502"/>
      <c r="FJG44" s="502"/>
      <c r="FJH44" s="502"/>
      <c r="FJI44" s="502"/>
      <c r="FJJ44" s="502"/>
      <c r="FJK44" s="502"/>
      <c r="FJL44" s="502"/>
      <c r="FJM44" s="502"/>
      <c r="FJN44" s="502"/>
      <c r="FJO44" s="502"/>
      <c r="FJP44" s="502"/>
      <c r="FJQ44" s="502"/>
      <c r="FJR44" s="502"/>
      <c r="FJS44" s="502"/>
      <c r="FJT44" s="502"/>
      <c r="FJU44" s="502"/>
      <c r="FJV44" s="502"/>
      <c r="FJW44" s="502"/>
      <c r="FJX44" s="502"/>
      <c r="FJY44" s="502"/>
      <c r="FJZ44" s="502"/>
      <c r="FKA44" s="502"/>
      <c r="FKB44" s="502"/>
      <c r="FKC44" s="502"/>
      <c r="FKD44" s="502"/>
      <c r="FKE44" s="502"/>
      <c r="FKF44" s="502"/>
      <c r="FKG44" s="502"/>
      <c r="FKH44" s="502"/>
      <c r="FKI44" s="502"/>
      <c r="FKJ44" s="502"/>
      <c r="FKK44" s="502"/>
      <c r="FKL44" s="502"/>
      <c r="FKM44" s="502"/>
      <c r="FKN44" s="502"/>
      <c r="FKO44" s="502"/>
      <c r="FKP44" s="502"/>
      <c r="FKQ44" s="502"/>
      <c r="FKR44" s="502"/>
      <c r="FKS44" s="502"/>
      <c r="FKT44" s="502"/>
      <c r="FKU44" s="502"/>
      <c r="FKV44" s="502"/>
      <c r="FKW44" s="502"/>
      <c r="FKX44" s="502"/>
      <c r="FKY44" s="502"/>
      <c r="FKZ44" s="502"/>
      <c r="FLA44" s="502"/>
      <c r="FLB44" s="502"/>
      <c r="FLC44" s="502"/>
      <c r="FLD44" s="502"/>
      <c r="FLE44" s="502"/>
      <c r="FLF44" s="502"/>
      <c r="FLG44" s="502"/>
      <c r="FLH44" s="502"/>
      <c r="FLI44" s="502"/>
      <c r="FLJ44" s="502"/>
      <c r="FLK44" s="502"/>
      <c r="FLL44" s="502"/>
      <c r="FLM44" s="502"/>
      <c r="FLN44" s="502"/>
      <c r="FLO44" s="502"/>
      <c r="FLP44" s="502"/>
      <c r="FLQ44" s="502"/>
      <c r="FLR44" s="502"/>
      <c r="FLS44" s="502"/>
      <c r="FLT44" s="502"/>
      <c r="FLU44" s="502"/>
      <c r="FLV44" s="502"/>
      <c r="FLW44" s="502"/>
      <c r="FLX44" s="502"/>
      <c r="FLY44" s="502"/>
      <c r="FLZ44" s="502"/>
      <c r="FMA44" s="502"/>
      <c r="FMB44" s="502"/>
      <c r="FMC44" s="502"/>
      <c r="FMD44" s="502"/>
      <c r="FME44" s="502"/>
      <c r="FMF44" s="502"/>
      <c r="FMG44" s="502"/>
      <c r="FMH44" s="502"/>
      <c r="FMI44" s="502"/>
      <c r="FMJ44" s="502"/>
      <c r="FMK44" s="502"/>
      <c r="FML44" s="502"/>
      <c r="FMM44" s="502"/>
      <c r="FMN44" s="502"/>
      <c r="FMO44" s="502"/>
      <c r="FMP44" s="502"/>
      <c r="FMQ44" s="502"/>
      <c r="FMR44" s="502"/>
      <c r="FMS44" s="502"/>
      <c r="FMT44" s="502"/>
      <c r="FMU44" s="502"/>
      <c r="FMV44" s="502"/>
      <c r="FMW44" s="502"/>
      <c r="FMX44" s="502"/>
      <c r="FMY44" s="502"/>
      <c r="FMZ44" s="502"/>
      <c r="FNA44" s="502"/>
      <c r="FNB44" s="502"/>
      <c r="FNC44" s="502"/>
      <c r="FND44" s="502"/>
      <c r="FNE44" s="502"/>
      <c r="FNF44" s="502"/>
      <c r="FNG44" s="502"/>
      <c r="FNH44" s="502"/>
      <c r="FNI44" s="502"/>
      <c r="FNJ44" s="502"/>
      <c r="FNK44" s="502"/>
      <c r="FNL44" s="502"/>
      <c r="FNM44" s="502"/>
      <c r="FNN44" s="502"/>
      <c r="FNO44" s="502"/>
      <c r="FNP44" s="502"/>
      <c r="FNQ44" s="502"/>
      <c r="FNR44" s="502"/>
      <c r="FNS44" s="502"/>
      <c r="FNT44" s="502"/>
      <c r="FNU44" s="502"/>
      <c r="FNV44" s="502"/>
      <c r="FNW44" s="502"/>
      <c r="FNX44" s="502"/>
      <c r="FNY44" s="502"/>
      <c r="FNZ44" s="502"/>
      <c r="FOA44" s="502"/>
      <c r="FOB44" s="502"/>
      <c r="FOC44" s="502"/>
      <c r="FOD44" s="502"/>
      <c r="FOE44" s="502"/>
      <c r="FOF44" s="502"/>
      <c r="FOG44" s="502"/>
      <c r="FOH44" s="502"/>
      <c r="FOI44" s="502"/>
      <c r="FOJ44" s="502"/>
      <c r="FOK44" s="502"/>
      <c r="FOL44" s="502"/>
      <c r="FOM44" s="502"/>
      <c r="FON44" s="502"/>
      <c r="FOO44" s="502"/>
      <c r="FOP44" s="502"/>
      <c r="FOQ44" s="502"/>
      <c r="FOR44" s="502"/>
      <c r="FOS44" s="502"/>
      <c r="FOT44" s="502"/>
      <c r="FOU44" s="502"/>
      <c r="FOV44" s="502"/>
      <c r="FOW44" s="502"/>
      <c r="FOX44" s="502"/>
      <c r="FOY44" s="502"/>
      <c r="FOZ44" s="502"/>
      <c r="FPA44" s="502"/>
      <c r="FPB44" s="502"/>
      <c r="FPC44" s="502"/>
      <c r="FPD44" s="502"/>
      <c r="FPE44" s="502"/>
      <c r="FPF44" s="502"/>
      <c r="FPG44" s="502"/>
      <c r="FPH44" s="502"/>
      <c r="FPI44" s="502"/>
      <c r="FPJ44" s="502"/>
      <c r="FPK44" s="502"/>
      <c r="FPL44" s="502"/>
      <c r="FPM44" s="502"/>
      <c r="FPN44" s="502"/>
      <c r="FPO44" s="502"/>
      <c r="FPP44" s="502"/>
      <c r="FPQ44" s="502"/>
      <c r="FPR44" s="502"/>
      <c r="FPS44" s="502"/>
      <c r="FPT44" s="502"/>
      <c r="FPU44" s="502"/>
      <c r="FPV44" s="502"/>
      <c r="FPW44" s="502"/>
      <c r="FPX44" s="502"/>
      <c r="FPY44" s="502"/>
      <c r="FPZ44" s="502"/>
      <c r="FQA44" s="502"/>
      <c r="FQB44" s="502"/>
      <c r="FQC44" s="502"/>
      <c r="FQD44" s="502"/>
      <c r="FQE44" s="502"/>
      <c r="FQF44" s="502"/>
      <c r="FQG44" s="502"/>
      <c r="FQH44" s="502"/>
      <c r="FQI44" s="502"/>
      <c r="FQJ44" s="502"/>
      <c r="FQK44" s="502"/>
      <c r="FQL44" s="502"/>
      <c r="FQM44" s="502"/>
      <c r="FQN44" s="502"/>
      <c r="FQO44" s="502"/>
      <c r="FQP44" s="502"/>
      <c r="FQQ44" s="502"/>
      <c r="FQR44" s="502"/>
      <c r="FQS44" s="502"/>
      <c r="FQT44" s="502"/>
      <c r="FQU44" s="502"/>
      <c r="FQV44" s="502"/>
      <c r="FQW44" s="502"/>
      <c r="FQX44" s="502"/>
      <c r="FQY44" s="502"/>
      <c r="FQZ44" s="502"/>
      <c r="FRA44" s="502"/>
      <c r="FRB44" s="502"/>
      <c r="FRC44" s="502"/>
      <c r="FRD44" s="502"/>
      <c r="FRE44" s="502"/>
      <c r="FRF44" s="502"/>
      <c r="FRG44" s="502"/>
      <c r="FRH44" s="502"/>
      <c r="FRI44" s="502"/>
      <c r="FRJ44" s="502"/>
      <c r="FRK44" s="502"/>
      <c r="FRL44" s="502"/>
      <c r="FRM44" s="502"/>
      <c r="FRN44" s="502"/>
      <c r="FRO44" s="502"/>
      <c r="FRP44" s="502"/>
      <c r="FRQ44" s="502"/>
      <c r="FRR44" s="502"/>
      <c r="FRS44" s="502"/>
      <c r="FRT44" s="502"/>
      <c r="FRU44" s="502"/>
      <c r="FRV44" s="502"/>
      <c r="FRW44" s="502"/>
      <c r="FRX44" s="502"/>
      <c r="FRY44" s="502"/>
      <c r="FRZ44" s="502"/>
      <c r="FSA44" s="502"/>
      <c r="FSB44" s="502"/>
      <c r="FSC44" s="502"/>
      <c r="FSD44" s="502"/>
      <c r="FSE44" s="502"/>
      <c r="FSF44" s="502"/>
      <c r="FSG44" s="502"/>
      <c r="FSH44" s="502"/>
      <c r="FSI44" s="502"/>
      <c r="FSJ44" s="502"/>
      <c r="FSK44" s="502"/>
      <c r="FSL44" s="502"/>
      <c r="FSM44" s="502"/>
      <c r="FSN44" s="502"/>
      <c r="FSO44" s="502"/>
      <c r="FSP44" s="502"/>
      <c r="FSQ44" s="502"/>
      <c r="FSR44" s="502"/>
      <c r="FSS44" s="502"/>
      <c r="FST44" s="502"/>
      <c r="FSU44" s="502"/>
      <c r="FSV44" s="502"/>
      <c r="FSW44" s="502"/>
      <c r="FSX44" s="502"/>
      <c r="FSY44" s="502"/>
      <c r="FSZ44" s="502"/>
      <c r="FTA44" s="502"/>
      <c r="FTB44" s="502"/>
      <c r="FTC44" s="502"/>
      <c r="FTD44" s="502"/>
      <c r="FTE44" s="502"/>
      <c r="FTF44" s="502"/>
      <c r="FTG44" s="502"/>
      <c r="FTH44" s="502"/>
      <c r="FTI44" s="502"/>
      <c r="FTJ44" s="502"/>
      <c r="FTK44" s="502"/>
      <c r="FTL44" s="502"/>
      <c r="FTM44" s="502"/>
      <c r="FTN44" s="502"/>
      <c r="FTO44" s="502"/>
      <c r="FTP44" s="502"/>
      <c r="FTQ44" s="502"/>
      <c r="FTR44" s="502"/>
      <c r="FTS44" s="502"/>
      <c r="FTT44" s="502"/>
      <c r="FTU44" s="502"/>
      <c r="FTV44" s="502"/>
      <c r="FTW44" s="502"/>
      <c r="FTX44" s="502"/>
      <c r="FTY44" s="502"/>
      <c r="FTZ44" s="502"/>
      <c r="FUA44" s="502"/>
      <c r="FUB44" s="502"/>
      <c r="FUC44" s="502"/>
      <c r="FUD44" s="502"/>
      <c r="FUE44" s="502"/>
      <c r="FUF44" s="502"/>
      <c r="FUG44" s="502"/>
      <c r="FUH44" s="502"/>
      <c r="FUI44" s="502"/>
      <c r="FUJ44" s="502"/>
      <c r="FUK44" s="502"/>
      <c r="FUL44" s="502"/>
      <c r="FUM44" s="502"/>
      <c r="FUN44" s="502"/>
      <c r="FUO44" s="502"/>
      <c r="FUP44" s="502"/>
      <c r="FUQ44" s="502"/>
      <c r="FUR44" s="502"/>
      <c r="FUS44" s="502"/>
      <c r="FUT44" s="502"/>
      <c r="FUU44" s="502"/>
      <c r="FUV44" s="502"/>
      <c r="FUW44" s="502"/>
      <c r="FUX44" s="502"/>
      <c r="FUY44" s="502"/>
      <c r="FUZ44" s="502"/>
      <c r="FVA44" s="502"/>
      <c r="FVB44" s="502"/>
      <c r="FVC44" s="502"/>
      <c r="FVD44" s="502"/>
      <c r="FVE44" s="502"/>
      <c r="FVF44" s="502"/>
      <c r="FVG44" s="502"/>
      <c r="FVH44" s="502"/>
      <c r="FVI44" s="502"/>
      <c r="FVJ44" s="502"/>
      <c r="FVK44" s="502"/>
      <c r="FVL44" s="502"/>
      <c r="FVM44" s="502"/>
      <c r="FVN44" s="502"/>
      <c r="FVO44" s="502"/>
      <c r="FVP44" s="502"/>
      <c r="FVQ44" s="502"/>
      <c r="FVR44" s="502"/>
      <c r="FVS44" s="502"/>
      <c r="FVT44" s="502"/>
      <c r="FVU44" s="502"/>
      <c r="FVV44" s="502"/>
      <c r="FVW44" s="502"/>
      <c r="FVX44" s="502"/>
      <c r="FVY44" s="502"/>
      <c r="FVZ44" s="502"/>
      <c r="FWA44" s="502"/>
      <c r="FWB44" s="502"/>
      <c r="FWC44" s="502"/>
      <c r="FWD44" s="502"/>
      <c r="FWE44" s="502"/>
      <c r="FWF44" s="502"/>
      <c r="FWG44" s="502"/>
      <c r="FWH44" s="502"/>
      <c r="FWI44" s="502"/>
      <c r="FWJ44" s="502"/>
      <c r="FWK44" s="502"/>
      <c r="FWL44" s="502"/>
      <c r="FWM44" s="502"/>
      <c r="FWN44" s="502"/>
      <c r="FWO44" s="502"/>
      <c r="FWP44" s="502"/>
      <c r="FWQ44" s="502"/>
      <c r="FWR44" s="502"/>
      <c r="FWS44" s="502"/>
      <c r="FWT44" s="502"/>
      <c r="FWU44" s="502"/>
      <c r="FWV44" s="502"/>
      <c r="FWW44" s="502"/>
      <c r="FWX44" s="502"/>
      <c r="FWY44" s="502"/>
      <c r="FWZ44" s="502"/>
      <c r="FXA44" s="502"/>
      <c r="FXB44" s="502"/>
      <c r="FXC44" s="502"/>
      <c r="FXD44" s="502"/>
      <c r="FXE44" s="502"/>
      <c r="FXF44" s="502"/>
      <c r="FXG44" s="502"/>
      <c r="FXH44" s="502"/>
      <c r="FXI44" s="502"/>
      <c r="FXJ44" s="502"/>
      <c r="FXK44" s="502"/>
      <c r="FXL44" s="502"/>
      <c r="FXM44" s="502"/>
      <c r="FXN44" s="502"/>
      <c r="FXO44" s="502"/>
      <c r="FXP44" s="502"/>
      <c r="FXQ44" s="502"/>
      <c r="FXR44" s="502"/>
      <c r="FXS44" s="502"/>
      <c r="FXT44" s="502"/>
      <c r="FXU44" s="502"/>
      <c r="FXV44" s="502"/>
      <c r="FXW44" s="502"/>
      <c r="FXX44" s="502"/>
      <c r="FXY44" s="502"/>
      <c r="FXZ44" s="502"/>
      <c r="FYA44" s="502"/>
      <c r="FYB44" s="502"/>
      <c r="FYC44" s="502"/>
      <c r="FYD44" s="502"/>
      <c r="FYE44" s="502"/>
      <c r="FYF44" s="502"/>
      <c r="FYG44" s="502"/>
      <c r="FYH44" s="502"/>
      <c r="FYI44" s="502"/>
      <c r="FYJ44" s="502"/>
      <c r="FYK44" s="502"/>
      <c r="FYL44" s="502"/>
      <c r="FYM44" s="502"/>
      <c r="FYN44" s="502"/>
      <c r="FYO44" s="502"/>
      <c r="FYP44" s="502"/>
      <c r="FYQ44" s="502"/>
      <c r="FYR44" s="502"/>
      <c r="FYS44" s="502"/>
      <c r="FYT44" s="502"/>
      <c r="FYU44" s="502"/>
      <c r="FYV44" s="502"/>
      <c r="FYW44" s="502"/>
      <c r="FYX44" s="502"/>
      <c r="FYY44" s="502"/>
      <c r="FYZ44" s="502"/>
      <c r="FZA44" s="502"/>
      <c r="FZB44" s="502"/>
      <c r="FZC44" s="502"/>
      <c r="FZD44" s="502"/>
      <c r="FZE44" s="502"/>
      <c r="FZF44" s="502"/>
      <c r="FZG44" s="502"/>
      <c r="FZH44" s="502"/>
      <c r="FZI44" s="502"/>
      <c r="FZJ44" s="502"/>
      <c r="FZK44" s="502"/>
      <c r="FZL44" s="502"/>
      <c r="FZM44" s="502"/>
      <c r="FZN44" s="502"/>
      <c r="FZO44" s="502"/>
      <c r="FZP44" s="502"/>
      <c r="FZQ44" s="502"/>
      <c r="FZR44" s="502"/>
      <c r="FZS44" s="502"/>
      <c r="FZT44" s="502"/>
      <c r="FZU44" s="502"/>
      <c r="FZV44" s="502"/>
      <c r="FZW44" s="502"/>
      <c r="FZX44" s="502"/>
      <c r="FZY44" s="502"/>
      <c r="FZZ44" s="502"/>
      <c r="GAA44" s="502"/>
      <c r="GAB44" s="502"/>
      <c r="GAC44" s="502"/>
      <c r="GAD44" s="502"/>
      <c r="GAE44" s="502"/>
      <c r="GAF44" s="502"/>
      <c r="GAG44" s="502"/>
      <c r="GAH44" s="502"/>
      <c r="GAI44" s="502"/>
      <c r="GAJ44" s="502"/>
      <c r="GAK44" s="502"/>
      <c r="GAL44" s="502"/>
      <c r="GAM44" s="502"/>
      <c r="GAN44" s="502"/>
      <c r="GAO44" s="502"/>
      <c r="GAP44" s="502"/>
      <c r="GAQ44" s="502"/>
      <c r="GAR44" s="502"/>
      <c r="GAS44" s="502"/>
      <c r="GAT44" s="502"/>
      <c r="GAU44" s="502"/>
      <c r="GAV44" s="502"/>
      <c r="GAW44" s="502"/>
      <c r="GAX44" s="502"/>
      <c r="GAY44" s="502"/>
      <c r="GAZ44" s="502"/>
      <c r="GBA44" s="502"/>
      <c r="GBB44" s="502"/>
      <c r="GBC44" s="502"/>
      <c r="GBD44" s="502"/>
      <c r="GBE44" s="502"/>
      <c r="GBF44" s="502"/>
      <c r="GBG44" s="502"/>
      <c r="GBH44" s="502"/>
      <c r="GBI44" s="502"/>
      <c r="GBJ44" s="502"/>
      <c r="GBK44" s="502"/>
      <c r="GBL44" s="502"/>
      <c r="GBM44" s="502"/>
      <c r="GBN44" s="502"/>
      <c r="GBO44" s="502"/>
      <c r="GBP44" s="502"/>
      <c r="GBQ44" s="502"/>
      <c r="GBR44" s="502"/>
      <c r="GBS44" s="502"/>
      <c r="GBT44" s="502"/>
      <c r="GBU44" s="502"/>
      <c r="GBV44" s="502"/>
      <c r="GBW44" s="502"/>
      <c r="GBX44" s="502"/>
      <c r="GBY44" s="502"/>
      <c r="GBZ44" s="502"/>
      <c r="GCA44" s="502"/>
      <c r="GCB44" s="502"/>
      <c r="GCC44" s="502"/>
      <c r="GCD44" s="502"/>
      <c r="GCE44" s="502"/>
      <c r="GCF44" s="502"/>
      <c r="GCG44" s="502"/>
      <c r="GCH44" s="502"/>
      <c r="GCI44" s="502"/>
      <c r="GCJ44" s="502"/>
      <c r="GCK44" s="502"/>
      <c r="GCL44" s="502"/>
      <c r="GCM44" s="502"/>
      <c r="GCN44" s="502"/>
      <c r="GCO44" s="502"/>
      <c r="GCP44" s="502"/>
      <c r="GCQ44" s="502"/>
      <c r="GCR44" s="502"/>
      <c r="GCS44" s="502"/>
      <c r="GCT44" s="502"/>
      <c r="GCU44" s="502"/>
      <c r="GCV44" s="502"/>
      <c r="GCW44" s="502"/>
      <c r="GCX44" s="502"/>
      <c r="GCY44" s="502"/>
      <c r="GCZ44" s="502"/>
      <c r="GDA44" s="502"/>
      <c r="GDB44" s="502"/>
      <c r="GDC44" s="502"/>
      <c r="GDD44" s="502"/>
      <c r="GDE44" s="502"/>
      <c r="GDF44" s="502"/>
      <c r="GDG44" s="502"/>
      <c r="GDH44" s="502"/>
      <c r="GDI44" s="502"/>
      <c r="GDJ44" s="502"/>
      <c r="GDK44" s="502"/>
      <c r="GDL44" s="502"/>
      <c r="GDM44" s="502"/>
      <c r="GDN44" s="502"/>
      <c r="GDO44" s="502"/>
      <c r="GDP44" s="502"/>
      <c r="GDQ44" s="502"/>
      <c r="GDR44" s="502"/>
      <c r="GDS44" s="502"/>
      <c r="GDT44" s="502"/>
      <c r="GDU44" s="502"/>
      <c r="GDV44" s="502"/>
      <c r="GDW44" s="502"/>
      <c r="GDX44" s="502"/>
      <c r="GDY44" s="502"/>
      <c r="GDZ44" s="502"/>
      <c r="GEA44" s="502"/>
      <c r="GEB44" s="502"/>
      <c r="GEC44" s="502"/>
      <c r="GED44" s="502"/>
      <c r="GEE44" s="502"/>
      <c r="GEF44" s="502"/>
      <c r="GEG44" s="502"/>
      <c r="GEH44" s="502"/>
      <c r="GEI44" s="502"/>
      <c r="GEJ44" s="502"/>
      <c r="GEK44" s="502"/>
      <c r="GEL44" s="502"/>
      <c r="GEM44" s="502"/>
      <c r="GEN44" s="502"/>
      <c r="GEO44" s="502"/>
      <c r="GEP44" s="502"/>
      <c r="GEQ44" s="502"/>
      <c r="GER44" s="502"/>
      <c r="GES44" s="502"/>
      <c r="GET44" s="502"/>
      <c r="GEU44" s="502"/>
      <c r="GEV44" s="502"/>
      <c r="GEW44" s="502"/>
      <c r="GEX44" s="502"/>
      <c r="GEY44" s="502"/>
      <c r="GEZ44" s="502"/>
      <c r="GFA44" s="502"/>
      <c r="GFB44" s="502"/>
      <c r="GFC44" s="502"/>
      <c r="GFD44" s="502"/>
      <c r="GFE44" s="502"/>
      <c r="GFF44" s="502"/>
      <c r="GFG44" s="502"/>
      <c r="GFH44" s="502"/>
      <c r="GFI44" s="502"/>
      <c r="GFJ44" s="502"/>
      <c r="GFK44" s="502"/>
      <c r="GFL44" s="502"/>
      <c r="GFM44" s="502"/>
      <c r="GFN44" s="502"/>
      <c r="GFO44" s="502"/>
      <c r="GFP44" s="502"/>
      <c r="GFQ44" s="502"/>
      <c r="GFR44" s="502"/>
      <c r="GFS44" s="502"/>
      <c r="GFT44" s="502"/>
      <c r="GFU44" s="502"/>
      <c r="GFV44" s="502"/>
      <c r="GFW44" s="502"/>
      <c r="GFX44" s="502"/>
      <c r="GFY44" s="502"/>
      <c r="GFZ44" s="502"/>
      <c r="GGA44" s="502"/>
      <c r="GGB44" s="502"/>
      <c r="GGC44" s="502"/>
      <c r="GGD44" s="502"/>
      <c r="GGE44" s="502"/>
      <c r="GGF44" s="502"/>
      <c r="GGG44" s="502"/>
      <c r="GGH44" s="502"/>
      <c r="GGI44" s="502"/>
      <c r="GGJ44" s="502"/>
      <c r="GGK44" s="502"/>
      <c r="GGL44" s="502"/>
      <c r="GGM44" s="502"/>
      <c r="GGN44" s="502"/>
      <c r="GGO44" s="502"/>
      <c r="GGP44" s="502"/>
      <c r="GGQ44" s="502"/>
      <c r="GGR44" s="502"/>
      <c r="GGS44" s="502"/>
      <c r="GGT44" s="502"/>
      <c r="GGU44" s="502"/>
      <c r="GGV44" s="502"/>
      <c r="GGW44" s="502"/>
      <c r="GGX44" s="502"/>
      <c r="GGY44" s="502"/>
      <c r="GGZ44" s="502"/>
      <c r="GHA44" s="502"/>
      <c r="GHB44" s="502"/>
      <c r="GHC44" s="502"/>
      <c r="GHD44" s="502"/>
      <c r="GHE44" s="502"/>
      <c r="GHF44" s="502"/>
      <c r="GHG44" s="502"/>
      <c r="GHH44" s="502"/>
      <c r="GHI44" s="502"/>
      <c r="GHJ44" s="502"/>
      <c r="GHK44" s="502"/>
      <c r="GHL44" s="502"/>
      <c r="GHM44" s="502"/>
      <c r="GHN44" s="502"/>
      <c r="GHO44" s="502"/>
      <c r="GHP44" s="502"/>
      <c r="GHQ44" s="502"/>
      <c r="GHR44" s="502"/>
      <c r="GHS44" s="502"/>
      <c r="GHT44" s="502"/>
      <c r="GHU44" s="502"/>
      <c r="GHV44" s="502"/>
      <c r="GHW44" s="502"/>
      <c r="GHX44" s="502"/>
      <c r="GHY44" s="502"/>
      <c r="GHZ44" s="502"/>
      <c r="GIA44" s="502"/>
      <c r="GIB44" s="502"/>
      <c r="GIC44" s="502"/>
      <c r="GID44" s="502"/>
      <c r="GIE44" s="502"/>
      <c r="GIF44" s="502"/>
      <c r="GIG44" s="502"/>
      <c r="GIH44" s="502"/>
      <c r="GII44" s="502"/>
      <c r="GIJ44" s="502"/>
      <c r="GIK44" s="502"/>
      <c r="GIL44" s="502"/>
      <c r="GIM44" s="502"/>
      <c r="GIN44" s="502"/>
      <c r="GIO44" s="502"/>
      <c r="GIP44" s="502"/>
      <c r="GIQ44" s="502"/>
      <c r="GIR44" s="502"/>
      <c r="GIS44" s="502"/>
      <c r="GIT44" s="502"/>
      <c r="GIU44" s="502"/>
      <c r="GIV44" s="502"/>
      <c r="GIW44" s="502"/>
      <c r="GIX44" s="502"/>
      <c r="GIY44" s="502"/>
      <c r="GIZ44" s="502"/>
      <c r="GJA44" s="502"/>
      <c r="GJB44" s="502"/>
      <c r="GJC44" s="502"/>
      <c r="GJD44" s="502"/>
      <c r="GJE44" s="502"/>
      <c r="GJF44" s="502"/>
      <c r="GJG44" s="502"/>
      <c r="GJH44" s="502"/>
      <c r="GJI44" s="502"/>
      <c r="GJJ44" s="502"/>
      <c r="GJK44" s="502"/>
      <c r="GJL44" s="502"/>
      <c r="GJM44" s="502"/>
      <c r="GJN44" s="502"/>
      <c r="GJO44" s="502"/>
      <c r="GJP44" s="502"/>
      <c r="GJQ44" s="502"/>
      <c r="GJR44" s="502"/>
      <c r="GJS44" s="502"/>
      <c r="GJT44" s="502"/>
      <c r="GJU44" s="502"/>
      <c r="GJV44" s="502"/>
      <c r="GJW44" s="502"/>
      <c r="GJX44" s="502"/>
      <c r="GJY44" s="502"/>
      <c r="GJZ44" s="502"/>
      <c r="GKA44" s="502"/>
      <c r="GKB44" s="502"/>
      <c r="GKC44" s="502"/>
      <c r="GKD44" s="502"/>
      <c r="GKE44" s="502"/>
      <c r="GKF44" s="502"/>
      <c r="GKG44" s="502"/>
      <c r="GKH44" s="502"/>
      <c r="GKI44" s="502"/>
      <c r="GKJ44" s="502"/>
      <c r="GKK44" s="502"/>
      <c r="GKL44" s="502"/>
      <c r="GKM44" s="502"/>
      <c r="GKN44" s="502"/>
      <c r="GKO44" s="502"/>
      <c r="GKP44" s="502"/>
      <c r="GKQ44" s="502"/>
      <c r="GKR44" s="502"/>
      <c r="GKS44" s="502"/>
      <c r="GKT44" s="502"/>
      <c r="GKU44" s="502"/>
      <c r="GKV44" s="502"/>
      <c r="GKW44" s="502"/>
      <c r="GKX44" s="502"/>
      <c r="GKY44" s="502"/>
      <c r="GKZ44" s="502"/>
      <c r="GLA44" s="502"/>
      <c r="GLB44" s="502"/>
      <c r="GLC44" s="502"/>
      <c r="GLD44" s="502"/>
      <c r="GLE44" s="502"/>
      <c r="GLF44" s="502"/>
      <c r="GLG44" s="502"/>
      <c r="GLH44" s="502"/>
      <c r="GLI44" s="502"/>
      <c r="GLJ44" s="502"/>
      <c r="GLK44" s="502"/>
      <c r="GLL44" s="502"/>
      <c r="GLM44" s="502"/>
      <c r="GLN44" s="502"/>
      <c r="GLO44" s="502"/>
      <c r="GLP44" s="502"/>
      <c r="GLQ44" s="502"/>
      <c r="GLR44" s="502"/>
      <c r="GLS44" s="502"/>
      <c r="GLT44" s="502"/>
      <c r="GLU44" s="502"/>
      <c r="GLV44" s="502"/>
      <c r="GLW44" s="502"/>
      <c r="GLX44" s="502"/>
      <c r="GLY44" s="502"/>
      <c r="GLZ44" s="502"/>
      <c r="GMA44" s="502"/>
      <c r="GMB44" s="502"/>
      <c r="GMC44" s="502"/>
      <c r="GMD44" s="502"/>
      <c r="GME44" s="502"/>
      <c r="GMF44" s="502"/>
      <c r="GMG44" s="502"/>
      <c r="GMH44" s="502"/>
      <c r="GMI44" s="502"/>
      <c r="GMJ44" s="502"/>
      <c r="GMK44" s="502"/>
      <c r="GML44" s="502"/>
      <c r="GMM44" s="502"/>
      <c r="GMN44" s="502"/>
      <c r="GMO44" s="502"/>
      <c r="GMP44" s="502"/>
      <c r="GMQ44" s="502"/>
      <c r="GMR44" s="502"/>
      <c r="GMS44" s="502"/>
      <c r="GMT44" s="502"/>
      <c r="GMU44" s="502"/>
      <c r="GMV44" s="502"/>
      <c r="GMW44" s="502"/>
      <c r="GMX44" s="502"/>
      <c r="GMY44" s="502"/>
      <c r="GMZ44" s="502"/>
      <c r="GNA44" s="502"/>
      <c r="GNB44" s="502"/>
      <c r="GNC44" s="502"/>
      <c r="GND44" s="502"/>
      <c r="GNE44" s="502"/>
      <c r="GNF44" s="502"/>
      <c r="GNG44" s="502"/>
      <c r="GNH44" s="502"/>
      <c r="GNI44" s="502"/>
      <c r="GNJ44" s="502"/>
      <c r="GNK44" s="502"/>
      <c r="GNL44" s="502"/>
      <c r="GNM44" s="502"/>
      <c r="GNN44" s="502"/>
      <c r="GNO44" s="502"/>
      <c r="GNP44" s="502"/>
      <c r="GNQ44" s="502"/>
      <c r="GNR44" s="502"/>
      <c r="GNS44" s="502"/>
      <c r="GNT44" s="502"/>
      <c r="GNU44" s="502"/>
      <c r="GNV44" s="502"/>
      <c r="GNW44" s="502"/>
      <c r="GNX44" s="502"/>
      <c r="GNY44" s="502"/>
      <c r="GNZ44" s="502"/>
      <c r="GOA44" s="502"/>
      <c r="GOB44" s="502"/>
      <c r="GOC44" s="502"/>
      <c r="GOD44" s="502"/>
      <c r="GOE44" s="502"/>
      <c r="GOF44" s="502"/>
      <c r="GOG44" s="502"/>
      <c r="GOH44" s="502"/>
      <c r="GOI44" s="502"/>
      <c r="GOJ44" s="502"/>
      <c r="GOK44" s="502"/>
      <c r="GOL44" s="502"/>
      <c r="GOM44" s="502"/>
      <c r="GON44" s="502"/>
      <c r="GOO44" s="502"/>
      <c r="GOP44" s="502"/>
      <c r="GOQ44" s="502"/>
      <c r="GOR44" s="502"/>
      <c r="GOS44" s="502"/>
      <c r="GOT44" s="502"/>
      <c r="GOU44" s="502"/>
      <c r="GOV44" s="502"/>
      <c r="GOW44" s="502"/>
      <c r="GOX44" s="502"/>
      <c r="GOY44" s="502"/>
      <c r="GOZ44" s="502"/>
      <c r="GPA44" s="502"/>
      <c r="GPB44" s="502"/>
      <c r="GPC44" s="502"/>
      <c r="GPD44" s="502"/>
      <c r="GPE44" s="502"/>
      <c r="GPF44" s="502"/>
      <c r="GPG44" s="502"/>
      <c r="GPH44" s="502"/>
      <c r="GPI44" s="502"/>
      <c r="GPJ44" s="502"/>
      <c r="GPK44" s="502"/>
      <c r="GPL44" s="502"/>
      <c r="GPM44" s="502"/>
      <c r="GPN44" s="502"/>
      <c r="GPO44" s="502"/>
      <c r="GPP44" s="502"/>
      <c r="GPQ44" s="502"/>
      <c r="GPR44" s="502"/>
      <c r="GPS44" s="502"/>
      <c r="GPT44" s="502"/>
      <c r="GPU44" s="502"/>
      <c r="GPV44" s="502"/>
      <c r="GPW44" s="502"/>
      <c r="GPX44" s="502"/>
      <c r="GPY44" s="502"/>
      <c r="GPZ44" s="502"/>
      <c r="GQA44" s="502"/>
      <c r="GQB44" s="502"/>
      <c r="GQC44" s="502"/>
      <c r="GQD44" s="502"/>
      <c r="GQE44" s="502"/>
      <c r="GQF44" s="502"/>
      <c r="GQG44" s="502"/>
      <c r="GQH44" s="502"/>
      <c r="GQI44" s="502"/>
      <c r="GQJ44" s="502"/>
      <c r="GQK44" s="502"/>
      <c r="GQL44" s="502"/>
      <c r="GQM44" s="502"/>
      <c r="GQN44" s="502"/>
      <c r="GQO44" s="502"/>
      <c r="GQP44" s="502"/>
      <c r="GQQ44" s="502"/>
      <c r="GQR44" s="502"/>
      <c r="GQS44" s="502"/>
      <c r="GQT44" s="502"/>
      <c r="GQU44" s="502"/>
      <c r="GQV44" s="502"/>
      <c r="GQW44" s="502"/>
      <c r="GQX44" s="502"/>
      <c r="GQY44" s="502"/>
      <c r="GQZ44" s="502"/>
      <c r="GRA44" s="502"/>
      <c r="GRB44" s="502"/>
      <c r="GRC44" s="502"/>
      <c r="GRD44" s="502"/>
      <c r="GRE44" s="502"/>
      <c r="GRF44" s="502"/>
      <c r="GRG44" s="502"/>
      <c r="GRH44" s="502"/>
      <c r="GRI44" s="502"/>
      <c r="GRJ44" s="502"/>
      <c r="GRK44" s="502"/>
      <c r="GRL44" s="502"/>
      <c r="GRM44" s="502"/>
      <c r="GRN44" s="502"/>
      <c r="GRO44" s="502"/>
      <c r="GRP44" s="502"/>
      <c r="GRQ44" s="502"/>
      <c r="GRR44" s="502"/>
      <c r="GRS44" s="502"/>
      <c r="GRT44" s="502"/>
      <c r="GRU44" s="502"/>
      <c r="GRV44" s="502"/>
      <c r="GRW44" s="502"/>
      <c r="GRX44" s="502"/>
      <c r="GRY44" s="502"/>
      <c r="GRZ44" s="502"/>
      <c r="GSA44" s="502"/>
      <c r="GSB44" s="502"/>
      <c r="GSC44" s="502"/>
      <c r="GSD44" s="502"/>
      <c r="GSE44" s="502"/>
      <c r="GSF44" s="502"/>
      <c r="GSG44" s="502"/>
      <c r="GSH44" s="502"/>
      <c r="GSI44" s="502"/>
      <c r="GSJ44" s="502"/>
      <c r="GSK44" s="502"/>
      <c r="GSL44" s="502"/>
      <c r="GSM44" s="502"/>
      <c r="GSN44" s="502"/>
      <c r="GSO44" s="502"/>
      <c r="GSP44" s="502"/>
      <c r="GSQ44" s="502"/>
      <c r="GSR44" s="502"/>
      <c r="GSS44" s="502"/>
      <c r="GST44" s="502"/>
      <c r="GSU44" s="502"/>
      <c r="GSV44" s="502"/>
      <c r="GSW44" s="502"/>
      <c r="GSX44" s="502"/>
      <c r="GSY44" s="502"/>
      <c r="GSZ44" s="502"/>
      <c r="GTA44" s="502"/>
      <c r="GTB44" s="502"/>
      <c r="GTC44" s="502"/>
      <c r="GTD44" s="502"/>
      <c r="GTE44" s="502"/>
      <c r="GTF44" s="502"/>
      <c r="GTG44" s="502"/>
      <c r="GTH44" s="502"/>
      <c r="GTI44" s="502"/>
      <c r="GTJ44" s="502"/>
      <c r="GTK44" s="502"/>
      <c r="GTL44" s="502"/>
      <c r="GTM44" s="502"/>
      <c r="GTN44" s="502"/>
      <c r="GTO44" s="502"/>
      <c r="GTP44" s="502"/>
      <c r="GTQ44" s="502"/>
      <c r="GTR44" s="502"/>
      <c r="GTS44" s="502"/>
      <c r="GTT44" s="502"/>
      <c r="GTU44" s="502"/>
      <c r="GTV44" s="502"/>
      <c r="GTW44" s="502"/>
      <c r="GTX44" s="502"/>
      <c r="GTY44" s="502"/>
      <c r="GTZ44" s="502"/>
      <c r="GUA44" s="502"/>
      <c r="GUB44" s="502"/>
      <c r="GUC44" s="502"/>
      <c r="GUD44" s="502"/>
      <c r="GUE44" s="502"/>
      <c r="GUF44" s="502"/>
      <c r="GUG44" s="502"/>
      <c r="GUH44" s="502"/>
      <c r="GUI44" s="502"/>
      <c r="GUJ44" s="502"/>
      <c r="GUK44" s="502"/>
      <c r="GUL44" s="502"/>
      <c r="GUM44" s="502"/>
      <c r="GUN44" s="502"/>
      <c r="GUO44" s="502"/>
      <c r="GUP44" s="502"/>
      <c r="GUQ44" s="502"/>
      <c r="GUR44" s="502"/>
      <c r="GUS44" s="502"/>
      <c r="GUT44" s="502"/>
      <c r="GUU44" s="502"/>
      <c r="GUV44" s="502"/>
      <c r="GUW44" s="502"/>
      <c r="GUX44" s="502"/>
      <c r="GUY44" s="502"/>
      <c r="GUZ44" s="502"/>
      <c r="GVA44" s="502"/>
      <c r="GVB44" s="502"/>
      <c r="GVC44" s="502"/>
      <c r="GVD44" s="502"/>
      <c r="GVE44" s="502"/>
      <c r="GVF44" s="502"/>
      <c r="GVG44" s="502"/>
      <c r="GVH44" s="502"/>
      <c r="GVI44" s="502"/>
      <c r="GVJ44" s="502"/>
      <c r="GVK44" s="502"/>
      <c r="GVL44" s="502"/>
      <c r="GVM44" s="502"/>
      <c r="GVN44" s="502"/>
      <c r="GVO44" s="502"/>
      <c r="GVP44" s="502"/>
      <c r="GVQ44" s="502"/>
      <c r="GVR44" s="502"/>
      <c r="GVS44" s="502"/>
      <c r="GVT44" s="502"/>
      <c r="GVU44" s="502"/>
      <c r="GVV44" s="502"/>
      <c r="GVW44" s="502"/>
      <c r="GVX44" s="502"/>
      <c r="GVY44" s="502"/>
      <c r="GVZ44" s="502"/>
      <c r="GWA44" s="502"/>
      <c r="GWB44" s="502"/>
      <c r="GWC44" s="502"/>
      <c r="GWD44" s="502"/>
      <c r="GWE44" s="502"/>
      <c r="GWF44" s="502"/>
      <c r="GWG44" s="502"/>
      <c r="GWH44" s="502"/>
      <c r="GWI44" s="502"/>
      <c r="GWJ44" s="502"/>
      <c r="GWK44" s="502"/>
      <c r="GWL44" s="502"/>
      <c r="GWM44" s="502"/>
      <c r="GWN44" s="502"/>
      <c r="GWO44" s="502"/>
      <c r="GWP44" s="502"/>
      <c r="GWQ44" s="502"/>
      <c r="GWR44" s="502"/>
      <c r="GWS44" s="502"/>
      <c r="GWT44" s="502"/>
      <c r="GWU44" s="502"/>
      <c r="GWV44" s="502"/>
      <c r="GWW44" s="502"/>
      <c r="GWX44" s="502"/>
      <c r="GWY44" s="502"/>
      <c r="GWZ44" s="502"/>
      <c r="GXA44" s="502"/>
      <c r="GXB44" s="502"/>
      <c r="GXC44" s="502"/>
      <c r="GXD44" s="502"/>
      <c r="GXE44" s="502"/>
      <c r="GXF44" s="502"/>
      <c r="GXG44" s="502"/>
      <c r="GXH44" s="502"/>
      <c r="GXI44" s="502"/>
      <c r="GXJ44" s="502"/>
      <c r="GXK44" s="502"/>
      <c r="GXL44" s="502"/>
      <c r="GXM44" s="502"/>
      <c r="GXN44" s="502"/>
      <c r="GXO44" s="502"/>
      <c r="GXP44" s="502"/>
      <c r="GXQ44" s="502"/>
      <c r="GXR44" s="502"/>
      <c r="GXS44" s="502"/>
      <c r="GXT44" s="502"/>
      <c r="GXU44" s="502"/>
      <c r="GXV44" s="502"/>
      <c r="GXW44" s="502"/>
      <c r="GXX44" s="502"/>
      <c r="GXY44" s="502"/>
      <c r="GXZ44" s="502"/>
      <c r="GYA44" s="502"/>
      <c r="GYB44" s="502"/>
      <c r="GYC44" s="502"/>
      <c r="GYD44" s="502"/>
      <c r="GYE44" s="502"/>
      <c r="GYF44" s="502"/>
      <c r="GYG44" s="502"/>
      <c r="GYH44" s="502"/>
      <c r="GYI44" s="502"/>
      <c r="GYJ44" s="502"/>
      <c r="GYK44" s="502"/>
      <c r="GYL44" s="502"/>
      <c r="GYM44" s="502"/>
      <c r="GYN44" s="502"/>
      <c r="GYO44" s="502"/>
      <c r="GYP44" s="502"/>
      <c r="GYQ44" s="502"/>
      <c r="GYR44" s="502"/>
      <c r="GYS44" s="502"/>
      <c r="GYT44" s="502"/>
      <c r="GYU44" s="502"/>
      <c r="GYV44" s="502"/>
      <c r="GYW44" s="502"/>
      <c r="GYX44" s="502"/>
      <c r="GYY44" s="502"/>
      <c r="GYZ44" s="502"/>
      <c r="GZA44" s="502"/>
      <c r="GZB44" s="502"/>
      <c r="GZC44" s="502"/>
      <c r="GZD44" s="502"/>
      <c r="GZE44" s="502"/>
      <c r="GZF44" s="502"/>
      <c r="GZG44" s="502"/>
      <c r="GZH44" s="502"/>
      <c r="GZI44" s="502"/>
      <c r="GZJ44" s="502"/>
      <c r="GZK44" s="502"/>
      <c r="GZL44" s="502"/>
      <c r="GZM44" s="502"/>
      <c r="GZN44" s="502"/>
      <c r="GZO44" s="502"/>
      <c r="GZP44" s="502"/>
      <c r="GZQ44" s="502"/>
      <c r="GZR44" s="502"/>
      <c r="GZS44" s="502"/>
      <c r="GZT44" s="502"/>
      <c r="GZU44" s="502"/>
      <c r="GZV44" s="502"/>
      <c r="GZW44" s="502"/>
      <c r="GZX44" s="502"/>
      <c r="GZY44" s="502"/>
      <c r="GZZ44" s="502"/>
      <c r="HAA44" s="502"/>
      <c r="HAB44" s="502"/>
      <c r="HAC44" s="502"/>
      <c r="HAD44" s="502"/>
      <c r="HAE44" s="502"/>
      <c r="HAF44" s="502"/>
      <c r="HAG44" s="502"/>
      <c r="HAH44" s="502"/>
      <c r="HAI44" s="502"/>
      <c r="HAJ44" s="502"/>
      <c r="HAK44" s="502"/>
      <c r="HAL44" s="502"/>
      <c r="HAM44" s="502"/>
      <c r="HAN44" s="502"/>
      <c r="HAO44" s="502"/>
      <c r="HAP44" s="502"/>
      <c r="HAQ44" s="502"/>
      <c r="HAR44" s="502"/>
      <c r="HAS44" s="502"/>
      <c r="HAT44" s="502"/>
      <c r="HAU44" s="502"/>
      <c r="HAV44" s="502"/>
      <c r="HAW44" s="502"/>
      <c r="HAX44" s="502"/>
      <c r="HAY44" s="502"/>
      <c r="HAZ44" s="502"/>
      <c r="HBA44" s="502"/>
      <c r="HBB44" s="502"/>
      <c r="HBC44" s="502"/>
      <c r="HBD44" s="502"/>
      <c r="HBE44" s="502"/>
      <c r="HBF44" s="502"/>
      <c r="HBG44" s="502"/>
      <c r="HBH44" s="502"/>
      <c r="HBI44" s="502"/>
      <c r="HBJ44" s="502"/>
      <c r="HBK44" s="502"/>
      <c r="HBL44" s="502"/>
      <c r="HBM44" s="502"/>
      <c r="HBN44" s="502"/>
      <c r="HBO44" s="502"/>
      <c r="HBP44" s="502"/>
      <c r="HBQ44" s="502"/>
      <c r="HBR44" s="502"/>
      <c r="HBS44" s="502"/>
      <c r="HBT44" s="502"/>
      <c r="HBU44" s="502"/>
      <c r="HBV44" s="502"/>
      <c r="HBW44" s="502"/>
      <c r="HBX44" s="502"/>
      <c r="HBY44" s="502"/>
      <c r="HBZ44" s="502"/>
      <c r="HCA44" s="502"/>
      <c r="HCB44" s="502"/>
      <c r="HCC44" s="502"/>
      <c r="HCD44" s="502"/>
      <c r="HCE44" s="502"/>
      <c r="HCF44" s="502"/>
      <c r="HCG44" s="502"/>
      <c r="HCH44" s="502"/>
      <c r="HCI44" s="502"/>
      <c r="HCJ44" s="502"/>
      <c r="HCK44" s="502"/>
      <c r="HCL44" s="502"/>
      <c r="HCM44" s="502"/>
      <c r="HCN44" s="502"/>
      <c r="HCO44" s="502"/>
      <c r="HCP44" s="502"/>
      <c r="HCQ44" s="502"/>
      <c r="HCR44" s="502"/>
      <c r="HCS44" s="502"/>
      <c r="HCT44" s="502"/>
      <c r="HCU44" s="502"/>
      <c r="HCV44" s="502"/>
      <c r="HCW44" s="502"/>
      <c r="HCX44" s="502"/>
      <c r="HCY44" s="502"/>
      <c r="HCZ44" s="502"/>
      <c r="HDA44" s="502"/>
      <c r="HDB44" s="502"/>
      <c r="HDC44" s="502"/>
      <c r="HDD44" s="502"/>
      <c r="HDE44" s="502"/>
      <c r="HDF44" s="502"/>
      <c r="HDG44" s="502"/>
      <c r="HDH44" s="502"/>
      <c r="HDI44" s="502"/>
      <c r="HDJ44" s="502"/>
      <c r="HDK44" s="502"/>
      <c r="HDL44" s="502"/>
      <c r="HDM44" s="502"/>
      <c r="HDN44" s="502"/>
      <c r="HDO44" s="502"/>
      <c r="HDP44" s="502"/>
      <c r="HDQ44" s="502"/>
      <c r="HDR44" s="502"/>
      <c r="HDS44" s="502"/>
      <c r="HDT44" s="502"/>
      <c r="HDU44" s="502"/>
      <c r="HDV44" s="502"/>
      <c r="HDW44" s="502"/>
      <c r="HDX44" s="502"/>
      <c r="HDY44" s="502"/>
      <c r="HDZ44" s="502"/>
      <c r="HEA44" s="502"/>
      <c r="HEB44" s="502"/>
      <c r="HEC44" s="502"/>
      <c r="HED44" s="502"/>
      <c r="HEE44" s="502"/>
      <c r="HEF44" s="502"/>
      <c r="HEG44" s="502"/>
      <c r="HEH44" s="502"/>
      <c r="HEI44" s="502"/>
      <c r="HEJ44" s="502"/>
      <c r="HEK44" s="502"/>
      <c r="HEL44" s="502"/>
      <c r="HEM44" s="502"/>
      <c r="HEN44" s="502"/>
      <c r="HEO44" s="502"/>
      <c r="HEP44" s="502"/>
      <c r="HEQ44" s="502"/>
      <c r="HER44" s="502"/>
      <c r="HES44" s="502"/>
      <c r="HET44" s="502"/>
      <c r="HEU44" s="502"/>
      <c r="HEV44" s="502"/>
      <c r="HEW44" s="502"/>
      <c r="HEX44" s="502"/>
      <c r="HEY44" s="502"/>
      <c r="HEZ44" s="502"/>
      <c r="HFA44" s="502"/>
      <c r="HFB44" s="502"/>
      <c r="HFC44" s="502"/>
      <c r="HFD44" s="502"/>
      <c r="HFE44" s="502"/>
      <c r="HFF44" s="502"/>
      <c r="HFG44" s="502"/>
      <c r="HFH44" s="502"/>
      <c r="HFI44" s="502"/>
      <c r="HFJ44" s="502"/>
      <c r="HFK44" s="502"/>
      <c r="HFL44" s="502"/>
      <c r="HFM44" s="502"/>
      <c r="HFN44" s="502"/>
      <c r="HFO44" s="502"/>
      <c r="HFP44" s="502"/>
      <c r="HFQ44" s="502"/>
      <c r="HFR44" s="502"/>
      <c r="HFS44" s="502"/>
      <c r="HFT44" s="502"/>
      <c r="HFU44" s="502"/>
      <c r="HFV44" s="502"/>
      <c r="HFW44" s="502"/>
      <c r="HFX44" s="502"/>
      <c r="HFY44" s="502"/>
      <c r="HFZ44" s="502"/>
      <c r="HGA44" s="502"/>
      <c r="HGB44" s="502"/>
      <c r="HGC44" s="502"/>
      <c r="HGD44" s="502"/>
      <c r="HGE44" s="502"/>
      <c r="HGF44" s="502"/>
      <c r="HGG44" s="502"/>
      <c r="HGH44" s="502"/>
      <c r="HGI44" s="502"/>
      <c r="HGJ44" s="502"/>
      <c r="HGK44" s="502"/>
      <c r="HGL44" s="502"/>
      <c r="HGM44" s="502"/>
      <c r="HGN44" s="502"/>
      <c r="HGO44" s="502"/>
      <c r="HGP44" s="502"/>
      <c r="HGQ44" s="502"/>
      <c r="HGR44" s="502"/>
      <c r="HGS44" s="502"/>
      <c r="HGT44" s="502"/>
      <c r="HGU44" s="502"/>
      <c r="HGV44" s="502"/>
      <c r="HGW44" s="502"/>
      <c r="HGX44" s="502"/>
      <c r="HGY44" s="502"/>
      <c r="HGZ44" s="502"/>
      <c r="HHA44" s="502"/>
      <c r="HHB44" s="502"/>
      <c r="HHC44" s="502"/>
      <c r="HHD44" s="502"/>
      <c r="HHE44" s="502"/>
      <c r="HHF44" s="502"/>
      <c r="HHG44" s="502"/>
      <c r="HHH44" s="502"/>
      <c r="HHI44" s="502"/>
      <c r="HHJ44" s="502"/>
      <c r="HHK44" s="502"/>
      <c r="HHL44" s="502"/>
      <c r="HHM44" s="502"/>
      <c r="HHN44" s="502"/>
      <c r="HHO44" s="502"/>
      <c r="HHP44" s="502"/>
      <c r="HHQ44" s="502"/>
      <c r="HHR44" s="502"/>
      <c r="HHS44" s="502"/>
      <c r="HHT44" s="502"/>
      <c r="HHU44" s="502"/>
      <c r="HHV44" s="502"/>
      <c r="HHW44" s="502"/>
      <c r="HHX44" s="502"/>
      <c r="HHY44" s="502"/>
      <c r="HHZ44" s="502"/>
      <c r="HIA44" s="502"/>
      <c r="HIB44" s="502"/>
      <c r="HIC44" s="502"/>
      <c r="HID44" s="502"/>
      <c r="HIE44" s="502"/>
      <c r="HIF44" s="502"/>
      <c r="HIG44" s="502"/>
      <c r="HIH44" s="502"/>
      <c r="HII44" s="502"/>
      <c r="HIJ44" s="502"/>
      <c r="HIK44" s="502"/>
      <c r="HIL44" s="502"/>
      <c r="HIM44" s="502"/>
      <c r="HIN44" s="502"/>
      <c r="HIO44" s="502"/>
      <c r="HIP44" s="502"/>
      <c r="HIQ44" s="502"/>
      <c r="HIR44" s="502"/>
      <c r="HIS44" s="502"/>
      <c r="HIT44" s="502"/>
      <c r="HIU44" s="502"/>
      <c r="HIV44" s="502"/>
      <c r="HIW44" s="502"/>
      <c r="HIX44" s="502"/>
      <c r="HIY44" s="502"/>
      <c r="HIZ44" s="502"/>
      <c r="HJA44" s="502"/>
      <c r="HJB44" s="502"/>
      <c r="HJC44" s="502"/>
      <c r="HJD44" s="502"/>
      <c r="HJE44" s="502"/>
      <c r="HJF44" s="502"/>
      <c r="HJG44" s="502"/>
      <c r="HJH44" s="502"/>
      <c r="HJI44" s="502"/>
      <c r="HJJ44" s="502"/>
      <c r="HJK44" s="502"/>
      <c r="HJL44" s="502"/>
      <c r="HJM44" s="502"/>
      <c r="HJN44" s="502"/>
      <c r="HJO44" s="502"/>
      <c r="HJP44" s="502"/>
      <c r="HJQ44" s="502"/>
      <c r="HJR44" s="502"/>
      <c r="HJS44" s="502"/>
      <c r="HJT44" s="502"/>
      <c r="HJU44" s="502"/>
      <c r="HJV44" s="502"/>
      <c r="HJW44" s="502"/>
      <c r="HJX44" s="502"/>
      <c r="HJY44" s="502"/>
      <c r="HJZ44" s="502"/>
      <c r="HKA44" s="502"/>
      <c r="HKB44" s="502"/>
      <c r="HKC44" s="502"/>
      <c r="HKD44" s="502"/>
      <c r="HKE44" s="502"/>
      <c r="HKF44" s="502"/>
      <c r="HKG44" s="502"/>
      <c r="HKH44" s="502"/>
      <c r="HKI44" s="502"/>
      <c r="HKJ44" s="502"/>
      <c r="HKK44" s="502"/>
      <c r="HKL44" s="502"/>
      <c r="HKM44" s="502"/>
      <c r="HKN44" s="502"/>
      <c r="HKO44" s="502"/>
      <c r="HKP44" s="502"/>
      <c r="HKQ44" s="502"/>
      <c r="HKR44" s="502"/>
      <c r="HKS44" s="502"/>
      <c r="HKT44" s="502"/>
      <c r="HKU44" s="502"/>
      <c r="HKV44" s="502"/>
      <c r="HKW44" s="502"/>
      <c r="HKX44" s="502"/>
      <c r="HKY44" s="502"/>
      <c r="HKZ44" s="502"/>
      <c r="HLA44" s="502"/>
      <c r="HLB44" s="502"/>
      <c r="HLC44" s="502"/>
      <c r="HLD44" s="502"/>
      <c r="HLE44" s="502"/>
      <c r="HLF44" s="502"/>
      <c r="HLG44" s="502"/>
      <c r="HLH44" s="502"/>
      <c r="HLI44" s="502"/>
      <c r="HLJ44" s="502"/>
      <c r="HLK44" s="502"/>
      <c r="HLL44" s="502"/>
      <c r="HLM44" s="502"/>
      <c r="HLN44" s="502"/>
      <c r="HLO44" s="502"/>
      <c r="HLP44" s="502"/>
      <c r="HLQ44" s="502"/>
      <c r="HLR44" s="502"/>
      <c r="HLS44" s="502"/>
      <c r="HLT44" s="502"/>
      <c r="HLU44" s="502"/>
      <c r="HLV44" s="502"/>
      <c r="HLW44" s="502"/>
      <c r="HLX44" s="502"/>
      <c r="HLY44" s="502"/>
      <c r="HLZ44" s="502"/>
      <c r="HMA44" s="502"/>
      <c r="HMB44" s="502"/>
      <c r="HMC44" s="502"/>
      <c r="HMD44" s="502"/>
      <c r="HME44" s="502"/>
      <c r="HMF44" s="502"/>
      <c r="HMG44" s="502"/>
      <c r="HMH44" s="502"/>
      <c r="HMI44" s="502"/>
      <c r="HMJ44" s="502"/>
      <c r="HMK44" s="502"/>
      <c r="HML44" s="502"/>
      <c r="HMM44" s="502"/>
      <c r="HMN44" s="502"/>
      <c r="HMO44" s="502"/>
      <c r="HMP44" s="502"/>
      <c r="HMQ44" s="502"/>
      <c r="HMR44" s="502"/>
      <c r="HMS44" s="502"/>
      <c r="HMT44" s="502"/>
      <c r="HMU44" s="502"/>
      <c r="HMV44" s="502"/>
      <c r="HMW44" s="502"/>
      <c r="HMX44" s="502"/>
      <c r="HMY44" s="502"/>
      <c r="HMZ44" s="502"/>
      <c r="HNA44" s="502"/>
      <c r="HNB44" s="502"/>
      <c r="HNC44" s="502"/>
      <c r="HND44" s="502"/>
      <c r="HNE44" s="502"/>
      <c r="HNF44" s="502"/>
      <c r="HNG44" s="502"/>
      <c r="HNH44" s="502"/>
      <c r="HNI44" s="502"/>
      <c r="HNJ44" s="502"/>
      <c r="HNK44" s="502"/>
      <c r="HNL44" s="502"/>
      <c r="HNM44" s="502"/>
      <c r="HNN44" s="502"/>
      <c r="HNO44" s="502"/>
      <c r="HNP44" s="502"/>
      <c r="HNQ44" s="502"/>
      <c r="HNR44" s="502"/>
      <c r="HNS44" s="502"/>
      <c r="HNT44" s="502"/>
      <c r="HNU44" s="502"/>
      <c r="HNV44" s="502"/>
      <c r="HNW44" s="502"/>
      <c r="HNX44" s="502"/>
      <c r="HNY44" s="502"/>
      <c r="HNZ44" s="502"/>
      <c r="HOA44" s="502"/>
      <c r="HOB44" s="502"/>
      <c r="HOC44" s="502"/>
      <c r="HOD44" s="502"/>
      <c r="HOE44" s="502"/>
      <c r="HOF44" s="502"/>
      <c r="HOG44" s="502"/>
      <c r="HOH44" s="502"/>
      <c r="HOI44" s="502"/>
      <c r="HOJ44" s="502"/>
      <c r="HOK44" s="502"/>
      <c r="HOL44" s="502"/>
      <c r="HOM44" s="502"/>
      <c r="HON44" s="502"/>
      <c r="HOO44" s="502"/>
      <c r="HOP44" s="502"/>
      <c r="HOQ44" s="502"/>
      <c r="HOR44" s="502"/>
      <c r="HOS44" s="502"/>
      <c r="HOT44" s="502"/>
      <c r="HOU44" s="502"/>
      <c r="HOV44" s="502"/>
      <c r="HOW44" s="502"/>
      <c r="HOX44" s="502"/>
      <c r="HOY44" s="502"/>
      <c r="HOZ44" s="502"/>
      <c r="HPA44" s="502"/>
      <c r="HPB44" s="502"/>
      <c r="HPC44" s="502"/>
      <c r="HPD44" s="502"/>
      <c r="HPE44" s="502"/>
      <c r="HPF44" s="502"/>
      <c r="HPG44" s="502"/>
      <c r="HPH44" s="502"/>
      <c r="HPI44" s="502"/>
      <c r="HPJ44" s="502"/>
      <c r="HPK44" s="502"/>
      <c r="HPL44" s="502"/>
      <c r="HPM44" s="502"/>
      <c r="HPN44" s="502"/>
      <c r="HPO44" s="502"/>
      <c r="HPP44" s="502"/>
      <c r="HPQ44" s="502"/>
      <c r="HPR44" s="502"/>
      <c r="HPS44" s="502"/>
      <c r="HPT44" s="502"/>
      <c r="HPU44" s="502"/>
      <c r="HPV44" s="502"/>
      <c r="HPW44" s="502"/>
      <c r="HPX44" s="502"/>
      <c r="HPY44" s="502"/>
      <c r="HPZ44" s="502"/>
      <c r="HQA44" s="502"/>
      <c r="HQB44" s="502"/>
      <c r="HQC44" s="502"/>
      <c r="HQD44" s="502"/>
      <c r="HQE44" s="502"/>
      <c r="HQF44" s="502"/>
      <c r="HQG44" s="502"/>
      <c r="HQH44" s="502"/>
      <c r="HQI44" s="502"/>
      <c r="HQJ44" s="502"/>
      <c r="HQK44" s="502"/>
      <c r="HQL44" s="502"/>
      <c r="HQM44" s="502"/>
      <c r="HQN44" s="502"/>
      <c r="HQO44" s="502"/>
      <c r="HQP44" s="502"/>
      <c r="HQQ44" s="502"/>
      <c r="HQR44" s="502"/>
      <c r="HQS44" s="502"/>
      <c r="HQT44" s="502"/>
      <c r="HQU44" s="502"/>
      <c r="HQV44" s="502"/>
      <c r="HQW44" s="502"/>
      <c r="HQX44" s="502"/>
      <c r="HQY44" s="502"/>
      <c r="HQZ44" s="502"/>
      <c r="HRA44" s="502"/>
      <c r="HRB44" s="502"/>
      <c r="HRC44" s="502"/>
      <c r="HRD44" s="502"/>
      <c r="HRE44" s="502"/>
      <c r="HRF44" s="502"/>
      <c r="HRG44" s="502"/>
      <c r="HRH44" s="502"/>
      <c r="HRI44" s="502"/>
      <c r="HRJ44" s="502"/>
      <c r="HRK44" s="502"/>
      <c r="HRL44" s="502"/>
      <c r="HRM44" s="502"/>
      <c r="HRN44" s="502"/>
      <c r="HRO44" s="502"/>
      <c r="HRP44" s="502"/>
      <c r="HRQ44" s="502"/>
      <c r="HRR44" s="502"/>
      <c r="HRS44" s="502"/>
      <c r="HRT44" s="502"/>
      <c r="HRU44" s="502"/>
      <c r="HRV44" s="502"/>
      <c r="HRW44" s="502"/>
      <c r="HRX44" s="502"/>
      <c r="HRY44" s="502"/>
      <c r="HRZ44" s="502"/>
      <c r="HSA44" s="502"/>
      <c r="HSB44" s="502"/>
      <c r="HSC44" s="502"/>
      <c r="HSD44" s="502"/>
      <c r="HSE44" s="502"/>
      <c r="HSF44" s="502"/>
      <c r="HSG44" s="502"/>
      <c r="HSH44" s="502"/>
      <c r="HSI44" s="502"/>
      <c r="HSJ44" s="502"/>
      <c r="HSK44" s="502"/>
      <c r="HSL44" s="502"/>
      <c r="HSM44" s="502"/>
      <c r="HSN44" s="502"/>
      <c r="HSO44" s="502"/>
      <c r="HSP44" s="502"/>
      <c r="HSQ44" s="502"/>
      <c r="HSR44" s="502"/>
      <c r="HSS44" s="502"/>
      <c r="HST44" s="502"/>
      <c r="HSU44" s="502"/>
      <c r="HSV44" s="502"/>
      <c r="HSW44" s="502"/>
      <c r="HSX44" s="502"/>
      <c r="HSY44" s="502"/>
      <c r="HSZ44" s="502"/>
      <c r="HTA44" s="502"/>
      <c r="HTB44" s="502"/>
      <c r="HTC44" s="502"/>
      <c r="HTD44" s="502"/>
      <c r="HTE44" s="502"/>
      <c r="HTF44" s="502"/>
      <c r="HTG44" s="502"/>
      <c r="HTH44" s="502"/>
      <c r="HTI44" s="502"/>
      <c r="HTJ44" s="502"/>
      <c r="HTK44" s="502"/>
      <c r="HTL44" s="502"/>
      <c r="HTM44" s="502"/>
      <c r="HTN44" s="502"/>
      <c r="HTO44" s="502"/>
      <c r="HTP44" s="502"/>
      <c r="HTQ44" s="502"/>
      <c r="HTR44" s="502"/>
      <c r="HTS44" s="502"/>
      <c r="HTT44" s="502"/>
      <c r="HTU44" s="502"/>
      <c r="HTV44" s="502"/>
      <c r="HTW44" s="502"/>
      <c r="HTX44" s="502"/>
      <c r="HTY44" s="502"/>
      <c r="HTZ44" s="502"/>
      <c r="HUA44" s="502"/>
      <c r="HUB44" s="502"/>
      <c r="HUC44" s="502"/>
      <c r="HUD44" s="502"/>
      <c r="HUE44" s="502"/>
      <c r="HUF44" s="502"/>
      <c r="HUG44" s="502"/>
      <c r="HUH44" s="502"/>
      <c r="HUI44" s="502"/>
      <c r="HUJ44" s="502"/>
      <c r="HUK44" s="502"/>
      <c r="HUL44" s="502"/>
      <c r="HUM44" s="502"/>
      <c r="HUN44" s="502"/>
      <c r="HUO44" s="502"/>
      <c r="HUP44" s="502"/>
      <c r="HUQ44" s="502"/>
      <c r="HUR44" s="502"/>
      <c r="HUS44" s="502"/>
      <c r="HUT44" s="502"/>
      <c r="HUU44" s="502"/>
      <c r="HUV44" s="502"/>
      <c r="HUW44" s="502"/>
      <c r="HUX44" s="502"/>
      <c r="HUY44" s="502"/>
      <c r="HUZ44" s="502"/>
      <c r="HVA44" s="502"/>
      <c r="HVB44" s="502"/>
      <c r="HVC44" s="502"/>
      <c r="HVD44" s="502"/>
      <c r="HVE44" s="502"/>
      <c r="HVF44" s="502"/>
      <c r="HVG44" s="502"/>
      <c r="HVH44" s="502"/>
      <c r="HVI44" s="502"/>
      <c r="HVJ44" s="502"/>
      <c r="HVK44" s="502"/>
      <c r="HVL44" s="502"/>
      <c r="HVM44" s="502"/>
      <c r="HVN44" s="502"/>
      <c r="HVO44" s="502"/>
      <c r="HVP44" s="502"/>
      <c r="HVQ44" s="502"/>
      <c r="HVR44" s="502"/>
      <c r="HVS44" s="502"/>
      <c r="HVT44" s="502"/>
      <c r="HVU44" s="502"/>
      <c r="HVV44" s="502"/>
      <c r="HVW44" s="502"/>
      <c r="HVX44" s="502"/>
      <c r="HVY44" s="502"/>
      <c r="HVZ44" s="502"/>
      <c r="HWA44" s="502"/>
      <c r="HWB44" s="502"/>
      <c r="HWC44" s="502"/>
      <c r="HWD44" s="502"/>
      <c r="HWE44" s="502"/>
      <c r="HWF44" s="502"/>
      <c r="HWG44" s="502"/>
      <c r="HWH44" s="502"/>
      <c r="HWI44" s="502"/>
      <c r="HWJ44" s="502"/>
      <c r="HWK44" s="502"/>
      <c r="HWL44" s="502"/>
      <c r="HWM44" s="502"/>
      <c r="HWN44" s="502"/>
      <c r="HWO44" s="502"/>
      <c r="HWP44" s="502"/>
      <c r="HWQ44" s="502"/>
      <c r="HWR44" s="502"/>
      <c r="HWS44" s="502"/>
      <c r="HWT44" s="502"/>
      <c r="HWU44" s="502"/>
      <c r="HWV44" s="502"/>
      <c r="HWW44" s="502"/>
      <c r="HWX44" s="502"/>
      <c r="HWY44" s="502"/>
      <c r="HWZ44" s="502"/>
      <c r="HXA44" s="502"/>
      <c r="HXB44" s="502"/>
      <c r="HXC44" s="502"/>
      <c r="HXD44" s="502"/>
      <c r="HXE44" s="502"/>
      <c r="HXF44" s="502"/>
      <c r="HXG44" s="502"/>
      <c r="HXH44" s="502"/>
      <c r="HXI44" s="502"/>
      <c r="HXJ44" s="502"/>
      <c r="HXK44" s="502"/>
      <c r="HXL44" s="502"/>
      <c r="HXM44" s="502"/>
      <c r="HXN44" s="502"/>
      <c r="HXO44" s="502"/>
      <c r="HXP44" s="502"/>
      <c r="HXQ44" s="502"/>
      <c r="HXR44" s="502"/>
      <c r="HXS44" s="502"/>
      <c r="HXT44" s="502"/>
      <c r="HXU44" s="502"/>
      <c r="HXV44" s="502"/>
      <c r="HXW44" s="502"/>
      <c r="HXX44" s="502"/>
      <c r="HXY44" s="502"/>
      <c r="HXZ44" s="502"/>
      <c r="HYA44" s="502"/>
      <c r="HYB44" s="502"/>
      <c r="HYC44" s="502"/>
      <c r="HYD44" s="502"/>
      <c r="HYE44" s="502"/>
      <c r="HYF44" s="502"/>
      <c r="HYG44" s="502"/>
      <c r="HYH44" s="502"/>
      <c r="HYI44" s="502"/>
      <c r="HYJ44" s="502"/>
      <c r="HYK44" s="502"/>
      <c r="HYL44" s="502"/>
      <c r="HYM44" s="502"/>
      <c r="HYN44" s="502"/>
      <c r="HYO44" s="502"/>
      <c r="HYP44" s="502"/>
      <c r="HYQ44" s="502"/>
      <c r="HYR44" s="502"/>
      <c r="HYS44" s="502"/>
      <c r="HYT44" s="502"/>
      <c r="HYU44" s="502"/>
      <c r="HYV44" s="502"/>
      <c r="HYW44" s="502"/>
      <c r="HYX44" s="502"/>
      <c r="HYY44" s="502"/>
      <c r="HYZ44" s="502"/>
      <c r="HZA44" s="502"/>
      <c r="HZB44" s="502"/>
      <c r="HZC44" s="502"/>
      <c r="HZD44" s="502"/>
      <c r="HZE44" s="502"/>
      <c r="HZF44" s="502"/>
      <c r="HZG44" s="502"/>
      <c r="HZH44" s="502"/>
      <c r="HZI44" s="502"/>
      <c r="HZJ44" s="502"/>
      <c r="HZK44" s="502"/>
      <c r="HZL44" s="502"/>
      <c r="HZM44" s="502"/>
      <c r="HZN44" s="502"/>
      <c r="HZO44" s="502"/>
      <c r="HZP44" s="502"/>
      <c r="HZQ44" s="502"/>
      <c r="HZR44" s="502"/>
      <c r="HZS44" s="502"/>
      <c r="HZT44" s="502"/>
      <c r="HZU44" s="502"/>
      <c r="HZV44" s="502"/>
      <c r="HZW44" s="502"/>
      <c r="HZX44" s="502"/>
      <c r="HZY44" s="502"/>
      <c r="HZZ44" s="502"/>
      <c r="IAA44" s="502"/>
      <c r="IAB44" s="502"/>
      <c r="IAC44" s="502"/>
      <c r="IAD44" s="502"/>
      <c r="IAE44" s="502"/>
      <c r="IAF44" s="502"/>
      <c r="IAG44" s="502"/>
      <c r="IAH44" s="502"/>
      <c r="IAI44" s="502"/>
      <c r="IAJ44" s="502"/>
      <c r="IAK44" s="502"/>
      <c r="IAL44" s="502"/>
      <c r="IAM44" s="502"/>
      <c r="IAN44" s="502"/>
      <c r="IAO44" s="502"/>
      <c r="IAP44" s="502"/>
      <c r="IAQ44" s="502"/>
      <c r="IAR44" s="502"/>
      <c r="IAS44" s="502"/>
      <c r="IAT44" s="502"/>
      <c r="IAU44" s="502"/>
      <c r="IAV44" s="502"/>
      <c r="IAW44" s="502"/>
      <c r="IAX44" s="502"/>
      <c r="IAY44" s="502"/>
      <c r="IAZ44" s="502"/>
      <c r="IBA44" s="502"/>
      <c r="IBB44" s="502"/>
      <c r="IBC44" s="502"/>
      <c r="IBD44" s="502"/>
      <c r="IBE44" s="502"/>
      <c r="IBF44" s="502"/>
      <c r="IBG44" s="502"/>
      <c r="IBH44" s="502"/>
      <c r="IBI44" s="502"/>
      <c r="IBJ44" s="502"/>
      <c r="IBK44" s="502"/>
      <c r="IBL44" s="502"/>
      <c r="IBM44" s="502"/>
      <c r="IBN44" s="502"/>
      <c r="IBO44" s="502"/>
      <c r="IBP44" s="502"/>
      <c r="IBQ44" s="502"/>
      <c r="IBR44" s="502"/>
      <c r="IBS44" s="502"/>
      <c r="IBT44" s="502"/>
      <c r="IBU44" s="502"/>
      <c r="IBV44" s="502"/>
      <c r="IBW44" s="502"/>
      <c r="IBX44" s="502"/>
      <c r="IBY44" s="502"/>
      <c r="IBZ44" s="502"/>
      <c r="ICA44" s="502"/>
      <c r="ICB44" s="502"/>
      <c r="ICC44" s="502"/>
      <c r="ICD44" s="502"/>
      <c r="ICE44" s="502"/>
      <c r="ICF44" s="502"/>
      <c r="ICG44" s="502"/>
      <c r="ICH44" s="502"/>
      <c r="ICI44" s="502"/>
      <c r="ICJ44" s="502"/>
      <c r="ICK44" s="502"/>
      <c r="ICL44" s="502"/>
      <c r="ICM44" s="502"/>
      <c r="ICN44" s="502"/>
      <c r="ICO44" s="502"/>
      <c r="ICP44" s="502"/>
      <c r="ICQ44" s="502"/>
      <c r="ICR44" s="502"/>
      <c r="ICS44" s="502"/>
      <c r="ICT44" s="502"/>
      <c r="ICU44" s="502"/>
      <c r="ICV44" s="502"/>
      <c r="ICW44" s="502"/>
      <c r="ICX44" s="502"/>
      <c r="ICY44" s="502"/>
      <c r="ICZ44" s="502"/>
      <c r="IDA44" s="502"/>
      <c r="IDB44" s="502"/>
      <c r="IDC44" s="502"/>
      <c r="IDD44" s="502"/>
      <c r="IDE44" s="502"/>
      <c r="IDF44" s="502"/>
      <c r="IDG44" s="502"/>
      <c r="IDH44" s="502"/>
      <c r="IDI44" s="502"/>
      <c r="IDJ44" s="502"/>
      <c r="IDK44" s="502"/>
      <c r="IDL44" s="502"/>
      <c r="IDM44" s="502"/>
      <c r="IDN44" s="502"/>
      <c r="IDO44" s="502"/>
      <c r="IDP44" s="502"/>
      <c r="IDQ44" s="502"/>
      <c r="IDR44" s="502"/>
      <c r="IDS44" s="502"/>
      <c r="IDT44" s="502"/>
      <c r="IDU44" s="502"/>
      <c r="IDV44" s="502"/>
      <c r="IDW44" s="502"/>
      <c r="IDX44" s="502"/>
      <c r="IDY44" s="502"/>
      <c r="IDZ44" s="502"/>
      <c r="IEA44" s="502"/>
      <c r="IEB44" s="502"/>
      <c r="IEC44" s="502"/>
      <c r="IED44" s="502"/>
      <c r="IEE44" s="502"/>
      <c r="IEF44" s="502"/>
      <c r="IEG44" s="502"/>
      <c r="IEH44" s="502"/>
      <c r="IEI44" s="502"/>
      <c r="IEJ44" s="502"/>
      <c r="IEK44" s="502"/>
      <c r="IEL44" s="502"/>
      <c r="IEM44" s="502"/>
      <c r="IEN44" s="502"/>
      <c r="IEO44" s="502"/>
      <c r="IEP44" s="502"/>
      <c r="IEQ44" s="502"/>
      <c r="IER44" s="502"/>
      <c r="IES44" s="502"/>
      <c r="IET44" s="502"/>
      <c r="IEU44" s="502"/>
      <c r="IEV44" s="502"/>
      <c r="IEW44" s="502"/>
      <c r="IEX44" s="502"/>
      <c r="IEY44" s="502"/>
      <c r="IEZ44" s="502"/>
      <c r="IFA44" s="502"/>
      <c r="IFB44" s="502"/>
      <c r="IFC44" s="502"/>
      <c r="IFD44" s="502"/>
      <c r="IFE44" s="502"/>
      <c r="IFF44" s="502"/>
      <c r="IFG44" s="502"/>
      <c r="IFH44" s="502"/>
      <c r="IFI44" s="502"/>
      <c r="IFJ44" s="502"/>
      <c r="IFK44" s="502"/>
      <c r="IFL44" s="502"/>
      <c r="IFM44" s="502"/>
      <c r="IFN44" s="502"/>
      <c r="IFO44" s="502"/>
      <c r="IFP44" s="502"/>
      <c r="IFQ44" s="502"/>
      <c r="IFR44" s="502"/>
      <c r="IFS44" s="502"/>
      <c r="IFT44" s="502"/>
      <c r="IFU44" s="502"/>
      <c r="IFV44" s="502"/>
      <c r="IFW44" s="502"/>
      <c r="IFX44" s="502"/>
      <c r="IFY44" s="502"/>
      <c r="IFZ44" s="502"/>
      <c r="IGA44" s="502"/>
      <c r="IGB44" s="502"/>
      <c r="IGC44" s="502"/>
      <c r="IGD44" s="502"/>
      <c r="IGE44" s="502"/>
      <c r="IGF44" s="502"/>
      <c r="IGG44" s="502"/>
      <c r="IGH44" s="502"/>
      <c r="IGI44" s="502"/>
      <c r="IGJ44" s="502"/>
      <c r="IGK44" s="502"/>
      <c r="IGL44" s="502"/>
      <c r="IGM44" s="502"/>
      <c r="IGN44" s="502"/>
      <c r="IGO44" s="502"/>
      <c r="IGP44" s="502"/>
      <c r="IGQ44" s="502"/>
      <c r="IGR44" s="502"/>
      <c r="IGS44" s="502"/>
      <c r="IGT44" s="502"/>
      <c r="IGU44" s="502"/>
      <c r="IGV44" s="502"/>
      <c r="IGW44" s="502"/>
      <c r="IGX44" s="502"/>
      <c r="IGY44" s="502"/>
      <c r="IGZ44" s="502"/>
      <c r="IHA44" s="502"/>
      <c r="IHB44" s="502"/>
      <c r="IHC44" s="502"/>
      <c r="IHD44" s="502"/>
      <c r="IHE44" s="502"/>
      <c r="IHF44" s="502"/>
      <c r="IHG44" s="502"/>
      <c r="IHH44" s="502"/>
      <c r="IHI44" s="502"/>
      <c r="IHJ44" s="502"/>
      <c r="IHK44" s="502"/>
      <c r="IHL44" s="502"/>
      <c r="IHM44" s="502"/>
      <c r="IHN44" s="502"/>
      <c r="IHO44" s="502"/>
      <c r="IHP44" s="502"/>
      <c r="IHQ44" s="502"/>
      <c r="IHR44" s="502"/>
      <c r="IHS44" s="502"/>
      <c r="IHT44" s="502"/>
      <c r="IHU44" s="502"/>
      <c r="IHV44" s="502"/>
      <c r="IHW44" s="502"/>
      <c r="IHX44" s="502"/>
      <c r="IHY44" s="502"/>
      <c r="IHZ44" s="502"/>
      <c r="IIA44" s="502"/>
      <c r="IIB44" s="502"/>
      <c r="IIC44" s="502"/>
      <c r="IID44" s="502"/>
      <c r="IIE44" s="502"/>
      <c r="IIF44" s="502"/>
      <c r="IIG44" s="502"/>
      <c r="IIH44" s="502"/>
      <c r="III44" s="502"/>
      <c r="IIJ44" s="502"/>
      <c r="IIK44" s="502"/>
      <c r="IIL44" s="502"/>
      <c r="IIM44" s="502"/>
      <c r="IIN44" s="502"/>
      <c r="IIO44" s="502"/>
      <c r="IIP44" s="502"/>
      <c r="IIQ44" s="502"/>
      <c r="IIR44" s="502"/>
      <c r="IIS44" s="502"/>
      <c r="IIT44" s="502"/>
      <c r="IIU44" s="502"/>
      <c r="IIV44" s="502"/>
      <c r="IIW44" s="502"/>
      <c r="IIX44" s="502"/>
      <c r="IIY44" s="502"/>
      <c r="IIZ44" s="502"/>
      <c r="IJA44" s="502"/>
      <c r="IJB44" s="502"/>
      <c r="IJC44" s="502"/>
      <c r="IJD44" s="502"/>
      <c r="IJE44" s="502"/>
      <c r="IJF44" s="502"/>
      <c r="IJG44" s="502"/>
      <c r="IJH44" s="502"/>
      <c r="IJI44" s="502"/>
      <c r="IJJ44" s="502"/>
      <c r="IJK44" s="502"/>
      <c r="IJL44" s="502"/>
      <c r="IJM44" s="502"/>
      <c r="IJN44" s="502"/>
      <c r="IJO44" s="502"/>
      <c r="IJP44" s="502"/>
      <c r="IJQ44" s="502"/>
      <c r="IJR44" s="502"/>
      <c r="IJS44" s="502"/>
      <c r="IJT44" s="502"/>
      <c r="IJU44" s="502"/>
      <c r="IJV44" s="502"/>
      <c r="IJW44" s="502"/>
      <c r="IJX44" s="502"/>
      <c r="IJY44" s="502"/>
      <c r="IJZ44" s="502"/>
      <c r="IKA44" s="502"/>
      <c r="IKB44" s="502"/>
      <c r="IKC44" s="502"/>
      <c r="IKD44" s="502"/>
      <c r="IKE44" s="502"/>
      <c r="IKF44" s="502"/>
      <c r="IKG44" s="502"/>
      <c r="IKH44" s="502"/>
      <c r="IKI44" s="502"/>
      <c r="IKJ44" s="502"/>
      <c r="IKK44" s="502"/>
      <c r="IKL44" s="502"/>
      <c r="IKM44" s="502"/>
      <c r="IKN44" s="502"/>
      <c r="IKO44" s="502"/>
      <c r="IKP44" s="502"/>
      <c r="IKQ44" s="502"/>
      <c r="IKR44" s="502"/>
      <c r="IKS44" s="502"/>
      <c r="IKT44" s="502"/>
      <c r="IKU44" s="502"/>
      <c r="IKV44" s="502"/>
      <c r="IKW44" s="502"/>
      <c r="IKX44" s="502"/>
      <c r="IKY44" s="502"/>
      <c r="IKZ44" s="502"/>
      <c r="ILA44" s="502"/>
      <c r="ILB44" s="502"/>
      <c r="ILC44" s="502"/>
      <c r="ILD44" s="502"/>
      <c r="ILE44" s="502"/>
      <c r="ILF44" s="502"/>
      <c r="ILG44" s="502"/>
      <c r="ILH44" s="502"/>
      <c r="ILI44" s="502"/>
      <c r="ILJ44" s="502"/>
      <c r="ILK44" s="502"/>
      <c r="ILL44" s="502"/>
      <c r="ILM44" s="502"/>
      <c r="ILN44" s="502"/>
      <c r="ILO44" s="502"/>
      <c r="ILP44" s="502"/>
      <c r="ILQ44" s="502"/>
      <c r="ILR44" s="502"/>
      <c r="ILS44" s="502"/>
      <c r="ILT44" s="502"/>
      <c r="ILU44" s="502"/>
      <c r="ILV44" s="502"/>
      <c r="ILW44" s="502"/>
      <c r="ILX44" s="502"/>
      <c r="ILY44" s="502"/>
      <c r="ILZ44" s="502"/>
      <c r="IMA44" s="502"/>
      <c r="IMB44" s="502"/>
      <c r="IMC44" s="502"/>
      <c r="IMD44" s="502"/>
      <c r="IME44" s="502"/>
      <c r="IMF44" s="502"/>
      <c r="IMG44" s="502"/>
      <c r="IMH44" s="502"/>
      <c r="IMI44" s="502"/>
      <c r="IMJ44" s="502"/>
      <c r="IMK44" s="502"/>
      <c r="IML44" s="502"/>
      <c r="IMM44" s="502"/>
      <c r="IMN44" s="502"/>
      <c r="IMO44" s="502"/>
      <c r="IMP44" s="502"/>
      <c r="IMQ44" s="502"/>
      <c r="IMR44" s="502"/>
      <c r="IMS44" s="502"/>
      <c r="IMT44" s="502"/>
      <c r="IMU44" s="502"/>
      <c r="IMV44" s="502"/>
      <c r="IMW44" s="502"/>
      <c r="IMX44" s="502"/>
      <c r="IMY44" s="502"/>
      <c r="IMZ44" s="502"/>
      <c r="INA44" s="502"/>
      <c r="INB44" s="502"/>
      <c r="INC44" s="502"/>
      <c r="IND44" s="502"/>
      <c r="INE44" s="502"/>
      <c r="INF44" s="502"/>
      <c r="ING44" s="502"/>
      <c r="INH44" s="502"/>
      <c r="INI44" s="502"/>
      <c r="INJ44" s="502"/>
      <c r="INK44" s="502"/>
      <c r="INL44" s="502"/>
      <c r="INM44" s="502"/>
      <c r="INN44" s="502"/>
      <c r="INO44" s="502"/>
      <c r="INP44" s="502"/>
      <c r="INQ44" s="502"/>
      <c r="INR44" s="502"/>
      <c r="INS44" s="502"/>
      <c r="INT44" s="502"/>
      <c r="INU44" s="502"/>
      <c r="INV44" s="502"/>
      <c r="INW44" s="502"/>
      <c r="INX44" s="502"/>
      <c r="INY44" s="502"/>
      <c r="INZ44" s="502"/>
      <c r="IOA44" s="502"/>
      <c r="IOB44" s="502"/>
      <c r="IOC44" s="502"/>
      <c r="IOD44" s="502"/>
      <c r="IOE44" s="502"/>
      <c r="IOF44" s="502"/>
      <c r="IOG44" s="502"/>
      <c r="IOH44" s="502"/>
      <c r="IOI44" s="502"/>
      <c r="IOJ44" s="502"/>
      <c r="IOK44" s="502"/>
      <c r="IOL44" s="502"/>
      <c r="IOM44" s="502"/>
      <c r="ION44" s="502"/>
      <c r="IOO44" s="502"/>
      <c r="IOP44" s="502"/>
      <c r="IOQ44" s="502"/>
      <c r="IOR44" s="502"/>
      <c r="IOS44" s="502"/>
      <c r="IOT44" s="502"/>
      <c r="IOU44" s="502"/>
      <c r="IOV44" s="502"/>
      <c r="IOW44" s="502"/>
      <c r="IOX44" s="502"/>
      <c r="IOY44" s="502"/>
      <c r="IOZ44" s="502"/>
      <c r="IPA44" s="502"/>
      <c r="IPB44" s="502"/>
      <c r="IPC44" s="502"/>
      <c r="IPD44" s="502"/>
      <c r="IPE44" s="502"/>
      <c r="IPF44" s="502"/>
      <c r="IPG44" s="502"/>
      <c r="IPH44" s="502"/>
      <c r="IPI44" s="502"/>
      <c r="IPJ44" s="502"/>
      <c r="IPK44" s="502"/>
      <c r="IPL44" s="502"/>
      <c r="IPM44" s="502"/>
      <c r="IPN44" s="502"/>
      <c r="IPO44" s="502"/>
      <c r="IPP44" s="502"/>
      <c r="IPQ44" s="502"/>
      <c r="IPR44" s="502"/>
      <c r="IPS44" s="502"/>
      <c r="IPT44" s="502"/>
      <c r="IPU44" s="502"/>
      <c r="IPV44" s="502"/>
      <c r="IPW44" s="502"/>
      <c r="IPX44" s="502"/>
      <c r="IPY44" s="502"/>
      <c r="IPZ44" s="502"/>
      <c r="IQA44" s="502"/>
      <c r="IQB44" s="502"/>
      <c r="IQC44" s="502"/>
      <c r="IQD44" s="502"/>
      <c r="IQE44" s="502"/>
      <c r="IQF44" s="502"/>
      <c r="IQG44" s="502"/>
      <c r="IQH44" s="502"/>
      <c r="IQI44" s="502"/>
      <c r="IQJ44" s="502"/>
      <c r="IQK44" s="502"/>
      <c r="IQL44" s="502"/>
      <c r="IQM44" s="502"/>
      <c r="IQN44" s="502"/>
      <c r="IQO44" s="502"/>
      <c r="IQP44" s="502"/>
      <c r="IQQ44" s="502"/>
      <c r="IQR44" s="502"/>
      <c r="IQS44" s="502"/>
      <c r="IQT44" s="502"/>
      <c r="IQU44" s="502"/>
      <c r="IQV44" s="502"/>
      <c r="IQW44" s="502"/>
      <c r="IQX44" s="502"/>
      <c r="IQY44" s="502"/>
      <c r="IQZ44" s="502"/>
      <c r="IRA44" s="502"/>
      <c r="IRB44" s="502"/>
      <c r="IRC44" s="502"/>
      <c r="IRD44" s="502"/>
      <c r="IRE44" s="502"/>
      <c r="IRF44" s="502"/>
      <c r="IRG44" s="502"/>
      <c r="IRH44" s="502"/>
      <c r="IRI44" s="502"/>
      <c r="IRJ44" s="502"/>
      <c r="IRK44" s="502"/>
      <c r="IRL44" s="502"/>
      <c r="IRM44" s="502"/>
      <c r="IRN44" s="502"/>
      <c r="IRO44" s="502"/>
      <c r="IRP44" s="502"/>
      <c r="IRQ44" s="502"/>
      <c r="IRR44" s="502"/>
      <c r="IRS44" s="502"/>
      <c r="IRT44" s="502"/>
      <c r="IRU44" s="502"/>
      <c r="IRV44" s="502"/>
      <c r="IRW44" s="502"/>
      <c r="IRX44" s="502"/>
      <c r="IRY44" s="502"/>
      <c r="IRZ44" s="502"/>
      <c r="ISA44" s="502"/>
      <c r="ISB44" s="502"/>
      <c r="ISC44" s="502"/>
      <c r="ISD44" s="502"/>
      <c r="ISE44" s="502"/>
      <c r="ISF44" s="502"/>
      <c r="ISG44" s="502"/>
      <c r="ISH44" s="502"/>
      <c r="ISI44" s="502"/>
      <c r="ISJ44" s="502"/>
      <c r="ISK44" s="502"/>
      <c r="ISL44" s="502"/>
      <c r="ISM44" s="502"/>
      <c r="ISN44" s="502"/>
      <c r="ISO44" s="502"/>
      <c r="ISP44" s="502"/>
      <c r="ISQ44" s="502"/>
      <c r="ISR44" s="502"/>
      <c r="ISS44" s="502"/>
      <c r="IST44" s="502"/>
      <c r="ISU44" s="502"/>
      <c r="ISV44" s="502"/>
      <c r="ISW44" s="502"/>
      <c r="ISX44" s="502"/>
      <c r="ISY44" s="502"/>
      <c r="ISZ44" s="502"/>
      <c r="ITA44" s="502"/>
      <c r="ITB44" s="502"/>
      <c r="ITC44" s="502"/>
      <c r="ITD44" s="502"/>
      <c r="ITE44" s="502"/>
      <c r="ITF44" s="502"/>
      <c r="ITG44" s="502"/>
      <c r="ITH44" s="502"/>
      <c r="ITI44" s="502"/>
      <c r="ITJ44" s="502"/>
      <c r="ITK44" s="502"/>
      <c r="ITL44" s="502"/>
      <c r="ITM44" s="502"/>
      <c r="ITN44" s="502"/>
      <c r="ITO44" s="502"/>
      <c r="ITP44" s="502"/>
      <c r="ITQ44" s="502"/>
      <c r="ITR44" s="502"/>
      <c r="ITS44" s="502"/>
      <c r="ITT44" s="502"/>
      <c r="ITU44" s="502"/>
      <c r="ITV44" s="502"/>
      <c r="ITW44" s="502"/>
      <c r="ITX44" s="502"/>
      <c r="ITY44" s="502"/>
      <c r="ITZ44" s="502"/>
      <c r="IUA44" s="502"/>
      <c r="IUB44" s="502"/>
      <c r="IUC44" s="502"/>
      <c r="IUD44" s="502"/>
      <c r="IUE44" s="502"/>
      <c r="IUF44" s="502"/>
      <c r="IUG44" s="502"/>
      <c r="IUH44" s="502"/>
      <c r="IUI44" s="502"/>
      <c r="IUJ44" s="502"/>
      <c r="IUK44" s="502"/>
      <c r="IUL44" s="502"/>
      <c r="IUM44" s="502"/>
      <c r="IUN44" s="502"/>
      <c r="IUO44" s="502"/>
      <c r="IUP44" s="502"/>
      <c r="IUQ44" s="502"/>
      <c r="IUR44" s="502"/>
      <c r="IUS44" s="502"/>
      <c r="IUT44" s="502"/>
      <c r="IUU44" s="502"/>
      <c r="IUV44" s="502"/>
      <c r="IUW44" s="502"/>
      <c r="IUX44" s="502"/>
      <c r="IUY44" s="502"/>
      <c r="IUZ44" s="502"/>
      <c r="IVA44" s="502"/>
      <c r="IVB44" s="502"/>
      <c r="IVC44" s="502"/>
      <c r="IVD44" s="502"/>
      <c r="IVE44" s="502"/>
      <c r="IVF44" s="502"/>
      <c r="IVG44" s="502"/>
      <c r="IVH44" s="502"/>
      <c r="IVI44" s="502"/>
      <c r="IVJ44" s="502"/>
      <c r="IVK44" s="502"/>
      <c r="IVL44" s="502"/>
      <c r="IVM44" s="502"/>
      <c r="IVN44" s="502"/>
      <c r="IVO44" s="502"/>
      <c r="IVP44" s="502"/>
      <c r="IVQ44" s="502"/>
      <c r="IVR44" s="502"/>
      <c r="IVS44" s="502"/>
      <c r="IVT44" s="502"/>
      <c r="IVU44" s="502"/>
      <c r="IVV44" s="502"/>
      <c r="IVW44" s="502"/>
      <c r="IVX44" s="502"/>
      <c r="IVY44" s="502"/>
      <c r="IVZ44" s="502"/>
      <c r="IWA44" s="502"/>
      <c r="IWB44" s="502"/>
      <c r="IWC44" s="502"/>
      <c r="IWD44" s="502"/>
      <c r="IWE44" s="502"/>
      <c r="IWF44" s="502"/>
      <c r="IWG44" s="502"/>
      <c r="IWH44" s="502"/>
      <c r="IWI44" s="502"/>
      <c r="IWJ44" s="502"/>
      <c r="IWK44" s="502"/>
      <c r="IWL44" s="502"/>
      <c r="IWM44" s="502"/>
      <c r="IWN44" s="502"/>
      <c r="IWO44" s="502"/>
      <c r="IWP44" s="502"/>
      <c r="IWQ44" s="502"/>
      <c r="IWR44" s="502"/>
      <c r="IWS44" s="502"/>
      <c r="IWT44" s="502"/>
      <c r="IWU44" s="502"/>
      <c r="IWV44" s="502"/>
      <c r="IWW44" s="502"/>
      <c r="IWX44" s="502"/>
      <c r="IWY44" s="502"/>
      <c r="IWZ44" s="502"/>
      <c r="IXA44" s="502"/>
      <c r="IXB44" s="502"/>
      <c r="IXC44" s="502"/>
      <c r="IXD44" s="502"/>
      <c r="IXE44" s="502"/>
      <c r="IXF44" s="502"/>
      <c r="IXG44" s="502"/>
      <c r="IXH44" s="502"/>
      <c r="IXI44" s="502"/>
      <c r="IXJ44" s="502"/>
      <c r="IXK44" s="502"/>
      <c r="IXL44" s="502"/>
      <c r="IXM44" s="502"/>
      <c r="IXN44" s="502"/>
      <c r="IXO44" s="502"/>
      <c r="IXP44" s="502"/>
      <c r="IXQ44" s="502"/>
      <c r="IXR44" s="502"/>
      <c r="IXS44" s="502"/>
      <c r="IXT44" s="502"/>
      <c r="IXU44" s="502"/>
      <c r="IXV44" s="502"/>
      <c r="IXW44" s="502"/>
      <c r="IXX44" s="502"/>
      <c r="IXY44" s="502"/>
      <c r="IXZ44" s="502"/>
      <c r="IYA44" s="502"/>
      <c r="IYB44" s="502"/>
      <c r="IYC44" s="502"/>
      <c r="IYD44" s="502"/>
      <c r="IYE44" s="502"/>
      <c r="IYF44" s="502"/>
      <c r="IYG44" s="502"/>
      <c r="IYH44" s="502"/>
      <c r="IYI44" s="502"/>
      <c r="IYJ44" s="502"/>
      <c r="IYK44" s="502"/>
      <c r="IYL44" s="502"/>
      <c r="IYM44" s="502"/>
      <c r="IYN44" s="502"/>
      <c r="IYO44" s="502"/>
      <c r="IYP44" s="502"/>
      <c r="IYQ44" s="502"/>
      <c r="IYR44" s="502"/>
      <c r="IYS44" s="502"/>
      <c r="IYT44" s="502"/>
      <c r="IYU44" s="502"/>
      <c r="IYV44" s="502"/>
      <c r="IYW44" s="502"/>
      <c r="IYX44" s="502"/>
      <c r="IYY44" s="502"/>
      <c r="IYZ44" s="502"/>
      <c r="IZA44" s="502"/>
      <c r="IZB44" s="502"/>
      <c r="IZC44" s="502"/>
      <c r="IZD44" s="502"/>
      <c r="IZE44" s="502"/>
      <c r="IZF44" s="502"/>
      <c r="IZG44" s="502"/>
      <c r="IZH44" s="502"/>
      <c r="IZI44" s="502"/>
      <c r="IZJ44" s="502"/>
      <c r="IZK44" s="502"/>
      <c r="IZL44" s="502"/>
      <c r="IZM44" s="502"/>
      <c r="IZN44" s="502"/>
      <c r="IZO44" s="502"/>
      <c r="IZP44" s="502"/>
      <c r="IZQ44" s="502"/>
      <c r="IZR44" s="502"/>
      <c r="IZS44" s="502"/>
      <c r="IZT44" s="502"/>
      <c r="IZU44" s="502"/>
      <c r="IZV44" s="502"/>
      <c r="IZW44" s="502"/>
      <c r="IZX44" s="502"/>
      <c r="IZY44" s="502"/>
      <c r="IZZ44" s="502"/>
      <c r="JAA44" s="502"/>
      <c r="JAB44" s="502"/>
      <c r="JAC44" s="502"/>
      <c r="JAD44" s="502"/>
      <c r="JAE44" s="502"/>
      <c r="JAF44" s="502"/>
      <c r="JAG44" s="502"/>
      <c r="JAH44" s="502"/>
      <c r="JAI44" s="502"/>
      <c r="JAJ44" s="502"/>
      <c r="JAK44" s="502"/>
      <c r="JAL44" s="502"/>
      <c r="JAM44" s="502"/>
      <c r="JAN44" s="502"/>
      <c r="JAO44" s="502"/>
      <c r="JAP44" s="502"/>
      <c r="JAQ44" s="502"/>
      <c r="JAR44" s="502"/>
      <c r="JAS44" s="502"/>
      <c r="JAT44" s="502"/>
      <c r="JAU44" s="502"/>
      <c r="JAV44" s="502"/>
      <c r="JAW44" s="502"/>
      <c r="JAX44" s="502"/>
      <c r="JAY44" s="502"/>
      <c r="JAZ44" s="502"/>
      <c r="JBA44" s="502"/>
      <c r="JBB44" s="502"/>
      <c r="JBC44" s="502"/>
      <c r="JBD44" s="502"/>
      <c r="JBE44" s="502"/>
      <c r="JBF44" s="502"/>
      <c r="JBG44" s="502"/>
      <c r="JBH44" s="502"/>
      <c r="JBI44" s="502"/>
      <c r="JBJ44" s="502"/>
      <c r="JBK44" s="502"/>
      <c r="JBL44" s="502"/>
      <c r="JBM44" s="502"/>
      <c r="JBN44" s="502"/>
      <c r="JBO44" s="502"/>
      <c r="JBP44" s="502"/>
      <c r="JBQ44" s="502"/>
      <c r="JBR44" s="502"/>
      <c r="JBS44" s="502"/>
      <c r="JBT44" s="502"/>
      <c r="JBU44" s="502"/>
      <c r="JBV44" s="502"/>
      <c r="JBW44" s="502"/>
      <c r="JBX44" s="502"/>
      <c r="JBY44" s="502"/>
      <c r="JBZ44" s="502"/>
      <c r="JCA44" s="502"/>
      <c r="JCB44" s="502"/>
      <c r="JCC44" s="502"/>
      <c r="JCD44" s="502"/>
      <c r="JCE44" s="502"/>
      <c r="JCF44" s="502"/>
      <c r="JCG44" s="502"/>
      <c r="JCH44" s="502"/>
      <c r="JCI44" s="502"/>
      <c r="JCJ44" s="502"/>
      <c r="JCK44" s="502"/>
      <c r="JCL44" s="502"/>
      <c r="JCM44" s="502"/>
      <c r="JCN44" s="502"/>
      <c r="JCO44" s="502"/>
      <c r="JCP44" s="502"/>
      <c r="JCQ44" s="502"/>
      <c r="JCR44" s="502"/>
      <c r="JCS44" s="502"/>
      <c r="JCT44" s="502"/>
      <c r="JCU44" s="502"/>
      <c r="JCV44" s="502"/>
      <c r="JCW44" s="502"/>
      <c r="JCX44" s="502"/>
      <c r="JCY44" s="502"/>
      <c r="JCZ44" s="502"/>
      <c r="JDA44" s="502"/>
      <c r="JDB44" s="502"/>
      <c r="JDC44" s="502"/>
      <c r="JDD44" s="502"/>
      <c r="JDE44" s="502"/>
      <c r="JDF44" s="502"/>
      <c r="JDG44" s="502"/>
      <c r="JDH44" s="502"/>
      <c r="JDI44" s="502"/>
      <c r="JDJ44" s="502"/>
      <c r="JDK44" s="502"/>
      <c r="JDL44" s="502"/>
      <c r="JDM44" s="502"/>
      <c r="JDN44" s="502"/>
      <c r="JDO44" s="502"/>
      <c r="JDP44" s="502"/>
      <c r="JDQ44" s="502"/>
      <c r="JDR44" s="502"/>
      <c r="JDS44" s="502"/>
      <c r="JDT44" s="502"/>
      <c r="JDU44" s="502"/>
      <c r="JDV44" s="502"/>
      <c r="JDW44" s="502"/>
      <c r="JDX44" s="502"/>
      <c r="JDY44" s="502"/>
      <c r="JDZ44" s="502"/>
      <c r="JEA44" s="502"/>
      <c r="JEB44" s="502"/>
      <c r="JEC44" s="502"/>
      <c r="JED44" s="502"/>
      <c r="JEE44" s="502"/>
      <c r="JEF44" s="502"/>
      <c r="JEG44" s="502"/>
      <c r="JEH44" s="502"/>
      <c r="JEI44" s="502"/>
      <c r="JEJ44" s="502"/>
      <c r="JEK44" s="502"/>
      <c r="JEL44" s="502"/>
      <c r="JEM44" s="502"/>
      <c r="JEN44" s="502"/>
      <c r="JEO44" s="502"/>
      <c r="JEP44" s="502"/>
      <c r="JEQ44" s="502"/>
      <c r="JER44" s="502"/>
      <c r="JES44" s="502"/>
      <c r="JET44" s="502"/>
      <c r="JEU44" s="502"/>
      <c r="JEV44" s="502"/>
      <c r="JEW44" s="502"/>
      <c r="JEX44" s="502"/>
      <c r="JEY44" s="502"/>
      <c r="JEZ44" s="502"/>
      <c r="JFA44" s="502"/>
      <c r="JFB44" s="502"/>
      <c r="JFC44" s="502"/>
      <c r="JFD44" s="502"/>
      <c r="JFE44" s="502"/>
      <c r="JFF44" s="502"/>
      <c r="JFG44" s="502"/>
      <c r="JFH44" s="502"/>
      <c r="JFI44" s="502"/>
      <c r="JFJ44" s="502"/>
      <c r="JFK44" s="502"/>
      <c r="JFL44" s="502"/>
      <c r="JFM44" s="502"/>
      <c r="JFN44" s="502"/>
      <c r="JFO44" s="502"/>
      <c r="JFP44" s="502"/>
      <c r="JFQ44" s="502"/>
      <c r="JFR44" s="502"/>
      <c r="JFS44" s="502"/>
      <c r="JFT44" s="502"/>
      <c r="JFU44" s="502"/>
      <c r="JFV44" s="502"/>
      <c r="JFW44" s="502"/>
      <c r="JFX44" s="502"/>
      <c r="JFY44" s="502"/>
      <c r="JFZ44" s="502"/>
      <c r="JGA44" s="502"/>
      <c r="JGB44" s="502"/>
      <c r="JGC44" s="502"/>
      <c r="JGD44" s="502"/>
      <c r="JGE44" s="502"/>
      <c r="JGF44" s="502"/>
      <c r="JGG44" s="502"/>
      <c r="JGH44" s="502"/>
      <c r="JGI44" s="502"/>
      <c r="JGJ44" s="502"/>
      <c r="JGK44" s="502"/>
      <c r="JGL44" s="502"/>
      <c r="JGM44" s="502"/>
      <c r="JGN44" s="502"/>
      <c r="JGO44" s="502"/>
      <c r="JGP44" s="502"/>
      <c r="JGQ44" s="502"/>
      <c r="JGR44" s="502"/>
      <c r="JGS44" s="502"/>
      <c r="JGT44" s="502"/>
      <c r="JGU44" s="502"/>
      <c r="JGV44" s="502"/>
      <c r="JGW44" s="502"/>
      <c r="JGX44" s="502"/>
      <c r="JGY44" s="502"/>
      <c r="JGZ44" s="502"/>
      <c r="JHA44" s="502"/>
      <c r="JHB44" s="502"/>
      <c r="JHC44" s="502"/>
      <c r="JHD44" s="502"/>
      <c r="JHE44" s="502"/>
      <c r="JHF44" s="502"/>
      <c r="JHG44" s="502"/>
      <c r="JHH44" s="502"/>
      <c r="JHI44" s="502"/>
      <c r="JHJ44" s="502"/>
      <c r="JHK44" s="502"/>
      <c r="JHL44" s="502"/>
      <c r="JHM44" s="502"/>
      <c r="JHN44" s="502"/>
      <c r="JHO44" s="502"/>
      <c r="JHP44" s="502"/>
      <c r="JHQ44" s="502"/>
      <c r="JHR44" s="502"/>
      <c r="JHS44" s="502"/>
      <c r="JHT44" s="502"/>
      <c r="JHU44" s="502"/>
      <c r="JHV44" s="502"/>
      <c r="JHW44" s="502"/>
      <c r="JHX44" s="502"/>
      <c r="JHY44" s="502"/>
      <c r="JHZ44" s="502"/>
      <c r="JIA44" s="502"/>
      <c r="JIB44" s="502"/>
      <c r="JIC44" s="502"/>
      <c r="JID44" s="502"/>
      <c r="JIE44" s="502"/>
      <c r="JIF44" s="502"/>
      <c r="JIG44" s="502"/>
      <c r="JIH44" s="502"/>
      <c r="JII44" s="502"/>
      <c r="JIJ44" s="502"/>
      <c r="JIK44" s="502"/>
      <c r="JIL44" s="502"/>
      <c r="JIM44" s="502"/>
      <c r="JIN44" s="502"/>
      <c r="JIO44" s="502"/>
      <c r="JIP44" s="502"/>
      <c r="JIQ44" s="502"/>
      <c r="JIR44" s="502"/>
      <c r="JIS44" s="502"/>
      <c r="JIT44" s="502"/>
      <c r="JIU44" s="502"/>
      <c r="JIV44" s="502"/>
      <c r="JIW44" s="502"/>
      <c r="JIX44" s="502"/>
      <c r="JIY44" s="502"/>
      <c r="JIZ44" s="502"/>
      <c r="JJA44" s="502"/>
      <c r="JJB44" s="502"/>
      <c r="JJC44" s="502"/>
      <c r="JJD44" s="502"/>
      <c r="JJE44" s="502"/>
      <c r="JJF44" s="502"/>
      <c r="JJG44" s="502"/>
      <c r="JJH44" s="502"/>
      <c r="JJI44" s="502"/>
      <c r="JJJ44" s="502"/>
      <c r="JJK44" s="502"/>
      <c r="JJL44" s="502"/>
      <c r="JJM44" s="502"/>
      <c r="JJN44" s="502"/>
      <c r="JJO44" s="502"/>
      <c r="JJP44" s="502"/>
      <c r="JJQ44" s="502"/>
      <c r="JJR44" s="502"/>
      <c r="JJS44" s="502"/>
      <c r="JJT44" s="502"/>
      <c r="JJU44" s="502"/>
      <c r="JJV44" s="502"/>
      <c r="JJW44" s="502"/>
      <c r="JJX44" s="502"/>
      <c r="JJY44" s="502"/>
      <c r="JJZ44" s="502"/>
      <c r="JKA44" s="502"/>
      <c r="JKB44" s="502"/>
      <c r="JKC44" s="502"/>
      <c r="JKD44" s="502"/>
      <c r="JKE44" s="502"/>
      <c r="JKF44" s="502"/>
      <c r="JKG44" s="502"/>
      <c r="JKH44" s="502"/>
      <c r="JKI44" s="502"/>
      <c r="JKJ44" s="502"/>
      <c r="JKK44" s="502"/>
      <c r="JKL44" s="502"/>
      <c r="JKM44" s="502"/>
      <c r="JKN44" s="502"/>
      <c r="JKO44" s="502"/>
      <c r="JKP44" s="502"/>
      <c r="JKQ44" s="502"/>
      <c r="JKR44" s="502"/>
      <c r="JKS44" s="502"/>
      <c r="JKT44" s="502"/>
      <c r="JKU44" s="502"/>
      <c r="JKV44" s="502"/>
      <c r="JKW44" s="502"/>
      <c r="JKX44" s="502"/>
      <c r="JKY44" s="502"/>
      <c r="JKZ44" s="502"/>
      <c r="JLA44" s="502"/>
      <c r="JLB44" s="502"/>
      <c r="JLC44" s="502"/>
      <c r="JLD44" s="502"/>
      <c r="JLE44" s="502"/>
      <c r="JLF44" s="502"/>
      <c r="JLG44" s="502"/>
      <c r="JLH44" s="502"/>
      <c r="JLI44" s="502"/>
      <c r="JLJ44" s="502"/>
      <c r="JLK44" s="502"/>
      <c r="JLL44" s="502"/>
      <c r="JLM44" s="502"/>
      <c r="JLN44" s="502"/>
      <c r="JLO44" s="502"/>
      <c r="JLP44" s="502"/>
      <c r="JLQ44" s="502"/>
      <c r="JLR44" s="502"/>
      <c r="JLS44" s="502"/>
      <c r="JLT44" s="502"/>
      <c r="JLU44" s="502"/>
      <c r="JLV44" s="502"/>
      <c r="JLW44" s="502"/>
      <c r="JLX44" s="502"/>
      <c r="JLY44" s="502"/>
      <c r="JLZ44" s="502"/>
      <c r="JMA44" s="502"/>
      <c r="JMB44" s="502"/>
      <c r="JMC44" s="502"/>
      <c r="JMD44" s="502"/>
      <c r="JME44" s="502"/>
      <c r="JMF44" s="502"/>
      <c r="JMG44" s="502"/>
      <c r="JMH44" s="502"/>
      <c r="JMI44" s="502"/>
      <c r="JMJ44" s="502"/>
      <c r="JMK44" s="502"/>
      <c r="JML44" s="502"/>
      <c r="JMM44" s="502"/>
      <c r="JMN44" s="502"/>
      <c r="JMO44" s="502"/>
      <c r="JMP44" s="502"/>
      <c r="JMQ44" s="502"/>
      <c r="JMR44" s="502"/>
      <c r="JMS44" s="502"/>
      <c r="JMT44" s="502"/>
      <c r="JMU44" s="502"/>
      <c r="JMV44" s="502"/>
      <c r="JMW44" s="502"/>
      <c r="JMX44" s="502"/>
      <c r="JMY44" s="502"/>
      <c r="JMZ44" s="502"/>
      <c r="JNA44" s="502"/>
      <c r="JNB44" s="502"/>
      <c r="JNC44" s="502"/>
      <c r="JND44" s="502"/>
      <c r="JNE44" s="502"/>
      <c r="JNF44" s="502"/>
      <c r="JNG44" s="502"/>
      <c r="JNH44" s="502"/>
      <c r="JNI44" s="502"/>
      <c r="JNJ44" s="502"/>
      <c r="JNK44" s="502"/>
      <c r="JNL44" s="502"/>
      <c r="JNM44" s="502"/>
      <c r="JNN44" s="502"/>
      <c r="JNO44" s="502"/>
      <c r="JNP44" s="502"/>
      <c r="JNQ44" s="502"/>
      <c r="JNR44" s="502"/>
      <c r="JNS44" s="502"/>
      <c r="JNT44" s="502"/>
      <c r="JNU44" s="502"/>
      <c r="JNV44" s="502"/>
      <c r="JNW44" s="502"/>
      <c r="JNX44" s="502"/>
      <c r="JNY44" s="502"/>
      <c r="JNZ44" s="502"/>
      <c r="JOA44" s="502"/>
      <c r="JOB44" s="502"/>
      <c r="JOC44" s="502"/>
      <c r="JOD44" s="502"/>
      <c r="JOE44" s="502"/>
      <c r="JOF44" s="502"/>
      <c r="JOG44" s="502"/>
      <c r="JOH44" s="502"/>
      <c r="JOI44" s="502"/>
      <c r="JOJ44" s="502"/>
      <c r="JOK44" s="502"/>
      <c r="JOL44" s="502"/>
      <c r="JOM44" s="502"/>
      <c r="JON44" s="502"/>
      <c r="JOO44" s="502"/>
      <c r="JOP44" s="502"/>
      <c r="JOQ44" s="502"/>
      <c r="JOR44" s="502"/>
      <c r="JOS44" s="502"/>
      <c r="JOT44" s="502"/>
      <c r="JOU44" s="502"/>
      <c r="JOV44" s="502"/>
      <c r="JOW44" s="502"/>
      <c r="JOX44" s="502"/>
      <c r="JOY44" s="502"/>
      <c r="JOZ44" s="502"/>
      <c r="JPA44" s="502"/>
      <c r="JPB44" s="502"/>
      <c r="JPC44" s="502"/>
      <c r="JPD44" s="502"/>
      <c r="JPE44" s="502"/>
      <c r="JPF44" s="502"/>
      <c r="JPG44" s="502"/>
      <c r="JPH44" s="502"/>
      <c r="JPI44" s="502"/>
      <c r="JPJ44" s="502"/>
      <c r="JPK44" s="502"/>
      <c r="JPL44" s="502"/>
      <c r="JPM44" s="502"/>
      <c r="JPN44" s="502"/>
      <c r="JPO44" s="502"/>
      <c r="JPP44" s="502"/>
      <c r="JPQ44" s="502"/>
      <c r="JPR44" s="502"/>
      <c r="JPS44" s="502"/>
      <c r="JPT44" s="502"/>
      <c r="JPU44" s="502"/>
      <c r="JPV44" s="502"/>
      <c r="JPW44" s="502"/>
      <c r="JPX44" s="502"/>
      <c r="JPY44" s="502"/>
      <c r="JPZ44" s="502"/>
      <c r="JQA44" s="502"/>
      <c r="JQB44" s="502"/>
      <c r="JQC44" s="502"/>
      <c r="JQD44" s="502"/>
      <c r="JQE44" s="502"/>
      <c r="JQF44" s="502"/>
      <c r="JQG44" s="502"/>
      <c r="JQH44" s="502"/>
      <c r="JQI44" s="502"/>
      <c r="JQJ44" s="502"/>
      <c r="JQK44" s="502"/>
      <c r="JQL44" s="502"/>
      <c r="JQM44" s="502"/>
      <c r="JQN44" s="502"/>
      <c r="JQO44" s="502"/>
      <c r="JQP44" s="502"/>
      <c r="JQQ44" s="502"/>
      <c r="JQR44" s="502"/>
      <c r="JQS44" s="502"/>
      <c r="JQT44" s="502"/>
      <c r="JQU44" s="502"/>
      <c r="JQV44" s="502"/>
      <c r="JQW44" s="502"/>
      <c r="JQX44" s="502"/>
      <c r="JQY44" s="502"/>
      <c r="JQZ44" s="502"/>
      <c r="JRA44" s="502"/>
      <c r="JRB44" s="502"/>
      <c r="JRC44" s="502"/>
      <c r="JRD44" s="502"/>
      <c r="JRE44" s="502"/>
      <c r="JRF44" s="502"/>
      <c r="JRG44" s="502"/>
      <c r="JRH44" s="502"/>
      <c r="JRI44" s="502"/>
      <c r="JRJ44" s="502"/>
      <c r="JRK44" s="502"/>
      <c r="JRL44" s="502"/>
      <c r="JRM44" s="502"/>
      <c r="JRN44" s="502"/>
      <c r="JRO44" s="502"/>
      <c r="JRP44" s="502"/>
      <c r="JRQ44" s="502"/>
      <c r="JRR44" s="502"/>
      <c r="JRS44" s="502"/>
      <c r="JRT44" s="502"/>
      <c r="JRU44" s="502"/>
      <c r="JRV44" s="502"/>
      <c r="JRW44" s="502"/>
      <c r="JRX44" s="502"/>
      <c r="JRY44" s="502"/>
      <c r="JRZ44" s="502"/>
      <c r="JSA44" s="502"/>
      <c r="JSB44" s="502"/>
      <c r="JSC44" s="502"/>
      <c r="JSD44" s="502"/>
      <c r="JSE44" s="502"/>
      <c r="JSF44" s="502"/>
      <c r="JSG44" s="502"/>
      <c r="JSH44" s="502"/>
      <c r="JSI44" s="502"/>
      <c r="JSJ44" s="502"/>
      <c r="JSK44" s="502"/>
      <c r="JSL44" s="502"/>
      <c r="JSM44" s="502"/>
      <c r="JSN44" s="502"/>
      <c r="JSO44" s="502"/>
      <c r="JSP44" s="502"/>
      <c r="JSQ44" s="502"/>
      <c r="JSR44" s="502"/>
      <c r="JSS44" s="502"/>
      <c r="JST44" s="502"/>
      <c r="JSU44" s="502"/>
      <c r="JSV44" s="502"/>
      <c r="JSW44" s="502"/>
      <c r="JSX44" s="502"/>
      <c r="JSY44" s="502"/>
      <c r="JSZ44" s="502"/>
      <c r="JTA44" s="502"/>
      <c r="JTB44" s="502"/>
      <c r="JTC44" s="502"/>
      <c r="JTD44" s="502"/>
      <c r="JTE44" s="502"/>
      <c r="JTF44" s="502"/>
      <c r="JTG44" s="502"/>
      <c r="JTH44" s="502"/>
      <c r="JTI44" s="502"/>
      <c r="JTJ44" s="502"/>
      <c r="JTK44" s="502"/>
      <c r="JTL44" s="502"/>
      <c r="JTM44" s="502"/>
      <c r="JTN44" s="502"/>
      <c r="JTO44" s="502"/>
      <c r="JTP44" s="502"/>
      <c r="JTQ44" s="502"/>
      <c r="JTR44" s="502"/>
      <c r="JTS44" s="502"/>
      <c r="JTT44" s="502"/>
      <c r="JTU44" s="502"/>
      <c r="JTV44" s="502"/>
      <c r="JTW44" s="502"/>
      <c r="JTX44" s="502"/>
      <c r="JTY44" s="502"/>
      <c r="JTZ44" s="502"/>
      <c r="JUA44" s="502"/>
      <c r="JUB44" s="502"/>
      <c r="JUC44" s="502"/>
      <c r="JUD44" s="502"/>
      <c r="JUE44" s="502"/>
      <c r="JUF44" s="502"/>
      <c r="JUG44" s="502"/>
      <c r="JUH44" s="502"/>
      <c r="JUI44" s="502"/>
      <c r="JUJ44" s="502"/>
      <c r="JUK44" s="502"/>
      <c r="JUL44" s="502"/>
      <c r="JUM44" s="502"/>
      <c r="JUN44" s="502"/>
      <c r="JUO44" s="502"/>
      <c r="JUP44" s="502"/>
      <c r="JUQ44" s="502"/>
      <c r="JUR44" s="502"/>
      <c r="JUS44" s="502"/>
      <c r="JUT44" s="502"/>
      <c r="JUU44" s="502"/>
      <c r="JUV44" s="502"/>
      <c r="JUW44" s="502"/>
      <c r="JUX44" s="502"/>
      <c r="JUY44" s="502"/>
      <c r="JUZ44" s="502"/>
      <c r="JVA44" s="502"/>
      <c r="JVB44" s="502"/>
      <c r="JVC44" s="502"/>
      <c r="JVD44" s="502"/>
      <c r="JVE44" s="502"/>
      <c r="JVF44" s="502"/>
      <c r="JVG44" s="502"/>
      <c r="JVH44" s="502"/>
      <c r="JVI44" s="502"/>
      <c r="JVJ44" s="502"/>
      <c r="JVK44" s="502"/>
      <c r="JVL44" s="502"/>
      <c r="JVM44" s="502"/>
      <c r="JVN44" s="502"/>
      <c r="JVO44" s="502"/>
      <c r="JVP44" s="502"/>
      <c r="JVQ44" s="502"/>
      <c r="JVR44" s="502"/>
      <c r="JVS44" s="502"/>
      <c r="JVT44" s="502"/>
      <c r="JVU44" s="502"/>
      <c r="JVV44" s="502"/>
      <c r="JVW44" s="502"/>
      <c r="JVX44" s="502"/>
      <c r="JVY44" s="502"/>
      <c r="JVZ44" s="502"/>
      <c r="JWA44" s="502"/>
      <c r="JWB44" s="502"/>
      <c r="JWC44" s="502"/>
      <c r="JWD44" s="502"/>
      <c r="JWE44" s="502"/>
      <c r="JWF44" s="502"/>
      <c r="JWG44" s="502"/>
      <c r="JWH44" s="502"/>
      <c r="JWI44" s="502"/>
      <c r="JWJ44" s="502"/>
      <c r="JWK44" s="502"/>
      <c r="JWL44" s="502"/>
      <c r="JWM44" s="502"/>
      <c r="JWN44" s="502"/>
      <c r="JWO44" s="502"/>
      <c r="JWP44" s="502"/>
      <c r="JWQ44" s="502"/>
      <c r="JWR44" s="502"/>
      <c r="JWS44" s="502"/>
      <c r="JWT44" s="502"/>
      <c r="JWU44" s="502"/>
      <c r="JWV44" s="502"/>
      <c r="JWW44" s="502"/>
      <c r="JWX44" s="502"/>
      <c r="JWY44" s="502"/>
      <c r="JWZ44" s="502"/>
      <c r="JXA44" s="502"/>
      <c r="JXB44" s="502"/>
      <c r="JXC44" s="502"/>
      <c r="JXD44" s="502"/>
      <c r="JXE44" s="502"/>
      <c r="JXF44" s="502"/>
      <c r="JXG44" s="502"/>
      <c r="JXH44" s="502"/>
      <c r="JXI44" s="502"/>
      <c r="JXJ44" s="502"/>
      <c r="JXK44" s="502"/>
      <c r="JXL44" s="502"/>
      <c r="JXM44" s="502"/>
      <c r="JXN44" s="502"/>
      <c r="JXO44" s="502"/>
      <c r="JXP44" s="502"/>
      <c r="JXQ44" s="502"/>
      <c r="JXR44" s="502"/>
      <c r="JXS44" s="502"/>
      <c r="JXT44" s="502"/>
      <c r="JXU44" s="502"/>
      <c r="JXV44" s="502"/>
      <c r="JXW44" s="502"/>
      <c r="JXX44" s="502"/>
      <c r="JXY44" s="502"/>
      <c r="JXZ44" s="502"/>
      <c r="JYA44" s="502"/>
      <c r="JYB44" s="502"/>
      <c r="JYC44" s="502"/>
      <c r="JYD44" s="502"/>
      <c r="JYE44" s="502"/>
      <c r="JYF44" s="502"/>
      <c r="JYG44" s="502"/>
      <c r="JYH44" s="502"/>
      <c r="JYI44" s="502"/>
      <c r="JYJ44" s="502"/>
      <c r="JYK44" s="502"/>
      <c r="JYL44" s="502"/>
      <c r="JYM44" s="502"/>
      <c r="JYN44" s="502"/>
      <c r="JYO44" s="502"/>
      <c r="JYP44" s="502"/>
      <c r="JYQ44" s="502"/>
      <c r="JYR44" s="502"/>
      <c r="JYS44" s="502"/>
      <c r="JYT44" s="502"/>
      <c r="JYU44" s="502"/>
      <c r="JYV44" s="502"/>
      <c r="JYW44" s="502"/>
      <c r="JYX44" s="502"/>
      <c r="JYY44" s="502"/>
      <c r="JYZ44" s="502"/>
      <c r="JZA44" s="502"/>
      <c r="JZB44" s="502"/>
      <c r="JZC44" s="502"/>
      <c r="JZD44" s="502"/>
      <c r="JZE44" s="502"/>
      <c r="JZF44" s="502"/>
      <c r="JZG44" s="502"/>
      <c r="JZH44" s="502"/>
      <c r="JZI44" s="502"/>
      <c r="JZJ44" s="502"/>
      <c r="JZK44" s="502"/>
      <c r="JZL44" s="502"/>
      <c r="JZM44" s="502"/>
      <c r="JZN44" s="502"/>
      <c r="JZO44" s="502"/>
      <c r="JZP44" s="502"/>
      <c r="JZQ44" s="502"/>
      <c r="JZR44" s="502"/>
      <c r="JZS44" s="502"/>
      <c r="JZT44" s="502"/>
      <c r="JZU44" s="502"/>
      <c r="JZV44" s="502"/>
      <c r="JZW44" s="502"/>
      <c r="JZX44" s="502"/>
      <c r="JZY44" s="502"/>
      <c r="JZZ44" s="502"/>
      <c r="KAA44" s="502"/>
      <c r="KAB44" s="502"/>
      <c r="KAC44" s="502"/>
      <c r="KAD44" s="502"/>
      <c r="KAE44" s="502"/>
      <c r="KAF44" s="502"/>
      <c r="KAG44" s="502"/>
      <c r="KAH44" s="502"/>
      <c r="KAI44" s="502"/>
      <c r="KAJ44" s="502"/>
      <c r="KAK44" s="502"/>
      <c r="KAL44" s="502"/>
      <c r="KAM44" s="502"/>
      <c r="KAN44" s="502"/>
      <c r="KAO44" s="502"/>
      <c r="KAP44" s="502"/>
      <c r="KAQ44" s="502"/>
      <c r="KAR44" s="502"/>
      <c r="KAS44" s="502"/>
      <c r="KAT44" s="502"/>
      <c r="KAU44" s="502"/>
      <c r="KAV44" s="502"/>
      <c r="KAW44" s="502"/>
      <c r="KAX44" s="502"/>
      <c r="KAY44" s="502"/>
      <c r="KAZ44" s="502"/>
      <c r="KBA44" s="502"/>
      <c r="KBB44" s="502"/>
      <c r="KBC44" s="502"/>
      <c r="KBD44" s="502"/>
      <c r="KBE44" s="502"/>
      <c r="KBF44" s="502"/>
      <c r="KBG44" s="502"/>
      <c r="KBH44" s="502"/>
      <c r="KBI44" s="502"/>
      <c r="KBJ44" s="502"/>
      <c r="KBK44" s="502"/>
      <c r="KBL44" s="502"/>
      <c r="KBM44" s="502"/>
      <c r="KBN44" s="502"/>
      <c r="KBO44" s="502"/>
      <c r="KBP44" s="502"/>
      <c r="KBQ44" s="502"/>
      <c r="KBR44" s="502"/>
      <c r="KBS44" s="502"/>
      <c r="KBT44" s="502"/>
      <c r="KBU44" s="502"/>
      <c r="KBV44" s="502"/>
      <c r="KBW44" s="502"/>
      <c r="KBX44" s="502"/>
      <c r="KBY44" s="502"/>
      <c r="KBZ44" s="502"/>
      <c r="KCA44" s="502"/>
      <c r="KCB44" s="502"/>
      <c r="KCC44" s="502"/>
      <c r="KCD44" s="502"/>
      <c r="KCE44" s="502"/>
      <c r="KCF44" s="502"/>
      <c r="KCG44" s="502"/>
      <c r="KCH44" s="502"/>
      <c r="KCI44" s="502"/>
      <c r="KCJ44" s="502"/>
      <c r="KCK44" s="502"/>
      <c r="KCL44" s="502"/>
      <c r="KCM44" s="502"/>
      <c r="KCN44" s="502"/>
      <c r="KCO44" s="502"/>
      <c r="KCP44" s="502"/>
      <c r="KCQ44" s="502"/>
      <c r="KCR44" s="502"/>
      <c r="KCS44" s="502"/>
      <c r="KCT44" s="502"/>
      <c r="KCU44" s="502"/>
      <c r="KCV44" s="502"/>
      <c r="KCW44" s="502"/>
      <c r="KCX44" s="502"/>
      <c r="KCY44" s="502"/>
      <c r="KCZ44" s="502"/>
      <c r="KDA44" s="502"/>
      <c r="KDB44" s="502"/>
      <c r="KDC44" s="502"/>
      <c r="KDD44" s="502"/>
      <c r="KDE44" s="502"/>
      <c r="KDF44" s="502"/>
      <c r="KDG44" s="502"/>
      <c r="KDH44" s="502"/>
      <c r="KDI44" s="502"/>
      <c r="KDJ44" s="502"/>
      <c r="KDK44" s="502"/>
      <c r="KDL44" s="502"/>
      <c r="KDM44" s="502"/>
      <c r="KDN44" s="502"/>
      <c r="KDO44" s="502"/>
      <c r="KDP44" s="502"/>
      <c r="KDQ44" s="502"/>
      <c r="KDR44" s="502"/>
      <c r="KDS44" s="502"/>
      <c r="KDT44" s="502"/>
      <c r="KDU44" s="502"/>
      <c r="KDV44" s="502"/>
      <c r="KDW44" s="502"/>
      <c r="KDX44" s="502"/>
      <c r="KDY44" s="502"/>
      <c r="KDZ44" s="502"/>
      <c r="KEA44" s="502"/>
      <c r="KEB44" s="502"/>
      <c r="KEC44" s="502"/>
      <c r="KED44" s="502"/>
      <c r="KEE44" s="502"/>
      <c r="KEF44" s="502"/>
      <c r="KEG44" s="502"/>
      <c r="KEH44" s="502"/>
      <c r="KEI44" s="502"/>
      <c r="KEJ44" s="502"/>
      <c r="KEK44" s="502"/>
      <c r="KEL44" s="502"/>
      <c r="KEM44" s="502"/>
      <c r="KEN44" s="502"/>
      <c r="KEO44" s="502"/>
      <c r="KEP44" s="502"/>
      <c r="KEQ44" s="502"/>
      <c r="KER44" s="502"/>
      <c r="KES44" s="502"/>
      <c r="KET44" s="502"/>
      <c r="KEU44" s="502"/>
      <c r="KEV44" s="502"/>
      <c r="KEW44" s="502"/>
      <c r="KEX44" s="502"/>
      <c r="KEY44" s="502"/>
      <c r="KEZ44" s="502"/>
      <c r="KFA44" s="502"/>
      <c r="KFB44" s="502"/>
      <c r="KFC44" s="502"/>
      <c r="KFD44" s="502"/>
      <c r="KFE44" s="502"/>
      <c r="KFF44" s="502"/>
      <c r="KFG44" s="502"/>
      <c r="KFH44" s="502"/>
      <c r="KFI44" s="502"/>
      <c r="KFJ44" s="502"/>
      <c r="KFK44" s="502"/>
      <c r="KFL44" s="502"/>
      <c r="KFM44" s="502"/>
      <c r="KFN44" s="502"/>
      <c r="KFO44" s="502"/>
      <c r="KFP44" s="502"/>
      <c r="KFQ44" s="502"/>
      <c r="KFR44" s="502"/>
      <c r="KFS44" s="502"/>
      <c r="KFT44" s="502"/>
      <c r="KFU44" s="502"/>
      <c r="KFV44" s="502"/>
      <c r="KFW44" s="502"/>
      <c r="KFX44" s="502"/>
      <c r="KFY44" s="502"/>
      <c r="KFZ44" s="502"/>
      <c r="KGA44" s="502"/>
      <c r="KGB44" s="502"/>
      <c r="KGC44" s="502"/>
      <c r="KGD44" s="502"/>
      <c r="KGE44" s="502"/>
      <c r="KGF44" s="502"/>
      <c r="KGG44" s="502"/>
      <c r="KGH44" s="502"/>
      <c r="KGI44" s="502"/>
      <c r="KGJ44" s="502"/>
      <c r="KGK44" s="502"/>
      <c r="KGL44" s="502"/>
      <c r="KGM44" s="502"/>
      <c r="KGN44" s="502"/>
      <c r="KGO44" s="502"/>
      <c r="KGP44" s="502"/>
      <c r="KGQ44" s="502"/>
      <c r="KGR44" s="502"/>
      <c r="KGS44" s="502"/>
      <c r="KGT44" s="502"/>
      <c r="KGU44" s="502"/>
      <c r="KGV44" s="502"/>
      <c r="KGW44" s="502"/>
      <c r="KGX44" s="502"/>
      <c r="KGY44" s="502"/>
      <c r="KGZ44" s="502"/>
      <c r="KHA44" s="502"/>
      <c r="KHB44" s="502"/>
      <c r="KHC44" s="502"/>
      <c r="KHD44" s="502"/>
      <c r="KHE44" s="502"/>
      <c r="KHF44" s="502"/>
      <c r="KHG44" s="502"/>
      <c r="KHH44" s="502"/>
      <c r="KHI44" s="502"/>
      <c r="KHJ44" s="502"/>
      <c r="KHK44" s="502"/>
      <c r="KHL44" s="502"/>
      <c r="KHM44" s="502"/>
      <c r="KHN44" s="502"/>
      <c r="KHO44" s="502"/>
      <c r="KHP44" s="502"/>
      <c r="KHQ44" s="502"/>
      <c r="KHR44" s="502"/>
      <c r="KHS44" s="502"/>
      <c r="KHT44" s="502"/>
      <c r="KHU44" s="502"/>
      <c r="KHV44" s="502"/>
      <c r="KHW44" s="502"/>
      <c r="KHX44" s="502"/>
      <c r="KHY44" s="502"/>
      <c r="KHZ44" s="502"/>
      <c r="KIA44" s="502"/>
      <c r="KIB44" s="502"/>
      <c r="KIC44" s="502"/>
      <c r="KID44" s="502"/>
      <c r="KIE44" s="502"/>
      <c r="KIF44" s="502"/>
      <c r="KIG44" s="502"/>
      <c r="KIH44" s="502"/>
      <c r="KII44" s="502"/>
      <c r="KIJ44" s="502"/>
      <c r="KIK44" s="502"/>
      <c r="KIL44" s="502"/>
      <c r="KIM44" s="502"/>
      <c r="KIN44" s="502"/>
      <c r="KIO44" s="502"/>
      <c r="KIP44" s="502"/>
      <c r="KIQ44" s="502"/>
      <c r="KIR44" s="502"/>
      <c r="KIS44" s="502"/>
      <c r="KIT44" s="502"/>
      <c r="KIU44" s="502"/>
      <c r="KIV44" s="502"/>
      <c r="KIW44" s="502"/>
      <c r="KIX44" s="502"/>
      <c r="KIY44" s="502"/>
      <c r="KIZ44" s="502"/>
      <c r="KJA44" s="502"/>
      <c r="KJB44" s="502"/>
      <c r="KJC44" s="502"/>
      <c r="KJD44" s="502"/>
      <c r="KJE44" s="502"/>
      <c r="KJF44" s="502"/>
      <c r="KJG44" s="502"/>
      <c r="KJH44" s="502"/>
      <c r="KJI44" s="502"/>
      <c r="KJJ44" s="502"/>
      <c r="KJK44" s="502"/>
      <c r="KJL44" s="502"/>
      <c r="KJM44" s="502"/>
      <c r="KJN44" s="502"/>
      <c r="KJO44" s="502"/>
      <c r="KJP44" s="502"/>
      <c r="KJQ44" s="502"/>
      <c r="KJR44" s="502"/>
      <c r="KJS44" s="502"/>
      <c r="KJT44" s="502"/>
      <c r="KJU44" s="502"/>
      <c r="KJV44" s="502"/>
      <c r="KJW44" s="502"/>
      <c r="KJX44" s="502"/>
      <c r="KJY44" s="502"/>
      <c r="KJZ44" s="502"/>
      <c r="KKA44" s="502"/>
      <c r="KKB44" s="502"/>
      <c r="KKC44" s="502"/>
      <c r="KKD44" s="502"/>
      <c r="KKE44" s="502"/>
      <c r="KKF44" s="502"/>
      <c r="KKG44" s="502"/>
      <c r="KKH44" s="502"/>
      <c r="KKI44" s="502"/>
      <c r="KKJ44" s="502"/>
      <c r="KKK44" s="502"/>
      <c r="KKL44" s="502"/>
      <c r="KKM44" s="502"/>
      <c r="KKN44" s="502"/>
      <c r="KKO44" s="502"/>
      <c r="KKP44" s="502"/>
      <c r="KKQ44" s="502"/>
      <c r="KKR44" s="502"/>
      <c r="KKS44" s="502"/>
      <c r="KKT44" s="502"/>
      <c r="KKU44" s="502"/>
      <c r="KKV44" s="502"/>
      <c r="KKW44" s="502"/>
      <c r="KKX44" s="502"/>
      <c r="KKY44" s="502"/>
      <c r="KKZ44" s="502"/>
      <c r="KLA44" s="502"/>
      <c r="KLB44" s="502"/>
      <c r="KLC44" s="502"/>
      <c r="KLD44" s="502"/>
      <c r="KLE44" s="502"/>
      <c r="KLF44" s="502"/>
      <c r="KLG44" s="502"/>
      <c r="KLH44" s="502"/>
      <c r="KLI44" s="502"/>
      <c r="KLJ44" s="502"/>
      <c r="KLK44" s="502"/>
      <c r="KLL44" s="502"/>
      <c r="KLM44" s="502"/>
      <c r="KLN44" s="502"/>
      <c r="KLO44" s="502"/>
      <c r="KLP44" s="502"/>
      <c r="KLQ44" s="502"/>
      <c r="KLR44" s="502"/>
      <c r="KLS44" s="502"/>
      <c r="KLT44" s="502"/>
      <c r="KLU44" s="502"/>
      <c r="KLV44" s="502"/>
      <c r="KLW44" s="502"/>
      <c r="KLX44" s="502"/>
      <c r="KLY44" s="502"/>
      <c r="KLZ44" s="502"/>
      <c r="KMA44" s="502"/>
      <c r="KMB44" s="502"/>
      <c r="KMC44" s="502"/>
      <c r="KMD44" s="502"/>
      <c r="KME44" s="502"/>
      <c r="KMF44" s="502"/>
      <c r="KMG44" s="502"/>
      <c r="KMH44" s="502"/>
      <c r="KMI44" s="502"/>
      <c r="KMJ44" s="502"/>
      <c r="KMK44" s="502"/>
      <c r="KML44" s="502"/>
      <c r="KMM44" s="502"/>
      <c r="KMN44" s="502"/>
      <c r="KMO44" s="502"/>
      <c r="KMP44" s="502"/>
      <c r="KMQ44" s="502"/>
      <c r="KMR44" s="502"/>
      <c r="KMS44" s="502"/>
      <c r="KMT44" s="502"/>
      <c r="KMU44" s="502"/>
      <c r="KMV44" s="502"/>
      <c r="KMW44" s="502"/>
      <c r="KMX44" s="502"/>
      <c r="KMY44" s="502"/>
      <c r="KMZ44" s="502"/>
      <c r="KNA44" s="502"/>
      <c r="KNB44" s="502"/>
      <c r="KNC44" s="502"/>
      <c r="KND44" s="502"/>
      <c r="KNE44" s="502"/>
      <c r="KNF44" s="502"/>
      <c r="KNG44" s="502"/>
      <c r="KNH44" s="502"/>
      <c r="KNI44" s="502"/>
      <c r="KNJ44" s="502"/>
      <c r="KNK44" s="502"/>
      <c r="KNL44" s="502"/>
      <c r="KNM44" s="502"/>
      <c r="KNN44" s="502"/>
      <c r="KNO44" s="502"/>
      <c r="KNP44" s="502"/>
      <c r="KNQ44" s="502"/>
      <c r="KNR44" s="502"/>
      <c r="KNS44" s="502"/>
      <c r="KNT44" s="502"/>
      <c r="KNU44" s="502"/>
      <c r="KNV44" s="502"/>
      <c r="KNW44" s="502"/>
      <c r="KNX44" s="502"/>
      <c r="KNY44" s="502"/>
      <c r="KNZ44" s="502"/>
      <c r="KOA44" s="502"/>
      <c r="KOB44" s="502"/>
      <c r="KOC44" s="502"/>
      <c r="KOD44" s="502"/>
      <c r="KOE44" s="502"/>
      <c r="KOF44" s="502"/>
      <c r="KOG44" s="502"/>
      <c r="KOH44" s="502"/>
      <c r="KOI44" s="502"/>
      <c r="KOJ44" s="502"/>
      <c r="KOK44" s="502"/>
      <c r="KOL44" s="502"/>
      <c r="KOM44" s="502"/>
      <c r="KON44" s="502"/>
      <c r="KOO44" s="502"/>
      <c r="KOP44" s="502"/>
      <c r="KOQ44" s="502"/>
      <c r="KOR44" s="502"/>
      <c r="KOS44" s="502"/>
      <c r="KOT44" s="502"/>
      <c r="KOU44" s="502"/>
      <c r="KOV44" s="502"/>
      <c r="KOW44" s="502"/>
      <c r="KOX44" s="502"/>
      <c r="KOY44" s="502"/>
      <c r="KOZ44" s="502"/>
      <c r="KPA44" s="502"/>
      <c r="KPB44" s="502"/>
      <c r="KPC44" s="502"/>
      <c r="KPD44" s="502"/>
      <c r="KPE44" s="502"/>
      <c r="KPF44" s="502"/>
      <c r="KPG44" s="502"/>
      <c r="KPH44" s="502"/>
      <c r="KPI44" s="502"/>
      <c r="KPJ44" s="502"/>
      <c r="KPK44" s="502"/>
      <c r="KPL44" s="502"/>
      <c r="KPM44" s="502"/>
      <c r="KPN44" s="502"/>
      <c r="KPO44" s="502"/>
      <c r="KPP44" s="502"/>
      <c r="KPQ44" s="502"/>
      <c r="KPR44" s="502"/>
      <c r="KPS44" s="502"/>
      <c r="KPT44" s="502"/>
      <c r="KPU44" s="502"/>
      <c r="KPV44" s="502"/>
      <c r="KPW44" s="502"/>
      <c r="KPX44" s="502"/>
      <c r="KPY44" s="502"/>
      <c r="KPZ44" s="502"/>
      <c r="KQA44" s="502"/>
      <c r="KQB44" s="502"/>
      <c r="KQC44" s="502"/>
      <c r="KQD44" s="502"/>
      <c r="KQE44" s="502"/>
      <c r="KQF44" s="502"/>
      <c r="KQG44" s="502"/>
      <c r="KQH44" s="502"/>
      <c r="KQI44" s="502"/>
      <c r="KQJ44" s="502"/>
      <c r="KQK44" s="502"/>
      <c r="KQL44" s="502"/>
      <c r="KQM44" s="502"/>
      <c r="KQN44" s="502"/>
      <c r="KQO44" s="502"/>
      <c r="KQP44" s="502"/>
      <c r="KQQ44" s="502"/>
      <c r="KQR44" s="502"/>
      <c r="KQS44" s="502"/>
      <c r="KQT44" s="502"/>
      <c r="KQU44" s="502"/>
      <c r="KQV44" s="502"/>
      <c r="KQW44" s="502"/>
      <c r="KQX44" s="502"/>
      <c r="KQY44" s="502"/>
      <c r="KQZ44" s="502"/>
      <c r="KRA44" s="502"/>
      <c r="KRB44" s="502"/>
      <c r="KRC44" s="502"/>
      <c r="KRD44" s="502"/>
      <c r="KRE44" s="502"/>
      <c r="KRF44" s="502"/>
      <c r="KRG44" s="502"/>
      <c r="KRH44" s="502"/>
      <c r="KRI44" s="502"/>
      <c r="KRJ44" s="502"/>
      <c r="KRK44" s="502"/>
      <c r="KRL44" s="502"/>
      <c r="KRM44" s="502"/>
      <c r="KRN44" s="502"/>
      <c r="KRO44" s="502"/>
      <c r="KRP44" s="502"/>
      <c r="KRQ44" s="502"/>
      <c r="KRR44" s="502"/>
      <c r="KRS44" s="502"/>
      <c r="KRT44" s="502"/>
      <c r="KRU44" s="502"/>
      <c r="KRV44" s="502"/>
      <c r="KRW44" s="502"/>
      <c r="KRX44" s="502"/>
      <c r="KRY44" s="502"/>
      <c r="KRZ44" s="502"/>
      <c r="KSA44" s="502"/>
      <c r="KSB44" s="502"/>
      <c r="KSC44" s="502"/>
      <c r="KSD44" s="502"/>
      <c r="KSE44" s="502"/>
      <c r="KSF44" s="502"/>
      <c r="KSG44" s="502"/>
      <c r="KSH44" s="502"/>
      <c r="KSI44" s="502"/>
      <c r="KSJ44" s="502"/>
      <c r="KSK44" s="502"/>
      <c r="KSL44" s="502"/>
      <c r="KSM44" s="502"/>
      <c r="KSN44" s="502"/>
      <c r="KSO44" s="502"/>
      <c r="KSP44" s="502"/>
      <c r="KSQ44" s="502"/>
      <c r="KSR44" s="502"/>
      <c r="KSS44" s="502"/>
      <c r="KST44" s="502"/>
      <c r="KSU44" s="502"/>
      <c r="KSV44" s="502"/>
      <c r="KSW44" s="502"/>
      <c r="KSX44" s="502"/>
      <c r="KSY44" s="502"/>
      <c r="KSZ44" s="502"/>
      <c r="KTA44" s="502"/>
      <c r="KTB44" s="502"/>
      <c r="KTC44" s="502"/>
      <c r="KTD44" s="502"/>
      <c r="KTE44" s="502"/>
      <c r="KTF44" s="502"/>
      <c r="KTG44" s="502"/>
      <c r="KTH44" s="502"/>
      <c r="KTI44" s="502"/>
      <c r="KTJ44" s="502"/>
      <c r="KTK44" s="502"/>
      <c r="KTL44" s="502"/>
      <c r="KTM44" s="502"/>
      <c r="KTN44" s="502"/>
      <c r="KTO44" s="502"/>
      <c r="KTP44" s="502"/>
      <c r="KTQ44" s="502"/>
      <c r="KTR44" s="502"/>
      <c r="KTS44" s="502"/>
      <c r="KTT44" s="502"/>
      <c r="KTU44" s="502"/>
      <c r="KTV44" s="502"/>
      <c r="KTW44" s="502"/>
      <c r="KTX44" s="502"/>
      <c r="KTY44" s="502"/>
      <c r="KTZ44" s="502"/>
      <c r="KUA44" s="502"/>
      <c r="KUB44" s="502"/>
      <c r="KUC44" s="502"/>
      <c r="KUD44" s="502"/>
      <c r="KUE44" s="502"/>
      <c r="KUF44" s="502"/>
      <c r="KUG44" s="502"/>
      <c r="KUH44" s="502"/>
      <c r="KUI44" s="502"/>
      <c r="KUJ44" s="502"/>
      <c r="KUK44" s="502"/>
      <c r="KUL44" s="502"/>
      <c r="KUM44" s="502"/>
      <c r="KUN44" s="502"/>
      <c r="KUO44" s="502"/>
      <c r="KUP44" s="502"/>
      <c r="KUQ44" s="502"/>
      <c r="KUR44" s="502"/>
      <c r="KUS44" s="502"/>
      <c r="KUT44" s="502"/>
      <c r="KUU44" s="502"/>
      <c r="KUV44" s="502"/>
      <c r="KUW44" s="502"/>
      <c r="KUX44" s="502"/>
      <c r="KUY44" s="502"/>
      <c r="KUZ44" s="502"/>
      <c r="KVA44" s="502"/>
      <c r="KVB44" s="502"/>
      <c r="KVC44" s="502"/>
      <c r="KVD44" s="502"/>
      <c r="KVE44" s="502"/>
      <c r="KVF44" s="502"/>
      <c r="KVG44" s="502"/>
      <c r="KVH44" s="502"/>
      <c r="KVI44" s="502"/>
      <c r="KVJ44" s="502"/>
      <c r="KVK44" s="502"/>
      <c r="KVL44" s="502"/>
      <c r="KVM44" s="502"/>
      <c r="KVN44" s="502"/>
      <c r="KVO44" s="502"/>
      <c r="KVP44" s="502"/>
      <c r="KVQ44" s="502"/>
      <c r="KVR44" s="502"/>
      <c r="KVS44" s="502"/>
      <c r="KVT44" s="502"/>
      <c r="KVU44" s="502"/>
      <c r="KVV44" s="502"/>
      <c r="KVW44" s="502"/>
      <c r="KVX44" s="502"/>
      <c r="KVY44" s="502"/>
      <c r="KVZ44" s="502"/>
      <c r="KWA44" s="502"/>
      <c r="KWB44" s="502"/>
      <c r="KWC44" s="502"/>
      <c r="KWD44" s="502"/>
      <c r="KWE44" s="502"/>
      <c r="KWF44" s="502"/>
      <c r="KWG44" s="502"/>
      <c r="KWH44" s="502"/>
      <c r="KWI44" s="502"/>
      <c r="KWJ44" s="502"/>
      <c r="KWK44" s="502"/>
      <c r="KWL44" s="502"/>
      <c r="KWM44" s="502"/>
      <c r="KWN44" s="502"/>
      <c r="KWO44" s="502"/>
      <c r="KWP44" s="502"/>
      <c r="KWQ44" s="502"/>
      <c r="KWR44" s="502"/>
      <c r="KWS44" s="502"/>
      <c r="KWT44" s="502"/>
      <c r="KWU44" s="502"/>
      <c r="KWV44" s="502"/>
      <c r="KWW44" s="502"/>
      <c r="KWX44" s="502"/>
      <c r="KWY44" s="502"/>
      <c r="KWZ44" s="502"/>
      <c r="KXA44" s="502"/>
      <c r="KXB44" s="502"/>
      <c r="KXC44" s="502"/>
      <c r="KXD44" s="502"/>
      <c r="KXE44" s="502"/>
      <c r="KXF44" s="502"/>
      <c r="KXG44" s="502"/>
      <c r="KXH44" s="502"/>
      <c r="KXI44" s="502"/>
      <c r="KXJ44" s="502"/>
      <c r="KXK44" s="502"/>
      <c r="KXL44" s="502"/>
      <c r="KXM44" s="502"/>
      <c r="KXN44" s="502"/>
      <c r="KXO44" s="502"/>
      <c r="KXP44" s="502"/>
      <c r="KXQ44" s="502"/>
      <c r="KXR44" s="502"/>
      <c r="KXS44" s="502"/>
      <c r="KXT44" s="502"/>
      <c r="KXU44" s="502"/>
      <c r="KXV44" s="502"/>
      <c r="KXW44" s="502"/>
      <c r="KXX44" s="502"/>
      <c r="KXY44" s="502"/>
      <c r="KXZ44" s="502"/>
      <c r="KYA44" s="502"/>
      <c r="KYB44" s="502"/>
      <c r="KYC44" s="502"/>
      <c r="KYD44" s="502"/>
      <c r="KYE44" s="502"/>
      <c r="KYF44" s="502"/>
      <c r="KYG44" s="502"/>
      <c r="KYH44" s="502"/>
      <c r="KYI44" s="502"/>
      <c r="KYJ44" s="502"/>
      <c r="KYK44" s="502"/>
      <c r="KYL44" s="502"/>
      <c r="KYM44" s="502"/>
      <c r="KYN44" s="502"/>
      <c r="KYO44" s="502"/>
      <c r="KYP44" s="502"/>
      <c r="KYQ44" s="502"/>
      <c r="KYR44" s="502"/>
      <c r="KYS44" s="502"/>
      <c r="KYT44" s="502"/>
      <c r="KYU44" s="502"/>
      <c r="KYV44" s="502"/>
      <c r="KYW44" s="502"/>
      <c r="KYX44" s="502"/>
      <c r="KYY44" s="502"/>
      <c r="KYZ44" s="502"/>
      <c r="KZA44" s="502"/>
      <c r="KZB44" s="502"/>
      <c r="KZC44" s="502"/>
      <c r="KZD44" s="502"/>
      <c r="KZE44" s="502"/>
      <c r="KZF44" s="502"/>
      <c r="KZG44" s="502"/>
      <c r="KZH44" s="502"/>
      <c r="KZI44" s="502"/>
      <c r="KZJ44" s="502"/>
      <c r="KZK44" s="502"/>
      <c r="KZL44" s="502"/>
      <c r="KZM44" s="502"/>
      <c r="KZN44" s="502"/>
      <c r="KZO44" s="502"/>
      <c r="KZP44" s="502"/>
      <c r="KZQ44" s="502"/>
      <c r="KZR44" s="502"/>
      <c r="KZS44" s="502"/>
      <c r="KZT44" s="502"/>
      <c r="KZU44" s="502"/>
      <c r="KZV44" s="502"/>
      <c r="KZW44" s="502"/>
      <c r="KZX44" s="502"/>
      <c r="KZY44" s="502"/>
      <c r="KZZ44" s="502"/>
      <c r="LAA44" s="502"/>
      <c r="LAB44" s="502"/>
      <c r="LAC44" s="502"/>
      <c r="LAD44" s="502"/>
      <c r="LAE44" s="502"/>
      <c r="LAF44" s="502"/>
      <c r="LAG44" s="502"/>
      <c r="LAH44" s="502"/>
      <c r="LAI44" s="502"/>
      <c r="LAJ44" s="502"/>
      <c r="LAK44" s="502"/>
      <c r="LAL44" s="502"/>
      <c r="LAM44" s="502"/>
      <c r="LAN44" s="502"/>
      <c r="LAO44" s="502"/>
      <c r="LAP44" s="502"/>
      <c r="LAQ44" s="502"/>
      <c r="LAR44" s="502"/>
      <c r="LAS44" s="502"/>
      <c r="LAT44" s="502"/>
      <c r="LAU44" s="502"/>
      <c r="LAV44" s="502"/>
      <c r="LAW44" s="502"/>
      <c r="LAX44" s="502"/>
      <c r="LAY44" s="502"/>
      <c r="LAZ44" s="502"/>
      <c r="LBA44" s="502"/>
      <c r="LBB44" s="502"/>
      <c r="LBC44" s="502"/>
      <c r="LBD44" s="502"/>
      <c r="LBE44" s="502"/>
      <c r="LBF44" s="502"/>
      <c r="LBG44" s="502"/>
      <c r="LBH44" s="502"/>
      <c r="LBI44" s="502"/>
      <c r="LBJ44" s="502"/>
      <c r="LBK44" s="502"/>
      <c r="LBL44" s="502"/>
      <c r="LBM44" s="502"/>
      <c r="LBN44" s="502"/>
      <c r="LBO44" s="502"/>
      <c r="LBP44" s="502"/>
      <c r="LBQ44" s="502"/>
      <c r="LBR44" s="502"/>
      <c r="LBS44" s="502"/>
      <c r="LBT44" s="502"/>
      <c r="LBU44" s="502"/>
      <c r="LBV44" s="502"/>
      <c r="LBW44" s="502"/>
      <c r="LBX44" s="502"/>
      <c r="LBY44" s="502"/>
      <c r="LBZ44" s="502"/>
      <c r="LCA44" s="502"/>
      <c r="LCB44" s="502"/>
      <c r="LCC44" s="502"/>
      <c r="LCD44" s="502"/>
      <c r="LCE44" s="502"/>
      <c r="LCF44" s="502"/>
      <c r="LCG44" s="502"/>
      <c r="LCH44" s="502"/>
      <c r="LCI44" s="502"/>
      <c r="LCJ44" s="502"/>
      <c r="LCK44" s="502"/>
      <c r="LCL44" s="502"/>
      <c r="LCM44" s="502"/>
      <c r="LCN44" s="502"/>
      <c r="LCO44" s="502"/>
      <c r="LCP44" s="502"/>
      <c r="LCQ44" s="502"/>
      <c r="LCR44" s="502"/>
      <c r="LCS44" s="502"/>
      <c r="LCT44" s="502"/>
      <c r="LCU44" s="502"/>
      <c r="LCV44" s="502"/>
      <c r="LCW44" s="502"/>
      <c r="LCX44" s="502"/>
      <c r="LCY44" s="502"/>
      <c r="LCZ44" s="502"/>
      <c r="LDA44" s="502"/>
      <c r="LDB44" s="502"/>
      <c r="LDC44" s="502"/>
      <c r="LDD44" s="502"/>
      <c r="LDE44" s="502"/>
      <c r="LDF44" s="502"/>
      <c r="LDG44" s="502"/>
      <c r="LDH44" s="502"/>
      <c r="LDI44" s="502"/>
      <c r="LDJ44" s="502"/>
      <c r="LDK44" s="502"/>
      <c r="LDL44" s="502"/>
      <c r="LDM44" s="502"/>
      <c r="LDN44" s="502"/>
      <c r="LDO44" s="502"/>
      <c r="LDP44" s="502"/>
      <c r="LDQ44" s="502"/>
      <c r="LDR44" s="502"/>
      <c r="LDS44" s="502"/>
      <c r="LDT44" s="502"/>
      <c r="LDU44" s="502"/>
      <c r="LDV44" s="502"/>
      <c r="LDW44" s="502"/>
      <c r="LDX44" s="502"/>
      <c r="LDY44" s="502"/>
      <c r="LDZ44" s="502"/>
      <c r="LEA44" s="502"/>
      <c r="LEB44" s="502"/>
      <c r="LEC44" s="502"/>
      <c r="LED44" s="502"/>
      <c r="LEE44" s="502"/>
      <c r="LEF44" s="502"/>
      <c r="LEG44" s="502"/>
      <c r="LEH44" s="502"/>
      <c r="LEI44" s="502"/>
      <c r="LEJ44" s="502"/>
      <c r="LEK44" s="502"/>
      <c r="LEL44" s="502"/>
      <c r="LEM44" s="502"/>
      <c r="LEN44" s="502"/>
      <c r="LEO44" s="502"/>
      <c r="LEP44" s="502"/>
      <c r="LEQ44" s="502"/>
      <c r="LER44" s="502"/>
      <c r="LES44" s="502"/>
      <c r="LET44" s="502"/>
      <c r="LEU44" s="502"/>
      <c r="LEV44" s="502"/>
      <c r="LEW44" s="502"/>
      <c r="LEX44" s="502"/>
      <c r="LEY44" s="502"/>
      <c r="LEZ44" s="502"/>
      <c r="LFA44" s="502"/>
      <c r="LFB44" s="502"/>
      <c r="LFC44" s="502"/>
      <c r="LFD44" s="502"/>
      <c r="LFE44" s="502"/>
      <c r="LFF44" s="502"/>
      <c r="LFG44" s="502"/>
      <c r="LFH44" s="502"/>
      <c r="LFI44" s="502"/>
      <c r="LFJ44" s="502"/>
      <c r="LFK44" s="502"/>
      <c r="LFL44" s="502"/>
      <c r="LFM44" s="502"/>
      <c r="LFN44" s="502"/>
      <c r="LFO44" s="502"/>
      <c r="LFP44" s="502"/>
      <c r="LFQ44" s="502"/>
      <c r="LFR44" s="502"/>
      <c r="LFS44" s="502"/>
      <c r="LFT44" s="502"/>
      <c r="LFU44" s="502"/>
      <c r="LFV44" s="502"/>
      <c r="LFW44" s="502"/>
      <c r="LFX44" s="502"/>
      <c r="LFY44" s="502"/>
      <c r="LFZ44" s="502"/>
      <c r="LGA44" s="502"/>
      <c r="LGB44" s="502"/>
      <c r="LGC44" s="502"/>
      <c r="LGD44" s="502"/>
      <c r="LGE44" s="502"/>
      <c r="LGF44" s="502"/>
      <c r="LGG44" s="502"/>
      <c r="LGH44" s="502"/>
      <c r="LGI44" s="502"/>
      <c r="LGJ44" s="502"/>
      <c r="LGK44" s="502"/>
      <c r="LGL44" s="502"/>
      <c r="LGM44" s="502"/>
      <c r="LGN44" s="502"/>
      <c r="LGO44" s="502"/>
      <c r="LGP44" s="502"/>
      <c r="LGQ44" s="502"/>
      <c r="LGR44" s="502"/>
      <c r="LGS44" s="502"/>
      <c r="LGT44" s="502"/>
      <c r="LGU44" s="502"/>
      <c r="LGV44" s="502"/>
      <c r="LGW44" s="502"/>
      <c r="LGX44" s="502"/>
      <c r="LGY44" s="502"/>
      <c r="LGZ44" s="502"/>
      <c r="LHA44" s="502"/>
      <c r="LHB44" s="502"/>
      <c r="LHC44" s="502"/>
      <c r="LHD44" s="502"/>
      <c r="LHE44" s="502"/>
      <c r="LHF44" s="502"/>
      <c r="LHG44" s="502"/>
      <c r="LHH44" s="502"/>
      <c r="LHI44" s="502"/>
      <c r="LHJ44" s="502"/>
      <c r="LHK44" s="502"/>
      <c r="LHL44" s="502"/>
      <c r="LHM44" s="502"/>
      <c r="LHN44" s="502"/>
      <c r="LHO44" s="502"/>
      <c r="LHP44" s="502"/>
      <c r="LHQ44" s="502"/>
      <c r="LHR44" s="502"/>
      <c r="LHS44" s="502"/>
      <c r="LHT44" s="502"/>
      <c r="LHU44" s="502"/>
      <c r="LHV44" s="502"/>
      <c r="LHW44" s="502"/>
      <c r="LHX44" s="502"/>
      <c r="LHY44" s="502"/>
      <c r="LHZ44" s="502"/>
      <c r="LIA44" s="502"/>
      <c r="LIB44" s="502"/>
      <c r="LIC44" s="502"/>
      <c r="LID44" s="502"/>
      <c r="LIE44" s="502"/>
      <c r="LIF44" s="502"/>
      <c r="LIG44" s="502"/>
      <c r="LIH44" s="502"/>
      <c r="LII44" s="502"/>
      <c r="LIJ44" s="502"/>
      <c r="LIK44" s="502"/>
      <c r="LIL44" s="502"/>
      <c r="LIM44" s="502"/>
      <c r="LIN44" s="502"/>
      <c r="LIO44" s="502"/>
      <c r="LIP44" s="502"/>
      <c r="LIQ44" s="502"/>
      <c r="LIR44" s="502"/>
      <c r="LIS44" s="502"/>
      <c r="LIT44" s="502"/>
      <c r="LIU44" s="502"/>
      <c r="LIV44" s="502"/>
      <c r="LIW44" s="502"/>
      <c r="LIX44" s="502"/>
      <c r="LIY44" s="502"/>
      <c r="LIZ44" s="502"/>
      <c r="LJA44" s="502"/>
      <c r="LJB44" s="502"/>
      <c r="LJC44" s="502"/>
      <c r="LJD44" s="502"/>
      <c r="LJE44" s="502"/>
      <c r="LJF44" s="502"/>
      <c r="LJG44" s="502"/>
      <c r="LJH44" s="502"/>
      <c r="LJI44" s="502"/>
      <c r="LJJ44" s="502"/>
      <c r="LJK44" s="502"/>
      <c r="LJL44" s="502"/>
      <c r="LJM44" s="502"/>
      <c r="LJN44" s="502"/>
      <c r="LJO44" s="502"/>
      <c r="LJP44" s="502"/>
      <c r="LJQ44" s="502"/>
      <c r="LJR44" s="502"/>
      <c r="LJS44" s="502"/>
      <c r="LJT44" s="502"/>
      <c r="LJU44" s="502"/>
      <c r="LJV44" s="502"/>
      <c r="LJW44" s="502"/>
      <c r="LJX44" s="502"/>
      <c r="LJY44" s="502"/>
      <c r="LJZ44" s="502"/>
      <c r="LKA44" s="502"/>
      <c r="LKB44" s="502"/>
      <c r="LKC44" s="502"/>
      <c r="LKD44" s="502"/>
      <c r="LKE44" s="502"/>
      <c r="LKF44" s="502"/>
      <c r="LKG44" s="502"/>
      <c r="LKH44" s="502"/>
      <c r="LKI44" s="502"/>
      <c r="LKJ44" s="502"/>
      <c r="LKK44" s="502"/>
      <c r="LKL44" s="502"/>
      <c r="LKM44" s="502"/>
      <c r="LKN44" s="502"/>
      <c r="LKO44" s="502"/>
      <c r="LKP44" s="502"/>
      <c r="LKQ44" s="502"/>
      <c r="LKR44" s="502"/>
      <c r="LKS44" s="502"/>
      <c r="LKT44" s="502"/>
      <c r="LKU44" s="502"/>
      <c r="LKV44" s="502"/>
      <c r="LKW44" s="502"/>
      <c r="LKX44" s="502"/>
      <c r="LKY44" s="502"/>
      <c r="LKZ44" s="502"/>
      <c r="LLA44" s="502"/>
      <c r="LLB44" s="502"/>
      <c r="LLC44" s="502"/>
      <c r="LLD44" s="502"/>
      <c r="LLE44" s="502"/>
      <c r="LLF44" s="502"/>
      <c r="LLG44" s="502"/>
      <c r="LLH44" s="502"/>
      <c r="LLI44" s="502"/>
      <c r="LLJ44" s="502"/>
      <c r="LLK44" s="502"/>
      <c r="LLL44" s="502"/>
      <c r="LLM44" s="502"/>
      <c r="LLN44" s="502"/>
      <c r="LLO44" s="502"/>
      <c r="LLP44" s="502"/>
      <c r="LLQ44" s="502"/>
      <c r="LLR44" s="502"/>
      <c r="LLS44" s="502"/>
      <c r="LLT44" s="502"/>
      <c r="LLU44" s="502"/>
      <c r="LLV44" s="502"/>
      <c r="LLW44" s="502"/>
      <c r="LLX44" s="502"/>
      <c r="LLY44" s="502"/>
      <c r="LLZ44" s="502"/>
      <c r="LMA44" s="502"/>
      <c r="LMB44" s="502"/>
      <c r="LMC44" s="502"/>
      <c r="LMD44" s="502"/>
      <c r="LME44" s="502"/>
      <c r="LMF44" s="502"/>
      <c r="LMG44" s="502"/>
      <c r="LMH44" s="502"/>
      <c r="LMI44" s="502"/>
      <c r="LMJ44" s="502"/>
      <c r="LMK44" s="502"/>
      <c r="LML44" s="502"/>
      <c r="LMM44" s="502"/>
      <c r="LMN44" s="502"/>
      <c r="LMO44" s="502"/>
      <c r="LMP44" s="502"/>
      <c r="LMQ44" s="502"/>
      <c r="LMR44" s="502"/>
      <c r="LMS44" s="502"/>
      <c r="LMT44" s="502"/>
      <c r="LMU44" s="502"/>
      <c r="LMV44" s="502"/>
      <c r="LMW44" s="502"/>
      <c r="LMX44" s="502"/>
      <c r="LMY44" s="502"/>
      <c r="LMZ44" s="502"/>
      <c r="LNA44" s="502"/>
      <c r="LNB44" s="502"/>
      <c r="LNC44" s="502"/>
      <c r="LND44" s="502"/>
      <c r="LNE44" s="502"/>
      <c r="LNF44" s="502"/>
      <c r="LNG44" s="502"/>
      <c r="LNH44" s="502"/>
      <c r="LNI44" s="502"/>
      <c r="LNJ44" s="502"/>
      <c r="LNK44" s="502"/>
      <c r="LNL44" s="502"/>
      <c r="LNM44" s="502"/>
      <c r="LNN44" s="502"/>
      <c r="LNO44" s="502"/>
      <c r="LNP44" s="502"/>
      <c r="LNQ44" s="502"/>
      <c r="LNR44" s="502"/>
      <c r="LNS44" s="502"/>
      <c r="LNT44" s="502"/>
      <c r="LNU44" s="502"/>
      <c r="LNV44" s="502"/>
      <c r="LNW44" s="502"/>
      <c r="LNX44" s="502"/>
      <c r="LNY44" s="502"/>
      <c r="LNZ44" s="502"/>
      <c r="LOA44" s="502"/>
      <c r="LOB44" s="502"/>
      <c r="LOC44" s="502"/>
      <c r="LOD44" s="502"/>
      <c r="LOE44" s="502"/>
      <c r="LOF44" s="502"/>
      <c r="LOG44" s="502"/>
      <c r="LOH44" s="502"/>
      <c r="LOI44" s="502"/>
      <c r="LOJ44" s="502"/>
      <c r="LOK44" s="502"/>
      <c r="LOL44" s="502"/>
      <c r="LOM44" s="502"/>
      <c r="LON44" s="502"/>
      <c r="LOO44" s="502"/>
      <c r="LOP44" s="502"/>
      <c r="LOQ44" s="502"/>
      <c r="LOR44" s="502"/>
      <c r="LOS44" s="502"/>
      <c r="LOT44" s="502"/>
      <c r="LOU44" s="502"/>
      <c r="LOV44" s="502"/>
      <c r="LOW44" s="502"/>
      <c r="LOX44" s="502"/>
      <c r="LOY44" s="502"/>
      <c r="LOZ44" s="502"/>
      <c r="LPA44" s="502"/>
      <c r="LPB44" s="502"/>
      <c r="LPC44" s="502"/>
      <c r="LPD44" s="502"/>
      <c r="LPE44" s="502"/>
      <c r="LPF44" s="502"/>
      <c r="LPG44" s="502"/>
      <c r="LPH44" s="502"/>
      <c r="LPI44" s="502"/>
      <c r="LPJ44" s="502"/>
      <c r="LPK44" s="502"/>
      <c r="LPL44" s="502"/>
      <c r="LPM44" s="502"/>
      <c r="LPN44" s="502"/>
      <c r="LPO44" s="502"/>
      <c r="LPP44" s="502"/>
      <c r="LPQ44" s="502"/>
      <c r="LPR44" s="502"/>
      <c r="LPS44" s="502"/>
      <c r="LPT44" s="502"/>
      <c r="LPU44" s="502"/>
      <c r="LPV44" s="502"/>
      <c r="LPW44" s="502"/>
      <c r="LPX44" s="502"/>
      <c r="LPY44" s="502"/>
      <c r="LPZ44" s="502"/>
      <c r="LQA44" s="502"/>
      <c r="LQB44" s="502"/>
      <c r="LQC44" s="502"/>
      <c r="LQD44" s="502"/>
      <c r="LQE44" s="502"/>
      <c r="LQF44" s="502"/>
      <c r="LQG44" s="502"/>
      <c r="LQH44" s="502"/>
      <c r="LQI44" s="502"/>
      <c r="LQJ44" s="502"/>
      <c r="LQK44" s="502"/>
      <c r="LQL44" s="502"/>
      <c r="LQM44" s="502"/>
      <c r="LQN44" s="502"/>
      <c r="LQO44" s="502"/>
      <c r="LQP44" s="502"/>
      <c r="LQQ44" s="502"/>
      <c r="LQR44" s="502"/>
      <c r="LQS44" s="502"/>
      <c r="LQT44" s="502"/>
      <c r="LQU44" s="502"/>
      <c r="LQV44" s="502"/>
      <c r="LQW44" s="502"/>
      <c r="LQX44" s="502"/>
      <c r="LQY44" s="502"/>
      <c r="LQZ44" s="502"/>
      <c r="LRA44" s="502"/>
      <c r="LRB44" s="502"/>
      <c r="LRC44" s="502"/>
      <c r="LRD44" s="502"/>
      <c r="LRE44" s="502"/>
      <c r="LRF44" s="502"/>
      <c r="LRG44" s="502"/>
      <c r="LRH44" s="502"/>
      <c r="LRI44" s="502"/>
      <c r="LRJ44" s="502"/>
      <c r="LRK44" s="502"/>
      <c r="LRL44" s="502"/>
      <c r="LRM44" s="502"/>
      <c r="LRN44" s="502"/>
      <c r="LRO44" s="502"/>
      <c r="LRP44" s="502"/>
      <c r="LRQ44" s="502"/>
      <c r="LRR44" s="502"/>
      <c r="LRS44" s="502"/>
      <c r="LRT44" s="502"/>
      <c r="LRU44" s="502"/>
      <c r="LRV44" s="502"/>
      <c r="LRW44" s="502"/>
      <c r="LRX44" s="502"/>
      <c r="LRY44" s="502"/>
      <c r="LRZ44" s="502"/>
      <c r="LSA44" s="502"/>
      <c r="LSB44" s="502"/>
      <c r="LSC44" s="502"/>
      <c r="LSD44" s="502"/>
      <c r="LSE44" s="502"/>
      <c r="LSF44" s="502"/>
      <c r="LSG44" s="502"/>
      <c r="LSH44" s="502"/>
      <c r="LSI44" s="502"/>
      <c r="LSJ44" s="502"/>
      <c r="LSK44" s="502"/>
      <c r="LSL44" s="502"/>
      <c r="LSM44" s="502"/>
      <c r="LSN44" s="502"/>
      <c r="LSO44" s="502"/>
      <c r="LSP44" s="502"/>
      <c r="LSQ44" s="502"/>
      <c r="LSR44" s="502"/>
      <c r="LSS44" s="502"/>
      <c r="LST44" s="502"/>
      <c r="LSU44" s="502"/>
      <c r="LSV44" s="502"/>
      <c r="LSW44" s="502"/>
      <c r="LSX44" s="502"/>
      <c r="LSY44" s="502"/>
      <c r="LSZ44" s="502"/>
      <c r="LTA44" s="502"/>
      <c r="LTB44" s="502"/>
      <c r="LTC44" s="502"/>
      <c r="LTD44" s="502"/>
      <c r="LTE44" s="502"/>
      <c r="LTF44" s="502"/>
      <c r="LTG44" s="502"/>
      <c r="LTH44" s="502"/>
      <c r="LTI44" s="502"/>
      <c r="LTJ44" s="502"/>
      <c r="LTK44" s="502"/>
      <c r="LTL44" s="502"/>
      <c r="LTM44" s="502"/>
      <c r="LTN44" s="502"/>
      <c r="LTO44" s="502"/>
      <c r="LTP44" s="502"/>
      <c r="LTQ44" s="502"/>
      <c r="LTR44" s="502"/>
      <c r="LTS44" s="502"/>
      <c r="LTT44" s="502"/>
      <c r="LTU44" s="502"/>
      <c r="LTV44" s="502"/>
      <c r="LTW44" s="502"/>
      <c r="LTX44" s="502"/>
      <c r="LTY44" s="502"/>
      <c r="LTZ44" s="502"/>
      <c r="LUA44" s="502"/>
      <c r="LUB44" s="502"/>
      <c r="LUC44" s="502"/>
      <c r="LUD44" s="502"/>
      <c r="LUE44" s="502"/>
      <c r="LUF44" s="502"/>
      <c r="LUG44" s="502"/>
      <c r="LUH44" s="502"/>
      <c r="LUI44" s="502"/>
      <c r="LUJ44" s="502"/>
      <c r="LUK44" s="502"/>
      <c r="LUL44" s="502"/>
      <c r="LUM44" s="502"/>
      <c r="LUN44" s="502"/>
      <c r="LUO44" s="502"/>
      <c r="LUP44" s="502"/>
      <c r="LUQ44" s="502"/>
      <c r="LUR44" s="502"/>
      <c r="LUS44" s="502"/>
      <c r="LUT44" s="502"/>
      <c r="LUU44" s="502"/>
      <c r="LUV44" s="502"/>
      <c r="LUW44" s="502"/>
      <c r="LUX44" s="502"/>
      <c r="LUY44" s="502"/>
      <c r="LUZ44" s="502"/>
      <c r="LVA44" s="502"/>
      <c r="LVB44" s="502"/>
      <c r="LVC44" s="502"/>
      <c r="LVD44" s="502"/>
      <c r="LVE44" s="502"/>
      <c r="LVF44" s="502"/>
      <c r="LVG44" s="502"/>
      <c r="LVH44" s="502"/>
      <c r="LVI44" s="502"/>
      <c r="LVJ44" s="502"/>
      <c r="LVK44" s="502"/>
      <c r="LVL44" s="502"/>
      <c r="LVM44" s="502"/>
      <c r="LVN44" s="502"/>
      <c r="LVO44" s="502"/>
      <c r="LVP44" s="502"/>
      <c r="LVQ44" s="502"/>
      <c r="LVR44" s="502"/>
      <c r="LVS44" s="502"/>
      <c r="LVT44" s="502"/>
      <c r="LVU44" s="502"/>
      <c r="LVV44" s="502"/>
      <c r="LVW44" s="502"/>
      <c r="LVX44" s="502"/>
      <c r="LVY44" s="502"/>
      <c r="LVZ44" s="502"/>
      <c r="LWA44" s="502"/>
      <c r="LWB44" s="502"/>
      <c r="LWC44" s="502"/>
      <c r="LWD44" s="502"/>
      <c r="LWE44" s="502"/>
      <c r="LWF44" s="502"/>
      <c r="LWG44" s="502"/>
      <c r="LWH44" s="502"/>
      <c r="LWI44" s="502"/>
      <c r="LWJ44" s="502"/>
      <c r="LWK44" s="502"/>
      <c r="LWL44" s="502"/>
      <c r="LWM44" s="502"/>
      <c r="LWN44" s="502"/>
      <c r="LWO44" s="502"/>
      <c r="LWP44" s="502"/>
      <c r="LWQ44" s="502"/>
      <c r="LWR44" s="502"/>
      <c r="LWS44" s="502"/>
      <c r="LWT44" s="502"/>
      <c r="LWU44" s="502"/>
      <c r="LWV44" s="502"/>
      <c r="LWW44" s="502"/>
      <c r="LWX44" s="502"/>
      <c r="LWY44" s="502"/>
      <c r="LWZ44" s="502"/>
      <c r="LXA44" s="502"/>
      <c r="LXB44" s="502"/>
      <c r="LXC44" s="502"/>
      <c r="LXD44" s="502"/>
      <c r="LXE44" s="502"/>
      <c r="LXF44" s="502"/>
      <c r="LXG44" s="502"/>
      <c r="LXH44" s="502"/>
      <c r="LXI44" s="502"/>
      <c r="LXJ44" s="502"/>
      <c r="LXK44" s="502"/>
      <c r="LXL44" s="502"/>
      <c r="LXM44" s="502"/>
      <c r="LXN44" s="502"/>
      <c r="LXO44" s="502"/>
      <c r="LXP44" s="502"/>
      <c r="LXQ44" s="502"/>
      <c r="LXR44" s="502"/>
      <c r="LXS44" s="502"/>
      <c r="LXT44" s="502"/>
      <c r="LXU44" s="502"/>
      <c r="LXV44" s="502"/>
      <c r="LXW44" s="502"/>
      <c r="LXX44" s="502"/>
      <c r="LXY44" s="502"/>
      <c r="LXZ44" s="502"/>
      <c r="LYA44" s="502"/>
      <c r="LYB44" s="502"/>
      <c r="LYC44" s="502"/>
      <c r="LYD44" s="502"/>
      <c r="LYE44" s="502"/>
      <c r="LYF44" s="502"/>
      <c r="LYG44" s="502"/>
      <c r="LYH44" s="502"/>
      <c r="LYI44" s="502"/>
      <c r="LYJ44" s="502"/>
      <c r="LYK44" s="502"/>
      <c r="LYL44" s="502"/>
      <c r="LYM44" s="502"/>
      <c r="LYN44" s="502"/>
      <c r="LYO44" s="502"/>
      <c r="LYP44" s="502"/>
      <c r="LYQ44" s="502"/>
      <c r="LYR44" s="502"/>
      <c r="LYS44" s="502"/>
      <c r="LYT44" s="502"/>
      <c r="LYU44" s="502"/>
      <c r="LYV44" s="502"/>
      <c r="LYW44" s="502"/>
      <c r="LYX44" s="502"/>
      <c r="LYY44" s="502"/>
      <c r="LYZ44" s="502"/>
      <c r="LZA44" s="502"/>
      <c r="LZB44" s="502"/>
      <c r="LZC44" s="502"/>
      <c r="LZD44" s="502"/>
      <c r="LZE44" s="502"/>
      <c r="LZF44" s="502"/>
      <c r="LZG44" s="502"/>
      <c r="LZH44" s="502"/>
      <c r="LZI44" s="502"/>
      <c r="LZJ44" s="502"/>
      <c r="LZK44" s="502"/>
      <c r="LZL44" s="502"/>
      <c r="LZM44" s="502"/>
      <c r="LZN44" s="502"/>
      <c r="LZO44" s="502"/>
      <c r="LZP44" s="502"/>
      <c r="LZQ44" s="502"/>
      <c r="LZR44" s="502"/>
      <c r="LZS44" s="502"/>
      <c r="LZT44" s="502"/>
      <c r="LZU44" s="502"/>
      <c r="LZV44" s="502"/>
      <c r="LZW44" s="502"/>
      <c r="LZX44" s="502"/>
      <c r="LZY44" s="502"/>
      <c r="LZZ44" s="502"/>
      <c r="MAA44" s="502"/>
      <c r="MAB44" s="502"/>
      <c r="MAC44" s="502"/>
      <c r="MAD44" s="502"/>
      <c r="MAE44" s="502"/>
      <c r="MAF44" s="502"/>
      <c r="MAG44" s="502"/>
      <c r="MAH44" s="502"/>
      <c r="MAI44" s="502"/>
      <c r="MAJ44" s="502"/>
      <c r="MAK44" s="502"/>
      <c r="MAL44" s="502"/>
      <c r="MAM44" s="502"/>
      <c r="MAN44" s="502"/>
      <c r="MAO44" s="502"/>
      <c r="MAP44" s="502"/>
      <c r="MAQ44" s="502"/>
      <c r="MAR44" s="502"/>
      <c r="MAS44" s="502"/>
      <c r="MAT44" s="502"/>
      <c r="MAU44" s="502"/>
      <c r="MAV44" s="502"/>
      <c r="MAW44" s="502"/>
      <c r="MAX44" s="502"/>
      <c r="MAY44" s="502"/>
      <c r="MAZ44" s="502"/>
      <c r="MBA44" s="502"/>
      <c r="MBB44" s="502"/>
      <c r="MBC44" s="502"/>
      <c r="MBD44" s="502"/>
      <c r="MBE44" s="502"/>
      <c r="MBF44" s="502"/>
      <c r="MBG44" s="502"/>
      <c r="MBH44" s="502"/>
      <c r="MBI44" s="502"/>
      <c r="MBJ44" s="502"/>
      <c r="MBK44" s="502"/>
      <c r="MBL44" s="502"/>
      <c r="MBM44" s="502"/>
      <c r="MBN44" s="502"/>
      <c r="MBO44" s="502"/>
      <c r="MBP44" s="502"/>
      <c r="MBQ44" s="502"/>
      <c r="MBR44" s="502"/>
      <c r="MBS44" s="502"/>
      <c r="MBT44" s="502"/>
      <c r="MBU44" s="502"/>
      <c r="MBV44" s="502"/>
      <c r="MBW44" s="502"/>
      <c r="MBX44" s="502"/>
      <c r="MBY44" s="502"/>
      <c r="MBZ44" s="502"/>
      <c r="MCA44" s="502"/>
      <c r="MCB44" s="502"/>
      <c r="MCC44" s="502"/>
      <c r="MCD44" s="502"/>
      <c r="MCE44" s="502"/>
      <c r="MCF44" s="502"/>
      <c r="MCG44" s="502"/>
      <c r="MCH44" s="502"/>
      <c r="MCI44" s="502"/>
      <c r="MCJ44" s="502"/>
      <c r="MCK44" s="502"/>
      <c r="MCL44" s="502"/>
      <c r="MCM44" s="502"/>
      <c r="MCN44" s="502"/>
      <c r="MCO44" s="502"/>
      <c r="MCP44" s="502"/>
      <c r="MCQ44" s="502"/>
      <c r="MCR44" s="502"/>
      <c r="MCS44" s="502"/>
      <c r="MCT44" s="502"/>
      <c r="MCU44" s="502"/>
      <c r="MCV44" s="502"/>
      <c r="MCW44" s="502"/>
      <c r="MCX44" s="502"/>
      <c r="MCY44" s="502"/>
      <c r="MCZ44" s="502"/>
      <c r="MDA44" s="502"/>
      <c r="MDB44" s="502"/>
      <c r="MDC44" s="502"/>
      <c r="MDD44" s="502"/>
      <c r="MDE44" s="502"/>
      <c r="MDF44" s="502"/>
      <c r="MDG44" s="502"/>
      <c r="MDH44" s="502"/>
      <c r="MDI44" s="502"/>
      <c r="MDJ44" s="502"/>
      <c r="MDK44" s="502"/>
      <c r="MDL44" s="502"/>
      <c r="MDM44" s="502"/>
      <c r="MDN44" s="502"/>
      <c r="MDO44" s="502"/>
      <c r="MDP44" s="502"/>
      <c r="MDQ44" s="502"/>
      <c r="MDR44" s="502"/>
      <c r="MDS44" s="502"/>
      <c r="MDT44" s="502"/>
      <c r="MDU44" s="502"/>
      <c r="MDV44" s="502"/>
      <c r="MDW44" s="502"/>
      <c r="MDX44" s="502"/>
      <c r="MDY44" s="502"/>
      <c r="MDZ44" s="502"/>
      <c r="MEA44" s="502"/>
      <c r="MEB44" s="502"/>
      <c r="MEC44" s="502"/>
      <c r="MED44" s="502"/>
      <c r="MEE44" s="502"/>
      <c r="MEF44" s="502"/>
      <c r="MEG44" s="502"/>
      <c r="MEH44" s="502"/>
      <c r="MEI44" s="502"/>
      <c r="MEJ44" s="502"/>
      <c r="MEK44" s="502"/>
      <c r="MEL44" s="502"/>
      <c r="MEM44" s="502"/>
      <c r="MEN44" s="502"/>
      <c r="MEO44" s="502"/>
      <c r="MEP44" s="502"/>
      <c r="MEQ44" s="502"/>
      <c r="MER44" s="502"/>
      <c r="MES44" s="502"/>
      <c r="MET44" s="502"/>
      <c r="MEU44" s="502"/>
      <c r="MEV44" s="502"/>
      <c r="MEW44" s="502"/>
      <c r="MEX44" s="502"/>
      <c r="MEY44" s="502"/>
      <c r="MEZ44" s="502"/>
      <c r="MFA44" s="502"/>
      <c r="MFB44" s="502"/>
      <c r="MFC44" s="502"/>
      <c r="MFD44" s="502"/>
      <c r="MFE44" s="502"/>
      <c r="MFF44" s="502"/>
      <c r="MFG44" s="502"/>
      <c r="MFH44" s="502"/>
      <c r="MFI44" s="502"/>
      <c r="MFJ44" s="502"/>
      <c r="MFK44" s="502"/>
      <c r="MFL44" s="502"/>
      <c r="MFM44" s="502"/>
      <c r="MFN44" s="502"/>
      <c r="MFO44" s="502"/>
      <c r="MFP44" s="502"/>
      <c r="MFQ44" s="502"/>
      <c r="MFR44" s="502"/>
      <c r="MFS44" s="502"/>
      <c r="MFT44" s="502"/>
      <c r="MFU44" s="502"/>
      <c r="MFV44" s="502"/>
      <c r="MFW44" s="502"/>
      <c r="MFX44" s="502"/>
      <c r="MFY44" s="502"/>
      <c r="MFZ44" s="502"/>
      <c r="MGA44" s="502"/>
      <c r="MGB44" s="502"/>
      <c r="MGC44" s="502"/>
      <c r="MGD44" s="502"/>
      <c r="MGE44" s="502"/>
      <c r="MGF44" s="502"/>
      <c r="MGG44" s="502"/>
      <c r="MGH44" s="502"/>
      <c r="MGI44" s="502"/>
      <c r="MGJ44" s="502"/>
      <c r="MGK44" s="502"/>
      <c r="MGL44" s="502"/>
      <c r="MGM44" s="502"/>
      <c r="MGN44" s="502"/>
      <c r="MGO44" s="502"/>
      <c r="MGP44" s="502"/>
      <c r="MGQ44" s="502"/>
      <c r="MGR44" s="502"/>
      <c r="MGS44" s="502"/>
      <c r="MGT44" s="502"/>
      <c r="MGU44" s="502"/>
      <c r="MGV44" s="502"/>
      <c r="MGW44" s="502"/>
      <c r="MGX44" s="502"/>
      <c r="MGY44" s="502"/>
      <c r="MGZ44" s="502"/>
      <c r="MHA44" s="502"/>
      <c r="MHB44" s="502"/>
      <c r="MHC44" s="502"/>
      <c r="MHD44" s="502"/>
      <c r="MHE44" s="502"/>
      <c r="MHF44" s="502"/>
      <c r="MHG44" s="502"/>
      <c r="MHH44" s="502"/>
      <c r="MHI44" s="502"/>
      <c r="MHJ44" s="502"/>
      <c r="MHK44" s="502"/>
      <c r="MHL44" s="502"/>
      <c r="MHM44" s="502"/>
      <c r="MHN44" s="502"/>
      <c r="MHO44" s="502"/>
      <c r="MHP44" s="502"/>
      <c r="MHQ44" s="502"/>
      <c r="MHR44" s="502"/>
      <c r="MHS44" s="502"/>
      <c r="MHT44" s="502"/>
      <c r="MHU44" s="502"/>
      <c r="MHV44" s="502"/>
      <c r="MHW44" s="502"/>
      <c r="MHX44" s="502"/>
      <c r="MHY44" s="502"/>
      <c r="MHZ44" s="502"/>
      <c r="MIA44" s="502"/>
      <c r="MIB44" s="502"/>
      <c r="MIC44" s="502"/>
      <c r="MID44" s="502"/>
      <c r="MIE44" s="502"/>
      <c r="MIF44" s="502"/>
      <c r="MIG44" s="502"/>
      <c r="MIH44" s="502"/>
      <c r="MII44" s="502"/>
      <c r="MIJ44" s="502"/>
      <c r="MIK44" s="502"/>
      <c r="MIL44" s="502"/>
      <c r="MIM44" s="502"/>
      <c r="MIN44" s="502"/>
      <c r="MIO44" s="502"/>
      <c r="MIP44" s="502"/>
      <c r="MIQ44" s="502"/>
      <c r="MIR44" s="502"/>
      <c r="MIS44" s="502"/>
      <c r="MIT44" s="502"/>
      <c r="MIU44" s="502"/>
      <c r="MIV44" s="502"/>
      <c r="MIW44" s="502"/>
      <c r="MIX44" s="502"/>
      <c r="MIY44" s="502"/>
      <c r="MIZ44" s="502"/>
      <c r="MJA44" s="502"/>
      <c r="MJB44" s="502"/>
      <c r="MJC44" s="502"/>
      <c r="MJD44" s="502"/>
      <c r="MJE44" s="502"/>
      <c r="MJF44" s="502"/>
      <c r="MJG44" s="502"/>
      <c r="MJH44" s="502"/>
      <c r="MJI44" s="502"/>
      <c r="MJJ44" s="502"/>
      <c r="MJK44" s="502"/>
      <c r="MJL44" s="502"/>
      <c r="MJM44" s="502"/>
      <c r="MJN44" s="502"/>
      <c r="MJO44" s="502"/>
      <c r="MJP44" s="502"/>
      <c r="MJQ44" s="502"/>
      <c r="MJR44" s="502"/>
      <c r="MJS44" s="502"/>
      <c r="MJT44" s="502"/>
      <c r="MJU44" s="502"/>
      <c r="MJV44" s="502"/>
      <c r="MJW44" s="502"/>
      <c r="MJX44" s="502"/>
      <c r="MJY44" s="502"/>
      <c r="MJZ44" s="502"/>
      <c r="MKA44" s="502"/>
      <c r="MKB44" s="502"/>
      <c r="MKC44" s="502"/>
      <c r="MKD44" s="502"/>
      <c r="MKE44" s="502"/>
      <c r="MKF44" s="502"/>
      <c r="MKG44" s="502"/>
      <c r="MKH44" s="502"/>
      <c r="MKI44" s="502"/>
      <c r="MKJ44" s="502"/>
      <c r="MKK44" s="502"/>
      <c r="MKL44" s="502"/>
      <c r="MKM44" s="502"/>
      <c r="MKN44" s="502"/>
      <c r="MKO44" s="502"/>
      <c r="MKP44" s="502"/>
      <c r="MKQ44" s="502"/>
      <c r="MKR44" s="502"/>
      <c r="MKS44" s="502"/>
      <c r="MKT44" s="502"/>
      <c r="MKU44" s="502"/>
      <c r="MKV44" s="502"/>
      <c r="MKW44" s="502"/>
      <c r="MKX44" s="502"/>
      <c r="MKY44" s="502"/>
      <c r="MKZ44" s="502"/>
      <c r="MLA44" s="502"/>
      <c r="MLB44" s="502"/>
      <c r="MLC44" s="502"/>
      <c r="MLD44" s="502"/>
      <c r="MLE44" s="502"/>
      <c r="MLF44" s="502"/>
      <c r="MLG44" s="502"/>
      <c r="MLH44" s="502"/>
      <c r="MLI44" s="502"/>
      <c r="MLJ44" s="502"/>
      <c r="MLK44" s="502"/>
      <c r="MLL44" s="502"/>
      <c r="MLM44" s="502"/>
      <c r="MLN44" s="502"/>
      <c r="MLO44" s="502"/>
      <c r="MLP44" s="502"/>
      <c r="MLQ44" s="502"/>
      <c r="MLR44" s="502"/>
      <c r="MLS44" s="502"/>
      <c r="MLT44" s="502"/>
      <c r="MLU44" s="502"/>
      <c r="MLV44" s="502"/>
      <c r="MLW44" s="502"/>
      <c r="MLX44" s="502"/>
      <c r="MLY44" s="502"/>
      <c r="MLZ44" s="502"/>
      <c r="MMA44" s="502"/>
      <c r="MMB44" s="502"/>
      <c r="MMC44" s="502"/>
      <c r="MMD44" s="502"/>
      <c r="MME44" s="502"/>
      <c r="MMF44" s="502"/>
      <c r="MMG44" s="502"/>
      <c r="MMH44" s="502"/>
      <c r="MMI44" s="502"/>
      <c r="MMJ44" s="502"/>
      <c r="MMK44" s="502"/>
      <c r="MML44" s="502"/>
      <c r="MMM44" s="502"/>
      <c r="MMN44" s="502"/>
      <c r="MMO44" s="502"/>
      <c r="MMP44" s="502"/>
      <c r="MMQ44" s="502"/>
      <c r="MMR44" s="502"/>
      <c r="MMS44" s="502"/>
      <c r="MMT44" s="502"/>
      <c r="MMU44" s="502"/>
      <c r="MMV44" s="502"/>
      <c r="MMW44" s="502"/>
      <c r="MMX44" s="502"/>
      <c r="MMY44" s="502"/>
      <c r="MMZ44" s="502"/>
      <c r="MNA44" s="502"/>
      <c r="MNB44" s="502"/>
      <c r="MNC44" s="502"/>
      <c r="MND44" s="502"/>
      <c r="MNE44" s="502"/>
      <c r="MNF44" s="502"/>
      <c r="MNG44" s="502"/>
      <c r="MNH44" s="502"/>
      <c r="MNI44" s="502"/>
      <c r="MNJ44" s="502"/>
      <c r="MNK44" s="502"/>
      <c r="MNL44" s="502"/>
      <c r="MNM44" s="502"/>
      <c r="MNN44" s="502"/>
      <c r="MNO44" s="502"/>
      <c r="MNP44" s="502"/>
      <c r="MNQ44" s="502"/>
      <c r="MNR44" s="502"/>
      <c r="MNS44" s="502"/>
      <c r="MNT44" s="502"/>
      <c r="MNU44" s="502"/>
      <c r="MNV44" s="502"/>
      <c r="MNW44" s="502"/>
      <c r="MNX44" s="502"/>
      <c r="MNY44" s="502"/>
      <c r="MNZ44" s="502"/>
      <c r="MOA44" s="502"/>
      <c r="MOB44" s="502"/>
      <c r="MOC44" s="502"/>
      <c r="MOD44" s="502"/>
      <c r="MOE44" s="502"/>
      <c r="MOF44" s="502"/>
      <c r="MOG44" s="502"/>
      <c r="MOH44" s="502"/>
      <c r="MOI44" s="502"/>
      <c r="MOJ44" s="502"/>
      <c r="MOK44" s="502"/>
      <c r="MOL44" s="502"/>
      <c r="MOM44" s="502"/>
      <c r="MON44" s="502"/>
      <c r="MOO44" s="502"/>
      <c r="MOP44" s="502"/>
      <c r="MOQ44" s="502"/>
      <c r="MOR44" s="502"/>
      <c r="MOS44" s="502"/>
      <c r="MOT44" s="502"/>
      <c r="MOU44" s="502"/>
      <c r="MOV44" s="502"/>
      <c r="MOW44" s="502"/>
      <c r="MOX44" s="502"/>
      <c r="MOY44" s="502"/>
      <c r="MOZ44" s="502"/>
      <c r="MPA44" s="502"/>
      <c r="MPB44" s="502"/>
      <c r="MPC44" s="502"/>
      <c r="MPD44" s="502"/>
      <c r="MPE44" s="502"/>
      <c r="MPF44" s="502"/>
      <c r="MPG44" s="502"/>
      <c r="MPH44" s="502"/>
      <c r="MPI44" s="502"/>
      <c r="MPJ44" s="502"/>
      <c r="MPK44" s="502"/>
      <c r="MPL44" s="502"/>
      <c r="MPM44" s="502"/>
      <c r="MPN44" s="502"/>
      <c r="MPO44" s="502"/>
      <c r="MPP44" s="502"/>
      <c r="MPQ44" s="502"/>
      <c r="MPR44" s="502"/>
      <c r="MPS44" s="502"/>
      <c r="MPT44" s="502"/>
      <c r="MPU44" s="502"/>
      <c r="MPV44" s="502"/>
      <c r="MPW44" s="502"/>
      <c r="MPX44" s="502"/>
      <c r="MPY44" s="502"/>
      <c r="MPZ44" s="502"/>
      <c r="MQA44" s="502"/>
      <c r="MQB44" s="502"/>
      <c r="MQC44" s="502"/>
      <c r="MQD44" s="502"/>
      <c r="MQE44" s="502"/>
      <c r="MQF44" s="502"/>
      <c r="MQG44" s="502"/>
      <c r="MQH44" s="502"/>
      <c r="MQI44" s="502"/>
      <c r="MQJ44" s="502"/>
      <c r="MQK44" s="502"/>
      <c r="MQL44" s="502"/>
      <c r="MQM44" s="502"/>
      <c r="MQN44" s="502"/>
      <c r="MQO44" s="502"/>
      <c r="MQP44" s="502"/>
      <c r="MQQ44" s="502"/>
      <c r="MQR44" s="502"/>
      <c r="MQS44" s="502"/>
      <c r="MQT44" s="502"/>
      <c r="MQU44" s="502"/>
      <c r="MQV44" s="502"/>
      <c r="MQW44" s="502"/>
      <c r="MQX44" s="502"/>
      <c r="MQY44" s="502"/>
      <c r="MQZ44" s="502"/>
      <c r="MRA44" s="502"/>
      <c r="MRB44" s="502"/>
      <c r="MRC44" s="502"/>
      <c r="MRD44" s="502"/>
      <c r="MRE44" s="502"/>
      <c r="MRF44" s="502"/>
      <c r="MRG44" s="502"/>
      <c r="MRH44" s="502"/>
      <c r="MRI44" s="502"/>
      <c r="MRJ44" s="502"/>
      <c r="MRK44" s="502"/>
      <c r="MRL44" s="502"/>
      <c r="MRM44" s="502"/>
      <c r="MRN44" s="502"/>
      <c r="MRO44" s="502"/>
      <c r="MRP44" s="502"/>
      <c r="MRQ44" s="502"/>
      <c r="MRR44" s="502"/>
      <c r="MRS44" s="502"/>
      <c r="MRT44" s="502"/>
      <c r="MRU44" s="502"/>
      <c r="MRV44" s="502"/>
      <c r="MRW44" s="502"/>
      <c r="MRX44" s="502"/>
      <c r="MRY44" s="502"/>
      <c r="MRZ44" s="502"/>
      <c r="MSA44" s="502"/>
      <c r="MSB44" s="502"/>
      <c r="MSC44" s="502"/>
      <c r="MSD44" s="502"/>
      <c r="MSE44" s="502"/>
      <c r="MSF44" s="502"/>
      <c r="MSG44" s="502"/>
      <c r="MSH44" s="502"/>
      <c r="MSI44" s="502"/>
      <c r="MSJ44" s="502"/>
      <c r="MSK44" s="502"/>
      <c r="MSL44" s="502"/>
      <c r="MSM44" s="502"/>
      <c r="MSN44" s="502"/>
      <c r="MSO44" s="502"/>
      <c r="MSP44" s="502"/>
      <c r="MSQ44" s="502"/>
      <c r="MSR44" s="502"/>
      <c r="MSS44" s="502"/>
      <c r="MST44" s="502"/>
      <c r="MSU44" s="502"/>
      <c r="MSV44" s="502"/>
      <c r="MSW44" s="502"/>
      <c r="MSX44" s="502"/>
      <c r="MSY44" s="502"/>
      <c r="MSZ44" s="502"/>
      <c r="MTA44" s="502"/>
      <c r="MTB44" s="502"/>
      <c r="MTC44" s="502"/>
      <c r="MTD44" s="502"/>
      <c r="MTE44" s="502"/>
      <c r="MTF44" s="502"/>
      <c r="MTG44" s="502"/>
      <c r="MTH44" s="502"/>
      <c r="MTI44" s="502"/>
      <c r="MTJ44" s="502"/>
      <c r="MTK44" s="502"/>
      <c r="MTL44" s="502"/>
      <c r="MTM44" s="502"/>
      <c r="MTN44" s="502"/>
      <c r="MTO44" s="502"/>
      <c r="MTP44" s="502"/>
      <c r="MTQ44" s="502"/>
      <c r="MTR44" s="502"/>
      <c r="MTS44" s="502"/>
      <c r="MTT44" s="502"/>
      <c r="MTU44" s="502"/>
      <c r="MTV44" s="502"/>
      <c r="MTW44" s="502"/>
      <c r="MTX44" s="502"/>
      <c r="MTY44" s="502"/>
      <c r="MTZ44" s="502"/>
      <c r="MUA44" s="502"/>
      <c r="MUB44" s="502"/>
      <c r="MUC44" s="502"/>
      <c r="MUD44" s="502"/>
      <c r="MUE44" s="502"/>
      <c r="MUF44" s="502"/>
      <c r="MUG44" s="502"/>
      <c r="MUH44" s="502"/>
      <c r="MUI44" s="502"/>
      <c r="MUJ44" s="502"/>
      <c r="MUK44" s="502"/>
      <c r="MUL44" s="502"/>
      <c r="MUM44" s="502"/>
      <c r="MUN44" s="502"/>
      <c r="MUO44" s="502"/>
      <c r="MUP44" s="502"/>
      <c r="MUQ44" s="502"/>
      <c r="MUR44" s="502"/>
      <c r="MUS44" s="502"/>
      <c r="MUT44" s="502"/>
      <c r="MUU44" s="502"/>
      <c r="MUV44" s="502"/>
      <c r="MUW44" s="502"/>
      <c r="MUX44" s="502"/>
      <c r="MUY44" s="502"/>
      <c r="MUZ44" s="502"/>
      <c r="MVA44" s="502"/>
      <c r="MVB44" s="502"/>
      <c r="MVC44" s="502"/>
      <c r="MVD44" s="502"/>
      <c r="MVE44" s="502"/>
      <c r="MVF44" s="502"/>
      <c r="MVG44" s="502"/>
      <c r="MVH44" s="502"/>
      <c r="MVI44" s="502"/>
      <c r="MVJ44" s="502"/>
      <c r="MVK44" s="502"/>
      <c r="MVL44" s="502"/>
      <c r="MVM44" s="502"/>
      <c r="MVN44" s="502"/>
      <c r="MVO44" s="502"/>
      <c r="MVP44" s="502"/>
      <c r="MVQ44" s="502"/>
      <c r="MVR44" s="502"/>
      <c r="MVS44" s="502"/>
      <c r="MVT44" s="502"/>
      <c r="MVU44" s="502"/>
      <c r="MVV44" s="502"/>
      <c r="MVW44" s="502"/>
      <c r="MVX44" s="502"/>
      <c r="MVY44" s="502"/>
      <c r="MVZ44" s="502"/>
      <c r="MWA44" s="502"/>
      <c r="MWB44" s="502"/>
      <c r="MWC44" s="502"/>
      <c r="MWD44" s="502"/>
      <c r="MWE44" s="502"/>
      <c r="MWF44" s="502"/>
      <c r="MWG44" s="502"/>
      <c r="MWH44" s="502"/>
      <c r="MWI44" s="502"/>
      <c r="MWJ44" s="502"/>
      <c r="MWK44" s="502"/>
      <c r="MWL44" s="502"/>
      <c r="MWM44" s="502"/>
      <c r="MWN44" s="502"/>
      <c r="MWO44" s="502"/>
      <c r="MWP44" s="502"/>
      <c r="MWQ44" s="502"/>
      <c r="MWR44" s="502"/>
      <c r="MWS44" s="502"/>
      <c r="MWT44" s="502"/>
      <c r="MWU44" s="502"/>
      <c r="MWV44" s="502"/>
      <c r="MWW44" s="502"/>
      <c r="MWX44" s="502"/>
      <c r="MWY44" s="502"/>
      <c r="MWZ44" s="502"/>
      <c r="MXA44" s="502"/>
      <c r="MXB44" s="502"/>
      <c r="MXC44" s="502"/>
      <c r="MXD44" s="502"/>
      <c r="MXE44" s="502"/>
      <c r="MXF44" s="502"/>
      <c r="MXG44" s="502"/>
      <c r="MXH44" s="502"/>
      <c r="MXI44" s="502"/>
      <c r="MXJ44" s="502"/>
      <c r="MXK44" s="502"/>
      <c r="MXL44" s="502"/>
      <c r="MXM44" s="502"/>
      <c r="MXN44" s="502"/>
      <c r="MXO44" s="502"/>
      <c r="MXP44" s="502"/>
      <c r="MXQ44" s="502"/>
      <c r="MXR44" s="502"/>
      <c r="MXS44" s="502"/>
      <c r="MXT44" s="502"/>
      <c r="MXU44" s="502"/>
      <c r="MXV44" s="502"/>
      <c r="MXW44" s="502"/>
      <c r="MXX44" s="502"/>
      <c r="MXY44" s="502"/>
      <c r="MXZ44" s="502"/>
      <c r="MYA44" s="502"/>
      <c r="MYB44" s="502"/>
      <c r="MYC44" s="502"/>
      <c r="MYD44" s="502"/>
      <c r="MYE44" s="502"/>
      <c r="MYF44" s="502"/>
      <c r="MYG44" s="502"/>
      <c r="MYH44" s="502"/>
      <c r="MYI44" s="502"/>
      <c r="MYJ44" s="502"/>
      <c r="MYK44" s="502"/>
      <c r="MYL44" s="502"/>
      <c r="MYM44" s="502"/>
      <c r="MYN44" s="502"/>
      <c r="MYO44" s="502"/>
      <c r="MYP44" s="502"/>
      <c r="MYQ44" s="502"/>
      <c r="MYR44" s="502"/>
      <c r="MYS44" s="502"/>
      <c r="MYT44" s="502"/>
      <c r="MYU44" s="502"/>
      <c r="MYV44" s="502"/>
      <c r="MYW44" s="502"/>
      <c r="MYX44" s="502"/>
      <c r="MYY44" s="502"/>
      <c r="MYZ44" s="502"/>
      <c r="MZA44" s="502"/>
      <c r="MZB44" s="502"/>
      <c r="MZC44" s="502"/>
      <c r="MZD44" s="502"/>
      <c r="MZE44" s="502"/>
      <c r="MZF44" s="502"/>
      <c r="MZG44" s="502"/>
      <c r="MZH44" s="502"/>
      <c r="MZI44" s="502"/>
      <c r="MZJ44" s="502"/>
      <c r="MZK44" s="502"/>
      <c r="MZL44" s="502"/>
      <c r="MZM44" s="502"/>
      <c r="MZN44" s="502"/>
      <c r="MZO44" s="502"/>
      <c r="MZP44" s="502"/>
      <c r="MZQ44" s="502"/>
      <c r="MZR44" s="502"/>
      <c r="MZS44" s="502"/>
      <c r="MZT44" s="502"/>
      <c r="MZU44" s="502"/>
      <c r="MZV44" s="502"/>
      <c r="MZW44" s="502"/>
      <c r="MZX44" s="502"/>
      <c r="MZY44" s="502"/>
      <c r="MZZ44" s="502"/>
      <c r="NAA44" s="502"/>
      <c r="NAB44" s="502"/>
      <c r="NAC44" s="502"/>
      <c r="NAD44" s="502"/>
      <c r="NAE44" s="502"/>
      <c r="NAF44" s="502"/>
      <c r="NAG44" s="502"/>
      <c r="NAH44" s="502"/>
      <c r="NAI44" s="502"/>
      <c r="NAJ44" s="502"/>
      <c r="NAK44" s="502"/>
      <c r="NAL44" s="502"/>
      <c r="NAM44" s="502"/>
      <c r="NAN44" s="502"/>
      <c r="NAO44" s="502"/>
      <c r="NAP44" s="502"/>
      <c r="NAQ44" s="502"/>
      <c r="NAR44" s="502"/>
      <c r="NAS44" s="502"/>
      <c r="NAT44" s="502"/>
      <c r="NAU44" s="502"/>
      <c r="NAV44" s="502"/>
      <c r="NAW44" s="502"/>
      <c r="NAX44" s="502"/>
      <c r="NAY44" s="502"/>
      <c r="NAZ44" s="502"/>
      <c r="NBA44" s="502"/>
      <c r="NBB44" s="502"/>
      <c r="NBC44" s="502"/>
      <c r="NBD44" s="502"/>
      <c r="NBE44" s="502"/>
      <c r="NBF44" s="502"/>
      <c r="NBG44" s="502"/>
      <c r="NBH44" s="502"/>
      <c r="NBI44" s="502"/>
      <c r="NBJ44" s="502"/>
      <c r="NBK44" s="502"/>
      <c r="NBL44" s="502"/>
      <c r="NBM44" s="502"/>
      <c r="NBN44" s="502"/>
      <c r="NBO44" s="502"/>
      <c r="NBP44" s="502"/>
      <c r="NBQ44" s="502"/>
      <c r="NBR44" s="502"/>
      <c r="NBS44" s="502"/>
      <c r="NBT44" s="502"/>
      <c r="NBU44" s="502"/>
      <c r="NBV44" s="502"/>
      <c r="NBW44" s="502"/>
      <c r="NBX44" s="502"/>
      <c r="NBY44" s="502"/>
      <c r="NBZ44" s="502"/>
      <c r="NCA44" s="502"/>
      <c r="NCB44" s="502"/>
      <c r="NCC44" s="502"/>
      <c r="NCD44" s="502"/>
      <c r="NCE44" s="502"/>
      <c r="NCF44" s="502"/>
      <c r="NCG44" s="502"/>
      <c r="NCH44" s="502"/>
      <c r="NCI44" s="502"/>
      <c r="NCJ44" s="502"/>
      <c r="NCK44" s="502"/>
      <c r="NCL44" s="502"/>
      <c r="NCM44" s="502"/>
      <c r="NCN44" s="502"/>
      <c r="NCO44" s="502"/>
      <c r="NCP44" s="502"/>
      <c r="NCQ44" s="502"/>
      <c r="NCR44" s="502"/>
      <c r="NCS44" s="502"/>
      <c r="NCT44" s="502"/>
      <c r="NCU44" s="502"/>
      <c r="NCV44" s="502"/>
      <c r="NCW44" s="502"/>
      <c r="NCX44" s="502"/>
      <c r="NCY44" s="502"/>
      <c r="NCZ44" s="502"/>
      <c r="NDA44" s="502"/>
      <c r="NDB44" s="502"/>
      <c r="NDC44" s="502"/>
      <c r="NDD44" s="502"/>
      <c r="NDE44" s="502"/>
      <c r="NDF44" s="502"/>
      <c r="NDG44" s="502"/>
      <c r="NDH44" s="502"/>
      <c r="NDI44" s="502"/>
      <c r="NDJ44" s="502"/>
      <c r="NDK44" s="502"/>
      <c r="NDL44" s="502"/>
      <c r="NDM44" s="502"/>
      <c r="NDN44" s="502"/>
      <c r="NDO44" s="502"/>
      <c r="NDP44" s="502"/>
      <c r="NDQ44" s="502"/>
      <c r="NDR44" s="502"/>
      <c r="NDS44" s="502"/>
      <c r="NDT44" s="502"/>
      <c r="NDU44" s="502"/>
      <c r="NDV44" s="502"/>
      <c r="NDW44" s="502"/>
      <c r="NDX44" s="502"/>
      <c r="NDY44" s="502"/>
      <c r="NDZ44" s="502"/>
      <c r="NEA44" s="502"/>
      <c r="NEB44" s="502"/>
      <c r="NEC44" s="502"/>
      <c r="NED44" s="502"/>
      <c r="NEE44" s="502"/>
      <c r="NEF44" s="502"/>
      <c r="NEG44" s="502"/>
      <c r="NEH44" s="502"/>
      <c r="NEI44" s="502"/>
      <c r="NEJ44" s="502"/>
      <c r="NEK44" s="502"/>
      <c r="NEL44" s="502"/>
      <c r="NEM44" s="502"/>
      <c r="NEN44" s="502"/>
      <c r="NEO44" s="502"/>
      <c r="NEP44" s="502"/>
      <c r="NEQ44" s="502"/>
      <c r="NER44" s="502"/>
      <c r="NES44" s="502"/>
      <c r="NET44" s="502"/>
      <c r="NEU44" s="502"/>
      <c r="NEV44" s="502"/>
      <c r="NEW44" s="502"/>
      <c r="NEX44" s="502"/>
      <c r="NEY44" s="502"/>
      <c r="NEZ44" s="502"/>
      <c r="NFA44" s="502"/>
      <c r="NFB44" s="502"/>
      <c r="NFC44" s="502"/>
      <c r="NFD44" s="502"/>
      <c r="NFE44" s="502"/>
      <c r="NFF44" s="502"/>
      <c r="NFG44" s="502"/>
      <c r="NFH44" s="502"/>
      <c r="NFI44" s="502"/>
      <c r="NFJ44" s="502"/>
      <c r="NFK44" s="502"/>
      <c r="NFL44" s="502"/>
      <c r="NFM44" s="502"/>
      <c r="NFN44" s="502"/>
      <c r="NFO44" s="502"/>
      <c r="NFP44" s="502"/>
      <c r="NFQ44" s="502"/>
      <c r="NFR44" s="502"/>
      <c r="NFS44" s="502"/>
      <c r="NFT44" s="502"/>
      <c r="NFU44" s="502"/>
      <c r="NFV44" s="502"/>
      <c r="NFW44" s="502"/>
      <c r="NFX44" s="502"/>
      <c r="NFY44" s="502"/>
      <c r="NFZ44" s="502"/>
      <c r="NGA44" s="502"/>
      <c r="NGB44" s="502"/>
      <c r="NGC44" s="502"/>
      <c r="NGD44" s="502"/>
      <c r="NGE44" s="502"/>
      <c r="NGF44" s="502"/>
      <c r="NGG44" s="502"/>
      <c r="NGH44" s="502"/>
      <c r="NGI44" s="502"/>
      <c r="NGJ44" s="502"/>
      <c r="NGK44" s="502"/>
      <c r="NGL44" s="502"/>
      <c r="NGM44" s="502"/>
      <c r="NGN44" s="502"/>
      <c r="NGO44" s="502"/>
      <c r="NGP44" s="502"/>
      <c r="NGQ44" s="502"/>
      <c r="NGR44" s="502"/>
      <c r="NGS44" s="502"/>
      <c r="NGT44" s="502"/>
      <c r="NGU44" s="502"/>
      <c r="NGV44" s="502"/>
      <c r="NGW44" s="502"/>
      <c r="NGX44" s="502"/>
      <c r="NGY44" s="502"/>
      <c r="NGZ44" s="502"/>
      <c r="NHA44" s="502"/>
      <c r="NHB44" s="502"/>
      <c r="NHC44" s="502"/>
      <c r="NHD44" s="502"/>
      <c r="NHE44" s="502"/>
      <c r="NHF44" s="502"/>
      <c r="NHG44" s="502"/>
      <c r="NHH44" s="502"/>
      <c r="NHI44" s="502"/>
      <c r="NHJ44" s="502"/>
      <c r="NHK44" s="502"/>
      <c r="NHL44" s="502"/>
      <c r="NHM44" s="502"/>
      <c r="NHN44" s="502"/>
      <c r="NHO44" s="502"/>
      <c r="NHP44" s="502"/>
      <c r="NHQ44" s="502"/>
      <c r="NHR44" s="502"/>
      <c r="NHS44" s="502"/>
      <c r="NHT44" s="502"/>
      <c r="NHU44" s="502"/>
      <c r="NHV44" s="502"/>
      <c r="NHW44" s="502"/>
      <c r="NHX44" s="502"/>
      <c r="NHY44" s="502"/>
      <c r="NHZ44" s="502"/>
      <c r="NIA44" s="502"/>
      <c r="NIB44" s="502"/>
      <c r="NIC44" s="502"/>
      <c r="NID44" s="502"/>
      <c r="NIE44" s="502"/>
      <c r="NIF44" s="502"/>
      <c r="NIG44" s="502"/>
      <c r="NIH44" s="502"/>
      <c r="NII44" s="502"/>
      <c r="NIJ44" s="502"/>
      <c r="NIK44" s="502"/>
      <c r="NIL44" s="502"/>
      <c r="NIM44" s="502"/>
      <c r="NIN44" s="502"/>
      <c r="NIO44" s="502"/>
      <c r="NIP44" s="502"/>
      <c r="NIQ44" s="502"/>
      <c r="NIR44" s="502"/>
      <c r="NIS44" s="502"/>
      <c r="NIT44" s="502"/>
      <c r="NIU44" s="502"/>
      <c r="NIV44" s="502"/>
      <c r="NIW44" s="502"/>
      <c r="NIX44" s="502"/>
      <c r="NIY44" s="502"/>
      <c r="NIZ44" s="502"/>
      <c r="NJA44" s="502"/>
      <c r="NJB44" s="502"/>
      <c r="NJC44" s="502"/>
      <c r="NJD44" s="502"/>
      <c r="NJE44" s="502"/>
      <c r="NJF44" s="502"/>
      <c r="NJG44" s="502"/>
      <c r="NJH44" s="502"/>
      <c r="NJI44" s="502"/>
      <c r="NJJ44" s="502"/>
      <c r="NJK44" s="502"/>
      <c r="NJL44" s="502"/>
      <c r="NJM44" s="502"/>
      <c r="NJN44" s="502"/>
      <c r="NJO44" s="502"/>
      <c r="NJP44" s="502"/>
      <c r="NJQ44" s="502"/>
      <c r="NJR44" s="502"/>
      <c r="NJS44" s="502"/>
      <c r="NJT44" s="502"/>
      <c r="NJU44" s="502"/>
      <c r="NJV44" s="502"/>
      <c r="NJW44" s="502"/>
      <c r="NJX44" s="502"/>
      <c r="NJY44" s="502"/>
      <c r="NJZ44" s="502"/>
      <c r="NKA44" s="502"/>
      <c r="NKB44" s="502"/>
      <c r="NKC44" s="502"/>
      <c r="NKD44" s="502"/>
      <c r="NKE44" s="502"/>
      <c r="NKF44" s="502"/>
      <c r="NKG44" s="502"/>
      <c r="NKH44" s="502"/>
      <c r="NKI44" s="502"/>
      <c r="NKJ44" s="502"/>
      <c r="NKK44" s="502"/>
      <c r="NKL44" s="502"/>
      <c r="NKM44" s="502"/>
      <c r="NKN44" s="502"/>
      <c r="NKO44" s="502"/>
      <c r="NKP44" s="502"/>
      <c r="NKQ44" s="502"/>
      <c r="NKR44" s="502"/>
      <c r="NKS44" s="502"/>
      <c r="NKT44" s="502"/>
      <c r="NKU44" s="502"/>
      <c r="NKV44" s="502"/>
      <c r="NKW44" s="502"/>
      <c r="NKX44" s="502"/>
      <c r="NKY44" s="502"/>
      <c r="NKZ44" s="502"/>
      <c r="NLA44" s="502"/>
      <c r="NLB44" s="502"/>
      <c r="NLC44" s="502"/>
      <c r="NLD44" s="502"/>
      <c r="NLE44" s="502"/>
      <c r="NLF44" s="502"/>
      <c r="NLG44" s="502"/>
      <c r="NLH44" s="502"/>
      <c r="NLI44" s="502"/>
      <c r="NLJ44" s="502"/>
      <c r="NLK44" s="502"/>
      <c r="NLL44" s="502"/>
      <c r="NLM44" s="502"/>
      <c r="NLN44" s="502"/>
      <c r="NLO44" s="502"/>
      <c r="NLP44" s="502"/>
      <c r="NLQ44" s="502"/>
      <c r="NLR44" s="502"/>
      <c r="NLS44" s="502"/>
      <c r="NLT44" s="502"/>
      <c r="NLU44" s="502"/>
      <c r="NLV44" s="502"/>
      <c r="NLW44" s="502"/>
      <c r="NLX44" s="502"/>
      <c r="NLY44" s="502"/>
      <c r="NLZ44" s="502"/>
      <c r="NMA44" s="502"/>
      <c r="NMB44" s="502"/>
      <c r="NMC44" s="502"/>
      <c r="NMD44" s="502"/>
      <c r="NME44" s="502"/>
      <c r="NMF44" s="502"/>
      <c r="NMG44" s="502"/>
      <c r="NMH44" s="502"/>
      <c r="NMI44" s="502"/>
      <c r="NMJ44" s="502"/>
      <c r="NMK44" s="502"/>
      <c r="NML44" s="502"/>
      <c r="NMM44" s="502"/>
      <c r="NMN44" s="502"/>
      <c r="NMO44" s="502"/>
      <c r="NMP44" s="502"/>
      <c r="NMQ44" s="502"/>
      <c r="NMR44" s="502"/>
      <c r="NMS44" s="502"/>
      <c r="NMT44" s="502"/>
      <c r="NMU44" s="502"/>
      <c r="NMV44" s="502"/>
      <c r="NMW44" s="502"/>
      <c r="NMX44" s="502"/>
      <c r="NMY44" s="502"/>
      <c r="NMZ44" s="502"/>
      <c r="NNA44" s="502"/>
      <c r="NNB44" s="502"/>
      <c r="NNC44" s="502"/>
      <c r="NND44" s="502"/>
      <c r="NNE44" s="502"/>
      <c r="NNF44" s="502"/>
      <c r="NNG44" s="502"/>
      <c r="NNH44" s="502"/>
      <c r="NNI44" s="502"/>
      <c r="NNJ44" s="502"/>
      <c r="NNK44" s="502"/>
      <c r="NNL44" s="502"/>
      <c r="NNM44" s="502"/>
      <c r="NNN44" s="502"/>
      <c r="NNO44" s="502"/>
      <c r="NNP44" s="502"/>
      <c r="NNQ44" s="502"/>
      <c r="NNR44" s="502"/>
      <c r="NNS44" s="502"/>
      <c r="NNT44" s="502"/>
      <c r="NNU44" s="502"/>
      <c r="NNV44" s="502"/>
      <c r="NNW44" s="502"/>
      <c r="NNX44" s="502"/>
      <c r="NNY44" s="502"/>
      <c r="NNZ44" s="502"/>
      <c r="NOA44" s="502"/>
      <c r="NOB44" s="502"/>
      <c r="NOC44" s="502"/>
      <c r="NOD44" s="502"/>
      <c r="NOE44" s="502"/>
      <c r="NOF44" s="502"/>
      <c r="NOG44" s="502"/>
      <c r="NOH44" s="502"/>
      <c r="NOI44" s="502"/>
      <c r="NOJ44" s="502"/>
      <c r="NOK44" s="502"/>
      <c r="NOL44" s="502"/>
      <c r="NOM44" s="502"/>
      <c r="NON44" s="502"/>
      <c r="NOO44" s="502"/>
      <c r="NOP44" s="502"/>
      <c r="NOQ44" s="502"/>
      <c r="NOR44" s="502"/>
      <c r="NOS44" s="502"/>
      <c r="NOT44" s="502"/>
      <c r="NOU44" s="502"/>
      <c r="NOV44" s="502"/>
      <c r="NOW44" s="502"/>
      <c r="NOX44" s="502"/>
      <c r="NOY44" s="502"/>
      <c r="NOZ44" s="502"/>
      <c r="NPA44" s="502"/>
      <c r="NPB44" s="502"/>
      <c r="NPC44" s="502"/>
      <c r="NPD44" s="502"/>
      <c r="NPE44" s="502"/>
      <c r="NPF44" s="502"/>
      <c r="NPG44" s="502"/>
      <c r="NPH44" s="502"/>
      <c r="NPI44" s="502"/>
      <c r="NPJ44" s="502"/>
      <c r="NPK44" s="502"/>
      <c r="NPL44" s="502"/>
      <c r="NPM44" s="502"/>
      <c r="NPN44" s="502"/>
      <c r="NPO44" s="502"/>
      <c r="NPP44" s="502"/>
      <c r="NPQ44" s="502"/>
      <c r="NPR44" s="502"/>
      <c r="NPS44" s="502"/>
      <c r="NPT44" s="502"/>
      <c r="NPU44" s="502"/>
      <c r="NPV44" s="502"/>
      <c r="NPW44" s="502"/>
      <c r="NPX44" s="502"/>
      <c r="NPY44" s="502"/>
      <c r="NPZ44" s="502"/>
      <c r="NQA44" s="502"/>
      <c r="NQB44" s="502"/>
      <c r="NQC44" s="502"/>
      <c r="NQD44" s="502"/>
      <c r="NQE44" s="502"/>
      <c r="NQF44" s="502"/>
      <c r="NQG44" s="502"/>
      <c r="NQH44" s="502"/>
      <c r="NQI44" s="502"/>
      <c r="NQJ44" s="502"/>
      <c r="NQK44" s="502"/>
      <c r="NQL44" s="502"/>
      <c r="NQM44" s="502"/>
      <c r="NQN44" s="502"/>
      <c r="NQO44" s="502"/>
      <c r="NQP44" s="502"/>
      <c r="NQQ44" s="502"/>
      <c r="NQR44" s="502"/>
      <c r="NQS44" s="502"/>
      <c r="NQT44" s="502"/>
      <c r="NQU44" s="502"/>
      <c r="NQV44" s="502"/>
      <c r="NQW44" s="502"/>
      <c r="NQX44" s="502"/>
      <c r="NQY44" s="502"/>
      <c r="NQZ44" s="502"/>
      <c r="NRA44" s="502"/>
      <c r="NRB44" s="502"/>
      <c r="NRC44" s="502"/>
      <c r="NRD44" s="502"/>
      <c r="NRE44" s="502"/>
      <c r="NRF44" s="502"/>
      <c r="NRG44" s="502"/>
      <c r="NRH44" s="502"/>
      <c r="NRI44" s="502"/>
      <c r="NRJ44" s="502"/>
      <c r="NRK44" s="502"/>
      <c r="NRL44" s="502"/>
      <c r="NRM44" s="502"/>
      <c r="NRN44" s="502"/>
      <c r="NRO44" s="502"/>
      <c r="NRP44" s="502"/>
      <c r="NRQ44" s="502"/>
      <c r="NRR44" s="502"/>
      <c r="NRS44" s="502"/>
      <c r="NRT44" s="502"/>
      <c r="NRU44" s="502"/>
      <c r="NRV44" s="502"/>
      <c r="NRW44" s="502"/>
      <c r="NRX44" s="502"/>
      <c r="NRY44" s="502"/>
      <c r="NRZ44" s="502"/>
      <c r="NSA44" s="502"/>
      <c r="NSB44" s="502"/>
      <c r="NSC44" s="502"/>
      <c r="NSD44" s="502"/>
      <c r="NSE44" s="502"/>
      <c r="NSF44" s="502"/>
      <c r="NSG44" s="502"/>
      <c r="NSH44" s="502"/>
      <c r="NSI44" s="502"/>
      <c r="NSJ44" s="502"/>
      <c r="NSK44" s="502"/>
      <c r="NSL44" s="502"/>
      <c r="NSM44" s="502"/>
      <c r="NSN44" s="502"/>
      <c r="NSO44" s="502"/>
      <c r="NSP44" s="502"/>
      <c r="NSQ44" s="502"/>
      <c r="NSR44" s="502"/>
      <c r="NSS44" s="502"/>
      <c r="NST44" s="502"/>
      <c r="NSU44" s="502"/>
      <c r="NSV44" s="502"/>
      <c r="NSW44" s="502"/>
      <c r="NSX44" s="502"/>
      <c r="NSY44" s="502"/>
      <c r="NSZ44" s="502"/>
      <c r="NTA44" s="502"/>
      <c r="NTB44" s="502"/>
      <c r="NTC44" s="502"/>
      <c r="NTD44" s="502"/>
      <c r="NTE44" s="502"/>
      <c r="NTF44" s="502"/>
      <c r="NTG44" s="502"/>
      <c r="NTH44" s="502"/>
      <c r="NTI44" s="502"/>
      <c r="NTJ44" s="502"/>
      <c r="NTK44" s="502"/>
      <c r="NTL44" s="502"/>
      <c r="NTM44" s="502"/>
      <c r="NTN44" s="502"/>
      <c r="NTO44" s="502"/>
      <c r="NTP44" s="502"/>
      <c r="NTQ44" s="502"/>
      <c r="NTR44" s="502"/>
      <c r="NTS44" s="502"/>
      <c r="NTT44" s="502"/>
      <c r="NTU44" s="502"/>
      <c r="NTV44" s="502"/>
      <c r="NTW44" s="502"/>
      <c r="NTX44" s="502"/>
      <c r="NTY44" s="502"/>
      <c r="NTZ44" s="502"/>
      <c r="NUA44" s="502"/>
      <c r="NUB44" s="502"/>
      <c r="NUC44" s="502"/>
      <c r="NUD44" s="502"/>
      <c r="NUE44" s="502"/>
      <c r="NUF44" s="502"/>
      <c r="NUG44" s="502"/>
      <c r="NUH44" s="502"/>
      <c r="NUI44" s="502"/>
      <c r="NUJ44" s="502"/>
      <c r="NUK44" s="502"/>
      <c r="NUL44" s="502"/>
      <c r="NUM44" s="502"/>
      <c r="NUN44" s="502"/>
      <c r="NUO44" s="502"/>
      <c r="NUP44" s="502"/>
      <c r="NUQ44" s="502"/>
      <c r="NUR44" s="502"/>
      <c r="NUS44" s="502"/>
      <c r="NUT44" s="502"/>
      <c r="NUU44" s="502"/>
      <c r="NUV44" s="502"/>
      <c r="NUW44" s="502"/>
      <c r="NUX44" s="502"/>
      <c r="NUY44" s="502"/>
      <c r="NUZ44" s="502"/>
      <c r="NVA44" s="502"/>
      <c r="NVB44" s="502"/>
      <c r="NVC44" s="502"/>
      <c r="NVD44" s="502"/>
      <c r="NVE44" s="502"/>
      <c r="NVF44" s="502"/>
      <c r="NVG44" s="502"/>
      <c r="NVH44" s="502"/>
      <c r="NVI44" s="502"/>
      <c r="NVJ44" s="502"/>
      <c r="NVK44" s="502"/>
      <c r="NVL44" s="502"/>
      <c r="NVM44" s="502"/>
      <c r="NVN44" s="502"/>
      <c r="NVO44" s="502"/>
      <c r="NVP44" s="502"/>
      <c r="NVQ44" s="502"/>
      <c r="NVR44" s="502"/>
      <c r="NVS44" s="502"/>
      <c r="NVT44" s="502"/>
      <c r="NVU44" s="502"/>
      <c r="NVV44" s="502"/>
      <c r="NVW44" s="502"/>
      <c r="NVX44" s="502"/>
      <c r="NVY44" s="502"/>
      <c r="NVZ44" s="502"/>
      <c r="NWA44" s="502"/>
      <c r="NWB44" s="502"/>
      <c r="NWC44" s="502"/>
      <c r="NWD44" s="502"/>
      <c r="NWE44" s="502"/>
      <c r="NWF44" s="502"/>
      <c r="NWG44" s="502"/>
      <c r="NWH44" s="502"/>
      <c r="NWI44" s="502"/>
      <c r="NWJ44" s="502"/>
      <c r="NWK44" s="502"/>
      <c r="NWL44" s="502"/>
      <c r="NWM44" s="502"/>
      <c r="NWN44" s="502"/>
      <c r="NWO44" s="502"/>
      <c r="NWP44" s="502"/>
      <c r="NWQ44" s="502"/>
      <c r="NWR44" s="502"/>
      <c r="NWS44" s="502"/>
      <c r="NWT44" s="502"/>
      <c r="NWU44" s="502"/>
      <c r="NWV44" s="502"/>
      <c r="NWW44" s="502"/>
      <c r="NWX44" s="502"/>
      <c r="NWY44" s="502"/>
      <c r="NWZ44" s="502"/>
      <c r="NXA44" s="502"/>
      <c r="NXB44" s="502"/>
      <c r="NXC44" s="502"/>
      <c r="NXD44" s="502"/>
      <c r="NXE44" s="502"/>
      <c r="NXF44" s="502"/>
      <c r="NXG44" s="502"/>
      <c r="NXH44" s="502"/>
      <c r="NXI44" s="502"/>
      <c r="NXJ44" s="502"/>
      <c r="NXK44" s="502"/>
      <c r="NXL44" s="502"/>
      <c r="NXM44" s="502"/>
      <c r="NXN44" s="502"/>
      <c r="NXO44" s="502"/>
      <c r="NXP44" s="502"/>
      <c r="NXQ44" s="502"/>
      <c r="NXR44" s="502"/>
      <c r="NXS44" s="502"/>
      <c r="NXT44" s="502"/>
      <c r="NXU44" s="502"/>
      <c r="NXV44" s="502"/>
      <c r="NXW44" s="502"/>
      <c r="NXX44" s="502"/>
      <c r="NXY44" s="502"/>
      <c r="NXZ44" s="502"/>
      <c r="NYA44" s="502"/>
      <c r="NYB44" s="502"/>
      <c r="NYC44" s="502"/>
      <c r="NYD44" s="502"/>
      <c r="NYE44" s="502"/>
      <c r="NYF44" s="502"/>
      <c r="NYG44" s="502"/>
      <c r="NYH44" s="502"/>
      <c r="NYI44" s="502"/>
      <c r="NYJ44" s="502"/>
      <c r="NYK44" s="502"/>
      <c r="NYL44" s="502"/>
      <c r="NYM44" s="502"/>
      <c r="NYN44" s="502"/>
      <c r="NYO44" s="502"/>
      <c r="NYP44" s="502"/>
      <c r="NYQ44" s="502"/>
      <c r="NYR44" s="502"/>
      <c r="NYS44" s="502"/>
      <c r="NYT44" s="502"/>
      <c r="NYU44" s="502"/>
      <c r="NYV44" s="502"/>
      <c r="NYW44" s="502"/>
      <c r="NYX44" s="502"/>
      <c r="NYY44" s="502"/>
      <c r="NYZ44" s="502"/>
      <c r="NZA44" s="502"/>
      <c r="NZB44" s="502"/>
      <c r="NZC44" s="502"/>
      <c r="NZD44" s="502"/>
      <c r="NZE44" s="502"/>
      <c r="NZF44" s="502"/>
      <c r="NZG44" s="502"/>
      <c r="NZH44" s="502"/>
      <c r="NZI44" s="502"/>
      <c r="NZJ44" s="502"/>
      <c r="NZK44" s="502"/>
      <c r="NZL44" s="502"/>
      <c r="NZM44" s="502"/>
      <c r="NZN44" s="502"/>
      <c r="NZO44" s="502"/>
      <c r="NZP44" s="502"/>
      <c r="NZQ44" s="502"/>
      <c r="NZR44" s="502"/>
      <c r="NZS44" s="502"/>
      <c r="NZT44" s="502"/>
      <c r="NZU44" s="502"/>
      <c r="NZV44" s="502"/>
      <c r="NZW44" s="502"/>
      <c r="NZX44" s="502"/>
      <c r="NZY44" s="502"/>
      <c r="NZZ44" s="502"/>
      <c r="OAA44" s="502"/>
      <c r="OAB44" s="502"/>
      <c r="OAC44" s="502"/>
      <c r="OAD44" s="502"/>
      <c r="OAE44" s="502"/>
      <c r="OAF44" s="502"/>
      <c r="OAG44" s="502"/>
      <c r="OAH44" s="502"/>
      <c r="OAI44" s="502"/>
      <c r="OAJ44" s="502"/>
      <c r="OAK44" s="502"/>
      <c r="OAL44" s="502"/>
      <c r="OAM44" s="502"/>
      <c r="OAN44" s="502"/>
      <c r="OAO44" s="502"/>
      <c r="OAP44" s="502"/>
      <c r="OAQ44" s="502"/>
      <c r="OAR44" s="502"/>
      <c r="OAS44" s="502"/>
      <c r="OAT44" s="502"/>
      <c r="OAU44" s="502"/>
      <c r="OAV44" s="502"/>
      <c r="OAW44" s="502"/>
      <c r="OAX44" s="502"/>
      <c r="OAY44" s="502"/>
      <c r="OAZ44" s="502"/>
      <c r="OBA44" s="502"/>
      <c r="OBB44" s="502"/>
      <c r="OBC44" s="502"/>
      <c r="OBD44" s="502"/>
      <c r="OBE44" s="502"/>
      <c r="OBF44" s="502"/>
      <c r="OBG44" s="502"/>
      <c r="OBH44" s="502"/>
      <c r="OBI44" s="502"/>
      <c r="OBJ44" s="502"/>
      <c r="OBK44" s="502"/>
      <c r="OBL44" s="502"/>
      <c r="OBM44" s="502"/>
      <c r="OBN44" s="502"/>
      <c r="OBO44" s="502"/>
      <c r="OBP44" s="502"/>
      <c r="OBQ44" s="502"/>
      <c r="OBR44" s="502"/>
      <c r="OBS44" s="502"/>
      <c r="OBT44" s="502"/>
      <c r="OBU44" s="502"/>
      <c r="OBV44" s="502"/>
      <c r="OBW44" s="502"/>
      <c r="OBX44" s="502"/>
      <c r="OBY44" s="502"/>
      <c r="OBZ44" s="502"/>
      <c r="OCA44" s="502"/>
      <c r="OCB44" s="502"/>
      <c r="OCC44" s="502"/>
      <c r="OCD44" s="502"/>
      <c r="OCE44" s="502"/>
      <c r="OCF44" s="502"/>
      <c r="OCG44" s="502"/>
      <c r="OCH44" s="502"/>
      <c r="OCI44" s="502"/>
      <c r="OCJ44" s="502"/>
      <c r="OCK44" s="502"/>
      <c r="OCL44" s="502"/>
      <c r="OCM44" s="502"/>
      <c r="OCN44" s="502"/>
      <c r="OCO44" s="502"/>
      <c r="OCP44" s="502"/>
      <c r="OCQ44" s="502"/>
      <c r="OCR44" s="502"/>
      <c r="OCS44" s="502"/>
      <c r="OCT44" s="502"/>
      <c r="OCU44" s="502"/>
      <c r="OCV44" s="502"/>
      <c r="OCW44" s="502"/>
      <c r="OCX44" s="502"/>
      <c r="OCY44" s="502"/>
      <c r="OCZ44" s="502"/>
      <c r="ODA44" s="502"/>
      <c r="ODB44" s="502"/>
      <c r="ODC44" s="502"/>
      <c r="ODD44" s="502"/>
      <c r="ODE44" s="502"/>
      <c r="ODF44" s="502"/>
      <c r="ODG44" s="502"/>
      <c r="ODH44" s="502"/>
      <c r="ODI44" s="502"/>
      <c r="ODJ44" s="502"/>
      <c r="ODK44" s="502"/>
      <c r="ODL44" s="502"/>
      <c r="ODM44" s="502"/>
      <c r="ODN44" s="502"/>
      <c r="ODO44" s="502"/>
      <c r="ODP44" s="502"/>
      <c r="ODQ44" s="502"/>
      <c r="ODR44" s="502"/>
      <c r="ODS44" s="502"/>
      <c r="ODT44" s="502"/>
      <c r="ODU44" s="502"/>
      <c r="ODV44" s="502"/>
      <c r="ODW44" s="502"/>
      <c r="ODX44" s="502"/>
      <c r="ODY44" s="502"/>
      <c r="ODZ44" s="502"/>
      <c r="OEA44" s="502"/>
      <c r="OEB44" s="502"/>
      <c r="OEC44" s="502"/>
      <c r="OED44" s="502"/>
      <c r="OEE44" s="502"/>
      <c r="OEF44" s="502"/>
      <c r="OEG44" s="502"/>
      <c r="OEH44" s="502"/>
      <c r="OEI44" s="502"/>
      <c r="OEJ44" s="502"/>
      <c r="OEK44" s="502"/>
      <c r="OEL44" s="502"/>
      <c r="OEM44" s="502"/>
      <c r="OEN44" s="502"/>
      <c r="OEO44" s="502"/>
      <c r="OEP44" s="502"/>
      <c r="OEQ44" s="502"/>
      <c r="OER44" s="502"/>
      <c r="OES44" s="502"/>
      <c r="OET44" s="502"/>
      <c r="OEU44" s="502"/>
      <c r="OEV44" s="502"/>
      <c r="OEW44" s="502"/>
      <c r="OEX44" s="502"/>
      <c r="OEY44" s="502"/>
      <c r="OEZ44" s="502"/>
      <c r="OFA44" s="502"/>
      <c r="OFB44" s="502"/>
      <c r="OFC44" s="502"/>
      <c r="OFD44" s="502"/>
      <c r="OFE44" s="502"/>
      <c r="OFF44" s="502"/>
      <c r="OFG44" s="502"/>
      <c r="OFH44" s="502"/>
      <c r="OFI44" s="502"/>
      <c r="OFJ44" s="502"/>
      <c r="OFK44" s="502"/>
      <c r="OFL44" s="502"/>
      <c r="OFM44" s="502"/>
      <c r="OFN44" s="502"/>
      <c r="OFO44" s="502"/>
      <c r="OFP44" s="502"/>
      <c r="OFQ44" s="502"/>
      <c r="OFR44" s="502"/>
      <c r="OFS44" s="502"/>
      <c r="OFT44" s="502"/>
      <c r="OFU44" s="502"/>
      <c r="OFV44" s="502"/>
      <c r="OFW44" s="502"/>
      <c r="OFX44" s="502"/>
      <c r="OFY44" s="502"/>
      <c r="OFZ44" s="502"/>
      <c r="OGA44" s="502"/>
      <c r="OGB44" s="502"/>
      <c r="OGC44" s="502"/>
      <c r="OGD44" s="502"/>
      <c r="OGE44" s="502"/>
      <c r="OGF44" s="502"/>
      <c r="OGG44" s="502"/>
      <c r="OGH44" s="502"/>
      <c r="OGI44" s="502"/>
      <c r="OGJ44" s="502"/>
      <c r="OGK44" s="502"/>
      <c r="OGL44" s="502"/>
      <c r="OGM44" s="502"/>
      <c r="OGN44" s="502"/>
      <c r="OGO44" s="502"/>
      <c r="OGP44" s="502"/>
      <c r="OGQ44" s="502"/>
      <c r="OGR44" s="502"/>
      <c r="OGS44" s="502"/>
      <c r="OGT44" s="502"/>
      <c r="OGU44" s="502"/>
      <c r="OGV44" s="502"/>
      <c r="OGW44" s="502"/>
      <c r="OGX44" s="502"/>
      <c r="OGY44" s="502"/>
      <c r="OGZ44" s="502"/>
      <c r="OHA44" s="502"/>
      <c r="OHB44" s="502"/>
      <c r="OHC44" s="502"/>
      <c r="OHD44" s="502"/>
      <c r="OHE44" s="502"/>
      <c r="OHF44" s="502"/>
      <c r="OHG44" s="502"/>
      <c r="OHH44" s="502"/>
      <c r="OHI44" s="502"/>
      <c r="OHJ44" s="502"/>
      <c r="OHK44" s="502"/>
      <c r="OHL44" s="502"/>
      <c r="OHM44" s="502"/>
      <c r="OHN44" s="502"/>
      <c r="OHO44" s="502"/>
      <c r="OHP44" s="502"/>
      <c r="OHQ44" s="502"/>
      <c r="OHR44" s="502"/>
      <c r="OHS44" s="502"/>
      <c r="OHT44" s="502"/>
      <c r="OHU44" s="502"/>
      <c r="OHV44" s="502"/>
      <c r="OHW44" s="502"/>
      <c r="OHX44" s="502"/>
      <c r="OHY44" s="502"/>
      <c r="OHZ44" s="502"/>
      <c r="OIA44" s="502"/>
      <c r="OIB44" s="502"/>
      <c r="OIC44" s="502"/>
      <c r="OID44" s="502"/>
      <c r="OIE44" s="502"/>
      <c r="OIF44" s="502"/>
      <c r="OIG44" s="502"/>
      <c r="OIH44" s="502"/>
      <c r="OII44" s="502"/>
      <c r="OIJ44" s="502"/>
      <c r="OIK44" s="502"/>
      <c r="OIL44" s="502"/>
      <c r="OIM44" s="502"/>
      <c r="OIN44" s="502"/>
      <c r="OIO44" s="502"/>
      <c r="OIP44" s="502"/>
      <c r="OIQ44" s="502"/>
      <c r="OIR44" s="502"/>
      <c r="OIS44" s="502"/>
      <c r="OIT44" s="502"/>
      <c r="OIU44" s="502"/>
      <c r="OIV44" s="502"/>
      <c r="OIW44" s="502"/>
      <c r="OIX44" s="502"/>
      <c r="OIY44" s="502"/>
      <c r="OIZ44" s="502"/>
      <c r="OJA44" s="502"/>
      <c r="OJB44" s="502"/>
      <c r="OJC44" s="502"/>
      <c r="OJD44" s="502"/>
      <c r="OJE44" s="502"/>
      <c r="OJF44" s="502"/>
      <c r="OJG44" s="502"/>
      <c r="OJH44" s="502"/>
      <c r="OJI44" s="502"/>
      <c r="OJJ44" s="502"/>
      <c r="OJK44" s="502"/>
      <c r="OJL44" s="502"/>
      <c r="OJM44" s="502"/>
      <c r="OJN44" s="502"/>
      <c r="OJO44" s="502"/>
      <c r="OJP44" s="502"/>
      <c r="OJQ44" s="502"/>
      <c r="OJR44" s="502"/>
      <c r="OJS44" s="502"/>
      <c r="OJT44" s="502"/>
      <c r="OJU44" s="502"/>
      <c r="OJV44" s="502"/>
      <c r="OJW44" s="502"/>
      <c r="OJX44" s="502"/>
      <c r="OJY44" s="502"/>
      <c r="OJZ44" s="502"/>
      <c r="OKA44" s="502"/>
      <c r="OKB44" s="502"/>
      <c r="OKC44" s="502"/>
      <c r="OKD44" s="502"/>
      <c r="OKE44" s="502"/>
      <c r="OKF44" s="502"/>
      <c r="OKG44" s="502"/>
      <c r="OKH44" s="502"/>
      <c r="OKI44" s="502"/>
      <c r="OKJ44" s="502"/>
      <c r="OKK44" s="502"/>
      <c r="OKL44" s="502"/>
      <c r="OKM44" s="502"/>
      <c r="OKN44" s="502"/>
      <c r="OKO44" s="502"/>
      <c r="OKP44" s="502"/>
      <c r="OKQ44" s="502"/>
      <c r="OKR44" s="502"/>
      <c r="OKS44" s="502"/>
      <c r="OKT44" s="502"/>
      <c r="OKU44" s="502"/>
      <c r="OKV44" s="502"/>
      <c r="OKW44" s="502"/>
      <c r="OKX44" s="502"/>
      <c r="OKY44" s="502"/>
      <c r="OKZ44" s="502"/>
      <c r="OLA44" s="502"/>
      <c r="OLB44" s="502"/>
      <c r="OLC44" s="502"/>
      <c r="OLD44" s="502"/>
      <c r="OLE44" s="502"/>
      <c r="OLF44" s="502"/>
      <c r="OLG44" s="502"/>
      <c r="OLH44" s="502"/>
      <c r="OLI44" s="502"/>
      <c r="OLJ44" s="502"/>
      <c r="OLK44" s="502"/>
      <c r="OLL44" s="502"/>
      <c r="OLM44" s="502"/>
      <c r="OLN44" s="502"/>
      <c r="OLO44" s="502"/>
      <c r="OLP44" s="502"/>
      <c r="OLQ44" s="502"/>
      <c r="OLR44" s="502"/>
      <c r="OLS44" s="502"/>
      <c r="OLT44" s="502"/>
      <c r="OLU44" s="502"/>
      <c r="OLV44" s="502"/>
      <c r="OLW44" s="502"/>
      <c r="OLX44" s="502"/>
      <c r="OLY44" s="502"/>
      <c r="OLZ44" s="502"/>
      <c r="OMA44" s="502"/>
      <c r="OMB44" s="502"/>
      <c r="OMC44" s="502"/>
      <c r="OMD44" s="502"/>
      <c r="OME44" s="502"/>
      <c r="OMF44" s="502"/>
      <c r="OMG44" s="502"/>
      <c r="OMH44" s="502"/>
      <c r="OMI44" s="502"/>
      <c r="OMJ44" s="502"/>
      <c r="OMK44" s="502"/>
      <c r="OML44" s="502"/>
      <c r="OMM44" s="502"/>
      <c r="OMN44" s="502"/>
      <c r="OMO44" s="502"/>
      <c r="OMP44" s="502"/>
      <c r="OMQ44" s="502"/>
      <c r="OMR44" s="502"/>
      <c r="OMS44" s="502"/>
      <c r="OMT44" s="502"/>
      <c r="OMU44" s="502"/>
      <c r="OMV44" s="502"/>
      <c r="OMW44" s="502"/>
      <c r="OMX44" s="502"/>
      <c r="OMY44" s="502"/>
      <c r="OMZ44" s="502"/>
      <c r="ONA44" s="502"/>
      <c r="ONB44" s="502"/>
      <c r="ONC44" s="502"/>
      <c r="OND44" s="502"/>
      <c r="ONE44" s="502"/>
      <c r="ONF44" s="502"/>
      <c r="ONG44" s="502"/>
      <c r="ONH44" s="502"/>
      <c r="ONI44" s="502"/>
      <c r="ONJ44" s="502"/>
      <c r="ONK44" s="502"/>
      <c r="ONL44" s="502"/>
      <c r="ONM44" s="502"/>
      <c r="ONN44" s="502"/>
      <c r="ONO44" s="502"/>
      <c r="ONP44" s="502"/>
      <c r="ONQ44" s="502"/>
      <c r="ONR44" s="502"/>
      <c r="ONS44" s="502"/>
      <c r="ONT44" s="502"/>
      <c r="ONU44" s="502"/>
      <c r="ONV44" s="502"/>
      <c r="ONW44" s="502"/>
      <c r="ONX44" s="502"/>
      <c r="ONY44" s="502"/>
      <c r="ONZ44" s="502"/>
      <c r="OOA44" s="502"/>
      <c r="OOB44" s="502"/>
      <c r="OOC44" s="502"/>
      <c r="OOD44" s="502"/>
      <c r="OOE44" s="502"/>
      <c r="OOF44" s="502"/>
      <c r="OOG44" s="502"/>
      <c r="OOH44" s="502"/>
      <c r="OOI44" s="502"/>
      <c r="OOJ44" s="502"/>
      <c r="OOK44" s="502"/>
      <c r="OOL44" s="502"/>
      <c r="OOM44" s="502"/>
      <c r="OON44" s="502"/>
      <c r="OOO44" s="502"/>
      <c r="OOP44" s="502"/>
      <c r="OOQ44" s="502"/>
      <c r="OOR44" s="502"/>
      <c r="OOS44" s="502"/>
      <c r="OOT44" s="502"/>
      <c r="OOU44" s="502"/>
      <c r="OOV44" s="502"/>
      <c r="OOW44" s="502"/>
      <c r="OOX44" s="502"/>
      <c r="OOY44" s="502"/>
      <c r="OOZ44" s="502"/>
      <c r="OPA44" s="502"/>
      <c r="OPB44" s="502"/>
      <c r="OPC44" s="502"/>
      <c r="OPD44" s="502"/>
      <c r="OPE44" s="502"/>
      <c r="OPF44" s="502"/>
      <c r="OPG44" s="502"/>
      <c r="OPH44" s="502"/>
      <c r="OPI44" s="502"/>
      <c r="OPJ44" s="502"/>
      <c r="OPK44" s="502"/>
      <c r="OPL44" s="502"/>
      <c r="OPM44" s="502"/>
      <c r="OPN44" s="502"/>
      <c r="OPO44" s="502"/>
      <c r="OPP44" s="502"/>
      <c r="OPQ44" s="502"/>
      <c r="OPR44" s="502"/>
      <c r="OPS44" s="502"/>
      <c r="OPT44" s="502"/>
      <c r="OPU44" s="502"/>
      <c r="OPV44" s="502"/>
      <c r="OPW44" s="502"/>
      <c r="OPX44" s="502"/>
      <c r="OPY44" s="502"/>
      <c r="OPZ44" s="502"/>
      <c r="OQA44" s="502"/>
      <c r="OQB44" s="502"/>
      <c r="OQC44" s="502"/>
      <c r="OQD44" s="502"/>
      <c r="OQE44" s="502"/>
      <c r="OQF44" s="502"/>
      <c r="OQG44" s="502"/>
      <c r="OQH44" s="502"/>
      <c r="OQI44" s="502"/>
      <c r="OQJ44" s="502"/>
      <c r="OQK44" s="502"/>
      <c r="OQL44" s="502"/>
      <c r="OQM44" s="502"/>
      <c r="OQN44" s="502"/>
      <c r="OQO44" s="502"/>
      <c r="OQP44" s="502"/>
      <c r="OQQ44" s="502"/>
      <c r="OQR44" s="502"/>
      <c r="OQS44" s="502"/>
      <c r="OQT44" s="502"/>
      <c r="OQU44" s="502"/>
      <c r="OQV44" s="502"/>
      <c r="OQW44" s="502"/>
      <c r="OQX44" s="502"/>
      <c r="OQY44" s="502"/>
      <c r="OQZ44" s="502"/>
      <c r="ORA44" s="502"/>
      <c r="ORB44" s="502"/>
      <c r="ORC44" s="502"/>
      <c r="ORD44" s="502"/>
      <c r="ORE44" s="502"/>
      <c r="ORF44" s="502"/>
      <c r="ORG44" s="502"/>
      <c r="ORH44" s="502"/>
      <c r="ORI44" s="502"/>
      <c r="ORJ44" s="502"/>
      <c r="ORK44" s="502"/>
      <c r="ORL44" s="502"/>
      <c r="ORM44" s="502"/>
      <c r="ORN44" s="502"/>
      <c r="ORO44" s="502"/>
      <c r="ORP44" s="502"/>
      <c r="ORQ44" s="502"/>
      <c r="ORR44" s="502"/>
      <c r="ORS44" s="502"/>
      <c r="ORT44" s="502"/>
      <c r="ORU44" s="502"/>
      <c r="ORV44" s="502"/>
      <c r="ORW44" s="502"/>
      <c r="ORX44" s="502"/>
      <c r="ORY44" s="502"/>
      <c r="ORZ44" s="502"/>
      <c r="OSA44" s="502"/>
      <c r="OSB44" s="502"/>
      <c r="OSC44" s="502"/>
      <c r="OSD44" s="502"/>
      <c r="OSE44" s="502"/>
      <c r="OSF44" s="502"/>
      <c r="OSG44" s="502"/>
      <c r="OSH44" s="502"/>
      <c r="OSI44" s="502"/>
      <c r="OSJ44" s="502"/>
      <c r="OSK44" s="502"/>
      <c r="OSL44" s="502"/>
      <c r="OSM44" s="502"/>
      <c r="OSN44" s="502"/>
      <c r="OSO44" s="502"/>
      <c r="OSP44" s="502"/>
      <c r="OSQ44" s="502"/>
      <c r="OSR44" s="502"/>
      <c r="OSS44" s="502"/>
      <c r="OST44" s="502"/>
      <c r="OSU44" s="502"/>
      <c r="OSV44" s="502"/>
      <c r="OSW44" s="502"/>
      <c r="OSX44" s="502"/>
      <c r="OSY44" s="502"/>
      <c r="OSZ44" s="502"/>
      <c r="OTA44" s="502"/>
      <c r="OTB44" s="502"/>
      <c r="OTC44" s="502"/>
      <c r="OTD44" s="502"/>
      <c r="OTE44" s="502"/>
      <c r="OTF44" s="502"/>
      <c r="OTG44" s="502"/>
      <c r="OTH44" s="502"/>
      <c r="OTI44" s="502"/>
      <c r="OTJ44" s="502"/>
      <c r="OTK44" s="502"/>
      <c r="OTL44" s="502"/>
      <c r="OTM44" s="502"/>
      <c r="OTN44" s="502"/>
      <c r="OTO44" s="502"/>
      <c r="OTP44" s="502"/>
      <c r="OTQ44" s="502"/>
      <c r="OTR44" s="502"/>
      <c r="OTS44" s="502"/>
      <c r="OTT44" s="502"/>
      <c r="OTU44" s="502"/>
      <c r="OTV44" s="502"/>
      <c r="OTW44" s="502"/>
      <c r="OTX44" s="502"/>
      <c r="OTY44" s="502"/>
      <c r="OTZ44" s="502"/>
      <c r="OUA44" s="502"/>
      <c r="OUB44" s="502"/>
      <c r="OUC44" s="502"/>
      <c r="OUD44" s="502"/>
      <c r="OUE44" s="502"/>
      <c r="OUF44" s="502"/>
      <c r="OUG44" s="502"/>
      <c r="OUH44" s="502"/>
      <c r="OUI44" s="502"/>
      <c r="OUJ44" s="502"/>
      <c r="OUK44" s="502"/>
      <c r="OUL44" s="502"/>
      <c r="OUM44" s="502"/>
      <c r="OUN44" s="502"/>
      <c r="OUO44" s="502"/>
      <c r="OUP44" s="502"/>
      <c r="OUQ44" s="502"/>
      <c r="OUR44" s="502"/>
      <c r="OUS44" s="502"/>
      <c r="OUT44" s="502"/>
      <c r="OUU44" s="502"/>
      <c r="OUV44" s="502"/>
      <c r="OUW44" s="502"/>
      <c r="OUX44" s="502"/>
      <c r="OUY44" s="502"/>
      <c r="OUZ44" s="502"/>
      <c r="OVA44" s="502"/>
      <c r="OVB44" s="502"/>
      <c r="OVC44" s="502"/>
      <c r="OVD44" s="502"/>
      <c r="OVE44" s="502"/>
      <c r="OVF44" s="502"/>
      <c r="OVG44" s="502"/>
      <c r="OVH44" s="502"/>
      <c r="OVI44" s="502"/>
      <c r="OVJ44" s="502"/>
      <c r="OVK44" s="502"/>
      <c r="OVL44" s="502"/>
      <c r="OVM44" s="502"/>
      <c r="OVN44" s="502"/>
      <c r="OVO44" s="502"/>
      <c r="OVP44" s="502"/>
      <c r="OVQ44" s="502"/>
      <c r="OVR44" s="502"/>
      <c r="OVS44" s="502"/>
      <c r="OVT44" s="502"/>
      <c r="OVU44" s="502"/>
      <c r="OVV44" s="502"/>
      <c r="OVW44" s="502"/>
      <c r="OVX44" s="502"/>
      <c r="OVY44" s="502"/>
      <c r="OVZ44" s="502"/>
      <c r="OWA44" s="502"/>
      <c r="OWB44" s="502"/>
      <c r="OWC44" s="502"/>
      <c r="OWD44" s="502"/>
      <c r="OWE44" s="502"/>
      <c r="OWF44" s="502"/>
      <c r="OWG44" s="502"/>
      <c r="OWH44" s="502"/>
      <c r="OWI44" s="502"/>
      <c r="OWJ44" s="502"/>
      <c r="OWK44" s="502"/>
      <c r="OWL44" s="502"/>
      <c r="OWM44" s="502"/>
      <c r="OWN44" s="502"/>
      <c r="OWO44" s="502"/>
      <c r="OWP44" s="502"/>
      <c r="OWQ44" s="502"/>
      <c r="OWR44" s="502"/>
      <c r="OWS44" s="502"/>
      <c r="OWT44" s="502"/>
      <c r="OWU44" s="502"/>
      <c r="OWV44" s="502"/>
      <c r="OWW44" s="502"/>
      <c r="OWX44" s="502"/>
      <c r="OWY44" s="502"/>
      <c r="OWZ44" s="502"/>
      <c r="OXA44" s="502"/>
      <c r="OXB44" s="502"/>
      <c r="OXC44" s="502"/>
      <c r="OXD44" s="502"/>
      <c r="OXE44" s="502"/>
      <c r="OXF44" s="502"/>
      <c r="OXG44" s="502"/>
      <c r="OXH44" s="502"/>
      <c r="OXI44" s="502"/>
      <c r="OXJ44" s="502"/>
      <c r="OXK44" s="502"/>
      <c r="OXL44" s="502"/>
      <c r="OXM44" s="502"/>
      <c r="OXN44" s="502"/>
      <c r="OXO44" s="502"/>
      <c r="OXP44" s="502"/>
      <c r="OXQ44" s="502"/>
      <c r="OXR44" s="502"/>
      <c r="OXS44" s="502"/>
      <c r="OXT44" s="502"/>
      <c r="OXU44" s="502"/>
      <c r="OXV44" s="502"/>
      <c r="OXW44" s="502"/>
      <c r="OXX44" s="502"/>
      <c r="OXY44" s="502"/>
      <c r="OXZ44" s="502"/>
      <c r="OYA44" s="502"/>
      <c r="OYB44" s="502"/>
      <c r="OYC44" s="502"/>
      <c r="OYD44" s="502"/>
      <c r="OYE44" s="502"/>
      <c r="OYF44" s="502"/>
      <c r="OYG44" s="502"/>
      <c r="OYH44" s="502"/>
      <c r="OYI44" s="502"/>
      <c r="OYJ44" s="502"/>
      <c r="OYK44" s="502"/>
      <c r="OYL44" s="502"/>
      <c r="OYM44" s="502"/>
      <c r="OYN44" s="502"/>
      <c r="OYO44" s="502"/>
      <c r="OYP44" s="502"/>
      <c r="OYQ44" s="502"/>
      <c r="OYR44" s="502"/>
      <c r="OYS44" s="502"/>
      <c r="OYT44" s="502"/>
      <c r="OYU44" s="502"/>
      <c r="OYV44" s="502"/>
      <c r="OYW44" s="502"/>
      <c r="OYX44" s="502"/>
      <c r="OYY44" s="502"/>
      <c r="OYZ44" s="502"/>
      <c r="OZA44" s="502"/>
      <c r="OZB44" s="502"/>
      <c r="OZC44" s="502"/>
      <c r="OZD44" s="502"/>
      <c r="OZE44" s="502"/>
      <c r="OZF44" s="502"/>
      <c r="OZG44" s="502"/>
      <c r="OZH44" s="502"/>
      <c r="OZI44" s="502"/>
      <c r="OZJ44" s="502"/>
      <c r="OZK44" s="502"/>
      <c r="OZL44" s="502"/>
      <c r="OZM44" s="502"/>
      <c r="OZN44" s="502"/>
      <c r="OZO44" s="502"/>
      <c r="OZP44" s="502"/>
      <c r="OZQ44" s="502"/>
      <c r="OZR44" s="502"/>
      <c r="OZS44" s="502"/>
      <c r="OZT44" s="502"/>
      <c r="OZU44" s="502"/>
      <c r="OZV44" s="502"/>
      <c r="OZW44" s="502"/>
      <c r="OZX44" s="502"/>
      <c r="OZY44" s="502"/>
      <c r="OZZ44" s="502"/>
      <c r="PAA44" s="502"/>
      <c r="PAB44" s="502"/>
      <c r="PAC44" s="502"/>
      <c r="PAD44" s="502"/>
      <c r="PAE44" s="502"/>
      <c r="PAF44" s="502"/>
      <c r="PAG44" s="502"/>
      <c r="PAH44" s="502"/>
      <c r="PAI44" s="502"/>
      <c r="PAJ44" s="502"/>
      <c r="PAK44" s="502"/>
      <c r="PAL44" s="502"/>
      <c r="PAM44" s="502"/>
      <c r="PAN44" s="502"/>
      <c r="PAO44" s="502"/>
      <c r="PAP44" s="502"/>
      <c r="PAQ44" s="502"/>
      <c r="PAR44" s="502"/>
      <c r="PAS44" s="502"/>
      <c r="PAT44" s="502"/>
      <c r="PAU44" s="502"/>
      <c r="PAV44" s="502"/>
      <c r="PAW44" s="502"/>
      <c r="PAX44" s="502"/>
      <c r="PAY44" s="502"/>
      <c r="PAZ44" s="502"/>
      <c r="PBA44" s="502"/>
      <c r="PBB44" s="502"/>
      <c r="PBC44" s="502"/>
      <c r="PBD44" s="502"/>
      <c r="PBE44" s="502"/>
      <c r="PBF44" s="502"/>
      <c r="PBG44" s="502"/>
      <c r="PBH44" s="502"/>
      <c r="PBI44" s="502"/>
      <c r="PBJ44" s="502"/>
      <c r="PBK44" s="502"/>
      <c r="PBL44" s="502"/>
      <c r="PBM44" s="502"/>
      <c r="PBN44" s="502"/>
      <c r="PBO44" s="502"/>
      <c r="PBP44" s="502"/>
      <c r="PBQ44" s="502"/>
      <c r="PBR44" s="502"/>
      <c r="PBS44" s="502"/>
      <c r="PBT44" s="502"/>
      <c r="PBU44" s="502"/>
      <c r="PBV44" s="502"/>
      <c r="PBW44" s="502"/>
      <c r="PBX44" s="502"/>
      <c r="PBY44" s="502"/>
      <c r="PBZ44" s="502"/>
      <c r="PCA44" s="502"/>
      <c r="PCB44" s="502"/>
      <c r="PCC44" s="502"/>
      <c r="PCD44" s="502"/>
      <c r="PCE44" s="502"/>
      <c r="PCF44" s="502"/>
      <c r="PCG44" s="502"/>
      <c r="PCH44" s="502"/>
      <c r="PCI44" s="502"/>
      <c r="PCJ44" s="502"/>
      <c r="PCK44" s="502"/>
      <c r="PCL44" s="502"/>
      <c r="PCM44" s="502"/>
      <c r="PCN44" s="502"/>
      <c r="PCO44" s="502"/>
      <c r="PCP44" s="502"/>
      <c r="PCQ44" s="502"/>
      <c r="PCR44" s="502"/>
      <c r="PCS44" s="502"/>
      <c r="PCT44" s="502"/>
      <c r="PCU44" s="502"/>
      <c r="PCV44" s="502"/>
      <c r="PCW44" s="502"/>
      <c r="PCX44" s="502"/>
      <c r="PCY44" s="502"/>
      <c r="PCZ44" s="502"/>
      <c r="PDA44" s="502"/>
      <c r="PDB44" s="502"/>
      <c r="PDC44" s="502"/>
      <c r="PDD44" s="502"/>
      <c r="PDE44" s="502"/>
      <c r="PDF44" s="502"/>
      <c r="PDG44" s="502"/>
      <c r="PDH44" s="502"/>
      <c r="PDI44" s="502"/>
      <c r="PDJ44" s="502"/>
      <c r="PDK44" s="502"/>
      <c r="PDL44" s="502"/>
      <c r="PDM44" s="502"/>
      <c r="PDN44" s="502"/>
      <c r="PDO44" s="502"/>
      <c r="PDP44" s="502"/>
      <c r="PDQ44" s="502"/>
      <c r="PDR44" s="502"/>
      <c r="PDS44" s="502"/>
      <c r="PDT44" s="502"/>
      <c r="PDU44" s="502"/>
      <c r="PDV44" s="502"/>
      <c r="PDW44" s="502"/>
      <c r="PDX44" s="502"/>
      <c r="PDY44" s="502"/>
      <c r="PDZ44" s="502"/>
      <c r="PEA44" s="502"/>
      <c r="PEB44" s="502"/>
      <c r="PEC44" s="502"/>
      <c r="PED44" s="502"/>
      <c r="PEE44" s="502"/>
      <c r="PEF44" s="502"/>
      <c r="PEG44" s="502"/>
      <c r="PEH44" s="502"/>
      <c r="PEI44" s="502"/>
      <c r="PEJ44" s="502"/>
      <c r="PEK44" s="502"/>
      <c r="PEL44" s="502"/>
      <c r="PEM44" s="502"/>
      <c r="PEN44" s="502"/>
      <c r="PEO44" s="502"/>
      <c r="PEP44" s="502"/>
      <c r="PEQ44" s="502"/>
      <c r="PER44" s="502"/>
      <c r="PES44" s="502"/>
      <c r="PET44" s="502"/>
      <c r="PEU44" s="502"/>
      <c r="PEV44" s="502"/>
      <c r="PEW44" s="502"/>
      <c r="PEX44" s="502"/>
      <c r="PEY44" s="502"/>
      <c r="PEZ44" s="502"/>
      <c r="PFA44" s="502"/>
      <c r="PFB44" s="502"/>
      <c r="PFC44" s="502"/>
      <c r="PFD44" s="502"/>
      <c r="PFE44" s="502"/>
      <c r="PFF44" s="502"/>
      <c r="PFG44" s="502"/>
      <c r="PFH44" s="502"/>
      <c r="PFI44" s="502"/>
      <c r="PFJ44" s="502"/>
      <c r="PFK44" s="502"/>
      <c r="PFL44" s="502"/>
      <c r="PFM44" s="502"/>
      <c r="PFN44" s="502"/>
      <c r="PFO44" s="502"/>
      <c r="PFP44" s="502"/>
      <c r="PFQ44" s="502"/>
      <c r="PFR44" s="502"/>
      <c r="PFS44" s="502"/>
      <c r="PFT44" s="502"/>
      <c r="PFU44" s="502"/>
      <c r="PFV44" s="502"/>
      <c r="PFW44" s="502"/>
      <c r="PFX44" s="502"/>
      <c r="PFY44" s="502"/>
      <c r="PFZ44" s="502"/>
      <c r="PGA44" s="502"/>
      <c r="PGB44" s="502"/>
      <c r="PGC44" s="502"/>
      <c r="PGD44" s="502"/>
      <c r="PGE44" s="502"/>
      <c r="PGF44" s="502"/>
      <c r="PGG44" s="502"/>
      <c r="PGH44" s="502"/>
      <c r="PGI44" s="502"/>
      <c r="PGJ44" s="502"/>
      <c r="PGK44" s="502"/>
      <c r="PGL44" s="502"/>
      <c r="PGM44" s="502"/>
      <c r="PGN44" s="502"/>
      <c r="PGO44" s="502"/>
      <c r="PGP44" s="502"/>
      <c r="PGQ44" s="502"/>
      <c r="PGR44" s="502"/>
      <c r="PGS44" s="502"/>
      <c r="PGT44" s="502"/>
      <c r="PGU44" s="502"/>
      <c r="PGV44" s="502"/>
      <c r="PGW44" s="502"/>
      <c r="PGX44" s="502"/>
      <c r="PGY44" s="502"/>
      <c r="PGZ44" s="502"/>
      <c r="PHA44" s="502"/>
      <c r="PHB44" s="502"/>
      <c r="PHC44" s="502"/>
      <c r="PHD44" s="502"/>
      <c r="PHE44" s="502"/>
      <c r="PHF44" s="502"/>
      <c r="PHG44" s="502"/>
      <c r="PHH44" s="502"/>
      <c r="PHI44" s="502"/>
      <c r="PHJ44" s="502"/>
      <c r="PHK44" s="502"/>
      <c r="PHL44" s="502"/>
      <c r="PHM44" s="502"/>
      <c r="PHN44" s="502"/>
      <c r="PHO44" s="502"/>
      <c r="PHP44" s="502"/>
      <c r="PHQ44" s="502"/>
      <c r="PHR44" s="502"/>
      <c r="PHS44" s="502"/>
      <c r="PHT44" s="502"/>
      <c r="PHU44" s="502"/>
      <c r="PHV44" s="502"/>
      <c r="PHW44" s="502"/>
      <c r="PHX44" s="502"/>
      <c r="PHY44" s="502"/>
      <c r="PHZ44" s="502"/>
      <c r="PIA44" s="502"/>
      <c r="PIB44" s="502"/>
      <c r="PIC44" s="502"/>
      <c r="PID44" s="502"/>
      <c r="PIE44" s="502"/>
      <c r="PIF44" s="502"/>
      <c r="PIG44" s="502"/>
      <c r="PIH44" s="502"/>
      <c r="PII44" s="502"/>
      <c r="PIJ44" s="502"/>
      <c r="PIK44" s="502"/>
      <c r="PIL44" s="502"/>
      <c r="PIM44" s="502"/>
      <c r="PIN44" s="502"/>
      <c r="PIO44" s="502"/>
      <c r="PIP44" s="502"/>
      <c r="PIQ44" s="502"/>
      <c r="PIR44" s="502"/>
      <c r="PIS44" s="502"/>
      <c r="PIT44" s="502"/>
      <c r="PIU44" s="502"/>
      <c r="PIV44" s="502"/>
      <c r="PIW44" s="502"/>
      <c r="PIX44" s="502"/>
      <c r="PIY44" s="502"/>
      <c r="PIZ44" s="502"/>
      <c r="PJA44" s="502"/>
      <c r="PJB44" s="502"/>
      <c r="PJC44" s="502"/>
      <c r="PJD44" s="502"/>
      <c r="PJE44" s="502"/>
      <c r="PJF44" s="502"/>
      <c r="PJG44" s="502"/>
      <c r="PJH44" s="502"/>
      <c r="PJI44" s="502"/>
      <c r="PJJ44" s="502"/>
      <c r="PJK44" s="502"/>
      <c r="PJL44" s="502"/>
      <c r="PJM44" s="502"/>
      <c r="PJN44" s="502"/>
      <c r="PJO44" s="502"/>
      <c r="PJP44" s="502"/>
      <c r="PJQ44" s="502"/>
      <c r="PJR44" s="502"/>
      <c r="PJS44" s="502"/>
      <c r="PJT44" s="502"/>
      <c r="PJU44" s="502"/>
      <c r="PJV44" s="502"/>
      <c r="PJW44" s="502"/>
      <c r="PJX44" s="502"/>
      <c r="PJY44" s="502"/>
      <c r="PJZ44" s="502"/>
      <c r="PKA44" s="502"/>
      <c r="PKB44" s="502"/>
      <c r="PKC44" s="502"/>
      <c r="PKD44" s="502"/>
      <c r="PKE44" s="502"/>
      <c r="PKF44" s="502"/>
      <c r="PKG44" s="502"/>
      <c r="PKH44" s="502"/>
      <c r="PKI44" s="502"/>
      <c r="PKJ44" s="502"/>
      <c r="PKK44" s="502"/>
      <c r="PKL44" s="502"/>
      <c r="PKM44" s="502"/>
      <c r="PKN44" s="502"/>
      <c r="PKO44" s="502"/>
      <c r="PKP44" s="502"/>
      <c r="PKQ44" s="502"/>
      <c r="PKR44" s="502"/>
      <c r="PKS44" s="502"/>
      <c r="PKT44" s="502"/>
      <c r="PKU44" s="502"/>
      <c r="PKV44" s="502"/>
      <c r="PKW44" s="502"/>
      <c r="PKX44" s="502"/>
      <c r="PKY44" s="502"/>
      <c r="PKZ44" s="502"/>
      <c r="PLA44" s="502"/>
      <c r="PLB44" s="502"/>
      <c r="PLC44" s="502"/>
      <c r="PLD44" s="502"/>
      <c r="PLE44" s="502"/>
      <c r="PLF44" s="502"/>
      <c r="PLG44" s="502"/>
      <c r="PLH44" s="502"/>
      <c r="PLI44" s="502"/>
      <c r="PLJ44" s="502"/>
      <c r="PLK44" s="502"/>
      <c r="PLL44" s="502"/>
      <c r="PLM44" s="502"/>
      <c r="PLN44" s="502"/>
      <c r="PLO44" s="502"/>
      <c r="PLP44" s="502"/>
      <c r="PLQ44" s="502"/>
      <c r="PLR44" s="502"/>
      <c r="PLS44" s="502"/>
      <c r="PLT44" s="502"/>
      <c r="PLU44" s="502"/>
      <c r="PLV44" s="502"/>
      <c r="PLW44" s="502"/>
      <c r="PLX44" s="502"/>
      <c r="PLY44" s="502"/>
      <c r="PLZ44" s="502"/>
      <c r="PMA44" s="502"/>
      <c r="PMB44" s="502"/>
      <c r="PMC44" s="502"/>
      <c r="PMD44" s="502"/>
      <c r="PME44" s="502"/>
      <c r="PMF44" s="502"/>
      <c r="PMG44" s="502"/>
      <c r="PMH44" s="502"/>
      <c r="PMI44" s="502"/>
      <c r="PMJ44" s="502"/>
      <c r="PMK44" s="502"/>
      <c r="PML44" s="502"/>
      <c r="PMM44" s="502"/>
      <c r="PMN44" s="502"/>
      <c r="PMO44" s="502"/>
      <c r="PMP44" s="502"/>
      <c r="PMQ44" s="502"/>
      <c r="PMR44" s="502"/>
      <c r="PMS44" s="502"/>
      <c r="PMT44" s="502"/>
      <c r="PMU44" s="502"/>
      <c r="PMV44" s="502"/>
      <c r="PMW44" s="502"/>
      <c r="PMX44" s="502"/>
      <c r="PMY44" s="502"/>
      <c r="PMZ44" s="502"/>
      <c r="PNA44" s="502"/>
      <c r="PNB44" s="502"/>
      <c r="PNC44" s="502"/>
      <c r="PND44" s="502"/>
      <c r="PNE44" s="502"/>
      <c r="PNF44" s="502"/>
      <c r="PNG44" s="502"/>
      <c r="PNH44" s="502"/>
      <c r="PNI44" s="502"/>
      <c r="PNJ44" s="502"/>
      <c r="PNK44" s="502"/>
      <c r="PNL44" s="502"/>
      <c r="PNM44" s="502"/>
      <c r="PNN44" s="502"/>
      <c r="PNO44" s="502"/>
      <c r="PNP44" s="502"/>
      <c r="PNQ44" s="502"/>
      <c r="PNR44" s="502"/>
      <c r="PNS44" s="502"/>
      <c r="PNT44" s="502"/>
      <c r="PNU44" s="502"/>
      <c r="PNV44" s="502"/>
      <c r="PNW44" s="502"/>
      <c r="PNX44" s="502"/>
      <c r="PNY44" s="502"/>
      <c r="PNZ44" s="502"/>
      <c r="POA44" s="502"/>
      <c r="POB44" s="502"/>
      <c r="POC44" s="502"/>
      <c r="POD44" s="502"/>
      <c r="POE44" s="502"/>
      <c r="POF44" s="502"/>
      <c r="POG44" s="502"/>
      <c r="POH44" s="502"/>
      <c r="POI44" s="502"/>
      <c r="POJ44" s="502"/>
      <c r="POK44" s="502"/>
      <c r="POL44" s="502"/>
      <c r="POM44" s="502"/>
      <c r="PON44" s="502"/>
      <c r="POO44" s="502"/>
      <c r="POP44" s="502"/>
      <c r="POQ44" s="502"/>
      <c r="POR44" s="502"/>
      <c r="POS44" s="502"/>
      <c r="POT44" s="502"/>
      <c r="POU44" s="502"/>
      <c r="POV44" s="502"/>
      <c r="POW44" s="502"/>
      <c r="POX44" s="502"/>
      <c r="POY44" s="502"/>
      <c r="POZ44" s="502"/>
      <c r="PPA44" s="502"/>
      <c r="PPB44" s="502"/>
      <c r="PPC44" s="502"/>
      <c r="PPD44" s="502"/>
      <c r="PPE44" s="502"/>
      <c r="PPF44" s="502"/>
      <c r="PPG44" s="502"/>
      <c r="PPH44" s="502"/>
      <c r="PPI44" s="502"/>
      <c r="PPJ44" s="502"/>
      <c r="PPK44" s="502"/>
      <c r="PPL44" s="502"/>
      <c r="PPM44" s="502"/>
      <c r="PPN44" s="502"/>
      <c r="PPO44" s="502"/>
      <c r="PPP44" s="502"/>
      <c r="PPQ44" s="502"/>
      <c r="PPR44" s="502"/>
      <c r="PPS44" s="502"/>
      <c r="PPT44" s="502"/>
      <c r="PPU44" s="502"/>
      <c r="PPV44" s="502"/>
      <c r="PPW44" s="502"/>
      <c r="PPX44" s="502"/>
      <c r="PPY44" s="502"/>
      <c r="PPZ44" s="502"/>
      <c r="PQA44" s="502"/>
      <c r="PQB44" s="502"/>
      <c r="PQC44" s="502"/>
      <c r="PQD44" s="502"/>
      <c r="PQE44" s="502"/>
      <c r="PQF44" s="502"/>
      <c r="PQG44" s="502"/>
      <c r="PQH44" s="502"/>
      <c r="PQI44" s="502"/>
      <c r="PQJ44" s="502"/>
      <c r="PQK44" s="502"/>
      <c r="PQL44" s="502"/>
      <c r="PQM44" s="502"/>
      <c r="PQN44" s="502"/>
      <c r="PQO44" s="502"/>
      <c r="PQP44" s="502"/>
      <c r="PQQ44" s="502"/>
      <c r="PQR44" s="502"/>
      <c r="PQS44" s="502"/>
      <c r="PQT44" s="502"/>
      <c r="PQU44" s="502"/>
      <c r="PQV44" s="502"/>
      <c r="PQW44" s="502"/>
      <c r="PQX44" s="502"/>
      <c r="PQY44" s="502"/>
      <c r="PQZ44" s="502"/>
      <c r="PRA44" s="502"/>
      <c r="PRB44" s="502"/>
      <c r="PRC44" s="502"/>
      <c r="PRD44" s="502"/>
      <c r="PRE44" s="502"/>
      <c r="PRF44" s="502"/>
      <c r="PRG44" s="502"/>
      <c r="PRH44" s="502"/>
      <c r="PRI44" s="502"/>
      <c r="PRJ44" s="502"/>
      <c r="PRK44" s="502"/>
      <c r="PRL44" s="502"/>
      <c r="PRM44" s="502"/>
      <c r="PRN44" s="502"/>
      <c r="PRO44" s="502"/>
      <c r="PRP44" s="502"/>
      <c r="PRQ44" s="502"/>
      <c r="PRR44" s="502"/>
      <c r="PRS44" s="502"/>
      <c r="PRT44" s="502"/>
      <c r="PRU44" s="502"/>
      <c r="PRV44" s="502"/>
      <c r="PRW44" s="502"/>
      <c r="PRX44" s="502"/>
      <c r="PRY44" s="502"/>
      <c r="PRZ44" s="502"/>
      <c r="PSA44" s="502"/>
      <c r="PSB44" s="502"/>
      <c r="PSC44" s="502"/>
      <c r="PSD44" s="502"/>
      <c r="PSE44" s="502"/>
      <c r="PSF44" s="502"/>
      <c r="PSG44" s="502"/>
      <c r="PSH44" s="502"/>
      <c r="PSI44" s="502"/>
      <c r="PSJ44" s="502"/>
      <c r="PSK44" s="502"/>
      <c r="PSL44" s="502"/>
      <c r="PSM44" s="502"/>
      <c r="PSN44" s="502"/>
      <c r="PSO44" s="502"/>
      <c r="PSP44" s="502"/>
      <c r="PSQ44" s="502"/>
      <c r="PSR44" s="502"/>
      <c r="PSS44" s="502"/>
      <c r="PST44" s="502"/>
      <c r="PSU44" s="502"/>
      <c r="PSV44" s="502"/>
      <c r="PSW44" s="502"/>
      <c r="PSX44" s="502"/>
      <c r="PSY44" s="502"/>
      <c r="PSZ44" s="502"/>
      <c r="PTA44" s="502"/>
      <c r="PTB44" s="502"/>
      <c r="PTC44" s="502"/>
      <c r="PTD44" s="502"/>
      <c r="PTE44" s="502"/>
      <c r="PTF44" s="502"/>
      <c r="PTG44" s="502"/>
      <c r="PTH44" s="502"/>
      <c r="PTI44" s="502"/>
      <c r="PTJ44" s="502"/>
      <c r="PTK44" s="502"/>
      <c r="PTL44" s="502"/>
      <c r="PTM44" s="502"/>
      <c r="PTN44" s="502"/>
      <c r="PTO44" s="502"/>
      <c r="PTP44" s="502"/>
      <c r="PTQ44" s="502"/>
      <c r="PTR44" s="502"/>
      <c r="PTS44" s="502"/>
      <c r="PTT44" s="502"/>
      <c r="PTU44" s="502"/>
      <c r="PTV44" s="502"/>
      <c r="PTW44" s="502"/>
      <c r="PTX44" s="502"/>
      <c r="PTY44" s="502"/>
      <c r="PTZ44" s="502"/>
      <c r="PUA44" s="502"/>
      <c r="PUB44" s="502"/>
      <c r="PUC44" s="502"/>
      <c r="PUD44" s="502"/>
      <c r="PUE44" s="502"/>
      <c r="PUF44" s="502"/>
      <c r="PUG44" s="502"/>
      <c r="PUH44" s="502"/>
      <c r="PUI44" s="502"/>
      <c r="PUJ44" s="502"/>
      <c r="PUK44" s="502"/>
      <c r="PUL44" s="502"/>
      <c r="PUM44" s="502"/>
      <c r="PUN44" s="502"/>
      <c r="PUO44" s="502"/>
      <c r="PUP44" s="502"/>
      <c r="PUQ44" s="502"/>
      <c r="PUR44" s="502"/>
      <c r="PUS44" s="502"/>
      <c r="PUT44" s="502"/>
      <c r="PUU44" s="502"/>
      <c r="PUV44" s="502"/>
      <c r="PUW44" s="502"/>
      <c r="PUX44" s="502"/>
      <c r="PUY44" s="502"/>
      <c r="PUZ44" s="502"/>
      <c r="PVA44" s="502"/>
      <c r="PVB44" s="502"/>
      <c r="PVC44" s="502"/>
      <c r="PVD44" s="502"/>
      <c r="PVE44" s="502"/>
      <c r="PVF44" s="502"/>
      <c r="PVG44" s="502"/>
      <c r="PVH44" s="502"/>
      <c r="PVI44" s="502"/>
      <c r="PVJ44" s="502"/>
      <c r="PVK44" s="502"/>
      <c r="PVL44" s="502"/>
      <c r="PVM44" s="502"/>
      <c r="PVN44" s="502"/>
      <c r="PVO44" s="502"/>
      <c r="PVP44" s="502"/>
      <c r="PVQ44" s="502"/>
      <c r="PVR44" s="502"/>
      <c r="PVS44" s="502"/>
      <c r="PVT44" s="502"/>
      <c r="PVU44" s="502"/>
      <c r="PVV44" s="502"/>
      <c r="PVW44" s="502"/>
      <c r="PVX44" s="502"/>
      <c r="PVY44" s="502"/>
      <c r="PVZ44" s="502"/>
      <c r="PWA44" s="502"/>
      <c r="PWB44" s="502"/>
      <c r="PWC44" s="502"/>
      <c r="PWD44" s="502"/>
      <c r="PWE44" s="502"/>
      <c r="PWF44" s="502"/>
      <c r="PWG44" s="502"/>
      <c r="PWH44" s="502"/>
      <c r="PWI44" s="502"/>
      <c r="PWJ44" s="502"/>
      <c r="PWK44" s="502"/>
      <c r="PWL44" s="502"/>
      <c r="PWM44" s="502"/>
      <c r="PWN44" s="502"/>
      <c r="PWO44" s="502"/>
      <c r="PWP44" s="502"/>
      <c r="PWQ44" s="502"/>
      <c r="PWR44" s="502"/>
      <c r="PWS44" s="502"/>
      <c r="PWT44" s="502"/>
      <c r="PWU44" s="502"/>
      <c r="PWV44" s="502"/>
      <c r="PWW44" s="502"/>
      <c r="PWX44" s="502"/>
      <c r="PWY44" s="502"/>
      <c r="PWZ44" s="502"/>
      <c r="PXA44" s="502"/>
      <c r="PXB44" s="502"/>
      <c r="PXC44" s="502"/>
      <c r="PXD44" s="502"/>
      <c r="PXE44" s="502"/>
      <c r="PXF44" s="502"/>
      <c r="PXG44" s="502"/>
      <c r="PXH44" s="502"/>
      <c r="PXI44" s="502"/>
      <c r="PXJ44" s="502"/>
      <c r="PXK44" s="502"/>
      <c r="PXL44" s="502"/>
      <c r="PXM44" s="502"/>
      <c r="PXN44" s="502"/>
      <c r="PXO44" s="502"/>
      <c r="PXP44" s="502"/>
      <c r="PXQ44" s="502"/>
      <c r="PXR44" s="502"/>
      <c r="PXS44" s="502"/>
      <c r="PXT44" s="502"/>
      <c r="PXU44" s="502"/>
      <c r="PXV44" s="502"/>
      <c r="PXW44" s="502"/>
      <c r="PXX44" s="502"/>
      <c r="PXY44" s="502"/>
      <c r="PXZ44" s="502"/>
      <c r="PYA44" s="502"/>
      <c r="PYB44" s="502"/>
      <c r="PYC44" s="502"/>
      <c r="PYD44" s="502"/>
      <c r="PYE44" s="502"/>
      <c r="PYF44" s="502"/>
      <c r="PYG44" s="502"/>
      <c r="PYH44" s="502"/>
      <c r="PYI44" s="502"/>
      <c r="PYJ44" s="502"/>
      <c r="PYK44" s="502"/>
      <c r="PYL44" s="502"/>
      <c r="PYM44" s="502"/>
      <c r="PYN44" s="502"/>
      <c r="PYO44" s="502"/>
      <c r="PYP44" s="502"/>
      <c r="PYQ44" s="502"/>
      <c r="PYR44" s="502"/>
      <c r="PYS44" s="502"/>
      <c r="PYT44" s="502"/>
      <c r="PYU44" s="502"/>
      <c r="PYV44" s="502"/>
      <c r="PYW44" s="502"/>
      <c r="PYX44" s="502"/>
      <c r="PYY44" s="502"/>
      <c r="PYZ44" s="502"/>
      <c r="PZA44" s="502"/>
      <c r="PZB44" s="502"/>
      <c r="PZC44" s="502"/>
      <c r="PZD44" s="502"/>
      <c r="PZE44" s="502"/>
      <c r="PZF44" s="502"/>
      <c r="PZG44" s="502"/>
      <c r="PZH44" s="502"/>
      <c r="PZI44" s="502"/>
      <c r="PZJ44" s="502"/>
      <c r="PZK44" s="502"/>
      <c r="PZL44" s="502"/>
      <c r="PZM44" s="502"/>
      <c r="PZN44" s="502"/>
      <c r="PZO44" s="502"/>
      <c r="PZP44" s="502"/>
      <c r="PZQ44" s="502"/>
      <c r="PZR44" s="502"/>
      <c r="PZS44" s="502"/>
      <c r="PZT44" s="502"/>
      <c r="PZU44" s="502"/>
      <c r="PZV44" s="502"/>
      <c r="PZW44" s="502"/>
      <c r="PZX44" s="502"/>
      <c r="PZY44" s="502"/>
      <c r="PZZ44" s="502"/>
      <c r="QAA44" s="502"/>
      <c r="QAB44" s="502"/>
      <c r="QAC44" s="502"/>
      <c r="QAD44" s="502"/>
      <c r="QAE44" s="502"/>
      <c r="QAF44" s="502"/>
      <c r="QAG44" s="502"/>
      <c r="QAH44" s="502"/>
      <c r="QAI44" s="502"/>
      <c r="QAJ44" s="502"/>
      <c r="QAK44" s="502"/>
      <c r="QAL44" s="502"/>
      <c r="QAM44" s="502"/>
      <c r="QAN44" s="502"/>
      <c r="QAO44" s="502"/>
      <c r="QAP44" s="502"/>
      <c r="QAQ44" s="502"/>
      <c r="QAR44" s="502"/>
      <c r="QAS44" s="502"/>
      <c r="QAT44" s="502"/>
      <c r="QAU44" s="502"/>
      <c r="QAV44" s="502"/>
      <c r="QAW44" s="502"/>
      <c r="QAX44" s="502"/>
      <c r="QAY44" s="502"/>
      <c r="QAZ44" s="502"/>
      <c r="QBA44" s="502"/>
      <c r="QBB44" s="502"/>
      <c r="QBC44" s="502"/>
      <c r="QBD44" s="502"/>
      <c r="QBE44" s="502"/>
      <c r="QBF44" s="502"/>
      <c r="QBG44" s="502"/>
      <c r="QBH44" s="502"/>
      <c r="QBI44" s="502"/>
      <c r="QBJ44" s="502"/>
      <c r="QBK44" s="502"/>
      <c r="QBL44" s="502"/>
      <c r="QBM44" s="502"/>
      <c r="QBN44" s="502"/>
      <c r="QBO44" s="502"/>
      <c r="QBP44" s="502"/>
      <c r="QBQ44" s="502"/>
      <c r="QBR44" s="502"/>
      <c r="QBS44" s="502"/>
      <c r="QBT44" s="502"/>
      <c r="QBU44" s="502"/>
      <c r="QBV44" s="502"/>
      <c r="QBW44" s="502"/>
      <c r="QBX44" s="502"/>
      <c r="QBY44" s="502"/>
      <c r="QBZ44" s="502"/>
      <c r="QCA44" s="502"/>
      <c r="QCB44" s="502"/>
      <c r="QCC44" s="502"/>
      <c r="QCD44" s="502"/>
      <c r="QCE44" s="502"/>
      <c r="QCF44" s="502"/>
      <c r="QCG44" s="502"/>
      <c r="QCH44" s="502"/>
      <c r="QCI44" s="502"/>
      <c r="QCJ44" s="502"/>
      <c r="QCK44" s="502"/>
      <c r="QCL44" s="502"/>
      <c r="QCM44" s="502"/>
      <c r="QCN44" s="502"/>
      <c r="QCO44" s="502"/>
      <c r="QCP44" s="502"/>
      <c r="QCQ44" s="502"/>
      <c r="QCR44" s="502"/>
      <c r="QCS44" s="502"/>
      <c r="QCT44" s="502"/>
      <c r="QCU44" s="502"/>
      <c r="QCV44" s="502"/>
      <c r="QCW44" s="502"/>
      <c r="QCX44" s="502"/>
      <c r="QCY44" s="502"/>
      <c r="QCZ44" s="502"/>
      <c r="QDA44" s="502"/>
      <c r="QDB44" s="502"/>
      <c r="QDC44" s="502"/>
      <c r="QDD44" s="502"/>
      <c r="QDE44" s="502"/>
      <c r="QDF44" s="502"/>
      <c r="QDG44" s="502"/>
      <c r="QDH44" s="502"/>
      <c r="QDI44" s="502"/>
      <c r="QDJ44" s="502"/>
      <c r="QDK44" s="502"/>
      <c r="QDL44" s="502"/>
      <c r="QDM44" s="502"/>
      <c r="QDN44" s="502"/>
      <c r="QDO44" s="502"/>
      <c r="QDP44" s="502"/>
      <c r="QDQ44" s="502"/>
      <c r="QDR44" s="502"/>
      <c r="QDS44" s="502"/>
      <c r="QDT44" s="502"/>
      <c r="QDU44" s="502"/>
      <c r="QDV44" s="502"/>
      <c r="QDW44" s="502"/>
      <c r="QDX44" s="502"/>
      <c r="QDY44" s="502"/>
      <c r="QDZ44" s="502"/>
      <c r="QEA44" s="502"/>
      <c r="QEB44" s="502"/>
      <c r="QEC44" s="502"/>
      <c r="QED44" s="502"/>
      <c r="QEE44" s="502"/>
      <c r="QEF44" s="502"/>
      <c r="QEG44" s="502"/>
      <c r="QEH44" s="502"/>
      <c r="QEI44" s="502"/>
      <c r="QEJ44" s="502"/>
      <c r="QEK44" s="502"/>
      <c r="QEL44" s="502"/>
      <c r="QEM44" s="502"/>
      <c r="QEN44" s="502"/>
      <c r="QEO44" s="502"/>
      <c r="QEP44" s="502"/>
      <c r="QEQ44" s="502"/>
      <c r="QER44" s="502"/>
      <c r="QES44" s="502"/>
      <c r="QET44" s="502"/>
      <c r="QEU44" s="502"/>
      <c r="QEV44" s="502"/>
      <c r="QEW44" s="502"/>
      <c r="QEX44" s="502"/>
      <c r="QEY44" s="502"/>
      <c r="QEZ44" s="502"/>
      <c r="QFA44" s="502"/>
      <c r="QFB44" s="502"/>
      <c r="QFC44" s="502"/>
      <c r="QFD44" s="502"/>
      <c r="QFE44" s="502"/>
      <c r="QFF44" s="502"/>
      <c r="QFG44" s="502"/>
      <c r="QFH44" s="502"/>
      <c r="QFI44" s="502"/>
      <c r="QFJ44" s="502"/>
      <c r="QFK44" s="502"/>
      <c r="QFL44" s="502"/>
      <c r="QFM44" s="502"/>
      <c r="QFN44" s="502"/>
      <c r="QFO44" s="502"/>
      <c r="QFP44" s="502"/>
      <c r="QFQ44" s="502"/>
      <c r="QFR44" s="502"/>
      <c r="QFS44" s="502"/>
      <c r="QFT44" s="502"/>
      <c r="QFU44" s="502"/>
      <c r="QFV44" s="502"/>
      <c r="QFW44" s="502"/>
      <c r="QFX44" s="502"/>
      <c r="QFY44" s="502"/>
      <c r="QFZ44" s="502"/>
      <c r="QGA44" s="502"/>
      <c r="QGB44" s="502"/>
      <c r="QGC44" s="502"/>
      <c r="QGD44" s="502"/>
      <c r="QGE44" s="502"/>
      <c r="QGF44" s="502"/>
      <c r="QGG44" s="502"/>
      <c r="QGH44" s="502"/>
      <c r="QGI44" s="502"/>
      <c r="QGJ44" s="502"/>
      <c r="QGK44" s="502"/>
      <c r="QGL44" s="502"/>
      <c r="QGM44" s="502"/>
      <c r="QGN44" s="502"/>
      <c r="QGO44" s="502"/>
      <c r="QGP44" s="502"/>
      <c r="QGQ44" s="502"/>
      <c r="QGR44" s="502"/>
      <c r="QGS44" s="502"/>
      <c r="QGT44" s="502"/>
      <c r="QGU44" s="502"/>
      <c r="QGV44" s="502"/>
      <c r="QGW44" s="502"/>
      <c r="QGX44" s="502"/>
      <c r="QGY44" s="502"/>
      <c r="QGZ44" s="502"/>
      <c r="QHA44" s="502"/>
      <c r="QHB44" s="502"/>
      <c r="QHC44" s="502"/>
      <c r="QHD44" s="502"/>
      <c r="QHE44" s="502"/>
      <c r="QHF44" s="502"/>
      <c r="QHG44" s="502"/>
      <c r="QHH44" s="502"/>
      <c r="QHI44" s="502"/>
      <c r="QHJ44" s="502"/>
      <c r="QHK44" s="502"/>
      <c r="QHL44" s="502"/>
      <c r="QHM44" s="502"/>
      <c r="QHN44" s="502"/>
      <c r="QHO44" s="502"/>
      <c r="QHP44" s="502"/>
      <c r="QHQ44" s="502"/>
      <c r="QHR44" s="502"/>
      <c r="QHS44" s="502"/>
      <c r="QHT44" s="502"/>
      <c r="QHU44" s="502"/>
      <c r="QHV44" s="502"/>
      <c r="QHW44" s="502"/>
      <c r="QHX44" s="502"/>
      <c r="QHY44" s="502"/>
      <c r="QHZ44" s="502"/>
      <c r="QIA44" s="502"/>
      <c r="QIB44" s="502"/>
      <c r="QIC44" s="502"/>
      <c r="QID44" s="502"/>
      <c r="QIE44" s="502"/>
      <c r="QIF44" s="502"/>
      <c r="QIG44" s="502"/>
      <c r="QIH44" s="502"/>
      <c r="QII44" s="502"/>
      <c r="QIJ44" s="502"/>
      <c r="QIK44" s="502"/>
      <c r="QIL44" s="502"/>
      <c r="QIM44" s="502"/>
      <c r="QIN44" s="502"/>
      <c r="QIO44" s="502"/>
      <c r="QIP44" s="502"/>
      <c r="QIQ44" s="502"/>
      <c r="QIR44" s="502"/>
      <c r="QIS44" s="502"/>
      <c r="QIT44" s="502"/>
      <c r="QIU44" s="502"/>
      <c r="QIV44" s="502"/>
      <c r="QIW44" s="502"/>
      <c r="QIX44" s="502"/>
      <c r="QIY44" s="502"/>
      <c r="QIZ44" s="502"/>
      <c r="QJA44" s="502"/>
      <c r="QJB44" s="502"/>
      <c r="QJC44" s="502"/>
      <c r="QJD44" s="502"/>
      <c r="QJE44" s="502"/>
      <c r="QJF44" s="502"/>
      <c r="QJG44" s="502"/>
      <c r="QJH44" s="502"/>
      <c r="QJI44" s="502"/>
      <c r="QJJ44" s="502"/>
      <c r="QJK44" s="502"/>
      <c r="QJL44" s="502"/>
      <c r="QJM44" s="502"/>
      <c r="QJN44" s="502"/>
      <c r="QJO44" s="502"/>
      <c r="QJP44" s="502"/>
      <c r="QJQ44" s="502"/>
      <c r="QJR44" s="502"/>
      <c r="QJS44" s="502"/>
      <c r="QJT44" s="502"/>
      <c r="QJU44" s="502"/>
      <c r="QJV44" s="502"/>
      <c r="QJW44" s="502"/>
      <c r="QJX44" s="502"/>
      <c r="QJY44" s="502"/>
      <c r="QJZ44" s="502"/>
      <c r="QKA44" s="502"/>
      <c r="QKB44" s="502"/>
      <c r="QKC44" s="502"/>
      <c r="QKD44" s="502"/>
      <c r="QKE44" s="502"/>
      <c r="QKF44" s="502"/>
      <c r="QKG44" s="502"/>
      <c r="QKH44" s="502"/>
      <c r="QKI44" s="502"/>
      <c r="QKJ44" s="502"/>
      <c r="QKK44" s="502"/>
      <c r="QKL44" s="502"/>
      <c r="QKM44" s="502"/>
      <c r="QKN44" s="502"/>
      <c r="QKO44" s="502"/>
      <c r="QKP44" s="502"/>
      <c r="QKQ44" s="502"/>
      <c r="QKR44" s="502"/>
      <c r="QKS44" s="502"/>
      <c r="QKT44" s="502"/>
      <c r="QKU44" s="502"/>
      <c r="QKV44" s="502"/>
      <c r="QKW44" s="502"/>
      <c r="QKX44" s="502"/>
      <c r="QKY44" s="502"/>
      <c r="QKZ44" s="502"/>
      <c r="QLA44" s="502"/>
      <c r="QLB44" s="502"/>
      <c r="QLC44" s="502"/>
      <c r="QLD44" s="502"/>
      <c r="QLE44" s="502"/>
      <c r="QLF44" s="502"/>
      <c r="QLG44" s="502"/>
      <c r="QLH44" s="502"/>
      <c r="QLI44" s="502"/>
      <c r="QLJ44" s="502"/>
      <c r="QLK44" s="502"/>
      <c r="QLL44" s="502"/>
      <c r="QLM44" s="502"/>
      <c r="QLN44" s="502"/>
      <c r="QLO44" s="502"/>
      <c r="QLP44" s="502"/>
      <c r="QLQ44" s="502"/>
      <c r="QLR44" s="502"/>
      <c r="QLS44" s="502"/>
      <c r="QLT44" s="502"/>
      <c r="QLU44" s="502"/>
      <c r="QLV44" s="502"/>
      <c r="QLW44" s="502"/>
      <c r="QLX44" s="502"/>
      <c r="QLY44" s="502"/>
      <c r="QLZ44" s="502"/>
      <c r="QMA44" s="502"/>
      <c r="QMB44" s="502"/>
      <c r="QMC44" s="502"/>
      <c r="QMD44" s="502"/>
      <c r="QME44" s="502"/>
      <c r="QMF44" s="502"/>
      <c r="QMG44" s="502"/>
      <c r="QMH44" s="502"/>
      <c r="QMI44" s="502"/>
      <c r="QMJ44" s="502"/>
      <c r="QMK44" s="502"/>
      <c r="QML44" s="502"/>
      <c r="QMM44" s="502"/>
      <c r="QMN44" s="502"/>
      <c r="QMO44" s="502"/>
      <c r="QMP44" s="502"/>
      <c r="QMQ44" s="502"/>
      <c r="QMR44" s="502"/>
      <c r="QMS44" s="502"/>
      <c r="QMT44" s="502"/>
      <c r="QMU44" s="502"/>
      <c r="QMV44" s="502"/>
      <c r="QMW44" s="502"/>
      <c r="QMX44" s="502"/>
      <c r="QMY44" s="502"/>
      <c r="QMZ44" s="502"/>
      <c r="QNA44" s="502"/>
      <c r="QNB44" s="502"/>
      <c r="QNC44" s="502"/>
      <c r="QND44" s="502"/>
      <c r="QNE44" s="502"/>
      <c r="QNF44" s="502"/>
      <c r="QNG44" s="502"/>
      <c r="QNH44" s="502"/>
      <c r="QNI44" s="502"/>
      <c r="QNJ44" s="502"/>
      <c r="QNK44" s="502"/>
      <c r="QNL44" s="502"/>
      <c r="QNM44" s="502"/>
      <c r="QNN44" s="502"/>
      <c r="QNO44" s="502"/>
      <c r="QNP44" s="502"/>
      <c r="QNQ44" s="502"/>
      <c r="QNR44" s="502"/>
      <c r="QNS44" s="502"/>
      <c r="QNT44" s="502"/>
      <c r="QNU44" s="502"/>
      <c r="QNV44" s="502"/>
      <c r="QNW44" s="502"/>
      <c r="QNX44" s="502"/>
      <c r="QNY44" s="502"/>
      <c r="QNZ44" s="502"/>
      <c r="QOA44" s="502"/>
      <c r="QOB44" s="502"/>
      <c r="QOC44" s="502"/>
      <c r="QOD44" s="502"/>
      <c r="QOE44" s="502"/>
      <c r="QOF44" s="502"/>
      <c r="QOG44" s="502"/>
      <c r="QOH44" s="502"/>
      <c r="QOI44" s="502"/>
      <c r="QOJ44" s="502"/>
      <c r="QOK44" s="502"/>
      <c r="QOL44" s="502"/>
      <c r="QOM44" s="502"/>
      <c r="QON44" s="502"/>
      <c r="QOO44" s="502"/>
      <c r="QOP44" s="502"/>
      <c r="QOQ44" s="502"/>
      <c r="QOR44" s="502"/>
      <c r="QOS44" s="502"/>
      <c r="QOT44" s="502"/>
      <c r="QOU44" s="502"/>
      <c r="QOV44" s="502"/>
      <c r="QOW44" s="502"/>
      <c r="QOX44" s="502"/>
      <c r="QOY44" s="502"/>
      <c r="QOZ44" s="502"/>
      <c r="QPA44" s="502"/>
      <c r="QPB44" s="502"/>
      <c r="QPC44" s="502"/>
      <c r="QPD44" s="502"/>
      <c r="QPE44" s="502"/>
      <c r="QPF44" s="502"/>
      <c r="QPG44" s="502"/>
      <c r="QPH44" s="502"/>
      <c r="QPI44" s="502"/>
      <c r="QPJ44" s="502"/>
      <c r="QPK44" s="502"/>
      <c r="QPL44" s="502"/>
      <c r="QPM44" s="502"/>
      <c r="QPN44" s="502"/>
      <c r="QPO44" s="502"/>
      <c r="QPP44" s="502"/>
      <c r="QPQ44" s="502"/>
      <c r="QPR44" s="502"/>
      <c r="QPS44" s="502"/>
      <c r="QPT44" s="502"/>
      <c r="QPU44" s="502"/>
      <c r="QPV44" s="502"/>
      <c r="QPW44" s="502"/>
      <c r="QPX44" s="502"/>
      <c r="QPY44" s="502"/>
      <c r="QPZ44" s="502"/>
      <c r="QQA44" s="502"/>
      <c r="QQB44" s="502"/>
      <c r="QQC44" s="502"/>
      <c r="QQD44" s="502"/>
      <c r="QQE44" s="502"/>
      <c r="QQF44" s="502"/>
      <c r="QQG44" s="502"/>
      <c r="QQH44" s="502"/>
      <c r="QQI44" s="502"/>
      <c r="QQJ44" s="502"/>
      <c r="QQK44" s="502"/>
      <c r="QQL44" s="502"/>
      <c r="QQM44" s="502"/>
      <c r="QQN44" s="502"/>
      <c r="QQO44" s="502"/>
      <c r="QQP44" s="502"/>
      <c r="QQQ44" s="502"/>
      <c r="QQR44" s="502"/>
      <c r="QQS44" s="502"/>
      <c r="QQT44" s="502"/>
      <c r="QQU44" s="502"/>
      <c r="QQV44" s="502"/>
      <c r="QQW44" s="502"/>
      <c r="QQX44" s="502"/>
      <c r="QQY44" s="502"/>
      <c r="QQZ44" s="502"/>
      <c r="QRA44" s="502"/>
      <c r="QRB44" s="502"/>
      <c r="QRC44" s="502"/>
      <c r="QRD44" s="502"/>
      <c r="QRE44" s="502"/>
      <c r="QRF44" s="502"/>
      <c r="QRG44" s="502"/>
      <c r="QRH44" s="502"/>
      <c r="QRI44" s="502"/>
      <c r="QRJ44" s="502"/>
      <c r="QRK44" s="502"/>
      <c r="QRL44" s="502"/>
      <c r="QRM44" s="502"/>
      <c r="QRN44" s="502"/>
      <c r="QRO44" s="502"/>
      <c r="QRP44" s="502"/>
      <c r="QRQ44" s="502"/>
      <c r="QRR44" s="502"/>
      <c r="QRS44" s="502"/>
      <c r="QRT44" s="502"/>
      <c r="QRU44" s="502"/>
      <c r="QRV44" s="502"/>
      <c r="QRW44" s="502"/>
      <c r="QRX44" s="502"/>
      <c r="QRY44" s="502"/>
      <c r="QRZ44" s="502"/>
      <c r="QSA44" s="502"/>
      <c r="QSB44" s="502"/>
      <c r="QSC44" s="502"/>
      <c r="QSD44" s="502"/>
      <c r="QSE44" s="502"/>
      <c r="QSF44" s="502"/>
      <c r="QSG44" s="502"/>
      <c r="QSH44" s="502"/>
      <c r="QSI44" s="502"/>
      <c r="QSJ44" s="502"/>
      <c r="QSK44" s="502"/>
      <c r="QSL44" s="502"/>
      <c r="QSM44" s="502"/>
      <c r="QSN44" s="502"/>
      <c r="QSO44" s="502"/>
      <c r="QSP44" s="502"/>
      <c r="QSQ44" s="502"/>
      <c r="QSR44" s="502"/>
      <c r="QSS44" s="502"/>
      <c r="QST44" s="502"/>
      <c r="QSU44" s="502"/>
      <c r="QSV44" s="502"/>
      <c r="QSW44" s="502"/>
      <c r="QSX44" s="502"/>
      <c r="QSY44" s="502"/>
      <c r="QSZ44" s="502"/>
      <c r="QTA44" s="502"/>
      <c r="QTB44" s="502"/>
      <c r="QTC44" s="502"/>
      <c r="QTD44" s="502"/>
      <c r="QTE44" s="502"/>
      <c r="QTF44" s="502"/>
      <c r="QTG44" s="502"/>
      <c r="QTH44" s="502"/>
      <c r="QTI44" s="502"/>
      <c r="QTJ44" s="502"/>
      <c r="QTK44" s="502"/>
      <c r="QTL44" s="502"/>
      <c r="QTM44" s="502"/>
      <c r="QTN44" s="502"/>
      <c r="QTO44" s="502"/>
      <c r="QTP44" s="502"/>
      <c r="QTQ44" s="502"/>
      <c r="QTR44" s="502"/>
      <c r="QTS44" s="502"/>
      <c r="QTT44" s="502"/>
      <c r="QTU44" s="502"/>
      <c r="QTV44" s="502"/>
      <c r="QTW44" s="502"/>
      <c r="QTX44" s="502"/>
      <c r="QTY44" s="502"/>
      <c r="QTZ44" s="502"/>
      <c r="QUA44" s="502"/>
      <c r="QUB44" s="502"/>
      <c r="QUC44" s="502"/>
      <c r="QUD44" s="502"/>
      <c r="QUE44" s="502"/>
      <c r="QUF44" s="502"/>
      <c r="QUG44" s="502"/>
      <c r="QUH44" s="502"/>
      <c r="QUI44" s="502"/>
      <c r="QUJ44" s="502"/>
      <c r="QUK44" s="502"/>
      <c r="QUL44" s="502"/>
      <c r="QUM44" s="502"/>
      <c r="QUN44" s="502"/>
      <c r="QUO44" s="502"/>
      <c r="QUP44" s="502"/>
      <c r="QUQ44" s="502"/>
      <c r="QUR44" s="502"/>
      <c r="QUS44" s="502"/>
      <c r="QUT44" s="502"/>
      <c r="QUU44" s="502"/>
      <c r="QUV44" s="502"/>
      <c r="QUW44" s="502"/>
      <c r="QUX44" s="502"/>
      <c r="QUY44" s="502"/>
      <c r="QUZ44" s="502"/>
      <c r="QVA44" s="502"/>
      <c r="QVB44" s="502"/>
      <c r="QVC44" s="502"/>
      <c r="QVD44" s="502"/>
      <c r="QVE44" s="502"/>
      <c r="QVF44" s="502"/>
      <c r="QVG44" s="502"/>
      <c r="QVH44" s="502"/>
      <c r="QVI44" s="502"/>
      <c r="QVJ44" s="502"/>
      <c r="QVK44" s="502"/>
      <c r="QVL44" s="502"/>
      <c r="QVM44" s="502"/>
      <c r="QVN44" s="502"/>
      <c r="QVO44" s="502"/>
      <c r="QVP44" s="502"/>
      <c r="QVQ44" s="502"/>
      <c r="QVR44" s="502"/>
      <c r="QVS44" s="502"/>
      <c r="QVT44" s="502"/>
      <c r="QVU44" s="502"/>
      <c r="QVV44" s="502"/>
      <c r="QVW44" s="502"/>
      <c r="QVX44" s="502"/>
      <c r="QVY44" s="502"/>
      <c r="QVZ44" s="502"/>
      <c r="QWA44" s="502"/>
      <c r="QWB44" s="502"/>
      <c r="QWC44" s="502"/>
      <c r="QWD44" s="502"/>
      <c r="QWE44" s="502"/>
      <c r="QWF44" s="502"/>
      <c r="QWG44" s="502"/>
      <c r="QWH44" s="502"/>
      <c r="QWI44" s="502"/>
      <c r="QWJ44" s="502"/>
      <c r="QWK44" s="502"/>
      <c r="QWL44" s="502"/>
      <c r="QWM44" s="502"/>
      <c r="QWN44" s="502"/>
      <c r="QWO44" s="502"/>
      <c r="QWP44" s="502"/>
      <c r="QWQ44" s="502"/>
      <c r="QWR44" s="502"/>
      <c r="QWS44" s="502"/>
      <c r="QWT44" s="502"/>
      <c r="QWU44" s="502"/>
      <c r="QWV44" s="502"/>
      <c r="QWW44" s="502"/>
      <c r="QWX44" s="502"/>
      <c r="QWY44" s="502"/>
      <c r="QWZ44" s="502"/>
      <c r="QXA44" s="502"/>
      <c r="QXB44" s="502"/>
      <c r="QXC44" s="502"/>
      <c r="QXD44" s="502"/>
      <c r="QXE44" s="502"/>
      <c r="QXF44" s="502"/>
      <c r="QXG44" s="502"/>
      <c r="QXH44" s="502"/>
      <c r="QXI44" s="502"/>
      <c r="QXJ44" s="502"/>
      <c r="QXK44" s="502"/>
      <c r="QXL44" s="502"/>
      <c r="QXM44" s="502"/>
      <c r="QXN44" s="502"/>
      <c r="QXO44" s="502"/>
      <c r="QXP44" s="502"/>
      <c r="QXQ44" s="502"/>
      <c r="QXR44" s="502"/>
      <c r="QXS44" s="502"/>
      <c r="QXT44" s="502"/>
      <c r="QXU44" s="502"/>
      <c r="QXV44" s="502"/>
      <c r="QXW44" s="502"/>
      <c r="QXX44" s="502"/>
      <c r="QXY44" s="502"/>
      <c r="QXZ44" s="502"/>
      <c r="QYA44" s="502"/>
      <c r="QYB44" s="502"/>
      <c r="QYC44" s="502"/>
      <c r="QYD44" s="502"/>
      <c r="QYE44" s="502"/>
      <c r="QYF44" s="502"/>
      <c r="QYG44" s="502"/>
      <c r="QYH44" s="502"/>
      <c r="QYI44" s="502"/>
      <c r="QYJ44" s="502"/>
      <c r="QYK44" s="502"/>
      <c r="QYL44" s="502"/>
      <c r="QYM44" s="502"/>
      <c r="QYN44" s="502"/>
      <c r="QYO44" s="502"/>
      <c r="QYP44" s="502"/>
      <c r="QYQ44" s="502"/>
      <c r="QYR44" s="502"/>
      <c r="QYS44" s="502"/>
      <c r="QYT44" s="502"/>
      <c r="QYU44" s="502"/>
      <c r="QYV44" s="502"/>
      <c r="QYW44" s="502"/>
      <c r="QYX44" s="502"/>
      <c r="QYY44" s="502"/>
      <c r="QYZ44" s="502"/>
      <c r="QZA44" s="502"/>
      <c r="QZB44" s="502"/>
      <c r="QZC44" s="502"/>
      <c r="QZD44" s="502"/>
      <c r="QZE44" s="502"/>
      <c r="QZF44" s="502"/>
      <c r="QZG44" s="502"/>
      <c r="QZH44" s="502"/>
      <c r="QZI44" s="502"/>
      <c r="QZJ44" s="502"/>
      <c r="QZK44" s="502"/>
      <c r="QZL44" s="502"/>
      <c r="QZM44" s="502"/>
      <c r="QZN44" s="502"/>
      <c r="QZO44" s="502"/>
      <c r="QZP44" s="502"/>
      <c r="QZQ44" s="502"/>
      <c r="QZR44" s="502"/>
      <c r="QZS44" s="502"/>
      <c r="QZT44" s="502"/>
      <c r="QZU44" s="502"/>
      <c r="QZV44" s="502"/>
      <c r="QZW44" s="502"/>
      <c r="QZX44" s="502"/>
      <c r="QZY44" s="502"/>
      <c r="QZZ44" s="502"/>
      <c r="RAA44" s="502"/>
      <c r="RAB44" s="502"/>
      <c r="RAC44" s="502"/>
      <c r="RAD44" s="502"/>
      <c r="RAE44" s="502"/>
      <c r="RAF44" s="502"/>
      <c r="RAG44" s="502"/>
      <c r="RAH44" s="502"/>
      <c r="RAI44" s="502"/>
      <c r="RAJ44" s="502"/>
      <c r="RAK44" s="502"/>
      <c r="RAL44" s="502"/>
      <c r="RAM44" s="502"/>
      <c r="RAN44" s="502"/>
      <c r="RAO44" s="502"/>
      <c r="RAP44" s="502"/>
      <c r="RAQ44" s="502"/>
      <c r="RAR44" s="502"/>
      <c r="RAS44" s="502"/>
      <c r="RAT44" s="502"/>
      <c r="RAU44" s="502"/>
      <c r="RAV44" s="502"/>
      <c r="RAW44" s="502"/>
      <c r="RAX44" s="502"/>
      <c r="RAY44" s="502"/>
      <c r="RAZ44" s="502"/>
      <c r="RBA44" s="502"/>
      <c r="RBB44" s="502"/>
      <c r="RBC44" s="502"/>
      <c r="RBD44" s="502"/>
      <c r="RBE44" s="502"/>
      <c r="RBF44" s="502"/>
      <c r="RBG44" s="502"/>
      <c r="RBH44" s="502"/>
      <c r="RBI44" s="502"/>
      <c r="RBJ44" s="502"/>
      <c r="RBK44" s="502"/>
      <c r="RBL44" s="502"/>
      <c r="RBM44" s="502"/>
      <c r="RBN44" s="502"/>
      <c r="RBO44" s="502"/>
      <c r="RBP44" s="502"/>
      <c r="RBQ44" s="502"/>
      <c r="RBR44" s="502"/>
      <c r="RBS44" s="502"/>
      <c r="RBT44" s="502"/>
      <c r="RBU44" s="502"/>
      <c r="RBV44" s="502"/>
      <c r="RBW44" s="502"/>
      <c r="RBX44" s="502"/>
      <c r="RBY44" s="502"/>
      <c r="RBZ44" s="502"/>
      <c r="RCA44" s="502"/>
      <c r="RCB44" s="502"/>
      <c r="RCC44" s="502"/>
      <c r="RCD44" s="502"/>
      <c r="RCE44" s="502"/>
      <c r="RCF44" s="502"/>
      <c r="RCG44" s="502"/>
      <c r="RCH44" s="502"/>
      <c r="RCI44" s="502"/>
      <c r="RCJ44" s="502"/>
      <c r="RCK44" s="502"/>
      <c r="RCL44" s="502"/>
      <c r="RCM44" s="502"/>
      <c r="RCN44" s="502"/>
      <c r="RCO44" s="502"/>
      <c r="RCP44" s="502"/>
      <c r="RCQ44" s="502"/>
      <c r="RCR44" s="502"/>
      <c r="RCS44" s="502"/>
      <c r="RCT44" s="502"/>
      <c r="RCU44" s="502"/>
      <c r="RCV44" s="502"/>
      <c r="RCW44" s="502"/>
      <c r="RCX44" s="502"/>
      <c r="RCY44" s="502"/>
      <c r="RCZ44" s="502"/>
      <c r="RDA44" s="502"/>
      <c r="RDB44" s="502"/>
      <c r="RDC44" s="502"/>
      <c r="RDD44" s="502"/>
      <c r="RDE44" s="502"/>
      <c r="RDF44" s="502"/>
      <c r="RDG44" s="502"/>
      <c r="RDH44" s="502"/>
      <c r="RDI44" s="502"/>
      <c r="RDJ44" s="502"/>
      <c r="RDK44" s="502"/>
      <c r="RDL44" s="502"/>
      <c r="RDM44" s="502"/>
      <c r="RDN44" s="502"/>
      <c r="RDO44" s="502"/>
      <c r="RDP44" s="502"/>
      <c r="RDQ44" s="502"/>
      <c r="RDR44" s="502"/>
      <c r="RDS44" s="502"/>
      <c r="RDT44" s="502"/>
      <c r="RDU44" s="502"/>
      <c r="RDV44" s="502"/>
      <c r="RDW44" s="502"/>
      <c r="RDX44" s="502"/>
      <c r="RDY44" s="502"/>
      <c r="RDZ44" s="502"/>
      <c r="REA44" s="502"/>
      <c r="REB44" s="502"/>
      <c r="REC44" s="502"/>
      <c r="RED44" s="502"/>
      <c r="REE44" s="502"/>
      <c r="REF44" s="502"/>
      <c r="REG44" s="502"/>
      <c r="REH44" s="502"/>
      <c r="REI44" s="502"/>
      <c r="REJ44" s="502"/>
      <c r="REK44" s="502"/>
      <c r="REL44" s="502"/>
      <c r="REM44" s="502"/>
      <c r="REN44" s="502"/>
      <c r="REO44" s="502"/>
      <c r="REP44" s="502"/>
      <c r="REQ44" s="502"/>
      <c r="RER44" s="502"/>
      <c r="RES44" s="502"/>
      <c r="RET44" s="502"/>
      <c r="REU44" s="502"/>
      <c r="REV44" s="502"/>
      <c r="REW44" s="502"/>
      <c r="REX44" s="502"/>
      <c r="REY44" s="502"/>
      <c r="REZ44" s="502"/>
      <c r="RFA44" s="502"/>
      <c r="RFB44" s="502"/>
      <c r="RFC44" s="502"/>
      <c r="RFD44" s="502"/>
      <c r="RFE44" s="502"/>
      <c r="RFF44" s="502"/>
      <c r="RFG44" s="502"/>
      <c r="RFH44" s="502"/>
      <c r="RFI44" s="502"/>
      <c r="RFJ44" s="502"/>
      <c r="RFK44" s="502"/>
      <c r="RFL44" s="502"/>
      <c r="RFM44" s="502"/>
      <c r="RFN44" s="502"/>
      <c r="RFO44" s="502"/>
      <c r="RFP44" s="502"/>
      <c r="RFQ44" s="502"/>
      <c r="RFR44" s="502"/>
      <c r="RFS44" s="502"/>
      <c r="RFT44" s="502"/>
      <c r="RFU44" s="502"/>
      <c r="RFV44" s="502"/>
      <c r="RFW44" s="502"/>
      <c r="RFX44" s="502"/>
      <c r="RFY44" s="502"/>
      <c r="RFZ44" s="502"/>
      <c r="RGA44" s="502"/>
      <c r="RGB44" s="502"/>
      <c r="RGC44" s="502"/>
      <c r="RGD44" s="502"/>
      <c r="RGE44" s="502"/>
      <c r="RGF44" s="502"/>
      <c r="RGG44" s="502"/>
      <c r="RGH44" s="502"/>
      <c r="RGI44" s="502"/>
      <c r="RGJ44" s="502"/>
      <c r="RGK44" s="502"/>
      <c r="RGL44" s="502"/>
      <c r="RGM44" s="502"/>
      <c r="RGN44" s="502"/>
      <c r="RGO44" s="502"/>
      <c r="RGP44" s="502"/>
      <c r="RGQ44" s="502"/>
      <c r="RGR44" s="502"/>
      <c r="RGS44" s="502"/>
      <c r="RGT44" s="502"/>
      <c r="RGU44" s="502"/>
      <c r="RGV44" s="502"/>
      <c r="RGW44" s="502"/>
      <c r="RGX44" s="502"/>
      <c r="RGY44" s="502"/>
      <c r="RGZ44" s="502"/>
      <c r="RHA44" s="502"/>
      <c r="RHB44" s="502"/>
      <c r="RHC44" s="502"/>
      <c r="RHD44" s="502"/>
      <c r="RHE44" s="502"/>
      <c r="RHF44" s="502"/>
      <c r="RHG44" s="502"/>
      <c r="RHH44" s="502"/>
      <c r="RHI44" s="502"/>
      <c r="RHJ44" s="502"/>
      <c r="RHK44" s="502"/>
      <c r="RHL44" s="502"/>
      <c r="RHM44" s="502"/>
      <c r="RHN44" s="502"/>
      <c r="RHO44" s="502"/>
      <c r="RHP44" s="502"/>
      <c r="RHQ44" s="502"/>
      <c r="RHR44" s="502"/>
      <c r="RHS44" s="502"/>
      <c r="RHT44" s="502"/>
      <c r="RHU44" s="502"/>
      <c r="RHV44" s="502"/>
      <c r="RHW44" s="502"/>
      <c r="RHX44" s="502"/>
      <c r="RHY44" s="502"/>
      <c r="RHZ44" s="502"/>
      <c r="RIA44" s="502"/>
      <c r="RIB44" s="502"/>
      <c r="RIC44" s="502"/>
      <c r="RID44" s="502"/>
      <c r="RIE44" s="502"/>
      <c r="RIF44" s="502"/>
      <c r="RIG44" s="502"/>
      <c r="RIH44" s="502"/>
      <c r="RII44" s="502"/>
      <c r="RIJ44" s="502"/>
      <c r="RIK44" s="502"/>
      <c r="RIL44" s="502"/>
      <c r="RIM44" s="502"/>
      <c r="RIN44" s="502"/>
      <c r="RIO44" s="502"/>
      <c r="RIP44" s="502"/>
      <c r="RIQ44" s="502"/>
      <c r="RIR44" s="502"/>
      <c r="RIS44" s="502"/>
      <c r="RIT44" s="502"/>
      <c r="RIU44" s="502"/>
      <c r="RIV44" s="502"/>
      <c r="RIW44" s="502"/>
      <c r="RIX44" s="502"/>
      <c r="RIY44" s="502"/>
      <c r="RIZ44" s="502"/>
      <c r="RJA44" s="502"/>
      <c r="RJB44" s="502"/>
      <c r="RJC44" s="502"/>
      <c r="RJD44" s="502"/>
      <c r="RJE44" s="502"/>
      <c r="RJF44" s="502"/>
      <c r="RJG44" s="502"/>
      <c r="RJH44" s="502"/>
      <c r="RJI44" s="502"/>
      <c r="RJJ44" s="502"/>
      <c r="RJK44" s="502"/>
      <c r="RJL44" s="502"/>
      <c r="RJM44" s="502"/>
      <c r="RJN44" s="502"/>
      <c r="RJO44" s="502"/>
      <c r="RJP44" s="502"/>
      <c r="RJQ44" s="502"/>
      <c r="RJR44" s="502"/>
      <c r="RJS44" s="502"/>
      <c r="RJT44" s="502"/>
      <c r="RJU44" s="502"/>
      <c r="RJV44" s="502"/>
      <c r="RJW44" s="502"/>
      <c r="RJX44" s="502"/>
      <c r="RJY44" s="502"/>
      <c r="RJZ44" s="502"/>
      <c r="RKA44" s="502"/>
      <c r="RKB44" s="502"/>
      <c r="RKC44" s="502"/>
      <c r="RKD44" s="502"/>
      <c r="RKE44" s="502"/>
      <c r="RKF44" s="502"/>
      <c r="RKG44" s="502"/>
      <c r="RKH44" s="502"/>
      <c r="RKI44" s="502"/>
      <c r="RKJ44" s="502"/>
      <c r="RKK44" s="502"/>
      <c r="RKL44" s="502"/>
      <c r="RKM44" s="502"/>
      <c r="RKN44" s="502"/>
      <c r="RKO44" s="502"/>
      <c r="RKP44" s="502"/>
      <c r="RKQ44" s="502"/>
      <c r="RKR44" s="502"/>
      <c r="RKS44" s="502"/>
      <c r="RKT44" s="502"/>
      <c r="RKU44" s="502"/>
      <c r="RKV44" s="502"/>
      <c r="RKW44" s="502"/>
      <c r="RKX44" s="502"/>
      <c r="RKY44" s="502"/>
      <c r="RKZ44" s="502"/>
      <c r="RLA44" s="502"/>
      <c r="RLB44" s="502"/>
      <c r="RLC44" s="502"/>
      <c r="RLD44" s="502"/>
      <c r="RLE44" s="502"/>
      <c r="RLF44" s="502"/>
      <c r="RLG44" s="502"/>
      <c r="RLH44" s="502"/>
      <c r="RLI44" s="502"/>
      <c r="RLJ44" s="502"/>
      <c r="RLK44" s="502"/>
      <c r="RLL44" s="502"/>
      <c r="RLM44" s="502"/>
      <c r="RLN44" s="502"/>
      <c r="RLO44" s="502"/>
      <c r="RLP44" s="502"/>
      <c r="RLQ44" s="502"/>
      <c r="RLR44" s="502"/>
      <c r="RLS44" s="502"/>
      <c r="RLT44" s="502"/>
      <c r="RLU44" s="502"/>
      <c r="RLV44" s="502"/>
      <c r="RLW44" s="502"/>
      <c r="RLX44" s="502"/>
      <c r="RLY44" s="502"/>
      <c r="RLZ44" s="502"/>
      <c r="RMA44" s="502"/>
      <c r="RMB44" s="502"/>
      <c r="RMC44" s="502"/>
      <c r="RMD44" s="502"/>
      <c r="RME44" s="502"/>
      <c r="RMF44" s="502"/>
      <c r="RMG44" s="502"/>
      <c r="RMH44" s="502"/>
      <c r="RMI44" s="502"/>
      <c r="RMJ44" s="502"/>
      <c r="RMK44" s="502"/>
      <c r="RML44" s="502"/>
      <c r="RMM44" s="502"/>
      <c r="RMN44" s="502"/>
      <c r="RMO44" s="502"/>
      <c r="RMP44" s="502"/>
      <c r="RMQ44" s="502"/>
      <c r="RMR44" s="502"/>
      <c r="RMS44" s="502"/>
      <c r="RMT44" s="502"/>
      <c r="RMU44" s="502"/>
      <c r="RMV44" s="502"/>
      <c r="RMW44" s="502"/>
      <c r="RMX44" s="502"/>
      <c r="RMY44" s="502"/>
      <c r="RMZ44" s="502"/>
      <c r="RNA44" s="502"/>
      <c r="RNB44" s="502"/>
      <c r="RNC44" s="502"/>
      <c r="RND44" s="502"/>
      <c r="RNE44" s="502"/>
      <c r="RNF44" s="502"/>
      <c r="RNG44" s="502"/>
      <c r="RNH44" s="502"/>
      <c r="RNI44" s="502"/>
      <c r="RNJ44" s="502"/>
      <c r="RNK44" s="502"/>
      <c r="RNL44" s="502"/>
      <c r="RNM44" s="502"/>
      <c r="RNN44" s="502"/>
      <c r="RNO44" s="502"/>
      <c r="RNP44" s="502"/>
      <c r="RNQ44" s="502"/>
      <c r="RNR44" s="502"/>
      <c r="RNS44" s="502"/>
      <c r="RNT44" s="502"/>
      <c r="RNU44" s="502"/>
      <c r="RNV44" s="502"/>
      <c r="RNW44" s="502"/>
      <c r="RNX44" s="502"/>
      <c r="RNY44" s="502"/>
      <c r="RNZ44" s="502"/>
      <c r="ROA44" s="502"/>
      <c r="ROB44" s="502"/>
      <c r="ROC44" s="502"/>
      <c r="ROD44" s="502"/>
      <c r="ROE44" s="502"/>
      <c r="ROF44" s="502"/>
      <c r="ROG44" s="502"/>
      <c r="ROH44" s="502"/>
      <c r="ROI44" s="502"/>
      <c r="ROJ44" s="502"/>
      <c r="ROK44" s="502"/>
      <c r="ROL44" s="502"/>
      <c r="ROM44" s="502"/>
      <c r="RON44" s="502"/>
      <c r="ROO44" s="502"/>
      <c r="ROP44" s="502"/>
      <c r="ROQ44" s="502"/>
      <c r="ROR44" s="502"/>
      <c r="ROS44" s="502"/>
      <c r="ROT44" s="502"/>
      <c r="ROU44" s="502"/>
      <c r="ROV44" s="502"/>
      <c r="ROW44" s="502"/>
      <c r="ROX44" s="502"/>
      <c r="ROY44" s="502"/>
      <c r="ROZ44" s="502"/>
      <c r="RPA44" s="502"/>
      <c r="RPB44" s="502"/>
      <c r="RPC44" s="502"/>
      <c r="RPD44" s="502"/>
      <c r="RPE44" s="502"/>
      <c r="RPF44" s="502"/>
      <c r="RPG44" s="502"/>
      <c r="RPH44" s="502"/>
      <c r="RPI44" s="502"/>
      <c r="RPJ44" s="502"/>
      <c r="RPK44" s="502"/>
      <c r="RPL44" s="502"/>
      <c r="RPM44" s="502"/>
      <c r="RPN44" s="502"/>
      <c r="RPO44" s="502"/>
      <c r="RPP44" s="502"/>
      <c r="RPQ44" s="502"/>
      <c r="RPR44" s="502"/>
      <c r="RPS44" s="502"/>
      <c r="RPT44" s="502"/>
      <c r="RPU44" s="502"/>
      <c r="RPV44" s="502"/>
      <c r="RPW44" s="502"/>
      <c r="RPX44" s="502"/>
      <c r="RPY44" s="502"/>
      <c r="RPZ44" s="502"/>
      <c r="RQA44" s="502"/>
      <c r="RQB44" s="502"/>
      <c r="RQC44" s="502"/>
      <c r="RQD44" s="502"/>
      <c r="RQE44" s="502"/>
      <c r="RQF44" s="502"/>
      <c r="RQG44" s="502"/>
      <c r="RQH44" s="502"/>
      <c r="RQI44" s="502"/>
      <c r="RQJ44" s="502"/>
      <c r="RQK44" s="502"/>
      <c r="RQL44" s="502"/>
      <c r="RQM44" s="502"/>
      <c r="RQN44" s="502"/>
      <c r="RQO44" s="502"/>
      <c r="RQP44" s="502"/>
      <c r="RQQ44" s="502"/>
      <c r="RQR44" s="502"/>
      <c r="RQS44" s="502"/>
      <c r="RQT44" s="502"/>
      <c r="RQU44" s="502"/>
      <c r="RQV44" s="502"/>
      <c r="RQW44" s="502"/>
      <c r="RQX44" s="502"/>
      <c r="RQY44" s="502"/>
      <c r="RQZ44" s="502"/>
      <c r="RRA44" s="502"/>
      <c r="RRB44" s="502"/>
      <c r="RRC44" s="502"/>
      <c r="RRD44" s="502"/>
      <c r="RRE44" s="502"/>
      <c r="RRF44" s="502"/>
      <c r="RRG44" s="502"/>
      <c r="RRH44" s="502"/>
      <c r="RRI44" s="502"/>
      <c r="RRJ44" s="502"/>
      <c r="RRK44" s="502"/>
      <c r="RRL44" s="502"/>
      <c r="RRM44" s="502"/>
      <c r="RRN44" s="502"/>
      <c r="RRO44" s="502"/>
      <c r="RRP44" s="502"/>
      <c r="RRQ44" s="502"/>
      <c r="RRR44" s="502"/>
      <c r="RRS44" s="502"/>
      <c r="RRT44" s="502"/>
      <c r="RRU44" s="502"/>
      <c r="RRV44" s="502"/>
      <c r="RRW44" s="502"/>
      <c r="RRX44" s="502"/>
      <c r="RRY44" s="502"/>
      <c r="RRZ44" s="502"/>
      <c r="RSA44" s="502"/>
      <c r="RSB44" s="502"/>
      <c r="RSC44" s="502"/>
      <c r="RSD44" s="502"/>
      <c r="RSE44" s="502"/>
      <c r="RSF44" s="502"/>
      <c r="RSG44" s="502"/>
      <c r="RSH44" s="502"/>
      <c r="RSI44" s="502"/>
      <c r="RSJ44" s="502"/>
      <c r="RSK44" s="502"/>
      <c r="RSL44" s="502"/>
      <c r="RSM44" s="502"/>
      <c r="RSN44" s="502"/>
      <c r="RSO44" s="502"/>
      <c r="RSP44" s="502"/>
      <c r="RSQ44" s="502"/>
      <c r="RSR44" s="502"/>
      <c r="RSS44" s="502"/>
      <c r="RST44" s="502"/>
      <c r="RSU44" s="502"/>
      <c r="RSV44" s="502"/>
      <c r="RSW44" s="502"/>
      <c r="RSX44" s="502"/>
      <c r="RSY44" s="502"/>
      <c r="RSZ44" s="502"/>
      <c r="RTA44" s="502"/>
      <c r="RTB44" s="502"/>
      <c r="RTC44" s="502"/>
      <c r="RTD44" s="502"/>
      <c r="RTE44" s="502"/>
      <c r="RTF44" s="502"/>
      <c r="RTG44" s="502"/>
      <c r="RTH44" s="502"/>
      <c r="RTI44" s="502"/>
      <c r="RTJ44" s="502"/>
      <c r="RTK44" s="502"/>
      <c r="RTL44" s="502"/>
      <c r="RTM44" s="502"/>
      <c r="RTN44" s="502"/>
      <c r="RTO44" s="502"/>
      <c r="RTP44" s="502"/>
      <c r="RTQ44" s="502"/>
      <c r="RTR44" s="502"/>
      <c r="RTS44" s="502"/>
      <c r="RTT44" s="502"/>
      <c r="RTU44" s="502"/>
      <c r="RTV44" s="502"/>
      <c r="RTW44" s="502"/>
      <c r="RTX44" s="502"/>
      <c r="RTY44" s="502"/>
      <c r="RTZ44" s="502"/>
      <c r="RUA44" s="502"/>
      <c r="RUB44" s="502"/>
      <c r="RUC44" s="502"/>
      <c r="RUD44" s="502"/>
      <c r="RUE44" s="502"/>
      <c r="RUF44" s="502"/>
      <c r="RUG44" s="502"/>
      <c r="RUH44" s="502"/>
      <c r="RUI44" s="502"/>
      <c r="RUJ44" s="502"/>
      <c r="RUK44" s="502"/>
      <c r="RUL44" s="502"/>
      <c r="RUM44" s="502"/>
      <c r="RUN44" s="502"/>
      <c r="RUO44" s="502"/>
      <c r="RUP44" s="502"/>
      <c r="RUQ44" s="502"/>
      <c r="RUR44" s="502"/>
      <c r="RUS44" s="502"/>
      <c r="RUT44" s="502"/>
      <c r="RUU44" s="502"/>
      <c r="RUV44" s="502"/>
      <c r="RUW44" s="502"/>
      <c r="RUX44" s="502"/>
      <c r="RUY44" s="502"/>
      <c r="RUZ44" s="502"/>
      <c r="RVA44" s="502"/>
      <c r="RVB44" s="502"/>
      <c r="RVC44" s="502"/>
      <c r="RVD44" s="502"/>
      <c r="RVE44" s="502"/>
      <c r="RVF44" s="502"/>
      <c r="RVG44" s="502"/>
      <c r="RVH44" s="502"/>
      <c r="RVI44" s="502"/>
      <c r="RVJ44" s="502"/>
      <c r="RVK44" s="502"/>
      <c r="RVL44" s="502"/>
      <c r="RVM44" s="502"/>
      <c r="RVN44" s="502"/>
      <c r="RVO44" s="502"/>
      <c r="RVP44" s="502"/>
      <c r="RVQ44" s="502"/>
      <c r="RVR44" s="502"/>
      <c r="RVS44" s="502"/>
      <c r="RVT44" s="502"/>
      <c r="RVU44" s="502"/>
      <c r="RVV44" s="502"/>
      <c r="RVW44" s="502"/>
      <c r="RVX44" s="502"/>
      <c r="RVY44" s="502"/>
      <c r="RVZ44" s="502"/>
      <c r="RWA44" s="502"/>
      <c r="RWB44" s="502"/>
      <c r="RWC44" s="502"/>
      <c r="RWD44" s="502"/>
      <c r="RWE44" s="502"/>
      <c r="RWF44" s="502"/>
      <c r="RWG44" s="502"/>
      <c r="RWH44" s="502"/>
      <c r="RWI44" s="502"/>
      <c r="RWJ44" s="502"/>
      <c r="RWK44" s="502"/>
      <c r="RWL44" s="502"/>
      <c r="RWM44" s="502"/>
      <c r="RWN44" s="502"/>
      <c r="RWO44" s="502"/>
      <c r="RWP44" s="502"/>
      <c r="RWQ44" s="502"/>
      <c r="RWR44" s="502"/>
      <c r="RWS44" s="502"/>
      <c r="RWT44" s="502"/>
      <c r="RWU44" s="502"/>
      <c r="RWV44" s="502"/>
      <c r="RWW44" s="502"/>
      <c r="RWX44" s="502"/>
      <c r="RWY44" s="502"/>
      <c r="RWZ44" s="502"/>
      <c r="RXA44" s="502"/>
      <c r="RXB44" s="502"/>
      <c r="RXC44" s="502"/>
      <c r="RXD44" s="502"/>
      <c r="RXE44" s="502"/>
      <c r="RXF44" s="502"/>
      <c r="RXG44" s="502"/>
      <c r="RXH44" s="502"/>
      <c r="RXI44" s="502"/>
      <c r="RXJ44" s="502"/>
      <c r="RXK44" s="502"/>
      <c r="RXL44" s="502"/>
      <c r="RXM44" s="502"/>
      <c r="RXN44" s="502"/>
      <c r="RXO44" s="502"/>
      <c r="RXP44" s="502"/>
      <c r="RXQ44" s="502"/>
      <c r="RXR44" s="502"/>
      <c r="RXS44" s="502"/>
      <c r="RXT44" s="502"/>
      <c r="RXU44" s="502"/>
      <c r="RXV44" s="502"/>
      <c r="RXW44" s="502"/>
      <c r="RXX44" s="502"/>
      <c r="RXY44" s="502"/>
      <c r="RXZ44" s="502"/>
      <c r="RYA44" s="502"/>
      <c r="RYB44" s="502"/>
      <c r="RYC44" s="502"/>
      <c r="RYD44" s="502"/>
      <c r="RYE44" s="502"/>
      <c r="RYF44" s="502"/>
      <c r="RYG44" s="502"/>
      <c r="RYH44" s="502"/>
      <c r="RYI44" s="502"/>
      <c r="RYJ44" s="502"/>
      <c r="RYK44" s="502"/>
      <c r="RYL44" s="502"/>
      <c r="RYM44" s="502"/>
      <c r="RYN44" s="502"/>
      <c r="RYO44" s="502"/>
      <c r="RYP44" s="502"/>
      <c r="RYQ44" s="502"/>
      <c r="RYR44" s="502"/>
      <c r="RYS44" s="502"/>
      <c r="RYT44" s="502"/>
      <c r="RYU44" s="502"/>
      <c r="RYV44" s="502"/>
      <c r="RYW44" s="502"/>
      <c r="RYX44" s="502"/>
      <c r="RYY44" s="502"/>
      <c r="RYZ44" s="502"/>
      <c r="RZA44" s="502"/>
      <c r="RZB44" s="502"/>
      <c r="RZC44" s="502"/>
      <c r="RZD44" s="502"/>
      <c r="RZE44" s="502"/>
      <c r="RZF44" s="502"/>
      <c r="RZG44" s="502"/>
      <c r="RZH44" s="502"/>
      <c r="RZI44" s="502"/>
      <c r="RZJ44" s="502"/>
      <c r="RZK44" s="502"/>
      <c r="RZL44" s="502"/>
      <c r="RZM44" s="502"/>
      <c r="RZN44" s="502"/>
      <c r="RZO44" s="502"/>
      <c r="RZP44" s="502"/>
      <c r="RZQ44" s="502"/>
      <c r="RZR44" s="502"/>
      <c r="RZS44" s="502"/>
      <c r="RZT44" s="502"/>
      <c r="RZU44" s="502"/>
      <c r="RZV44" s="502"/>
      <c r="RZW44" s="502"/>
      <c r="RZX44" s="502"/>
      <c r="RZY44" s="502"/>
      <c r="RZZ44" s="502"/>
      <c r="SAA44" s="502"/>
      <c r="SAB44" s="502"/>
      <c r="SAC44" s="502"/>
      <c r="SAD44" s="502"/>
      <c r="SAE44" s="502"/>
      <c r="SAF44" s="502"/>
      <c r="SAG44" s="502"/>
      <c r="SAH44" s="502"/>
      <c r="SAI44" s="502"/>
      <c r="SAJ44" s="502"/>
      <c r="SAK44" s="502"/>
      <c r="SAL44" s="502"/>
      <c r="SAM44" s="502"/>
      <c r="SAN44" s="502"/>
      <c r="SAO44" s="502"/>
      <c r="SAP44" s="502"/>
      <c r="SAQ44" s="502"/>
      <c r="SAR44" s="502"/>
      <c r="SAS44" s="502"/>
      <c r="SAT44" s="502"/>
      <c r="SAU44" s="502"/>
      <c r="SAV44" s="502"/>
      <c r="SAW44" s="502"/>
      <c r="SAX44" s="502"/>
      <c r="SAY44" s="502"/>
      <c r="SAZ44" s="502"/>
      <c r="SBA44" s="502"/>
      <c r="SBB44" s="502"/>
      <c r="SBC44" s="502"/>
      <c r="SBD44" s="502"/>
      <c r="SBE44" s="502"/>
      <c r="SBF44" s="502"/>
      <c r="SBG44" s="502"/>
      <c r="SBH44" s="502"/>
      <c r="SBI44" s="502"/>
      <c r="SBJ44" s="502"/>
      <c r="SBK44" s="502"/>
      <c r="SBL44" s="502"/>
      <c r="SBM44" s="502"/>
      <c r="SBN44" s="502"/>
      <c r="SBO44" s="502"/>
      <c r="SBP44" s="502"/>
      <c r="SBQ44" s="502"/>
      <c r="SBR44" s="502"/>
      <c r="SBS44" s="502"/>
      <c r="SBT44" s="502"/>
      <c r="SBU44" s="502"/>
      <c r="SBV44" s="502"/>
      <c r="SBW44" s="502"/>
      <c r="SBX44" s="502"/>
      <c r="SBY44" s="502"/>
      <c r="SBZ44" s="502"/>
      <c r="SCA44" s="502"/>
      <c r="SCB44" s="502"/>
      <c r="SCC44" s="502"/>
      <c r="SCD44" s="502"/>
      <c r="SCE44" s="502"/>
      <c r="SCF44" s="502"/>
      <c r="SCG44" s="502"/>
      <c r="SCH44" s="502"/>
      <c r="SCI44" s="502"/>
      <c r="SCJ44" s="502"/>
      <c r="SCK44" s="502"/>
      <c r="SCL44" s="502"/>
      <c r="SCM44" s="502"/>
      <c r="SCN44" s="502"/>
      <c r="SCO44" s="502"/>
      <c r="SCP44" s="502"/>
      <c r="SCQ44" s="502"/>
      <c r="SCR44" s="502"/>
      <c r="SCS44" s="502"/>
      <c r="SCT44" s="502"/>
      <c r="SCU44" s="502"/>
      <c r="SCV44" s="502"/>
      <c r="SCW44" s="502"/>
      <c r="SCX44" s="502"/>
      <c r="SCY44" s="502"/>
      <c r="SCZ44" s="502"/>
      <c r="SDA44" s="502"/>
      <c r="SDB44" s="502"/>
      <c r="SDC44" s="502"/>
      <c r="SDD44" s="502"/>
      <c r="SDE44" s="502"/>
      <c r="SDF44" s="502"/>
      <c r="SDG44" s="502"/>
      <c r="SDH44" s="502"/>
      <c r="SDI44" s="502"/>
      <c r="SDJ44" s="502"/>
      <c r="SDK44" s="502"/>
      <c r="SDL44" s="502"/>
      <c r="SDM44" s="502"/>
      <c r="SDN44" s="502"/>
      <c r="SDO44" s="502"/>
      <c r="SDP44" s="502"/>
      <c r="SDQ44" s="502"/>
      <c r="SDR44" s="502"/>
      <c r="SDS44" s="502"/>
      <c r="SDT44" s="502"/>
      <c r="SDU44" s="502"/>
      <c r="SDV44" s="502"/>
      <c r="SDW44" s="502"/>
      <c r="SDX44" s="502"/>
      <c r="SDY44" s="502"/>
      <c r="SDZ44" s="502"/>
      <c r="SEA44" s="502"/>
      <c r="SEB44" s="502"/>
      <c r="SEC44" s="502"/>
      <c r="SED44" s="502"/>
      <c r="SEE44" s="502"/>
      <c r="SEF44" s="502"/>
      <c r="SEG44" s="502"/>
      <c r="SEH44" s="502"/>
      <c r="SEI44" s="502"/>
      <c r="SEJ44" s="502"/>
      <c r="SEK44" s="502"/>
      <c r="SEL44" s="502"/>
      <c r="SEM44" s="502"/>
      <c r="SEN44" s="502"/>
      <c r="SEO44" s="502"/>
      <c r="SEP44" s="502"/>
      <c r="SEQ44" s="502"/>
      <c r="SER44" s="502"/>
      <c r="SES44" s="502"/>
      <c r="SET44" s="502"/>
      <c r="SEU44" s="502"/>
      <c r="SEV44" s="502"/>
      <c r="SEW44" s="502"/>
      <c r="SEX44" s="502"/>
      <c r="SEY44" s="502"/>
      <c r="SEZ44" s="502"/>
      <c r="SFA44" s="502"/>
      <c r="SFB44" s="502"/>
      <c r="SFC44" s="502"/>
      <c r="SFD44" s="502"/>
      <c r="SFE44" s="502"/>
      <c r="SFF44" s="502"/>
      <c r="SFG44" s="502"/>
      <c r="SFH44" s="502"/>
      <c r="SFI44" s="502"/>
      <c r="SFJ44" s="502"/>
      <c r="SFK44" s="502"/>
      <c r="SFL44" s="502"/>
      <c r="SFM44" s="502"/>
      <c r="SFN44" s="502"/>
      <c r="SFO44" s="502"/>
      <c r="SFP44" s="502"/>
      <c r="SFQ44" s="502"/>
      <c r="SFR44" s="502"/>
      <c r="SFS44" s="502"/>
      <c r="SFT44" s="502"/>
      <c r="SFU44" s="502"/>
      <c r="SFV44" s="502"/>
      <c r="SFW44" s="502"/>
      <c r="SFX44" s="502"/>
      <c r="SFY44" s="502"/>
      <c r="SFZ44" s="502"/>
      <c r="SGA44" s="502"/>
      <c r="SGB44" s="502"/>
      <c r="SGC44" s="502"/>
      <c r="SGD44" s="502"/>
      <c r="SGE44" s="502"/>
      <c r="SGF44" s="502"/>
      <c r="SGG44" s="502"/>
      <c r="SGH44" s="502"/>
      <c r="SGI44" s="502"/>
      <c r="SGJ44" s="502"/>
      <c r="SGK44" s="502"/>
      <c r="SGL44" s="502"/>
      <c r="SGM44" s="502"/>
      <c r="SGN44" s="502"/>
      <c r="SGO44" s="502"/>
      <c r="SGP44" s="502"/>
      <c r="SGQ44" s="502"/>
      <c r="SGR44" s="502"/>
      <c r="SGS44" s="502"/>
      <c r="SGT44" s="502"/>
      <c r="SGU44" s="502"/>
      <c r="SGV44" s="502"/>
      <c r="SGW44" s="502"/>
      <c r="SGX44" s="502"/>
      <c r="SGY44" s="502"/>
      <c r="SGZ44" s="502"/>
      <c r="SHA44" s="502"/>
      <c r="SHB44" s="502"/>
      <c r="SHC44" s="502"/>
      <c r="SHD44" s="502"/>
      <c r="SHE44" s="502"/>
      <c r="SHF44" s="502"/>
      <c r="SHG44" s="502"/>
      <c r="SHH44" s="502"/>
      <c r="SHI44" s="502"/>
      <c r="SHJ44" s="502"/>
      <c r="SHK44" s="502"/>
      <c r="SHL44" s="502"/>
      <c r="SHM44" s="502"/>
      <c r="SHN44" s="502"/>
      <c r="SHO44" s="502"/>
      <c r="SHP44" s="502"/>
      <c r="SHQ44" s="502"/>
      <c r="SHR44" s="502"/>
      <c r="SHS44" s="502"/>
      <c r="SHT44" s="502"/>
      <c r="SHU44" s="502"/>
      <c r="SHV44" s="502"/>
      <c r="SHW44" s="502"/>
      <c r="SHX44" s="502"/>
      <c r="SHY44" s="502"/>
      <c r="SHZ44" s="502"/>
      <c r="SIA44" s="502"/>
      <c r="SIB44" s="502"/>
      <c r="SIC44" s="502"/>
      <c r="SID44" s="502"/>
      <c r="SIE44" s="502"/>
      <c r="SIF44" s="502"/>
      <c r="SIG44" s="502"/>
      <c r="SIH44" s="502"/>
      <c r="SII44" s="502"/>
      <c r="SIJ44" s="502"/>
      <c r="SIK44" s="502"/>
      <c r="SIL44" s="502"/>
      <c r="SIM44" s="502"/>
      <c r="SIN44" s="502"/>
      <c r="SIO44" s="502"/>
      <c r="SIP44" s="502"/>
      <c r="SIQ44" s="502"/>
      <c r="SIR44" s="502"/>
      <c r="SIS44" s="502"/>
      <c r="SIT44" s="502"/>
      <c r="SIU44" s="502"/>
      <c r="SIV44" s="502"/>
      <c r="SIW44" s="502"/>
      <c r="SIX44" s="502"/>
      <c r="SIY44" s="502"/>
      <c r="SIZ44" s="502"/>
      <c r="SJA44" s="502"/>
      <c r="SJB44" s="502"/>
      <c r="SJC44" s="502"/>
      <c r="SJD44" s="502"/>
      <c r="SJE44" s="502"/>
      <c r="SJF44" s="502"/>
      <c r="SJG44" s="502"/>
      <c r="SJH44" s="502"/>
      <c r="SJI44" s="502"/>
      <c r="SJJ44" s="502"/>
      <c r="SJK44" s="502"/>
      <c r="SJL44" s="502"/>
      <c r="SJM44" s="502"/>
      <c r="SJN44" s="502"/>
      <c r="SJO44" s="502"/>
      <c r="SJP44" s="502"/>
      <c r="SJQ44" s="502"/>
      <c r="SJR44" s="502"/>
      <c r="SJS44" s="502"/>
      <c r="SJT44" s="502"/>
      <c r="SJU44" s="502"/>
      <c r="SJV44" s="502"/>
      <c r="SJW44" s="502"/>
      <c r="SJX44" s="502"/>
      <c r="SJY44" s="502"/>
      <c r="SJZ44" s="502"/>
      <c r="SKA44" s="502"/>
      <c r="SKB44" s="502"/>
      <c r="SKC44" s="502"/>
      <c r="SKD44" s="502"/>
      <c r="SKE44" s="502"/>
      <c r="SKF44" s="502"/>
      <c r="SKG44" s="502"/>
      <c r="SKH44" s="502"/>
      <c r="SKI44" s="502"/>
      <c r="SKJ44" s="502"/>
      <c r="SKK44" s="502"/>
      <c r="SKL44" s="502"/>
      <c r="SKM44" s="502"/>
      <c r="SKN44" s="502"/>
      <c r="SKO44" s="502"/>
      <c r="SKP44" s="502"/>
      <c r="SKQ44" s="502"/>
      <c r="SKR44" s="502"/>
      <c r="SKS44" s="502"/>
      <c r="SKT44" s="502"/>
      <c r="SKU44" s="502"/>
      <c r="SKV44" s="502"/>
      <c r="SKW44" s="502"/>
      <c r="SKX44" s="502"/>
      <c r="SKY44" s="502"/>
      <c r="SKZ44" s="502"/>
      <c r="SLA44" s="502"/>
      <c r="SLB44" s="502"/>
      <c r="SLC44" s="502"/>
      <c r="SLD44" s="502"/>
      <c r="SLE44" s="502"/>
      <c r="SLF44" s="502"/>
      <c r="SLG44" s="502"/>
      <c r="SLH44" s="502"/>
      <c r="SLI44" s="502"/>
      <c r="SLJ44" s="502"/>
      <c r="SLK44" s="502"/>
      <c r="SLL44" s="502"/>
      <c r="SLM44" s="502"/>
      <c r="SLN44" s="502"/>
      <c r="SLO44" s="502"/>
      <c r="SLP44" s="502"/>
      <c r="SLQ44" s="502"/>
      <c r="SLR44" s="502"/>
      <c r="SLS44" s="502"/>
      <c r="SLT44" s="502"/>
      <c r="SLU44" s="502"/>
      <c r="SLV44" s="502"/>
      <c r="SLW44" s="502"/>
      <c r="SLX44" s="502"/>
      <c r="SLY44" s="502"/>
      <c r="SLZ44" s="502"/>
      <c r="SMA44" s="502"/>
      <c r="SMB44" s="502"/>
      <c r="SMC44" s="502"/>
      <c r="SMD44" s="502"/>
      <c r="SME44" s="502"/>
      <c r="SMF44" s="502"/>
      <c r="SMG44" s="502"/>
      <c r="SMH44" s="502"/>
      <c r="SMI44" s="502"/>
      <c r="SMJ44" s="502"/>
      <c r="SMK44" s="502"/>
      <c r="SML44" s="502"/>
      <c r="SMM44" s="502"/>
      <c r="SMN44" s="502"/>
      <c r="SMO44" s="502"/>
      <c r="SMP44" s="502"/>
      <c r="SMQ44" s="502"/>
      <c r="SMR44" s="502"/>
      <c r="SMS44" s="502"/>
      <c r="SMT44" s="502"/>
      <c r="SMU44" s="502"/>
      <c r="SMV44" s="502"/>
      <c r="SMW44" s="502"/>
      <c r="SMX44" s="502"/>
      <c r="SMY44" s="502"/>
      <c r="SMZ44" s="502"/>
      <c r="SNA44" s="502"/>
      <c r="SNB44" s="502"/>
      <c r="SNC44" s="502"/>
      <c r="SND44" s="502"/>
      <c r="SNE44" s="502"/>
      <c r="SNF44" s="502"/>
      <c r="SNG44" s="502"/>
      <c r="SNH44" s="502"/>
      <c r="SNI44" s="502"/>
      <c r="SNJ44" s="502"/>
      <c r="SNK44" s="502"/>
      <c r="SNL44" s="502"/>
      <c r="SNM44" s="502"/>
      <c r="SNN44" s="502"/>
      <c r="SNO44" s="502"/>
      <c r="SNP44" s="502"/>
      <c r="SNQ44" s="502"/>
      <c r="SNR44" s="502"/>
      <c r="SNS44" s="502"/>
      <c r="SNT44" s="502"/>
      <c r="SNU44" s="502"/>
      <c r="SNV44" s="502"/>
      <c r="SNW44" s="502"/>
      <c r="SNX44" s="502"/>
      <c r="SNY44" s="502"/>
      <c r="SNZ44" s="502"/>
      <c r="SOA44" s="502"/>
      <c r="SOB44" s="502"/>
      <c r="SOC44" s="502"/>
      <c r="SOD44" s="502"/>
      <c r="SOE44" s="502"/>
      <c r="SOF44" s="502"/>
      <c r="SOG44" s="502"/>
      <c r="SOH44" s="502"/>
      <c r="SOI44" s="502"/>
      <c r="SOJ44" s="502"/>
      <c r="SOK44" s="502"/>
      <c r="SOL44" s="502"/>
      <c r="SOM44" s="502"/>
      <c r="SON44" s="502"/>
      <c r="SOO44" s="502"/>
      <c r="SOP44" s="502"/>
      <c r="SOQ44" s="502"/>
      <c r="SOR44" s="502"/>
      <c r="SOS44" s="502"/>
      <c r="SOT44" s="502"/>
      <c r="SOU44" s="502"/>
      <c r="SOV44" s="502"/>
      <c r="SOW44" s="502"/>
      <c r="SOX44" s="502"/>
      <c r="SOY44" s="502"/>
      <c r="SOZ44" s="502"/>
      <c r="SPA44" s="502"/>
      <c r="SPB44" s="502"/>
      <c r="SPC44" s="502"/>
      <c r="SPD44" s="502"/>
      <c r="SPE44" s="502"/>
      <c r="SPF44" s="502"/>
      <c r="SPG44" s="502"/>
      <c r="SPH44" s="502"/>
      <c r="SPI44" s="502"/>
      <c r="SPJ44" s="502"/>
      <c r="SPK44" s="502"/>
      <c r="SPL44" s="502"/>
      <c r="SPM44" s="502"/>
      <c r="SPN44" s="502"/>
      <c r="SPO44" s="502"/>
      <c r="SPP44" s="502"/>
      <c r="SPQ44" s="502"/>
      <c r="SPR44" s="502"/>
      <c r="SPS44" s="502"/>
      <c r="SPT44" s="502"/>
      <c r="SPU44" s="502"/>
      <c r="SPV44" s="502"/>
      <c r="SPW44" s="502"/>
      <c r="SPX44" s="502"/>
      <c r="SPY44" s="502"/>
      <c r="SPZ44" s="502"/>
      <c r="SQA44" s="502"/>
      <c r="SQB44" s="502"/>
      <c r="SQC44" s="502"/>
      <c r="SQD44" s="502"/>
      <c r="SQE44" s="502"/>
      <c r="SQF44" s="502"/>
      <c r="SQG44" s="502"/>
      <c r="SQH44" s="502"/>
      <c r="SQI44" s="502"/>
      <c r="SQJ44" s="502"/>
      <c r="SQK44" s="502"/>
      <c r="SQL44" s="502"/>
      <c r="SQM44" s="502"/>
      <c r="SQN44" s="502"/>
      <c r="SQO44" s="502"/>
      <c r="SQP44" s="502"/>
      <c r="SQQ44" s="502"/>
      <c r="SQR44" s="502"/>
      <c r="SQS44" s="502"/>
      <c r="SQT44" s="502"/>
      <c r="SQU44" s="502"/>
      <c r="SQV44" s="502"/>
      <c r="SQW44" s="502"/>
      <c r="SQX44" s="502"/>
      <c r="SQY44" s="502"/>
      <c r="SQZ44" s="502"/>
      <c r="SRA44" s="502"/>
      <c r="SRB44" s="502"/>
      <c r="SRC44" s="502"/>
      <c r="SRD44" s="502"/>
      <c r="SRE44" s="502"/>
      <c r="SRF44" s="502"/>
      <c r="SRG44" s="502"/>
      <c r="SRH44" s="502"/>
      <c r="SRI44" s="502"/>
      <c r="SRJ44" s="502"/>
      <c r="SRK44" s="502"/>
      <c r="SRL44" s="502"/>
      <c r="SRM44" s="502"/>
      <c r="SRN44" s="502"/>
      <c r="SRO44" s="502"/>
      <c r="SRP44" s="502"/>
      <c r="SRQ44" s="502"/>
      <c r="SRR44" s="502"/>
      <c r="SRS44" s="502"/>
      <c r="SRT44" s="502"/>
      <c r="SRU44" s="502"/>
      <c r="SRV44" s="502"/>
      <c r="SRW44" s="502"/>
      <c r="SRX44" s="502"/>
      <c r="SRY44" s="502"/>
      <c r="SRZ44" s="502"/>
      <c r="SSA44" s="502"/>
      <c r="SSB44" s="502"/>
      <c r="SSC44" s="502"/>
      <c r="SSD44" s="502"/>
      <c r="SSE44" s="502"/>
      <c r="SSF44" s="502"/>
      <c r="SSG44" s="502"/>
      <c r="SSH44" s="502"/>
      <c r="SSI44" s="502"/>
      <c r="SSJ44" s="502"/>
      <c r="SSK44" s="502"/>
      <c r="SSL44" s="502"/>
      <c r="SSM44" s="502"/>
      <c r="SSN44" s="502"/>
      <c r="SSO44" s="502"/>
      <c r="SSP44" s="502"/>
      <c r="SSQ44" s="502"/>
      <c r="SSR44" s="502"/>
      <c r="SSS44" s="502"/>
      <c r="SST44" s="502"/>
      <c r="SSU44" s="502"/>
      <c r="SSV44" s="502"/>
      <c r="SSW44" s="502"/>
      <c r="SSX44" s="502"/>
      <c r="SSY44" s="502"/>
      <c r="SSZ44" s="502"/>
      <c r="STA44" s="502"/>
      <c r="STB44" s="502"/>
      <c r="STC44" s="502"/>
      <c r="STD44" s="502"/>
      <c r="STE44" s="502"/>
      <c r="STF44" s="502"/>
      <c r="STG44" s="502"/>
      <c r="STH44" s="502"/>
      <c r="STI44" s="502"/>
      <c r="STJ44" s="502"/>
      <c r="STK44" s="502"/>
      <c r="STL44" s="502"/>
      <c r="STM44" s="502"/>
      <c r="STN44" s="502"/>
      <c r="STO44" s="502"/>
      <c r="STP44" s="502"/>
      <c r="STQ44" s="502"/>
      <c r="STR44" s="502"/>
      <c r="STS44" s="502"/>
      <c r="STT44" s="502"/>
      <c r="STU44" s="502"/>
      <c r="STV44" s="502"/>
      <c r="STW44" s="502"/>
      <c r="STX44" s="502"/>
      <c r="STY44" s="502"/>
      <c r="STZ44" s="502"/>
      <c r="SUA44" s="502"/>
      <c r="SUB44" s="502"/>
      <c r="SUC44" s="502"/>
      <c r="SUD44" s="502"/>
      <c r="SUE44" s="502"/>
      <c r="SUF44" s="502"/>
      <c r="SUG44" s="502"/>
      <c r="SUH44" s="502"/>
      <c r="SUI44" s="502"/>
      <c r="SUJ44" s="502"/>
      <c r="SUK44" s="502"/>
      <c r="SUL44" s="502"/>
      <c r="SUM44" s="502"/>
      <c r="SUN44" s="502"/>
      <c r="SUO44" s="502"/>
      <c r="SUP44" s="502"/>
      <c r="SUQ44" s="502"/>
      <c r="SUR44" s="502"/>
      <c r="SUS44" s="502"/>
      <c r="SUT44" s="502"/>
      <c r="SUU44" s="502"/>
      <c r="SUV44" s="502"/>
      <c r="SUW44" s="502"/>
      <c r="SUX44" s="502"/>
      <c r="SUY44" s="502"/>
      <c r="SUZ44" s="502"/>
      <c r="SVA44" s="502"/>
      <c r="SVB44" s="502"/>
      <c r="SVC44" s="502"/>
      <c r="SVD44" s="502"/>
      <c r="SVE44" s="502"/>
      <c r="SVF44" s="502"/>
      <c r="SVG44" s="502"/>
      <c r="SVH44" s="502"/>
      <c r="SVI44" s="502"/>
      <c r="SVJ44" s="502"/>
      <c r="SVK44" s="502"/>
      <c r="SVL44" s="502"/>
      <c r="SVM44" s="502"/>
      <c r="SVN44" s="502"/>
      <c r="SVO44" s="502"/>
      <c r="SVP44" s="502"/>
      <c r="SVQ44" s="502"/>
      <c r="SVR44" s="502"/>
      <c r="SVS44" s="502"/>
      <c r="SVT44" s="502"/>
      <c r="SVU44" s="502"/>
      <c r="SVV44" s="502"/>
      <c r="SVW44" s="502"/>
      <c r="SVX44" s="502"/>
      <c r="SVY44" s="502"/>
      <c r="SVZ44" s="502"/>
      <c r="SWA44" s="502"/>
      <c r="SWB44" s="502"/>
      <c r="SWC44" s="502"/>
      <c r="SWD44" s="502"/>
      <c r="SWE44" s="502"/>
      <c r="SWF44" s="502"/>
      <c r="SWG44" s="502"/>
      <c r="SWH44" s="502"/>
      <c r="SWI44" s="502"/>
      <c r="SWJ44" s="502"/>
      <c r="SWK44" s="502"/>
      <c r="SWL44" s="502"/>
      <c r="SWM44" s="502"/>
      <c r="SWN44" s="502"/>
      <c r="SWO44" s="502"/>
      <c r="SWP44" s="502"/>
      <c r="SWQ44" s="502"/>
      <c r="SWR44" s="502"/>
      <c r="SWS44" s="502"/>
      <c r="SWT44" s="502"/>
      <c r="SWU44" s="502"/>
      <c r="SWV44" s="502"/>
      <c r="SWW44" s="502"/>
      <c r="SWX44" s="502"/>
      <c r="SWY44" s="502"/>
      <c r="SWZ44" s="502"/>
      <c r="SXA44" s="502"/>
      <c r="SXB44" s="502"/>
      <c r="SXC44" s="502"/>
      <c r="SXD44" s="502"/>
      <c r="SXE44" s="502"/>
      <c r="SXF44" s="502"/>
      <c r="SXG44" s="502"/>
      <c r="SXH44" s="502"/>
      <c r="SXI44" s="502"/>
      <c r="SXJ44" s="502"/>
      <c r="SXK44" s="502"/>
      <c r="SXL44" s="502"/>
      <c r="SXM44" s="502"/>
      <c r="SXN44" s="502"/>
      <c r="SXO44" s="502"/>
      <c r="SXP44" s="502"/>
      <c r="SXQ44" s="502"/>
      <c r="SXR44" s="502"/>
      <c r="SXS44" s="502"/>
      <c r="SXT44" s="502"/>
      <c r="SXU44" s="502"/>
      <c r="SXV44" s="502"/>
      <c r="SXW44" s="502"/>
      <c r="SXX44" s="502"/>
      <c r="SXY44" s="502"/>
      <c r="SXZ44" s="502"/>
      <c r="SYA44" s="502"/>
      <c r="SYB44" s="502"/>
      <c r="SYC44" s="502"/>
      <c r="SYD44" s="502"/>
      <c r="SYE44" s="502"/>
      <c r="SYF44" s="502"/>
      <c r="SYG44" s="502"/>
      <c r="SYH44" s="502"/>
      <c r="SYI44" s="502"/>
      <c r="SYJ44" s="502"/>
      <c r="SYK44" s="502"/>
      <c r="SYL44" s="502"/>
      <c r="SYM44" s="502"/>
      <c r="SYN44" s="502"/>
      <c r="SYO44" s="502"/>
      <c r="SYP44" s="502"/>
      <c r="SYQ44" s="502"/>
      <c r="SYR44" s="502"/>
      <c r="SYS44" s="502"/>
      <c r="SYT44" s="502"/>
      <c r="SYU44" s="502"/>
      <c r="SYV44" s="502"/>
      <c r="SYW44" s="502"/>
      <c r="SYX44" s="502"/>
      <c r="SYY44" s="502"/>
      <c r="SYZ44" s="502"/>
      <c r="SZA44" s="502"/>
      <c r="SZB44" s="502"/>
      <c r="SZC44" s="502"/>
      <c r="SZD44" s="502"/>
      <c r="SZE44" s="502"/>
      <c r="SZF44" s="502"/>
      <c r="SZG44" s="502"/>
      <c r="SZH44" s="502"/>
      <c r="SZI44" s="502"/>
      <c r="SZJ44" s="502"/>
      <c r="SZK44" s="502"/>
      <c r="SZL44" s="502"/>
      <c r="SZM44" s="502"/>
      <c r="SZN44" s="502"/>
      <c r="SZO44" s="502"/>
      <c r="SZP44" s="502"/>
      <c r="SZQ44" s="502"/>
      <c r="SZR44" s="502"/>
      <c r="SZS44" s="502"/>
      <c r="SZT44" s="502"/>
      <c r="SZU44" s="502"/>
      <c r="SZV44" s="502"/>
      <c r="SZW44" s="502"/>
      <c r="SZX44" s="502"/>
      <c r="SZY44" s="502"/>
      <c r="SZZ44" s="502"/>
      <c r="TAA44" s="502"/>
      <c r="TAB44" s="502"/>
      <c r="TAC44" s="502"/>
      <c r="TAD44" s="502"/>
      <c r="TAE44" s="502"/>
      <c r="TAF44" s="502"/>
      <c r="TAG44" s="502"/>
      <c r="TAH44" s="502"/>
      <c r="TAI44" s="502"/>
      <c r="TAJ44" s="502"/>
      <c r="TAK44" s="502"/>
      <c r="TAL44" s="502"/>
      <c r="TAM44" s="502"/>
      <c r="TAN44" s="502"/>
      <c r="TAO44" s="502"/>
      <c r="TAP44" s="502"/>
      <c r="TAQ44" s="502"/>
      <c r="TAR44" s="502"/>
      <c r="TAS44" s="502"/>
      <c r="TAT44" s="502"/>
      <c r="TAU44" s="502"/>
      <c r="TAV44" s="502"/>
      <c r="TAW44" s="502"/>
      <c r="TAX44" s="502"/>
      <c r="TAY44" s="502"/>
      <c r="TAZ44" s="502"/>
      <c r="TBA44" s="502"/>
      <c r="TBB44" s="502"/>
      <c r="TBC44" s="502"/>
      <c r="TBD44" s="502"/>
      <c r="TBE44" s="502"/>
      <c r="TBF44" s="502"/>
      <c r="TBG44" s="502"/>
      <c r="TBH44" s="502"/>
      <c r="TBI44" s="502"/>
      <c r="TBJ44" s="502"/>
      <c r="TBK44" s="502"/>
      <c r="TBL44" s="502"/>
      <c r="TBM44" s="502"/>
      <c r="TBN44" s="502"/>
      <c r="TBO44" s="502"/>
      <c r="TBP44" s="502"/>
      <c r="TBQ44" s="502"/>
      <c r="TBR44" s="502"/>
      <c r="TBS44" s="502"/>
      <c r="TBT44" s="502"/>
      <c r="TBU44" s="502"/>
      <c r="TBV44" s="502"/>
      <c r="TBW44" s="502"/>
      <c r="TBX44" s="502"/>
      <c r="TBY44" s="502"/>
      <c r="TBZ44" s="502"/>
      <c r="TCA44" s="502"/>
      <c r="TCB44" s="502"/>
      <c r="TCC44" s="502"/>
      <c r="TCD44" s="502"/>
      <c r="TCE44" s="502"/>
      <c r="TCF44" s="502"/>
      <c r="TCG44" s="502"/>
      <c r="TCH44" s="502"/>
      <c r="TCI44" s="502"/>
      <c r="TCJ44" s="502"/>
      <c r="TCK44" s="502"/>
      <c r="TCL44" s="502"/>
      <c r="TCM44" s="502"/>
      <c r="TCN44" s="502"/>
      <c r="TCO44" s="502"/>
      <c r="TCP44" s="502"/>
      <c r="TCQ44" s="502"/>
      <c r="TCR44" s="502"/>
      <c r="TCS44" s="502"/>
      <c r="TCT44" s="502"/>
      <c r="TCU44" s="502"/>
      <c r="TCV44" s="502"/>
      <c r="TCW44" s="502"/>
      <c r="TCX44" s="502"/>
      <c r="TCY44" s="502"/>
      <c r="TCZ44" s="502"/>
      <c r="TDA44" s="502"/>
      <c r="TDB44" s="502"/>
      <c r="TDC44" s="502"/>
      <c r="TDD44" s="502"/>
      <c r="TDE44" s="502"/>
      <c r="TDF44" s="502"/>
      <c r="TDG44" s="502"/>
      <c r="TDH44" s="502"/>
      <c r="TDI44" s="502"/>
      <c r="TDJ44" s="502"/>
      <c r="TDK44" s="502"/>
      <c r="TDL44" s="502"/>
      <c r="TDM44" s="502"/>
      <c r="TDN44" s="502"/>
      <c r="TDO44" s="502"/>
      <c r="TDP44" s="502"/>
      <c r="TDQ44" s="502"/>
      <c r="TDR44" s="502"/>
      <c r="TDS44" s="502"/>
      <c r="TDT44" s="502"/>
      <c r="TDU44" s="502"/>
      <c r="TDV44" s="502"/>
      <c r="TDW44" s="502"/>
      <c r="TDX44" s="502"/>
      <c r="TDY44" s="502"/>
      <c r="TDZ44" s="502"/>
      <c r="TEA44" s="502"/>
      <c r="TEB44" s="502"/>
      <c r="TEC44" s="502"/>
      <c r="TED44" s="502"/>
      <c r="TEE44" s="502"/>
      <c r="TEF44" s="502"/>
      <c r="TEG44" s="502"/>
      <c r="TEH44" s="502"/>
      <c r="TEI44" s="502"/>
      <c r="TEJ44" s="502"/>
      <c r="TEK44" s="502"/>
      <c r="TEL44" s="502"/>
      <c r="TEM44" s="502"/>
      <c r="TEN44" s="502"/>
      <c r="TEO44" s="502"/>
      <c r="TEP44" s="502"/>
      <c r="TEQ44" s="502"/>
      <c r="TER44" s="502"/>
      <c r="TES44" s="502"/>
      <c r="TET44" s="502"/>
      <c r="TEU44" s="502"/>
      <c r="TEV44" s="502"/>
      <c r="TEW44" s="502"/>
      <c r="TEX44" s="502"/>
      <c r="TEY44" s="502"/>
      <c r="TEZ44" s="502"/>
      <c r="TFA44" s="502"/>
      <c r="TFB44" s="502"/>
      <c r="TFC44" s="502"/>
      <c r="TFD44" s="502"/>
      <c r="TFE44" s="502"/>
      <c r="TFF44" s="502"/>
      <c r="TFG44" s="502"/>
      <c r="TFH44" s="502"/>
      <c r="TFI44" s="502"/>
      <c r="TFJ44" s="502"/>
      <c r="TFK44" s="502"/>
      <c r="TFL44" s="502"/>
      <c r="TFM44" s="502"/>
      <c r="TFN44" s="502"/>
      <c r="TFO44" s="502"/>
      <c r="TFP44" s="502"/>
      <c r="TFQ44" s="502"/>
      <c r="TFR44" s="502"/>
      <c r="TFS44" s="502"/>
      <c r="TFT44" s="502"/>
      <c r="TFU44" s="502"/>
      <c r="TFV44" s="502"/>
      <c r="TFW44" s="502"/>
      <c r="TFX44" s="502"/>
      <c r="TFY44" s="502"/>
      <c r="TFZ44" s="502"/>
      <c r="TGA44" s="502"/>
      <c r="TGB44" s="502"/>
      <c r="TGC44" s="502"/>
      <c r="TGD44" s="502"/>
      <c r="TGE44" s="502"/>
      <c r="TGF44" s="502"/>
      <c r="TGG44" s="502"/>
      <c r="TGH44" s="502"/>
      <c r="TGI44" s="502"/>
      <c r="TGJ44" s="502"/>
      <c r="TGK44" s="502"/>
      <c r="TGL44" s="502"/>
      <c r="TGM44" s="502"/>
      <c r="TGN44" s="502"/>
      <c r="TGO44" s="502"/>
      <c r="TGP44" s="502"/>
      <c r="TGQ44" s="502"/>
      <c r="TGR44" s="502"/>
      <c r="TGS44" s="502"/>
      <c r="TGT44" s="502"/>
      <c r="TGU44" s="502"/>
      <c r="TGV44" s="502"/>
      <c r="TGW44" s="502"/>
      <c r="TGX44" s="502"/>
      <c r="TGY44" s="502"/>
      <c r="TGZ44" s="502"/>
      <c r="THA44" s="502"/>
      <c r="THB44" s="502"/>
      <c r="THC44" s="502"/>
      <c r="THD44" s="502"/>
      <c r="THE44" s="502"/>
      <c r="THF44" s="502"/>
      <c r="THG44" s="502"/>
      <c r="THH44" s="502"/>
      <c r="THI44" s="502"/>
      <c r="THJ44" s="502"/>
      <c r="THK44" s="502"/>
      <c r="THL44" s="502"/>
      <c r="THM44" s="502"/>
      <c r="THN44" s="502"/>
      <c r="THO44" s="502"/>
      <c r="THP44" s="502"/>
      <c r="THQ44" s="502"/>
      <c r="THR44" s="502"/>
      <c r="THS44" s="502"/>
      <c r="THT44" s="502"/>
      <c r="THU44" s="502"/>
      <c r="THV44" s="502"/>
      <c r="THW44" s="502"/>
      <c r="THX44" s="502"/>
      <c r="THY44" s="502"/>
      <c r="THZ44" s="502"/>
      <c r="TIA44" s="502"/>
      <c r="TIB44" s="502"/>
      <c r="TIC44" s="502"/>
      <c r="TID44" s="502"/>
      <c r="TIE44" s="502"/>
      <c r="TIF44" s="502"/>
      <c r="TIG44" s="502"/>
      <c r="TIH44" s="502"/>
      <c r="TII44" s="502"/>
      <c r="TIJ44" s="502"/>
      <c r="TIK44" s="502"/>
      <c r="TIL44" s="502"/>
      <c r="TIM44" s="502"/>
      <c r="TIN44" s="502"/>
      <c r="TIO44" s="502"/>
      <c r="TIP44" s="502"/>
      <c r="TIQ44" s="502"/>
      <c r="TIR44" s="502"/>
      <c r="TIS44" s="502"/>
      <c r="TIT44" s="502"/>
      <c r="TIU44" s="502"/>
      <c r="TIV44" s="502"/>
      <c r="TIW44" s="502"/>
      <c r="TIX44" s="502"/>
      <c r="TIY44" s="502"/>
      <c r="TIZ44" s="502"/>
      <c r="TJA44" s="502"/>
      <c r="TJB44" s="502"/>
      <c r="TJC44" s="502"/>
      <c r="TJD44" s="502"/>
      <c r="TJE44" s="502"/>
      <c r="TJF44" s="502"/>
      <c r="TJG44" s="502"/>
      <c r="TJH44" s="502"/>
      <c r="TJI44" s="502"/>
      <c r="TJJ44" s="502"/>
      <c r="TJK44" s="502"/>
      <c r="TJL44" s="502"/>
      <c r="TJM44" s="502"/>
      <c r="TJN44" s="502"/>
      <c r="TJO44" s="502"/>
      <c r="TJP44" s="502"/>
      <c r="TJQ44" s="502"/>
      <c r="TJR44" s="502"/>
      <c r="TJS44" s="502"/>
      <c r="TJT44" s="502"/>
      <c r="TJU44" s="502"/>
      <c r="TJV44" s="502"/>
      <c r="TJW44" s="502"/>
      <c r="TJX44" s="502"/>
      <c r="TJY44" s="502"/>
      <c r="TJZ44" s="502"/>
      <c r="TKA44" s="502"/>
      <c r="TKB44" s="502"/>
      <c r="TKC44" s="502"/>
      <c r="TKD44" s="502"/>
      <c r="TKE44" s="502"/>
      <c r="TKF44" s="502"/>
      <c r="TKG44" s="502"/>
      <c r="TKH44" s="502"/>
      <c r="TKI44" s="502"/>
      <c r="TKJ44" s="502"/>
      <c r="TKK44" s="502"/>
      <c r="TKL44" s="502"/>
      <c r="TKM44" s="502"/>
      <c r="TKN44" s="502"/>
      <c r="TKO44" s="502"/>
      <c r="TKP44" s="502"/>
      <c r="TKQ44" s="502"/>
      <c r="TKR44" s="502"/>
      <c r="TKS44" s="502"/>
      <c r="TKT44" s="502"/>
      <c r="TKU44" s="502"/>
      <c r="TKV44" s="502"/>
      <c r="TKW44" s="502"/>
      <c r="TKX44" s="502"/>
      <c r="TKY44" s="502"/>
      <c r="TKZ44" s="502"/>
      <c r="TLA44" s="502"/>
      <c r="TLB44" s="502"/>
      <c r="TLC44" s="502"/>
      <c r="TLD44" s="502"/>
      <c r="TLE44" s="502"/>
      <c r="TLF44" s="502"/>
      <c r="TLG44" s="502"/>
      <c r="TLH44" s="502"/>
      <c r="TLI44" s="502"/>
      <c r="TLJ44" s="502"/>
      <c r="TLK44" s="502"/>
      <c r="TLL44" s="502"/>
      <c r="TLM44" s="502"/>
      <c r="TLN44" s="502"/>
      <c r="TLO44" s="502"/>
      <c r="TLP44" s="502"/>
      <c r="TLQ44" s="502"/>
      <c r="TLR44" s="502"/>
      <c r="TLS44" s="502"/>
      <c r="TLT44" s="502"/>
      <c r="TLU44" s="502"/>
      <c r="TLV44" s="502"/>
      <c r="TLW44" s="502"/>
      <c r="TLX44" s="502"/>
      <c r="TLY44" s="502"/>
      <c r="TLZ44" s="502"/>
      <c r="TMA44" s="502"/>
      <c r="TMB44" s="502"/>
      <c r="TMC44" s="502"/>
      <c r="TMD44" s="502"/>
      <c r="TME44" s="502"/>
      <c r="TMF44" s="502"/>
      <c r="TMG44" s="502"/>
      <c r="TMH44" s="502"/>
      <c r="TMI44" s="502"/>
      <c r="TMJ44" s="502"/>
      <c r="TMK44" s="502"/>
      <c r="TML44" s="502"/>
      <c r="TMM44" s="502"/>
      <c r="TMN44" s="502"/>
      <c r="TMO44" s="502"/>
      <c r="TMP44" s="502"/>
      <c r="TMQ44" s="502"/>
      <c r="TMR44" s="502"/>
      <c r="TMS44" s="502"/>
      <c r="TMT44" s="502"/>
      <c r="TMU44" s="502"/>
      <c r="TMV44" s="502"/>
      <c r="TMW44" s="502"/>
      <c r="TMX44" s="502"/>
      <c r="TMY44" s="502"/>
      <c r="TMZ44" s="502"/>
      <c r="TNA44" s="502"/>
      <c r="TNB44" s="502"/>
      <c r="TNC44" s="502"/>
      <c r="TND44" s="502"/>
      <c r="TNE44" s="502"/>
      <c r="TNF44" s="502"/>
      <c r="TNG44" s="502"/>
      <c r="TNH44" s="502"/>
      <c r="TNI44" s="502"/>
      <c r="TNJ44" s="502"/>
      <c r="TNK44" s="502"/>
      <c r="TNL44" s="502"/>
      <c r="TNM44" s="502"/>
      <c r="TNN44" s="502"/>
      <c r="TNO44" s="502"/>
      <c r="TNP44" s="502"/>
      <c r="TNQ44" s="502"/>
      <c r="TNR44" s="502"/>
      <c r="TNS44" s="502"/>
      <c r="TNT44" s="502"/>
      <c r="TNU44" s="502"/>
      <c r="TNV44" s="502"/>
      <c r="TNW44" s="502"/>
      <c r="TNX44" s="502"/>
      <c r="TNY44" s="502"/>
      <c r="TNZ44" s="502"/>
      <c r="TOA44" s="502"/>
      <c r="TOB44" s="502"/>
      <c r="TOC44" s="502"/>
      <c r="TOD44" s="502"/>
      <c r="TOE44" s="502"/>
      <c r="TOF44" s="502"/>
      <c r="TOG44" s="502"/>
      <c r="TOH44" s="502"/>
      <c r="TOI44" s="502"/>
      <c r="TOJ44" s="502"/>
      <c r="TOK44" s="502"/>
      <c r="TOL44" s="502"/>
      <c r="TOM44" s="502"/>
      <c r="TON44" s="502"/>
      <c r="TOO44" s="502"/>
      <c r="TOP44" s="502"/>
      <c r="TOQ44" s="502"/>
      <c r="TOR44" s="502"/>
      <c r="TOS44" s="502"/>
      <c r="TOT44" s="502"/>
      <c r="TOU44" s="502"/>
      <c r="TOV44" s="502"/>
      <c r="TOW44" s="502"/>
      <c r="TOX44" s="502"/>
      <c r="TOY44" s="502"/>
      <c r="TOZ44" s="502"/>
      <c r="TPA44" s="502"/>
      <c r="TPB44" s="502"/>
      <c r="TPC44" s="502"/>
      <c r="TPD44" s="502"/>
      <c r="TPE44" s="502"/>
      <c r="TPF44" s="502"/>
      <c r="TPG44" s="502"/>
      <c r="TPH44" s="502"/>
      <c r="TPI44" s="502"/>
      <c r="TPJ44" s="502"/>
      <c r="TPK44" s="502"/>
      <c r="TPL44" s="502"/>
      <c r="TPM44" s="502"/>
      <c r="TPN44" s="502"/>
      <c r="TPO44" s="502"/>
      <c r="TPP44" s="502"/>
      <c r="TPQ44" s="502"/>
      <c r="TPR44" s="502"/>
      <c r="TPS44" s="502"/>
      <c r="TPT44" s="502"/>
      <c r="TPU44" s="502"/>
      <c r="TPV44" s="502"/>
      <c r="TPW44" s="502"/>
      <c r="TPX44" s="502"/>
      <c r="TPY44" s="502"/>
      <c r="TPZ44" s="502"/>
      <c r="TQA44" s="502"/>
      <c r="TQB44" s="502"/>
      <c r="TQC44" s="502"/>
      <c r="TQD44" s="502"/>
      <c r="TQE44" s="502"/>
      <c r="TQF44" s="502"/>
      <c r="TQG44" s="502"/>
      <c r="TQH44" s="502"/>
      <c r="TQI44" s="502"/>
      <c r="TQJ44" s="502"/>
      <c r="TQK44" s="502"/>
      <c r="TQL44" s="502"/>
      <c r="TQM44" s="502"/>
      <c r="TQN44" s="502"/>
      <c r="TQO44" s="502"/>
      <c r="TQP44" s="502"/>
      <c r="TQQ44" s="502"/>
      <c r="TQR44" s="502"/>
      <c r="TQS44" s="502"/>
      <c r="TQT44" s="502"/>
      <c r="TQU44" s="502"/>
      <c r="TQV44" s="502"/>
      <c r="TQW44" s="502"/>
      <c r="TQX44" s="502"/>
      <c r="TQY44" s="502"/>
      <c r="TQZ44" s="502"/>
      <c r="TRA44" s="502"/>
      <c r="TRB44" s="502"/>
      <c r="TRC44" s="502"/>
      <c r="TRD44" s="502"/>
      <c r="TRE44" s="502"/>
      <c r="TRF44" s="502"/>
      <c r="TRG44" s="502"/>
      <c r="TRH44" s="502"/>
      <c r="TRI44" s="502"/>
      <c r="TRJ44" s="502"/>
      <c r="TRK44" s="502"/>
      <c r="TRL44" s="502"/>
      <c r="TRM44" s="502"/>
      <c r="TRN44" s="502"/>
      <c r="TRO44" s="502"/>
      <c r="TRP44" s="502"/>
      <c r="TRQ44" s="502"/>
      <c r="TRR44" s="502"/>
      <c r="TRS44" s="502"/>
      <c r="TRT44" s="502"/>
      <c r="TRU44" s="502"/>
      <c r="TRV44" s="502"/>
      <c r="TRW44" s="502"/>
      <c r="TRX44" s="502"/>
      <c r="TRY44" s="502"/>
      <c r="TRZ44" s="502"/>
      <c r="TSA44" s="502"/>
      <c r="TSB44" s="502"/>
      <c r="TSC44" s="502"/>
      <c r="TSD44" s="502"/>
      <c r="TSE44" s="502"/>
      <c r="TSF44" s="502"/>
      <c r="TSG44" s="502"/>
      <c r="TSH44" s="502"/>
      <c r="TSI44" s="502"/>
      <c r="TSJ44" s="502"/>
      <c r="TSK44" s="502"/>
      <c r="TSL44" s="502"/>
      <c r="TSM44" s="502"/>
      <c r="TSN44" s="502"/>
      <c r="TSO44" s="502"/>
      <c r="TSP44" s="502"/>
      <c r="TSQ44" s="502"/>
      <c r="TSR44" s="502"/>
      <c r="TSS44" s="502"/>
      <c r="TST44" s="502"/>
      <c r="TSU44" s="502"/>
      <c r="TSV44" s="502"/>
      <c r="TSW44" s="502"/>
      <c r="TSX44" s="502"/>
      <c r="TSY44" s="502"/>
      <c r="TSZ44" s="502"/>
      <c r="TTA44" s="502"/>
      <c r="TTB44" s="502"/>
      <c r="TTC44" s="502"/>
      <c r="TTD44" s="502"/>
      <c r="TTE44" s="502"/>
      <c r="TTF44" s="502"/>
      <c r="TTG44" s="502"/>
      <c r="TTH44" s="502"/>
      <c r="TTI44" s="502"/>
      <c r="TTJ44" s="502"/>
      <c r="TTK44" s="502"/>
      <c r="TTL44" s="502"/>
      <c r="TTM44" s="502"/>
      <c r="TTN44" s="502"/>
      <c r="TTO44" s="502"/>
      <c r="TTP44" s="502"/>
      <c r="TTQ44" s="502"/>
      <c r="TTR44" s="502"/>
      <c r="TTS44" s="502"/>
      <c r="TTT44" s="502"/>
      <c r="TTU44" s="502"/>
      <c r="TTV44" s="502"/>
      <c r="TTW44" s="502"/>
      <c r="TTX44" s="502"/>
      <c r="TTY44" s="502"/>
      <c r="TTZ44" s="502"/>
      <c r="TUA44" s="502"/>
      <c r="TUB44" s="502"/>
      <c r="TUC44" s="502"/>
      <c r="TUD44" s="502"/>
      <c r="TUE44" s="502"/>
      <c r="TUF44" s="502"/>
      <c r="TUG44" s="502"/>
      <c r="TUH44" s="502"/>
      <c r="TUI44" s="502"/>
      <c r="TUJ44" s="502"/>
      <c r="TUK44" s="502"/>
      <c r="TUL44" s="502"/>
      <c r="TUM44" s="502"/>
      <c r="TUN44" s="502"/>
      <c r="TUO44" s="502"/>
      <c r="TUP44" s="502"/>
      <c r="TUQ44" s="502"/>
      <c r="TUR44" s="502"/>
      <c r="TUS44" s="502"/>
      <c r="TUT44" s="502"/>
      <c r="TUU44" s="502"/>
      <c r="TUV44" s="502"/>
      <c r="TUW44" s="502"/>
      <c r="TUX44" s="502"/>
      <c r="TUY44" s="502"/>
      <c r="TUZ44" s="502"/>
      <c r="TVA44" s="502"/>
      <c r="TVB44" s="502"/>
      <c r="TVC44" s="502"/>
      <c r="TVD44" s="502"/>
      <c r="TVE44" s="502"/>
      <c r="TVF44" s="502"/>
      <c r="TVG44" s="502"/>
      <c r="TVH44" s="502"/>
      <c r="TVI44" s="502"/>
      <c r="TVJ44" s="502"/>
      <c r="TVK44" s="502"/>
      <c r="TVL44" s="502"/>
      <c r="TVM44" s="502"/>
      <c r="TVN44" s="502"/>
      <c r="TVO44" s="502"/>
      <c r="TVP44" s="502"/>
      <c r="TVQ44" s="502"/>
      <c r="TVR44" s="502"/>
      <c r="TVS44" s="502"/>
      <c r="TVT44" s="502"/>
      <c r="TVU44" s="502"/>
      <c r="TVV44" s="502"/>
      <c r="TVW44" s="502"/>
      <c r="TVX44" s="502"/>
      <c r="TVY44" s="502"/>
      <c r="TVZ44" s="502"/>
      <c r="TWA44" s="502"/>
      <c r="TWB44" s="502"/>
      <c r="TWC44" s="502"/>
      <c r="TWD44" s="502"/>
      <c r="TWE44" s="502"/>
      <c r="TWF44" s="502"/>
      <c r="TWG44" s="502"/>
      <c r="TWH44" s="502"/>
      <c r="TWI44" s="502"/>
      <c r="TWJ44" s="502"/>
      <c r="TWK44" s="502"/>
      <c r="TWL44" s="502"/>
      <c r="TWM44" s="502"/>
      <c r="TWN44" s="502"/>
      <c r="TWO44" s="502"/>
      <c r="TWP44" s="502"/>
      <c r="TWQ44" s="502"/>
      <c r="TWR44" s="502"/>
      <c r="TWS44" s="502"/>
      <c r="TWT44" s="502"/>
      <c r="TWU44" s="502"/>
      <c r="TWV44" s="502"/>
      <c r="TWW44" s="502"/>
      <c r="TWX44" s="502"/>
      <c r="TWY44" s="502"/>
      <c r="TWZ44" s="502"/>
      <c r="TXA44" s="502"/>
      <c r="TXB44" s="502"/>
      <c r="TXC44" s="502"/>
      <c r="TXD44" s="502"/>
      <c r="TXE44" s="502"/>
      <c r="TXF44" s="502"/>
      <c r="TXG44" s="502"/>
      <c r="TXH44" s="502"/>
      <c r="TXI44" s="502"/>
      <c r="TXJ44" s="502"/>
      <c r="TXK44" s="502"/>
      <c r="TXL44" s="502"/>
      <c r="TXM44" s="502"/>
      <c r="TXN44" s="502"/>
      <c r="TXO44" s="502"/>
      <c r="TXP44" s="502"/>
      <c r="TXQ44" s="502"/>
      <c r="TXR44" s="502"/>
      <c r="TXS44" s="502"/>
      <c r="TXT44" s="502"/>
      <c r="TXU44" s="502"/>
      <c r="TXV44" s="502"/>
      <c r="TXW44" s="502"/>
      <c r="TXX44" s="502"/>
      <c r="TXY44" s="502"/>
      <c r="TXZ44" s="502"/>
      <c r="TYA44" s="502"/>
      <c r="TYB44" s="502"/>
      <c r="TYC44" s="502"/>
      <c r="TYD44" s="502"/>
      <c r="TYE44" s="502"/>
      <c r="TYF44" s="502"/>
      <c r="TYG44" s="502"/>
      <c r="TYH44" s="502"/>
      <c r="TYI44" s="502"/>
      <c r="TYJ44" s="502"/>
      <c r="TYK44" s="502"/>
      <c r="TYL44" s="502"/>
      <c r="TYM44" s="502"/>
      <c r="TYN44" s="502"/>
      <c r="TYO44" s="502"/>
      <c r="TYP44" s="502"/>
      <c r="TYQ44" s="502"/>
      <c r="TYR44" s="502"/>
      <c r="TYS44" s="502"/>
      <c r="TYT44" s="502"/>
      <c r="TYU44" s="502"/>
      <c r="TYV44" s="502"/>
      <c r="TYW44" s="502"/>
      <c r="TYX44" s="502"/>
      <c r="TYY44" s="502"/>
      <c r="TYZ44" s="502"/>
      <c r="TZA44" s="502"/>
      <c r="TZB44" s="502"/>
      <c r="TZC44" s="502"/>
      <c r="TZD44" s="502"/>
      <c r="TZE44" s="502"/>
      <c r="TZF44" s="502"/>
      <c r="TZG44" s="502"/>
      <c r="TZH44" s="502"/>
      <c r="TZI44" s="502"/>
      <c r="TZJ44" s="502"/>
      <c r="TZK44" s="502"/>
      <c r="TZL44" s="502"/>
      <c r="TZM44" s="502"/>
      <c r="TZN44" s="502"/>
      <c r="TZO44" s="502"/>
      <c r="TZP44" s="502"/>
      <c r="TZQ44" s="502"/>
      <c r="TZR44" s="502"/>
      <c r="TZS44" s="502"/>
      <c r="TZT44" s="502"/>
      <c r="TZU44" s="502"/>
      <c r="TZV44" s="502"/>
      <c r="TZW44" s="502"/>
      <c r="TZX44" s="502"/>
      <c r="TZY44" s="502"/>
      <c r="TZZ44" s="502"/>
      <c r="UAA44" s="502"/>
      <c r="UAB44" s="502"/>
      <c r="UAC44" s="502"/>
      <c r="UAD44" s="502"/>
      <c r="UAE44" s="502"/>
      <c r="UAF44" s="502"/>
      <c r="UAG44" s="502"/>
      <c r="UAH44" s="502"/>
      <c r="UAI44" s="502"/>
      <c r="UAJ44" s="502"/>
      <c r="UAK44" s="502"/>
      <c r="UAL44" s="502"/>
      <c r="UAM44" s="502"/>
      <c r="UAN44" s="502"/>
      <c r="UAO44" s="502"/>
      <c r="UAP44" s="502"/>
      <c r="UAQ44" s="502"/>
      <c r="UAR44" s="502"/>
      <c r="UAS44" s="502"/>
      <c r="UAT44" s="502"/>
      <c r="UAU44" s="502"/>
      <c r="UAV44" s="502"/>
      <c r="UAW44" s="502"/>
      <c r="UAX44" s="502"/>
      <c r="UAY44" s="502"/>
      <c r="UAZ44" s="502"/>
      <c r="UBA44" s="502"/>
      <c r="UBB44" s="502"/>
      <c r="UBC44" s="502"/>
      <c r="UBD44" s="502"/>
      <c r="UBE44" s="502"/>
      <c r="UBF44" s="502"/>
      <c r="UBG44" s="502"/>
      <c r="UBH44" s="502"/>
      <c r="UBI44" s="502"/>
      <c r="UBJ44" s="502"/>
      <c r="UBK44" s="502"/>
      <c r="UBL44" s="502"/>
      <c r="UBM44" s="502"/>
      <c r="UBN44" s="502"/>
      <c r="UBO44" s="502"/>
      <c r="UBP44" s="502"/>
      <c r="UBQ44" s="502"/>
      <c r="UBR44" s="502"/>
      <c r="UBS44" s="502"/>
      <c r="UBT44" s="502"/>
      <c r="UBU44" s="502"/>
      <c r="UBV44" s="502"/>
      <c r="UBW44" s="502"/>
      <c r="UBX44" s="502"/>
      <c r="UBY44" s="502"/>
      <c r="UBZ44" s="502"/>
      <c r="UCA44" s="502"/>
      <c r="UCB44" s="502"/>
      <c r="UCC44" s="502"/>
      <c r="UCD44" s="502"/>
      <c r="UCE44" s="502"/>
      <c r="UCF44" s="502"/>
      <c r="UCG44" s="502"/>
      <c r="UCH44" s="502"/>
      <c r="UCI44" s="502"/>
      <c r="UCJ44" s="502"/>
      <c r="UCK44" s="502"/>
      <c r="UCL44" s="502"/>
      <c r="UCM44" s="502"/>
      <c r="UCN44" s="502"/>
      <c r="UCO44" s="502"/>
      <c r="UCP44" s="502"/>
      <c r="UCQ44" s="502"/>
      <c r="UCR44" s="502"/>
      <c r="UCS44" s="502"/>
      <c r="UCT44" s="502"/>
      <c r="UCU44" s="502"/>
      <c r="UCV44" s="502"/>
      <c r="UCW44" s="502"/>
      <c r="UCX44" s="502"/>
      <c r="UCY44" s="502"/>
      <c r="UCZ44" s="502"/>
      <c r="UDA44" s="502"/>
      <c r="UDB44" s="502"/>
      <c r="UDC44" s="502"/>
      <c r="UDD44" s="502"/>
      <c r="UDE44" s="502"/>
      <c r="UDF44" s="502"/>
      <c r="UDG44" s="502"/>
      <c r="UDH44" s="502"/>
      <c r="UDI44" s="502"/>
      <c r="UDJ44" s="502"/>
      <c r="UDK44" s="502"/>
      <c r="UDL44" s="502"/>
      <c r="UDM44" s="502"/>
      <c r="UDN44" s="502"/>
      <c r="UDO44" s="502"/>
      <c r="UDP44" s="502"/>
      <c r="UDQ44" s="502"/>
      <c r="UDR44" s="502"/>
      <c r="UDS44" s="502"/>
      <c r="UDT44" s="502"/>
      <c r="UDU44" s="502"/>
      <c r="UDV44" s="502"/>
      <c r="UDW44" s="502"/>
      <c r="UDX44" s="502"/>
      <c r="UDY44" s="502"/>
      <c r="UDZ44" s="502"/>
      <c r="UEA44" s="502"/>
      <c r="UEB44" s="502"/>
      <c r="UEC44" s="502"/>
      <c r="UED44" s="502"/>
      <c r="UEE44" s="502"/>
      <c r="UEF44" s="502"/>
      <c r="UEG44" s="502"/>
      <c r="UEH44" s="502"/>
      <c r="UEI44" s="502"/>
      <c r="UEJ44" s="502"/>
      <c r="UEK44" s="502"/>
      <c r="UEL44" s="502"/>
      <c r="UEM44" s="502"/>
      <c r="UEN44" s="502"/>
      <c r="UEO44" s="502"/>
      <c r="UEP44" s="502"/>
      <c r="UEQ44" s="502"/>
      <c r="UER44" s="502"/>
      <c r="UES44" s="502"/>
      <c r="UET44" s="502"/>
      <c r="UEU44" s="502"/>
      <c r="UEV44" s="502"/>
      <c r="UEW44" s="502"/>
      <c r="UEX44" s="502"/>
      <c r="UEY44" s="502"/>
      <c r="UEZ44" s="502"/>
      <c r="UFA44" s="502"/>
      <c r="UFB44" s="502"/>
      <c r="UFC44" s="502"/>
      <c r="UFD44" s="502"/>
      <c r="UFE44" s="502"/>
      <c r="UFF44" s="502"/>
      <c r="UFG44" s="502"/>
      <c r="UFH44" s="502"/>
      <c r="UFI44" s="502"/>
      <c r="UFJ44" s="502"/>
      <c r="UFK44" s="502"/>
      <c r="UFL44" s="502"/>
      <c r="UFM44" s="502"/>
      <c r="UFN44" s="502"/>
      <c r="UFO44" s="502"/>
      <c r="UFP44" s="502"/>
      <c r="UFQ44" s="502"/>
      <c r="UFR44" s="502"/>
      <c r="UFS44" s="502"/>
      <c r="UFT44" s="502"/>
      <c r="UFU44" s="502"/>
      <c r="UFV44" s="502"/>
      <c r="UFW44" s="502"/>
      <c r="UFX44" s="502"/>
      <c r="UFY44" s="502"/>
      <c r="UFZ44" s="502"/>
      <c r="UGA44" s="502"/>
      <c r="UGB44" s="502"/>
      <c r="UGC44" s="502"/>
      <c r="UGD44" s="502"/>
      <c r="UGE44" s="502"/>
      <c r="UGF44" s="502"/>
      <c r="UGG44" s="502"/>
      <c r="UGH44" s="502"/>
      <c r="UGI44" s="502"/>
      <c r="UGJ44" s="502"/>
      <c r="UGK44" s="502"/>
      <c r="UGL44" s="502"/>
      <c r="UGM44" s="502"/>
      <c r="UGN44" s="502"/>
      <c r="UGO44" s="502"/>
      <c r="UGP44" s="502"/>
      <c r="UGQ44" s="502"/>
      <c r="UGR44" s="502"/>
      <c r="UGS44" s="502"/>
      <c r="UGT44" s="502"/>
      <c r="UGU44" s="502"/>
      <c r="UGV44" s="502"/>
      <c r="UGW44" s="502"/>
      <c r="UGX44" s="502"/>
      <c r="UGY44" s="502"/>
      <c r="UGZ44" s="502"/>
      <c r="UHA44" s="502"/>
      <c r="UHB44" s="502"/>
      <c r="UHC44" s="502"/>
      <c r="UHD44" s="502"/>
      <c r="UHE44" s="502"/>
      <c r="UHF44" s="502"/>
      <c r="UHG44" s="502"/>
      <c r="UHH44" s="502"/>
      <c r="UHI44" s="502"/>
      <c r="UHJ44" s="502"/>
      <c r="UHK44" s="502"/>
      <c r="UHL44" s="502"/>
      <c r="UHM44" s="502"/>
      <c r="UHN44" s="502"/>
      <c r="UHO44" s="502"/>
      <c r="UHP44" s="502"/>
      <c r="UHQ44" s="502"/>
      <c r="UHR44" s="502"/>
      <c r="UHS44" s="502"/>
      <c r="UHT44" s="502"/>
      <c r="UHU44" s="502"/>
      <c r="UHV44" s="502"/>
      <c r="UHW44" s="502"/>
      <c r="UHX44" s="502"/>
      <c r="UHY44" s="502"/>
      <c r="UHZ44" s="502"/>
      <c r="UIA44" s="502"/>
      <c r="UIB44" s="502"/>
      <c r="UIC44" s="502"/>
      <c r="UID44" s="502"/>
      <c r="UIE44" s="502"/>
      <c r="UIF44" s="502"/>
      <c r="UIG44" s="502"/>
      <c r="UIH44" s="502"/>
      <c r="UII44" s="502"/>
      <c r="UIJ44" s="502"/>
      <c r="UIK44" s="502"/>
      <c r="UIL44" s="502"/>
      <c r="UIM44" s="502"/>
      <c r="UIN44" s="502"/>
      <c r="UIO44" s="502"/>
      <c r="UIP44" s="502"/>
      <c r="UIQ44" s="502"/>
      <c r="UIR44" s="502"/>
      <c r="UIS44" s="502"/>
      <c r="UIT44" s="502"/>
      <c r="UIU44" s="502"/>
      <c r="UIV44" s="502"/>
      <c r="UIW44" s="502"/>
      <c r="UIX44" s="502"/>
      <c r="UIY44" s="502"/>
      <c r="UIZ44" s="502"/>
      <c r="UJA44" s="502"/>
      <c r="UJB44" s="502"/>
      <c r="UJC44" s="502"/>
      <c r="UJD44" s="502"/>
      <c r="UJE44" s="502"/>
      <c r="UJF44" s="502"/>
      <c r="UJG44" s="502"/>
      <c r="UJH44" s="502"/>
      <c r="UJI44" s="502"/>
      <c r="UJJ44" s="502"/>
      <c r="UJK44" s="502"/>
      <c r="UJL44" s="502"/>
      <c r="UJM44" s="502"/>
      <c r="UJN44" s="502"/>
      <c r="UJO44" s="502"/>
      <c r="UJP44" s="502"/>
      <c r="UJQ44" s="502"/>
      <c r="UJR44" s="502"/>
      <c r="UJS44" s="502"/>
      <c r="UJT44" s="502"/>
      <c r="UJU44" s="502"/>
      <c r="UJV44" s="502"/>
      <c r="UJW44" s="502"/>
      <c r="UJX44" s="502"/>
      <c r="UJY44" s="502"/>
      <c r="UJZ44" s="502"/>
      <c r="UKA44" s="502"/>
      <c r="UKB44" s="502"/>
      <c r="UKC44" s="502"/>
      <c r="UKD44" s="502"/>
      <c r="UKE44" s="502"/>
      <c r="UKF44" s="502"/>
      <c r="UKG44" s="502"/>
      <c r="UKH44" s="502"/>
      <c r="UKI44" s="502"/>
      <c r="UKJ44" s="502"/>
      <c r="UKK44" s="502"/>
      <c r="UKL44" s="502"/>
      <c r="UKM44" s="502"/>
      <c r="UKN44" s="502"/>
      <c r="UKO44" s="502"/>
      <c r="UKP44" s="502"/>
      <c r="UKQ44" s="502"/>
      <c r="UKR44" s="502"/>
      <c r="UKS44" s="502"/>
      <c r="UKT44" s="502"/>
      <c r="UKU44" s="502"/>
      <c r="UKV44" s="502"/>
      <c r="UKW44" s="502"/>
      <c r="UKX44" s="502"/>
      <c r="UKY44" s="502"/>
      <c r="UKZ44" s="502"/>
      <c r="ULA44" s="502"/>
      <c r="ULB44" s="502"/>
      <c r="ULC44" s="502"/>
      <c r="ULD44" s="502"/>
      <c r="ULE44" s="502"/>
      <c r="ULF44" s="502"/>
      <c r="ULG44" s="502"/>
      <c r="ULH44" s="502"/>
      <c r="ULI44" s="502"/>
      <c r="ULJ44" s="502"/>
      <c r="ULK44" s="502"/>
      <c r="ULL44" s="502"/>
      <c r="ULM44" s="502"/>
      <c r="ULN44" s="502"/>
      <c r="ULO44" s="502"/>
      <c r="ULP44" s="502"/>
      <c r="ULQ44" s="502"/>
      <c r="ULR44" s="502"/>
      <c r="ULS44" s="502"/>
      <c r="ULT44" s="502"/>
      <c r="ULU44" s="502"/>
      <c r="ULV44" s="502"/>
      <c r="ULW44" s="502"/>
      <c r="ULX44" s="502"/>
      <c r="ULY44" s="502"/>
      <c r="ULZ44" s="502"/>
      <c r="UMA44" s="502"/>
      <c r="UMB44" s="502"/>
      <c r="UMC44" s="502"/>
      <c r="UMD44" s="502"/>
      <c r="UME44" s="502"/>
      <c r="UMF44" s="502"/>
      <c r="UMG44" s="502"/>
      <c r="UMH44" s="502"/>
      <c r="UMI44" s="502"/>
      <c r="UMJ44" s="502"/>
      <c r="UMK44" s="502"/>
      <c r="UML44" s="502"/>
      <c r="UMM44" s="502"/>
      <c r="UMN44" s="502"/>
      <c r="UMO44" s="502"/>
      <c r="UMP44" s="502"/>
      <c r="UMQ44" s="502"/>
      <c r="UMR44" s="502"/>
      <c r="UMS44" s="502"/>
      <c r="UMT44" s="502"/>
      <c r="UMU44" s="502"/>
      <c r="UMV44" s="502"/>
      <c r="UMW44" s="502"/>
      <c r="UMX44" s="502"/>
      <c r="UMY44" s="502"/>
      <c r="UMZ44" s="502"/>
      <c r="UNA44" s="502"/>
      <c r="UNB44" s="502"/>
      <c r="UNC44" s="502"/>
      <c r="UND44" s="502"/>
      <c r="UNE44" s="502"/>
      <c r="UNF44" s="502"/>
      <c r="UNG44" s="502"/>
      <c r="UNH44" s="502"/>
      <c r="UNI44" s="502"/>
      <c r="UNJ44" s="502"/>
      <c r="UNK44" s="502"/>
      <c r="UNL44" s="502"/>
      <c r="UNM44" s="502"/>
      <c r="UNN44" s="502"/>
      <c r="UNO44" s="502"/>
      <c r="UNP44" s="502"/>
      <c r="UNQ44" s="502"/>
      <c r="UNR44" s="502"/>
      <c r="UNS44" s="502"/>
      <c r="UNT44" s="502"/>
      <c r="UNU44" s="502"/>
      <c r="UNV44" s="502"/>
      <c r="UNW44" s="502"/>
      <c r="UNX44" s="502"/>
      <c r="UNY44" s="502"/>
      <c r="UNZ44" s="502"/>
      <c r="UOA44" s="502"/>
      <c r="UOB44" s="502"/>
      <c r="UOC44" s="502"/>
      <c r="UOD44" s="502"/>
      <c r="UOE44" s="502"/>
      <c r="UOF44" s="502"/>
      <c r="UOG44" s="502"/>
      <c r="UOH44" s="502"/>
      <c r="UOI44" s="502"/>
      <c r="UOJ44" s="502"/>
      <c r="UOK44" s="502"/>
      <c r="UOL44" s="502"/>
      <c r="UOM44" s="502"/>
      <c r="UON44" s="502"/>
      <c r="UOO44" s="502"/>
      <c r="UOP44" s="502"/>
      <c r="UOQ44" s="502"/>
      <c r="UOR44" s="502"/>
      <c r="UOS44" s="502"/>
      <c r="UOT44" s="502"/>
      <c r="UOU44" s="502"/>
      <c r="UOV44" s="502"/>
      <c r="UOW44" s="502"/>
      <c r="UOX44" s="502"/>
      <c r="UOY44" s="502"/>
      <c r="UOZ44" s="502"/>
      <c r="UPA44" s="502"/>
      <c r="UPB44" s="502"/>
      <c r="UPC44" s="502"/>
      <c r="UPD44" s="502"/>
      <c r="UPE44" s="502"/>
      <c r="UPF44" s="502"/>
      <c r="UPG44" s="502"/>
      <c r="UPH44" s="502"/>
      <c r="UPI44" s="502"/>
      <c r="UPJ44" s="502"/>
      <c r="UPK44" s="502"/>
      <c r="UPL44" s="502"/>
      <c r="UPM44" s="502"/>
      <c r="UPN44" s="502"/>
      <c r="UPO44" s="502"/>
      <c r="UPP44" s="502"/>
      <c r="UPQ44" s="502"/>
      <c r="UPR44" s="502"/>
      <c r="UPS44" s="502"/>
      <c r="UPT44" s="502"/>
      <c r="UPU44" s="502"/>
      <c r="UPV44" s="502"/>
      <c r="UPW44" s="502"/>
      <c r="UPX44" s="502"/>
      <c r="UPY44" s="502"/>
      <c r="UPZ44" s="502"/>
      <c r="UQA44" s="502"/>
      <c r="UQB44" s="502"/>
      <c r="UQC44" s="502"/>
      <c r="UQD44" s="502"/>
      <c r="UQE44" s="502"/>
      <c r="UQF44" s="502"/>
      <c r="UQG44" s="502"/>
      <c r="UQH44" s="502"/>
      <c r="UQI44" s="502"/>
      <c r="UQJ44" s="502"/>
      <c r="UQK44" s="502"/>
      <c r="UQL44" s="502"/>
      <c r="UQM44" s="502"/>
      <c r="UQN44" s="502"/>
      <c r="UQO44" s="502"/>
      <c r="UQP44" s="502"/>
      <c r="UQQ44" s="502"/>
      <c r="UQR44" s="502"/>
      <c r="UQS44" s="502"/>
      <c r="UQT44" s="502"/>
      <c r="UQU44" s="502"/>
      <c r="UQV44" s="502"/>
      <c r="UQW44" s="502"/>
      <c r="UQX44" s="502"/>
      <c r="UQY44" s="502"/>
      <c r="UQZ44" s="502"/>
      <c r="URA44" s="502"/>
      <c r="URB44" s="502"/>
      <c r="URC44" s="502"/>
      <c r="URD44" s="502"/>
      <c r="URE44" s="502"/>
      <c r="URF44" s="502"/>
      <c r="URG44" s="502"/>
      <c r="URH44" s="502"/>
      <c r="URI44" s="502"/>
      <c r="URJ44" s="502"/>
      <c r="URK44" s="502"/>
      <c r="URL44" s="502"/>
      <c r="URM44" s="502"/>
      <c r="URN44" s="502"/>
      <c r="URO44" s="502"/>
      <c r="URP44" s="502"/>
      <c r="URQ44" s="502"/>
      <c r="URR44" s="502"/>
      <c r="URS44" s="502"/>
      <c r="URT44" s="502"/>
      <c r="URU44" s="502"/>
      <c r="URV44" s="502"/>
      <c r="URW44" s="502"/>
      <c r="URX44" s="502"/>
      <c r="URY44" s="502"/>
      <c r="URZ44" s="502"/>
      <c r="USA44" s="502"/>
      <c r="USB44" s="502"/>
      <c r="USC44" s="502"/>
      <c r="USD44" s="502"/>
      <c r="USE44" s="502"/>
      <c r="USF44" s="502"/>
      <c r="USG44" s="502"/>
      <c r="USH44" s="502"/>
      <c r="USI44" s="502"/>
      <c r="USJ44" s="502"/>
      <c r="USK44" s="502"/>
      <c r="USL44" s="502"/>
      <c r="USM44" s="502"/>
      <c r="USN44" s="502"/>
      <c r="USO44" s="502"/>
      <c r="USP44" s="502"/>
      <c r="USQ44" s="502"/>
      <c r="USR44" s="502"/>
      <c r="USS44" s="502"/>
      <c r="UST44" s="502"/>
      <c r="USU44" s="502"/>
      <c r="USV44" s="502"/>
      <c r="USW44" s="502"/>
      <c r="USX44" s="502"/>
      <c r="USY44" s="502"/>
      <c r="USZ44" s="502"/>
      <c r="UTA44" s="502"/>
      <c r="UTB44" s="502"/>
      <c r="UTC44" s="502"/>
      <c r="UTD44" s="502"/>
      <c r="UTE44" s="502"/>
      <c r="UTF44" s="502"/>
      <c r="UTG44" s="502"/>
      <c r="UTH44" s="502"/>
      <c r="UTI44" s="502"/>
      <c r="UTJ44" s="502"/>
      <c r="UTK44" s="502"/>
      <c r="UTL44" s="502"/>
      <c r="UTM44" s="502"/>
      <c r="UTN44" s="502"/>
      <c r="UTO44" s="502"/>
      <c r="UTP44" s="502"/>
      <c r="UTQ44" s="502"/>
      <c r="UTR44" s="502"/>
      <c r="UTS44" s="502"/>
      <c r="UTT44" s="502"/>
      <c r="UTU44" s="502"/>
      <c r="UTV44" s="502"/>
      <c r="UTW44" s="502"/>
      <c r="UTX44" s="502"/>
      <c r="UTY44" s="502"/>
      <c r="UTZ44" s="502"/>
      <c r="UUA44" s="502"/>
      <c r="UUB44" s="502"/>
      <c r="UUC44" s="502"/>
      <c r="UUD44" s="502"/>
      <c r="UUE44" s="502"/>
      <c r="UUF44" s="502"/>
      <c r="UUG44" s="502"/>
      <c r="UUH44" s="502"/>
      <c r="UUI44" s="502"/>
      <c r="UUJ44" s="502"/>
      <c r="UUK44" s="502"/>
      <c r="UUL44" s="502"/>
      <c r="UUM44" s="502"/>
      <c r="UUN44" s="502"/>
      <c r="UUO44" s="502"/>
      <c r="UUP44" s="502"/>
      <c r="UUQ44" s="502"/>
      <c r="UUR44" s="502"/>
      <c r="UUS44" s="502"/>
      <c r="UUT44" s="502"/>
      <c r="UUU44" s="502"/>
      <c r="UUV44" s="502"/>
      <c r="UUW44" s="502"/>
      <c r="UUX44" s="502"/>
      <c r="UUY44" s="502"/>
      <c r="UUZ44" s="502"/>
      <c r="UVA44" s="502"/>
      <c r="UVB44" s="502"/>
      <c r="UVC44" s="502"/>
      <c r="UVD44" s="502"/>
      <c r="UVE44" s="502"/>
      <c r="UVF44" s="502"/>
      <c r="UVG44" s="502"/>
      <c r="UVH44" s="502"/>
      <c r="UVI44" s="502"/>
      <c r="UVJ44" s="502"/>
      <c r="UVK44" s="502"/>
      <c r="UVL44" s="502"/>
      <c r="UVM44" s="502"/>
      <c r="UVN44" s="502"/>
      <c r="UVO44" s="502"/>
      <c r="UVP44" s="502"/>
      <c r="UVQ44" s="502"/>
      <c r="UVR44" s="502"/>
      <c r="UVS44" s="502"/>
      <c r="UVT44" s="502"/>
      <c r="UVU44" s="502"/>
      <c r="UVV44" s="502"/>
      <c r="UVW44" s="502"/>
      <c r="UVX44" s="502"/>
      <c r="UVY44" s="502"/>
      <c r="UVZ44" s="502"/>
      <c r="UWA44" s="502"/>
      <c r="UWB44" s="502"/>
      <c r="UWC44" s="502"/>
      <c r="UWD44" s="502"/>
      <c r="UWE44" s="502"/>
      <c r="UWF44" s="502"/>
      <c r="UWG44" s="502"/>
      <c r="UWH44" s="502"/>
      <c r="UWI44" s="502"/>
      <c r="UWJ44" s="502"/>
      <c r="UWK44" s="502"/>
      <c r="UWL44" s="502"/>
      <c r="UWM44" s="502"/>
      <c r="UWN44" s="502"/>
      <c r="UWO44" s="502"/>
      <c r="UWP44" s="502"/>
      <c r="UWQ44" s="502"/>
      <c r="UWR44" s="502"/>
      <c r="UWS44" s="502"/>
      <c r="UWT44" s="502"/>
      <c r="UWU44" s="502"/>
      <c r="UWV44" s="502"/>
      <c r="UWW44" s="502"/>
      <c r="UWX44" s="502"/>
      <c r="UWY44" s="502"/>
      <c r="UWZ44" s="502"/>
      <c r="UXA44" s="502"/>
      <c r="UXB44" s="502"/>
      <c r="UXC44" s="502"/>
      <c r="UXD44" s="502"/>
      <c r="UXE44" s="502"/>
      <c r="UXF44" s="502"/>
      <c r="UXG44" s="502"/>
      <c r="UXH44" s="502"/>
      <c r="UXI44" s="502"/>
      <c r="UXJ44" s="502"/>
      <c r="UXK44" s="502"/>
      <c r="UXL44" s="502"/>
      <c r="UXM44" s="502"/>
      <c r="UXN44" s="502"/>
      <c r="UXO44" s="502"/>
      <c r="UXP44" s="502"/>
      <c r="UXQ44" s="502"/>
      <c r="UXR44" s="502"/>
      <c r="UXS44" s="502"/>
      <c r="UXT44" s="502"/>
      <c r="UXU44" s="502"/>
      <c r="UXV44" s="502"/>
      <c r="UXW44" s="502"/>
      <c r="UXX44" s="502"/>
      <c r="UXY44" s="502"/>
      <c r="UXZ44" s="502"/>
      <c r="UYA44" s="502"/>
      <c r="UYB44" s="502"/>
      <c r="UYC44" s="502"/>
      <c r="UYD44" s="502"/>
      <c r="UYE44" s="502"/>
      <c r="UYF44" s="502"/>
      <c r="UYG44" s="502"/>
      <c r="UYH44" s="502"/>
      <c r="UYI44" s="502"/>
      <c r="UYJ44" s="502"/>
      <c r="UYK44" s="502"/>
      <c r="UYL44" s="502"/>
      <c r="UYM44" s="502"/>
      <c r="UYN44" s="502"/>
      <c r="UYO44" s="502"/>
      <c r="UYP44" s="502"/>
      <c r="UYQ44" s="502"/>
      <c r="UYR44" s="502"/>
      <c r="UYS44" s="502"/>
      <c r="UYT44" s="502"/>
      <c r="UYU44" s="502"/>
      <c r="UYV44" s="502"/>
      <c r="UYW44" s="502"/>
      <c r="UYX44" s="502"/>
      <c r="UYY44" s="502"/>
      <c r="UYZ44" s="502"/>
      <c r="UZA44" s="502"/>
      <c r="UZB44" s="502"/>
      <c r="UZC44" s="502"/>
      <c r="UZD44" s="502"/>
      <c r="UZE44" s="502"/>
      <c r="UZF44" s="502"/>
      <c r="UZG44" s="502"/>
      <c r="UZH44" s="502"/>
      <c r="UZI44" s="502"/>
      <c r="UZJ44" s="502"/>
      <c r="UZK44" s="502"/>
      <c r="UZL44" s="502"/>
      <c r="UZM44" s="502"/>
      <c r="UZN44" s="502"/>
      <c r="UZO44" s="502"/>
      <c r="UZP44" s="502"/>
      <c r="UZQ44" s="502"/>
      <c r="UZR44" s="502"/>
      <c r="UZS44" s="502"/>
      <c r="UZT44" s="502"/>
      <c r="UZU44" s="502"/>
      <c r="UZV44" s="502"/>
      <c r="UZW44" s="502"/>
      <c r="UZX44" s="502"/>
      <c r="UZY44" s="502"/>
      <c r="UZZ44" s="502"/>
      <c r="VAA44" s="502"/>
      <c r="VAB44" s="502"/>
      <c r="VAC44" s="502"/>
      <c r="VAD44" s="502"/>
      <c r="VAE44" s="502"/>
      <c r="VAF44" s="502"/>
      <c r="VAG44" s="502"/>
      <c r="VAH44" s="502"/>
      <c r="VAI44" s="502"/>
      <c r="VAJ44" s="502"/>
      <c r="VAK44" s="502"/>
      <c r="VAL44" s="502"/>
      <c r="VAM44" s="502"/>
      <c r="VAN44" s="502"/>
      <c r="VAO44" s="502"/>
      <c r="VAP44" s="502"/>
      <c r="VAQ44" s="502"/>
      <c r="VAR44" s="502"/>
      <c r="VAS44" s="502"/>
      <c r="VAT44" s="502"/>
      <c r="VAU44" s="502"/>
      <c r="VAV44" s="502"/>
      <c r="VAW44" s="502"/>
      <c r="VAX44" s="502"/>
      <c r="VAY44" s="502"/>
      <c r="VAZ44" s="502"/>
      <c r="VBA44" s="502"/>
      <c r="VBB44" s="502"/>
      <c r="VBC44" s="502"/>
      <c r="VBD44" s="502"/>
      <c r="VBE44" s="502"/>
      <c r="VBF44" s="502"/>
      <c r="VBG44" s="502"/>
      <c r="VBH44" s="502"/>
      <c r="VBI44" s="502"/>
      <c r="VBJ44" s="502"/>
      <c r="VBK44" s="502"/>
      <c r="VBL44" s="502"/>
      <c r="VBM44" s="502"/>
      <c r="VBN44" s="502"/>
      <c r="VBO44" s="502"/>
      <c r="VBP44" s="502"/>
      <c r="VBQ44" s="502"/>
      <c r="VBR44" s="502"/>
      <c r="VBS44" s="502"/>
      <c r="VBT44" s="502"/>
      <c r="VBU44" s="502"/>
      <c r="VBV44" s="502"/>
      <c r="VBW44" s="502"/>
      <c r="VBX44" s="502"/>
      <c r="VBY44" s="502"/>
      <c r="VBZ44" s="502"/>
      <c r="VCA44" s="502"/>
      <c r="VCB44" s="502"/>
      <c r="VCC44" s="502"/>
      <c r="VCD44" s="502"/>
      <c r="VCE44" s="502"/>
      <c r="VCF44" s="502"/>
      <c r="VCG44" s="502"/>
      <c r="VCH44" s="502"/>
      <c r="VCI44" s="502"/>
      <c r="VCJ44" s="502"/>
      <c r="VCK44" s="502"/>
      <c r="VCL44" s="502"/>
      <c r="VCM44" s="502"/>
      <c r="VCN44" s="502"/>
      <c r="VCO44" s="502"/>
      <c r="VCP44" s="502"/>
      <c r="VCQ44" s="502"/>
      <c r="VCR44" s="502"/>
      <c r="VCS44" s="502"/>
      <c r="VCT44" s="502"/>
      <c r="VCU44" s="502"/>
      <c r="VCV44" s="502"/>
      <c r="VCW44" s="502"/>
      <c r="VCX44" s="502"/>
      <c r="VCY44" s="502"/>
      <c r="VCZ44" s="502"/>
      <c r="VDA44" s="502"/>
      <c r="VDB44" s="502"/>
      <c r="VDC44" s="502"/>
      <c r="VDD44" s="502"/>
      <c r="VDE44" s="502"/>
      <c r="VDF44" s="502"/>
      <c r="VDG44" s="502"/>
      <c r="VDH44" s="502"/>
      <c r="VDI44" s="502"/>
      <c r="VDJ44" s="502"/>
      <c r="VDK44" s="502"/>
      <c r="VDL44" s="502"/>
      <c r="VDM44" s="502"/>
      <c r="VDN44" s="502"/>
      <c r="VDO44" s="502"/>
      <c r="VDP44" s="502"/>
      <c r="VDQ44" s="502"/>
      <c r="VDR44" s="502"/>
      <c r="VDS44" s="502"/>
      <c r="VDT44" s="502"/>
      <c r="VDU44" s="502"/>
      <c r="VDV44" s="502"/>
      <c r="VDW44" s="502"/>
      <c r="VDX44" s="502"/>
      <c r="VDY44" s="502"/>
      <c r="VDZ44" s="502"/>
      <c r="VEA44" s="502"/>
      <c r="VEB44" s="502"/>
      <c r="VEC44" s="502"/>
      <c r="VED44" s="502"/>
      <c r="VEE44" s="502"/>
      <c r="VEF44" s="502"/>
      <c r="VEG44" s="502"/>
      <c r="VEH44" s="502"/>
      <c r="VEI44" s="502"/>
      <c r="VEJ44" s="502"/>
      <c r="VEK44" s="502"/>
      <c r="VEL44" s="502"/>
      <c r="VEM44" s="502"/>
      <c r="VEN44" s="502"/>
      <c r="VEO44" s="502"/>
      <c r="VEP44" s="502"/>
      <c r="VEQ44" s="502"/>
      <c r="VER44" s="502"/>
      <c r="VES44" s="502"/>
      <c r="VET44" s="502"/>
      <c r="VEU44" s="502"/>
      <c r="VEV44" s="502"/>
      <c r="VEW44" s="502"/>
      <c r="VEX44" s="502"/>
      <c r="VEY44" s="502"/>
      <c r="VEZ44" s="502"/>
      <c r="VFA44" s="502"/>
      <c r="VFB44" s="502"/>
      <c r="VFC44" s="502"/>
      <c r="VFD44" s="502"/>
      <c r="VFE44" s="502"/>
      <c r="VFF44" s="502"/>
      <c r="VFG44" s="502"/>
      <c r="VFH44" s="502"/>
      <c r="VFI44" s="502"/>
      <c r="VFJ44" s="502"/>
      <c r="VFK44" s="502"/>
      <c r="VFL44" s="502"/>
      <c r="VFM44" s="502"/>
      <c r="VFN44" s="502"/>
      <c r="VFO44" s="502"/>
      <c r="VFP44" s="502"/>
      <c r="VFQ44" s="502"/>
      <c r="VFR44" s="502"/>
      <c r="VFS44" s="502"/>
      <c r="VFT44" s="502"/>
      <c r="VFU44" s="502"/>
      <c r="VFV44" s="502"/>
      <c r="VFW44" s="502"/>
      <c r="VFX44" s="502"/>
      <c r="VFY44" s="502"/>
      <c r="VFZ44" s="502"/>
      <c r="VGA44" s="502"/>
      <c r="VGB44" s="502"/>
      <c r="VGC44" s="502"/>
      <c r="VGD44" s="502"/>
      <c r="VGE44" s="502"/>
      <c r="VGF44" s="502"/>
      <c r="VGG44" s="502"/>
      <c r="VGH44" s="502"/>
      <c r="VGI44" s="502"/>
      <c r="VGJ44" s="502"/>
      <c r="VGK44" s="502"/>
      <c r="VGL44" s="502"/>
      <c r="VGM44" s="502"/>
      <c r="VGN44" s="502"/>
      <c r="VGO44" s="502"/>
      <c r="VGP44" s="502"/>
      <c r="VGQ44" s="502"/>
      <c r="VGR44" s="502"/>
      <c r="VGS44" s="502"/>
      <c r="VGT44" s="502"/>
      <c r="VGU44" s="502"/>
      <c r="VGV44" s="502"/>
      <c r="VGW44" s="502"/>
      <c r="VGX44" s="502"/>
      <c r="VGY44" s="502"/>
      <c r="VGZ44" s="502"/>
      <c r="VHA44" s="502"/>
      <c r="VHB44" s="502"/>
      <c r="VHC44" s="502"/>
      <c r="VHD44" s="502"/>
      <c r="VHE44" s="502"/>
      <c r="VHF44" s="502"/>
      <c r="VHG44" s="502"/>
      <c r="VHH44" s="502"/>
      <c r="VHI44" s="502"/>
      <c r="VHJ44" s="502"/>
      <c r="VHK44" s="502"/>
      <c r="VHL44" s="502"/>
      <c r="VHM44" s="502"/>
      <c r="VHN44" s="502"/>
      <c r="VHO44" s="502"/>
      <c r="VHP44" s="502"/>
      <c r="VHQ44" s="502"/>
      <c r="VHR44" s="502"/>
      <c r="VHS44" s="502"/>
      <c r="VHT44" s="502"/>
      <c r="VHU44" s="502"/>
      <c r="VHV44" s="502"/>
      <c r="VHW44" s="502"/>
      <c r="VHX44" s="502"/>
      <c r="VHY44" s="502"/>
      <c r="VHZ44" s="502"/>
      <c r="VIA44" s="502"/>
      <c r="VIB44" s="502"/>
      <c r="VIC44" s="502"/>
      <c r="VID44" s="502"/>
      <c r="VIE44" s="502"/>
      <c r="VIF44" s="502"/>
      <c r="VIG44" s="502"/>
      <c r="VIH44" s="502"/>
      <c r="VII44" s="502"/>
      <c r="VIJ44" s="502"/>
      <c r="VIK44" s="502"/>
      <c r="VIL44" s="502"/>
      <c r="VIM44" s="502"/>
      <c r="VIN44" s="502"/>
      <c r="VIO44" s="502"/>
      <c r="VIP44" s="502"/>
      <c r="VIQ44" s="502"/>
      <c r="VIR44" s="502"/>
      <c r="VIS44" s="502"/>
      <c r="VIT44" s="502"/>
      <c r="VIU44" s="502"/>
      <c r="VIV44" s="502"/>
      <c r="VIW44" s="502"/>
      <c r="VIX44" s="502"/>
      <c r="VIY44" s="502"/>
      <c r="VIZ44" s="502"/>
      <c r="VJA44" s="502"/>
      <c r="VJB44" s="502"/>
      <c r="VJC44" s="502"/>
      <c r="VJD44" s="502"/>
      <c r="VJE44" s="502"/>
      <c r="VJF44" s="502"/>
      <c r="VJG44" s="502"/>
      <c r="VJH44" s="502"/>
      <c r="VJI44" s="502"/>
      <c r="VJJ44" s="502"/>
      <c r="VJK44" s="502"/>
      <c r="VJL44" s="502"/>
      <c r="VJM44" s="502"/>
      <c r="VJN44" s="502"/>
      <c r="VJO44" s="502"/>
      <c r="VJP44" s="502"/>
      <c r="VJQ44" s="502"/>
      <c r="VJR44" s="502"/>
      <c r="VJS44" s="502"/>
      <c r="VJT44" s="502"/>
      <c r="VJU44" s="502"/>
      <c r="VJV44" s="502"/>
      <c r="VJW44" s="502"/>
      <c r="VJX44" s="502"/>
      <c r="VJY44" s="502"/>
      <c r="VJZ44" s="502"/>
      <c r="VKA44" s="502"/>
      <c r="VKB44" s="502"/>
      <c r="VKC44" s="502"/>
      <c r="VKD44" s="502"/>
      <c r="VKE44" s="502"/>
      <c r="VKF44" s="502"/>
      <c r="VKG44" s="502"/>
      <c r="VKH44" s="502"/>
      <c r="VKI44" s="502"/>
      <c r="VKJ44" s="502"/>
      <c r="VKK44" s="502"/>
      <c r="VKL44" s="502"/>
      <c r="VKM44" s="502"/>
      <c r="VKN44" s="502"/>
      <c r="VKO44" s="502"/>
      <c r="VKP44" s="502"/>
      <c r="VKQ44" s="502"/>
      <c r="VKR44" s="502"/>
      <c r="VKS44" s="502"/>
      <c r="VKT44" s="502"/>
      <c r="VKU44" s="502"/>
      <c r="VKV44" s="502"/>
      <c r="VKW44" s="502"/>
      <c r="VKX44" s="502"/>
      <c r="VKY44" s="502"/>
      <c r="VKZ44" s="502"/>
      <c r="VLA44" s="502"/>
      <c r="VLB44" s="502"/>
      <c r="VLC44" s="502"/>
      <c r="VLD44" s="502"/>
      <c r="VLE44" s="502"/>
      <c r="VLF44" s="502"/>
      <c r="VLG44" s="502"/>
      <c r="VLH44" s="502"/>
      <c r="VLI44" s="502"/>
      <c r="VLJ44" s="502"/>
      <c r="VLK44" s="502"/>
      <c r="VLL44" s="502"/>
      <c r="VLM44" s="502"/>
      <c r="VLN44" s="502"/>
      <c r="VLO44" s="502"/>
      <c r="VLP44" s="502"/>
      <c r="VLQ44" s="502"/>
      <c r="VLR44" s="502"/>
      <c r="VLS44" s="502"/>
      <c r="VLT44" s="502"/>
      <c r="VLU44" s="502"/>
      <c r="VLV44" s="502"/>
      <c r="VLW44" s="502"/>
      <c r="VLX44" s="502"/>
      <c r="VLY44" s="502"/>
      <c r="VLZ44" s="502"/>
      <c r="VMA44" s="502"/>
      <c r="VMB44" s="502"/>
      <c r="VMC44" s="502"/>
      <c r="VMD44" s="502"/>
      <c r="VME44" s="502"/>
      <c r="VMF44" s="502"/>
      <c r="VMG44" s="502"/>
      <c r="VMH44" s="502"/>
      <c r="VMI44" s="502"/>
      <c r="VMJ44" s="502"/>
      <c r="VMK44" s="502"/>
      <c r="VML44" s="502"/>
      <c r="VMM44" s="502"/>
      <c r="VMN44" s="502"/>
      <c r="VMO44" s="502"/>
      <c r="VMP44" s="502"/>
      <c r="VMQ44" s="502"/>
      <c r="VMR44" s="502"/>
      <c r="VMS44" s="502"/>
      <c r="VMT44" s="502"/>
      <c r="VMU44" s="502"/>
      <c r="VMV44" s="502"/>
      <c r="VMW44" s="502"/>
      <c r="VMX44" s="502"/>
      <c r="VMY44" s="502"/>
      <c r="VMZ44" s="502"/>
      <c r="VNA44" s="502"/>
      <c r="VNB44" s="502"/>
      <c r="VNC44" s="502"/>
      <c r="VND44" s="502"/>
      <c r="VNE44" s="502"/>
      <c r="VNF44" s="502"/>
      <c r="VNG44" s="502"/>
      <c r="VNH44" s="502"/>
      <c r="VNI44" s="502"/>
      <c r="VNJ44" s="502"/>
      <c r="VNK44" s="502"/>
      <c r="VNL44" s="502"/>
      <c r="VNM44" s="502"/>
      <c r="VNN44" s="502"/>
      <c r="VNO44" s="502"/>
      <c r="VNP44" s="502"/>
      <c r="VNQ44" s="502"/>
      <c r="VNR44" s="502"/>
      <c r="VNS44" s="502"/>
      <c r="VNT44" s="502"/>
      <c r="VNU44" s="502"/>
      <c r="VNV44" s="502"/>
      <c r="VNW44" s="502"/>
      <c r="VNX44" s="502"/>
      <c r="VNY44" s="502"/>
      <c r="VNZ44" s="502"/>
      <c r="VOA44" s="502"/>
      <c r="VOB44" s="502"/>
      <c r="VOC44" s="502"/>
      <c r="VOD44" s="502"/>
      <c r="VOE44" s="502"/>
      <c r="VOF44" s="502"/>
      <c r="VOG44" s="502"/>
      <c r="VOH44" s="502"/>
      <c r="VOI44" s="502"/>
      <c r="VOJ44" s="502"/>
      <c r="VOK44" s="502"/>
      <c r="VOL44" s="502"/>
      <c r="VOM44" s="502"/>
      <c r="VON44" s="502"/>
      <c r="VOO44" s="502"/>
      <c r="VOP44" s="502"/>
      <c r="VOQ44" s="502"/>
      <c r="VOR44" s="502"/>
      <c r="VOS44" s="502"/>
      <c r="VOT44" s="502"/>
      <c r="VOU44" s="502"/>
      <c r="VOV44" s="502"/>
      <c r="VOW44" s="502"/>
      <c r="VOX44" s="502"/>
      <c r="VOY44" s="502"/>
      <c r="VOZ44" s="502"/>
      <c r="VPA44" s="502"/>
      <c r="VPB44" s="502"/>
      <c r="VPC44" s="502"/>
      <c r="VPD44" s="502"/>
      <c r="VPE44" s="502"/>
      <c r="VPF44" s="502"/>
      <c r="VPG44" s="502"/>
      <c r="VPH44" s="502"/>
      <c r="VPI44" s="502"/>
      <c r="VPJ44" s="502"/>
      <c r="VPK44" s="502"/>
      <c r="VPL44" s="502"/>
      <c r="VPM44" s="502"/>
      <c r="VPN44" s="502"/>
      <c r="VPO44" s="502"/>
      <c r="VPP44" s="502"/>
      <c r="VPQ44" s="502"/>
      <c r="VPR44" s="502"/>
      <c r="VPS44" s="502"/>
      <c r="VPT44" s="502"/>
      <c r="VPU44" s="502"/>
      <c r="VPV44" s="502"/>
      <c r="VPW44" s="502"/>
      <c r="VPX44" s="502"/>
      <c r="VPY44" s="502"/>
      <c r="VPZ44" s="502"/>
      <c r="VQA44" s="502"/>
      <c r="VQB44" s="502"/>
      <c r="VQC44" s="502"/>
      <c r="VQD44" s="502"/>
      <c r="VQE44" s="502"/>
      <c r="VQF44" s="502"/>
      <c r="VQG44" s="502"/>
      <c r="VQH44" s="502"/>
      <c r="VQI44" s="502"/>
      <c r="VQJ44" s="502"/>
      <c r="VQK44" s="502"/>
      <c r="VQL44" s="502"/>
      <c r="VQM44" s="502"/>
      <c r="VQN44" s="502"/>
      <c r="VQO44" s="502"/>
      <c r="VQP44" s="502"/>
      <c r="VQQ44" s="502"/>
      <c r="VQR44" s="502"/>
      <c r="VQS44" s="502"/>
      <c r="VQT44" s="502"/>
      <c r="VQU44" s="502"/>
      <c r="VQV44" s="502"/>
      <c r="VQW44" s="502"/>
      <c r="VQX44" s="502"/>
      <c r="VQY44" s="502"/>
      <c r="VQZ44" s="502"/>
      <c r="VRA44" s="502"/>
      <c r="VRB44" s="502"/>
      <c r="VRC44" s="502"/>
      <c r="VRD44" s="502"/>
      <c r="VRE44" s="502"/>
      <c r="VRF44" s="502"/>
      <c r="VRG44" s="502"/>
      <c r="VRH44" s="502"/>
      <c r="VRI44" s="502"/>
      <c r="VRJ44" s="502"/>
      <c r="VRK44" s="502"/>
      <c r="VRL44" s="502"/>
      <c r="VRM44" s="502"/>
      <c r="VRN44" s="502"/>
      <c r="VRO44" s="502"/>
      <c r="VRP44" s="502"/>
      <c r="VRQ44" s="502"/>
      <c r="VRR44" s="502"/>
      <c r="VRS44" s="502"/>
      <c r="VRT44" s="502"/>
      <c r="VRU44" s="502"/>
      <c r="VRV44" s="502"/>
      <c r="VRW44" s="502"/>
      <c r="VRX44" s="502"/>
      <c r="VRY44" s="502"/>
      <c r="VRZ44" s="502"/>
      <c r="VSA44" s="502"/>
      <c r="VSB44" s="502"/>
      <c r="VSC44" s="502"/>
      <c r="VSD44" s="502"/>
      <c r="VSE44" s="502"/>
      <c r="VSF44" s="502"/>
      <c r="VSG44" s="502"/>
      <c r="VSH44" s="502"/>
      <c r="VSI44" s="502"/>
      <c r="VSJ44" s="502"/>
      <c r="VSK44" s="502"/>
      <c r="VSL44" s="502"/>
      <c r="VSM44" s="502"/>
      <c r="VSN44" s="502"/>
      <c r="VSO44" s="502"/>
      <c r="VSP44" s="502"/>
      <c r="VSQ44" s="502"/>
      <c r="VSR44" s="502"/>
      <c r="VSS44" s="502"/>
      <c r="VST44" s="502"/>
      <c r="VSU44" s="502"/>
      <c r="VSV44" s="502"/>
      <c r="VSW44" s="502"/>
      <c r="VSX44" s="502"/>
      <c r="VSY44" s="502"/>
      <c r="VSZ44" s="502"/>
      <c r="VTA44" s="502"/>
      <c r="VTB44" s="502"/>
      <c r="VTC44" s="502"/>
      <c r="VTD44" s="502"/>
      <c r="VTE44" s="502"/>
      <c r="VTF44" s="502"/>
      <c r="VTG44" s="502"/>
      <c r="VTH44" s="502"/>
      <c r="VTI44" s="502"/>
      <c r="VTJ44" s="502"/>
      <c r="VTK44" s="502"/>
      <c r="VTL44" s="502"/>
      <c r="VTM44" s="502"/>
      <c r="VTN44" s="502"/>
      <c r="VTO44" s="502"/>
      <c r="VTP44" s="502"/>
      <c r="VTQ44" s="502"/>
      <c r="VTR44" s="502"/>
      <c r="VTS44" s="502"/>
      <c r="VTT44" s="502"/>
      <c r="VTU44" s="502"/>
      <c r="VTV44" s="502"/>
      <c r="VTW44" s="502"/>
      <c r="VTX44" s="502"/>
      <c r="VTY44" s="502"/>
      <c r="VTZ44" s="502"/>
      <c r="VUA44" s="502"/>
      <c r="VUB44" s="502"/>
      <c r="VUC44" s="502"/>
      <c r="VUD44" s="502"/>
      <c r="VUE44" s="502"/>
      <c r="VUF44" s="502"/>
      <c r="VUG44" s="502"/>
      <c r="VUH44" s="502"/>
      <c r="VUI44" s="502"/>
      <c r="VUJ44" s="502"/>
      <c r="VUK44" s="502"/>
      <c r="VUL44" s="502"/>
      <c r="VUM44" s="502"/>
      <c r="VUN44" s="502"/>
      <c r="VUO44" s="502"/>
      <c r="VUP44" s="502"/>
      <c r="VUQ44" s="502"/>
      <c r="VUR44" s="502"/>
      <c r="VUS44" s="502"/>
      <c r="VUT44" s="502"/>
      <c r="VUU44" s="502"/>
      <c r="VUV44" s="502"/>
      <c r="VUW44" s="502"/>
      <c r="VUX44" s="502"/>
      <c r="VUY44" s="502"/>
      <c r="VUZ44" s="502"/>
      <c r="VVA44" s="502"/>
      <c r="VVB44" s="502"/>
      <c r="VVC44" s="502"/>
      <c r="VVD44" s="502"/>
      <c r="VVE44" s="502"/>
      <c r="VVF44" s="502"/>
      <c r="VVG44" s="502"/>
      <c r="VVH44" s="502"/>
      <c r="VVI44" s="502"/>
      <c r="VVJ44" s="502"/>
      <c r="VVK44" s="502"/>
      <c r="VVL44" s="502"/>
      <c r="VVM44" s="502"/>
      <c r="VVN44" s="502"/>
      <c r="VVO44" s="502"/>
      <c r="VVP44" s="502"/>
      <c r="VVQ44" s="502"/>
      <c r="VVR44" s="502"/>
      <c r="VVS44" s="502"/>
      <c r="VVT44" s="502"/>
      <c r="VVU44" s="502"/>
      <c r="VVV44" s="502"/>
      <c r="VVW44" s="502"/>
      <c r="VVX44" s="502"/>
      <c r="VVY44" s="502"/>
      <c r="VVZ44" s="502"/>
      <c r="VWA44" s="502"/>
      <c r="VWB44" s="502"/>
      <c r="VWC44" s="502"/>
      <c r="VWD44" s="502"/>
      <c r="VWE44" s="502"/>
      <c r="VWF44" s="502"/>
      <c r="VWG44" s="502"/>
      <c r="VWH44" s="502"/>
      <c r="VWI44" s="502"/>
      <c r="VWJ44" s="502"/>
      <c r="VWK44" s="502"/>
      <c r="VWL44" s="502"/>
      <c r="VWM44" s="502"/>
      <c r="VWN44" s="502"/>
      <c r="VWO44" s="502"/>
      <c r="VWP44" s="502"/>
      <c r="VWQ44" s="502"/>
      <c r="VWR44" s="502"/>
      <c r="VWS44" s="502"/>
      <c r="VWT44" s="502"/>
      <c r="VWU44" s="502"/>
      <c r="VWV44" s="502"/>
      <c r="VWW44" s="502"/>
      <c r="VWX44" s="502"/>
      <c r="VWY44" s="502"/>
      <c r="VWZ44" s="502"/>
      <c r="VXA44" s="502"/>
      <c r="VXB44" s="502"/>
      <c r="VXC44" s="502"/>
      <c r="VXD44" s="502"/>
      <c r="VXE44" s="502"/>
      <c r="VXF44" s="502"/>
      <c r="VXG44" s="502"/>
      <c r="VXH44" s="502"/>
      <c r="VXI44" s="502"/>
      <c r="VXJ44" s="502"/>
      <c r="VXK44" s="502"/>
      <c r="VXL44" s="502"/>
      <c r="VXM44" s="502"/>
      <c r="VXN44" s="502"/>
      <c r="VXO44" s="502"/>
      <c r="VXP44" s="502"/>
      <c r="VXQ44" s="502"/>
      <c r="VXR44" s="502"/>
      <c r="VXS44" s="502"/>
      <c r="VXT44" s="502"/>
      <c r="VXU44" s="502"/>
      <c r="VXV44" s="502"/>
      <c r="VXW44" s="502"/>
      <c r="VXX44" s="502"/>
      <c r="VXY44" s="502"/>
      <c r="VXZ44" s="502"/>
      <c r="VYA44" s="502"/>
      <c r="VYB44" s="502"/>
      <c r="VYC44" s="502"/>
      <c r="VYD44" s="502"/>
      <c r="VYE44" s="502"/>
      <c r="VYF44" s="502"/>
      <c r="VYG44" s="502"/>
      <c r="VYH44" s="502"/>
      <c r="VYI44" s="502"/>
      <c r="VYJ44" s="502"/>
      <c r="VYK44" s="502"/>
      <c r="VYL44" s="502"/>
      <c r="VYM44" s="502"/>
      <c r="VYN44" s="502"/>
      <c r="VYO44" s="502"/>
      <c r="VYP44" s="502"/>
      <c r="VYQ44" s="502"/>
      <c r="VYR44" s="502"/>
      <c r="VYS44" s="502"/>
      <c r="VYT44" s="502"/>
      <c r="VYU44" s="502"/>
      <c r="VYV44" s="502"/>
      <c r="VYW44" s="502"/>
      <c r="VYX44" s="502"/>
      <c r="VYY44" s="502"/>
      <c r="VYZ44" s="502"/>
      <c r="VZA44" s="502"/>
      <c r="VZB44" s="502"/>
      <c r="VZC44" s="502"/>
      <c r="VZD44" s="502"/>
      <c r="VZE44" s="502"/>
      <c r="VZF44" s="502"/>
      <c r="VZG44" s="502"/>
      <c r="VZH44" s="502"/>
      <c r="VZI44" s="502"/>
      <c r="VZJ44" s="502"/>
      <c r="VZK44" s="502"/>
      <c r="VZL44" s="502"/>
      <c r="VZM44" s="502"/>
      <c r="VZN44" s="502"/>
      <c r="VZO44" s="502"/>
      <c r="VZP44" s="502"/>
      <c r="VZQ44" s="502"/>
      <c r="VZR44" s="502"/>
      <c r="VZS44" s="502"/>
      <c r="VZT44" s="502"/>
      <c r="VZU44" s="502"/>
      <c r="VZV44" s="502"/>
      <c r="VZW44" s="502"/>
      <c r="VZX44" s="502"/>
      <c r="VZY44" s="502"/>
      <c r="VZZ44" s="502"/>
      <c r="WAA44" s="502"/>
      <c r="WAB44" s="502"/>
      <c r="WAC44" s="502"/>
      <c r="WAD44" s="502"/>
      <c r="WAE44" s="502"/>
      <c r="WAF44" s="502"/>
      <c r="WAG44" s="502"/>
      <c r="WAH44" s="502"/>
      <c r="WAI44" s="502"/>
      <c r="WAJ44" s="502"/>
      <c r="WAK44" s="502"/>
      <c r="WAL44" s="502"/>
      <c r="WAM44" s="502"/>
      <c r="WAN44" s="502"/>
      <c r="WAO44" s="502"/>
      <c r="WAP44" s="502"/>
      <c r="WAQ44" s="502"/>
      <c r="WAR44" s="502"/>
      <c r="WAS44" s="502"/>
      <c r="WAT44" s="502"/>
      <c r="WAU44" s="502"/>
      <c r="WAV44" s="502"/>
      <c r="WAW44" s="502"/>
      <c r="WAX44" s="502"/>
      <c r="WAY44" s="502"/>
      <c r="WAZ44" s="502"/>
      <c r="WBA44" s="502"/>
      <c r="WBB44" s="502"/>
      <c r="WBC44" s="502"/>
      <c r="WBD44" s="502"/>
      <c r="WBE44" s="502"/>
      <c r="WBF44" s="502"/>
      <c r="WBG44" s="502"/>
      <c r="WBH44" s="502"/>
      <c r="WBI44" s="502"/>
      <c r="WBJ44" s="502"/>
      <c r="WBK44" s="502"/>
      <c r="WBL44" s="502"/>
      <c r="WBM44" s="502"/>
      <c r="WBN44" s="502"/>
      <c r="WBO44" s="502"/>
      <c r="WBP44" s="502"/>
      <c r="WBQ44" s="502"/>
      <c r="WBR44" s="502"/>
      <c r="WBS44" s="502"/>
      <c r="WBT44" s="502"/>
      <c r="WBU44" s="502"/>
      <c r="WBV44" s="502"/>
      <c r="WBW44" s="502"/>
      <c r="WBX44" s="502"/>
      <c r="WBY44" s="502"/>
      <c r="WBZ44" s="502"/>
      <c r="WCA44" s="502"/>
      <c r="WCB44" s="502"/>
      <c r="WCC44" s="502"/>
      <c r="WCD44" s="502"/>
      <c r="WCE44" s="502"/>
      <c r="WCF44" s="502"/>
      <c r="WCG44" s="502"/>
      <c r="WCH44" s="502"/>
      <c r="WCI44" s="502"/>
      <c r="WCJ44" s="502"/>
      <c r="WCK44" s="502"/>
      <c r="WCL44" s="502"/>
      <c r="WCM44" s="502"/>
      <c r="WCN44" s="502"/>
      <c r="WCO44" s="502"/>
      <c r="WCP44" s="502"/>
      <c r="WCQ44" s="502"/>
      <c r="WCR44" s="502"/>
      <c r="WCS44" s="502"/>
      <c r="WCT44" s="502"/>
      <c r="WCU44" s="502"/>
      <c r="WCV44" s="502"/>
      <c r="WCW44" s="502"/>
      <c r="WCX44" s="502"/>
      <c r="WCY44" s="502"/>
      <c r="WCZ44" s="502"/>
      <c r="WDA44" s="502"/>
      <c r="WDB44" s="502"/>
      <c r="WDC44" s="502"/>
      <c r="WDD44" s="502"/>
      <c r="WDE44" s="502"/>
      <c r="WDF44" s="502"/>
      <c r="WDG44" s="502"/>
      <c r="WDH44" s="502"/>
      <c r="WDI44" s="502"/>
      <c r="WDJ44" s="502"/>
      <c r="WDK44" s="502"/>
      <c r="WDL44" s="502"/>
      <c r="WDM44" s="502"/>
      <c r="WDN44" s="502"/>
      <c r="WDO44" s="502"/>
      <c r="WDP44" s="502"/>
      <c r="WDQ44" s="502"/>
      <c r="WDR44" s="502"/>
      <c r="WDS44" s="502"/>
      <c r="WDT44" s="502"/>
      <c r="WDU44" s="502"/>
      <c r="WDV44" s="502"/>
      <c r="WDW44" s="502"/>
      <c r="WDX44" s="502"/>
      <c r="WDY44" s="502"/>
      <c r="WDZ44" s="502"/>
      <c r="WEA44" s="502"/>
      <c r="WEB44" s="502"/>
      <c r="WEC44" s="502"/>
      <c r="WED44" s="502"/>
      <c r="WEE44" s="502"/>
      <c r="WEF44" s="502"/>
      <c r="WEG44" s="502"/>
      <c r="WEH44" s="502"/>
      <c r="WEI44" s="502"/>
      <c r="WEJ44" s="502"/>
      <c r="WEK44" s="502"/>
      <c r="WEL44" s="502"/>
      <c r="WEM44" s="502"/>
      <c r="WEN44" s="502"/>
      <c r="WEO44" s="502"/>
      <c r="WEP44" s="502"/>
      <c r="WEQ44" s="502"/>
      <c r="WER44" s="502"/>
      <c r="WES44" s="502"/>
      <c r="WET44" s="502"/>
      <c r="WEU44" s="502"/>
      <c r="WEV44" s="502"/>
      <c r="WEW44" s="502"/>
      <c r="WEX44" s="502"/>
      <c r="WEY44" s="502"/>
      <c r="WEZ44" s="502"/>
      <c r="WFA44" s="502"/>
      <c r="WFB44" s="502"/>
      <c r="WFC44" s="502"/>
      <c r="WFD44" s="502"/>
      <c r="WFE44" s="502"/>
      <c r="WFF44" s="502"/>
      <c r="WFG44" s="502"/>
      <c r="WFH44" s="502"/>
      <c r="WFI44" s="502"/>
      <c r="WFJ44" s="502"/>
      <c r="WFK44" s="502"/>
      <c r="WFL44" s="502"/>
      <c r="WFM44" s="502"/>
      <c r="WFN44" s="502"/>
      <c r="WFO44" s="502"/>
      <c r="WFP44" s="502"/>
      <c r="WFQ44" s="502"/>
      <c r="WFR44" s="502"/>
      <c r="WFS44" s="502"/>
      <c r="WFT44" s="502"/>
      <c r="WFU44" s="502"/>
      <c r="WFV44" s="502"/>
      <c r="WFW44" s="502"/>
      <c r="WFX44" s="502"/>
      <c r="WFY44" s="502"/>
      <c r="WFZ44" s="502"/>
      <c r="WGA44" s="502"/>
      <c r="WGB44" s="502"/>
      <c r="WGC44" s="502"/>
      <c r="WGD44" s="502"/>
      <c r="WGE44" s="502"/>
      <c r="WGF44" s="502"/>
      <c r="WGG44" s="502"/>
      <c r="WGH44" s="502"/>
      <c r="WGI44" s="502"/>
      <c r="WGJ44" s="502"/>
      <c r="WGK44" s="502"/>
      <c r="WGL44" s="502"/>
      <c r="WGM44" s="502"/>
      <c r="WGN44" s="502"/>
      <c r="WGO44" s="502"/>
      <c r="WGP44" s="502"/>
      <c r="WGQ44" s="502"/>
      <c r="WGR44" s="502"/>
      <c r="WGS44" s="502"/>
      <c r="WGT44" s="502"/>
      <c r="WGU44" s="502"/>
      <c r="WGV44" s="502"/>
      <c r="WGW44" s="502"/>
      <c r="WGX44" s="502"/>
      <c r="WGY44" s="502"/>
      <c r="WGZ44" s="502"/>
      <c r="WHA44" s="502"/>
      <c r="WHB44" s="502"/>
      <c r="WHC44" s="502"/>
      <c r="WHD44" s="502"/>
      <c r="WHE44" s="502"/>
      <c r="WHF44" s="502"/>
      <c r="WHG44" s="502"/>
      <c r="WHH44" s="502"/>
      <c r="WHI44" s="502"/>
      <c r="WHJ44" s="502"/>
      <c r="WHK44" s="502"/>
      <c r="WHL44" s="502"/>
      <c r="WHM44" s="502"/>
      <c r="WHN44" s="502"/>
      <c r="WHO44" s="502"/>
      <c r="WHP44" s="502"/>
      <c r="WHQ44" s="502"/>
      <c r="WHR44" s="502"/>
      <c r="WHS44" s="502"/>
      <c r="WHT44" s="502"/>
      <c r="WHU44" s="502"/>
      <c r="WHV44" s="502"/>
      <c r="WHW44" s="502"/>
      <c r="WHX44" s="502"/>
      <c r="WHY44" s="502"/>
      <c r="WHZ44" s="502"/>
      <c r="WIA44" s="502"/>
      <c r="WIB44" s="502"/>
      <c r="WIC44" s="502"/>
      <c r="WID44" s="502"/>
      <c r="WIE44" s="502"/>
      <c r="WIF44" s="502"/>
      <c r="WIG44" s="502"/>
      <c r="WIH44" s="502"/>
      <c r="WII44" s="502"/>
      <c r="WIJ44" s="502"/>
      <c r="WIK44" s="502"/>
      <c r="WIL44" s="502"/>
      <c r="WIM44" s="502"/>
      <c r="WIN44" s="502"/>
      <c r="WIO44" s="502"/>
      <c r="WIP44" s="502"/>
      <c r="WIQ44" s="502"/>
      <c r="WIR44" s="502"/>
      <c r="WIS44" s="502"/>
      <c r="WIT44" s="502"/>
      <c r="WIU44" s="502"/>
      <c r="WIV44" s="502"/>
      <c r="WIW44" s="502"/>
      <c r="WIX44" s="502"/>
      <c r="WIY44" s="502"/>
      <c r="WIZ44" s="502"/>
      <c r="WJA44" s="502"/>
      <c r="WJB44" s="502"/>
      <c r="WJC44" s="502"/>
      <c r="WJD44" s="502"/>
      <c r="WJE44" s="502"/>
      <c r="WJF44" s="502"/>
      <c r="WJG44" s="502"/>
      <c r="WJH44" s="502"/>
      <c r="WJI44" s="502"/>
      <c r="WJJ44" s="502"/>
      <c r="WJK44" s="502"/>
      <c r="WJL44" s="502"/>
      <c r="WJM44" s="502"/>
      <c r="WJN44" s="502"/>
      <c r="WJO44" s="502"/>
      <c r="WJP44" s="502"/>
      <c r="WJQ44" s="502"/>
      <c r="WJR44" s="502"/>
      <c r="WJS44" s="502"/>
      <c r="WJT44" s="502"/>
      <c r="WJU44" s="502"/>
      <c r="WJV44" s="502"/>
      <c r="WJW44" s="502"/>
      <c r="WJX44" s="502"/>
      <c r="WJY44" s="502"/>
      <c r="WJZ44" s="502"/>
      <c r="WKA44" s="502"/>
      <c r="WKB44" s="502"/>
      <c r="WKC44" s="502"/>
      <c r="WKD44" s="502"/>
      <c r="WKE44" s="502"/>
      <c r="WKF44" s="502"/>
      <c r="WKG44" s="502"/>
      <c r="WKH44" s="502"/>
      <c r="WKI44" s="502"/>
      <c r="WKJ44" s="502"/>
      <c r="WKK44" s="502"/>
      <c r="WKL44" s="502"/>
      <c r="WKM44" s="502"/>
      <c r="WKN44" s="502"/>
      <c r="WKO44" s="502"/>
      <c r="WKP44" s="502"/>
      <c r="WKQ44" s="502"/>
      <c r="WKR44" s="502"/>
      <c r="WKS44" s="502"/>
      <c r="WKT44" s="502"/>
      <c r="WKU44" s="502"/>
      <c r="WKV44" s="502"/>
      <c r="WKW44" s="502"/>
      <c r="WKX44" s="502"/>
      <c r="WKY44" s="502"/>
      <c r="WKZ44" s="502"/>
      <c r="WLA44" s="502"/>
      <c r="WLB44" s="502"/>
      <c r="WLC44" s="502"/>
      <c r="WLD44" s="502"/>
      <c r="WLE44" s="502"/>
      <c r="WLF44" s="502"/>
      <c r="WLG44" s="502"/>
      <c r="WLH44" s="502"/>
      <c r="WLI44" s="502"/>
      <c r="WLJ44" s="502"/>
      <c r="WLK44" s="502"/>
      <c r="WLL44" s="502"/>
      <c r="WLM44" s="502"/>
      <c r="WLN44" s="502"/>
      <c r="WLO44" s="502"/>
      <c r="WLP44" s="502"/>
      <c r="WLQ44" s="502"/>
      <c r="WLR44" s="502"/>
      <c r="WLS44" s="502"/>
      <c r="WLT44" s="502"/>
      <c r="WLU44" s="502"/>
      <c r="WLV44" s="502"/>
      <c r="WLW44" s="502"/>
      <c r="WLX44" s="502"/>
      <c r="WLY44" s="502"/>
      <c r="WLZ44" s="502"/>
      <c r="WMA44" s="502"/>
      <c r="WMB44" s="502"/>
      <c r="WMC44" s="502"/>
      <c r="WMD44" s="502"/>
      <c r="WME44" s="502"/>
      <c r="WMF44" s="502"/>
      <c r="WMG44" s="502"/>
      <c r="WMH44" s="502"/>
      <c r="WMI44" s="502"/>
      <c r="WMJ44" s="502"/>
      <c r="WMK44" s="502"/>
      <c r="WML44" s="502"/>
      <c r="WMM44" s="502"/>
      <c r="WMN44" s="502"/>
      <c r="WMO44" s="502"/>
      <c r="WMP44" s="502"/>
      <c r="WMQ44" s="502"/>
      <c r="WMR44" s="502"/>
      <c r="WMS44" s="502"/>
      <c r="WMT44" s="502"/>
      <c r="WMU44" s="502"/>
      <c r="WMV44" s="502"/>
      <c r="WMW44" s="502"/>
      <c r="WMX44" s="502"/>
      <c r="WMY44" s="502"/>
      <c r="WMZ44" s="502"/>
      <c r="WNA44" s="502"/>
      <c r="WNB44" s="502"/>
      <c r="WNC44" s="502"/>
      <c r="WND44" s="502"/>
      <c r="WNE44" s="502"/>
      <c r="WNF44" s="502"/>
      <c r="WNG44" s="502"/>
      <c r="WNH44" s="502"/>
      <c r="WNI44" s="502"/>
      <c r="WNJ44" s="502"/>
      <c r="WNK44" s="502"/>
      <c r="WNL44" s="502"/>
      <c r="WNM44" s="502"/>
      <c r="WNN44" s="502"/>
      <c r="WNO44" s="502"/>
      <c r="WNP44" s="502"/>
      <c r="WNQ44" s="502"/>
      <c r="WNR44" s="502"/>
      <c r="WNS44" s="502"/>
      <c r="WNT44" s="502"/>
      <c r="WNU44" s="502"/>
      <c r="WNV44" s="502"/>
      <c r="WNW44" s="502"/>
      <c r="WNX44" s="502"/>
      <c r="WNY44" s="502"/>
      <c r="WNZ44" s="502"/>
      <c r="WOA44" s="502"/>
      <c r="WOB44" s="502"/>
      <c r="WOC44" s="502"/>
      <c r="WOD44" s="502"/>
      <c r="WOE44" s="502"/>
      <c r="WOF44" s="502"/>
      <c r="WOG44" s="502"/>
      <c r="WOH44" s="502"/>
      <c r="WOI44" s="502"/>
      <c r="WOJ44" s="502"/>
      <c r="WOK44" s="502"/>
      <c r="WOL44" s="502"/>
      <c r="WOM44" s="502"/>
      <c r="WON44" s="502"/>
      <c r="WOO44" s="502"/>
      <c r="WOP44" s="502"/>
      <c r="WOQ44" s="502"/>
      <c r="WOR44" s="502"/>
      <c r="WOS44" s="502"/>
      <c r="WOT44" s="502"/>
      <c r="WOU44" s="502"/>
      <c r="WOV44" s="502"/>
      <c r="WOW44" s="502"/>
      <c r="WOX44" s="502"/>
      <c r="WOY44" s="502"/>
      <c r="WOZ44" s="502"/>
      <c r="WPA44" s="502"/>
      <c r="WPB44" s="502"/>
      <c r="WPC44" s="502"/>
      <c r="WPD44" s="502"/>
      <c r="WPE44" s="502"/>
      <c r="WPF44" s="502"/>
      <c r="WPG44" s="502"/>
      <c r="WPH44" s="502"/>
      <c r="WPI44" s="502"/>
      <c r="WPJ44" s="502"/>
      <c r="WPK44" s="502"/>
      <c r="WPL44" s="502"/>
      <c r="WPM44" s="502"/>
      <c r="WPN44" s="502"/>
      <c r="WPO44" s="502"/>
      <c r="WPP44" s="502"/>
      <c r="WPQ44" s="502"/>
      <c r="WPR44" s="502"/>
      <c r="WPS44" s="502"/>
      <c r="WPT44" s="502"/>
      <c r="WPU44" s="502"/>
      <c r="WPV44" s="502"/>
      <c r="WPW44" s="502"/>
      <c r="WPX44" s="502"/>
      <c r="WPY44" s="502"/>
      <c r="WPZ44" s="502"/>
      <c r="WQA44" s="502"/>
      <c r="WQB44" s="502"/>
      <c r="WQC44" s="502"/>
      <c r="WQD44" s="502"/>
      <c r="WQE44" s="502"/>
      <c r="WQF44" s="502"/>
      <c r="WQG44" s="502"/>
      <c r="WQH44" s="502"/>
      <c r="WQI44" s="502"/>
      <c r="WQJ44" s="502"/>
      <c r="WQK44" s="502"/>
      <c r="WQL44" s="502"/>
      <c r="WQM44" s="502"/>
      <c r="WQN44" s="502"/>
      <c r="WQO44" s="502"/>
      <c r="WQP44" s="502"/>
      <c r="WQQ44" s="502"/>
      <c r="WQR44" s="502"/>
      <c r="WQS44" s="502"/>
      <c r="WQT44" s="502"/>
      <c r="WQU44" s="502"/>
      <c r="WQV44" s="502"/>
      <c r="WQW44" s="502"/>
      <c r="WQX44" s="502"/>
      <c r="WQY44" s="502"/>
      <c r="WQZ44" s="502"/>
      <c r="WRA44" s="502"/>
      <c r="WRB44" s="502"/>
      <c r="WRC44" s="502"/>
      <c r="WRD44" s="502"/>
      <c r="WRE44" s="502"/>
      <c r="WRF44" s="502"/>
      <c r="WRG44" s="502"/>
      <c r="WRH44" s="502"/>
      <c r="WRI44" s="502"/>
      <c r="WRJ44" s="502"/>
      <c r="WRK44" s="502"/>
      <c r="WRL44" s="502"/>
      <c r="WRM44" s="502"/>
      <c r="WRN44" s="502"/>
      <c r="WRO44" s="502"/>
      <c r="WRP44" s="502"/>
      <c r="WRQ44" s="502"/>
      <c r="WRR44" s="502"/>
      <c r="WRS44" s="502"/>
      <c r="WRT44" s="502"/>
      <c r="WRU44" s="502"/>
      <c r="WRV44" s="502"/>
      <c r="WRW44" s="502"/>
      <c r="WRX44" s="502"/>
      <c r="WRY44" s="502"/>
      <c r="WRZ44" s="502"/>
      <c r="WSA44" s="502"/>
      <c r="WSB44" s="502"/>
      <c r="WSC44" s="502"/>
      <c r="WSD44" s="502"/>
      <c r="WSE44" s="502"/>
      <c r="WSF44" s="502"/>
      <c r="WSG44" s="502"/>
      <c r="WSH44" s="502"/>
      <c r="WSI44" s="502"/>
      <c r="WSJ44" s="502"/>
      <c r="WSK44" s="502"/>
      <c r="WSL44" s="502"/>
      <c r="WSM44" s="502"/>
      <c r="WSN44" s="502"/>
      <c r="WSO44" s="502"/>
      <c r="WSP44" s="502"/>
      <c r="WSQ44" s="502"/>
      <c r="WSR44" s="502"/>
      <c r="WSS44" s="502"/>
      <c r="WST44" s="502"/>
      <c r="WSU44" s="502"/>
      <c r="WSV44" s="502"/>
      <c r="WSW44" s="502"/>
      <c r="WSX44" s="502"/>
      <c r="WSY44" s="502"/>
      <c r="WSZ44" s="502"/>
      <c r="WTA44" s="502"/>
      <c r="WTB44" s="502"/>
      <c r="WTC44" s="502"/>
      <c r="WTD44" s="502"/>
      <c r="WTE44" s="502"/>
      <c r="WTF44" s="502"/>
      <c r="WTG44" s="502"/>
      <c r="WTH44" s="502"/>
      <c r="WTI44" s="502"/>
      <c r="WTJ44" s="502"/>
      <c r="WTK44" s="502"/>
      <c r="WTL44" s="502"/>
      <c r="WTM44" s="502"/>
      <c r="WTN44" s="502"/>
      <c r="WTO44" s="502"/>
      <c r="WTP44" s="502"/>
      <c r="WTQ44" s="502"/>
      <c r="WTR44" s="502"/>
      <c r="WTS44" s="502"/>
      <c r="WTT44" s="502"/>
      <c r="WTU44" s="502"/>
      <c r="WTV44" s="502"/>
      <c r="WTW44" s="502"/>
      <c r="WTX44" s="502"/>
      <c r="WTY44" s="502"/>
      <c r="WTZ44" s="502"/>
      <c r="WUA44" s="502"/>
      <c r="WUB44" s="502"/>
      <c r="WUC44" s="502"/>
      <c r="WUD44" s="502"/>
      <c r="WUE44" s="502"/>
      <c r="WUF44" s="502"/>
      <c r="WUG44" s="502"/>
      <c r="WUH44" s="502"/>
      <c r="WUI44" s="502"/>
      <c r="WUJ44" s="502"/>
      <c r="WUK44" s="502"/>
      <c r="WUL44" s="502"/>
      <c r="WUM44" s="502"/>
      <c r="WUN44" s="502"/>
      <c r="WUO44" s="502"/>
      <c r="WUP44" s="502"/>
      <c r="WUQ44" s="502"/>
      <c r="WUR44" s="502"/>
      <c r="WUS44" s="502"/>
      <c r="WUT44" s="502"/>
      <c r="WUU44" s="502"/>
      <c r="WUV44" s="502"/>
      <c r="WUW44" s="502"/>
      <c r="WUX44" s="502"/>
      <c r="WUY44" s="502"/>
      <c r="WUZ44" s="502"/>
      <c r="WVA44" s="502"/>
      <c r="WVB44" s="502"/>
      <c r="WVC44" s="502"/>
      <c r="WVD44" s="502"/>
      <c r="WVE44" s="502"/>
      <c r="WVF44" s="502"/>
      <c r="WVG44" s="502"/>
      <c r="WVH44" s="502"/>
      <c r="WVI44" s="502"/>
      <c r="WVJ44" s="502"/>
      <c r="WVK44" s="502"/>
      <c r="WVL44" s="502"/>
      <c r="WVM44" s="502"/>
      <c r="WVN44" s="502"/>
      <c r="WVO44" s="502"/>
      <c r="WVP44" s="502"/>
      <c r="WVQ44" s="502"/>
      <c r="WVR44" s="502"/>
      <c r="WVS44" s="502"/>
      <c r="WVT44" s="502"/>
      <c r="WVU44" s="502"/>
      <c r="WVV44" s="502"/>
      <c r="WVW44" s="502"/>
      <c r="WVX44" s="502"/>
      <c r="WVY44" s="502"/>
      <c r="WVZ44" s="502"/>
      <c r="WWA44" s="502"/>
      <c r="WWB44" s="502"/>
      <c r="WWC44" s="502"/>
      <c r="WWD44" s="502"/>
      <c r="WWE44" s="502"/>
      <c r="WWF44" s="502"/>
      <c r="WWG44" s="502"/>
      <c r="WWH44" s="502"/>
      <c r="WWI44" s="502"/>
      <c r="WWJ44" s="502"/>
      <c r="WWK44" s="502"/>
      <c r="WWL44" s="502"/>
      <c r="WWM44" s="502"/>
      <c r="WWN44" s="502"/>
      <c r="WWO44" s="502"/>
      <c r="WWP44" s="502"/>
      <c r="WWQ44" s="502"/>
      <c r="WWR44" s="502"/>
      <c r="WWS44" s="502"/>
      <c r="WWT44" s="502"/>
      <c r="WWU44" s="502"/>
      <c r="WWV44" s="502"/>
      <c r="WWW44" s="502"/>
      <c r="WWX44" s="502"/>
      <c r="WWY44" s="502"/>
      <c r="WWZ44" s="502"/>
      <c r="WXA44" s="502"/>
      <c r="WXB44" s="502"/>
      <c r="WXC44" s="502"/>
      <c r="WXD44" s="502"/>
      <c r="WXE44" s="502"/>
      <c r="WXF44" s="502"/>
      <c r="WXG44" s="502"/>
      <c r="WXH44" s="502"/>
      <c r="WXI44" s="502"/>
      <c r="WXJ44" s="502"/>
      <c r="WXK44" s="502"/>
      <c r="WXL44" s="502"/>
      <c r="WXM44" s="502"/>
      <c r="WXN44" s="502"/>
      <c r="WXO44" s="502"/>
      <c r="WXP44" s="502"/>
      <c r="WXQ44" s="502"/>
      <c r="WXR44" s="502"/>
      <c r="WXS44" s="502"/>
      <c r="WXT44" s="502"/>
      <c r="WXU44" s="502"/>
      <c r="WXV44" s="502"/>
      <c r="WXW44" s="502"/>
      <c r="WXX44" s="502"/>
      <c r="WXY44" s="502"/>
      <c r="WXZ44" s="502"/>
      <c r="WYA44" s="502"/>
      <c r="WYB44" s="502"/>
      <c r="WYC44" s="502"/>
      <c r="WYD44" s="502"/>
      <c r="WYE44" s="502"/>
      <c r="WYF44" s="502"/>
      <c r="WYG44" s="502"/>
      <c r="WYH44" s="502"/>
      <c r="WYI44" s="502"/>
      <c r="WYJ44" s="502"/>
      <c r="WYK44" s="502"/>
      <c r="WYL44" s="502"/>
      <c r="WYM44" s="502"/>
      <c r="WYN44" s="502"/>
      <c r="WYO44" s="502"/>
      <c r="WYP44" s="502"/>
      <c r="WYQ44" s="502"/>
      <c r="WYR44" s="502"/>
      <c r="WYS44" s="502"/>
      <c r="WYT44" s="502"/>
      <c r="WYU44" s="502"/>
      <c r="WYV44" s="502"/>
      <c r="WYW44" s="502"/>
      <c r="WYX44" s="502"/>
      <c r="WYY44" s="502"/>
      <c r="WYZ44" s="502"/>
      <c r="WZA44" s="502"/>
      <c r="WZB44" s="502"/>
      <c r="WZC44" s="502"/>
      <c r="WZD44" s="502"/>
      <c r="WZE44" s="502"/>
      <c r="WZF44" s="502"/>
      <c r="WZG44" s="502"/>
      <c r="WZH44" s="502"/>
      <c r="WZI44" s="502"/>
      <c r="WZJ44" s="502"/>
      <c r="WZK44" s="502"/>
      <c r="WZL44" s="502"/>
      <c r="WZM44" s="502"/>
      <c r="WZN44" s="502"/>
      <c r="WZO44" s="502"/>
      <c r="WZP44" s="502"/>
      <c r="WZQ44" s="502"/>
      <c r="WZR44" s="502"/>
      <c r="WZS44" s="502"/>
      <c r="WZT44" s="502"/>
      <c r="WZU44" s="502"/>
      <c r="WZV44" s="502"/>
      <c r="WZW44" s="502"/>
      <c r="WZX44" s="502"/>
      <c r="WZY44" s="502"/>
      <c r="WZZ44" s="502"/>
      <c r="XAA44" s="502"/>
      <c r="XAB44" s="502"/>
      <c r="XAC44" s="502"/>
      <c r="XAD44" s="502"/>
      <c r="XAE44" s="502"/>
      <c r="XAF44" s="502"/>
      <c r="XAG44" s="502"/>
      <c r="XAH44" s="502"/>
      <c r="XAI44" s="502"/>
      <c r="XAJ44" s="502"/>
      <c r="XAK44" s="502"/>
      <c r="XAL44" s="502"/>
      <c r="XAM44" s="502"/>
      <c r="XAN44" s="502"/>
      <c r="XAO44" s="502"/>
      <c r="XAP44" s="502"/>
      <c r="XAQ44" s="502"/>
      <c r="XAR44" s="502"/>
      <c r="XAS44" s="502"/>
      <c r="XAT44" s="502"/>
      <c r="XAU44" s="502"/>
      <c r="XAV44" s="502"/>
      <c r="XAW44" s="502"/>
      <c r="XAX44" s="502"/>
      <c r="XAY44" s="502"/>
      <c r="XAZ44" s="502"/>
      <c r="XBA44" s="502"/>
      <c r="XBB44" s="502"/>
      <c r="XBC44" s="502"/>
      <c r="XBD44" s="502"/>
      <c r="XBE44" s="502"/>
      <c r="XBF44" s="502"/>
      <c r="XBG44" s="502"/>
      <c r="XBH44" s="502"/>
      <c r="XBI44" s="502"/>
      <c r="XBJ44" s="502"/>
      <c r="XBK44" s="502"/>
      <c r="XBL44" s="502"/>
      <c r="XBM44" s="502"/>
      <c r="XBN44" s="502"/>
      <c r="XBO44" s="502"/>
      <c r="XBP44" s="502"/>
      <c r="XBQ44" s="502"/>
      <c r="XBR44" s="502"/>
      <c r="XBS44" s="502"/>
      <c r="XBT44" s="502"/>
      <c r="XBU44" s="502"/>
      <c r="XBV44" s="502"/>
      <c r="XBW44" s="502"/>
      <c r="XBX44" s="502"/>
      <c r="XBY44" s="502"/>
      <c r="XBZ44" s="502"/>
      <c r="XCA44" s="502"/>
      <c r="XCB44" s="502"/>
      <c r="XCC44" s="502"/>
      <c r="XCD44" s="502"/>
      <c r="XCE44" s="502"/>
      <c r="XCF44" s="502"/>
      <c r="XCG44" s="502"/>
      <c r="XCH44" s="502"/>
      <c r="XCI44" s="502"/>
      <c r="XCJ44" s="502"/>
      <c r="XCK44" s="502"/>
      <c r="XCL44" s="502"/>
      <c r="XCM44" s="502"/>
      <c r="XCN44" s="502"/>
      <c r="XCO44" s="502"/>
      <c r="XCP44" s="502"/>
      <c r="XCQ44" s="502"/>
      <c r="XCR44" s="502"/>
      <c r="XCS44" s="502"/>
      <c r="XCT44" s="502"/>
      <c r="XCU44" s="502"/>
      <c r="XCV44" s="502"/>
      <c r="XCW44" s="502"/>
      <c r="XCX44" s="502"/>
      <c r="XCY44" s="502"/>
      <c r="XCZ44" s="502"/>
      <c r="XDA44" s="502"/>
      <c r="XDB44" s="502"/>
      <c r="XDC44" s="502"/>
      <c r="XDD44" s="502"/>
      <c r="XDE44" s="502"/>
      <c r="XDF44" s="502"/>
      <c r="XDG44" s="502"/>
      <c r="XDH44" s="502"/>
      <c r="XDI44" s="502"/>
      <c r="XDJ44" s="502"/>
      <c r="XDK44" s="502"/>
      <c r="XDL44" s="502"/>
      <c r="XDM44" s="502"/>
      <c r="XDN44" s="502"/>
      <c r="XDO44" s="502"/>
      <c r="XDP44" s="502"/>
      <c r="XDQ44" s="502"/>
      <c r="XDR44" s="502"/>
      <c r="XDS44" s="502"/>
      <c r="XDT44" s="502"/>
      <c r="XDU44" s="502"/>
      <c r="XDV44" s="502"/>
      <c r="XDW44" s="502"/>
      <c r="XDX44" s="502"/>
      <c r="XDY44" s="502"/>
      <c r="XDZ44" s="502"/>
      <c r="XEA44" s="502"/>
      <c r="XEB44" s="502"/>
      <c r="XEC44" s="502"/>
      <c r="XED44" s="502"/>
      <c r="XEE44" s="502"/>
      <c r="XEF44" s="502"/>
      <c r="XEG44" s="502"/>
      <c r="XEH44" s="502"/>
      <c r="XEI44" s="502"/>
      <c r="XEJ44" s="502"/>
      <c r="XEK44" s="502"/>
      <c r="XEL44" s="502"/>
      <c r="XEM44" s="502"/>
      <c r="XEN44" s="502"/>
      <c r="XEO44" s="502"/>
      <c r="XEP44" s="502"/>
      <c r="XEQ44" s="502"/>
      <c r="XER44" s="502"/>
      <c r="XES44" s="502"/>
      <c r="XET44" s="502"/>
      <c r="XEU44" s="502"/>
      <c r="XEV44" s="502"/>
      <c r="XEW44" s="502"/>
      <c r="XEX44" s="502"/>
      <c r="XEY44" s="502"/>
      <c r="XEZ44" s="502"/>
      <c r="XFA44" s="502"/>
      <c r="XFB44" s="502"/>
      <c r="XFC44" s="502"/>
      <c r="XFD44" s="502"/>
    </row>
    <row r="45" s="388" customFormat="1" customHeight="1" spans="1:16384">
      <c r="A45" s="421" t="str">
        <f t="shared" si="30"/>
        <v>ZU5-2</v>
      </c>
      <c r="B45" s="422">
        <f t="shared" si="6"/>
        <v>190.0595</v>
      </c>
      <c r="C45" s="422">
        <f t="shared" si="7"/>
        <v>210.0595</v>
      </c>
      <c r="D45" s="423">
        <f t="shared" si="8"/>
        <v>20</v>
      </c>
      <c r="E45" s="424">
        <f t="shared" si="9"/>
        <v>3.348</v>
      </c>
      <c r="F45" s="424">
        <f t="shared" si="10"/>
        <v>3.348</v>
      </c>
      <c r="G45" s="424">
        <f t="shared" si="11"/>
        <v>0.98471</v>
      </c>
      <c r="H45" s="424">
        <f t="shared" si="12"/>
        <v>0.48471</v>
      </c>
      <c r="I45" s="424">
        <f t="shared" si="13"/>
        <v>2.36329</v>
      </c>
      <c r="J45" s="448">
        <f t="shared" si="14"/>
        <v>2.86329</v>
      </c>
      <c r="K45" s="449">
        <f t="shared" si="15"/>
        <v>0.4</v>
      </c>
      <c r="L45" s="449">
        <f>LOOKUP(MAX(J45,I45),{0,3,4,5,6.5,7.5,9,10},{0.3,0.4,0.5,0.6,0.7,0.8,0.9})</f>
        <v>0.3</v>
      </c>
      <c r="M45" s="449">
        <f t="shared" si="16"/>
        <v>8.6</v>
      </c>
      <c r="N45" s="449">
        <f t="shared" si="17"/>
        <v>8.6</v>
      </c>
      <c r="O45" s="450">
        <f t="shared" si="18"/>
        <v>0.7</v>
      </c>
      <c r="P45" s="451">
        <f t="shared" si="19"/>
        <v>0.7</v>
      </c>
      <c r="Q45" s="451">
        <f t="shared" si="20"/>
        <v>1.75</v>
      </c>
      <c r="R45" s="423">
        <f t="shared" si="21"/>
        <v>1.75</v>
      </c>
      <c r="S45" s="482">
        <f t="shared" si="22"/>
        <v>0</v>
      </c>
      <c r="T45" s="483">
        <f t="shared" si="23"/>
        <v>0.77443</v>
      </c>
      <c r="U45" s="450">
        <f t="shared" si="24"/>
        <v>-0.51557</v>
      </c>
      <c r="V45" s="450">
        <f t="shared" si="25"/>
        <v>0.45</v>
      </c>
      <c r="W45" s="483">
        <f t="shared" si="26"/>
        <v>0.45</v>
      </c>
      <c r="X45" s="484">
        <f t="shared" si="27"/>
        <v>0</v>
      </c>
      <c r="Y45" s="468">
        <f t="shared" si="28"/>
        <v>0</v>
      </c>
      <c r="Z45" s="468">
        <f t="shared" si="29"/>
        <v>0</v>
      </c>
      <c r="AA45" s="502"/>
      <c r="AB45" s="503"/>
      <c r="AC45" s="503"/>
      <c r="AD45" s="502"/>
      <c r="AE45" s="502"/>
      <c r="AF45" s="502"/>
      <c r="AG45" s="502"/>
      <c r="AH45" s="502"/>
      <c r="AI45" s="502"/>
      <c r="AJ45" s="502"/>
      <c r="AK45" s="502"/>
      <c r="AL45" s="502"/>
      <c r="AM45" s="502"/>
      <c r="AN45" s="502"/>
      <c r="AO45" s="502"/>
      <c r="AP45" s="502"/>
      <c r="AQ45" s="502"/>
      <c r="AR45" s="502"/>
      <c r="AS45" s="502"/>
      <c r="AT45" s="502"/>
      <c r="AU45" s="502"/>
      <c r="AV45" s="502"/>
      <c r="AW45" s="502"/>
      <c r="AX45" s="502"/>
      <c r="AY45" s="502"/>
      <c r="AZ45" s="502"/>
      <c r="BA45" s="502"/>
      <c r="BB45" s="502"/>
      <c r="BC45" s="502"/>
      <c r="BD45" s="502"/>
      <c r="BE45" s="502"/>
      <c r="BF45" s="502"/>
      <c r="BG45" s="502"/>
      <c r="BH45" s="502"/>
      <c r="BI45" s="502"/>
      <c r="BJ45" s="502"/>
      <c r="BK45" s="502"/>
      <c r="BL45" s="502"/>
      <c r="BM45" s="502"/>
      <c r="BN45" s="502"/>
      <c r="BO45" s="502"/>
      <c r="BP45" s="502"/>
      <c r="BQ45" s="502"/>
      <c r="BR45" s="502"/>
      <c r="BS45" s="502"/>
      <c r="BT45" s="502"/>
      <c r="BU45" s="502"/>
      <c r="BV45" s="502"/>
      <c r="BW45" s="502"/>
      <c r="BX45" s="502"/>
      <c r="BY45" s="502"/>
      <c r="BZ45" s="502"/>
      <c r="CA45" s="502"/>
      <c r="CB45" s="502"/>
      <c r="CC45" s="502"/>
      <c r="CD45" s="502"/>
      <c r="CE45" s="502"/>
      <c r="CF45" s="502"/>
      <c r="CG45" s="502"/>
      <c r="CH45" s="502"/>
      <c r="CI45" s="502"/>
      <c r="CJ45" s="502"/>
      <c r="CK45" s="502"/>
      <c r="CL45" s="502"/>
      <c r="CM45" s="502"/>
      <c r="CN45" s="502"/>
      <c r="CO45" s="502"/>
      <c r="CP45" s="502"/>
      <c r="CQ45" s="502"/>
      <c r="CR45" s="502"/>
      <c r="CS45" s="502"/>
      <c r="CT45" s="502"/>
      <c r="CU45" s="502"/>
      <c r="CV45" s="502"/>
      <c r="CW45" s="502"/>
      <c r="CX45" s="502"/>
      <c r="CY45" s="502"/>
      <c r="CZ45" s="502"/>
      <c r="DA45" s="502"/>
      <c r="DB45" s="502"/>
      <c r="DC45" s="502"/>
      <c r="DD45" s="502"/>
      <c r="DE45" s="502"/>
      <c r="DF45" s="502"/>
      <c r="DG45" s="502"/>
      <c r="DH45" s="502"/>
      <c r="DI45" s="502"/>
      <c r="DJ45" s="502"/>
      <c r="DK45" s="502"/>
      <c r="DL45" s="502"/>
      <c r="DM45" s="502"/>
      <c r="DN45" s="502"/>
      <c r="DO45" s="502"/>
      <c r="DP45" s="502"/>
      <c r="DQ45" s="502"/>
      <c r="DR45" s="502"/>
      <c r="DS45" s="502"/>
      <c r="DT45" s="502"/>
      <c r="DU45" s="502"/>
      <c r="DV45" s="502"/>
      <c r="DW45" s="502"/>
      <c r="DX45" s="502"/>
      <c r="DY45" s="502"/>
      <c r="DZ45" s="502"/>
      <c r="EA45" s="502"/>
      <c r="EB45" s="502"/>
      <c r="EC45" s="502"/>
      <c r="ED45" s="502"/>
      <c r="EE45" s="502"/>
      <c r="EF45" s="502"/>
      <c r="EG45" s="502"/>
      <c r="EH45" s="502"/>
      <c r="EI45" s="502"/>
      <c r="EJ45" s="502"/>
      <c r="EK45" s="502"/>
      <c r="EL45" s="502"/>
      <c r="EM45" s="502"/>
      <c r="EN45" s="502"/>
      <c r="EO45" s="502"/>
      <c r="EP45" s="502"/>
      <c r="EQ45" s="502"/>
      <c r="ER45" s="502"/>
      <c r="ES45" s="502"/>
      <c r="ET45" s="502"/>
      <c r="EU45" s="502"/>
      <c r="EV45" s="502"/>
      <c r="EW45" s="502"/>
      <c r="EX45" s="502"/>
      <c r="EY45" s="502"/>
      <c r="EZ45" s="502"/>
      <c r="FA45" s="502"/>
      <c r="FB45" s="502"/>
      <c r="FC45" s="502"/>
      <c r="FD45" s="502"/>
      <c r="FE45" s="502"/>
      <c r="FF45" s="502"/>
      <c r="FG45" s="502"/>
      <c r="FH45" s="502"/>
      <c r="FI45" s="502"/>
      <c r="FJ45" s="502"/>
      <c r="FK45" s="502"/>
      <c r="FL45" s="502"/>
      <c r="FM45" s="502"/>
      <c r="FN45" s="502"/>
      <c r="FO45" s="502"/>
      <c r="FP45" s="502"/>
      <c r="FQ45" s="502"/>
      <c r="FR45" s="502"/>
      <c r="FS45" s="502"/>
      <c r="FT45" s="502"/>
      <c r="FU45" s="502"/>
      <c r="FV45" s="502"/>
      <c r="FW45" s="502"/>
      <c r="FX45" s="502"/>
      <c r="FY45" s="502"/>
      <c r="FZ45" s="502"/>
      <c r="GA45" s="502"/>
      <c r="GB45" s="502"/>
      <c r="GC45" s="502"/>
      <c r="GD45" s="502"/>
      <c r="GE45" s="502"/>
      <c r="GF45" s="502"/>
      <c r="GG45" s="502"/>
      <c r="GH45" s="502"/>
      <c r="GI45" s="502"/>
      <c r="GJ45" s="502"/>
      <c r="GK45" s="502"/>
      <c r="GL45" s="502"/>
      <c r="GM45" s="502"/>
      <c r="GN45" s="502"/>
      <c r="GO45" s="502"/>
      <c r="GP45" s="502"/>
      <c r="GQ45" s="502"/>
      <c r="GR45" s="502"/>
      <c r="GS45" s="502"/>
      <c r="GT45" s="502"/>
      <c r="GU45" s="502"/>
      <c r="GV45" s="502"/>
      <c r="GW45" s="502"/>
      <c r="GX45" s="502"/>
      <c r="GY45" s="502"/>
      <c r="GZ45" s="502"/>
      <c r="HA45" s="502"/>
      <c r="HB45" s="502"/>
      <c r="HC45" s="502"/>
      <c r="HD45" s="502"/>
      <c r="HE45" s="502"/>
      <c r="HF45" s="502"/>
      <c r="HG45" s="502"/>
      <c r="HH45" s="502"/>
      <c r="HI45" s="502"/>
      <c r="HJ45" s="502"/>
      <c r="HK45" s="502"/>
      <c r="HL45" s="502"/>
      <c r="HM45" s="502"/>
      <c r="HN45" s="502"/>
      <c r="HO45" s="502"/>
      <c r="HP45" s="502"/>
      <c r="HQ45" s="502"/>
      <c r="HR45" s="502"/>
      <c r="HS45" s="502"/>
      <c r="HT45" s="502"/>
      <c r="HU45" s="502"/>
      <c r="HV45" s="502"/>
      <c r="HW45" s="502"/>
      <c r="HX45" s="502"/>
      <c r="HY45" s="502"/>
      <c r="HZ45" s="502"/>
      <c r="IA45" s="502"/>
      <c r="IB45" s="502"/>
      <c r="IC45" s="502"/>
      <c r="ID45" s="502"/>
      <c r="IE45" s="502"/>
      <c r="IF45" s="502"/>
      <c r="IG45" s="502"/>
      <c r="IH45" s="502"/>
      <c r="II45" s="502"/>
      <c r="IJ45" s="502"/>
      <c r="IK45" s="502"/>
      <c r="IL45" s="502"/>
      <c r="IM45" s="502"/>
      <c r="IN45" s="502"/>
      <c r="IO45" s="502"/>
      <c r="IP45" s="502"/>
      <c r="IQ45" s="502"/>
      <c r="IR45" s="502"/>
      <c r="IS45" s="502"/>
      <c r="IT45" s="502"/>
      <c r="IU45" s="502"/>
      <c r="IV45" s="502"/>
      <c r="IW45" s="502"/>
      <c r="IX45" s="502"/>
      <c r="IY45" s="502"/>
      <c r="IZ45" s="502"/>
      <c r="JA45" s="502"/>
      <c r="JB45" s="502"/>
      <c r="JC45" s="502"/>
      <c r="JD45" s="502"/>
      <c r="JE45" s="502"/>
      <c r="JF45" s="502"/>
      <c r="JG45" s="502"/>
      <c r="JH45" s="502"/>
      <c r="JI45" s="502"/>
      <c r="JJ45" s="502"/>
      <c r="JK45" s="502"/>
      <c r="JL45" s="502"/>
      <c r="JM45" s="502"/>
      <c r="JN45" s="502"/>
      <c r="JO45" s="502"/>
      <c r="JP45" s="502"/>
      <c r="JQ45" s="502"/>
      <c r="JR45" s="502"/>
      <c r="JS45" s="502"/>
      <c r="JT45" s="502"/>
      <c r="JU45" s="502"/>
      <c r="JV45" s="502"/>
      <c r="JW45" s="502"/>
      <c r="JX45" s="502"/>
      <c r="JY45" s="502"/>
      <c r="JZ45" s="502"/>
      <c r="KA45" s="502"/>
      <c r="KB45" s="502"/>
      <c r="KC45" s="502"/>
      <c r="KD45" s="502"/>
      <c r="KE45" s="502"/>
      <c r="KF45" s="502"/>
      <c r="KG45" s="502"/>
      <c r="KH45" s="502"/>
      <c r="KI45" s="502"/>
      <c r="KJ45" s="502"/>
      <c r="KK45" s="502"/>
      <c r="KL45" s="502"/>
      <c r="KM45" s="502"/>
      <c r="KN45" s="502"/>
      <c r="KO45" s="502"/>
      <c r="KP45" s="502"/>
      <c r="KQ45" s="502"/>
      <c r="KR45" s="502"/>
      <c r="KS45" s="502"/>
      <c r="KT45" s="502"/>
      <c r="KU45" s="502"/>
      <c r="KV45" s="502"/>
      <c r="KW45" s="502"/>
      <c r="KX45" s="502"/>
      <c r="KY45" s="502"/>
      <c r="KZ45" s="502"/>
      <c r="LA45" s="502"/>
      <c r="LB45" s="502"/>
      <c r="LC45" s="502"/>
      <c r="LD45" s="502"/>
      <c r="LE45" s="502"/>
      <c r="LF45" s="502"/>
      <c r="LG45" s="502"/>
      <c r="LH45" s="502"/>
      <c r="LI45" s="502"/>
      <c r="LJ45" s="502"/>
      <c r="LK45" s="502"/>
      <c r="LL45" s="502"/>
      <c r="LM45" s="502"/>
      <c r="LN45" s="502"/>
      <c r="LO45" s="502"/>
      <c r="LP45" s="502"/>
      <c r="LQ45" s="502"/>
      <c r="LR45" s="502"/>
      <c r="LS45" s="502"/>
      <c r="LT45" s="502"/>
      <c r="LU45" s="502"/>
      <c r="LV45" s="502"/>
      <c r="LW45" s="502"/>
      <c r="LX45" s="502"/>
      <c r="LY45" s="502"/>
      <c r="LZ45" s="502"/>
      <c r="MA45" s="502"/>
      <c r="MB45" s="502"/>
      <c r="MC45" s="502"/>
      <c r="MD45" s="502"/>
      <c r="ME45" s="502"/>
      <c r="MF45" s="502"/>
      <c r="MG45" s="502"/>
      <c r="MH45" s="502"/>
      <c r="MI45" s="502"/>
      <c r="MJ45" s="502"/>
      <c r="MK45" s="502"/>
      <c r="ML45" s="502"/>
      <c r="MM45" s="502"/>
      <c r="MN45" s="502"/>
      <c r="MO45" s="502"/>
      <c r="MP45" s="502"/>
      <c r="MQ45" s="502"/>
      <c r="MR45" s="502"/>
      <c r="MS45" s="502"/>
      <c r="MT45" s="502"/>
      <c r="MU45" s="502"/>
      <c r="MV45" s="502"/>
      <c r="MW45" s="502"/>
      <c r="MX45" s="502"/>
      <c r="MY45" s="502"/>
      <c r="MZ45" s="502"/>
      <c r="NA45" s="502"/>
      <c r="NB45" s="502"/>
      <c r="NC45" s="502"/>
      <c r="ND45" s="502"/>
      <c r="NE45" s="502"/>
      <c r="NF45" s="502"/>
      <c r="NG45" s="502"/>
      <c r="NH45" s="502"/>
      <c r="NI45" s="502"/>
      <c r="NJ45" s="502"/>
      <c r="NK45" s="502"/>
      <c r="NL45" s="502"/>
      <c r="NM45" s="502"/>
      <c r="NN45" s="502"/>
      <c r="NO45" s="502"/>
      <c r="NP45" s="502"/>
      <c r="NQ45" s="502"/>
      <c r="NR45" s="502"/>
      <c r="NS45" s="502"/>
      <c r="NT45" s="502"/>
      <c r="NU45" s="502"/>
      <c r="NV45" s="502"/>
      <c r="NW45" s="502"/>
      <c r="NX45" s="502"/>
      <c r="NY45" s="502"/>
      <c r="NZ45" s="502"/>
      <c r="OA45" s="502"/>
      <c r="OB45" s="502"/>
      <c r="OC45" s="502"/>
      <c r="OD45" s="502"/>
      <c r="OE45" s="502"/>
      <c r="OF45" s="502"/>
      <c r="OG45" s="502"/>
      <c r="OH45" s="502"/>
      <c r="OI45" s="502"/>
      <c r="OJ45" s="502"/>
      <c r="OK45" s="502"/>
      <c r="OL45" s="502"/>
      <c r="OM45" s="502"/>
      <c r="ON45" s="502"/>
      <c r="OO45" s="502"/>
      <c r="OP45" s="502"/>
      <c r="OQ45" s="502"/>
      <c r="OR45" s="502"/>
      <c r="OS45" s="502"/>
      <c r="OT45" s="502"/>
      <c r="OU45" s="502"/>
      <c r="OV45" s="502"/>
      <c r="OW45" s="502"/>
      <c r="OX45" s="502"/>
      <c r="OY45" s="502"/>
      <c r="OZ45" s="502"/>
      <c r="PA45" s="502"/>
      <c r="PB45" s="502"/>
      <c r="PC45" s="502"/>
      <c r="PD45" s="502"/>
      <c r="PE45" s="502"/>
      <c r="PF45" s="502"/>
      <c r="PG45" s="502"/>
      <c r="PH45" s="502"/>
      <c r="PI45" s="502"/>
      <c r="PJ45" s="502"/>
      <c r="PK45" s="502"/>
      <c r="PL45" s="502"/>
      <c r="PM45" s="502"/>
      <c r="PN45" s="502"/>
      <c r="PO45" s="502"/>
      <c r="PP45" s="502"/>
      <c r="PQ45" s="502"/>
      <c r="PR45" s="502"/>
      <c r="PS45" s="502"/>
      <c r="PT45" s="502"/>
      <c r="PU45" s="502"/>
      <c r="PV45" s="502"/>
      <c r="PW45" s="502"/>
      <c r="PX45" s="502"/>
      <c r="PY45" s="502"/>
      <c r="PZ45" s="502"/>
      <c r="QA45" s="502"/>
      <c r="QB45" s="502"/>
      <c r="QC45" s="502"/>
      <c r="QD45" s="502"/>
      <c r="QE45" s="502"/>
      <c r="QF45" s="502"/>
      <c r="QG45" s="502"/>
      <c r="QH45" s="502"/>
      <c r="QI45" s="502"/>
      <c r="QJ45" s="502"/>
      <c r="QK45" s="502"/>
      <c r="QL45" s="502"/>
      <c r="QM45" s="502"/>
      <c r="QN45" s="502"/>
      <c r="QO45" s="502"/>
      <c r="QP45" s="502"/>
      <c r="QQ45" s="502"/>
      <c r="QR45" s="502"/>
      <c r="QS45" s="502"/>
      <c r="QT45" s="502"/>
      <c r="QU45" s="502"/>
      <c r="QV45" s="502"/>
      <c r="QW45" s="502"/>
      <c r="QX45" s="502"/>
      <c r="QY45" s="502"/>
      <c r="QZ45" s="502"/>
      <c r="RA45" s="502"/>
      <c r="RB45" s="502"/>
      <c r="RC45" s="502"/>
      <c r="RD45" s="502"/>
      <c r="RE45" s="502"/>
      <c r="RF45" s="502"/>
      <c r="RG45" s="502"/>
      <c r="RH45" s="502"/>
      <c r="RI45" s="502"/>
      <c r="RJ45" s="502"/>
      <c r="RK45" s="502"/>
      <c r="RL45" s="502"/>
      <c r="RM45" s="502"/>
      <c r="RN45" s="502"/>
      <c r="RO45" s="502"/>
      <c r="RP45" s="502"/>
      <c r="RQ45" s="502"/>
      <c r="RR45" s="502"/>
      <c r="RS45" s="502"/>
      <c r="RT45" s="502"/>
      <c r="RU45" s="502"/>
      <c r="RV45" s="502"/>
      <c r="RW45" s="502"/>
      <c r="RX45" s="502"/>
      <c r="RY45" s="502"/>
      <c r="RZ45" s="502"/>
      <c r="SA45" s="502"/>
      <c r="SB45" s="502"/>
      <c r="SC45" s="502"/>
      <c r="SD45" s="502"/>
      <c r="SE45" s="502"/>
      <c r="SF45" s="502"/>
      <c r="SG45" s="502"/>
      <c r="SH45" s="502"/>
      <c r="SI45" s="502"/>
      <c r="SJ45" s="502"/>
      <c r="SK45" s="502"/>
      <c r="SL45" s="502"/>
      <c r="SM45" s="502"/>
      <c r="SN45" s="502"/>
      <c r="SO45" s="502"/>
      <c r="SP45" s="502"/>
      <c r="SQ45" s="502"/>
      <c r="SR45" s="502"/>
      <c r="SS45" s="502"/>
      <c r="ST45" s="502"/>
      <c r="SU45" s="502"/>
      <c r="SV45" s="502"/>
      <c r="SW45" s="502"/>
      <c r="SX45" s="502"/>
      <c r="SY45" s="502"/>
      <c r="SZ45" s="502"/>
      <c r="TA45" s="502"/>
      <c r="TB45" s="502"/>
      <c r="TC45" s="502"/>
      <c r="TD45" s="502"/>
      <c r="TE45" s="502"/>
      <c r="TF45" s="502"/>
      <c r="TG45" s="502"/>
      <c r="TH45" s="502"/>
      <c r="TI45" s="502"/>
      <c r="TJ45" s="502"/>
      <c r="TK45" s="502"/>
      <c r="TL45" s="502"/>
      <c r="TM45" s="502"/>
      <c r="TN45" s="502"/>
      <c r="TO45" s="502"/>
      <c r="TP45" s="502"/>
      <c r="TQ45" s="502"/>
      <c r="TR45" s="502"/>
      <c r="TS45" s="502"/>
      <c r="TT45" s="502"/>
      <c r="TU45" s="502"/>
      <c r="TV45" s="502"/>
      <c r="TW45" s="502"/>
      <c r="TX45" s="502"/>
      <c r="TY45" s="502"/>
      <c r="TZ45" s="502"/>
      <c r="UA45" s="502"/>
      <c r="UB45" s="502"/>
      <c r="UC45" s="502"/>
      <c r="UD45" s="502"/>
      <c r="UE45" s="502"/>
      <c r="UF45" s="502"/>
      <c r="UG45" s="502"/>
      <c r="UH45" s="502"/>
      <c r="UI45" s="502"/>
      <c r="UJ45" s="502"/>
      <c r="UK45" s="502"/>
      <c r="UL45" s="502"/>
      <c r="UM45" s="502"/>
      <c r="UN45" s="502"/>
      <c r="UO45" s="502"/>
      <c r="UP45" s="502"/>
      <c r="UQ45" s="502"/>
      <c r="UR45" s="502"/>
      <c r="US45" s="502"/>
      <c r="UT45" s="502"/>
      <c r="UU45" s="502"/>
      <c r="UV45" s="502"/>
      <c r="UW45" s="502"/>
      <c r="UX45" s="502"/>
      <c r="UY45" s="502"/>
      <c r="UZ45" s="502"/>
      <c r="VA45" s="502"/>
      <c r="VB45" s="502"/>
      <c r="VC45" s="502"/>
      <c r="VD45" s="502"/>
      <c r="VE45" s="502"/>
      <c r="VF45" s="502"/>
      <c r="VG45" s="502"/>
      <c r="VH45" s="502"/>
      <c r="VI45" s="502"/>
      <c r="VJ45" s="502"/>
      <c r="VK45" s="502"/>
      <c r="VL45" s="502"/>
      <c r="VM45" s="502"/>
      <c r="VN45" s="502"/>
      <c r="VO45" s="502"/>
      <c r="VP45" s="502"/>
      <c r="VQ45" s="502"/>
      <c r="VR45" s="502"/>
      <c r="VS45" s="502"/>
      <c r="VT45" s="502"/>
      <c r="VU45" s="502"/>
      <c r="VV45" s="502"/>
      <c r="VW45" s="502"/>
      <c r="VX45" s="502"/>
      <c r="VY45" s="502"/>
      <c r="VZ45" s="502"/>
      <c r="WA45" s="502"/>
      <c r="WB45" s="502"/>
      <c r="WC45" s="502"/>
      <c r="WD45" s="502"/>
      <c r="WE45" s="502"/>
      <c r="WF45" s="502"/>
      <c r="WG45" s="502"/>
      <c r="WH45" s="502"/>
      <c r="WI45" s="502"/>
      <c r="WJ45" s="502"/>
      <c r="WK45" s="502"/>
      <c r="WL45" s="502"/>
      <c r="WM45" s="502"/>
      <c r="WN45" s="502"/>
      <c r="WO45" s="502"/>
      <c r="WP45" s="502"/>
      <c r="WQ45" s="502"/>
      <c r="WR45" s="502"/>
      <c r="WS45" s="502"/>
      <c r="WT45" s="502"/>
      <c r="WU45" s="502"/>
      <c r="WV45" s="502"/>
      <c r="WW45" s="502"/>
      <c r="WX45" s="502"/>
      <c r="WY45" s="502"/>
      <c r="WZ45" s="502"/>
      <c r="XA45" s="502"/>
      <c r="XB45" s="502"/>
      <c r="XC45" s="502"/>
      <c r="XD45" s="502"/>
      <c r="XE45" s="502"/>
      <c r="XF45" s="502"/>
      <c r="XG45" s="502"/>
      <c r="XH45" s="502"/>
      <c r="XI45" s="502"/>
      <c r="XJ45" s="502"/>
      <c r="XK45" s="502"/>
      <c r="XL45" s="502"/>
      <c r="XM45" s="502"/>
      <c r="XN45" s="502"/>
      <c r="XO45" s="502"/>
      <c r="XP45" s="502"/>
      <c r="XQ45" s="502"/>
      <c r="XR45" s="502"/>
      <c r="XS45" s="502"/>
      <c r="XT45" s="502"/>
      <c r="XU45" s="502"/>
      <c r="XV45" s="502"/>
      <c r="XW45" s="502"/>
      <c r="XX45" s="502"/>
      <c r="XY45" s="502"/>
      <c r="XZ45" s="502"/>
      <c r="YA45" s="502"/>
      <c r="YB45" s="502"/>
      <c r="YC45" s="502"/>
      <c r="YD45" s="502"/>
      <c r="YE45" s="502"/>
      <c r="YF45" s="502"/>
      <c r="YG45" s="502"/>
      <c r="YH45" s="502"/>
      <c r="YI45" s="502"/>
      <c r="YJ45" s="502"/>
      <c r="YK45" s="502"/>
      <c r="YL45" s="502"/>
      <c r="YM45" s="502"/>
      <c r="YN45" s="502"/>
      <c r="YO45" s="502"/>
      <c r="YP45" s="502"/>
      <c r="YQ45" s="502"/>
      <c r="YR45" s="502"/>
      <c r="YS45" s="502"/>
      <c r="YT45" s="502"/>
      <c r="YU45" s="502"/>
      <c r="YV45" s="502"/>
      <c r="YW45" s="502"/>
      <c r="YX45" s="502"/>
      <c r="YY45" s="502"/>
      <c r="YZ45" s="502"/>
      <c r="ZA45" s="502"/>
      <c r="ZB45" s="502"/>
      <c r="ZC45" s="502"/>
      <c r="ZD45" s="502"/>
      <c r="ZE45" s="502"/>
      <c r="ZF45" s="502"/>
      <c r="ZG45" s="502"/>
      <c r="ZH45" s="502"/>
      <c r="ZI45" s="502"/>
      <c r="ZJ45" s="502"/>
      <c r="ZK45" s="502"/>
      <c r="ZL45" s="502"/>
      <c r="ZM45" s="502"/>
      <c r="ZN45" s="502"/>
      <c r="ZO45" s="502"/>
      <c r="ZP45" s="502"/>
      <c r="ZQ45" s="502"/>
      <c r="ZR45" s="502"/>
      <c r="ZS45" s="502"/>
      <c r="ZT45" s="502"/>
      <c r="ZU45" s="502"/>
      <c r="ZV45" s="502"/>
      <c r="ZW45" s="502"/>
      <c r="ZX45" s="502"/>
      <c r="ZY45" s="502"/>
      <c r="ZZ45" s="502"/>
      <c r="AAA45" s="502"/>
      <c r="AAB45" s="502"/>
      <c r="AAC45" s="502"/>
      <c r="AAD45" s="502"/>
      <c r="AAE45" s="502"/>
      <c r="AAF45" s="502"/>
      <c r="AAG45" s="502"/>
      <c r="AAH45" s="502"/>
      <c r="AAI45" s="502"/>
      <c r="AAJ45" s="502"/>
      <c r="AAK45" s="502"/>
      <c r="AAL45" s="502"/>
      <c r="AAM45" s="502"/>
      <c r="AAN45" s="502"/>
      <c r="AAO45" s="502"/>
      <c r="AAP45" s="502"/>
      <c r="AAQ45" s="502"/>
      <c r="AAR45" s="502"/>
      <c r="AAS45" s="502"/>
      <c r="AAT45" s="502"/>
      <c r="AAU45" s="502"/>
      <c r="AAV45" s="502"/>
      <c r="AAW45" s="502"/>
      <c r="AAX45" s="502"/>
      <c r="AAY45" s="502"/>
      <c r="AAZ45" s="502"/>
      <c r="ABA45" s="502"/>
      <c r="ABB45" s="502"/>
      <c r="ABC45" s="502"/>
      <c r="ABD45" s="502"/>
      <c r="ABE45" s="502"/>
      <c r="ABF45" s="502"/>
      <c r="ABG45" s="502"/>
      <c r="ABH45" s="502"/>
      <c r="ABI45" s="502"/>
      <c r="ABJ45" s="502"/>
      <c r="ABK45" s="502"/>
      <c r="ABL45" s="502"/>
      <c r="ABM45" s="502"/>
      <c r="ABN45" s="502"/>
      <c r="ABO45" s="502"/>
      <c r="ABP45" s="502"/>
      <c r="ABQ45" s="502"/>
      <c r="ABR45" s="502"/>
      <c r="ABS45" s="502"/>
      <c r="ABT45" s="502"/>
      <c r="ABU45" s="502"/>
      <c r="ABV45" s="502"/>
      <c r="ABW45" s="502"/>
      <c r="ABX45" s="502"/>
      <c r="ABY45" s="502"/>
      <c r="ABZ45" s="502"/>
      <c r="ACA45" s="502"/>
      <c r="ACB45" s="502"/>
      <c r="ACC45" s="502"/>
      <c r="ACD45" s="502"/>
      <c r="ACE45" s="502"/>
      <c r="ACF45" s="502"/>
      <c r="ACG45" s="502"/>
      <c r="ACH45" s="502"/>
      <c r="ACI45" s="502"/>
      <c r="ACJ45" s="502"/>
      <c r="ACK45" s="502"/>
      <c r="ACL45" s="502"/>
      <c r="ACM45" s="502"/>
      <c r="ACN45" s="502"/>
      <c r="ACO45" s="502"/>
      <c r="ACP45" s="502"/>
      <c r="ACQ45" s="502"/>
      <c r="ACR45" s="502"/>
      <c r="ACS45" s="502"/>
      <c r="ACT45" s="502"/>
      <c r="ACU45" s="502"/>
      <c r="ACV45" s="502"/>
      <c r="ACW45" s="502"/>
      <c r="ACX45" s="502"/>
      <c r="ACY45" s="502"/>
      <c r="ACZ45" s="502"/>
      <c r="ADA45" s="502"/>
      <c r="ADB45" s="502"/>
      <c r="ADC45" s="502"/>
      <c r="ADD45" s="502"/>
      <c r="ADE45" s="502"/>
      <c r="ADF45" s="502"/>
      <c r="ADG45" s="502"/>
      <c r="ADH45" s="502"/>
      <c r="ADI45" s="502"/>
      <c r="ADJ45" s="502"/>
      <c r="ADK45" s="502"/>
      <c r="ADL45" s="502"/>
      <c r="ADM45" s="502"/>
      <c r="ADN45" s="502"/>
      <c r="ADO45" s="502"/>
      <c r="ADP45" s="502"/>
      <c r="ADQ45" s="502"/>
      <c r="ADR45" s="502"/>
      <c r="ADS45" s="502"/>
      <c r="ADT45" s="502"/>
      <c r="ADU45" s="502"/>
      <c r="ADV45" s="502"/>
      <c r="ADW45" s="502"/>
      <c r="ADX45" s="502"/>
      <c r="ADY45" s="502"/>
      <c r="ADZ45" s="502"/>
      <c r="AEA45" s="502"/>
      <c r="AEB45" s="502"/>
      <c r="AEC45" s="502"/>
      <c r="AED45" s="502"/>
      <c r="AEE45" s="502"/>
      <c r="AEF45" s="502"/>
      <c r="AEG45" s="502"/>
      <c r="AEH45" s="502"/>
      <c r="AEI45" s="502"/>
      <c r="AEJ45" s="502"/>
      <c r="AEK45" s="502"/>
      <c r="AEL45" s="502"/>
      <c r="AEM45" s="502"/>
      <c r="AEN45" s="502"/>
      <c r="AEO45" s="502"/>
      <c r="AEP45" s="502"/>
      <c r="AEQ45" s="502"/>
      <c r="AER45" s="502"/>
      <c r="AES45" s="502"/>
      <c r="AET45" s="502"/>
      <c r="AEU45" s="502"/>
      <c r="AEV45" s="502"/>
      <c r="AEW45" s="502"/>
      <c r="AEX45" s="502"/>
      <c r="AEY45" s="502"/>
      <c r="AEZ45" s="502"/>
      <c r="AFA45" s="502"/>
      <c r="AFB45" s="502"/>
      <c r="AFC45" s="502"/>
      <c r="AFD45" s="502"/>
      <c r="AFE45" s="502"/>
      <c r="AFF45" s="502"/>
      <c r="AFG45" s="502"/>
      <c r="AFH45" s="502"/>
      <c r="AFI45" s="502"/>
      <c r="AFJ45" s="502"/>
      <c r="AFK45" s="502"/>
      <c r="AFL45" s="502"/>
      <c r="AFM45" s="502"/>
      <c r="AFN45" s="502"/>
      <c r="AFO45" s="502"/>
      <c r="AFP45" s="502"/>
      <c r="AFQ45" s="502"/>
      <c r="AFR45" s="502"/>
      <c r="AFS45" s="502"/>
      <c r="AFT45" s="502"/>
      <c r="AFU45" s="502"/>
      <c r="AFV45" s="502"/>
      <c r="AFW45" s="502"/>
      <c r="AFX45" s="502"/>
      <c r="AFY45" s="502"/>
      <c r="AFZ45" s="502"/>
      <c r="AGA45" s="502"/>
      <c r="AGB45" s="502"/>
      <c r="AGC45" s="502"/>
      <c r="AGD45" s="502"/>
      <c r="AGE45" s="502"/>
      <c r="AGF45" s="502"/>
      <c r="AGG45" s="502"/>
      <c r="AGH45" s="502"/>
      <c r="AGI45" s="502"/>
      <c r="AGJ45" s="502"/>
      <c r="AGK45" s="502"/>
      <c r="AGL45" s="502"/>
      <c r="AGM45" s="502"/>
      <c r="AGN45" s="502"/>
      <c r="AGO45" s="502"/>
      <c r="AGP45" s="502"/>
      <c r="AGQ45" s="502"/>
      <c r="AGR45" s="502"/>
      <c r="AGS45" s="502"/>
      <c r="AGT45" s="502"/>
      <c r="AGU45" s="502"/>
      <c r="AGV45" s="502"/>
      <c r="AGW45" s="502"/>
      <c r="AGX45" s="502"/>
      <c r="AGY45" s="502"/>
      <c r="AGZ45" s="502"/>
      <c r="AHA45" s="502"/>
      <c r="AHB45" s="502"/>
      <c r="AHC45" s="502"/>
      <c r="AHD45" s="502"/>
      <c r="AHE45" s="502"/>
      <c r="AHF45" s="502"/>
      <c r="AHG45" s="502"/>
      <c r="AHH45" s="502"/>
      <c r="AHI45" s="502"/>
      <c r="AHJ45" s="502"/>
      <c r="AHK45" s="502"/>
      <c r="AHL45" s="502"/>
      <c r="AHM45" s="502"/>
      <c r="AHN45" s="502"/>
      <c r="AHO45" s="502"/>
      <c r="AHP45" s="502"/>
      <c r="AHQ45" s="502"/>
      <c r="AHR45" s="502"/>
      <c r="AHS45" s="502"/>
      <c r="AHT45" s="502"/>
      <c r="AHU45" s="502"/>
      <c r="AHV45" s="502"/>
      <c r="AHW45" s="502"/>
      <c r="AHX45" s="502"/>
      <c r="AHY45" s="502"/>
      <c r="AHZ45" s="502"/>
      <c r="AIA45" s="502"/>
      <c r="AIB45" s="502"/>
      <c r="AIC45" s="502"/>
      <c r="AID45" s="502"/>
      <c r="AIE45" s="502"/>
      <c r="AIF45" s="502"/>
      <c r="AIG45" s="502"/>
      <c r="AIH45" s="502"/>
      <c r="AII45" s="502"/>
      <c r="AIJ45" s="502"/>
      <c r="AIK45" s="502"/>
      <c r="AIL45" s="502"/>
      <c r="AIM45" s="502"/>
      <c r="AIN45" s="502"/>
      <c r="AIO45" s="502"/>
      <c r="AIP45" s="502"/>
      <c r="AIQ45" s="502"/>
      <c r="AIR45" s="502"/>
      <c r="AIS45" s="502"/>
      <c r="AIT45" s="502"/>
      <c r="AIU45" s="502"/>
      <c r="AIV45" s="502"/>
      <c r="AIW45" s="502"/>
      <c r="AIX45" s="502"/>
      <c r="AIY45" s="502"/>
      <c r="AIZ45" s="502"/>
      <c r="AJA45" s="502"/>
      <c r="AJB45" s="502"/>
      <c r="AJC45" s="502"/>
      <c r="AJD45" s="502"/>
      <c r="AJE45" s="502"/>
      <c r="AJF45" s="502"/>
      <c r="AJG45" s="502"/>
      <c r="AJH45" s="502"/>
      <c r="AJI45" s="502"/>
      <c r="AJJ45" s="502"/>
      <c r="AJK45" s="502"/>
      <c r="AJL45" s="502"/>
      <c r="AJM45" s="502"/>
      <c r="AJN45" s="502"/>
      <c r="AJO45" s="502"/>
      <c r="AJP45" s="502"/>
      <c r="AJQ45" s="502"/>
      <c r="AJR45" s="502"/>
      <c r="AJS45" s="502"/>
      <c r="AJT45" s="502"/>
      <c r="AJU45" s="502"/>
      <c r="AJV45" s="502"/>
      <c r="AJW45" s="502"/>
      <c r="AJX45" s="502"/>
      <c r="AJY45" s="502"/>
      <c r="AJZ45" s="502"/>
      <c r="AKA45" s="502"/>
      <c r="AKB45" s="502"/>
      <c r="AKC45" s="502"/>
      <c r="AKD45" s="502"/>
      <c r="AKE45" s="502"/>
      <c r="AKF45" s="502"/>
      <c r="AKG45" s="502"/>
      <c r="AKH45" s="502"/>
      <c r="AKI45" s="502"/>
      <c r="AKJ45" s="502"/>
      <c r="AKK45" s="502"/>
      <c r="AKL45" s="502"/>
      <c r="AKM45" s="502"/>
      <c r="AKN45" s="502"/>
      <c r="AKO45" s="502"/>
      <c r="AKP45" s="502"/>
      <c r="AKQ45" s="502"/>
      <c r="AKR45" s="502"/>
      <c r="AKS45" s="502"/>
      <c r="AKT45" s="502"/>
      <c r="AKU45" s="502"/>
      <c r="AKV45" s="502"/>
      <c r="AKW45" s="502"/>
      <c r="AKX45" s="502"/>
      <c r="AKY45" s="502"/>
      <c r="AKZ45" s="502"/>
      <c r="ALA45" s="502"/>
      <c r="ALB45" s="502"/>
      <c r="ALC45" s="502"/>
      <c r="ALD45" s="502"/>
      <c r="ALE45" s="502"/>
      <c r="ALF45" s="502"/>
      <c r="ALG45" s="502"/>
      <c r="ALH45" s="502"/>
      <c r="ALI45" s="502"/>
      <c r="ALJ45" s="502"/>
      <c r="ALK45" s="502"/>
      <c r="ALL45" s="502"/>
      <c r="ALM45" s="502"/>
      <c r="ALN45" s="502"/>
      <c r="ALO45" s="502"/>
      <c r="ALP45" s="502"/>
      <c r="ALQ45" s="502"/>
      <c r="ALR45" s="502"/>
      <c r="ALS45" s="502"/>
      <c r="ALT45" s="502"/>
      <c r="ALU45" s="502"/>
      <c r="ALV45" s="502"/>
      <c r="ALW45" s="502"/>
      <c r="ALX45" s="502"/>
      <c r="ALY45" s="502"/>
      <c r="ALZ45" s="502"/>
      <c r="AMA45" s="502"/>
      <c r="AMB45" s="502"/>
      <c r="AMC45" s="502"/>
      <c r="AMD45" s="502"/>
      <c r="AME45" s="502"/>
      <c r="AMF45" s="502"/>
      <c r="AMG45" s="502"/>
      <c r="AMH45" s="502"/>
      <c r="AMI45" s="502"/>
      <c r="AMJ45" s="502"/>
      <c r="AMK45" s="502"/>
      <c r="AML45" s="502"/>
      <c r="AMM45" s="502"/>
      <c r="AMN45" s="502"/>
      <c r="AMO45" s="502"/>
      <c r="AMP45" s="502"/>
      <c r="AMQ45" s="502"/>
      <c r="AMR45" s="502"/>
      <c r="AMS45" s="502"/>
      <c r="AMT45" s="502"/>
      <c r="AMU45" s="502"/>
      <c r="AMV45" s="502"/>
      <c r="AMW45" s="502"/>
      <c r="AMX45" s="502"/>
      <c r="AMY45" s="502"/>
      <c r="AMZ45" s="502"/>
      <c r="ANA45" s="502"/>
      <c r="ANB45" s="502"/>
      <c r="ANC45" s="502"/>
      <c r="AND45" s="502"/>
      <c r="ANE45" s="502"/>
      <c r="ANF45" s="502"/>
      <c r="ANG45" s="502"/>
      <c r="ANH45" s="502"/>
      <c r="ANI45" s="502"/>
      <c r="ANJ45" s="502"/>
      <c r="ANK45" s="502"/>
      <c r="ANL45" s="502"/>
      <c r="ANM45" s="502"/>
      <c r="ANN45" s="502"/>
      <c r="ANO45" s="502"/>
      <c r="ANP45" s="502"/>
      <c r="ANQ45" s="502"/>
      <c r="ANR45" s="502"/>
      <c r="ANS45" s="502"/>
      <c r="ANT45" s="502"/>
      <c r="ANU45" s="502"/>
      <c r="ANV45" s="502"/>
      <c r="ANW45" s="502"/>
      <c r="ANX45" s="502"/>
      <c r="ANY45" s="502"/>
      <c r="ANZ45" s="502"/>
      <c r="AOA45" s="502"/>
      <c r="AOB45" s="502"/>
      <c r="AOC45" s="502"/>
      <c r="AOD45" s="502"/>
      <c r="AOE45" s="502"/>
      <c r="AOF45" s="502"/>
      <c r="AOG45" s="502"/>
      <c r="AOH45" s="502"/>
      <c r="AOI45" s="502"/>
      <c r="AOJ45" s="502"/>
      <c r="AOK45" s="502"/>
      <c r="AOL45" s="502"/>
      <c r="AOM45" s="502"/>
      <c r="AON45" s="502"/>
      <c r="AOO45" s="502"/>
      <c r="AOP45" s="502"/>
      <c r="AOQ45" s="502"/>
      <c r="AOR45" s="502"/>
      <c r="AOS45" s="502"/>
      <c r="AOT45" s="502"/>
      <c r="AOU45" s="502"/>
      <c r="AOV45" s="502"/>
      <c r="AOW45" s="502"/>
      <c r="AOX45" s="502"/>
      <c r="AOY45" s="502"/>
      <c r="AOZ45" s="502"/>
      <c r="APA45" s="502"/>
      <c r="APB45" s="502"/>
      <c r="APC45" s="502"/>
      <c r="APD45" s="502"/>
      <c r="APE45" s="502"/>
      <c r="APF45" s="502"/>
      <c r="APG45" s="502"/>
      <c r="APH45" s="502"/>
      <c r="API45" s="502"/>
      <c r="APJ45" s="502"/>
      <c r="APK45" s="502"/>
      <c r="APL45" s="502"/>
      <c r="APM45" s="502"/>
      <c r="APN45" s="502"/>
      <c r="APO45" s="502"/>
      <c r="APP45" s="502"/>
      <c r="APQ45" s="502"/>
      <c r="APR45" s="502"/>
      <c r="APS45" s="502"/>
      <c r="APT45" s="502"/>
      <c r="APU45" s="502"/>
      <c r="APV45" s="502"/>
      <c r="APW45" s="502"/>
      <c r="APX45" s="502"/>
      <c r="APY45" s="502"/>
      <c r="APZ45" s="502"/>
      <c r="AQA45" s="502"/>
      <c r="AQB45" s="502"/>
      <c r="AQC45" s="502"/>
      <c r="AQD45" s="502"/>
      <c r="AQE45" s="502"/>
      <c r="AQF45" s="502"/>
      <c r="AQG45" s="502"/>
      <c r="AQH45" s="502"/>
      <c r="AQI45" s="502"/>
      <c r="AQJ45" s="502"/>
      <c r="AQK45" s="502"/>
      <c r="AQL45" s="502"/>
      <c r="AQM45" s="502"/>
      <c r="AQN45" s="502"/>
      <c r="AQO45" s="502"/>
      <c r="AQP45" s="502"/>
      <c r="AQQ45" s="502"/>
      <c r="AQR45" s="502"/>
      <c r="AQS45" s="502"/>
      <c r="AQT45" s="502"/>
      <c r="AQU45" s="502"/>
      <c r="AQV45" s="502"/>
      <c r="AQW45" s="502"/>
      <c r="AQX45" s="502"/>
      <c r="AQY45" s="502"/>
      <c r="AQZ45" s="502"/>
      <c r="ARA45" s="502"/>
      <c r="ARB45" s="502"/>
      <c r="ARC45" s="502"/>
      <c r="ARD45" s="502"/>
      <c r="ARE45" s="502"/>
      <c r="ARF45" s="502"/>
      <c r="ARG45" s="502"/>
      <c r="ARH45" s="502"/>
      <c r="ARI45" s="502"/>
      <c r="ARJ45" s="502"/>
      <c r="ARK45" s="502"/>
      <c r="ARL45" s="502"/>
      <c r="ARM45" s="502"/>
      <c r="ARN45" s="502"/>
      <c r="ARO45" s="502"/>
      <c r="ARP45" s="502"/>
      <c r="ARQ45" s="502"/>
      <c r="ARR45" s="502"/>
      <c r="ARS45" s="502"/>
      <c r="ART45" s="502"/>
      <c r="ARU45" s="502"/>
      <c r="ARV45" s="502"/>
      <c r="ARW45" s="502"/>
      <c r="ARX45" s="502"/>
      <c r="ARY45" s="502"/>
      <c r="ARZ45" s="502"/>
      <c r="ASA45" s="502"/>
      <c r="ASB45" s="502"/>
      <c r="ASC45" s="502"/>
      <c r="ASD45" s="502"/>
      <c r="ASE45" s="502"/>
      <c r="ASF45" s="502"/>
      <c r="ASG45" s="502"/>
      <c r="ASH45" s="502"/>
      <c r="ASI45" s="502"/>
      <c r="ASJ45" s="502"/>
      <c r="ASK45" s="502"/>
      <c r="ASL45" s="502"/>
      <c r="ASM45" s="502"/>
      <c r="ASN45" s="502"/>
      <c r="ASO45" s="502"/>
      <c r="ASP45" s="502"/>
      <c r="ASQ45" s="502"/>
      <c r="ASR45" s="502"/>
      <c r="ASS45" s="502"/>
      <c r="AST45" s="502"/>
      <c r="ASU45" s="502"/>
      <c r="ASV45" s="502"/>
      <c r="ASW45" s="502"/>
      <c r="ASX45" s="502"/>
      <c r="ASY45" s="502"/>
      <c r="ASZ45" s="502"/>
      <c r="ATA45" s="502"/>
      <c r="ATB45" s="502"/>
      <c r="ATC45" s="502"/>
      <c r="ATD45" s="502"/>
      <c r="ATE45" s="502"/>
      <c r="ATF45" s="502"/>
      <c r="ATG45" s="502"/>
      <c r="ATH45" s="502"/>
      <c r="ATI45" s="502"/>
      <c r="ATJ45" s="502"/>
      <c r="ATK45" s="502"/>
      <c r="ATL45" s="502"/>
      <c r="ATM45" s="502"/>
      <c r="ATN45" s="502"/>
      <c r="ATO45" s="502"/>
      <c r="ATP45" s="502"/>
      <c r="ATQ45" s="502"/>
      <c r="ATR45" s="502"/>
      <c r="ATS45" s="502"/>
      <c r="ATT45" s="502"/>
      <c r="ATU45" s="502"/>
      <c r="ATV45" s="502"/>
      <c r="ATW45" s="502"/>
      <c r="ATX45" s="502"/>
      <c r="ATY45" s="502"/>
      <c r="ATZ45" s="502"/>
      <c r="AUA45" s="502"/>
      <c r="AUB45" s="502"/>
      <c r="AUC45" s="502"/>
      <c r="AUD45" s="502"/>
      <c r="AUE45" s="502"/>
      <c r="AUF45" s="502"/>
      <c r="AUG45" s="502"/>
      <c r="AUH45" s="502"/>
      <c r="AUI45" s="502"/>
      <c r="AUJ45" s="502"/>
      <c r="AUK45" s="502"/>
      <c r="AUL45" s="502"/>
      <c r="AUM45" s="502"/>
      <c r="AUN45" s="502"/>
      <c r="AUO45" s="502"/>
      <c r="AUP45" s="502"/>
      <c r="AUQ45" s="502"/>
      <c r="AUR45" s="502"/>
      <c r="AUS45" s="502"/>
      <c r="AUT45" s="502"/>
      <c r="AUU45" s="502"/>
      <c r="AUV45" s="502"/>
      <c r="AUW45" s="502"/>
      <c r="AUX45" s="502"/>
      <c r="AUY45" s="502"/>
      <c r="AUZ45" s="502"/>
      <c r="AVA45" s="502"/>
      <c r="AVB45" s="502"/>
      <c r="AVC45" s="502"/>
      <c r="AVD45" s="502"/>
      <c r="AVE45" s="502"/>
      <c r="AVF45" s="502"/>
      <c r="AVG45" s="502"/>
      <c r="AVH45" s="502"/>
      <c r="AVI45" s="502"/>
      <c r="AVJ45" s="502"/>
      <c r="AVK45" s="502"/>
      <c r="AVL45" s="502"/>
      <c r="AVM45" s="502"/>
      <c r="AVN45" s="502"/>
      <c r="AVO45" s="502"/>
      <c r="AVP45" s="502"/>
      <c r="AVQ45" s="502"/>
      <c r="AVR45" s="502"/>
      <c r="AVS45" s="502"/>
      <c r="AVT45" s="502"/>
      <c r="AVU45" s="502"/>
      <c r="AVV45" s="502"/>
      <c r="AVW45" s="502"/>
      <c r="AVX45" s="502"/>
      <c r="AVY45" s="502"/>
      <c r="AVZ45" s="502"/>
      <c r="AWA45" s="502"/>
      <c r="AWB45" s="502"/>
      <c r="AWC45" s="502"/>
      <c r="AWD45" s="502"/>
      <c r="AWE45" s="502"/>
      <c r="AWF45" s="502"/>
      <c r="AWG45" s="502"/>
      <c r="AWH45" s="502"/>
      <c r="AWI45" s="502"/>
      <c r="AWJ45" s="502"/>
      <c r="AWK45" s="502"/>
      <c r="AWL45" s="502"/>
      <c r="AWM45" s="502"/>
      <c r="AWN45" s="502"/>
      <c r="AWO45" s="502"/>
      <c r="AWP45" s="502"/>
      <c r="AWQ45" s="502"/>
      <c r="AWR45" s="502"/>
      <c r="AWS45" s="502"/>
      <c r="AWT45" s="502"/>
      <c r="AWU45" s="502"/>
      <c r="AWV45" s="502"/>
      <c r="AWW45" s="502"/>
      <c r="AWX45" s="502"/>
      <c r="AWY45" s="502"/>
      <c r="AWZ45" s="502"/>
      <c r="AXA45" s="502"/>
      <c r="AXB45" s="502"/>
      <c r="AXC45" s="502"/>
      <c r="AXD45" s="502"/>
      <c r="AXE45" s="502"/>
      <c r="AXF45" s="502"/>
      <c r="AXG45" s="502"/>
      <c r="AXH45" s="502"/>
      <c r="AXI45" s="502"/>
      <c r="AXJ45" s="502"/>
      <c r="AXK45" s="502"/>
      <c r="AXL45" s="502"/>
      <c r="AXM45" s="502"/>
      <c r="AXN45" s="502"/>
      <c r="AXO45" s="502"/>
      <c r="AXP45" s="502"/>
      <c r="AXQ45" s="502"/>
      <c r="AXR45" s="502"/>
      <c r="AXS45" s="502"/>
      <c r="AXT45" s="502"/>
      <c r="AXU45" s="502"/>
      <c r="AXV45" s="502"/>
      <c r="AXW45" s="502"/>
      <c r="AXX45" s="502"/>
      <c r="AXY45" s="502"/>
      <c r="AXZ45" s="502"/>
      <c r="AYA45" s="502"/>
      <c r="AYB45" s="502"/>
      <c r="AYC45" s="502"/>
      <c r="AYD45" s="502"/>
      <c r="AYE45" s="502"/>
      <c r="AYF45" s="502"/>
      <c r="AYG45" s="502"/>
      <c r="AYH45" s="502"/>
      <c r="AYI45" s="502"/>
      <c r="AYJ45" s="502"/>
      <c r="AYK45" s="502"/>
      <c r="AYL45" s="502"/>
      <c r="AYM45" s="502"/>
      <c r="AYN45" s="502"/>
      <c r="AYO45" s="502"/>
      <c r="AYP45" s="502"/>
      <c r="AYQ45" s="502"/>
      <c r="AYR45" s="502"/>
      <c r="AYS45" s="502"/>
      <c r="AYT45" s="502"/>
      <c r="AYU45" s="502"/>
      <c r="AYV45" s="502"/>
      <c r="AYW45" s="502"/>
      <c r="AYX45" s="502"/>
      <c r="AYY45" s="502"/>
      <c r="AYZ45" s="502"/>
      <c r="AZA45" s="502"/>
      <c r="AZB45" s="502"/>
      <c r="AZC45" s="502"/>
      <c r="AZD45" s="502"/>
      <c r="AZE45" s="502"/>
      <c r="AZF45" s="502"/>
      <c r="AZG45" s="502"/>
      <c r="AZH45" s="502"/>
      <c r="AZI45" s="502"/>
      <c r="AZJ45" s="502"/>
      <c r="AZK45" s="502"/>
      <c r="AZL45" s="502"/>
      <c r="AZM45" s="502"/>
      <c r="AZN45" s="502"/>
      <c r="AZO45" s="502"/>
      <c r="AZP45" s="502"/>
      <c r="AZQ45" s="502"/>
      <c r="AZR45" s="502"/>
      <c r="AZS45" s="502"/>
      <c r="AZT45" s="502"/>
      <c r="AZU45" s="502"/>
      <c r="AZV45" s="502"/>
      <c r="AZW45" s="502"/>
      <c r="AZX45" s="502"/>
      <c r="AZY45" s="502"/>
      <c r="AZZ45" s="502"/>
      <c r="BAA45" s="502"/>
      <c r="BAB45" s="502"/>
      <c r="BAC45" s="502"/>
      <c r="BAD45" s="502"/>
      <c r="BAE45" s="502"/>
      <c r="BAF45" s="502"/>
      <c r="BAG45" s="502"/>
      <c r="BAH45" s="502"/>
      <c r="BAI45" s="502"/>
      <c r="BAJ45" s="502"/>
      <c r="BAK45" s="502"/>
      <c r="BAL45" s="502"/>
      <c r="BAM45" s="502"/>
      <c r="BAN45" s="502"/>
      <c r="BAO45" s="502"/>
      <c r="BAP45" s="502"/>
      <c r="BAQ45" s="502"/>
      <c r="BAR45" s="502"/>
      <c r="BAS45" s="502"/>
      <c r="BAT45" s="502"/>
      <c r="BAU45" s="502"/>
      <c r="BAV45" s="502"/>
      <c r="BAW45" s="502"/>
      <c r="BAX45" s="502"/>
      <c r="BAY45" s="502"/>
      <c r="BAZ45" s="502"/>
      <c r="BBA45" s="502"/>
      <c r="BBB45" s="502"/>
      <c r="BBC45" s="502"/>
      <c r="BBD45" s="502"/>
      <c r="BBE45" s="502"/>
      <c r="BBF45" s="502"/>
      <c r="BBG45" s="502"/>
      <c r="BBH45" s="502"/>
      <c r="BBI45" s="502"/>
      <c r="BBJ45" s="502"/>
      <c r="BBK45" s="502"/>
      <c r="BBL45" s="502"/>
      <c r="BBM45" s="502"/>
      <c r="BBN45" s="502"/>
      <c r="BBO45" s="502"/>
      <c r="BBP45" s="502"/>
      <c r="BBQ45" s="502"/>
      <c r="BBR45" s="502"/>
      <c r="BBS45" s="502"/>
      <c r="BBT45" s="502"/>
      <c r="BBU45" s="502"/>
      <c r="BBV45" s="502"/>
      <c r="BBW45" s="502"/>
      <c r="BBX45" s="502"/>
      <c r="BBY45" s="502"/>
      <c r="BBZ45" s="502"/>
      <c r="BCA45" s="502"/>
      <c r="BCB45" s="502"/>
      <c r="BCC45" s="502"/>
      <c r="BCD45" s="502"/>
      <c r="BCE45" s="502"/>
      <c r="BCF45" s="502"/>
      <c r="BCG45" s="502"/>
      <c r="BCH45" s="502"/>
      <c r="BCI45" s="502"/>
      <c r="BCJ45" s="502"/>
      <c r="BCK45" s="502"/>
      <c r="BCL45" s="502"/>
      <c r="BCM45" s="502"/>
      <c r="BCN45" s="502"/>
      <c r="BCO45" s="502"/>
      <c r="BCP45" s="502"/>
      <c r="BCQ45" s="502"/>
      <c r="BCR45" s="502"/>
      <c r="BCS45" s="502"/>
      <c r="BCT45" s="502"/>
      <c r="BCU45" s="502"/>
      <c r="BCV45" s="502"/>
      <c r="BCW45" s="502"/>
      <c r="BCX45" s="502"/>
      <c r="BCY45" s="502"/>
      <c r="BCZ45" s="502"/>
      <c r="BDA45" s="502"/>
      <c r="BDB45" s="502"/>
      <c r="BDC45" s="502"/>
      <c r="BDD45" s="502"/>
      <c r="BDE45" s="502"/>
      <c r="BDF45" s="502"/>
      <c r="BDG45" s="502"/>
      <c r="BDH45" s="502"/>
      <c r="BDI45" s="502"/>
      <c r="BDJ45" s="502"/>
      <c r="BDK45" s="502"/>
      <c r="BDL45" s="502"/>
      <c r="BDM45" s="502"/>
      <c r="BDN45" s="502"/>
      <c r="BDO45" s="502"/>
      <c r="BDP45" s="502"/>
      <c r="BDQ45" s="502"/>
      <c r="BDR45" s="502"/>
      <c r="BDS45" s="502"/>
      <c r="BDT45" s="502"/>
      <c r="BDU45" s="502"/>
      <c r="BDV45" s="502"/>
      <c r="BDW45" s="502"/>
      <c r="BDX45" s="502"/>
      <c r="BDY45" s="502"/>
      <c r="BDZ45" s="502"/>
      <c r="BEA45" s="502"/>
      <c r="BEB45" s="502"/>
      <c r="BEC45" s="502"/>
      <c r="BED45" s="502"/>
      <c r="BEE45" s="502"/>
      <c r="BEF45" s="502"/>
      <c r="BEG45" s="502"/>
      <c r="BEH45" s="502"/>
      <c r="BEI45" s="502"/>
      <c r="BEJ45" s="502"/>
      <c r="BEK45" s="502"/>
      <c r="BEL45" s="502"/>
      <c r="BEM45" s="502"/>
      <c r="BEN45" s="502"/>
      <c r="BEO45" s="502"/>
      <c r="BEP45" s="502"/>
      <c r="BEQ45" s="502"/>
      <c r="BER45" s="502"/>
      <c r="BES45" s="502"/>
      <c r="BET45" s="502"/>
      <c r="BEU45" s="502"/>
      <c r="BEV45" s="502"/>
      <c r="BEW45" s="502"/>
      <c r="BEX45" s="502"/>
      <c r="BEY45" s="502"/>
      <c r="BEZ45" s="502"/>
      <c r="BFA45" s="502"/>
      <c r="BFB45" s="502"/>
      <c r="BFC45" s="502"/>
      <c r="BFD45" s="502"/>
      <c r="BFE45" s="502"/>
      <c r="BFF45" s="502"/>
      <c r="BFG45" s="502"/>
      <c r="BFH45" s="502"/>
      <c r="BFI45" s="502"/>
      <c r="BFJ45" s="502"/>
      <c r="BFK45" s="502"/>
      <c r="BFL45" s="502"/>
      <c r="BFM45" s="502"/>
      <c r="BFN45" s="502"/>
      <c r="BFO45" s="502"/>
      <c r="BFP45" s="502"/>
      <c r="BFQ45" s="502"/>
      <c r="BFR45" s="502"/>
      <c r="BFS45" s="502"/>
      <c r="BFT45" s="502"/>
      <c r="BFU45" s="502"/>
      <c r="BFV45" s="502"/>
      <c r="BFW45" s="502"/>
      <c r="BFX45" s="502"/>
      <c r="BFY45" s="502"/>
      <c r="BFZ45" s="502"/>
      <c r="BGA45" s="502"/>
      <c r="BGB45" s="502"/>
      <c r="BGC45" s="502"/>
      <c r="BGD45" s="502"/>
      <c r="BGE45" s="502"/>
      <c r="BGF45" s="502"/>
      <c r="BGG45" s="502"/>
      <c r="BGH45" s="502"/>
      <c r="BGI45" s="502"/>
      <c r="BGJ45" s="502"/>
      <c r="BGK45" s="502"/>
      <c r="BGL45" s="502"/>
      <c r="BGM45" s="502"/>
      <c r="BGN45" s="502"/>
      <c r="BGO45" s="502"/>
      <c r="BGP45" s="502"/>
      <c r="BGQ45" s="502"/>
      <c r="BGR45" s="502"/>
      <c r="BGS45" s="502"/>
      <c r="BGT45" s="502"/>
      <c r="BGU45" s="502"/>
      <c r="BGV45" s="502"/>
      <c r="BGW45" s="502"/>
      <c r="BGX45" s="502"/>
      <c r="BGY45" s="502"/>
      <c r="BGZ45" s="502"/>
      <c r="BHA45" s="502"/>
      <c r="BHB45" s="502"/>
      <c r="BHC45" s="502"/>
      <c r="BHD45" s="502"/>
      <c r="BHE45" s="502"/>
      <c r="BHF45" s="502"/>
      <c r="BHG45" s="502"/>
      <c r="BHH45" s="502"/>
      <c r="BHI45" s="502"/>
      <c r="BHJ45" s="502"/>
      <c r="BHK45" s="502"/>
      <c r="BHL45" s="502"/>
      <c r="BHM45" s="502"/>
      <c r="BHN45" s="502"/>
      <c r="BHO45" s="502"/>
      <c r="BHP45" s="502"/>
      <c r="BHQ45" s="502"/>
      <c r="BHR45" s="502"/>
      <c r="BHS45" s="502"/>
      <c r="BHT45" s="502"/>
      <c r="BHU45" s="502"/>
      <c r="BHV45" s="502"/>
      <c r="BHW45" s="502"/>
      <c r="BHX45" s="502"/>
      <c r="BHY45" s="502"/>
      <c r="BHZ45" s="502"/>
      <c r="BIA45" s="502"/>
      <c r="BIB45" s="502"/>
      <c r="BIC45" s="502"/>
      <c r="BID45" s="502"/>
      <c r="BIE45" s="502"/>
      <c r="BIF45" s="502"/>
      <c r="BIG45" s="502"/>
      <c r="BIH45" s="502"/>
      <c r="BII45" s="502"/>
      <c r="BIJ45" s="502"/>
      <c r="BIK45" s="502"/>
      <c r="BIL45" s="502"/>
      <c r="BIM45" s="502"/>
      <c r="BIN45" s="502"/>
      <c r="BIO45" s="502"/>
      <c r="BIP45" s="502"/>
      <c r="BIQ45" s="502"/>
      <c r="BIR45" s="502"/>
      <c r="BIS45" s="502"/>
      <c r="BIT45" s="502"/>
      <c r="BIU45" s="502"/>
      <c r="BIV45" s="502"/>
      <c r="BIW45" s="502"/>
      <c r="BIX45" s="502"/>
      <c r="BIY45" s="502"/>
      <c r="BIZ45" s="502"/>
      <c r="BJA45" s="502"/>
      <c r="BJB45" s="502"/>
      <c r="BJC45" s="502"/>
      <c r="BJD45" s="502"/>
      <c r="BJE45" s="502"/>
      <c r="BJF45" s="502"/>
      <c r="BJG45" s="502"/>
      <c r="BJH45" s="502"/>
      <c r="BJI45" s="502"/>
      <c r="BJJ45" s="502"/>
      <c r="BJK45" s="502"/>
      <c r="BJL45" s="502"/>
      <c r="BJM45" s="502"/>
      <c r="BJN45" s="502"/>
      <c r="BJO45" s="502"/>
      <c r="BJP45" s="502"/>
      <c r="BJQ45" s="502"/>
      <c r="BJR45" s="502"/>
      <c r="BJS45" s="502"/>
      <c r="BJT45" s="502"/>
      <c r="BJU45" s="502"/>
      <c r="BJV45" s="502"/>
      <c r="BJW45" s="502"/>
      <c r="BJX45" s="502"/>
      <c r="BJY45" s="502"/>
      <c r="BJZ45" s="502"/>
      <c r="BKA45" s="502"/>
      <c r="BKB45" s="502"/>
      <c r="BKC45" s="502"/>
      <c r="BKD45" s="502"/>
      <c r="BKE45" s="502"/>
      <c r="BKF45" s="502"/>
      <c r="BKG45" s="502"/>
      <c r="BKH45" s="502"/>
      <c r="BKI45" s="502"/>
      <c r="BKJ45" s="502"/>
      <c r="BKK45" s="502"/>
      <c r="BKL45" s="502"/>
      <c r="BKM45" s="502"/>
      <c r="BKN45" s="502"/>
      <c r="BKO45" s="502"/>
      <c r="BKP45" s="502"/>
      <c r="BKQ45" s="502"/>
      <c r="BKR45" s="502"/>
      <c r="BKS45" s="502"/>
      <c r="BKT45" s="502"/>
      <c r="BKU45" s="502"/>
      <c r="BKV45" s="502"/>
      <c r="BKW45" s="502"/>
      <c r="BKX45" s="502"/>
      <c r="BKY45" s="502"/>
      <c r="BKZ45" s="502"/>
      <c r="BLA45" s="502"/>
      <c r="BLB45" s="502"/>
      <c r="BLC45" s="502"/>
      <c r="BLD45" s="502"/>
      <c r="BLE45" s="502"/>
      <c r="BLF45" s="502"/>
      <c r="BLG45" s="502"/>
      <c r="BLH45" s="502"/>
      <c r="BLI45" s="502"/>
      <c r="BLJ45" s="502"/>
      <c r="BLK45" s="502"/>
      <c r="BLL45" s="502"/>
      <c r="BLM45" s="502"/>
      <c r="BLN45" s="502"/>
      <c r="BLO45" s="502"/>
      <c r="BLP45" s="502"/>
      <c r="BLQ45" s="502"/>
      <c r="BLR45" s="502"/>
      <c r="BLS45" s="502"/>
      <c r="BLT45" s="502"/>
      <c r="BLU45" s="502"/>
      <c r="BLV45" s="502"/>
      <c r="BLW45" s="502"/>
      <c r="BLX45" s="502"/>
      <c r="BLY45" s="502"/>
      <c r="BLZ45" s="502"/>
      <c r="BMA45" s="502"/>
      <c r="BMB45" s="502"/>
      <c r="BMC45" s="502"/>
      <c r="BMD45" s="502"/>
      <c r="BME45" s="502"/>
      <c r="BMF45" s="502"/>
      <c r="BMG45" s="502"/>
      <c r="BMH45" s="502"/>
      <c r="BMI45" s="502"/>
      <c r="BMJ45" s="502"/>
      <c r="BMK45" s="502"/>
      <c r="BML45" s="502"/>
      <c r="BMM45" s="502"/>
      <c r="BMN45" s="502"/>
      <c r="BMO45" s="502"/>
      <c r="BMP45" s="502"/>
      <c r="BMQ45" s="502"/>
      <c r="BMR45" s="502"/>
      <c r="BMS45" s="502"/>
      <c r="BMT45" s="502"/>
      <c r="BMU45" s="502"/>
      <c r="BMV45" s="502"/>
      <c r="BMW45" s="502"/>
      <c r="BMX45" s="502"/>
      <c r="BMY45" s="502"/>
      <c r="BMZ45" s="502"/>
      <c r="BNA45" s="502"/>
      <c r="BNB45" s="502"/>
      <c r="BNC45" s="502"/>
      <c r="BND45" s="502"/>
      <c r="BNE45" s="502"/>
      <c r="BNF45" s="502"/>
      <c r="BNG45" s="502"/>
      <c r="BNH45" s="502"/>
      <c r="BNI45" s="502"/>
      <c r="BNJ45" s="502"/>
      <c r="BNK45" s="502"/>
      <c r="BNL45" s="502"/>
      <c r="BNM45" s="502"/>
      <c r="BNN45" s="502"/>
      <c r="BNO45" s="502"/>
      <c r="BNP45" s="502"/>
      <c r="BNQ45" s="502"/>
      <c r="BNR45" s="502"/>
      <c r="BNS45" s="502"/>
      <c r="BNT45" s="502"/>
      <c r="BNU45" s="502"/>
      <c r="BNV45" s="502"/>
      <c r="BNW45" s="502"/>
      <c r="BNX45" s="502"/>
      <c r="BNY45" s="502"/>
      <c r="BNZ45" s="502"/>
      <c r="BOA45" s="502"/>
      <c r="BOB45" s="502"/>
      <c r="BOC45" s="502"/>
      <c r="BOD45" s="502"/>
      <c r="BOE45" s="502"/>
      <c r="BOF45" s="502"/>
      <c r="BOG45" s="502"/>
      <c r="BOH45" s="502"/>
      <c r="BOI45" s="502"/>
      <c r="BOJ45" s="502"/>
      <c r="BOK45" s="502"/>
      <c r="BOL45" s="502"/>
      <c r="BOM45" s="502"/>
      <c r="BON45" s="502"/>
      <c r="BOO45" s="502"/>
      <c r="BOP45" s="502"/>
      <c r="BOQ45" s="502"/>
      <c r="BOR45" s="502"/>
      <c r="BOS45" s="502"/>
      <c r="BOT45" s="502"/>
      <c r="BOU45" s="502"/>
      <c r="BOV45" s="502"/>
      <c r="BOW45" s="502"/>
      <c r="BOX45" s="502"/>
      <c r="BOY45" s="502"/>
      <c r="BOZ45" s="502"/>
      <c r="BPA45" s="502"/>
      <c r="BPB45" s="502"/>
      <c r="BPC45" s="502"/>
      <c r="BPD45" s="502"/>
      <c r="BPE45" s="502"/>
      <c r="BPF45" s="502"/>
      <c r="BPG45" s="502"/>
      <c r="BPH45" s="502"/>
      <c r="BPI45" s="502"/>
      <c r="BPJ45" s="502"/>
      <c r="BPK45" s="502"/>
      <c r="BPL45" s="502"/>
      <c r="BPM45" s="502"/>
      <c r="BPN45" s="502"/>
      <c r="BPO45" s="502"/>
      <c r="BPP45" s="502"/>
      <c r="BPQ45" s="502"/>
      <c r="BPR45" s="502"/>
      <c r="BPS45" s="502"/>
      <c r="BPT45" s="502"/>
      <c r="BPU45" s="502"/>
      <c r="BPV45" s="502"/>
      <c r="BPW45" s="502"/>
      <c r="BPX45" s="502"/>
      <c r="BPY45" s="502"/>
      <c r="BPZ45" s="502"/>
      <c r="BQA45" s="502"/>
      <c r="BQB45" s="502"/>
      <c r="BQC45" s="502"/>
      <c r="BQD45" s="502"/>
      <c r="BQE45" s="502"/>
      <c r="BQF45" s="502"/>
      <c r="BQG45" s="502"/>
      <c r="BQH45" s="502"/>
      <c r="BQI45" s="502"/>
      <c r="BQJ45" s="502"/>
      <c r="BQK45" s="502"/>
      <c r="BQL45" s="502"/>
      <c r="BQM45" s="502"/>
      <c r="BQN45" s="502"/>
      <c r="BQO45" s="502"/>
      <c r="BQP45" s="502"/>
      <c r="BQQ45" s="502"/>
      <c r="BQR45" s="502"/>
      <c r="BQS45" s="502"/>
      <c r="BQT45" s="502"/>
      <c r="BQU45" s="502"/>
      <c r="BQV45" s="502"/>
      <c r="BQW45" s="502"/>
      <c r="BQX45" s="502"/>
      <c r="BQY45" s="502"/>
      <c r="BQZ45" s="502"/>
      <c r="BRA45" s="502"/>
      <c r="BRB45" s="502"/>
      <c r="BRC45" s="502"/>
      <c r="BRD45" s="502"/>
      <c r="BRE45" s="502"/>
      <c r="BRF45" s="502"/>
      <c r="BRG45" s="502"/>
      <c r="BRH45" s="502"/>
      <c r="BRI45" s="502"/>
      <c r="BRJ45" s="502"/>
      <c r="BRK45" s="502"/>
      <c r="BRL45" s="502"/>
      <c r="BRM45" s="502"/>
      <c r="BRN45" s="502"/>
      <c r="BRO45" s="502"/>
      <c r="BRP45" s="502"/>
      <c r="BRQ45" s="502"/>
      <c r="BRR45" s="502"/>
      <c r="BRS45" s="502"/>
      <c r="BRT45" s="502"/>
      <c r="BRU45" s="502"/>
      <c r="BRV45" s="502"/>
      <c r="BRW45" s="502"/>
      <c r="BRX45" s="502"/>
      <c r="BRY45" s="502"/>
      <c r="BRZ45" s="502"/>
      <c r="BSA45" s="502"/>
      <c r="BSB45" s="502"/>
      <c r="BSC45" s="502"/>
      <c r="BSD45" s="502"/>
      <c r="BSE45" s="502"/>
      <c r="BSF45" s="502"/>
      <c r="BSG45" s="502"/>
      <c r="BSH45" s="502"/>
      <c r="BSI45" s="502"/>
      <c r="BSJ45" s="502"/>
      <c r="BSK45" s="502"/>
      <c r="BSL45" s="502"/>
      <c r="BSM45" s="502"/>
      <c r="BSN45" s="502"/>
      <c r="BSO45" s="502"/>
      <c r="BSP45" s="502"/>
      <c r="BSQ45" s="502"/>
      <c r="BSR45" s="502"/>
      <c r="BSS45" s="502"/>
      <c r="BST45" s="502"/>
      <c r="BSU45" s="502"/>
      <c r="BSV45" s="502"/>
      <c r="BSW45" s="502"/>
      <c r="BSX45" s="502"/>
      <c r="BSY45" s="502"/>
      <c r="BSZ45" s="502"/>
      <c r="BTA45" s="502"/>
      <c r="BTB45" s="502"/>
      <c r="BTC45" s="502"/>
      <c r="BTD45" s="502"/>
      <c r="BTE45" s="502"/>
      <c r="BTF45" s="502"/>
      <c r="BTG45" s="502"/>
      <c r="BTH45" s="502"/>
      <c r="BTI45" s="502"/>
      <c r="BTJ45" s="502"/>
      <c r="BTK45" s="502"/>
      <c r="BTL45" s="502"/>
      <c r="BTM45" s="502"/>
      <c r="BTN45" s="502"/>
      <c r="BTO45" s="502"/>
      <c r="BTP45" s="502"/>
      <c r="BTQ45" s="502"/>
      <c r="BTR45" s="502"/>
      <c r="BTS45" s="502"/>
      <c r="BTT45" s="502"/>
      <c r="BTU45" s="502"/>
      <c r="BTV45" s="502"/>
      <c r="BTW45" s="502"/>
      <c r="BTX45" s="502"/>
      <c r="BTY45" s="502"/>
      <c r="BTZ45" s="502"/>
      <c r="BUA45" s="502"/>
      <c r="BUB45" s="502"/>
      <c r="BUC45" s="502"/>
      <c r="BUD45" s="502"/>
      <c r="BUE45" s="502"/>
      <c r="BUF45" s="502"/>
      <c r="BUG45" s="502"/>
      <c r="BUH45" s="502"/>
      <c r="BUI45" s="502"/>
      <c r="BUJ45" s="502"/>
      <c r="BUK45" s="502"/>
      <c r="BUL45" s="502"/>
      <c r="BUM45" s="502"/>
      <c r="BUN45" s="502"/>
      <c r="BUO45" s="502"/>
      <c r="BUP45" s="502"/>
      <c r="BUQ45" s="502"/>
      <c r="BUR45" s="502"/>
      <c r="BUS45" s="502"/>
      <c r="BUT45" s="502"/>
      <c r="BUU45" s="502"/>
      <c r="BUV45" s="502"/>
      <c r="BUW45" s="502"/>
      <c r="BUX45" s="502"/>
      <c r="BUY45" s="502"/>
      <c r="BUZ45" s="502"/>
      <c r="BVA45" s="502"/>
      <c r="BVB45" s="502"/>
      <c r="BVC45" s="502"/>
      <c r="BVD45" s="502"/>
      <c r="BVE45" s="502"/>
      <c r="BVF45" s="502"/>
      <c r="BVG45" s="502"/>
      <c r="BVH45" s="502"/>
      <c r="BVI45" s="502"/>
      <c r="BVJ45" s="502"/>
      <c r="BVK45" s="502"/>
      <c r="BVL45" s="502"/>
      <c r="BVM45" s="502"/>
      <c r="BVN45" s="502"/>
      <c r="BVO45" s="502"/>
      <c r="BVP45" s="502"/>
      <c r="BVQ45" s="502"/>
      <c r="BVR45" s="502"/>
      <c r="BVS45" s="502"/>
      <c r="BVT45" s="502"/>
      <c r="BVU45" s="502"/>
      <c r="BVV45" s="502"/>
      <c r="BVW45" s="502"/>
      <c r="BVX45" s="502"/>
      <c r="BVY45" s="502"/>
      <c r="BVZ45" s="502"/>
      <c r="BWA45" s="502"/>
      <c r="BWB45" s="502"/>
      <c r="BWC45" s="502"/>
      <c r="BWD45" s="502"/>
      <c r="BWE45" s="502"/>
      <c r="BWF45" s="502"/>
      <c r="BWG45" s="502"/>
      <c r="BWH45" s="502"/>
      <c r="BWI45" s="502"/>
      <c r="BWJ45" s="502"/>
      <c r="BWK45" s="502"/>
      <c r="BWL45" s="502"/>
      <c r="BWM45" s="502"/>
      <c r="BWN45" s="502"/>
      <c r="BWO45" s="502"/>
      <c r="BWP45" s="502"/>
      <c r="BWQ45" s="502"/>
      <c r="BWR45" s="502"/>
      <c r="BWS45" s="502"/>
      <c r="BWT45" s="502"/>
      <c r="BWU45" s="502"/>
      <c r="BWV45" s="502"/>
      <c r="BWW45" s="502"/>
      <c r="BWX45" s="502"/>
      <c r="BWY45" s="502"/>
      <c r="BWZ45" s="502"/>
      <c r="BXA45" s="502"/>
      <c r="BXB45" s="502"/>
      <c r="BXC45" s="502"/>
      <c r="BXD45" s="502"/>
      <c r="BXE45" s="502"/>
      <c r="BXF45" s="502"/>
      <c r="BXG45" s="502"/>
      <c r="BXH45" s="502"/>
      <c r="BXI45" s="502"/>
      <c r="BXJ45" s="502"/>
      <c r="BXK45" s="502"/>
      <c r="BXL45" s="502"/>
      <c r="BXM45" s="502"/>
      <c r="BXN45" s="502"/>
      <c r="BXO45" s="502"/>
      <c r="BXP45" s="502"/>
      <c r="BXQ45" s="502"/>
      <c r="BXR45" s="502"/>
      <c r="BXS45" s="502"/>
      <c r="BXT45" s="502"/>
      <c r="BXU45" s="502"/>
      <c r="BXV45" s="502"/>
      <c r="BXW45" s="502"/>
      <c r="BXX45" s="502"/>
      <c r="BXY45" s="502"/>
      <c r="BXZ45" s="502"/>
      <c r="BYA45" s="502"/>
      <c r="BYB45" s="502"/>
      <c r="BYC45" s="502"/>
      <c r="BYD45" s="502"/>
      <c r="BYE45" s="502"/>
      <c r="BYF45" s="502"/>
      <c r="BYG45" s="502"/>
      <c r="BYH45" s="502"/>
      <c r="BYI45" s="502"/>
      <c r="BYJ45" s="502"/>
      <c r="BYK45" s="502"/>
      <c r="BYL45" s="502"/>
      <c r="BYM45" s="502"/>
      <c r="BYN45" s="502"/>
      <c r="BYO45" s="502"/>
      <c r="BYP45" s="502"/>
      <c r="BYQ45" s="502"/>
      <c r="BYR45" s="502"/>
      <c r="BYS45" s="502"/>
      <c r="BYT45" s="502"/>
      <c r="BYU45" s="502"/>
      <c r="BYV45" s="502"/>
      <c r="BYW45" s="502"/>
      <c r="BYX45" s="502"/>
      <c r="BYY45" s="502"/>
      <c r="BYZ45" s="502"/>
      <c r="BZA45" s="502"/>
      <c r="BZB45" s="502"/>
      <c r="BZC45" s="502"/>
      <c r="BZD45" s="502"/>
      <c r="BZE45" s="502"/>
      <c r="BZF45" s="502"/>
      <c r="BZG45" s="502"/>
      <c r="BZH45" s="502"/>
      <c r="BZI45" s="502"/>
      <c r="BZJ45" s="502"/>
      <c r="BZK45" s="502"/>
      <c r="BZL45" s="502"/>
      <c r="BZM45" s="502"/>
      <c r="BZN45" s="502"/>
      <c r="BZO45" s="502"/>
      <c r="BZP45" s="502"/>
      <c r="BZQ45" s="502"/>
      <c r="BZR45" s="502"/>
      <c r="BZS45" s="502"/>
      <c r="BZT45" s="502"/>
      <c r="BZU45" s="502"/>
      <c r="BZV45" s="502"/>
      <c r="BZW45" s="502"/>
      <c r="BZX45" s="502"/>
      <c r="BZY45" s="502"/>
      <c r="BZZ45" s="502"/>
      <c r="CAA45" s="502"/>
      <c r="CAB45" s="502"/>
      <c r="CAC45" s="502"/>
      <c r="CAD45" s="502"/>
      <c r="CAE45" s="502"/>
      <c r="CAF45" s="502"/>
      <c r="CAG45" s="502"/>
      <c r="CAH45" s="502"/>
      <c r="CAI45" s="502"/>
      <c r="CAJ45" s="502"/>
      <c r="CAK45" s="502"/>
      <c r="CAL45" s="502"/>
      <c r="CAM45" s="502"/>
      <c r="CAN45" s="502"/>
      <c r="CAO45" s="502"/>
      <c r="CAP45" s="502"/>
      <c r="CAQ45" s="502"/>
      <c r="CAR45" s="502"/>
      <c r="CAS45" s="502"/>
      <c r="CAT45" s="502"/>
      <c r="CAU45" s="502"/>
      <c r="CAV45" s="502"/>
      <c r="CAW45" s="502"/>
      <c r="CAX45" s="502"/>
      <c r="CAY45" s="502"/>
      <c r="CAZ45" s="502"/>
      <c r="CBA45" s="502"/>
      <c r="CBB45" s="502"/>
      <c r="CBC45" s="502"/>
      <c r="CBD45" s="502"/>
      <c r="CBE45" s="502"/>
      <c r="CBF45" s="502"/>
      <c r="CBG45" s="502"/>
      <c r="CBH45" s="502"/>
      <c r="CBI45" s="502"/>
      <c r="CBJ45" s="502"/>
      <c r="CBK45" s="502"/>
      <c r="CBL45" s="502"/>
      <c r="CBM45" s="502"/>
      <c r="CBN45" s="502"/>
      <c r="CBO45" s="502"/>
      <c r="CBP45" s="502"/>
      <c r="CBQ45" s="502"/>
      <c r="CBR45" s="502"/>
      <c r="CBS45" s="502"/>
      <c r="CBT45" s="502"/>
      <c r="CBU45" s="502"/>
      <c r="CBV45" s="502"/>
      <c r="CBW45" s="502"/>
      <c r="CBX45" s="502"/>
      <c r="CBY45" s="502"/>
      <c r="CBZ45" s="502"/>
      <c r="CCA45" s="502"/>
      <c r="CCB45" s="502"/>
      <c r="CCC45" s="502"/>
      <c r="CCD45" s="502"/>
      <c r="CCE45" s="502"/>
      <c r="CCF45" s="502"/>
      <c r="CCG45" s="502"/>
      <c r="CCH45" s="502"/>
      <c r="CCI45" s="502"/>
      <c r="CCJ45" s="502"/>
      <c r="CCK45" s="502"/>
      <c r="CCL45" s="502"/>
      <c r="CCM45" s="502"/>
      <c r="CCN45" s="502"/>
      <c r="CCO45" s="502"/>
      <c r="CCP45" s="502"/>
      <c r="CCQ45" s="502"/>
      <c r="CCR45" s="502"/>
      <c r="CCS45" s="502"/>
      <c r="CCT45" s="502"/>
      <c r="CCU45" s="502"/>
      <c r="CCV45" s="502"/>
      <c r="CCW45" s="502"/>
      <c r="CCX45" s="502"/>
      <c r="CCY45" s="502"/>
      <c r="CCZ45" s="502"/>
      <c r="CDA45" s="502"/>
      <c r="CDB45" s="502"/>
      <c r="CDC45" s="502"/>
      <c r="CDD45" s="502"/>
      <c r="CDE45" s="502"/>
      <c r="CDF45" s="502"/>
      <c r="CDG45" s="502"/>
      <c r="CDH45" s="502"/>
      <c r="CDI45" s="502"/>
      <c r="CDJ45" s="502"/>
      <c r="CDK45" s="502"/>
      <c r="CDL45" s="502"/>
      <c r="CDM45" s="502"/>
      <c r="CDN45" s="502"/>
      <c r="CDO45" s="502"/>
      <c r="CDP45" s="502"/>
      <c r="CDQ45" s="502"/>
      <c r="CDR45" s="502"/>
      <c r="CDS45" s="502"/>
      <c r="CDT45" s="502"/>
      <c r="CDU45" s="502"/>
      <c r="CDV45" s="502"/>
      <c r="CDW45" s="502"/>
      <c r="CDX45" s="502"/>
      <c r="CDY45" s="502"/>
      <c r="CDZ45" s="502"/>
      <c r="CEA45" s="502"/>
      <c r="CEB45" s="502"/>
      <c r="CEC45" s="502"/>
      <c r="CED45" s="502"/>
      <c r="CEE45" s="502"/>
      <c r="CEF45" s="502"/>
      <c r="CEG45" s="502"/>
      <c r="CEH45" s="502"/>
      <c r="CEI45" s="502"/>
      <c r="CEJ45" s="502"/>
      <c r="CEK45" s="502"/>
      <c r="CEL45" s="502"/>
      <c r="CEM45" s="502"/>
      <c r="CEN45" s="502"/>
      <c r="CEO45" s="502"/>
      <c r="CEP45" s="502"/>
      <c r="CEQ45" s="502"/>
      <c r="CER45" s="502"/>
      <c r="CES45" s="502"/>
      <c r="CET45" s="502"/>
      <c r="CEU45" s="502"/>
      <c r="CEV45" s="502"/>
      <c r="CEW45" s="502"/>
      <c r="CEX45" s="502"/>
      <c r="CEY45" s="502"/>
      <c r="CEZ45" s="502"/>
      <c r="CFA45" s="502"/>
      <c r="CFB45" s="502"/>
      <c r="CFC45" s="502"/>
      <c r="CFD45" s="502"/>
      <c r="CFE45" s="502"/>
      <c r="CFF45" s="502"/>
      <c r="CFG45" s="502"/>
      <c r="CFH45" s="502"/>
      <c r="CFI45" s="502"/>
      <c r="CFJ45" s="502"/>
      <c r="CFK45" s="502"/>
      <c r="CFL45" s="502"/>
      <c r="CFM45" s="502"/>
      <c r="CFN45" s="502"/>
      <c r="CFO45" s="502"/>
      <c r="CFP45" s="502"/>
      <c r="CFQ45" s="502"/>
      <c r="CFR45" s="502"/>
      <c r="CFS45" s="502"/>
      <c r="CFT45" s="502"/>
      <c r="CFU45" s="502"/>
      <c r="CFV45" s="502"/>
      <c r="CFW45" s="502"/>
      <c r="CFX45" s="502"/>
      <c r="CFY45" s="502"/>
      <c r="CFZ45" s="502"/>
      <c r="CGA45" s="502"/>
      <c r="CGB45" s="502"/>
      <c r="CGC45" s="502"/>
      <c r="CGD45" s="502"/>
      <c r="CGE45" s="502"/>
      <c r="CGF45" s="502"/>
      <c r="CGG45" s="502"/>
      <c r="CGH45" s="502"/>
      <c r="CGI45" s="502"/>
      <c r="CGJ45" s="502"/>
      <c r="CGK45" s="502"/>
      <c r="CGL45" s="502"/>
      <c r="CGM45" s="502"/>
      <c r="CGN45" s="502"/>
      <c r="CGO45" s="502"/>
      <c r="CGP45" s="502"/>
      <c r="CGQ45" s="502"/>
      <c r="CGR45" s="502"/>
      <c r="CGS45" s="502"/>
      <c r="CGT45" s="502"/>
      <c r="CGU45" s="502"/>
      <c r="CGV45" s="502"/>
      <c r="CGW45" s="502"/>
      <c r="CGX45" s="502"/>
      <c r="CGY45" s="502"/>
      <c r="CGZ45" s="502"/>
      <c r="CHA45" s="502"/>
      <c r="CHB45" s="502"/>
      <c r="CHC45" s="502"/>
      <c r="CHD45" s="502"/>
      <c r="CHE45" s="502"/>
      <c r="CHF45" s="502"/>
      <c r="CHG45" s="502"/>
      <c r="CHH45" s="502"/>
      <c r="CHI45" s="502"/>
      <c r="CHJ45" s="502"/>
      <c r="CHK45" s="502"/>
      <c r="CHL45" s="502"/>
      <c r="CHM45" s="502"/>
      <c r="CHN45" s="502"/>
      <c r="CHO45" s="502"/>
      <c r="CHP45" s="502"/>
      <c r="CHQ45" s="502"/>
      <c r="CHR45" s="502"/>
      <c r="CHS45" s="502"/>
      <c r="CHT45" s="502"/>
      <c r="CHU45" s="502"/>
      <c r="CHV45" s="502"/>
      <c r="CHW45" s="502"/>
      <c r="CHX45" s="502"/>
      <c r="CHY45" s="502"/>
      <c r="CHZ45" s="502"/>
      <c r="CIA45" s="502"/>
      <c r="CIB45" s="502"/>
      <c r="CIC45" s="502"/>
      <c r="CID45" s="502"/>
      <c r="CIE45" s="502"/>
      <c r="CIF45" s="502"/>
      <c r="CIG45" s="502"/>
      <c r="CIH45" s="502"/>
      <c r="CII45" s="502"/>
      <c r="CIJ45" s="502"/>
      <c r="CIK45" s="502"/>
      <c r="CIL45" s="502"/>
      <c r="CIM45" s="502"/>
      <c r="CIN45" s="502"/>
      <c r="CIO45" s="502"/>
      <c r="CIP45" s="502"/>
      <c r="CIQ45" s="502"/>
      <c r="CIR45" s="502"/>
      <c r="CIS45" s="502"/>
      <c r="CIT45" s="502"/>
      <c r="CIU45" s="502"/>
      <c r="CIV45" s="502"/>
      <c r="CIW45" s="502"/>
      <c r="CIX45" s="502"/>
      <c r="CIY45" s="502"/>
      <c r="CIZ45" s="502"/>
      <c r="CJA45" s="502"/>
      <c r="CJB45" s="502"/>
      <c r="CJC45" s="502"/>
      <c r="CJD45" s="502"/>
      <c r="CJE45" s="502"/>
      <c r="CJF45" s="502"/>
      <c r="CJG45" s="502"/>
      <c r="CJH45" s="502"/>
      <c r="CJI45" s="502"/>
      <c r="CJJ45" s="502"/>
      <c r="CJK45" s="502"/>
      <c r="CJL45" s="502"/>
      <c r="CJM45" s="502"/>
      <c r="CJN45" s="502"/>
      <c r="CJO45" s="502"/>
      <c r="CJP45" s="502"/>
      <c r="CJQ45" s="502"/>
      <c r="CJR45" s="502"/>
      <c r="CJS45" s="502"/>
      <c r="CJT45" s="502"/>
      <c r="CJU45" s="502"/>
      <c r="CJV45" s="502"/>
      <c r="CJW45" s="502"/>
      <c r="CJX45" s="502"/>
      <c r="CJY45" s="502"/>
      <c r="CJZ45" s="502"/>
      <c r="CKA45" s="502"/>
      <c r="CKB45" s="502"/>
      <c r="CKC45" s="502"/>
      <c r="CKD45" s="502"/>
      <c r="CKE45" s="502"/>
      <c r="CKF45" s="502"/>
      <c r="CKG45" s="502"/>
      <c r="CKH45" s="502"/>
      <c r="CKI45" s="502"/>
      <c r="CKJ45" s="502"/>
      <c r="CKK45" s="502"/>
      <c r="CKL45" s="502"/>
      <c r="CKM45" s="502"/>
      <c r="CKN45" s="502"/>
      <c r="CKO45" s="502"/>
      <c r="CKP45" s="502"/>
      <c r="CKQ45" s="502"/>
      <c r="CKR45" s="502"/>
      <c r="CKS45" s="502"/>
      <c r="CKT45" s="502"/>
      <c r="CKU45" s="502"/>
      <c r="CKV45" s="502"/>
      <c r="CKW45" s="502"/>
      <c r="CKX45" s="502"/>
      <c r="CKY45" s="502"/>
      <c r="CKZ45" s="502"/>
      <c r="CLA45" s="502"/>
      <c r="CLB45" s="502"/>
      <c r="CLC45" s="502"/>
      <c r="CLD45" s="502"/>
      <c r="CLE45" s="502"/>
      <c r="CLF45" s="502"/>
      <c r="CLG45" s="502"/>
      <c r="CLH45" s="502"/>
      <c r="CLI45" s="502"/>
      <c r="CLJ45" s="502"/>
      <c r="CLK45" s="502"/>
      <c r="CLL45" s="502"/>
      <c r="CLM45" s="502"/>
      <c r="CLN45" s="502"/>
      <c r="CLO45" s="502"/>
      <c r="CLP45" s="502"/>
      <c r="CLQ45" s="502"/>
      <c r="CLR45" s="502"/>
      <c r="CLS45" s="502"/>
      <c r="CLT45" s="502"/>
      <c r="CLU45" s="502"/>
      <c r="CLV45" s="502"/>
      <c r="CLW45" s="502"/>
      <c r="CLX45" s="502"/>
      <c r="CLY45" s="502"/>
      <c r="CLZ45" s="502"/>
      <c r="CMA45" s="502"/>
      <c r="CMB45" s="502"/>
      <c r="CMC45" s="502"/>
      <c r="CMD45" s="502"/>
      <c r="CME45" s="502"/>
      <c r="CMF45" s="502"/>
      <c r="CMG45" s="502"/>
      <c r="CMH45" s="502"/>
      <c r="CMI45" s="502"/>
      <c r="CMJ45" s="502"/>
      <c r="CMK45" s="502"/>
      <c r="CML45" s="502"/>
      <c r="CMM45" s="502"/>
      <c r="CMN45" s="502"/>
      <c r="CMO45" s="502"/>
      <c r="CMP45" s="502"/>
      <c r="CMQ45" s="502"/>
      <c r="CMR45" s="502"/>
      <c r="CMS45" s="502"/>
      <c r="CMT45" s="502"/>
      <c r="CMU45" s="502"/>
      <c r="CMV45" s="502"/>
      <c r="CMW45" s="502"/>
      <c r="CMX45" s="502"/>
      <c r="CMY45" s="502"/>
      <c r="CMZ45" s="502"/>
      <c r="CNA45" s="502"/>
      <c r="CNB45" s="502"/>
      <c r="CNC45" s="502"/>
      <c r="CND45" s="502"/>
      <c r="CNE45" s="502"/>
      <c r="CNF45" s="502"/>
      <c r="CNG45" s="502"/>
      <c r="CNH45" s="502"/>
      <c r="CNI45" s="502"/>
      <c r="CNJ45" s="502"/>
      <c r="CNK45" s="502"/>
      <c r="CNL45" s="502"/>
      <c r="CNM45" s="502"/>
      <c r="CNN45" s="502"/>
      <c r="CNO45" s="502"/>
      <c r="CNP45" s="502"/>
      <c r="CNQ45" s="502"/>
      <c r="CNR45" s="502"/>
      <c r="CNS45" s="502"/>
      <c r="CNT45" s="502"/>
      <c r="CNU45" s="502"/>
      <c r="CNV45" s="502"/>
      <c r="CNW45" s="502"/>
      <c r="CNX45" s="502"/>
      <c r="CNY45" s="502"/>
      <c r="CNZ45" s="502"/>
      <c r="COA45" s="502"/>
      <c r="COB45" s="502"/>
      <c r="COC45" s="502"/>
      <c r="COD45" s="502"/>
      <c r="COE45" s="502"/>
      <c r="COF45" s="502"/>
      <c r="COG45" s="502"/>
      <c r="COH45" s="502"/>
      <c r="COI45" s="502"/>
      <c r="COJ45" s="502"/>
      <c r="COK45" s="502"/>
      <c r="COL45" s="502"/>
      <c r="COM45" s="502"/>
      <c r="CON45" s="502"/>
      <c r="COO45" s="502"/>
      <c r="COP45" s="502"/>
      <c r="COQ45" s="502"/>
      <c r="COR45" s="502"/>
      <c r="COS45" s="502"/>
      <c r="COT45" s="502"/>
      <c r="COU45" s="502"/>
      <c r="COV45" s="502"/>
      <c r="COW45" s="502"/>
      <c r="COX45" s="502"/>
      <c r="COY45" s="502"/>
      <c r="COZ45" s="502"/>
      <c r="CPA45" s="502"/>
      <c r="CPB45" s="502"/>
      <c r="CPC45" s="502"/>
      <c r="CPD45" s="502"/>
      <c r="CPE45" s="502"/>
      <c r="CPF45" s="502"/>
      <c r="CPG45" s="502"/>
      <c r="CPH45" s="502"/>
      <c r="CPI45" s="502"/>
      <c r="CPJ45" s="502"/>
      <c r="CPK45" s="502"/>
      <c r="CPL45" s="502"/>
      <c r="CPM45" s="502"/>
      <c r="CPN45" s="502"/>
      <c r="CPO45" s="502"/>
      <c r="CPP45" s="502"/>
      <c r="CPQ45" s="502"/>
      <c r="CPR45" s="502"/>
      <c r="CPS45" s="502"/>
      <c r="CPT45" s="502"/>
      <c r="CPU45" s="502"/>
      <c r="CPV45" s="502"/>
      <c r="CPW45" s="502"/>
      <c r="CPX45" s="502"/>
      <c r="CPY45" s="502"/>
      <c r="CPZ45" s="502"/>
      <c r="CQA45" s="502"/>
      <c r="CQB45" s="502"/>
      <c r="CQC45" s="502"/>
      <c r="CQD45" s="502"/>
      <c r="CQE45" s="502"/>
      <c r="CQF45" s="502"/>
      <c r="CQG45" s="502"/>
      <c r="CQH45" s="502"/>
      <c r="CQI45" s="502"/>
      <c r="CQJ45" s="502"/>
      <c r="CQK45" s="502"/>
      <c r="CQL45" s="502"/>
      <c r="CQM45" s="502"/>
      <c r="CQN45" s="502"/>
      <c r="CQO45" s="502"/>
      <c r="CQP45" s="502"/>
      <c r="CQQ45" s="502"/>
      <c r="CQR45" s="502"/>
      <c r="CQS45" s="502"/>
      <c r="CQT45" s="502"/>
      <c r="CQU45" s="502"/>
      <c r="CQV45" s="502"/>
      <c r="CQW45" s="502"/>
      <c r="CQX45" s="502"/>
      <c r="CQY45" s="502"/>
      <c r="CQZ45" s="502"/>
      <c r="CRA45" s="502"/>
      <c r="CRB45" s="502"/>
      <c r="CRC45" s="502"/>
      <c r="CRD45" s="502"/>
      <c r="CRE45" s="502"/>
      <c r="CRF45" s="502"/>
      <c r="CRG45" s="502"/>
      <c r="CRH45" s="502"/>
      <c r="CRI45" s="502"/>
      <c r="CRJ45" s="502"/>
      <c r="CRK45" s="502"/>
      <c r="CRL45" s="502"/>
      <c r="CRM45" s="502"/>
      <c r="CRN45" s="502"/>
      <c r="CRO45" s="502"/>
      <c r="CRP45" s="502"/>
      <c r="CRQ45" s="502"/>
      <c r="CRR45" s="502"/>
      <c r="CRS45" s="502"/>
      <c r="CRT45" s="502"/>
      <c r="CRU45" s="502"/>
      <c r="CRV45" s="502"/>
      <c r="CRW45" s="502"/>
      <c r="CRX45" s="502"/>
      <c r="CRY45" s="502"/>
      <c r="CRZ45" s="502"/>
      <c r="CSA45" s="502"/>
      <c r="CSB45" s="502"/>
      <c r="CSC45" s="502"/>
      <c r="CSD45" s="502"/>
      <c r="CSE45" s="502"/>
      <c r="CSF45" s="502"/>
      <c r="CSG45" s="502"/>
      <c r="CSH45" s="502"/>
      <c r="CSI45" s="502"/>
      <c r="CSJ45" s="502"/>
      <c r="CSK45" s="502"/>
      <c r="CSL45" s="502"/>
      <c r="CSM45" s="502"/>
      <c r="CSN45" s="502"/>
      <c r="CSO45" s="502"/>
      <c r="CSP45" s="502"/>
      <c r="CSQ45" s="502"/>
      <c r="CSR45" s="502"/>
      <c r="CSS45" s="502"/>
      <c r="CST45" s="502"/>
      <c r="CSU45" s="502"/>
      <c r="CSV45" s="502"/>
      <c r="CSW45" s="502"/>
      <c r="CSX45" s="502"/>
      <c r="CSY45" s="502"/>
      <c r="CSZ45" s="502"/>
      <c r="CTA45" s="502"/>
      <c r="CTB45" s="502"/>
      <c r="CTC45" s="502"/>
      <c r="CTD45" s="502"/>
      <c r="CTE45" s="502"/>
      <c r="CTF45" s="502"/>
      <c r="CTG45" s="502"/>
      <c r="CTH45" s="502"/>
      <c r="CTI45" s="502"/>
      <c r="CTJ45" s="502"/>
      <c r="CTK45" s="502"/>
      <c r="CTL45" s="502"/>
      <c r="CTM45" s="502"/>
      <c r="CTN45" s="502"/>
      <c r="CTO45" s="502"/>
      <c r="CTP45" s="502"/>
      <c r="CTQ45" s="502"/>
      <c r="CTR45" s="502"/>
      <c r="CTS45" s="502"/>
      <c r="CTT45" s="502"/>
      <c r="CTU45" s="502"/>
      <c r="CTV45" s="502"/>
      <c r="CTW45" s="502"/>
      <c r="CTX45" s="502"/>
      <c r="CTY45" s="502"/>
      <c r="CTZ45" s="502"/>
      <c r="CUA45" s="502"/>
      <c r="CUB45" s="502"/>
      <c r="CUC45" s="502"/>
      <c r="CUD45" s="502"/>
      <c r="CUE45" s="502"/>
      <c r="CUF45" s="502"/>
      <c r="CUG45" s="502"/>
      <c r="CUH45" s="502"/>
      <c r="CUI45" s="502"/>
      <c r="CUJ45" s="502"/>
      <c r="CUK45" s="502"/>
      <c r="CUL45" s="502"/>
      <c r="CUM45" s="502"/>
      <c r="CUN45" s="502"/>
      <c r="CUO45" s="502"/>
      <c r="CUP45" s="502"/>
      <c r="CUQ45" s="502"/>
      <c r="CUR45" s="502"/>
      <c r="CUS45" s="502"/>
      <c r="CUT45" s="502"/>
      <c r="CUU45" s="502"/>
      <c r="CUV45" s="502"/>
      <c r="CUW45" s="502"/>
      <c r="CUX45" s="502"/>
      <c r="CUY45" s="502"/>
      <c r="CUZ45" s="502"/>
      <c r="CVA45" s="502"/>
      <c r="CVB45" s="502"/>
      <c r="CVC45" s="502"/>
      <c r="CVD45" s="502"/>
      <c r="CVE45" s="502"/>
      <c r="CVF45" s="502"/>
      <c r="CVG45" s="502"/>
      <c r="CVH45" s="502"/>
      <c r="CVI45" s="502"/>
      <c r="CVJ45" s="502"/>
      <c r="CVK45" s="502"/>
      <c r="CVL45" s="502"/>
      <c r="CVM45" s="502"/>
      <c r="CVN45" s="502"/>
      <c r="CVO45" s="502"/>
      <c r="CVP45" s="502"/>
      <c r="CVQ45" s="502"/>
      <c r="CVR45" s="502"/>
      <c r="CVS45" s="502"/>
      <c r="CVT45" s="502"/>
      <c r="CVU45" s="502"/>
      <c r="CVV45" s="502"/>
      <c r="CVW45" s="502"/>
      <c r="CVX45" s="502"/>
      <c r="CVY45" s="502"/>
      <c r="CVZ45" s="502"/>
      <c r="CWA45" s="502"/>
      <c r="CWB45" s="502"/>
      <c r="CWC45" s="502"/>
      <c r="CWD45" s="502"/>
      <c r="CWE45" s="502"/>
      <c r="CWF45" s="502"/>
      <c r="CWG45" s="502"/>
      <c r="CWH45" s="502"/>
      <c r="CWI45" s="502"/>
      <c r="CWJ45" s="502"/>
      <c r="CWK45" s="502"/>
      <c r="CWL45" s="502"/>
      <c r="CWM45" s="502"/>
      <c r="CWN45" s="502"/>
      <c r="CWO45" s="502"/>
      <c r="CWP45" s="502"/>
      <c r="CWQ45" s="502"/>
      <c r="CWR45" s="502"/>
      <c r="CWS45" s="502"/>
      <c r="CWT45" s="502"/>
      <c r="CWU45" s="502"/>
      <c r="CWV45" s="502"/>
      <c r="CWW45" s="502"/>
      <c r="CWX45" s="502"/>
      <c r="CWY45" s="502"/>
      <c r="CWZ45" s="502"/>
      <c r="CXA45" s="502"/>
      <c r="CXB45" s="502"/>
      <c r="CXC45" s="502"/>
      <c r="CXD45" s="502"/>
      <c r="CXE45" s="502"/>
      <c r="CXF45" s="502"/>
      <c r="CXG45" s="502"/>
      <c r="CXH45" s="502"/>
      <c r="CXI45" s="502"/>
      <c r="CXJ45" s="502"/>
      <c r="CXK45" s="502"/>
      <c r="CXL45" s="502"/>
      <c r="CXM45" s="502"/>
      <c r="CXN45" s="502"/>
      <c r="CXO45" s="502"/>
      <c r="CXP45" s="502"/>
      <c r="CXQ45" s="502"/>
      <c r="CXR45" s="502"/>
      <c r="CXS45" s="502"/>
      <c r="CXT45" s="502"/>
      <c r="CXU45" s="502"/>
      <c r="CXV45" s="502"/>
      <c r="CXW45" s="502"/>
      <c r="CXX45" s="502"/>
      <c r="CXY45" s="502"/>
      <c r="CXZ45" s="502"/>
      <c r="CYA45" s="502"/>
      <c r="CYB45" s="502"/>
      <c r="CYC45" s="502"/>
      <c r="CYD45" s="502"/>
      <c r="CYE45" s="502"/>
      <c r="CYF45" s="502"/>
      <c r="CYG45" s="502"/>
      <c r="CYH45" s="502"/>
      <c r="CYI45" s="502"/>
      <c r="CYJ45" s="502"/>
      <c r="CYK45" s="502"/>
      <c r="CYL45" s="502"/>
      <c r="CYM45" s="502"/>
      <c r="CYN45" s="502"/>
      <c r="CYO45" s="502"/>
      <c r="CYP45" s="502"/>
      <c r="CYQ45" s="502"/>
      <c r="CYR45" s="502"/>
      <c r="CYS45" s="502"/>
      <c r="CYT45" s="502"/>
      <c r="CYU45" s="502"/>
      <c r="CYV45" s="502"/>
      <c r="CYW45" s="502"/>
      <c r="CYX45" s="502"/>
      <c r="CYY45" s="502"/>
      <c r="CYZ45" s="502"/>
      <c r="CZA45" s="502"/>
      <c r="CZB45" s="502"/>
      <c r="CZC45" s="502"/>
      <c r="CZD45" s="502"/>
      <c r="CZE45" s="502"/>
      <c r="CZF45" s="502"/>
      <c r="CZG45" s="502"/>
      <c r="CZH45" s="502"/>
      <c r="CZI45" s="502"/>
      <c r="CZJ45" s="502"/>
      <c r="CZK45" s="502"/>
      <c r="CZL45" s="502"/>
      <c r="CZM45" s="502"/>
      <c r="CZN45" s="502"/>
      <c r="CZO45" s="502"/>
      <c r="CZP45" s="502"/>
      <c r="CZQ45" s="502"/>
      <c r="CZR45" s="502"/>
      <c r="CZS45" s="502"/>
      <c r="CZT45" s="502"/>
      <c r="CZU45" s="502"/>
      <c r="CZV45" s="502"/>
      <c r="CZW45" s="502"/>
      <c r="CZX45" s="502"/>
      <c r="CZY45" s="502"/>
      <c r="CZZ45" s="502"/>
      <c r="DAA45" s="502"/>
      <c r="DAB45" s="502"/>
      <c r="DAC45" s="502"/>
      <c r="DAD45" s="502"/>
      <c r="DAE45" s="502"/>
      <c r="DAF45" s="502"/>
      <c r="DAG45" s="502"/>
      <c r="DAH45" s="502"/>
      <c r="DAI45" s="502"/>
      <c r="DAJ45" s="502"/>
      <c r="DAK45" s="502"/>
      <c r="DAL45" s="502"/>
      <c r="DAM45" s="502"/>
      <c r="DAN45" s="502"/>
      <c r="DAO45" s="502"/>
      <c r="DAP45" s="502"/>
      <c r="DAQ45" s="502"/>
      <c r="DAR45" s="502"/>
      <c r="DAS45" s="502"/>
      <c r="DAT45" s="502"/>
      <c r="DAU45" s="502"/>
      <c r="DAV45" s="502"/>
      <c r="DAW45" s="502"/>
      <c r="DAX45" s="502"/>
      <c r="DAY45" s="502"/>
      <c r="DAZ45" s="502"/>
      <c r="DBA45" s="502"/>
      <c r="DBB45" s="502"/>
      <c r="DBC45" s="502"/>
      <c r="DBD45" s="502"/>
      <c r="DBE45" s="502"/>
      <c r="DBF45" s="502"/>
      <c r="DBG45" s="502"/>
      <c r="DBH45" s="502"/>
      <c r="DBI45" s="502"/>
      <c r="DBJ45" s="502"/>
      <c r="DBK45" s="502"/>
      <c r="DBL45" s="502"/>
      <c r="DBM45" s="502"/>
      <c r="DBN45" s="502"/>
      <c r="DBO45" s="502"/>
      <c r="DBP45" s="502"/>
      <c r="DBQ45" s="502"/>
      <c r="DBR45" s="502"/>
      <c r="DBS45" s="502"/>
      <c r="DBT45" s="502"/>
      <c r="DBU45" s="502"/>
      <c r="DBV45" s="502"/>
      <c r="DBW45" s="502"/>
      <c r="DBX45" s="502"/>
      <c r="DBY45" s="502"/>
      <c r="DBZ45" s="502"/>
      <c r="DCA45" s="502"/>
      <c r="DCB45" s="502"/>
      <c r="DCC45" s="502"/>
      <c r="DCD45" s="502"/>
      <c r="DCE45" s="502"/>
      <c r="DCF45" s="502"/>
      <c r="DCG45" s="502"/>
      <c r="DCH45" s="502"/>
      <c r="DCI45" s="502"/>
      <c r="DCJ45" s="502"/>
      <c r="DCK45" s="502"/>
      <c r="DCL45" s="502"/>
      <c r="DCM45" s="502"/>
      <c r="DCN45" s="502"/>
      <c r="DCO45" s="502"/>
      <c r="DCP45" s="502"/>
      <c r="DCQ45" s="502"/>
      <c r="DCR45" s="502"/>
      <c r="DCS45" s="502"/>
      <c r="DCT45" s="502"/>
      <c r="DCU45" s="502"/>
      <c r="DCV45" s="502"/>
      <c r="DCW45" s="502"/>
      <c r="DCX45" s="502"/>
      <c r="DCY45" s="502"/>
      <c r="DCZ45" s="502"/>
      <c r="DDA45" s="502"/>
      <c r="DDB45" s="502"/>
      <c r="DDC45" s="502"/>
      <c r="DDD45" s="502"/>
      <c r="DDE45" s="502"/>
      <c r="DDF45" s="502"/>
      <c r="DDG45" s="502"/>
      <c r="DDH45" s="502"/>
      <c r="DDI45" s="502"/>
      <c r="DDJ45" s="502"/>
      <c r="DDK45" s="502"/>
      <c r="DDL45" s="502"/>
      <c r="DDM45" s="502"/>
      <c r="DDN45" s="502"/>
      <c r="DDO45" s="502"/>
      <c r="DDP45" s="502"/>
      <c r="DDQ45" s="502"/>
      <c r="DDR45" s="502"/>
      <c r="DDS45" s="502"/>
      <c r="DDT45" s="502"/>
      <c r="DDU45" s="502"/>
      <c r="DDV45" s="502"/>
      <c r="DDW45" s="502"/>
      <c r="DDX45" s="502"/>
      <c r="DDY45" s="502"/>
      <c r="DDZ45" s="502"/>
      <c r="DEA45" s="502"/>
      <c r="DEB45" s="502"/>
      <c r="DEC45" s="502"/>
      <c r="DED45" s="502"/>
      <c r="DEE45" s="502"/>
      <c r="DEF45" s="502"/>
      <c r="DEG45" s="502"/>
      <c r="DEH45" s="502"/>
      <c r="DEI45" s="502"/>
      <c r="DEJ45" s="502"/>
      <c r="DEK45" s="502"/>
      <c r="DEL45" s="502"/>
      <c r="DEM45" s="502"/>
      <c r="DEN45" s="502"/>
      <c r="DEO45" s="502"/>
      <c r="DEP45" s="502"/>
      <c r="DEQ45" s="502"/>
      <c r="DER45" s="502"/>
      <c r="DES45" s="502"/>
      <c r="DET45" s="502"/>
      <c r="DEU45" s="502"/>
      <c r="DEV45" s="502"/>
      <c r="DEW45" s="502"/>
      <c r="DEX45" s="502"/>
      <c r="DEY45" s="502"/>
      <c r="DEZ45" s="502"/>
      <c r="DFA45" s="502"/>
      <c r="DFB45" s="502"/>
      <c r="DFC45" s="502"/>
      <c r="DFD45" s="502"/>
      <c r="DFE45" s="502"/>
      <c r="DFF45" s="502"/>
      <c r="DFG45" s="502"/>
      <c r="DFH45" s="502"/>
      <c r="DFI45" s="502"/>
      <c r="DFJ45" s="502"/>
      <c r="DFK45" s="502"/>
      <c r="DFL45" s="502"/>
      <c r="DFM45" s="502"/>
      <c r="DFN45" s="502"/>
      <c r="DFO45" s="502"/>
      <c r="DFP45" s="502"/>
      <c r="DFQ45" s="502"/>
      <c r="DFR45" s="502"/>
      <c r="DFS45" s="502"/>
      <c r="DFT45" s="502"/>
      <c r="DFU45" s="502"/>
      <c r="DFV45" s="502"/>
      <c r="DFW45" s="502"/>
      <c r="DFX45" s="502"/>
      <c r="DFY45" s="502"/>
      <c r="DFZ45" s="502"/>
      <c r="DGA45" s="502"/>
      <c r="DGB45" s="502"/>
      <c r="DGC45" s="502"/>
      <c r="DGD45" s="502"/>
      <c r="DGE45" s="502"/>
      <c r="DGF45" s="502"/>
      <c r="DGG45" s="502"/>
      <c r="DGH45" s="502"/>
      <c r="DGI45" s="502"/>
      <c r="DGJ45" s="502"/>
      <c r="DGK45" s="502"/>
      <c r="DGL45" s="502"/>
      <c r="DGM45" s="502"/>
      <c r="DGN45" s="502"/>
      <c r="DGO45" s="502"/>
      <c r="DGP45" s="502"/>
      <c r="DGQ45" s="502"/>
      <c r="DGR45" s="502"/>
      <c r="DGS45" s="502"/>
      <c r="DGT45" s="502"/>
      <c r="DGU45" s="502"/>
      <c r="DGV45" s="502"/>
      <c r="DGW45" s="502"/>
      <c r="DGX45" s="502"/>
      <c r="DGY45" s="502"/>
      <c r="DGZ45" s="502"/>
      <c r="DHA45" s="502"/>
      <c r="DHB45" s="502"/>
      <c r="DHC45" s="502"/>
      <c r="DHD45" s="502"/>
      <c r="DHE45" s="502"/>
      <c r="DHF45" s="502"/>
      <c r="DHG45" s="502"/>
      <c r="DHH45" s="502"/>
      <c r="DHI45" s="502"/>
      <c r="DHJ45" s="502"/>
      <c r="DHK45" s="502"/>
      <c r="DHL45" s="502"/>
      <c r="DHM45" s="502"/>
      <c r="DHN45" s="502"/>
      <c r="DHO45" s="502"/>
      <c r="DHP45" s="502"/>
      <c r="DHQ45" s="502"/>
      <c r="DHR45" s="502"/>
      <c r="DHS45" s="502"/>
      <c r="DHT45" s="502"/>
      <c r="DHU45" s="502"/>
      <c r="DHV45" s="502"/>
      <c r="DHW45" s="502"/>
      <c r="DHX45" s="502"/>
      <c r="DHY45" s="502"/>
      <c r="DHZ45" s="502"/>
      <c r="DIA45" s="502"/>
      <c r="DIB45" s="502"/>
      <c r="DIC45" s="502"/>
      <c r="DID45" s="502"/>
      <c r="DIE45" s="502"/>
      <c r="DIF45" s="502"/>
      <c r="DIG45" s="502"/>
      <c r="DIH45" s="502"/>
      <c r="DII45" s="502"/>
      <c r="DIJ45" s="502"/>
      <c r="DIK45" s="502"/>
      <c r="DIL45" s="502"/>
      <c r="DIM45" s="502"/>
      <c r="DIN45" s="502"/>
      <c r="DIO45" s="502"/>
      <c r="DIP45" s="502"/>
      <c r="DIQ45" s="502"/>
      <c r="DIR45" s="502"/>
      <c r="DIS45" s="502"/>
      <c r="DIT45" s="502"/>
      <c r="DIU45" s="502"/>
      <c r="DIV45" s="502"/>
      <c r="DIW45" s="502"/>
      <c r="DIX45" s="502"/>
      <c r="DIY45" s="502"/>
      <c r="DIZ45" s="502"/>
      <c r="DJA45" s="502"/>
      <c r="DJB45" s="502"/>
      <c r="DJC45" s="502"/>
      <c r="DJD45" s="502"/>
      <c r="DJE45" s="502"/>
      <c r="DJF45" s="502"/>
      <c r="DJG45" s="502"/>
      <c r="DJH45" s="502"/>
      <c r="DJI45" s="502"/>
      <c r="DJJ45" s="502"/>
      <c r="DJK45" s="502"/>
      <c r="DJL45" s="502"/>
      <c r="DJM45" s="502"/>
      <c r="DJN45" s="502"/>
      <c r="DJO45" s="502"/>
      <c r="DJP45" s="502"/>
      <c r="DJQ45" s="502"/>
      <c r="DJR45" s="502"/>
      <c r="DJS45" s="502"/>
      <c r="DJT45" s="502"/>
      <c r="DJU45" s="502"/>
      <c r="DJV45" s="502"/>
      <c r="DJW45" s="502"/>
      <c r="DJX45" s="502"/>
      <c r="DJY45" s="502"/>
      <c r="DJZ45" s="502"/>
      <c r="DKA45" s="502"/>
      <c r="DKB45" s="502"/>
      <c r="DKC45" s="502"/>
      <c r="DKD45" s="502"/>
      <c r="DKE45" s="502"/>
      <c r="DKF45" s="502"/>
      <c r="DKG45" s="502"/>
      <c r="DKH45" s="502"/>
      <c r="DKI45" s="502"/>
      <c r="DKJ45" s="502"/>
      <c r="DKK45" s="502"/>
      <c r="DKL45" s="502"/>
      <c r="DKM45" s="502"/>
      <c r="DKN45" s="502"/>
      <c r="DKO45" s="502"/>
      <c r="DKP45" s="502"/>
      <c r="DKQ45" s="502"/>
      <c r="DKR45" s="502"/>
      <c r="DKS45" s="502"/>
      <c r="DKT45" s="502"/>
      <c r="DKU45" s="502"/>
      <c r="DKV45" s="502"/>
      <c r="DKW45" s="502"/>
      <c r="DKX45" s="502"/>
      <c r="DKY45" s="502"/>
      <c r="DKZ45" s="502"/>
      <c r="DLA45" s="502"/>
      <c r="DLB45" s="502"/>
      <c r="DLC45" s="502"/>
      <c r="DLD45" s="502"/>
      <c r="DLE45" s="502"/>
      <c r="DLF45" s="502"/>
      <c r="DLG45" s="502"/>
      <c r="DLH45" s="502"/>
      <c r="DLI45" s="502"/>
      <c r="DLJ45" s="502"/>
      <c r="DLK45" s="502"/>
      <c r="DLL45" s="502"/>
      <c r="DLM45" s="502"/>
      <c r="DLN45" s="502"/>
      <c r="DLO45" s="502"/>
      <c r="DLP45" s="502"/>
      <c r="DLQ45" s="502"/>
      <c r="DLR45" s="502"/>
      <c r="DLS45" s="502"/>
      <c r="DLT45" s="502"/>
      <c r="DLU45" s="502"/>
      <c r="DLV45" s="502"/>
      <c r="DLW45" s="502"/>
      <c r="DLX45" s="502"/>
      <c r="DLY45" s="502"/>
      <c r="DLZ45" s="502"/>
      <c r="DMA45" s="502"/>
      <c r="DMB45" s="502"/>
      <c r="DMC45" s="502"/>
      <c r="DMD45" s="502"/>
      <c r="DME45" s="502"/>
      <c r="DMF45" s="502"/>
      <c r="DMG45" s="502"/>
      <c r="DMH45" s="502"/>
      <c r="DMI45" s="502"/>
      <c r="DMJ45" s="502"/>
      <c r="DMK45" s="502"/>
      <c r="DML45" s="502"/>
      <c r="DMM45" s="502"/>
      <c r="DMN45" s="502"/>
      <c r="DMO45" s="502"/>
      <c r="DMP45" s="502"/>
      <c r="DMQ45" s="502"/>
      <c r="DMR45" s="502"/>
      <c r="DMS45" s="502"/>
      <c r="DMT45" s="502"/>
      <c r="DMU45" s="502"/>
      <c r="DMV45" s="502"/>
      <c r="DMW45" s="502"/>
      <c r="DMX45" s="502"/>
      <c r="DMY45" s="502"/>
      <c r="DMZ45" s="502"/>
      <c r="DNA45" s="502"/>
      <c r="DNB45" s="502"/>
      <c r="DNC45" s="502"/>
      <c r="DND45" s="502"/>
      <c r="DNE45" s="502"/>
      <c r="DNF45" s="502"/>
      <c r="DNG45" s="502"/>
      <c r="DNH45" s="502"/>
      <c r="DNI45" s="502"/>
      <c r="DNJ45" s="502"/>
      <c r="DNK45" s="502"/>
      <c r="DNL45" s="502"/>
      <c r="DNM45" s="502"/>
      <c r="DNN45" s="502"/>
      <c r="DNO45" s="502"/>
      <c r="DNP45" s="502"/>
      <c r="DNQ45" s="502"/>
      <c r="DNR45" s="502"/>
      <c r="DNS45" s="502"/>
      <c r="DNT45" s="502"/>
      <c r="DNU45" s="502"/>
      <c r="DNV45" s="502"/>
      <c r="DNW45" s="502"/>
      <c r="DNX45" s="502"/>
      <c r="DNY45" s="502"/>
      <c r="DNZ45" s="502"/>
      <c r="DOA45" s="502"/>
      <c r="DOB45" s="502"/>
      <c r="DOC45" s="502"/>
      <c r="DOD45" s="502"/>
      <c r="DOE45" s="502"/>
      <c r="DOF45" s="502"/>
      <c r="DOG45" s="502"/>
      <c r="DOH45" s="502"/>
      <c r="DOI45" s="502"/>
      <c r="DOJ45" s="502"/>
      <c r="DOK45" s="502"/>
      <c r="DOL45" s="502"/>
      <c r="DOM45" s="502"/>
      <c r="DON45" s="502"/>
      <c r="DOO45" s="502"/>
      <c r="DOP45" s="502"/>
      <c r="DOQ45" s="502"/>
      <c r="DOR45" s="502"/>
      <c r="DOS45" s="502"/>
      <c r="DOT45" s="502"/>
      <c r="DOU45" s="502"/>
      <c r="DOV45" s="502"/>
      <c r="DOW45" s="502"/>
      <c r="DOX45" s="502"/>
      <c r="DOY45" s="502"/>
      <c r="DOZ45" s="502"/>
      <c r="DPA45" s="502"/>
      <c r="DPB45" s="502"/>
      <c r="DPC45" s="502"/>
      <c r="DPD45" s="502"/>
      <c r="DPE45" s="502"/>
      <c r="DPF45" s="502"/>
      <c r="DPG45" s="502"/>
      <c r="DPH45" s="502"/>
      <c r="DPI45" s="502"/>
      <c r="DPJ45" s="502"/>
      <c r="DPK45" s="502"/>
      <c r="DPL45" s="502"/>
      <c r="DPM45" s="502"/>
      <c r="DPN45" s="502"/>
      <c r="DPO45" s="502"/>
      <c r="DPP45" s="502"/>
      <c r="DPQ45" s="502"/>
      <c r="DPR45" s="502"/>
      <c r="DPS45" s="502"/>
      <c r="DPT45" s="502"/>
      <c r="DPU45" s="502"/>
      <c r="DPV45" s="502"/>
      <c r="DPW45" s="502"/>
      <c r="DPX45" s="502"/>
      <c r="DPY45" s="502"/>
      <c r="DPZ45" s="502"/>
      <c r="DQA45" s="502"/>
      <c r="DQB45" s="502"/>
      <c r="DQC45" s="502"/>
      <c r="DQD45" s="502"/>
      <c r="DQE45" s="502"/>
      <c r="DQF45" s="502"/>
      <c r="DQG45" s="502"/>
      <c r="DQH45" s="502"/>
      <c r="DQI45" s="502"/>
      <c r="DQJ45" s="502"/>
      <c r="DQK45" s="502"/>
      <c r="DQL45" s="502"/>
      <c r="DQM45" s="502"/>
      <c r="DQN45" s="502"/>
      <c r="DQO45" s="502"/>
      <c r="DQP45" s="502"/>
      <c r="DQQ45" s="502"/>
      <c r="DQR45" s="502"/>
      <c r="DQS45" s="502"/>
      <c r="DQT45" s="502"/>
      <c r="DQU45" s="502"/>
      <c r="DQV45" s="502"/>
      <c r="DQW45" s="502"/>
      <c r="DQX45" s="502"/>
      <c r="DQY45" s="502"/>
      <c r="DQZ45" s="502"/>
      <c r="DRA45" s="502"/>
      <c r="DRB45" s="502"/>
      <c r="DRC45" s="502"/>
      <c r="DRD45" s="502"/>
      <c r="DRE45" s="502"/>
      <c r="DRF45" s="502"/>
      <c r="DRG45" s="502"/>
      <c r="DRH45" s="502"/>
      <c r="DRI45" s="502"/>
      <c r="DRJ45" s="502"/>
      <c r="DRK45" s="502"/>
      <c r="DRL45" s="502"/>
      <c r="DRM45" s="502"/>
      <c r="DRN45" s="502"/>
      <c r="DRO45" s="502"/>
      <c r="DRP45" s="502"/>
      <c r="DRQ45" s="502"/>
      <c r="DRR45" s="502"/>
      <c r="DRS45" s="502"/>
      <c r="DRT45" s="502"/>
      <c r="DRU45" s="502"/>
      <c r="DRV45" s="502"/>
      <c r="DRW45" s="502"/>
      <c r="DRX45" s="502"/>
      <c r="DRY45" s="502"/>
      <c r="DRZ45" s="502"/>
      <c r="DSA45" s="502"/>
      <c r="DSB45" s="502"/>
      <c r="DSC45" s="502"/>
      <c r="DSD45" s="502"/>
      <c r="DSE45" s="502"/>
      <c r="DSF45" s="502"/>
      <c r="DSG45" s="502"/>
      <c r="DSH45" s="502"/>
      <c r="DSI45" s="502"/>
      <c r="DSJ45" s="502"/>
      <c r="DSK45" s="502"/>
      <c r="DSL45" s="502"/>
      <c r="DSM45" s="502"/>
      <c r="DSN45" s="502"/>
      <c r="DSO45" s="502"/>
      <c r="DSP45" s="502"/>
      <c r="DSQ45" s="502"/>
      <c r="DSR45" s="502"/>
      <c r="DSS45" s="502"/>
      <c r="DST45" s="502"/>
      <c r="DSU45" s="502"/>
      <c r="DSV45" s="502"/>
      <c r="DSW45" s="502"/>
      <c r="DSX45" s="502"/>
      <c r="DSY45" s="502"/>
      <c r="DSZ45" s="502"/>
      <c r="DTA45" s="502"/>
      <c r="DTB45" s="502"/>
      <c r="DTC45" s="502"/>
      <c r="DTD45" s="502"/>
      <c r="DTE45" s="502"/>
      <c r="DTF45" s="502"/>
      <c r="DTG45" s="502"/>
      <c r="DTH45" s="502"/>
      <c r="DTI45" s="502"/>
      <c r="DTJ45" s="502"/>
      <c r="DTK45" s="502"/>
      <c r="DTL45" s="502"/>
      <c r="DTM45" s="502"/>
      <c r="DTN45" s="502"/>
      <c r="DTO45" s="502"/>
      <c r="DTP45" s="502"/>
      <c r="DTQ45" s="502"/>
      <c r="DTR45" s="502"/>
      <c r="DTS45" s="502"/>
      <c r="DTT45" s="502"/>
      <c r="DTU45" s="502"/>
      <c r="DTV45" s="502"/>
      <c r="DTW45" s="502"/>
      <c r="DTX45" s="502"/>
      <c r="DTY45" s="502"/>
      <c r="DTZ45" s="502"/>
      <c r="DUA45" s="502"/>
      <c r="DUB45" s="502"/>
      <c r="DUC45" s="502"/>
      <c r="DUD45" s="502"/>
      <c r="DUE45" s="502"/>
      <c r="DUF45" s="502"/>
      <c r="DUG45" s="502"/>
      <c r="DUH45" s="502"/>
      <c r="DUI45" s="502"/>
      <c r="DUJ45" s="502"/>
      <c r="DUK45" s="502"/>
      <c r="DUL45" s="502"/>
      <c r="DUM45" s="502"/>
      <c r="DUN45" s="502"/>
      <c r="DUO45" s="502"/>
      <c r="DUP45" s="502"/>
      <c r="DUQ45" s="502"/>
      <c r="DUR45" s="502"/>
      <c r="DUS45" s="502"/>
      <c r="DUT45" s="502"/>
      <c r="DUU45" s="502"/>
      <c r="DUV45" s="502"/>
      <c r="DUW45" s="502"/>
      <c r="DUX45" s="502"/>
      <c r="DUY45" s="502"/>
      <c r="DUZ45" s="502"/>
      <c r="DVA45" s="502"/>
      <c r="DVB45" s="502"/>
      <c r="DVC45" s="502"/>
      <c r="DVD45" s="502"/>
      <c r="DVE45" s="502"/>
      <c r="DVF45" s="502"/>
      <c r="DVG45" s="502"/>
      <c r="DVH45" s="502"/>
      <c r="DVI45" s="502"/>
      <c r="DVJ45" s="502"/>
      <c r="DVK45" s="502"/>
      <c r="DVL45" s="502"/>
      <c r="DVM45" s="502"/>
      <c r="DVN45" s="502"/>
      <c r="DVO45" s="502"/>
      <c r="DVP45" s="502"/>
      <c r="DVQ45" s="502"/>
      <c r="DVR45" s="502"/>
      <c r="DVS45" s="502"/>
      <c r="DVT45" s="502"/>
      <c r="DVU45" s="502"/>
      <c r="DVV45" s="502"/>
      <c r="DVW45" s="502"/>
      <c r="DVX45" s="502"/>
      <c r="DVY45" s="502"/>
      <c r="DVZ45" s="502"/>
      <c r="DWA45" s="502"/>
      <c r="DWB45" s="502"/>
      <c r="DWC45" s="502"/>
      <c r="DWD45" s="502"/>
      <c r="DWE45" s="502"/>
      <c r="DWF45" s="502"/>
      <c r="DWG45" s="502"/>
      <c r="DWH45" s="502"/>
      <c r="DWI45" s="502"/>
      <c r="DWJ45" s="502"/>
      <c r="DWK45" s="502"/>
      <c r="DWL45" s="502"/>
      <c r="DWM45" s="502"/>
      <c r="DWN45" s="502"/>
      <c r="DWO45" s="502"/>
      <c r="DWP45" s="502"/>
      <c r="DWQ45" s="502"/>
      <c r="DWR45" s="502"/>
      <c r="DWS45" s="502"/>
      <c r="DWT45" s="502"/>
      <c r="DWU45" s="502"/>
      <c r="DWV45" s="502"/>
      <c r="DWW45" s="502"/>
      <c r="DWX45" s="502"/>
      <c r="DWY45" s="502"/>
      <c r="DWZ45" s="502"/>
      <c r="DXA45" s="502"/>
      <c r="DXB45" s="502"/>
      <c r="DXC45" s="502"/>
      <c r="DXD45" s="502"/>
      <c r="DXE45" s="502"/>
      <c r="DXF45" s="502"/>
      <c r="DXG45" s="502"/>
      <c r="DXH45" s="502"/>
      <c r="DXI45" s="502"/>
      <c r="DXJ45" s="502"/>
      <c r="DXK45" s="502"/>
      <c r="DXL45" s="502"/>
      <c r="DXM45" s="502"/>
      <c r="DXN45" s="502"/>
      <c r="DXO45" s="502"/>
      <c r="DXP45" s="502"/>
      <c r="DXQ45" s="502"/>
      <c r="DXR45" s="502"/>
      <c r="DXS45" s="502"/>
      <c r="DXT45" s="502"/>
      <c r="DXU45" s="502"/>
      <c r="DXV45" s="502"/>
      <c r="DXW45" s="502"/>
      <c r="DXX45" s="502"/>
      <c r="DXY45" s="502"/>
      <c r="DXZ45" s="502"/>
      <c r="DYA45" s="502"/>
      <c r="DYB45" s="502"/>
      <c r="DYC45" s="502"/>
      <c r="DYD45" s="502"/>
      <c r="DYE45" s="502"/>
      <c r="DYF45" s="502"/>
      <c r="DYG45" s="502"/>
      <c r="DYH45" s="502"/>
      <c r="DYI45" s="502"/>
      <c r="DYJ45" s="502"/>
      <c r="DYK45" s="502"/>
      <c r="DYL45" s="502"/>
      <c r="DYM45" s="502"/>
      <c r="DYN45" s="502"/>
      <c r="DYO45" s="502"/>
      <c r="DYP45" s="502"/>
      <c r="DYQ45" s="502"/>
      <c r="DYR45" s="502"/>
      <c r="DYS45" s="502"/>
      <c r="DYT45" s="502"/>
      <c r="DYU45" s="502"/>
      <c r="DYV45" s="502"/>
      <c r="DYW45" s="502"/>
      <c r="DYX45" s="502"/>
      <c r="DYY45" s="502"/>
      <c r="DYZ45" s="502"/>
      <c r="DZA45" s="502"/>
      <c r="DZB45" s="502"/>
      <c r="DZC45" s="502"/>
      <c r="DZD45" s="502"/>
      <c r="DZE45" s="502"/>
      <c r="DZF45" s="502"/>
      <c r="DZG45" s="502"/>
      <c r="DZH45" s="502"/>
      <c r="DZI45" s="502"/>
      <c r="DZJ45" s="502"/>
      <c r="DZK45" s="502"/>
      <c r="DZL45" s="502"/>
      <c r="DZM45" s="502"/>
      <c r="DZN45" s="502"/>
      <c r="DZO45" s="502"/>
      <c r="DZP45" s="502"/>
      <c r="DZQ45" s="502"/>
      <c r="DZR45" s="502"/>
      <c r="DZS45" s="502"/>
      <c r="DZT45" s="502"/>
      <c r="DZU45" s="502"/>
      <c r="DZV45" s="502"/>
      <c r="DZW45" s="502"/>
      <c r="DZX45" s="502"/>
      <c r="DZY45" s="502"/>
      <c r="DZZ45" s="502"/>
      <c r="EAA45" s="502"/>
      <c r="EAB45" s="502"/>
      <c r="EAC45" s="502"/>
      <c r="EAD45" s="502"/>
      <c r="EAE45" s="502"/>
      <c r="EAF45" s="502"/>
      <c r="EAG45" s="502"/>
      <c r="EAH45" s="502"/>
      <c r="EAI45" s="502"/>
      <c r="EAJ45" s="502"/>
      <c r="EAK45" s="502"/>
      <c r="EAL45" s="502"/>
      <c r="EAM45" s="502"/>
      <c r="EAN45" s="502"/>
      <c r="EAO45" s="502"/>
      <c r="EAP45" s="502"/>
      <c r="EAQ45" s="502"/>
      <c r="EAR45" s="502"/>
      <c r="EAS45" s="502"/>
      <c r="EAT45" s="502"/>
      <c r="EAU45" s="502"/>
      <c r="EAV45" s="502"/>
      <c r="EAW45" s="502"/>
      <c r="EAX45" s="502"/>
      <c r="EAY45" s="502"/>
      <c r="EAZ45" s="502"/>
      <c r="EBA45" s="502"/>
      <c r="EBB45" s="502"/>
      <c r="EBC45" s="502"/>
      <c r="EBD45" s="502"/>
      <c r="EBE45" s="502"/>
      <c r="EBF45" s="502"/>
      <c r="EBG45" s="502"/>
      <c r="EBH45" s="502"/>
      <c r="EBI45" s="502"/>
      <c r="EBJ45" s="502"/>
      <c r="EBK45" s="502"/>
      <c r="EBL45" s="502"/>
      <c r="EBM45" s="502"/>
      <c r="EBN45" s="502"/>
      <c r="EBO45" s="502"/>
      <c r="EBP45" s="502"/>
      <c r="EBQ45" s="502"/>
      <c r="EBR45" s="502"/>
      <c r="EBS45" s="502"/>
      <c r="EBT45" s="502"/>
      <c r="EBU45" s="502"/>
      <c r="EBV45" s="502"/>
      <c r="EBW45" s="502"/>
      <c r="EBX45" s="502"/>
      <c r="EBY45" s="502"/>
      <c r="EBZ45" s="502"/>
      <c r="ECA45" s="502"/>
      <c r="ECB45" s="502"/>
      <c r="ECC45" s="502"/>
      <c r="ECD45" s="502"/>
      <c r="ECE45" s="502"/>
      <c r="ECF45" s="502"/>
      <c r="ECG45" s="502"/>
      <c r="ECH45" s="502"/>
      <c r="ECI45" s="502"/>
      <c r="ECJ45" s="502"/>
      <c r="ECK45" s="502"/>
      <c r="ECL45" s="502"/>
      <c r="ECM45" s="502"/>
      <c r="ECN45" s="502"/>
      <c r="ECO45" s="502"/>
      <c r="ECP45" s="502"/>
      <c r="ECQ45" s="502"/>
      <c r="ECR45" s="502"/>
      <c r="ECS45" s="502"/>
      <c r="ECT45" s="502"/>
      <c r="ECU45" s="502"/>
      <c r="ECV45" s="502"/>
      <c r="ECW45" s="502"/>
      <c r="ECX45" s="502"/>
      <c r="ECY45" s="502"/>
      <c r="ECZ45" s="502"/>
      <c r="EDA45" s="502"/>
      <c r="EDB45" s="502"/>
      <c r="EDC45" s="502"/>
      <c r="EDD45" s="502"/>
      <c r="EDE45" s="502"/>
      <c r="EDF45" s="502"/>
      <c r="EDG45" s="502"/>
      <c r="EDH45" s="502"/>
      <c r="EDI45" s="502"/>
      <c r="EDJ45" s="502"/>
      <c r="EDK45" s="502"/>
      <c r="EDL45" s="502"/>
      <c r="EDM45" s="502"/>
      <c r="EDN45" s="502"/>
      <c r="EDO45" s="502"/>
      <c r="EDP45" s="502"/>
      <c r="EDQ45" s="502"/>
      <c r="EDR45" s="502"/>
      <c r="EDS45" s="502"/>
      <c r="EDT45" s="502"/>
      <c r="EDU45" s="502"/>
      <c r="EDV45" s="502"/>
      <c r="EDW45" s="502"/>
      <c r="EDX45" s="502"/>
      <c r="EDY45" s="502"/>
      <c r="EDZ45" s="502"/>
      <c r="EEA45" s="502"/>
      <c r="EEB45" s="502"/>
      <c r="EEC45" s="502"/>
      <c r="EED45" s="502"/>
      <c r="EEE45" s="502"/>
      <c r="EEF45" s="502"/>
      <c r="EEG45" s="502"/>
      <c r="EEH45" s="502"/>
      <c r="EEI45" s="502"/>
      <c r="EEJ45" s="502"/>
      <c r="EEK45" s="502"/>
      <c r="EEL45" s="502"/>
      <c r="EEM45" s="502"/>
      <c r="EEN45" s="502"/>
      <c r="EEO45" s="502"/>
      <c r="EEP45" s="502"/>
      <c r="EEQ45" s="502"/>
      <c r="EER45" s="502"/>
      <c r="EES45" s="502"/>
      <c r="EET45" s="502"/>
      <c r="EEU45" s="502"/>
      <c r="EEV45" s="502"/>
      <c r="EEW45" s="502"/>
      <c r="EEX45" s="502"/>
      <c r="EEY45" s="502"/>
      <c r="EEZ45" s="502"/>
      <c r="EFA45" s="502"/>
      <c r="EFB45" s="502"/>
      <c r="EFC45" s="502"/>
      <c r="EFD45" s="502"/>
      <c r="EFE45" s="502"/>
      <c r="EFF45" s="502"/>
      <c r="EFG45" s="502"/>
      <c r="EFH45" s="502"/>
      <c r="EFI45" s="502"/>
      <c r="EFJ45" s="502"/>
      <c r="EFK45" s="502"/>
      <c r="EFL45" s="502"/>
      <c r="EFM45" s="502"/>
      <c r="EFN45" s="502"/>
      <c r="EFO45" s="502"/>
      <c r="EFP45" s="502"/>
      <c r="EFQ45" s="502"/>
      <c r="EFR45" s="502"/>
      <c r="EFS45" s="502"/>
      <c r="EFT45" s="502"/>
      <c r="EFU45" s="502"/>
      <c r="EFV45" s="502"/>
      <c r="EFW45" s="502"/>
      <c r="EFX45" s="502"/>
      <c r="EFY45" s="502"/>
      <c r="EFZ45" s="502"/>
      <c r="EGA45" s="502"/>
      <c r="EGB45" s="502"/>
      <c r="EGC45" s="502"/>
      <c r="EGD45" s="502"/>
      <c r="EGE45" s="502"/>
      <c r="EGF45" s="502"/>
      <c r="EGG45" s="502"/>
      <c r="EGH45" s="502"/>
      <c r="EGI45" s="502"/>
      <c r="EGJ45" s="502"/>
      <c r="EGK45" s="502"/>
      <c r="EGL45" s="502"/>
      <c r="EGM45" s="502"/>
      <c r="EGN45" s="502"/>
      <c r="EGO45" s="502"/>
      <c r="EGP45" s="502"/>
      <c r="EGQ45" s="502"/>
      <c r="EGR45" s="502"/>
      <c r="EGS45" s="502"/>
      <c r="EGT45" s="502"/>
      <c r="EGU45" s="502"/>
      <c r="EGV45" s="502"/>
      <c r="EGW45" s="502"/>
      <c r="EGX45" s="502"/>
      <c r="EGY45" s="502"/>
      <c r="EGZ45" s="502"/>
      <c r="EHA45" s="502"/>
      <c r="EHB45" s="502"/>
      <c r="EHC45" s="502"/>
      <c r="EHD45" s="502"/>
      <c r="EHE45" s="502"/>
      <c r="EHF45" s="502"/>
      <c r="EHG45" s="502"/>
      <c r="EHH45" s="502"/>
      <c r="EHI45" s="502"/>
      <c r="EHJ45" s="502"/>
      <c r="EHK45" s="502"/>
      <c r="EHL45" s="502"/>
      <c r="EHM45" s="502"/>
      <c r="EHN45" s="502"/>
      <c r="EHO45" s="502"/>
      <c r="EHP45" s="502"/>
      <c r="EHQ45" s="502"/>
      <c r="EHR45" s="502"/>
      <c r="EHS45" s="502"/>
      <c r="EHT45" s="502"/>
      <c r="EHU45" s="502"/>
      <c r="EHV45" s="502"/>
      <c r="EHW45" s="502"/>
      <c r="EHX45" s="502"/>
      <c r="EHY45" s="502"/>
      <c r="EHZ45" s="502"/>
      <c r="EIA45" s="502"/>
      <c r="EIB45" s="502"/>
      <c r="EIC45" s="502"/>
      <c r="EID45" s="502"/>
      <c r="EIE45" s="502"/>
      <c r="EIF45" s="502"/>
      <c r="EIG45" s="502"/>
      <c r="EIH45" s="502"/>
      <c r="EII45" s="502"/>
      <c r="EIJ45" s="502"/>
      <c r="EIK45" s="502"/>
      <c r="EIL45" s="502"/>
      <c r="EIM45" s="502"/>
      <c r="EIN45" s="502"/>
      <c r="EIO45" s="502"/>
      <c r="EIP45" s="502"/>
      <c r="EIQ45" s="502"/>
      <c r="EIR45" s="502"/>
      <c r="EIS45" s="502"/>
      <c r="EIT45" s="502"/>
      <c r="EIU45" s="502"/>
      <c r="EIV45" s="502"/>
      <c r="EIW45" s="502"/>
      <c r="EIX45" s="502"/>
      <c r="EIY45" s="502"/>
      <c r="EIZ45" s="502"/>
      <c r="EJA45" s="502"/>
      <c r="EJB45" s="502"/>
      <c r="EJC45" s="502"/>
      <c r="EJD45" s="502"/>
      <c r="EJE45" s="502"/>
      <c r="EJF45" s="502"/>
      <c r="EJG45" s="502"/>
      <c r="EJH45" s="502"/>
      <c r="EJI45" s="502"/>
      <c r="EJJ45" s="502"/>
      <c r="EJK45" s="502"/>
      <c r="EJL45" s="502"/>
      <c r="EJM45" s="502"/>
      <c r="EJN45" s="502"/>
      <c r="EJO45" s="502"/>
      <c r="EJP45" s="502"/>
      <c r="EJQ45" s="502"/>
      <c r="EJR45" s="502"/>
      <c r="EJS45" s="502"/>
      <c r="EJT45" s="502"/>
      <c r="EJU45" s="502"/>
      <c r="EJV45" s="502"/>
      <c r="EJW45" s="502"/>
      <c r="EJX45" s="502"/>
      <c r="EJY45" s="502"/>
      <c r="EJZ45" s="502"/>
      <c r="EKA45" s="502"/>
      <c r="EKB45" s="502"/>
      <c r="EKC45" s="502"/>
      <c r="EKD45" s="502"/>
      <c r="EKE45" s="502"/>
      <c r="EKF45" s="502"/>
      <c r="EKG45" s="502"/>
      <c r="EKH45" s="502"/>
      <c r="EKI45" s="502"/>
      <c r="EKJ45" s="502"/>
      <c r="EKK45" s="502"/>
      <c r="EKL45" s="502"/>
      <c r="EKM45" s="502"/>
      <c r="EKN45" s="502"/>
      <c r="EKO45" s="502"/>
      <c r="EKP45" s="502"/>
      <c r="EKQ45" s="502"/>
      <c r="EKR45" s="502"/>
      <c r="EKS45" s="502"/>
      <c r="EKT45" s="502"/>
      <c r="EKU45" s="502"/>
      <c r="EKV45" s="502"/>
      <c r="EKW45" s="502"/>
      <c r="EKX45" s="502"/>
      <c r="EKY45" s="502"/>
      <c r="EKZ45" s="502"/>
      <c r="ELA45" s="502"/>
      <c r="ELB45" s="502"/>
      <c r="ELC45" s="502"/>
      <c r="ELD45" s="502"/>
      <c r="ELE45" s="502"/>
      <c r="ELF45" s="502"/>
      <c r="ELG45" s="502"/>
      <c r="ELH45" s="502"/>
      <c r="ELI45" s="502"/>
      <c r="ELJ45" s="502"/>
      <c r="ELK45" s="502"/>
      <c r="ELL45" s="502"/>
      <c r="ELM45" s="502"/>
      <c r="ELN45" s="502"/>
      <c r="ELO45" s="502"/>
      <c r="ELP45" s="502"/>
      <c r="ELQ45" s="502"/>
      <c r="ELR45" s="502"/>
      <c r="ELS45" s="502"/>
      <c r="ELT45" s="502"/>
      <c r="ELU45" s="502"/>
      <c r="ELV45" s="502"/>
      <c r="ELW45" s="502"/>
      <c r="ELX45" s="502"/>
      <c r="ELY45" s="502"/>
      <c r="ELZ45" s="502"/>
      <c r="EMA45" s="502"/>
      <c r="EMB45" s="502"/>
      <c r="EMC45" s="502"/>
      <c r="EMD45" s="502"/>
      <c r="EME45" s="502"/>
      <c r="EMF45" s="502"/>
      <c r="EMG45" s="502"/>
      <c r="EMH45" s="502"/>
      <c r="EMI45" s="502"/>
      <c r="EMJ45" s="502"/>
      <c r="EMK45" s="502"/>
      <c r="EML45" s="502"/>
      <c r="EMM45" s="502"/>
      <c r="EMN45" s="502"/>
      <c r="EMO45" s="502"/>
      <c r="EMP45" s="502"/>
      <c r="EMQ45" s="502"/>
      <c r="EMR45" s="502"/>
      <c r="EMS45" s="502"/>
      <c r="EMT45" s="502"/>
      <c r="EMU45" s="502"/>
      <c r="EMV45" s="502"/>
      <c r="EMW45" s="502"/>
      <c r="EMX45" s="502"/>
      <c r="EMY45" s="502"/>
      <c r="EMZ45" s="502"/>
      <c r="ENA45" s="502"/>
      <c r="ENB45" s="502"/>
      <c r="ENC45" s="502"/>
      <c r="END45" s="502"/>
      <c r="ENE45" s="502"/>
      <c r="ENF45" s="502"/>
      <c r="ENG45" s="502"/>
      <c r="ENH45" s="502"/>
      <c r="ENI45" s="502"/>
      <c r="ENJ45" s="502"/>
      <c r="ENK45" s="502"/>
      <c r="ENL45" s="502"/>
      <c r="ENM45" s="502"/>
      <c r="ENN45" s="502"/>
      <c r="ENO45" s="502"/>
      <c r="ENP45" s="502"/>
      <c r="ENQ45" s="502"/>
      <c r="ENR45" s="502"/>
      <c r="ENS45" s="502"/>
      <c r="ENT45" s="502"/>
      <c r="ENU45" s="502"/>
      <c r="ENV45" s="502"/>
      <c r="ENW45" s="502"/>
      <c r="ENX45" s="502"/>
      <c r="ENY45" s="502"/>
      <c r="ENZ45" s="502"/>
      <c r="EOA45" s="502"/>
      <c r="EOB45" s="502"/>
      <c r="EOC45" s="502"/>
      <c r="EOD45" s="502"/>
      <c r="EOE45" s="502"/>
      <c r="EOF45" s="502"/>
      <c r="EOG45" s="502"/>
      <c r="EOH45" s="502"/>
      <c r="EOI45" s="502"/>
      <c r="EOJ45" s="502"/>
      <c r="EOK45" s="502"/>
      <c r="EOL45" s="502"/>
      <c r="EOM45" s="502"/>
      <c r="EON45" s="502"/>
      <c r="EOO45" s="502"/>
      <c r="EOP45" s="502"/>
      <c r="EOQ45" s="502"/>
      <c r="EOR45" s="502"/>
      <c r="EOS45" s="502"/>
      <c r="EOT45" s="502"/>
      <c r="EOU45" s="502"/>
      <c r="EOV45" s="502"/>
      <c r="EOW45" s="502"/>
      <c r="EOX45" s="502"/>
      <c r="EOY45" s="502"/>
      <c r="EOZ45" s="502"/>
      <c r="EPA45" s="502"/>
      <c r="EPB45" s="502"/>
      <c r="EPC45" s="502"/>
      <c r="EPD45" s="502"/>
      <c r="EPE45" s="502"/>
      <c r="EPF45" s="502"/>
      <c r="EPG45" s="502"/>
      <c r="EPH45" s="502"/>
      <c r="EPI45" s="502"/>
      <c r="EPJ45" s="502"/>
      <c r="EPK45" s="502"/>
      <c r="EPL45" s="502"/>
      <c r="EPM45" s="502"/>
      <c r="EPN45" s="502"/>
      <c r="EPO45" s="502"/>
      <c r="EPP45" s="502"/>
      <c r="EPQ45" s="502"/>
      <c r="EPR45" s="502"/>
      <c r="EPS45" s="502"/>
      <c r="EPT45" s="502"/>
      <c r="EPU45" s="502"/>
      <c r="EPV45" s="502"/>
      <c r="EPW45" s="502"/>
      <c r="EPX45" s="502"/>
      <c r="EPY45" s="502"/>
      <c r="EPZ45" s="502"/>
      <c r="EQA45" s="502"/>
      <c r="EQB45" s="502"/>
      <c r="EQC45" s="502"/>
      <c r="EQD45" s="502"/>
      <c r="EQE45" s="502"/>
      <c r="EQF45" s="502"/>
      <c r="EQG45" s="502"/>
      <c r="EQH45" s="502"/>
      <c r="EQI45" s="502"/>
      <c r="EQJ45" s="502"/>
      <c r="EQK45" s="502"/>
      <c r="EQL45" s="502"/>
      <c r="EQM45" s="502"/>
      <c r="EQN45" s="502"/>
      <c r="EQO45" s="502"/>
      <c r="EQP45" s="502"/>
      <c r="EQQ45" s="502"/>
      <c r="EQR45" s="502"/>
      <c r="EQS45" s="502"/>
      <c r="EQT45" s="502"/>
      <c r="EQU45" s="502"/>
      <c r="EQV45" s="502"/>
      <c r="EQW45" s="502"/>
      <c r="EQX45" s="502"/>
      <c r="EQY45" s="502"/>
      <c r="EQZ45" s="502"/>
      <c r="ERA45" s="502"/>
      <c r="ERB45" s="502"/>
      <c r="ERC45" s="502"/>
      <c r="ERD45" s="502"/>
      <c r="ERE45" s="502"/>
      <c r="ERF45" s="502"/>
      <c r="ERG45" s="502"/>
      <c r="ERH45" s="502"/>
      <c r="ERI45" s="502"/>
      <c r="ERJ45" s="502"/>
      <c r="ERK45" s="502"/>
      <c r="ERL45" s="502"/>
      <c r="ERM45" s="502"/>
      <c r="ERN45" s="502"/>
      <c r="ERO45" s="502"/>
      <c r="ERP45" s="502"/>
      <c r="ERQ45" s="502"/>
      <c r="ERR45" s="502"/>
      <c r="ERS45" s="502"/>
      <c r="ERT45" s="502"/>
      <c r="ERU45" s="502"/>
      <c r="ERV45" s="502"/>
      <c r="ERW45" s="502"/>
      <c r="ERX45" s="502"/>
      <c r="ERY45" s="502"/>
      <c r="ERZ45" s="502"/>
      <c r="ESA45" s="502"/>
      <c r="ESB45" s="502"/>
      <c r="ESC45" s="502"/>
      <c r="ESD45" s="502"/>
      <c r="ESE45" s="502"/>
      <c r="ESF45" s="502"/>
      <c r="ESG45" s="502"/>
      <c r="ESH45" s="502"/>
      <c r="ESI45" s="502"/>
      <c r="ESJ45" s="502"/>
      <c r="ESK45" s="502"/>
      <c r="ESL45" s="502"/>
      <c r="ESM45" s="502"/>
      <c r="ESN45" s="502"/>
      <c r="ESO45" s="502"/>
      <c r="ESP45" s="502"/>
      <c r="ESQ45" s="502"/>
      <c r="ESR45" s="502"/>
      <c r="ESS45" s="502"/>
      <c r="EST45" s="502"/>
      <c r="ESU45" s="502"/>
      <c r="ESV45" s="502"/>
      <c r="ESW45" s="502"/>
      <c r="ESX45" s="502"/>
      <c r="ESY45" s="502"/>
      <c r="ESZ45" s="502"/>
      <c r="ETA45" s="502"/>
      <c r="ETB45" s="502"/>
      <c r="ETC45" s="502"/>
      <c r="ETD45" s="502"/>
      <c r="ETE45" s="502"/>
      <c r="ETF45" s="502"/>
      <c r="ETG45" s="502"/>
      <c r="ETH45" s="502"/>
      <c r="ETI45" s="502"/>
      <c r="ETJ45" s="502"/>
      <c r="ETK45" s="502"/>
      <c r="ETL45" s="502"/>
      <c r="ETM45" s="502"/>
      <c r="ETN45" s="502"/>
      <c r="ETO45" s="502"/>
      <c r="ETP45" s="502"/>
      <c r="ETQ45" s="502"/>
      <c r="ETR45" s="502"/>
      <c r="ETS45" s="502"/>
      <c r="ETT45" s="502"/>
      <c r="ETU45" s="502"/>
      <c r="ETV45" s="502"/>
      <c r="ETW45" s="502"/>
      <c r="ETX45" s="502"/>
      <c r="ETY45" s="502"/>
      <c r="ETZ45" s="502"/>
      <c r="EUA45" s="502"/>
      <c r="EUB45" s="502"/>
      <c r="EUC45" s="502"/>
      <c r="EUD45" s="502"/>
      <c r="EUE45" s="502"/>
      <c r="EUF45" s="502"/>
      <c r="EUG45" s="502"/>
      <c r="EUH45" s="502"/>
      <c r="EUI45" s="502"/>
      <c r="EUJ45" s="502"/>
      <c r="EUK45" s="502"/>
      <c r="EUL45" s="502"/>
      <c r="EUM45" s="502"/>
      <c r="EUN45" s="502"/>
      <c r="EUO45" s="502"/>
      <c r="EUP45" s="502"/>
      <c r="EUQ45" s="502"/>
      <c r="EUR45" s="502"/>
      <c r="EUS45" s="502"/>
      <c r="EUT45" s="502"/>
      <c r="EUU45" s="502"/>
      <c r="EUV45" s="502"/>
      <c r="EUW45" s="502"/>
      <c r="EUX45" s="502"/>
      <c r="EUY45" s="502"/>
      <c r="EUZ45" s="502"/>
      <c r="EVA45" s="502"/>
      <c r="EVB45" s="502"/>
      <c r="EVC45" s="502"/>
      <c r="EVD45" s="502"/>
      <c r="EVE45" s="502"/>
      <c r="EVF45" s="502"/>
      <c r="EVG45" s="502"/>
      <c r="EVH45" s="502"/>
      <c r="EVI45" s="502"/>
      <c r="EVJ45" s="502"/>
      <c r="EVK45" s="502"/>
      <c r="EVL45" s="502"/>
      <c r="EVM45" s="502"/>
      <c r="EVN45" s="502"/>
      <c r="EVO45" s="502"/>
      <c r="EVP45" s="502"/>
      <c r="EVQ45" s="502"/>
      <c r="EVR45" s="502"/>
      <c r="EVS45" s="502"/>
      <c r="EVT45" s="502"/>
      <c r="EVU45" s="502"/>
      <c r="EVV45" s="502"/>
      <c r="EVW45" s="502"/>
      <c r="EVX45" s="502"/>
      <c r="EVY45" s="502"/>
      <c r="EVZ45" s="502"/>
      <c r="EWA45" s="502"/>
      <c r="EWB45" s="502"/>
      <c r="EWC45" s="502"/>
      <c r="EWD45" s="502"/>
      <c r="EWE45" s="502"/>
      <c r="EWF45" s="502"/>
      <c r="EWG45" s="502"/>
      <c r="EWH45" s="502"/>
      <c r="EWI45" s="502"/>
      <c r="EWJ45" s="502"/>
      <c r="EWK45" s="502"/>
      <c r="EWL45" s="502"/>
      <c r="EWM45" s="502"/>
      <c r="EWN45" s="502"/>
      <c r="EWO45" s="502"/>
      <c r="EWP45" s="502"/>
      <c r="EWQ45" s="502"/>
      <c r="EWR45" s="502"/>
      <c r="EWS45" s="502"/>
      <c r="EWT45" s="502"/>
      <c r="EWU45" s="502"/>
      <c r="EWV45" s="502"/>
      <c r="EWW45" s="502"/>
      <c r="EWX45" s="502"/>
      <c r="EWY45" s="502"/>
      <c r="EWZ45" s="502"/>
      <c r="EXA45" s="502"/>
      <c r="EXB45" s="502"/>
      <c r="EXC45" s="502"/>
      <c r="EXD45" s="502"/>
      <c r="EXE45" s="502"/>
      <c r="EXF45" s="502"/>
      <c r="EXG45" s="502"/>
      <c r="EXH45" s="502"/>
      <c r="EXI45" s="502"/>
      <c r="EXJ45" s="502"/>
      <c r="EXK45" s="502"/>
      <c r="EXL45" s="502"/>
      <c r="EXM45" s="502"/>
      <c r="EXN45" s="502"/>
      <c r="EXO45" s="502"/>
      <c r="EXP45" s="502"/>
      <c r="EXQ45" s="502"/>
      <c r="EXR45" s="502"/>
      <c r="EXS45" s="502"/>
      <c r="EXT45" s="502"/>
      <c r="EXU45" s="502"/>
      <c r="EXV45" s="502"/>
      <c r="EXW45" s="502"/>
      <c r="EXX45" s="502"/>
      <c r="EXY45" s="502"/>
      <c r="EXZ45" s="502"/>
      <c r="EYA45" s="502"/>
      <c r="EYB45" s="502"/>
      <c r="EYC45" s="502"/>
      <c r="EYD45" s="502"/>
      <c r="EYE45" s="502"/>
      <c r="EYF45" s="502"/>
      <c r="EYG45" s="502"/>
      <c r="EYH45" s="502"/>
      <c r="EYI45" s="502"/>
      <c r="EYJ45" s="502"/>
      <c r="EYK45" s="502"/>
      <c r="EYL45" s="502"/>
      <c r="EYM45" s="502"/>
      <c r="EYN45" s="502"/>
      <c r="EYO45" s="502"/>
      <c r="EYP45" s="502"/>
      <c r="EYQ45" s="502"/>
      <c r="EYR45" s="502"/>
      <c r="EYS45" s="502"/>
      <c r="EYT45" s="502"/>
      <c r="EYU45" s="502"/>
      <c r="EYV45" s="502"/>
      <c r="EYW45" s="502"/>
      <c r="EYX45" s="502"/>
      <c r="EYY45" s="502"/>
      <c r="EYZ45" s="502"/>
      <c r="EZA45" s="502"/>
      <c r="EZB45" s="502"/>
      <c r="EZC45" s="502"/>
      <c r="EZD45" s="502"/>
      <c r="EZE45" s="502"/>
      <c r="EZF45" s="502"/>
      <c r="EZG45" s="502"/>
      <c r="EZH45" s="502"/>
      <c r="EZI45" s="502"/>
      <c r="EZJ45" s="502"/>
      <c r="EZK45" s="502"/>
      <c r="EZL45" s="502"/>
      <c r="EZM45" s="502"/>
      <c r="EZN45" s="502"/>
      <c r="EZO45" s="502"/>
      <c r="EZP45" s="502"/>
      <c r="EZQ45" s="502"/>
      <c r="EZR45" s="502"/>
      <c r="EZS45" s="502"/>
      <c r="EZT45" s="502"/>
      <c r="EZU45" s="502"/>
      <c r="EZV45" s="502"/>
      <c r="EZW45" s="502"/>
      <c r="EZX45" s="502"/>
      <c r="EZY45" s="502"/>
      <c r="EZZ45" s="502"/>
      <c r="FAA45" s="502"/>
      <c r="FAB45" s="502"/>
      <c r="FAC45" s="502"/>
      <c r="FAD45" s="502"/>
      <c r="FAE45" s="502"/>
      <c r="FAF45" s="502"/>
      <c r="FAG45" s="502"/>
      <c r="FAH45" s="502"/>
      <c r="FAI45" s="502"/>
      <c r="FAJ45" s="502"/>
      <c r="FAK45" s="502"/>
      <c r="FAL45" s="502"/>
      <c r="FAM45" s="502"/>
      <c r="FAN45" s="502"/>
      <c r="FAO45" s="502"/>
      <c r="FAP45" s="502"/>
      <c r="FAQ45" s="502"/>
      <c r="FAR45" s="502"/>
      <c r="FAS45" s="502"/>
      <c r="FAT45" s="502"/>
      <c r="FAU45" s="502"/>
      <c r="FAV45" s="502"/>
      <c r="FAW45" s="502"/>
      <c r="FAX45" s="502"/>
      <c r="FAY45" s="502"/>
      <c r="FAZ45" s="502"/>
      <c r="FBA45" s="502"/>
      <c r="FBB45" s="502"/>
      <c r="FBC45" s="502"/>
      <c r="FBD45" s="502"/>
      <c r="FBE45" s="502"/>
      <c r="FBF45" s="502"/>
      <c r="FBG45" s="502"/>
      <c r="FBH45" s="502"/>
      <c r="FBI45" s="502"/>
      <c r="FBJ45" s="502"/>
      <c r="FBK45" s="502"/>
      <c r="FBL45" s="502"/>
      <c r="FBM45" s="502"/>
      <c r="FBN45" s="502"/>
      <c r="FBO45" s="502"/>
      <c r="FBP45" s="502"/>
      <c r="FBQ45" s="502"/>
      <c r="FBR45" s="502"/>
      <c r="FBS45" s="502"/>
      <c r="FBT45" s="502"/>
      <c r="FBU45" s="502"/>
      <c r="FBV45" s="502"/>
      <c r="FBW45" s="502"/>
      <c r="FBX45" s="502"/>
      <c r="FBY45" s="502"/>
      <c r="FBZ45" s="502"/>
      <c r="FCA45" s="502"/>
      <c r="FCB45" s="502"/>
      <c r="FCC45" s="502"/>
      <c r="FCD45" s="502"/>
      <c r="FCE45" s="502"/>
      <c r="FCF45" s="502"/>
      <c r="FCG45" s="502"/>
      <c r="FCH45" s="502"/>
      <c r="FCI45" s="502"/>
      <c r="FCJ45" s="502"/>
      <c r="FCK45" s="502"/>
      <c r="FCL45" s="502"/>
      <c r="FCM45" s="502"/>
      <c r="FCN45" s="502"/>
      <c r="FCO45" s="502"/>
      <c r="FCP45" s="502"/>
      <c r="FCQ45" s="502"/>
      <c r="FCR45" s="502"/>
      <c r="FCS45" s="502"/>
      <c r="FCT45" s="502"/>
      <c r="FCU45" s="502"/>
      <c r="FCV45" s="502"/>
      <c r="FCW45" s="502"/>
      <c r="FCX45" s="502"/>
      <c r="FCY45" s="502"/>
      <c r="FCZ45" s="502"/>
      <c r="FDA45" s="502"/>
      <c r="FDB45" s="502"/>
      <c r="FDC45" s="502"/>
      <c r="FDD45" s="502"/>
      <c r="FDE45" s="502"/>
      <c r="FDF45" s="502"/>
      <c r="FDG45" s="502"/>
      <c r="FDH45" s="502"/>
      <c r="FDI45" s="502"/>
      <c r="FDJ45" s="502"/>
      <c r="FDK45" s="502"/>
      <c r="FDL45" s="502"/>
      <c r="FDM45" s="502"/>
      <c r="FDN45" s="502"/>
      <c r="FDO45" s="502"/>
      <c r="FDP45" s="502"/>
      <c r="FDQ45" s="502"/>
      <c r="FDR45" s="502"/>
      <c r="FDS45" s="502"/>
      <c r="FDT45" s="502"/>
      <c r="FDU45" s="502"/>
      <c r="FDV45" s="502"/>
      <c r="FDW45" s="502"/>
      <c r="FDX45" s="502"/>
      <c r="FDY45" s="502"/>
      <c r="FDZ45" s="502"/>
      <c r="FEA45" s="502"/>
      <c r="FEB45" s="502"/>
      <c r="FEC45" s="502"/>
      <c r="FED45" s="502"/>
      <c r="FEE45" s="502"/>
      <c r="FEF45" s="502"/>
      <c r="FEG45" s="502"/>
      <c r="FEH45" s="502"/>
      <c r="FEI45" s="502"/>
      <c r="FEJ45" s="502"/>
      <c r="FEK45" s="502"/>
      <c r="FEL45" s="502"/>
      <c r="FEM45" s="502"/>
      <c r="FEN45" s="502"/>
      <c r="FEO45" s="502"/>
      <c r="FEP45" s="502"/>
      <c r="FEQ45" s="502"/>
      <c r="FER45" s="502"/>
      <c r="FES45" s="502"/>
      <c r="FET45" s="502"/>
      <c r="FEU45" s="502"/>
      <c r="FEV45" s="502"/>
      <c r="FEW45" s="502"/>
      <c r="FEX45" s="502"/>
      <c r="FEY45" s="502"/>
      <c r="FEZ45" s="502"/>
      <c r="FFA45" s="502"/>
      <c r="FFB45" s="502"/>
      <c r="FFC45" s="502"/>
      <c r="FFD45" s="502"/>
      <c r="FFE45" s="502"/>
      <c r="FFF45" s="502"/>
      <c r="FFG45" s="502"/>
      <c r="FFH45" s="502"/>
      <c r="FFI45" s="502"/>
      <c r="FFJ45" s="502"/>
      <c r="FFK45" s="502"/>
      <c r="FFL45" s="502"/>
      <c r="FFM45" s="502"/>
      <c r="FFN45" s="502"/>
      <c r="FFO45" s="502"/>
      <c r="FFP45" s="502"/>
      <c r="FFQ45" s="502"/>
      <c r="FFR45" s="502"/>
      <c r="FFS45" s="502"/>
      <c r="FFT45" s="502"/>
      <c r="FFU45" s="502"/>
      <c r="FFV45" s="502"/>
      <c r="FFW45" s="502"/>
      <c r="FFX45" s="502"/>
      <c r="FFY45" s="502"/>
      <c r="FFZ45" s="502"/>
      <c r="FGA45" s="502"/>
      <c r="FGB45" s="502"/>
      <c r="FGC45" s="502"/>
      <c r="FGD45" s="502"/>
      <c r="FGE45" s="502"/>
      <c r="FGF45" s="502"/>
      <c r="FGG45" s="502"/>
      <c r="FGH45" s="502"/>
      <c r="FGI45" s="502"/>
      <c r="FGJ45" s="502"/>
      <c r="FGK45" s="502"/>
      <c r="FGL45" s="502"/>
      <c r="FGM45" s="502"/>
      <c r="FGN45" s="502"/>
      <c r="FGO45" s="502"/>
      <c r="FGP45" s="502"/>
      <c r="FGQ45" s="502"/>
      <c r="FGR45" s="502"/>
      <c r="FGS45" s="502"/>
      <c r="FGT45" s="502"/>
      <c r="FGU45" s="502"/>
      <c r="FGV45" s="502"/>
      <c r="FGW45" s="502"/>
      <c r="FGX45" s="502"/>
      <c r="FGY45" s="502"/>
      <c r="FGZ45" s="502"/>
      <c r="FHA45" s="502"/>
      <c r="FHB45" s="502"/>
      <c r="FHC45" s="502"/>
      <c r="FHD45" s="502"/>
      <c r="FHE45" s="502"/>
      <c r="FHF45" s="502"/>
      <c r="FHG45" s="502"/>
      <c r="FHH45" s="502"/>
      <c r="FHI45" s="502"/>
      <c r="FHJ45" s="502"/>
      <c r="FHK45" s="502"/>
      <c r="FHL45" s="502"/>
      <c r="FHM45" s="502"/>
      <c r="FHN45" s="502"/>
      <c r="FHO45" s="502"/>
      <c r="FHP45" s="502"/>
      <c r="FHQ45" s="502"/>
      <c r="FHR45" s="502"/>
      <c r="FHS45" s="502"/>
      <c r="FHT45" s="502"/>
      <c r="FHU45" s="502"/>
      <c r="FHV45" s="502"/>
      <c r="FHW45" s="502"/>
      <c r="FHX45" s="502"/>
      <c r="FHY45" s="502"/>
      <c r="FHZ45" s="502"/>
      <c r="FIA45" s="502"/>
      <c r="FIB45" s="502"/>
      <c r="FIC45" s="502"/>
      <c r="FID45" s="502"/>
      <c r="FIE45" s="502"/>
      <c r="FIF45" s="502"/>
      <c r="FIG45" s="502"/>
      <c r="FIH45" s="502"/>
      <c r="FII45" s="502"/>
      <c r="FIJ45" s="502"/>
      <c r="FIK45" s="502"/>
      <c r="FIL45" s="502"/>
      <c r="FIM45" s="502"/>
      <c r="FIN45" s="502"/>
      <c r="FIO45" s="502"/>
      <c r="FIP45" s="502"/>
      <c r="FIQ45" s="502"/>
      <c r="FIR45" s="502"/>
      <c r="FIS45" s="502"/>
      <c r="FIT45" s="502"/>
      <c r="FIU45" s="502"/>
      <c r="FIV45" s="502"/>
      <c r="FIW45" s="502"/>
      <c r="FIX45" s="502"/>
      <c r="FIY45" s="502"/>
      <c r="FIZ45" s="502"/>
      <c r="FJA45" s="502"/>
      <c r="FJB45" s="502"/>
      <c r="FJC45" s="502"/>
      <c r="FJD45" s="502"/>
      <c r="FJE45" s="502"/>
      <c r="FJF45" s="502"/>
      <c r="FJG45" s="502"/>
      <c r="FJH45" s="502"/>
      <c r="FJI45" s="502"/>
      <c r="FJJ45" s="502"/>
      <c r="FJK45" s="502"/>
      <c r="FJL45" s="502"/>
      <c r="FJM45" s="502"/>
      <c r="FJN45" s="502"/>
      <c r="FJO45" s="502"/>
      <c r="FJP45" s="502"/>
      <c r="FJQ45" s="502"/>
      <c r="FJR45" s="502"/>
      <c r="FJS45" s="502"/>
      <c r="FJT45" s="502"/>
      <c r="FJU45" s="502"/>
      <c r="FJV45" s="502"/>
      <c r="FJW45" s="502"/>
      <c r="FJX45" s="502"/>
      <c r="FJY45" s="502"/>
      <c r="FJZ45" s="502"/>
      <c r="FKA45" s="502"/>
      <c r="FKB45" s="502"/>
      <c r="FKC45" s="502"/>
      <c r="FKD45" s="502"/>
      <c r="FKE45" s="502"/>
      <c r="FKF45" s="502"/>
      <c r="FKG45" s="502"/>
      <c r="FKH45" s="502"/>
      <c r="FKI45" s="502"/>
      <c r="FKJ45" s="502"/>
      <c r="FKK45" s="502"/>
      <c r="FKL45" s="502"/>
      <c r="FKM45" s="502"/>
      <c r="FKN45" s="502"/>
      <c r="FKO45" s="502"/>
      <c r="FKP45" s="502"/>
      <c r="FKQ45" s="502"/>
      <c r="FKR45" s="502"/>
      <c r="FKS45" s="502"/>
      <c r="FKT45" s="502"/>
      <c r="FKU45" s="502"/>
      <c r="FKV45" s="502"/>
      <c r="FKW45" s="502"/>
      <c r="FKX45" s="502"/>
      <c r="FKY45" s="502"/>
      <c r="FKZ45" s="502"/>
      <c r="FLA45" s="502"/>
      <c r="FLB45" s="502"/>
      <c r="FLC45" s="502"/>
      <c r="FLD45" s="502"/>
      <c r="FLE45" s="502"/>
      <c r="FLF45" s="502"/>
      <c r="FLG45" s="502"/>
      <c r="FLH45" s="502"/>
      <c r="FLI45" s="502"/>
      <c r="FLJ45" s="502"/>
      <c r="FLK45" s="502"/>
      <c r="FLL45" s="502"/>
      <c r="FLM45" s="502"/>
      <c r="FLN45" s="502"/>
      <c r="FLO45" s="502"/>
      <c r="FLP45" s="502"/>
      <c r="FLQ45" s="502"/>
      <c r="FLR45" s="502"/>
      <c r="FLS45" s="502"/>
      <c r="FLT45" s="502"/>
      <c r="FLU45" s="502"/>
      <c r="FLV45" s="502"/>
      <c r="FLW45" s="502"/>
      <c r="FLX45" s="502"/>
      <c r="FLY45" s="502"/>
      <c r="FLZ45" s="502"/>
      <c r="FMA45" s="502"/>
      <c r="FMB45" s="502"/>
      <c r="FMC45" s="502"/>
      <c r="FMD45" s="502"/>
      <c r="FME45" s="502"/>
      <c r="FMF45" s="502"/>
      <c r="FMG45" s="502"/>
      <c r="FMH45" s="502"/>
      <c r="FMI45" s="502"/>
      <c r="FMJ45" s="502"/>
      <c r="FMK45" s="502"/>
      <c r="FML45" s="502"/>
      <c r="FMM45" s="502"/>
      <c r="FMN45" s="502"/>
      <c r="FMO45" s="502"/>
      <c r="FMP45" s="502"/>
      <c r="FMQ45" s="502"/>
      <c r="FMR45" s="502"/>
      <c r="FMS45" s="502"/>
      <c r="FMT45" s="502"/>
      <c r="FMU45" s="502"/>
      <c r="FMV45" s="502"/>
      <c r="FMW45" s="502"/>
      <c r="FMX45" s="502"/>
      <c r="FMY45" s="502"/>
      <c r="FMZ45" s="502"/>
      <c r="FNA45" s="502"/>
      <c r="FNB45" s="502"/>
      <c r="FNC45" s="502"/>
      <c r="FND45" s="502"/>
      <c r="FNE45" s="502"/>
      <c r="FNF45" s="502"/>
      <c r="FNG45" s="502"/>
      <c r="FNH45" s="502"/>
      <c r="FNI45" s="502"/>
      <c r="FNJ45" s="502"/>
      <c r="FNK45" s="502"/>
      <c r="FNL45" s="502"/>
      <c r="FNM45" s="502"/>
      <c r="FNN45" s="502"/>
      <c r="FNO45" s="502"/>
      <c r="FNP45" s="502"/>
      <c r="FNQ45" s="502"/>
      <c r="FNR45" s="502"/>
      <c r="FNS45" s="502"/>
      <c r="FNT45" s="502"/>
      <c r="FNU45" s="502"/>
      <c r="FNV45" s="502"/>
      <c r="FNW45" s="502"/>
      <c r="FNX45" s="502"/>
      <c r="FNY45" s="502"/>
      <c r="FNZ45" s="502"/>
      <c r="FOA45" s="502"/>
      <c r="FOB45" s="502"/>
      <c r="FOC45" s="502"/>
      <c r="FOD45" s="502"/>
      <c r="FOE45" s="502"/>
      <c r="FOF45" s="502"/>
      <c r="FOG45" s="502"/>
      <c r="FOH45" s="502"/>
      <c r="FOI45" s="502"/>
      <c r="FOJ45" s="502"/>
      <c r="FOK45" s="502"/>
      <c r="FOL45" s="502"/>
      <c r="FOM45" s="502"/>
      <c r="FON45" s="502"/>
      <c r="FOO45" s="502"/>
      <c r="FOP45" s="502"/>
      <c r="FOQ45" s="502"/>
      <c r="FOR45" s="502"/>
      <c r="FOS45" s="502"/>
      <c r="FOT45" s="502"/>
      <c r="FOU45" s="502"/>
      <c r="FOV45" s="502"/>
      <c r="FOW45" s="502"/>
      <c r="FOX45" s="502"/>
      <c r="FOY45" s="502"/>
      <c r="FOZ45" s="502"/>
      <c r="FPA45" s="502"/>
      <c r="FPB45" s="502"/>
      <c r="FPC45" s="502"/>
      <c r="FPD45" s="502"/>
      <c r="FPE45" s="502"/>
      <c r="FPF45" s="502"/>
      <c r="FPG45" s="502"/>
      <c r="FPH45" s="502"/>
      <c r="FPI45" s="502"/>
      <c r="FPJ45" s="502"/>
      <c r="FPK45" s="502"/>
      <c r="FPL45" s="502"/>
      <c r="FPM45" s="502"/>
      <c r="FPN45" s="502"/>
      <c r="FPO45" s="502"/>
      <c r="FPP45" s="502"/>
      <c r="FPQ45" s="502"/>
      <c r="FPR45" s="502"/>
      <c r="FPS45" s="502"/>
      <c r="FPT45" s="502"/>
      <c r="FPU45" s="502"/>
      <c r="FPV45" s="502"/>
      <c r="FPW45" s="502"/>
      <c r="FPX45" s="502"/>
      <c r="FPY45" s="502"/>
      <c r="FPZ45" s="502"/>
      <c r="FQA45" s="502"/>
      <c r="FQB45" s="502"/>
      <c r="FQC45" s="502"/>
      <c r="FQD45" s="502"/>
      <c r="FQE45" s="502"/>
      <c r="FQF45" s="502"/>
      <c r="FQG45" s="502"/>
      <c r="FQH45" s="502"/>
      <c r="FQI45" s="502"/>
      <c r="FQJ45" s="502"/>
      <c r="FQK45" s="502"/>
      <c r="FQL45" s="502"/>
      <c r="FQM45" s="502"/>
      <c r="FQN45" s="502"/>
      <c r="FQO45" s="502"/>
      <c r="FQP45" s="502"/>
      <c r="FQQ45" s="502"/>
      <c r="FQR45" s="502"/>
      <c r="FQS45" s="502"/>
      <c r="FQT45" s="502"/>
      <c r="FQU45" s="502"/>
      <c r="FQV45" s="502"/>
      <c r="FQW45" s="502"/>
      <c r="FQX45" s="502"/>
      <c r="FQY45" s="502"/>
      <c r="FQZ45" s="502"/>
      <c r="FRA45" s="502"/>
      <c r="FRB45" s="502"/>
      <c r="FRC45" s="502"/>
      <c r="FRD45" s="502"/>
      <c r="FRE45" s="502"/>
      <c r="FRF45" s="502"/>
      <c r="FRG45" s="502"/>
      <c r="FRH45" s="502"/>
      <c r="FRI45" s="502"/>
      <c r="FRJ45" s="502"/>
      <c r="FRK45" s="502"/>
      <c r="FRL45" s="502"/>
      <c r="FRM45" s="502"/>
      <c r="FRN45" s="502"/>
      <c r="FRO45" s="502"/>
      <c r="FRP45" s="502"/>
      <c r="FRQ45" s="502"/>
      <c r="FRR45" s="502"/>
      <c r="FRS45" s="502"/>
      <c r="FRT45" s="502"/>
      <c r="FRU45" s="502"/>
      <c r="FRV45" s="502"/>
      <c r="FRW45" s="502"/>
      <c r="FRX45" s="502"/>
      <c r="FRY45" s="502"/>
      <c r="FRZ45" s="502"/>
      <c r="FSA45" s="502"/>
      <c r="FSB45" s="502"/>
      <c r="FSC45" s="502"/>
      <c r="FSD45" s="502"/>
      <c r="FSE45" s="502"/>
      <c r="FSF45" s="502"/>
      <c r="FSG45" s="502"/>
      <c r="FSH45" s="502"/>
      <c r="FSI45" s="502"/>
      <c r="FSJ45" s="502"/>
      <c r="FSK45" s="502"/>
      <c r="FSL45" s="502"/>
      <c r="FSM45" s="502"/>
      <c r="FSN45" s="502"/>
      <c r="FSO45" s="502"/>
      <c r="FSP45" s="502"/>
      <c r="FSQ45" s="502"/>
      <c r="FSR45" s="502"/>
      <c r="FSS45" s="502"/>
      <c r="FST45" s="502"/>
      <c r="FSU45" s="502"/>
      <c r="FSV45" s="502"/>
      <c r="FSW45" s="502"/>
      <c r="FSX45" s="502"/>
      <c r="FSY45" s="502"/>
      <c r="FSZ45" s="502"/>
      <c r="FTA45" s="502"/>
      <c r="FTB45" s="502"/>
      <c r="FTC45" s="502"/>
      <c r="FTD45" s="502"/>
      <c r="FTE45" s="502"/>
      <c r="FTF45" s="502"/>
      <c r="FTG45" s="502"/>
      <c r="FTH45" s="502"/>
      <c r="FTI45" s="502"/>
      <c r="FTJ45" s="502"/>
      <c r="FTK45" s="502"/>
      <c r="FTL45" s="502"/>
      <c r="FTM45" s="502"/>
      <c r="FTN45" s="502"/>
      <c r="FTO45" s="502"/>
      <c r="FTP45" s="502"/>
      <c r="FTQ45" s="502"/>
      <c r="FTR45" s="502"/>
      <c r="FTS45" s="502"/>
      <c r="FTT45" s="502"/>
      <c r="FTU45" s="502"/>
      <c r="FTV45" s="502"/>
      <c r="FTW45" s="502"/>
      <c r="FTX45" s="502"/>
      <c r="FTY45" s="502"/>
      <c r="FTZ45" s="502"/>
      <c r="FUA45" s="502"/>
      <c r="FUB45" s="502"/>
      <c r="FUC45" s="502"/>
      <c r="FUD45" s="502"/>
      <c r="FUE45" s="502"/>
      <c r="FUF45" s="502"/>
      <c r="FUG45" s="502"/>
      <c r="FUH45" s="502"/>
      <c r="FUI45" s="502"/>
      <c r="FUJ45" s="502"/>
      <c r="FUK45" s="502"/>
      <c r="FUL45" s="502"/>
      <c r="FUM45" s="502"/>
      <c r="FUN45" s="502"/>
      <c r="FUO45" s="502"/>
      <c r="FUP45" s="502"/>
      <c r="FUQ45" s="502"/>
      <c r="FUR45" s="502"/>
      <c r="FUS45" s="502"/>
      <c r="FUT45" s="502"/>
      <c r="FUU45" s="502"/>
      <c r="FUV45" s="502"/>
      <c r="FUW45" s="502"/>
      <c r="FUX45" s="502"/>
      <c r="FUY45" s="502"/>
      <c r="FUZ45" s="502"/>
      <c r="FVA45" s="502"/>
      <c r="FVB45" s="502"/>
      <c r="FVC45" s="502"/>
      <c r="FVD45" s="502"/>
      <c r="FVE45" s="502"/>
      <c r="FVF45" s="502"/>
      <c r="FVG45" s="502"/>
      <c r="FVH45" s="502"/>
      <c r="FVI45" s="502"/>
      <c r="FVJ45" s="502"/>
      <c r="FVK45" s="502"/>
      <c r="FVL45" s="502"/>
      <c r="FVM45" s="502"/>
      <c r="FVN45" s="502"/>
      <c r="FVO45" s="502"/>
      <c r="FVP45" s="502"/>
      <c r="FVQ45" s="502"/>
      <c r="FVR45" s="502"/>
      <c r="FVS45" s="502"/>
      <c r="FVT45" s="502"/>
      <c r="FVU45" s="502"/>
      <c r="FVV45" s="502"/>
      <c r="FVW45" s="502"/>
      <c r="FVX45" s="502"/>
      <c r="FVY45" s="502"/>
      <c r="FVZ45" s="502"/>
      <c r="FWA45" s="502"/>
      <c r="FWB45" s="502"/>
      <c r="FWC45" s="502"/>
      <c r="FWD45" s="502"/>
      <c r="FWE45" s="502"/>
      <c r="FWF45" s="502"/>
      <c r="FWG45" s="502"/>
      <c r="FWH45" s="502"/>
      <c r="FWI45" s="502"/>
      <c r="FWJ45" s="502"/>
      <c r="FWK45" s="502"/>
      <c r="FWL45" s="502"/>
      <c r="FWM45" s="502"/>
      <c r="FWN45" s="502"/>
      <c r="FWO45" s="502"/>
      <c r="FWP45" s="502"/>
      <c r="FWQ45" s="502"/>
      <c r="FWR45" s="502"/>
      <c r="FWS45" s="502"/>
      <c r="FWT45" s="502"/>
      <c r="FWU45" s="502"/>
      <c r="FWV45" s="502"/>
      <c r="FWW45" s="502"/>
      <c r="FWX45" s="502"/>
      <c r="FWY45" s="502"/>
      <c r="FWZ45" s="502"/>
      <c r="FXA45" s="502"/>
      <c r="FXB45" s="502"/>
      <c r="FXC45" s="502"/>
      <c r="FXD45" s="502"/>
      <c r="FXE45" s="502"/>
      <c r="FXF45" s="502"/>
      <c r="FXG45" s="502"/>
      <c r="FXH45" s="502"/>
      <c r="FXI45" s="502"/>
      <c r="FXJ45" s="502"/>
      <c r="FXK45" s="502"/>
      <c r="FXL45" s="502"/>
      <c r="FXM45" s="502"/>
      <c r="FXN45" s="502"/>
      <c r="FXO45" s="502"/>
      <c r="FXP45" s="502"/>
      <c r="FXQ45" s="502"/>
      <c r="FXR45" s="502"/>
      <c r="FXS45" s="502"/>
      <c r="FXT45" s="502"/>
      <c r="FXU45" s="502"/>
      <c r="FXV45" s="502"/>
      <c r="FXW45" s="502"/>
      <c r="FXX45" s="502"/>
      <c r="FXY45" s="502"/>
      <c r="FXZ45" s="502"/>
      <c r="FYA45" s="502"/>
      <c r="FYB45" s="502"/>
      <c r="FYC45" s="502"/>
      <c r="FYD45" s="502"/>
      <c r="FYE45" s="502"/>
      <c r="FYF45" s="502"/>
      <c r="FYG45" s="502"/>
      <c r="FYH45" s="502"/>
      <c r="FYI45" s="502"/>
      <c r="FYJ45" s="502"/>
      <c r="FYK45" s="502"/>
      <c r="FYL45" s="502"/>
      <c r="FYM45" s="502"/>
      <c r="FYN45" s="502"/>
      <c r="FYO45" s="502"/>
      <c r="FYP45" s="502"/>
      <c r="FYQ45" s="502"/>
      <c r="FYR45" s="502"/>
      <c r="FYS45" s="502"/>
      <c r="FYT45" s="502"/>
      <c r="FYU45" s="502"/>
      <c r="FYV45" s="502"/>
      <c r="FYW45" s="502"/>
      <c r="FYX45" s="502"/>
      <c r="FYY45" s="502"/>
      <c r="FYZ45" s="502"/>
      <c r="FZA45" s="502"/>
      <c r="FZB45" s="502"/>
      <c r="FZC45" s="502"/>
      <c r="FZD45" s="502"/>
      <c r="FZE45" s="502"/>
      <c r="FZF45" s="502"/>
      <c r="FZG45" s="502"/>
      <c r="FZH45" s="502"/>
      <c r="FZI45" s="502"/>
      <c r="FZJ45" s="502"/>
      <c r="FZK45" s="502"/>
      <c r="FZL45" s="502"/>
      <c r="FZM45" s="502"/>
      <c r="FZN45" s="502"/>
      <c r="FZO45" s="502"/>
      <c r="FZP45" s="502"/>
      <c r="FZQ45" s="502"/>
      <c r="FZR45" s="502"/>
      <c r="FZS45" s="502"/>
      <c r="FZT45" s="502"/>
      <c r="FZU45" s="502"/>
      <c r="FZV45" s="502"/>
      <c r="FZW45" s="502"/>
      <c r="FZX45" s="502"/>
      <c r="FZY45" s="502"/>
      <c r="FZZ45" s="502"/>
      <c r="GAA45" s="502"/>
      <c r="GAB45" s="502"/>
      <c r="GAC45" s="502"/>
      <c r="GAD45" s="502"/>
      <c r="GAE45" s="502"/>
      <c r="GAF45" s="502"/>
      <c r="GAG45" s="502"/>
      <c r="GAH45" s="502"/>
      <c r="GAI45" s="502"/>
      <c r="GAJ45" s="502"/>
      <c r="GAK45" s="502"/>
      <c r="GAL45" s="502"/>
      <c r="GAM45" s="502"/>
      <c r="GAN45" s="502"/>
      <c r="GAO45" s="502"/>
      <c r="GAP45" s="502"/>
      <c r="GAQ45" s="502"/>
      <c r="GAR45" s="502"/>
      <c r="GAS45" s="502"/>
      <c r="GAT45" s="502"/>
      <c r="GAU45" s="502"/>
      <c r="GAV45" s="502"/>
      <c r="GAW45" s="502"/>
      <c r="GAX45" s="502"/>
      <c r="GAY45" s="502"/>
      <c r="GAZ45" s="502"/>
      <c r="GBA45" s="502"/>
      <c r="GBB45" s="502"/>
      <c r="GBC45" s="502"/>
      <c r="GBD45" s="502"/>
      <c r="GBE45" s="502"/>
      <c r="GBF45" s="502"/>
      <c r="GBG45" s="502"/>
      <c r="GBH45" s="502"/>
      <c r="GBI45" s="502"/>
      <c r="GBJ45" s="502"/>
      <c r="GBK45" s="502"/>
      <c r="GBL45" s="502"/>
      <c r="GBM45" s="502"/>
      <c r="GBN45" s="502"/>
      <c r="GBO45" s="502"/>
      <c r="GBP45" s="502"/>
      <c r="GBQ45" s="502"/>
      <c r="GBR45" s="502"/>
      <c r="GBS45" s="502"/>
      <c r="GBT45" s="502"/>
      <c r="GBU45" s="502"/>
      <c r="GBV45" s="502"/>
      <c r="GBW45" s="502"/>
      <c r="GBX45" s="502"/>
      <c r="GBY45" s="502"/>
      <c r="GBZ45" s="502"/>
      <c r="GCA45" s="502"/>
      <c r="GCB45" s="502"/>
      <c r="GCC45" s="502"/>
      <c r="GCD45" s="502"/>
      <c r="GCE45" s="502"/>
      <c r="GCF45" s="502"/>
      <c r="GCG45" s="502"/>
      <c r="GCH45" s="502"/>
      <c r="GCI45" s="502"/>
      <c r="GCJ45" s="502"/>
      <c r="GCK45" s="502"/>
      <c r="GCL45" s="502"/>
      <c r="GCM45" s="502"/>
      <c r="GCN45" s="502"/>
      <c r="GCO45" s="502"/>
      <c r="GCP45" s="502"/>
      <c r="GCQ45" s="502"/>
      <c r="GCR45" s="502"/>
      <c r="GCS45" s="502"/>
      <c r="GCT45" s="502"/>
      <c r="GCU45" s="502"/>
      <c r="GCV45" s="502"/>
      <c r="GCW45" s="502"/>
      <c r="GCX45" s="502"/>
      <c r="GCY45" s="502"/>
      <c r="GCZ45" s="502"/>
      <c r="GDA45" s="502"/>
      <c r="GDB45" s="502"/>
      <c r="GDC45" s="502"/>
      <c r="GDD45" s="502"/>
      <c r="GDE45" s="502"/>
      <c r="GDF45" s="502"/>
      <c r="GDG45" s="502"/>
      <c r="GDH45" s="502"/>
      <c r="GDI45" s="502"/>
      <c r="GDJ45" s="502"/>
      <c r="GDK45" s="502"/>
      <c r="GDL45" s="502"/>
      <c r="GDM45" s="502"/>
      <c r="GDN45" s="502"/>
      <c r="GDO45" s="502"/>
      <c r="GDP45" s="502"/>
      <c r="GDQ45" s="502"/>
      <c r="GDR45" s="502"/>
      <c r="GDS45" s="502"/>
      <c r="GDT45" s="502"/>
      <c r="GDU45" s="502"/>
      <c r="GDV45" s="502"/>
      <c r="GDW45" s="502"/>
      <c r="GDX45" s="502"/>
      <c r="GDY45" s="502"/>
      <c r="GDZ45" s="502"/>
      <c r="GEA45" s="502"/>
      <c r="GEB45" s="502"/>
      <c r="GEC45" s="502"/>
      <c r="GED45" s="502"/>
      <c r="GEE45" s="502"/>
      <c r="GEF45" s="502"/>
      <c r="GEG45" s="502"/>
      <c r="GEH45" s="502"/>
      <c r="GEI45" s="502"/>
      <c r="GEJ45" s="502"/>
      <c r="GEK45" s="502"/>
      <c r="GEL45" s="502"/>
      <c r="GEM45" s="502"/>
      <c r="GEN45" s="502"/>
      <c r="GEO45" s="502"/>
      <c r="GEP45" s="502"/>
      <c r="GEQ45" s="502"/>
      <c r="GER45" s="502"/>
      <c r="GES45" s="502"/>
      <c r="GET45" s="502"/>
      <c r="GEU45" s="502"/>
      <c r="GEV45" s="502"/>
      <c r="GEW45" s="502"/>
      <c r="GEX45" s="502"/>
      <c r="GEY45" s="502"/>
      <c r="GEZ45" s="502"/>
      <c r="GFA45" s="502"/>
      <c r="GFB45" s="502"/>
      <c r="GFC45" s="502"/>
      <c r="GFD45" s="502"/>
      <c r="GFE45" s="502"/>
      <c r="GFF45" s="502"/>
      <c r="GFG45" s="502"/>
      <c r="GFH45" s="502"/>
      <c r="GFI45" s="502"/>
      <c r="GFJ45" s="502"/>
      <c r="GFK45" s="502"/>
      <c r="GFL45" s="502"/>
      <c r="GFM45" s="502"/>
      <c r="GFN45" s="502"/>
      <c r="GFO45" s="502"/>
      <c r="GFP45" s="502"/>
      <c r="GFQ45" s="502"/>
      <c r="GFR45" s="502"/>
      <c r="GFS45" s="502"/>
      <c r="GFT45" s="502"/>
      <c r="GFU45" s="502"/>
      <c r="GFV45" s="502"/>
      <c r="GFW45" s="502"/>
      <c r="GFX45" s="502"/>
      <c r="GFY45" s="502"/>
      <c r="GFZ45" s="502"/>
      <c r="GGA45" s="502"/>
      <c r="GGB45" s="502"/>
      <c r="GGC45" s="502"/>
      <c r="GGD45" s="502"/>
      <c r="GGE45" s="502"/>
      <c r="GGF45" s="502"/>
      <c r="GGG45" s="502"/>
      <c r="GGH45" s="502"/>
      <c r="GGI45" s="502"/>
      <c r="GGJ45" s="502"/>
      <c r="GGK45" s="502"/>
      <c r="GGL45" s="502"/>
      <c r="GGM45" s="502"/>
      <c r="GGN45" s="502"/>
      <c r="GGO45" s="502"/>
      <c r="GGP45" s="502"/>
      <c r="GGQ45" s="502"/>
      <c r="GGR45" s="502"/>
      <c r="GGS45" s="502"/>
      <c r="GGT45" s="502"/>
      <c r="GGU45" s="502"/>
      <c r="GGV45" s="502"/>
      <c r="GGW45" s="502"/>
      <c r="GGX45" s="502"/>
      <c r="GGY45" s="502"/>
      <c r="GGZ45" s="502"/>
      <c r="GHA45" s="502"/>
      <c r="GHB45" s="502"/>
      <c r="GHC45" s="502"/>
      <c r="GHD45" s="502"/>
      <c r="GHE45" s="502"/>
      <c r="GHF45" s="502"/>
      <c r="GHG45" s="502"/>
      <c r="GHH45" s="502"/>
      <c r="GHI45" s="502"/>
      <c r="GHJ45" s="502"/>
      <c r="GHK45" s="502"/>
      <c r="GHL45" s="502"/>
      <c r="GHM45" s="502"/>
      <c r="GHN45" s="502"/>
      <c r="GHO45" s="502"/>
      <c r="GHP45" s="502"/>
      <c r="GHQ45" s="502"/>
      <c r="GHR45" s="502"/>
      <c r="GHS45" s="502"/>
      <c r="GHT45" s="502"/>
      <c r="GHU45" s="502"/>
      <c r="GHV45" s="502"/>
      <c r="GHW45" s="502"/>
      <c r="GHX45" s="502"/>
      <c r="GHY45" s="502"/>
      <c r="GHZ45" s="502"/>
      <c r="GIA45" s="502"/>
      <c r="GIB45" s="502"/>
      <c r="GIC45" s="502"/>
      <c r="GID45" s="502"/>
      <c r="GIE45" s="502"/>
      <c r="GIF45" s="502"/>
      <c r="GIG45" s="502"/>
      <c r="GIH45" s="502"/>
      <c r="GII45" s="502"/>
      <c r="GIJ45" s="502"/>
      <c r="GIK45" s="502"/>
      <c r="GIL45" s="502"/>
      <c r="GIM45" s="502"/>
      <c r="GIN45" s="502"/>
      <c r="GIO45" s="502"/>
      <c r="GIP45" s="502"/>
      <c r="GIQ45" s="502"/>
      <c r="GIR45" s="502"/>
      <c r="GIS45" s="502"/>
      <c r="GIT45" s="502"/>
      <c r="GIU45" s="502"/>
      <c r="GIV45" s="502"/>
      <c r="GIW45" s="502"/>
      <c r="GIX45" s="502"/>
      <c r="GIY45" s="502"/>
      <c r="GIZ45" s="502"/>
      <c r="GJA45" s="502"/>
      <c r="GJB45" s="502"/>
      <c r="GJC45" s="502"/>
      <c r="GJD45" s="502"/>
      <c r="GJE45" s="502"/>
      <c r="GJF45" s="502"/>
      <c r="GJG45" s="502"/>
      <c r="GJH45" s="502"/>
      <c r="GJI45" s="502"/>
      <c r="GJJ45" s="502"/>
      <c r="GJK45" s="502"/>
      <c r="GJL45" s="502"/>
      <c r="GJM45" s="502"/>
      <c r="GJN45" s="502"/>
      <c r="GJO45" s="502"/>
      <c r="GJP45" s="502"/>
      <c r="GJQ45" s="502"/>
      <c r="GJR45" s="502"/>
      <c r="GJS45" s="502"/>
      <c r="GJT45" s="502"/>
      <c r="GJU45" s="502"/>
      <c r="GJV45" s="502"/>
      <c r="GJW45" s="502"/>
      <c r="GJX45" s="502"/>
      <c r="GJY45" s="502"/>
      <c r="GJZ45" s="502"/>
      <c r="GKA45" s="502"/>
      <c r="GKB45" s="502"/>
      <c r="GKC45" s="502"/>
      <c r="GKD45" s="502"/>
      <c r="GKE45" s="502"/>
      <c r="GKF45" s="502"/>
      <c r="GKG45" s="502"/>
      <c r="GKH45" s="502"/>
      <c r="GKI45" s="502"/>
      <c r="GKJ45" s="502"/>
      <c r="GKK45" s="502"/>
      <c r="GKL45" s="502"/>
      <c r="GKM45" s="502"/>
      <c r="GKN45" s="502"/>
      <c r="GKO45" s="502"/>
      <c r="GKP45" s="502"/>
      <c r="GKQ45" s="502"/>
      <c r="GKR45" s="502"/>
      <c r="GKS45" s="502"/>
      <c r="GKT45" s="502"/>
      <c r="GKU45" s="502"/>
      <c r="GKV45" s="502"/>
      <c r="GKW45" s="502"/>
      <c r="GKX45" s="502"/>
      <c r="GKY45" s="502"/>
      <c r="GKZ45" s="502"/>
      <c r="GLA45" s="502"/>
      <c r="GLB45" s="502"/>
      <c r="GLC45" s="502"/>
      <c r="GLD45" s="502"/>
      <c r="GLE45" s="502"/>
      <c r="GLF45" s="502"/>
      <c r="GLG45" s="502"/>
      <c r="GLH45" s="502"/>
      <c r="GLI45" s="502"/>
      <c r="GLJ45" s="502"/>
      <c r="GLK45" s="502"/>
      <c r="GLL45" s="502"/>
      <c r="GLM45" s="502"/>
      <c r="GLN45" s="502"/>
      <c r="GLO45" s="502"/>
      <c r="GLP45" s="502"/>
      <c r="GLQ45" s="502"/>
      <c r="GLR45" s="502"/>
      <c r="GLS45" s="502"/>
      <c r="GLT45" s="502"/>
      <c r="GLU45" s="502"/>
      <c r="GLV45" s="502"/>
      <c r="GLW45" s="502"/>
      <c r="GLX45" s="502"/>
      <c r="GLY45" s="502"/>
      <c r="GLZ45" s="502"/>
      <c r="GMA45" s="502"/>
      <c r="GMB45" s="502"/>
      <c r="GMC45" s="502"/>
      <c r="GMD45" s="502"/>
      <c r="GME45" s="502"/>
      <c r="GMF45" s="502"/>
      <c r="GMG45" s="502"/>
      <c r="GMH45" s="502"/>
      <c r="GMI45" s="502"/>
      <c r="GMJ45" s="502"/>
      <c r="GMK45" s="502"/>
      <c r="GML45" s="502"/>
      <c r="GMM45" s="502"/>
      <c r="GMN45" s="502"/>
      <c r="GMO45" s="502"/>
      <c r="GMP45" s="502"/>
      <c r="GMQ45" s="502"/>
      <c r="GMR45" s="502"/>
      <c r="GMS45" s="502"/>
      <c r="GMT45" s="502"/>
      <c r="GMU45" s="502"/>
      <c r="GMV45" s="502"/>
      <c r="GMW45" s="502"/>
      <c r="GMX45" s="502"/>
      <c r="GMY45" s="502"/>
      <c r="GMZ45" s="502"/>
      <c r="GNA45" s="502"/>
      <c r="GNB45" s="502"/>
      <c r="GNC45" s="502"/>
      <c r="GND45" s="502"/>
      <c r="GNE45" s="502"/>
      <c r="GNF45" s="502"/>
      <c r="GNG45" s="502"/>
      <c r="GNH45" s="502"/>
      <c r="GNI45" s="502"/>
      <c r="GNJ45" s="502"/>
      <c r="GNK45" s="502"/>
      <c r="GNL45" s="502"/>
      <c r="GNM45" s="502"/>
      <c r="GNN45" s="502"/>
      <c r="GNO45" s="502"/>
      <c r="GNP45" s="502"/>
      <c r="GNQ45" s="502"/>
      <c r="GNR45" s="502"/>
      <c r="GNS45" s="502"/>
      <c r="GNT45" s="502"/>
      <c r="GNU45" s="502"/>
      <c r="GNV45" s="502"/>
      <c r="GNW45" s="502"/>
      <c r="GNX45" s="502"/>
      <c r="GNY45" s="502"/>
      <c r="GNZ45" s="502"/>
      <c r="GOA45" s="502"/>
      <c r="GOB45" s="502"/>
      <c r="GOC45" s="502"/>
      <c r="GOD45" s="502"/>
      <c r="GOE45" s="502"/>
      <c r="GOF45" s="502"/>
      <c r="GOG45" s="502"/>
      <c r="GOH45" s="502"/>
      <c r="GOI45" s="502"/>
      <c r="GOJ45" s="502"/>
      <c r="GOK45" s="502"/>
      <c r="GOL45" s="502"/>
      <c r="GOM45" s="502"/>
      <c r="GON45" s="502"/>
      <c r="GOO45" s="502"/>
      <c r="GOP45" s="502"/>
      <c r="GOQ45" s="502"/>
      <c r="GOR45" s="502"/>
      <c r="GOS45" s="502"/>
      <c r="GOT45" s="502"/>
      <c r="GOU45" s="502"/>
      <c r="GOV45" s="502"/>
      <c r="GOW45" s="502"/>
      <c r="GOX45" s="502"/>
      <c r="GOY45" s="502"/>
      <c r="GOZ45" s="502"/>
      <c r="GPA45" s="502"/>
      <c r="GPB45" s="502"/>
      <c r="GPC45" s="502"/>
      <c r="GPD45" s="502"/>
      <c r="GPE45" s="502"/>
      <c r="GPF45" s="502"/>
      <c r="GPG45" s="502"/>
      <c r="GPH45" s="502"/>
      <c r="GPI45" s="502"/>
      <c r="GPJ45" s="502"/>
      <c r="GPK45" s="502"/>
      <c r="GPL45" s="502"/>
      <c r="GPM45" s="502"/>
      <c r="GPN45" s="502"/>
      <c r="GPO45" s="502"/>
      <c r="GPP45" s="502"/>
      <c r="GPQ45" s="502"/>
      <c r="GPR45" s="502"/>
      <c r="GPS45" s="502"/>
      <c r="GPT45" s="502"/>
      <c r="GPU45" s="502"/>
      <c r="GPV45" s="502"/>
      <c r="GPW45" s="502"/>
      <c r="GPX45" s="502"/>
      <c r="GPY45" s="502"/>
      <c r="GPZ45" s="502"/>
      <c r="GQA45" s="502"/>
      <c r="GQB45" s="502"/>
      <c r="GQC45" s="502"/>
      <c r="GQD45" s="502"/>
      <c r="GQE45" s="502"/>
      <c r="GQF45" s="502"/>
      <c r="GQG45" s="502"/>
      <c r="GQH45" s="502"/>
      <c r="GQI45" s="502"/>
      <c r="GQJ45" s="502"/>
      <c r="GQK45" s="502"/>
      <c r="GQL45" s="502"/>
      <c r="GQM45" s="502"/>
      <c r="GQN45" s="502"/>
      <c r="GQO45" s="502"/>
      <c r="GQP45" s="502"/>
      <c r="GQQ45" s="502"/>
      <c r="GQR45" s="502"/>
      <c r="GQS45" s="502"/>
      <c r="GQT45" s="502"/>
      <c r="GQU45" s="502"/>
      <c r="GQV45" s="502"/>
      <c r="GQW45" s="502"/>
      <c r="GQX45" s="502"/>
      <c r="GQY45" s="502"/>
      <c r="GQZ45" s="502"/>
      <c r="GRA45" s="502"/>
      <c r="GRB45" s="502"/>
      <c r="GRC45" s="502"/>
      <c r="GRD45" s="502"/>
      <c r="GRE45" s="502"/>
      <c r="GRF45" s="502"/>
      <c r="GRG45" s="502"/>
      <c r="GRH45" s="502"/>
      <c r="GRI45" s="502"/>
      <c r="GRJ45" s="502"/>
      <c r="GRK45" s="502"/>
      <c r="GRL45" s="502"/>
      <c r="GRM45" s="502"/>
      <c r="GRN45" s="502"/>
      <c r="GRO45" s="502"/>
      <c r="GRP45" s="502"/>
      <c r="GRQ45" s="502"/>
      <c r="GRR45" s="502"/>
      <c r="GRS45" s="502"/>
      <c r="GRT45" s="502"/>
      <c r="GRU45" s="502"/>
      <c r="GRV45" s="502"/>
      <c r="GRW45" s="502"/>
      <c r="GRX45" s="502"/>
      <c r="GRY45" s="502"/>
      <c r="GRZ45" s="502"/>
      <c r="GSA45" s="502"/>
      <c r="GSB45" s="502"/>
      <c r="GSC45" s="502"/>
      <c r="GSD45" s="502"/>
      <c r="GSE45" s="502"/>
      <c r="GSF45" s="502"/>
      <c r="GSG45" s="502"/>
      <c r="GSH45" s="502"/>
      <c r="GSI45" s="502"/>
      <c r="GSJ45" s="502"/>
      <c r="GSK45" s="502"/>
      <c r="GSL45" s="502"/>
      <c r="GSM45" s="502"/>
      <c r="GSN45" s="502"/>
      <c r="GSO45" s="502"/>
      <c r="GSP45" s="502"/>
      <c r="GSQ45" s="502"/>
      <c r="GSR45" s="502"/>
      <c r="GSS45" s="502"/>
      <c r="GST45" s="502"/>
      <c r="GSU45" s="502"/>
      <c r="GSV45" s="502"/>
      <c r="GSW45" s="502"/>
      <c r="GSX45" s="502"/>
      <c r="GSY45" s="502"/>
      <c r="GSZ45" s="502"/>
      <c r="GTA45" s="502"/>
      <c r="GTB45" s="502"/>
      <c r="GTC45" s="502"/>
      <c r="GTD45" s="502"/>
      <c r="GTE45" s="502"/>
      <c r="GTF45" s="502"/>
      <c r="GTG45" s="502"/>
      <c r="GTH45" s="502"/>
      <c r="GTI45" s="502"/>
      <c r="GTJ45" s="502"/>
      <c r="GTK45" s="502"/>
      <c r="GTL45" s="502"/>
      <c r="GTM45" s="502"/>
      <c r="GTN45" s="502"/>
      <c r="GTO45" s="502"/>
      <c r="GTP45" s="502"/>
      <c r="GTQ45" s="502"/>
      <c r="GTR45" s="502"/>
      <c r="GTS45" s="502"/>
      <c r="GTT45" s="502"/>
      <c r="GTU45" s="502"/>
      <c r="GTV45" s="502"/>
      <c r="GTW45" s="502"/>
      <c r="GTX45" s="502"/>
      <c r="GTY45" s="502"/>
      <c r="GTZ45" s="502"/>
      <c r="GUA45" s="502"/>
      <c r="GUB45" s="502"/>
      <c r="GUC45" s="502"/>
      <c r="GUD45" s="502"/>
      <c r="GUE45" s="502"/>
      <c r="GUF45" s="502"/>
      <c r="GUG45" s="502"/>
      <c r="GUH45" s="502"/>
      <c r="GUI45" s="502"/>
      <c r="GUJ45" s="502"/>
      <c r="GUK45" s="502"/>
      <c r="GUL45" s="502"/>
      <c r="GUM45" s="502"/>
      <c r="GUN45" s="502"/>
      <c r="GUO45" s="502"/>
      <c r="GUP45" s="502"/>
      <c r="GUQ45" s="502"/>
      <c r="GUR45" s="502"/>
      <c r="GUS45" s="502"/>
      <c r="GUT45" s="502"/>
      <c r="GUU45" s="502"/>
      <c r="GUV45" s="502"/>
      <c r="GUW45" s="502"/>
      <c r="GUX45" s="502"/>
      <c r="GUY45" s="502"/>
      <c r="GUZ45" s="502"/>
      <c r="GVA45" s="502"/>
      <c r="GVB45" s="502"/>
      <c r="GVC45" s="502"/>
      <c r="GVD45" s="502"/>
      <c r="GVE45" s="502"/>
      <c r="GVF45" s="502"/>
      <c r="GVG45" s="502"/>
      <c r="GVH45" s="502"/>
      <c r="GVI45" s="502"/>
      <c r="GVJ45" s="502"/>
      <c r="GVK45" s="502"/>
      <c r="GVL45" s="502"/>
      <c r="GVM45" s="502"/>
      <c r="GVN45" s="502"/>
      <c r="GVO45" s="502"/>
      <c r="GVP45" s="502"/>
      <c r="GVQ45" s="502"/>
      <c r="GVR45" s="502"/>
      <c r="GVS45" s="502"/>
      <c r="GVT45" s="502"/>
      <c r="GVU45" s="502"/>
      <c r="GVV45" s="502"/>
      <c r="GVW45" s="502"/>
      <c r="GVX45" s="502"/>
      <c r="GVY45" s="502"/>
      <c r="GVZ45" s="502"/>
      <c r="GWA45" s="502"/>
      <c r="GWB45" s="502"/>
      <c r="GWC45" s="502"/>
      <c r="GWD45" s="502"/>
      <c r="GWE45" s="502"/>
      <c r="GWF45" s="502"/>
      <c r="GWG45" s="502"/>
      <c r="GWH45" s="502"/>
      <c r="GWI45" s="502"/>
      <c r="GWJ45" s="502"/>
      <c r="GWK45" s="502"/>
      <c r="GWL45" s="502"/>
      <c r="GWM45" s="502"/>
      <c r="GWN45" s="502"/>
      <c r="GWO45" s="502"/>
      <c r="GWP45" s="502"/>
      <c r="GWQ45" s="502"/>
      <c r="GWR45" s="502"/>
      <c r="GWS45" s="502"/>
      <c r="GWT45" s="502"/>
      <c r="GWU45" s="502"/>
      <c r="GWV45" s="502"/>
      <c r="GWW45" s="502"/>
      <c r="GWX45" s="502"/>
      <c r="GWY45" s="502"/>
      <c r="GWZ45" s="502"/>
      <c r="GXA45" s="502"/>
      <c r="GXB45" s="502"/>
      <c r="GXC45" s="502"/>
      <c r="GXD45" s="502"/>
      <c r="GXE45" s="502"/>
      <c r="GXF45" s="502"/>
      <c r="GXG45" s="502"/>
      <c r="GXH45" s="502"/>
      <c r="GXI45" s="502"/>
      <c r="GXJ45" s="502"/>
      <c r="GXK45" s="502"/>
      <c r="GXL45" s="502"/>
      <c r="GXM45" s="502"/>
      <c r="GXN45" s="502"/>
      <c r="GXO45" s="502"/>
      <c r="GXP45" s="502"/>
      <c r="GXQ45" s="502"/>
      <c r="GXR45" s="502"/>
      <c r="GXS45" s="502"/>
      <c r="GXT45" s="502"/>
      <c r="GXU45" s="502"/>
      <c r="GXV45" s="502"/>
      <c r="GXW45" s="502"/>
      <c r="GXX45" s="502"/>
      <c r="GXY45" s="502"/>
      <c r="GXZ45" s="502"/>
      <c r="GYA45" s="502"/>
      <c r="GYB45" s="502"/>
      <c r="GYC45" s="502"/>
      <c r="GYD45" s="502"/>
      <c r="GYE45" s="502"/>
      <c r="GYF45" s="502"/>
      <c r="GYG45" s="502"/>
      <c r="GYH45" s="502"/>
      <c r="GYI45" s="502"/>
      <c r="GYJ45" s="502"/>
      <c r="GYK45" s="502"/>
      <c r="GYL45" s="502"/>
      <c r="GYM45" s="502"/>
      <c r="GYN45" s="502"/>
      <c r="GYO45" s="502"/>
      <c r="GYP45" s="502"/>
      <c r="GYQ45" s="502"/>
      <c r="GYR45" s="502"/>
      <c r="GYS45" s="502"/>
      <c r="GYT45" s="502"/>
      <c r="GYU45" s="502"/>
      <c r="GYV45" s="502"/>
      <c r="GYW45" s="502"/>
      <c r="GYX45" s="502"/>
      <c r="GYY45" s="502"/>
      <c r="GYZ45" s="502"/>
      <c r="GZA45" s="502"/>
      <c r="GZB45" s="502"/>
      <c r="GZC45" s="502"/>
      <c r="GZD45" s="502"/>
      <c r="GZE45" s="502"/>
      <c r="GZF45" s="502"/>
      <c r="GZG45" s="502"/>
      <c r="GZH45" s="502"/>
      <c r="GZI45" s="502"/>
      <c r="GZJ45" s="502"/>
      <c r="GZK45" s="502"/>
      <c r="GZL45" s="502"/>
      <c r="GZM45" s="502"/>
      <c r="GZN45" s="502"/>
      <c r="GZO45" s="502"/>
      <c r="GZP45" s="502"/>
      <c r="GZQ45" s="502"/>
      <c r="GZR45" s="502"/>
      <c r="GZS45" s="502"/>
      <c r="GZT45" s="502"/>
      <c r="GZU45" s="502"/>
      <c r="GZV45" s="502"/>
      <c r="GZW45" s="502"/>
      <c r="GZX45" s="502"/>
      <c r="GZY45" s="502"/>
      <c r="GZZ45" s="502"/>
      <c r="HAA45" s="502"/>
      <c r="HAB45" s="502"/>
      <c r="HAC45" s="502"/>
      <c r="HAD45" s="502"/>
      <c r="HAE45" s="502"/>
      <c r="HAF45" s="502"/>
      <c r="HAG45" s="502"/>
      <c r="HAH45" s="502"/>
      <c r="HAI45" s="502"/>
      <c r="HAJ45" s="502"/>
      <c r="HAK45" s="502"/>
      <c r="HAL45" s="502"/>
      <c r="HAM45" s="502"/>
      <c r="HAN45" s="502"/>
      <c r="HAO45" s="502"/>
      <c r="HAP45" s="502"/>
      <c r="HAQ45" s="502"/>
      <c r="HAR45" s="502"/>
      <c r="HAS45" s="502"/>
      <c r="HAT45" s="502"/>
      <c r="HAU45" s="502"/>
      <c r="HAV45" s="502"/>
      <c r="HAW45" s="502"/>
      <c r="HAX45" s="502"/>
      <c r="HAY45" s="502"/>
      <c r="HAZ45" s="502"/>
      <c r="HBA45" s="502"/>
      <c r="HBB45" s="502"/>
      <c r="HBC45" s="502"/>
      <c r="HBD45" s="502"/>
      <c r="HBE45" s="502"/>
      <c r="HBF45" s="502"/>
      <c r="HBG45" s="502"/>
      <c r="HBH45" s="502"/>
      <c r="HBI45" s="502"/>
      <c r="HBJ45" s="502"/>
      <c r="HBK45" s="502"/>
      <c r="HBL45" s="502"/>
      <c r="HBM45" s="502"/>
      <c r="HBN45" s="502"/>
      <c r="HBO45" s="502"/>
      <c r="HBP45" s="502"/>
      <c r="HBQ45" s="502"/>
      <c r="HBR45" s="502"/>
      <c r="HBS45" s="502"/>
      <c r="HBT45" s="502"/>
      <c r="HBU45" s="502"/>
      <c r="HBV45" s="502"/>
      <c r="HBW45" s="502"/>
      <c r="HBX45" s="502"/>
      <c r="HBY45" s="502"/>
      <c r="HBZ45" s="502"/>
      <c r="HCA45" s="502"/>
      <c r="HCB45" s="502"/>
      <c r="HCC45" s="502"/>
      <c r="HCD45" s="502"/>
      <c r="HCE45" s="502"/>
      <c r="HCF45" s="502"/>
      <c r="HCG45" s="502"/>
      <c r="HCH45" s="502"/>
      <c r="HCI45" s="502"/>
      <c r="HCJ45" s="502"/>
      <c r="HCK45" s="502"/>
      <c r="HCL45" s="502"/>
      <c r="HCM45" s="502"/>
      <c r="HCN45" s="502"/>
      <c r="HCO45" s="502"/>
      <c r="HCP45" s="502"/>
      <c r="HCQ45" s="502"/>
      <c r="HCR45" s="502"/>
      <c r="HCS45" s="502"/>
      <c r="HCT45" s="502"/>
      <c r="HCU45" s="502"/>
      <c r="HCV45" s="502"/>
      <c r="HCW45" s="502"/>
      <c r="HCX45" s="502"/>
      <c r="HCY45" s="502"/>
      <c r="HCZ45" s="502"/>
      <c r="HDA45" s="502"/>
      <c r="HDB45" s="502"/>
      <c r="HDC45" s="502"/>
      <c r="HDD45" s="502"/>
      <c r="HDE45" s="502"/>
      <c r="HDF45" s="502"/>
      <c r="HDG45" s="502"/>
      <c r="HDH45" s="502"/>
      <c r="HDI45" s="502"/>
      <c r="HDJ45" s="502"/>
      <c r="HDK45" s="502"/>
      <c r="HDL45" s="502"/>
      <c r="HDM45" s="502"/>
      <c r="HDN45" s="502"/>
      <c r="HDO45" s="502"/>
      <c r="HDP45" s="502"/>
      <c r="HDQ45" s="502"/>
      <c r="HDR45" s="502"/>
      <c r="HDS45" s="502"/>
      <c r="HDT45" s="502"/>
      <c r="HDU45" s="502"/>
      <c r="HDV45" s="502"/>
      <c r="HDW45" s="502"/>
      <c r="HDX45" s="502"/>
      <c r="HDY45" s="502"/>
      <c r="HDZ45" s="502"/>
      <c r="HEA45" s="502"/>
      <c r="HEB45" s="502"/>
      <c r="HEC45" s="502"/>
      <c r="HED45" s="502"/>
      <c r="HEE45" s="502"/>
      <c r="HEF45" s="502"/>
      <c r="HEG45" s="502"/>
      <c r="HEH45" s="502"/>
      <c r="HEI45" s="502"/>
      <c r="HEJ45" s="502"/>
      <c r="HEK45" s="502"/>
      <c r="HEL45" s="502"/>
      <c r="HEM45" s="502"/>
      <c r="HEN45" s="502"/>
      <c r="HEO45" s="502"/>
      <c r="HEP45" s="502"/>
      <c r="HEQ45" s="502"/>
      <c r="HER45" s="502"/>
      <c r="HES45" s="502"/>
      <c r="HET45" s="502"/>
      <c r="HEU45" s="502"/>
      <c r="HEV45" s="502"/>
      <c r="HEW45" s="502"/>
      <c r="HEX45" s="502"/>
      <c r="HEY45" s="502"/>
      <c r="HEZ45" s="502"/>
      <c r="HFA45" s="502"/>
      <c r="HFB45" s="502"/>
      <c r="HFC45" s="502"/>
      <c r="HFD45" s="502"/>
      <c r="HFE45" s="502"/>
      <c r="HFF45" s="502"/>
      <c r="HFG45" s="502"/>
      <c r="HFH45" s="502"/>
      <c r="HFI45" s="502"/>
      <c r="HFJ45" s="502"/>
      <c r="HFK45" s="502"/>
      <c r="HFL45" s="502"/>
      <c r="HFM45" s="502"/>
      <c r="HFN45" s="502"/>
      <c r="HFO45" s="502"/>
      <c r="HFP45" s="502"/>
      <c r="HFQ45" s="502"/>
      <c r="HFR45" s="502"/>
      <c r="HFS45" s="502"/>
      <c r="HFT45" s="502"/>
      <c r="HFU45" s="502"/>
      <c r="HFV45" s="502"/>
      <c r="HFW45" s="502"/>
      <c r="HFX45" s="502"/>
      <c r="HFY45" s="502"/>
      <c r="HFZ45" s="502"/>
      <c r="HGA45" s="502"/>
      <c r="HGB45" s="502"/>
      <c r="HGC45" s="502"/>
      <c r="HGD45" s="502"/>
      <c r="HGE45" s="502"/>
      <c r="HGF45" s="502"/>
      <c r="HGG45" s="502"/>
      <c r="HGH45" s="502"/>
      <c r="HGI45" s="502"/>
      <c r="HGJ45" s="502"/>
      <c r="HGK45" s="502"/>
      <c r="HGL45" s="502"/>
      <c r="HGM45" s="502"/>
      <c r="HGN45" s="502"/>
      <c r="HGO45" s="502"/>
      <c r="HGP45" s="502"/>
      <c r="HGQ45" s="502"/>
      <c r="HGR45" s="502"/>
      <c r="HGS45" s="502"/>
      <c r="HGT45" s="502"/>
      <c r="HGU45" s="502"/>
      <c r="HGV45" s="502"/>
      <c r="HGW45" s="502"/>
      <c r="HGX45" s="502"/>
      <c r="HGY45" s="502"/>
      <c r="HGZ45" s="502"/>
      <c r="HHA45" s="502"/>
      <c r="HHB45" s="502"/>
      <c r="HHC45" s="502"/>
      <c r="HHD45" s="502"/>
      <c r="HHE45" s="502"/>
      <c r="HHF45" s="502"/>
      <c r="HHG45" s="502"/>
      <c r="HHH45" s="502"/>
      <c r="HHI45" s="502"/>
      <c r="HHJ45" s="502"/>
      <c r="HHK45" s="502"/>
      <c r="HHL45" s="502"/>
      <c r="HHM45" s="502"/>
      <c r="HHN45" s="502"/>
      <c r="HHO45" s="502"/>
      <c r="HHP45" s="502"/>
      <c r="HHQ45" s="502"/>
      <c r="HHR45" s="502"/>
      <c r="HHS45" s="502"/>
      <c r="HHT45" s="502"/>
      <c r="HHU45" s="502"/>
      <c r="HHV45" s="502"/>
      <c r="HHW45" s="502"/>
      <c r="HHX45" s="502"/>
      <c r="HHY45" s="502"/>
      <c r="HHZ45" s="502"/>
      <c r="HIA45" s="502"/>
      <c r="HIB45" s="502"/>
      <c r="HIC45" s="502"/>
      <c r="HID45" s="502"/>
      <c r="HIE45" s="502"/>
      <c r="HIF45" s="502"/>
      <c r="HIG45" s="502"/>
      <c r="HIH45" s="502"/>
      <c r="HII45" s="502"/>
      <c r="HIJ45" s="502"/>
      <c r="HIK45" s="502"/>
      <c r="HIL45" s="502"/>
      <c r="HIM45" s="502"/>
      <c r="HIN45" s="502"/>
      <c r="HIO45" s="502"/>
      <c r="HIP45" s="502"/>
      <c r="HIQ45" s="502"/>
      <c r="HIR45" s="502"/>
      <c r="HIS45" s="502"/>
      <c r="HIT45" s="502"/>
      <c r="HIU45" s="502"/>
      <c r="HIV45" s="502"/>
      <c r="HIW45" s="502"/>
      <c r="HIX45" s="502"/>
      <c r="HIY45" s="502"/>
      <c r="HIZ45" s="502"/>
      <c r="HJA45" s="502"/>
      <c r="HJB45" s="502"/>
      <c r="HJC45" s="502"/>
      <c r="HJD45" s="502"/>
      <c r="HJE45" s="502"/>
      <c r="HJF45" s="502"/>
      <c r="HJG45" s="502"/>
      <c r="HJH45" s="502"/>
      <c r="HJI45" s="502"/>
      <c r="HJJ45" s="502"/>
      <c r="HJK45" s="502"/>
      <c r="HJL45" s="502"/>
      <c r="HJM45" s="502"/>
      <c r="HJN45" s="502"/>
      <c r="HJO45" s="502"/>
      <c r="HJP45" s="502"/>
      <c r="HJQ45" s="502"/>
      <c r="HJR45" s="502"/>
      <c r="HJS45" s="502"/>
      <c r="HJT45" s="502"/>
      <c r="HJU45" s="502"/>
      <c r="HJV45" s="502"/>
      <c r="HJW45" s="502"/>
      <c r="HJX45" s="502"/>
      <c r="HJY45" s="502"/>
      <c r="HJZ45" s="502"/>
      <c r="HKA45" s="502"/>
      <c r="HKB45" s="502"/>
      <c r="HKC45" s="502"/>
      <c r="HKD45" s="502"/>
      <c r="HKE45" s="502"/>
      <c r="HKF45" s="502"/>
      <c r="HKG45" s="502"/>
      <c r="HKH45" s="502"/>
      <c r="HKI45" s="502"/>
      <c r="HKJ45" s="502"/>
      <c r="HKK45" s="502"/>
      <c r="HKL45" s="502"/>
      <c r="HKM45" s="502"/>
      <c r="HKN45" s="502"/>
      <c r="HKO45" s="502"/>
      <c r="HKP45" s="502"/>
      <c r="HKQ45" s="502"/>
      <c r="HKR45" s="502"/>
      <c r="HKS45" s="502"/>
      <c r="HKT45" s="502"/>
      <c r="HKU45" s="502"/>
      <c r="HKV45" s="502"/>
      <c r="HKW45" s="502"/>
      <c r="HKX45" s="502"/>
      <c r="HKY45" s="502"/>
      <c r="HKZ45" s="502"/>
      <c r="HLA45" s="502"/>
      <c r="HLB45" s="502"/>
      <c r="HLC45" s="502"/>
      <c r="HLD45" s="502"/>
      <c r="HLE45" s="502"/>
      <c r="HLF45" s="502"/>
      <c r="HLG45" s="502"/>
      <c r="HLH45" s="502"/>
      <c r="HLI45" s="502"/>
      <c r="HLJ45" s="502"/>
      <c r="HLK45" s="502"/>
      <c r="HLL45" s="502"/>
      <c r="HLM45" s="502"/>
      <c r="HLN45" s="502"/>
      <c r="HLO45" s="502"/>
      <c r="HLP45" s="502"/>
      <c r="HLQ45" s="502"/>
      <c r="HLR45" s="502"/>
      <c r="HLS45" s="502"/>
      <c r="HLT45" s="502"/>
      <c r="HLU45" s="502"/>
      <c r="HLV45" s="502"/>
      <c r="HLW45" s="502"/>
      <c r="HLX45" s="502"/>
      <c r="HLY45" s="502"/>
      <c r="HLZ45" s="502"/>
      <c r="HMA45" s="502"/>
      <c r="HMB45" s="502"/>
      <c r="HMC45" s="502"/>
      <c r="HMD45" s="502"/>
      <c r="HME45" s="502"/>
      <c r="HMF45" s="502"/>
      <c r="HMG45" s="502"/>
      <c r="HMH45" s="502"/>
      <c r="HMI45" s="502"/>
      <c r="HMJ45" s="502"/>
      <c r="HMK45" s="502"/>
      <c r="HML45" s="502"/>
      <c r="HMM45" s="502"/>
      <c r="HMN45" s="502"/>
      <c r="HMO45" s="502"/>
      <c r="HMP45" s="502"/>
      <c r="HMQ45" s="502"/>
      <c r="HMR45" s="502"/>
      <c r="HMS45" s="502"/>
      <c r="HMT45" s="502"/>
      <c r="HMU45" s="502"/>
      <c r="HMV45" s="502"/>
      <c r="HMW45" s="502"/>
      <c r="HMX45" s="502"/>
      <c r="HMY45" s="502"/>
      <c r="HMZ45" s="502"/>
      <c r="HNA45" s="502"/>
      <c r="HNB45" s="502"/>
      <c r="HNC45" s="502"/>
      <c r="HND45" s="502"/>
      <c r="HNE45" s="502"/>
      <c r="HNF45" s="502"/>
      <c r="HNG45" s="502"/>
      <c r="HNH45" s="502"/>
      <c r="HNI45" s="502"/>
      <c r="HNJ45" s="502"/>
      <c r="HNK45" s="502"/>
      <c r="HNL45" s="502"/>
      <c r="HNM45" s="502"/>
      <c r="HNN45" s="502"/>
      <c r="HNO45" s="502"/>
      <c r="HNP45" s="502"/>
      <c r="HNQ45" s="502"/>
      <c r="HNR45" s="502"/>
      <c r="HNS45" s="502"/>
      <c r="HNT45" s="502"/>
      <c r="HNU45" s="502"/>
      <c r="HNV45" s="502"/>
      <c r="HNW45" s="502"/>
      <c r="HNX45" s="502"/>
      <c r="HNY45" s="502"/>
      <c r="HNZ45" s="502"/>
      <c r="HOA45" s="502"/>
      <c r="HOB45" s="502"/>
      <c r="HOC45" s="502"/>
      <c r="HOD45" s="502"/>
      <c r="HOE45" s="502"/>
      <c r="HOF45" s="502"/>
      <c r="HOG45" s="502"/>
      <c r="HOH45" s="502"/>
      <c r="HOI45" s="502"/>
      <c r="HOJ45" s="502"/>
      <c r="HOK45" s="502"/>
      <c r="HOL45" s="502"/>
      <c r="HOM45" s="502"/>
      <c r="HON45" s="502"/>
      <c r="HOO45" s="502"/>
      <c r="HOP45" s="502"/>
      <c r="HOQ45" s="502"/>
      <c r="HOR45" s="502"/>
      <c r="HOS45" s="502"/>
      <c r="HOT45" s="502"/>
      <c r="HOU45" s="502"/>
      <c r="HOV45" s="502"/>
      <c r="HOW45" s="502"/>
      <c r="HOX45" s="502"/>
      <c r="HOY45" s="502"/>
      <c r="HOZ45" s="502"/>
      <c r="HPA45" s="502"/>
      <c r="HPB45" s="502"/>
      <c r="HPC45" s="502"/>
      <c r="HPD45" s="502"/>
      <c r="HPE45" s="502"/>
      <c r="HPF45" s="502"/>
      <c r="HPG45" s="502"/>
      <c r="HPH45" s="502"/>
      <c r="HPI45" s="502"/>
      <c r="HPJ45" s="502"/>
      <c r="HPK45" s="502"/>
      <c r="HPL45" s="502"/>
      <c r="HPM45" s="502"/>
      <c r="HPN45" s="502"/>
      <c r="HPO45" s="502"/>
      <c r="HPP45" s="502"/>
      <c r="HPQ45" s="502"/>
      <c r="HPR45" s="502"/>
      <c r="HPS45" s="502"/>
      <c r="HPT45" s="502"/>
      <c r="HPU45" s="502"/>
      <c r="HPV45" s="502"/>
      <c r="HPW45" s="502"/>
      <c r="HPX45" s="502"/>
      <c r="HPY45" s="502"/>
      <c r="HPZ45" s="502"/>
      <c r="HQA45" s="502"/>
      <c r="HQB45" s="502"/>
      <c r="HQC45" s="502"/>
      <c r="HQD45" s="502"/>
      <c r="HQE45" s="502"/>
      <c r="HQF45" s="502"/>
      <c r="HQG45" s="502"/>
      <c r="HQH45" s="502"/>
      <c r="HQI45" s="502"/>
      <c r="HQJ45" s="502"/>
      <c r="HQK45" s="502"/>
      <c r="HQL45" s="502"/>
      <c r="HQM45" s="502"/>
      <c r="HQN45" s="502"/>
      <c r="HQO45" s="502"/>
      <c r="HQP45" s="502"/>
      <c r="HQQ45" s="502"/>
      <c r="HQR45" s="502"/>
      <c r="HQS45" s="502"/>
      <c r="HQT45" s="502"/>
      <c r="HQU45" s="502"/>
      <c r="HQV45" s="502"/>
      <c r="HQW45" s="502"/>
      <c r="HQX45" s="502"/>
      <c r="HQY45" s="502"/>
      <c r="HQZ45" s="502"/>
      <c r="HRA45" s="502"/>
      <c r="HRB45" s="502"/>
      <c r="HRC45" s="502"/>
      <c r="HRD45" s="502"/>
      <c r="HRE45" s="502"/>
      <c r="HRF45" s="502"/>
      <c r="HRG45" s="502"/>
      <c r="HRH45" s="502"/>
      <c r="HRI45" s="502"/>
      <c r="HRJ45" s="502"/>
      <c r="HRK45" s="502"/>
      <c r="HRL45" s="502"/>
      <c r="HRM45" s="502"/>
      <c r="HRN45" s="502"/>
      <c r="HRO45" s="502"/>
      <c r="HRP45" s="502"/>
      <c r="HRQ45" s="502"/>
      <c r="HRR45" s="502"/>
      <c r="HRS45" s="502"/>
      <c r="HRT45" s="502"/>
      <c r="HRU45" s="502"/>
      <c r="HRV45" s="502"/>
      <c r="HRW45" s="502"/>
      <c r="HRX45" s="502"/>
      <c r="HRY45" s="502"/>
      <c r="HRZ45" s="502"/>
      <c r="HSA45" s="502"/>
      <c r="HSB45" s="502"/>
      <c r="HSC45" s="502"/>
      <c r="HSD45" s="502"/>
      <c r="HSE45" s="502"/>
      <c r="HSF45" s="502"/>
      <c r="HSG45" s="502"/>
      <c r="HSH45" s="502"/>
      <c r="HSI45" s="502"/>
      <c r="HSJ45" s="502"/>
      <c r="HSK45" s="502"/>
      <c r="HSL45" s="502"/>
      <c r="HSM45" s="502"/>
      <c r="HSN45" s="502"/>
      <c r="HSO45" s="502"/>
      <c r="HSP45" s="502"/>
      <c r="HSQ45" s="502"/>
      <c r="HSR45" s="502"/>
      <c r="HSS45" s="502"/>
      <c r="HST45" s="502"/>
      <c r="HSU45" s="502"/>
      <c r="HSV45" s="502"/>
      <c r="HSW45" s="502"/>
      <c r="HSX45" s="502"/>
      <c r="HSY45" s="502"/>
      <c r="HSZ45" s="502"/>
      <c r="HTA45" s="502"/>
      <c r="HTB45" s="502"/>
      <c r="HTC45" s="502"/>
      <c r="HTD45" s="502"/>
      <c r="HTE45" s="502"/>
      <c r="HTF45" s="502"/>
      <c r="HTG45" s="502"/>
      <c r="HTH45" s="502"/>
      <c r="HTI45" s="502"/>
      <c r="HTJ45" s="502"/>
      <c r="HTK45" s="502"/>
      <c r="HTL45" s="502"/>
      <c r="HTM45" s="502"/>
      <c r="HTN45" s="502"/>
      <c r="HTO45" s="502"/>
      <c r="HTP45" s="502"/>
      <c r="HTQ45" s="502"/>
      <c r="HTR45" s="502"/>
      <c r="HTS45" s="502"/>
      <c r="HTT45" s="502"/>
      <c r="HTU45" s="502"/>
      <c r="HTV45" s="502"/>
      <c r="HTW45" s="502"/>
      <c r="HTX45" s="502"/>
      <c r="HTY45" s="502"/>
      <c r="HTZ45" s="502"/>
      <c r="HUA45" s="502"/>
      <c r="HUB45" s="502"/>
      <c r="HUC45" s="502"/>
      <c r="HUD45" s="502"/>
      <c r="HUE45" s="502"/>
      <c r="HUF45" s="502"/>
      <c r="HUG45" s="502"/>
      <c r="HUH45" s="502"/>
      <c r="HUI45" s="502"/>
      <c r="HUJ45" s="502"/>
      <c r="HUK45" s="502"/>
      <c r="HUL45" s="502"/>
      <c r="HUM45" s="502"/>
      <c r="HUN45" s="502"/>
      <c r="HUO45" s="502"/>
      <c r="HUP45" s="502"/>
      <c r="HUQ45" s="502"/>
      <c r="HUR45" s="502"/>
      <c r="HUS45" s="502"/>
      <c r="HUT45" s="502"/>
      <c r="HUU45" s="502"/>
      <c r="HUV45" s="502"/>
      <c r="HUW45" s="502"/>
      <c r="HUX45" s="502"/>
      <c r="HUY45" s="502"/>
      <c r="HUZ45" s="502"/>
      <c r="HVA45" s="502"/>
      <c r="HVB45" s="502"/>
      <c r="HVC45" s="502"/>
      <c r="HVD45" s="502"/>
      <c r="HVE45" s="502"/>
      <c r="HVF45" s="502"/>
      <c r="HVG45" s="502"/>
      <c r="HVH45" s="502"/>
      <c r="HVI45" s="502"/>
      <c r="HVJ45" s="502"/>
      <c r="HVK45" s="502"/>
      <c r="HVL45" s="502"/>
      <c r="HVM45" s="502"/>
      <c r="HVN45" s="502"/>
      <c r="HVO45" s="502"/>
      <c r="HVP45" s="502"/>
      <c r="HVQ45" s="502"/>
      <c r="HVR45" s="502"/>
      <c r="HVS45" s="502"/>
      <c r="HVT45" s="502"/>
      <c r="HVU45" s="502"/>
      <c r="HVV45" s="502"/>
      <c r="HVW45" s="502"/>
      <c r="HVX45" s="502"/>
      <c r="HVY45" s="502"/>
      <c r="HVZ45" s="502"/>
      <c r="HWA45" s="502"/>
      <c r="HWB45" s="502"/>
      <c r="HWC45" s="502"/>
      <c r="HWD45" s="502"/>
      <c r="HWE45" s="502"/>
      <c r="HWF45" s="502"/>
      <c r="HWG45" s="502"/>
      <c r="HWH45" s="502"/>
      <c r="HWI45" s="502"/>
      <c r="HWJ45" s="502"/>
      <c r="HWK45" s="502"/>
      <c r="HWL45" s="502"/>
      <c r="HWM45" s="502"/>
      <c r="HWN45" s="502"/>
      <c r="HWO45" s="502"/>
      <c r="HWP45" s="502"/>
      <c r="HWQ45" s="502"/>
      <c r="HWR45" s="502"/>
      <c r="HWS45" s="502"/>
      <c r="HWT45" s="502"/>
      <c r="HWU45" s="502"/>
      <c r="HWV45" s="502"/>
      <c r="HWW45" s="502"/>
      <c r="HWX45" s="502"/>
      <c r="HWY45" s="502"/>
      <c r="HWZ45" s="502"/>
      <c r="HXA45" s="502"/>
      <c r="HXB45" s="502"/>
      <c r="HXC45" s="502"/>
      <c r="HXD45" s="502"/>
      <c r="HXE45" s="502"/>
      <c r="HXF45" s="502"/>
      <c r="HXG45" s="502"/>
      <c r="HXH45" s="502"/>
      <c r="HXI45" s="502"/>
      <c r="HXJ45" s="502"/>
      <c r="HXK45" s="502"/>
      <c r="HXL45" s="502"/>
      <c r="HXM45" s="502"/>
      <c r="HXN45" s="502"/>
      <c r="HXO45" s="502"/>
      <c r="HXP45" s="502"/>
      <c r="HXQ45" s="502"/>
      <c r="HXR45" s="502"/>
      <c r="HXS45" s="502"/>
      <c r="HXT45" s="502"/>
      <c r="HXU45" s="502"/>
      <c r="HXV45" s="502"/>
      <c r="HXW45" s="502"/>
      <c r="HXX45" s="502"/>
      <c r="HXY45" s="502"/>
      <c r="HXZ45" s="502"/>
      <c r="HYA45" s="502"/>
      <c r="HYB45" s="502"/>
      <c r="HYC45" s="502"/>
      <c r="HYD45" s="502"/>
      <c r="HYE45" s="502"/>
      <c r="HYF45" s="502"/>
      <c r="HYG45" s="502"/>
      <c r="HYH45" s="502"/>
      <c r="HYI45" s="502"/>
      <c r="HYJ45" s="502"/>
      <c r="HYK45" s="502"/>
      <c r="HYL45" s="502"/>
      <c r="HYM45" s="502"/>
      <c r="HYN45" s="502"/>
      <c r="HYO45" s="502"/>
      <c r="HYP45" s="502"/>
      <c r="HYQ45" s="502"/>
      <c r="HYR45" s="502"/>
      <c r="HYS45" s="502"/>
      <c r="HYT45" s="502"/>
      <c r="HYU45" s="502"/>
      <c r="HYV45" s="502"/>
      <c r="HYW45" s="502"/>
      <c r="HYX45" s="502"/>
      <c r="HYY45" s="502"/>
      <c r="HYZ45" s="502"/>
      <c r="HZA45" s="502"/>
      <c r="HZB45" s="502"/>
      <c r="HZC45" s="502"/>
      <c r="HZD45" s="502"/>
      <c r="HZE45" s="502"/>
      <c r="HZF45" s="502"/>
      <c r="HZG45" s="502"/>
      <c r="HZH45" s="502"/>
      <c r="HZI45" s="502"/>
      <c r="HZJ45" s="502"/>
      <c r="HZK45" s="502"/>
      <c r="HZL45" s="502"/>
      <c r="HZM45" s="502"/>
      <c r="HZN45" s="502"/>
      <c r="HZO45" s="502"/>
      <c r="HZP45" s="502"/>
      <c r="HZQ45" s="502"/>
      <c r="HZR45" s="502"/>
      <c r="HZS45" s="502"/>
      <c r="HZT45" s="502"/>
      <c r="HZU45" s="502"/>
      <c r="HZV45" s="502"/>
      <c r="HZW45" s="502"/>
      <c r="HZX45" s="502"/>
      <c r="HZY45" s="502"/>
      <c r="HZZ45" s="502"/>
      <c r="IAA45" s="502"/>
      <c r="IAB45" s="502"/>
      <c r="IAC45" s="502"/>
      <c r="IAD45" s="502"/>
      <c r="IAE45" s="502"/>
      <c r="IAF45" s="502"/>
      <c r="IAG45" s="502"/>
      <c r="IAH45" s="502"/>
      <c r="IAI45" s="502"/>
      <c r="IAJ45" s="502"/>
      <c r="IAK45" s="502"/>
      <c r="IAL45" s="502"/>
      <c r="IAM45" s="502"/>
      <c r="IAN45" s="502"/>
      <c r="IAO45" s="502"/>
      <c r="IAP45" s="502"/>
      <c r="IAQ45" s="502"/>
      <c r="IAR45" s="502"/>
      <c r="IAS45" s="502"/>
      <c r="IAT45" s="502"/>
      <c r="IAU45" s="502"/>
      <c r="IAV45" s="502"/>
      <c r="IAW45" s="502"/>
      <c r="IAX45" s="502"/>
      <c r="IAY45" s="502"/>
      <c r="IAZ45" s="502"/>
      <c r="IBA45" s="502"/>
      <c r="IBB45" s="502"/>
      <c r="IBC45" s="502"/>
      <c r="IBD45" s="502"/>
      <c r="IBE45" s="502"/>
      <c r="IBF45" s="502"/>
      <c r="IBG45" s="502"/>
      <c r="IBH45" s="502"/>
      <c r="IBI45" s="502"/>
      <c r="IBJ45" s="502"/>
      <c r="IBK45" s="502"/>
      <c r="IBL45" s="502"/>
      <c r="IBM45" s="502"/>
      <c r="IBN45" s="502"/>
      <c r="IBO45" s="502"/>
      <c r="IBP45" s="502"/>
      <c r="IBQ45" s="502"/>
      <c r="IBR45" s="502"/>
      <c r="IBS45" s="502"/>
      <c r="IBT45" s="502"/>
      <c r="IBU45" s="502"/>
      <c r="IBV45" s="502"/>
      <c r="IBW45" s="502"/>
      <c r="IBX45" s="502"/>
      <c r="IBY45" s="502"/>
      <c r="IBZ45" s="502"/>
      <c r="ICA45" s="502"/>
      <c r="ICB45" s="502"/>
      <c r="ICC45" s="502"/>
      <c r="ICD45" s="502"/>
      <c r="ICE45" s="502"/>
      <c r="ICF45" s="502"/>
      <c r="ICG45" s="502"/>
      <c r="ICH45" s="502"/>
      <c r="ICI45" s="502"/>
      <c r="ICJ45" s="502"/>
      <c r="ICK45" s="502"/>
      <c r="ICL45" s="502"/>
      <c r="ICM45" s="502"/>
      <c r="ICN45" s="502"/>
      <c r="ICO45" s="502"/>
      <c r="ICP45" s="502"/>
      <c r="ICQ45" s="502"/>
      <c r="ICR45" s="502"/>
      <c r="ICS45" s="502"/>
      <c r="ICT45" s="502"/>
      <c r="ICU45" s="502"/>
      <c r="ICV45" s="502"/>
      <c r="ICW45" s="502"/>
      <c r="ICX45" s="502"/>
      <c r="ICY45" s="502"/>
      <c r="ICZ45" s="502"/>
      <c r="IDA45" s="502"/>
      <c r="IDB45" s="502"/>
      <c r="IDC45" s="502"/>
      <c r="IDD45" s="502"/>
      <c r="IDE45" s="502"/>
      <c r="IDF45" s="502"/>
      <c r="IDG45" s="502"/>
      <c r="IDH45" s="502"/>
      <c r="IDI45" s="502"/>
      <c r="IDJ45" s="502"/>
      <c r="IDK45" s="502"/>
      <c r="IDL45" s="502"/>
      <c r="IDM45" s="502"/>
      <c r="IDN45" s="502"/>
      <c r="IDO45" s="502"/>
      <c r="IDP45" s="502"/>
      <c r="IDQ45" s="502"/>
      <c r="IDR45" s="502"/>
      <c r="IDS45" s="502"/>
      <c r="IDT45" s="502"/>
      <c r="IDU45" s="502"/>
      <c r="IDV45" s="502"/>
      <c r="IDW45" s="502"/>
      <c r="IDX45" s="502"/>
      <c r="IDY45" s="502"/>
      <c r="IDZ45" s="502"/>
      <c r="IEA45" s="502"/>
      <c r="IEB45" s="502"/>
      <c r="IEC45" s="502"/>
      <c r="IED45" s="502"/>
      <c r="IEE45" s="502"/>
      <c r="IEF45" s="502"/>
      <c r="IEG45" s="502"/>
      <c r="IEH45" s="502"/>
      <c r="IEI45" s="502"/>
      <c r="IEJ45" s="502"/>
      <c r="IEK45" s="502"/>
      <c r="IEL45" s="502"/>
      <c r="IEM45" s="502"/>
      <c r="IEN45" s="502"/>
      <c r="IEO45" s="502"/>
      <c r="IEP45" s="502"/>
      <c r="IEQ45" s="502"/>
      <c r="IER45" s="502"/>
      <c r="IES45" s="502"/>
      <c r="IET45" s="502"/>
      <c r="IEU45" s="502"/>
      <c r="IEV45" s="502"/>
      <c r="IEW45" s="502"/>
      <c r="IEX45" s="502"/>
      <c r="IEY45" s="502"/>
      <c r="IEZ45" s="502"/>
      <c r="IFA45" s="502"/>
      <c r="IFB45" s="502"/>
      <c r="IFC45" s="502"/>
      <c r="IFD45" s="502"/>
      <c r="IFE45" s="502"/>
      <c r="IFF45" s="502"/>
      <c r="IFG45" s="502"/>
      <c r="IFH45" s="502"/>
      <c r="IFI45" s="502"/>
      <c r="IFJ45" s="502"/>
      <c r="IFK45" s="502"/>
      <c r="IFL45" s="502"/>
      <c r="IFM45" s="502"/>
      <c r="IFN45" s="502"/>
      <c r="IFO45" s="502"/>
      <c r="IFP45" s="502"/>
      <c r="IFQ45" s="502"/>
      <c r="IFR45" s="502"/>
      <c r="IFS45" s="502"/>
      <c r="IFT45" s="502"/>
      <c r="IFU45" s="502"/>
      <c r="IFV45" s="502"/>
      <c r="IFW45" s="502"/>
      <c r="IFX45" s="502"/>
      <c r="IFY45" s="502"/>
      <c r="IFZ45" s="502"/>
      <c r="IGA45" s="502"/>
      <c r="IGB45" s="502"/>
      <c r="IGC45" s="502"/>
      <c r="IGD45" s="502"/>
      <c r="IGE45" s="502"/>
      <c r="IGF45" s="502"/>
      <c r="IGG45" s="502"/>
      <c r="IGH45" s="502"/>
      <c r="IGI45" s="502"/>
      <c r="IGJ45" s="502"/>
      <c r="IGK45" s="502"/>
      <c r="IGL45" s="502"/>
      <c r="IGM45" s="502"/>
      <c r="IGN45" s="502"/>
      <c r="IGO45" s="502"/>
      <c r="IGP45" s="502"/>
      <c r="IGQ45" s="502"/>
      <c r="IGR45" s="502"/>
      <c r="IGS45" s="502"/>
      <c r="IGT45" s="502"/>
      <c r="IGU45" s="502"/>
      <c r="IGV45" s="502"/>
      <c r="IGW45" s="502"/>
      <c r="IGX45" s="502"/>
      <c r="IGY45" s="502"/>
      <c r="IGZ45" s="502"/>
      <c r="IHA45" s="502"/>
      <c r="IHB45" s="502"/>
      <c r="IHC45" s="502"/>
      <c r="IHD45" s="502"/>
      <c r="IHE45" s="502"/>
      <c r="IHF45" s="502"/>
      <c r="IHG45" s="502"/>
      <c r="IHH45" s="502"/>
      <c r="IHI45" s="502"/>
      <c r="IHJ45" s="502"/>
      <c r="IHK45" s="502"/>
      <c r="IHL45" s="502"/>
      <c r="IHM45" s="502"/>
      <c r="IHN45" s="502"/>
      <c r="IHO45" s="502"/>
      <c r="IHP45" s="502"/>
      <c r="IHQ45" s="502"/>
      <c r="IHR45" s="502"/>
      <c r="IHS45" s="502"/>
      <c r="IHT45" s="502"/>
      <c r="IHU45" s="502"/>
      <c r="IHV45" s="502"/>
      <c r="IHW45" s="502"/>
      <c r="IHX45" s="502"/>
      <c r="IHY45" s="502"/>
      <c r="IHZ45" s="502"/>
      <c r="IIA45" s="502"/>
      <c r="IIB45" s="502"/>
      <c r="IIC45" s="502"/>
      <c r="IID45" s="502"/>
      <c r="IIE45" s="502"/>
      <c r="IIF45" s="502"/>
      <c r="IIG45" s="502"/>
      <c r="IIH45" s="502"/>
      <c r="III45" s="502"/>
      <c r="IIJ45" s="502"/>
      <c r="IIK45" s="502"/>
      <c r="IIL45" s="502"/>
      <c r="IIM45" s="502"/>
      <c r="IIN45" s="502"/>
      <c r="IIO45" s="502"/>
      <c r="IIP45" s="502"/>
      <c r="IIQ45" s="502"/>
      <c r="IIR45" s="502"/>
      <c r="IIS45" s="502"/>
      <c r="IIT45" s="502"/>
      <c r="IIU45" s="502"/>
      <c r="IIV45" s="502"/>
      <c r="IIW45" s="502"/>
      <c r="IIX45" s="502"/>
      <c r="IIY45" s="502"/>
      <c r="IIZ45" s="502"/>
      <c r="IJA45" s="502"/>
      <c r="IJB45" s="502"/>
      <c r="IJC45" s="502"/>
      <c r="IJD45" s="502"/>
      <c r="IJE45" s="502"/>
      <c r="IJF45" s="502"/>
      <c r="IJG45" s="502"/>
      <c r="IJH45" s="502"/>
      <c r="IJI45" s="502"/>
      <c r="IJJ45" s="502"/>
      <c r="IJK45" s="502"/>
      <c r="IJL45" s="502"/>
      <c r="IJM45" s="502"/>
      <c r="IJN45" s="502"/>
      <c r="IJO45" s="502"/>
      <c r="IJP45" s="502"/>
      <c r="IJQ45" s="502"/>
      <c r="IJR45" s="502"/>
      <c r="IJS45" s="502"/>
      <c r="IJT45" s="502"/>
      <c r="IJU45" s="502"/>
      <c r="IJV45" s="502"/>
      <c r="IJW45" s="502"/>
      <c r="IJX45" s="502"/>
      <c r="IJY45" s="502"/>
      <c r="IJZ45" s="502"/>
      <c r="IKA45" s="502"/>
      <c r="IKB45" s="502"/>
      <c r="IKC45" s="502"/>
      <c r="IKD45" s="502"/>
      <c r="IKE45" s="502"/>
      <c r="IKF45" s="502"/>
      <c r="IKG45" s="502"/>
      <c r="IKH45" s="502"/>
      <c r="IKI45" s="502"/>
      <c r="IKJ45" s="502"/>
      <c r="IKK45" s="502"/>
      <c r="IKL45" s="502"/>
      <c r="IKM45" s="502"/>
      <c r="IKN45" s="502"/>
      <c r="IKO45" s="502"/>
      <c r="IKP45" s="502"/>
      <c r="IKQ45" s="502"/>
      <c r="IKR45" s="502"/>
      <c r="IKS45" s="502"/>
      <c r="IKT45" s="502"/>
      <c r="IKU45" s="502"/>
      <c r="IKV45" s="502"/>
      <c r="IKW45" s="502"/>
      <c r="IKX45" s="502"/>
      <c r="IKY45" s="502"/>
      <c r="IKZ45" s="502"/>
      <c r="ILA45" s="502"/>
      <c r="ILB45" s="502"/>
      <c r="ILC45" s="502"/>
      <c r="ILD45" s="502"/>
      <c r="ILE45" s="502"/>
      <c r="ILF45" s="502"/>
      <c r="ILG45" s="502"/>
      <c r="ILH45" s="502"/>
      <c r="ILI45" s="502"/>
      <c r="ILJ45" s="502"/>
      <c r="ILK45" s="502"/>
      <c r="ILL45" s="502"/>
      <c r="ILM45" s="502"/>
      <c r="ILN45" s="502"/>
      <c r="ILO45" s="502"/>
      <c r="ILP45" s="502"/>
      <c r="ILQ45" s="502"/>
      <c r="ILR45" s="502"/>
      <c r="ILS45" s="502"/>
      <c r="ILT45" s="502"/>
      <c r="ILU45" s="502"/>
      <c r="ILV45" s="502"/>
      <c r="ILW45" s="502"/>
      <c r="ILX45" s="502"/>
      <c r="ILY45" s="502"/>
      <c r="ILZ45" s="502"/>
      <c r="IMA45" s="502"/>
      <c r="IMB45" s="502"/>
      <c r="IMC45" s="502"/>
      <c r="IMD45" s="502"/>
      <c r="IME45" s="502"/>
      <c r="IMF45" s="502"/>
      <c r="IMG45" s="502"/>
      <c r="IMH45" s="502"/>
      <c r="IMI45" s="502"/>
      <c r="IMJ45" s="502"/>
      <c r="IMK45" s="502"/>
      <c r="IML45" s="502"/>
      <c r="IMM45" s="502"/>
      <c r="IMN45" s="502"/>
      <c r="IMO45" s="502"/>
      <c r="IMP45" s="502"/>
      <c r="IMQ45" s="502"/>
      <c r="IMR45" s="502"/>
      <c r="IMS45" s="502"/>
      <c r="IMT45" s="502"/>
      <c r="IMU45" s="502"/>
      <c r="IMV45" s="502"/>
      <c r="IMW45" s="502"/>
      <c r="IMX45" s="502"/>
      <c r="IMY45" s="502"/>
      <c r="IMZ45" s="502"/>
      <c r="INA45" s="502"/>
      <c r="INB45" s="502"/>
      <c r="INC45" s="502"/>
      <c r="IND45" s="502"/>
      <c r="INE45" s="502"/>
      <c r="INF45" s="502"/>
      <c r="ING45" s="502"/>
      <c r="INH45" s="502"/>
      <c r="INI45" s="502"/>
      <c r="INJ45" s="502"/>
      <c r="INK45" s="502"/>
      <c r="INL45" s="502"/>
      <c r="INM45" s="502"/>
      <c r="INN45" s="502"/>
      <c r="INO45" s="502"/>
      <c r="INP45" s="502"/>
      <c r="INQ45" s="502"/>
      <c r="INR45" s="502"/>
      <c r="INS45" s="502"/>
      <c r="INT45" s="502"/>
      <c r="INU45" s="502"/>
      <c r="INV45" s="502"/>
      <c r="INW45" s="502"/>
      <c r="INX45" s="502"/>
      <c r="INY45" s="502"/>
      <c r="INZ45" s="502"/>
      <c r="IOA45" s="502"/>
      <c r="IOB45" s="502"/>
      <c r="IOC45" s="502"/>
      <c r="IOD45" s="502"/>
      <c r="IOE45" s="502"/>
      <c r="IOF45" s="502"/>
      <c r="IOG45" s="502"/>
      <c r="IOH45" s="502"/>
      <c r="IOI45" s="502"/>
      <c r="IOJ45" s="502"/>
      <c r="IOK45" s="502"/>
      <c r="IOL45" s="502"/>
      <c r="IOM45" s="502"/>
      <c r="ION45" s="502"/>
      <c r="IOO45" s="502"/>
      <c r="IOP45" s="502"/>
      <c r="IOQ45" s="502"/>
      <c r="IOR45" s="502"/>
      <c r="IOS45" s="502"/>
      <c r="IOT45" s="502"/>
      <c r="IOU45" s="502"/>
      <c r="IOV45" s="502"/>
      <c r="IOW45" s="502"/>
      <c r="IOX45" s="502"/>
      <c r="IOY45" s="502"/>
      <c r="IOZ45" s="502"/>
      <c r="IPA45" s="502"/>
      <c r="IPB45" s="502"/>
      <c r="IPC45" s="502"/>
      <c r="IPD45" s="502"/>
      <c r="IPE45" s="502"/>
      <c r="IPF45" s="502"/>
      <c r="IPG45" s="502"/>
      <c r="IPH45" s="502"/>
      <c r="IPI45" s="502"/>
      <c r="IPJ45" s="502"/>
      <c r="IPK45" s="502"/>
      <c r="IPL45" s="502"/>
      <c r="IPM45" s="502"/>
      <c r="IPN45" s="502"/>
      <c r="IPO45" s="502"/>
      <c r="IPP45" s="502"/>
      <c r="IPQ45" s="502"/>
      <c r="IPR45" s="502"/>
      <c r="IPS45" s="502"/>
      <c r="IPT45" s="502"/>
      <c r="IPU45" s="502"/>
      <c r="IPV45" s="502"/>
      <c r="IPW45" s="502"/>
      <c r="IPX45" s="502"/>
      <c r="IPY45" s="502"/>
      <c r="IPZ45" s="502"/>
      <c r="IQA45" s="502"/>
      <c r="IQB45" s="502"/>
      <c r="IQC45" s="502"/>
      <c r="IQD45" s="502"/>
      <c r="IQE45" s="502"/>
      <c r="IQF45" s="502"/>
      <c r="IQG45" s="502"/>
      <c r="IQH45" s="502"/>
      <c r="IQI45" s="502"/>
      <c r="IQJ45" s="502"/>
      <c r="IQK45" s="502"/>
      <c r="IQL45" s="502"/>
      <c r="IQM45" s="502"/>
      <c r="IQN45" s="502"/>
      <c r="IQO45" s="502"/>
      <c r="IQP45" s="502"/>
      <c r="IQQ45" s="502"/>
      <c r="IQR45" s="502"/>
      <c r="IQS45" s="502"/>
      <c r="IQT45" s="502"/>
      <c r="IQU45" s="502"/>
      <c r="IQV45" s="502"/>
      <c r="IQW45" s="502"/>
      <c r="IQX45" s="502"/>
      <c r="IQY45" s="502"/>
      <c r="IQZ45" s="502"/>
      <c r="IRA45" s="502"/>
      <c r="IRB45" s="502"/>
      <c r="IRC45" s="502"/>
      <c r="IRD45" s="502"/>
      <c r="IRE45" s="502"/>
      <c r="IRF45" s="502"/>
      <c r="IRG45" s="502"/>
      <c r="IRH45" s="502"/>
      <c r="IRI45" s="502"/>
      <c r="IRJ45" s="502"/>
      <c r="IRK45" s="502"/>
      <c r="IRL45" s="502"/>
      <c r="IRM45" s="502"/>
      <c r="IRN45" s="502"/>
      <c r="IRO45" s="502"/>
      <c r="IRP45" s="502"/>
      <c r="IRQ45" s="502"/>
      <c r="IRR45" s="502"/>
      <c r="IRS45" s="502"/>
      <c r="IRT45" s="502"/>
      <c r="IRU45" s="502"/>
      <c r="IRV45" s="502"/>
      <c r="IRW45" s="502"/>
      <c r="IRX45" s="502"/>
      <c r="IRY45" s="502"/>
      <c r="IRZ45" s="502"/>
      <c r="ISA45" s="502"/>
      <c r="ISB45" s="502"/>
      <c r="ISC45" s="502"/>
      <c r="ISD45" s="502"/>
      <c r="ISE45" s="502"/>
      <c r="ISF45" s="502"/>
      <c r="ISG45" s="502"/>
      <c r="ISH45" s="502"/>
      <c r="ISI45" s="502"/>
      <c r="ISJ45" s="502"/>
      <c r="ISK45" s="502"/>
      <c r="ISL45" s="502"/>
      <c r="ISM45" s="502"/>
      <c r="ISN45" s="502"/>
      <c r="ISO45" s="502"/>
      <c r="ISP45" s="502"/>
      <c r="ISQ45" s="502"/>
      <c r="ISR45" s="502"/>
      <c r="ISS45" s="502"/>
      <c r="IST45" s="502"/>
      <c r="ISU45" s="502"/>
      <c r="ISV45" s="502"/>
      <c r="ISW45" s="502"/>
      <c r="ISX45" s="502"/>
      <c r="ISY45" s="502"/>
      <c r="ISZ45" s="502"/>
      <c r="ITA45" s="502"/>
      <c r="ITB45" s="502"/>
      <c r="ITC45" s="502"/>
      <c r="ITD45" s="502"/>
      <c r="ITE45" s="502"/>
      <c r="ITF45" s="502"/>
      <c r="ITG45" s="502"/>
      <c r="ITH45" s="502"/>
      <c r="ITI45" s="502"/>
      <c r="ITJ45" s="502"/>
      <c r="ITK45" s="502"/>
      <c r="ITL45" s="502"/>
      <c r="ITM45" s="502"/>
      <c r="ITN45" s="502"/>
      <c r="ITO45" s="502"/>
      <c r="ITP45" s="502"/>
      <c r="ITQ45" s="502"/>
      <c r="ITR45" s="502"/>
      <c r="ITS45" s="502"/>
      <c r="ITT45" s="502"/>
      <c r="ITU45" s="502"/>
      <c r="ITV45" s="502"/>
      <c r="ITW45" s="502"/>
      <c r="ITX45" s="502"/>
      <c r="ITY45" s="502"/>
      <c r="ITZ45" s="502"/>
      <c r="IUA45" s="502"/>
      <c r="IUB45" s="502"/>
      <c r="IUC45" s="502"/>
      <c r="IUD45" s="502"/>
      <c r="IUE45" s="502"/>
      <c r="IUF45" s="502"/>
      <c r="IUG45" s="502"/>
      <c r="IUH45" s="502"/>
      <c r="IUI45" s="502"/>
      <c r="IUJ45" s="502"/>
      <c r="IUK45" s="502"/>
      <c r="IUL45" s="502"/>
      <c r="IUM45" s="502"/>
      <c r="IUN45" s="502"/>
      <c r="IUO45" s="502"/>
      <c r="IUP45" s="502"/>
      <c r="IUQ45" s="502"/>
      <c r="IUR45" s="502"/>
      <c r="IUS45" s="502"/>
      <c r="IUT45" s="502"/>
      <c r="IUU45" s="502"/>
      <c r="IUV45" s="502"/>
      <c r="IUW45" s="502"/>
      <c r="IUX45" s="502"/>
      <c r="IUY45" s="502"/>
      <c r="IUZ45" s="502"/>
      <c r="IVA45" s="502"/>
      <c r="IVB45" s="502"/>
      <c r="IVC45" s="502"/>
      <c r="IVD45" s="502"/>
      <c r="IVE45" s="502"/>
      <c r="IVF45" s="502"/>
      <c r="IVG45" s="502"/>
      <c r="IVH45" s="502"/>
      <c r="IVI45" s="502"/>
      <c r="IVJ45" s="502"/>
      <c r="IVK45" s="502"/>
      <c r="IVL45" s="502"/>
      <c r="IVM45" s="502"/>
      <c r="IVN45" s="502"/>
      <c r="IVO45" s="502"/>
      <c r="IVP45" s="502"/>
      <c r="IVQ45" s="502"/>
      <c r="IVR45" s="502"/>
      <c r="IVS45" s="502"/>
      <c r="IVT45" s="502"/>
      <c r="IVU45" s="502"/>
      <c r="IVV45" s="502"/>
      <c r="IVW45" s="502"/>
      <c r="IVX45" s="502"/>
      <c r="IVY45" s="502"/>
      <c r="IVZ45" s="502"/>
      <c r="IWA45" s="502"/>
      <c r="IWB45" s="502"/>
      <c r="IWC45" s="502"/>
      <c r="IWD45" s="502"/>
      <c r="IWE45" s="502"/>
      <c r="IWF45" s="502"/>
      <c r="IWG45" s="502"/>
      <c r="IWH45" s="502"/>
      <c r="IWI45" s="502"/>
      <c r="IWJ45" s="502"/>
      <c r="IWK45" s="502"/>
      <c r="IWL45" s="502"/>
      <c r="IWM45" s="502"/>
      <c r="IWN45" s="502"/>
      <c r="IWO45" s="502"/>
      <c r="IWP45" s="502"/>
      <c r="IWQ45" s="502"/>
      <c r="IWR45" s="502"/>
      <c r="IWS45" s="502"/>
      <c r="IWT45" s="502"/>
      <c r="IWU45" s="502"/>
      <c r="IWV45" s="502"/>
      <c r="IWW45" s="502"/>
      <c r="IWX45" s="502"/>
      <c r="IWY45" s="502"/>
      <c r="IWZ45" s="502"/>
      <c r="IXA45" s="502"/>
      <c r="IXB45" s="502"/>
      <c r="IXC45" s="502"/>
      <c r="IXD45" s="502"/>
      <c r="IXE45" s="502"/>
      <c r="IXF45" s="502"/>
      <c r="IXG45" s="502"/>
      <c r="IXH45" s="502"/>
      <c r="IXI45" s="502"/>
      <c r="IXJ45" s="502"/>
      <c r="IXK45" s="502"/>
      <c r="IXL45" s="502"/>
      <c r="IXM45" s="502"/>
      <c r="IXN45" s="502"/>
      <c r="IXO45" s="502"/>
      <c r="IXP45" s="502"/>
      <c r="IXQ45" s="502"/>
      <c r="IXR45" s="502"/>
      <c r="IXS45" s="502"/>
      <c r="IXT45" s="502"/>
      <c r="IXU45" s="502"/>
      <c r="IXV45" s="502"/>
      <c r="IXW45" s="502"/>
      <c r="IXX45" s="502"/>
      <c r="IXY45" s="502"/>
      <c r="IXZ45" s="502"/>
      <c r="IYA45" s="502"/>
      <c r="IYB45" s="502"/>
      <c r="IYC45" s="502"/>
      <c r="IYD45" s="502"/>
      <c r="IYE45" s="502"/>
      <c r="IYF45" s="502"/>
      <c r="IYG45" s="502"/>
      <c r="IYH45" s="502"/>
      <c r="IYI45" s="502"/>
      <c r="IYJ45" s="502"/>
      <c r="IYK45" s="502"/>
      <c r="IYL45" s="502"/>
      <c r="IYM45" s="502"/>
      <c r="IYN45" s="502"/>
      <c r="IYO45" s="502"/>
      <c r="IYP45" s="502"/>
      <c r="IYQ45" s="502"/>
      <c r="IYR45" s="502"/>
      <c r="IYS45" s="502"/>
      <c r="IYT45" s="502"/>
      <c r="IYU45" s="502"/>
      <c r="IYV45" s="502"/>
      <c r="IYW45" s="502"/>
      <c r="IYX45" s="502"/>
      <c r="IYY45" s="502"/>
      <c r="IYZ45" s="502"/>
      <c r="IZA45" s="502"/>
      <c r="IZB45" s="502"/>
      <c r="IZC45" s="502"/>
      <c r="IZD45" s="502"/>
      <c r="IZE45" s="502"/>
      <c r="IZF45" s="502"/>
      <c r="IZG45" s="502"/>
      <c r="IZH45" s="502"/>
      <c r="IZI45" s="502"/>
      <c r="IZJ45" s="502"/>
      <c r="IZK45" s="502"/>
      <c r="IZL45" s="502"/>
      <c r="IZM45" s="502"/>
      <c r="IZN45" s="502"/>
      <c r="IZO45" s="502"/>
      <c r="IZP45" s="502"/>
      <c r="IZQ45" s="502"/>
      <c r="IZR45" s="502"/>
      <c r="IZS45" s="502"/>
      <c r="IZT45" s="502"/>
      <c r="IZU45" s="502"/>
      <c r="IZV45" s="502"/>
      <c r="IZW45" s="502"/>
      <c r="IZX45" s="502"/>
      <c r="IZY45" s="502"/>
      <c r="IZZ45" s="502"/>
      <c r="JAA45" s="502"/>
      <c r="JAB45" s="502"/>
      <c r="JAC45" s="502"/>
      <c r="JAD45" s="502"/>
      <c r="JAE45" s="502"/>
      <c r="JAF45" s="502"/>
      <c r="JAG45" s="502"/>
      <c r="JAH45" s="502"/>
      <c r="JAI45" s="502"/>
      <c r="JAJ45" s="502"/>
      <c r="JAK45" s="502"/>
      <c r="JAL45" s="502"/>
      <c r="JAM45" s="502"/>
      <c r="JAN45" s="502"/>
      <c r="JAO45" s="502"/>
      <c r="JAP45" s="502"/>
      <c r="JAQ45" s="502"/>
      <c r="JAR45" s="502"/>
      <c r="JAS45" s="502"/>
      <c r="JAT45" s="502"/>
      <c r="JAU45" s="502"/>
      <c r="JAV45" s="502"/>
      <c r="JAW45" s="502"/>
      <c r="JAX45" s="502"/>
      <c r="JAY45" s="502"/>
      <c r="JAZ45" s="502"/>
      <c r="JBA45" s="502"/>
      <c r="JBB45" s="502"/>
      <c r="JBC45" s="502"/>
      <c r="JBD45" s="502"/>
      <c r="JBE45" s="502"/>
      <c r="JBF45" s="502"/>
      <c r="JBG45" s="502"/>
      <c r="JBH45" s="502"/>
      <c r="JBI45" s="502"/>
      <c r="JBJ45" s="502"/>
      <c r="JBK45" s="502"/>
      <c r="JBL45" s="502"/>
      <c r="JBM45" s="502"/>
      <c r="JBN45" s="502"/>
      <c r="JBO45" s="502"/>
      <c r="JBP45" s="502"/>
      <c r="JBQ45" s="502"/>
      <c r="JBR45" s="502"/>
      <c r="JBS45" s="502"/>
      <c r="JBT45" s="502"/>
      <c r="JBU45" s="502"/>
      <c r="JBV45" s="502"/>
      <c r="JBW45" s="502"/>
      <c r="JBX45" s="502"/>
      <c r="JBY45" s="502"/>
      <c r="JBZ45" s="502"/>
      <c r="JCA45" s="502"/>
      <c r="JCB45" s="502"/>
      <c r="JCC45" s="502"/>
      <c r="JCD45" s="502"/>
      <c r="JCE45" s="502"/>
      <c r="JCF45" s="502"/>
      <c r="JCG45" s="502"/>
      <c r="JCH45" s="502"/>
      <c r="JCI45" s="502"/>
      <c r="JCJ45" s="502"/>
      <c r="JCK45" s="502"/>
      <c r="JCL45" s="502"/>
      <c r="JCM45" s="502"/>
      <c r="JCN45" s="502"/>
      <c r="JCO45" s="502"/>
      <c r="JCP45" s="502"/>
      <c r="JCQ45" s="502"/>
      <c r="JCR45" s="502"/>
      <c r="JCS45" s="502"/>
      <c r="JCT45" s="502"/>
      <c r="JCU45" s="502"/>
      <c r="JCV45" s="502"/>
      <c r="JCW45" s="502"/>
      <c r="JCX45" s="502"/>
      <c r="JCY45" s="502"/>
      <c r="JCZ45" s="502"/>
      <c r="JDA45" s="502"/>
      <c r="JDB45" s="502"/>
      <c r="JDC45" s="502"/>
      <c r="JDD45" s="502"/>
      <c r="JDE45" s="502"/>
      <c r="JDF45" s="502"/>
      <c r="JDG45" s="502"/>
      <c r="JDH45" s="502"/>
      <c r="JDI45" s="502"/>
      <c r="JDJ45" s="502"/>
      <c r="JDK45" s="502"/>
      <c r="JDL45" s="502"/>
      <c r="JDM45" s="502"/>
      <c r="JDN45" s="502"/>
      <c r="JDO45" s="502"/>
      <c r="JDP45" s="502"/>
      <c r="JDQ45" s="502"/>
      <c r="JDR45" s="502"/>
      <c r="JDS45" s="502"/>
      <c r="JDT45" s="502"/>
      <c r="JDU45" s="502"/>
      <c r="JDV45" s="502"/>
      <c r="JDW45" s="502"/>
      <c r="JDX45" s="502"/>
      <c r="JDY45" s="502"/>
      <c r="JDZ45" s="502"/>
      <c r="JEA45" s="502"/>
      <c r="JEB45" s="502"/>
      <c r="JEC45" s="502"/>
      <c r="JED45" s="502"/>
      <c r="JEE45" s="502"/>
      <c r="JEF45" s="502"/>
      <c r="JEG45" s="502"/>
      <c r="JEH45" s="502"/>
      <c r="JEI45" s="502"/>
      <c r="JEJ45" s="502"/>
      <c r="JEK45" s="502"/>
      <c r="JEL45" s="502"/>
      <c r="JEM45" s="502"/>
      <c r="JEN45" s="502"/>
      <c r="JEO45" s="502"/>
      <c r="JEP45" s="502"/>
      <c r="JEQ45" s="502"/>
      <c r="JER45" s="502"/>
      <c r="JES45" s="502"/>
      <c r="JET45" s="502"/>
      <c r="JEU45" s="502"/>
      <c r="JEV45" s="502"/>
      <c r="JEW45" s="502"/>
      <c r="JEX45" s="502"/>
      <c r="JEY45" s="502"/>
      <c r="JEZ45" s="502"/>
      <c r="JFA45" s="502"/>
      <c r="JFB45" s="502"/>
      <c r="JFC45" s="502"/>
      <c r="JFD45" s="502"/>
      <c r="JFE45" s="502"/>
      <c r="JFF45" s="502"/>
      <c r="JFG45" s="502"/>
      <c r="JFH45" s="502"/>
      <c r="JFI45" s="502"/>
      <c r="JFJ45" s="502"/>
      <c r="JFK45" s="502"/>
      <c r="JFL45" s="502"/>
      <c r="JFM45" s="502"/>
      <c r="JFN45" s="502"/>
      <c r="JFO45" s="502"/>
      <c r="JFP45" s="502"/>
      <c r="JFQ45" s="502"/>
      <c r="JFR45" s="502"/>
      <c r="JFS45" s="502"/>
      <c r="JFT45" s="502"/>
      <c r="JFU45" s="502"/>
      <c r="JFV45" s="502"/>
      <c r="JFW45" s="502"/>
      <c r="JFX45" s="502"/>
      <c r="JFY45" s="502"/>
      <c r="JFZ45" s="502"/>
      <c r="JGA45" s="502"/>
      <c r="JGB45" s="502"/>
      <c r="JGC45" s="502"/>
      <c r="JGD45" s="502"/>
      <c r="JGE45" s="502"/>
      <c r="JGF45" s="502"/>
      <c r="JGG45" s="502"/>
      <c r="JGH45" s="502"/>
      <c r="JGI45" s="502"/>
      <c r="JGJ45" s="502"/>
      <c r="JGK45" s="502"/>
      <c r="JGL45" s="502"/>
      <c r="JGM45" s="502"/>
      <c r="JGN45" s="502"/>
      <c r="JGO45" s="502"/>
      <c r="JGP45" s="502"/>
      <c r="JGQ45" s="502"/>
      <c r="JGR45" s="502"/>
      <c r="JGS45" s="502"/>
      <c r="JGT45" s="502"/>
      <c r="JGU45" s="502"/>
      <c r="JGV45" s="502"/>
      <c r="JGW45" s="502"/>
      <c r="JGX45" s="502"/>
      <c r="JGY45" s="502"/>
      <c r="JGZ45" s="502"/>
      <c r="JHA45" s="502"/>
      <c r="JHB45" s="502"/>
      <c r="JHC45" s="502"/>
      <c r="JHD45" s="502"/>
      <c r="JHE45" s="502"/>
      <c r="JHF45" s="502"/>
      <c r="JHG45" s="502"/>
      <c r="JHH45" s="502"/>
      <c r="JHI45" s="502"/>
      <c r="JHJ45" s="502"/>
      <c r="JHK45" s="502"/>
      <c r="JHL45" s="502"/>
      <c r="JHM45" s="502"/>
      <c r="JHN45" s="502"/>
      <c r="JHO45" s="502"/>
      <c r="JHP45" s="502"/>
      <c r="JHQ45" s="502"/>
      <c r="JHR45" s="502"/>
      <c r="JHS45" s="502"/>
      <c r="JHT45" s="502"/>
      <c r="JHU45" s="502"/>
      <c r="JHV45" s="502"/>
      <c r="JHW45" s="502"/>
      <c r="JHX45" s="502"/>
      <c r="JHY45" s="502"/>
      <c r="JHZ45" s="502"/>
      <c r="JIA45" s="502"/>
      <c r="JIB45" s="502"/>
      <c r="JIC45" s="502"/>
      <c r="JID45" s="502"/>
      <c r="JIE45" s="502"/>
      <c r="JIF45" s="502"/>
      <c r="JIG45" s="502"/>
      <c r="JIH45" s="502"/>
      <c r="JII45" s="502"/>
      <c r="JIJ45" s="502"/>
      <c r="JIK45" s="502"/>
      <c r="JIL45" s="502"/>
      <c r="JIM45" s="502"/>
      <c r="JIN45" s="502"/>
      <c r="JIO45" s="502"/>
      <c r="JIP45" s="502"/>
      <c r="JIQ45" s="502"/>
      <c r="JIR45" s="502"/>
      <c r="JIS45" s="502"/>
      <c r="JIT45" s="502"/>
      <c r="JIU45" s="502"/>
      <c r="JIV45" s="502"/>
      <c r="JIW45" s="502"/>
      <c r="JIX45" s="502"/>
      <c r="JIY45" s="502"/>
      <c r="JIZ45" s="502"/>
      <c r="JJA45" s="502"/>
      <c r="JJB45" s="502"/>
      <c r="JJC45" s="502"/>
      <c r="JJD45" s="502"/>
      <c r="JJE45" s="502"/>
      <c r="JJF45" s="502"/>
      <c r="JJG45" s="502"/>
      <c r="JJH45" s="502"/>
      <c r="JJI45" s="502"/>
      <c r="JJJ45" s="502"/>
      <c r="JJK45" s="502"/>
      <c r="JJL45" s="502"/>
      <c r="JJM45" s="502"/>
      <c r="JJN45" s="502"/>
      <c r="JJO45" s="502"/>
      <c r="JJP45" s="502"/>
      <c r="JJQ45" s="502"/>
      <c r="JJR45" s="502"/>
      <c r="JJS45" s="502"/>
      <c r="JJT45" s="502"/>
      <c r="JJU45" s="502"/>
      <c r="JJV45" s="502"/>
      <c r="JJW45" s="502"/>
      <c r="JJX45" s="502"/>
      <c r="JJY45" s="502"/>
      <c r="JJZ45" s="502"/>
      <c r="JKA45" s="502"/>
      <c r="JKB45" s="502"/>
      <c r="JKC45" s="502"/>
      <c r="JKD45" s="502"/>
      <c r="JKE45" s="502"/>
      <c r="JKF45" s="502"/>
      <c r="JKG45" s="502"/>
      <c r="JKH45" s="502"/>
      <c r="JKI45" s="502"/>
      <c r="JKJ45" s="502"/>
      <c r="JKK45" s="502"/>
      <c r="JKL45" s="502"/>
      <c r="JKM45" s="502"/>
      <c r="JKN45" s="502"/>
      <c r="JKO45" s="502"/>
      <c r="JKP45" s="502"/>
      <c r="JKQ45" s="502"/>
      <c r="JKR45" s="502"/>
      <c r="JKS45" s="502"/>
      <c r="JKT45" s="502"/>
      <c r="JKU45" s="502"/>
      <c r="JKV45" s="502"/>
      <c r="JKW45" s="502"/>
      <c r="JKX45" s="502"/>
      <c r="JKY45" s="502"/>
      <c r="JKZ45" s="502"/>
      <c r="JLA45" s="502"/>
      <c r="JLB45" s="502"/>
      <c r="JLC45" s="502"/>
      <c r="JLD45" s="502"/>
      <c r="JLE45" s="502"/>
      <c r="JLF45" s="502"/>
      <c r="JLG45" s="502"/>
      <c r="JLH45" s="502"/>
      <c r="JLI45" s="502"/>
      <c r="JLJ45" s="502"/>
      <c r="JLK45" s="502"/>
      <c r="JLL45" s="502"/>
      <c r="JLM45" s="502"/>
      <c r="JLN45" s="502"/>
      <c r="JLO45" s="502"/>
      <c r="JLP45" s="502"/>
      <c r="JLQ45" s="502"/>
      <c r="JLR45" s="502"/>
      <c r="JLS45" s="502"/>
      <c r="JLT45" s="502"/>
      <c r="JLU45" s="502"/>
      <c r="JLV45" s="502"/>
      <c r="JLW45" s="502"/>
      <c r="JLX45" s="502"/>
      <c r="JLY45" s="502"/>
      <c r="JLZ45" s="502"/>
      <c r="JMA45" s="502"/>
      <c r="JMB45" s="502"/>
      <c r="JMC45" s="502"/>
      <c r="JMD45" s="502"/>
      <c r="JME45" s="502"/>
      <c r="JMF45" s="502"/>
      <c r="JMG45" s="502"/>
      <c r="JMH45" s="502"/>
      <c r="JMI45" s="502"/>
      <c r="JMJ45" s="502"/>
      <c r="JMK45" s="502"/>
      <c r="JML45" s="502"/>
      <c r="JMM45" s="502"/>
      <c r="JMN45" s="502"/>
      <c r="JMO45" s="502"/>
      <c r="JMP45" s="502"/>
      <c r="JMQ45" s="502"/>
      <c r="JMR45" s="502"/>
      <c r="JMS45" s="502"/>
      <c r="JMT45" s="502"/>
      <c r="JMU45" s="502"/>
      <c r="JMV45" s="502"/>
      <c r="JMW45" s="502"/>
      <c r="JMX45" s="502"/>
      <c r="JMY45" s="502"/>
      <c r="JMZ45" s="502"/>
      <c r="JNA45" s="502"/>
      <c r="JNB45" s="502"/>
      <c r="JNC45" s="502"/>
      <c r="JND45" s="502"/>
      <c r="JNE45" s="502"/>
      <c r="JNF45" s="502"/>
      <c r="JNG45" s="502"/>
      <c r="JNH45" s="502"/>
      <c r="JNI45" s="502"/>
      <c r="JNJ45" s="502"/>
      <c r="JNK45" s="502"/>
      <c r="JNL45" s="502"/>
      <c r="JNM45" s="502"/>
      <c r="JNN45" s="502"/>
      <c r="JNO45" s="502"/>
      <c r="JNP45" s="502"/>
      <c r="JNQ45" s="502"/>
      <c r="JNR45" s="502"/>
      <c r="JNS45" s="502"/>
      <c r="JNT45" s="502"/>
      <c r="JNU45" s="502"/>
      <c r="JNV45" s="502"/>
      <c r="JNW45" s="502"/>
      <c r="JNX45" s="502"/>
      <c r="JNY45" s="502"/>
      <c r="JNZ45" s="502"/>
      <c r="JOA45" s="502"/>
      <c r="JOB45" s="502"/>
      <c r="JOC45" s="502"/>
      <c r="JOD45" s="502"/>
      <c r="JOE45" s="502"/>
      <c r="JOF45" s="502"/>
      <c r="JOG45" s="502"/>
      <c r="JOH45" s="502"/>
      <c r="JOI45" s="502"/>
      <c r="JOJ45" s="502"/>
      <c r="JOK45" s="502"/>
      <c r="JOL45" s="502"/>
      <c r="JOM45" s="502"/>
      <c r="JON45" s="502"/>
      <c r="JOO45" s="502"/>
      <c r="JOP45" s="502"/>
      <c r="JOQ45" s="502"/>
      <c r="JOR45" s="502"/>
      <c r="JOS45" s="502"/>
      <c r="JOT45" s="502"/>
      <c r="JOU45" s="502"/>
      <c r="JOV45" s="502"/>
      <c r="JOW45" s="502"/>
      <c r="JOX45" s="502"/>
      <c r="JOY45" s="502"/>
      <c r="JOZ45" s="502"/>
      <c r="JPA45" s="502"/>
      <c r="JPB45" s="502"/>
      <c r="JPC45" s="502"/>
      <c r="JPD45" s="502"/>
      <c r="JPE45" s="502"/>
      <c r="JPF45" s="502"/>
      <c r="JPG45" s="502"/>
      <c r="JPH45" s="502"/>
      <c r="JPI45" s="502"/>
      <c r="JPJ45" s="502"/>
      <c r="JPK45" s="502"/>
      <c r="JPL45" s="502"/>
      <c r="JPM45" s="502"/>
      <c r="JPN45" s="502"/>
      <c r="JPO45" s="502"/>
      <c r="JPP45" s="502"/>
      <c r="JPQ45" s="502"/>
      <c r="JPR45" s="502"/>
      <c r="JPS45" s="502"/>
      <c r="JPT45" s="502"/>
      <c r="JPU45" s="502"/>
      <c r="JPV45" s="502"/>
      <c r="JPW45" s="502"/>
      <c r="JPX45" s="502"/>
      <c r="JPY45" s="502"/>
      <c r="JPZ45" s="502"/>
      <c r="JQA45" s="502"/>
      <c r="JQB45" s="502"/>
      <c r="JQC45" s="502"/>
      <c r="JQD45" s="502"/>
      <c r="JQE45" s="502"/>
      <c r="JQF45" s="502"/>
      <c r="JQG45" s="502"/>
      <c r="JQH45" s="502"/>
      <c r="JQI45" s="502"/>
      <c r="JQJ45" s="502"/>
      <c r="JQK45" s="502"/>
      <c r="JQL45" s="502"/>
      <c r="JQM45" s="502"/>
      <c r="JQN45" s="502"/>
      <c r="JQO45" s="502"/>
      <c r="JQP45" s="502"/>
      <c r="JQQ45" s="502"/>
      <c r="JQR45" s="502"/>
      <c r="JQS45" s="502"/>
      <c r="JQT45" s="502"/>
      <c r="JQU45" s="502"/>
      <c r="JQV45" s="502"/>
      <c r="JQW45" s="502"/>
      <c r="JQX45" s="502"/>
      <c r="JQY45" s="502"/>
      <c r="JQZ45" s="502"/>
      <c r="JRA45" s="502"/>
      <c r="JRB45" s="502"/>
      <c r="JRC45" s="502"/>
      <c r="JRD45" s="502"/>
      <c r="JRE45" s="502"/>
      <c r="JRF45" s="502"/>
      <c r="JRG45" s="502"/>
      <c r="JRH45" s="502"/>
      <c r="JRI45" s="502"/>
      <c r="JRJ45" s="502"/>
      <c r="JRK45" s="502"/>
      <c r="JRL45" s="502"/>
      <c r="JRM45" s="502"/>
      <c r="JRN45" s="502"/>
      <c r="JRO45" s="502"/>
      <c r="JRP45" s="502"/>
      <c r="JRQ45" s="502"/>
      <c r="JRR45" s="502"/>
      <c r="JRS45" s="502"/>
      <c r="JRT45" s="502"/>
      <c r="JRU45" s="502"/>
      <c r="JRV45" s="502"/>
      <c r="JRW45" s="502"/>
      <c r="JRX45" s="502"/>
      <c r="JRY45" s="502"/>
      <c r="JRZ45" s="502"/>
      <c r="JSA45" s="502"/>
      <c r="JSB45" s="502"/>
      <c r="JSC45" s="502"/>
      <c r="JSD45" s="502"/>
      <c r="JSE45" s="502"/>
      <c r="JSF45" s="502"/>
      <c r="JSG45" s="502"/>
      <c r="JSH45" s="502"/>
      <c r="JSI45" s="502"/>
      <c r="JSJ45" s="502"/>
      <c r="JSK45" s="502"/>
      <c r="JSL45" s="502"/>
      <c r="JSM45" s="502"/>
      <c r="JSN45" s="502"/>
      <c r="JSO45" s="502"/>
      <c r="JSP45" s="502"/>
      <c r="JSQ45" s="502"/>
      <c r="JSR45" s="502"/>
      <c r="JSS45" s="502"/>
      <c r="JST45" s="502"/>
      <c r="JSU45" s="502"/>
      <c r="JSV45" s="502"/>
      <c r="JSW45" s="502"/>
      <c r="JSX45" s="502"/>
      <c r="JSY45" s="502"/>
      <c r="JSZ45" s="502"/>
      <c r="JTA45" s="502"/>
      <c r="JTB45" s="502"/>
      <c r="JTC45" s="502"/>
      <c r="JTD45" s="502"/>
      <c r="JTE45" s="502"/>
      <c r="JTF45" s="502"/>
      <c r="JTG45" s="502"/>
      <c r="JTH45" s="502"/>
      <c r="JTI45" s="502"/>
      <c r="JTJ45" s="502"/>
      <c r="JTK45" s="502"/>
      <c r="JTL45" s="502"/>
      <c r="JTM45" s="502"/>
      <c r="JTN45" s="502"/>
      <c r="JTO45" s="502"/>
      <c r="JTP45" s="502"/>
      <c r="JTQ45" s="502"/>
      <c r="JTR45" s="502"/>
      <c r="JTS45" s="502"/>
      <c r="JTT45" s="502"/>
      <c r="JTU45" s="502"/>
      <c r="JTV45" s="502"/>
      <c r="JTW45" s="502"/>
      <c r="JTX45" s="502"/>
      <c r="JTY45" s="502"/>
      <c r="JTZ45" s="502"/>
      <c r="JUA45" s="502"/>
      <c r="JUB45" s="502"/>
      <c r="JUC45" s="502"/>
      <c r="JUD45" s="502"/>
      <c r="JUE45" s="502"/>
      <c r="JUF45" s="502"/>
      <c r="JUG45" s="502"/>
      <c r="JUH45" s="502"/>
      <c r="JUI45" s="502"/>
      <c r="JUJ45" s="502"/>
      <c r="JUK45" s="502"/>
      <c r="JUL45" s="502"/>
      <c r="JUM45" s="502"/>
      <c r="JUN45" s="502"/>
      <c r="JUO45" s="502"/>
      <c r="JUP45" s="502"/>
      <c r="JUQ45" s="502"/>
      <c r="JUR45" s="502"/>
      <c r="JUS45" s="502"/>
      <c r="JUT45" s="502"/>
      <c r="JUU45" s="502"/>
      <c r="JUV45" s="502"/>
      <c r="JUW45" s="502"/>
      <c r="JUX45" s="502"/>
      <c r="JUY45" s="502"/>
      <c r="JUZ45" s="502"/>
      <c r="JVA45" s="502"/>
      <c r="JVB45" s="502"/>
      <c r="JVC45" s="502"/>
      <c r="JVD45" s="502"/>
      <c r="JVE45" s="502"/>
      <c r="JVF45" s="502"/>
      <c r="JVG45" s="502"/>
      <c r="JVH45" s="502"/>
      <c r="JVI45" s="502"/>
      <c r="JVJ45" s="502"/>
      <c r="JVK45" s="502"/>
      <c r="JVL45" s="502"/>
      <c r="JVM45" s="502"/>
      <c r="JVN45" s="502"/>
      <c r="JVO45" s="502"/>
      <c r="JVP45" s="502"/>
      <c r="JVQ45" s="502"/>
      <c r="JVR45" s="502"/>
      <c r="JVS45" s="502"/>
      <c r="JVT45" s="502"/>
      <c r="JVU45" s="502"/>
      <c r="JVV45" s="502"/>
      <c r="JVW45" s="502"/>
      <c r="JVX45" s="502"/>
      <c r="JVY45" s="502"/>
      <c r="JVZ45" s="502"/>
      <c r="JWA45" s="502"/>
      <c r="JWB45" s="502"/>
      <c r="JWC45" s="502"/>
      <c r="JWD45" s="502"/>
      <c r="JWE45" s="502"/>
      <c r="JWF45" s="502"/>
      <c r="JWG45" s="502"/>
      <c r="JWH45" s="502"/>
      <c r="JWI45" s="502"/>
      <c r="JWJ45" s="502"/>
      <c r="JWK45" s="502"/>
      <c r="JWL45" s="502"/>
      <c r="JWM45" s="502"/>
      <c r="JWN45" s="502"/>
      <c r="JWO45" s="502"/>
      <c r="JWP45" s="502"/>
      <c r="JWQ45" s="502"/>
      <c r="JWR45" s="502"/>
      <c r="JWS45" s="502"/>
      <c r="JWT45" s="502"/>
      <c r="JWU45" s="502"/>
      <c r="JWV45" s="502"/>
      <c r="JWW45" s="502"/>
      <c r="JWX45" s="502"/>
      <c r="JWY45" s="502"/>
      <c r="JWZ45" s="502"/>
      <c r="JXA45" s="502"/>
      <c r="JXB45" s="502"/>
      <c r="JXC45" s="502"/>
      <c r="JXD45" s="502"/>
      <c r="JXE45" s="502"/>
      <c r="JXF45" s="502"/>
      <c r="JXG45" s="502"/>
      <c r="JXH45" s="502"/>
      <c r="JXI45" s="502"/>
      <c r="JXJ45" s="502"/>
      <c r="JXK45" s="502"/>
      <c r="JXL45" s="502"/>
      <c r="JXM45" s="502"/>
      <c r="JXN45" s="502"/>
      <c r="JXO45" s="502"/>
      <c r="JXP45" s="502"/>
      <c r="JXQ45" s="502"/>
      <c r="JXR45" s="502"/>
      <c r="JXS45" s="502"/>
      <c r="JXT45" s="502"/>
      <c r="JXU45" s="502"/>
      <c r="JXV45" s="502"/>
      <c r="JXW45" s="502"/>
      <c r="JXX45" s="502"/>
      <c r="JXY45" s="502"/>
      <c r="JXZ45" s="502"/>
      <c r="JYA45" s="502"/>
      <c r="JYB45" s="502"/>
      <c r="JYC45" s="502"/>
      <c r="JYD45" s="502"/>
      <c r="JYE45" s="502"/>
      <c r="JYF45" s="502"/>
      <c r="JYG45" s="502"/>
      <c r="JYH45" s="502"/>
      <c r="JYI45" s="502"/>
      <c r="JYJ45" s="502"/>
      <c r="JYK45" s="502"/>
      <c r="JYL45" s="502"/>
      <c r="JYM45" s="502"/>
      <c r="JYN45" s="502"/>
      <c r="JYO45" s="502"/>
      <c r="JYP45" s="502"/>
      <c r="JYQ45" s="502"/>
      <c r="JYR45" s="502"/>
      <c r="JYS45" s="502"/>
      <c r="JYT45" s="502"/>
      <c r="JYU45" s="502"/>
      <c r="JYV45" s="502"/>
      <c r="JYW45" s="502"/>
      <c r="JYX45" s="502"/>
      <c r="JYY45" s="502"/>
      <c r="JYZ45" s="502"/>
      <c r="JZA45" s="502"/>
      <c r="JZB45" s="502"/>
      <c r="JZC45" s="502"/>
      <c r="JZD45" s="502"/>
      <c r="JZE45" s="502"/>
      <c r="JZF45" s="502"/>
      <c r="JZG45" s="502"/>
      <c r="JZH45" s="502"/>
      <c r="JZI45" s="502"/>
      <c r="JZJ45" s="502"/>
      <c r="JZK45" s="502"/>
      <c r="JZL45" s="502"/>
      <c r="JZM45" s="502"/>
      <c r="JZN45" s="502"/>
      <c r="JZO45" s="502"/>
      <c r="JZP45" s="502"/>
      <c r="JZQ45" s="502"/>
      <c r="JZR45" s="502"/>
      <c r="JZS45" s="502"/>
      <c r="JZT45" s="502"/>
      <c r="JZU45" s="502"/>
      <c r="JZV45" s="502"/>
      <c r="JZW45" s="502"/>
      <c r="JZX45" s="502"/>
      <c r="JZY45" s="502"/>
      <c r="JZZ45" s="502"/>
      <c r="KAA45" s="502"/>
      <c r="KAB45" s="502"/>
      <c r="KAC45" s="502"/>
      <c r="KAD45" s="502"/>
      <c r="KAE45" s="502"/>
      <c r="KAF45" s="502"/>
      <c r="KAG45" s="502"/>
      <c r="KAH45" s="502"/>
      <c r="KAI45" s="502"/>
      <c r="KAJ45" s="502"/>
      <c r="KAK45" s="502"/>
      <c r="KAL45" s="502"/>
      <c r="KAM45" s="502"/>
      <c r="KAN45" s="502"/>
      <c r="KAO45" s="502"/>
      <c r="KAP45" s="502"/>
      <c r="KAQ45" s="502"/>
      <c r="KAR45" s="502"/>
      <c r="KAS45" s="502"/>
      <c r="KAT45" s="502"/>
      <c r="KAU45" s="502"/>
      <c r="KAV45" s="502"/>
      <c r="KAW45" s="502"/>
      <c r="KAX45" s="502"/>
      <c r="KAY45" s="502"/>
      <c r="KAZ45" s="502"/>
      <c r="KBA45" s="502"/>
      <c r="KBB45" s="502"/>
      <c r="KBC45" s="502"/>
      <c r="KBD45" s="502"/>
      <c r="KBE45" s="502"/>
      <c r="KBF45" s="502"/>
      <c r="KBG45" s="502"/>
      <c r="KBH45" s="502"/>
      <c r="KBI45" s="502"/>
      <c r="KBJ45" s="502"/>
      <c r="KBK45" s="502"/>
      <c r="KBL45" s="502"/>
      <c r="KBM45" s="502"/>
      <c r="KBN45" s="502"/>
      <c r="KBO45" s="502"/>
      <c r="KBP45" s="502"/>
      <c r="KBQ45" s="502"/>
      <c r="KBR45" s="502"/>
      <c r="KBS45" s="502"/>
      <c r="KBT45" s="502"/>
      <c r="KBU45" s="502"/>
      <c r="KBV45" s="502"/>
      <c r="KBW45" s="502"/>
      <c r="KBX45" s="502"/>
      <c r="KBY45" s="502"/>
      <c r="KBZ45" s="502"/>
      <c r="KCA45" s="502"/>
      <c r="KCB45" s="502"/>
      <c r="KCC45" s="502"/>
      <c r="KCD45" s="502"/>
      <c r="KCE45" s="502"/>
      <c r="KCF45" s="502"/>
      <c r="KCG45" s="502"/>
      <c r="KCH45" s="502"/>
      <c r="KCI45" s="502"/>
      <c r="KCJ45" s="502"/>
      <c r="KCK45" s="502"/>
      <c r="KCL45" s="502"/>
      <c r="KCM45" s="502"/>
      <c r="KCN45" s="502"/>
      <c r="KCO45" s="502"/>
      <c r="KCP45" s="502"/>
      <c r="KCQ45" s="502"/>
      <c r="KCR45" s="502"/>
      <c r="KCS45" s="502"/>
      <c r="KCT45" s="502"/>
      <c r="KCU45" s="502"/>
      <c r="KCV45" s="502"/>
      <c r="KCW45" s="502"/>
      <c r="KCX45" s="502"/>
      <c r="KCY45" s="502"/>
      <c r="KCZ45" s="502"/>
      <c r="KDA45" s="502"/>
      <c r="KDB45" s="502"/>
      <c r="KDC45" s="502"/>
      <c r="KDD45" s="502"/>
      <c r="KDE45" s="502"/>
      <c r="KDF45" s="502"/>
      <c r="KDG45" s="502"/>
      <c r="KDH45" s="502"/>
      <c r="KDI45" s="502"/>
      <c r="KDJ45" s="502"/>
      <c r="KDK45" s="502"/>
      <c r="KDL45" s="502"/>
      <c r="KDM45" s="502"/>
      <c r="KDN45" s="502"/>
      <c r="KDO45" s="502"/>
      <c r="KDP45" s="502"/>
      <c r="KDQ45" s="502"/>
      <c r="KDR45" s="502"/>
      <c r="KDS45" s="502"/>
      <c r="KDT45" s="502"/>
      <c r="KDU45" s="502"/>
      <c r="KDV45" s="502"/>
      <c r="KDW45" s="502"/>
      <c r="KDX45" s="502"/>
      <c r="KDY45" s="502"/>
      <c r="KDZ45" s="502"/>
      <c r="KEA45" s="502"/>
      <c r="KEB45" s="502"/>
      <c r="KEC45" s="502"/>
      <c r="KED45" s="502"/>
      <c r="KEE45" s="502"/>
      <c r="KEF45" s="502"/>
      <c r="KEG45" s="502"/>
      <c r="KEH45" s="502"/>
      <c r="KEI45" s="502"/>
      <c r="KEJ45" s="502"/>
      <c r="KEK45" s="502"/>
      <c r="KEL45" s="502"/>
      <c r="KEM45" s="502"/>
      <c r="KEN45" s="502"/>
      <c r="KEO45" s="502"/>
      <c r="KEP45" s="502"/>
      <c r="KEQ45" s="502"/>
      <c r="KER45" s="502"/>
      <c r="KES45" s="502"/>
      <c r="KET45" s="502"/>
      <c r="KEU45" s="502"/>
      <c r="KEV45" s="502"/>
      <c r="KEW45" s="502"/>
      <c r="KEX45" s="502"/>
      <c r="KEY45" s="502"/>
      <c r="KEZ45" s="502"/>
      <c r="KFA45" s="502"/>
      <c r="KFB45" s="502"/>
      <c r="KFC45" s="502"/>
      <c r="KFD45" s="502"/>
      <c r="KFE45" s="502"/>
      <c r="KFF45" s="502"/>
      <c r="KFG45" s="502"/>
      <c r="KFH45" s="502"/>
      <c r="KFI45" s="502"/>
      <c r="KFJ45" s="502"/>
      <c r="KFK45" s="502"/>
      <c r="KFL45" s="502"/>
      <c r="KFM45" s="502"/>
      <c r="KFN45" s="502"/>
      <c r="KFO45" s="502"/>
      <c r="KFP45" s="502"/>
      <c r="KFQ45" s="502"/>
      <c r="KFR45" s="502"/>
      <c r="KFS45" s="502"/>
      <c r="KFT45" s="502"/>
      <c r="KFU45" s="502"/>
      <c r="KFV45" s="502"/>
      <c r="KFW45" s="502"/>
      <c r="KFX45" s="502"/>
      <c r="KFY45" s="502"/>
      <c r="KFZ45" s="502"/>
      <c r="KGA45" s="502"/>
      <c r="KGB45" s="502"/>
      <c r="KGC45" s="502"/>
      <c r="KGD45" s="502"/>
      <c r="KGE45" s="502"/>
      <c r="KGF45" s="502"/>
      <c r="KGG45" s="502"/>
      <c r="KGH45" s="502"/>
      <c r="KGI45" s="502"/>
      <c r="KGJ45" s="502"/>
      <c r="KGK45" s="502"/>
      <c r="KGL45" s="502"/>
      <c r="KGM45" s="502"/>
      <c r="KGN45" s="502"/>
      <c r="KGO45" s="502"/>
      <c r="KGP45" s="502"/>
      <c r="KGQ45" s="502"/>
      <c r="KGR45" s="502"/>
      <c r="KGS45" s="502"/>
      <c r="KGT45" s="502"/>
      <c r="KGU45" s="502"/>
      <c r="KGV45" s="502"/>
      <c r="KGW45" s="502"/>
      <c r="KGX45" s="502"/>
      <c r="KGY45" s="502"/>
      <c r="KGZ45" s="502"/>
      <c r="KHA45" s="502"/>
      <c r="KHB45" s="502"/>
      <c r="KHC45" s="502"/>
      <c r="KHD45" s="502"/>
      <c r="KHE45" s="502"/>
      <c r="KHF45" s="502"/>
      <c r="KHG45" s="502"/>
      <c r="KHH45" s="502"/>
      <c r="KHI45" s="502"/>
      <c r="KHJ45" s="502"/>
      <c r="KHK45" s="502"/>
      <c r="KHL45" s="502"/>
      <c r="KHM45" s="502"/>
      <c r="KHN45" s="502"/>
      <c r="KHO45" s="502"/>
      <c r="KHP45" s="502"/>
      <c r="KHQ45" s="502"/>
      <c r="KHR45" s="502"/>
      <c r="KHS45" s="502"/>
      <c r="KHT45" s="502"/>
      <c r="KHU45" s="502"/>
      <c r="KHV45" s="502"/>
      <c r="KHW45" s="502"/>
      <c r="KHX45" s="502"/>
      <c r="KHY45" s="502"/>
      <c r="KHZ45" s="502"/>
      <c r="KIA45" s="502"/>
      <c r="KIB45" s="502"/>
      <c r="KIC45" s="502"/>
      <c r="KID45" s="502"/>
      <c r="KIE45" s="502"/>
      <c r="KIF45" s="502"/>
      <c r="KIG45" s="502"/>
      <c r="KIH45" s="502"/>
      <c r="KII45" s="502"/>
      <c r="KIJ45" s="502"/>
      <c r="KIK45" s="502"/>
      <c r="KIL45" s="502"/>
      <c r="KIM45" s="502"/>
      <c r="KIN45" s="502"/>
      <c r="KIO45" s="502"/>
      <c r="KIP45" s="502"/>
      <c r="KIQ45" s="502"/>
      <c r="KIR45" s="502"/>
      <c r="KIS45" s="502"/>
      <c r="KIT45" s="502"/>
      <c r="KIU45" s="502"/>
      <c r="KIV45" s="502"/>
      <c r="KIW45" s="502"/>
      <c r="KIX45" s="502"/>
      <c r="KIY45" s="502"/>
      <c r="KIZ45" s="502"/>
      <c r="KJA45" s="502"/>
      <c r="KJB45" s="502"/>
      <c r="KJC45" s="502"/>
      <c r="KJD45" s="502"/>
      <c r="KJE45" s="502"/>
      <c r="KJF45" s="502"/>
      <c r="KJG45" s="502"/>
      <c r="KJH45" s="502"/>
      <c r="KJI45" s="502"/>
      <c r="KJJ45" s="502"/>
      <c r="KJK45" s="502"/>
      <c r="KJL45" s="502"/>
      <c r="KJM45" s="502"/>
      <c r="KJN45" s="502"/>
      <c r="KJO45" s="502"/>
      <c r="KJP45" s="502"/>
      <c r="KJQ45" s="502"/>
      <c r="KJR45" s="502"/>
      <c r="KJS45" s="502"/>
      <c r="KJT45" s="502"/>
      <c r="KJU45" s="502"/>
      <c r="KJV45" s="502"/>
      <c r="KJW45" s="502"/>
      <c r="KJX45" s="502"/>
      <c r="KJY45" s="502"/>
      <c r="KJZ45" s="502"/>
      <c r="KKA45" s="502"/>
      <c r="KKB45" s="502"/>
      <c r="KKC45" s="502"/>
      <c r="KKD45" s="502"/>
      <c r="KKE45" s="502"/>
      <c r="KKF45" s="502"/>
      <c r="KKG45" s="502"/>
      <c r="KKH45" s="502"/>
      <c r="KKI45" s="502"/>
      <c r="KKJ45" s="502"/>
      <c r="KKK45" s="502"/>
      <c r="KKL45" s="502"/>
      <c r="KKM45" s="502"/>
      <c r="KKN45" s="502"/>
      <c r="KKO45" s="502"/>
      <c r="KKP45" s="502"/>
      <c r="KKQ45" s="502"/>
      <c r="KKR45" s="502"/>
      <c r="KKS45" s="502"/>
      <c r="KKT45" s="502"/>
      <c r="KKU45" s="502"/>
      <c r="KKV45" s="502"/>
      <c r="KKW45" s="502"/>
      <c r="KKX45" s="502"/>
      <c r="KKY45" s="502"/>
      <c r="KKZ45" s="502"/>
      <c r="KLA45" s="502"/>
      <c r="KLB45" s="502"/>
      <c r="KLC45" s="502"/>
      <c r="KLD45" s="502"/>
      <c r="KLE45" s="502"/>
      <c r="KLF45" s="502"/>
      <c r="KLG45" s="502"/>
      <c r="KLH45" s="502"/>
      <c r="KLI45" s="502"/>
      <c r="KLJ45" s="502"/>
      <c r="KLK45" s="502"/>
      <c r="KLL45" s="502"/>
      <c r="KLM45" s="502"/>
      <c r="KLN45" s="502"/>
      <c r="KLO45" s="502"/>
      <c r="KLP45" s="502"/>
      <c r="KLQ45" s="502"/>
      <c r="KLR45" s="502"/>
      <c r="KLS45" s="502"/>
      <c r="KLT45" s="502"/>
      <c r="KLU45" s="502"/>
      <c r="KLV45" s="502"/>
      <c r="KLW45" s="502"/>
      <c r="KLX45" s="502"/>
      <c r="KLY45" s="502"/>
      <c r="KLZ45" s="502"/>
      <c r="KMA45" s="502"/>
      <c r="KMB45" s="502"/>
      <c r="KMC45" s="502"/>
      <c r="KMD45" s="502"/>
      <c r="KME45" s="502"/>
      <c r="KMF45" s="502"/>
      <c r="KMG45" s="502"/>
      <c r="KMH45" s="502"/>
      <c r="KMI45" s="502"/>
      <c r="KMJ45" s="502"/>
      <c r="KMK45" s="502"/>
      <c r="KML45" s="502"/>
      <c r="KMM45" s="502"/>
      <c r="KMN45" s="502"/>
      <c r="KMO45" s="502"/>
      <c r="KMP45" s="502"/>
      <c r="KMQ45" s="502"/>
      <c r="KMR45" s="502"/>
      <c r="KMS45" s="502"/>
      <c r="KMT45" s="502"/>
      <c r="KMU45" s="502"/>
      <c r="KMV45" s="502"/>
      <c r="KMW45" s="502"/>
      <c r="KMX45" s="502"/>
      <c r="KMY45" s="502"/>
      <c r="KMZ45" s="502"/>
      <c r="KNA45" s="502"/>
      <c r="KNB45" s="502"/>
      <c r="KNC45" s="502"/>
      <c r="KND45" s="502"/>
      <c r="KNE45" s="502"/>
      <c r="KNF45" s="502"/>
      <c r="KNG45" s="502"/>
      <c r="KNH45" s="502"/>
      <c r="KNI45" s="502"/>
      <c r="KNJ45" s="502"/>
      <c r="KNK45" s="502"/>
      <c r="KNL45" s="502"/>
      <c r="KNM45" s="502"/>
      <c r="KNN45" s="502"/>
      <c r="KNO45" s="502"/>
      <c r="KNP45" s="502"/>
      <c r="KNQ45" s="502"/>
      <c r="KNR45" s="502"/>
      <c r="KNS45" s="502"/>
      <c r="KNT45" s="502"/>
      <c r="KNU45" s="502"/>
      <c r="KNV45" s="502"/>
      <c r="KNW45" s="502"/>
      <c r="KNX45" s="502"/>
      <c r="KNY45" s="502"/>
      <c r="KNZ45" s="502"/>
      <c r="KOA45" s="502"/>
      <c r="KOB45" s="502"/>
      <c r="KOC45" s="502"/>
      <c r="KOD45" s="502"/>
      <c r="KOE45" s="502"/>
      <c r="KOF45" s="502"/>
      <c r="KOG45" s="502"/>
      <c r="KOH45" s="502"/>
      <c r="KOI45" s="502"/>
      <c r="KOJ45" s="502"/>
      <c r="KOK45" s="502"/>
      <c r="KOL45" s="502"/>
      <c r="KOM45" s="502"/>
      <c r="KON45" s="502"/>
      <c r="KOO45" s="502"/>
      <c r="KOP45" s="502"/>
      <c r="KOQ45" s="502"/>
      <c r="KOR45" s="502"/>
      <c r="KOS45" s="502"/>
      <c r="KOT45" s="502"/>
      <c r="KOU45" s="502"/>
      <c r="KOV45" s="502"/>
      <c r="KOW45" s="502"/>
      <c r="KOX45" s="502"/>
      <c r="KOY45" s="502"/>
      <c r="KOZ45" s="502"/>
      <c r="KPA45" s="502"/>
      <c r="KPB45" s="502"/>
      <c r="KPC45" s="502"/>
      <c r="KPD45" s="502"/>
      <c r="KPE45" s="502"/>
      <c r="KPF45" s="502"/>
      <c r="KPG45" s="502"/>
      <c r="KPH45" s="502"/>
      <c r="KPI45" s="502"/>
      <c r="KPJ45" s="502"/>
      <c r="KPK45" s="502"/>
      <c r="KPL45" s="502"/>
      <c r="KPM45" s="502"/>
      <c r="KPN45" s="502"/>
      <c r="KPO45" s="502"/>
      <c r="KPP45" s="502"/>
      <c r="KPQ45" s="502"/>
      <c r="KPR45" s="502"/>
      <c r="KPS45" s="502"/>
      <c r="KPT45" s="502"/>
      <c r="KPU45" s="502"/>
      <c r="KPV45" s="502"/>
      <c r="KPW45" s="502"/>
      <c r="KPX45" s="502"/>
      <c r="KPY45" s="502"/>
      <c r="KPZ45" s="502"/>
      <c r="KQA45" s="502"/>
      <c r="KQB45" s="502"/>
      <c r="KQC45" s="502"/>
      <c r="KQD45" s="502"/>
      <c r="KQE45" s="502"/>
      <c r="KQF45" s="502"/>
      <c r="KQG45" s="502"/>
      <c r="KQH45" s="502"/>
      <c r="KQI45" s="502"/>
      <c r="KQJ45" s="502"/>
      <c r="KQK45" s="502"/>
      <c r="KQL45" s="502"/>
      <c r="KQM45" s="502"/>
      <c r="KQN45" s="502"/>
      <c r="KQO45" s="502"/>
      <c r="KQP45" s="502"/>
      <c r="KQQ45" s="502"/>
      <c r="KQR45" s="502"/>
      <c r="KQS45" s="502"/>
      <c r="KQT45" s="502"/>
      <c r="KQU45" s="502"/>
      <c r="KQV45" s="502"/>
      <c r="KQW45" s="502"/>
      <c r="KQX45" s="502"/>
      <c r="KQY45" s="502"/>
      <c r="KQZ45" s="502"/>
      <c r="KRA45" s="502"/>
      <c r="KRB45" s="502"/>
      <c r="KRC45" s="502"/>
      <c r="KRD45" s="502"/>
      <c r="KRE45" s="502"/>
      <c r="KRF45" s="502"/>
      <c r="KRG45" s="502"/>
      <c r="KRH45" s="502"/>
      <c r="KRI45" s="502"/>
      <c r="KRJ45" s="502"/>
      <c r="KRK45" s="502"/>
      <c r="KRL45" s="502"/>
      <c r="KRM45" s="502"/>
      <c r="KRN45" s="502"/>
      <c r="KRO45" s="502"/>
      <c r="KRP45" s="502"/>
      <c r="KRQ45" s="502"/>
      <c r="KRR45" s="502"/>
      <c r="KRS45" s="502"/>
      <c r="KRT45" s="502"/>
      <c r="KRU45" s="502"/>
      <c r="KRV45" s="502"/>
      <c r="KRW45" s="502"/>
      <c r="KRX45" s="502"/>
      <c r="KRY45" s="502"/>
      <c r="KRZ45" s="502"/>
      <c r="KSA45" s="502"/>
      <c r="KSB45" s="502"/>
      <c r="KSC45" s="502"/>
      <c r="KSD45" s="502"/>
      <c r="KSE45" s="502"/>
      <c r="KSF45" s="502"/>
      <c r="KSG45" s="502"/>
      <c r="KSH45" s="502"/>
      <c r="KSI45" s="502"/>
      <c r="KSJ45" s="502"/>
      <c r="KSK45" s="502"/>
      <c r="KSL45" s="502"/>
      <c r="KSM45" s="502"/>
      <c r="KSN45" s="502"/>
      <c r="KSO45" s="502"/>
      <c r="KSP45" s="502"/>
      <c r="KSQ45" s="502"/>
      <c r="KSR45" s="502"/>
      <c r="KSS45" s="502"/>
      <c r="KST45" s="502"/>
      <c r="KSU45" s="502"/>
      <c r="KSV45" s="502"/>
      <c r="KSW45" s="502"/>
      <c r="KSX45" s="502"/>
      <c r="KSY45" s="502"/>
      <c r="KSZ45" s="502"/>
      <c r="KTA45" s="502"/>
      <c r="KTB45" s="502"/>
      <c r="KTC45" s="502"/>
      <c r="KTD45" s="502"/>
      <c r="KTE45" s="502"/>
      <c r="KTF45" s="502"/>
      <c r="KTG45" s="502"/>
      <c r="KTH45" s="502"/>
      <c r="KTI45" s="502"/>
      <c r="KTJ45" s="502"/>
      <c r="KTK45" s="502"/>
      <c r="KTL45" s="502"/>
      <c r="KTM45" s="502"/>
      <c r="KTN45" s="502"/>
      <c r="KTO45" s="502"/>
      <c r="KTP45" s="502"/>
      <c r="KTQ45" s="502"/>
      <c r="KTR45" s="502"/>
      <c r="KTS45" s="502"/>
      <c r="KTT45" s="502"/>
      <c r="KTU45" s="502"/>
      <c r="KTV45" s="502"/>
      <c r="KTW45" s="502"/>
      <c r="KTX45" s="502"/>
      <c r="KTY45" s="502"/>
      <c r="KTZ45" s="502"/>
      <c r="KUA45" s="502"/>
      <c r="KUB45" s="502"/>
      <c r="KUC45" s="502"/>
      <c r="KUD45" s="502"/>
      <c r="KUE45" s="502"/>
      <c r="KUF45" s="502"/>
      <c r="KUG45" s="502"/>
      <c r="KUH45" s="502"/>
      <c r="KUI45" s="502"/>
      <c r="KUJ45" s="502"/>
      <c r="KUK45" s="502"/>
      <c r="KUL45" s="502"/>
      <c r="KUM45" s="502"/>
      <c r="KUN45" s="502"/>
      <c r="KUO45" s="502"/>
      <c r="KUP45" s="502"/>
      <c r="KUQ45" s="502"/>
      <c r="KUR45" s="502"/>
      <c r="KUS45" s="502"/>
      <c r="KUT45" s="502"/>
      <c r="KUU45" s="502"/>
      <c r="KUV45" s="502"/>
      <c r="KUW45" s="502"/>
      <c r="KUX45" s="502"/>
      <c r="KUY45" s="502"/>
      <c r="KUZ45" s="502"/>
      <c r="KVA45" s="502"/>
      <c r="KVB45" s="502"/>
      <c r="KVC45" s="502"/>
      <c r="KVD45" s="502"/>
      <c r="KVE45" s="502"/>
      <c r="KVF45" s="502"/>
      <c r="KVG45" s="502"/>
      <c r="KVH45" s="502"/>
      <c r="KVI45" s="502"/>
      <c r="KVJ45" s="502"/>
      <c r="KVK45" s="502"/>
      <c r="KVL45" s="502"/>
      <c r="KVM45" s="502"/>
      <c r="KVN45" s="502"/>
      <c r="KVO45" s="502"/>
      <c r="KVP45" s="502"/>
      <c r="KVQ45" s="502"/>
      <c r="KVR45" s="502"/>
      <c r="KVS45" s="502"/>
      <c r="KVT45" s="502"/>
      <c r="KVU45" s="502"/>
      <c r="KVV45" s="502"/>
      <c r="KVW45" s="502"/>
      <c r="KVX45" s="502"/>
      <c r="KVY45" s="502"/>
      <c r="KVZ45" s="502"/>
      <c r="KWA45" s="502"/>
      <c r="KWB45" s="502"/>
      <c r="KWC45" s="502"/>
      <c r="KWD45" s="502"/>
      <c r="KWE45" s="502"/>
      <c r="KWF45" s="502"/>
      <c r="KWG45" s="502"/>
      <c r="KWH45" s="502"/>
      <c r="KWI45" s="502"/>
      <c r="KWJ45" s="502"/>
      <c r="KWK45" s="502"/>
      <c r="KWL45" s="502"/>
      <c r="KWM45" s="502"/>
      <c r="KWN45" s="502"/>
      <c r="KWO45" s="502"/>
      <c r="KWP45" s="502"/>
      <c r="KWQ45" s="502"/>
      <c r="KWR45" s="502"/>
      <c r="KWS45" s="502"/>
      <c r="KWT45" s="502"/>
      <c r="KWU45" s="502"/>
      <c r="KWV45" s="502"/>
      <c r="KWW45" s="502"/>
      <c r="KWX45" s="502"/>
      <c r="KWY45" s="502"/>
      <c r="KWZ45" s="502"/>
      <c r="KXA45" s="502"/>
      <c r="KXB45" s="502"/>
      <c r="KXC45" s="502"/>
      <c r="KXD45" s="502"/>
      <c r="KXE45" s="502"/>
      <c r="KXF45" s="502"/>
      <c r="KXG45" s="502"/>
      <c r="KXH45" s="502"/>
      <c r="KXI45" s="502"/>
      <c r="KXJ45" s="502"/>
      <c r="KXK45" s="502"/>
      <c r="KXL45" s="502"/>
      <c r="KXM45" s="502"/>
      <c r="KXN45" s="502"/>
      <c r="KXO45" s="502"/>
      <c r="KXP45" s="502"/>
      <c r="KXQ45" s="502"/>
      <c r="KXR45" s="502"/>
      <c r="KXS45" s="502"/>
      <c r="KXT45" s="502"/>
      <c r="KXU45" s="502"/>
      <c r="KXV45" s="502"/>
      <c r="KXW45" s="502"/>
      <c r="KXX45" s="502"/>
      <c r="KXY45" s="502"/>
      <c r="KXZ45" s="502"/>
      <c r="KYA45" s="502"/>
      <c r="KYB45" s="502"/>
      <c r="KYC45" s="502"/>
      <c r="KYD45" s="502"/>
      <c r="KYE45" s="502"/>
      <c r="KYF45" s="502"/>
      <c r="KYG45" s="502"/>
      <c r="KYH45" s="502"/>
      <c r="KYI45" s="502"/>
      <c r="KYJ45" s="502"/>
      <c r="KYK45" s="502"/>
      <c r="KYL45" s="502"/>
      <c r="KYM45" s="502"/>
      <c r="KYN45" s="502"/>
      <c r="KYO45" s="502"/>
      <c r="KYP45" s="502"/>
      <c r="KYQ45" s="502"/>
      <c r="KYR45" s="502"/>
      <c r="KYS45" s="502"/>
      <c r="KYT45" s="502"/>
      <c r="KYU45" s="502"/>
      <c r="KYV45" s="502"/>
      <c r="KYW45" s="502"/>
      <c r="KYX45" s="502"/>
      <c r="KYY45" s="502"/>
      <c r="KYZ45" s="502"/>
      <c r="KZA45" s="502"/>
      <c r="KZB45" s="502"/>
      <c r="KZC45" s="502"/>
      <c r="KZD45" s="502"/>
      <c r="KZE45" s="502"/>
      <c r="KZF45" s="502"/>
      <c r="KZG45" s="502"/>
      <c r="KZH45" s="502"/>
      <c r="KZI45" s="502"/>
      <c r="KZJ45" s="502"/>
      <c r="KZK45" s="502"/>
      <c r="KZL45" s="502"/>
      <c r="KZM45" s="502"/>
      <c r="KZN45" s="502"/>
      <c r="KZO45" s="502"/>
      <c r="KZP45" s="502"/>
      <c r="KZQ45" s="502"/>
      <c r="KZR45" s="502"/>
      <c r="KZS45" s="502"/>
      <c r="KZT45" s="502"/>
      <c r="KZU45" s="502"/>
      <c r="KZV45" s="502"/>
      <c r="KZW45" s="502"/>
      <c r="KZX45" s="502"/>
      <c r="KZY45" s="502"/>
      <c r="KZZ45" s="502"/>
      <c r="LAA45" s="502"/>
      <c r="LAB45" s="502"/>
      <c r="LAC45" s="502"/>
      <c r="LAD45" s="502"/>
      <c r="LAE45" s="502"/>
      <c r="LAF45" s="502"/>
      <c r="LAG45" s="502"/>
      <c r="LAH45" s="502"/>
      <c r="LAI45" s="502"/>
      <c r="LAJ45" s="502"/>
      <c r="LAK45" s="502"/>
      <c r="LAL45" s="502"/>
      <c r="LAM45" s="502"/>
      <c r="LAN45" s="502"/>
      <c r="LAO45" s="502"/>
      <c r="LAP45" s="502"/>
      <c r="LAQ45" s="502"/>
      <c r="LAR45" s="502"/>
      <c r="LAS45" s="502"/>
      <c r="LAT45" s="502"/>
      <c r="LAU45" s="502"/>
      <c r="LAV45" s="502"/>
      <c r="LAW45" s="502"/>
      <c r="LAX45" s="502"/>
      <c r="LAY45" s="502"/>
      <c r="LAZ45" s="502"/>
      <c r="LBA45" s="502"/>
      <c r="LBB45" s="502"/>
      <c r="LBC45" s="502"/>
      <c r="LBD45" s="502"/>
      <c r="LBE45" s="502"/>
      <c r="LBF45" s="502"/>
      <c r="LBG45" s="502"/>
      <c r="LBH45" s="502"/>
      <c r="LBI45" s="502"/>
      <c r="LBJ45" s="502"/>
      <c r="LBK45" s="502"/>
      <c r="LBL45" s="502"/>
      <c r="LBM45" s="502"/>
      <c r="LBN45" s="502"/>
      <c r="LBO45" s="502"/>
      <c r="LBP45" s="502"/>
      <c r="LBQ45" s="502"/>
      <c r="LBR45" s="502"/>
      <c r="LBS45" s="502"/>
      <c r="LBT45" s="502"/>
      <c r="LBU45" s="502"/>
      <c r="LBV45" s="502"/>
      <c r="LBW45" s="502"/>
      <c r="LBX45" s="502"/>
      <c r="LBY45" s="502"/>
      <c r="LBZ45" s="502"/>
      <c r="LCA45" s="502"/>
      <c r="LCB45" s="502"/>
      <c r="LCC45" s="502"/>
      <c r="LCD45" s="502"/>
      <c r="LCE45" s="502"/>
      <c r="LCF45" s="502"/>
      <c r="LCG45" s="502"/>
      <c r="LCH45" s="502"/>
      <c r="LCI45" s="502"/>
      <c r="LCJ45" s="502"/>
      <c r="LCK45" s="502"/>
      <c r="LCL45" s="502"/>
      <c r="LCM45" s="502"/>
      <c r="LCN45" s="502"/>
      <c r="LCO45" s="502"/>
      <c r="LCP45" s="502"/>
      <c r="LCQ45" s="502"/>
      <c r="LCR45" s="502"/>
      <c r="LCS45" s="502"/>
      <c r="LCT45" s="502"/>
      <c r="LCU45" s="502"/>
      <c r="LCV45" s="502"/>
      <c r="LCW45" s="502"/>
      <c r="LCX45" s="502"/>
      <c r="LCY45" s="502"/>
      <c r="LCZ45" s="502"/>
      <c r="LDA45" s="502"/>
      <c r="LDB45" s="502"/>
      <c r="LDC45" s="502"/>
      <c r="LDD45" s="502"/>
      <c r="LDE45" s="502"/>
      <c r="LDF45" s="502"/>
      <c r="LDG45" s="502"/>
      <c r="LDH45" s="502"/>
      <c r="LDI45" s="502"/>
      <c r="LDJ45" s="502"/>
      <c r="LDK45" s="502"/>
      <c r="LDL45" s="502"/>
      <c r="LDM45" s="502"/>
      <c r="LDN45" s="502"/>
      <c r="LDO45" s="502"/>
      <c r="LDP45" s="502"/>
      <c r="LDQ45" s="502"/>
      <c r="LDR45" s="502"/>
      <c r="LDS45" s="502"/>
      <c r="LDT45" s="502"/>
      <c r="LDU45" s="502"/>
      <c r="LDV45" s="502"/>
      <c r="LDW45" s="502"/>
      <c r="LDX45" s="502"/>
      <c r="LDY45" s="502"/>
      <c r="LDZ45" s="502"/>
      <c r="LEA45" s="502"/>
      <c r="LEB45" s="502"/>
      <c r="LEC45" s="502"/>
      <c r="LED45" s="502"/>
      <c r="LEE45" s="502"/>
      <c r="LEF45" s="502"/>
      <c r="LEG45" s="502"/>
      <c r="LEH45" s="502"/>
      <c r="LEI45" s="502"/>
      <c r="LEJ45" s="502"/>
      <c r="LEK45" s="502"/>
      <c r="LEL45" s="502"/>
      <c r="LEM45" s="502"/>
      <c r="LEN45" s="502"/>
      <c r="LEO45" s="502"/>
      <c r="LEP45" s="502"/>
      <c r="LEQ45" s="502"/>
      <c r="LER45" s="502"/>
      <c r="LES45" s="502"/>
      <c r="LET45" s="502"/>
      <c r="LEU45" s="502"/>
      <c r="LEV45" s="502"/>
      <c r="LEW45" s="502"/>
      <c r="LEX45" s="502"/>
      <c r="LEY45" s="502"/>
      <c r="LEZ45" s="502"/>
      <c r="LFA45" s="502"/>
      <c r="LFB45" s="502"/>
      <c r="LFC45" s="502"/>
      <c r="LFD45" s="502"/>
      <c r="LFE45" s="502"/>
      <c r="LFF45" s="502"/>
      <c r="LFG45" s="502"/>
      <c r="LFH45" s="502"/>
      <c r="LFI45" s="502"/>
      <c r="LFJ45" s="502"/>
      <c r="LFK45" s="502"/>
      <c r="LFL45" s="502"/>
      <c r="LFM45" s="502"/>
      <c r="LFN45" s="502"/>
      <c r="LFO45" s="502"/>
      <c r="LFP45" s="502"/>
      <c r="LFQ45" s="502"/>
      <c r="LFR45" s="502"/>
      <c r="LFS45" s="502"/>
      <c r="LFT45" s="502"/>
      <c r="LFU45" s="502"/>
      <c r="LFV45" s="502"/>
      <c r="LFW45" s="502"/>
      <c r="LFX45" s="502"/>
      <c r="LFY45" s="502"/>
      <c r="LFZ45" s="502"/>
      <c r="LGA45" s="502"/>
      <c r="LGB45" s="502"/>
      <c r="LGC45" s="502"/>
      <c r="LGD45" s="502"/>
      <c r="LGE45" s="502"/>
      <c r="LGF45" s="502"/>
      <c r="LGG45" s="502"/>
      <c r="LGH45" s="502"/>
      <c r="LGI45" s="502"/>
      <c r="LGJ45" s="502"/>
      <c r="LGK45" s="502"/>
      <c r="LGL45" s="502"/>
      <c r="LGM45" s="502"/>
      <c r="LGN45" s="502"/>
      <c r="LGO45" s="502"/>
      <c r="LGP45" s="502"/>
      <c r="LGQ45" s="502"/>
      <c r="LGR45" s="502"/>
      <c r="LGS45" s="502"/>
      <c r="LGT45" s="502"/>
      <c r="LGU45" s="502"/>
      <c r="LGV45" s="502"/>
      <c r="LGW45" s="502"/>
      <c r="LGX45" s="502"/>
      <c r="LGY45" s="502"/>
      <c r="LGZ45" s="502"/>
      <c r="LHA45" s="502"/>
      <c r="LHB45" s="502"/>
      <c r="LHC45" s="502"/>
      <c r="LHD45" s="502"/>
      <c r="LHE45" s="502"/>
      <c r="LHF45" s="502"/>
      <c r="LHG45" s="502"/>
      <c r="LHH45" s="502"/>
      <c r="LHI45" s="502"/>
      <c r="LHJ45" s="502"/>
      <c r="LHK45" s="502"/>
      <c r="LHL45" s="502"/>
      <c r="LHM45" s="502"/>
      <c r="LHN45" s="502"/>
      <c r="LHO45" s="502"/>
      <c r="LHP45" s="502"/>
      <c r="LHQ45" s="502"/>
      <c r="LHR45" s="502"/>
      <c r="LHS45" s="502"/>
      <c r="LHT45" s="502"/>
      <c r="LHU45" s="502"/>
      <c r="LHV45" s="502"/>
      <c r="LHW45" s="502"/>
      <c r="LHX45" s="502"/>
      <c r="LHY45" s="502"/>
      <c r="LHZ45" s="502"/>
      <c r="LIA45" s="502"/>
      <c r="LIB45" s="502"/>
      <c r="LIC45" s="502"/>
      <c r="LID45" s="502"/>
      <c r="LIE45" s="502"/>
      <c r="LIF45" s="502"/>
      <c r="LIG45" s="502"/>
      <c r="LIH45" s="502"/>
      <c r="LII45" s="502"/>
      <c r="LIJ45" s="502"/>
      <c r="LIK45" s="502"/>
      <c r="LIL45" s="502"/>
      <c r="LIM45" s="502"/>
      <c r="LIN45" s="502"/>
      <c r="LIO45" s="502"/>
      <c r="LIP45" s="502"/>
      <c r="LIQ45" s="502"/>
      <c r="LIR45" s="502"/>
      <c r="LIS45" s="502"/>
      <c r="LIT45" s="502"/>
      <c r="LIU45" s="502"/>
      <c r="LIV45" s="502"/>
      <c r="LIW45" s="502"/>
      <c r="LIX45" s="502"/>
      <c r="LIY45" s="502"/>
      <c r="LIZ45" s="502"/>
      <c r="LJA45" s="502"/>
      <c r="LJB45" s="502"/>
      <c r="LJC45" s="502"/>
      <c r="LJD45" s="502"/>
      <c r="LJE45" s="502"/>
      <c r="LJF45" s="502"/>
      <c r="LJG45" s="502"/>
      <c r="LJH45" s="502"/>
      <c r="LJI45" s="502"/>
      <c r="LJJ45" s="502"/>
      <c r="LJK45" s="502"/>
      <c r="LJL45" s="502"/>
      <c r="LJM45" s="502"/>
      <c r="LJN45" s="502"/>
      <c r="LJO45" s="502"/>
      <c r="LJP45" s="502"/>
      <c r="LJQ45" s="502"/>
      <c r="LJR45" s="502"/>
      <c r="LJS45" s="502"/>
      <c r="LJT45" s="502"/>
      <c r="LJU45" s="502"/>
      <c r="LJV45" s="502"/>
      <c r="LJW45" s="502"/>
      <c r="LJX45" s="502"/>
      <c r="LJY45" s="502"/>
      <c r="LJZ45" s="502"/>
      <c r="LKA45" s="502"/>
      <c r="LKB45" s="502"/>
      <c r="LKC45" s="502"/>
      <c r="LKD45" s="502"/>
      <c r="LKE45" s="502"/>
      <c r="LKF45" s="502"/>
      <c r="LKG45" s="502"/>
      <c r="LKH45" s="502"/>
      <c r="LKI45" s="502"/>
      <c r="LKJ45" s="502"/>
      <c r="LKK45" s="502"/>
      <c r="LKL45" s="502"/>
      <c r="LKM45" s="502"/>
      <c r="LKN45" s="502"/>
      <c r="LKO45" s="502"/>
      <c r="LKP45" s="502"/>
      <c r="LKQ45" s="502"/>
      <c r="LKR45" s="502"/>
      <c r="LKS45" s="502"/>
      <c r="LKT45" s="502"/>
      <c r="LKU45" s="502"/>
      <c r="LKV45" s="502"/>
      <c r="LKW45" s="502"/>
      <c r="LKX45" s="502"/>
      <c r="LKY45" s="502"/>
      <c r="LKZ45" s="502"/>
      <c r="LLA45" s="502"/>
      <c r="LLB45" s="502"/>
      <c r="LLC45" s="502"/>
      <c r="LLD45" s="502"/>
      <c r="LLE45" s="502"/>
      <c r="LLF45" s="502"/>
      <c r="LLG45" s="502"/>
      <c r="LLH45" s="502"/>
      <c r="LLI45" s="502"/>
      <c r="LLJ45" s="502"/>
      <c r="LLK45" s="502"/>
      <c r="LLL45" s="502"/>
      <c r="LLM45" s="502"/>
      <c r="LLN45" s="502"/>
      <c r="LLO45" s="502"/>
      <c r="LLP45" s="502"/>
      <c r="LLQ45" s="502"/>
      <c r="LLR45" s="502"/>
      <c r="LLS45" s="502"/>
      <c r="LLT45" s="502"/>
      <c r="LLU45" s="502"/>
      <c r="LLV45" s="502"/>
      <c r="LLW45" s="502"/>
      <c r="LLX45" s="502"/>
      <c r="LLY45" s="502"/>
      <c r="LLZ45" s="502"/>
      <c r="LMA45" s="502"/>
      <c r="LMB45" s="502"/>
      <c r="LMC45" s="502"/>
      <c r="LMD45" s="502"/>
      <c r="LME45" s="502"/>
      <c r="LMF45" s="502"/>
      <c r="LMG45" s="502"/>
      <c r="LMH45" s="502"/>
      <c r="LMI45" s="502"/>
      <c r="LMJ45" s="502"/>
      <c r="LMK45" s="502"/>
      <c r="LML45" s="502"/>
      <c r="LMM45" s="502"/>
      <c r="LMN45" s="502"/>
      <c r="LMO45" s="502"/>
      <c r="LMP45" s="502"/>
      <c r="LMQ45" s="502"/>
      <c r="LMR45" s="502"/>
      <c r="LMS45" s="502"/>
      <c r="LMT45" s="502"/>
      <c r="LMU45" s="502"/>
      <c r="LMV45" s="502"/>
      <c r="LMW45" s="502"/>
      <c r="LMX45" s="502"/>
      <c r="LMY45" s="502"/>
      <c r="LMZ45" s="502"/>
      <c r="LNA45" s="502"/>
      <c r="LNB45" s="502"/>
      <c r="LNC45" s="502"/>
      <c r="LND45" s="502"/>
      <c r="LNE45" s="502"/>
      <c r="LNF45" s="502"/>
      <c r="LNG45" s="502"/>
      <c r="LNH45" s="502"/>
      <c r="LNI45" s="502"/>
      <c r="LNJ45" s="502"/>
      <c r="LNK45" s="502"/>
      <c r="LNL45" s="502"/>
      <c r="LNM45" s="502"/>
      <c r="LNN45" s="502"/>
      <c r="LNO45" s="502"/>
      <c r="LNP45" s="502"/>
      <c r="LNQ45" s="502"/>
      <c r="LNR45" s="502"/>
      <c r="LNS45" s="502"/>
      <c r="LNT45" s="502"/>
      <c r="LNU45" s="502"/>
      <c r="LNV45" s="502"/>
      <c r="LNW45" s="502"/>
      <c r="LNX45" s="502"/>
      <c r="LNY45" s="502"/>
      <c r="LNZ45" s="502"/>
      <c r="LOA45" s="502"/>
      <c r="LOB45" s="502"/>
      <c r="LOC45" s="502"/>
      <c r="LOD45" s="502"/>
      <c r="LOE45" s="502"/>
      <c r="LOF45" s="502"/>
      <c r="LOG45" s="502"/>
      <c r="LOH45" s="502"/>
      <c r="LOI45" s="502"/>
      <c r="LOJ45" s="502"/>
      <c r="LOK45" s="502"/>
      <c r="LOL45" s="502"/>
      <c r="LOM45" s="502"/>
      <c r="LON45" s="502"/>
      <c r="LOO45" s="502"/>
      <c r="LOP45" s="502"/>
      <c r="LOQ45" s="502"/>
      <c r="LOR45" s="502"/>
      <c r="LOS45" s="502"/>
      <c r="LOT45" s="502"/>
      <c r="LOU45" s="502"/>
      <c r="LOV45" s="502"/>
      <c r="LOW45" s="502"/>
      <c r="LOX45" s="502"/>
      <c r="LOY45" s="502"/>
      <c r="LOZ45" s="502"/>
      <c r="LPA45" s="502"/>
      <c r="LPB45" s="502"/>
      <c r="LPC45" s="502"/>
      <c r="LPD45" s="502"/>
      <c r="LPE45" s="502"/>
      <c r="LPF45" s="502"/>
      <c r="LPG45" s="502"/>
      <c r="LPH45" s="502"/>
      <c r="LPI45" s="502"/>
      <c r="LPJ45" s="502"/>
      <c r="LPK45" s="502"/>
      <c r="LPL45" s="502"/>
      <c r="LPM45" s="502"/>
      <c r="LPN45" s="502"/>
      <c r="LPO45" s="502"/>
      <c r="LPP45" s="502"/>
      <c r="LPQ45" s="502"/>
      <c r="LPR45" s="502"/>
      <c r="LPS45" s="502"/>
      <c r="LPT45" s="502"/>
      <c r="LPU45" s="502"/>
      <c r="LPV45" s="502"/>
      <c r="LPW45" s="502"/>
      <c r="LPX45" s="502"/>
      <c r="LPY45" s="502"/>
      <c r="LPZ45" s="502"/>
      <c r="LQA45" s="502"/>
      <c r="LQB45" s="502"/>
      <c r="LQC45" s="502"/>
      <c r="LQD45" s="502"/>
      <c r="LQE45" s="502"/>
      <c r="LQF45" s="502"/>
      <c r="LQG45" s="502"/>
      <c r="LQH45" s="502"/>
      <c r="LQI45" s="502"/>
      <c r="LQJ45" s="502"/>
      <c r="LQK45" s="502"/>
      <c r="LQL45" s="502"/>
      <c r="LQM45" s="502"/>
      <c r="LQN45" s="502"/>
      <c r="LQO45" s="502"/>
      <c r="LQP45" s="502"/>
      <c r="LQQ45" s="502"/>
      <c r="LQR45" s="502"/>
      <c r="LQS45" s="502"/>
      <c r="LQT45" s="502"/>
      <c r="LQU45" s="502"/>
      <c r="LQV45" s="502"/>
      <c r="LQW45" s="502"/>
      <c r="LQX45" s="502"/>
      <c r="LQY45" s="502"/>
      <c r="LQZ45" s="502"/>
      <c r="LRA45" s="502"/>
      <c r="LRB45" s="502"/>
      <c r="LRC45" s="502"/>
      <c r="LRD45" s="502"/>
      <c r="LRE45" s="502"/>
      <c r="LRF45" s="502"/>
      <c r="LRG45" s="502"/>
      <c r="LRH45" s="502"/>
      <c r="LRI45" s="502"/>
      <c r="LRJ45" s="502"/>
      <c r="LRK45" s="502"/>
      <c r="LRL45" s="502"/>
      <c r="LRM45" s="502"/>
      <c r="LRN45" s="502"/>
      <c r="LRO45" s="502"/>
      <c r="LRP45" s="502"/>
      <c r="LRQ45" s="502"/>
      <c r="LRR45" s="502"/>
      <c r="LRS45" s="502"/>
      <c r="LRT45" s="502"/>
      <c r="LRU45" s="502"/>
      <c r="LRV45" s="502"/>
      <c r="LRW45" s="502"/>
      <c r="LRX45" s="502"/>
      <c r="LRY45" s="502"/>
      <c r="LRZ45" s="502"/>
      <c r="LSA45" s="502"/>
      <c r="LSB45" s="502"/>
      <c r="LSC45" s="502"/>
      <c r="LSD45" s="502"/>
      <c r="LSE45" s="502"/>
      <c r="LSF45" s="502"/>
      <c r="LSG45" s="502"/>
      <c r="LSH45" s="502"/>
      <c r="LSI45" s="502"/>
      <c r="LSJ45" s="502"/>
      <c r="LSK45" s="502"/>
      <c r="LSL45" s="502"/>
      <c r="LSM45" s="502"/>
      <c r="LSN45" s="502"/>
      <c r="LSO45" s="502"/>
      <c r="LSP45" s="502"/>
      <c r="LSQ45" s="502"/>
      <c r="LSR45" s="502"/>
      <c r="LSS45" s="502"/>
      <c r="LST45" s="502"/>
      <c r="LSU45" s="502"/>
      <c r="LSV45" s="502"/>
      <c r="LSW45" s="502"/>
      <c r="LSX45" s="502"/>
      <c r="LSY45" s="502"/>
      <c r="LSZ45" s="502"/>
      <c r="LTA45" s="502"/>
      <c r="LTB45" s="502"/>
      <c r="LTC45" s="502"/>
      <c r="LTD45" s="502"/>
      <c r="LTE45" s="502"/>
      <c r="LTF45" s="502"/>
      <c r="LTG45" s="502"/>
      <c r="LTH45" s="502"/>
      <c r="LTI45" s="502"/>
      <c r="LTJ45" s="502"/>
      <c r="LTK45" s="502"/>
      <c r="LTL45" s="502"/>
      <c r="LTM45" s="502"/>
      <c r="LTN45" s="502"/>
      <c r="LTO45" s="502"/>
      <c r="LTP45" s="502"/>
      <c r="LTQ45" s="502"/>
      <c r="LTR45" s="502"/>
      <c r="LTS45" s="502"/>
      <c r="LTT45" s="502"/>
      <c r="LTU45" s="502"/>
      <c r="LTV45" s="502"/>
      <c r="LTW45" s="502"/>
      <c r="LTX45" s="502"/>
      <c r="LTY45" s="502"/>
      <c r="LTZ45" s="502"/>
      <c r="LUA45" s="502"/>
      <c r="LUB45" s="502"/>
      <c r="LUC45" s="502"/>
      <c r="LUD45" s="502"/>
      <c r="LUE45" s="502"/>
      <c r="LUF45" s="502"/>
      <c r="LUG45" s="502"/>
      <c r="LUH45" s="502"/>
      <c r="LUI45" s="502"/>
      <c r="LUJ45" s="502"/>
      <c r="LUK45" s="502"/>
      <c r="LUL45" s="502"/>
      <c r="LUM45" s="502"/>
      <c r="LUN45" s="502"/>
      <c r="LUO45" s="502"/>
      <c r="LUP45" s="502"/>
      <c r="LUQ45" s="502"/>
      <c r="LUR45" s="502"/>
      <c r="LUS45" s="502"/>
      <c r="LUT45" s="502"/>
      <c r="LUU45" s="502"/>
      <c r="LUV45" s="502"/>
      <c r="LUW45" s="502"/>
      <c r="LUX45" s="502"/>
      <c r="LUY45" s="502"/>
      <c r="LUZ45" s="502"/>
      <c r="LVA45" s="502"/>
      <c r="LVB45" s="502"/>
      <c r="LVC45" s="502"/>
      <c r="LVD45" s="502"/>
      <c r="LVE45" s="502"/>
      <c r="LVF45" s="502"/>
      <c r="LVG45" s="502"/>
      <c r="LVH45" s="502"/>
      <c r="LVI45" s="502"/>
      <c r="LVJ45" s="502"/>
      <c r="LVK45" s="502"/>
      <c r="LVL45" s="502"/>
      <c r="LVM45" s="502"/>
      <c r="LVN45" s="502"/>
      <c r="LVO45" s="502"/>
      <c r="LVP45" s="502"/>
      <c r="LVQ45" s="502"/>
      <c r="LVR45" s="502"/>
      <c r="LVS45" s="502"/>
      <c r="LVT45" s="502"/>
      <c r="LVU45" s="502"/>
      <c r="LVV45" s="502"/>
      <c r="LVW45" s="502"/>
      <c r="LVX45" s="502"/>
      <c r="LVY45" s="502"/>
      <c r="LVZ45" s="502"/>
      <c r="LWA45" s="502"/>
      <c r="LWB45" s="502"/>
      <c r="LWC45" s="502"/>
      <c r="LWD45" s="502"/>
      <c r="LWE45" s="502"/>
      <c r="LWF45" s="502"/>
      <c r="LWG45" s="502"/>
      <c r="LWH45" s="502"/>
      <c r="LWI45" s="502"/>
      <c r="LWJ45" s="502"/>
      <c r="LWK45" s="502"/>
      <c r="LWL45" s="502"/>
      <c r="LWM45" s="502"/>
      <c r="LWN45" s="502"/>
      <c r="LWO45" s="502"/>
      <c r="LWP45" s="502"/>
      <c r="LWQ45" s="502"/>
      <c r="LWR45" s="502"/>
      <c r="LWS45" s="502"/>
      <c r="LWT45" s="502"/>
      <c r="LWU45" s="502"/>
      <c r="LWV45" s="502"/>
      <c r="LWW45" s="502"/>
      <c r="LWX45" s="502"/>
      <c r="LWY45" s="502"/>
      <c r="LWZ45" s="502"/>
      <c r="LXA45" s="502"/>
      <c r="LXB45" s="502"/>
      <c r="LXC45" s="502"/>
      <c r="LXD45" s="502"/>
      <c r="LXE45" s="502"/>
      <c r="LXF45" s="502"/>
      <c r="LXG45" s="502"/>
      <c r="LXH45" s="502"/>
      <c r="LXI45" s="502"/>
      <c r="LXJ45" s="502"/>
      <c r="LXK45" s="502"/>
      <c r="LXL45" s="502"/>
      <c r="LXM45" s="502"/>
      <c r="LXN45" s="502"/>
      <c r="LXO45" s="502"/>
      <c r="LXP45" s="502"/>
      <c r="LXQ45" s="502"/>
      <c r="LXR45" s="502"/>
      <c r="LXS45" s="502"/>
      <c r="LXT45" s="502"/>
      <c r="LXU45" s="502"/>
      <c r="LXV45" s="502"/>
      <c r="LXW45" s="502"/>
      <c r="LXX45" s="502"/>
      <c r="LXY45" s="502"/>
      <c r="LXZ45" s="502"/>
      <c r="LYA45" s="502"/>
      <c r="LYB45" s="502"/>
      <c r="LYC45" s="502"/>
      <c r="LYD45" s="502"/>
      <c r="LYE45" s="502"/>
      <c r="LYF45" s="502"/>
      <c r="LYG45" s="502"/>
      <c r="LYH45" s="502"/>
      <c r="LYI45" s="502"/>
      <c r="LYJ45" s="502"/>
      <c r="LYK45" s="502"/>
      <c r="LYL45" s="502"/>
      <c r="LYM45" s="502"/>
      <c r="LYN45" s="502"/>
      <c r="LYO45" s="502"/>
      <c r="LYP45" s="502"/>
      <c r="LYQ45" s="502"/>
      <c r="LYR45" s="502"/>
      <c r="LYS45" s="502"/>
      <c r="LYT45" s="502"/>
      <c r="LYU45" s="502"/>
      <c r="LYV45" s="502"/>
      <c r="LYW45" s="502"/>
      <c r="LYX45" s="502"/>
      <c r="LYY45" s="502"/>
      <c r="LYZ45" s="502"/>
      <c r="LZA45" s="502"/>
      <c r="LZB45" s="502"/>
      <c r="LZC45" s="502"/>
      <c r="LZD45" s="502"/>
      <c r="LZE45" s="502"/>
      <c r="LZF45" s="502"/>
      <c r="LZG45" s="502"/>
      <c r="LZH45" s="502"/>
      <c r="LZI45" s="502"/>
      <c r="LZJ45" s="502"/>
      <c r="LZK45" s="502"/>
      <c r="LZL45" s="502"/>
      <c r="LZM45" s="502"/>
      <c r="LZN45" s="502"/>
      <c r="LZO45" s="502"/>
      <c r="LZP45" s="502"/>
      <c r="LZQ45" s="502"/>
      <c r="LZR45" s="502"/>
      <c r="LZS45" s="502"/>
      <c r="LZT45" s="502"/>
      <c r="LZU45" s="502"/>
      <c r="LZV45" s="502"/>
      <c r="LZW45" s="502"/>
      <c r="LZX45" s="502"/>
      <c r="LZY45" s="502"/>
      <c r="LZZ45" s="502"/>
      <c r="MAA45" s="502"/>
      <c r="MAB45" s="502"/>
      <c r="MAC45" s="502"/>
      <c r="MAD45" s="502"/>
      <c r="MAE45" s="502"/>
      <c r="MAF45" s="502"/>
      <c r="MAG45" s="502"/>
      <c r="MAH45" s="502"/>
      <c r="MAI45" s="502"/>
      <c r="MAJ45" s="502"/>
      <c r="MAK45" s="502"/>
      <c r="MAL45" s="502"/>
      <c r="MAM45" s="502"/>
      <c r="MAN45" s="502"/>
      <c r="MAO45" s="502"/>
      <c r="MAP45" s="502"/>
      <c r="MAQ45" s="502"/>
      <c r="MAR45" s="502"/>
      <c r="MAS45" s="502"/>
      <c r="MAT45" s="502"/>
      <c r="MAU45" s="502"/>
      <c r="MAV45" s="502"/>
      <c r="MAW45" s="502"/>
      <c r="MAX45" s="502"/>
      <c r="MAY45" s="502"/>
      <c r="MAZ45" s="502"/>
      <c r="MBA45" s="502"/>
      <c r="MBB45" s="502"/>
      <c r="MBC45" s="502"/>
      <c r="MBD45" s="502"/>
      <c r="MBE45" s="502"/>
      <c r="MBF45" s="502"/>
      <c r="MBG45" s="502"/>
      <c r="MBH45" s="502"/>
      <c r="MBI45" s="502"/>
      <c r="MBJ45" s="502"/>
      <c r="MBK45" s="502"/>
      <c r="MBL45" s="502"/>
      <c r="MBM45" s="502"/>
      <c r="MBN45" s="502"/>
      <c r="MBO45" s="502"/>
      <c r="MBP45" s="502"/>
      <c r="MBQ45" s="502"/>
      <c r="MBR45" s="502"/>
      <c r="MBS45" s="502"/>
      <c r="MBT45" s="502"/>
      <c r="MBU45" s="502"/>
      <c r="MBV45" s="502"/>
      <c r="MBW45" s="502"/>
      <c r="MBX45" s="502"/>
      <c r="MBY45" s="502"/>
      <c r="MBZ45" s="502"/>
      <c r="MCA45" s="502"/>
      <c r="MCB45" s="502"/>
      <c r="MCC45" s="502"/>
      <c r="MCD45" s="502"/>
      <c r="MCE45" s="502"/>
      <c r="MCF45" s="502"/>
      <c r="MCG45" s="502"/>
      <c r="MCH45" s="502"/>
      <c r="MCI45" s="502"/>
      <c r="MCJ45" s="502"/>
      <c r="MCK45" s="502"/>
      <c r="MCL45" s="502"/>
      <c r="MCM45" s="502"/>
      <c r="MCN45" s="502"/>
      <c r="MCO45" s="502"/>
      <c r="MCP45" s="502"/>
      <c r="MCQ45" s="502"/>
      <c r="MCR45" s="502"/>
      <c r="MCS45" s="502"/>
      <c r="MCT45" s="502"/>
      <c r="MCU45" s="502"/>
      <c r="MCV45" s="502"/>
      <c r="MCW45" s="502"/>
      <c r="MCX45" s="502"/>
      <c r="MCY45" s="502"/>
      <c r="MCZ45" s="502"/>
      <c r="MDA45" s="502"/>
      <c r="MDB45" s="502"/>
      <c r="MDC45" s="502"/>
      <c r="MDD45" s="502"/>
      <c r="MDE45" s="502"/>
      <c r="MDF45" s="502"/>
      <c r="MDG45" s="502"/>
      <c r="MDH45" s="502"/>
      <c r="MDI45" s="502"/>
      <c r="MDJ45" s="502"/>
      <c r="MDK45" s="502"/>
      <c r="MDL45" s="502"/>
      <c r="MDM45" s="502"/>
      <c r="MDN45" s="502"/>
      <c r="MDO45" s="502"/>
      <c r="MDP45" s="502"/>
      <c r="MDQ45" s="502"/>
      <c r="MDR45" s="502"/>
      <c r="MDS45" s="502"/>
      <c r="MDT45" s="502"/>
      <c r="MDU45" s="502"/>
      <c r="MDV45" s="502"/>
      <c r="MDW45" s="502"/>
      <c r="MDX45" s="502"/>
      <c r="MDY45" s="502"/>
      <c r="MDZ45" s="502"/>
      <c r="MEA45" s="502"/>
      <c r="MEB45" s="502"/>
      <c r="MEC45" s="502"/>
      <c r="MED45" s="502"/>
      <c r="MEE45" s="502"/>
      <c r="MEF45" s="502"/>
      <c r="MEG45" s="502"/>
      <c r="MEH45" s="502"/>
      <c r="MEI45" s="502"/>
      <c r="MEJ45" s="502"/>
      <c r="MEK45" s="502"/>
      <c r="MEL45" s="502"/>
      <c r="MEM45" s="502"/>
      <c r="MEN45" s="502"/>
      <c r="MEO45" s="502"/>
      <c r="MEP45" s="502"/>
      <c r="MEQ45" s="502"/>
      <c r="MER45" s="502"/>
      <c r="MES45" s="502"/>
      <c r="MET45" s="502"/>
      <c r="MEU45" s="502"/>
      <c r="MEV45" s="502"/>
      <c r="MEW45" s="502"/>
      <c r="MEX45" s="502"/>
      <c r="MEY45" s="502"/>
      <c r="MEZ45" s="502"/>
      <c r="MFA45" s="502"/>
      <c r="MFB45" s="502"/>
      <c r="MFC45" s="502"/>
      <c r="MFD45" s="502"/>
      <c r="MFE45" s="502"/>
      <c r="MFF45" s="502"/>
      <c r="MFG45" s="502"/>
      <c r="MFH45" s="502"/>
      <c r="MFI45" s="502"/>
      <c r="MFJ45" s="502"/>
      <c r="MFK45" s="502"/>
      <c r="MFL45" s="502"/>
      <c r="MFM45" s="502"/>
      <c r="MFN45" s="502"/>
      <c r="MFO45" s="502"/>
      <c r="MFP45" s="502"/>
      <c r="MFQ45" s="502"/>
      <c r="MFR45" s="502"/>
      <c r="MFS45" s="502"/>
      <c r="MFT45" s="502"/>
      <c r="MFU45" s="502"/>
      <c r="MFV45" s="502"/>
      <c r="MFW45" s="502"/>
      <c r="MFX45" s="502"/>
      <c r="MFY45" s="502"/>
      <c r="MFZ45" s="502"/>
      <c r="MGA45" s="502"/>
      <c r="MGB45" s="502"/>
      <c r="MGC45" s="502"/>
      <c r="MGD45" s="502"/>
      <c r="MGE45" s="502"/>
      <c r="MGF45" s="502"/>
      <c r="MGG45" s="502"/>
      <c r="MGH45" s="502"/>
      <c r="MGI45" s="502"/>
      <c r="MGJ45" s="502"/>
      <c r="MGK45" s="502"/>
      <c r="MGL45" s="502"/>
      <c r="MGM45" s="502"/>
      <c r="MGN45" s="502"/>
      <c r="MGO45" s="502"/>
      <c r="MGP45" s="502"/>
      <c r="MGQ45" s="502"/>
      <c r="MGR45" s="502"/>
      <c r="MGS45" s="502"/>
      <c r="MGT45" s="502"/>
      <c r="MGU45" s="502"/>
      <c r="MGV45" s="502"/>
      <c r="MGW45" s="502"/>
      <c r="MGX45" s="502"/>
      <c r="MGY45" s="502"/>
      <c r="MGZ45" s="502"/>
      <c r="MHA45" s="502"/>
      <c r="MHB45" s="502"/>
      <c r="MHC45" s="502"/>
      <c r="MHD45" s="502"/>
      <c r="MHE45" s="502"/>
      <c r="MHF45" s="502"/>
      <c r="MHG45" s="502"/>
      <c r="MHH45" s="502"/>
      <c r="MHI45" s="502"/>
      <c r="MHJ45" s="502"/>
      <c r="MHK45" s="502"/>
      <c r="MHL45" s="502"/>
      <c r="MHM45" s="502"/>
      <c r="MHN45" s="502"/>
      <c r="MHO45" s="502"/>
      <c r="MHP45" s="502"/>
      <c r="MHQ45" s="502"/>
      <c r="MHR45" s="502"/>
      <c r="MHS45" s="502"/>
      <c r="MHT45" s="502"/>
      <c r="MHU45" s="502"/>
      <c r="MHV45" s="502"/>
      <c r="MHW45" s="502"/>
      <c r="MHX45" s="502"/>
      <c r="MHY45" s="502"/>
      <c r="MHZ45" s="502"/>
      <c r="MIA45" s="502"/>
      <c r="MIB45" s="502"/>
      <c r="MIC45" s="502"/>
      <c r="MID45" s="502"/>
      <c r="MIE45" s="502"/>
      <c r="MIF45" s="502"/>
      <c r="MIG45" s="502"/>
      <c r="MIH45" s="502"/>
      <c r="MII45" s="502"/>
      <c r="MIJ45" s="502"/>
      <c r="MIK45" s="502"/>
      <c r="MIL45" s="502"/>
      <c r="MIM45" s="502"/>
      <c r="MIN45" s="502"/>
      <c r="MIO45" s="502"/>
      <c r="MIP45" s="502"/>
      <c r="MIQ45" s="502"/>
      <c r="MIR45" s="502"/>
      <c r="MIS45" s="502"/>
      <c r="MIT45" s="502"/>
      <c r="MIU45" s="502"/>
      <c r="MIV45" s="502"/>
      <c r="MIW45" s="502"/>
      <c r="MIX45" s="502"/>
      <c r="MIY45" s="502"/>
      <c r="MIZ45" s="502"/>
      <c r="MJA45" s="502"/>
      <c r="MJB45" s="502"/>
      <c r="MJC45" s="502"/>
      <c r="MJD45" s="502"/>
      <c r="MJE45" s="502"/>
      <c r="MJF45" s="502"/>
      <c r="MJG45" s="502"/>
      <c r="MJH45" s="502"/>
      <c r="MJI45" s="502"/>
      <c r="MJJ45" s="502"/>
      <c r="MJK45" s="502"/>
      <c r="MJL45" s="502"/>
      <c r="MJM45" s="502"/>
      <c r="MJN45" s="502"/>
      <c r="MJO45" s="502"/>
      <c r="MJP45" s="502"/>
      <c r="MJQ45" s="502"/>
      <c r="MJR45" s="502"/>
      <c r="MJS45" s="502"/>
      <c r="MJT45" s="502"/>
      <c r="MJU45" s="502"/>
      <c r="MJV45" s="502"/>
      <c r="MJW45" s="502"/>
      <c r="MJX45" s="502"/>
      <c r="MJY45" s="502"/>
      <c r="MJZ45" s="502"/>
      <c r="MKA45" s="502"/>
      <c r="MKB45" s="502"/>
      <c r="MKC45" s="502"/>
      <c r="MKD45" s="502"/>
      <c r="MKE45" s="502"/>
      <c r="MKF45" s="502"/>
      <c r="MKG45" s="502"/>
      <c r="MKH45" s="502"/>
      <c r="MKI45" s="502"/>
      <c r="MKJ45" s="502"/>
      <c r="MKK45" s="502"/>
      <c r="MKL45" s="502"/>
      <c r="MKM45" s="502"/>
      <c r="MKN45" s="502"/>
      <c r="MKO45" s="502"/>
      <c r="MKP45" s="502"/>
      <c r="MKQ45" s="502"/>
      <c r="MKR45" s="502"/>
      <c r="MKS45" s="502"/>
      <c r="MKT45" s="502"/>
      <c r="MKU45" s="502"/>
      <c r="MKV45" s="502"/>
      <c r="MKW45" s="502"/>
      <c r="MKX45" s="502"/>
      <c r="MKY45" s="502"/>
      <c r="MKZ45" s="502"/>
      <c r="MLA45" s="502"/>
      <c r="MLB45" s="502"/>
      <c r="MLC45" s="502"/>
      <c r="MLD45" s="502"/>
      <c r="MLE45" s="502"/>
      <c r="MLF45" s="502"/>
      <c r="MLG45" s="502"/>
      <c r="MLH45" s="502"/>
      <c r="MLI45" s="502"/>
      <c r="MLJ45" s="502"/>
      <c r="MLK45" s="502"/>
      <c r="MLL45" s="502"/>
      <c r="MLM45" s="502"/>
      <c r="MLN45" s="502"/>
      <c r="MLO45" s="502"/>
      <c r="MLP45" s="502"/>
      <c r="MLQ45" s="502"/>
      <c r="MLR45" s="502"/>
      <c r="MLS45" s="502"/>
      <c r="MLT45" s="502"/>
      <c r="MLU45" s="502"/>
      <c r="MLV45" s="502"/>
      <c r="MLW45" s="502"/>
      <c r="MLX45" s="502"/>
      <c r="MLY45" s="502"/>
      <c r="MLZ45" s="502"/>
      <c r="MMA45" s="502"/>
      <c r="MMB45" s="502"/>
      <c r="MMC45" s="502"/>
      <c r="MMD45" s="502"/>
      <c r="MME45" s="502"/>
      <c r="MMF45" s="502"/>
      <c r="MMG45" s="502"/>
      <c r="MMH45" s="502"/>
      <c r="MMI45" s="502"/>
      <c r="MMJ45" s="502"/>
      <c r="MMK45" s="502"/>
      <c r="MML45" s="502"/>
      <c r="MMM45" s="502"/>
      <c r="MMN45" s="502"/>
      <c r="MMO45" s="502"/>
      <c r="MMP45" s="502"/>
      <c r="MMQ45" s="502"/>
      <c r="MMR45" s="502"/>
      <c r="MMS45" s="502"/>
      <c r="MMT45" s="502"/>
      <c r="MMU45" s="502"/>
      <c r="MMV45" s="502"/>
      <c r="MMW45" s="502"/>
      <c r="MMX45" s="502"/>
      <c r="MMY45" s="502"/>
      <c r="MMZ45" s="502"/>
      <c r="MNA45" s="502"/>
      <c r="MNB45" s="502"/>
      <c r="MNC45" s="502"/>
      <c r="MND45" s="502"/>
      <c r="MNE45" s="502"/>
      <c r="MNF45" s="502"/>
      <c r="MNG45" s="502"/>
      <c r="MNH45" s="502"/>
      <c r="MNI45" s="502"/>
      <c r="MNJ45" s="502"/>
      <c r="MNK45" s="502"/>
      <c r="MNL45" s="502"/>
      <c r="MNM45" s="502"/>
      <c r="MNN45" s="502"/>
      <c r="MNO45" s="502"/>
      <c r="MNP45" s="502"/>
      <c r="MNQ45" s="502"/>
      <c r="MNR45" s="502"/>
      <c r="MNS45" s="502"/>
      <c r="MNT45" s="502"/>
      <c r="MNU45" s="502"/>
      <c r="MNV45" s="502"/>
      <c r="MNW45" s="502"/>
      <c r="MNX45" s="502"/>
      <c r="MNY45" s="502"/>
      <c r="MNZ45" s="502"/>
      <c r="MOA45" s="502"/>
      <c r="MOB45" s="502"/>
      <c r="MOC45" s="502"/>
      <c r="MOD45" s="502"/>
      <c r="MOE45" s="502"/>
      <c r="MOF45" s="502"/>
      <c r="MOG45" s="502"/>
      <c r="MOH45" s="502"/>
      <c r="MOI45" s="502"/>
      <c r="MOJ45" s="502"/>
      <c r="MOK45" s="502"/>
      <c r="MOL45" s="502"/>
      <c r="MOM45" s="502"/>
      <c r="MON45" s="502"/>
      <c r="MOO45" s="502"/>
      <c r="MOP45" s="502"/>
      <c r="MOQ45" s="502"/>
      <c r="MOR45" s="502"/>
      <c r="MOS45" s="502"/>
      <c r="MOT45" s="502"/>
      <c r="MOU45" s="502"/>
      <c r="MOV45" s="502"/>
      <c r="MOW45" s="502"/>
      <c r="MOX45" s="502"/>
      <c r="MOY45" s="502"/>
      <c r="MOZ45" s="502"/>
      <c r="MPA45" s="502"/>
      <c r="MPB45" s="502"/>
      <c r="MPC45" s="502"/>
      <c r="MPD45" s="502"/>
      <c r="MPE45" s="502"/>
      <c r="MPF45" s="502"/>
      <c r="MPG45" s="502"/>
      <c r="MPH45" s="502"/>
      <c r="MPI45" s="502"/>
      <c r="MPJ45" s="502"/>
      <c r="MPK45" s="502"/>
      <c r="MPL45" s="502"/>
      <c r="MPM45" s="502"/>
      <c r="MPN45" s="502"/>
      <c r="MPO45" s="502"/>
      <c r="MPP45" s="502"/>
      <c r="MPQ45" s="502"/>
      <c r="MPR45" s="502"/>
      <c r="MPS45" s="502"/>
      <c r="MPT45" s="502"/>
      <c r="MPU45" s="502"/>
      <c r="MPV45" s="502"/>
      <c r="MPW45" s="502"/>
      <c r="MPX45" s="502"/>
      <c r="MPY45" s="502"/>
      <c r="MPZ45" s="502"/>
      <c r="MQA45" s="502"/>
      <c r="MQB45" s="502"/>
      <c r="MQC45" s="502"/>
      <c r="MQD45" s="502"/>
      <c r="MQE45" s="502"/>
      <c r="MQF45" s="502"/>
      <c r="MQG45" s="502"/>
      <c r="MQH45" s="502"/>
      <c r="MQI45" s="502"/>
      <c r="MQJ45" s="502"/>
      <c r="MQK45" s="502"/>
      <c r="MQL45" s="502"/>
      <c r="MQM45" s="502"/>
      <c r="MQN45" s="502"/>
      <c r="MQO45" s="502"/>
      <c r="MQP45" s="502"/>
      <c r="MQQ45" s="502"/>
      <c r="MQR45" s="502"/>
      <c r="MQS45" s="502"/>
      <c r="MQT45" s="502"/>
      <c r="MQU45" s="502"/>
      <c r="MQV45" s="502"/>
      <c r="MQW45" s="502"/>
      <c r="MQX45" s="502"/>
      <c r="MQY45" s="502"/>
      <c r="MQZ45" s="502"/>
      <c r="MRA45" s="502"/>
      <c r="MRB45" s="502"/>
      <c r="MRC45" s="502"/>
      <c r="MRD45" s="502"/>
      <c r="MRE45" s="502"/>
      <c r="MRF45" s="502"/>
      <c r="MRG45" s="502"/>
      <c r="MRH45" s="502"/>
      <c r="MRI45" s="502"/>
      <c r="MRJ45" s="502"/>
      <c r="MRK45" s="502"/>
      <c r="MRL45" s="502"/>
      <c r="MRM45" s="502"/>
      <c r="MRN45" s="502"/>
      <c r="MRO45" s="502"/>
      <c r="MRP45" s="502"/>
      <c r="MRQ45" s="502"/>
      <c r="MRR45" s="502"/>
      <c r="MRS45" s="502"/>
      <c r="MRT45" s="502"/>
      <c r="MRU45" s="502"/>
      <c r="MRV45" s="502"/>
      <c r="MRW45" s="502"/>
      <c r="MRX45" s="502"/>
      <c r="MRY45" s="502"/>
      <c r="MRZ45" s="502"/>
      <c r="MSA45" s="502"/>
      <c r="MSB45" s="502"/>
      <c r="MSC45" s="502"/>
      <c r="MSD45" s="502"/>
      <c r="MSE45" s="502"/>
      <c r="MSF45" s="502"/>
      <c r="MSG45" s="502"/>
      <c r="MSH45" s="502"/>
      <c r="MSI45" s="502"/>
      <c r="MSJ45" s="502"/>
      <c r="MSK45" s="502"/>
      <c r="MSL45" s="502"/>
      <c r="MSM45" s="502"/>
      <c r="MSN45" s="502"/>
      <c r="MSO45" s="502"/>
      <c r="MSP45" s="502"/>
      <c r="MSQ45" s="502"/>
      <c r="MSR45" s="502"/>
      <c r="MSS45" s="502"/>
      <c r="MST45" s="502"/>
      <c r="MSU45" s="502"/>
      <c r="MSV45" s="502"/>
      <c r="MSW45" s="502"/>
      <c r="MSX45" s="502"/>
      <c r="MSY45" s="502"/>
      <c r="MSZ45" s="502"/>
      <c r="MTA45" s="502"/>
      <c r="MTB45" s="502"/>
      <c r="MTC45" s="502"/>
      <c r="MTD45" s="502"/>
      <c r="MTE45" s="502"/>
      <c r="MTF45" s="502"/>
      <c r="MTG45" s="502"/>
      <c r="MTH45" s="502"/>
      <c r="MTI45" s="502"/>
      <c r="MTJ45" s="502"/>
      <c r="MTK45" s="502"/>
      <c r="MTL45" s="502"/>
      <c r="MTM45" s="502"/>
      <c r="MTN45" s="502"/>
      <c r="MTO45" s="502"/>
      <c r="MTP45" s="502"/>
      <c r="MTQ45" s="502"/>
      <c r="MTR45" s="502"/>
      <c r="MTS45" s="502"/>
      <c r="MTT45" s="502"/>
      <c r="MTU45" s="502"/>
      <c r="MTV45" s="502"/>
      <c r="MTW45" s="502"/>
      <c r="MTX45" s="502"/>
      <c r="MTY45" s="502"/>
      <c r="MTZ45" s="502"/>
      <c r="MUA45" s="502"/>
      <c r="MUB45" s="502"/>
      <c r="MUC45" s="502"/>
      <c r="MUD45" s="502"/>
      <c r="MUE45" s="502"/>
      <c r="MUF45" s="502"/>
      <c r="MUG45" s="502"/>
      <c r="MUH45" s="502"/>
      <c r="MUI45" s="502"/>
      <c r="MUJ45" s="502"/>
      <c r="MUK45" s="502"/>
      <c r="MUL45" s="502"/>
      <c r="MUM45" s="502"/>
      <c r="MUN45" s="502"/>
      <c r="MUO45" s="502"/>
      <c r="MUP45" s="502"/>
      <c r="MUQ45" s="502"/>
      <c r="MUR45" s="502"/>
      <c r="MUS45" s="502"/>
      <c r="MUT45" s="502"/>
      <c r="MUU45" s="502"/>
      <c r="MUV45" s="502"/>
      <c r="MUW45" s="502"/>
      <c r="MUX45" s="502"/>
      <c r="MUY45" s="502"/>
      <c r="MUZ45" s="502"/>
      <c r="MVA45" s="502"/>
      <c r="MVB45" s="502"/>
      <c r="MVC45" s="502"/>
      <c r="MVD45" s="502"/>
      <c r="MVE45" s="502"/>
      <c r="MVF45" s="502"/>
      <c r="MVG45" s="502"/>
      <c r="MVH45" s="502"/>
      <c r="MVI45" s="502"/>
      <c r="MVJ45" s="502"/>
      <c r="MVK45" s="502"/>
      <c r="MVL45" s="502"/>
      <c r="MVM45" s="502"/>
      <c r="MVN45" s="502"/>
      <c r="MVO45" s="502"/>
      <c r="MVP45" s="502"/>
      <c r="MVQ45" s="502"/>
      <c r="MVR45" s="502"/>
      <c r="MVS45" s="502"/>
      <c r="MVT45" s="502"/>
      <c r="MVU45" s="502"/>
      <c r="MVV45" s="502"/>
      <c r="MVW45" s="502"/>
      <c r="MVX45" s="502"/>
      <c r="MVY45" s="502"/>
      <c r="MVZ45" s="502"/>
      <c r="MWA45" s="502"/>
      <c r="MWB45" s="502"/>
      <c r="MWC45" s="502"/>
      <c r="MWD45" s="502"/>
      <c r="MWE45" s="502"/>
      <c r="MWF45" s="502"/>
      <c r="MWG45" s="502"/>
      <c r="MWH45" s="502"/>
      <c r="MWI45" s="502"/>
      <c r="MWJ45" s="502"/>
      <c r="MWK45" s="502"/>
      <c r="MWL45" s="502"/>
      <c r="MWM45" s="502"/>
      <c r="MWN45" s="502"/>
      <c r="MWO45" s="502"/>
      <c r="MWP45" s="502"/>
      <c r="MWQ45" s="502"/>
      <c r="MWR45" s="502"/>
      <c r="MWS45" s="502"/>
      <c r="MWT45" s="502"/>
      <c r="MWU45" s="502"/>
      <c r="MWV45" s="502"/>
      <c r="MWW45" s="502"/>
      <c r="MWX45" s="502"/>
      <c r="MWY45" s="502"/>
      <c r="MWZ45" s="502"/>
      <c r="MXA45" s="502"/>
      <c r="MXB45" s="502"/>
      <c r="MXC45" s="502"/>
      <c r="MXD45" s="502"/>
      <c r="MXE45" s="502"/>
      <c r="MXF45" s="502"/>
      <c r="MXG45" s="502"/>
      <c r="MXH45" s="502"/>
      <c r="MXI45" s="502"/>
      <c r="MXJ45" s="502"/>
      <c r="MXK45" s="502"/>
      <c r="MXL45" s="502"/>
      <c r="MXM45" s="502"/>
      <c r="MXN45" s="502"/>
      <c r="MXO45" s="502"/>
      <c r="MXP45" s="502"/>
      <c r="MXQ45" s="502"/>
      <c r="MXR45" s="502"/>
      <c r="MXS45" s="502"/>
      <c r="MXT45" s="502"/>
      <c r="MXU45" s="502"/>
      <c r="MXV45" s="502"/>
      <c r="MXW45" s="502"/>
      <c r="MXX45" s="502"/>
      <c r="MXY45" s="502"/>
      <c r="MXZ45" s="502"/>
      <c r="MYA45" s="502"/>
      <c r="MYB45" s="502"/>
      <c r="MYC45" s="502"/>
      <c r="MYD45" s="502"/>
      <c r="MYE45" s="502"/>
      <c r="MYF45" s="502"/>
      <c r="MYG45" s="502"/>
      <c r="MYH45" s="502"/>
      <c r="MYI45" s="502"/>
      <c r="MYJ45" s="502"/>
      <c r="MYK45" s="502"/>
      <c r="MYL45" s="502"/>
      <c r="MYM45" s="502"/>
      <c r="MYN45" s="502"/>
      <c r="MYO45" s="502"/>
      <c r="MYP45" s="502"/>
      <c r="MYQ45" s="502"/>
      <c r="MYR45" s="502"/>
      <c r="MYS45" s="502"/>
      <c r="MYT45" s="502"/>
      <c r="MYU45" s="502"/>
      <c r="MYV45" s="502"/>
      <c r="MYW45" s="502"/>
      <c r="MYX45" s="502"/>
      <c r="MYY45" s="502"/>
      <c r="MYZ45" s="502"/>
      <c r="MZA45" s="502"/>
      <c r="MZB45" s="502"/>
      <c r="MZC45" s="502"/>
      <c r="MZD45" s="502"/>
      <c r="MZE45" s="502"/>
      <c r="MZF45" s="502"/>
      <c r="MZG45" s="502"/>
      <c r="MZH45" s="502"/>
      <c r="MZI45" s="502"/>
      <c r="MZJ45" s="502"/>
      <c r="MZK45" s="502"/>
      <c r="MZL45" s="502"/>
      <c r="MZM45" s="502"/>
      <c r="MZN45" s="502"/>
      <c r="MZO45" s="502"/>
      <c r="MZP45" s="502"/>
      <c r="MZQ45" s="502"/>
      <c r="MZR45" s="502"/>
      <c r="MZS45" s="502"/>
      <c r="MZT45" s="502"/>
      <c r="MZU45" s="502"/>
      <c r="MZV45" s="502"/>
      <c r="MZW45" s="502"/>
      <c r="MZX45" s="502"/>
      <c r="MZY45" s="502"/>
      <c r="MZZ45" s="502"/>
      <c r="NAA45" s="502"/>
      <c r="NAB45" s="502"/>
      <c r="NAC45" s="502"/>
      <c r="NAD45" s="502"/>
      <c r="NAE45" s="502"/>
      <c r="NAF45" s="502"/>
      <c r="NAG45" s="502"/>
      <c r="NAH45" s="502"/>
      <c r="NAI45" s="502"/>
      <c r="NAJ45" s="502"/>
      <c r="NAK45" s="502"/>
      <c r="NAL45" s="502"/>
      <c r="NAM45" s="502"/>
      <c r="NAN45" s="502"/>
      <c r="NAO45" s="502"/>
      <c r="NAP45" s="502"/>
      <c r="NAQ45" s="502"/>
      <c r="NAR45" s="502"/>
      <c r="NAS45" s="502"/>
      <c r="NAT45" s="502"/>
      <c r="NAU45" s="502"/>
      <c r="NAV45" s="502"/>
      <c r="NAW45" s="502"/>
      <c r="NAX45" s="502"/>
      <c r="NAY45" s="502"/>
      <c r="NAZ45" s="502"/>
      <c r="NBA45" s="502"/>
      <c r="NBB45" s="502"/>
      <c r="NBC45" s="502"/>
      <c r="NBD45" s="502"/>
      <c r="NBE45" s="502"/>
      <c r="NBF45" s="502"/>
      <c r="NBG45" s="502"/>
      <c r="NBH45" s="502"/>
      <c r="NBI45" s="502"/>
      <c r="NBJ45" s="502"/>
      <c r="NBK45" s="502"/>
      <c r="NBL45" s="502"/>
      <c r="NBM45" s="502"/>
      <c r="NBN45" s="502"/>
      <c r="NBO45" s="502"/>
      <c r="NBP45" s="502"/>
      <c r="NBQ45" s="502"/>
      <c r="NBR45" s="502"/>
      <c r="NBS45" s="502"/>
      <c r="NBT45" s="502"/>
      <c r="NBU45" s="502"/>
      <c r="NBV45" s="502"/>
      <c r="NBW45" s="502"/>
      <c r="NBX45" s="502"/>
      <c r="NBY45" s="502"/>
      <c r="NBZ45" s="502"/>
      <c r="NCA45" s="502"/>
      <c r="NCB45" s="502"/>
      <c r="NCC45" s="502"/>
      <c r="NCD45" s="502"/>
      <c r="NCE45" s="502"/>
      <c r="NCF45" s="502"/>
      <c r="NCG45" s="502"/>
      <c r="NCH45" s="502"/>
      <c r="NCI45" s="502"/>
      <c r="NCJ45" s="502"/>
      <c r="NCK45" s="502"/>
      <c r="NCL45" s="502"/>
      <c r="NCM45" s="502"/>
      <c r="NCN45" s="502"/>
      <c r="NCO45" s="502"/>
      <c r="NCP45" s="502"/>
      <c r="NCQ45" s="502"/>
      <c r="NCR45" s="502"/>
      <c r="NCS45" s="502"/>
      <c r="NCT45" s="502"/>
      <c r="NCU45" s="502"/>
      <c r="NCV45" s="502"/>
      <c r="NCW45" s="502"/>
      <c r="NCX45" s="502"/>
      <c r="NCY45" s="502"/>
      <c r="NCZ45" s="502"/>
      <c r="NDA45" s="502"/>
      <c r="NDB45" s="502"/>
      <c r="NDC45" s="502"/>
      <c r="NDD45" s="502"/>
      <c r="NDE45" s="502"/>
      <c r="NDF45" s="502"/>
      <c r="NDG45" s="502"/>
      <c r="NDH45" s="502"/>
      <c r="NDI45" s="502"/>
      <c r="NDJ45" s="502"/>
      <c r="NDK45" s="502"/>
      <c r="NDL45" s="502"/>
      <c r="NDM45" s="502"/>
      <c r="NDN45" s="502"/>
      <c r="NDO45" s="502"/>
      <c r="NDP45" s="502"/>
      <c r="NDQ45" s="502"/>
      <c r="NDR45" s="502"/>
      <c r="NDS45" s="502"/>
      <c r="NDT45" s="502"/>
      <c r="NDU45" s="502"/>
      <c r="NDV45" s="502"/>
      <c r="NDW45" s="502"/>
      <c r="NDX45" s="502"/>
      <c r="NDY45" s="502"/>
      <c r="NDZ45" s="502"/>
      <c r="NEA45" s="502"/>
      <c r="NEB45" s="502"/>
      <c r="NEC45" s="502"/>
      <c r="NED45" s="502"/>
      <c r="NEE45" s="502"/>
      <c r="NEF45" s="502"/>
      <c r="NEG45" s="502"/>
      <c r="NEH45" s="502"/>
      <c r="NEI45" s="502"/>
      <c r="NEJ45" s="502"/>
      <c r="NEK45" s="502"/>
      <c r="NEL45" s="502"/>
      <c r="NEM45" s="502"/>
      <c r="NEN45" s="502"/>
      <c r="NEO45" s="502"/>
      <c r="NEP45" s="502"/>
      <c r="NEQ45" s="502"/>
      <c r="NER45" s="502"/>
      <c r="NES45" s="502"/>
      <c r="NET45" s="502"/>
      <c r="NEU45" s="502"/>
      <c r="NEV45" s="502"/>
      <c r="NEW45" s="502"/>
      <c r="NEX45" s="502"/>
      <c r="NEY45" s="502"/>
      <c r="NEZ45" s="502"/>
      <c r="NFA45" s="502"/>
      <c r="NFB45" s="502"/>
      <c r="NFC45" s="502"/>
      <c r="NFD45" s="502"/>
      <c r="NFE45" s="502"/>
      <c r="NFF45" s="502"/>
      <c r="NFG45" s="502"/>
      <c r="NFH45" s="502"/>
      <c r="NFI45" s="502"/>
      <c r="NFJ45" s="502"/>
      <c r="NFK45" s="502"/>
      <c r="NFL45" s="502"/>
      <c r="NFM45" s="502"/>
      <c r="NFN45" s="502"/>
      <c r="NFO45" s="502"/>
      <c r="NFP45" s="502"/>
      <c r="NFQ45" s="502"/>
      <c r="NFR45" s="502"/>
      <c r="NFS45" s="502"/>
      <c r="NFT45" s="502"/>
      <c r="NFU45" s="502"/>
      <c r="NFV45" s="502"/>
      <c r="NFW45" s="502"/>
      <c r="NFX45" s="502"/>
      <c r="NFY45" s="502"/>
      <c r="NFZ45" s="502"/>
      <c r="NGA45" s="502"/>
      <c r="NGB45" s="502"/>
      <c r="NGC45" s="502"/>
      <c r="NGD45" s="502"/>
      <c r="NGE45" s="502"/>
      <c r="NGF45" s="502"/>
      <c r="NGG45" s="502"/>
      <c r="NGH45" s="502"/>
      <c r="NGI45" s="502"/>
      <c r="NGJ45" s="502"/>
      <c r="NGK45" s="502"/>
      <c r="NGL45" s="502"/>
      <c r="NGM45" s="502"/>
      <c r="NGN45" s="502"/>
      <c r="NGO45" s="502"/>
      <c r="NGP45" s="502"/>
      <c r="NGQ45" s="502"/>
      <c r="NGR45" s="502"/>
      <c r="NGS45" s="502"/>
      <c r="NGT45" s="502"/>
      <c r="NGU45" s="502"/>
      <c r="NGV45" s="502"/>
      <c r="NGW45" s="502"/>
      <c r="NGX45" s="502"/>
      <c r="NGY45" s="502"/>
      <c r="NGZ45" s="502"/>
      <c r="NHA45" s="502"/>
      <c r="NHB45" s="502"/>
      <c r="NHC45" s="502"/>
      <c r="NHD45" s="502"/>
      <c r="NHE45" s="502"/>
      <c r="NHF45" s="502"/>
      <c r="NHG45" s="502"/>
      <c r="NHH45" s="502"/>
      <c r="NHI45" s="502"/>
      <c r="NHJ45" s="502"/>
      <c r="NHK45" s="502"/>
      <c r="NHL45" s="502"/>
      <c r="NHM45" s="502"/>
      <c r="NHN45" s="502"/>
      <c r="NHO45" s="502"/>
      <c r="NHP45" s="502"/>
      <c r="NHQ45" s="502"/>
      <c r="NHR45" s="502"/>
      <c r="NHS45" s="502"/>
      <c r="NHT45" s="502"/>
      <c r="NHU45" s="502"/>
      <c r="NHV45" s="502"/>
      <c r="NHW45" s="502"/>
      <c r="NHX45" s="502"/>
      <c r="NHY45" s="502"/>
      <c r="NHZ45" s="502"/>
      <c r="NIA45" s="502"/>
      <c r="NIB45" s="502"/>
      <c r="NIC45" s="502"/>
      <c r="NID45" s="502"/>
      <c r="NIE45" s="502"/>
      <c r="NIF45" s="502"/>
      <c r="NIG45" s="502"/>
      <c r="NIH45" s="502"/>
      <c r="NII45" s="502"/>
      <c r="NIJ45" s="502"/>
      <c r="NIK45" s="502"/>
      <c r="NIL45" s="502"/>
      <c r="NIM45" s="502"/>
      <c r="NIN45" s="502"/>
      <c r="NIO45" s="502"/>
      <c r="NIP45" s="502"/>
      <c r="NIQ45" s="502"/>
      <c r="NIR45" s="502"/>
      <c r="NIS45" s="502"/>
      <c r="NIT45" s="502"/>
      <c r="NIU45" s="502"/>
      <c r="NIV45" s="502"/>
      <c r="NIW45" s="502"/>
      <c r="NIX45" s="502"/>
      <c r="NIY45" s="502"/>
      <c r="NIZ45" s="502"/>
      <c r="NJA45" s="502"/>
      <c r="NJB45" s="502"/>
      <c r="NJC45" s="502"/>
      <c r="NJD45" s="502"/>
      <c r="NJE45" s="502"/>
      <c r="NJF45" s="502"/>
      <c r="NJG45" s="502"/>
      <c r="NJH45" s="502"/>
      <c r="NJI45" s="502"/>
      <c r="NJJ45" s="502"/>
      <c r="NJK45" s="502"/>
      <c r="NJL45" s="502"/>
      <c r="NJM45" s="502"/>
      <c r="NJN45" s="502"/>
      <c r="NJO45" s="502"/>
      <c r="NJP45" s="502"/>
      <c r="NJQ45" s="502"/>
      <c r="NJR45" s="502"/>
      <c r="NJS45" s="502"/>
      <c r="NJT45" s="502"/>
      <c r="NJU45" s="502"/>
      <c r="NJV45" s="502"/>
      <c r="NJW45" s="502"/>
      <c r="NJX45" s="502"/>
      <c r="NJY45" s="502"/>
      <c r="NJZ45" s="502"/>
      <c r="NKA45" s="502"/>
      <c r="NKB45" s="502"/>
      <c r="NKC45" s="502"/>
      <c r="NKD45" s="502"/>
      <c r="NKE45" s="502"/>
      <c r="NKF45" s="502"/>
      <c r="NKG45" s="502"/>
      <c r="NKH45" s="502"/>
      <c r="NKI45" s="502"/>
      <c r="NKJ45" s="502"/>
      <c r="NKK45" s="502"/>
      <c r="NKL45" s="502"/>
      <c r="NKM45" s="502"/>
      <c r="NKN45" s="502"/>
      <c r="NKO45" s="502"/>
      <c r="NKP45" s="502"/>
      <c r="NKQ45" s="502"/>
      <c r="NKR45" s="502"/>
      <c r="NKS45" s="502"/>
      <c r="NKT45" s="502"/>
      <c r="NKU45" s="502"/>
      <c r="NKV45" s="502"/>
      <c r="NKW45" s="502"/>
      <c r="NKX45" s="502"/>
      <c r="NKY45" s="502"/>
      <c r="NKZ45" s="502"/>
      <c r="NLA45" s="502"/>
      <c r="NLB45" s="502"/>
      <c r="NLC45" s="502"/>
      <c r="NLD45" s="502"/>
      <c r="NLE45" s="502"/>
      <c r="NLF45" s="502"/>
      <c r="NLG45" s="502"/>
      <c r="NLH45" s="502"/>
      <c r="NLI45" s="502"/>
      <c r="NLJ45" s="502"/>
      <c r="NLK45" s="502"/>
      <c r="NLL45" s="502"/>
      <c r="NLM45" s="502"/>
      <c r="NLN45" s="502"/>
      <c r="NLO45" s="502"/>
      <c r="NLP45" s="502"/>
      <c r="NLQ45" s="502"/>
      <c r="NLR45" s="502"/>
      <c r="NLS45" s="502"/>
      <c r="NLT45" s="502"/>
      <c r="NLU45" s="502"/>
      <c r="NLV45" s="502"/>
      <c r="NLW45" s="502"/>
      <c r="NLX45" s="502"/>
      <c r="NLY45" s="502"/>
      <c r="NLZ45" s="502"/>
      <c r="NMA45" s="502"/>
      <c r="NMB45" s="502"/>
      <c r="NMC45" s="502"/>
      <c r="NMD45" s="502"/>
      <c r="NME45" s="502"/>
      <c r="NMF45" s="502"/>
      <c r="NMG45" s="502"/>
      <c r="NMH45" s="502"/>
      <c r="NMI45" s="502"/>
      <c r="NMJ45" s="502"/>
      <c r="NMK45" s="502"/>
      <c r="NML45" s="502"/>
      <c r="NMM45" s="502"/>
      <c r="NMN45" s="502"/>
      <c r="NMO45" s="502"/>
      <c r="NMP45" s="502"/>
      <c r="NMQ45" s="502"/>
      <c r="NMR45" s="502"/>
      <c r="NMS45" s="502"/>
      <c r="NMT45" s="502"/>
      <c r="NMU45" s="502"/>
      <c r="NMV45" s="502"/>
      <c r="NMW45" s="502"/>
      <c r="NMX45" s="502"/>
      <c r="NMY45" s="502"/>
      <c r="NMZ45" s="502"/>
      <c r="NNA45" s="502"/>
      <c r="NNB45" s="502"/>
      <c r="NNC45" s="502"/>
      <c r="NND45" s="502"/>
      <c r="NNE45" s="502"/>
      <c r="NNF45" s="502"/>
      <c r="NNG45" s="502"/>
      <c r="NNH45" s="502"/>
      <c r="NNI45" s="502"/>
      <c r="NNJ45" s="502"/>
      <c r="NNK45" s="502"/>
      <c r="NNL45" s="502"/>
      <c r="NNM45" s="502"/>
      <c r="NNN45" s="502"/>
      <c r="NNO45" s="502"/>
      <c r="NNP45" s="502"/>
      <c r="NNQ45" s="502"/>
      <c r="NNR45" s="502"/>
      <c r="NNS45" s="502"/>
      <c r="NNT45" s="502"/>
      <c r="NNU45" s="502"/>
      <c r="NNV45" s="502"/>
      <c r="NNW45" s="502"/>
      <c r="NNX45" s="502"/>
      <c r="NNY45" s="502"/>
      <c r="NNZ45" s="502"/>
      <c r="NOA45" s="502"/>
      <c r="NOB45" s="502"/>
      <c r="NOC45" s="502"/>
      <c r="NOD45" s="502"/>
      <c r="NOE45" s="502"/>
      <c r="NOF45" s="502"/>
      <c r="NOG45" s="502"/>
      <c r="NOH45" s="502"/>
      <c r="NOI45" s="502"/>
      <c r="NOJ45" s="502"/>
      <c r="NOK45" s="502"/>
      <c r="NOL45" s="502"/>
      <c r="NOM45" s="502"/>
      <c r="NON45" s="502"/>
      <c r="NOO45" s="502"/>
      <c r="NOP45" s="502"/>
      <c r="NOQ45" s="502"/>
      <c r="NOR45" s="502"/>
      <c r="NOS45" s="502"/>
      <c r="NOT45" s="502"/>
      <c r="NOU45" s="502"/>
      <c r="NOV45" s="502"/>
      <c r="NOW45" s="502"/>
      <c r="NOX45" s="502"/>
      <c r="NOY45" s="502"/>
      <c r="NOZ45" s="502"/>
      <c r="NPA45" s="502"/>
      <c r="NPB45" s="502"/>
      <c r="NPC45" s="502"/>
      <c r="NPD45" s="502"/>
      <c r="NPE45" s="502"/>
      <c r="NPF45" s="502"/>
      <c r="NPG45" s="502"/>
      <c r="NPH45" s="502"/>
      <c r="NPI45" s="502"/>
      <c r="NPJ45" s="502"/>
      <c r="NPK45" s="502"/>
      <c r="NPL45" s="502"/>
      <c r="NPM45" s="502"/>
      <c r="NPN45" s="502"/>
      <c r="NPO45" s="502"/>
      <c r="NPP45" s="502"/>
      <c r="NPQ45" s="502"/>
      <c r="NPR45" s="502"/>
      <c r="NPS45" s="502"/>
      <c r="NPT45" s="502"/>
      <c r="NPU45" s="502"/>
      <c r="NPV45" s="502"/>
      <c r="NPW45" s="502"/>
      <c r="NPX45" s="502"/>
      <c r="NPY45" s="502"/>
      <c r="NPZ45" s="502"/>
      <c r="NQA45" s="502"/>
      <c r="NQB45" s="502"/>
      <c r="NQC45" s="502"/>
      <c r="NQD45" s="502"/>
      <c r="NQE45" s="502"/>
      <c r="NQF45" s="502"/>
      <c r="NQG45" s="502"/>
      <c r="NQH45" s="502"/>
      <c r="NQI45" s="502"/>
      <c r="NQJ45" s="502"/>
      <c r="NQK45" s="502"/>
      <c r="NQL45" s="502"/>
      <c r="NQM45" s="502"/>
      <c r="NQN45" s="502"/>
      <c r="NQO45" s="502"/>
      <c r="NQP45" s="502"/>
      <c r="NQQ45" s="502"/>
      <c r="NQR45" s="502"/>
      <c r="NQS45" s="502"/>
      <c r="NQT45" s="502"/>
      <c r="NQU45" s="502"/>
      <c r="NQV45" s="502"/>
      <c r="NQW45" s="502"/>
      <c r="NQX45" s="502"/>
      <c r="NQY45" s="502"/>
      <c r="NQZ45" s="502"/>
      <c r="NRA45" s="502"/>
      <c r="NRB45" s="502"/>
      <c r="NRC45" s="502"/>
      <c r="NRD45" s="502"/>
      <c r="NRE45" s="502"/>
      <c r="NRF45" s="502"/>
      <c r="NRG45" s="502"/>
      <c r="NRH45" s="502"/>
      <c r="NRI45" s="502"/>
      <c r="NRJ45" s="502"/>
      <c r="NRK45" s="502"/>
      <c r="NRL45" s="502"/>
      <c r="NRM45" s="502"/>
      <c r="NRN45" s="502"/>
      <c r="NRO45" s="502"/>
      <c r="NRP45" s="502"/>
      <c r="NRQ45" s="502"/>
      <c r="NRR45" s="502"/>
      <c r="NRS45" s="502"/>
      <c r="NRT45" s="502"/>
      <c r="NRU45" s="502"/>
      <c r="NRV45" s="502"/>
      <c r="NRW45" s="502"/>
      <c r="NRX45" s="502"/>
      <c r="NRY45" s="502"/>
      <c r="NRZ45" s="502"/>
      <c r="NSA45" s="502"/>
      <c r="NSB45" s="502"/>
      <c r="NSC45" s="502"/>
      <c r="NSD45" s="502"/>
      <c r="NSE45" s="502"/>
      <c r="NSF45" s="502"/>
      <c r="NSG45" s="502"/>
      <c r="NSH45" s="502"/>
      <c r="NSI45" s="502"/>
      <c r="NSJ45" s="502"/>
      <c r="NSK45" s="502"/>
      <c r="NSL45" s="502"/>
      <c r="NSM45" s="502"/>
      <c r="NSN45" s="502"/>
      <c r="NSO45" s="502"/>
      <c r="NSP45" s="502"/>
      <c r="NSQ45" s="502"/>
      <c r="NSR45" s="502"/>
      <c r="NSS45" s="502"/>
      <c r="NST45" s="502"/>
      <c r="NSU45" s="502"/>
      <c r="NSV45" s="502"/>
      <c r="NSW45" s="502"/>
      <c r="NSX45" s="502"/>
      <c r="NSY45" s="502"/>
      <c r="NSZ45" s="502"/>
      <c r="NTA45" s="502"/>
      <c r="NTB45" s="502"/>
      <c r="NTC45" s="502"/>
      <c r="NTD45" s="502"/>
      <c r="NTE45" s="502"/>
      <c r="NTF45" s="502"/>
      <c r="NTG45" s="502"/>
      <c r="NTH45" s="502"/>
      <c r="NTI45" s="502"/>
      <c r="NTJ45" s="502"/>
      <c r="NTK45" s="502"/>
      <c r="NTL45" s="502"/>
      <c r="NTM45" s="502"/>
      <c r="NTN45" s="502"/>
      <c r="NTO45" s="502"/>
      <c r="NTP45" s="502"/>
      <c r="NTQ45" s="502"/>
      <c r="NTR45" s="502"/>
      <c r="NTS45" s="502"/>
      <c r="NTT45" s="502"/>
      <c r="NTU45" s="502"/>
      <c r="NTV45" s="502"/>
      <c r="NTW45" s="502"/>
      <c r="NTX45" s="502"/>
      <c r="NTY45" s="502"/>
      <c r="NTZ45" s="502"/>
      <c r="NUA45" s="502"/>
      <c r="NUB45" s="502"/>
      <c r="NUC45" s="502"/>
      <c r="NUD45" s="502"/>
      <c r="NUE45" s="502"/>
      <c r="NUF45" s="502"/>
      <c r="NUG45" s="502"/>
      <c r="NUH45" s="502"/>
      <c r="NUI45" s="502"/>
      <c r="NUJ45" s="502"/>
      <c r="NUK45" s="502"/>
      <c r="NUL45" s="502"/>
      <c r="NUM45" s="502"/>
      <c r="NUN45" s="502"/>
      <c r="NUO45" s="502"/>
      <c r="NUP45" s="502"/>
      <c r="NUQ45" s="502"/>
      <c r="NUR45" s="502"/>
      <c r="NUS45" s="502"/>
      <c r="NUT45" s="502"/>
      <c r="NUU45" s="502"/>
      <c r="NUV45" s="502"/>
      <c r="NUW45" s="502"/>
      <c r="NUX45" s="502"/>
      <c r="NUY45" s="502"/>
      <c r="NUZ45" s="502"/>
      <c r="NVA45" s="502"/>
      <c r="NVB45" s="502"/>
      <c r="NVC45" s="502"/>
      <c r="NVD45" s="502"/>
      <c r="NVE45" s="502"/>
      <c r="NVF45" s="502"/>
      <c r="NVG45" s="502"/>
      <c r="NVH45" s="502"/>
      <c r="NVI45" s="502"/>
      <c r="NVJ45" s="502"/>
      <c r="NVK45" s="502"/>
      <c r="NVL45" s="502"/>
      <c r="NVM45" s="502"/>
      <c r="NVN45" s="502"/>
      <c r="NVO45" s="502"/>
      <c r="NVP45" s="502"/>
      <c r="NVQ45" s="502"/>
      <c r="NVR45" s="502"/>
      <c r="NVS45" s="502"/>
      <c r="NVT45" s="502"/>
      <c r="NVU45" s="502"/>
      <c r="NVV45" s="502"/>
      <c r="NVW45" s="502"/>
      <c r="NVX45" s="502"/>
      <c r="NVY45" s="502"/>
      <c r="NVZ45" s="502"/>
      <c r="NWA45" s="502"/>
      <c r="NWB45" s="502"/>
      <c r="NWC45" s="502"/>
      <c r="NWD45" s="502"/>
      <c r="NWE45" s="502"/>
      <c r="NWF45" s="502"/>
      <c r="NWG45" s="502"/>
      <c r="NWH45" s="502"/>
      <c r="NWI45" s="502"/>
      <c r="NWJ45" s="502"/>
      <c r="NWK45" s="502"/>
      <c r="NWL45" s="502"/>
      <c r="NWM45" s="502"/>
      <c r="NWN45" s="502"/>
      <c r="NWO45" s="502"/>
      <c r="NWP45" s="502"/>
      <c r="NWQ45" s="502"/>
      <c r="NWR45" s="502"/>
      <c r="NWS45" s="502"/>
      <c r="NWT45" s="502"/>
      <c r="NWU45" s="502"/>
      <c r="NWV45" s="502"/>
      <c r="NWW45" s="502"/>
      <c r="NWX45" s="502"/>
      <c r="NWY45" s="502"/>
      <c r="NWZ45" s="502"/>
      <c r="NXA45" s="502"/>
      <c r="NXB45" s="502"/>
      <c r="NXC45" s="502"/>
      <c r="NXD45" s="502"/>
      <c r="NXE45" s="502"/>
      <c r="NXF45" s="502"/>
      <c r="NXG45" s="502"/>
      <c r="NXH45" s="502"/>
      <c r="NXI45" s="502"/>
      <c r="NXJ45" s="502"/>
      <c r="NXK45" s="502"/>
      <c r="NXL45" s="502"/>
      <c r="NXM45" s="502"/>
      <c r="NXN45" s="502"/>
      <c r="NXO45" s="502"/>
      <c r="NXP45" s="502"/>
      <c r="NXQ45" s="502"/>
      <c r="NXR45" s="502"/>
      <c r="NXS45" s="502"/>
      <c r="NXT45" s="502"/>
      <c r="NXU45" s="502"/>
      <c r="NXV45" s="502"/>
      <c r="NXW45" s="502"/>
      <c r="NXX45" s="502"/>
      <c r="NXY45" s="502"/>
      <c r="NXZ45" s="502"/>
      <c r="NYA45" s="502"/>
      <c r="NYB45" s="502"/>
      <c r="NYC45" s="502"/>
      <c r="NYD45" s="502"/>
      <c r="NYE45" s="502"/>
      <c r="NYF45" s="502"/>
      <c r="NYG45" s="502"/>
      <c r="NYH45" s="502"/>
      <c r="NYI45" s="502"/>
      <c r="NYJ45" s="502"/>
      <c r="NYK45" s="502"/>
      <c r="NYL45" s="502"/>
      <c r="NYM45" s="502"/>
      <c r="NYN45" s="502"/>
      <c r="NYO45" s="502"/>
      <c r="NYP45" s="502"/>
      <c r="NYQ45" s="502"/>
      <c r="NYR45" s="502"/>
      <c r="NYS45" s="502"/>
      <c r="NYT45" s="502"/>
      <c r="NYU45" s="502"/>
      <c r="NYV45" s="502"/>
      <c r="NYW45" s="502"/>
      <c r="NYX45" s="502"/>
      <c r="NYY45" s="502"/>
      <c r="NYZ45" s="502"/>
      <c r="NZA45" s="502"/>
      <c r="NZB45" s="502"/>
      <c r="NZC45" s="502"/>
      <c r="NZD45" s="502"/>
      <c r="NZE45" s="502"/>
      <c r="NZF45" s="502"/>
      <c r="NZG45" s="502"/>
      <c r="NZH45" s="502"/>
      <c r="NZI45" s="502"/>
      <c r="NZJ45" s="502"/>
      <c r="NZK45" s="502"/>
      <c r="NZL45" s="502"/>
      <c r="NZM45" s="502"/>
      <c r="NZN45" s="502"/>
      <c r="NZO45" s="502"/>
      <c r="NZP45" s="502"/>
      <c r="NZQ45" s="502"/>
      <c r="NZR45" s="502"/>
      <c r="NZS45" s="502"/>
      <c r="NZT45" s="502"/>
      <c r="NZU45" s="502"/>
      <c r="NZV45" s="502"/>
      <c r="NZW45" s="502"/>
      <c r="NZX45" s="502"/>
      <c r="NZY45" s="502"/>
      <c r="NZZ45" s="502"/>
      <c r="OAA45" s="502"/>
      <c r="OAB45" s="502"/>
      <c r="OAC45" s="502"/>
      <c r="OAD45" s="502"/>
      <c r="OAE45" s="502"/>
      <c r="OAF45" s="502"/>
      <c r="OAG45" s="502"/>
      <c r="OAH45" s="502"/>
      <c r="OAI45" s="502"/>
      <c r="OAJ45" s="502"/>
      <c r="OAK45" s="502"/>
      <c r="OAL45" s="502"/>
      <c r="OAM45" s="502"/>
      <c r="OAN45" s="502"/>
      <c r="OAO45" s="502"/>
      <c r="OAP45" s="502"/>
      <c r="OAQ45" s="502"/>
      <c r="OAR45" s="502"/>
      <c r="OAS45" s="502"/>
      <c r="OAT45" s="502"/>
      <c r="OAU45" s="502"/>
      <c r="OAV45" s="502"/>
      <c r="OAW45" s="502"/>
      <c r="OAX45" s="502"/>
      <c r="OAY45" s="502"/>
      <c r="OAZ45" s="502"/>
      <c r="OBA45" s="502"/>
      <c r="OBB45" s="502"/>
      <c r="OBC45" s="502"/>
      <c r="OBD45" s="502"/>
      <c r="OBE45" s="502"/>
      <c r="OBF45" s="502"/>
      <c r="OBG45" s="502"/>
      <c r="OBH45" s="502"/>
      <c r="OBI45" s="502"/>
      <c r="OBJ45" s="502"/>
      <c r="OBK45" s="502"/>
      <c r="OBL45" s="502"/>
      <c r="OBM45" s="502"/>
      <c r="OBN45" s="502"/>
      <c r="OBO45" s="502"/>
      <c r="OBP45" s="502"/>
      <c r="OBQ45" s="502"/>
      <c r="OBR45" s="502"/>
      <c r="OBS45" s="502"/>
      <c r="OBT45" s="502"/>
      <c r="OBU45" s="502"/>
      <c r="OBV45" s="502"/>
      <c r="OBW45" s="502"/>
      <c r="OBX45" s="502"/>
      <c r="OBY45" s="502"/>
      <c r="OBZ45" s="502"/>
      <c r="OCA45" s="502"/>
      <c r="OCB45" s="502"/>
      <c r="OCC45" s="502"/>
      <c r="OCD45" s="502"/>
      <c r="OCE45" s="502"/>
      <c r="OCF45" s="502"/>
      <c r="OCG45" s="502"/>
      <c r="OCH45" s="502"/>
      <c r="OCI45" s="502"/>
      <c r="OCJ45" s="502"/>
      <c r="OCK45" s="502"/>
      <c r="OCL45" s="502"/>
      <c r="OCM45" s="502"/>
      <c r="OCN45" s="502"/>
      <c r="OCO45" s="502"/>
      <c r="OCP45" s="502"/>
      <c r="OCQ45" s="502"/>
      <c r="OCR45" s="502"/>
      <c r="OCS45" s="502"/>
      <c r="OCT45" s="502"/>
      <c r="OCU45" s="502"/>
      <c r="OCV45" s="502"/>
      <c r="OCW45" s="502"/>
      <c r="OCX45" s="502"/>
      <c r="OCY45" s="502"/>
      <c r="OCZ45" s="502"/>
      <c r="ODA45" s="502"/>
      <c r="ODB45" s="502"/>
      <c r="ODC45" s="502"/>
      <c r="ODD45" s="502"/>
      <c r="ODE45" s="502"/>
      <c r="ODF45" s="502"/>
      <c r="ODG45" s="502"/>
      <c r="ODH45" s="502"/>
      <c r="ODI45" s="502"/>
      <c r="ODJ45" s="502"/>
      <c r="ODK45" s="502"/>
      <c r="ODL45" s="502"/>
      <c r="ODM45" s="502"/>
      <c r="ODN45" s="502"/>
      <c r="ODO45" s="502"/>
      <c r="ODP45" s="502"/>
      <c r="ODQ45" s="502"/>
      <c r="ODR45" s="502"/>
      <c r="ODS45" s="502"/>
      <c r="ODT45" s="502"/>
      <c r="ODU45" s="502"/>
      <c r="ODV45" s="502"/>
      <c r="ODW45" s="502"/>
      <c r="ODX45" s="502"/>
      <c r="ODY45" s="502"/>
      <c r="ODZ45" s="502"/>
      <c r="OEA45" s="502"/>
      <c r="OEB45" s="502"/>
      <c r="OEC45" s="502"/>
      <c r="OED45" s="502"/>
      <c r="OEE45" s="502"/>
      <c r="OEF45" s="502"/>
      <c r="OEG45" s="502"/>
      <c r="OEH45" s="502"/>
      <c r="OEI45" s="502"/>
      <c r="OEJ45" s="502"/>
      <c r="OEK45" s="502"/>
      <c r="OEL45" s="502"/>
      <c r="OEM45" s="502"/>
      <c r="OEN45" s="502"/>
      <c r="OEO45" s="502"/>
      <c r="OEP45" s="502"/>
      <c r="OEQ45" s="502"/>
      <c r="OER45" s="502"/>
      <c r="OES45" s="502"/>
      <c r="OET45" s="502"/>
      <c r="OEU45" s="502"/>
      <c r="OEV45" s="502"/>
      <c r="OEW45" s="502"/>
      <c r="OEX45" s="502"/>
      <c r="OEY45" s="502"/>
      <c r="OEZ45" s="502"/>
      <c r="OFA45" s="502"/>
      <c r="OFB45" s="502"/>
      <c r="OFC45" s="502"/>
      <c r="OFD45" s="502"/>
      <c r="OFE45" s="502"/>
      <c r="OFF45" s="502"/>
      <c r="OFG45" s="502"/>
      <c r="OFH45" s="502"/>
      <c r="OFI45" s="502"/>
      <c r="OFJ45" s="502"/>
      <c r="OFK45" s="502"/>
      <c r="OFL45" s="502"/>
      <c r="OFM45" s="502"/>
      <c r="OFN45" s="502"/>
      <c r="OFO45" s="502"/>
      <c r="OFP45" s="502"/>
      <c r="OFQ45" s="502"/>
      <c r="OFR45" s="502"/>
      <c r="OFS45" s="502"/>
      <c r="OFT45" s="502"/>
      <c r="OFU45" s="502"/>
      <c r="OFV45" s="502"/>
      <c r="OFW45" s="502"/>
      <c r="OFX45" s="502"/>
      <c r="OFY45" s="502"/>
      <c r="OFZ45" s="502"/>
      <c r="OGA45" s="502"/>
      <c r="OGB45" s="502"/>
      <c r="OGC45" s="502"/>
      <c r="OGD45" s="502"/>
      <c r="OGE45" s="502"/>
      <c r="OGF45" s="502"/>
      <c r="OGG45" s="502"/>
      <c r="OGH45" s="502"/>
      <c r="OGI45" s="502"/>
      <c r="OGJ45" s="502"/>
      <c r="OGK45" s="502"/>
      <c r="OGL45" s="502"/>
      <c r="OGM45" s="502"/>
      <c r="OGN45" s="502"/>
      <c r="OGO45" s="502"/>
      <c r="OGP45" s="502"/>
      <c r="OGQ45" s="502"/>
      <c r="OGR45" s="502"/>
      <c r="OGS45" s="502"/>
      <c r="OGT45" s="502"/>
      <c r="OGU45" s="502"/>
      <c r="OGV45" s="502"/>
      <c r="OGW45" s="502"/>
      <c r="OGX45" s="502"/>
      <c r="OGY45" s="502"/>
      <c r="OGZ45" s="502"/>
      <c r="OHA45" s="502"/>
      <c r="OHB45" s="502"/>
      <c r="OHC45" s="502"/>
      <c r="OHD45" s="502"/>
      <c r="OHE45" s="502"/>
      <c r="OHF45" s="502"/>
      <c r="OHG45" s="502"/>
      <c r="OHH45" s="502"/>
      <c r="OHI45" s="502"/>
      <c r="OHJ45" s="502"/>
      <c r="OHK45" s="502"/>
      <c r="OHL45" s="502"/>
      <c r="OHM45" s="502"/>
      <c r="OHN45" s="502"/>
      <c r="OHO45" s="502"/>
      <c r="OHP45" s="502"/>
      <c r="OHQ45" s="502"/>
      <c r="OHR45" s="502"/>
      <c r="OHS45" s="502"/>
      <c r="OHT45" s="502"/>
      <c r="OHU45" s="502"/>
      <c r="OHV45" s="502"/>
      <c r="OHW45" s="502"/>
      <c r="OHX45" s="502"/>
      <c r="OHY45" s="502"/>
      <c r="OHZ45" s="502"/>
      <c r="OIA45" s="502"/>
      <c r="OIB45" s="502"/>
      <c r="OIC45" s="502"/>
      <c r="OID45" s="502"/>
      <c r="OIE45" s="502"/>
      <c r="OIF45" s="502"/>
      <c r="OIG45" s="502"/>
      <c r="OIH45" s="502"/>
      <c r="OII45" s="502"/>
      <c r="OIJ45" s="502"/>
      <c r="OIK45" s="502"/>
      <c r="OIL45" s="502"/>
      <c r="OIM45" s="502"/>
      <c r="OIN45" s="502"/>
      <c r="OIO45" s="502"/>
      <c r="OIP45" s="502"/>
      <c r="OIQ45" s="502"/>
      <c r="OIR45" s="502"/>
      <c r="OIS45" s="502"/>
      <c r="OIT45" s="502"/>
      <c r="OIU45" s="502"/>
      <c r="OIV45" s="502"/>
      <c r="OIW45" s="502"/>
      <c r="OIX45" s="502"/>
      <c r="OIY45" s="502"/>
      <c r="OIZ45" s="502"/>
      <c r="OJA45" s="502"/>
      <c r="OJB45" s="502"/>
      <c r="OJC45" s="502"/>
      <c r="OJD45" s="502"/>
      <c r="OJE45" s="502"/>
      <c r="OJF45" s="502"/>
      <c r="OJG45" s="502"/>
      <c r="OJH45" s="502"/>
      <c r="OJI45" s="502"/>
      <c r="OJJ45" s="502"/>
      <c r="OJK45" s="502"/>
      <c r="OJL45" s="502"/>
      <c r="OJM45" s="502"/>
      <c r="OJN45" s="502"/>
      <c r="OJO45" s="502"/>
      <c r="OJP45" s="502"/>
      <c r="OJQ45" s="502"/>
      <c r="OJR45" s="502"/>
      <c r="OJS45" s="502"/>
      <c r="OJT45" s="502"/>
      <c r="OJU45" s="502"/>
      <c r="OJV45" s="502"/>
      <c r="OJW45" s="502"/>
      <c r="OJX45" s="502"/>
      <c r="OJY45" s="502"/>
      <c r="OJZ45" s="502"/>
      <c r="OKA45" s="502"/>
      <c r="OKB45" s="502"/>
      <c r="OKC45" s="502"/>
      <c r="OKD45" s="502"/>
      <c r="OKE45" s="502"/>
      <c r="OKF45" s="502"/>
      <c r="OKG45" s="502"/>
      <c r="OKH45" s="502"/>
      <c r="OKI45" s="502"/>
      <c r="OKJ45" s="502"/>
      <c r="OKK45" s="502"/>
      <c r="OKL45" s="502"/>
      <c r="OKM45" s="502"/>
      <c r="OKN45" s="502"/>
      <c r="OKO45" s="502"/>
      <c r="OKP45" s="502"/>
      <c r="OKQ45" s="502"/>
      <c r="OKR45" s="502"/>
      <c r="OKS45" s="502"/>
      <c r="OKT45" s="502"/>
      <c r="OKU45" s="502"/>
      <c r="OKV45" s="502"/>
      <c r="OKW45" s="502"/>
      <c r="OKX45" s="502"/>
      <c r="OKY45" s="502"/>
      <c r="OKZ45" s="502"/>
      <c r="OLA45" s="502"/>
      <c r="OLB45" s="502"/>
      <c r="OLC45" s="502"/>
      <c r="OLD45" s="502"/>
      <c r="OLE45" s="502"/>
      <c r="OLF45" s="502"/>
      <c r="OLG45" s="502"/>
      <c r="OLH45" s="502"/>
      <c r="OLI45" s="502"/>
      <c r="OLJ45" s="502"/>
      <c r="OLK45" s="502"/>
      <c r="OLL45" s="502"/>
      <c r="OLM45" s="502"/>
      <c r="OLN45" s="502"/>
      <c r="OLO45" s="502"/>
      <c r="OLP45" s="502"/>
      <c r="OLQ45" s="502"/>
      <c r="OLR45" s="502"/>
      <c r="OLS45" s="502"/>
      <c r="OLT45" s="502"/>
      <c r="OLU45" s="502"/>
      <c r="OLV45" s="502"/>
      <c r="OLW45" s="502"/>
      <c r="OLX45" s="502"/>
      <c r="OLY45" s="502"/>
      <c r="OLZ45" s="502"/>
      <c r="OMA45" s="502"/>
      <c r="OMB45" s="502"/>
      <c r="OMC45" s="502"/>
      <c r="OMD45" s="502"/>
      <c r="OME45" s="502"/>
      <c r="OMF45" s="502"/>
      <c r="OMG45" s="502"/>
      <c r="OMH45" s="502"/>
      <c r="OMI45" s="502"/>
      <c r="OMJ45" s="502"/>
      <c r="OMK45" s="502"/>
      <c r="OML45" s="502"/>
      <c r="OMM45" s="502"/>
      <c r="OMN45" s="502"/>
      <c r="OMO45" s="502"/>
      <c r="OMP45" s="502"/>
      <c r="OMQ45" s="502"/>
      <c r="OMR45" s="502"/>
      <c r="OMS45" s="502"/>
      <c r="OMT45" s="502"/>
      <c r="OMU45" s="502"/>
      <c r="OMV45" s="502"/>
      <c r="OMW45" s="502"/>
      <c r="OMX45" s="502"/>
      <c r="OMY45" s="502"/>
      <c r="OMZ45" s="502"/>
      <c r="ONA45" s="502"/>
      <c r="ONB45" s="502"/>
      <c r="ONC45" s="502"/>
      <c r="OND45" s="502"/>
      <c r="ONE45" s="502"/>
      <c r="ONF45" s="502"/>
      <c r="ONG45" s="502"/>
      <c r="ONH45" s="502"/>
      <c r="ONI45" s="502"/>
      <c r="ONJ45" s="502"/>
      <c r="ONK45" s="502"/>
      <c r="ONL45" s="502"/>
      <c r="ONM45" s="502"/>
      <c r="ONN45" s="502"/>
      <c r="ONO45" s="502"/>
      <c r="ONP45" s="502"/>
      <c r="ONQ45" s="502"/>
      <c r="ONR45" s="502"/>
      <c r="ONS45" s="502"/>
      <c r="ONT45" s="502"/>
      <c r="ONU45" s="502"/>
      <c r="ONV45" s="502"/>
      <c r="ONW45" s="502"/>
      <c r="ONX45" s="502"/>
      <c r="ONY45" s="502"/>
      <c r="ONZ45" s="502"/>
      <c r="OOA45" s="502"/>
      <c r="OOB45" s="502"/>
      <c r="OOC45" s="502"/>
      <c r="OOD45" s="502"/>
      <c r="OOE45" s="502"/>
      <c r="OOF45" s="502"/>
      <c r="OOG45" s="502"/>
      <c r="OOH45" s="502"/>
      <c r="OOI45" s="502"/>
      <c r="OOJ45" s="502"/>
      <c r="OOK45" s="502"/>
      <c r="OOL45" s="502"/>
      <c r="OOM45" s="502"/>
      <c r="OON45" s="502"/>
      <c r="OOO45" s="502"/>
      <c r="OOP45" s="502"/>
      <c r="OOQ45" s="502"/>
      <c r="OOR45" s="502"/>
      <c r="OOS45" s="502"/>
      <c r="OOT45" s="502"/>
      <c r="OOU45" s="502"/>
      <c r="OOV45" s="502"/>
      <c r="OOW45" s="502"/>
      <c r="OOX45" s="502"/>
      <c r="OOY45" s="502"/>
      <c r="OOZ45" s="502"/>
      <c r="OPA45" s="502"/>
      <c r="OPB45" s="502"/>
      <c r="OPC45" s="502"/>
      <c r="OPD45" s="502"/>
      <c r="OPE45" s="502"/>
      <c r="OPF45" s="502"/>
      <c r="OPG45" s="502"/>
      <c r="OPH45" s="502"/>
      <c r="OPI45" s="502"/>
      <c r="OPJ45" s="502"/>
      <c r="OPK45" s="502"/>
      <c r="OPL45" s="502"/>
      <c r="OPM45" s="502"/>
      <c r="OPN45" s="502"/>
      <c r="OPO45" s="502"/>
      <c r="OPP45" s="502"/>
      <c r="OPQ45" s="502"/>
      <c r="OPR45" s="502"/>
      <c r="OPS45" s="502"/>
      <c r="OPT45" s="502"/>
      <c r="OPU45" s="502"/>
      <c r="OPV45" s="502"/>
      <c r="OPW45" s="502"/>
      <c r="OPX45" s="502"/>
      <c r="OPY45" s="502"/>
      <c r="OPZ45" s="502"/>
      <c r="OQA45" s="502"/>
      <c r="OQB45" s="502"/>
      <c r="OQC45" s="502"/>
      <c r="OQD45" s="502"/>
      <c r="OQE45" s="502"/>
      <c r="OQF45" s="502"/>
      <c r="OQG45" s="502"/>
      <c r="OQH45" s="502"/>
      <c r="OQI45" s="502"/>
      <c r="OQJ45" s="502"/>
      <c r="OQK45" s="502"/>
      <c r="OQL45" s="502"/>
      <c r="OQM45" s="502"/>
      <c r="OQN45" s="502"/>
      <c r="OQO45" s="502"/>
      <c r="OQP45" s="502"/>
      <c r="OQQ45" s="502"/>
      <c r="OQR45" s="502"/>
      <c r="OQS45" s="502"/>
      <c r="OQT45" s="502"/>
      <c r="OQU45" s="502"/>
      <c r="OQV45" s="502"/>
      <c r="OQW45" s="502"/>
      <c r="OQX45" s="502"/>
      <c r="OQY45" s="502"/>
      <c r="OQZ45" s="502"/>
      <c r="ORA45" s="502"/>
      <c r="ORB45" s="502"/>
      <c r="ORC45" s="502"/>
      <c r="ORD45" s="502"/>
      <c r="ORE45" s="502"/>
      <c r="ORF45" s="502"/>
      <c r="ORG45" s="502"/>
      <c r="ORH45" s="502"/>
      <c r="ORI45" s="502"/>
      <c r="ORJ45" s="502"/>
      <c r="ORK45" s="502"/>
      <c r="ORL45" s="502"/>
      <c r="ORM45" s="502"/>
      <c r="ORN45" s="502"/>
      <c r="ORO45" s="502"/>
      <c r="ORP45" s="502"/>
      <c r="ORQ45" s="502"/>
      <c r="ORR45" s="502"/>
      <c r="ORS45" s="502"/>
      <c r="ORT45" s="502"/>
      <c r="ORU45" s="502"/>
      <c r="ORV45" s="502"/>
      <c r="ORW45" s="502"/>
      <c r="ORX45" s="502"/>
      <c r="ORY45" s="502"/>
      <c r="ORZ45" s="502"/>
      <c r="OSA45" s="502"/>
      <c r="OSB45" s="502"/>
      <c r="OSC45" s="502"/>
      <c r="OSD45" s="502"/>
      <c r="OSE45" s="502"/>
      <c r="OSF45" s="502"/>
      <c r="OSG45" s="502"/>
      <c r="OSH45" s="502"/>
      <c r="OSI45" s="502"/>
      <c r="OSJ45" s="502"/>
      <c r="OSK45" s="502"/>
      <c r="OSL45" s="502"/>
      <c r="OSM45" s="502"/>
      <c r="OSN45" s="502"/>
      <c r="OSO45" s="502"/>
      <c r="OSP45" s="502"/>
      <c r="OSQ45" s="502"/>
      <c r="OSR45" s="502"/>
      <c r="OSS45" s="502"/>
      <c r="OST45" s="502"/>
      <c r="OSU45" s="502"/>
      <c r="OSV45" s="502"/>
      <c r="OSW45" s="502"/>
      <c r="OSX45" s="502"/>
      <c r="OSY45" s="502"/>
      <c r="OSZ45" s="502"/>
      <c r="OTA45" s="502"/>
      <c r="OTB45" s="502"/>
      <c r="OTC45" s="502"/>
      <c r="OTD45" s="502"/>
      <c r="OTE45" s="502"/>
      <c r="OTF45" s="502"/>
      <c r="OTG45" s="502"/>
      <c r="OTH45" s="502"/>
      <c r="OTI45" s="502"/>
      <c r="OTJ45" s="502"/>
      <c r="OTK45" s="502"/>
      <c r="OTL45" s="502"/>
      <c r="OTM45" s="502"/>
      <c r="OTN45" s="502"/>
      <c r="OTO45" s="502"/>
      <c r="OTP45" s="502"/>
      <c r="OTQ45" s="502"/>
      <c r="OTR45" s="502"/>
      <c r="OTS45" s="502"/>
      <c r="OTT45" s="502"/>
      <c r="OTU45" s="502"/>
      <c r="OTV45" s="502"/>
      <c r="OTW45" s="502"/>
      <c r="OTX45" s="502"/>
      <c r="OTY45" s="502"/>
      <c r="OTZ45" s="502"/>
      <c r="OUA45" s="502"/>
      <c r="OUB45" s="502"/>
      <c r="OUC45" s="502"/>
      <c r="OUD45" s="502"/>
      <c r="OUE45" s="502"/>
      <c r="OUF45" s="502"/>
      <c r="OUG45" s="502"/>
      <c r="OUH45" s="502"/>
      <c r="OUI45" s="502"/>
      <c r="OUJ45" s="502"/>
      <c r="OUK45" s="502"/>
      <c r="OUL45" s="502"/>
      <c r="OUM45" s="502"/>
      <c r="OUN45" s="502"/>
      <c r="OUO45" s="502"/>
      <c r="OUP45" s="502"/>
      <c r="OUQ45" s="502"/>
      <c r="OUR45" s="502"/>
      <c r="OUS45" s="502"/>
      <c r="OUT45" s="502"/>
      <c r="OUU45" s="502"/>
      <c r="OUV45" s="502"/>
      <c r="OUW45" s="502"/>
      <c r="OUX45" s="502"/>
      <c r="OUY45" s="502"/>
      <c r="OUZ45" s="502"/>
      <c r="OVA45" s="502"/>
      <c r="OVB45" s="502"/>
      <c r="OVC45" s="502"/>
      <c r="OVD45" s="502"/>
      <c r="OVE45" s="502"/>
      <c r="OVF45" s="502"/>
      <c r="OVG45" s="502"/>
      <c r="OVH45" s="502"/>
      <c r="OVI45" s="502"/>
      <c r="OVJ45" s="502"/>
      <c r="OVK45" s="502"/>
      <c r="OVL45" s="502"/>
      <c r="OVM45" s="502"/>
      <c r="OVN45" s="502"/>
      <c r="OVO45" s="502"/>
      <c r="OVP45" s="502"/>
      <c r="OVQ45" s="502"/>
      <c r="OVR45" s="502"/>
      <c r="OVS45" s="502"/>
      <c r="OVT45" s="502"/>
      <c r="OVU45" s="502"/>
      <c r="OVV45" s="502"/>
      <c r="OVW45" s="502"/>
      <c r="OVX45" s="502"/>
      <c r="OVY45" s="502"/>
      <c r="OVZ45" s="502"/>
      <c r="OWA45" s="502"/>
      <c r="OWB45" s="502"/>
      <c r="OWC45" s="502"/>
      <c r="OWD45" s="502"/>
      <c r="OWE45" s="502"/>
      <c r="OWF45" s="502"/>
      <c r="OWG45" s="502"/>
      <c r="OWH45" s="502"/>
      <c r="OWI45" s="502"/>
      <c r="OWJ45" s="502"/>
      <c r="OWK45" s="502"/>
      <c r="OWL45" s="502"/>
      <c r="OWM45" s="502"/>
      <c r="OWN45" s="502"/>
      <c r="OWO45" s="502"/>
      <c r="OWP45" s="502"/>
      <c r="OWQ45" s="502"/>
      <c r="OWR45" s="502"/>
      <c r="OWS45" s="502"/>
      <c r="OWT45" s="502"/>
      <c r="OWU45" s="502"/>
      <c r="OWV45" s="502"/>
      <c r="OWW45" s="502"/>
      <c r="OWX45" s="502"/>
      <c r="OWY45" s="502"/>
      <c r="OWZ45" s="502"/>
      <c r="OXA45" s="502"/>
      <c r="OXB45" s="502"/>
      <c r="OXC45" s="502"/>
      <c r="OXD45" s="502"/>
      <c r="OXE45" s="502"/>
      <c r="OXF45" s="502"/>
      <c r="OXG45" s="502"/>
      <c r="OXH45" s="502"/>
      <c r="OXI45" s="502"/>
      <c r="OXJ45" s="502"/>
      <c r="OXK45" s="502"/>
      <c r="OXL45" s="502"/>
      <c r="OXM45" s="502"/>
      <c r="OXN45" s="502"/>
      <c r="OXO45" s="502"/>
      <c r="OXP45" s="502"/>
      <c r="OXQ45" s="502"/>
      <c r="OXR45" s="502"/>
      <c r="OXS45" s="502"/>
      <c r="OXT45" s="502"/>
      <c r="OXU45" s="502"/>
      <c r="OXV45" s="502"/>
      <c r="OXW45" s="502"/>
      <c r="OXX45" s="502"/>
      <c r="OXY45" s="502"/>
      <c r="OXZ45" s="502"/>
      <c r="OYA45" s="502"/>
      <c r="OYB45" s="502"/>
      <c r="OYC45" s="502"/>
      <c r="OYD45" s="502"/>
      <c r="OYE45" s="502"/>
      <c r="OYF45" s="502"/>
      <c r="OYG45" s="502"/>
      <c r="OYH45" s="502"/>
      <c r="OYI45" s="502"/>
      <c r="OYJ45" s="502"/>
      <c r="OYK45" s="502"/>
      <c r="OYL45" s="502"/>
      <c r="OYM45" s="502"/>
      <c r="OYN45" s="502"/>
      <c r="OYO45" s="502"/>
      <c r="OYP45" s="502"/>
      <c r="OYQ45" s="502"/>
      <c r="OYR45" s="502"/>
      <c r="OYS45" s="502"/>
      <c r="OYT45" s="502"/>
      <c r="OYU45" s="502"/>
      <c r="OYV45" s="502"/>
      <c r="OYW45" s="502"/>
      <c r="OYX45" s="502"/>
      <c r="OYY45" s="502"/>
      <c r="OYZ45" s="502"/>
      <c r="OZA45" s="502"/>
      <c r="OZB45" s="502"/>
      <c r="OZC45" s="502"/>
      <c r="OZD45" s="502"/>
      <c r="OZE45" s="502"/>
      <c r="OZF45" s="502"/>
      <c r="OZG45" s="502"/>
      <c r="OZH45" s="502"/>
      <c r="OZI45" s="502"/>
      <c r="OZJ45" s="502"/>
      <c r="OZK45" s="502"/>
      <c r="OZL45" s="502"/>
      <c r="OZM45" s="502"/>
      <c r="OZN45" s="502"/>
      <c r="OZO45" s="502"/>
      <c r="OZP45" s="502"/>
      <c r="OZQ45" s="502"/>
      <c r="OZR45" s="502"/>
      <c r="OZS45" s="502"/>
      <c r="OZT45" s="502"/>
      <c r="OZU45" s="502"/>
      <c r="OZV45" s="502"/>
      <c r="OZW45" s="502"/>
      <c r="OZX45" s="502"/>
      <c r="OZY45" s="502"/>
      <c r="OZZ45" s="502"/>
      <c r="PAA45" s="502"/>
      <c r="PAB45" s="502"/>
      <c r="PAC45" s="502"/>
      <c r="PAD45" s="502"/>
      <c r="PAE45" s="502"/>
      <c r="PAF45" s="502"/>
      <c r="PAG45" s="502"/>
      <c r="PAH45" s="502"/>
      <c r="PAI45" s="502"/>
      <c r="PAJ45" s="502"/>
      <c r="PAK45" s="502"/>
      <c r="PAL45" s="502"/>
      <c r="PAM45" s="502"/>
      <c r="PAN45" s="502"/>
      <c r="PAO45" s="502"/>
      <c r="PAP45" s="502"/>
      <c r="PAQ45" s="502"/>
      <c r="PAR45" s="502"/>
      <c r="PAS45" s="502"/>
      <c r="PAT45" s="502"/>
      <c r="PAU45" s="502"/>
      <c r="PAV45" s="502"/>
      <c r="PAW45" s="502"/>
      <c r="PAX45" s="502"/>
      <c r="PAY45" s="502"/>
      <c r="PAZ45" s="502"/>
      <c r="PBA45" s="502"/>
      <c r="PBB45" s="502"/>
      <c r="PBC45" s="502"/>
      <c r="PBD45" s="502"/>
      <c r="PBE45" s="502"/>
      <c r="PBF45" s="502"/>
      <c r="PBG45" s="502"/>
      <c r="PBH45" s="502"/>
      <c r="PBI45" s="502"/>
      <c r="PBJ45" s="502"/>
      <c r="PBK45" s="502"/>
      <c r="PBL45" s="502"/>
      <c r="PBM45" s="502"/>
      <c r="PBN45" s="502"/>
      <c r="PBO45" s="502"/>
      <c r="PBP45" s="502"/>
      <c r="PBQ45" s="502"/>
      <c r="PBR45" s="502"/>
      <c r="PBS45" s="502"/>
      <c r="PBT45" s="502"/>
      <c r="PBU45" s="502"/>
      <c r="PBV45" s="502"/>
      <c r="PBW45" s="502"/>
      <c r="PBX45" s="502"/>
      <c r="PBY45" s="502"/>
      <c r="PBZ45" s="502"/>
      <c r="PCA45" s="502"/>
      <c r="PCB45" s="502"/>
      <c r="PCC45" s="502"/>
      <c r="PCD45" s="502"/>
      <c r="PCE45" s="502"/>
      <c r="PCF45" s="502"/>
      <c r="PCG45" s="502"/>
      <c r="PCH45" s="502"/>
      <c r="PCI45" s="502"/>
      <c r="PCJ45" s="502"/>
      <c r="PCK45" s="502"/>
      <c r="PCL45" s="502"/>
      <c r="PCM45" s="502"/>
      <c r="PCN45" s="502"/>
      <c r="PCO45" s="502"/>
      <c r="PCP45" s="502"/>
      <c r="PCQ45" s="502"/>
      <c r="PCR45" s="502"/>
      <c r="PCS45" s="502"/>
      <c r="PCT45" s="502"/>
      <c r="PCU45" s="502"/>
      <c r="PCV45" s="502"/>
      <c r="PCW45" s="502"/>
      <c r="PCX45" s="502"/>
      <c r="PCY45" s="502"/>
      <c r="PCZ45" s="502"/>
      <c r="PDA45" s="502"/>
      <c r="PDB45" s="502"/>
      <c r="PDC45" s="502"/>
      <c r="PDD45" s="502"/>
      <c r="PDE45" s="502"/>
      <c r="PDF45" s="502"/>
      <c r="PDG45" s="502"/>
      <c r="PDH45" s="502"/>
      <c r="PDI45" s="502"/>
      <c r="PDJ45" s="502"/>
      <c r="PDK45" s="502"/>
      <c r="PDL45" s="502"/>
      <c r="PDM45" s="502"/>
      <c r="PDN45" s="502"/>
      <c r="PDO45" s="502"/>
      <c r="PDP45" s="502"/>
      <c r="PDQ45" s="502"/>
      <c r="PDR45" s="502"/>
      <c r="PDS45" s="502"/>
      <c r="PDT45" s="502"/>
      <c r="PDU45" s="502"/>
      <c r="PDV45" s="502"/>
      <c r="PDW45" s="502"/>
      <c r="PDX45" s="502"/>
      <c r="PDY45" s="502"/>
      <c r="PDZ45" s="502"/>
      <c r="PEA45" s="502"/>
      <c r="PEB45" s="502"/>
      <c r="PEC45" s="502"/>
      <c r="PED45" s="502"/>
      <c r="PEE45" s="502"/>
      <c r="PEF45" s="502"/>
      <c r="PEG45" s="502"/>
      <c r="PEH45" s="502"/>
      <c r="PEI45" s="502"/>
      <c r="PEJ45" s="502"/>
      <c r="PEK45" s="502"/>
      <c r="PEL45" s="502"/>
      <c r="PEM45" s="502"/>
      <c r="PEN45" s="502"/>
      <c r="PEO45" s="502"/>
      <c r="PEP45" s="502"/>
      <c r="PEQ45" s="502"/>
      <c r="PER45" s="502"/>
      <c r="PES45" s="502"/>
      <c r="PET45" s="502"/>
      <c r="PEU45" s="502"/>
      <c r="PEV45" s="502"/>
      <c r="PEW45" s="502"/>
      <c r="PEX45" s="502"/>
      <c r="PEY45" s="502"/>
      <c r="PEZ45" s="502"/>
      <c r="PFA45" s="502"/>
      <c r="PFB45" s="502"/>
      <c r="PFC45" s="502"/>
      <c r="PFD45" s="502"/>
      <c r="PFE45" s="502"/>
      <c r="PFF45" s="502"/>
      <c r="PFG45" s="502"/>
      <c r="PFH45" s="502"/>
      <c r="PFI45" s="502"/>
      <c r="PFJ45" s="502"/>
      <c r="PFK45" s="502"/>
      <c r="PFL45" s="502"/>
      <c r="PFM45" s="502"/>
      <c r="PFN45" s="502"/>
      <c r="PFO45" s="502"/>
      <c r="PFP45" s="502"/>
      <c r="PFQ45" s="502"/>
      <c r="PFR45" s="502"/>
      <c r="PFS45" s="502"/>
      <c r="PFT45" s="502"/>
      <c r="PFU45" s="502"/>
      <c r="PFV45" s="502"/>
      <c r="PFW45" s="502"/>
      <c r="PFX45" s="502"/>
      <c r="PFY45" s="502"/>
      <c r="PFZ45" s="502"/>
      <c r="PGA45" s="502"/>
      <c r="PGB45" s="502"/>
      <c r="PGC45" s="502"/>
      <c r="PGD45" s="502"/>
      <c r="PGE45" s="502"/>
      <c r="PGF45" s="502"/>
      <c r="PGG45" s="502"/>
      <c r="PGH45" s="502"/>
      <c r="PGI45" s="502"/>
      <c r="PGJ45" s="502"/>
      <c r="PGK45" s="502"/>
      <c r="PGL45" s="502"/>
      <c r="PGM45" s="502"/>
      <c r="PGN45" s="502"/>
      <c r="PGO45" s="502"/>
      <c r="PGP45" s="502"/>
      <c r="PGQ45" s="502"/>
      <c r="PGR45" s="502"/>
      <c r="PGS45" s="502"/>
      <c r="PGT45" s="502"/>
      <c r="PGU45" s="502"/>
      <c r="PGV45" s="502"/>
      <c r="PGW45" s="502"/>
      <c r="PGX45" s="502"/>
      <c r="PGY45" s="502"/>
      <c r="PGZ45" s="502"/>
      <c r="PHA45" s="502"/>
      <c r="PHB45" s="502"/>
      <c r="PHC45" s="502"/>
      <c r="PHD45" s="502"/>
      <c r="PHE45" s="502"/>
      <c r="PHF45" s="502"/>
      <c r="PHG45" s="502"/>
      <c r="PHH45" s="502"/>
      <c r="PHI45" s="502"/>
      <c r="PHJ45" s="502"/>
      <c r="PHK45" s="502"/>
      <c r="PHL45" s="502"/>
      <c r="PHM45" s="502"/>
      <c r="PHN45" s="502"/>
      <c r="PHO45" s="502"/>
      <c r="PHP45" s="502"/>
      <c r="PHQ45" s="502"/>
      <c r="PHR45" s="502"/>
      <c r="PHS45" s="502"/>
      <c r="PHT45" s="502"/>
      <c r="PHU45" s="502"/>
      <c r="PHV45" s="502"/>
      <c r="PHW45" s="502"/>
      <c r="PHX45" s="502"/>
      <c r="PHY45" s="502"/>
      <c r="PHZ45" s="502"/>
      <c r="PIA45" s="502"/>
      <c r="PIB45" s="502"/>
      <c r="PIC45" s="502"/>
      <c r="PID45" s="502"/>
      <c r="PIE45" s="502"/>
      <c r="PIF45" s="502"/>
      <c r="PIG45" s="502"/>
      <c r="PIH45" s="502"/>
      <c r="PII45" s="502"/>
      <c r="PIJ45" s="502"/>
      <c r="PIK45" s="502"/>
      <c r="PIL45" s="502"/>
      <c r="PIM45" s="502"/>
      <c r="PIN45" s="502"/>
      <c r="PIO45" s="502"/>
      <c r="PIP45" s="502"/>
      <c r="PIQ45" s="502"/>
      <c r="PIR45" s="502"/>
      <c r="PIS45" s="502"/>
      <c r="PIT45" s="502"/>
      <c r="PIU45" s="502"/>
      <c r="PIV45" s="502"/>
      <c r="PIW45" s="502"/>
      <c r="PIX45" s="502"/>
      <c r="PIY45" s="502"/>
      <c r="PIZ45" s="502"/>
      <c r="PJA45" s="502"/>
      <c r="PJB45" s="502"/>
      <c r="PJC45" s="502"/>
      <c r="PJD45" s="502"/>
      <c r="PJE45" s="502"/>
      <c r="PJF45" s="502"/>
      <c r="PJG45" s="502"/>
      <c r="PJH45" s="502"/>
      <c r="PJI45" s="502"/>
      <c r="PJJ45" s="502"/>
      <c r="PJK45" s="502"/>
      <c r="PJL45" s="502"/>
      <c r="PJM45" s="502"/>
      <c r="PJN45" s="502"/>
      <c r="PJO45" s="502"/>
      <c r="PJP45" s="502"/>
      <c r="PJQ45" s="502"/>
      <c r="PJR45" s="502"/>
      <c r="PJS45" s="502"/>
      <c r="PJT45" s="502"/>
      <c r="PJU45" s="502"/>
      <c r="PJV45" s="502"/>
      <c r="PJW45" s="502"/>
      <c r="PJX45" s="502"/>
      <c r="PJY45" s="502"/>
      <c r="PJZ45" s="502"/>
      <c r="PKA45" s="502"/>
      <c r="PKB45" s="502"/>
      <c r="PKC45" s="502"/>
      <c r="PKD45" s="502"/>
      <c r="PKE45" s="502"/>
      <c r="PKF45" s="502"/>
      <c r="PKG45" s="502"/>
      <c r="PKH45" s="502"/>
      <c r="PKI45" s="502"/>
      <c r="PKJ45" s="502"/>
      <c r="PKK45" s="502"/>
      <c r="PKL45" s="502"/>
      <c r="PKM45" s="502"/>
      <c r="PKN45" s="502"/>
      <c r="PKO45" s="502"/>
      <c r="PKP45" s="502"/>
      <c r="PKQ45" s="502"/>
      <c r="PKR45" s="502"/>
      <c r="PKS45" s="502"/>
      <c r="PKT45" s="502"/>
      <c r="PKU45" s="502"/>
      <c r="PKV45" s="502"/>
      <c r="PKW45" s="502"/>
      <c r="PKX45" s="502"/>
      <c r="PKY45" s="502"/>
      <c r="PKZ45" s="502"/>
      <c r="PLA45" s="502"/>
      <c r="PLB45" s="502"/>
      <c r="PLC45" s="502"/>
      <c r="PLD45" s="502"/>
      <c r="PLE45" s="502"/>
      <c r="PLF45" s="502"/>
      <c r="PLG45" s="502"/>
      <c r="PLH45" s="502"/>
      <c r="PLI45" s="502"/>
      <c r="PLJ45" s="502"/>
      <c r="PLK45" s="502"/>
      <c r="PLL45" s="502"/>
      <c r="PLM45" s="502"/>
      <c r="PLN45" s="502"/>
      <c r="PLO45" s="502"/>
      <c r="PLP45" s="502"/>
      <c r="PLQ45" s="502"/>
      <c r="PLR45" s="502"/>
      <c r="PLS45" s="502"/>
      <c r="PLT45" s="502"/>
      <c r="PLU45" s="502"/>
      <c r="PLV45" s="502"/>
      <c r="PLW45" s="502"/>
      <c r="PLX45" s="502"/>
      <c r="PLY45" s="502"/>
      <c r="PLZ45" s="502"/>
      <c r="PMA45" s="502"/>
      <c r="PMB45" s="502"/>
      <c r="PMC45" s="502"/>
      <c r="PMD45" s="502"/>
      <c r="PME45" s="502"/>
      <c r="PMF45" s="502"/>
      <c r="PMG45" s="502"/>
      <c r="PMH45" s="502"/>
      <c r="PMI45" s="502"/>
      <c r="PMJ45" s="502"/>
      <c r="PMK45" s="502"/>
      <c r="PML45" s="502"/>
      <c r="PMM45" s="502"/>
      <c r="PMN45" s="502"/>
      <c r="PMO45" s="502"/>
      <c r="PMP45" s="502"/>
      <c r="PMQ45" s="502"/>
      <c r="PMR45" s="502"/>
      <c r="PMS45" s="502"/>
      <c r="PMT45" s="502"/>
      <c r="PMU45" s="502"/>
      <c r="PMV45" s="502"/>
      <c r="PMW45" s="502"/>
      <c r="PMX45" s="502"/>
      <c r="PMY45" s="502"/>
      <c r="PMZ45" s="502"/>
      <c r="PNA45" s="502"/>
      <c r="PNB45" s="502"/>
      <c r="PNC45" s="502"/>
      <c r="PND45" s="502"/>
      <c r="PNE45" s="502"/>
      <c r="PNF45" s="502"/>
      <c r="PNG45" s="502"/>
      <c r="PNH45" s="502"/>
      <c r="PNI45" s="502"/>
      <c r="PNJ45" s="502"/>
      <c r="PNK45" s="502"/>
      <c r="PNL45" s="502"/>
      <c r="PNM45" s="502"/>
      <c r="PNN45" s="502"/>
      <c r="PNO45" s="502"/>
      <c r="PNP45" s="502"/>
      <c r="PNQ45" s="502"/>
      <c r="PNR45" s="502"/>
      <c r="PNS45" s="502"/>
      <c r="PNT45" s="502"/>
      <c r="PNU45" s="502"/>
      <c r="PNV45" s="502"/>
      <c r="PNW45" s="502"/>
      <c r="PNX45" s="502"/>
      <c r="PNY45" s="502"/>
      <c r="PNZ45" s="502"/>
      <c r="POA45" s="502"/>
      <c r="POB45" s="502"/>
      <c r="POC45" s="502"/>
      <c r="POD45" s="502"/>
      <c r="POE45" s="502"/>
      <c r="POF45" s="502"/>
      <c r="POG45" s="502"/>
      <c r="POH45" s="502"/>
      <c r="POI45" s="502"/>
      <c r="POJ45" s="502"/>
      <c r="POK45" s="502"/>
      <c r="POL45" s="502"/>
      <c r="POM45" s="502"/>
      <c r="PON45" s="502"/>
      <c r="POO45" s="502"/>
      <c r="POP45" s="502"/>
      <c r="POQ45" s="502"/>
      <c r="POR45" s="502"/>
      <c r="POS45" s="502"/>
      <c r="POT45" s="502"/>
      <c r="POU45" s="502"/>
      <c r="POV45" s="502"/>
      <c r="POW45" s="502"/>
      <c r="POX45" s="502"/>
      <c r="POY45" s="502"/>
      <c r="POZ45" s="502"/>
      <c r="PPA45" s="502"/>
      <c r="PPB45" s="502"/>
      <c r="PPC45" s="502"/>
      <c r="PPD45" s="502"/>
      <c r="PPE45" s="502"/>
      <c r="PPF45" s="502"/>
      <c r="PPG45" s="502"/>
      <c r="PPH45" s="502"/>
      <c r="PPI45" s="502"/>
      <c r="PPJ45" s="502"/>
      <c r="PPK45" s="502"/>
      <c r="PPL45" s="502"/>
      <c r="PPM45" s="502"/>
      <c r="PPN45" s="502"/>
      <c r="PPO45" s="502"/>
      <c r="PPP45" s="502"/>
      <c r="PPQ45" s="502"/>
      <c r="PPR45" s="502"/>
      <c r="PPS45" s="502"/>
      <c r="PPT45" s="502"/>
      <c r="PPU45" s="502"/>
      <c r="PPV45" s="502"/>
      <c r="PPW45" s="502"/>
      <c r="PPX45" s="502"/>
      <c r="PPY45" s="502"/>
      <c r="PPZ45" s="502"/>
      <c r="PQA45" s="502"/>
      <c r="PQB45" s="502"/>
      <c r="PQC45" s="502"/>
      <c r="PQD45" s="502"/>
      <c r="PQE45" s="502"/>
      <c r="PQF45" s="502"/>
      <c r="PQG45" s="502"/>
      <c r="PQH45" s="502"/>
      <c r="PQI45" s="502"/>
      <c r="PQJ45" s="502"/>
      <c r="PQK45" s="502"/>
      <c r="PQL45" s="502"/>
      <c r="PQM45" s="502"/>
      <c r="PQN45" s="502"/>
      <c r="PQO45" s="502"/>
      <c r="PQP45" s="502"/>
      <c r="PQQ45" s="502"/>
      <c r="PQR45" s="502"/>
      <c r="PQS45" s="502"/>
      <c r="PQT45" s="502"/>
      <c r="PQU45" s="502"/>
      <c r="PQV45" s="502"/>
      <c r="PQW45" s="502"/>
      <c r="PQX45" s="502"/>
      <c r="PQY45" s="502"/>
      <c r="PQZ45" s="502"/>
      <c r="PRA45" s="502"/>
      <c r="PRB45" s="502"/>
      <c r="PRC45" s="502"/>
      <c r="PRD45" s="502"/>
      <c r="PRE45" s="502"/>
      <c r="PRF45" s="502"/>
      <c r="PRG45" s="502"/>
      <c r="PRH45" s="502"/>
      <c r="PRI45" s="502"/>
      <c r="PRJ45" s="502"/>
      <c r="PRK45" s="502"/>
      <c r="PRL45" s="502"/>
      <c r="PRM45" s="502"/>
      <c r="PRN45" s="502"/>
      <c r="PRO45" s="502"/>
      <c r="PRP45" s="502"/>
      <c r="PRQ45" s="502"/>
      <c r="PRR45" s="502"/>
      <c r="PRS45" s="502"/>
      <c r="PRT45" s="502"/>
      <c r="PRU45" s="502"/>
      <c r="PRV45" s="502"/>
      <c r="PRW45" s="502"/>
      <c r="PRX45" s="502"/>
      <c r="PRY45" s="502"/>
      <c r="PRZ45" s="502"/>
      <c r="PSA45" s="502"/>
      <c r="PSB45" s="502"/>
      <c r="PSC45" s="502"/>
      <c r="PSD45" s="502"/>
      <c r="PSE45" s="502"/>
      <c r="PSF45" s="502"/>
      <c r="PSG45" s="502"/>
      <c r="PSH45" s="502"/>
      <c r="PSI45" s="502"/>
      <c r="PSJ45" s="502"/>
      <c r="PSK45" s="502"/>
      <c r="PSL45" s="502"/>
      <c r="PSM45" s="502"/>
      <c r="PSN45" s="502"/>
      <c r="PSO45" s="502"/>
      <c r="PSP45" s="502"/>
      <c r="PSQ45" s="502"/>
      <c r="PSR45" s="502"/>
      <c r="PSS45" s="502"/>
      <c r="PST45" s="502"/>
      <c r="PSU45" s="502"/>
      <c r="PSV45" s="502"/>
      <c r="PSW45" s="502"/>
      <c r="PSX45" s="502"/>
      <c r="PSY45" s="502"/>
      <c r="PSZ45" s="502"/>
      <c r="PTA45" s="502"/>
      <c r="PTB45" s="502"/>
      <c r="PTC45" s="502"/>
      <c r="PTD45" s="502"/>
      <c r="PTE45" s="502"/>
      <c r="PTF45" s="502"/>
      <c r="PTG45" s="502"/>
      <c r="PTH45" s="502"/>
      <c r="PTI45" s="502"/>
      <c r="PTJ45" s="502"/>
      <c r="PTK45" s="502"/>
      <c r="PTL45" s="502"/>
      <c r="PTM45" s="502"/>
      <c r="PTN45" s="502"/>
      <c r="PTO45" s="502"/>
      <c r="PTP45" s="502"/>
      <c r="PTQ45" s="502"/>
      <c r="PTR45" s="502"/>
      <c r="PTS45" s="502"/>
      <c r="PTT45" s="502"/>
      <c r="PTU45" s="502"/>
      <c r="PTV45" s="502"/>
      <c r="PTW45" s="502"/>
      <c r="PTX45" s="502"/>
      <c r="PTY45" s="502"/>
      <c r="PTZ45" s="502"/>
      <c r="PUA45" s="502"/>
      <c r="PUB45" s="502"/>
      <c r="PUC45" s="502"/>
      <c r="PUD45" s="502"/>
      <c r="PUE45" s="502"/>
      <c r="PUF45" s="502"/>
      <c r="PUG45" s="502"/>
      <c r="PUH45" s="502"/>
      <c r="PUI45" s="502"/>
      <c r="PUJ45" s="502"/>
      <c r="PUK45" s="502"/>
      <c r="PUL45" s="502"/>
      <c r="PUM45" s="502"/>
      <c r="PUN45" s="502"/>
      <c r="PUO45" s="502"/>
      <c r="PUP45" s="502"/>
      <c r="PUQ45" s="502"/>
      <c r="PUR45" s="502"/>
      <c r="PUS45" s="502"/>
      <c r="PUT45" s="502"/>
      <c r="PUU45" s="502"/>
      <c r="PUV45" s="502"/>
      <c r="PUW45" s="502"/>
      <c r="PUX45" s="502"/>
      <c r="PUY45" s="502"/>
      <c r="PUZ45" s="502"/>
      <c r="PVA45" s="502"/>
      <c r="PVB45" s="502"/>
      <c r="PVC45" s="502"/>
      <c r="PVD45" s="502"/>
      <c r="PVE45" s="502"/>
      <c r="PVF45" s="502"/>
      <c r="PVG45" s="502"/>
      <c r="PVH45" s="502"/>
      <c r="PVI45" s="502"/>
      <c r="PVJ45" s="502"/>
      <c r="PVK45" s="502"/>
      <c r="PVL45" s="502"/>
      <c r="PVM45" s="502"/>
      <c r="PVN45" s="502"/>
      <c r="PVO45" s="502"/>
      <c r="PVP45" s="502"/>
      <c r="PVQ45" s="502"/>
      <c r="PVR45" s="502"/>
      <c r="PVS45" s="502"/>
      <c r="PVT45" s="502"/>
      <c r="PVU45" s="502"/>
      <c r="PVV45" s="502"/>
      <c r="PVW45" s="502"/>
      <c r="PVX45" s="502"/>
      <c r="PVY45" s="502"/>
      <c r="PVZ45" s="502"/>
      <c r="PWA45" s="502"/>
      <c r="PWB45" s="502"/>
      <c r="PWC45" s="502"/>
      <c r="PWD45" s="502"/>
      <c r="PWE45" s="502"/>
      <c r="PWF45" s="502"/>
      <c r="PWG45" s="502"/>
      <c r="PWH45" s="502"/>
      <c r="PWI45" s="502"/>
      <c r="PWJ45" s="502"/>
      <c r="PWK45" s="502"/>
      <c r="PWL45" s="502"/>
      <c r="PWM45" s="502"/>
      <c r="PWN45" s="502"/>
      <c r="PWO45" s="502"/>
      <c r="PWP45" s="502"/>
      <c r="PWQ45" s="502"/>
      <c r="PWR45" s="502"/>
      <c r="PWS45" s="502"/>
      <c r="PWT45" s="502"/>
      <c r="PWU45" s="502"/>
      <c r="PWV45" s="502"/>
      <c r="PWW45" s="502"/>
      <c r="PWX45" s="502"/>
      <c r="PWY45" s="502"/>
      <c r="PWZ45" s="502"/>
      <c r="PXA45" s="502"/>
      <c r="PXB45" s="502"/>
      <c r="PXC45" s="502"/>
      <c r="PXD45" s="502"/>
      <c r="PXE45" s="502"/>
      <c r="PXF45" s="502"/>
      <c r="PXG45" s="502"/>
      <c r="PXH45" s="502"/>
      <c r="PXI45" s="502"/>
      <c r="PXJ45" s="502"/>
      <c r="PXK45" s="502"/>
      <c r="PXL45" s="502"/>
      <c r="PXM45" s="502"/>
      <c r="PXN45" s="502"/>
      <c r="PXO45" s="502"/>
      <c r="PXP45" s="502"/>
      <c r="PXQ45" s="502"/>
      <c r="PXR45" s="502"/>
      <c r="PXS45" s="502"/>
      <c r="PXT45" s="502"/>
      <c r="PXU45" s="502"/>
      <c r="PXV45" s="502"/>
      <c r="PXW45" s="502"/>
      <c r="PXX45" s="502"/>
      <c r="PXY45" s="502"/>
      <c r="PXZ45" s="502"/>
      <c r="PYA45" s="502"/>
      <c r="PYB45" s="502"/>
      <c r="PYC45" s="502"/>
      <c r="PYD45" s="502"/>
      <c r="PYE45" s="502"/>
      <c r="PYF45" s="502"/>
      <c r="PYG45" s="502"/>
      <c r="PYH45" s="502"/>
      <c r="PYI45" s="502"/>
      <c r="PYJ45" s="502"/>
      <c r="PYK45" s="502"/>
      <c r="PYL45" s="502"/>
      <c r="PYM45" s="502"/>
      <c r="PYN45" s="502"/>
      <c r="PYO45" s="502"/>
      <c r="PYP45" s="502"/>
      <c r="PYQ45" s="502"/>
      <c r="PYR45" s="502"/>
      <c r="PYS45" s="502"/>
      <c r="PYT45" s="502"/>
      <c r="PYU45" s="502"/>
      <c r="PYV45" s="502"/>
      <c r="PYW45" s="502"/>
      <c r="PYX45" s="502"/>
      <c r="PYY45" s="502"/>
      <c r="PYZ45" s="502"/>
      <c r="PZA45" s="502"/>
      <c r="PZB45" s="502"/>
      <c r="PZC45" s="502"/>
      <c r="PZD45" s="502"/>
      <c r="PZE45" s="502"/>
      <c r="PZF45" s="502"/>
      <c r="PZG45" s="502"/>
      <c r="PZH45" s="502"/>
      <c r="PZI45" s="502"/>
      <c r="PZJ45" s="502"/>
      <c r="PZK45" s="502"/>
      <c r="PZL45" s="502"/>
      <c r="PZM45" s="502"/>
      <c r="PZN45" s="502"/>
      <c r="PZO45" s="502"/>
      <c r="PZP45" s="502"/>
      <c r="PZQ45" s="502"/>
      <c r="PZR45" s="502"/>
      <c r="PZS45" s="502"/>
      <c r="PZT45" s="502"/>
      <c r="PZU45" s="502"/>
      <c r="PZV45" s="502"/>
      <c r="PZW45" s="502"/>
      <c r="PZX45" s="502"/>
      <c r="PZY45" s="502"/>
      <c r="PZZ45" s="502"/>
      <c r="QAA45" s="502"/>
      <c r="QAB45" s="502"/>
      <c r="QAC45" s="502"/>
      <c r="QAD45" s="502"/>
      <c r="QAE45" s="502"/>
      <c r="QAF45" s="502"/>
      <c r="QAG45" s="502"/>
      <c r="QAH45" s="502"/>
      <c r="QAI45" s="502"/>
      <c r="QAJ45" s="502"/>
      <c r="QAK45" s="502"/>
      <c r="QAL45" s="502"/>
      <c r="QAM45" s="502"/>
      <c r="QAN45" s="502"/>
      <c r="QAO45" s="502"/>
      <c r="QAP45" s="502"/>
      <c r="QAQ45" s="502"/>
      <c r="QAR45" s="502"/>
      <c r="QAS45" s="502"/>
      <c r="QAT45" s="502"/>
      <c r="QAU45" s="502"/>
      <c r="QAV45" s="502"/>
      <c r="QAW45" s="502"/>
      <c r="QAX45" s="502"/>
      <c r="QAY45" s="502"/>
      <c r="QAZ45" s="502"/>
      <c r="QBA45" s="502"/>
      <c r="QBB45" s="502"/>
      <c r="QBC45" s="502"/>
      <c r="QBD45" s="502"/>
      <c r="QBE45" s="502"/>
      <c r="QBF45" s="502"/>
      <c r="QBG45" s="502"/>
      <c r="QBH45" s="502"/>
      <c r="QBI45" s="502"/>
      <c r="QBJ45" s="502"/>
      <c r="QBK45" s="502"/>
      <c r="QBL45" s="502"/>
      <c r="QBM45" s="502"/>
      <c r="QBN45" s="502"/>
      <c r="QBO45" s="502"/>
      <c r="QBP45" s="502"/>
      <c r="QBQ45" s="502"/>
      <c r="QBR45" s="502"/>
      <c r="QBS45" s="502"/>
      <c r="QBT45" s="502"/>
      <c r="QBU45" s="502"/>
      <c r="QBV45" s="502"/>
      <c r="QBW45" s="502"/>
      <c r="QBX45" s="502"/>
      <c r="QBY45" s="502"/>
      <c r="QBZ45" s="502"/>
      <c r="QCA45" s="502"/>
      <c r="QCB45" s="502"/>
      <c r="QCC45" s="502"/>
      <c r="QCD45" s="502"/>
      <c r="QCE45" s="502"/>
      <c r="QCF45" s="502"/>
      <c r="QCG45" s="502"/>
      <c r="QCH45" s="502"/>
      <c r="QCI45" s="502"/>
      <c r="QCJ45" s="502"/>
      <c r="QCK45" s="502"/>
      <c r="QCL45" s="502"/>
      <c r="QCM45" s="502"/>
      <c r="QCN45" s="502"/>
      <c r="QCO45" s="502"/>
      <c r="QCP45" s="502"/>
      <c r="QCQ45" s="502"/>
      <c r="QCR45" s="502"/>
      <c r="QCS45" s="502"/>
      <c r="QCT45" s="502"/>
      <c r="QCU45" s="502"/>
      <c r="QCV45" s="502"/>
      <c r="QCW45" s="502"/>
      <c r="QCX45" s="502"/>
      <c r="QCY45" s="502"/>
      <c r="QCZ45" s="502"/>
      <c r="QDA45" s="502"/>
      <c r="QDB45" s="502"/>
      <c r="QDC45" s="502"/>
      <c r="QDD45" s="502"/>
      <c r="QDE45" s="502"/>
      <c r="QDF45" s="502"/>
      <c r="QDG45" s="502"/>
      <c r="QDH45" s="502"/>
      <c r="QDI45" s="502"/>
      <c r="QDJ45" s="502"/>
      <c r="QDK45" s="502"/>
      <c r="QDL45" s="502"/>
      <c r="QDM45" s="502"/>
      <c r="QDN45" s="502"/>
      <c r="QDO45" s="502"/>
      <c r="QDP45" s="502"/>
      <c r="QDQ45" s="502"/>
      <c r="QDR45" s="502"/>
      <c r="QDS45" s="502"/>
      <c r="QDT45" s="502"/>
      <c r="QDU45" s="502"/>
      <c r="QDV45" s="502"/>
      <c r="QDW45" s="502"/>
      <c r="QDX45" s="502"/>
      <c r="QDY45" s="502"/>
      <c r="QDZ45" s="502"/>
      <c r="QEA45" s="502"/>
      <c r="QEB45" s="502"/>
      <c r="QEC45" s="502"/>
      <c r="QED45" s="502"/>
      <c r="QEE45" s="502"/>
      <c r="QEF45" s="502"/>
      <c r="QEG45" s="502"/>
      <c r="QEH45" s="502"/>
      <c r="QEI45" s="502"/>
      <c r="QEJ45" s="502"/>
      <c r="QEK45" s="502"/>
      <c r="QEL45" s="502"/>
      <c r="QEM45" s="502"/>
      <c r="QEN45" s="502"/>
      <c r="QEO45" s="502"/>
      <c r="QEP45" s="502"/>
      <c r="QEQ45" s="502"/>
      <c r="QER45" s="502"/>
      <c r="QES45" s="502"/>
      <c r="QET45" s="502"/>
      <c r="QEU45" s="502"/>
      <c r="QEV45" s="502"/>
      <c r="QEW45" s="502"/>
      <c r="QEX45" s="502"/>
      <c r="QEY45" s="502"/>
      <c r="QEZ45" s="502"/>
      <c r="QFA45" s="502"/>
      <c r="QFB45" s="502"/>
      <c r="QFC45" s="502"/>
      <c r="QFD45" s="502"/>
      <c r="QFE45" s="502"/>
      <c r="QFF45" s="502"/>
      <c r="QFG45" s="502"/>
      <c r="QFH45" s="502"/>
      <c r="QFI45" s="502"/>
      <c r="QFJ45" s="502"/>
      <c r="QFK45" s="502"/>
      <c r="QFL45" s="502"/>
      <c r="QFM45" s="502"/>
      <c r="QFN45" s="502"/>
      <c r="QFO45" s="502"/>
      <c r="QFP45" s="502"/>
      <c r="QFQ45" s="502"/>
      <c r="QFR45" s="502"/>
      <c r="QFS45" s="502"/>
      <c r="QFT45" s="502"/>
      <c r="QFU45" s="502"/>
      <c r="QFV45" s="502"/>
      <c r="QFW45" s="502"/>
      <c r="QFX45" s="502"/>
      <c r="QFY45" s="502"/>
      <c r="QFZ45" s="502"/>
      <c r="QGA45" s="502"/>
      <c r="QGB45" s="502"/>
      <c r="QGC45" s="502"/>
      <c r="QGD45" s="502"/>
      <c r="QGE45" s="502"/>
      <c r="QGF45" s="502"/>
      <c r="QGG45" s="502"/>
      <c r="QGH45" s="502"/>
      <c r="QGI45" s="502"/>
      <c r="QGJ45" s="502"/>
      <c r="QGK45" s="502"/>
      <c r="QGL45" s="502"/>
      <c r="QGM45" s="502"/>
      <c r="QGN45" s="502"/>
      <c r="QGO45" s="502"/>
      <c r="QGP45" s="502"/>
      <c r="QGQ45" s="502"/>
      <c r="QGR45" s="502"/>
      <c r="QGS45" s="502"/>
      <c r="QGT45" s="502"/>
      <c r="QGU45" s="502"/>
      <c r="QGV45" s="502"/>
      <c r="QGW45" s="502"/>
      <c r="QGX45" s="502"/>
      <c r="QGY45" s="502"/>
      <c r="QGZ45" s="502"/>
      <c r="QHA45" s="502"/>
      <c r="QHB45" s="502"/>
      <c r="QHC45" s="502"/>
      <c r="QHD45" s="502"/>
      <c r="QHE45" s="502"/>
      <c r="QHF45" s="502"/>
      <c r="QHG45" s="502"/>
      <c r="QHH45" s="502"/>
      <c r="QHI45" s="502"/>
      <c r="QHJ45" s="502"/>
      <c r="QHK45" s="502"/>
      <c r="QHL45" s="502"/>
      <c r="QHM45" s="502"/>
      <c r="QHN45" s="502"/>
      <c r="QHO45" s="502"/>
      <c r="QHP45" s="502"/>
      <c r="QHQ45" s="502"/>
      <c r="QHR45" s="502"/>
      <c r="QHS45" s="502"/>
      <c r="QHT45" s="502"/>
      <c r="QHU45" s="502"/>
      <c r="QHV45" s="502"/>
      <c r="QHW45" s="502"/>
      <c r="QHX45" s="502"/>
      <c r="QHY45" s="502"/>
      <c r="QHZ45" s="502"/>
      <c r="QIA45" s="502"/>
      <c r="QIB45" s="502"/>
      <c r="QIC45" s="502"/>
      <c r="QID45" s="502"/>
      <c r="QIE45" s="502"/>
      <c r="QIF45" s="502"/>
      <c r="QIG45" s="502"/>
      <c r="QIH45" s="502"/>
      <c r="QII45" s="502"/>
      <c r="QIJ45" s="502"/>
      <c r="QIK45" s="502"/>
      <c r="QIL45" s="502"/>
      <c r="QIM45" s="502"/>
      <c r="QIN45" s="502"/>
      <c r="QIO45" s="502"/>
      <c r="QIP45" s="502"/>
      <c r="QIQ45" s="502"/>
      <c r="QIR45" s="502"/>
      <c r="QIS45" s="502"/>
      <c r="QIT45" s="502"/>
      <c r="QIU45" s="502"/>
      <c r="QIV45" s="502"/>
      <c r="QIW45" s="502"/>
      <c r="QIX45" s="502"/>
      <c r="QIY45" s="502"/>
      <c r="QIZ45" s="502"/>
      <c r="QJA45" s="502"/>
      <c r="QJB45" s="502"/>
      <c r="QJC45" s="502"/>
      <c r="QJD45" s="502"/>
      <c r="QJE45" s="502"/>
      <c r="QJF45" s="502"/>
      <c r="QJG45" s="502"/>
      <c r="QJH45" s="502"/>
      <c r="QJI45" s="502"/>
      <c r="QJJ45" s="502"/>
      <c r="QJK45" s="502"/>
      <c r="QJL45" s="502"/>
      <c r="QJM45" s="502"/>
      <c r="QJN45" s="502"/>
      <c r="QJO45" s="502"/>
      <c r="QJP45" s="502"/>
      <c r="QJQ45" s="502"/>
      <c r="QJR45" s="502"/>
      <c r="QJS45" s="502"/>
      <c r="QJT45" s="502"/>
      <c r="QJU45" s="502"/>
      <c r="QJV45" s="502"/>
      <c r="QJW45" s="502"/>
      <c r="QJX45" s="502"/>
      <c r="QJY45" s="502"/>
      <c r="QJZ45" s="502"/>
      <c r="QKA45" s="502"/>
      <c r="QKB45" s="502"/>
      <c r="QKC45" s="502"/>
      <c r="QKD45" s="502"/>
      <c r="QKE45" s="502"/>
      <c r="QKF45" s="502"/>
      <c r="QKG45" s="502"/>
      <c r="QKH45" s="502"/>
      <c r="QKI45" s="502"/>
      <c r="QKJ45" s="502"/>
      <c r="QKK45" s="502"/>
      <c r="QKL45" s="502"/>
      <c r="QKM45" s="502"/>
      <c r="QKN45" s="502"/>
      <c r="QKO45" s="502"/>
      <c r="QKP45" s="502"/>
      <c r="QKQ45" s="502"/>
      <c r="QKR45" s="502"/>
      <c r="QKS45" s="502"/>
      <c r="QKT45" s="502"/>
      <c r="QKU45" s="502"/>
      <c r="QKV45" s="502"/>
      <c r="QKW45" s="502"/>
      <c r="QKX45" s="502"/>
      <c r="QKY45" s="502"/>
      <c r="QKZ45" s="502"/>
      <c r="QLA45" s="502"/>
      <c r="QLB45" s="502"/>
      <c r="QLC45" s="502"/>
      <c r="QLD45" s="502"/>
      <c r="QLE45" s="502"/>
      <c r="QLF45" s="502"/>
      <c r="QLG45" s="502"/>
      <c r="QLH45" s="502"/>
      <c r="QLI45" s="502"/>
      <c r="QLJ45" s="502"/>
      <c r="QLK45" s="502"/>
      <c r="QLL45" s="502"/>
      <c r="QLM45" s="502"/>
      <c r="QLN45" s="502"/>
      <c r="QLO45" s="502"/>
      <c r="QLP45" s="502"/>
      <c r="QLQ45" s="502"/>
      <c r="QLR45" s="502"/>
      <c r="QLS45" s="502"/>
      <c r="QLT45" s="502"/>
      <c r="QLU45" s="502"/>
      <c r="QLV45" s="502"/>
      <c r="QLW45" s="502"/>
      <c r="QLX45" s="502"/>
      <c r="QLY45" s="502"/>
      <c r="QLZ45" s="502"/>
      <c r="QMA45" s="502"/>
      <c r="QMB45" s="502"/>
      <c r="QMC45" s="502"/>
      <c r="QMD45" s="502"/>
      <c r="QME45" s="502"/>
      <c r="QMF45" s="502"/>
      <c r="QMG45" s="502"/>
      <c r="QMH45" s="502"/>
      <c r="QMI45" s="502"/>
      <c r="QMJ45" s="502"/>
      <c r="QMK45" s="502"/>
      <c r="QML45" s="502"/>
      <c r="QMM45" s="502"/>
      <c r="QMN45" s="502"/>
      <c r="QMO45" s="502"/>
      <c r="QMP45" s="502"/>
      <c r="QMQ45" s="502"/>
      <c r="QMR45" s="502"/>
      <c r="QMS45" s="502"/>
      <c r="QMT45" s="502"/>
      <c r="QMU45" s="502"/>
      <c r="QMV45" s="502"/>
      <c r="QMW45" s="502"/>
      <c r="QMX45" s="502"/>
      <c r="QMY45" s="502"/>
      <c r="QMZ45" s="502"/>
      <c r="QNA45" s="502"/>
      <c r="QNB45" s="502"/>
      <c r="QNC45" s="502"/>
      <c r="QND45" s="502"/>
      <c r="QNE45" s="502"/>
      <c r="QNF45" s="502"/>
      <c r="QNG45" s="502"/>
      <c r="QNH45" s="502"/>
      <c r="QNI45" s="502"/>
      <c r="QNJ45" s="502"/>
      <c r="QNK45" s="502"/>
      <c r="QNL45" s="502"/>
      <c r="QNM45" s="502"/>
      <c r="QNN45" s="502"/>
      <c r="QNO45" s="502"/>
      <c r="QNP45" s="502"/>
      <c r="QNQ45" s="502"/>
      <c r="QNR45" s="502"/>
      <c r="QNS45" s="502"/>
      <c r="QNT45" s="502"/>
      <c r="QNU45" s="502"/>
      <c r="QNV45" s="502"/>
      <c r="QNW45" s="502"/>
      <c r="QNX45" s="502"/>
      <c r="QNY45" s="502"/>
      <c r="QNZ45" s="502"/>
      <c r="QOA45" s="502"/>
      <c r="QOB45" s="502"/>
      <c r="QOC45" s="502"/>
      <c r="QOD45" s="502"/>
      <c r="QOE45" s="502"/>
      <c r="QOF45" s="502"/>
      <c r="QOG45" s="502"/>
      <c r="QOH45" s="502"/>
      <c r="QOI45" s="502"/>
      <c r="QOJ45" s="502"/>
      <c r="QOK45" s="502"/>
      <c r="QOL45" s="502"/>
      <c r="QOM45" s="502"/>
      <c r="QON45" s="502"/>
      <c r="QOO45" s="502"/>
      <c r="QOP45" s="502"/>
      <c r="QOQ45" s="502"/>
      <c r="QOR45" s="502"/>
      <c r="QOS45" s="502"/>
      <c r="QOT45" s="502"/>
      <c r="QOU45" s="502"/>
      <c r="QOV45" s="502"/>
      <c r="QOW45" s="502"/>
      <c r="QOX45" s="502"/>
      <c r="QOY45" s="502"/>
      <c r="QOZ45" s="502"/>
      <c r="QPA45" s="502"/>
      <c r="QPB45" s="502"/>
      <c r="QPC45" s="502"/>
      <c r="QPD45" s="502"/>
      <c r="QPE45" s="502"/>
      <c r="QPF45" s="502"/>
      <c r="QPG45" s="502"/>
      <c r="QPH45" s="502"/>
      <c r="QPI45" s="502"/>
      <c r="QPJ45" s="502"/>
      <c r="QPK45" s="502"/>
      <c r="QPL45" s="502"/>
      <c r="QPM45" s="502"/>
      <c r="QPN45" s="502"/>
      <c r="QPO45" s="502"/>
      <c r="QPP45" s="502"/>
      <c r="QPQ45" s="502"/>
      <c r="QPR45" s="502"/>
      <c r="QPS45" s="502"/>
      <c r="QPT45" s="502"/>
      <c r="QPU45" s="502"/>
      <c r="QPV45" s="502"/>
      <c r="QPW45" s="502"/>
      <c r="QPX45" s="502"/>
      <c r="QPY45" s="502"/>
      <c r="QPZ45" s="502"/>
      <c r="QQA45" s="502"/>
      <c r="QQB45" s="502"/>
      <c r="QQC45" s="502"/>
      <c r="QQD45" s="502"/>
      <c r="QQE45" s="502"/>
      <c r="QQF45" s="502"/>
      <c r="QQG45" s="502"/>
      <c r="QQH45" s="502"/>
      <c r="QQI45" s="502"/>
      <c r="QQJ45" s="502"/>
      <c r="QQK45" s="502"/>
      <c r="QQL45" s="502"/>
      <c r="QQM45" s="502"/>
      <c r="QQN45" s="502"/>
      <c r="QQO45" s="502"/>
      <c r="QQP45" s="502"/>
      <c r="QQQ45" s="502"/>
      <c r="QQR45" s="502"/>
      <c r="QQS45" s="502"/>
      <c r="QQT45" s="502"/>
      <c r="QQU45" s="502"/>
      <c r="QQV45" s="502"/>
      <c r="QQW45" s="502"/>
      <c r="QQX45" s="502"/>
      <c r="QQY45" s="502"/>
      <c r="QQZ45" s="502"/>
      <c r="QRA45" s="502"/>
      <c r="QRB45" s="502"/>
      <c r="QRC45" s="502"/>
      <c r="QRD45" s="502"/>
      <c r="QRE45" s="502"/>
      <c r="QRF45" s="502"/>
      <c r="QRG45" s="502"/>
      <c r="QRH45" s="502"/>
      <c r="QRI45" s="502"/>
      <c r="QRJ45" s="502"/>
      <c r="QRK45" s="502"/>
      <c r="QRL45" s="502"/>
      <c r="QRM45" s="502"/>
      <c r="QRN45" s="502"/>
      <c r="QRO45" s="502"/>
      <c r="QRP45" s="502"/>
      <c r="QRQ45" s="502"/>
      <c r="QRR45" s="502"/>
      <c r="QRS45" s="502"/>
      <c r="QRT45" s="502"/>
      <c r="QRU45" s="502"/>
      <c r="QRV45" s="502"/>
      <c r="QRW45" s="502"/>
      <c r="QRX45" s="502"/>
      <c r="QRY45" s="502"/>
      <c r="QRZ45" s="502"/>
      <c r="QSA45" s="502"/>
      <c r="QSB45" s="502"/>
      <c r="QSC45" s="502"/>
      <c r="QSD45" s="502"/>
      <c r="QSE45" s="502"/>
      <c r="QSF45" s="502"/>
      <c r="QSG45" s="502"/>
      <c r="QSH45" s="502"/>
      <c r="QSI45" s="502"/>
      <c r="QSJ45" s="502"/>
      <c r="QSK45" s="502"/>
      <c r="QSL45" s="502"/>
      <c r="QSM45" s="502"/>
      <c r="QSN45" s="502"/>
      <c r="QSO45" s="502"/>
      <c r="QSP45" s="502"/>
      <c r="QSQ45" s="502"/>
      <c r="QSR45" s="502"/>
      <c r="QSS45" s="502"/>
      <c r="QST45" s="502"/>
      <c r="QSU45" s="502"/>
      <c r="QSV45" s="502"/>
      <c r="QSW45" s="502"/>
      <c r="QSX45" s="502"/>
      <c r="QSY45" s="502"/>
      <c r="QSZ45" s="502"/>
      <c r="QTA45" s="502"/>
      <c r="QTB45" s="502"/>
      <c r="QTC45" s="502"/>
      <c r="QTD45" s="502"/>
      <c r="QTE45" s="502"/>
      <c r="QTF45" s="502"/>
      <c r="QTG45" s="502"/>
      <c r="QTH45" s="502"/>
      <c r="QTI45" s="502"/>
      <c r="QTJ45" s="502"/>
      <c r="QTK45" s="502"/>
      <c r="QTL45" s="502"/>
      <c r="QTM45" s="502"/>
      <c r="QTN45" s="502"/>
      <c r="QTO45" s="502"/>
      <c r="QTP45" s="502"/>
      <c r="QTQ45" s="502"/>
      <c r="QTR45" s="502"/>
      <c r="QTS45" s="502"/>
      <c r="QTT45" s="502"/>
      <c r="QTU45" s="502"/>
      <c r="QTV45" s="502"/>
      <c r="QTW45" s="502"/>
      <c r="QTX45" s="502"/>
      <c r="QTY45" s="502"/>
      <c r="QTZ45" s="502"/>
      <c r="QUA45" s="502"/>
      <c r="QUB45" s="502"/>
      <c r="QUC45" s="502"/>
      <c r="QUD45" s="502"/>
      <c r="QUE45" s="502"/>
      <c r="QUF45" s="502"/>
      <c r="QUG45" s="502"/>
      <c r="QUH45" s="502"/>
      <c r="QUI45" s="502"/>
      <c r="QUJ45" s="502"/>
      <c r="QUK45" s="502"/>
      <c r="QUL45" s="502"/>
      <c r="QUM45" s="502"/>
      <c r="QUN45" s="502"/>
      <c r="QUO45" s="502"/>
      <c r="QUP45" s="502"/>
      <c r="QUQ45" s="502"/>
      <c r="QUR45" s="502"/>
      <c r="QUS45" s="502"/>
      <c r="QUT45" s="502"/>
      <c r="QUU45" s="502"/>
      <c r="QUV45" s="502"/>
      <c r="QUW45" s="502"/>
      <c r="QUX45" s="502"/>
      <c r="QUY45" s="502"/>
      <c r="QUZ45" s="502"/>
      <c r="QVA45" s="502"/>
      <c r="QVB45" s="502"/>
      <c r="QVC45" s="502"/>
      <c r="QVD45" s="502"/>
      <c r="QVE45" s="502"/>
      <c r="QVF45" s="502"/>
      <c r="QVG45" s="502"/>
      <c r="QVH45" s="502"/>
      <c r="QVI45" s="502"/>
      <c r="QVJ45" s="502"/>
      <c r="QVK45" s="502"/>
      <c r="QVL45" s="502"/>
      <c r="QVM45" s="502"/>
      <c r="QVN45" s="502"/>
      <c r="QVO45" s="502"/>
      <c r="QVP45" s="502"/>
      <c r="QVQ45" s="502"/>
      <c r="QVR45" s="502"/>
      <c r="QVS45" s="502"/>
      <c r="QVT45" s="502"/>
      <c r="QVU45" s="502"/>
      <c r="QVV45" s="502"/>
      <c r="QVW45" s="502"/>
      <c r="QVX45" s="502"/>
      <c r="QVY45" s="502"/>
      <c r="QVZ45" s="502"/>
      <c r="QWA45" s="502"/>
      <c r="QWB45" s="502"/>
      <c r="QWC45" s="502"/>
      <c r="QWD45" s="502"/>
      <c r="QWE45" s="502"/>
      <c r="QWF45" s="502"/>
      <c r="QWG45" s="502"/>
      <c r="QWH45" s="502"/>
      <c r="QWI45" s="502"/>
      <c r="QWJ45" s="502"/>
      <c r="QWK45" s="502"/>
      <c r="QWL45" s="502"/>
      <c r="QWM45" s="502"/>
      <c r="QWN45" s="502"/>
      <c r="QWO45" s="502"/>
      <c r="QWP45" s="502"/>
      <c r="QWQ45" s="502"/>
      <c r="QWR45" s="502"/>
      <c r="QWS45" s="502"/>
      <c r="QWT45" s="502"/>
      <c r="QWU45" s="502"/>
      <c r="QWV45" s="502"/>
      <c r="QWW45" s="502"/>
      <c r="QWX45" s="502"/>
      <c r="QWY45" s="502"/>
      <c r="QWZ45" s="502"/>
      <c r="QXA45" s="502"/>
      <c r="QXB45" s="502"/>
      <c r="QXC45" s="502"/>
      <c r="QXD45" s="502"/>
      <c r="QXE45" s="502"/>
      <c r="QXF45" s="502"/>
      <c r="QXG45" s="502"/>
      <c r="QXH45" s="502"/>
      <c r="QXI45" s="502"/>
      <c r="QXJ45" s="502"/>
      <c r="QXK45" s="502"/>
      <c r="QXL45" s="502"/>
      <c r="QXM45" s="502"/>
      <c r="QXN45" s="502"/>
      <c r="QXO45" s="502"/>
      <c r="QXP45" s="502"/>
      <c r="QXQ45" s="502"/>
      <c r="QXR45" s="502"/>
      <c r="QXS45" s="502"/>
      <c r="QXT45" s="502"/>
      <c r="QXU45" s="502"/>
      <c r="QXV45" s="502"/>
      <c r="QXW45" s="502"/>
      <c r="QXX45" s="502"/>
      <c r="QXY45" s="502"/>
      <c r="QXZ45" s="502"/>
      <c r="QYA45" s="502"/>
      <c r="QYB45" s="502"/>
      <c r="QYC45" s="502"/>
      <c r="QYD45" s="502"/>
      <c r="QYE45" s="502"/>
      <c r="QYF45" s="502"/>
      <c r="QYG45" s="502"/>
      <c r="QYH45" s="502"/>
      <c r="QYI45" s="502"/>
      <c r="QYJ45" s="502"/>
      <c r="QYK45" s="502"/>
      <c r="QYL45" s="502"/>
      <c r="QYM45" s="502"/>
      <c r="QYN45" s="502"/>
      <c r="QYO45" s="502"/>
      <c r="QYP45" s="502"/>
      <c r="QYQ45" s="502"/>
      <c r="QYR45" s="502"/>
      <c r="QYS45" s="502"/>
      <c r="QYT45" s="502"/>
      <c r="QYU45" s="502"/>
      <c r="QYV45" s="502"/>
      <c r="QYW45" s="502"/>
      <c r="QYX45" s="502"/>
      <c r="QYY45" s="502"/>
      <c r="QYZ45" s="502"/>
      <c r="QZA45" s="502"/>
      <c r="QZB45" s="502"/>
      <c r="QZC45" s="502"/>
      <c r="QZD45" s="502"/>
      <c r="QZE45" s="502"/>
      <c r="QZF45" s="502"/>
      <c r="QZG45" s="502"/>
      <c r="QZH45" s="502"/>
      <c r="QZI45" s="502"/>
      <c r="QZJ45" s="502"/>
      <c r="QZK45" s="502"/>
      <c r="QZL45" s="502"/>
      <c r="QZM45" s="502"/>
      <c r="QZN45" s="502"/>
      <c r="QZO45" s="502"/>
      <c r="QZP45" s="502"/>
      <c r="QZQ45" s="502"/>
      <c r="QZR45" s="502"/>
      <c r="QZS45" s="502"/>
      <c r="QZT45" s="502"/>
      <c r="QZU45" s="502"/>
      <c r="QZV45" s="502"/>
      <c r="QZW45" s="502"/>
      <c r="QZX45" s="502"/>
      <c r="QZY45" s="502"/>
      <c r="QZZ45" s="502"/>
      <c r="RAA45" s="502"/>
      <c r="RAB45" s="502"/>
      <c r="RAC45" s="502"/>
      <c r="RAD45" s="502"/>
      <c r="RAE45" s="502"/>
      <c r="RAF45" s="502"/>
      <c r="RAG45" s="502"/>
      <c r="RAH45" s="502"/>
      <c r="RAI45" s="502"/>
      <c r="RAJ45" s="502"/>
      <c r="RAK45" s="502"/>
      <c r="RAL45" s="502"/>
      <c r="RAM45" s="502"/>
      <c r="RAN45" s="502"/>
      <c r="RAO45" s="502"/>
      <c r="RAP45" s="502"/>
      <c r="RAQ45" s="502"/>
      <c r="RAR45" s="502"/>
      <c r="RAS45" s="502"/>
      <c r="RAT45" s="502"/>
      <c r="RAU45" s="502"/>
      <c r="RAV45" s="502"/>
      <c r="RAW45" s="502"/>
      <c r="RAX45" s="502"/>
      <c r="RAY45" s="502"/>
      <c r="RAZ45" s="502"/>
      <c r="RBA45" s="502"/>
      <c r="RBB45" s="502"/>
      <c r="RBC45" s="502"/>
      <c r="RBD45" s="502"/>
      <c r="RBE45" s="502"/>
      <c r="RBF45" s="502"/>
      <c r="RBG45" s="502"/>
      <c r="RBH45" s="502"/>
      <c r="RBI45" s="502"/>
      <c r="RBJ45" s="502"/>
      <c r="RBK45" s="502"/>
      <c r="RBL45" s="502"/>
      <c r="RBM45" s="502"/>
      <c r="RBN45" s="502"/>
      <c r="RBO45" s="502"/>
      <c r="RBP45" s="502"/>
      <c r="RBQ45" s="502"/>
      <c r="RBR45" s="502"/>
      <c r="RBS45" s="502"/>
      <c r="RBT45" s="502"/>
      <c r="RBU45" s="502"/>
      <c r="RBV45" s="502"/>
      <c r="RBW45" s="502"/>
      <c r="RBX45" s="502"/>
      <c r="RBY45" s="502"/>
      <c r="RBZ45" s="502"/>
      <c r="RCA45" s="502"/>
      <c r="RCB45" s="502"/>
      <c r="RCC45" s="502"/>
      <c r="RCD45" s="502"/>
      <c r="RCE45" s="502"/>
      <c r="RCF45" s="502"/>
      <c r="RCG45" s="502"/>
      <c r="RCH45" s="502"/>
      <c r="RCI45" s="502"/>
      <c r="RCJ45" s="502"/>
      <c r="RCK45" s="502"/>
      <c r="RCL45" s="502"/>
      <c r="RCM45" s="502"/>
      <c r="RCN45" s="502"/>
      <c r="RCO45" s="502"/>
      <c r="RCP45" s="502"/>
      <c r="RCQ45" s="502"/>
      <c r="RCR45" s="502"/>
      <c r="RCS45" s="502"/>
      <c r="RCT45" s="502"/>
      <c r="RCU45" s="502"/>
      <c r="RCV45" s="502"/>
      <c r="RCW45" s="502"/>
      <c r="RCX45" s="502"/>
      <c r="RCY45" s="502"/>
      <c r="RCZ45" s="502"/>
      <c r="RDA45" s="502"/>
      <c r="RDB45" s="502"/>
      <c r="RDC45" s="502"/>
      <c r="RDD45" s="502"/>
      <c r="RDE45" s="502"/>
      <c r="RDF45" s="502"/>
      <c r="RDG45" s="502"/>
      <c r="RDH45" s="502"/>
      <c r="RDI45" s="502"/>
      <c r="RDJ45" s="502"/>
      <c r="RDK45" s="502"/>
      <c r="RDL45" s="502"/>
      <c r="RDM45" s="502"/>
      <c r="RDN45" s="502"/>
      <c r="RDO45" s="502"/>
      <c r="RDP45" s="502"/>
      <c r="RDQ45" s="502"/>
      <c r="RDR45" s="502"/>
      <c r="RDS45" s="502"/>
      <c r="RDT45" s="502"/>
      <c r="RDU45" s="502"/>
      <c r="RDV45" s="502"/>
      <c r="RDW45" s="502"/>
      <c r="RDX45" s="502"/>
      <c r="RDY45" s="502"/>
      <c r="RDZ45" s="502"/>
      <c r="REA45" s="502"/>
      <c r="REB45" s="502"/>
      <c r="REC45" s="502"/>
      <c r="RED45" s="502"/>
      <c r="REE45" s="502"/>
      <c r="REF45" s="502"/>
      <c r="REG45" s="502"/>
      <c r="REH45" s="502"/>
      <c r="REI45" s="502"/>
      <c r="REJ45" s="502"/>
      <c r="REK45" s="502"/>
      <c r="REL45" s="502"/>
      <c r="REM45" s="502"/>
      <c r="REN45" s="502"/>
      <c r="REO45" s="502"/>
      <c r="REP45" s="502"/>
      <c r="REQ45" s="502"/>
      <c r="RER45" s="502"/>
      <c r="RES45" s="502"/>
      <c r="RET45" s="502"/>
      <c r="REU45" s="502"/>
      <c r="REV45" s="502"/>
      <c r="REW45" s="502"/>
      <c r="REX45" s="502"/>
      <c r="REY45" s="502"/>
      <c r="REZ45" s="502"/>
      <c r="RFA45" s="502"/>
      <c r="RFB45" s="502"/>
      <c r="RFC45" s="502"/>
      <c r="RFD45" s="502"/>
      <c r="RFE45" s="502"/>
      <c r="RFF45" s="502"/>
      <c r="RFG45" s="502"/>
      <c r="RFH45" s="502"/>
      <c r="RFI45" s="502"/>
      <c r="RFJ45" s="502"/>
      <c r="RFK45" s="502"/>
      <c r="RFL45" s="502"/>
      <c r="RFM45" s="502"/>
      <c r="RFN45" s="502"/>
      <c r="RFO45" s="502"/>
      <c r="RFP45" s="502"/>
      <c r="RFQ45" s="502"/>
      <c r="RFR45" s="502"/>
      <c r="RFS45" s="502"/>
      <c r="RFT45" s="502"/>
      <c r="RFU45" s="502"/>
      <c r="RFV45" s="502"/>
      <c r="RFW45" s="502"/>
      <c r="RFX45" s="502"/>
      <c r="RFY45" s="502"/>
      <c r="RFZ45" s="502"/>
      <c r="RGA45" s="502"/>
      <c r="RGB45" s="502"/>
      <c r="RGC45" s="502"/>
      <c r="RGD45" s="502"/>
      <c r="RGE45" s="502"/>
      <c r="RGF45" s="502"/>
      <c r="RGG45" s="502"/>
      <c r="RGH45" s="502"/>
      <c r="RGI45" s="502"/>
      <c r="RGJ45" s="502"/>
      <c r="RGK45" s="502"/>
      <c r="RGL45" s="502"/>
      <c r="RGM45" s="502"/>
      <c r="RGN45" s="502"/>
      <c r="RGO45" s="502"/>
      <c r="RGP45" s="502"/>
      <c r="RGQ45" s="502"/>
      <c r="RGR45" s="502"/>
      <c r="RGS45" s="502"/>
      <c r="RGT45" s="502"/>
      <c r="RGU45" s="502"/>
      <c r="RGV45" s="502"/>
      <c r="RGW45" s="502"/>
      <c r="RGX45" s="502"/>
      <c r="RGY45" s="502"/>
      <c r="RGZ45" s="502"/>
      <c r="RHA45" s="502"/>
      <c r="RHB45" s="502"/>
      <c r="RHC45" s="502"/>
      <c r="RHD45" s="502"/>
      <c r="RHE45" s="502"/>
      <c r="RHF45" s="502"/>
      <c r="RHG45" s="502"/>
      <c r="RHH45" s="502"/>
      <c r="RHI45" s="502"/>
      <c r="RHJ45" s="502"/>
      <c r="RHK45" s="502"/>
      <c r="RHL45" s="502"/>
      <c r="RHM45" s="502"/>
      <c r="RHN45" s="502"/>
      <c r="RHO45" s="502"/>
      <c r="RHP45" s="502"/>
      <c r="RHQ45" s="502"/>
      <c r="RHR45" s="502"/>
      <c r="RHS45" s="502"/>
      <c r="RHT45" s="502"/>
      <c r="RHU45" s="502"/>
      <c r="RHV45" s="502"/>
      <c r="RHW45" s="502"/>
      <c r="RHX45" s="502"/>
      <c r="RHY45" s="502"/>
      <c r="RHZ45" s="502"/>
      <c r="RIA45" s="502"/>
      <c r="RIB45" s="502"/>
      <c r="RIC45" s="502"/>
      <c r="RID45" s="502"/>
      <c r="RIE45" s="502"/>
      <c r="RIF45" s="502"/>
      <c r="RIG45" s="502"/>
      <c r="RIH45" s="502"/>
      <c r="RII45" s="502"/>
      <c r="RIJ45" s="502"/>
      <c r="RIK45" s="502"/>
      <c r="RIL45" s="502"/>
      <c r="RIM45" s="502"/>
      <c r="RIN45" s="502"/>
      <c r="RIO45" s="502"/>
      <c r="RIP45" s="502"/>
      <c r="RIQ45" s="502"/>
      <c r="RIR45" s="502"/>
      <c r="RIS45" s="502"/>
      <c r="RIT45" s="502"/>
      <c r="RIU45" s="502"/>
      <c r="RIV45" s="502"/>
      <c r="RIW45" s="502"/>
      <c r="RIX45" s="502"/>
      <c r="RIY45" s="502"/>
      <c r="RIZ45" s="502"/>
      <c r="RJA45" s="502"/>
      <c r="RJB45" s="502"/>
      <c r="RJC45" s="502"/>
      <c r="RJD45" s="502"/>
      <c r="RJE45" s="502"/>
      <c r="RJF45" s="502"/>
      <c r="RJG45" s="502"/>
      <c r="RJH45" s="502"/>
      <c r="RJI45" s="502"/>
      <c r="RJJ45" s="502"/>
      <c r="RJK45" s="502"/>
      <c r="RJL45" s="502"/>
      <c r="RJM45" s="502"/>
      <c r="RJN45" s="502"/>
      <c r="RJO45" s="502"/>
      <c r="RJP45" s="502"/>
      <c r="RJQ45" s="502"/>
      <c r="RJR45" s="502"/>
      <c r="RJS45" s="502"/>
      <c r="RJT45" s="502"/>
      <c r="RJU45" s="502"/>
      <c r="RJV45" s="502"/>
      <c r="RJW45" s="502"/>
      <c r="RJX45" s="502"/>
      <c r="RJY45" s="502"/>
      <c r="RJZ45" s="502"/>
      <c r="RKA45" s="502"/>
      <c r="RKB45" s="502"/>
      <c r="RKC45" s="502"/>
      <c r="RKD45" s="502"/>
      <c r="RKE45" s="502"/>
      <c r="RKF45" s="502"/>
      <c r="RKG45" s="502"/>
      <c r="RKH45" s="502"/>
      <c r="RKI45" s="502"/>
      <c r="RKJ45" s="502"/>
      <c r="RKK45" s="502"/>
      <c r="RKL45" s="502"/>
      <c r="RKM45" s="502"/>
      <c r="RKN45" s="502"/>
      <c r="RKO45" s="502"/>
      <c r="RKP45" s="502"/>
      <c r="RKQ45" s="502"/>
      <c r="RKR45" s="502"/>
      <c r="RKS45" s="502"/>
      <c r="RKT45" s="502"/>
      <c r="RKU45" s="502"/>
      <c r="RKV45" s="502"/>
      <c r="RKW45" s="502"/>
      <c r="RKX45" s="502"/>
      <c r="RKY45" s="502"/>
      <c r="RKZ45" s="502"/>
      <c r="RLA45" s="502"/>
      <c r="RLB45" s="502"/>
      <c r="RLC45" s="502"/>
      <c r="RLD45" s="502"/>
      <c r="RLE45" s="502"/>
      <c r="RLF45" s="502"/>
      <c r="RLG45" s="502"/>
      <c r="RLH45" s="502"/>
      <c r="RLI45" s="502"/>
      <c r="RLJ45" s="502"/>
      <c r="RLK45" s="502"/>
      <c r="RLL45" s="502"/>
      <c r="RLM45" s="502"/>
      <c r="RLN45" s="502"/>
      <c r="RLO45" s="502"/>
      <c r="RLP45" s="502"/>
      <c r="RLQ45" s="502"/>
      <c r="RLR45" s="502"/>
      <c r="RLS45" s="502"/>
      <c r="RLT45" s="502"/>
      <c r="RLU45" s="502"/>
      <c r="RLV45" s="502"/>
      <c r="RLW45" s="502"/>
      <c r="RLX45" s="502"/>
      <c r="RLY45" s="502"/>
      <c r="RLZ45" s="502"/>
      <c r="RMA45" s="502"/>
      <c r="RMB45" s="502"/>
      <c r="RMC45" s="502"/>
      <c r="RMD45" s="502"/>
      <c r="RME45" s="502"/>
      <c r="RMF45" s="502"/>
      <c r="RMG45" s="502"/>
      <c r="RMH45" s="502"/>
      <c r="RMI45" s="502"/>
      <c r="RMJ45" s="502"/>
      <c r="RMK45" s="502"/>
      <c r="RML45" s="502"/>
      <c r="RMM45" s="502"/>
      <c r="RMN45" s="502"/>
      <c r="RMO45" s="502"/>
      <c r="RMP45" s="502"/>
      <c r="RMQ45" s="502"/>
      <c r="RMR45" s="502"/>
      <c r="RMS45" s="502"/>
      <c r="RMT45" s="502"/>
      <c r="RMU45" s="502"/>
      <c r="RMV45" s="502"/>
      <c r="RMW45" s="502"/>
      <c r="RMX45" s="502"/>
      <c r="RMY45" s="502"/>
      <c r="RMZ45" s="502"/>
      <c r="RNA45" s="502"/>
      <c r="RNB45" s="502"/>
      <c r="RNC45" s="502"/>
      <c r="RND45" s="502"/>
      <c r="RNE45" s="502"/>
      <c r="RNF45" s="502"/>
      <c r="RNG45" s="502"/>
      <c r="RNH45" s="502"/>
      <c r="RNI45" s="502"/>
      <c r="RNJ45" s="502"/>
      <c r="RNK45" s="502"/>
      <c r="RNL45" s="502"/>
      <c r="RNM45" s="502"/>
      <c r="RNN45" s="502"/>
      <c r="RNO45" s="502"/>
      <c r="RNP45" s="502"/>
      <c r="RNQ45" s="502"/>
      <c r="RNR45" s="502"/>
      <c r="RNS45" s="502"/>
      <c r="RNT45" s="502"/>
      <c r="RNU45" s="502"/>
      <c r="RNV45" s="502"/>
      <c r="RNW45" s="502"/>
      <c r="RNX45" s="502"/>
      <c r="RNY45" s="502"/>
      <c r="RNZ45" s="502"/>
      <c r="ROA45" s="502"/>
      <c r="ROB45" s="502"/>
      <c r="ROC45" s="502"/>
      <c r="ROD45" s="502"/>
      <c r="ROE45" s="502"/>
      <c r="ROF45" s="502"/>
      <c r="ROG45" s="502"/>
      <c r="ROH45" s="502"/>
      <c r="ROI45" s="502"/>
      <c r="ROJ45" s="502"/>
      <c r="ROK45" s="502"/>
      <c r="ROL45" s="502"/>
      <c r="ROM45" s="502"/>
      <c r="RON45" s="502"/>
      <c r="ROO45" s="502"/>
      <c r="ROP45" s="502"/>
      <c r="ROQ45" s="502"/>
      <c r="ROR45" s="502"/>
      <c r="ROS45" s="502"/>
      <c r="ROT45" s="502"/>
      <c r="ROU45" s="502"/>
      <c r="ROV45" s="502"/>
      <c r="ROW45" s="502"/>
      <c r="ROX45" s="502"/>
      <c r="ROY45" s="502"/>
      <c r="ROZ45" s="502"/>
      <c r="RPA45" s="502"/>
      <c r="RPB45" s="502"/>
      <c r="RPC45" s="502"/>
      <c r="RPD45" s="502"/>
      <c r="RPE45" s="502"/>
      <c r="RPF45" s="502"/>
      <c r="RPG45" s="502"/>
      <c r="RPH45" s="502"/>
      <c r="RPI45" s="502"/>
      <c r="RPJ45" s="502"/>
      <c r="RPK45" s="502"/>
      <c r="RPL45" s="502"/>
      <c r="RPM45" s="502"/>
      <c r="RPN45" s="502"/>
      <c r="RPO45" s="502"/>
      <c r="RPP45" s="502"/>
      <c r="RPQ45" s="502"/>
      <c r="RPR45" s="502"/>
      <c r="RPS45" s="502"/>
      <c r="RPT45" s="502"/>
      <c r="RPU45" s="502"/>
      <c r="RPV45" s="502"/>
      <c r="RPW45" s="502"/>
      <c r="RPX45" s="502"/>
      <c r="RPY45" s="502"/>
      <c r="RPZ45" s="502"/>
      <c r="RQA45" s="502"/>
      <c r="RQB45" s="502"/>
      <c r="RQC45" s="502"/>
      <c r="RQD45" s="502"/>
      <c r="RQE45" s="502"/>
      <c r="RQF45" s="502"/>
      <c r="RQG45" s="502"/>
      <c r="RQH45" s="502"/>
      <c r="RQI45" s="502"/>
      <c r="RQJ45" s="502"/>
      <c r="RQK45" s="502"/>
      <c r="RQL45" s="502"/>
      <c r="RQM45" s="502"/>
      <c r="RQN45" s="502"/>
      <c r="RQO45" s="502"/>
      <c r="RQP45" s="502"/>
      <c r="RQQ45" s="502"/>
      <c r="RQR45" s="502"/>
      <c r="RQS45" s="502"/>
      <c r="RQT45" s="502"/>
      <c r="RQU45" s="502"/>
      <c r="RQV45" s="502"/>
      <c r="RQW45" s="502"/>
      <c r="RQX45" s="502"/>
      <c r="RQY45" s="502"/>
      <c r="RQZ45" s="502"/>
      <c r="RRA45" s="502"/>
      <c r="RRB45" s="502"/>
      <c r="RRC45" s="502"/>
      <c r="RRD45" s="502"/>
      <c r="RRE45" s="502"/>
      <c r="RRF45" s="502"/>
      <c r="RRG45" s="502"/>
      <c r="RRH45" s="502"/>
      <c r="RRI45" s="502"/>
      <c r="RRJ45" s="502"/>
      <c r="RRK45" s="502"/>
      <c r="RRL45" s="502"/>
      <c r="RRM45" s="502"/>
      <c r="RRN45" s="502"/>
      <c r="RRO45" s="502"/>
      <c r="RRP45" s="502"/>
      <c r="RRQ45" s="502"/>
      <c r="RRR45" s="502"/>
      <c r="RRS45" s="502"/>
      <c r="RRT45" s="502"/>
      <c r="RRU45" s="502"/>
      <c r="RRV45" s="502"/>
      <c r="RRW45" s="502"/>
      <c r="RRX45" s="502"/>
      <c r="RRY45" s="502"/>
      <c r="RRZ45" s="502"/>
      <c r="RSA45" s="502"/>
      <c r="RSB45" s="502"/>
      <c r="RSC45" s="502"/>
      <c r="RSD45" s="502"/>
      <c r="RSE45" s="502"/>
      <c r="RSF45" s="502"/>
      <c r="RSG45" s="502"/>
      <c r="RSH45" s="502"/>
      <c r="RSI45" s="502"/>
      <c r="RSJ45" s="502"/>
      <c r="RSK45" s="502"/>
      <c r="RSL45" s="502"/>
      <c r="RSM45" s="502"/>
      <c r="RSN45" s="502"/>
      <c r="RSO45" s="502"/>
      <c r="RSP45" s="502"/>
      <c r="RSQ45" s="502"/>
      <c r="RSR45" s="502"/>
      <c r="RSS45" s="502"/>
      <c r="RST45" s="502"/>
      <c r="RSU45" s="502"/>
      <c r="RSV45" s="502"/>
      <c r="RSW45" s="502"/>
      <c r="RSX45" s="502"/>
      <c r="RSY45" s="502"/>
      <c r="RSZ45" s="502"/>
      <c r="RTA45" s="502"/>
      <c r="RTB45" s="502"/>
      <c r="RTC45" s="502"/>
      <c r="RTD45" s="502"/>
      <c r="RTE45" s="502"/>
      <c r="RTF45" s="502"/>
      <c r="RTG45" s="502"/>
      <c r="RTH45" s="502"/>
      <c r="RTI45" s="502"/>
      <c r="RTJ45" s="502"/>
      <c r="RTK45" s="502"/>
      <c r="RTL45" s="502"/>
      <c r="RTM45" s="502"/>
      <c r="RTN45" s="502"/>
      <c r="RTO45" s="502"/>
      <c r="RTP45" s="502"/>
      <c r="RTQ45" s="502"/>
      <c r="RTR45" s="502"/>
      <c r="RTS45" s="502"/>
      <c r="RTT45" s="502"/>
      <c r="RTU45" s="502"/>
      <c r="RTV45" s="502"/>
      <c r="RTW45" s="502"/>
      <c r="RTX45" s="502"/>
      <c r="RTY45" s="502"/>
      <c r="RTZ45" s="502"/>
      <c r="RUA45" s="502"/>
      <c r="RUB45" s="502"/>
      <c r="RUC45" s="502"/>
      <c r="RUD45" s="502"/>
      <c r="RUE45" s="502"/>
      <c r="RUF45" s="502"/>
      <c r="RUG45" s="502"/>
      <c r="RUH45" s="502"/>
      <c r="RUI45" s="502"/>
      <c r="RUJ45" s="502"/>
      <c r="RUK45" s="502"/>
      <c r="RUL45" s="502"/>
      <c r="RUM45" s="502"/>
      <c r="RUN45" s="502"/>
      <c r="RUO45" s="502"/>
      <c r="RUP45" s="502"/>
      <c r="RUQ45" s="502"/>
      <c r="RUR45" s="502"/>
      <c r="RUS45" s="502"/>
      <c r="RUT45" s="502"/>
      <c r="RUU45" s="502"/>
      <c r="RUV45" s="502"/>
      <c r="RUW45" s="502"/>
      <c r="RUX45" s="502"/>
      <c r="RUY45" s="502"/>
      <c r="RUZ45" s="502"/>
      <c r="RVA45" s="502"/>
      <c r="RVB45" s="502"/>
      <c r="RVC45" s="502"/>
      <c r="RVD45" s="502"/>
      <c r="RVE45" s="502"/>
      <c r="RVF45" s="502"/>
      <c r="RVG45" s="502"/>
      <c r="RVH45" s="502"/>
      <c r="RVI45" s="502"/>
      <c r="RVJ45" s="502"/>
      <c r="RVK45" s="502"/>
      <c r="RVL45" s="502"/>
      <c r="RVM45" s="502"/>
      <c r="RVN45" s="502"/>
      <c r="RVO45" s="502"/>
      <c r="RVP45" s="502"/>
      <c r="RVQ45" s="502"/>
      <c r="RVR45" s="502"/>
      <c r="RVS45" s="502"/>
      <c r="RVT45" s="502"/>
      <c r="RVU45" s="502"/>
      <c r="RVV45" s="502"/>
      <c r="RVW45" s="502"/>
      <c r="RVX45" s="502"/>
      <c r="RVY45" s="502"/>
      <c r="RVZ45" s="502"/>
      <c r="RWA45" s="502"/>
      <c r="RWB45" s="502"/>
      <c r="RWC45" s="502"/>
      <c r="RWD45" s="502"/>
      <c r="RWE45" s="502"/>
      <c r="RWF45" s="502"/>
      <c r="RWG45" s="502"/>
      <c r="RWH45" s="502"/>
      <c r="RWI45" s="502"/>
      <c r="RWJ45" s="502"/>
      <c r="RWK45" s="502"/>
      <c r="RWL45" s="502"/>
      <c r="RWM45" s="502"/>
      <c r="RWN45" s="502"/>
      <c r="RWO45" s="502"/>
      <c r="RWP45" s="502"/>
      <c r="RWQ45" s="502"/>
      <c r="RWR45" s="502"/>
      <c r="RWS45" s="502"/>
      <c r="RWT45" s="502"/>
      <c r="RWU45" s="502"/>
      <c r="RWV45" s="502"/>
      <c r="RWW45" s="502"/>
      <c r="RWX45" s="502"/>
      <c r="RWY45" s="502"/>
      <c r="RWZ45" s="502"/>
      <c r="RXA45" s="502"/>
      <c r="RXB45" s="502"/>
      <c r="RXC45" s="502"/>
      <c r="RXD45" s="502"/>
      <c r="RXE45" s="502"/>
      <c r="RXF45" s="502"/>
      <c r="RXG45" s="502"/>
      <c r="RXH45" s="502"/>
      <c r="RXI45" s="502"/>
      <c r="RXJ45" s="502"/>
      <c r="RXK45" s="502"/>
      <c r="RXL45" s="502"/>
      <c r="RXM45" s="502"/>
      <c r="RXN45" s="502"/>
      <c r="RXO45" s="502"/>
      <c r="RXP45" s="502"/>
      <c r="RXQ45" s="502"/>
      <c r="RXR45" s="502"/>
      <c r="RXS45" s="502"/>
      <c r="RXT45" s="502"/>
      <c r="RXU45" s="502"/>
      <c r="RXV45" s="502"/>
      <c r="RXW45" s="502"/>
      <c r="RXX45" s="502"/>
      <c r="RXY45" s="502"/>
      <c r="RXZ45" s="502"/>
      <c r="RYA45" s="502"/>
      <c r="RYB45" s="502"/>
      <c r="RYC45" s="502"/>
      <c r="RYD45" s="502"/>
      <c r="RYE45" s="502"/>
      <c r="RYF45" s="502"/>
      <c r="RYG45" s="502"/>
      <c r="RYH45" s="502"/>
      <c r="RYI45" s="502"/>
      <c r="RYJ45" s="502"/>
      <c r="RYK45" s="502"/>
      <c r="RYL45" s="502"/>
      <c r="RYM45" s="502"/>
      <c r="RYN45" s="502"/>
      <c r="RYO45" s="502"/>
      <c r="RYP45" s="502"/>
      <c r="RYQ45" s="502"/>
      <c r="RYR45" s="502"/>
      <c r="RYS45" s="502"/>
      <c r="RYT45" s="502"/>
      <c r="RYU45" s="502"/>
      <c r="RYV45" s="502"/>
      <c r="RYW45" s="502"/>
      <c r="RYX45" s="502"/>
      <c r="RYY45" s="502"/>
      <c r="RYZ45" s="502"/>
      <c r="RZA45" s="502"/>
      <c r="RZB45" s="502"/>
      <c r="RZC45" s="502"/>
      <c r="RZD45" s="502"/>
      <c r="RZE45" s="502"/>
      <c r="RZF45" s="502"/>
      <c r="RZG45" s="502"/>
      <c r="RZH45" s="502"/>
      <c r="RZI45" s="502"/>
      <c r="RZJ45" s="502"/>
      <c r="RZK45" s="502"/>
      <c r="RZL45" s="502"/>
      <c r="RZM45" s="502"/>
      <c r="RZN45" s="502"/>
      <c r="RZO45" s="502"/>
      <c r="RZP45" s="502"/>
      <c r="RZQ45" s="502"/>
      <c r="RZR45" s="502"/>
      <c r="RZS45" s="502"/>
      <c r="RZT45" s="502"/>
      <c r="RZU45" s="502"/>
      <c r="RZV45" s="502"/>
      <c r="RZW45" s="502"/>
      <c r="RZX45" s="502"/>
      <c r="RZY45" s="502"/>
      <c r="RZZ45" s="502"/>
      <c r="SAA45" s="502"/>
      <c r="SAB45" s="502"/>
      <c r="SAC45" s="502"/>
      <c r="SAD45" s="502"/>
      <c r="SAE45" s="502"/>
      <c r="SAF45" s="502"/>
      <c r="SAG45" s="502"/>
      <c r="SAH45" s="502"/>
      <c r="SAI45" s="502"/>
      <c r="SAJ45" s="502"/>
      <c r="SAK45" s="502"/>
      <c r="SAL45" s="502"/>
      <c r="SAM45" s="502"/>
      <c r="SAN45" s="502"/>
      <c r="SAO45" s="502"/>
      <c r="SAP45" s="502"/>
      <c r="SAQ45" s="502"/>
      <c r="SAR45" s="502"/>
      <c r="SAS45" s="502"/>
      <c r="SAT45" s="502"/>
      <c r="SAU45" s="502"/>
      <c r="SAV45" s="502"/>
      <c r="SAW45" s="502"/>
      <c r="SAX45" s="502"/>
      <c r="SAY45" s="502"/>
      <c r="SAZ45" s="502"/>
      <c r="SBA45" s="502"/>
      <c r="SBB45" s="502"/>
      <c r="SBC45" s="502"/>
      <c r="SBD45" s="502"/>
      <c r="SBE45" s="502"/>
      <c r="SBF45" s="502"/>
      <c r="SBG45" s="502"/>
      <c r="SBH45" s="502"/>
      <c r="SBI45" s="502"/>
      <c r="SBJ45" s="502"/>
      <c r="SBK45" s="502"/>
      <c r="SBL45" s="502"/>
      <c r="SBM45" s="502"/>
      <c r="SBN45" s="502"/>
      <c r="SBO45" s="502"/>
      <c r="SBP45" s="502"/>
      <c r="SBQ45" s="502"/>
      <c r="SBR45" s="502"/>
      <c r="SBS45" s="502"/>
      <c r="SBT45" s="502"/>
      <c r="SBU45" s="502"/>
      <c r="SBV45" s="502"/>
      <c r="SBW45" s="502"/>
      <c r="SBX45" s="502"/>
      <c r="SBY45" s="502"/>
      <c r="SBZ45" s="502"/>
      <c r="SCA45" s="502"/>
      <c r="SCB45" s="502"/>
      <c r="SCC45" s="502"/>
      <c r="SCD45" s="502"/>
      <c r="SCE45" s="502"/>
      <c r="SCF45" s="502"/>
      <c r="SCG45" s="502"/>
      <c r="SCH45" s="502"/>
      <c r="SCI45" s="502"/>
      <c r="SCJ45" s="502"/>
      <c r="SCK45" s="502"/>
      <c r="SCL45" s="502"/>
      <c r="SCM45" s="502"/>
      <c r="SCN45" s="502"/>
      <c r="SCO45" s="502"/>
      <c r="SCP45" s="502"/>
      <c r="SCQ45" s="502"/>
      <c r="SCR45" s="502"/>
      <c r="SCS45" s="502"/>
      <c r="SCT45" s="502"/>
      <c r="SCU45" s="502"/>
      <c r="SCV45" s="502"/>
      <c r="SCW45" s="502"/>
      <c r="SCX45" s="502"/>
      <c r="SCY45" s="502"/>
      <c r="SCZ45" s="502"/>
      <c r="SDA45" s="502"/>
      <c r="SDB45" s="502"/>
      <c r="SDC45" s="502"/>
      <c r="SDD45" s="502"/>
      <c r="SDE45" s="502"/>
      <c r="SDF45" s="502"/>
      <c r="SDG45" s="502"/>
      <c r="SDH45" s="502"/>
      <c r="SDI45" s="502"/>
      <c r="SDJ45" s="502"/>
      <c r="SDK45" s="502"/>
      <c r="SDL45" s="502"/>
      <c r="SDM45" s="502"/>
      <c r="SDN45" s="502"/>
      <c r="SDO45" s="502"/>
      <c r="SDP45" s="502"/>
      <c r="SDQ45" s="502"/>
      <c r="SDR45" s="502"/>
      <c r="SDS45" s="502"/>
      <c r="SDT45" s="502"/>
      <c r="SDU45" s="502"/>
      <c r="SDV45" s="502"/>
      <c r="SDW45" s="502"/>
      <c r="SDX45" s="502"/>
      <c r="SDY45" s="502"/>
      <c r="SDZ45" s="502"/>
      <c r="SEA45" s="502"/>
      <c r="SEB45" s="502"/>
      <c r="SEC45" s="502"/>
      <c r="SED45" s="502"/>
      <c r="SEE45" s="502"/>
      <c r="SEF45" s="502"/>
      <c r="SEG45" s="502"/>
      <c r="SEH45" s="502"/>
      <c r="SEI45" s="502"/>
      <c r="SEJ45" s="502"/>
      <c r="SEK45" s="502"/>
      <c r="SEL45" s="502"/>
      <c r="SEM45" s="502"/>
      <c r="SEN45" s="502"/>
      <c r="SEO45" s="502"/>
      <c r="SEP45" s="502"/>
      <c r="SEQ45" s="502"/>
      <c r="SER45" s="502"/>
      <c r="SES45" s="502"/>
      <c r="SET45" s="502"/>
      <c r="SEU45" s="502"/>
      <c r="SEV45" s="502"/>
      <c r="SEW45" s="502"/>
      <c r="SEX45" s="502"/>
      <c r="SEY45" s="502"/>
      <c r="SEZ45" s="502"/>
      <c r="SFA45" s="502"/>
      <c r="SFB45" s="502"/>
      <c r="SFC45" s="502"/>
      <c r="SFD45" s="502"/>
      <c r="SFE45" s="502"/>
      <c r="SFF45" s="502"/>
      <c r="SFG45" s="502"/>
      <c r="SFH45" s="502"/>
      <c r="SFI45" s="502"/>
      <c r="SFJ45" s="502"/>
      <c r="SFK45" s="502"/>
      <c r="SFL45" s="502"/>
      <c r="SFM45" s="502"/>
      <c r="SFN45" s="502"/>
      <c r="SFO45" s="502"/>
      <c r="SFP45" s="502"/>
      <c r="SFQ45" s="502"/>
      <c r="SFR45" s="502"/>
      <c r="SFS45" s="502"/>
      <c r="SFT45" s="502"/>
      <c r="SFU45" s="502"/>
      <c r="SFV45" s="502"/>
      <c r="SFW45" s="502"/>
      <c r="SFX45" s="502"/>
      <c r="SFY45" s="502"/>
      <c r="SFZ45" s="502"/>
      <c r="SGA45" s="502"/>
      <c r="SGB45" s="502"/>
      <c r="SGC45" s="502"/>
      <c r="SGD45" s="502"/>
      <c r="SGE45" s="502"/>
      <c r="SGF45" s="502"/>
      <c r="SGG45" s="502"/>
      <c r="SGH45" s="502"/>
      <c r="SGI45" s="502"/>
      <c r="SGJ45" s="502"/>
      <c r="SGK45" s="502"/>
      <c r="SGL45" s="502"/>
      <c r="SGM45" s="502"/>
      <c r="SGN45" s="502"/>
      <c r="SGO45" s="502"/>
      <c r="SGP45" s="502"/>
      <c r="SGQ45" s="502"/>
      <c r="SGR45" s="502"/>
      <c r="SGS45" s="502"/>
      <c r="SGT45" s="502"/>
      <c r="SGU45" s="502"/>
      <c r="SGV45" s="502"/>
      <c r="SGW45" s="502"/>
      <c r="SGX45" s="502"/>
      <c r="SGY45" s="502"/>
      <c r="SGZ45" s="502"/>
      <c r="SHA45" s="502"/>
      <c r="SHB45" s="502"/>
      <c r="SHC45" s="502"/>
      <c r="SHD45" s="502"/>
      <c r="SHE45" s="502"/>
      <c r="SHF45" s="502"/>
      <c r="SHG45" s="502"/>
      <c r="SHH45" s="502"/>
      <c r="SHI45" s="502"/>
      <c r="SHJ45" s="502"/>
      <c r="SHK45" s="502"/>
      <c r="SHL45" s="502"/>
      <c r="SHM45" s="502"/>
      <c r="SHN45" s="502"/>
      <c r="SHO45" s="502"/>
      <c r="SHP45" s="502"/>
      <c r="SHQ45" s="502"/>
      <c r="SHR45" s="502"/>
      <c r="SHS45" s="502"/>
      <c r="SHT45" s="502"/>
      <c r="SHU45" s="502"/>
      <c r="SHV45" s="502"/>
      <c r="SHW45" s="502"/>
      <c r="SHX45" s="502"/>
      <c r="SHY45" s="502"/>
      <c r="SHZ45" s="502"/>
      <c r="SIA45" s="502"/>
      <c r="SIB45" s="502"/>
      <c r="SIC45" s="502"/>
      <c r="SID45" s="502"/>
      <c r="SIE45" s="502"/>
      <c r="SIF45" s="502"/>
      <c r="SIG45" s="502"/>
      <c r="SIH45" s="502"/>
      <c r="SII45" s="502"/>
      <c r="SIJ45" s="502"/>
      <c r="SIK45" s="502"/>
      <c r="SIL45" s="502"/>
      <c r="SIM45" s="502"/>
      <c r="SIN45" s="502"/>
      <c r="SIO45" s="502"/>
      <c r="SIP45" s="502"/>
      <c r="SIQ45" s="502"/>
      <c r="SIR45" s="502"/>
      <c r="SIS45" s="502"/>
      <c r="SIT45" s="502"/>
      <c r="SIU45" s="502"/>
      <c r="SIV45" s="502"/>
      <c r="SIW45" s="502"/>
      <c r="SIX45" s="502"/>
      <c r="SIY45" s="502"/>
      <c r="SIZ45" s="502"/>
      <c r="SJA45" s="502"/>
      <c r="SJB45" s="502"/>
      <c r="SJC45" s="502"/>
      <c r="SJD45" s="502"/>
      <c r="SJE45" s="502"/>
      <c r="SJF45" s="502"/>
      <c r="SJG45" s="502"/>
      <c r="SJH45" s="502"/>
      <c r="SJI45" s="502"/>
      <c r="SJJ45" s="502"/>
      <c r="SJK45" s="502"/>
      <c r="SJL45" s="502"/>
      <c r="SJM45" s="502"/>
      <c r="SJN45" s="502"/>
      <c r="SJO45" s="502"/>
      <c r="SJP45" s="502"/>
      <c r="SJQ45" s="502"/>
      <c r="SJR45" s="502"/>
      <c r="SJS45" s="502"/>
      <c r="SJT45" s="502"/>
      <c r="SJU45" s="502"/>
      <c r="SJV45" s="502"/>
      <c r="SJW45" s="502"/>
      <c r="SJX45" s="502"/>
      <c r="SJY45" s="502"/>
      <c r="SJZ45" s="502"/>
      <c r="SKA45" s="502"/>
      <c r="SKB45" s="502"/>
      <c r="SKC45" s="502"/>
      <c r="SKD45" s="502"/>
      <c r="SKE45" s="502"/>
      <c r="SKF45" s="502"/>
      <c r="SKG45" s="502"/>
      <c r="SKH45" s="502"/>
      <c r="SKI45" s="502"/>
      <c r="SKJ45" s="502"/>
      <c r="SKK45" s="502"/>
      <c r="SKL45" s="502"/>
      <c r="SKM45" s="502"/>
      <c r="SKN45" s="502"/>
      <c r="SKO45" s="502"/>
      <c r="SKP45" s="502"/>
      <c r="SKQ45" s="502"/>
      <c r="SKR45" s="502"/>
      <c r="SKS45" s="502"/>
      <c r="SKT45" s="502"/>
      <c r="SKU45" s="502"/>
      <c r="SKV45" s="502"/>
      <c r="SKW45" s="502"/>
      <c r="SKX45" s="502"/>
      <c r="SKY45" s="502"/>
      <c r="SKZ45" s="502"/>
      <c r="SLA45" s="502"/>
      <c r="SLB45" s="502"/>
      <c r="SLC45" s="502"/>
      <c r="SLD45" s="502"/>
      <c r="SLE45" s="502"/>
      <c r="SLF45" s="502"/>
      <c r="SLG45" s="502"/>
      <c r="SLH45" s="502"/>
      <c r="SLI45" s="502"/>
      <c r="SLJ45" s="502"/>
      <c r="SLK45" s="502"/>
      <c r="SLL45" s="502"/>
      <c r="SLM45" s="502"/>
      <c r="SLN45" s="502"/>
      <c r="SLO45" s="502"/>
      <c r="SLP45" s="502"/>
      <c r="SLQ45" s="502"/>
      <c r="SLR45" s="502"/>
      <c r="SLS45" s="502"/>
      <c r="SLT45" s="502"/>
      <c r="SLU45" s="502"/>
      <c r="SLV45" s="502"/>
      <c r="SLW45" s="502"/>
      <c r="SLX45" s="502"/>
      <c r="SLY45" s="502"/>
      <c r="SLZ45" s="502"/>
      <c r="SMA45" s="502"/>
      <c r="SMB45" s="502"/>
      <c r="SMC45" s="502"/>
      <c r="SMD45" s="502"/>
      <c r="SME45" s="502"/>
      <c r="SMF45" s="502"/>
      <c r="SMG45" s="502"/>
      <c r="SMH45" s="502"/>
      <c r="SMI45" s="502"/>
      <c r="SMJ45" s="502"/>
      <c r="SMK45" s="502"/>
      <c r="SML45" s="502"/>
      <c r="SMM45" s="502"/>
      <c r="SMN45" s="502"/>
      <c r="SMO45" s="502"/>
      <c r="SMP45" s="502"/>
      <c r="SMQ45" s="502"/>
      <c r="SMR45" s="502"/>
      <c r="SMS45" s="502"/>
      <c r="SMT45" s="502"/>
      <c r="SMU45" s="502"/>
      <c r="SMV45" s="502"/>
      <c r="SMW45" s="502"/>
      <c r="SMX45" s="502"/>
      <c r="SMY45" s="502"/>
      <c r="SMZ45" s="502"/>
      <c r="SNA45" s="502"/>
      <c r="SNB45" s="502"/>
      <c r="SNC45" s="502"/>
      <c r="SND45" s="502"/>
      <c r="SNE45" s="502"/>
      <c r="SNF45" s="502"/>
      <c r="SNG45" s="502"/>
      <c r="SNH45" s="502"/>
      <c r="SNI45" s="502"/>
      <c r="SNJ45" s="502"/>
      <c r="SNK45" s="502"/>
      <c r="SNL45" s="502"/>
      <c r="SNM45" s="502"/>
      <c r="SNN45" s="502"/>
      <c r="SNO45" s="502"/>
      <c r="SNP45" s="502"/>
      <c r="SNQ45" s="502"/>
      <c r="SNR45" s="502"/>
      <c r="SNS45" s="502"/>
      <c r="SNT45" s="502"/>
      <c r="SNU45" s="502"/>
      <c r="SNV45" s="502"/>
      <c r="SNW45" s="502"/>
      <c r="SNX45" s="502"/>
      <c r="SNY45" s="502"/>
      <c r="SNZ45" s="502"/>
      <c r="SOA45" s="502"/>
      <c r="SOB45" s="502"/>
      <c r="SOC45" s="502"/>
      <c r="SOD45" s="502"/>
      <c r="SOE45" s="502"/>
      <c r="SOF45" s="502"/>
      <c r="SOG45" s="502"/>
      <c r="SOH45" s="502"/>
      <c r="SOI45" s="502"/>
      <c r="SOJ45" s="502"/>
      <c r="SOK45" s="502"/>
      <c r="SOL45" s="502"/>
      <c r="SOM45" s="502"/>
      <c r="SON45" s="502"/>
      <c r="SOO45" s="502"/>
      <c r="SOP45" s="502"/>
      <c r="SOQ45" s="502"/>
      <c r="SOR45" s="502"/>
      <c r="SOS45" s="502"/>
      <c r="SOT45" s="502"/>
      <c r="SOU45" s="502"/>
      <c r="SOV45" s="502"/>
      <c r="SOW45" s="502"/>
      <c r="SOX45" s="502"/>
      <c r="SOY45" s="502"/>
      <c r="SOZ45" s="502"/>
      <c r="SPA45" s="502"/>
      <c r="SPB45" s="502"/>
      <c r="SPC45" s="502"/>
      <c r="SPD45" s="502"/>
      <c r="SPE45" s="502"/>
      <c r="SPF45" s="502"/>
      <c r="SPG45" s="502"/>
      <c r="SPH45" s="502"/>
      <c r="SPI45" s="502"/>
      <c r="SPJ45" s="502"/>
      <c r="SPK45" s="502"/>
      <c r="SPL45" s="502"/>
      <c r="SPM45" s="502"/>
      <c r="SPN45" s="502"/>
      <c r="SPO45" s="502"/>
      <c r="SPP45" s="502"/>
      <c r="SPQ45" s="502"/>
      <c r="SPR45" s="502"/>
      <c r="SPS45" s="502"/>
      <c r="SPT45" s="502"/>
      <c r="SPU45" s="502"/>
      <c r="SPV45" s="502"/>
      <c r="SPW45" s="502"/>
      <c r="SPX45" s="502"/>
      <c r="SPY45" s="502"/>
      <c r="SPZ45" s="502"/>
      <c r="SQA45" s="502"/>
      <c r="SQB45" s="502"/>
      <c r="SQC45" s="502"/>
      <c r="SQD45" s="502"/>
      <c r="SQE45" s="502"/>
      <c r="SQF45" s="502"/>
      <c r="SQG45" s="502"/>
      <c r="SQH45" s="502"/>
      <c r="SQI45" s="502"/>
      <c r="SQJ45" s="502"/>
      <c r="SQK45" s="502"/>
      <c r="SQL45" s="502"/>
      <c r="SQM45" s="502"/>
      <c r="SQN45" s="502"/>
      <c r="SQO45" s="502"/>
      <c r="SQP45" s="502"/>
      <c r="SQQ45" s="502"/>
      <c r="SQR45" s="502"/>
      <c r="SQS45" s="502"/>
      <c r="SQT45" s="502"/>
      <c r="SQU45" s="502"/>
      <c r="SQV45" s="502"/>
      <c r="SQW45" s="502"/>
      <c r="SQX45" s="502"/>
      <c r="SQY45" s="502"/>
      <c r="SQZ45" s="502"/>
      <c r="SRA45" s="502"/>
      <c r="SRB45" s="502"/>
      <c r="SRC45" s="502"/>
      <c r="SRD45" s="502"/>
      <c r="SRE45" s="502"/>
      <c r="SRF45" s="502"/>
      <c r="SRG45" s="502"/>
      <c r="SRH45" s="502"/>
      <c r="SRI45" s="502"/>
      <c r="SRJ45" s="502"/>
      <c r="SRK45" s="502"/>
      <c r="SRL45" s="502"/>
      <c r="SRM45" s="502"/>
      <c r="SRN45" s="502"/>
      <c r="SRO45" s="502"/>
      <c r="SRP45" s="502"/>
      <c r="SRQ45" s="502"/>
      <c r="SRR45" s="502"/>
      <c r="SRS45" s="502"/>
      <c r="SRT45" s="502"/>
      <c r="SRU45" s="502"/>
      <c r="SRV45" s="502"/>
      <c r="SRW45" s="502"/>
      <c r="SRX45" s="502"/>
      <c r="SRY45" s="502"/>
      <c r="SRZ45" s="502"/>
      <c r="SSA45" s="502"/>
      <c r="SSB45" s="502"/>
      <c r="SSC45" s="502"/>
      <c r="SSD45" s="502"/>
      <c r="SSE45" s="502"/>
      <c r="SSF45" s="502"/>
      <c r="SSG45" s="502"/>
      <c r="SSH45" s="502"/>
      <c r="SSI45" s="502"/>
      <c r="SSJ45" s="502"/>
      <c r="SSK45" s="502"/>
      <c r="SSL45" s="502"/>
      <c r="SSM45" s="502"/>
      <c r="SSN45" s="502"/>
      <c r="SSO45" s="502"/>
      <c r="SSP45" s="502"/>
      <c r="SSQ45" s="502"/>
      <c r="SSR45" s="502"/>
      <c r="SSS45" s="502"/>
      <c r="SST45" s="502"/>
      <c r="SSU45" s="502"/>
      <c r="SSV45" s="502"/>
      <c r="SSW45" s="502"/>
      <c r="SSX45" s="502"/>
      <c r="SSY45" s="502"/>
      <c r="SSZ45" s="502"/>
      <c r="STA45" s="502"/>
      <c r="STB45" s="502"/>
      <c r="STC45" s="502"/>
      <c r="STD45" s="502"/>
      <c r="STE45" s="502"/>
      <c r="STF45" s="502"/>
      <c r="STG45" s="502"/>
      <c r="STH45" s="502"/>
      <c r="STI45" s="502"/>
      <c r="STJ45" s="502"/>
      <c r="STK45" s="502"/>
      <c r="STL45" s="502"/>
      <c r="STM45" s="502"/>
      <c r="STN45" s="502"/>
      <c r="STO45" s="502"/>
      <c r="STP45" s="502"/>
      <c r="STQ45" s="502"/>
      <c r="STR45" s="502"/>
      <c r="STS45" s="502"/>
      <c r="STT45" s="502"/>
      <c r="STU45" s="502"/>
      <c r="STV45" s="502"/>
      <c r="STW45" s="502"/>
      <c r="STX45" s="502"/>
      <c r="STY45" s="502"/>
      <c r="STZ45" s="502"/>
      <c r="SUA45" s="502"/>
      <c r="SUB45" s="502"/>
      <c r="SUC45" s="502"/>
      <c r="SUD45" s="502"/>
      <c r="SUE45" s="502"/>
      <c r="SUF45" s="502"/>
      <c r="SUG45" s="502"/>
      <c r="SUH45" s="502"/>
      <c r="SUI45" s="502"/>
      <c r="SUJ45" s="502"/>
      <c r="SUK45" s="502"/>
      <c r="SUL45" s="502"/>
      <c r="SUM45" s="502"/>
      <c r="SUN45" s="502"/>
      <c r="SUO45" s="502"/>
      <c r="SUP45" s="502"/>
      <c r="SUQ45" s="502"/>
      <c r="SUR45" s="502"/>
      <c r="SUS45" s="502"/>
      <c r="SUT45" s="502"/>
      <c r="SUU45" s="502"/>
      <c r="SUV45" s="502"/>
      <c r="SUW45" s="502"/>
      <c r="SUX45" s="502"/>
      <c r="SUY45" s="502"/>
      <c r="SUZ45" s="502"/>
      <c r="SVA45" s="502"/>
      <c r="SVB45" s="502"/>
      <c r="SVC45" s="502"/>
      <c r="SVD45" s="502"/>
      <c r="SVE45" s="502"/>
      <c r="SVF45" s="502"/>
      <c r="SVG45" s="502"/>
      <c r="SVH45" s="502"/>
      <c r="SVI45" s="502"/>
      <c r="SVJ45" s="502"/>
      <c r="SVK45" s="502"/>
      <c r="SVL45" s="502"/>
      <c r="SVM45" s="502"/>
      <c r="SVN45" s="502"/>
      <c r="SVO45" s="502"/>
      <c r="SVP45" s="502"/>
      <c r="SVQ45" s="502"/>
      <c r="SVR45" s="502"/>
      <c r="SVS45" s="502"/>
      <c r="SVT45" s="502"/>
      <c r="SVU45" s="502"/>
      <c r="SVV45" s="502"/>
      <c r="SVW45" s="502"/>
      <c r="SVX45" s="502"/>
      <c r="SVY45" s="502"/>
      <c r="SVZ45" s="502"/>
      <c r="SWA45" s="502"/>
      <c r="SWB45" s="502"/>
      <c r="SWC45" s="502"/>
      <c r="SWD45" s="502"/>
      <c r="SWE45" s="502"/>
      <c r="SWF45" s="502"/>
      <c r="SWG45" s="502"/>
      <c r="SWH45" s="502"/>
      <c r="SWI45" s="502"/>
      <c r="SWJ45" s="502"/>
      <c r="SWK45" s="502"/>
      <c r="SWL45" s="502"/>
      <c r="SWM45" s="502"/>
      <c r="SWN45" s="502"/>
      <c r="SWO45" s="502"/>
      <c r="SWP45" s="502"/>
      <c r="SWQ45" s="502"/>
      <c r="SWR45" s="502"/>
      <c r="SWS45" s="502"/>
      <c r="SWT45" s="502"/>
      <c r="SWU45" s="502"/>
      <c r="SWV45" s="502"/>
      <c r="SWW45" s="502"/>
      <c r="SWX45" s="502"/>
      <c r="SWY45" s="502"/>
      <c r="SWZ45" s="502"/>
      <c r="SXA45" s="502"/>
      <c r="SXB45" s="502"/>
      <c r="SXC45" s="502"/>
      <c r="SXD45" s="502"/>
      <c r="SXE45" s="502"/>
      <c r="SXF45" s="502"/>
      <c r="SXG45" s="502"/>
      <c r="SXH45" s="502"/>
      <c r="SXI45" s="502"/>
      <c r="SXJ45" s="502"/>
      <c r="SXK45" s="502"/>
      <c r="SXL45" s="502"/>
      <c r="SXM45" s="502"/>
      <c r="SXN45" s="502"/>
      <c r="SXO45" s="502"/>
      <c r="SXP45" s="502"/>
      <c r="SXQ45" s="502"/>
      <c r="SXR45" s="502"/>
      <c r="SXS45" s="502"/>
      <c r="SXT45" s="502"/>
      <c r="SXU45" s="502"/>
      <c r="SXV45" s="502"/>
      <c r="SXW45" s="502"/>
      <c r="SXX45" s="502"/>
      <c r="SXY45" s="502"/>
      <c r="SXZ45" s="502"/>
      <c r="SYA45" s="502"/>
      <c r="SYB45" s="502"/>
      <c r="SYC45" s="502"/>
      <c r="SYD45" s="502"/>
      <c r="SYE45" s="502"/>
      <c r="SYF45" s="502"/>
      <c r="SYG45" s="502"/>
      <c r="SYH45" s="502"/>
      <c r="SYI45" s="502"/>
      <c r="SYJ45" s="502"/>
      <c r="SYK45" s="502"/>
      <c r="SYL45" s="502"/>
      <c r="SYM45" s="502"/>
      <c r="SYN45" s="502"/>
      <c r="SYO45" s="502"/>
      <c r="SYP45" s="502"/>
      <c r="SYQ45" s="502"/>
      <c r="SYR45" s="502"/>
      <c r="SYS45" s="502"/>
      <c r="SYT45" s="502"/>
      <c r="SYU45" s="502"/>
      <c r="SYV45" s="502"/>
      <c r="SYW45" s="502"/>
      <c r="SYX45" s="502"/>
      <c r="SYY45" s="502"/>
      <c r="SYZ45" s="502"/>
      <c r="SZA45" s="502"/>
      <c r="SZB45" s="502"/>
      <c r="SZC45" s="502"/>
      <c r="SZD45" s="502"/>
      <c r="SZE45" s="502"/>
      <c r="SZF45" s="502"/>
      <c r="SZG45" s="502"/>
      <c r="SZH45" s="502"/>
      <c r="SZI45" s="502"/>
      <c r="SZJ45" s="502"/>
      <c r="SZK45" s="502"/>
      <c r="SZL45" s="502"/>
      <c r="SZM45" s="502"/>
      <c r="SZN45" s="502"/>
      <c r="SZO45" s="502"/>
      <c r="SZP45" s="502"/>
      <c r="SZQ45" s="502"/>
      <c r="SZR45" s="502"/>
      <c r="SZS45" s="502"/>
      <c r="SZT45" s="502"/>
      <c r="SZU45" s="502"/>
      <c r="SZV45" s="502"/>
      <c r="SZW45" s="502"/>
      <c r="SZX45" s="502"/>
      <c r="SZY45" s="502"/>
      <c r="SZZ45" s="502"/>
      <c r="TAA45" s="502"/>
      <c r="TAB45" s="502"/>
      <c r="TAC45" s="502"/>
      <c r="TAD45" s="502"/>
      <c r="TAE45" s="502"/>
      <c r="TAF45" s="502"/>
      <c r="TAG45" s="502"/>
      <c r="TAH45" s="502"/>
      <c r="TAI45" s="502"/>
      <c r="TAJ45" s="502"/>
      <c r="TAK45" s="502"/>
      <c r="TAL45" s="502"/>
      <c r="TAM45" s="502"/>
      <c r="TAN45" s="502"/>
      <c r="TAO45" s="502"/>
      <c r="TAP45" s="502"/>
      <c r="TAQ45" s="502"/>
      <c r="TAR45" s="502"/>
      <c r="TAS45" s="502"/>
      <c r="TAT45" s="502"/>
      <c r="TAU45" s="502"/>
      <c r="TAV45" s="502"/>
      <c r="TAW45" s="502"/>
      <c r="TAX45" s="502"/>
      <c r="TAY45" s="502"/>
      <c r="TAZ45" s="502"/>
      <c r="TBA45" s="502"/>
      <c r="TBB45" s="502"/>
      <c r="TBC45" s="502"/>
      <c r="TBD45" s="502"/>
      <c r="TBE45" s="502"/>
      <c r="TBF45" s="502"/>
      <c r="TBG45" s="502"/>
      <c r="TBH45" s="502"/>
      <c r="TBI45" s="502"/>
      <c r="TBJ45" s="502"/>
      <c r="TBK45" s="502"/>
      <c r="TBL45" s="502"/>
      <c r="TBM45" s="502"/>
      <c r="TBN45" s="502"/>
      <c r="TBO45" s="502"/>
      <c r="TBP45" s="502"/>
      <c r="TBQ45" s="502"/>
      <c r="TBR45" s="502"/>
      <c r="TBS45" s="502"/>
      <c r="TBT45" s="502"/>
      <c r="TBU45" s="502"/>
      <c r="TBV45" s="502"/>
      <c r="TBW45" s="502"/>
      <c r="TBX45" s="502"/>
      <c r="TBY45" s="502"/>
      <c r="TBZ45" s="502"/>
      <c r="TCA45" s="502"/>
      <c r="TCB45" s="502"/>
      <c r="TCC45" s="502"/>
      <c r="TCD45" s="502"/>
      <c r="TCE45" s="502"/>
      <c r="TCF45" s="502"/>
      <c r="TCG45" s="502"/>
      <c r="TCH45" s="502"/>
      <c r="TCI45" s="502"/>
      <c r="TCJ45" s="502"/>
      <c r="TCK45" s="502"/>
      <c r="TCL45" s="502"/>
      <c r="TCM45" s="502"/>
      <c r="TCN45" s="502"/>
      <c r="TCO45" s="502"/>
      <c r="TCP45" s="502"/>
      <c r="TCQ45" s="502"/>
      <c r="TCR45" s="502"/>
      <c r="TCS45" s="502"/>
      <c r="TCT45" s="502"/>
      <c r="TCU45" s="502"/>
      <c r="TCV45" s="502"/>
      <c r="TCW45" s="502"/>
      <c r="TCX45" s="502"/>
      <c r="TCY45" s="502"/>
      <c r="TCZ45" s="502"/>
      <c r="TDA45" s="502"/>
      <c r="TDB45" s="502"/>
      <c r="TDC45" s="502"/>
      <c r="TDD45" s="502"/>
      <c r="TDE45" s="502"/>
      <c r="TDF45" s="502"/>
      <c r="TDG45" s="502"/>
      <c r="TDH45" s="502"/>
      <c r="TDI45" s="502"/>
      <c r="TDJ45" s="502"/>
      <c r="TDK45" s="502"/>
      <c r="TDL45" s="502"/>
      <c r="TDM45" s="502"/>
      <c r="TDN45" s="502"/>
      <c r="TDO45" s="502"/>
      <c r="TDP45" s="502"/>
      <c r="TDQ45" s="502"/>
      <c r="TDR45" s="502"/>
      <c r="TDS45" s="502"/>
      <c r="TDT45" s="502"/>
      <c r="TDU45" s="502"/>
      <c r="TDV45" s="502"/>
      <c r="TDW45" s="502"/>
      <c r="TDX45" s="502"/>
      <c r="TDY45" s="502"/>
      <c r="TDZ45" s="502"/>
      <c r="TEA45" s="502"/>
      <c r="TEB45" s="502"/>
      <c r="TEC45" s="502"/>
      <c r="TED45" s="502"/>
      <c r="TEE45" s="502"/>
      <c r="TEF45" s="502"/>
      <c r="TEG45" s="502"/>
      <c r="TEH45" s="502"/>
      <c r="TEI45" s="502"/>
      <c r="TEJ45" s="502"/>
      <c r="TEK45" s="502"/>
      <c r="TEL45" s="502"/>
      <c r="TEM45" s="502"/>
      <c r="TEN45" s="502"/>
      <c r="TEO45" s="502"/>
      <c r="TEP45" s="502"/>
      <c r="TEQ45" s="502"/>
      <c r="TER45" s="502"/>
      <c r="TES45" s="502"/>
      <c r="TET45" s="502"/>
      <c r="TEU45" s="502"/>
      <c r="TEV45" s="502"/>
      <c r="TEW45" s="502"/>
      <c r="TEX45" s="502"/>
      <c r="TEY45" s="502"/>
      <c r="TEZ45" s="502"/>
      <c r="TFA45" s="502"/>
      <c r="TFB45" s="502"/>
      <c r="TFC45" s="502"/>
      <c r="TFD45" s="502"/>
      <c r="TFE45" s="502"/>
      <c r="TFF45" s="502"/>
      <c r="TFG45" s="502"/>
      <c r="TFH45" s="502"/>
      <c r="TFI45" s="502"/>
      <c r="TFJ45" s="502"/>
      <c r="TFK45" s="502"/>
      <c r="TFL45" s="502"/>
      <c r="TFM45" s="502"/>
      <c r="TFN45" s="502"/>
      <c r="TFO45" s="502"/>
      <c r="TFP45" s="502"/>
      <c r="TFQ45" s="502"/>
      <c r="TFR45" s="502"/>
      <c r="TFS45" s="502"/>
      <c r="TFT45" s="502"/>
      <c r="TFU45" s="502"/>
      <c r="TFV45" s="502"/>
      <c r="TFW45" s="502"/>
      <c r="TFX45" s="502"/>
      <c r="TFY45" s="502"/>
      <c r="TFZ45" s="502"/>
      <c r="TGA45" s="502"/>
      <c r="TGB45" s="502"/>
      <c r="TGC45" s="502"/>
      <c r="TGD45" s="502"/>
      <c r="TGE45" s="502"/>
      <c r="TGF45" s="502"/>
      <c r="TGG45" s="502"/>
      <c r="TGH45" s="502"/>
      <c r="TGI45" s="502"/>
      <c r="TGJ45" s="502"/>
      <c r="TGK45" s="502"/>
      <c r="TGL45" s="502"/>
      <c r="TGM45" s="502"/>
      <c r="TGN45" s="502"/>
      <c r="TGO45" s="502"/>
      <c r="TGP45" s="502"/>
      <c r="TGQ45" s="502"/>
      <c r="TGR45" s="502"/>
      <c r="TGS45" s="502"/>
      <c r="TGT45" s="502"/>
      <c r="TGU45" s="502"/>
      <c r="TGV45" s="502"/>
      <c r="TGW45" s="502"/>
      <c r="TGX45" s="502"/>
      <c r="TGY45" s="502"/>
      <c r="TGZ45" s="502"/>
      <c r="THA45" s="502"/>
      <c r="THB45" s="502"/>
      <c r="THC45" s="502"/>
      <c r="THD45" s="502"/>
      <c r="THE45" s="502"/>
      <c r="THF45" s="502"/>
      <c r="THG45" s="502"/>
      <c r="THH45" s="502"/>
      <c r="THI45" s="502"/>
      <c r="THJ45" s="502"/>
      <c r="THK45" s="502"/>
      <c r="THL45" s="502"/>
      <c r="THM45" s="502"/>
      <c r="THN45" s="502"/>
      <c r="THO45" s="502"/>
      <c r="THP45" s="502"/>
      <c r="THQ45" s="502"/>
      <c r="THR45" s="502"/>
      <c r="THS45" s="502"/>
      <c r="THT45" s="502"/>
      <c r="THU45" s="502"/>
      <c r="THV45" s="502"/>
      <c r="THW45" s="502"/>
      <c r="THX45" s="502"/>
      <c r="THY45" s="502"/>
      <c r="THZ45" s="502"/>
      <c r="TIA45" s="502"/>
      <c r="TIB45" s="502"/>
      <c r="TIC45" s="502"/>
      <c r="TID45" s="502"/>
      <c r="TIE45" s="502"/>
      <c r="TIF45" s="502"/>
      <c r="TIG45" s="502"/>
      <c r="TIH45" s="502"/>
      <c r="TII45" s="502"/>
      <c r="TIJ45" s="502"/>
      <c r="TIK45" s="502"/>
      <c r="TIL45" s="502"/>
      <c r="TIM45" s="502"/>
      <c r="TIN45" s="502"/>
      <c r="TIO45" s="502"/>
      <c r="TIP45" s="502"/>
      <c r="TIQ45" s="502"/>
      <c r="TIR45" s="502"/>
      <c r="TIS45" s="502"/>
      <c r="TIT45" s="502"/>
      <c r="TIU45" s="502"/>
      <c r="TIV45" s="502"/>
      <c r="TIW45" s="502"/>
      <c r="TIX45" s="502"/>
      <c r="TIY45" s="502"/>
      <c r="TIZ45" s="502"/>
      <c r="TJA45" s="502"/>
      <c r="TJB45" s="502"/>
      <c r="TJC45" s="502"/>
      <c r="TJD45" s="502"/>
      <c r="TJE45" s="502"/>
      <c r="TJF45" s="502"/>
      <c r="TJG45" s="502"/>
      <c r="TJH45" s="502"/>
      <c r="TJI45" s="502"/>
      <c r="TJJ45" s="502"/>
      <c r="TJK45" s="502"/>
      <c r="TJL45" s="502"/>
      <c r="TJM45" s="502"/>
      <c r="TJN45" s="502"/>
      <c r="TJO45" s="502"/>
      <c r="TJP45" s="502"/>
      <c r="TJQ45" s="502"/>
      <c r="TJR45" s="502"/>
      <c r="TJS45" s="502"/>
      <c r="TJT45" s="502"/>
      <c r="TJU45" s="502"/>
      <c r="TJV45" s="502"/>
      <c r="TJW45" s="502"/>
      <c r="TJX45" s="502"/>
      <c r="TJY45" s="502"/>
      <c r="TJZ45" s="502"/>
      <c r="TKA45" s="502"/>
      <c r="TKB45" s="502"/>
      <c r="TKC45" s="502"/>
      <c r="TKD45" s="502"/>
      <c r="TKE45" s="502"/>
      <c r="TKF45" s="502"/>
      <c r="TKG45" s="502"/>
      <c r="TKH45" s="502"/>
      <c r="TKI45" s="502"/>
      <c r="TKJ45" s="502"/>
      <c r="TKK45" s="502"/>
      <c r="TKL45" s="502"/>
      <c r="TKM45" s="502"/>
      <c r="TKN45" s="502"/>
      <c r="TKO45" s="502"/>
      <c r="TKP45" s="502"/>
      <c r="TKQ45" s="502"/>
      <c r="TKR45" s="502"/>
      <c r="TKS45" s="502"/>
      <c r="TKT45" s="502"/>
      <c r="TKU45" s="502"/>
      <c r="TKV45" s="502"/>
      <c r="TKW45" s="502"/>
      <c r="TKX45" s="502"/>
      <c r="TKY45" s="502"/>
      <c r="TKZ45" s="502"/>
      <c r="TLA45" s="502"/>
      <c r="TLB45" s="502"/>
      <c r="TLC45" s="502"/>
      <c r="TLD45" s="502"/>
      <c r="TLE45" s="502"/>
      <c r="TLF45" s="502"/>
      <c r="TLG45" s="502"/>
      <c r="TLH45" s="502"/>
      <c r="TLI45" s="502"/>
      <c r="TLJ45" s="502"/>
      <c r="TLK45" s="502"/>
      <c r="TLL45" s="502"/>
      <c r="TLM45" s="502"/>
      <c r="TLN45" s="502"/>
      <c r="TLO45" s="502"/>
      <c r="TLP45" s="502"/>
      <c r="TLQ45" s="502"/>
      <c r="TLR45" s="502"/>
      <c r="TLS45" s="502"/>
      <c r="TLT45" s="502"/>
      <c r="TLU45" s="502"/>
      <c r="TLV45" s="502"/>
      <c r="TLW45" s="502"/>
      <c r="TLX45" s="502"/>
      <c r="TLY45" s="502"/>
      <c r="TLZ45" s="502"/>
      <c r="TMA45" s="502"/>
      <c r="TMB45" s="502"/>
      <c r="TMC45" s="502"/>
      <c r="TMD45" s="502"/>
      <c r="TME45" s="502"/>
      <c r="TMF45" s="502"/>
      <c r="TMG45" s="502"/>
      <c r="TMH45" s="502"/>
      <c r="TMI45" s="502"/>
      <c r="TMJ45" s="502"/>
      <c r="TMK45" s="502"/>
      <c r="TML45" s="502"/>
      <c r="TMM45" s="502"/>
      <c r="TMN45" s="502"/>
      <c r="TMO45" s="502"/>
      <c r="TMP45" s="502"/>
      <c r="TMQ45" s="502"/>
      <c r="TMR45" s="502"/>
      <c r="TMS45" s="502"/>
      <c r="TMT45" s="502"/>
      <c r="TMU45" s="502"/>
      <c r="TMV45" s="502"/>
      <c r="TMW45" s="502"/>
      <c r="TMX45" s="502"/>
      <c r="TMY45" s="502"/>
      <c r="TMZ45" s="502"/>
      <c r="TNA45" s="502"/>
      <c r="TNB45" s="502"/>
      <c r="TNC45" s="502"/>
      <c r="TND45" s="502"/>
      <c r="TNE45" s="502"/>
      <c r="TNF45" s="502"/>
      <c r="TNG45" s="502"/>
      <c r="TNH45" s="502"/>
      <c r="TNI45" s="502"/>
      <c r="TNJ45" s="502"/>
      <c r="TNK45" s="502"/>
      <c r="TNL45" s="502"/>
      <c r="TNM45" s="502"/>
      <c r="TNN45" s="502"/>
      <c r="TNO45" s="502"/>
      <c r="TNP45" s="502"/>
      <c r="TNQ45" s="502"/>
      <c r="TNR45" s="502"/>
      <c r="TNS45" s="502"/>
      <c r="TNT45" s="502"/>
      <c r="TNU45" s="502"/>
      <c r="TNV45" s="502"/>
      <c r="TNW45" s="502"/>
      <c r="TNX45" s="502"/>
      <c r="TNY45" s="502"/>
      <c r="TNZ45" s="502"/>
      <c r="TOA45" s="502"/>
      <c r="TOB45" s="502"/>
      <c r="TOC45" s="502"/>
      <c r="TOD45" s="502"/>
      <c r="TOE45" s="502"/>
      <c r="TOF45" s="502"/>
      <c r="TOG45" s="502"/>
      <c r="TOH45" s="502"/>
      <c r="TOI45" s="502"/>
      <c r="TOJ45" s="502"/>
      <c r="TOK45" s="502"/>
      <c r="TOL45" s="502"/>
      <c r="TOM45" s="502"/>
      <c r="TON45" s="502"/>
      <c r="TOO45" s="502"/>
      <c r="TOP45" s="502"/>
      <c r="TOQ45" s="502"/>
      <c r="TOR45" s="502"/>
      <c r="TOS45" s="502"/>
      <c r="TOT45" s="502"/>
      <c r="TOU45" s="502"/>
      <c r="TOV45" s="502"/>
      <c r="TOW45" s="502"/>
      <c r="TOX45" s="502"/>
      <c r="TOY45" s="502"/>
      <c r="TOZ45" s="502"/>
      <c r="TPA45" s="502"/>
      <c r="TPB45" s="502"/>
      <c r="TPC45" s="502"/>
      <c r="TPD45" s="502"/>
      <c r="TPE45" s="502"/>
      <c r="TPF45" s="502"/>
      <c r="TPG45" s="502"/>
      <c r="TPH45" s="502"/>
      <c r="TPI45" s="502"/>
      <c r="TPJ45" s="502"/>
      <c r="TPK45" s="502"/>
      <c r="TPL45" s="502"/>
      <c r="TPM45" s="502"/>
      <c r="TPN45" s="502"/>
      <c r="TPO45" s="502"/>
      <c r="TPP45" s="502"/>
      <c r="TPQ45" s="502"/>
      <c r="TPR45" s="502"/>
      <c r="TPS45" s="502"/>
      <c r="TPT45" s="502"/>
      <c r="TPU45" s="502"/>
      <c r="TPV45" s="502"/>
      <c r="TPW45" s="502"/>
      <c r="TPX45" s="502"/>
      <c r="TPY45" s="502"/>
      <c r="TPZ45" s="502"/>
      <c r="TQA45" s="502"/>
      <c r="TQB45" s="502"/>
      <c r="TQC45" s="502"/>
      <c r="TQD45" s="502"/>
      <c r="TQE45" s="502"/>
      <c r="TQF45" s="502"/>
      <c r="TQG45" s="502"/>
      <c r="TQH45" s="502"/>
      <c r="TQI45" s="502"/>
      <c r="TQJ45" s="502"/>
      <c r="TQK45" s="502"/>
      <c r="TQL45" s="502"/>
      <c r="TQM45" s="502"/>
      <c r="TQN45" s="502"/>
      <c r="TQO45" s="502"/>
      <c r="TQP45" s="502"/>
      <c r="TQQ45" s="502"/>
      <c r="TQR45" s="502"/>
      <c r="TQS45" s="502"/>
      <c r="TQT45" s="502"/>
      <c r="TQU45" s="502"/>
      <c r="TQV45" s="502"/>
      <c r="TQW45" s="502"/>
      <c r="TQX45" s="502"/>
      <c r="TQY45" s="502"/>
      <c r="TQZ45" s="502"/>
      <c r="TRA45" s="502"/>
      <c r="TRB45" s="502"/>
      <c r="TRC45" s="502"/>
      <c r="TRD45" s="502"/>
      <c r="TRE45" s="502"/>
      <c r="TRF45" s="502"/>
      <c r="TRG45" s="502"/>
      <c r="TRH45" s="502"/>
      <c r="TRI45" s="502"/>
      <c r="TRJ45" s="502"/>
      <c r="TRK45" s="502"/>
      <c r="TRL45" s="502"/>
      <c r="TRM45" s="502"/>
      <c r="TRN45" s="502"/>
      <c r="TRO45" s="502"/>
      <c r="TRP45" s="502"/>
      <c r="TRQ45" s="502"/>
      <c r="TRR45" s="502"/>
      <c r="TRS45" s="502"/>
      <c r="TRT45" s="502"/>
      <c r="TRU45" s="502"/>
      <c r="TRV45" s="502"/>
      <c r="TRW45" s="502"/>
      <c r="TRX45" s="502"/>
      <c r="TRY45" s="502"/>
      <c r="TRZ45" s="502"/>
      <c r="TSA45" s="502"/>
      <c r="TSB45" s="502"/>
      <c r="TSC45" s="502"/>
      <c r="TSD45" s="502"/>
      <c r="TSE45" s="502"/>
      <c r="TSF45" s="502"/>
      <c r="TSG45" s="502"/>
      <c r="TSH45" s="502"/>
      <c r="TSI45" s="502"/>
      <c r="TSJ45" s="502"/>
      <c r="TSK45" s="502"/>
      <c r="TSL45" s="502"/>
      <c r="TSM45" s="502"/>
      <c r="TSN45" s="502"/>
      <c r="TSO45" s="502"/>
      <c r="TSP45" s="502"/>
      <c r="TSQ45" s="502"/>
      <c r="TSR45" s="502"/>
      <c r="TSS45" s="502"/>
      <c r="TST45" s="502"/>
      <c r="TSU45" s="502"/>
      <c r="TSV45" s="502"/>
      <c r="TSW45" s="502"/>
      <c r="TSX45" s="502"/>
      <c r="TSY45" s="502"/>
      <c r="TSZ45" s="502"/>
      <c r="TTA45" s="502"/>
      <c r="TTB45" s="502"/>
      <c r="TTC45" s="502"/>
      <c r="TTD45" s="502"/>
      <c r="TTE45" s="502"/>
      <c r="TTF45" s="502"/>
      <c r="TTG45" s="502"/>
      <c r="TTH45" s="502"/>
      <c r="TTI45" s="502"/>
      <c r="TTJ45" s="502"/>
      <c r="TTK45" s="502"/>
      <c r="TTL45" s="502"/>
      <c r="TTM45" s="502"/>
      <c r="TTN45" s="502"/>
      <c r="TTO45" s="502"/>
      <c r="TTP45" s="502"/>
      <c r="TTQ45" s="502"/>
      <c r="TTR45" s="502"/>
      <c r="TTS45" s="502"/>
      <c r="TTT45" s="502"/>
      <c r="TTU45" s="502"/>
      <c r="TTV45" s="502"/>
      <c r="TTW45" s="502"/>
      <c r="TTX45" s="502"/>
      <c r="TTY45" s="502"/>
      <c r="TTZ45" s="502"/>
      <c r="TUA45" s="502"/>
      <c r="TUB45" s="502"/>
      <c r="TUC45" s="502"/>
      <c r="TUD45" s="502"/>
      <c r="TUE45" s="502"/>
      <c r="TUF45" s="502"/>
      <c r="TUG45" s="502"/>
      <c r="TUH45" s="502"/>
      <c r="TUI45" s="502"/>
      <c r="TUJ45" s="502"/>
      <c r="TUK45" s="502"/>
      <c r="TUL45" s="502"/>
      <c r="TUM45" s="502"/>
      <c r="TUN45" s="502"/>
      <c r="TUO45" s="502"/>
      <c r="TUP45" s="502"/>
      <c r="TUQ45" s="502"/>
      <c r="TUR45" s="502"/>
      <c r="TUS45" s="502"/>
      <c r="TUT45" s="502"/>
      <c r="TUU45" s="502"/>
      <c r="TUV45" s="502"/>
      <c r="TUW45" s="502"/>
      <c r="TUX45" s="502"/>
      <c r="TUY45" s="502"/>
      <c r="TUZ45" s="502"/>
      <c r="TVA45" s="502"/>
      <c r="TVB45" s="502"/>
      <c r="TVC45" s="502"/>
      <c r="TVD45" s="502"/>
      <c r="TVE45" s="502"/>
      <c r="TVF45" s="502"/>
      <c r="TVG45" s="502"/>
      <c r="TVH45" s="502"/>
      <c r="TVI45" s="502"/>
      <c r="TVJ45" s="502"/>
      <c r="TVK45" s="502"/>
      <c r="TVL45" s="502"/>
      <c r="TVM45" s="502"/>
      <c r="TVN45" s="502"/>
      <c r="TVO45" s="502"/>
      <c r="TVP45" s="502"/>
      <c r="TVQ45" s="502"/>
      <c r="TVR45" s="502"/>
      <c r="TVS45" s="502"/>
      <c r="TVT45" s="502"/>
      <c r="TVU45" s="502"/>
      <c r="TVV45" s="502"/>
      <c r="TVW45" s="502"/>
      <c r="TVX45" s="502"/>
      <c r="TVY45" s="502"/>
      <c r="TVZ45" s="502"/>
      <c r="TWA45" s="502"/>
      <c r="TWB45" s="502"/>
      <c r="TWC45" s="502"/>
      <c r="TWD45" s="502"/>
      <c r="TWE45" s="502"/>
      <c r="TWF45" s="502"/>
      <c r="TWG45" s="502"/>
      <c r="TWH45" s="502"/>
      <c r="TWI45" s="502"/>
      <c r="TWJ45" s="502"/>
      <c r="TWK45" s="502"/>
      <c r="TWL45" s="502"/>
      <c r="TWM45" s="502"/>
      <c r="TWN45" s="502"/>
      <c r="TWO45" s="502"/>
      <c r="TWP45" s="502"/>
      <c r="TWQ45" s="502"/>
      <c r="TWR45" s="502"/>
      <c r="TWS45" s="502"/>
      <c r="TWT45" s="502"/>
      <c r="TWU45" s="502"/>
      <c r="TWV45" s="502"/>
      <c r="TWW45" s="502"/>
      <c r="TWX45" s="502"/>
      <c r="TWY45" s="502"/>
      <c r="TWZ45" s="502"/>
      <c r="TXA45" s="502"/>
      <c r="TXB45" s="502"/>
      <c r="TXC45" s="502"/>
      <c r="TXD45" s="502"/>
      <c r="TXE45" s="502"/>
      <c r="TXF45" s="502"/>
      <c r="TXG45" s="502"/>
      <c r="TXH45" s="502"/>
      <c r="TXI45" s="502"/>
      <c r="TXJ45" s="502"/>
      <c r="TXK45" s="502"/>
      <c r="TXL45" s="502"/>
      <c r="TXM45" s="502"/>
      <c r="TXN45" s="502"/>
      <c r="TXO45" s="502"/>
      <c r="TXP45" s="502"/>
      <c r="TXQ45" s="502"/>
      <c r="TXR45" s="502"/>
      <c r="TXS45" s="502"/>
      <c r="TXT45" s="502"/>
      <c r="TXU45" s="502"/>
      <c r="TXV45" s="502"/>
      <c r="TXW45" s="502"/>
      <c r="TXX45" s="502"/>
      <c r="TXY45" s="502"/>
      <c r="TXZ45" s="502"/>
      <c r="TYA45" s="502"/>
      <c r="TYB45" s="502"/>
      <c r="TYC45" s="502"/>
      <c r="TYD45" s="502"/>
      <c r="TYE45" s="502"/>
      <c r="TYF45" s="502"/>
      <c r="TYG45" s="502"/>
      <c r="TYH45" s="502"/>
      <c r="TYI45" s="502"/>
      <c r="TYJ45" s="502"/>
      <c r="TYK45" s="502"/>
      <c r="TYL45" s="502"/>
      <c r="TYM45" s="502"/>
      <c r="TYN45" s="502"/>
      <c r="TYO45" s="502"/>
      <c r="TYP45" s="502"/>
      <c r="TYQ45" s="502"/>
      <c r="TYR45" s="502"/>
      <c r="TYS45" s="502"/>
      <c r="TYT45" s="502"/>
      <c r="TYU45" s="502"/>
      <c r="TYV45" s="502"/>
      <c r="TYW45" s="502"/>
      <c r="TYX45" s="502"/>
      <c r="TYY45" s="502"/>
      <c r="TYZ45" s="502"/>
      <c r="TZA45" s="502"/>
      <c r="TZB45" s="502"/>
      <c r="TZC45" s="502"/>
      <c r="TZD45" s="502"/>
      <c r="TZE45" s="502"/>
      <c r="TZF45" s="502"/>
      <c r="TZG45" s="502"/>
      <c r="TZH45" s="502"/>
      <c r="TZI45" s="502"/>
      <c r="TZJ45" s="502"/>
      <c r="TZK45" s="502"/>
      <c r="TZL45" s="502"/>
      <c r="TZM45" s="502"/>
      <c r="TZN45" s="502"/>
      <c r="TZO45" s="502"/>
      <c r="TZP45" s="502"/>
      <c r="TZQ45" s="502"/>
      <c r="TZR45" s="502"/>
      <c r="TZS45" s="502"/>
      <c r="TZT45" s="502"/>
      <c r="TZU45" s="502"/>
      <c r="TZV45" s="502"/>
      <c r="TZW45" s="502"/>
      <c r="TZX45" s="502"/>
      <c r="TZY45" s="502"/>
      <c r="TZZ45" s="502"/>
      <c r="UAA45" s="502"/>
      <c r="UAB45" s="502"/>
      <c r="UAC45" s="502"/>
      <c r="UAD45" s="502"/>
      <c r="UAE45" s="502"/>
      <c r="UAF45" s="502"/>
      <c r="UAG45" s="502"/>
      <c r="UAH45" s="502"/>
      <c r="UAI45" s="502"/>
      <c r="UAJ45" s="502"/>
      <c r="UAK45" s="502"/>
      <c r="UAL45" s="502"/>
      <c r="UAM45" s="502"/>
      <c r="UAN45" s="502"/>
      <c r="UAO45" s="502"/>
      <c r="UAP45" s="502"/>
      <c r="UAQ45" s="502"/>
      <c r="UAR45" s="502"/>
      <c r="UAS45" s="502"/>
      <c r="UAT45" s="502"/>
      <c r="UAU45" s="502"/>
      <c r="UAV45" s="502"/>
      <c r="UAW45" s="502"/>
      <c r="UAX45" s="502"/>
      <c r="UAY45" s="502"/>
      <c r="UAZ45" s="502"/>
      <c r="UBA45" s="502"/>
      <c r="UBB45" s="502"/>
      <c r="UBC45" s="502"/>
      <c r="UBD45" s="502"/>
      <c r="UBE45" s="502"/>
      <c r="UBF45" s="502"/>
      <c r="UBG45" s="502"/>
      <c r="UBH45" s="502"/>
      <c r="UBI45" s="502"/>
      <c r="UBJ45" s="502"/>
      <c r="UBK45" s="502"/>
      <c r="UBL45" s="502"/>
      <c r="UBM45" s="502"/>
      <c r="UBN45" s="502"/>
      <c r="UBO45" s="502"/>
      <c r="UBP45" s="502"/>
      <c r="UBQ45" s="502"/>
      <c r="UBR45" s="502"/>
      <c r="UBS45" s="502"/>
      <c r="UBT45" s="502"/>
      <c r="UBU45" s="502"/>
      <c r="UBV45" s="502"/>
      <c r="UBW45" s="502"/>
      <c r="UBX45" s="502"/>
      <c r="UBY45" s="502"/>
      <c r="UBZ45" s="502"/>
      <c r="UCA45" s="502"/>
      <c r="UCB45" s="502"/>
      <c r="UCC45" s="502"/>
      <c r="UCD45" s="502"/>
      <c r="UCE45" s="502"/>
      <c r="UCF45" s="502"/>
      <c r="UCG45" s="502"/>
      <c r="UCH45" s="502"/>
      <c r="UCI45" s="502"/>
      <c r="UCJ45" s="502"/>
      <c r="UCK45" s="502"/>
      <c r="UCL45" s="502"/>
      <c r="UCM45" s="502"/>
      <c r="UCN45" s="502"/>
      <c r="UCO45" s="502"/>
      <c r="UCP45" s="502"/>
      <c r="UCQ45" s="502"/>
      <c r="UCR45" s="502"/>
      <c r="UCS45" s="502"/>
      <c r="UCT45" s="502"/>
      <c r="UCU45" s="502"/>
      <c r="UCV45" s="502"/>
      <c r="UCW45" s="502"/>
      <c r="UCX45" s="502"/>
      <c r="UCY45" s="502"/>
      <c r="UCZ45" s="502"/>
      <c r="UDA45" s="502"/>
      <c r="UDB45" s="502"/>
      <c r="UDC45" s="502"/>
      <c r="UDD45" s="502"/>
      <c r="UDE45" s="502"/>
      <c r="UDF45" s="502"/>
      <c r="UDG45" s="502"/>
      <c r="UDH45" s="502"/>
      <c r="UDI45" s="502"/>
      <c r="UDJ45" s="502"/>
      <c r="UDK45" s="502"/>
      <c r="UDL45" s="502"/>
      <c r="UDM45" s="502"/>
      <c r="UDN45" s="502"/>
      <c r="UDO45" s="502"/>
      <c r="UDP45" s="502"/>
      <c r="UDQ45" s="502"/>
      <c r="UDR45" s="502"/>
      <c r="UDS45" s="502"/>
      <c r="UDT45" s="502"/>
      <c r="UDU45" s="502"/>
      <c r="UDV45" s="502"/>
      <c r="UDW45" s="502"/>
      <c r="UDX45" s="502"/>
      <c r="UDY45" s="502"/>
      <c r="UDZ45" s="502"/>
      <c r="UEA45" s="502"/>
      <c r="UEB45" s="502"/>
      <c r="UEC45" s="502"/>
      <c r="UED45" s="502"/>
      <c r="UEE45" s="502"/>
      <c r="UEF45" s="502"/>
      <c r="UEG45" s="502"/>
      <c r="UEH45" s="502"/>
      <c r="UEI45" s="502"/>
      <c r="UEJ45" s="502"/>
      <c r="UEK45" s="502"/>
      <c r="UEL45" s="502"/>
      <c r="UEM45" s="502"/>
      <c r="UEN45" s="502"/>
      <c r="UEO45" s="502"/>
      <c r="UEP45" s="502"/>
      <c r="UEQ45" s="502"/>
      <c r="UER45" s="502"/>
      <c r="UES45" s="502"/>
      <c r="UET45" s="502"/>
      <c r="UEU45" s="502"/>
      <c r="UEV45" s="502"/>
      <c r="UEW45" s="502"/>
      <c r="UEX45" s="502"/>
      <c r="UEY45" s="502"/>
      <c r="UEZ45" s="502"/>
      <c r="UFA45" s="502"/>
      <c r="UFB45" s="502"/>
      <c r="UFC45" s="502"/>
      <c r="UFD45" s="502"/>
      <c r="UFE45" s="502"/>
      <c r="UFF45" s="502"/>
      <c r="UFG45" s="502"/>
      <c r="UFH45" s="502"/>
      <c r="UFI45" s="502"/>
      <c r="UFJ45" s="502"/>
      <c r="UFK45" s="502"/>
      <c r="UFL45" s="502"/>
      <c r="UFM45" s="502"/>
      <c r="UFN45" s="502"/>
      <c r="UFO45" s="502"/>
      <c r="UFP45" s="502"/>
      <c r="UFQ45" s="502"/>
      <c r="UFR45" s="502"/>
      <c r="UFS45" s="502"/>
      <c r="UFT45" s="502"/>
      <c r="UFU45" s="502"/>
      <c r="UFV45" s="502"/>
      <c r="UFW45" s="502"/>
      <c r="UFX45" s="502"/>
      <c r="UFY45" s="502"/>
      <c r="UFZ45" s="502"/>
      <c r="UGA45" s="502"/>
      <c r="UGB45" s="502"/>
      <c r="UGC45" s="502"/>
      <c r="UGD45" s="502"/>
      <c r="UGE45" s="502"/>
      <c r="UGF45" s="502"/>
      <c r="UGG45" s="502"/>
      <c r="UGH45" s="502"/>
      <c r="UGI45" s="502"/>
      <c r="UGJ45" s="502"/>
      <c r="UGK45" s="502"/>
      <c r="UGL45" s="502"/>
      <c r="UGM45" s="502"/>
      <c r="UGN45" s="502"/>
      <c r="UGO45" s="502"/>
      <c r="UGP45" s="502"/>
      <c r="UGQ45" s="502"/>
      <c r="UGR45" s="502"/>
      <c r="UGS45" s="502"/>
      <c r="UGT45" s="502"/>
      <c r="UGU45" s="502"/>
      <c r="UGV45" s="502"/>
      <c r="UGW45" s="502"/>
      <c r="UGX45" s="502"/>
      <c r="UGY45" s="502"/>
      <c r="UGZ45" s="502"/>
      <c r="UHA45" s="502"/>
      <c r="UHB45" s="502"/>
      <c r="UHC45" s="502"/>
      <c r="UHD45" s="502"/>
      <c r="UHE45" s="502"/>
      <c r="UHF45" s="502"/>
      <c r="UHG45" s="502"/>
      <c r="UHH45" s="502"/>
      <c r="UHI45" s="502"/>
      <c r="UHJ45" s="502"/>
      <c r="UHK45" s="502"/>
      <c r="UHL45" s="502"/>
      <c r="UHM45" s="502"/>
      <c r="UHN45" s="502"/>
      <c r="UHO45" s="502"/>
      <c r="UHP45" s="502"/>
      <c r="UHQ45" s="502"/>
      <c r="UHR45" s="502"/>
      <c r="UHS45" s="502"/>
      <c r="UHT45" s="502"/>
      <c r="UHU45" s="502"/>
      <c r="UHV45" s="502"/>
      <c r="UHW45" s="502"/>
      <c r="UHX45" s="502"/>
      <c r="UHY45" s="502"/>
      <c r="UHZ45" s="502"/>
      <c r="UIA45" s="502"/>
      <c r="UIB45" s="502"/>
      <c r="UIC45" s="502"/>
      <c r="UID45" s="502"/>
      <c r="UIE45" s="502"/>
      <c r="UIF45" s="502"/>
      <c r="UIG45" s="502"/>
      <c r="UIH45" s="502"/>
      <c r="UII45" s="502"/>
      <c r="UIJ45" s="502"/>
      <c r="UIK45" s="502"/>
      <c r="UIL45" s="502"/>
      <c r="UIM45" s="502"/>
      <c r="UIN45" s="502"/>
      <c r="UIO45" s="502"/>
      <c r="UIP45" s="502"/>
      <c r="UIQ45" s="502"/>
      <c r="UIR45" s="502"/>
      <c r="UIS45" s="502"/>
      <c r="UIT45" s="502"/>
      <c r="UIU45" s="502"/>
      <c r="UIV45" s="502"/>
      <c r="UIW45" s="502"/>
      <c r="UIX45" s="502"/>
      <c r="UIY45" s="502"/>
      <c r="UIZ45" s="502"/>
      <c r="UJA45" s="502"/>
      <c r="UJB45" s="502"/>
      <c r="UJC45" s="502"/>
      <c r="UJD45" s="502"/>
      <c r="UJE45" s="502"/>
      <c r="UJF45" s="502"/>
      <c r="UJG45" s="502"/>
      <c r="UJH45" s="502"/>
      <c r="UJI45" s="502"/>
      <c r="UJJ45" s="502"/>
      <c r="UJK45" s="502"/>
      <c r="UJL45" s="502"/>
      <c r="UJM45" s="502"/>
      <c r="UJN45" s="502"/>
      <c r="UJO45" s="502"/>
      <c r="UJP45" s="502"/>
      <c r="UJQ45" s="502"/>
      <c r="UJR45" s="502"/>
      <c r="UJS45" s="502"/>
      <c r="UJT45" s="502"/>
      <c r="UJU45" s="502"/>
      <c r="UJV45" s="502"/>
      <c r="UJW45" s="502"/>
      <c r="UJX45" s="502"/>
      <c r="UJY45" s="502"/>
      <c r="UJZ45" s="502"/>
      <c r="UKA45" s="502"/>
      <c r="UKB45" s="502"/>
      <c r="UKC45" s="502"/>
      <c r="UKD45" s="502"/>
      <c r="UKE45" s="502"/>
      <c r="UKF45" s="502"/>
      <c r="UKG45" s="502"/>
      <c r="UKH45" s="502"/>
      <c r="UKI45" s="502"/>
      <c r="UKJ45" s="502"/>
      <c r="UKK45" s="502"/>
      <c r="UKL45" s="502"/>
      <c r="UKM45" s="502"/>
      <c r="UKN45" s="502"/>
      <c r="UKO45" s="502"/>
      <c r="UKP45" s="502"/>
      <c r="UKQ45" s="502"/>
      <c r="UKR45" s="502"/>
      <c r="UKS45" s="502"/>
      <c r="UKT45" s="502"/>
      <c r="UKU45" s="502"/>
      <c r="UKV45" s="502"/>
      <c r="UKW45" s="502"/>
      <c r="UKX45" s="502"/>
      <c r="UKY45" s="502"/>
      <c r="UKZ45" s="502"/>
      <c r="ULA45" s="502"/>
      <c r="ULB45" s="502"/>
      <c r="ULC45" s="502"/>
      <c r="ULD45" s="502"/>
      <c r="ULE45" s="502"/>
      <c r="ULF45" s="502"/>
      <c r="ULG45" s="502"/>
      <c r="ULH45" s="502"/>
      <c r="ULI45" s="502"/>
      <c r="ULJ45" s="502"/>
      <c r="ULK45" s="502"/>
      <c r="ULL45" s="502"/>
      <c r="ULM45" s="502"/>
      <c r="ULN45" s="502"/>
      <c r="ULO45" s="502"/>
      <c r="ULP45" s="502"/>
      <c r="ULQ45" s="502"/>
      <c r="ULR45" s="502"/>
      <c r="ULS45" s="502"/>
      <c r="ULT45" s="502"/>
      <c r="ULU45" s="502"/>
      <c r="ULV45" s="502"/>
      <c r="ULW45" s="502"/>
      <c r="ULX45" s="502"/>
      <c r="ULY45" s="502"/>
      <c r="ULZ45" s="502"/>
      <c r="UMA45" s="502"/>
      <c r="UMB45" s="502"/>
      <c r="UMC45" s="502"/>
      <c r="UMD45" s="502"/>
      <c r="UME45" s="502"/>
      <c r="UMF45" s="502"/>
      <c r="UMG45" s="502"/>
      <c r="UMH45" s="502"/>
      <c r="UMI45" s="502"/>
      <c r="UMJ45" s="502"/>
      <c r="UMK45" s="502"/>
      <c r="UML45" s="502"/>
      <c r="UMM45" s="502"/>
      <c r="UMN45" s="502"/>
      <c r="UMO45" s="502"/>
      <c r="UMP45" s="502"/>
      <c r="UMQ45" s="502"/>
      <c r="UMR45" s="502"/>
      <c r="UMS45" s="502"/>
      <c r="UMT45" s="502"/>
      <c r="UMU45" s="502"/>
      <c r="UMV45" s="502"/>
      <c r="UMW45" s="502"/>
      <c r="UMX45" s="502"/>
      <c r="UMY45" s="502"/>
      <c r="UMZ45" s="502"/>
      <c r="UNA45" s="502"/>
      <c r="UNB45" s="502"/>
      <c r="UNC45" s="502"/>
      <c r="UND45" s="502"/>
      <c r="UNE45" s="502"/>
      <c r="UNF45" s="502"/>
      <c r="UNG45" s="502"/>
      <c r="UNH45" s="502"/>
      <c r="UNI45" s="502"/>
      <c r="UNJ45" s="502"/>
      <c r="UNK45" s="502"/>
      <c r="UNL45" s="502"/>
      <c r="UNM45" s="502"/>
      <c r="UNN45" s="502"/>
      <c r="UNO45" s="502"/>
      <c r="UNP45" s="502"/>
      <c r="UNQ45" s="502"/>
      <c r="UNR45" s="502"/>
      <c r="UNS45" s="502"/>
      <c r="UNT45" s="502"/>
      <c r="UNU45" s="502"/>
      <c r="UNV45" s="502"/>
      <c r="UNW45" s="502"/>
      <c r="UNX45" s="502"/>
      <c r="UNY45" s="502"/>
      <c r="UNZ45" s="502"/>
      <c r="UOA45" s="502"/>
      <c r="UOB45" s="502"/>
      <c r="UOC45" s="502"/>
      <c r="UOD45" s="502"/>
      <c r="UOE45" s="502"/>
      <c r="UOF45" s="502"/>
      <c r="UOG45" s="502"/>
      <c r="UOH45" s="502"/>
      <c r="UOI45" s="502"/>
      <c r="UOJ45" s="502"/>
      <c r="UOK45" s="502"/>
      <c r="UOL45" s="502"/>
      <c r="UOM45" s="502"/>
      <c r="UON45" s="502"/>
      <c r="UOO45" s="502"/>
      <c r="UOP45" s="502"/>
      <c r="UOQ45" s="502"/>
      <c r="UOR45" s="502"/>
      <c r="UOS45" s="502"/>
      <c r="UOT45" s="502"/>
      <c r="UOU45" s="502"/>
      <c r="UOV45" s="502"/>
      <c r="UOW45" s="502"/>
      <c r="UOX45" s="502"/>
      <c r="UOY45" s="502"/>
      <c r="UOZ45" s="502"/>
      <c r="UPA45" s="502"/>
      <c r="UPB45" s="502"/>
      <c r="UPC45" s="502"/>
      <c r="UPD45" s="502"/>
      <c r="UPE45" s="502"/>
      <c r="UPF45" s="502"/>
      <c r="UPG45" s="502"/>
      <c r="UPH45" s="502"/>
      <c r="UPI45" s="502"/>
      <c r="UPJ45" s="502"/>
      <c r="UPK45" s="502"/>
      <c r="UPL45" s="502"/>
      <c r="UPM45" s="502"/>
      <c r="UPN45" s="502"/>
      <c r="UPO45" s="502"/>
      <c r="UPP45" s="502"/>
      <c r="UPQ45" s="502"/>
      <c r="UPR45" s="502"/>
      <c r="UPS45" s="502"/>
      <c r="UPT45" s="502"/>
      <c r="UPU45" s="502"/>
      <c r="UPV45" s="502"/>
      <c r="UPW45" s="502"/>
      <c r="UPX45" s="502"/>
      <c r="UPY45" s="502"/>
      <c r="UPZ45" s="502"/>
      <c r="UQA45" s="502"/>
      <c r="UQB45" s="502"/>
      <c r="UQC45" s="502"/>
      <c r="UQD45" s="502"/>
      <c r="UQE45" s="502"/>
      <c r="UQF45" s="502"/>
      <c r="UQG45" s="502"/>
      <c r="UQH45" s="502"/>
      <c r="UQI45" s="502"/>
      <c r="UQJ45" s="502"/>
      <c r="UQK45" s="502"/>
      <c r="UQL45" s="502"/>
      <c r="UQM45" s="502"/>
      <c r="UQN45" s="502"/>
      <c r="UQO45" s="502"/>
      <c r="UQP45" s="502"/>
      <c r="UQQ45" s="502"/>
      <c r="UQR45" s="502"/>
      <c r="UQS45" s="502"/>
      <c r="UQT45" s="502"/>
      <c r="UQU45" s="502"/>
      <c r="UQV45" s="502"/>
      <c r="UQW45" s="502"/>
      <c r="UQX45" s="502"/>
      <c r="UQY45" s="502"/>
      <c r="UQZ45" s="502"/>
      <c r="URA45" s="502"/>
      <c r="URB45" s="502"/>
      <c r="URC45" s="502"/>
      <c r="URD45" s="502"/>
      <c r="URE45" s="502"/>
      <c r="URF45" s="502"/>
      <c r="URG45" s="502"/>
      <c r="URH45" s="502"/>
      <c r="URI45" s="502"/>
      <c r="URJ45" s="502"/>
      <c r="URK45" s="502"/>
      <c r="URL45" s="502"/>
      <c r="URM45" s="502"/>
      <c r="URN45" s="502"/>
      <c r="URO45" s="502"/>
      <c r="URP45" s="502"/>
      <c r="URQ45" s="502"/>
      <c r="URR45" s="502"/>
      <c r="URS45" s="502"/>
      <c r="URT45" s="502"/>
      <c r="URU45" s="502"/>
      <c r="URV45" s="502"/>
      <c r="URW45" s="502"/>
      <c r="URX45" s="502"/>
      <c r="URY45" s="502"/>
      <c r="URZ45" s="502"/>
      <c r="USA45" s="502"/>
      <c r="USB45" s="502"/>
      <c r="USC45" s="502"/>
      <c r="USD45" s="502"/>
      <c r="USE45" s="502"/>
      <c r="USF45" s="502"/>
      <c r="USG45" s="502"/>
      <c r="USH45" s="502"/>
      <c r="USI45" s="502"/>
      <c r="USJ45" s="502"/>
      <c r="USK45" s="502"/>
      <c r="USL45" s="502"/>
      <c r="USM45" s="502"/>
      <c r="USN45" s="502"/>
      <c r="USO45" s="502"/>
      <c r="USP45" s="502"/>
      <c r="USQ45" s="502"/>
      <c r="USR45" s="502"/>
      <c r="USS45" s="502"/>
      <c r="UST45" s="502"/>
      <c r="USU45" s="502"/>
      <c r="USV45" s="502"/>
      <c r="USW45" s="502"/>
      <c r="USX45" s="502"/>
      <c r="USY45" s="502"/>
      <c r="USZ45" s="502"/>
      <c r="UTA45" s="502"/>
      <c r="UTB45" s="502"/>
      <c r="UTC45" s="502"/>
      <c r="UTD45" s="502"/>
      <c r="UTE45" s="502"/>
      <c r="UTF45" s="502"/>
      <c r="UTG45" s="502"/>
      <c r="UTH45" s="502"/>
      <c r="UTI45" s="502"/>
      <c r="UTJ45" s="502"/>
      <c r="UTK45" s="502"/>
      <c r="UTL45" s="502"/>
      <c r="UTM45" s="502"/>
      <c r="UTN45" s="502"/>
      <c r="UTO45" s="502"/>
      <c r="UTP45" s="502"/>
      <c r="UTQ45" s="502"/>
      <c r="UTR45" s="502"/>
      <c r="UTS45" s="502"/>
      <c r="UTT45" s="502"/>
      <c r="UTU45" s="502"/>
      <c r="UTV45" s="502"/>
      <c r="UTW45" s="502"/>
      <c r="UTX45" s="502"/>
      <c r="UTY45" s="502"/>
      <c r="UTZ45" s="502"/>
      <c r="UUA45" s="502"/>
      <c r="UUB45" s="502"/>
      <c r="UUC45" s="502"/>
      <c r="UUD45" s="502"/>
      <c r="UUE45" s="502"/>
      <c r="UUF45" s="502"/>
      <c r="UUG45" s="502"/>
      <c r="UUH45" s="502"/>
      <c r="UUI45" s="502"/>
      <c r="UUJ45" s="502"/>
      <c r="UUK45" s="502"/>
      <c r="UUL45" s="502"/>
      <c r="UUM45" s="502"/>
      <c r="UUN45" s="502"/>
      <c r="UUO45" s="502"/>
      <c r="UUP45" s="502"/>
      <c r="UUQ45" s="502"/>
      <c r="UUR45" s="502"/>
      <c r="UUS45" s="502"/>
      <c r="UUT45" s="502"/>
      <c r="UUU45" s="502"/>
      <c r="UUV45" s="502"/>
      <c r="UUW45" s="502"/>
      <c r="UUX45" s="502"/>
      <c r="UUY45" s="502"/>
      <c r="UUZ45" s="502"/>
      <c r="UVA45" s="502"/>
      <c r="UVB45" s="502"/>
      <c r="UVC45" s="502"/>
      <c r="UVD45" s="502"/>
      <c r="UVE45" s="502"/>
      <c r="UVF45" s="502"/>
      <c r="UVG45" s="502"/>
      <c r="UVH45" s="502"/>
      <c r="UVI45" s="502"/>
      <c r="UVJ45" s="502"/>
      <c r="UVK45" s="502"/>
      <c r="UVL45" s="502"/>
      <c r="UVM45" s="502"/>
      <c r="UVN45" s="502"/>
      <c r="UVO45" s="502"/>
      <c r="UVP45" s="502"/>
      <c r="UVQ45" s="502"/>
      <c r="UVR45" s="502"/>
      <c r="UVS45" s="502"/>
      <c r="UVT45" s="502"/>
      <c r="UVU45" s="502"/>
      <c r="UVV45" s="502"/>
      <c r="UVW45" s="502"/>
      <c r="UVX45" s="502"/>
      <c r="UVY45" s="502"/>
      <c r="UVZ45" s="502"/>
      <c r="UWA45" s="502"/>
      <c r="UWB45" s="502"/>
      <c r="UWC45" s="502"/>
      <c r="UWD45" s="502"/>
      <c r="UWE45" s="502"/>
      <c r="UWF45" s="502"/>
      <c r="UWG45" s="502"/>
      <c r="UWH45" s="502"/>
      <c r="UWI45" s="502"/>
      <c r="UWJ45" s="502"/>
      <c r="UWK45" s="502"/>
      <c r="UWL45" s="502"/>
      <c r="UWM45" s="502"/>
      <c r="UWN45" s="502"/>
      <c r="UWO45" s="502"/>
      <c r="UWP45" s="502"/>
      <c r="UWQ45" s="502"/>
      <c r="UWR45" s="502"/>
      <c r="UWS45" s="502"/>
      <c r="UWT45" s="502"/>
      <c r="UWU45" s="502"/>
      <c r="UWV45" s="502"/>
      <c r="UWW45" s="502"/>
      <c r="UWX45" s="502"/>
      <c r="UWY45" s="502"/>
      <c r="UWZ45" s="502"/>
      <c r="UXA45" s="502"/>
      <c r="UXB45" s="502"/>
      <c r="UXC45" s="502"/>
      <c r="UXD45" s="502"/>
      <c r="UXE45" s="502"/>
      <c r="UXF45" s="502"/>
      <c r="UXG45" s="502"/>
      <c r="UXH45" s="502"/>
      <c r="UXI45" s="502"/>
      <c r="UXJ45" s="502"/>
      <c r="UXK45" s="502"/>
      <c r="UXL45" s="502"/>
      <c r="UXM45" s="502"/>
      <c r="UXN45" s="502"/>
      <c r="UXO45" s="502"/>
      <c r="UXP45" s="502"/>
      <c r="UXQ45" s="502"/>
      <c r="UXR45" s="502"/>
      <c r="UXS45" s="502"/>
      <c r="UXT45" s="502"/>
      <c r="UXU45" s="502"/>
      <c r="UXV45" s="502"/>
      <c r="UXW45" s="502"/>
      <c r="UXX45" s="502"/>
      <c r="UXY45" s="502"/>
      <c r="UXZ45" s="502"/>
      <c r="UYA45" s="502"/>
      <c r="UYB45" s="502"/>
      <c r="UYC45" s="502"/>
      <c r="UYD45" s="502"/>
      <c r="UYE45" s="502"/>
      <c r="UYF45" s="502"/>
      <c r="UYG45" s="502"/>
      <c r="UYH45" s="502"/>
      <c r="UYI45" s="502"/>
      <c r="UYJ45" s="502"/>
      <c r="UYK45" s="502"/>
      <c r="UYL45" s="502"/>
      <c r="UYM45" s="502"/>
      <c r="UYN45" s="502"/>
      <c r="UYO45" s="502"/>
      <c r="UYP45" s="502"/>
      <c r="UYQ45" s="502"/>
      <c r="UYR45" s="502"/>
      <c r="UYS45" s="502"/>
      <c r="UYT45" s="502"/>
      <c r="UYU45" s="502"/>
      <c r="UYV45" s="502"/>
      <c r="UYW45" s="502"/>
      <c r="UYX45" s="502"/>
      <c r="UYY45" s="502"/>
      <c r="UYZ45" s="502"/>
      <c r="UZA45" s="502"/>
      <c r="UZB45" s="502"/>
      <c r="UZC45" s="502"/>
      <c r="UZD45" s="502"/>
      <c r="UZE45" s="502"/>
      <c r="UZF45" s="502"/>
      <c r="UZG45" s="502"/>
      <c r="UZH45" s="502"/>
      <c r="UZI45" s="502"/>
      <c r="UZJ45" s="502"/>
      <c r="UZK45" s="502"/>
      <c r="UZL45" s="502"/>
      <c r="UZM45" s="502"/>
      <c r="UZN45" s="502"/>
      <c r="UZO45" s="502"/>
      <c r="UZP45" s="502"/>
      <c r="UZQ45" s="502"/>
      <c r="UZR45" s="502"/>
      <c r="UZS45" s="502"/>
      <c r="UZT45" s="502"/>
      <c r="UZU45" s="502"/>
      <c r="UZV45" s="502"/>
      <c r="UZW45" s="502"/>
      <c r="UZX45" s="502"/>
      <c r="UZY45" s="502"/>
      <c r="UZZ45" s="502"/>
      <c r="VAA45" s="502"/>
      <c r="VAB45" s="502"/>
      <c r="VAC45" s="502"/>
      <c r="VAD45" s="502"/>
      <c r="VAE45" s="502"/>
      <c r="VAF45" s="502"/>
      <c r="VAG45" s="502"/>
      <c r="VAH45" s="502"/>
      <c r="VAI45" s="502"/>
      <c r="VAJ45" s="502"/>
      <c r="VAK45" s="502"/>
      <c r="VAL45" s="502"/>
      <c r="VAM45" s="502"/>
      <c r="VAN45" s="502"/>
      <c r="VAO45" s="502"/>
      <c r="VAP45" s="502"/>
      <c r="VAQ45" s="502"/>
      <c r="VAR45" s="502"/>
      <c r="VAS45" s="502"/>
      <c r="VAT45" s="502"/>
      <c r="VAU45" s="502"/>
      <c r="VAV45" s="502"/>
      <c r="VAW45" s="502"/>
      <c r="VAX45" s="502"/>
      <c r="VAY45" s="502"/>
      <c r="VAZ45" s="502"/>
      <c r="VBA45" s="502"/>
      <c r="VBB45" s="502"/>
      <c r="VBC45" s="502"/>
      <c r="VBD45" s="502"/>
      <c r="VBE45" s="502"/>
      <c r="VBF45" s="502"/>
      <c r="VBG45" s="502"/>
      <c r="VBH45" s="502"/>
      <c r="VBI45" s="502"/>
      <c r="VBJ45" s="502"/>
      <c r="VBK45" s="502"/>
      <c r="VBL45" s="502"/>
      <c r="VBM45" s="502"/>
      <c r="VBN45" s="502"/>
      <c r="VBO45" s="502"/>
      <c r="VBP45" s="502"/>
      <c r="VBQ45" s="502"/>
      <c r="VBR45" s="502"/>
      <c r="VBS45" s="502"/>
      <c r="VBT45" s="502"/>
      <c r="VBU45" s="502"/>
      <c r="VBV45" s="502"/>
      <c r="VBW45" s="502"/>
      <c r="VBX45" s="502"/>
      <c r="VBY45" s="502"/>
      <c r="VBZ45" s="502"/>
      <c r="VCA45" s="502"/>
      <c r="VCB45" s="502"/>
      <c r="VCC45" s="502"/>
      <c r="VCD45" s="502"/>
      <c r="VCE45" s="502"/>
      <c r="VCF45" s="502"/>
      <c r="VCG45" s="502"/>
      <c r="VCH45" s="502"/>
      <c r="VCI45" s="502"/>
      <c r="VCJ45" s="502"/>
      <c r="VCK45" s="502"/>
      <c r="VCL45" s="502"/>
      <c r="VCM45" s="502"/>
      <c r="VCN45" s="502"/>
      <c r="VCO45" s="502"/>
      <c r="VCP45" s="502"/>
      <c r="VCQ45" s="502"/>
      <c r="VCR45" s="502"/>
      <c r="VCS45" s="502"/>
      <c r="VCT45" s="502"/>
      <c r="VCU45" s="502"/>
      <c r="VCV45" s="502"/>
      <c r="VCW45" s="502"/>
      <c r="VCX45" s="502"/>
      <c r="VCY45" s="502"/>
      <c r="VCZ45" s="502"/>
      <c r="VDA45" s="502"/>
      <c r="VDB45" s="502"/>
      <c r="VDC45" s="502"/>
      <c r="VDD45" s="502"/>
      <c r="VDE45" s="502"/>
      <c r="VDF45" s="502"/>
      <c r="VDG45" s="502"/>
      <c r="VDH45" s="502"/>
      <c r="VDI45" s="502"/>
      <c r="VDJ45" s="502"/>
      <c r="VDK45" s="502"/>
      <c r="VDL45" s="502"/>
      <c r="VDM45" s="502"/>
      <c r="VDN45" s="502"/>
      <c r="VDO45" s="502"/>
      <c r="VDP45" s="502"/>
      <c r="VDQ45" s="502"/>
      <c r="VDR45" s="502"/>
      <c r="VDS45" s="502"/>
      <c r="VDT45" s="502"/>
      <c r="VDU45" s="502"/>
      <c r="VDV45" s="502"/>
      <c r="VDW45" s="502"/>
      <c r="VDX45" s="502"/>
      <c r="VDY45" s="502"/>
      <c r="VDZ45" s="502"/>
      <c r="VEA45" s="502"/>
      <c r="VEB45" s="502"/>
      <c r="VEC45" s="502"/>
      <c r="VED45" s="502"/>
      <c r="VEE45" s="502"/>
      <c r="VEF45" s="502"/>
      <c r="VEG45" s="502"/>
      <c r="VEH45" s="502"/>
      <c r="VEI45" s="502"/>
      <c r="VEJ45" s="502"/>
      <c r="VEK45" s="502"/>
      <c r="VEL45" s="502"/>
      <c r="VEM45" s="502"/>
      <c r="VEN45" s="502"/>
      <c r="VEO45" s="502"/>
      <c r="VEP45" s="502"/>
      <c r="VEQ45" s="502"/>
      <c r="VER45" s="502"/>
      <c r="VES45" s="502"/>
      <c r="VET45" s="502"/>
      <c r="VEU45" s="502"/>
      <c r="VEV45" s="502"/>
      <c r="VEW45" s="502"/>
      <c r="VEX45" s="502"/>
      <c r="VEY45" s="502"/>
      <c r="VEZ45" s="502"/>
      <c r="VFA45" s="502"/>
      <c r="VFB45" s="502"/>
      <c r="VFC45" s="502"/>
      <c r="VFD45" s="502"/>
      <c r="VFE45" s="502"/>
      <c r="VFF45" s="502"/>
      <c r="VFG45" s="502"/>
      <c r="VFH45" s="502"/>
      <c r="VFI45" s="502"/>
      <c r="VFJ45" s="502"/>
      <c r="VFK45" s="502"/>
      <c r="VFL45" s="502"/>
      <c r="VFM45" s="502"/>
      <c r="VFN45" s="502"/>
      <c r="VFO45" s="502"/>
      <c r="VFP45" s="502"/>
      <c r="VFQ45" s="502"/>
      <c r="VFR45" s="502"/>
      <c r="VFS45" s="502"/>
      <c r="VFT45" s="502"/>
      <c r="VFU45" s="502"/>
      <c r="VFV45" s="502"/>
      <c r="VFW45" s="502"/>
      <c r="VFX45" s="502"/>
      <c r="VFY45" s="502"/>
      <c r="VFZ45" s="502"/>
      <c r="VGA45" s="502"/>
      <c r="VGB45" s="502"/>
      <c r="VGC45" s="502"/>
      <c r="VGD45" s="502"/>
      <c r="VGE45" s="502"/>
      <c r="VGF45" s="502"/>
      <c r="VGG45" s="502"/>
      <c r="VGH45" s="502"/>
      <c r="VGI45" s="502"/>
      <c r="VGJ45" s="502"/>
      <c r="VGK45" s="502"/>
      <c r="VGL45" s="502"/>
      <c r="VGM45" s="502"/>
      <c r="VGN45" s="502"/>
      <c r="VGO45" s="502"/>
      <c r="VGP45" s="502"/>
      <c r="VGQ45" s="502"/>
      <c r="VGR45" s="502"/>
      <c r="VGS45" s="502"/>
      <c r="VGT45" s="502"/>
      <c r="VGU45" s="502"/>
      <c r="VGV45" s="502"/>
      <c r="VGW45" s="502"/>
      <c r="VGX45" s="502"/>
      <c r="VGY45" s="502"/>
      <c r="VGZ45" s="502"/>
      <c r="VHA45" s="502"/>
      <c r="VHB45" s="502"/>
      <c r="VHC45" s="502"/>
      <c r="VHD45" s="502"/>
      <c r="VHE45" s="502"/>
      <c r="VHF45" s="502"/>
      <c r="VHG45" s="502"/>
      <c r="VHH45" s="502"/>
      <c r="VHI45" s="502"/>
      <c r="VHJ45" s="502"/>
      <c r="VHK45" s="502"/>
      <c r="VHL45" s="502"/>
      <c r="VHM45" s="502"/>
      <c r="VHN45" s="502"/>
      <c r="VHO45" s="502"/>
      <c r="VHP45" s="502"/>
      <c r="VHQ45" s="502"/>
      <c r="VHR45" s="502"/>
      <c r="VHS45" s="502"/>
      <c r="VHT45" s="502"/>
      <c r="VHU45" s="502"/>
      <c r="VHV45" s="502"/>
      <c r="VHW45" s="502"/>
      <c r="VHX45" s="502"/>
      <c r="VHY45" s="502"/>
      <c r="VHZ45" s="502"/>
      <c r="VIA45" s="502"/>
      <c r="VIB45" s="502"/>
      <c r="VIC45" s="502"/>
      <c r="VID45" s="502"/>
      <c r="VIE45" s="502"/>
      <c r="VIF45" s="502"/>
      <c r="VIG45" s="502"/>
      <c r="VIH45" s="502"/>
      <c r="VII45" s="502"/>
      <c r="VIJ45" s="502"/>
      <c r="VIK45" s="502"/>
      <c r="VIL45" s="502"/>
      <c r="VIM45" s="502"/>
      <c r="VIN45" s="502"/>
      <c r="VIO45" s="502"/>
      <c r="VIP45" s="502"/>
      <c r="VIQ45" s="502"/>
      <c r="VIR45" s="502"/>
      <c r="VIS45" s="502"/>
      <c r="VIT45" s="502"/>
      <c r="VIU45" s="502"/>
      <c r="VIV45" s="502"/>
      <c r="VIW45" s="502"/>
      <c r="VIX45" s="502"/>
      <c r="VIY45" s="502"/>
      <c r="VIZ45" s="502"/>
      <c r="VJA45" s="502"/>
      <c r="VJB45" s="502"/>
      <c r="VJC45" s="502"/>
      <c r="VJD45" s="502"/>
      <c r="VJE45" s="502"/>
      <c r="VJF45" s="502"/>
      <c r="VJG45" s="502"/>
      <c r="VJH45" s="502"/>
      <c r="VJI45" s="502"/>
      <c r="VJJ45" s="502"/>
      <c r="VJK45" s="502"/>
      <c r="VJL45" s="502"/>
      <c r="VJM45" s="502"/>
      <c r="VJN45" s="502"/>
      <c r="VJO45" s="502"/>
      <c r="VJP45" s="502"/>
      <c r="VJQ45" s="502"/>
      <c r="VJR45" s="502"/>
      <c r="VJS45" s="502"/>
      <c r="VJT45" s="502"/>
      <c r="VJU45" s="502"/>
      <c r="VJV45" s="502"/>
      <c r="VJW45" s="502"/>
      <c r="VJX45" s="502"/>
      <c r="VJY45" s="502"/>
      <c r="VJZ45" s="502"/>
      <c r="VKA45" s="502"/>
      <c r="VKB45" s="502"/>
      <c r="VKC45" s="502"/>
      <c r="VKD45" s="502"/>
      <c r="VKE45" s="502"/>
      <c r="VKF45" s="502"/>
      <c r="VKG45" s="502"/>
      <c r="VKH45" s="502"/>
      <c r="VKI45" s="502"/>
      <c r="VKJ45" s="502"/>
      <c r="VKK45" s="502"/>
      <c r="VKL45" s="502"/>
      <c r="VKM45" s="502"/>
      <c r="VKN45" s="502"/>
      <c r="VKO45" s="502"/>
      <c r="VKP45" s="502"/>
      <c r="VKQ45" s="502"/>
      <c r="VKR45" s="502"/>
      <c r="VKS45" s="502"/>
      <c r="VKT45" s="502"/>
      <c r="VKU45" s="502"/>
      <c r="VKV45" s="502"/>
      <c r="VKW45" s="502"/>
      <c r="VKX45" s="502"/>
      <c r="VKY45" s="502"/>
      <c r="VKZ45" s="502"/>
      <c r="VLA45" s="502"/>
      <c r="VLB45" s="502"/>
      <c r="VLC45" s="502"/>
      <c r="VLD45" s="502"/>
      <c r="VLE45" s="502"/>
      <c r="VLF45" s="502"/>
      <c r="VLG45" s="502"/>
      <c r="VLH45" s="502"/>
      <c r="VLI45" s="502"/>
      <c r="VLJ45" s="502"/>
      <c r="VLK45" s="502"/>
      <c r="VLL45" s="502"/>
      <c r="VLM45" s="502"/>
      <c r="VLN45" s="502"/>
      <c r="VLO45" s="502"/>
      <c r="VLP45" s="502"/>
      <c r="VLQ45" s="502"/>
      <c r="VLR45" s="502"/>
      <c r="VLS45" s="502"/>
      <c r="VLT45" s="502"/>
      <c r="VLU45" s="502"/>
      <c r="VLV45" s="502"/>
      <c r="VLW45" s="502"/>
      <c r="VLX45" s="502"/>
      <c r="VLY45" s="502"/>
      <c r="VLZ45" s="502"/>
      <c r="VMA45" s="502"/>
      <c r="VMB45" s="502"/>
      <c r="VMC45" s="502"/>
      <c r="VMD45" s="502"/>
      <c r="VME45" s="502"/>
      <c r="VMF45" s="502"/>
      <c r="VMG45" s="502"/>
      <c r="VMH45" s="502"/>
      <c r="VMI45" s="502"/>
      <c r="VMJ45" s="502"/>
      <c r="VMK45" s="502"/>
      <c r="VML45" s="502"/>
      <c r="VMM45" s="502"/>
      <c r="VMN45" s="502"/>
      <c r="VMO45" s="502"/>
      <c r="VMP45" s="502"/>
      <c r="VMQ45" s="502"/>
      <c r="VMR45" s="502"/>
      <c r="VMS45" s="502"/>
      <c r="VMT45" s="502"/>
      <c r="VMU45" s="502"/>
      <c r="VMV45" s="502"/>
      <c r="VMW45" s="502"/>
      <c r="VMX45" s="502"/>
      <c r="VMY45" s="502"/>
      <c r="VMZ45" s="502"/>
      <c r="VNA45" s="502"/>
      <c r="VNB45" s="502"/>
      <c r="VNC45" s="502"/>
      <c r="VND45" s="502"/>
      <c r="VNE45" s="502"/>
      <c r="VNF45" s="502"/>
      <c r="VNG45" s="502"/>
      <c r="VNH45" s="502"/>
      <c r="VNI45" s="502"/>
      <c r="VNJ45" s="502"/>
      <c r="VNK45" s="502"/>
      <c r="VNL45" s="502"/>
      <c r="VNM45" s="502"/>
      <c r="VNN45" s="502"/>
      <c r="VNO45" s="502"/>
      <c r="VNP45" s="502"/>
      <c r="VNQ45" s="502"/>
      <c r="VNR45" s="502"/>
      <c r="VNS45" s="502"/>
      <c r="VNT45" s="502"/>
      <c r="VNU45" s="502"/>
      <c r="VNV45" s="502"/>
      <c r="VNW45" s="502"/>
      <c r="VNX45" s="502"/>
      <c r="VNY45" s="502"/>
      <c r="VNZ45" s="502"/>
      <c r="VOA45" s="502"/>
      <c r="VOB45" s="502"/>
      <c r="VOC45" s="502"/>
      <c r="VOD45" s="502"/>
      <c r="VOE45" s="502"/>
      <c r="VOF45" s="502"/>
      <c r="VOG45" s="502"/>
      <c r="VOH45" s="502"/>
      <c r="VOI45" s="502"/>
      <c r="VOJ45" s="502"/>
      <c r="VOK45" s="502"/>
      <c r="VOL45" s="502"/>
      <c r="VOM45" s="502"/>
      <c r="VON45" s="502"/>
      <c r="VOO45" s="502"/>
      <c r="VOP45" s="502"/>
      <c r="VOQ45" s="502"/>
      <c r="VOR45" s="502"/>
      <c r="VOS45" s="502"/>
      <c r="VOT45" s="502"/>
      <c r="VOU45" s="502"/>
      <c r="VOV45" s="502"/>
      <c r="VOW45" s="502"/>
      <c r="VOX45" s="502"/>
      <c r="VOY45" s="502"/>
      <c r="VOZ45" s="502"/>
      <c r="VPA45" s="502"/>
      <c r="VPB45" s="502"/>
      <c r="VPC45" s="502"/>
      <c r="VPD45" s="502"/>
      <c r="VPE45" s="502"/>
      <c r="VPF45" s="502"/>
      <c r="VPG45" s="502"/>
      <c r="VPH45" s="502"/>
      <c r="VPI45" s="502"/>
      <c r="VPJ45" s="502"/>
      <c r="VPK45" s="502"/>
      <c r="VPL45" s="502"/>
      <c r="VPM45" s="502"/>
      <c r="VPN45" s="502"/>
      <c r="VPO45" s="502"/>
      <c r="VPP45" s="502"/>
      <c r="VPQ45" s="502"/>
      <c r="VPR45" s="502"/>
      <c r="VPS45" s="502"/>
      <c r="VPT45" s="502"/>
      <c r="VPU45" s="502"/>
      <c r="VPV45" s="502"/>
      <c r="VPW45" s="502"/>
      <c r="VPX45" s="502"/>
      <c r="VPY45" s="502"/>
      <c r="VPZ45" s="502"/>
      <c r="VQA45" s="502"/>
      <c r="VQB45" s="502"/>
      <c r="VQC45" s="502"/>
      <c r="VQD45" s="502"/>
      <c r="VQE45" s="502"/>
      <c r="VQF45" s="502"/>
      <c r="VQG45" s="502"/>
      <c r="VQH45" s="502"/>
      <c r="VQI45" s="502"/>
      <c r="VQJ45" s="502"/>
      <c r="VQK45" s="502"/>
      <c r="VQL45" s="502"/>
      <c r="VQM45" s="502"/>
      <c r="VQN45" s="502"/>
      <c r="VQO45" s="502"/>
      <c r="VQP45" s="502"/>
      <c r="VQQ45" s="502"/>
      <c r="VQR45" s="502"/>
      <c r="VQS45" s="502"/>
      <c r="VQT45" s="502"/>
      <c r="VQU45" s="502"/>
      <c r="VQV45" s="502"/>
      <c r="VQW45" s="502"/>
      <c r="VQX45" s="502"/>
      <c r="VQY45" s="502"/>
      <c r="VQZ45" s="502"/>
      <c r="VRA45" s="502"/>
      <c r="VRB45" s="502"/>
      <c r="VRC45" s="502"/>
      <c r="VRD45" s="502"/>
      <c r="VRE45" s="502"/>
      <c r="VRF45" s="502"/>
      <c r="VRG45" s="502"/>
      <c r="VRH45" s="502"/>
      <c r="VRI45" s="502"/>
      <c r="VRJ45" s="502"/>
      <c r="VRK45" s="502"/>
      <c r="VRL45" s="502"/>
      <c r="VRM45" s="502"/>
      <c r="VRN45" s="502"/>
      <c r="VRO45" s="502"/>
      <c r="VRP45" s="502"/>
      <c r="VRQ45" s="502"/>
      <c r="VRR45" s="502"/>
      <c r="VRS45" s="502"/>
      <c r="VRT45" s="502"/>
      <c r="VRU45" s="502"/>
      <c r="VRV45" s="502"/>
      <c r="VRW45" s="502"/>
      <c r="VRX45" s="502"/>
      <c r="VRY45" s="502"/>
      <c r="VRZ45" s="502"/>
      <c r="VSA45" s="502"/>
      <c r="VSB45" s="502"/>
      <c r="VSC45" s="502"/>
      <c r="VSD45" s="502"/>
      <c r="VSE45" s="502"/>
      <c r="VSF45" s="502"/>
      <c r="VSG45" s="502"/>
      <c r="VSH45" s="502"/>
      <c r="VSI45" s="502"/>
      <c r="VSJ45" s="502"/>
      <c r="VSK45" s="502"/>
      <c r="VSL45" s="502"/>
      <c r="VSM45" s="502"/>
      <c r="VSN45" s="502"/>
      <c r="VSO45" s="502"/>
      <c r="VSP45" s="502"/>
      <c r="VSQ45" s="502"/>
      <c r="VSR45" s="502"/>
      <c r="VSS45" s="502"/>
      <c r="VST45" s="502"/>
      <c r="VSU45" s="502"/>
      <c r="VSV45" s="502"/>
      <c r="VSW45" s="502"/>
      <c r="VSX45" s="502"/>
      <c r="VSY45" s="502"/>
      <c r="VSZ45" s="502"/>
      <c r="VTA45" s="502"/>
      <c r="VTB45" s="502"/>
      <c r="VTC45" s="502"/>
      <c r="VTD45" s="502"/>
      <c r="VTE45" s="502"/>
      <c r="VTF45" s="502"/>
      <c r="VTG45" s="502"/>
      <c r="VTH45" s="502"/>
      <c r="VTI45" s="502"/>
      <c r="VTJ45" s="502"/>
      <c r="VTK45" s="502"/>
      <c r="VTL45" s="502"/>
      <c r="VTM45" s="502"/>
      <c r="VTN45" s="502"/>
      <c r="VTO45" s="502"/>
      <c r="VTP45" s="502"/>
      <c r="VTQ45" s="502"/>
      <c r="VTR45" s="502"/>
      <c r="VTS45" s="502"/>
      <c r="VTT45" s="502"/>
      <c r="VTU45" s="502"/>
      <c r="VTV45" s="502"/>
      <c r="VTW45" s="502"/>
      <c r="VTX45" s="502"/>
      <c r="VTY45" s="502"/>
      <c r="VTZ45" s="502"/>
      <c r="VUA45" s="502"/>
      <c r="VUB45" s="502"/>
      <c r="VUC45" s="502"/>
      <c r="VUD45" s="502"/>
      <c r="VUE45" s="502"/>
      <c r="VUF45" s="502"/>
      <c r="VUG45" s="502"/>
      <c r="VUH45" s="502"/>
      <c r="VUI45" s="502"/>
      <c r="VUJ45" s="502"/>
      <c r="VUK45" s="502"/>
      <c r="VUL45" s="502"/>
      <c r="VUM45" s="502"/>
      <c r="VUN45" s="502"/>
      <c r="VUO45" s="502"/>
      <c r="VUP45" s="502"/>
      <c r="VUQ45" s="502"/>
      <c r="VUR45" s="502"/>
      <c r="VUS45" s="502"/>
      <c r="VUT45" s="502"/>
      <c r="VUU45" s="502"/>
      <c r="VUV45" s="502"/>
      <c r="VUW45" s="502"/>
      <c r="VUX45" s="502"/>
      <c r="VUY45" s="502"/>
      <c r="VUZ45" s="502"/>
      <c r="VVA45" s="502"/>
      <c r="VVB45" s="502"/>
      <c r="VVC45" s="502"/>
      <c r="VVD45" s="502"/>
      <c r="VVE45" s="502"/>
      <c r="VVF45" s="502"/>
      <c r="VVG45" s="502"/>
      <c r="VVH45" s="502"/>
      <c r="VVI45" s="502"/>
      <c r="VVJ45" s="502"/>
      <c r="VVK45" s="502"/>
      <c r="VVL45" s="502"/>
      <c r="VVM45" s="502"/>
      <c r="VVN45" s="502"/>
      <c r="VVO45" s="502"/>
      <c r="VVP45" s="502"/>
      <c r="VVQ45" s="502"/>
      <c r="VVR45" s="502"/>
      <c r="VVS45" s="502"/>
      <c r="VVT45" s="502"/>
      <c r="VVU45" s="502"/>
      <c r="VVV45" s="502"/>
      <c r="VVW45" s="502"/>
      <c r="VVX45" s="502"/>
      <c r="VVY45" s="502"/>
      <c r="VVZ45" s="502"/>
      <c r="VWA45" s="502"/>
      <c r="VWB45" s="502"/>
      <c r="VWC45" s="502"/>
      <c r="VWD45" s="502"/>
      <c r="VWE45" s="502"/>
      <c r="VWF45" s="502"/>
      <c r="VWG45" s="502"/>
      <c r="VWH45" s="502"/>
      <c r="VWI45" s="502"/>
      <c r="VWJ45" s="502"/>
      <c r="VWK45" s="502"/>
      <c r="VWL45" s="502"/>
      <c r="VWM45" s="502"/>
      <c r="VWN45" s="502"/>
      <c r="VWO45" s="502"/>
      <c r="VWP45" s="502"/>
      <c r="VWQ45" s="502"/>
      <c r="VWR45" s="502"/>
      <c r="VWS45" s="502"/>
      <c r="VWT45" s="502"/>
      <c r="VWU45" s="502"/>
      <c r="VWV45" s="502"/>
      <c r="VWW45" s="502"/>
      <c r="VWX45" s="502"/>
      <c r="VWY45" s="502"/>
      <c r="VWZ45" s="502"/>
      <c r="VXA45" s="502"/>
      <c r="VXB45" s="502"/>
      <c r="VXC45" s="502"/>
      <c r="VXD45" s="502"/>
      <c r="VXE45" s="502"/>
      <c r="VXF45" s="502"/>
      <c r="VXG45" s="502"/>
      <c r="VXH45" s="502"/>
      <c r="VXI45" s="502"/>
      <c r="VXJ45" s="502"/>
      <c r="VXK45" s="502"/>
      <c r="VXL45" s="502"/>
      <c r="VXM45" s="502"/>
      <c r="VXN45" s="502"/>
      <c r="VXO45" s="502"/>
      <c r="VXP45" s="502"/>
      <c r="VXQ45" s="502"/>
      <c r="VXR45" s="502"/>
      <c r="VXS45" s="502"/>
      <c r="VXT45" s="502"/>
      <c r="VXU45" s="502"/>
      <c r="VXV45" s="502"/>
      <c r="VXW45" s="502"/>
      <c r="VXX45" s="502"/>
      <c r="VXY45" s="502"/>
      <c r="VXZ45" s="502"/>
      <c r="VYA45" s="502"/>
      <c r="VYB45" s="502"/>
      <c r="VYC45" s="502"/>
      <c r="VYD45" s="502"/>
      <c r="VYE45" s="502"/>
      <c r="VYF45" s="502"/>
      <c r="VYG45" s="502"/>
      <c r="VYH45" s="502"/>
      <c r="VYI45" s="502"/>
      <c r="VYJ45" s="502"/>
      <c r="VYK45" s="502"/>
      <c r="VYL45" s="502"/>
      <c r="VYM45" s="502"/>
      <c r="VYN45" s="502"/>
      <c r="VYO45" s="502"/>
      <c r="VYP45" s="502"/>
      <c r="VYQ45" s="502"/>
      <c r="VYR45" s="502"/>
      <c r="VYS45" s="502"/>
      <c r="VYT45" s="502"/>
      <c r="VYU45" s="502"/>
      <c r="VYV45" s="502"/>
      <c r="VYW45" s="502"/>
      <c r="VYX45" s="502"/>
      <c r="VYY45" s="502"/>
      <c r="VYZ45" s="502"/>
      <c r="VZA45" s="502"/>
      <c r="VZB45" s="502"/>
      <c r="VZC45" s="502"/>
      <c r="VZD45" s="502"/>
      <c r="VZE45" s="502"/>
      <c r="VZF45" s="502"/>
      <c r="VZG45" s="502"/>
      <c r="VZH45" s="502"/>
      <c r="VZI45" s="502"/>
      <c r="VZJ45" s="502"/>
      <c r="VZK45" s="502"/>
      <c r="VZL45" s="502"/>
      <c r="VZM45" s="502"/>
      <c r="VZN45" s="502"/>
      <c r="VZO45" s="502"/>
      <c r="VZP45" s="502"/>
      <c r="VZQ45" s="502"/>
      <c r="VZR45" s="502"/>
      <c r="VZS45" s="502"/>
      <c r="VZT45" s="502"/>
      <c r="VZU45" s="502"/>
      <c r="VZV45" s="502"/>
      <c r="VZW45" s="502"/>
      <c r="VZX45" s="502"/>
      <c r="VZY45" s="502"/>
      <c r="VZZ45" s="502"/>
      <c r="WAA45" s="502"/>
      <c r="WAB45" s="502"/>
      <c r="WAC45" s="502"/>
      <c r="WAD45" s="502"/>
      <c r="WAE45" s="502"/>
      <c r="WAF45" s="502"/>
      <c r="WAG45" s="502"/>
      <c r="WAH45" s="502"/>
      <c r="WAI45" s="502"/>
      <c r="WAJ45" s="502"/>
      <c r="WAK45" s="502"/>
      <c r="WAL45" s="502"/>
      <c r="WAM45" s="502"/>
      <c r="WAN45" s="502"/>
      <c r="WAO45" s="502"/>
      <c r="WAP45" s="502"/>
      <c r="WAQ45" s="502"/>
      <c r="WAR45" s="502"/>
      <c r="WAS45" s="502"/>
      <c r="WAT45" s="502"/>
      <c r="WAU45" s="502"/>
      <c r="WAV45" s="502"/>
      <c r="WAW45" s="502"/>
      <c r="WAX45" s="502"/>
      <c r="WAY45" s="502"/>
      <c r="WAZ45" s="502"/>
      <c r="WBA45" s="502"/>
      <c r="WBB45" s="502"/>
      <c r="WBC45" s="502"/>
      <c r="WBD45" s="502"/>
      <c r="WBE45" s="502"/>
      <c r="WBF45" s="502"/>
      <c r="WBG45" s="502"/>
      <c r="WBH45" s="502"/>
      <c r="WBI45" s="502"/>
      <c r="WBJ45" s="502"/>
      <c r="WBK45" s="502"/>
      <c r="WBL45" s="502"/>
      <c r="WBM45" s="502"/>
      <c r="WBN45" s="502"/>
      <c r="WBO45" s="502"/>
      <c r="WBP45" s="502"/>
      <c r="WBQ45" s="502"/>
      <c r="WBR45" s="502"/>
      <c r="WBS45" s="502"/>
      <c r="WBT45" s="502"/>
      <c r="WBU45" s="502"/>
      <c r="WBV45" s="502"/>
      <c r="WBW45" s="502"/>
      <c r="WBX45" s="502"/>
      <c r="WBY45" s="502"/>
      <c r="WBZ45" s="502"/>
      <c r="WCA45" s="502"/>
      <c r="WCB45" s="502"/>
      <c r="WCC45" s="502"/>
      <c r="WCD45" s="502"/>
      <c r="WCE45" s="502"/>
      <c r="WCF45" s="502"/>
      <c r="WCG45" s="502"/>
      <c r="WCH45" s="502"/>
      <c r="WCI45" s="502"/>
      <c r="WCJ45" s="502"/>
      <c r="WCK45" s="502"/>
      <c r="WCL45" s="502"/>
      <c r="WCM45" s="502"/>
      <c r="WCN45" s="502"/>
      <c r="WCO45" s="502"/>
      <c r="WCP45" s="502"/>
      <c r="WCQ45" s="502"/>
      <c r="WCR45" s="502"/>
      <c r="WCS45" s="502"/>
      <c r="WCT45" s="502"/>
      <c r="WCU45" s="502"/>
      <c r="WCV45" s="502"/>
      <c r="WCW45" s="502"/>
      <c r="WCX45" s="502"/>
      <c r="WCY45" s="502"/>
      <c r="WCZ45" s="502"/>
      <c r="WDA45" s="502"/>
      <c r="WDB45" s="502"/>
      <c r="WDC45" s="502"/>
      <c r="WDD45" s="502"/>
      <c r="WDE45" s="502"/>
      <c r="WDF45" s="502"/>
      <c r="WDG45" s="502"/>
      <c r="WDH45" s="502"/>
      <c r="WDI45" s="502"/>
      <c r="WDJ45" s="502"/>
      <c r="WDK45" s="502"/>
      <c r="WDL45" s="502"/>
      <c r="WDM45" s="502"/>
      <c r="WDN45" s="502"/>
      <c r="WDO45" s="502"/>
      <c r="WDP45" s="502"/>
      <c r="WDQ45" s="502"/>
      <c r="WDR45" s="502"/>
      <c r="WDS45" s="502"/>
      <c r="WDT45" s="502"/>
      <c r="WDU45" s="502"/>
      <c r="WDV45" s="502"/>
      <c r="WDW45" s="502"/>
      <c r="WDX45" s="502"/>
      <c r="WDY45" s="502"/>
      <c r="WDZ45" s="502"/>
      <c r="WEA45" s="502"/>
      <c r="WEB45" s="502"/>
      <c r="WEC45" s="502"/>
      <c r="WED45" s="502"/>
      <c r="WEE45" s="502"/>
      <c r="WEF45" s="502"/>
      <c r="WEG45" s="502"/>
      <c r="WEH45" s="502"/>
      <c r="WEI45" s="502"/>
      <c r="WEJ45" s="502"/>
      <c r="WEK45" s="502"/>
      <c r="WEL45" s="502"/>
      <c r="WEM45" s="502"/>
      <c r="WEN45" s="502"/>
      <c r="WEO45" s="502"/>
      <c r="WEP45" s="502"/>
      <c r="WEQ45" s="502"/>
      <c r="WER45" s="502"/>
      <c r="WES45" s="502"/>
      <c r="WET45" s="502"/>
      <c r="WEU45" s="502"/>
      <c r="WEV45" s="502"/>
      <c r="WEW45" s="502"/>
      <c r="WEX45" s="502"/>
      <c r="WEY45" s="502"/>
      <c r="WEZ45" s="502"/>
      <c r="WFA45" s="502"/>
      <c r="WFB45" s="502"/>
      <c r="WFC45" s="502"/>
      <c r="WFD45" s="502"/>
      <c r="WFE45" s="502"/>
      <c r="WFF45" s="502"/>
      <c r="WFG45" s="502"/>
      <c r="WFH45" s="502"/>
      <c r="WFI45" s="502"/>
      <c r="WFJ45" s="502"/>
      <c r="WFK45" s="502"/>
      <c r="WFL45" s="502"/>
      <c r="WFM45" s="502"/>
      <c r="WFN45" s="502"/>
      <c r="WFO45" s="502"/>
      <c r="WFP45" s="502"/>
      <c r="WFQ45" s="502"/>
      <c r="WFR45" s="502"/>
      <c r="WFS45" s="502"/>
      <c r="WFT45" s="502"/>
      <c r="WFU45" s="502"/>
      <c r="WFV45" s="502"/>
      <c r="WFW45" s="502"/>
      <c r="WFX45" s="502"/>
      <c r="WFY45" s="502"/>
      <c r="WFZ45" s="502"/>
      <c r="WGA45" s="502"/>
      <c r="WGB45" s="502"/>
      <c r="WGC45" s="502"/>
      <c r="WGD45" s="502"/>
      <c r="WGE45" s="502"/>
      <c r="WGF45" s="502"/>
      <c r="WGG45" s="502"/>
      <c r="WGH45" s="502"/>
      <c r="WGI45" s="502"/>
      <c r="WGJ45" s="502"/>
      <c r="WGK45" s="502"/>
      <c r="WGL45" s="502"/>
      <c r="WGM45" s="502"/>
      <c r="WGN45" s="502"/>
      <c r="WGO45" s="502"/>
      <c r="WGP45" s="502"/>
      <c r="WGQ45" s="502"/>
      <c r="WGR45" s="502"/>
      <c r="WGS45" s="502"/>
      <c r="WGT45" s="502"/>
      <c r="WGU45" s="502"/>
      <c r="WGV45" s="502"/>
      <c r="WGW45" s="502"/>
      <c r="WGX45" s="502"/>
      <c r="WGY45" s="502"/>
      <c r="WGZ45" s="502"/>
      <c r="WHA45" s="502"/>
      <c r="WHB45" s="502"/>
      <c r="WHC45" s="502"/>
      <c r="WHD45" s="502"/>
      <c r="WHE45" s="502"/>
      <c r="WHF45" s="502"/>
      <c r="WHG45" s="502"/>
      <c r="WHH45" s="502"/>
      <c r="WHI45" s="502"/>
      <c r="WHJ45" s="502"/>
      <c r="WHK45" s="502"/>
      <c r="WHL45" s="502"/>
      <c r="WHM45" s="502"/>
      <c r="WHN45" s="502"/>
      <c r="WHO45" s="502"/>
      <c r="WHP45" s="502"/>
      <c r="WHQ45" s="502"/>
      <c r="WHR45" s="502"/>
      <c r="WHS45" s="502"/>
      <c r="WHT45" s="502"/>
      <c r="WHU45" s="502"/>
      <c r="WHV45" s="502"/>
      <c r="WHW45" s="502"/>
      <c r="WHX45" s="502"/>
      <c r="WHY45" s="502"/>
      <c r="WHZ45" s="502"/>
      <c r="WIA45" s="502"/>
      <c r="WIB45" s="502"/>
      <c r="WIC45" s="502"/>
      <c r="WID45" s="502"/>
      <c r="WIE45" s="502"/>
      <c r="WIF45" s="502"/>
      <c r="WIG45" s="502"/>
      <c r="WIH45" s="502"/>
      <c r="WII45" s="502"/>
      <c r="WIJ45" s="502"/>
      <c r="WIK45" s="502"/>
      <c r="WIL45" s="502"/>
      <c r="WIM45" s="502"/>
      <c r="WIN45" s="502"/>
      <c r="WIO45" s="502"/>
      <c r="WIP45" s="502"/>
      <c r="WIQ45" s="502"/>
      <c r="WIR45" s="502"/>
      <c r="WIS45" s="502"/>
      <c r="WIT45" s="502"/>
      <c r="WIU45" s="502"/>
      <c r="WIV45" s="502"/>
      <c r="WIW45" s="502"/>
      <c r="WIX45" s="502"/>
      <c r="WIY45" s="502"/>
      <c r="WIZ45" s="502"/>
      <c r="WJA45" s="502"/>
      <c r="WJB45" s="502"/>
      <c r="WJC45" s="502"/>
      <c r="WJD45" s="502"/>
      <c r="WJE45" s="502"/>
      <c r="WJF45" s="502"/>
      <c r="WJG45" s="502"/>
      <c r="WJH45" s="502"/>
      <c r="WJI45" s="502"/>
      <c r="WJJ45" s="502"/>
      <c r="WJK45" s="502"/>
      <c r="WJL45" s="502"/>
      <c r="WJM45" s="502"/>
      <c r="WJN45" s="502"/>
      <c r="WJO45" s="502"/>
      <c r="WJP45" s="502"/>
      <c r="WJQ45" s="502"/>
      <c r="WJR45" s="502"/>
      <c r="WJS45" s="502"/>
      <c r="WJT45" s="502"/>
      <c r="WJU45" s="502"/>
      <c r="WJV45" s="502"/>
      <c r="WJW45" s="502"/>
      <c r="WJX45" s="502"/>
      <c r="WJY45" s="502"/>
      <c r="WJZ45" s="502"/>
      <c r="WKA45" s="502"/>
      <c r="WKB45" s="502"/>
      <c r="WKC45" s="502"/>
      <c r="WKD45" s="502"/>
      <c r="WKE45" s="502"/>
      <c r="WKF45" s="502"/>
      <c r="WKG45" s="502"/>
      <c r="WKH45" s="502"/>
      <c r="WKI45" s="502"/>
      <c r="WKJ45" s="502"/>
      <c r="WKK45" s="502"/>
      <c r="WKL45" s="502"/>
      <c r="WKM45" s="502"/>
      <c r="WKN45" s="502"/>
      <c r="WKO45" s="502"/>
      <c r="WKP45" s="502"/>
      <c r="WKQ45" s="502"/>
      <c r="WKR45" s="502"/>
      <c r="WKS45" s="502"/>
      <c r="WKT45" s="502"/>
      <c r="WKU45" s="502"/>
      <c r="WKV45" s="502"/>
      <c r="WKW45" s="502"/>
      <c r="WKX45" s="502"/>
      <c r="WKY45" s="502"/>
      <c r="WKZ45" s="502"/>
      <c r="WLA45" s="502"/>
      <c r="WLB45" s="502"/>
      <c r="WLC45" s="502"/>
      <c r="WLD45" s="502"/>
      <c r="WLE45" s="502"/>
      <c r="WLF45" s="502"/>
      <c r="WLG45" s="502"/>
      <c r="WLH45" s="502"/>
      <c r="WLI45" s="502"/>
      <c r="WLJ45" s="502"/>
      <c r="WLK45" s="502"/>
      <c r="WLL45" s="502"/>
      <c r="WLM45" s="502"/>
      <c r="WLN45" s="502"/>
      <c r="WLO45" s="502"/>
      <c r="WLP45" s="502"/>
      <c r="WLQ45" s="502"/>
      <c r="WLR45" s="502"/>
      <c r="WLS45" s="502"/>
      <c r="WLT45" s="502"/>
      <c r="WLU45" s="502"/>
      <c r="WLV45" s="502"/>
      <c r="WLW45" s="502"/>
      <c r="WLX45" s="502"/>
      <c r="WLY45" s="502"/>
      <c r="WLZ45" s="502"/>
      <c r="WMA45" s="502"/>
      <c r="WMB45" s="502"/>
      <c r="WMC45" s="502"/>
      <c r="WMD45" s="502"/>
      <c r="WME45" s="502"/>
      <c r="WMF45" s="502"/>
      <c r="WMG45" s="502"/>
      <c r="WMH45" s="502"/>
      <c r="WMI45" s="502"/>
      <c r="WMJ45" s="502"/>
      <c r="WMK45" s="502"/>
      <c r="WML45" s="502"/>
      <c r="WMM45" s="502"/>
      <c r="WMN45" s="502"/>
      <c r="WMO45" s="502"/>
      <c r="WMP45" s="502"/>
      <c r="WMQ45" s="502"/>
      <c r="WMR45" s="502"/>
      <c r="WMS45" s="502"/>
      <c r="WMT45" s="502"/>
      <c r="WMU45" s="502"/>
      <c r="WMV45" s="502"/>
      <c r="WMW45" s="502"/>
      <c r="WMX45" s="502"/>
      <c r="WMY45" s="502"/>
      <c r="WMZ45" s="502"/>
      <c r="WNA45" s="502"/>
      <c r="WNB45" s="502"/>
      <c r="WNC45" s="502"/>
      <c r="WND45" s="502"/>
      <c r="WNE45" s="502"/>
      <c r="WNF45" s="502"/>
      <c r="WNG45" s="502"/>
      <c r="WNH45" s="502"/>
      <c r="WNI45" s="502"/>
      <c r="WNJ45" s="502"/>
      <c r="WNK45" s="502"/>
      <c r="WNL45" s="502"/>
      <c r="WNM45" s="502"/>
      <c r="WNN45" s="502"/>
      <c r="WNO45" s="502"/>
      <c r="WNP45" s="502"/>
      <c r="WNQ45" s="502"/>
      <c r="WNR45" s="502"/>
      <c r="WNS45" s="502"/>
      <c r="WNT45" s="502"/>
      <c r="WNU45" s="502"/>
      <c r="WNV45" s="502"/>
      <c r="WNW45" s="502"/>
      <c r="WNX45" s="502"/>
      <c r="WNY45" s="502"/>
      <c r="WNZ45" s="502"/>
      <c r="WOA45" s="502"/>
      <c r="WOB45" s="502"/>
      <c r="WOC45" s="502"/>
      <c r="WOD45" s="502"/>
      <c r="WOE45" s="502"/>
      <c r="WOF45" s="502"/>
      <c r="WOG45" s="502"/>
      <c r="WOH45" s="502"/>
      <c r="WOI45" s="502"/>
      <c r="WOJ45" s="502"/>
      <c r="WOK45" s="502"/>
      <c r="WOL45" s="502"/>
      <c r="WOM45" s="502"/>
      <c r="WON45" s="502"/>
      <c r="WOO45" s="502"/>
      <c r="WOP45" s="502"/>
      <c r="WOQ45" s="502"/>
      <c r="WOR45" s="502"/>
      <c r="WOS45" s="502"/>
      <c r="WOT45" s="502"/>
      <c r="WOU45" s="502"/>
      <c r="WOV45" s="502"/>
      <c r="WOW45" s="502"/>
      <c r="WOX45" s="502"/>
      <c r="WOY45" s="502"/>
      <c r="WOZ45" s="502"/>
      <c r="WPA45" s="502"/>
      <c r="WPB45" s="502"/>
      <c r="WPC45" s="502"/>
      <c r="WPD45" s="502"/>
      <c r="WPE45" s="502"/>
      <c r="WPF45" s="502"/>
      <c r="WPG45" s="502"/>
      <c r="WPH45" s="502"/>
      <c r="WPI45" s="502"/>
      <c r="WPJ45" s="502"/>
      <c r="WPK45" s="502"/>
      <c r="WPL45" s="502"/>
      <c r="WPM45" s="502"/>
      <c r="WPN45" s="502"/>
      <c r="WPO45" s="502"/>
      <c r="WPP45" s="502"/>
      <c r="WPQ45" s="502"/>
      <c r="WPR45" s="502"/>
      <c r="WPS45" s="502"/>
      <c r="WPT45" s="502"/>
      <c r="WPU45" s="502"/>
      <c r="WPV45" s="502"/>
      <c r="WPW45" s="502"/>
      <c r="WPX45" s="502"/>
      <c r="WPY45" s="502"/>
      <c r="WPZ45" s="502"/>
      <c r="WQA45" s="502"/>
      <c r="WQB45" s="502"/>
      <c r="WQC45" s="502"/>
      <c r="WQD45" s="502"/>
      <c r="WQE45" s="502"/>
      <c r="WQF45" s="502"/>
      <c r="WQG45" s="502"/>
      <c r="WQH45" s="502"/>
      <c r="WQI45" s="502"/>
      <c r="WQJ45" s="502"/>
      <c r="WQK45" s="502"/>
      <c r="WQL45" s="502"/>
      <c r="WQM45" s="502"/>
      <c r="WQN45" s="502"/>
      <c r="WQO45" s="502"/>
      <c r="WQP45" s="502"/>
      <c r="WQQ45" s="502"/>
      <c r="WQR45" s="502"/>
      <c r="WQS45" s="502"/>
      <c r="WQT45" s="502"/>
      <c r="WQU45" s="502"/>
      <c r="WQV45" s="502"/>
      <c r="WQW45" s="502"/>
      <c r="WQX45" s="502"/>
      <c r="WQY45" s="502"/>
      <c r="WQZ45" s="502"/>
      <c r="WRA45" s="502"/>
      <c r="WRB45" s="502"/>
      <c r="WRC45" s="502"/>
      <c r="WRD45" s="502"/>
      <c r="WRE45" s="502"/>
      <c r="WRF45" s="502"/>
      <c r="WRG45" s="502"/>
      <c r="WRH45" s="502"/>
      <c r="WRI45" s="502"/>
      <c r="WRJ45" s="502"/>
      <c r="WRK45" s="502"/>
      <c r="WRL45" s="502"/>
      <c r="WRM45" s="502"/>
      <c r="WRN45" s="502"/>
      <c r="WRO45" s="502"/>
      <c r="WRP45" s="502"/>
      <c r="WRQ45" s="502"/>
      <c r="WRR45" s="502"/>
      <c r="WRS45" s="502"/>
      <c r="WRT45" s="502"/>
      <c r="WRU45" s="502"/>
      <c r="WRV45" s="502"/>
      <c r="WRW45" s="502"/>
      <c r="WRX45" s="502"/>
      <c r="WRY45" s="502"/>
      <c r="WRZ45" s="502"/>
      <c r="WSA45" s="502"/>
      <c r="WSB45" s="502"/>
      <c r="WSC45" s="502"/>
      <c r="WSD45" s="502"/>
      <c r="WSE45" s="502"/>
      <c r="WSF45" s="502"/>
      <c r="WSG45" s="502"/>
      <c r="WSH45" s="502"/>
      <c r="WSI45" s="502"/>
      <c r="WSJ45" s="502"/>
      <c r="WSK45" s="502"/>
      <c r="WSL45" s="502"/>
      <c r="WSM45" s="502"/>
      <c r="WSN45" s="502"/>
      <c r="WSO45" s="502"/>
      <c r="WSP45" s="502"/>
      <c r="WSQ45" s="502"/>
      <c r="WSR45" s="502"/>
      <c r="WSS45" s="502"/>
      <c r="WST45" s="502"/>
      <c r="WSU45" s="502"/>
      <c r="WSV45" s="502"/>
      <c r="WSW45" s="502"/>
      <c r="WSX45" s="502"/>
      <c r="WSY45" s="502"/>
      <c r="WSZ45" s="502"/>
      <c r="WTA45" s="502"/>
      <c r="WTB45" s="502"/>
      <c r="WTC45" s="502"/>
      <c r="WTD45" s="502"/>
      <c r="WTE45" s="502"/>
      <c r="WTF45" s="502"/>
      <c r="WTG45" s="502"/>
      <c r="WTH45" s="502"/>
      <c r="WTI45" s="502"/>
      <c r="WTJ45" s="502"/>
      <c r="WTK45" s="502"/>
      <c r="WTL45" s="502"/>
      <c r="WTM45" s="502"/>
      <c r="WTN45" s="502"/>
      <c r="WTO45" s="502"/>
      <c r="WTP45" s="502"/>
      <c r="WTQ45" s="502"/>
      <c r="WTR45" s="502"/>
      <c r="WTS45" s="502"/>
      <c r="WTT45" s="502"/>
      <c r="WTU45" s="502"/>
      <c r="WTV45" s="502"/>
      <c r="WTW45" s="502"/>
      <c r="WTX45" s="502"/>
      <c r="WTY45" s="502"/>
      <c r="WTZ45" s="502"/>
      <c r="WUA45" s="502"/>
      <c r="WUB45" s="502"/>
      <c r="WUC45" s="502"/>
      <c r="WUD45" s="502"/>
      <c r="WUE45" s="502"/>
      <c r="WUF45" s="502"/>
      <c r="WUG45" s="502"/>
      <c r="WUH45" s="502"/>
      <c r="WUI45" s="502"/>
      <c r="WUJ45" s="502"/>
      <c r="WUK45" s="502"/>
      <c r="WUL45" s="502"/>
      <c r="WUM45" s="502"/>
      <c r="WUN45" s="502"/>
      <c r="WUO45" s="502"/>
      <c r="WUP45" s="502"/>
      <c r="WUQ45" s="502"/>
      <c r="WUR45" s="502"/>
      <c r="WUS45" s="502"/>
      <c r="WUT45" s="502"/>
      <c r="WUU45" s="502"/>
      <c r="WUV45" s="502"/>
      <c r="WUW45" s="502"/>
      <c r="WUX45" s="502"/>
      <c r="WUY45" s="502"/>
      <c r="WUZ45" s="502"/>
      <c r="WVA45" s="502"/>
      <c r="WVB45" s="502"/>
      <c r="WVC45" s="502"/>
      <c r="WVD45" s="502"/>
      <c r="WVE45" s="502"/>
      <c r="WVF45" s="502"/>
      <c r="WVG45" s="502"/>
      <c r="WVH45" s="502"/>
      <c r="WVI45" s="502"/>
      <c r="WVJ45" s="502"/>
      <c r="WVK45" s="502"/>
      <c r="WVL45" s="502"/>
      <c r="WVM45" s="502"/>
      <c r="WVN45" s="502"/>
      <c r="WVO45" s="502"/>
      <c r="WVP45" s="502"/>
      <c r="WVQ45" s="502"/>
      <c r="WVR45" s="502"/>
      <c r="WVS45" s="502"/>
      <c r="WVT45" s="502"/>
      <c r="WVU45" s="502"/>
      <c r="WVV45" s="502"/>
      <c r="WVW45" s="502"/>
      <c r="WVX45" s="502"/>
      <c r="WVY45" s="502"/>
      <c r="WVZ45" s="502"/>
      <c r="WWA45" s="502"/>
      <c r="WWB45" s="502"/>
      <c r="WWC45" s="502"/>
      <c r="WWD45" s="502"/>
      <c r="WWE45" s="502"/>
      <c r="WWF45" s="502"/>
      <c r="WWG45" s="502"/>
      <c r="WWH45" s="502"/>
      <c r="WWI45" s="502"/>
      <c r="WWJ45" s="502"/>
      <c r="WWK45" s="502"/>
      <c r="WWL45" s="502"/>
      <c r="WWM45" s="502"/>
      <c r="WWN45" s="502"/>
      <c r="WWO45" s="502"/>
      <c r="WWP45" s="502"/>
      <c r="WWQ45" s="502"/>
      <c r="WWR45" s="502"/>
      <c r="WWS45" s="502"/>
      <c r="WWT45" s="502"/>
      <c r="WWU45" s="502"/>
      <c r="WWV45" s="502"/>
      <c r="WWW45" s="502"/>
      <c r="WWX45" s="502"/>
      <c r="WWY45" s="502"/>
      <c r="WWZ45" s="502"/>
      <c r="WXA45" s="502"/>
      <c r="WXB45" s="502"/>
      <c r="WXC45" s="502"/>
      <c r="WXD45" s="502"/>
      <c r="WXE45" s="502"/>
      <c r="WXF45" s="502"/>
      <c r="WXG45" s="502"/>
      <c r="WXH45" s="502"/>
      <c r="WXI45" s="502"/>
      <c r="WXJ45" s="502"/>
      <c r="WXK45" s="502"/>
      <c r="WXL45" s="502"/>
      <c r="WXM45" s="502"/>
      <c r="WXN45" s="502"/>
      <c r="WXO45" s="502"/>
      <c r="WXP45" s="502"/>
      <c r="WXQ45" s="502"/>
      <c r="WXR45" s="502"/>
      <c r="WXS45" s="502"/>
      <c r="WXT45" s="502"/>
      <c r="WXU45" s="502"/>
      <c r="WXV45" s="502"/>
      <c r="WXW45" s="502"/>
      <c r="WXX45" s="502"/>
      <c r="WXY45" s="502"/>
      <c r="WXZ45" s="502"/>
      <c r="WYA45" s="502"/>
      <c r="WYB45" s="502"/>
      <c r="WYC45" s="502"/>
      <c r="WYD45" s="502"/>
      <c r="WYE45" s="502"/>
      <c r="WYF45" s="502"/>
      <c r="WYG45" s="502"/>
      <c r="WYH45" s="502"/>
      <c r="WYI45" s="502"/>
      <c r="WYJ45" s="502"/>
      <c r="WYK45" s="502"/>
      <c r="WYL45" s="502"/>
      <c r="WYM45" s="502"/>
      <c r="WYN45" s="502"/>
      <c r="WYO45" s="502"/>
      <c r="WYP45" s="502"/>
      <c r="WYQ45" s="502"/>
      <c r="WYR45" s="502"/>
      <c r="WYS45" s="502"/>
      <c r="WYT45" s="502"/>
      <c r="WYU45" s="502"/>
      <c r="WYV45" s="502"/>
      <c r="WYW45" s="502"/>
      <c r="WYX45" s="502"/>
      <c r="WYY45" s="502"/>
      <c r="WYZ45" s="502"/>
      <c r="WZA45" s="502"/>
      <c r="WZB45" s="502"/>
      <c r="WZC45" s="502"/>
      <c r="WZD45" s="502"/>
      <c r="WZE45" s="502"/>
      <c r="WZF45" s="502"/>
      <c r="WZG45" s="502"/>
      <c r="WZH45" s="502"/>
      <c r="WZI45" s="502"/>
      <c r="WZJ45" s="502"/>
      <c r="WZK45" s="502"/>
      <c r="WZL45" s="502"/>
      <c r="WZM45" s="502"/>
      <c r="WZN45" s="502"/>
      <c r="WZO45" s="502"/>
      <c r="WZP45" s="502"/>
      <c r="WZQ45" s="502"/>
      <c r="WZR45" s="502"/>
      <c r="WZS45" s="502"/>
      <c r="WZT45" s="502"/>
      <c r="WZU45" s="502"/>
      <c r="WZV45" s="502"/>
      <c r="WZW45" s="502"/>
      <c r="WZX45" s="502"/>
      <c r="WZY45" s="502"/>
      <c r="WZZ45" s="502"/>
      <c r="XAA45" s="502"/>
      <c r="XAB45" s="502"/>
      <c r="XAC45" s="502"/>
      <c r="XAD45" s="502"/>
      <c r="XAE45" s="502"/>
      <c r="XAF45" s="502"/>
      <c r="XAG45" s="502"/>
      <c r="XAH45" s="502"/>
      <c r="XAI45" s="502"/>
      <c r="XAJ45" s="502"/>
      <c r="XAK45" s="502"/>
      <c r="XAL45" s="502"/>
      <c r="XAM45" s="502"/>
      <c r="XAN45" s="502"/>
      <c r="XAO45" s="502"/>
      <c r="XAP45" s="502"/>
      <c r="XAQ45" s="502"/>
      <c r="XAR45" s="502"/>
      <c r="XAS45" s="502"/>
      <c r="XAT45" s="502"/>
      <c r="XAU45" s="502"/>
      <c r="XAV45" s="502"/>
      <c r="XAW45" s="502"/>
      <c r="XAX45" s="502"/>
      <c r="XAY45" s="502"/>
      <c r="XAZ45" s="502"/>
      <c r="XBA45" s="502"/>
      <c r="XBB45" s="502"/>
      <c r="XBC45" s="502"/>
      <c r="XBD45" s="502"/>
      <c r="XBE45" s="502"/>
      <c r="XBF45" s="502"/>
      <c r="XBG45" s="502"/>
      <c r="XBH45" s="502"/>
      <c r="XBI45" s="502"/>
      <c r="XBJ45" s="502"/>
      <c r="XBK45" s="502"/>
      <c r="XBL45" s="502"/>
      <c r="XBM45" s="502"/>
      <c r="XBN45" s="502"/>
      <c r="XBO45" s="502"/>
      <c r="XBP45" s="502"/>
      <c r="XBQ45" s="502"/>
      <c r="XBR45" s="502"/>
      <c r="XBS45" s="502"/>
      <c r="XBT45" s="502"/>
      <c r="XBU45" s="502"/>
      <c r="XBV45" s="502"/>
      <c r="XBW45" s="502"/>
      <c r="XBX45" s="502"/>
      <c r="XBY45" s="502"/>
      <c r="XBZ45" s="502"/>
      <c r="XCA45" s="502"/>
      <c r="XCB45" s="502"/>
      <c r="XCC45" s="502"/>
      <c r="XCD45" s="502"/>
      <c r="XCE45" s="502"/>
      <c r="XCF45" s="502"/>
      <c r="XCG45" s="502"/>
      <c r="XCH45" s="502"/>
      <c r="XCI45" s="502"/>
      <c r="XCJ45" s="502"/>
      <c r="XCK45" s="502"/>
      <c r="XCL45" s="502"/>
      <c r="XCM45" s="502"/>
      <c r="XCN45" s="502"/>
      <c r="XCO45" s="502"/>
      <c r="XCP45" s="502"/>
      <c r="XCQ45" s="502"/>
      <c r="XCR45" s="502"/>
      <c r="XCS45" s="502"/>
      <c r="XCT45" s="502"/>
      <c r="XCU45" s="502"/>
      <c r="XCV45" s="502"/>
      <c r="XCW45" s="502"/>
      <c r="XCX45" s="502"/>
      <c r="XCY45" s="502"/>
      <c r="XCZ45" s="502"/>
      <c r="XDA45" s="502"/>
      <c r="XDB45" s="502"/>
      <c r="XDC45" s="502"/>
      <c r="XDD45" s="502"/>
      <c r="XDE45" s="502"/>
      <c r="XDF45" s="502"/>
      <c r="XDG45" s="502"/>
      <c r="XDH45" s="502"/>
      <c r="XDI45" s="502"/>
      <c r="XDJ45" s="502"/>
      <c r="XDK45" s="502"/>
      <c r="XDL45" s="502"/>
      <c r="XDM45" s="502"/>
      <c r="XDN45" s="502"/>
      <c r="XDO45" s="502"/>
      <c r="XDP45" s="502"/>
      <c r="XDQ45" s="502"/>
      <c r="XDR45" s="502"/>
      <c r="XDS45" s="502"/>
      <c r="XDT45" s="502"/>
      <c r="XDU45" s="502"/>
      <c r="XDV45" s="502"/>
      <c r="XDW45" s="502"/>
      <c r="XDX45" s="502"/>
      <c r="XDY45" s="502"/>
      <c r="XDZ45" s="502"/>
      <c r="XEA45" s="502"/>
      <c r="XEB45" s="502"/>
      <c r="XEC45" s="502"/>
      <c r="XED45" s="502"/>
      <c r="XEE45" s="502"/>
      <c r="XEF45" s="502"/>
      <c r="XEG45" s="502"/>
      <c r="XEH45" s="502"/>
      <c r="XEI45" s="502"/>
      <c r="XEJ45" s="502"/>
      <c r="XEK45" s="502"/>
      <c r="XEL45" s="502"/>
      <c r="XEM45" s="502"/>
      <c r="XEN45" s="502"/>
      <c r="XEO45" s="502"/>
      <c r="XEP45" s="502"/>
      <c r="XEQ45" s="502"/>
      <c r="XER45" s="502"/>
      <c r="XES45" s="502"/>
      <c r="XET45" s="502"/>
      <c r="XEU45" s="502"/>
      <c r="XEV45" s="502"/>
      <c r="XEW45" s="502"/>
      <c r="XEX45" s="502"/>
      <c r="XEY45" s="502"/>
      <c r="XEZ45" s="502"/>
      <c r="XFA45" s="502"/>
      <c r="XFB45" s="502"/>
      <c r="XFC45" s="502"/>
      <c r="XFD45" s="502"/>
    </row>
    <row r="46" s="388" customFormat="1" customHeight="1" spans="1:16384">
      <c r="A46" s="421" t="str">
        <f t="shared" si="30"/>
        <v>ZU6-2</v>
      </c>
      <c r="B46" s="422">
        <f t="shared" si="6"/>
        <v>210.0895</v>
      </c>
      <c r="C46" s="422">
        <f t="shared" si="7"/>
        <v>230.0895</v>
      </c>
      <c r="D46" s="423">
        <f t="shared" si="8"/>
        <v>20</v>
      </c>
      <c r="E46" s="424">
        <f t="shared" si="9"/>
        <v>3.348</v>
      </c>
      <c r="F46" s="424">
        <f t="shared" si="10"/>
        <v>3.348</v>
      </c>
      <c r="G46" s="424">
        <f t="shared" si="11"/>
        <v>0.48396</v>
      </c>
      <c r="H46" s="424">
        <f t="shared" si="12"/>
        <v>-0.01604</v>
      </c>
      <c r="I46" s="424">
        <f t="shared" si="13"/>
        <v>2.86404</v>
      </c>
      <c r="J46" s="448">
        <f t="shared" si="14"/>
        <v>3.36404</v>
      </c>
      <c r="K46" s="449">
        <f t="shared" si="15"/>
        <v>0.5</v>
      </c>
      <c r="L46" s="449">
        <f>LOOKUP(MAX(J46,I46),{0,3,4,5,6.5,7.5,9,10},{0.3,0.4,0.5,0.6,0.7,0.8,0.9})</f>
        <v>0.4</v>
      </c>
      <c r="M46" s="449">
        <f t="shared" si="16"/>
        <v>8.8</v>
      </c>
      <c r="N46" s="449">
        <f t="shared" si="17"/>
        <v>8.8</v>
      </c>
      <c r="O46" s="450">
        <f t="shared" si="18"/>
        <v>0.7</v>
      </c>
      <c r="P46" s="451">
        <f t="shared" si="19"/>
        <v>0.7</v>
      </c>
      <c r="Q46" s="451">
        <f t="shared" si="20"/>
        <v>1.75</v>
      </c>
      <c r="R46" s="423">
        <f t="shared" si="21"/>
        <v>1.75</v>
      </c>
      <c r="S46" s="482">
        <f t="shared" si="22"/>
        <v>0</v>
      </c>
      <c r="T46" s="483">
        <f t="shared" si="23"/>
        <v>0.48399</v>
      </c>
      <c r="U46" s="450">
        <f t="shared" si="24"/>
        <v>-0.80601</v>
      </c>
      <c r="V46" s="450">
        <f t="shared" si="25"/>
        <v>0.45</v>
      </c>
      <c r="W46" s="483">
        <f t="shared" si="26"/>
        <v>0.45</v>
      </c>
      <c r="X46" s="484">
        <f t="shared" si="27"/>
        <v>0</v>
      </c>
      <c r="Y46" s="468">
        <f t="shared" si="28"/>
        <v>0</v>
      </c>
      <c r="Z46" s="468">
        <f t="shared" si="29"/>
        <v>0</v>
      </c>
      <c r="AA46" s="502"/>
      <c r="AB46" s="503"/>
      <c r="AC46" s="503"/>
      <c r="AD46" s="502"/>
      <c r="AE46" s="502"/>
      <c r="AF46" s="502"/>
      <c r="AG46" s="502"/>
      <c r="AH46" s="502"/>
      <c r="AI46" s="502"/>
      <c r="AJ46" s="502"/>
      <c r="AK46" s="502"/>
      <c r="AL46" s="502"/>
      <c r="AM46" s="502"/>
      <c r="AN46" s="502"/>
      <c r="AO46" s="502"/>
      <c r="AP46" s="502"/>
      <c r="AQ46" s="502"/>
      <c r="AR46" s="502"/>
      <c r="AS46" s="502"/>
      <c r="AT46" s="502"/>
      <c r="AU46" s="502"/>
      <c r="AV46" s="502"/>
      <c r="AW46" s="502"/>
      <c r="AX46" s="502"/>
      <c r="AY46" s="502"/>
      <c r="AZ46" s="502"/>
      <c r="BA46" s="502"/>
      <c r="BB46" s="502"/>
      <c r="BC46" s="502"/>
      <c r="BD46" s="502"/>
      <c r="BE46" s="502"/>
      <c r="BF46" s="502"/>
      <c r="BG46" s="502"/>
      <c r="BH46" s="502"/>
      <c r="BI46" s="502"/>
      <c r="BJ46" s="502"/>
      <c r="BK46" s="502"/>
      <c r="BL46" s="502"/>
      <c r="BM46" s="502"/>
      <c r="BN46" s="502"/>
      <c r="BO46" s="502"/>
      <c r="BP46" s="502"/>
      <c r="BQ46" s="502"/>
      <c r="BR46" s="502"/>
      <c r="BS46" s="502"/>
      <c r="BT46" s="502"/>
      <c r="BU46" s="502"/>
      <c r="BV46" s="502"/>
      <c r="BW46" s="502"/>
      <c r="BX46" s="502"/>
      <c r="BY46" s="502"/>
      <c r="BZ46" s="502"/>
      <c r="CA46" s="502"/>
      <c r="CB46" s="502"/>
      <c r="CC46" s="502"/>
      <c r="CD46" s="502"/>
      <c r="CE46" s="502"/>
      <c r="CF46" s="502"/>
      <c r="CG46" s="502"/>
      <c r="CH46" s="502"/>
      <c r="CI46" s="502"/>
      <c r="CJ46" s="502"/>
      <c r="CK46" s="502"/>
      <c r="CL46" s="502"/>
      <c r="CM46" s="502"/>
      <c r="CN46" s="502"/>
      <c r="CO46" s="502"/>
      <c r="CP46" s="502"/>
      <c r="CQ46" s="502"/>
      <c r="CR46" s="502"/>
      <c r="CS46" s="502"/>
      <c r="CT46" s="502"/>
      <c r="CU46" s="502"/>
      <c r="CV46" s="502"/>
      <c r="CW46" s="502"/>
      <c r="CX46" s="502"/>
      <c r="CY46" s="502"/>
      <c r="CZ46" s="502"/>
      <c r="DA46" s="502"/>
      <c r="DB46" s="502"/>
      <c r="DC46" s="502"/>
      <c r="DD46" s="502"/>
      <c r="DE46" s="502"/>
      <c r="DF46" s="502"/>
      <c r="DG46" s="502"/>
      <c r="DH46" s="502"/>
      <c r="DI46" s="502"/>
      <c r="DJ46" s="502"/>
      <c r="DK46" s="502"/>
      <c r="DL46" s="502"/>
      <c r="DM46" s="502"/>
      <c r="DN46" s="502"/>
      <c r="DO46" s="502"/>
      <c r="DP46" s="502"/>
      <c r="DQ46" s="502"/>
      <c r="DR46" s="502"/>
      <c r="DS46" s="502"/>
      <c r="DT46" s="502"/>
      <c r="DU46" s="502"/>
      <c r="DV46" s="502"/>
      <c r="DW46" s="502"/>
      <c r="DX46" s="502"/>
      <c r="DY46" s="502"/>
      <c r="DZ46" s="502"/>
      <c r="EA46" s="502"/>
      <c r="EB46" s="502"/>
      <c r="EC46" s="502"/>
      <c r="ED46" s="502"/>
      <c r="EE46" s="502"/>
      <c r="EF46" s="502"/>
      <c r="EG46" s="502"/>
      <c r="EH46" s="502"/>
      <c r="EI46" s="502"/>
      <c r="EJ46" s="502"/>
      <c r="EK46" s="502"/>
      <c r="EL46" s="502"/>
      <c r="EM46" s="502"/>
      <c r="EN46" s="502"/>
      <c r="EO46" s="502"/>
      <c r="EP46" s="502"/>
      <c r="EQ46" s="502"/>
      <c r="ER46" s="502"/>
      <c r="ES46" s="502"/>
      <c r="ET46" s="502"/>
      <c r="EU46" s="502"/>
      <c r="EV46" s="502"/>
      <c r="EW46" s="502"/>
      <c r="EX46" s="502"/>
      <c r="EY46" s="502"/>
      <c r="EZ46" s="502"/>
      <c r="FA46" s="502"/>
      <c r="FB46" s="502"/>
      <c r="FC46" s="502"/>
      <c r="FD46" s="502"/>
      <c r="FE46" s="502"/>
      <c r="FF46" s="502"/>
      <c r="FG46" s="502"/>
      <c r="FH46" s="502"/>
      <c r="FI46" s="502"/>
      <c r="FJ46" s="502"/>
      <c r="FK46" s="502"/>
      <c r="FL46" s="502"/>
      <c r="FM46" s="502"/>
      <c r="FN46" s="502"/>
      <c r="FO46" s="502"/>
      <c r="FP46" s="502"/>
      <c r="FQ46" s="502"/>
      <c r="FR46" s="502"/>
      <c r="FS46" s="502"/>
      <c r="FT46" s="502"/>
      <c r="FU46" s="502"/>
      <c r="FV46" s="502"/>
      <c r="FW46" s="502"/>
      <c r="FX46" s="502"/>
      <c r="FY46" s="502"/>
      <c r="FZ46" s="502"/>
      <c r="GA46" s="502"/>
      <c r="GB46" s="502"/>
      <c r="GC46" s="502"/>
      <c r="GD46" s="502"/>
      <c r="GE46" s="502"/>
      <c r="GF46" s="502"/>
      <c r="GG46" s="502"/>
      <c r="GH46" s="502"/>
      <c r="GI46" s="502"/>
      <c r="GJ46" s="502"/>
      <c r="GK46" s="502"/>
      <c r="GL46" s="502"/>
      <c r="GM46" s="502"/>
      <c r="GN46" s="502"/>
      <c r="GO46" s="502"/>
      <c r="GP46" s="502"/>
      <c r="GQ46" s="502"/>
      <c r="GR46" s="502"/>
      <c r="GS46" s="502"/>
      <c r="GT46" s="502"/>
      <c r="GU46" s="502"/>
      <c r="GV46" s="502"/>
      <c r="GW46" s="502"/>
      <c r="GX46" s="502"/>
      <c r="GY46" s="502"/>
      <c r="GZ46" s="502"/>
      <c r="HA46" s="502"/>
      <c r="HB46" s="502"/>
      <c r="HC46" s="502"/>
      <c r="HD46" s="502"/>
      <c r="HE46" s="502"/>
      <c r="HF46" s="502"/>
      <c r="HG46" s="502"/>
      <c r="HH46" s="502"/>
      <c r="HI46" s="502"/>
      <c r="HJ46" s="502"/>
      <c r="HK46" s="502"/>
      <c r="HL46" s="502"/>
      <c r="HM46" s="502"/>
      <c r="HN46" s="502"/>
      <c r="HO46" s="502"/>
      <c r="HP46" s="502"/>
      <c r="HQ46" s="502"/>
      <c r="HR46" s="502"/>
      <c r="HS46" s="502"/>
      <c r="HT46" s="502"/>
      <c r="HU46" s="502"/>
      <c r="HV46" s="502"/>
      <c r="HW46" s="502"/>
      <c r="HX46" s="502"/>
      <c r="HY46" s="502"/>
      <c r="HZ46" s="502"/>
      <c r="IA46" s="502"/>
      <c r="IB46" s="502"/>
      <c r="IC46" s="502"/>
      <c r="ID46" s="502"/>
      <c r="IE46" s="502"/>
      <c r="IF46" s="502"/>
      <c r="IG46" s="502"/>
      <c r="IH46" s="502"/>
      <c r="II46" s="502"/>
      <c r="IJ46" s="502"/>
      <c r="IK46" s="502"/>
      <c r="IL46" s="502"/>
      <c r="IM46" s="502"/>
      <c r="IN46" s="502"/>
      <c r="IO46" s="502"/>
      <c r="IP46" s="502"/>
      <c r="IQ46" s="502"/>
      <c r="IR46" s="502"/>
      <c r="IS46" s="502"/>
      <c r="IT46" s="502"/>
      <c r="IU46" s="502"/>
      <c r="IV46" s="502"/>
      <c r="IW46" s="502"/>
      <c r="IX46" s="502"/>
      <c r="IY46" s="502"/>
      <c r="IZ46" s="502"/>
      <c r="JA46" s="502"/>
      <c r="JB46" s="502"/>
      <c r="JC46" s="502"/>
      <c r="JD46" s="502"/>
      <c r="JE46" s="502"/>
      <c r="JF46" s="502"/>
      <c r="JG46" s="502"/>
      <c r="JH46" s="502"/>
      <c r="JI46" s="502"/>
      <c r="JJ46" s="502"/>
      <c r="JK46" s="502"/>
      <c r="JL46" s="502"/>
      <c r="JM46" s="502"/>
      <c r="JN46" s="502"/>
      <c r="JO46" s="502"/>
      <c r="JP46" s="502"/>
      <c r="JQ46" s="502"/>
      <c r="JR46" s="502"/>
      <c r="JS46" s="502"/>
      <c r="JT46" s="502"/>
      <c r="JU46" s="502"/>
      <c r="JV46" s="502"/>
      <c r="JW46" s="502"/>
      <c r="JX46" s="502"/>
      <c r="JY46" s="502"/>
      <c r="JZ46" s="502"/>
      <c r="KA46" s="502"/>
      <c r="KB46" s="502"/>
      <c r="KC46" s="502"/>
      <c r="KD46" s="502"/>
      <c r="KE46" s="502"/>
      <c r="KF46" s="502"/>
      <c r="KG46" s="502"/>
      <c r="KH46" s="502"/>
      <c r="KI46" s="502"/>
      <c r="KJ46" s="502"/>
      <c r="KK46" s="502"/>
      <c r="KL46" s="502"/>
      <c r="KM46" s="502"/>
      <c r="KN46" s="502"/>
      <c r="KO46" s="502"/>
      <c r="KP46" s="502"/>
      <c r="KQ46" s="502"/>
      <c r="KR46" s="502"/>
      <c r="KS46" s="502"/>
      <c r="KT46" s="502"/>
      <c r="KU46" s="502"/>
      <c r="KV46" s="502"/>
      <c r="KW46" s="502"/>
      <c r="KX46" s="502"/>
      <c r="KY46" s="502"/>
      <c r="KZ46" s="502"/>
      <c r="LA46" s="502"/>
      <c r="LB46" s="502"/>
      <c r="LC46" s="502"/>
      <c r="LD46" s="502"/>
      <c r="LE46" s="502"/>
      <c r="LF46" s="502"/>
      <c r="LG46" s="502"/>
      <c r="LH46" s="502"/>
      <c r="LI46" s="502"/>
      <c r="LJ46" s="502"/>
      <c r="LK46" s="502"/>
      <c r="LL46" s="502"/>
      <c r="LM46" s="502"/>
      <c r="LN46" s="502"/>
      <c r="LO46" s="502"/>
      <c r="LP46" s="502"/>
      <c r="LQ46" s="502"/>
      <c r="LR46" s="502"/>
      <c r="LS46" s="502"/>
      <c r="LT46" s="502"/>
      <c r="LU46" s="502"/>
      <c r="LV46" s="502"/>
      <c r="LW46" s="502"/>
      <c r="LX46" s="502"/>
      <c r="LY46" s="502"/>
      <c r="LZ46" s="502"/>
      <c r="MA46" s="502"/>
      <c r="MB46" s="502"/>
      <c r="MC46" s="502"/>
      <c r="MD46" s="502"/>
      <c r="ME46" s="502"/>
      <c r="MF46" s="502"/>
      <c r="MG46" s="502"/>
      <c r="MH46" s="502"/>
      <c r="MI46" s="502"/>
      <c r="MJ46" s="502"/>
      <c r="MK46" s="502"/>
      <c r="ML46" s="502"/>
      <c r="MM46" s="502"/>
      <c r="MN46" s="502"/>
      <c r="MO46" s="502"/>
      <c r="MP46" s="502"/>
      <c r="MQ46" s="502"/>
      <c r="MR46" s="502"/>
      <c r="MS46" s="502"/>
      <c r="MT46" s="502"/>
      <c r="MU46" s="502"/>
      <c r="MV46" s="502"/>
      <c r="MW46" s="502"/>
      <c r="MX46" s="502"/>
      <c r="MY46" s="502"/>
      <c r="MZ46" s="502"/>
      <c r="NA46" s="502"/>
      <c r="NB46" s="502"/>
      <c r="NC46" s="502"/>
      <c r="ND46" s="502"/>
      <c r="NE46" s="502"/>
      <c r="NF46" s="502"/>
      <c r="NG46" s="502"/>
      <c r="NH46" s="502"/>
      <c r="NI46" s="502"/>
      <c r="NJ46" s="502"/>
      <c r="NK46" s="502"/>
      <c r="NL46" s="502"/>
      <c r="NM46" s="502"/>
      <c r="NN46" s="502"/>
      <c r="NO46" s="502"/>
      <c r="NP46" s="502"/>
      <c r="NQ46" s="502"/>
      <c r="NR46" s="502"/>
      <c r="NS46" s="502"/>
      <c r="NT46" s="502"/>
      <c r="NU46" s="502"/>
      <c r="NV46" s="502"/>
      <c r="NW46" s="502"/>
      <c r="NX46" s="502"/>
      <c r="NY46" s="502"/>
      <c r="NZ46" s="502"/>
      <c r="OA46" s="502"/>
      <c r="OB46" s="502"/>
      <c r="OC46" s="502"/>
      <c r="OD46" s="502"/>
      <c r="OE46" s="502"/>
      <c r="OF46" s="502"/>
      <c r="OG46" s="502"/>
      <c r="OH46" s="502"/>
      <c r="OI46" s="502"/>
      <c r="OJ46" s="502"/>
      <c r="OK46" s="502"/>
      <c r="OL46" s="502"/>
      <c r="OM46" s="502"/>
      <c r="ON46" s="502"/>
      <c r="OO46" s="502"/>
      <c r="OP46" s="502"/>
      <c r="OQ46" s="502"/>
      <c r="OR46" s="502"/>
      <c r="OS46" s="502"/>
      <c r="OT46" s="502"/>
      <c r="OU46" s="502"/>
      <c r="OV46" s="502"/>
      <c r="OW46" s="502"/>
      <c r="OX46" s="502"/>
      <c r="OY46" s="502"/>
      <c r="OZ46" s="502"/>
      <c r="PA46" s="502"/>
      <c r="PB46" s="502"/>
      <c r="PC46" s="502"/>
      <c r="PD46" s="502"/>
      <c r="PE46" s="502"/>
      <c r="PF46" s="502"/>
      <c r="PG46" s="502"/>
      <c r="PH46" s="502"/>
      <c r="PI46" s="502"/>
      <c r="PJ46" s="502"/>
      <c r="PK46" s="502"/>
      <c r="PL46" s="502"/>
      <c r="PM46" s="502"/>
      <c r="PN46" s="502"/>
      <c r="PO46" s="502"/>
      <c r="PP46" s="502"/>
      <c r="PQ46" s="502"/>
      <c r="PR46" s="502"/>
      <c r="PS46" s="502"/>
      <c r="PT46" s="502"/>
      <c r="PU46" s="502"/>
      <c r="PV46" s="502"/>
      <c r="PW46" s="502"/>
      <c r="PX46" s="502"/>
      <c r="PY46" s="502"/>
      <c r="PZ46" s="502"/>
      <c r="QA46" s="502"/>
      <c r="QB46" s="502"/>
      <c r="QC46" s="502"/>
      <c r="QD46" s="502"/>
      <c r="QE46" s="502"/>
      <c r="QF46" s="502"/>
      <c r="QG46" s="502"/>
      <c r="QH46" s="502"/>
      <c r="QI46" s="502"/>
      <c r="QJ46" s="502"/>
      <c r="QK46" s="502"/>
      <c r="QL46" s="502"/>
      <c r="QM46" s="502"/>
      <c r="QN46" s="502"/>
      <c r="QO46" s="502"/>
      <c r="QP46" s="502"/>
      <c r="QQ46" s="502"/>
      <c r="QR46" s="502"/>
      <c r="QS46" s="502"/>
      <c r="QT46" s="502"/>
      <c r="QU46" s="502"/>
      <c r="QV46" s="502"/>
      <c r="QW46" s="502"/>
      <c r="QX46" s="502"/>
      <c r="QY46" s="502"/>
      <c r="QZ46" s="502"/>
      <c r="RA46" s="502"/>
      <c r="RB46" s="502"/>
      <c r="RC46" s="502"/>
      <c r="RD46" s="502"/>
      <c r="RE46" s="502"/>
      <c r="RF46" s="502"/>
      <c r="RG46" s="502"/>
      <c r="RH46" s="502"/>
      <c r="RI46" s="502"/>
      <c r="RJ46" s="502"/>
      <c r="RK46" s="502"/>
      <c r="RL46" s="502"/>
      <c r="RM46" s="502"/>
      <c r="RN46" s="502"/>
      <c r="RO46" s="502"/>
      <c r="RP46" s="502"/>
      <c r="RQ46" s="502"/>
      <c r="RR46" s="502"/>
      <c r="RS46" s="502"/>
      <c r="RT46" s="502"/>
      <c r="RU46" s="502"/>
      <c r="RV46" s="502"/>
      <c r="RW46" s="502"/>
      <c r="RX46" s="502"/>
      <c r="RY46" s="502"/>
      <c r="RZ46" s="502"/>
      <c r="SA46" s="502"/>
      <c r="SB46" s="502"/>
      <c r="SC46" s="502"/>
      <c r="SD46" s="502"/>
      <c r="SE46" s="502"/>
      <c r="SF46" s="502"/>
      <c r="SG46" s="502"/>
      <c r="SH46" s="502"/>
      <c r="SI46" s="502"/>
      <c r="SJ46" s="502"/>
      <c r="SK46" s="502"/>
      <c r="SL46" s="502"/>
      <c r="SM46" s="502"/>
      <c r="SN46" s="502"/>
      <c r="SO46" s="502"/>
      <c r="SP46" s="502"/>
      <c r="SQ46" s="502"/>
      <c r="SR46" s="502"/>
      <c r="SS46" s="502"/>
      <c r="ST46" s="502"/>
      <c r="SU46" s="502"/>
      <c r="SV46" s="502"/>
      <c r="SW46" s="502"/>
      <c r="SX46" s="502"/>
      <c r="SY46" s="502"/>
      <c r="SZ46" s="502"/>
      <c r="TA46" s="502"/>
      <c r="TB46" s="502"/>
      <c r="TC46" s="502"/>
      <c r="TD46" s="502"/>
      <c r="TE46" s="502"/>
      <c r="TF46" s="502"/>
      <c r="TG46" s="502"/>
      <c r="TH46" s="502"/>
      <c r="TI46" s="502"/>
      <c r="TJ46" s="502"/>
      <c r="TK46" s="502"/>
      <c r="TL46" s="502"/>
      <c r="TM46" s="502"/>
      <c r="TN46" s="502"/>
      <c r="TO46" s="502"/>
      <c r="TP46" s="502"/>
      <c r="TQ46" s="502"/>
      <c r="TR46" s="502"/>
      <c r="TS46" s="502"/>
      <c r="TT46" s="502"/>
      <c r="TU46" s="502"/>
      <c r="TV46" s="502"/>
      <c r="TW46" s="502"/>
      <c r="TX46" s="502"/>
      <c r="TY46" s="502"/>
      <c r="TZ46" s="502"/>
      <c r="UA46" s="502"/>
      <c r="UB46" s="502"/>
      <c r="UC46" s="502"/>
      <c r="UD46" s="502"/>
      <c r="UE46" s="502"/>
      <c r="UF46" s="502"/>
      <c r="UG46" s="502"/>
      <c r="UH46" s="502"/>
      <c r="UI46" s="502"/>
      <c r="UJ46" s="502"/>
      <c r="UK46" s="502"/>
      <c r="UL46" s="502"/>
      <c r="UM46" s="502"/>
      <c r="UN46" s="502"/>
      <c r="UO46" s="502"/>
      <c r="UP46" s="502"/>
      <c r="UQ46" s="502"/>
      <c r="UR46" s="502"/>
      <c r="US46" s="502"/>
      <c r="UT46" s="502"/>
      <c r="UU46" s="502"/>
      <c r="UV46" s="502"/>
      <c r="UW46" s="502"/>
      <c r="UX46" s="502"/>
      <c r="UY46" s="502"/>
      <c r="UZ46" s="502"/>
      <c r="VA46" s="502"/>
      <c r="VB46" s="502"/>
      <c r="VC46" s="502"/>
      <c r="VD46" s="502"/>
      <c r="VE46" s="502"/>
      <c r="VF46" s="502"/>
      <c r="VG46" s="502"/>
      <c r="VH46" s="502"/>
      <c r="VI46" s="502"/>
      <c r="VJ46" s="502"/>
      <c r="VK46" s="502"/>
      <c r="VL46" s="502"/>
      <c r="VM46" s="502"/>
      <c r="VN46" s="502"/>
      <c r="VO46" s="502"/>
      <c r="VP46" s="502"/>
      <c r="VQ46" s="502"/>
      <c r="VR46" s="502"/>
      <c r="VS46" s="502"/>
      <c r="VT46" s="502"/>
      <c r="VU46" s="502"/>
      <c r="VV46" s="502"/>
      <c r="VW46" s="502"/>
      <c r="VX46" s="502"/>
      <c r="VY46" s="502"/>
      <c r="VZ46" s="502"/>
      <c r="WA46" s="502"/>
      <c r="WB46" s="502"/>
      <c r="WC46" s="502"/>
      <c r="WD46" s="502"/>
      <c r="WE46" s="502"/>
      <c r="WF46" s="502"/>
      <c r="WG46" s="502"/>
      <c r="WH46" s="502"/>
      <c r="WI46" s="502"/>
      <c r="WJ46" s="502"/>
      <c r="WK46" s="502"/>
      <c r="WL46" s="502"/>
      <c r="WM46" s="502"/>
      <c r="WN46" s="502"/>
      <c r="WO46" s="502"/>
      <c r="WP46" s="502"/>
      <c r="WQ46" s="502"/>
      <c r="WR46" s="502"/>
      <c r="WS46" s="502"/>
      <c r="WT46" s="502"/>
      <c r="WU46" s="502"/>
      <c r="WV46" s="502"/>
      <c r="WW46" s="502"/>
      <c r="WX46" s="502"/>
      <c r="WY46" s="502"/>
      <c r="WZ46" s="502"/>
      <c r="XA46" s="502"/>
      <c r="XB46" s="502"/>
      <c r="XC46" s="502"/>
      <c r="XD46" s="502"/>
      <c r="XE46" s="502"/>
      <c r="XF46" s="502"/>
      <c r="XG46" s="502"/>
      <c r="XH46" s="502"/>
      <c r="XI46" s="502"/>
      <c r="XJ46" s="502"/>
      <c r="XK46" s="502"/>
      <c r="XL46" s="502"/>
      <c r="XM46" s="502"/>
      <c r="XN46" s="502"/>
      <c r="XO46" s="502"/>
      <c r="XP46" s="502"/>
      <c r="XQ46" s="502"/>
      <c r="XR46" s="502"/>
      <c r="XS46" s="502"/>
      <c r="XT46" s="502"/>
      <c r="XU46" s="502"/>
      <c r="XV46" s="502"/>
      <c r="XW46" s="502"/>
      <c r="XX46" s="502"/>
      <c r="XY46" s="502"/>
      <c r="XZ46" s="502"/>
      <c r="YA46" s="502"/>
      <c r="YB46" s="502"/>
      <c r="YC46" s="502"/>
      <c r="YD46" s="502"/>
      <c r="YE46" s="502"/>
      <c r="YF46" s="502"/>
      <c r="YG46" s="502"/>
      <c r="YH46" s="502"/>
      <c r="YI46" s="502"/>
      <c r="YJ46" s="502"/>
      <c r="YK46" s="502"/>
      <c r="YL46" s="502"/>
      <c r="YM46" s="502"/>
      <c r="YN46" s="502"/>
      <c r="YO46" s="502"/>
      <c r="YP46" s="502"/>
      <c r="YQ46" s="502"/>
      <c r="YR46" s="502"/>
      <c r="YS46" s="502"/>
      <c r="YT46" s="502"/>
      <c r="YU46" s="502"/>
      <c r="YV46" s="502"/>
      <c r="YW46" s="502"/>
      <c r="YX46" s="502"/>
      <c r="YY46" s="502"/>
      <c r="YZ46" s="502"/>
      <c r="ZA46" s="502"/>
      <c r="ZB46" s="502"/>
      <c r="ZC46" s="502"/>
      <c r="ZD46" s="502"/>
      <c r="ZE46" s="502"/>
      <c r="ZF46" s="502"/>
      <c r="ZG46" s="502"/>
      <c r="ZH46" s="502"/>
      <c r="ZI46" s="502"/>
      <c r="ZJ46" s="502"/>
      <c r="ZK46" s="502"/>
      <c r="ZL46" s="502"/>
      <c r="ZM46" s="502"/>
      <c r="ZN46" s="502"/>
      <c r="ZO46" s="502"/>
      <c r="ZP46" s="502"/>
      <c r="ZQ46" s="502"/>
      <c r="ZR46" s="502"/>
      <c r="ZS46" s="502"/>
      <c r="ZT46" s="502"/>
      <c r="ZU46" s="502"/>
      <c r="ZV46" s="502"/>
      <c r="ZW46" s="502"/>
      <c r="ZX46" s="502"/>
      <c r="ZY46" s="502"/>
      <c r="ZZ46" s="502"/>
      <c r="AAA46" s="502"/>
      <c r="AAB46" s="502"/>
      <c r="AAC46" s="502"/>
      <c r="AAD46" s="502"/>
      <c r="AAE46" s="502"/>
      <c r="AAF46" s="502"/>
      <c r="AAG46" s="502"/>
      <c r="AAH46" s="502"/>
      <c r="AAI46" s="502"/>
      <c r="AAJ46" s="502"/>
      <c r="AAK46" s="502"/>
      <c r="AAL46" s="502"/>
      <c r="AAM46" s="502"/>
      <c r="AAN46" s="502"/>
      <c r="AAO46" s="502"/>
      <c r="AAP46" s="502"/>
      <c r="AAQ46" s="502"/>
      <c r="AAR46" s="502"/>
      <c r="AAS46" s="502"/>
      <c r="AAT46" s="502"/>
      <c r="AAU46" s="502"/>
      <c r="AAV46" s="502"/>
      <c r="AAW46" s="502"/>
      <c r="AAX46" s="502"/>
      <c r="AAY46" s="502"/>
      <c r="AAZ46" s="502"/>
      <c r="ABA46" s="502"/>
      <c r="ABB46" s="502"/>
      <c r="ABC46" s="502"/>
      <c r="ABD46" s="502"/>
      <c r="ABE46" s="502"/>
      <c r="ABF46" s="502"/>
      <c r="ABG46" s="502"/>
      <c r="ABH46" s="502"/>
      <c r="ABI46" s="502"/>
      <c r="ABJ46" s="502"/>
      <c r="ABK46" s="502"/>
      <c r="ABL46" s="502"/>
      <c r="ABM46" s="502"/>
      <c r="ABN46" s="502"/>
      <c r="ABO46" s="502"/>
      <c r="ABP46" s="502"/>
      <c r="ABQ46" s="502"/>
      <c r="ABR46" s="502"/>
      <c r="ABS46" s="502"/>
      <c r="ABT46" s="502"/>
      <c r="ABU46" s="502"/>
      <c r="ABV46" s="502"/>
      <c r="ABW46" s="502"/>
      <c r="ABX46" s="502"/>
      <c r="ABY46" s="502"/>
      <c r="ABZ46" s="502"/>
      <c r="ACA46" s="502"/>
      <c r="ACB46" s="502"/>
      <c r="ACC46" s="502"/>
      <c r="ACD46" s="502"/>
      <c r="ACE46" s="502"/>
      <c r="ACF46" s="502"/>
      <c r="ACG46" s="502"/>
      <c r="ACH46" s="502"/>
      <c r="ACI46" s="502"/>
      <c r="ACJ46" s="502"/>
      <c r="ACK46" s="502"/>
      <c r="ACL46" s="502"/>
      <c r="ACM46" s="502"/>
      <c r="ACN46" s="502"/>
      <c r="ACO46" s="502"/>
      <c r="ACP46" s="502"/>
      <c r="ACQ46" s="502"/>
      <c r="ACR46" s="502"/>
      <c r="ACS46" s="502"/>
      <c r="ACT46" s="502"/>
      <c r="ACU46" s="502"/>
      <c r="ACV46" s="502"/>
      <c r="ACW46" s="502"/>
      <c r="ACX46" s="502"/>
      <c r="ACY46" s="502"/>
      <c r="ACZ46" s="502"/>
      <c r="ADA46" s="502"/>
      <c r="ADB46" s="502"/>
      <c r="ADC46" s="502"/>
      <c r="ADD46" s="502"/>
      <c r="ADE46" s="502"/>
      <c r="ADF46" s="502"/>
      <c r="ADG46" s="502"/>
      <c r="ADH46" s="502"/>
      <c r="ADI46" s="502"/>
      <c r="ADJ46" s="502"/>
      <c r="ADK46" s="502"/>
      <c r="ADL46" s="502"/>
      <c r="ADM46" s="502"/>
      <c r="ADN46" s="502"/>
      <c r="ADO46" s="502"/>
      <c r="ADP46" s="502"/>
      <c r="ADQ46" s="502"/>
      <c r="ADR46" s="502"/>
      <c r="ADS46" s="502"/>
      <c r="ADT46" s="502"/>
      <c r="ADU46" s="502"/>
      <c r="ADV46" s="502"/>
      <c r="ADW46" s="502"/>
      <c r="ADX46" s="502"/>
      <c r="ADY46" s="502"/>
      <c r="ADZ46" s="502"/>
      <c r="AEA46" s="502"/>
      <c r="AEB46" s="502"/>
      <c r="AEC46" s="502"/>
      <c r="AED46" s="502"/>
      <c r="AEE46" s="502"/>
      <c r="AEF46" s="502"/>
      <c r="AEG46" s="502"/>
      <c r="AEH46" s="502"/>
      <c r="AEI46" s="502"/>
      <c r="AEJ46" s="502"/>
      <c r="AEK46" s="502"/>
      <c r="AEL46" s="502"/>
      <c r="AEM46" s="502"/>
      <c r="AEN46" s="502"/>
      <c r="AEO46" s="502"/>
      <c r="AEP46" s="502"/>
      <c r="AEQ46" s="502"/>
      <c r="AER46" s="502"/>
      <c r="AES46" s="502"/>
      <c r="AET46" s="502"/>
      <c r="AEU46" s="502"/>
      <c r="AEV46" s="502"/>
      <c r="AEW46" s="502"/>
      <c r="AEX46" s="502"/>
      <c r="AEY46" s="502"/>
      <c r="AEZ46" s="502"/>
      <c r="AFA46" s="502"/>
      <c r="AFB46" s="502"/>
      <c r="AFC46" s="502"/>
      <c r="AFD46" s="502"/>
      <c r="AFE46" s="502"/>
      <c r="AFF46" s="502"/>
      <c r="AFG46" s="502"/>
      <c r="AFH46" s="502"/>
      <c r="AFI46" s="502"/>
      <c r="AFJ46" s="502"/>
      <c r="AFK46" s="502"/>
      <c r="AFL46" s="502"/>
      <c r="AFM46" s="502"/>
      <c r="AFN46" s="502"/>
      <c r="AFO46" s="502"/>
      <c r="AFP46" s="502"/>
      <c r="AFQ46" s="502"/>
      <c r="AFR46" s="502"/>
      <c r="AFS46" s="502"/>
      <c r="AFT46" s="502"/>
      <c r="AFU46" s="502"/>
      <c r="AFV46" s="502"/>
      <c r="AFW46" s="502"/>
      <c r="AFX46" s="502"/>
      <c r="AFY46" s="502"/>
      <c r="AFZ46" s="502"/>
      <c r="AGA46" s="502"/>
      <c r="AGB46" s="502"/>
      <c r="AGC46" s="502"/>
      <c r="AGD46" s="502"/>
      <c r="AGE46" s="502"/>
      <c r="AGF46" s="502"/>
      <c r="AGG46" s="502"/>
      <c r="AGH46" s="502"/>
      <c r="AGI46" s="502"/>
      <c r="AGJ46" s="502"/>
      <c r="AGK46" s="502"/>
      <c r="AGL46" s="502"/>
      <c r="AGM46" s="502"/>
      <c r="AGN46" s="502"/>
      <c r="AGO46" s="502"/>
      <c r="AGP46" s="502"/>
      <c r="AGQ46" s="502"/>
      <c r="AGR46" s="502"/>
      <c r="AGS46" s="502"/>
      <c r="AGT46" s="502"/>
      <c r="AGU46" s="502"/>
      <c r="AGV46" s="502"/>
      <c r="AGW46" s="502"/>
      <c r="AGX46" s="502"/>
      <c r="AGY46" s="502"/>
      <c r="AGZ46" s="502"/>
      <c r="AHA46" s="502"/>
      <c r="AHB46" s="502"/>
      <c r="AHC46" s="502"/>
      <c r="AHD46" s="502"/>
      <c r="AHE46" s="502"/>
      <c r="AHF46" s="502"/>
      <c r="AHG46" s="502"/>
      <c r="AHH46" s="502"/>
      <c r="AHI46" s="502"/>
      <c r="AHJ46" s="502"/>
      <c r="AHK46" s="502"/>
      <c r="AHL46" s="502"/>
      <c r="AHM46" s="502"/>
      <c r="AHN46" s="502"/>
      <c r="AHO46" s="502"/>
      <c r="AHP46" s="502"/>
      <c r="AHQ46" s="502"/>
      <c r="AHR46" s="502"/>
      <c r="AHS46" s="502"/>
      <c r="AHT46" s="502"/>
      <c r="AHU46" s="502"/>
      <c r="AHV46" s="502"/>
      <c r="AHW46" s="502"/>
      <c r="AHX46" s="502"/>
      <c r="AHY46" s="502"/>
      <c r="AHZ46" s="502"/>
      <c r="AIA46" s="502"/>
      <c r="AIB46" s="502"/>
      <c r="AIC46" s="502"/>
      <c r="AID46" s="502"/>
      <c r="AIE46" s="502"/>
      <c r="AIF46" s="502"/>
      <c r="AIG46" s="502"/>
      <c r="AIH46" s="502"/>
      <c r="AII46" s="502"/>
      <c r="AIJ46" s="502"/>
      <c r="AIK46" s="502"/>
      <c r="AIL46" s="502"/>
      <c r="AIM46" s="502"/>
      <c r="AIN46" s="502"/>
      <c r="AIO46" s="502"/>
      <c r="AIP46" s="502"/>
      <c r="AIQ46" s="502"/>
      <c r="AIR46" s="502"/>
      <c r="AIS46" s="502"/>
      <c r="AIT46" s="502"/>
      <c r="AIU46" s="502"/>
      <c r="AIV46" s="502"/>
      <c r="AIW46" s="502"/>
      <c r="AIX46" s="502"/>
      <c r="AIY46" s="502"/>
      <c r="AIZ46" s="502"/>
      <c r="AJA46" s="502"/>
      <c r="AJB46" s="502"/>
      <c r="AJC46" s="502"/>
      <c r="AJD46" s="502"/>
      <c r="AJE46" s="502"/>
      <c r="AJF46" s="502"/>
      <c r="AJG46" s="502"/>
      <c r="AJH46" s="502"/>
      <c r="AJI46" s="502"/>
      <c r="AJJ46" s="502"/>
      <c r="AJK46" s="502"/>
      <c r="AJL46" s="502"/>
      <c r="AJM46" s="502"/>
      <c r="AJN46" s="502"/>
      <c r="AJO46" s="502"/>
      <c r="AJP46" s="502"/>
      <c r="AJQ46" s="502"/>
      <c r="AJR46" s="502"/>
      <c r="AJS46" s="502"/>
      <c r="AJT46" s="502"/>
      <c r="AJU46" s="502"/>
      <c r="AJV46" s="502"/>
      <c r="AJW46" s="502"/>
      <c r="AJX46" s="502"/>
      <c r="AJY46" s="502"/>
      <c r="AJZ46" s="502"/>
      <c r="AKA46" s="502"/>
      <c r="AKB46" s="502"/>
      <c r="AKC46" s="502"/>
      <c r="AKD46" s="502"/>
      <c r="AKE46" s="502"/>
      <c r="AKF46" s="502"/>
      <c r="AKG46" s="502"/>
      <c r="AKH46" s="502"/>
      <c r="AKI46" s="502"/>
      <c r="AKJ46" s="502"/>
      <c r="AKK46" s="502"/>
      <c r="AKL46" s="502"/>
      <c r="AKM46" s="502"/>
      <c r="AKN46" s="502"/>
      <c r="AKO46" s="502"/>
      <c r="AKP46" s="502"/>
      <c r="AKQ46" s="502"/>
      <c r="AKR46" s="502"/>
      <c r="AKS46" s="502"/>
      <c r="AKT46" s="502"/>
      <c r="AKU46" s="502"/>
      <c r="AKV46" s="502"/>
      <c r="AKW46" s="502"/>
      <c r="AKX46" s="502"/>
      <c r="AKY46" s="502"/>
      <c r="AKZ46" s="502"/>
      <c r="ALA46" s="502"/>
      <c r="ALB46" s="502"/>
      <c r="ALC46" s="502"/>
      <c r="ALD46" s="502"/>
      <c r="ALE46" s="502"/>
      <c r="ALF46" s="502"/>
      <c r="ALG46" s="502"/>
      <c r="ALH46" s="502"/>
      <c r="ALI46" s="502"/>
      <c r="ALJ46" s="502"/>
      <c r="ALK46" s="502"/>
      <c r="ALL46" s="502"/>
      <c r="ALM46" s="502"/>
      <c r="ALN46" s="502"/>
      <c r="ALO46" s="502"/>
      <c r="ALP46" s="502"/>
      <c r="ALQ46" s="502"/>
      <c r="ALR46" s="502"/>
      <c r="ALS46" s="502"/>
      <c r="ALT46" s="502"/>
      <c r="ALU46" s="502"/>
      <c r="ALV46" s="502"/>
      <c r="ALW46" s="502"/>
      <c r="ALX46" s="502"/>
      <c r="ALY46" s="502"/>
      <c r="ALZ46" s="502"/>
      <c r="AMA46" s="502"/>
      <c r="AMB46" s="502"/>
      <c r="AMC46" s="502"/>
      <c r="AMD46" s="502"/>
      <c r="AME46" s="502"/>
      <c r="AMF46" s="502"/>
      <c r="AMG46" s="502"/>
      <c r="AMH46" s="502"/>
      <c r="AMI46" s="502"/>
      <c r="AMJ46" s="502"/>
      <c r="AMK46" s="502"/>
      <c r="AML46" s="502"/>
      <c r="AMM46" s="502"/>
      <c r="AMN46" s="502"/>
      <c r="AMO46" s="502"/>
      <c r="AMP46" s="502"/>
      <c r="AMQ46" s="502"/>
      <c r="AMR46" s="502"/>
      <c r="AMS46" s="502"/>
      <c r="AMT46" s="502"/>
      <c r="AMU46" s="502"/>
      <c r="AMV46" s="502"/>
      <c r="AMW46" s="502"/>
      <c r="AMX46" s="502"/>
      <c r="AMY46" s="502"/>
      <c r="AMZ46" s="502"/>
      <c r="ANA46" s="502"/>
      <c r="ANB46" s="502"/>
      <c r="ANC46" s="502"/>
      <c r="AND46" s="502"/>
      <c r="ANE46" s="502"/>
      <c r="ANF46" s="502"/>
      <c r="ANG46" s="502"/>
      <c r="ANH46" s="502"/>
      <c r="ANI46" s="502"/>
      <c r="ANJ46" s="502"/>
      <c r="ANK46" s="502"/>
      <c r="ANL46" s="502"/>
      <c r="ANM46" s="502"/>
      <c r="ANN46" s="502"/>
      <c r="ANO46" s="502"/>
      <c r="ANP46" s="502"/>
      <c r="ANQ46" s="502"/>
      <c r="ANR46" s="502"/>
      <c r="ANS46" s="502"/>
      <c r="ANT46" s="502"/>
      <c r="ANU46" s="502"/>
      <c r="ANV46" s="502"/>
      <c r="ANW46" s="502"/>
      <c r="ANX46" s="502"/>
      <c r="ANY46" s="502"/>
      <c r="ANZ46" s="502"/>
      <c r="AOA46" s="502"/>
      <c r="AOB46" s="502"/>
      <c r="AOC46" s="502"/>
      <c r="AOD46" s="502"/>
      <c r="AOE46" s="502"/>
      <c r="AOF46" s="502"/>
      <c r="AOG46" s="502"/>
      <c r="AOH46" s="502"/>
      <c r="AOI46" s="502"/>
      <c r="AOJ46" s="502"/>
      <c r="AOK46" s="502"/>
      <c r="AOL46" s="502"/>
      <c r="AOM46" s="502"/>
      <c r="AON46" s="502"/>
      <c r="AOO46" s="502"/>
      <c r="AOP46" s="502"/>
      <c r="AOQ46" s="502"/>
      <c r="AOR46" s="502"/>
      <c r="AOS46" s="502"/>
      <c r="AOT46" s="502"/>
      <c r="AOU46" s="502"/>
      <c r="AOV46" s="502"/>
      <c r="AOW46" s="502"/>
      <c r="AOX46" s="502"/>
      <c r="AOY46" s="502"/>
      <c r="AOZ46" s="502"/>
      <c r="APA46" s="502"/>
      <c r="APB46" s="502"/>
      <c r="APC46" s="502"/>
      <c r="APD46" s="502"/>
      <c r="APE46" s="502"/>
      <c r="APF46" s="502"/>
      <c r="APG46" s="502"/>
      <c r="APH46" s="502"/>
      <c r="API46" s="502"/>
      <c r="APJ46" s="502"/>
      <c r="APK46" s="502"/>
      <c r="APL46" s="502"/>
      <c r="APM46" s="502"/>
      <c r="APN46" s="502"/>
      <c r="APO46" s="502"/>
      <c r="APP46" s="502"/>
      <c r="APQ46" s="502"/>
      <c r="APR46" s="502"/>
      <c r="APS46" s="502"/>
      <c r="APT46" s="502"/>
      <c r="APU46" s="502"/>
      <c r="APV46" s="502"/>
      <c r="APW46" s="502"/>
      <c r="APX46" s="502"/>
      <c r="APY46" s="502"/>
      <c r="APZ46" s="502"/>
      <c r="AQA46" s="502"/>
      <c r="AQB46" s="502"/>
      <c r="AQC46" s="502"/>
      <c r="AQD46" s="502"/>
      <c r="AQE46" s="502"/>
      <c r="AQF46" s="502"/>
      <c r="AQG46" s="502"/>
      <c r="AQH46" s="502"/>
      <c r="AQI46" s="502"/>
      <c r="AQJ46" s="502"/>
      <c r="AQK46" s="502"/>
      <c r="AQL46" s="502"/>
      <c r="AQM46" s="502"/>
      <c r="AQN46" s="502"/>
      <c r="AQO46" s="502"/>
      <c r="AQP46" s="502"/>
      <c r="AQQ46" s="502"/>
      <c r="AQR46" s="502"/>
      <c r="AQS46" s="502"/>
      <c r="AQT46" s="502"/>
      <c r="AQU46" s="502"/>
      <c r="AQV46" s="502"/>
      <c r="AQW46" s="502"/>
      <c r="AQX46" s="502"/>
      <c r="AQY46" s="502"/>
      <c r="AQZ46" s="502"/>
      <c r="ARA46" s="502"/>
      <c r="ARB46" s="502"/>
      <c r="ARC46" s="502"/>
      <c r="ARD46" s="502"/>
      <c r="ARE46" s="502"/>
      <c r="ARF46" s="502"/>
      <c r="ARG46" s="502"/>
      <c r="ARH46" s="502"/>
      <c r="ARI46" s="502"/>
      <c r="ARJ46" s="502"/>
      <c r="ARK46" s="502"/>
      <c r="ARL46" s="502"/>
      <c r="ARM46" s="502"/>
      <c r="ARN46" s="502"/>
      <c r="ARO46" s="502"/>
      <c r="ARP46" s="502"/>
      <c r="ARQ46" s="502"/>
      <c r="ARR46" s="502"/>
      <c r="ARS46" s="502"/>
      <c r="ART46" s="502"/>
      <c r="ARU46" s="502"/>
      <c r="ARV46" s="502"/>
      <c r="ARW46" s="502"/>
      <c r="ARX46" s="502"/>
      <c r="ARY46" s="502"/>
      <c r="ARZ46" s="502"/>
      <c r="ASA46" s="502"/>
      <c r="ASB46" s="502"/>
      <c r="ASC46" s="502"/>
      <c r="ASD46" s="502"/>
      <c r="ASE46" s="502"/>
      <c r="ASF46" s="502"/>
      <c r="ASG46" s="502"/>
      <c r="ASH46" s="502"/>
      <c r="ASI46" s="502"/>
      <c r="ASJ46" s="502"/>
      <c r="ASK46" s="502"/>
      <c r="ASL46" s="502"/>
      <c r="ASM46" s="502"/>
      <c r="ASN46" s="502"/>
      <c r="ASO46" s="502"/>
      <c r="ASP46" s="502"/>
      <c r="ASQ46" s="502"/>
      <c r="ASR46" s="502"/>
      <c r="ASS46" s="502"/>
      <c r="AST46" s="502"/>
      <c r="ASU46" s="502"/>
      <c r="ASV46" s="502"/>
      <c r="ASW46" s="502"/>
      <c r="ASX46" s="502"/>
      <c r="ASY46" s="502"/>
      <c r="ASZ46" s="502"/>
      <c r="ATA46" s="502"/>
      <c r="ATB46" s="502"/>
      <c r="ATC46" s="502"/>
      <c r="ATD46" s="502"/>
      <c r="ATE46" s="502"/>
      <c r="ATF46" s="502"/>
      <c r="ATG46" s="502"/>
      <c r="ATH46" s="502"/>
      <c r="ATI46" s="502"/>
      <c r="ATJ46" s="502"/>
      <c r="ATK46" s="502"/>
      <c r="ATL46" s="502"/>
      <c r="ATM46" s="502"/>
      <c r="ATN46" s="502"/>
      <c r="ATO46" s="502"/>
      <c r="ATP46" s="502"/>
      <c r="ATQ46" s="502"/>
      <c r="ATR46" s="502"/>
      <c r="ATS46" s="502"/>
      <c r="ATT46" s="502"/>
      <c r="ATU46" s="502"/>
      <c r="ATV46" s="502"/>
      <c r="ATW46" s="502"/>
      <c r="ATX46" s="502"/>
      <c r="ATY46" s="502"/>
      <c r="ATZ46" s="502"/>
      <c r="AUA46" s="502"/>
      <c r="AUB46" s="502"/>
      <c r="AUC46" s="502"/>
      <c r="AUD46" s="502"/>
      <c r="AUE46" s="502"/>
      <c r="AUF46" s="502"/>
      <c r="AUG46" s="502"/>
      <c r="AUH46" s="502"/>
      <c r="AUI46" s="502"/>
      <c r="AUJ46" s="502"/>
      <c r="AUK46" s="502"/>
      <c r="AUL46" s="502"/>
      <c r="AUM46" s="502"/>
      <c r="AUN46" s="502"/>
      <c r="AUO46" s="502"/>
      <c r="AUP46" s="502"/>
      <c r="AUQ46" s="502"/>
      <c r="AUR46" s="502"/>
      <c r="AUS46" s="502"/>
      <c r="AUT46" s="502"/>
      <c r="AUU46" s="502"/>
      <c r="AUV46" s="502"/>
      <c r="AUW46" s="502"/>
      <c r="AUX46" s="502"/>
      <c r="AUY46" s="502"/>
      <c r="AUZ46" s="502"/>
      <c r="AVA46" s="502"/>
      <c r="AVB46" s="502"/>
      <c r="AVC46" s="502"/>
      <c r="AVD46" s="502"/>
      <c r="AVE46" s="502"/>
      <c r="AVF46" s="502"/>
      <c r="AVG46" s="502"/>
      <c r="AVH46" s="502"/>
      <c r="AVI46" s="502"/>
      <c r="AVJ46" s="502"/>
      <c r="AVK46" s="502"/>
      <c r="AVL46" s="502"/>
      <c r="AVM46" s="502"/>
      <c r="AVN46" s="502"/>
      <c r="AVO46" s="502"/>
      <c r="AVP46" s="502"/>
      <c r="AVQ46" s="502"/>
      <c r="AVR46" s="502"/>
      <c r="AVS46" s="502"/>
      <c r="AVT46" s="502"/>
      <c r="AVU46" s="502"/>
      <c r="AVV46" s="502"/>
      <c r="AVW46" s="502"/>
      <c r="AVX46" s="502"/>
      <c r="AVY46" s="502"/>
      <c r="AVZ46" s="502"/>
      <c r="AWA46" s="502"/>
      <c r="AWB46" s="502"/>
      <c r="AWC46" s="502"/>
      <c r="AWD46" s="502"/>
      <c r="AWE46" s="502"/>
      <c r="AWF46" s="502"/>
      <c r="AWG46" s="502"/>
      <c r="AWH46" s="502"/>
      <c r="AWI46" s="502"/>
      <c r="AWJ46" s="502"/>
      <c r="AWK46" s="502"/>
      <c r="AWL46" s="502"/>
      <c r="AWM46" s="502"/>
      <c r="AWN46" s="502"/>
      <c r="AWO46" s="502"/>
      <c r="AWP46" s="502"/>
      <c r="AWQ46" s="502"/>
      <c r="AWR46" s="502"/>
      <c r="AWS46" s="502"/>
      <c r="AWT46" s="502"/>
      <c r="AWU46" s="502"/>
      <c r="AWV46" s="502"/>
      <c r="AWW46" s="502"/>
      <c r="AWX46" s="502"/>
      <c r="AWY46" s="502"/>
      <c r="AWZ46" s="502"/>
      <c r="AXA46" s="502"/>
      <c r="AXB46" s="502"/>
      <c r="AXC46" s="502"/>
      <c r="AXD46" s="502"/>
      <c r="AXE46" s="502"/>
      <c r="AXF46" s="502"/>
      <c r="AXG46" s="502"/>
      <c r="AXH46" s="502"/>
      <c r="AXI46" s="502"/>
      <c r="AXJ46" s="502"/>
      <c r="AXK46" s="502"/>
      <c r="AXL46" s="502"/>
      <c r="AXM46" s="502"/>
      <c r="AXN46" s="502"/>
      <c r="AXO46" s="502"/>
      <c r="AXP46" s="502"/>
      <c r="AXQ46" s="502"/>
      <c r="AXR46" s="502"/>
      <c r="AXS46" s="502"/>
      <c r="AXT46" s="502"/>
      <c r="AXU46" s="502"/>
      <c r="AXV46" s="502"/>
      <c r="AXW46" s="502"/>
      <c r="AXX46" s="502"/>
      <c r="AXY46" s="502"/>
      <c r="AXZ46" s="502"/>
      <c r="AYA46" s="502"/>
      <c r="AYB46" s="502"/>
      <c r="AYC46" s="502"/>
      <c r="AYD46" s="502"/>
      <c r="AYE46" s="502"/>
      <c r="AYF46" s="502"/>
      <c r="AYG46" s="502"/>
      <c r="AYH46" s="502"/>
      <c r="AYI46" s="502"/>
      <c r="AYJ46" s="502"/>
      <c r="AYK46" s="502"/>
      <c r="AYL46" s="502"/>
      <c r="AYM46" s="502"/>
      <c r="AYN46" s="502"/>
      <c r="AYO46" s="502"/>
      <c r="AYP46" s="502"/>
      <c r="AYQ46" s="502"/>
      <c r="AYR46" s="502"/>
      <c r="AYS46" s="502"/>
      <c r="AYT46" s="502"/>
      <c r="AYU46" s="502"/>
      <c r="AYV46" s="502"/>
      <c r="AYW46" s="502"/>
      <c r="AYX46" s="502"/>
      <c r="AYY46" s="502"/>
      <c r="AYZ46" s="502"/>
      <c r="AZA46" s="502"/>
      <c r="AZB46" s="502"/>
      <c r="AZC46" s="502"/>
      <c r="AZD46" s="502"/>
      <c r="AZE46" s="502"/>
      <c r="AZF46" s="502"/>
      <c r="AZG46" s="502"/>
      <c r="AZH46" s="502"/>
      <c r="AZI46" s="502"/>
      <c r="AZJ46" s="502"/>
      <c r="AZK46" s="502"/>
      <c r="AZL46" s="502"/>
      <c r="AZM46" s="502"/>
      <c r="AZN46" s="502"/>
      <c r="AZO46" s="502"/>
      <c r="AZP46" s="502"/>
      <c r="AZQ46" s="502"/>
      <c r="AZR46" s="502"/>
      <c r="AZS46" s="502"/>
      <c r="AZT46" s="502"/>
      <c r="AZU46" s="502"/>
      <c r="AZV46" s="502"/>
      <c r="AZW46" s="502"/>
      <c r="AZX46" s="502"/>
      <c r="AZY46" s="502"/>
      <c r="AZZ46" s="502"/>
      <c r="BAA46" s="502"/>
      <c r="BAB46" s="502"/>
      <c r="BAC46" s="502"/>
      <c r="BAD46" s="502"/>
      <c r="BAE46" s="502"/>
      <c r="BAF46" s="502"/>
      <c r="BAG46" s="502"/>
      <c r="BAH46" s="502"/>
      <c r="BAI46" s="502"/>
      <c r="BAJ46" s="502"/>
      <c r="BAK46" s="502"/>
      <c r="BAL46" s="502"/>
      <c r="BAM46" s="502"/>
      <c r="BAN46" s="502"/>
      <c r="BAO46" s="502"/>
      <c r="BAP46" s="502"/>
      <c r="BAQ46" s="502"/>
      <c r="BAR46" s="502"/>
      <c r="BAS46" s="502"/>
      <c r="BAT46" s="502"/>
      <c r="BAU46" s="502"/>
      <c r="BAV46" s="502"/>
      <c r="BAW46" s="502"/>
      <c r="BAX46" s="502"/>
      <c r="BAY46" s="502"/>
      <c r="BAZ46" s="502"/>
      <c r="BBA46" s="502"/>
      <c r="BBB46" s="502"/>
      <c r="BBC46" s="502"/>
      <c r="BBD46" s="502"/>
      <c r="BBE46" s="502"/>
      <c r="BBF46" s="502"/>
      <c r="BBG46" s="502"/>
      <c r="BBH46" s="502"/>
      <c r="BBI46" s="502"/>
      <c r="BBJ46" s="502"/>
      <c r="BBK46" s="502"/>
      <c r="BBL46" s="502"/>
      <c r="BBM46" s="502"/>
      <c r="BBN46" s="502"/>
      <c r="BBO46" s="502"/>
      <c r="BBP46" s="502"/>
      <c r="BBQ46" s="502"/>
      <c r="BBR46" s="502"/>
      <c r="BBS46" s="502"/>
      <c r="BBT46" s="502"/>
      <c r="BBU46" s="502"/>
      <c r="BBV46" s="502"/>
      <c r="BBW46" s="502"/>
      <c r="BBX46" s="502"/>
      <c r="BBY46" s="502"/>
      <c r="BBZ46" s="502"/>
      <c r="BCA46" s="502"/>
      <c r="BCB46" s="502"/>
      <c r="BCC46" s="502"/>
      <c r="BCD46" s="502"/>
      <c r="BCE46" s="502"/>
      <c r="BCF46" s="502"/>
      <c r="BCG46" s="502"/>
      <c r="BCH46" s="502"/>
      <c r="BCI46" s="502"/>
      <c r="BCJ46" s="502"/>
      <c r="BCK46" s="502"/>
      <c r="BCL46" s="502"/>
      <c r="BCM46" s="502"/>
      <c r="BCN46" s="502"/>
      <c r="BCO46" s="502"/>
      <c r="BCP46" s="502"/>
      <c r="BCQ46" s="502"/>
      <c r="BCR46" s="502"/>
      <c r="BCS46" s="502"/>
      <c r="BCT46" s="502"/>
      <c r="BCU46" s="502"/>
      <c r="BCV46" s="502"/>
      <c r="BCW46" s="502"/>
      <c r="BCX46" s="502"/>
      <c r="BCY46" s="502"/>
      <c r="BCZ46" s="502"/>
      <c r="BDA46" s="502"/>
      <c r="BDB46" s="502"/>
      <c r="BDC46" s="502"/>
      <c r="BDD46" s="502"/>
      <c r="BDE46" s="502"/>
      <c r="BDF46" s="502"/>
      <c r="BDG46" s="502"/>
      <c r="BDH46" s="502"/>
      <c r="BDI46" s="502"/>
      <c r="BDJ46" s="502"/>
      <c r="BDK46" s="502"/>
      <c r="BDL46" s="502"/>
      <c r="BDM46" s="502"/>
      <c r="BDN46" s="502"/>
      <c r="BDO46" s="502"/>
      <c r="BDP46" s="502"/>
      <c r="BDQ46" s="502"/>
      <c r="BDR46" s="502"/>
      <c r="BDS46" s="502"/>
      <c r="BDT46" s="502"/>
      <c r="BDU46" s="502"/>
      <c r="BDV46" s="502"/>
      <c r="BDW46" s="502"/>
      <c r="BDX46" s="502"/>
      <c r="BDY46" s="502"/>
      <c r="BDZ46" s="502"/>
      <c r="BEA46" s="502"/>
      <c r="BEB46" s="502"/>
      <c r="BEC46" s="502"/>
      <c r="BED46" s="502"/>
      <c r="BEE46" s="502"/>
      <c r="BEF46" s="502"/>
      <c r="BEG46" s="502"/>
      <c r="BEH46" s="502"/>
      <c r="BEI46" s="502"/>
      <c r="BEJ46" s="502"/>
      <c r="BEK46" s="502"/>
      <c r="BEL46" s="502"/>
      <c r="BEM46" s="502"/>
      <c r="BEN46" s="502"/>
      <c r="BEO46" s="502"/>
      <c r="BEP46" s="502"/>
      <c r="BEQ46" s="502"/>
      <c r="BER46" s="502"/>
      <c r="BES46" s="502"/>
      <c r="BET46" s="502"/>
      <c r="BEU46" s="502"/>
      <c r="BEV46" s="502"/>
      <c r="BEW46" s="502"/>
      <c r="BEX46" s="502"/>
      <c r="BEY46" s="502"/>
      <c r="BEZ46" s="502"/>
      <c r="BFA46" s="502"/>
      <c r="BFB46" s="502"/>
      <c r="BFC46" s="502"/>
      <c r="BFD46" s="502"/>
      <c r="BFE46" s="502"/>
      <c r="BFF46" s="502"/>
      <c r="BFG46" s="502"/>
      <c r="BFH46" s="502"/>
      <c r="BFI46" s="502"/>
      <c r="BFJ46" s="502"/>
      <c r="BFK46" s="502"/>
      <c r="BFL46" s="502"/>
      <c r="BFM46" s="502"/>
      <c r="BFN46" s="502"/>
      <c r="BFO46" s="502"/>
      <c r="BFP46" s="502"/>
      <c r="BFQ46" s="502"/>
      <c r="BFR46" s="502"/>
      <c r="BFS46" s="502"/>
      <c r="BFT46" s="502"/>
      <c r="BFU46" s="502"/>
      <c r="BFV46" s="502"/>
      <c r="BFW46" s="502"/>
      <c r="BFX46" s="502"/>
      <c r="BFY46" s="502"/>
      <c r="BFZ46" s="502"/>
      <c r="BGA46" s="502"/>
      <c r="BGB46" s="502"/>
      <c r="BGC46" s="502"/>
      <c r="BGD46" s="502"/>
      <c r="BGE46" s="502"/>
      <c r="BGF46" s="502"/>
      <c r="BGG46" s="502"/>
      <c r="BGH46" s="502"/>
      <c r="BGI46" s="502"/>
      <c r="BGJ46" s="502"/>
      <c r="BGK46" s="502"/>
      <c r="BGL46" s="502"/>
      <c r="BGM46" s="502"/>
      <c r="BGN46" s="502"/>
      <c r="BGO46" s="502"/>
      <c r="BGP46" s="502"/>
      <c r="BGQ46" s="502"/>
      <c r="BGR46" s="502"/>
      <c r="BGS46" s="502"/>
      <c r="BGT46" s="502"/>
      <c r="BGU46" s="502"/>
      <c r="BGV46" s="502"/>
      <c r="BGW46" s="502"/>
      <c r="BGX46" s="502"/>
      <c r="BGY46" s="502"/>
      <c r="BGZ46" s="502"/>
      <c r="BHA46" s="502"/>
      <c r="BHB46" s="502"/>
      <c r="BHC46" s="502"/>
      <c r="BHD46" s="502"/>
      <c r="BHE46" s="502"/>
      <c r="BHF46" s="502"/>
      <c r="BHG46" s="502"/>
      <c r="BHH46" s="502"/>
      <c r="BHI46" s="502"/>
      <c r="BHJ46" s="502"/>
      <c r="BHK46" s="502"/>
      <c r="BHL46" s="502"/>
      <c r="BHM46" s="502"/>
      <c r="BHN46" s="502"/>
      <c r="BHO46" s="502"/>
      <c r="BHP46" s="502"/>
      <c r="BHQ46" s="502"/>
      <c r="BHR46" s="502"/>
      <c r="BHS46" s="502"/>
      <c r="BHT46" s="502"/>
      <c r="BHU46" s="502"/>
      <c r="BHV46" s="502"/>
      <c r="BHW46" s="502"/>
      <c r="BHX46" s="502"/>
      <c r="BHY46" s="502"/>
      <c r="BHZ46" s="502"/>
      <c r="BIA46" s="502"/>
      <c r="BIB46" s="502"/>
      <c r="BIC46" s="502"/>
      <c r="BID46" s="502"/>
      <c r="BIE46" s="502"/>
      <c r="BIF46" s="502"/>
      <c r="BIG46" s="502"/>
      <c r="BIH46" s="502"/>
      <c r="BII46" s="502"/>
      <c r="BIJ46" s="502"/>
      <c r="BIK46" s="502"/>
      <c r="BIL46" s="502"/>
      <c r="BIM46" s="502"/>
      <c r="BIN46" s="502"/>
      <c r="BIO46" s="502"/>
      <c r="BIP46" s="502"/>
      <c r="BIQ46" s="502"/>
      <c r="BIR46" s="502"/>
      <c r="BIS46" s="502"/>
      <c r="BIT46" s="502"/>
      <c r="BIU46" s="502"/>
      <c r="BIV46" s="502"/>
      <c r="BIW46" s="502"/>
      <c r="BIX46" s="502"/>
      <c r="BIY46" s="502"/>
      <c r="BIZ46" s="502"/>
      <c r="BJA46" s="502"/>
      <c r="BJB46" s="502"/>
      <c r="BJC46" s="502"/>
      <c r="BJD46" s="502"/>
      <c r="BJE46" s="502"/>
      <c r="BJF46" s="502"/>
      <c r="BJG46" s="502"/>
      <c r="BJH46" s="502"/>
      <c r="BJI46" s="502"/>
      <c r="BJJ46" s="502"/>
      <c r="BJK46" s="502"/>
      <c r="BJL46" s="502"/>
      <c r="BJM46" s="502"/>
      <c r="BJN46" s="502"/>
      <c r="BJO46" s="502"/>
      <c r="BJP46" s="502"/>
      <c r="BJQ46" s="502"/>
      <c r="BJR46" s="502"/>
      <c r="BJS46" s="502"/>
      <c r="BJT46" s="502"/>
      <c r="BJU46" s="502"/>
      <c r="BJV46" s="502"/>
      <c r="BJW46" s="502"/>
      <c r="BJX46" s="502"/>
      <c r="BJY46" s="502"/>
      <c r="BJZ46" s="502"/>
      <c r="BKA46" s="502"/>
      <c r="BKB46" s="502"/>
      <c r="BKC46" s="502"/>
      <c r="BKD46" s="502"/>
      <c r="BKE46" s="502"/>
      <c r="BKF46" s="502"/>
      <c r="BKG46" s="502"/>
      <c r="BKH46" s="502"/>
      <c r="BKI46" s="502"/>
      <c r="BKJ46" s="502"/>
      <c r="BKK46" s="502"/>
      <c r="BKL46" s="502"/>
      <c r="BKM46" s="502"/>
      <c r="BKN46" s="502"/>
      <c r="BKO46" s="502"/>
      <c r="BKP46" s="502"/>
      <c r="BKQ46" s="502"/>
      <c r="BKR46" s="502"/>
      <c r="BKS46" s="502"/>
      <c r="BKT46" s="502"/>
      <c r="BKU46" s="502"/>
      <c r="BKV46" s="502"/>
      <c r="BKW46" s="502"/>
      <c r="BKX46" s="502"/>
      <c r="BKY46" s="502"/>
      <c r="BKZ46" s="502"/>
      <c r="BLA46" s="502"/>
      <c r="BLB46" s="502"/>
      <c r="BLC46" s="502"/>
      <c r="BLD46" s="502"/>
      <c r="BLE46" s="502"/>
      <c r="BLF46" s="502"/>
      <c r="BLG46" s="502"/>
      <c r="BLH46" s="502"/>
      <c r="BLI46" s="502"/>
      <c r="BLJ46" s="502"/>
      <c r="BLK46" s="502"/>
      <c r="BLL46" s="502"/>
      <c r="BLM46" s="502"/>
      <c r="BLN46" s="502"/>
      <c r="BLO46" s="502"/>
      <c r="BLP46" s="502"/>
      <c r="BLQ46" s="502"/>
      <c r="BLR46" s="502"/>
      <c r="BLS46" s="502"/>
      <c r="BLT46" s="502"/>
      <c r="BLU46" s="502"/>
      <c r="BLV46" s="502"/>
      <c r="BLW46" s="502"/>
      <c r="BLX46" s="502"/>
      <c r="BLY46" s="502"/>
      <c r="BLZ46" s="502"/>
      <c r="BMA46" s="502"/>
      <c r="BMB46" s="502"/>
      <c r="BMC46" s="502"/>
      <c r="BMD46" s="502"/>
      <c r="BME46" s="502"/>
      <c r="BMF46" s="502"/>
      <c r="BMG46" s="502"/>
      <c r="BMH46" s="502"/>
      <c r="BMI46" s="502"/>
      <c r="BMJ46" s="502"/>
      <c r="BMK46" s="502"/>
      <c r="BML46" s="502"/>
      <c r="BMM46" s="502"/>
      <c r="BMN46" s="502"/>
      <c r="BMO46" s="502"/>
      <c r="BMP46" s="502"/>
      <c r="BMQ46" s="502"/>
      <c r="BMR46" s="502"/>
      <c r="BMS46" s="502"/>
      <c r="BMT46" s="502"/>
      <c r="BMU46" s="502"/>
      <c r="BMV46" s="502"/>
      <c r="BMW46" s="502"/>
      <c r="BMX46" s="502"/>
      <c r="BMY46" s="502"/>
      <c r="BMZ46" s="502"/>
      <c r="BNA46" s="502"/>
      <c r="BNB46" s="502"/>
      <c r="BNC46" s="502"/>
      <c r="BND46" s="502"/>
      <c r="BNE46" s="502"/>
      <c r="BNF46" s="502"/>
      <c r="BNG46" s="502"/>
      <c r="BNH46" s="502"/>
      <c r="BNI46" s="502"/>
      <c r="BNJ46" s="502"/>
      <c r="BNK46" s="502"/>
      <c r="BNL46" s="502"/>
      <c r="BNM46" s="502"/>
      <c r="BNN46" s="502"/>
      <c r="BNO46" s="502"/>
      <c r="BNP46" s="502"/>
      <c r="BNQ46" s="502"/>
      <c r="BNR46" s="502"/>
      <c r="BNS46" s="502"/>
      <c r="BNT46" s="502"/>
      <c r="BNU46" s="502"/>
      <c r="BNV46" s="502"/>
      <c r="BNW46" s="502"/>
      <c r="BNX46" s="502"/>
      <c r="BNY46" s="502"/>
      <c r="BNZ46" s="502"/>
      <c r="BOA46" s="502"/>
      <c r="BOB46" s="502"/>
      <c r="BOC46" s="502"/>
      <c r="BOD46" s="502"/>
      <c r="BOE46" s="502"/>
      <c r="BOF46" s="502"/>
      <c r="BOG46" s="502"/>
      <c r="BOH46" s="502"/>
      <c r="BOI46" s="502"/>
      <c r="BOJ46" s="502"/>
      <c r="BOK46" s="502"/>
      <c r="BOL46" s="502"/>
      <c r="BOM46" s="502"/>
      <c r="BON46" s="502"/>
      <c r="BOO46" s="502"/>
      <c r="BOP46" s="502"/>
      <c r="BOQ46" s="502"/>
      <c r="BOR46" s="502"/>
      <c r="BOS46" s="502"/>
      <c r="BOT46" s="502"/>
      <c r="BOU46" s="502"/>
      <c r="BOV46" s="502"/>
      <c r="BOW46" s="502"/>
      <c r="BOX46" s="502"/>
      <c r="BOY46" s="502"/>
      <c r="BOZ46" s="502"/>
      <c r="BPA46" s="502"/>
      <c r="BPB46" s="502"/>
      <c r="BPC46" s="502"/>
      <c r="BPD46" s="502"/>
      <c r="BPE46" s="502"/>
      <c r="BPF46" s="502"/>
      <c r="BPG46" s="502"/>
      <c r="BPH46" s="502"/>
      <c r="BPI46" s="502"/>
      <c r="BPJ46" s="502"/>
      <c r="BPK46" s="502"/>
      <c r="BPL46" s="502"/>
      <c r="BPM46" s="502"/>
      <c r="BPN46" s="502"/>
      <c r="BPO46" s="502"/>
      <c r="BPP46" s="502"/>
      <c r="BPQ46" s="502"/>
      <c r="BPR46" s="502"/>
      <c r="BPS46" s="502"/>
      <c r="BPT46" s="502"/>
      <c r="BPU46" s="502"/>
      <c r="BPV46" s="502"/>
      <c r="BPW46" s="502"/>
      <c r="BPX46" s="502"/>
      <c r="BPY46" s="502"/>
      <c r="BPZ46" s="502"/>
      <c r="BQA46" s="502"/>
      <c r="BQB46" s="502"/>
      <c r="BQC46" s="502"/>
      <c r="BQD46" s="502"/>
      <c r="BQE46" s="502"/>
      <c r="BQF46" s="502"/>
      <c r="BQG46" s="502"/>
      <c r="BQH46" s="502"/>
      <c r="BQI46" s="502"/>
      <c r="BQJ46" s="502"/>
      <c r="BQK46" s="502"/>
      <c r="BQL46" s="502"/>
      <c r="BQM46" s="502"/>
      <c r="BQN46" s="502"/>
      <c r="BQO46" s="502"/>
      <c r="BQP46" s="502"/>
      <c r="BQQ46" s="502"/>
      <c r="BQR46" s="502"/>
      <c r="BQS46" s="502"/>
      <c r="BQT46" s="502"/>
      <c r="BQU46" s="502"/>
      <c r="BQV46" s="502"/>
      <c r="BQW46" s="502"/>
      <c r="BQX46" s="502"/>
      <c r="BQY46" s="502"/>
      <c r="BQZ46" s="502"/>
      <c r="BRA46" s="502"/>
      <c r="BRB46" s="502"/>
      <c r="BRC46" s="502"/>
      <c r="BRD46" s="502"/>
      <c r="BRE46" s="502"/>
      <c r="BRF46" s="502"/>
      <c r="BRG46" s="502"/>
      <c r="BRH46" s="502"/>
      <c r="BRI46" s="502"/>
      <c r="BRJ46" s="502"/>
      <c r="BRK46" s="502"/>
      <c r="BRL46" s="502"/>
      <c r="BRM46" s="502"/>
      <c r="BRN46" s="502"/>
      <c r="BRO46" s="502"/>
      <c r="BRP46" s="502"/>
      <c r="BRQ46" s="502"/>
      <c r="BRR46" s="502"/>
      <c r="BRS46" s="502"/>
      <c r="BRT46" s="502"/>
      <c r="BRU46" s="502"/>
      <c r="BRV46" s="502"/>
      <c r="BRW46" s="502"/>
      <c r="BRX46" s="502"/>
      <c r="BRY46" s="502"/>
      <c r="BRZ46" s="502"/>
      <c r="BSA46" s="502"/>
      <c r="BSB46" s="502"/>
      <c r="BSC46" s="502"/>
      <c r="BSD46" s="502"/>
      <c r="BSE46" s="502"/>
      <c r="BSF46" s="502"/>
      <c r="BSG46" s="502"/>
      <c r="BSH46" s="502"/>
      <c r="BSI46" s="502"/>
      <c r="BSJ46" s="502"/>
      <c r="BSK46" s="502"/>
      <c r="BSL46" s="502"/>
      <c r="BSM46" s="502"/>
      <c r="BSN46" s="502"/>
      <c r="BSO46" s="502"/>
      <c r="BSP46" s="502"/>
      <c r="BSQ46" s="502"/>
      <c r="BSR46" s="502"/>
      <c r="BSS46" s="502"/>
      <c r="BST46" s="502"/>
      <c r="BSU46" s="502"/>
      <c r="BSV46" s="502"/>
      <c r="BSW46" s="502"/>
      <c r="BSX46" s="502"/>
      <c r="BSY46" s="502"/>
      <c r="BSZ46" s="502"/>
      <c r="BTA46" s="502"/>
      <c r="BTB46" s="502"/>
      <c r="BTC46" s="502"/>
      <c r="BTD46" s="502"/>
      <c r="BTE46" s="502"/>
      <c r="BTF46" s="502"/>
      <c r="BTG46" s="502"/>
      <c r="BTH46" s="502"/>
      <c r="BTI46" s="502"/>
      <c r="BTJ46" s="502"/>
      <c r="BTK46" s="502"/>
      <c r="BTL46" s="502"/>
      <c r="BTM46" s="502"/>
      <c r="BTN46" s="502"/>
      <c r="BTO46" s="502"/>
      <c r="BTP46" s="502"/>
      <c r="BTQ46" s="502"/>
      <c r="BTR46" s="502"/>
      <c r="BTS46" s="502"/>
      <c r="BTT46" s="502"/>
      <c r="BTU46" s="502"/>
      <c r="BTV46" s="502"/>
      <c r="BTW46" s="502"/>
      <c r="BTX46" s="502"/>
      <c r="BTY46" s="502"/>
      <c r="BTZ46" s="502"/>
      <c r="BUA46" s="502"/>
      <c r="BUB46" s="502"/>
      <c r="BUC46" s="502"/>
      <c r="BUD46" s="502"/>
      <c r="BUE46" s="502"/>
      <c r="BUF46" s="502"/>
      <c r="BUG46" s="502"/>
      <c r="BUH46" s="502"/>
      <c r="BUI46" s="502"/>
      <c r="BUJ46" s="502"/>
      <c r="BUK46" s="502"/>
      <c r="BUL46" s="502"/>
      <c r="BUM46" s="502"/>
      <c r="BUN46" s="502"/>
      <c r="BUO46" s="502"/>
      <c r="BUP46" s="502"/>
      <c r="BUQ46" s="502"/>
      <c r="BUR46" s="502"/>
      <c r="BUS46" s="502"/>
      <c r="BUT46" s="502"/>
      <c r="BUU46" s="502"/>
      <c r="BUV46" s="502"/>
      <c r="BUW46" s="502"/>
      <c r="BUX46" s="502"/>
      <c r="BUY46" s="502"/>
      <c r="BUZ46" s="502"/>
      <c r="BVA46" s="502"/>
      <c r="BVB46" s="502"/>
      <c r="BVC46" s="502"/>
      <c r="BVD46" s="502"/>
      <c r="BVE46" s="502"/>
      <c r="BVF46" s="502"/>
      <c r="BVG46" s="502"/>
      <c r="BVH46" s="502"/>
      <c r="BVI46" s="502"/>
      <c r="BVJ46" s="502"/>
      <c r="BVK46" s="502"/>
      <c r="BVL46" s="502"/>
      <c r="BVM46" s="502"/>
      <c r="BVN46" s="502"/>
      <c r="BVO46" s="502"/>
      <c r="BVP46" s="502"/>
      <c r="BVQ46" s="502"/>
      <c r="BVR46" s="502"/>
      <c r="BVS46" s="502"/>
      <c r="BVT46" s="502"/>
      <c r="BVU46" s="502"/>
      <c r="BVV46" s="502"/>
      <c r="BVW46" s="502"/>
      <c r="BVX46" s="502"/>
      <c r="BVY46" s="502"/>
      <c r="BVZ46" s="502"/>
      <c r="BWA46" s="502"/>
      <c r="BWB46" s="502"/>
      <c r="BWC46" s="502"/>
      <c r="BWD46" s="502"/>
      <c r="BWE46" s="502"/>
      <c r="BWF46" s="502"/>
      <c r="BWG46" s="502"/>
      <c r="BWH46" s="502"/>
      <c r="BWI46" s="502"/>
      <c r="BWJ46" s="502"/>
      <c r="BWK46" s="502"/>
      <c r="BWL46" s="502"/>
      <c r="BWM46" s="502"/>
      <c r="BWN46" s="502"/>
      <c r="BWO46" s="502"/>
      <c r="BWP46" s="502"/>
      <c r="BWQ46" s="502"/>
      <c r="BWR46" s="502"/>
      <c r="BWS46" s="502"/>
      <c r="BWT46" s="502"/>
      <c r="BWU46" s="502"/>
      <c r="BWV46" s="502"/>
      <c r="BWW46" s="502"/>
      <c r="BWX46" s="502"/>
      <c r="BWY46" s="502"/>
      <c r="BWZ46" s="502"/>
      <c r="BXA46" s="502"/>
      <c r="BXB46" s="502"/>
      <c r="BXC46" s="502"/>
      <c r="BXD46" s="502"/>
      <c r="BXE46" s="502"/>
      <c r="BXF46" s="502"/>
      <c r="BXG46" s="502"/>
      <c r="BXH46" s="502"/>
      <c r="BXI46" s="502"/>
      <c r="BXJ46" s="502"/>
      <c r="BXK46" s="502"/>
      <c r="BXL46" s="502"/>
      <c r="BXM46" s="502"/>
      <c r="BXN46" s="502"/>
      <c r="BXO46" s="502"/>
      <c r="BXP46" s="502"/>
      <c r="BXQ46" s="502"/>
      <c r="BXR46" s="502"/>
      <c r="BXS46" s="502"/>
      <c r="BXT46" s="502"/>
      <c r="BXU46" s="502"/>
      <c r="BXV46" s="502"/>
      <c r="BXW46" s="502"/>
      <c r="BXX46" s="502"/>
      <c r="BXY46" s="502"/>
      <c r="BXZ46" s="502"/>
      <c r="BYA46" s="502"/>
      <c r="BYB46" s="502"/>
      <c r="BYC46" s="502"/>
      <c r="BYD46" s="502"/>
      <c r="BYE46" s="502"/>
      <c r="BYF46" s="502"/>
      <c r="BYG46" s="502"/>
      <c r="BYH46" s="502"/>
      <c r="BYI46" s="502"/>
      <c r="BYJ46" s="502"/>
      <c r="BYK46" s="502"/>
      <c r="BYL46" s="502"/>
      <c r="BYM46" s="502"/>
      <c r="BYN46" s="502"/>
      <c r="BYO46" s="502"/>
      <c r="BYP46" s="502"/>
      <c r="BYQ46" s="502"/>
      <c r="BYR46" s="502"/>
      <c r="BYS46" s="502"/>
      <c r="BYT46" s="502"/>
      <c r="BYU46" s="502"/>
      <c r="BYV46" s="502"/>
      <c r="BYW46" s="502"/>
      <c r="BYX46" s="502"/>
      <c r="BYY46" s="502"/>
      <c r="BYZ46" s="502"/>
      <c r="BZA46" s="502"/>
      <c r="BZB46" s="502"/>
      <c r="BZC46" s="502"/>
      <c r="BZD46" s="502"/>
      <c r="BZE46" s="502"/>
      <c r="BZF46" s="502"/>
      <c r="BZG46" s="502"/>
      <c r="BZH46" s="502"/>
      <c r="BZI46" s="502"/>
      <c r="BZJ46" s="502"/>
      <c r="BZK46" s="502"/>
      <c r="BZL46" s="502"/>
      <c r="BZM46" s="502"/>
      <c r="BZN46" s="502"/>
      <c r="BZO46" s="502"/>
      <c r="BZP46" s="502"/>
      <c r="BZQ46" s="502"/>
      <c r="BZR46" s="502"/>
      <c r="BZS46" s="502"/>
      <c r="BZT46" s="502"/>
      <c r="BZU46" s="502"/>
      <c r="BZV46" s="502"/>
      <c r="BZW46" s="502"/>
      <c r="BZX46" s="502"/>
      <c r="BZY46" s="502"/>
      <c r="BZZ46" s="502"/>
      <c r="CAA46" s="502"/>
      <c r="CAB46" s="502"/>
      <c r="CAC46" s="502"/>
      <c r="CAD46" s="502"/>
      <c r="CAE46" s="502"/>
      <c r="CAF46" s="502"/>
      <c r="CAG46" s="502"/>
      <c r="CAH46" s="502"/>
      <c r="CAI46" s="502"/>
      <c r="CAJ46" s="502"/>
      <c r="CAK46" s="502"/>
      <c r="CAL46" s="502"/>
      <c r="CAM46" s="502"/>
      <c r="CAN46" s="502"/>
      <c r="CAO46" s="502"/>
      <c r="CAP46" s="502"/>
      <c r="CAQ46" s="502"/>
      <c r="CAR46" s="502"/>
      <c r="CAS46" s="502"/>
      <c r="CAT46" s="502"/>
      <c r="CAU46" s="502"/>
      <c r="CAV46" s="502"/>
      <c r="CAW46" s="502"/>
      <c r="CAX46" s="502"/>
      <c r="CAY46" s="502"/>
      <c r="CAZ46" s="502"/>
      <c r="CBA46" s="502"/>
      <c r="CBB46" s="502"/>
      <c r="CBC46" s="502"/>
      <c r="CBD46" s="502"/>
      <c r="CBE46" s="502"/>
      <c r="CBF46" s="502"/>
      <c r="CBG46" s="502"/>
      <c r="CBH46" s="502"/>
      <c r="CBI46" s="502"/>
      <c r="CBJ46" s="502"/>
      <c r="CBK46" s="502"/>
      <c r="CBL46" s="502"/>
      <c r="CBM46" s="502"/>
      <c r="CBN46" s="502"/>
      <c r="CBO46" s="502"/>
      <c r="CBP46" s="502"/>
      <c r="CBQ46" s="502"/>
      <c r="CBR46" s="502"/>
      <c r="CBS46" s="502"/>
      <c r="CBT46" s="502"/>
      <c r="CBU46" s="502"/>
      <c r="CBV46" s="502"/>
      <c r="CBW46" s="502"/>
      <c r="CBX46" s="502"/>
      <c r="CBY46" s="502"/>
      <c r="CBZ46" s="502"/>
      <c r="CCA46" s="502"/>
      <c r="CCB46" s="502"/>
      <c r="CCC46" s="502"/>
      <c r="CCD46" s="502"/>
      <c r="CCE46" s="502"/>
      <c r="CCF46" s="502"/>
      <c r="CCG46" s="502"/>
      <c r="CCH46" s="502"/>
      <c r="CCI46" s="502"/>
      <c r="CCJ46" s="502"/>
      <c r="CCK46" s="502"/>
      <c r="CCL46" s="502"/>
      <c r="CCM46" s="502"/>
      <c r="CCN46" s="502"/>
      <c r="CCO46" s="502"/>
      <c r="CCP46" s="502"/>
      <c r="CCQ46" s="502"/>
      <c r="CCR46" s="502"/>
      <c r="CCS46" s="502"/>
      <c r="CCT46" s="502"/>
      <c r="CCU46" s="502"/>
      <c r="CCV46" s="502"/>
      <c r="CCW46" s="502"/>
      <c r="CCX46" s="502"/>
      <c r="CCY46" s="502"/>
      <c r="CCZ46" s="502"/>
      <c r="CDA46" s="502"/>
      <c r="CDB46" s="502"/>
      <c r="CDC46" s="502"/>
      <c r="CDD46" s="502"/>
      <c r="CDE46" s="502"/>
      <c r="CDF46" s="502"/>
      <c r="CDG46" s="502"/>
      <c r="CDH46" s="502"/>
      <c r="CDI46" s="502"/>
      <c r="CDJ46" s="502"/>
      <c r="CDK46" s="502"/>
      <c r="CDL46" s="502"/>
      <c r="CDM46" s="502"/>
      <c r="CDN46" s="502"/>
      <c r="CDO46" s="502"/>
      <c r="CDP46" s="502"/>
      <c r="CDQ46" s="502"/>
      <c r="CDR46" s="502"/>
      <c r="CDS46" s="502"/>
      <c r="CDT46" s="502"/>
      <c r="CDU46" s="502"/>
      <c r="CDV46" s="502"/>
      <c r="CDW46" s="502"/>
      <c r="CDX46" s="502"/>
      <c r="CDY46" s="502"/>
      <c r="CDZ46" s="502"/>
      <c r="CEA46" s="502"/>
      <c r="CEB46" s="502"/>
      <c r="CEC46" s="502"/>
      <c r="CED46" s="502"/>
      <c r="CEE46" s="502"/>
      <c r="CEF46" s="502"/>
      <c r="CEG46" s="502"/>
      <c r="CEH46" s="502"/>
      <c r="CEI46" s="502"/>
      <c r="CEJ46" s="502"/>
      <c r="CEK46" s="502"/>
      <c r="CEL46" s="502"/>
      <c r="CEM46" s="502"/>
      <c r="CEN46" s="502"/>
      <c r="CEO46" s="502"/>
      <c r="CEP46" s="502"/>
      <c r="CEQ46" s="502"/>
      <c r="CER46" s="502"/>
      <c r="CES46" s="502"/>
      <c r="CET46" s="502"/>
      <c r="CEU46" s="502"/>
      <c r="CEV46" s="502"/>
      <c r="CEW46" s="502"/>
      <c r="CEX46" s="502"/>
      <c r="CEY46" s="502"/>
      <c r="CEZ46" s="502"/>
      <c r="CFA46" s="502"/>
      <c r="CFB46" s="502"/>
      <c r="CFC46" s="502"/>
      <c r="CFD46" s="502"/>
      <c r="CFE46" s="502"/>
      <c r="CFF46" s="502"/>
      <c r="CFG46" s="502"/>
      <c r="CFH46" s="502"/>
      <c r="CFI46" s="502"/>
      <c r="CFJ46" s="502"/>
      <c r="CFK46" s="502"/>
      <c r="CFL46" s="502"/>
      <c r="CFM46" s="502"/>
      <c r="CFN46" s="502"/>
      <c r="CFO46" s="502"/>
      <c r="CFP46" s="502"/>
      <c r="CFQ46" s="502"/>
      <c r="CFR46" s="502"/>
      <c r="CFS46" s="502"/>
      <c r="CFT46" s="502"/>
      <c r="CFU46" s="502"/>
      <c r="CFV46" s="502"/>
      <c r="CFW46" s="502"/>
      <c r="CFX46" s="502"/>
      <c r="CFY46" s="502"/>
      <c r="CFZ46" s="502"/>
      <c r="CGA46" s="502"/>
      <c r="CGB46" s="502"/>
      <c r="CGC46" s="502"/>
      <c r="CGD46" s="502"/>
      <c r="CGE46" s="502"/>
      <c r="CGF46" s="502"/>
      <c r="CGG46" s="502"/>
      <c r="CGH46" s="502"/>
      <c r="CGI46" s="502"/>
      <c r="CGJ46" s="502"/>
      <c r="CGK46" s="502"/>
      <c r="CGL46" s="502"/>
      <c r="CGM46" s="502"/>
      <c r="CGN46" s="502"/>
      <c r="CGO46" s="502"/>
      <c r="CGP46" s="502"/>
      <c r="CGQ46" s="502"/>
      <c r="CGR46" s="502"/>
      <c r="CGS46" s="502"/>
      <c r="CGT46" s="502"/>
      <c r="CGU46" s="502"/>
      <c r="CGV46" s="502"/>
      <c r="CGW46" s="502"/>
      <c r="CGX46" s="502"/>
      <c r="CGY46" s="502"/>
      <c r="CGZ46" s="502"/>
      <c r="CHA46" s="502"/>
      <c r="CHB46" s="502"/>
      <c r="CHC46" s="502"/>
      <c r="CHD46" s="502"/>
      <c r="CHE46" s="502"/>
      <c r="CHF46" s="502"/>
      <c r="CHG46" s="502"/>
      <c r="CHH46" s="502"/>
      <c r="CHI46" s="502"/>
      <c r="CHJ46" s="502"/>
      <c r="CHK46" s="502"/>
      <c r="CHL46" s="502"/>
      <c r="CHM46" s="502"/>
      <c r="CHN46" s="502"/>
      <c r="CHO46" s="502"/>
      <c r="CHP46" s="502"/>
      <c r="CHQ46" s="502"/>
      <c r="CHR46" s="502"/>
      <c r="CHS46" s="502"/>
      <c r="CHT46" s="502"/>
      <c r="CHU46" s="502"/>
      <c r="CHV46" s="502"/>
      <c r="CHW46" s="502"/>
      <c r="CHX46" s="502"/>
      <c r="CHY46" s="502"/>
      <c r="CHZ46" s="502"/>
      <c r="CIA46" s="502"/>
      <c r="CIB46" s="502"/>
      <c r="CIC46" s="502"/>
      <c r="CID46" s="502"/>
      <c r="CIE46" s="502"/>
      <c r="CIF46" s="502"/>
      <c r="CIG46" s="502"/>
      <c r="CIH46" s="502"/>
      <c r="CII46" s="502"/>
      <c r="CIJ46" s="502"/>
      <c r="CIK46" s="502"/>
      <c r="CIL46" s="502"/>
      <c r="CIM46" s="502"/>
      <c r="CIN46" s="502"/>
      <c r="CIO46" s="502"/>
      <c r="CIP46" s="502"/>
      <c r="CIQ46" s="502"/>
      <c r="CIR46" s="502"/>
      <c r="CIS46" s="502"/>
      <c r="CIT46" s="502"/>
      <c r="CIU46" s="502"/>
      <c r="CIV46" s="502"/>
      <c r="CIW46" s="502"/>
      <c r="CIX46" s="502"/>
      <c r="CIY46" s="502"/>
      <c r="CIZ46" s="502"/>
      <c r="CJA46" s="502"/>
      <c r="CJB46" s="502"/>
      <c r="CJC46" s="502"/>
      <c r="CJD46" s="502"/>
      <c r="CJE46" s="502"/>
      <c r="CJF46" s="502"/>
      <c r="CJG46" s="502"/>
      <c r="CJH46" s="502"/>
      <c r="CJI46" s="502"/>
      <c r="CJJ46" s="502"/>
      <c r="CJK46" s="502"/>
      <c r="CJL46" s="502"/>
      <c r="CJM46" s="502"/>
      <c r="CJN46" s="502"/>
      <c r="CJO46" s="502"/>
      <c r="CJP46" s="502"/>
      <c r="CJQ46" s="502"/>
      <c r="CJR46" s="502"/>
      <c r="CJS46" s="502"/>
      <c r="CJT46" s="502"/>
      <c r="CJU46" s="502"/>
      <c r="CJV46" s="502"/>
      <c r="CJW46" s="502"/>
      <c r="CJX46" s="502"/>
      <c r="CJY46" s="502"/>
      <c r="CJZ46" s="502"/>
      <c r="CKA46" s="502"/>
      <c r="CKB46" s="502"/>
      <c r="CKC46" s="502"/>
      <c r="CKD46" s="502"/>
      <c r="CKE46" s="502"/>
      <c r="CKF46" s="502"/>
      <c r="CKG46" s="502"/>
      <c r="CKH46" s="502"/>
      <c r="CKI46" s="502"/>
      <c r="CKJ46" s="502"/>
      <c r="CKK46" s="502"/>
      <c r="CKL46" s="502"/>
      <c r="CKM46" s="502"/>
      <c r="CKN46" s="502"/>
      <c r="CKO46" s="502"/>
      <c r="CKP46" s="502"/>
      <c r="CKQ46" s="502"/>
      <c r="CKR46" s="502"/>
      <c r="CKS46" s="502"/>
      <c r="CKT46" s="502"/>
      <c r="CKU46" s="502"/>
      <c r="CKV46" s="502"/>
      <c r="CKW46" s="502"/>
      <c r="CKX46" s="502"/>
      <c r="CKY46" s="502"/>
      <c r="CKZ46" s="502"/>
      <c r="CLA46" s="502"/>
      <c r="CLB46" s="502"/>
      <c r="CLC46" s="502"/>
      <c r="CLD46" s="502"/>
      <c r="CLE46" s="502"/>
      <c r="CLF46" s="502"/>
      <c r="CLG46" s="502"/>
      <c r="CLH46" s="502"/>
      <c r="CLI46" s="502"/>
      <c r="CLJ46" s="502"/>
      <c r="CLK46" s="502"/>
      <c r="CLL46" s="502"/>
      <c r="CLM46" s="502"/>
      <c r="CLN46" s="502"/>
      <c r="CLO46" s="502"/>
      <c r="CLP46" s="502"/>
      <c r="CLQ46" s="502"/>
      <c r="CLR46" s="502"/>
      <c r="CLS46" s="502"/>
      <c r="CLT46" s="502"/>
      <c r="CLU46" s="502"/>
      <c r="CLV46" s="502"/>
      <c r="CLW46" s="502"/>
      <c r="CLX46" s="502"/>
      <c r="CLY46" s="502"/>
      <c r="CLZ46" s="502"/>
      <c r="CMA46" s="502"/>
      <c r="CMB46" s="502"/>
      <c r="CMC46" s="502"/>
      <c r="CMD46" s="502"/>
      <c r="CME46" s="502"/>
      <c r="CMF46" s="502"/>
      <c r="CMG46" s="502"/>
      <c r="CMH46" s="502"/>
      <c r="CMI46" s="502"/>
      <c r="CMJ46" s="502"/>
      <c r="CMK46" s="502"/>
      <c r="CML46" s="502"/>
      <c r="CMM46" s="502"/>
      <c r="CMN46" s="502"/>
      <c r="CMO46" s="502"/>
      <c r="CMP46" s="502"/>
      <c r="CMQ46" s="502"/>
      <c r="CMR46" s="502"/>
      <c r="CMS46" s="502"/>
      <c r="CMT46" s="502"/>
      <c r="CMU46" s="502"/>
      <c r="CMV46" s="502"/>
      <c r="CMW46" s="502"/>
      <c r="CMX46" s="502"/>
      <c r="CMY46" s="502"/>
      <c r="CMZ46" s="502"/>
      <c r="CNA46" s="502"/>
      <c r="CNB46" s="502"/>
      <c r="CNC46" s="502"/>
      <c r="CND46" s="502"/>
      <c r="CNE46" s="502"/>
      <c r="CNF46" s="502"/>
      <c r="CNG46" s="502"/>
      <c r="CNH46" s="502"/>
      <c r="CNI46" s="502"/>
      <c r="CNJ46" s="502"/>
      <c r="CNK46" s="502"/>
      <c r="CNL46" s="502"/>
      <c r="CNM46" s="502"/>
      <c r="CNN46" s="502"/>
      <c r="CNO46" s="502"/>
      <c r="CNP46" s="502"/>
      <c r="CNQ46" s="502"/>
      <c r="CNR46" s="502"/>
      <c r="CNS46" s="502"/>
      <c r="CNT46" s="502"/>
      <c r="CNU46" s="502"/>
      <c r="CNV46" s="502"/>
      <c r="CNW46" s="502"/>
      <c r="CNX46" s="502"/>
      <c r="CNY46" s="502"/>
      <c r="CNZ46" s="502"/>
      <c r="COA46" s="502"/>
      <c r="COB46" s="502"/>
      <c r="COC46" s="502"/>
      <c r="COD46" s="502"/>
      <c r="COE46" s="502"/>
      <c r="COF46" s="502"/>
      <c r="COG46" s="502"/>
      <c r="COH46" s="502"/>
      <c r="COI46" s="502"/>
      <c r="COJ46" s="502"/>
      <c r="COK46" s="502"/>
      <c r="COL46" s="502"/>
      <c r="COM46" s="502"/>
      <c r="CON46" s="502"/>
      <c r="COO46" s="502"/>
      <c r="COP46" s="502"/>
      <c r="COQ46" s="502"/>
      <c r="COR46" s="502"/>
      <c r="COS46" s="502"/>
      <c r="COT46" s="502"/>
      <c r="COU46" s="502"/>
      <c r="COV46" s="502"/>
      <c r="COW46" s="502"/>
      <c r="COX46" s="502"/>
      <c r="COY46" s="502"/>
      <c r="COZ46" s="502"/>
      <c r="CPA46" s="502"/>
      <c r="CPB46" s="502"/>
      <c r="CPC46" s="502"/>
      <c r="CPD46" s="502"/>
      <c r="CPE46" s="502"/>
      <c r="CPF46" s="502"/>
      <c r="CPG46" s="502"/>
      <c r="CPH46" s="502"/>
      <c r="CPI46" s="502"/>
      <c r="CPJ46" s="502"/>
      <c r="CPK46" s="502"/>
      <c r="CPL46" s="502"/>
      <c r="CPM46" s="502"/>
      <c r="CPN46" s="502"/>
      <c r="CPO46" s="502"/>
      <c r="CPP46" s="502"/>
      <c r="CPQ46" s="502"/>
      <c r="CPR46" s="502"/>
      <c r="CPS46" s="502"/>
      <c r="CPT46" s="502"/>
      <c r="CPU46" s="502"/>
      <c r="CPV46" s="502"/>
      <c r="CPW46" s="502"/>
      <c r="CPX46" s="502"/>
      <c r="CPY46" s="502"/>
      <c r="CPZ46" s="502"/>
      <c r="CQA46" s="502"/>
      <c r="CQB46" s="502"/>
      <c r="CQC46" s="502"/>
      <c r="CQD46" s="502"/>
      <c r="CQE46" s="502"/>
      <c r="CQF46" s="502"/>
      <c r="CQG46" s="502"/>
      <c r="CQH46" s="502"/>
      <c r="CQI46" s="502"/>
      <c r="CQJ46" s="502"/>
      <c r="CQK46" s="502"/>
      <c r="CQL46" s="502"/>
      <c r="CQM46" s="502"/>
      <c r="CQN46" s="502"/>
      <c r="CQO46" s="502"/>
      <c r="CQP46" s="502"/>
      <c r="CQQ46" s="502"/>
      <c r="CQR46" s="502"/>
      <c r="CQS46" s="502"/>
      <c r="CQT46" s="502"/>
      <c r="CQU46" s="502"/>
      <c r="CQV46" s="502"/>
      <c r="CQW46" s="502"/>
      <c r="CQX46" s="502"/>
      <c r="CQY46" s="502"/>
      <c r="CQZ46" s="502"/>
      <c r="CRA46" s="502"/>
      <c r="CRB46" s="502"/>
      <c r="CRC46" s="502"/>
      <c r="CRD46" s="502"/>
      <c r="CRE46" s="502"/>
      <c r="CRF46" s="502"/>
      <c r="CRG46" s="502"/>
      <c r="CRH46" s="502"/>
      <c r="CRI46" s="502"/>
      <c r="CRJ46" s="502"/>
      <c r="CRK46" s="502"/>
      <c r="CRL46" s="502"/>
      <c r="CRM46" s="502"/>
      <c r="CRN46" s="502"/>
      <c r="CRO46" s="502"/>
      <c r="CRP46" s="502"/>
      <c r="CRQ46" s="502"/>
      <c r="CRR46" s="502"/>
      <c r="CRS46" s="502"/>
      <c r="CRT46" s="502"/>
      <c r="CRU46" s="502"/>
      <c r="CRV46" s="502"/>
      <c r="CRW46" s="502"/>
      <c r="CRX46" s="502"/>
      <c r="CRY46" s="502"/>
      <c r="CRZ46" s="502"/>
      <c r="CSA46" s="502"/>
      <c r="CSB46" s="502"/>
      <c r="CSC46" s="502"/>
      <c r="CSD46" s="502"/>
      <c r="CSE46" s="502"/>
      <c r="CSF46" s="502"/>
      <c r="CSG46" s="502"/>
      <c r="CSH46" s="502"/>
      <c r="CSI46" s="502"/>
      <c r="CSJ46" s="502"/>
      <c r="CSK46" s="502"/>
      <c r="CSL46" s="502"/>
      <c r="CSM46" s="502"/>
      <c r="CSN46" s="502"/>
      <c r="CSO46" s="502"/>
      <c r="CSP46" s="502"/>
      <c r="CSQ46" s="502"/>
      <c r="CSR46" s="502"/>
      <c r="CSS46" s="502"/>
      <c r="CST46" s="502"/>
      <c r="CSU46" s="502"/>
      <c r="CSV46" s="502"/>
      <c r="CSW46" s="502"/>
      <c r="CSX46" s="502"/>
      <c r="CSY46" s="502"/>
      <c r="CSZ46" s="502"/>
      <c r="CTA46" s="502"/>
      <c r="CTB46" s="502"/>
      <c r="CTC46" s="502"/>
      <c r="CTD46" s="502"/>
      <c r="CTE46" s="502"/>
      <c r="CTF46" s="502"/>
      <c r="CTG46" s="502"/>
      <c r="CTH46" s="502"/>
      <c r="CTI46" s="502"/>
      <c r="CTJ46" s="502"/>
      <c r="CTK46" s="502"/>
      <c r="CTL46" s="502"/>
      <c r="CTM46" s="502"/>
      <c r="CTN46" s="502"/>
      <c r="CTO46" s="502"/>
      <c r="CTP46" s="502"/>
      <c r="CTQ46" s="502"/>
      <c r="CTR46" s="502"/>
      <c r="CTS46" s="502"/>
      <c r="CTT46" s="502"/>
      <c r="CTU46" s="502"/>
      <c r="CTV46" s="502"/>
      <c r="CTW46" s="502"/>
      <c r="CTX46" s="502"/>
      <c r="CTY46" s="502"/>
      <c r="CTZ46" s="502"/>
      <c r="CUA46" s="502"/>
      <c r="CUB46" s="502"/>
      <c r="CUC46" s="502"/>
      <c r="CUD46" s="502"/>
      <c r="CUE46" s="502"/>
      <c r="CUF46" s="502"/>
      <c r="CUG46" s="502"/>
      <c r="CUH46" s="502"/>
      <c r="CUI46" s="502"/>
      <c r="CUJ46" s="502"/>
      <c r="CUK46" s="502"/>
      <c r="CUL46" s="502"/>
      <c r="CUM46" s="502"/>
      <c r="CUN46" s="502"/>
      <c r="CUO46" s="502"/>
      <c r="CUP46" s="502"/>
      <c r="CUQ46" s="502"/>
      <c r="CUR46" s="502"/>
      <c r="CUS46" s="502"/>
      <c r="CUT46" s="502"/>
      <c r="CUU46" s="502"/>
      <c r="CUV46" s="502"/>
      <c r="CUW46" s="502"/>
      <c r="CUX46" s="502"/>
      <c r="CUY46" s="502"/>
      <c r="CUZ46" s="502"/>
      <c r="CVA46" s="502"/>
      <c r="CVB46" s="502"/>
      <c r="CVC46" s="502"/>
      <c r="CVD46" s="502"/>
      <c r="CVE46" s="502"/>
      <c r="CVF46" s="502"/>
      <c r="CVG46" s="502"/>
      <c r="CVH46" s="502"/>
      <c r="CVI46" s="502"/>
      <c r="CVJ46" s="502"/>
      <c r="CVK46" s="502"/>
      <c r="CVL46" s="502"/>
      <c r="CVM46" s="502"/>
      <c r="CVN46" s="502"/>
      <c r="CVO46" s="502"/>
      <c r="CVP46" s="502"/>
      <c r="CVQ46" s="502"/>
      <c r="CVR46" s="502"/>
      <c r="CVS46" s="502"/>
      <c r="CVT46" s="502"/>
      <c r="CVU46" s="502"/>
      <c r="CVV46" s="502"/>
      <c r="CVW46" s="502"/>
      <c r="CVX46" s="502"/>
      <c r="CVY46" s="502"/>
      <c r="CVZ46" s="502"/>
      <c r="CWA46" s="502"/>
      <c r="CWB46" s="502"/>
      <c r="CWC46" s="502"/>
      <c r="CWD46" s="502"/>
      <c r="CWE46" s="502"/>
      <c r="CWF46" s="502"/>
      <c r="CWG46" s="502"/>
      <c r="CWH46" s="502"/>
      <c r="CWI46" s="502"/>
      <c r="CWJ46" s="502"/>
      <c r="CWK46" s="502"/>
      <c r="CWL46" s="502"/>
      <c r="CWM46" s="502"/>
      <c r="CWN46" s="502"/>
      <c r="CWO46" s="502"/>
      <c r="CWP46" s="502"/>
      <c r="CWQ46" s="502"/>
      <c r="CWR46" s="502"/>
      <c r="CWS46" s="502"/>
      <c r="CWT46" s="502"/>
      <c r="CWU46" s="502"/>
      <c r="CWV46" s="502"/>
      <c r="CWW46" s="502"/>
      <c r="CWX46" s="502"/>
      <c r="CWY46" s="502"/>
      <c r="CWZ46" s="502"/>
      <c r="CXA46" s="502"/>
      <c r="CXB46" s="502"/>
      <c r="CXC46" s="502"/>
      <c r="CXD46" s="502"/>
      <c r="CXE46" s="502"/>
      <c r="CXF46" s="502"/>
      <c r="CXG46" s="502"/>
      <c r="CXH46" s="502"/>
      <c r="CXI46" s="502"/>
      <c r="CXJ46" s="502"/>
      <c r="CXK46" s="502"/>
      <c r="CXL46" s="502"/>
      <c r="CXM46" s="502"/>
      <c r="CXN46" s="502"/>
      <c r="CXO46" s="502"/>
      <c r="CXP46" s="502"/>
      <c r="CXQ46" s="502"/>
      <c r="CXR46" s="502"/>
      <c r="CXS46" s="502"/>
      <c r="CXT46" s="502"/>
      <c r="CXU46" s="502"/>
      <c r="CXV46" s="502"/>
      <c r="CXW46" s="502"/>
      <c r="CXX46" s="502"/>
      <c r="CXY46" s="502"/>
      <c r="CXZ46" s="502"/>
      <c r="CYA46" s="502"/>
      <c r="CYB46" s="502"/>
      <c r="CYC46" s="502"/>
      <c r="CYD46" s="502"/>
      <c r="CYE46" s="502"/>
      <c r="CYF46" s="502"/>
      <c r="CYG46" s="502"/>
      <c r="CYH46" s="502"/>
      <c r="CYI46" s="502"/>
      <c r="CYJ46" s="502"/>
      <c r="CYK46" s="502"/>
      <c r="CYL46" s="502"/>
      <c r="CYM46" s="502"/>
      <c r="CYN46" s="502"/>
      <c r="CYO46" s="502"/>
      <c r="CYP46" s="502"/>
      <c r="CYQ46" s="502"/>
      <c r="CYR46" s="502"/>
      <c r="CYS46" s="502"/>
      <c r="CYT46" s="502"/>
      <c r="CYU46" s="502"/>
      <c r="CYV46" s="502"/>
      <c r="CYW46" s="502"/>
      <c r="CYX46" s="502"/>
      <c r="CYY46" s="502"/>
      <c r="CYZ46" s="502"/>
      <c r="CZA46" s="502"/>
      <c r="CZB46" s="502"/>
      <c r="CZC46" s="502"/>
      <c r="CZD46" s="502"/>
      <c r="CZE46" s="502"/>
      <c r="CZF46" s="502"/>
      <c r="CZG46" s="502"/>
      <c r="CZH46" s="502"/>
      <c r="CZI46" s="502"/>
      <c r="CZJ46" s="502"/>
      <c r="CZK46" s="502"/>
      <c r="CZL46" s="502"/>
      <c r="CZM46" s="502"/>
      <c r="CZN46" s="502"/>
      <c r="CZO46" s="502"/>
      <c r="CZP46" s="502"/>
      <c r="CZQ46" s="502"/>
      <c r="CZR46" s="502"/>
      <c r="CZS46" s="502"/>
      <c r="CZT46" s="502"/>
      <c r="CZU46" s="502"/>
      <c r="CZV46" s="502"/>
      <c r="CZW46" s="502"/>
      <c r="CZX46" s="502"/>
      <c r="CZY46" s="502"/>
      <c r="CZZ46" s="502"/>
      <c r="DAA46" s="502"/>
      <c r="DAB46" s="502"/>
      <c r="DAC46" s="502"/>
      <c r="DAD46" s="502"/>
      <c r="DAE46" s="502"/>
      <c r="DAF46" s="502"/>
      <c r="DAG46" s="502"/>
      <c r="DAH46" s="502"/>
      <c r="DAI46" s="502"/>
      <c r="DAJ46" s="502"/>
      <c r="DAK46" s="502"/>
      <c r="DAL46" s="502"/>
      <c r="DAM46" s="502"/>
      <c r="DAN46" s="502"/>
      <c r="DAO46" s="502"/>
      <c r="DAP46" s="502"/>
      <c r="DAQ46" s="502"/>
      <c r="DAR46" s="502"/>
      <c r="DAS46" s="502"/>
      <c r="DAT46" s="502"/>
      <c r="DAU46" s="502"/>
      <c r="DAV46" s="502"/>
      <c r="DAW46" s="502"/>
      <c r="DAX46" s="502"/>
      <c r="DAY46" s="502"/>
      <c r="DAZ46" s="502"/>
      <c r="DBA46" s="502"/>
      <c r="DBB46" s="502"/>
      <c r="DBC46" s="502"/>
      <c r="DBD46" s="502"/>
      <c r="DBE46" s="502"/>
      <c r="DBF46" s="502"/>
      <c r="DBG46" s="502"/>
      <c r="DBH46" s="502"/>
      <c r="DBI46" s="502"/>
      <c r="DBJ46" s="502"/>
      <c r="DBK46" s="502"/>
      <c r="DBL46" s="502"/>
      <c r="DBM46" s="502"/>
      <c r="DBN46" s="502"/>
      <c r="DBO46" s="502"/>
      <c r="DBP46" s="502"/>
      <c r="DBQ46" s="502"/>
      <c r="DBR46" s="502"/>
      <c r="DBS46" s="502"/>
      <c r="DBT46" s="502"/>
      <c r="DBU46" s="502"/>
      <c r="DBV46" s="502"/>
      <c r="DBW46" s="502"/>
      <c r="DBX46" s="502"/>
      <c r="DBY46" s="502"/>
      <c r="DBZ46" s="502"/>
      <c r="DCA46" s="502"/>
      <c r="DCB46" s="502"/>
      <c r="DCC46" s="502"/>
      <c r="DCD46" s="502"/>
      <c r="DCE46" s="502"/>
      <c r="DCF46" s="502"/>
      <c r="DCG46" s="502"/>
      <c r="DCH46" s="502"/>
      <c r="DCI46" s="502"/>
      <c r="DCJ46" s="502"/>
      <c r="DCK46" s="502"/>
      <c r="DCL46" s="502"/>
      <c r="DCM46" s="502"/>
      <c r="DCN46" s="502"/>
      <c r="DCO46" s="502"/>
      <c r="DCP46" s="502"/>
      <c r="DCQ46" s="502"/>
      <c r="DCR46" s="502"/>
      <c r="DCS46" s="502"/>
      <c r="DCT46" s="502"/>
      <c r="DCU46" s="502"/>
      <c r="DCV46" s="502"/>
      <c r="DCW46" s="502"/>
      <c r="DCX46" s="502"/>
      <c r="DCY46" s="502"/>
      <c r="DCZ46" s="502"/>
      <c r="DDA46" s="502"/>
      <c r="DDB46" s="502"/>
      <c r="DDC46" s="502"/>
      <c r="DDD46" s="502"/>
      <c r="DDE46" s="502"/>
      <c r="DDF46" s="502"/>
      <c r="DDG46" s="502"/>
      <c r="DDH46" s="502"/>
      <c r="DDI46" s="502"/>
      <c r="DDJ46" s="502"/>
      <c r="DDK46" s="502"/>
      <c r="DDL46" s="502"/>
      <c r="DDM46" s="502"/>
      <c r="DDN46" s="502"/>
      <c r="DDO46" s="502"/>
      <c r="DDP46" s="502"/>
      <c r="DDQ46" s="502"/>
      <c r="DDR46" s="502"/>
      <c r="DDS46" s="502"/>
      <c r="DDT46" s="502"/>
      <c r="DDU46" s="502"/>
      <c r="DDV46" s="502"/>
      <c r="DDW46" s="502"/>
      <c r="DDX46" s="502"/>
      <c r="DDY46" s="502"/>
      <c r="DDZ46" s="502"/>
      <c r="DEA46" s="502"/>
      <c r="DEB46" s="502"/>
      <c r="DEC46" s="502"/>
      <c r="DED46" s="502"/>
      <c r="DEE46" s="502"/>
      <c r="DEF46" s="502"/>
      <c r="DEG46" s="502"/>
      <c r="DEH46" s="502"/>
      <c r="DEI46" s="502"/>
      <c r="DEJ46" s="502"/>
      <c r="DEK46" s="502"/>
      <c r="DEL46" s="502"/>
      <c r="DEM46" s="502"/>
      <c r="DEN46" s="502"/>
      <c r="DEO46" s="502"/>
      <c r="DEP46" s="502"/>
      <c r="DEQ46" s="502"/>
      <c r="DER46" s="502"/>
      <c r="DES46" s="502"/>
      <c r="DET46" s="502"/>
      <c r="DEU46" s="502"/>
      <c r="DEV46" s="502"/>
      <c r="DEW46" s="502"/>
      <c r="DEX46" s="502"/>
      <c r="DEY46" s="502"/>
      <c r="DEZ46" s="502"/>
      <c r="DFA46" s="502"/>
      <c r="DFB46" s="502"/>
      <c r="DFC46" s="502"/>
      <c r="DFD46" s="502"/>
      <c r="DFE46" s="502"/>
      <c r="DFF46" s="502"/>
      <c r="DFG46" s="502"/>
      <c r="DFH46" s="502"/>
      <c r="DFI46" s="502"/>
      <c r="DFJ46" s="502"/>
      <c r="DFK46" s="502"/>
      <c r="DFL46" s="502"/>
      <c r="DFM46" s="502"/>
      <c r="DFN46" s="502"/>
      <c r="DFO46" s="502"/>
      <c r="DFP46" s="502"/>
      <c r="DFQ46" s="502"/>
      <c r="DFR46" s="502"/>
      <c r="DFS46" s="502"/>
      <c r="DFT46" s="502"/>
      <c r="DFU46" s="502"/>
      <c r="DFV46" s="502"/>
      <c r="DFW46" s="502"/>
      <c r="DFX46" s="502"/>
      <c r="DFY46" s="502"/>
      <c r="DFZ46" s="502"/>
      <c r="DGA46" s="502"/>
      <c r="DGB46" s="502"/>
      <c r="DGC46" s="502"/>
      <c r="DGD46" s="502"/>
      <c r="DGE46" s="502"/>
      <c r="DGF46" s="502"/>
      <c r="DGG46" s="502"/>
      <c r="DGH46" s="502"/>
      <c r="DGI46" s="502"/>
      <c r="DGJ46" s="502"/>
      <c r="DGK46" s="502"/>
      <c r="DGL46" s="502"/>
      <c r="DGM46" s="502"/>
      <c r="DGN46" s="502"/>
      <c r="DGO46" s="502"/>
      <c r="DGP46" s="502"/>
      <c r="DGQ46" s="502"/>
      <c r="DGR46" s="502"/>
      <c r="DGS46" s="502"/>
      <c r="DGT46" s="502"/>
      <c r="DGU46" s="502"/>
      <c r="DGV46" s="502"/>
      <c r="DGW46" s="502"/>
      <c r="DGX46" s="502"/>
      <c r="DGY46" s="502"/>
      <c r="DGZ46" s="502"/>
      <c r="DHA46" s="502"/>
      <c r="DHB46" s="502"/>
      <c r="DHC46" s="502"/>
      <c r="DHD46" s="502"/>
      <c r="DHE46" s="502"/>
      <c r="DHF46" s="502"/>
      <c r="DHG46" s="502"/>
      <c r="DHH46" s="502"/>
      <c r="DHI46" s="502"/>
      <c r="DHJ46" s="502"/>
      <c r="DHK46" s="502"/>
      <c r="DHL46" s="502"/>
      <c r="DHM46" s="502"/>
      <c r="DHN46" s="502"/>
      <c r="DHO46" s="502"/>
      <c r="DHP46" s="502"/>
      <c r="DHQ46" s="502"/>
      <c r="DHR46" s="502"/>
      <c r="DHS46" s="502"/>
      <c r="DHT46" s="502"/>
      <c r="DHU46" s="502"/>
      <c r="DHV46" s="502"/>
      <c r="DHW46" s="502"/>
      <c r="DHX46" s="502"/>
      <c r="DHY46" s="502"/>
      <c r="DHZ46" s="502"/>
      <c r="DIA46" s="502"/>
      <c r="DIB46" s="502"/>
      <c r="DIC46" s="502"/>
      <c r="DID46" s="502"/>
      <c r="DIE46" s="502"/>
      <c r="DIF46" s="502"/>
      <c r="DIG46" s="502"/>
      <c r="DIH46" s="502"/>
      <c r="DII46" s="502"/>
      <c r="DIJ46" s="502"/>
      <c r="DIK46" s="502"/>
      <c r="DIL46" s="502"/>
      <c r="DIM46" s="502"/>
      <c r="DIN46" s="502"/>
      <c r="DIO46" s="502"/>
      <c r="DIP46" s="502"/>
      <c r="DIQ46" s="502"/>
      <c r="DIR46" s="502"/>
      <c r="DIS46" s="502"/>
      <c r="DIT46" s="502"/>
      <c r="DIU46" s="502"/>
      <c r="DIV46" s="502"/>
      <c r="DIW46" s="502"/>
      <c r="DIX46" s="502"/>
      <c r="DIY46" s="502"/>
      <c r="DIZ46" s="502"/>
      <c r="DJA46" s="502"/>
      <c r="DJB46" s="502"/>
      <c r="DJC46" s="502"/>
      <c r="DJD46" s="502"/>
      <c r="DJE46" s="502"/>
      <c r="DJF46" s="502"/>
      <c r="DJG46" s="502"/>
      <c r="DJH46" s="502"/>
      <c r="DJI46" s="502"/>
      <c r="DJJ46" s="502"/>
      <c r="DJK46" s="502"/>
      <c r="DJL46" s="502"/>
      <c r="DJM46" s="502"/>
      <c r="DJN46" s="502"/>
      <c r="DJO46" s="502"/>
      <c r="DJP46" s="502"/>
      <c r="DJQ46" s="502"/>
      <c r="DJR46" s="502"/>
      <c r="DJS46" s="502"/>
      <c r="DJT46" s="502"/>
      <c r="DJU46" s="502"/>
      <c r="DJV46" s="502"/>
      <c r="DJW46" s="502"/>
      <c r="DJX46" s="502"/>
      <c r="DJY46" s="502"/>
      <c r="DJZ46" s="502"/>
      <c r="DKA46" s="502"/>
      <c r="DKB46" s="502"/>
      <c r="DKC46" s="502"/>
      <c r="DKD46" s="502"/>
      <c r="DKE46" s="502"/>
      <c r="DKF46" s="502"/>
      <c r="DKG46" s="502"/>
      <c r="DKH46" s="502"/>
      <c r="DKI46" s="502"/>
      <c r="DKJ46" s="502"/>
      <c r="DKK46" s="502"/>
      <c r="DKL46" s="502"/>
      <c r="DKM46" s="502"/>
      <c r="DKN46" s="502"/>
      <c r="DKO46" s="502"/>
      <c r="DKP46" s="502"/>
      <c r="DKQ46" s="502"/>
      <c r="DKR46" s="502"/>
      <c r="DKS46" s="502"/>
      <c r="DKT46" s="502"/>
      <c r="DKU46" s="502"/>
      <c r="DKV46" s="502"/>
      <c r="DKW46" s="502"/>
      <c r="DKX46" s="502"/>
      <c r="DKY46" s="502"/>
      <c r="DKZ46" s="502"/>
      <c r="DLA46" s="502"/>
      <c r="DLB46" s="502"/>
      <c r="DLC46" s="502"/>
      <c r="DLD46" s="502"/>
      <c r="DLE46" s="502"/>
      <c r="DLF46" s="502"/>
      <c r="DLG46" s="502"/>
      <c r="DLH46" s="502"/>
      <c r="DLI46" s="502"/>
      <c r="DLJ46" s="502"/>
      <c r="DLK46" s="502"/>
      <c r="DLL46" s="502"/>
      <c r="DLM46" s="502"/>
      <c r="DLN46" s="502"/>
      <c r="DLO46" s="502"/>
      <c r="DLP46" s="502"/>
      <c r="DLQ46" s="502"/>
      <c r="DLR46" s="502"/>
      <c r="DLS46" s="502"/>
      <c r="DLT46" s="502"/>
      <c r="DLU46" s="502"/>
      <c r="DLV46" s="502"/>
      <c r="DLW46" s="502"/>
      <c r="DLX46" s="502"/>
      <c r="DLY46" s="502"/>
      <c r="DLZ46" s="502"/>
      <c r="DMA46" s="502"/>
      <c r="DMB46" s="502"/>
      <c r="DMC46" s="502"/>
      <c r="DMD46" s="502"/>
      <c r="DME46" s="502"/>
      <c r="DMF46" s="502"/>
      <c r="DMG46" s="502"/>
      <c r="DMH46" s="502"/>
      <c r="DMI46" s="502"/>
      <c r="DMJ46" s="502"/>
      <c r="DMK46" s="502"/>
      <c r="DML46" s="502"/>
      <c r="DMM46" s="502"/>
      <c r="DMN46" s="502"/>
      <c r="DMO46" s="502"/>
      <c r="DMP46" s="502"/>
      <c r="DMQ46" s="502"/>
      <c r="DMR46" s="502"/>
      <c r="DMS46" s="502"/>
      <c r="DMT46" s="502"/>
      <c r="DMU46" s="502"/>
      <c r="DMV46" s="502"/>
      <c r="DMW46" s="502"/>
      <c r="DMX46" s="502"/>
      <c r="DMY46" s="502"/>
      <c r="DMZ46" s="502"/>
      <c r="DNA46" s="502"/>
      <c r="DNB46" s="502"/>
      <c r="DNC46" s="502"/>
      <c r="DND46" s="502"/>
      <c r="DNE46" s="502"/>
      <c r="DNF46" s="502"/>
      <c r="DNG46" s="502"/>
      <c r="DNH46" s="502"/>
      <c r="DNI46" s="502"/>
      <c r="DNJ46" s="502"/>
      <c r="DNK46" s="502"/>
      <c r="DNL46" s="502"/>
      <c r="DNM46" s="502"/>
      <c r="DNN46" s="502"/>
      <c r="DNO46" s="502"/>
      <c r="DNP46" s="502"/>
      <c r="DNQ46" s="502"/>
      <c r="DNR46" s="502"/>
      <c r="DNS46" s="502"/>
      <c r="DNT46" s="502"/>
      <c r="DNU46" s="502"/>
      <c r="DNV46" s="502"/>
      <c r="DNW46" s="502"/>
      <c r="DNX46" s="502"/>
      <c r="DNY46" s="502"/>
      <c r="DNZ46" s="502"/>
      <c r="DOA46" s="502"/>
      <c r="DOB46" s="502"/>
      <c r="DOC46" s="502"/>
      <c r="DOD46" s="502"/>
      <c r="DOE46" s="502"/>
      <c r="DOF46" s="502"/>
      <c r="DOG46" s="502"/>
      <c r="DOH46" s="502"/>
      <c r="DOI46" s="502"/>
      <c r="DOJ46" s="502"/>
      <c r="DOK46" s="502"/>
      <c r="DOL46" s="502"/>
      <c r="DOM46" s="502"/>
      <c r="DON46" s="502"/>
      <c r="DOO46" s="502"/>
      <c r="DOP46" s="502"/>
      <c r="DOQ46" s="502"/>
      <c r="DOR46" s="502"/>
      <c r="DOS46" s="502"/>
      <c r="DOT46" s="502"/>
      <c r="DOU46" s="502"/>
      <c r="DOV46" s="502"/>
      <c r="DOW46" s="502"/>
      <c r="DOX46" s="502"/>
      <c r="DOY46" s="502"/>
      <c r="DOZ46" s="502"/>
      <c r="DPA46" s="502"/>
      <c r="DPB46" s="502"/>
      <c r="DPC46" s="502"/>
      <c r="DPD46" s="502"/>
      <c r="DPE46" s="502"/>
      <c r="DPF46" s="502"/>
      <c r="DPG46" s="502"/>
      <c r="DPH46" s="502"/>
      <c r="DPI46" s="502"/>
      <c r="DPJ46" s="502"/>
      <c r="DPK46" s="502"/>
      <c r="DPL46" s="502"/>
      <c r="DPM46" s="502"/>
      <c r="DPN46" s="502"/>
      <c r="DPO46" s="502"/>
      <c r="DPP46" s="502"/>
      <c r="DPQ46" s="502"/>
      <c r="DPR46" s="502"/>
      <c r="DPS46" s="502"/>
      <c r="DPT46" s="502"/>
      <c r="DPU46" s="502"/>
      <c r="DPV46" s="502"/>
      <c r="DPW46" s="502"/>
      <c r="DPX46" s="502"/>
      <c r="DPY46" s="502"/>
      <c r="DPZ46" s="502"/>
      <c r="DQA46" s="502"/>
      <c r="DQB46" s="502"/>
      <c r="DQC46" s="502"/>
      <c r="DQD46" s="502"/>
      <c r="DQE46" s="502"/>
      <c r="DQF46" s="502"/>
      <c r="DQG46" s="502"/>
      <c r="DQH46" s="502"/>
      <c r="DQI46" s="502"/>
      <c r="DQJ46" s="502"/>
      <c r="DQK46" s="502"/>
      <c r="DQL46" s="502"/>
      <c r="DQM46" s="502"/>
      <c r="DQN46" s="502"/>
      <c r="DQO46" s="502"/>
      <c r="DQP46" s="502"/>
      <c r="DQQ46" s="502"/>
      <c r="DQR46" s="502"/>
      <c r="DQS46" s="502"/>
      <c r="DQT46" s="502"/>
      <c r="DQU46" s="502"/>
      <c r="DQV46" s="502"/>
      <c r="DQW46" s="502"/>
      <c r="DQX46" s="502"/>
      <c r="DQY46" s="502"/>
      <c r="DQZ46" s="502"/>
      <c r="DRA46" s="502"/>
      <c r="DRB46" s="502"/>
      <c r="DRC46" s="502"/>
      <c r="DRD46" s="502"/>
      <c r="DRE46" s="502"/>
      <c r="DRF46" s="502"/>
      <c r="DRG46" s="502"/>
      <c r="DRH46" s="502"/>
      <c r="DRI46" s="502"/>
      <c r="DRJ46" s="502"/>
      <c r="DRK46" s="502"/>
      <c r="DRL46" s="502"/>
      <c r="DRM46" s="502"/>
      <c r="DRN46" s="502"/>
      <c r="DRO46" s="502"/>
      <c r="DRP46" s="502"/>
      <c r="DRQ46" s="502"/>
      <c r="DRR46" s="502"/>
      <c r="DRS46" s="502"/>
      <c r="DRT46" s="502"/>
      <c r="DRU46" s="502"/>
      <c r="DRV46" s="502"/>
      <c r="DRW46" s="502"/>
      <c r="DRX46" s="502"/>
      <c r="DRY46" s="502"/>
      <c r="DRZ46" s="502"/>
      <c r="DSA46" s="502"/>
      <c r="DSB46" s="502"/>
      <c r="DSC46" s="502"/>
      <c r="DSD46" s="502"/>
      <c r="DSE46" s="502"/>
      <c r="DSF46" s="502"/>
      <c r="DSG46" s="502"/>
      <c r="DSH46" s="502"/>
      <c r="DSI46" s="502"/>
      <c r="DSJ46" s="502"/>
      <c r="DSK46" s="502"/>
      <c r="DSL46" s="502"/>
      <c r="DSM46" s="502"/>
      <c r="DSN46" s="502"/>
      <c r="DSO46" s="502"/>
      <c r="DSP46" s="502"/>
      <c r="DSQ46" s="502"/>
      <c r="DSR46" s="502"/>
      <c r="DSS46" s="502"/>
      <c r="DST46" s="502"/>
      <c r="DSU46" s="502"/>
      <c r="DSV46" s="502"/>
      <c r="DSW46" s="502"/>
      <c r="DSX46" s="502"/>
      <c r="DSY46" s="502"/>
      <c r="DSZ46" s="502"/>
      <c r="DTA46" s="502"/>
      <c r="DTB46" s="502"/>
      <c r="DTC46" s="502"/>
      <c r="DTD46" s="502"/>
      <c r="DTE46" s="502"/>
      <c r="DTF46" s="502"/>
      <c r="DTG46" s="502"/>
      <c r="DTH46" s="502"/>
      <c r="DTI46" s="502"/>
      <c r="DTJ46" s="502"/>
      <c r="DTK46" s="502"/>
      <c r="DTL46" s="502"/>
      <c r="DTM46" s="502"/>
      <c r="DTN46" s="502"/>
      <c r="DTO46" s="502"/>
      <c r="DTP46" s="502"/>
      <c r="DTQ46" s="502"/>
      <c r="DTR46" s="502"/>
      <c r="DTS46" s="502"/>
      <c r="DTT46" s="502"/>
      <c r="DTU46" s="502"/>
      <c r="DTV46" s="502"/>
      <c r="DTW46" s="502"/>
      <c r="DTX46" s="502"/>
      <c r="DTY46" s="502"/>
      <c r="DTZ46" s="502"/>
      <c r="DUA46" s="502"/>
      <c r="DUB46" s="502"/>
      <c r="DUC46" s="502"/>
      <c r="DUD46" s="502"/>
      <c r="DUE46" s="502"/>
      <c r="DUF46" s="502"/>
      <c r="DUG46" s="502"/>
      <c r="DUH46" s="502"/>
      <c r="DUI46" s="502"/>
      <c r="DUJ46" s="502"/>
      <c r="DUK46" s="502"/>
      <c r="DUL46" s="502"/>
      <c r="DUM46" s="502"/>
      <c r="DUN46" s="502"/>
      <c r="DUO46" s="502"/>
      <c r="DUP46" s="502"/>
      <c r="DUQ46" s="502"/>
      <c r="DUR46" s="502"/>
      <c r="DUS46" s="502"/>
      <c r="DUT46" s="502"/>
      <c r="DUU46" s="502"/>
      <c r="DUV46" s="502"/>
      <c r="DUW46" s="502"/>
      <c r="DUX46" s="502"/>
      <c r="DUY46" s="502"/>
      <c r="DUZ46" s="502"/>
      <c r="DVA46" s="502"/>
      <c r="DVB46" s="502"/>
      <c r="DVC46" s="502"/>
      <c r="DVD46" s="502"/>
      <c r="DVE46" s="502"/>
      <c r="DVF46" s="502"/>
      <c r="DVG46" s="502"/>
      <c r="DVH46" s="502"/>
      <c r="DVI46" s="502"/>
      <c r="DVJ46" s="502"/>
      <c r="DVK46" s="502"/>
      <c r="DVL46" s="502"/>
      <c r="DVM46" s="502"/>
      <c r="DVN46" s="502"/>
      <c r="DVO46" s="502"/>
      <c r="DVP46" s="502"/>
      <c r="DVQ46" s="502"/>
      <c r="DVR46" s="502"/>
      <c r="DVS46" s="502"/>
      <c r="DVT46" s="502"/>
      <c r="DVU46" s="502"/>
      <c r="DVV46" s="502"/>
      <c r="DVW46" s="502"/>
      <c r="DVX46" s="502"/>
      <c r="DVY46" s="502"/>
      <c r="DVZ46" s="502"/>
      <c r="DWA46" s="502"/>
      <c r="DWB46" s="502"/>
      <c r="DWC46" s="502"/>
      <c r="DWD46" s="502"/>
      <c r="DWE46" s="502"/>
      <c r="DWF46" s="502"/>
      <c r="DWG46" s="502"/>
      <c r="DWH46" s="502"/>
      <c r="DWI46" s="502"/>
      <c r="DWJ46" s="502"/>
      <c r="DWK46" s="502"/>
      <c r="DWL46" s="502"/>
      <c r="DWM46" s="502"/>
      <c r="DWN46" s="502"/>
      <c r="DWO46" s="502"/>
      <c r="DWP46" s="502"/>
      <c r="DWQ46" s="502"/>
      <c r="DWR46" s="502"/>
      <c r="DWS46" s="502"/>
      <c r="DWT46" s="502"/>
      <c r="DWU46" s="502"/>
      <c r="DWV46" s="502"/>
      <c r="DWW46" s="502"/>
      <c r="DWX46" s="502"/>
      <c r="DWY46" s="502"/>
      <c r="DWZ46" s="502"/>
      <c r="DXA46" s="502"/>
      <c r="DXB46" s="502"/>
      <c r="DXC46" s="502"/>
      <c r="DXD46" s="502"/>
      <c r="DXE46" s="502"/>
      <c r="DXF46" s="502"/>
      <c r="DXG46" s="502"/>
      <c r="DXH46" s="502"/>
      <c r="DXI46" s="502"/>
      <c r="DXJ46" s="502"/>
      <c r="DXK46" s="502"/>
      <c r="DXL46" s="502"/>
      <c r="DXM46" s="502"/>
      <c r="DXN46" s="502"/>
      <c r="DXO46" s="502"/>
      <c r="DXP46" s="502"/>
      <c r="DXQ46" s="502"/>
      <c r="DXR46" s="502"/>
      <c r="DXS46" s="502"/>
      <c r="DXT46" s="502"/>
      <c r="DXU46" s="502"/>
      <c r="DXV46" s="502"/>
      <c r="DXW46" s="502"/>
      <c r="DXX46" s="502"/>
      <c r="DXY46" s="502"/>
      <c r="DXZ46" s="502"/>
      <c r="DYA46" s="502"/>
      <c r="DYB46" s="502"/>
      <c r="DYC46" s="502"/>
      <c r="DYD46" s="502"/>
      <c r="DYE46" s="502"/>
      <c r="DYF46" s="502"/>
      <c r="DYG46" s="502"/>
      <c r="DYH46" s="502"/>
      <c r="DYI46" s="502"/>
      <c r="DYJ46" s="502"/>
      <c r="DYK46" s="502"/>
      <c r="DYL46" s="502"/>
      <c r="DYM46" s="502"/>
      <c r="DYN46" s="502"/>
      <c r="DYO46" s="502"/>
      <c r="DYP46" s="502"/>
      <c r="DYQ46" s="502"/>
      <c r="DYR46" s="502"/>
      <c r="DYS46" s="502"/>
      <c r="DYT46" s="502"/>
      <c r="DYU46" s="502"/>
      <c r="DYV46" s="502"/>
      <c r="DYW46" s="502"/>
      <c r="DYX46" s="502"/>
      <c r="DYY46" s="502"/>
      <c r="DYZ46" s="502"/>
      <c r="DZA46" s="502"/>
      <c r="DZB46" s="502"/>
      <c r="DZC46" s="502"/>
      <c r="DZD46" s="502"/>
      <c r="DZE46" s="502"/>
      <c r="DZF46" s="502"/>
      <c r="DZG46" s="502"/>
      <c r="DZH46" s="502"/>
      <c r="DZI46" s="502"/>
      <c r="DZJ46" s="502"/>
      <c r="DZK46" s="502"/>
      <c r="DZL46" s="502"/>
      <c r="DZM46" s="502"/>
      <c r="DZN46" s="502"/>
      <c r="DZO46" s="502"/>
      <c r="DZP46" s="502"/>
      <c r="DZQ46" s="502"/>
      <c r="DZR46" s="502"/>
      <c r="DZS46" s="502"/>
      <c r="DZT46" s="502"/>
      <c r="DZU46" s="502"/>
      <c r="DZV46" s="502"/>
      <c r="DZW46" s="502"/>
      <c r="DZX46" s="502"/>
      <c r="DZY46" s="502"/>
      <c r="DZZ46" s="502"/>
      <c r="EAA46" s="502"/>
      <c r="EAB46" s="502"/>
      <c r="EAC46" s="502"/>
      <c r="EAD46" s="502"/>
      <c r="EAE46" s="502"/>
      <c r="EAF46" s="502"/>
      <c r="EAG46" s="502"/>
      <c r="EAH46" s="502"/>
      <c r="EAI46" s="502"/>
      <c r="EAJ46" s="502"/>
      <c r="EAK46" s="502"/>
      <c r="EAL46" s="502"/>
      <c r="EAM46" s="502"/>
      <c r="EAN46" s="502"/>
      <c r="EAO46" s="502"/>
      <c r="EAP46" s="502"/>
      <c r="EAQ46" s="502"/>
      <c r="EAR46" s="502"/>
      <c r="EAS46" s="502"/>
      <c r="EAT46" s="502"/>
      <c r="EAU46" s="502"/>
      <c r="EAV46" s="502"/>
      <c r="EAW46" s="502"/>
      <c r="EAX46" s="502"/>
      <c r="EAY46" s="502"/>
      <c r="EAZ46" s="502"/>
      <c r="EBA46" s="502"/>
      <c r="EBB46" s="502"/>
      <c r="EBC46" s="502"/>
      <c r="EBD46" s="502"/>
      <c r="EBE46" s="502"/>
      <c r="EBF46" s="502"/>
      <c r="EBG46" s="502"/>
      <c r="EBH46" s="502"/>
      <c r="EBI46" s="502"/>
      <c r="EBJ46" s="502"/>
      <c r="EBK46" s="502"/>
      <c r="EBL46" s="502"/>
      <c r="EBM46" s="502"/>
      <c r="EBN46" s="502"/>
      <c r="EBO46" s="502"/>
      <c r="EBP46" s="502"/>
      <c r="EBQ46" s="502"/>
      <c r="EBR46" s="502"/>
      <c r="EBS46" s="502"/>
      <c r="EBT46" s="502"/>
      <c r="EBU46" s="502"/>
      <c r="EBV46" s="502"/>
      <c r="EBW46" s="502"/>
      <c r="EBX46" s="502"/>
      <c r="EBY46" s="502"/>
      <c r="EBZ46" s="502"/>
      <c r="ECA46" s="502"/>
      <c r="ECB46" s="502"/>
      <c r="ECC46" s="502"/>
      <c r="ECD46" s="502"/>
      <c r="ECE46" s="502"/>
      <c r="ECF46" s="502"/>
      <c r="ECG46" s="502"/>
      <c r="ECH46" s="502"/>
      <c r="ECI46" s="502"/>
      <c r="ECJ46" s="502"/>
      <c r="ECK46" s="502"/>
      <c r="ECL46" s="502"/>
      <c r="ECM46" s="502"/>
      <c r="ECN46" s="502"/>
      <c r="ECO46" s="502"/>
      <c r="ECP46" s="502"/>
      <c r="ECQ46" s="502"/>
      <c r="ECR46" s="502"/>
      <c r="ECS46" s="502"/>
      <c r="ECT46" s="502"/>
      <c r="ECU46" s="502"/>
      <c r="ECV46" s="502"/>
      <c r="ECW46" s="502"/>
      <c r="ECX46" s="502"/>
      <c r="ECY46" s="502"/>
      <c r="ECZ46" s="502"/>
      <c r="EDA46" s="502"/>
      <c r="EDB46" s="502"/>
      <c r="EDC46" s="502"/>
      <c r="EDD46" s="502"/>
      <c r="EDE46" s="502"/>
      <c r="EDF46" s="502"/>
      <c r="EDG46" s="502"/>
      <c r="EDH46" s="502"/>
      <c r="EDI46" s="502"/>
      <c r="EDJ46" s="502"/>
      <c r="EDK46" s="502"/>
      <c r="EDL46" s="502"/>
      <c r="EDM46" s="502"/>
      <c r="EDN46" s="502"/>
      <c r="EDO46" s="502"/>
      <c r="EDP46" s="502"/>
      <c r="EDQ46" s="502"/>
      <c r="EDR46" s="502"/>
      <c r="EDS46" s="502"/>
      <c r="EDT46" s="502"/>
      <c r="EDU46" s="502"/>
      <c r="EDV46" s="502"/>
      <c r="EDW46" s="502"/>
      <c r="EDX46" s="502"/>
      <c r="EDY46" s="502"/>
      <c r="EDZ46" s="502"/>
      <c r="EEA46" s="502"/>
      <c r="EEB46" s="502"/>
      <c r="EEC46" s="502"/>
      <c r="EED46" s="502"/>
      <c r="EEE46" s="502"/>
      <c r="EEF46" s="502"/>
      <c r="EEG46" s="502"/>
      <c r="EEH46" s="502"/>
      <c r="EEI46" s="502"/>
      <c r="EEJ46" s="502"/>
      <c r="EEK46" s="502"/>
      <c r="EEL46" s="502"/>
      <c r="EEM46" s="502"/>
      <c r="EEN46" s="502"/>
      <c r="EEO46" s="502"/>
      <c r="EEP46" s="502"/>
      <c r="EEQ46" s="502"/>
      <c r="EER46" s="502"/>
      <c r="EES46" s="502"/>
      <c r="EET46" s="502"/>
      <c r="EEU46" s="502"/>
      <c r="EEV46" s="502"/>
      <c r="EEW46" s="502"/>
      <c r="EEX46" s="502"/>
      <c r="EEY46" s="502"/>
      <c r="EEZ46" s="502"/>
      <c r="EFA46" s="502"/>
      <c r="EFB46" s="502"/>
      <c r="EFC46" s="502"/>
      <c r="EFD46" s="502"/>
      <c r="EFE46" s="502"/>
      <c r="EFF46" s="502"/>
      <c r="EFG46" s="502"/>
      <c r="EFH46" s="502"/>
      <c r="EFI46" s="502"/>
      <c r="EFJ46" s="502"/>
      <c r="EFK46" s="502"/>
      <c r="EFL46" s="502"/>
      <c r="EFM46" s="502"/>
      <c r="EFN46" s="502"/>
      <c r="EFO46" s="502"/>
      <c r="EFP46" s="502"/>
      <c r="EFQ46" s="502"/>
      <c r="EFR46" s="502"/>
      <c r="EFS46" s="502"/>
      <c r="EFT46" s="502"/>
      <c r="EFU46" s="502"/>
      <c r="EFV46" s="502"/>
      <c r="EFW46" s="502"/>
      <c r="EFX46" s="502"/>
      <c r="EFY46" s="502"/>
      <c r="EFZ46" s="502"/>
      <c r="EGA46" s="502"/>
      <c r="EGB46" s="502"/>
      <c r="EGC46" s="502"/>
      <c r="EGD46" s="502"/>
      <c r="EGE46" s="502"/>
      <c r="EGF46" s="502"/>
      <c r="EGG46" s="502"/>
      <c r="EGH46" s="502"/>
      <c r="EGI46" s="502"/>
      <c r="EGJ46" s="502"/>
      <c r="EGK46" s="502"/>
      <c r="EGL46" s="502"/>
      <c r="EGM46" s="502"/>
      <c r="EGN46" s="502"/>
      <c r="EGO46" s="502"/>
      <c r="EGP46" s="502"/>
      <c r="EGQ46" s="502"/>
      <c r="EGR46" s="502"/>
      <c r="EGS46" s="502"/>
      <c r="EGT46" s="502"/>
      <c r="EGU46" s="502"/>
      <c r="EGV46" s="502"/>
      <c r="EGW46" s="502"/>
      <c r="EGX46" s="502"/>
      <c r="EGY46" s="502"/>
      <c r="EGZ46" s="502"/>
      <c r="EHA46" s="502"/>
      <c r="EHB46" s="502"/>
      <c r="EHC46" s="502"/>
      <c r="EHD46" s="502"/>
      <c r="EHE46" s="502"/>
      <c r="EHF46" s="502"/>
      <c r="EHG46" s="502"/>
      <c r="EHH46" s="502"/>
      <c r="EHI46" s="502"/>
      <c r="EHJ46" s="502"/>
      <c r="EHK46" s="502"/>
      <c r="EHL46" s="502"/>
      <c r="EHM46" s="502"/>
      <c r="EHN46" s="502"/>
      <c r="EHO46" s="502"/>
      <c r="EHP46" s="502"/>
      <c r="EHQ46" s="502"/>
      <c r="EHR46" s="502"/>
      <c r="EHS46" s="502"/>
      <c r="EHT46" s="502"/>
      <c r="EHU46" s="502"/>
      <c r="EHV46" s="502"/>
      <c r="EHW46" s="502"/>
      <c r="EHX46" s="502"/>
      <c r="EHY46" s="502"/>
      <c r="EHZ46" s="502"/>
      <c r="EIA46" s="502"/>
      <c r="EIB46" s="502"/>
      <c r="EIC46" s="502"/>
      <c r="EID46" s="502"/>
      <c r="EIE46" s="502"/>
      <c r="EIF46" s="502"/>
      <c r="EIG46" s="502"/>
      <c r="EIH46" s="502"/>
      <c r="EII46" s="502"/>
      <c r="EIJ46" s="502"/>
      <c r="EIK46" s="502"/>
      <c r="EIL46" s="502"/>
      <c r="EIM46" s="502"/>
      <c r="EIN46" s="502"/>
      <c r="EIO46" s="502"/>
      <c r="EIP46" s="502"/>
      <c r="EIQ46" s="502"/>
      <c r="EIR46" s="502"/>
      <c r="EIS46" s="502"/>
      <c r="EIT46" s="502"/>
      <c r="EIU46" s="502"/>
      <c r="EIV46" s="502"/>
      <c r="EIW46" s="502"/>
      <c r="EIX46" s="502"/>
      <c r="EIY46" s="502"/>
      <c r="EIZ46" s="502"/>
      <c r="EJA46" s="502"/>
      <c r="EJB46" s="502"/>
      <c r="EJC46" s="502"/>
      <c r="EJD46" s="502"/>
      <c r="EJE46" s="502"/>
      <c r="EJF46" s="502"/>
      <c r="EJG46" s="502"/>
      <c r="EJH46" s="502"/>
      <c r="EJI46" s="502"/>
      <c r="EJJ46" s="502"/>
      <c r="EJK46" s="502"/>
      <c r="EJL46" s="502"/>
      <c r="EJM46" s="502"/>
      <c r="EJN46" s="502"/>
      <c r="EJO46" s="502"/>
      <c r="EJP46" s="502"/>
      <c r="EJQ46" s="502"/>
      <c r="EJR46" s="502"/>
      <c r="EJS46" s="502"/>
      <c r="EJT46" s="502"/>
      <c r="EJU46" s="502"/>
      <c r="EJV46" s="502"/>
      <c r="EJW46" s="502"/>
      <c r="EJX46" s="502"/>
      <c r="EJY46" s="502"/>
      <c r="EJZ46" s="502"/>
      <c r="EKA46" s="502"/>
      <c r="EKB46" s="502"/>
      <c r="EKC46" s="502"/>
      <c r="EKD46" s="502"/>
      <c r="EKE46" s="502"/>
      <c r="EKF46" s="502"/>
      <c r="EKG46" s="502"/>
      <c r="EKH46" s="502"/>
      <c r="EKI46" s="502"/>
      <c r="EKJ46" s="502"/>
      <c r="EKK46" s="502"/>
      <c r="EKL46" s="502"/>
      <c r="EKM46" s="502"/>
      <c r="EKN46" s="502"/>
      <c r="EKO46" s="502"/>
      <c r="EKP46" s="502"/>
      <c r="EKQ46" s="502"/>
      <c r="EKR46" s="502"/>
      <c r="EKS46" s="502"/>
      <c r="EKT46" s="502"/>
      <c r="EKU46" s="502"/>
      <c r="EKV46" s="502"/>
      <c r="EKW46" s="502"/>
      <c r="EKX46" s="502"/>
      <c r="EKY46" s="502"/>
      <c r="EKZ46" s="502"/>
      <c r="ELA46" s="502"/>
      <c r="ELB46" s="502"/>
      <c r="ELC46" s="502"/>
      <c r="ELD46" s="502"/>
      <c r="ELE46" s="502"/>
      <c r="ELF46" s="502"/>
      <c r="ELG46" s="502"/>
      <c r="ELH46" s="502"/>
      <c r="ELI46" s="502"/>
      <c r="ELJ46" s="502"/>
      <c r="ELK46" s="502"/>
      <c r="ELL46" s="502"/>
      <c r="ELM46" s="502"/>
      <c r="ELN46" s="502"/>
      <c r="ELO46" s="502"/>
      <c r="ELP46" s="502"/>
      <c r="ELQ46" s="502"/>
      <c r="ELR46" s="502"/>
      <c r="ELS46" s="502"/>
      <c r="ELT46" s="502"/>
      <c r="ELU46" s="502"/>
      <c r="ELV46" s="502"/>
      <c r="ELW46" s="502"/>
      <c r="ELX46" s="502"/>
      <c r="ELY46" s="502"/>
      <c r="ELZ46" s="502"/>
      <c r="EMA46" s="502"/>
      <c r="EMB46" s="502"/>
      <c r="EMC46" s="502"/>
      <c r="EMD46" s="502"/>
      <c r="EME46" s="502"/>
      <c r="EMF46" s="502"/>
      <c r="EMG46" s="502"/>
      <c r="EMH46" s="502"/>
      <c r="EMI46" s="502"/>
      <c r="EMJ46" s="502"/>
      <c r="EMK46" s="502"/>
      <c r="EML46" s="502"/>
      <c r="EMM46" s="502"/>
      <c r="EMN46" s="502"/>
      <c r="EMO46" s="502"/>
      <c r="EMP46" s="502"/>
      <c r="EMQ46" s="502"/>
      <c r="EMR46" s="502"/>
      <c r="EMS46" s="502"/>
      <c r="EMT46" s="502"/>
      <c r="EMU46" s="502"/>
      <c r="EMV46" s="502"/>
      <c r="EMW46" s="502"/>
      <c r="EMX46" s="502"/>
      <c r="EMY46" s="502"/>
      <c r="EMZ46" s="502"/>
      <c r="ENA46" s="502"/>
      <c r="ENB46" s="502"/>
      <c r="ENC46" s="502"/>
      <c r="END46" s="502"/>
      <c r="ENE46" s="502"/>
      <c r="ENF46" s="502"/>
      <c r="ENG46" s="502"/>
      <c r="ENH46" s="502"/>
      <c r="ENI46" s="502"/>
      <c r="ENJ46" s="502"/>
      <c r="ENK46" s="502"/>
      <c r="ENL46" s="502"/>
      <c r="ENM46" s="502"/>
      <c r="ENN46" s="502"/>
      <c r="ENO46" s="502"/>
      <c r="ENP46" s="502"/>
      <c r="ENQ46" s="502"/>
      <c r="ENR46" s="502"/>
      <c r="ENS46" s="502"/>
      <c r="ENT46" s="502"/>
      <c r="ENU46" s="502"/>
      <c r="ENV46" s="502"/>
      <c r="ENW46" s="502"/>
      <c r="ENX46" s="502"/>
      <c r="ENY46" s="502"/>
      <c r="ENZ46" s="502"/>
      <c r="EOA46" s="502"/>
      <c r="EOB46" s="502"/>
      <c r="EOC46" s="502"/>
      <c r="EOD46" s="502"/>
      <c r="EOE46" s="502"/>
      <c r="EOF46" s="502"/>
      <c r="EOG46" s="502"/>
      <c r="EOH46" s="502"/>
      <c r="EOI46" s="502"/>
      <c r="EOJ46" s="502"/>
      <c r="EOK46" s="502"/>
      <c r="EOL46" s="502"/>
      <c r="EOM46" s="502"/>
      <c r="EON46" s="502"/>
      <c r="EOO46" s="502"/>
      <c r="EOP46" s="502"/>
      <c r="EOQ46" s="502"/>
      <c r="EOR46" s="502"/>
      <c r="EOS46" s="502"/>
      <c r="EOT46" s="502"/>
      <c r="EOU46" s="502"/>
      <c r="EOV46" s="502"/>
      <c r="EOW46" s="502"/>
      <c r="EOX46" s="502"/>
      <c r="EOY46" s="502"/>
      <c r="EOZ46" s="502"/>
      <c r="EPA46" s="502"/>
      <c r="EPB46" s="502"/>
      <c r="EPC46" s="502"/>
      <c r="EPD46" s="502"/>
      <c r="EPE46" s="502"/>
      <c r="EPF46" s="502"/>
      <c r="EPG46" s="502"/>
      <c r="EPH46" s="502"/>
      <c r="EPI46" s="502"/>
      <c r="EPJ46" s="502"/>
      <c r="EPK46" s="502"/>
      <c r="EPL46" s="502"/>
      <c r="EPM46" s="502"/>
      <c r="EPN46" s="502"/>
      <c r="EPO46" s="502"/>
      <c r="EPP46" s="502"/>
      <c r="EPQ46" s="502"/>
      <c r="EPR46" s="502"/>
      <c r="EPS46" s="502"/>
      <c r="EPT46" s="502"/>
      <c r="EPU46" s="502"/>
      <c r="EPV46" s="502"/>
      <c r="EPW46" s="502"/>
      <c r="EPX46" s="502"/>
      <c r="EPY46" s="502"/>
      <c r="EPZ46" s="502"/>
      <c r="EQA46" s="502"/>
      <c r="EQB46" s="502"/>
      <c r="EQC46" s="502"/>
      <c r="EQD46" s="502"/>
      <c r="EQE46" s="502"/>
      <c r="EQF46" s="502"/>
      <c r="EQG46" s="502"/>
      <c r="EQH46" s="502"/>
      <c r="EQI46" s="502"/>
      <c r="EQJ46" s="502"/>
      <c r="EQK46" s="502"/>
      <c r="EQL46" s="502"/>
      <c r="EQM46" s="502"/>
      <c r="EQN46" s="502"/>
      <c r="EQO46" s="502"/>
      <c r="EQP46" s="502"/>
      <c r="EQQ46" s="502"/>
      <c r="EQR46" s="502"/>
      <c r="EQS46" s="502"/>
      <c r="EQT46" s="502"/>
      <c r="EQU46" s="502"/>
      <c r="EQV46" s="502"/>
      <c r="EQW46" s="502"/>
      <c r="EQX46" s="502"/>
      <c r="EQY46" s="502"/>
      <c r="EQZ46" s="502"/>
      <c r="ERA46" s="502"/>
      <c r="ERB46" s="502"/>
      <c r="ERC46" s="502"/>
      <c r="ERD46" s="502"/>
      <c r="ERE46" s="502"/>
      <c r="ERF46" s="502"/>
      <c r="ERG46" s="502"/>
      <c r="ERH46" s="502"/>
      <c r="ERI46" s="502"/>
      <c r="ERJ46" s="502"/>
      <c r="ERK46" s="502"/>
      <c r="ERL46" s="502"/>
      <c r="ERM46" s="502"/>
      <c r="ERN46" s="502"/>
      <c r="ERO46" s="502"/>
      <c r="ERP46" s="502"/>
      <c r="ERQ46" s="502"/>
      <c r="ERR46" s="502"/>
      <c r="ERS46" s="502"/>
      <c r="ERT46" s="502"/>
      <c r="ERU46" s="502"/>
      <c r="ERV46" s="502"/>
      <c r="ERW46" s="502"/>
      <c r="ERX46" s="502"/>
      <c r="ERY46" s="502"/>
      <c r="ERZ46" s="502"/>
      <c r="ESA46" s="502"/>
      <c r="ESB46" s="502"/>
      <c r="ESC46" s="502"/>
      <c r="ESD46" s="502"/>
      <c r="ESE46" s="502"/>
      <c r="ESF46" s="502"/>
      <c r="ESG46" s="502"/>
      <c r="ESH46" s="502"/>
      <c r="ESI46" s="502"/>
      <c r="ESJ46" s="502"/>
      <c r="ESK46" s="502"/>
      <c r="ESL46" s="502"/>
      <c r="ESM46" s="502"/>
      <c r="ESN46" s="502"/>
      <c r="ESO46" s="502"/>
      <c r="ESP46" s="502"/>
      <c r="ESQ46" s="502"/>
      <c r="ESR46" s="502"/>
      <c r="ESS46" s="502"/>
      <c r="EST46" s="502"/>
      <c r="ESU46" s="502"/>
      <c r="ESV46" s="502"/>
      <c r="ESW46" s="502"/>
      <c r="ESX46" s="502"/>
      <c r="ESY46" s="502"/>
      <c r="ESZ46" s="502"/>
      <c r="ETA46" s="502"/>
      <c r="ETB46" s="502"/>
      <c r="ETC46" s="502"/>
      <c r="ETD46" s="502"/>
      <c r="ETE46" s="502"/>
      <c r="ETF46" s="502"/>
      <c r="ETG46" s="502"/>
      <c r="ETH46" s="502"/>
      <c r="ETI46" s="502"/>
      <c r="ETJ46" s="502"/>
      <c r="ETK46" s="502"/>
      <c r="ETL46" s="502"/>
      <c r="ETM46" s="502"/>
      <c r="ETN46" s="502"/>
      <c r="ETO46" s="502"/>
      <c r="ETP46" s="502"/>
      <c r="ETQ46" s="502"/>
      <c r="ETR46" s="502"/>
      <c r="ETS46" s="502"/>
      <c r="ETT46" s="502"/>
      <c r="ETU46" s="502"/>
      <c r="ETV46" s="502"/>
      <c r="ETW46" s="502"/>
      <c r="ETX46" s="502"/>
      <c r="ETY46" s="502"/>
      <c r="ETZ46" s="502"/>
      <c r="EUA46" s="502"/>
      <c r="EUB46" s="502"/>
      <c r="EUC46" s="502"/>
      <c r="EUD46" s="502"/>
      <c r="EUE46" s="502"/>
      <c r="EUF46" s="502"/>
      <c r="EUG46" s="502"/>
      <c r="EUH46" s="502"/>
      <c r="EUI46" s="502"/>
      <c r="EUJ46" s="502"/>
      <c r="EUK46" s="502"/>
      <c r="EUL46" s="502"/>
      <c r="EUM46" s="502"/>
      <c r="EUN46" s="502"/>
      <c r="EUO46" s="502"/>
      <c r="EUP46" s="502"/>
      <c r="EUQ46" s="502"/>
      <c r="EUR46" s="502"/>
      <c r="EUS46" s="502"/>
      <c r="EUT46" s="502"/>
      <c r="EUU46" s="502"/>
      <c r="EUV46" s="502"/>
      <c r="EUW46" s="502"/>
      <c r="EUX46" s="502"/>
      <c r="EUY46" s="502"/>
      <c r="EUZ46" s="502"/>
      <c r="EVA46" s="502"/>
      <c r="EVB46" s="502"/>
      <c r="EVC46" s="502"/>
      <c r="EVD46" s="502"/>
      <c r="EVE46" s="502"/>
      <c r="EVF46" s="502"/>
      <c r="EVG46" s="502"/>
      <c r="EVH46" s="502"/>
      <c r="EVI46" s="502"/>
      <c r="EVJ46" s="502"/>
      <c r="EVK46" s="502"/>
      <c r="EVL46" s="502"/>
      <c r="EVM46" s="502"/>
      <c r="EVN46" s="502"/>
      <c r="EVO46" s="502"/>
      <c r="EVP46" s="502"/>
      <c r="EVQ46" s="502"/>
      <c r="EVR46" s="502"/>
      <c r="EVS46" s="502"/>
      <c r="EVT46" s="502"/>
      <c r="EVU46" s="502"/>
      <c r="EVV46" s="502"/>
      <c r="EVW46" s="502"/>
      <c r="EVX46" s="502"/>
      <c r="EVY46" s="502"/>
      <c r="EVZ46" s="502"/>
      <c r="EWA46" s="502"/>
      <c r="EWB46" s="502"/>
      <c r="EWC46" s="502"/>
      <c r="EWD46" s="502"/>
      <c r="EWE46" s="502"/>
      <c r="EWF46" s="502"/>
      <c r="EWG46" s="502"/>
      <c r="EWH46" s="502"/>
      <c r="EWI46" s="502"/>
      <c r="EWJ46" s="502"/>
      <c r="EWK46" s="502"/>
      <c r="EWL46" s="502"/>
      <c r="EWM46" s="502"/>
      <c r="EWN46" s="502"/>
      <c r="EWO46" s="502"/>
      <c r="EWP46" s="502"/>
      <c r="EWQ46" s="502"/>
      <c r="EWR46" s="502"/>
      <c r="EWS46" s="502"/>
      <c r="EWT46" s="502"/>
      <c r="EWU46" s="502"/>
      <c r="EWV46" s="502"/>
      <c r="EWW46" s="502"/>
      <c r="EWX46" s="502"/>
      <c r="EWY46" s="502"/>
      <c r="EWZ46" s="502"/>
      <c r="EXA46" s="502"/>
      <c r="EXB46" s="502"/>
      <c r="EXC46" s="502"/>
      <c r="EXD46" s="502"/>
      <c r="EXE46" s="502"/>
      <c r="EXF46" s="502"/>
      <c r="EXG46" s="502"/>
      <c r="EXH46" s="502"/>
      <c r="EXI46" s="502"/>
      <c r="EXJ46" s="502"/>
      <c r="EXK46" s="502"/>
      <c r="EXL46" s="502"/>
      <c r="EXM46" s="502"/>
      <c r="EXN46" s="502"/>
      <c r="EXO46" s="502"/>
      <c r="EXP46" s="502"/>
      <c r="EXQ46" s="502"/>
      <c r="EXR46" s="502"/>
      <c r="EXS46" s="502"/>
      <c r="EXT46" s="502"/>
      <c r="EXU46" s="502"/>
      <c r="EXV46" s="502"/>
      <c r="EXW46" s="502"/>
      <c r="EXX46" s="502"/>
      <c r="EXY46" s="502"/>
      <c r="EXZ46" s="502"/>
      <c r="EYA46" s="502"/>
      <c r="EYB46" s="502"/>
      <c r="EYC46" s="502"/>
      <c r="EYD46" s="502"/>
      <c r="EYE46" s="502"/>
      <c r="EYF46" s="502"/>
      <c r="EYG46" s="502"/>
      <c r="EYH46" s="502"/>
      <c r="EYI46" s="502"/>
      <c r="EYJ46" s="502"/>
      <c r="EYK46" s="502"/>
      <c r="EYL46" s="502"/>
      <c r="EYM46" s="502"/>
      <c r="EYN46" s="502"/>
      <c r="EYO46" s="502"/>
      <c r="EYP46" s="502"/>
      <c r="EYQ46" s="502"/>
      <c r="EYR46" s="502"/>
      <c r="EYS46" s="502"/>
      <c r="EYT46" s="502"/>
      <c r="EYU46" s="502"/>
      <c r="EYV46" s="502"/>
      <c r="EYW46" s="502"/>
      <c r="EYX46" s="502"/>
      <c r="EYY46" s="502"/>
      <c r="EYZ46" s="502"/>
      <c r="EZA46" s="502"/>
      <c r="EZB46" s="502"/>
      <c r="EZC46" s="502"/>
      <c r="EZD46" s="502"/>
      <c r="EZE46" s="502"/>
      <c r="EZF46" s="502"/>
      <c r="EZG46" s="502"/>
      <c r="EZH46" s="502"/>
      <c r="EZI46" s="502"/>
      <c r="EZJ46" s="502"/>
      <c r="EZK46" s="502"/>
      <c r="EZL46" s="502"/>
      <c r="EZM46" s="502"/>
      <c r="EZN46" s="502"/>
      <c r="EZO46" s="502"/>
      <c r="EZP46" s="502"/>
      <c r="EZQ46" s="502"/>
      <c r="EZR46" s="502"/>
      <c r="EZS46" s="502"/>
      <c r="EZT46" s="502"/>
      <c r="EZU46" s="502"/>
      <c r="EZV46" s="502"/>
      <c r="EZW46" s="502"/>
      <c r="EZX46" s="502"/>
      <c r="EZY46" s="502"/>
      <c r="EZZ46" s="502"/>
      <c r="FAA46" s="502"/>
      <c r="FAB46" s="502"/>
      <c r="FAC46" s="502"/>
      <c r="FAD46" s="502"/>
      <c r="FAE46" s="502"/>
      <c r="FAF46" s="502"/>
      <c r="FAG46" s="502"/>
      <c r="FAH46" s="502"/>
      <c r="FAI46" s="502"/>
      <c r="FAJ46" s="502"/>
      <c r="FAK46" s="502"/>
      <c r="FAL46" s="502"/>
      <c r="FAM46" s="502"/>
      <c r="FAN46" s="502"/>
      <c r="FAO46" s="502"/>
      <c r="FAP46" s="502"/>
      <c r="FAQ46" s="502"/>
      <c r="FAR46" s="502"/>
      <c r="FAS46" s="502"/>
      <c r="FAT46" s="502"/>
      <c r="FAU46" s="502"/>
      <c r="FAV46" s="502"/>
      <c r="FAW46" s="502"/>
      <c r="FAX46" s="502"/>
      <c r="FAY46" s="502"/>
      <c r="FAZ46" s="502"/>
      <c r="FBA46" s="502"/>
      <c r="FBB46" s="502"/>
      <c r="FBC46" s="502"/>
      <c r="FBD46" s="502"/>
      <c r="FBE46" s="502"/>
      <c r="FBF46" s="502"/>
      <c r="FBG46" s="502"/>
      <c r="FBH46" s="502"/>
      <c r="FBI46" s="502"/>
      <c r="FBJ46" s="502"/>
      <c r="FBK46" s="502"/>
      <c r="FBL46" s="502"/>
      <c r="FBM46" s="502"/>
      <c r="FBN46" s="502"/>
      <c r="FBO46" s="502"/>
      <c r="FBP46" s="502"/>
      <c r="FBQ46" s="502"/>
      <c r="FBR46" s="502"/>
      <c r="FBS46" s="502"/>
      <c r="FBT46" s="502"/>
      <c r="FBU46" s="502"/>
      <c r="FBV46" s="502"/>
      <c r="FBW46" s="502"/>
      <c r="FBX46" s="502"/>
      <c r="FBY46" s="502"/>
      <c r="FBZ46" s="502"/>
      <c r="FCA46" s="502"/>
      <c r="FCB46" s="502"/>
      <c r="FCC46" s="502"/>
      <c r="FCD46" s="502"/>
      <c r="FCE46" s="502"/>
      <c r="FCF46" s="502"/>
      <c r="FCG46" s="502"/>
      <c r="FCH46" s="502"/>
      <c r="FCI46" s="502"/>
      <c r="FCJ46" s="502"/>
      <c r="FCK46" s="502"/>
      <c r="FCL46" s="502"/>
      <c r="FCM46" s="502"/>
      <c r="FCN46" s="502"/>
      <c r="FCO46" s="502"/>
      <c r="FCP46" s="502"/>
      <c r="FCQ46" s="502"/>
      <c r="FCR46" s="502"/>
      <c r="FCS46" s="502"/>
      <c r="FCT46" s="502"/>
      <c r="FCU46" s="502"/>
      <c r="FCV46" s="502"/>
      <c r="FCW46" s="502"/>
      <c r="FCX46" s="502"/>
      <c r="FCY46" s="502"/>
      <c r="FCZ46" s="502"/>
      <c r="FDA46" s="502"/>
      <c r="FDB46" s="502"/>
      <c r="FDC46" s="502"/>
      <c r="FDD46" s="502"/>
      <c r="FDE46" s="502"/>
      <c r="FDF46" s="502"/>
      <c r="FDG46" s="502"/>
      <c r="FDH46" s="502"/>
      <c r="FDI46" s="502"/>
      <c r="FDJ46" s="502"/>
      <c r="FDK46" s="502"/>
      <c r="FDL46" s="502"/>
      <c r="FDM46" s="502"/>
      <c r="FDN46" s="502"/>
      <c r="FDO46" s="502"/>
      <c r="FDP46" s="502"/>
      <c r="FDQ46" s="502"/>
      <c r="FDR46" s="502"/>
      <c r="FDS46" s="502"/>
      <c r="FDT46" s="502"/>
      <c r="FDU46" s="502"/>
      <c r="FDV46" s="502"/>
      <c r="FDW46" s="502"/>
      <c r="FDX46" s="502"/>
      <c r="FDY46" s="502"/>
      <c r="FDZ46" s="502"/>
      <c r="FEA46" s="502"/>
      <c r="FEB46" s="502"/>
      <c r="FEC46" s="502"/>
      <c r="FED46" s="502"/>
      <c r="FEE46" s="502"/>
      <c r="FEF46" s="502"/>
      <c r="FEG46" s="502"/>
      <c r="FEH46" s="502"/>
      <c r="FEI46" s="502"/>
      <c r="FEJ46" s="502"/>
      <c r="FEK46" s="502"/>
      <c r="FEL46" s="502"/>
      <c r="FEM46" s="502"/>
      <c r="FEN46" s="502"/>
      <c r="FEO46" s="502"/>
      <c r="FEP46" s="502"/>
      <c r="FEQ46" s="502"/>
      <c r="FER46" s="502"/>
      <c r="FES46" s="502"/>
      <c r="FET46" s="502"/>
      <c r="FEU46" s="502"/>
      <c r="FEV46" s="502"/>
      <c r="FEW46" s="502"/>
      <c r="FEX46" s="502"/>
      <c r="FEY46" s="502"/>
      <c r="FEZ46" s="502"/>
      <c r="FFA46" s="502"/>
      <c r="FFB46" s="502"/>
      <c r="FFC46" s="502"/>
      <c r="FFD46" s="502"/>
      <c r="FFE46" s="502"/>
      <c r="FFF46" s="502"/>
      <c r="FFG46" s="502"/>
      <c r="FFH46" s="502"/>
      <c r="FFI46" s="502"/>
      <c r="FFJ46" s="502"/>
      <c r="FFK46" s="502"/>
      <c r="FFL46" s="502"/>
      <c r="FFM46" s="502"/>
      <c r="FFN46" s="502"/>
      <c r="FFO46" s="502"/>
      <c r="FFP46" s="502"/>
      <c r="FFQ46" s="502"/>
      <c r="FFR46" s="502"/>
      <c r="FFS46" s="502"/>
      <c r="FFT46" s="502"/>
      <c r="FFU46" s="502"/>
      <c r="FFV46" s="502"/>
      <c r="FFW46" s="502"/>
      <c r="FFX46" s="502"/>
      <c r="FFY46" s="502"/>
      <c r="FFZ46" s="502"/>
      <c r="FGA46" s="502"/>
      <c r="FGB46" s="502"/>
      <c r="FGC46" s="502"/>
      <c r="FGD46" s="502"/>
      <c r="FGE46" s="502"/>
      <c r="FGF46" s="502"/>
      <c r="FGG46" s="502"/>
      <c r="FGH46" s="502"/>
      <c r="FGI46" s="502"/>
      <c r="FGJ46" s="502"/>
      <c r="FGK46" s="502"/>
      <c r="FGL46" s="502"/>
      <c r="FGM46" s="502"/>
      <c r="FGN46" s="502"/>
      <c r="FGO46" s="502"/>
      <c r="FGP46" s="502"/>
      <c r="FGQ46" s="502"/>
      <c r="FGR46" s="502"/>
      <c r="FGS46" s="502"/>
      <c r="FGT46" s="502"/>
      <c r="FGU46" s="502"/>
      <c r="FGV46" s="502"/>
      <c r="FGW46" s="502"/>
      <c r="FGX46" s="502"/>
      <c r="FGY46" s="502"/>
      <c r="FGZ46" s="502"/>
      <c r="FHA46" s="502"/>
      <c r="FHB46" s="502"/>
      <c r="FHC46" s="502"/>
      <c r="FHD46" s="502"/>
      <c r="FHE46" s="502"/>
      <c r="FHF46" s="502"/>
      <c r="FHG46" s="502"/>
      <c r="FHH46" s="502"/>
      <c r="FHI46" s="502"/>
      <c r="FHJ46" s="502"/>
      <c r="FHK46" s="502"/>
      <c r="FHL46" s="502"/>
      <c r="FHM46" s="502"/>
      <c r="FHN46" s="502"/>
      <c r="FHO46" s="502"/>
      <c r="FHP46" s="502"/>
      <c r="FHQ46" s="502"/>
      <c r="FHR46" s="502"/>
      <c r="FHS46" s="502"/>
      <c r="FHT46" s="502"/>
      <c r="FHU46" s="502"/>
      <c r="FHV46" s="502"/>
      <c r="FHW46" s="502"/>
      <c r="FHX46" s="502"/>
      <c r="FHY46" s="502"/>
      <c r="FHZ46" s="502"/>
      <c r="FIA46" s="502"/>
      <c r="FIB46" s="502"/>
      <c r="FIC46" s="502"/>
      <c r="FID46" s="502"/>
      <c r="FIE46" s="502"/>
      <c r="FIF46" s="502"/>
      <c r="FIG46" s="502"/>
      <c r="FIH46" s="502"/>
      <c r="FII46" s="502"/>
      <c r="FIJ46" s="502"/>
      <c r="FIK46" s="502"/>
      <c r="FIL46" s="502"/>
      <c r="FIM46" s="502"/>
      <c r="FIN46" s="502"/>
      <c r="FIO46" s="502"/>
      <c r="FIP46" s="502"/>
      <c r="FIQ46" s="502"/>
      <c r="FIR46" s="502"/>
      <c r="FIS46" s="502"/>
      <c r="FIT46" s="502"/>
      <c r="FIU46" s="502"/>
      <c r="FIV46" s="502"/>
      <c r="FIW46" s="502"/>
      <c r="FIX46" s="502"/>
      <c r="FIY46" s="502"/>
      <c r="FIZ46" s="502"/>
      <c r="FJA46" s="502"/>
      <c r="FJB46" s="502"/>
      <c r="FJC46" s="502"/>
      <c r="FJD46" s="502"/>
      <c r="FJE46" s="502"/>
      <c r="FJF46" s="502"/>
      <c r="FJG46" s="502"/>
      <c r="FJH46" s="502"/>
      <c r="FJI46" s="502"/>
      <c r="FJJ46" s="502"/>
      <c r="FJK46" s="502"/>
      <c r="FJL46" s="502"/>
      <c r="FJM46" s="502"/>
      <c r="FJN46" s="502"/>
      <c r="FJO46" s="502"/>
      <c r="FJP46" s="502"/>
      <c r="FJQ46" s="502"/>
      <c r="FJR46" s="502"/>
      <c r="FJS46" s="502"/>
      <c r="FJT46" s="502"/>
      <c r="FJU46" s="502"/>
      <c r="FJV46" s="502"/>
      <c r="FJW46" s="502"/>
      <c r="FJX46" s="502"/>
      <c r="FJY46" s="502"/>
      <c r="FJZ46" s="502"/>
      <c r="FKA46" s="502"/>
      <c r="FKB46" s="502"/>
      <c r="FKC46" s="502"/>
      <c r="FKD46" s="502"/>
      <c r="FKE46" s="502"/>
      <c r="FKF46" s="502"/>
      <c r="FKG46" s="502"/>
      <c r="FKH46" s="502"/>
      <c r="FKI46" s="502"/>
      <c r="FKJ46" s="502"/>
      <c r="FKK46" s="502"/>
      <c r="FKL46" s="502"/>
      <c r="FKM46" s="502"/>
      <c r="FKN46" s="502"/>
      <c r="FKO46" s="502"/>
      <c r="FKP46" s="502"/>
      <c r="FKQ46" s="502"/>
      <c r="FKR46" s="502"/>
      <c r="FKS46" s="502"/>
      <c r="FKT46" s="502"/>
      <c r="FKU46" s="502"/>
      <c r="FKV46" s="502"/>
      <c r="FKW46" s="502"/>
      <c r="FKX46" s="502"/>
      <c r="FKY46" s="502"/>
      <c r="FKZ46" s="502"/>
      <c r="FLA46" s="502"/>
      <c r="FLB46" s="502"/>
      <c r="FLC46" s="502"/>
      <c r="FLD46" s="502"/>
      <c r="FLE46" s="502"/>
      <c r="FLF46" s="502"/>
      <c r="FLG46" s="502"/>
      <c r="FLH46" s="502"/>
      <c r="FLI46" s="502"/>
      <c r="FLJ46" s="502"/>
      <c r="FLK46" s="502"/>
      <c r="FLL46" s="502"/>
      <c r="FLM46" s="502"/>
      <c r="FLN46" s="502"/>
      <c r="FLO46" s="502"/>
      <c r="FLP46" s="502"/>
      <c r="FLQ46" s="502"/>
      <c r="FLR46" s="502"/>
      <c r="FLS46" s="502"/>
      <c r="FLT46" s="502"/>
      <c r="FLU46" s="502"/>
      <c r="FLV46" s="502"/>
      <c r="FLW46" s="502"/>
      <c r="FLX46" s="502"/>
      <c r="FLY46" s="502"/>
      <c r="FLZ46" s="502"/>
      <c r="FMA46" s="502"/>
      <c r="FMB46" s="502"/>
      <c r="FMC46" s="502"/>
      <c r="FMD46" s="502"/>
      <c r="FME46" s="502"/>
      <c r="FMF46" s="502"/>
      <c r="FMG46" s="502"/>
      <c r="FMH46" s="502"/>
      <c r="FMI46" s="502"/>
      <c r="FMJ46" s="502"/>
      <c r="FMK46" s="502"/>
      <c r="FML46" s="502"/>
      <c r="FMM46" s="502"/>
      <c r="FMN46" s="502"/>
      <c r="FMO46" s="502"/>
      <c r="FMP46" s="502"/>
      <c r="FMQ46" s="502"/>
      <c r="FMR46" s="502"/>
      <c r="FMS46" s="502"/>
      <c r="FMT46" s="502"/>
      <c r="FMU46" s="502"/>
      <c r="FMV46" s="502"/>
      <c r="FMW46" s="502"/>
      <c r="FMX46" s="502"/>
      <c r="FMY46" s="502"/>
      <c r="FMZ46" s="502"/>
      <c r="FNA46" s="502"/>
      <c r="FNB46" s="502"/>
      <c r="FNC46" s="502"/>
      <c r="FND46" s="502"/>
      <c r="FNE46" s="502"/>
      <c r="FNF46" s="502"/>
      <c r="FNG46" s="502"/>
      <c r="FNH46" s="502"/>
      <c r="FNI46" s="502"/>
      <c r="FNJ46" s="502"/>
      <c r="FNK46" s="502"/>
      <c r="FNL46" s="502"/>
      <c r="FNM46" s="502"/>
      <c r="FNN46" s="502"/>
      <c r="FNO46" s="502"/>
      <c r="FNP46" s="502"/>
      <c r="FNQ46" s="502"/>
      <c r="FNR46" s="502"/>
      <c r="FNS46" s="502"/>
      <c r="FNT46" s="502"/>
      <c r="FNU46" s="502"/>
      <c r="FNV46" s="502"/>
      <c r="FNW46" s="502"/>
      <c r="FNX46" s="502"/>
      <c r="FNY46" s="502"/>
      <c r="FNZ46" s="502"/>
      <c r="FOA46" s="502"/>
      <c r="FOB46" s="502"/>
      <c r="FOC46" s="502"/>
      <c r="FOD46" s="502"/>
      <c r="FOE46" s="502"/>
      <c r="FOF46" s="502"/>
      <c r="FOG46" s="502"/>
      <c r="FOH46" s="502"/>
      <c r="FOI46" s="502"/>
      <c r="FOJ46" s="502"/>
      <c r="FOK46" s="502"/>
      <c r="FOL46" s="502"/>
      <c r="FOM46" s="502"/>
      <c r="FON46" s="502"/>
      <c r="FOO46" s="502"/>
      <c r="FOP46" s="502"/>
      <c r="FOQ46" s="502"/>
      <c r="FOR46" s="502"/>
      <c r="FOS46" s="502"/>
      <c r="FOT46" s="502"/>
      <c r="FOU46" s="502"/>
      <c r="FOV46" s="502"/>
      <c r="FOW46" s="502"/>
      <c r="FOX46" s="502"/>
      <c r="FOY46" s="502"/>
      <c r="FOZ46" s="502"/>
      <c r="FPA46" s="502"/>
      <c r="FPB46" s="502"/>
      <c r="FPC46" s="502"/>
      <c r="FPD46" s="502"/>
      <c r="FPE46" s="502"/>
      <c r="FPF46" s="502"/>
      <c r="FPG46" s="502"/>
      <c r="FPH46" s="502"/>
      <c r="FPI46" s="502"/>
      <c r="FPJ46" s="502"/>
      <c r="FPK46" s="502"/>
      <c r="FPL46" s="502"/>
      <c r="FPM46" s="502"/>
      <c r="FPN46" s="502"/>
      <c r="FPO46" s="502"/>
      <c r="FPP46" s="502"/>
      <c r="FPQ46" s="502"/>
      <c r="FPR46" s="502"/>
      <c r="FPS46" s="502"/>
      <c r="FPT46" s="502"/>
      <c r="FPU46" s="502"/>
      <c r="FPV46" s="502"/>
      <c r="FPW46" s="502"/>
      <c r="FPX46" s="502"/>
      <c r="FPY46" s="502"/>
      <c r="FPZ46" s="502"/>
      <c r="FQA46" s="502"/>
      <c r="FQB46" s="502"/>
      <c r="FQC46" s="502"/>
      <c r="FQD46" s="502"/>
      <c r="FQE46" s="502"/>
      <c r="FQF46" s="502"/>
      <c r="FQG46" s="502"/>
      <c r="FQH46" s="502"/>
      <c r="FQI46" s="502"/>
      <c r="FQJ46" s="502"/>
      <c r="FQK46" s="502"/>
      <c r="FQL46" s="502"/>
      <c r="FQM46" s="502"/>
      <c r="FQN46" s="502"/>
      <c r="FQO46" s="502"/>
      <c r="FQP46" s="502"/>
      <c r="FQQ46" s="502"/>
      <c r="FQR46" s="502"/>
      <c r="FQS46" s="502"/>
      <c r="FQT46" s="502"/>
      <c r="FQU46" s="502"/>
      <c r="FQV46" s="502"/>
      <c r="FQW46" s="502"/>
      <c r="FQX46" s="502"/>
      <c r="FQY46" s="502"/>
      <c r="FQZ46" s="502"/>
      <c r="FRA46" s="502"/>
      <c r="FRB46" s="502"/>
      <c r="FRC46" s="502"/>
      <c r="FRD46" s="502"/>
      <c r="FRE46" s="502"/>
      <c r="FRF46" s="502"/>
      <c r="FRG46" s="502"/>
      <c r="FRH46" s="502"/>
      <c r="FRI46" s="502"/>
      <c r="FRJ46" s="502"/>
      <c r="FRK46" s="502"/>
      <c r="FRL46" s="502"/>
      <c r="FRM46" s="502"/>
      <c r="FRN46" s="502"/>
      <c r="FRO46" s="502"/>
      <c r="FRP46" s="502"/>
      <c r="FRQ46" s="502"/>
      <c r="FRR46" s="502"/>
      <c r="FRS46" s="502"/>
      <c r="FRT46" s="502"/>
      <c r="FRU46" s="502"/>
      <c r="FRV46" s="502"/>
      <c r="FRW46" s="502"/>
      <c r="FRX46" s="502"/>
      <c r="FRY46" s="502"/>
      <c r="FRZ46" s="502"/>
      <c r="FSA46" s="502"/>
      <c r="FSB46" s="502"/>
      <c r="FSC46" s="502"/>
      <c r="FSD46" s="502"/>
      <c r="FSE46" s="502"/>
      <c r="FSF46" s="502"/>
      <c r="FSG46" s="502"/>
      <c r="FSH46" s="502"/>
      <c r="FSI46" s="502"/>
      <c r="FSJ46" s="502"/>
      <c r="FSK46" s="502"/>
      <c r="FSL46" s="502"/>
      <c r="FSM46" s="502"/>
      <c r="FSN46" s="502"/>
      <c r="FSO46" s="502"/>
      <c r="FSP46" s="502"/>
      <c r="FSQ46" s="502"/>
      <c r="FSR46" s="502"/>
      <c r="FSS46" s="502"/>
      <c r="FST46" s="502"/>
      <c r="FSU46" s="502"/>
      <c r="FSV46" s="502"/>
      <c r="FSW46" s="502"/>
      <c r="FSX46" s="502"/>
      <c r="FSY46" s="502"/>
      <c r="FSZ46" s="502"/>
      <c r="FTA46" s="502"/>
      <c r="FTB46" s="502"/>
      <c r="FTC46" s="502"/>
      <c r="FTD46" s="502"/>
      <c r="FTE46" s="502"/>
      <c r="FTF46" s="502"/>
      <c r="FTG46" s="502"/>
      <c r="FTH46" s="502"/>
      <c r="FTI46" s="502"/>
      <c r="FTJ46" s="502"/>
      <c r="FTK46" s="502"/>
      <c r="FTL46" s="502"/>
      <c r="FTM46" s="502"/>
      <c r="FTN46" s="502"/>
      <c r="FTO46" s="502"/>
      <c r="FTP46" s="502"/>
      <c r="FTQ46" s="502"/>
      <c r="FTR46" s="502"/>
      <c r="FTS46" s="502"/>
      <c r="FTT46" s="502"/>
      <c r="FTU46" s="502"/>
      <c r="FTV46" s="502"/>
      <c r="FTW46" s="502"/>
      <c r="FTX46" s="502"/>
      <c r="FTY46" s="502"/>
      <c r="FTZ46" s="502"/>
      <c r="FUA46" s="502"/>
      <c r="FUB46" s="502"/>
      <c r="FUC46" s="502"/>
      <c r="FUD46" s="502"/>
      <c r="FUE46" s="502"/>
      <c r="FUF46" s="502"/>
      <c r="FUG46" s="502"/>
      <c r="FUH46" s="502"/>
      <c r="FUI46" s="502"/>
      <c r="FUJ46" s="502"/>
      <c r="FUK46" s="502"/>
      <c r="FUL46" s="502"/>
      <c r="FUM46" s="502"/>
      <c r="FUN46" s="502"/>
      <c r="FUO46" s="502"/>
      <c r="FUP46" s="502"/>
      <c r="FUQ46" s="502"/>
      <c r="FUR46" s="502"/>
      <c r="FUS46" s="502"/>
      <c r="FUT46" s="502"/>
      <c r="FUU46" s="502"/>
      <c r="FUV46" s="502"/>
      <c r="FUW46" s="502"/>
      <c r="FUX46" s="502"/>
      <c r="FUY46" s="502"/>
      <c r="FUZ46" s="502"/>
      <c r="FVA46" s="502"/>
      <c r="FVB46" s="502"/>
      <c r="FVC46" s="502"/>
      <c r="FVD46" s="502"/>
      <c r="FVE46" s="502"/>
      <c r="FVF46" s="502"/>
      <c r="FVG46" s="502"/>
      <c r="FVH46" s="502"/>
      <c r="FVI46" s="502"/>
      <c r="FVJ46" s="502"/>
      <c r="FVK46" s="502"/>
      <c r="FVL46" s="502"/>
      <c r="FVM46" s="502"/>
      <c r="FVN46" s="502"/>
      <c r="FVO46" s="502"/>
      <c r="FVP46" s="502"/>
      <c r="FVQ46" s="502"/>
      <c r="FVR46" s="502"/>
      <c r="FVS46" s="502"/>
      <c r="FVT46" s="502"/>
      <c r="FVU46" s="502"/>
      <c r="FVV46" s="502"/>
      <c r="FVW46" s="502"/>
      <c r="FVX46" s="502"/>
      <c r="FVY46" s="502"/>
      <c r="FVZ46" s="502"/>
      <c r="FWA46" s="502"/>
      <c r="FWB46" s="502"/>
      <c r="FWC46" s="502"/>
      <c r="FWD46" s="502"/>
      <c r="FWE46" s="502"/>
      <c r="FWF46" s="502"/>
      <c r="FWG46" s="502"/>
      <c r="FWH46" s="502"/>
      <c r="FWI46" s="502"/>
      <c r="FWJ46" s="502"/>
      <c r="FWK46" s="502"/>
      <c r="FWL46" s="502"/>
      <c r="FWM46" s="502"/>
      <c r="FWN46" s="502"/>
      <c r="FWO46" s="502"/>
      <c r="FWP46" s="502"/>
      <c r="FWQ46" s="502"/>
      <c r="FWR46" s="502"/>
      <c r="FWS46" s="502"/>
      <c r="FWT46" s="502"/>
      <c r="FWU46" s="502"/>
      <c r="FWV46" s="502"/>
      <c r="FWW46" s="502"/>
      <c r="FWX46" s="502"/>
      <c r="FWY46" s="502"/>
      <c r="FWZ46" s="502"/>
      <c r="FXA46" s="502"/>
      <c r="FXB46" s="502"/>
      <c r="FXC46" s="502"/>
      <c r="FXD46" s="502"/>
      <c r="FXE46" s="502"/>
      <c r="FXF46" s="502"/>
      <c r="FXG46" s="502"/>
      <c r="FXH46" s="502"/>
      <c r="FXI46" s="502"/>
      <c r="FXJ46" s="502"/>
      <c r="FXK46" s="502"/>
      <c r="FXL46" s="502"/>
      <c r="FXM46" s="502"/>
      <c r="FXN46" s="502"/>
      <c r="FXO46" s="502"/>
      <c r="FXP46" s="502"/>
      <c r="FXQ46" s="502"/>
      <c r="FXR46" s="502"/>
      <c r="FXS46" s="502"/>
      <c r="FXT46" s="502"/>
      <c r="FXU46" s="502"/>
      <c r="FXV46" s="502"/>
      <c r="FXW46" s="502"/>
      <c r="FXX46" s="502"/>
      <c r="FXY46" s="502"/>
      <c r="FXZ46" s="502"/>
      <c r="FYA46" s="502"/>
      <c r="FYB46" s="502"/>
      <c r="FYC46" s="502"/>
      <c r="FYD46" s="502"/>
      <c r="FYE46" s="502"/>
      <c r="FYF46" s="502"/>
      <c r="FYG46" s="502"/>
      <c r="FYH46" s="502"/>
      <c r="FYI46" s="502"/>
      <c r="FYJ46" s="502"/>
      <c r="FYK46" s="502"/>
      <c r="FYL46" s="502"/>
      <c r="FYM46" s="502"/>
      <c r="FYN46" s="502"/>
      <c r="FYO46" s="502"/>
      <c r="FYP46" s="502"/>
      <c r="FYQ46" s="502"/>
      <c r="FYR46" s="502"/>
      <c r="FYS46" s="502"/>
      <c r="FYT46" s="502"/>
      <c r="FYU46" s="502"/>
      <c r="FYV46" s="502"/>
      <c r="FYW46" s="502"/>
      <c r="FYX46" s="502"/>
      <c r="FYY46" s="502"/>
      <c r="FYZ46" s="502"/>
      <c r="FZA46" s="502"/>
      <c r="FZB46" s="502"/>
      <c r="FZC46" s="502"/>
      <c r="FZD46" s="502"/>
      <c r="FZE46" s="502"/>
      <c r="FZF46" s="502"/>
      <c r="FZG46" s="502"/>
      <c r="FZH46" s="502"/>
      <c r="FZI46" s="502"/>
      <c r="FZJ46" s="502"/>
      <c r="FZK46" s="502"/>
      <c r="FZL46" s="502"/>
      <c r="FZM46" s="502"/>
      <c r="FZN46" s="502"/>
      <c r="FZO46" s="502"/>
      <c r="FZP46" s="502"/>
      <c r="FZQ46" s="502"/>
      <c r="FZR46" s="502"/>
      <c r="FZS46" s="502"/>
      <c r="FZT46" s="502"/>
      <c r="FZU46" s="502"/>
      <c r="FZV46" s="502"/>
      <c r="FZW46" s="502"/>
      <c r="FZX46" s="502"/>
      <c r="FZY46" s="502"/>
      <c r="FZZ46" s="502"/>
      <c r="GAA46" s="502"/>
      <c r="GAB46" s="502"/>
      <c r="GAC46" s="502"/>
      <c r="GAD46" s="502"/>
      <c r="GAE46" s="502"/>
      <c r="GAF46" s="502"/>
      <c r="GAG46" s="502"/>
      <c r="GAH46" s="502"/>
      <c r="GAI46" s="502"/>
      <c r="GAJ46" s="502"/>
      <c r="GAK46" s="502"/>
      <c r="GAL46" s="502"/>
      <c r="GAM46" s="502"/>
      <c r="GAN46" s="502"/>
      <c r="GAO46" s="502"/>
      <c r="GAP46" s="502"/>
      <c r="GAQ46" s="502"/>
      <c r="GAR46" s="502"/>
      <c r="GAS46" s="502"/>
      <c r="GAT46" s="502"/>
      <c r="GAU46" s="502"/>
      <c r="GAV46" s="502"/>
      <c r="GAW46" s="502"/>
      <c r="GAX46" s="502"/>
      <c r="GAY46" s="502"/>
      <c r="GAZ46" s="502"/>
      <c r="GBA46" s="502"/>
      <c r="GBB46" s="502"/>
      <c r="GBC46" s="502"/>
      <c r="GBD46" s="502"/>
      <c r="GBE46" s="502"/>
      <c r="GBF46" s="502"/>
      <c r="GBG46" s="502"/>
      <c r="GBH46" s="502"/>
      <c r="GBI46" s="502"/>
      <c r="GBJ46" s="502"/>
      <c r="GBK46" s="502"/>
      <c r="GBL46" s="502"/>
      <c r="GBM46" s="502"/>
      <c r="GBN46" s="502"/>
      <c r="GBO46" s="502"/>
      <c r="GBP46" s="502"/>
      <c r="GBQ46" s="502"/>
      <c r="GBR46" s="502"/>
      <c r="GBS46" s="502"/>
      <c r="GBT46" s="502"/>
      <c r="GBU46" s="502"/>
      <c r="GBV46" s="502"/>
      <c r="GBW46" s="502"/>
      <c r="GBX46" s="502"/>
      <c r="GBY46" s="502"/>
      <c r="GBZ46" s="502"/>
      <c r="GCA46" s="502"/>
      <c r="GCB46" s="502"/>
      <c r="GCC46" s="502"/>
      <c r="GCD46" s="502"/>
      <c r="GCE46" s="502"/>
      <c r="GCF46" s="502"/>
      <c r="GCG46" s="502"/>
      <c r="GCH46" s="502"/>
      <c r="GCI46" s="502"/>
      <c r="GCJ46" s="502"/>
      <c r="GCK46" s="502"/>
      <c r="GCL46" s="502"/>
      <c r="GCM46" s="502"/>
      <c r="GCN46" s="502"/>
      <c r="GCO46" s="502"/>
      <c r="GCP46" s="502"/>
      <c r="GCQ46" s="502"/>
      <c r="GCR46" s="502"/>
      <c r="GCS46" s="502"/>
      <c r="GCT46" s="502"/>
      <c r="GCU46" s="502"/>
      <c r="GCV46" s="502"/>
      <c r="GCW46" s="502"/>
      <c r="GCX46" s="502"/>
      <c r="GCY46" s="502"/>
      <c r="GCZ46" s="502"/>
      <c r="GDA46" s="502"/>
      <c r="GDB46" s="502"/>
      <c r="GDC46" s="502"/>
      <c r="GDD46" s="502"/>
      <c r="GDE46" s="502"/>
      <c r="GDF46" s="502"/>
      <c r="GDG46" s="502"/>
      <c r="GDH46" s="502"/>
      <c r="GDI46" s="502"/>
      <c r="GDJ46" s="502"/>
      <c r="GDK46" s="502"/>
      <c r="GDL46" s="502"/>
      <c r="GDM46" s="502"/>
      <c r="GDN46" s="502"/>
      <c r="GDO46" s="502"/>
      <c r="GDP46" s="502"/>
      <c r="GDQ46" s="502"/>
      <c r="GDR46" s="502"/>
      <c r="GDS46" s="502"/>
      <c r="GDT46" s="502"/>
      <c r="GDU46" s="502"/>
      <c r="GDV46" s="502"/>
      <c r="GDW46" s="502"/>
      <c r="GDX46" s="502"/>
      <c r="GDY46" s="502"/>
      <c r="GDZ46" s="502"/>
      <c r="GEA46" s="502"/>
      <c r="GEB46" s="502"/>
      <c r="GEC46" s="502"/>
      <c r="GED46" s="502"/>
      <c r="GEE46" s="502"/>
      <c r="GEF46" s="502"/>
      <c r="GEG46" s="502"/>
      <c r="GEH46" s="502"/>
      <c r="GEI46" s="502"/>
      <c r="GEJ46" s="502"/>
      <c r="GEK46" s="502"/>
      <c r="GEL46" s="502"/>
      <c r="GEM46" s="502"/>
      <c r="GEN46" s="502"/>
      <c r="GEO46" s="502"/>
      <c r="GEP46" s="502"/>
      <c r="GEQ46" s="502"/>
      <c r="GER46" s="502"/>
      <c r="GES46" s="502"/>
      <c r="GET46" s="502"/>
      <c r="GEU46" s="502"/>
      <c r="GEV46" s="502"/>
      <c r="GEW46" s="502"/>
      <c r="GEX46" s="502"/>
      <c r="GEY46" s="502"/>
      <c r="GEZ46" s="502"/>
      <c r="GFA46" s="502"/>
      <c r="GFB46" s="502"/>
      <c r="GFC46" s="502"/>
      <c r="GFD46" s="502"/>
      <c r="GFE46" s="502"/>
      <c r="GFF46" s="502"/>
      <c r="GFG46" s="502"/>
      <c r="GFH46" s="502"/>
      <c r="GFI46" s="502"/>
      <c r="GFJ46" s="502"/>
      <c r="GFK46" s="502"/>
      <c r="GFL46" s="502"/>
      <c r="GFM46" s="502"/>
      <c r="GFN46" s="502"/>
      <c r="GFO46" s="502"/>
      <c r="GFP46" s="502"/>
      <c r="GFQ46" s="502"/>
      <c r="GFR46" s="502"/>
      <c r="GFS46" s="502"/>
      <c r="GFT46" s="502"/>
      <c r="GFU46" s="502"/>
      <c r="GFV46" s="502"/>
      <c r="GFW46" s="502"/>
      <c r="GFX46" s="502"/>
      <c r="GFY46" s="502"/>
      <c r="GFZ46" s="502"/>
      <c r="GGA46" s="502"/>
      <c r="GGB46" s="502"/>
      <c r="GGC46" s="502"/>
      <c r="GGD46" s="502"/>
      <c r="GGE46" s="502"/>
      <c r="GGF46" s="502"/>
      <c r="GGG46" s="502"/>
      <c r="GGH46" s="502"/>
      <c r="GGI46" s="502"/>
      <c r="GGJ46" s="502"/>
      <c r="GGK46" s="502"/>
      <c r="GGL46" s="502"/>
      <c r="GGM46" s="502"/>
      <c r="GGN46" s="502"/>
      <c r="GGO46" s="502"/>
      <c r="GGP46" s="502"/>
      <c r="GGQ46" s="502"/>
      <c r="GGR46" s="502"/>
      <c r="GGS46" s="502"/>
      <c r="GGT46" s="502"/>
      <c r="GGU46" s="502"/>
      <c r="GGV46" s="502"/>
      <c r="GGW46" s="502"/>
      <c r="GGX46" s="502"/>
      <c r="GGY46" s="502"/>
      <c r="GGZ46" s="502"/>
      <c r="GHA46" s="502"/>
      <c r="GHB46" s="502"/>
      <c r="GHC46" s="502"/>
      <c r="GHD46" s="502"/>
      <c r="GHE46" s="502"/>
      <c r="GHF46" s="502"/>
      <c r="GHG46" s="502"/>
      <c r="GHH46" s="502"/>
      <c r="GHI46" s="502"/>
      <c r="GHJ46" s="502"/>
      <c r="GHK46" s="502"/>
      <c r="GHL46" s="502"/>
      <c r="GHM46" s="502"/>
      <c r="GHN46" s="502"/>
      <c r="GHO46" s="502"/>
      <c r="GHP46" s="502"/>
      <c r="GHQ46" s="502"/>
      <c r="GHR46" s="502"/>
      <c r="GHS46" s="502"/>
      <c r="GHT46" s="502"/>
      <c r="GHU46" s="502"/>
      <c r="GHV46" s="502"/>
      <c r="GHW46" s="502"/>
      <c r="GHX46" s="502"/>
      <c r="GHY46" s="502"/>
      <c r="GHZ46" s="502"/>
      <c r="GIA46" s="502"/>
      <c r="GIB46" s="502"/>
      <c r="GIC46" s="502"/>
      <c r="GID46" s="502"/>
      <c r="GIE46" s="502"/>
      <c r="GIF46" s="502"/>
      <c r="GIG46" s="502"/>
      <c r="GIH46" s="502"/>
      <c r="GII46" s="502"/>
      <c r="GIJ46" s="502"/>
      <c r="GIK46" s="502"/>
      <c r="GIL46" s="502"/>
      <c r="GIM46" s="502"/>
      <c r="GIN46" s="502"/>
      <c r="GIO46" s="502"/>
      <c r="GIP46" s="502"/>
      <c r="GIQ46" s="502"/>
      <c r="GIR46" s="502"/>
      <c r="GIS46" s="502"/>
      <c r="GIT46" s="502"/>
      <c r="GIU46" s="502"/>
      <c r="GIV46" s="502"/>
      <c r="GIW46" s="502"/>
      <c r="GIX46" s="502"/>
      <c r="GIY46" s="502"/>
      <c r="GIZ46" s="502"/>
      <c r="GJA46" s="502"/>
      <c r="GJB46" s="502"/>
      <c r="GJC46" s="502"/>
      <c r="GJD46" s="502"/>
      <c r="GJE46" s="502"/>
      <c r="GJF46" s="502"/>
      <c r="GJG46" s="502"/>
      <c r="GJH46" s="502"/>
      <c r="GJI46" s="502"/>
      <c r="GJJ46" s="502"/>
      <c r="GJK46" s="502"/>
      <c r="GJL46" s="502"/>
      <c r="GJM46" s="502"/>
      <c r="GJN46" s="502"/>
      <c r="GJO46" s="502"/>
      <c r="GJP46" s="502"/>
      <c r="GJQ46" s="502"/>
      <c r="GJR46" s="502"/>
      <c r="GJS46" s="502"/>
      <c r="GJT46" s="502"/>
      <c r="GJU46" s="502"/>
      <c r="GJV46" s="502"/>
      <c r="GJW46" s="502"/>
      <c r="GJX46" s="502"/>
      <c r="GJY46" s="502"/>
      <c r="GJZ46" s="502"/>
      <c r="GKA46" s="502"/>
      <c r="GKB46" s="502"/>
      <c r="GKC46" s="502"/>
      <c r="GKD46" s="502"/>
      <c r="GKE46" s="502"/>
      <c r="GKF46" s="502"/>
      <c r="GKG46" s="502"/>
      <c r="GKH46" s="502"/>
      <c r="GKI46" s="502"/>
      <c r="GKJ46" s="502"/>
      <c r="GKK46" s="502"/>
      <c r="GKL46" s="502"/>
      <c r="GKM46" s="502"/>
      <c r="GKN46" s="502"/>
      <c r="GKO46" s="502"/>
      <c r="GKP46" s="502"/>
      <c r="GKQ46" s="502"/>
      <c r="GKR46" s="502"/>
      <c r="GKS46" s="502"/>
      <c r="GKT46" s="502"/>
      <c r="GKU46" s="502"/>
      <c r="GKV46" s="502"/>
      <c r="GKW46" s="502"/>
      <c r="GKX46" s="502"/>
      <c r="GKY46" s="502"/>
      <c r="GKZ46" s="502"/>
      <c r="GLA46" s="502"/>
      <c r="GLB46" s="502"/>
      <c r="GLC46" s="502"/>
      <c r="GLD46" s="502"/>
      <c r="GLE46" s="502"/>
      <c r="GLF46" s="502"/>
      <c r="GLG46" s="502"/>
      <c r="GLH46" s="502"/>
      <c r="GLI46" s="502"/>
      <c r="GLJ46" s="502"/>
      <c r="GLK46" s="502"/>
      <c r="GLL46" s="502"/>
      <c r="GLM46" s="502"/>
      <c r="GLN46" s="502"/>
      <c r="GLO46" s="502"/>
      <c r="GLP46" s="502"/>
      <c r="GLQ46" s="502"/>
      <c r="GLR46" s="502"/>
      <c r="GLS46" s="502"/>
      <c r="GLT46" s="502"/>
      <c r="GLU46" s="502"/>
      <c r="GLV46" s="502"/>
      <c r="GLW46" s="502"/>
      <c r="GLX46" s="502"/>
      <c r="GLY46" s="502"/>
      <c r="GLZ46" s="502"/>
      <c r="GMA46" s="502"/>
      <c r="GMB46" s="502"/>
      <c r="GMC46" s="502"/>
      <c r="GMD46" s="502"/>
      <c r="GME46" s="502"/>
      <c r="GMF46" s="502"/>
      <c r="GMG46" s="502"/>
      <c r="GMH46" s="502"/>
      <c r="GMI46" s="502"/>
      <c r="GMJ46" s="502"/>
      <c r="GMK46" s="502"/>
      <c r="GML46" s="502"/>
      <c r="GMM46" s="502"/>
      <c r="GMN46" s="502"/>
      <c r="GMO46" s="502"/>
      <c r="GMP46" s="502"/>
      <c r="GMQ46" s="502"/>
      <c r="GMR46" s="502"/>
      <c r="GMS46" s="502"/>
      <c r="GMT46" s="502"/>
      <c r="GMU46" s="502"/>
      <c r="GMV46" s="502"/>
      <c r="GMW46" s="502"/>
      <c r="GMX46" s="502"/>
      <c r="GMY46" s="502"/>
      <c r="GMZ46" s="502"/>
      <c r="GNA46" s="502"/>
      <c r="GNB46" s="502"/>
      <c r="GNC46" s="502"/>
      <c r="GND46" s="502"/>
      <c r="GNE46" s="502"/>
      <c r="GNF46" s="502"/>
      <c r="GNG46" s="502"/>
      <c r="GNH46" s="502"/>
      <c r="GNI46" s="502"/>
      <c r="GNJ46" s="502"/>
      <c r="GNK46" s="502"/>
      <c r="GNL46" s="502"/>
      <c r="GNM46" s="502"/>
      <c r="GNN46" s="502"/>
      <c r="GNO46" s="502"/>
      <c r="GNP46" s="502"/>
      <c r="GNQ46" s="502"/>
      <c r="GNR46" s="502"/>
      <c r="GNS46" s="502"/>
      <c r="GNT46" s="502"/>
      <c r="GNU46" s="502"/>
      <c r="GNV46" s="502"/>
      <c r="GNW46" s="502"/>
      <c r="GNX46" s="502"/>
      <c r="GNY46" s="502"/>
      <c r="GNZ46" s="502"/>
      <c r="GOA46" s="502"/>
      <c r="GOB46" s="502"/>
      <c r="GOC46" s="502"/>
      <c r="GOD46" s="502"/>
      <c r="GOE46" s="502"/>
      <c r="GOF46" s="502"/>
      <c r="GOG46" s="502"/>
      <c r="GOH46" s="502"/>
      <c r="GOI46" s="502"/>
      <c r="GOJ46" s="502"/>
      <c r="GOK46" s="502"/>
      <c r="GOL46" s="502"/>
      <c r="GOM46" s="502"/>
      <c r="GON46" s="502"/>
      <c r="GOO46" s="502"/>
      <c r="GOP46" s="502"/>
      <c r="GOQ46" s="502"/>
      <c r="GOR46" s="502"/>
      <c r="GOS46" s="502"/>
      <c r="GOT46" s="502"/>
      <c r="GOU46" s="502"/>
      <c r="GOV46" s="502"/>
      <c r="GOW46" s="502"/>
      <c r="GOX46" s="502"/>
      <c r="GOY46" s="502"/>
      <c r="GOZ46" s="502"/>
      <c r="GPA46" s="502"/>
      <c r="GPB46" s="502"/>
      <c r="GPC46" s="502"/>
      <c r="GPD46" s="502"/>
      <c r="GPE46" s="502"/>
      <c r="GPF46" s="502"/>
      <c r="GPG46" s="502"/>
      <c r="GPH46" s="502"/>
      <c r="GPI46" s="502"/>
      <c r="GPJ46" s="502"/>
      <c r="GPK46" s="502"/>
      <c r="GPL46" s="502"/>
      <c r="GPM46" s="502"/>
      <c r="GPN46" s="502"/>
      <c r="GPO46" s="502"/>
      <c r="GPP46" s="502"/>
      <c r="GPQ46" s="502"/>
      <c r="GPR46" s="502"/>
      <c r="GPS46" s="502"/>
      <c r="GPT46" s="502"/>
      <c r="GPU46" s="502"/>
      <c r="GPV46" s="502"/>
      <c r="GPW46" s="502"/>
      <c r="GPX46" s="502"/>
      <c r="GPY46" s="502"/>
      <c r="GPZ46" s="502"/>
      <c r="GQA46" s="502"/>
      <c r="GQB46" s="502"/>
      <c r="GQC46" s="502"/>
      <c r="GQD46" s="502"/>
      <c r="GQE46" s="502"/>
      <c r="GQF46" s="502"/>
      <c r="GQG46" s="502"/>
      <c r="GQH46" s="502"/>
      <c r="GQI46" s="502"/>
      <c r="GQJ46" s="502"/>
      <c r="GQK46" s="502"/>
      <c r="GQL46" s="502"/>
      <c r="GQM46" s="502"/>
      <c r="GQN46" s="502"/>
      <c r="GQO46" s="502"/>
      <c r="GQP46" s="502"/>
      <c r="GQQ46" s="502"/>
      <c r="GQR46" s="502"/>
      <c r="GQS46" s="502"/>
      <c r="GQT46" s="502"/>
      <c r="GQU46" s="502"/>
      <c r="GQV46" s="502"/>
      <c r="GQW46" s="502"/>
      <c r="GQX46" s="502"/>
      <c r="GQY46" s="502"/>
      <c r="GQZ46" s="502"/>
      <c r="GRA46" s="502"/>
      <c r="GRB46" s="502"/>
      <c r="GRC46" s="502"/>
      <c r="GRD46" s="502"/>
      <c r="GRE46" s="502"/>
      <c r="GRF46" s="502"/>
      <c r="GRG46" s="502"/>
      <c r="GRH46" s="502"/>
      <c r="GRI46" s="502"/>
      <c r="GRJ46" s="502"/>
      <c r="GRK46" s="502"/>
      <c r="GRL46" s="502"/>
      <c r="GRM46" s="502"/>
      <c r="GRN46" s="502"/>
      <c r="GRO46" s="502"/>
      <c r="GRP46" s="502"/>
      <c r="GRQ46" s="502"/>
      <c r="GRR46" s="502"/>
      <c r="GRS46" s="502"/>
      <c r="GRT46" s="502"/>
      <c r="GRU46" s="502"/>
      <c r="GRV46" s="502"/>
      <c r="GRW46" s="502"/>
      <c r="GRX46" s="502"/>
      <c r="GRY46" s="502"/>
      <c r="GRZ46" s="502"/>
      <c r="GSA46" s="502"/>
      <c r="GSB46" s="502"/>
      <c r="GSC46" s="502"/>
      <c r="GSD46" s="502"/>
      <c r="GSE46" s="502"/>
      <c r="GSF46" s="502"/>
      <c r="GSG46" s="502"/>
      <c r="GSH46" s="502"/>
      <c r="GSI46" s="502"/>
      <c r="GSJ46" s="502"/>
      <c r="GSK46" s="502"/>
      <c r="GSL46" s="502"/>
      <c r="GSM46" s="502"/>
      <c r="GSN46" s="502"/>
      <c r="GSO46" s="502"/>
      <c r="GSP46" s="502"/>
      <c r="GSQ46" s="502"/>
      <c r="GSR46" s="502"/>
      <c r="GSS46" s="502"/>
      <c r="GST46" s="502"/>
      <c r="GSU46" s="502"/>
      <c r="GSV46" s="502"/>
      <c r="GSW46" s="502"/>
      <c r="GSX46" s="502"/>
      <c r="GSY46" s="502"/>
      <c r="GSZ46" s="502"/>
      <c r="GTA46" s="502"/>
      <c r="GTB46" s="502"/>
      <c r="GTC46" s="502"/>
      <c r="GTD46" s="502"/>
      <c r="GTE46" s="502"/>
      <c r="GTF46" s="502"/>
      <c r="GTG46" s="502"/>
      <c r="GTH46" s="502"/>
      <c r="GTI46" s="502"/>
      <c r="GTJ46" s="502"/>
      <c r="GTK46" s="502"/>
      <c r="GTL46" s="502"/>
      <c r="GTM46" s="502"/>
      <c r="GTN46" s="502"/>
      <c r="GTO46" s="502"/>
      <c r="GTP46" s="502"/>
      <c r="GTQ46" s="502"/>
      <c r="GTR46" s="502"/>
      <c r="GTS46" s="502"/>
      <c r="GTT46" s="502"/>
      <c r="GTU46" s="502"/>
      <c r="GTV46" s="502"/>
      <c r="GTW46" s="502"/>
      <c r="GTX46" s="502"/>
      <c r="GTY46" s="502"/>
      <c r="GTZ46" s="502"/>
      <c r="GUA46" s="502"/>
      <c r="GUB46" s="502"/>
      <c r="GUC46" s="502"/>
      <c r="GUD46" s="502"/>
      <c r="GUE46" s="502"/>
      <c r="GUF46" s="502"/>
      <c r="GUG46" s="502"/>
      <c r="GUH46" s="502"/>
      <c r="GUI46" s="502"/>
      <c r="GUJ46" s="502"/>
      <c r="GUK46" s="502"/>
      <c r="GUL46" s="502"/>
      <c r="GUM46" s="502"/>
      <c r="GUN46" s="502"/>
      <c r="GUO46" s="502"/>
      <c r="GUP46" s="502"/>
      <c r="GUQ46" s="502"/>
      <c r="GUR46" s="502"/>
      <c r="GUS46" s="502"/>
      <c r="GUT46" s="502"/>
      <c r="GUU46" s="502"/>
      <c r="GUV46" s="502"/>
      <c r="GUW46" s="502"/>
      <c r="GUX46" s="502"/>
      <c r="GUY46" s="502"/>
      <c r="GUZ46" s="502"/>
      <c r="GVA46" s="502"/>
      <c r="GVB46" s="502"/>
      <c r="GVC46" s="502"/>
      <c r="GVD46" s="502"/>
      <c r="GVE46" s="502"/>
      <c r="GVF46" s="502"/>
      <c r="GVG46" s="502"/>
      <c r="GVH46" s="502"/>
      <c r="GVI46" s="502"/>
      <c r="GVJ46" s="502"/>
      <c r="GVK46" s="502"/>
      <c r="GVL46" s="502"/>
      <c r="GVM46" s="502"/>
      <c r="GVN46" s="502"/>
      <c r="GVO46" s="502"/>
      <c r="GVP46" s="502"/>
      <c r="GVQ46" s="502"/>
      <c r="GVR46" s="502"/>
      <c r="GVS46" s="502"/>
      <c r="GVT46" s="502"/>
      <c r="GVU46" s="502"/>
      <c r="GVV46" s="502"/>
      <c r="GVW46" s="502"/>
      <c r="GVX46" s="502"/>
      <c r="GVY46" s="502"/>
      <c r="GVZ46" s="502"/>
      <c r="GWA46" s="502"/>
      <c r="GWB46" s="502"/>
      <c r="GWC46" s="502"/>
      <c r="GWD46" s="502"/>
      <c r="GWE46" s="502"/>
      <c r="GWF46" s="502"/>
      <c r="GWG46" s="502"/>
      <c r="GWH46" s="502"/>
      <c r="GWI46" s="502"/>
      <c r="GWJ46" s="502"/>
      <c r="GWK46" s="502"/>
      <c r="GWL46" s="502"/>
      <c r="GWM46" s="502"/>
      <c r="GWN46" s="502"/>
      <c r="GWO46" s="502"/>
      <c r="GWP46" s="502"/>
      <c r="GWQ46" s="502"/>
      <c r="GWR46" s="502"/>
      <c r="GWS46" s="502"/>
      <c r="GWT46" s="502"/>
      <c r="GWU46" s="502"/>
      <c r="GWV46" s="502"/>
      <c r="GWW46" s="502"/>
      <c r="GWX46" s="502"/>
      <c r="GWY46" s="502"/>
      <c r="GWZ46" s="502"/>
      <c r="GXA46" s="502"/>
      <c r="GXB46" s="502"/>
      <c r="GXC46" s="502"/>
      <c r="GXD46" s="502"/>
      <c r="GXE46" s="502"/>
      <c r="GXF46" s="502"/>
      <c r="GXG46" s="502"/>
      <c r="GXH46" s="502"/>
      <c r="GXI46" s="502"/>
      <c r="GXJ46" s="502"/>
      <c r="GXK46" s="502"/>
      <c r="GXL46" s="502"/>
      <c r="GXM46" s="502"/>
      <c r="GXN46" s="502"/>
      <c r="GXO46" s="502"/>
      <c r="GXP46" s="502"/>
      <c r="GXQ46" s="502"/>
      <c r="GXR46" s="502"/>
      <c r="GXS46" s="502"/>
      <c r="GXT46" s="502"/>
      <c r="GXU46" s="502"/>
      <c r="GXV46" s="502"/>
      <c r="GXW46" s="502"/>
      <c r="GXX46" s="502"/>
      <c r="GXY46" s="502"/>
      <c r="GXZ46" s="502"/>
      <c r="GYA46" s="502"/>
      <c r="GYB46" s="502"/>
      <c r="GYC46" s="502"/>
      <c r="GYD46" s="502"/>
      <c r="GYE46" s="502"/>
      <c r="GYF46" s="502"/>
      <c r="GYG46" s="502"/>
      <c r="GYH46" s="502"/>
      <c r="GYI46" s="502"/>
      <c r="GYJ46" s="502"/>
      <c r="GYK46" s="502"/>
      <c r="GYL46" s="502"/>
      <c r="GYM46" s="502"/>
      <c r="GYN46" s="502"/>
      <c r="GYO46" s="502"/>
      <c r="GYP46" s="502"/>
      <c r="GYQ46" s="502"/>
      <c r="GYR46" s="502"/>
      <c r="GYS46" s="502"/>
      <c r="GYT46" s="502"/>
      <c r="GYU46" s="502"/>
      <c r="GYV46" s="502"/>
      <c r="GYW46" s="502"/>
      <c r="GYX46" s="502"/>
      <c r="GYY46" s="502"/>
      <c r="GYZ46" s="502"/>
      <c r="GZA46" s="502"/>
      <c r="GZB46" s="502"/>
      <c r="GZC46" s="502"/>
      <c r="GZD46" s="502"/>
      <c r="GZE46" s="502"/>
      <c r="GZF46" s="502"/>
      <c r="GZG46" s="502"/>
      <c r="GZH46" s="502"/>
      <c r="GZI46" s="502"/>
      <c r="GZJ46" s="502"/>
      <c r="GZK46" s="502"/>
      <c r="GZL46" s="502"/>
      <c r="GZM46" s="502"/>
      <c r="GZN46" s="502"/>
      <c r="GZO46" s="502"/>
      <c r="GZP46" s="502"/>
      <c r="GZQ46" s="502"/>
      <c r="GZR46" s="502"/>
      <c r="GZS46" s="502"/>
      <c r="GZT46" s="502"/>
      <c r="GZU46" s="502"/>
      <c r="GZV46" s="502"/>
      <c r="GZW46" s="502"/>
      <c r="GZX46" s="502"/>
      <c r="GZY46" s="502"/>
      <c r="GZZ46" s="502"/>
      <c r="HAA46" s="502"/>
      <c r="HAB46" s="502"/>
      <c r="HAC46" s="502"/>
      <c r="HAD46" s="502"/>
      <c r="HAE46" s="502"/>
      <c r="HAF46" s="502"/>
      <c r="HAG46" s="502"/>
      <c r="HAH46" s="502"/>
      <c r="HAI46" s="502"/>
      <c r="HAJ46" s="502"/>
      <c r="HAK46" s="502"/>
      <c r="HAL46" s="502"/>
      <c r="HAM46" s="502"/>
      <c r="HAN46" s="502"/>
      <c r="HAO46" s="502"/>
      <c r="HAP46" s="502"/>
      <c r="HAQ46" s="502"/>
      <c r="HAR46" s="502"/>
      <c r="HAS46" s="502"/>
      <c r="HAT46" s="502"/>
      <c r="HAU46" s="502"/>
      <c r="HAV46" s="502"/>
      <c r="HAW46" s="502"/>
      <c r="HAX46" s="502"/>
      <c r="HAY46" s="502"/>
      <c r="HAZ46" s="502"/>
      <c r="HBA46" s="502"/>
      <c r="HBB46" s="502"/>
      <c r="HBC46" s="502"/>
      <c r="HBD46" s="502"/>
      <c r="HBE46" s="502"/>
      <c r="HBF46" s="502"/>
      <c r="HBG46" s="502"/>
      <c r="HBH46" s="502"/>
      <c r="HBI46" s="502"/>
      <c r="HBJ46" s="502"/>
      <c r="HBK46" s="502"/>
      <c r="HBL46" s="502"/>
      <c r="HBM46" s="502"/>
      <c r="HBN46" s="502"/>
      <c r="HBO46" s="502"/>
      <c r="HBP46" s="502"/>
      <c r="HBQ46" s="502"/>
      <c r="HBR46" s="502"/>
      <c r="HBS46" s="502"/>
      <c r="HBT46" s="502"/>
      <c r="HBU46" s="502"/>
      <c r="HBV46" s="502"/>
      <c r="HBW46" s="502"/>
      <c r="HBX46" s="502"/>
      <c r="HBY46" s="502"/>
      <c r="HBZ46" s="502"/>
      <c r="HCA46" s="502"/>
      <c r="HCB46" s="502"/>
      <c r="HCC46" s="502"/>
      <c r="HCD46" s="502"/>
      <c r="HCE46" s="502"/>
      <c r="HCF46" s="502"/>
      <c r="HCG46" s="502"/>
      <c r="HCH46" s="502"/>
      <c r="HCI46" s="502"/>
      <c r="HCJ46" s="502"/>
      <c r="HCK46" s="502"/>
      <c r="HCL46" s="502"/>
      <c r="HCM46" s="502"/>
      <c r="HCN46" s="502"/>
      <c r="HCO46" s="502"/>
      <c r="HCP46" s="502"/>
      <c r="HCQ46" s="502"/>
      <c r="HCR46" s="502"/>
      <c r="HCS46" s="502"/>
      <c r="HCT46" s="502"/>
      <c r="HCU46" s="502"/>
      <c r="HCV46" s="502"/>
      <c r="HCW46" s="502"/>
      <c r="HCX46" s="502"/>
      <c r="HCY46" s="502"/>
      <c r="HCZ46" s="502"/>
      <c r="HDA46" s="502"/>
      <c r="HDB46" s="502"/>
      <c r="HDC46" s="502"/>
      <c r="HDD46" s="502"/>
      <c r="HDE46" s="502"/>
      <c r="HDF46" s="502"/>
      <c r="HDG46" s="502"/>
      <c r="HDH46" s="502"/>
      <c r="HDI46" s="502"/>
      <c r="HDJ46" s="502"/>
      <c r="HDK46" s="502"/>
      <c r="HDL46" s="502"/>
      <c r="HDM46" s="502"/>
      <c r="HDN46" s="502"/>
      <c r="HDO46" s="502"/>
      <c r="HDP46" s="502"/>
      <c r="HDQ46" s="502"/>
      <c r="HDR46" s="502"/>
      <c r="HDS46" s="502"/>
      <c r="HDT46" s="502"/>
      <c r="HDU46" s="502"/>
      <c r="HDV46" s="502"/>
      <c r="HDW46" s="502"/>
      <c r="HDX46" s="502"/>
      <c r="HDY46" s="502"/>
      <c r="HDZ46" s="502"/>
      <c r="HEA46" s="502"/>
      <c r="HEB46" s="502"/>
      <c r="HEC46" s="502"/>
      <c r="HED46" s="502"/>
      <c r="HEE46" s="502"/>
      <c r="HEF46" s="502"/>
      <c r="HEG46" s="502"/>
      <c r="HEH46" s="502"/>
      <c r="HEI46" s="502"/>
      <c r="HEJ46" s="502"/>
      <c r="HEK46" s="502"/>
      <c r="HEL46" s="502"/>
      <c r="HEM46" s="502"/>
      <c r="HEN46" s="502"/>
      <c r="HEO46" s="502"/>
      <c r="HEP46" s="502"/>
      <c r="HEQ46" s="502"/>
      <c r="HER46" s="502"/>
      <c r="HES46" s="502"/>
      <c r="HET46" s="502"/>
      <c r="HEU46" s="502"/>
      <c r="HEV46" s="502"/>
      <c r="HEW46" s="502"/>
      <c r="HEX46" s="502"/>
      <c r="HEY46" s="502"/>
      <c r="HEZ46" s="502"/>
      <c r="HFA46" s="502"/>
      <c r="HFB46" s="502"/>
      <c r="HFC46" s="502"/>
      <c r="HFD46" s="502"/>
      <c r="HFE46" s="502"/>
      <c r="HFF46" s="502"/>
      <c r="HFG46" s="502"/>
      <c r="HFH46" s="502"/>
      <c r="HFI46" s="502"/>
      <c r="HFJ46" s="502"/>
      <c r="HFK46" s="502"/>
      <c r="HFL46" s="502"/>
      <c r="HFM46" s="502"/>
      <c r="HFN46" s="502"/>
      <c r="HFO46" s="502"/>
      <c r="HFP46" s="502"/>
      <c r="HFQ46" s="502"/>
      <c r="HFR46" s="502"/>
      <c r="HFS46" s="502"/>
      <c r="HFT46" s="502"/>
      <c r="HFU46" s="502"/>
      <c r="HFV46" s="502"/>
      <c r="HFW46" s="502"/>
      <c r="HFX46" s="502"/>
      <c r="HFY46" s="502"/>
      <c r="HFZ46" s="502"/>
      <c r="HGA46" s="502"/>
      <c r="HGB46" s="502"/>
      <c r="HGC46" s="502"/>
      <c r="HGD46" s="502"/>
      <c r="HGE46" s="502"/>
      <c r="HGF46" s="502"/>
      <c r="HGG46" s="502"/>
      <c r="HGH46" s="502"/>
      <c r="HGI46" s="502"/>
      <c r="HGJ46" s="502"/>
      <c r="HGK46" s="502"/>
      <c r="HGL46" s="502"/>
      <c r="HGM46" s="502"/>
      <c r="HGN46" s="502"/>
      <c r="HGO46" s="502"/>
      <c r="HGP46" s="502"/>
      <c r="HGQ46" s="502"/>
      <c r="HGR46" s="502"/>
      <c r="HGS46" s="502"/>
      <c r="HGT46" s="502"/>
      <c r="HGU46" s="502"/>
      <c r="HGV46" s="502"/>
      <c r="HGW46" s="502"/>
      <c r="HGX46" s="502"/>
      <c r="HGY46" s="502"/>
      <c r="HGZ46" s="502"/>
      <c r="HHA46" s="502"/>
      <c r="HHB46" s="502"/>
      <c r="HHC46" s="502"/>
      <c r="HHD46" s="502"/>
      <c r="HHE46" s="502"/>
      <c r="HHF46" s="502"/>
      <c r="HHG46" s="502"/>
      <c r="HHH46" s="502"/>
      <c r="HHI46" s="502"/>
      <c r="HHJ46" s="502"/>
      <c r="HHK46" s="502"/>
      <c r="HHL46" s="502"/>
      <c r="HHM46" s="502"/>
      <c r="HHN46" s="502"/>
      <c r="HHO46" s="502"/>
      <c r="HHP46" s="502"/>
      <c r="HHQ46" s="502"/>
      <c r="HHR46" s="502"/>
      <c r="HHS46" s="502"/>
      <c r="HHT46" s="502"/>
      <c r="HHU46" s="502"/>
      <c r="HHV46" s="502"/>
      <c r="HHW46" s="502"/>
      <c r="HHX46" s="502"/>
      <c r="HHY46" s="502"/>
      <c r="HHZ46" s="502"/>
      <c r="HIA46" s="502"/>
      <c r="HIB46" s="502"/>
      <c r="HIC46" s="502"/>
      <c r="HID46" s="502"/>
      <c r="HIE46" s="502"/>
      <c r="HIF46" s="502"/>
      <c r="HIG46" s="502"/>
      <c r="HIH46" s="502"/>
      <c r="HII46" s="502"/>
      <c r="HIJ46" s="502"/>
      <c r="HIK46" s="502"/>
      <c r="HIL46" s="502"/>
      <c r="HIM46" s="502"/>
      <c r="HIN46" s="502"/>
      <c r="HIO46" s="502"/>
      <c r="HIP46" s="502"/>
      <c r="HIQ46" s="502"/>
      <c r="HIR46" s="502"/>
      <c r="HIS46" s="502"/>
      <c r="HIT46" s="502"/>
      <c r="HIU46" s="502"/>
      <c r="HIV46" s="502"/>
      <c r="HIW46" s="502"/>
      <c r="HIX46" s="502"/>
      <c r="HIY46" s="502"/>
      <c r="HIZ46" s="502"/>
      <c r="HJA46" s="502"/>
      <c r="HJB46" s="502"/>
      <c r="HJC46" s="502"/>
      <c r="HJD46" s="502"/>
      <c r="HJE46" s="502"/>
      <c r="HJF46" s="502"/>
      <c r="HJG46" s="502"/>
      <c r="HJH46" s="502"/>
      <c r="HJI46" s="502"/>
      <c r="HJJ46" s="502"/>
      <c r="HJK46" s="502"/>
      <c r="HJL46" s="502"/>
      <c r="HJM46" s="502"/>
      <c r="HJN46" s="502"/>
      <c r="HJO46" s="502"/>
      <c r="HJP46" s="502"/>
      <c r="HJQ46" s="502"/>
      <c r="HJR46" s="502"/>
      <c r="HJS46" s="502"/>
      <c r="HJT46" s="502"/>
      <c r="HJU46" s="502"/>
      <c r="HJV46" s="502"/>
      <c r="HJW46" s="502"/>
      <c r="HJX46" s="502"/>
      <c r="HJY46" s="502"/>
      <c r="HJZ46" s="502"/>
      <c r="HKA46" s="502"/>
      <c r="HKB46" s="502"/>
      <c r="HKC46" s="502"/>
      <c r="HKD46" s="502"/>
      <c r="HKE46" s="502"/>
      <c r="HKF46" s="502"/>
      <c r="HKG46" s="502"/>
      <c r="HKH46" s="502"/>
      <c r="HKI46" s="502"/>
      <c r="HKJ46" s="502"/>
      <c r="HKK46" s="502"/>
      <c r="HKL46" s="502"/>
      <c r="HKM46" s="502"/>
      <c r="HKN46" s="502"/>
      <c r="HKO46" s="502"/>
      <c r="HKP46" s="502"/>
      <c r="HKQ46" s="502"/>
      <c r="HKR46" s="502"/>
      <c r="HKS46" s="502"/>
      <c r="HKT46" s="502"/>
      <c r="HKU46" s="502"/>
      <c r="HKV46" s="502"/>
      <c r="HKW46" s="502"/>
      <c r="HKX46" s="502"/>
      <c r="HKY46" s="502"/>
      <c r="HKZ46" s="502"/>
      <c r="HLA46" s="502"/>
      <c r="HLB46" s="502"/>
      <c r="HLC46" s="502"/>
      <c r="HLD46" s="502"/>
      <c r="HLE46" s="502"/>
      <c r="HLF46" s="502"/>
      <c r="HLG46" s="502"/>
      <c r="HLH46" s="502"/>
      <c r="HLI46" s="502"/>
      <c r="HLJ46" s="502"/>
      <c r="HLK46" s="502"/>
      <c r="HLL46" s="502"/>
      <c r="HLM46" s="502"/>
      <c r="HLN46" s="502"/>
      <c r="HLO46" s="502"/>
      <c r="HLP46" s="502"/>
      <c r="HLQ46" s="502"/>
      <c r="HLR46" s="502"/>
      <c r="HLS46" s="502"/>
      <c r="HLT46" s="502"/>
      <c r="HLU46" s="502"/>
      <c r="HLV46" s="502"/>
      <c r="HLW46" s="502"/>
      <c r="HLX46" s="502"/>
      <c r="HLY46" s="502"/>
      <c r="HLZ46" s="502"/>
      <c r="HMA46" s="502"/>
      <c r="HMB46" s="502"/>
      <c r="HMC46" s="502"/>
      <c r="HMD46" s="502"/>
      <c r="HME46" s="502"/>
      <c r="HMF46" s="502"/>
      <c r="HMG46" s="502"/>
      <c r="HMH46" s="502"/>
      <c r="HMI46" s="502"/>
      <c r="HMJ46" s="502"/>
      <c r="HMK46" s="502"/>
      <c r="HML46" s="502"/>
      <c r="HMM46" s="502"/>
      <c r="HMN46" s="502"/>
      <c r="HMO46" s="502"/>
      <c r="HMP46" s="502"/>
      <c r="HMQ46" s="502"/>
      <c r="HMR46" s="502"/>
      <c r="HMS46" s="502"/>
      <c r="HMT46" s="502"/>
      <c r="HMU46" s="502"/>
      <c r="HMV46" s="502"/>
      <c r="HMW46" s="502"/>
      <c r="HMX46" s="502"/>
      <c r="HMY46" s="502"/>
      <c r="HMZ46" s="502"/>
      <c r="HNA46" s="502"/>
      <c r="HNB46" s="502"/>
      <c r="HNC46" s="502"/>
      <c r="HND46" s="502"/>
      <c r="HNE46" s="502"/>
      <c r="HNF46" s="502"/>
      <c r="HNG46" s="502"/>
      <c r="HNH46" s="502"/>
      <c r="HNI46" s="502"/>
      <c r="HNJ46" s="502"/>
      <c r="HNK46" s="502"/>
      <c r="HNL46" s="502"/>
      <c r="HNM46" s="502"/>
      <c r="HNN46" s="502"/>
      <c r="HNO46" s="502"/>
      <c r="HNP46" s="502"/>
      <c r="HNQ46" s="502"/>
      <c r="HNR46" s="502"/>
      <c r="HNS46" s="502"/>
      <c r="HNT46" s="502"/>
      <c r="HNU46" s="502"/>
      <c r="HNV46" s="502"/>
      <c r="HNW46" s="502"/>
      <c r="HNX46" s="502"/>
      <c r="HNY46" s="502"/>
      <c r="HNZ46" s="502"/>
      <c r="HOA46" s="502"/>
      <c r="HOB46" s="502"/>
      <c r="HOC46" s="502"/>
      <c r="HOD46" s="502"/>
      <c r="HOE46" s="502"/>
      <c r="HOF46" s="502"/>
      <c r="HOG46" s="502"/>
      <c r="HOH46" s="502"/>
      <c r="HOI46" s="502"/>
      <c r="HOJ46" s="502"/>
      <c r="HOK46" s="502"/>
      <c r="HOL46" s="502"/>
      <c r="HOM46" s="502"/>
      <c r="HON46" s="502"/>
      <c r="HOO46" s="502"/>
      <c r="HOP46" s="502"/>
      <c r="HOQ46" s="502"/>
      <c r="HOR46" s="502"/>
      <c r="HOS46" s="502"/>
      <c r="HOT46" s="502"/>
      <c r="HOU46" s="502"/>
      <c r="HOV46" s="502"/>
      <c r="HOW46" s="502"/>
      <c r="HOX46" s="502"/>
      <c r="HOY46" s="502"/>
      <c r="HOZ46" s="502"/>
      <c r="HPA46" s="502"/>
      <c r="HPB46" s="502"/>
      <c r="HPC46" s="502"/>
      <c r="HPD46" s="502"/>
      <c r="HPE46" s="502"/>
      <c r="HPF46" s="502"/>
      <c r="HPG46" s="502"/>
      <c r="HPH46" s="502"/>
      <c r="HPI46" s="502"/>
      <c r="HPJ46" s="502"/>
      <c r="HPK46" s="502"/>
      <c r="HPL46" s="502"/>
      <c r="HPM46" s="502"/>
      <c r="HPN46" s="502"/>
      <c r="HPO46" s="502"/>
      <c r="HPP46" s="502"/>
      <c r="HPQ46" s="502"/>
      <c r="HPR46" s="502"/>
      <c r="HPS46" s="502"/>
      <c r="HPT46" s="502"/>
      <c r="HPU46" s="502"/>
      <c r="HPV46" s="502"/>
      <c r="HPW46" s="502"/>
      <c r="HPX46" s="502"/>
      <c r="HPY46" s="502"/>
      <c r="HPZ46" s="502"/>
      <c r="HQA46" s="502"/>
      <c r="HQB46" s="502"/>
      <c r="HQC46" s="502"/>
      <c r="HQD46" s="502"/>
      <c r="HQE46" s="502"/>
      <c r="HQF46" s="502"/>
      <c r="HQG46" s="502"/>
      <c r="HQH46" s="502"/>
      <c r="HQI46" s="502"/>
      <c r="HQJ46" s="502"/>
      <c r="HQK46" s="502"/>
      <c r="HQL46" s="502"/>
      <c r="HQM46" s="502"/>
      <c r="HQN46" s="502"/>
      <c r="HQO46" s="502"/>
      <c r="HQP46" s="502"/>
      <c r="HQQ46" s="502"/>
      <c r="HQR46" s="502"/>
      <c r="HQS46" s="502"/>
      <c r="HQT46" s="502"/>
      <c r="HQU46" s="502"/>
      <c r="HQV46" s="502"/>
      <c r="HQW46" s="502"/>
      <c r="HQX46" s="502"/>
      <c r="HQY46" s="502"/>
      <c r="HQZ46" s="502"/>
      <c r="HRA46" s="502"/>
      <c r="HRB46" s="502"/>
      <c r="HRC46" s="502"/>
      <c r="HRD46" s="502"/>
      <c r="HRE46" s="502"/>
      <c r="HRF46" s="502"/>
      <c r="HRG46" s="502"/>
      <c r="HRH46" s="502"/>
      <c r="HRI46" s="502"/>
      <c r="HRJ46" s="502"/>
      <c r="HRK46" s="502"/>
      <c r="HRL46" s="502"/>
      <c r="HRM46" s="502"/>
      <c r="HRN46" s="502"/>
      <c r="HRO46" s="502"/>
      <c r="HRP46" s="502"/>
      <c r="HRQ46" s="502"/>
      <c r="HRR46" s="502"/>
      <c r="HRS46" s="502"/>
      <c r="HRT46" s="502"/>
      <c r="HRU46" s="502"/>
      <c r="HRV46" s="502"/>
      <c r="HRW46" s="502"/>
      <c r="HRX46" s="502"/>
      <c r="HRY46" s="502"/>
      <c r="HRZ46" s="502"/>
      <c r="HSA46" s="502"/>
      <c r="HSB46" s="502"/>
      <c r="HSC46" s="502"/>
      <c r="HSD46" s="502"/>
      <c r="HSE46" s="502"/>
      <c r="HSF46" s="502"/>
      <c r="HSG46" s="502"/>
      <c r="HSH46" s="502"/>
      <c r="HSI46" s="502"/>
      <c r="HSJ46" s="502"/>
      <c r="HSK46" s="502"/>
      <c r="HSL46" s="502"/>
      <c r="HSM46" s="502"/>
      <c r="HSN46" s="502"/>
      <c r="HSO46" s="502"/>
      <c r="HSP46" s="502"/>
      <c r="HSQ46" s="502"/>
      <c r="HSR46" s="502"/>
      <c r="HSS46" s="502"/>
      <c r="HST46" s="502"/>
      <c r="HSU46" s="502"/>
      <c r="HSV46" s="502"/>
      <c r="HSW46" s="502"/>
      <c r="HSX46" s="502"/>
      <c r="HSY46" s="502"/>
      <c r="HSZ46" s="502"/>
      <c r="HTA46" s="502"/>
      <c r="HTB46" s="502"/>
      <c r="HTC46" s="502"/>
      <c r="HTD46" s="502"/>
      <c r="HTE46" s="502"/>
      <c r="HTF46" s="502"/>
      <c r="HTG46" s="502"/>
      <c r="HTH46" s="502"/>
      <c r="HTI46" s="502"/>
      <c r="HTJ46" s="502"/>
      <c r="HTK46" s="502"/>
      <c r="HTL46" s="502"/>
      <c r="HTM46" s="502"/>
      <c r="HTN46" s="502"/>
      <c r="HTO46" s="502"/>
      <c r="HTP46" s="502"/>
      <c r="HTQ46" s="502"/>
      <c r="HTR46" s="502"/>
      <c r="HTS46" s="502"/>
      <c r="HTT46" s="502"/>
      <c r="HTU46" s="502"/>
      <c r="HTV46" s="502"/>
      <c r="HTW46" s="502"/>
      <c r="HTX46" s="502"/>
      <c r="HTY46" s="502"/>
      <c r="HTZ46" s="502"/>
      <c r="HUA46" s="502"/>
      <c r="HUB46" s="502"/>
      <c r="HUC46" s="502"/>
      <c r="HUD46" s="502"/>
      <c r="HUE46" s="502"/>
      <c r="HUF46" s="502"/>
      <c r="HUG46" s="502"/>
      <c r="HUH46" s="502"/>
      <c r="HUI46" s="502"/>
      <c r="HUJ46" s="502"/>
      <c r="HUK46" s="502"/>
      <c r="HUL46" s="502"/>
      <c r="HUM46" s="502"/>
      <c r="HUN46" s="502"/>
      <c r="HUO46" s="502"/>
      <c r="HUP46" s="502"/>
      <c r="HUQ46" s="502"/>
      <c r="HUR46" s="502"/>
      <c r="HUS46" s="502"/>
      <c r="HUT46" s="502"/>
      <c r="HUU46" s="502"/>
      <c r="HUV46" s="502"/>
      <c r="HUW46" s="502"/>
      <c r="HUX46" s="502"/>
      <c r="HUY46" s="502"/>
      <c r="HUZ46" s="502"/>
      <c r="HVA46" s="502"/>
      <c r="HVB46" s="502"/>
      <c r="HVC46" s="502"/>
      <c r="HVD46" s="502"/>
      <c r="HVE46" s="502"/>
      <c r="HVF46" s="502"/>
      <c r="HVG46" s="502"/>
      <c r="HVH46" s="502"/>
      <c r="HVI46" s="502"/>
      <c r="HVJ46" s="502"/>
      <c r="HVK46" s="502"/>
      <c r="HVL46" s="502"/>
      <c r="HVM46" s="502"/>
      <c r="HVN46" s="502"/>
      <c r="HVO46" s="502"/>
      <c r="HVP46" s="502"/>
      <c r="HVQ46" s="502"/>
      <c r="HVR46" s="502"/>
      <c r="HVS46" s="502"/>
      <c r="HVT46" s="502"/>
      <c r="HVU46" s="502"/>
      <c r="HVV46" s="502"/>
      <c r="HVW46" s="502"/>
      <c r="HVX46" s="502"/>
      <c r="HVY46" s="502"/>
      <c r="HVZ46" s="502"/>
      <c r="HWA46" s="502"/>
      <c r="HWB46" s="502"/>
      <c r="HWC46" s="502"/>
      <c r="HWD46" s="502"/>
      <c r="HWE46" s="502"/>
      <c r="HWF46" s="502"/>
      <c r="HWG46" s="502"/>
      <c r="HWH46" s="502"/>
      <c r="HWI46" s="502"/>
      <c r="HWJ46" s="502"/>
      <c r="HWK46" s="502"/>
      <c r="HWL46" s="502"/>
      <c r="HWM46" s="502"/>
      <c r="HWN46" s="502"/>
      <c r="HWO46" s="502"/>
      <c r="HWP46" s="502"/>
      <c r="HWQ46" s="502"/>
      <c r="HWR46" s="502"/>
      <c r="HWS46" s="502"/>
      <c r="HWT46" s="502"/>
      <c r="HWU46" s="502"/>
      <c r="HWV46" s="502"/>
      <c r="HWW46" s="502"/>
      <c r="HWX46" s="502"/>
      <c r="HWY46" s="502"/>
      <c r="HWZ46" s="502"/>
      <c r="HXA46" s="502"/>
      <c r="HXB46" s="502"/>
      <c r="HXC46" s="502"/>
      <c r="HXD46" s="502"/>
      <c r="HXE46" s="502"/>
      <c r="HXF46" s="502"/>
      <c r="HXG46" s="502"/>
      <c r="HXH46" s="502"/>
      <c r="HXI46" s="502"/>
      <c r="HXJ46" s="502"/>
      <c r="HXK46" s="502"/>
      <c r="HXL46" s="502"/>
      <c r="HXM46" s="502"/>
      <c r="HXN46" s="502"/>
      <c r="HXO46" s="502"/>
      <c r="HXP46" s="502"/>
      <c r="HXQ46" s="502"/>
      <c r="HXR46" s="502"/>
      <c r="HXS46" s="502"/>
      <c r="HXT46" s="502"/>
      <c r="HXU46" s="502"/>
      <c r="HXV46" s="502"/>
      <c r="HXW46" s="502"/>
      <c r="HXX46" s="502"/>
      <c r="HXY46" s="502"/>
      <c r="HXZ46" s="502"/>
      <c r="HYA46" s="502"/>
      <c r="HYB46" s="502"/>
      <c r="HYC46" s="502"/>
      <c r="HYD46" s="502"/>
      <c r="HYE46" s="502"/>
      <c r="HYF46" s="502"/>
      <c r="HYG46" s="502"/>
      <c r="HYH46" s="502"/>
      <c r="HYI46" s="502"/>
      <c r="HYJ46" s="502"/>
      <c r="HYK46" s="502"/>
      <c r="HYL46" s="502"/>
      <c r="HYM46" s="502"/>
      <c r="HYN46" s="502"/>
      <c r="HYO46" s="502"/>
      <c r="HYP46" s="502"/>
      <c r="HYQ46" s="502"/>
      <c r="HYR46" s="502"/>
      <c r="HYS46" s="502"/>
      <c r="HYT46" s="502"/>
      <c r="HYU46" s="502"/>
      <c r="HYV46" s="502"/>
      <c r="HYW46" s="502"/>
      <c r="HYX46" s="502"/>
      <c r="HYY46" s="502"/>
      <c r="HYZ46" s="502"/>
      <c r="HZA46" s="502"/>
      <c r="HZB46" s="502"/>
      <c r="HZC46" s="502"/>
      <c r="HZD46" s="502"/>
      <c r="HZE46" s="502"/>
      <c r="HZF46" s="502"/>
      <c r="HZG46" s="502"/>
      <c r="HZH46" s="502"/>
      <c r="HZI46" s="502"/>
      <c r="HZJ46" s="502"/>
      <c r="HZK46" s="502"/>
      <c r="HZL46" s="502"/>
      <c r="HZM46" s="502"/>
      <c r="HZN46" s="502"/>
      <c r="HZO46" s="502"/>
      <c r="HZP46" s="502"/>
      <c r="HZQ46" s="502"/>
      <c r="HZR46" s="502"/>
      <c r="HZS46" s="502"/>
      <c r="HZT46" s="502"/>
      <c r="HZU46" s="502"/>
      <c r="HZV46" s="502"/>
      <c r="HZW46" s="502"/>
      <c r="HZX46" s="502"/>
      <c r="HZY46" s="502"/>
      <c r="HZZ46" s="502"/>
      <c r="IAA46" s="502"/>
      <c r="IAB46" s="502"/>
      <c r="IAC46" s="502"/>
      <c r="IAD46" s="502"/>
      <c r="IAE46" s="502"/>
      <c r="IAF46" s="502"/>
      <c r="IAG46" s="502"/>
      <c r="IAH46" s="502"/>
      <c r="IAI46" s="502"/>
      <c r="IAJ46" s="502"/>
      <c r="IAK46" s="502"/>
      <c r="IAL46" s="502"/>
      <c r="IAM46" s="502"/>
      <c r="IAN46" s="502"/>
      <c r="IAO46" s="502"/>
      <c r="IAP46" s="502"/>
      <c r="IAQ46" s="502"/>
      <c r="IAR46" s="502"/>
      <c r="IAS46" s="502"/>
      <c r="IAT46" s="502"/>
      <c r="IAU46" s="502"/>
      <c r="IAV46" s="502"/>
      <c r="IAW46" s="502"/>
      <c r="IAX46" s="502"/>
      <c r="IAY46" s="502"/>
      <c r="IAZ46" s="502"/>
      <c r="IBA46" s="502"/>
      <c r="IBB46" s="502"/>
      <c r="IBC46" s="502"/>
      <c r="IBD46" s="502"/>
      <c r="IBE46" s="502"/>
      <c r="IBF46" s="502"/>
      <c r="IBG46" s="502"/>
      <c r="IBH46" s="502"/>
      <c r="IBI46" s="502"/>
      <c r="IBJ46" s="502"/>
      <c r="IBK46" s="502"/>
      <c r="IBL46" s="502"/>
      <c r="IBM46" s="502"/>
      <c r="IBN46" s="502"/>
      <c r="IBO46" s="502"/>
      <c r="IBP46" s="502"/>
      <c r="IBQ46" s="502"/>
      <c r="IBR46" s="502"/>
      <c r="IBS46" s="502"/>
      <c r="IBT46" s="502"/>
      <c r="IBU46" s="502"/>
      <c r="IBV46" s="502"/>
      <c r="IBW46" s="502"/>
      <c r="IBX46" s="502"/>
      <c r="IBY46" s="502"/>
      <c r="IBZ46" s="502"/>
      <c r="ICA46" s="502"/>
      <c r="ICB46" s="502"/>
      <c r="ICC46" s="502"/>
      <c r="ICD46" s="502"/>
      <c r="ICE46" s="502"/>
      <c r="ICF46" s="502"/>
      <c r="ICG46" s="502"/>
      <c r="ICH46" s="502"/>
      <c r="ICI46" s="502"/>
      <c r="ICJ46" s="502"/>
      <c r="ICK46" s="502"/>
      <c r="ICL46" s="502"/>
      <c r="ICM46" s="502"/>
      <c r="ICN46" s="502"/>
      <c r="ICO46" s="502"/>
      <c r="ICP46" s="502"/>
      <c r="ICQ46" s="502"/>
      <c r="ICR46" s="502"/>
      <c r="ICS46" s="502"/>
      <c r="ICT46" s="502"/>
      <c r="ICU46" s="502"/>
      <c r="ICV46" s="502"/>
      <c r="ICW46" s="502"/>
      <c r="ICX46" s="502"/>
      <c r="ICY46" s="502"/>
      <c r="ICZ46" s="502"/>
      <c r="IDA46" s="502"/>
      <c r="IDB46" s="502"/>
      <c r="IDC46" s="502"/>
      <c r="IDD46" s="502"/>
      <c r="IDE46" s="502"/>
      <c r="IDF46" s="502"/>
      <c r="IDG46" s="502"/>
      <c r="IDH46" s="502"/>
      <c r="IDI46" s="502"/>
      <c r="IDJ46" s="502"/>
      <c r="IDK46" s="502"/>
      <c r="IDL46" s="502"/>
      <c r="IDM46" s="502"/>
      <c r="IDN46" s="502"/>
      <c r="IDO46" s="502"/>
      <c r="IDP46" s="502"/>
      <c r="IDQ46" s="502"/>
      <c r="IDR46" s="502"/>
      <c r="IDS46" s="502"/>
      <c r="IDT46" s="502"/>
      <c r="IDU46" s="502"/>
      <c r="IDV46" s="502"/>
      <c r="IDW46" s="502"/>
      <c r="IDX46" s="502"/>
      <c r="IDY46" s="502"/>
      <c r="IDZ46" s="502"/>
      <c r="IEA46" s="502"/>
      <c r="IEB46" s="502"/>
      <c r="IEC46" s="502"/>
      <c r="IED46" s="502"/>
      <c r="IEE46" s="502"/>
      <c r="IEF46" s="502"/>
      <c r="IEG46" s="502"/>
      <c r="IEH46" s="502"/>
      <c r="IEI46" s="502"/>
      <c r="IEJ46" s="502"/>
      <c r="IEK46" s="502"/>
      <c r="IEL46" s="502"/>
      <c r="IEM46" s="502"/>
      <c r="IEN46" s="502"/>
      <c r="IEO46" s="502"/>
      <c r="IEP46" s="502"/>
      <c r="IEQ46" s="502"/>
      <c r="IER46" s="502"/>
      <c r="IES46" s="502"/>
      <c r="IET46" s="502"/>
      <c r="IEU46" s="502"/>
      <c r="IEV46" s="502"/>
      <c r="IEW46" s="502"/>
      <c r="IEX46" s="502"/>
      <c r="IEY46" s="502"/>
      <c r="IEZ46" s="502"/>
      <c r="IFA46" s="502"/>
      <c r="IFB46" s="502"/>
      <c r="IFC46" s="502"/>
      <c r="IFD46" s="502"/>
      <c r="IFE46" s="502"/>
      <c r="IFF46" s="502"/>
      <c r="IFG46" s="502"/>
      <c r="IFH46" s="502"/>
      <c r="IFI46" s="502"/>
      <c r="IFJ46" s="502"/>
      <c r="IFK46" s="502"/>
      <c r="IFL46" s="502"/>
      <c r="IFM46" s="502"/>
      <c r="IFN46" s="502"/>
      <c r="IFO46" s="502"/>
      <c r="IFP46" s="502"/>
      <c r="IFQ46" s="502"/>
      <c r="IFR46" s="502"/>
      <c r="IFS46" s="502"/>
      <c r="IFT46" s="502"/>
      <c r="IFU46" s="502"/>
      <c r="IFV46" s="502"/>
      <c r="IFW46" s="502"/>
      <c r="IFX46" s="502"/>
      <c r="IFY46" s="502"/>
      <c r="IFZ46" s="502"/>
      <c r="IGA46" s="502"/>
      <c r="IGB46" s="502"/>
      <c r="IGC46" s="502"/>
      <c r="IGD46" s="502"/>
      <c r="IGE46" s="502"/>
      <c r="IGF46" s="502"/>
      <c r="IGG46" s="502"/>
      <c r="IGH46" s="502"/>
      <c r="IGI46" s="502"/>
      <c r="IGJ46" s="502"/>
      <c r="IGK46" s="502"/>
      <c r="IGL46" s="502"/>
      <c r="IGM46" s="502"/>
      <c r="IGN46" s="502"/>
      <c r="IGO46" s="502"/>
      <c r="IGP46" s="502"/>
      <c r="IGQ46" s="502"/>
      <c r="IGR46" s="502"/>
      <c r="IGS46" s="502"/>
      <c r="IGT46" s="502"/>
      <c r="IGU46" s="502"/>
      <c r="IGV46" s="502"/>
      <c r="IGW46" s="502"/>
      <c r="IGX46" s="502"/>
      <c r="IGY46" s="502"/>
      <c r="IGZ46" s="502"/>
      <c r="IHA46" s="502"/>
      <c r="IHB46" s="502"/>
      <c r="IHC46" s="502"/>
      <c r="IHD46" s="502"/>
      <c r="IHE46" s="502"/>
      <c r="IHF46" s="502"/>
      <c r="IHG46" s="502"/>
      <c r="IHH46" s="502"/>
      <c r="IHI46" s="502"/>
      <c r="IHJ46" s="502"/>
      <c r="IHK46" s="502"/>
      <c r="IHL46" s="502"/>
      <c r="IHM46" s="502"/>
      <c r="IHN46" s="502"/>
      <c r="IHO46" s="502"/>
      <c r="IHP46" s="502"/>
      <c r="IHQ46" s="502"/>
      <c r="IHR46" s="502"/>
      <c r="IHS46" s="502"/>
      <c r="IHT46" s="502"/>
      <c r="IHU46" s="502"/>
      <c r="IHV46" s="502"/>
      <c r="IHW46" s="502"/>
      <c r="IHX46" s="502"/>
      <c r="IHY46" s="502"/>
      <c r="IHZ46" s="502"/>
      <c r="IIA46" s="502"/>
      <c r="IIB46" s="502"/>
      <c r="IIC46" s="502"/>
      <c r="IID46" s="502"/>
      <c r="IIE46" s="502"/>
      <c r="IIF46" s="502"/>
      <c r="IIG46" s="502"/>
      <c r="IIH46" s="502"/>
      <c r="III46" s="502"/>
      <c r="IIJ46" s="502"/>
      <c r="IIK46" s="502"/>
      <c r="IIL46" s="502"/>
      <c r="IIM46" s="502"/>
      <c r="IIN46" s="502"/>
      <c r="IIO46" s="502"/>
      <c r="IIP46" s="502"/>
      <c r="IIQ46" s="502"/>
      <c r="IIR46" s="502"/>
      <c r="IIS46" s="502"/>
      <c r="IIT46" s="502"/>
      <c r="IIU46" s="502"/>
      <c r="IIV46" s="502"/>
      <c r="IIW46" s="502"/>
      <c r="IIX46" s="502"/>
      <c r="IIY46" s="502"/>
      <c r="IIZ46" s="502"/>
      <c r="IJA46" s="502"/>
      <c r="IJB46" s="502"/>
      <c r="IJC46" s="502"/>
      <c r="IJD46" s="502"/>
      <c r="IJE46" s="502"/>
      <c r="IJF46" s="502"/>
      <c r="IJG46" s="502"/>
      <c r="IJH46" s="502"/>
      <c r="IJI46" s="502"/>
      <c r="IJJ46" s="502"/>
      <c r="IJK46" s="502"/>
      <c r="IJL46" s="502"/>
      <c r="IJM46" s="502"/>
      <c r="IJN46" s="502"/>
      <c r="IJO46" s="502"/>
      <c r="IJP46" s="502"/>
      <c r="IJQ46" s="502"/>
      <c r="IJR46" s="502"/>
      <c r="IJS46" s="502"/>
      <c r="IJT46" s="502"/>
      <c r="IJU46" s="502"/>
      <c r="IJV46" s="502"/>
      <c r="IJW46" s="502"/>
      <c r="IJX46" s="502"/>
      <c r="IJY46" s="502"/>
      <c r="IJZ46" s="502"/>
      <c r="IKA46" s="502"/>
      <c r="IKB46" s="502"/>
      <c r="IKC46" s="502"/>
      <c r="IKD46" s="502"/>
      <c r="IKE46" s="502"/>
      <c r="IKF46" s="502"/>
      <c r="IKG46" s="502"/>
      <c r="IKH46" s="502"/>
      <c r="IKI46" s="502"/>
      <c r="IKJ46" s="502"/>
      <c r="IKK46" s="502"/>
      <c r="IKL46" s="502"/>
      <c r="IKM46" s="502"/>
      <c r="IKN46" s="502"/>
      <c r="IKO46" s="502"/>
      <c r="IKP46" s="502"/>
      <c r="IKQ46" s="502"/>
      <c r="IKR46" s="502"/>
      <c r="IKS46" s="502"/>
      <c r="IKT46" s="502"/>
      <c r="IKU46" s="502"/>
      <c r="IKV46" s="502"/>
      <c r="IKW46" s="502"/>
      <c r="IKX46" s="502"/>
      <c r="IKY46" s="502"/>
      <c r="IKZ46" s="502"/>
      <c r="ILA46" s="502"/>
      <c r="ILB46" s="502"/>
      <c r="ILC46" s="502"/>
      <c r="ILD46" s="502"/>
      <c r="ILE46" s="502"/>
      <c r="ILF46" s="502"/>
      <c r="ILG46" s="502"/>
      <c r="ILH46" s="502"/>
      <c r="ILI46" s="502"/>
      <c r="ILJ46" s="502"/>
      <c r="ILK46" s="502"/>
      <c r="ILL46" s="502"/>
      <c r="ILM46" s="502"/>
      <c r="ILN46" s="502"/>
      <c r="ILO46" s="502"/>
      <c r="ILP46" s="502"/>
      <c r="ILQ46" s="502"/>
      <c r="ILR46" s="502"/>
      <c r="ILS46" s="502"/>
      <c r="ILT46" s="502"/>
      <c r="ILU46" s="502"/>
      <c r="ILV46" s="502"/>
      <c r="ILW46" s="502"/>
      <c r="ILX46" s="502"/>
      <c r="ILY46" s="502"/>
      <c r="ILZ46" s="502"/>
      <c r="IMA46" s="502"/>
      <c r="IMB46" s="502"/>
      <c r="IMC46" s="502"/>
      <c r="IMD46" s="502"/>
      <c r="IME46" s="502"/>
      <c r="IMF46" s="502"/>
      <c r="IMG46" s="502"/>
      <c r="IMH46" s="502"/>
      <c r="IMI46" s="502"/>
      <c r="IMJ46" s="502"/>
      <c r="IMK46" s="502"/>
      <c r="IML46" s="502"/>
      <c r="IMM46" s="502"/>
      <c r="IMN46" s="502"/>
      <c r="IMO46" s="502"/>
      <c r="IMP46" s="502"/>
      <c r="IMQ46" s="502"/>
      <c r="IMR46" s="502"/>
      <c r="IMS46" s="502"/>
      <c r="IMT46" s="502"/>
      <c r="IMU46" s="502"/>
      <c r="IMV46" s="502"/>
      <c r="IMW46" s="502"/>
      <c r="IMX46" s="502"/>
      <c r="IMY46" s="502"/>
      <c r="IMZ46" s="502"/>
      <c r="INA46" s="502"/>
      <c r="INB46" s="502"/>
      <c r="INC46" s="502"/>
      <c r="IND46" s="502"/>
      <c r="INE46" s="502"/>
      <c r="INF46" s="502"/>
      <c r="ING46" s="502"/>
      <c r="INH46" s="502"/>
      <c r="INI46" s="502"/>
      <c r="INJ46" s="502"/>
      <c r="INK46" s="502"/>
      <c r="INL46" s="502"/>
      <c r="INM46" s="502"/>
      <c r="INN46" s="502"/>
      <c r="INO46" s="502"/>
      <c r="INP46" s="502"/>
      <c r="INQ46" s="502"/>
      <c r="INR46" s="502"/>
      <c r="INS46" s="502"/>
      <c r="INT46" s="502"/>
      <c r="INU46" s="502"/>
      <c r="INV46" s="502"/>
      <c r="INW46" s="502"/>
      <c r="INX46" s="502"/>
      <c r="INY46" s="502"/>
      <c r="INZ46" s="502"/>
      <c r="IOA46" s="502"/>
      <c r="IOB46" s="502"/>
      <c r="IOC46" s="502"/>
      <c r="IOD46" s="502"/>
      <c r="IOE46" s="502"/>
      <c r="IOF46" s="502"/>
      <c r="IOG46" s="502"/>
      <c r="IOH46" s="502"/>
      <c r="IOI46" s="502"/>
      <c r="IOJ46" s="502"/>
      <c r="IOK46" s="502"/>
      <c r="IOL46" s="502"/>
      <c r="IOM46" s="502"/>
      <c r="ION46" s="502"/>
      <c r="IOO46" s="502"/>
      <c r="IOP46" s="502"/>
      <c r="IOQ46" s="502"/>
      <c r="IOR46" s="502"/>
      <c r="IOS46" s="502"/>
      <c r="IOT46" s="502"/>
      <c r="IOU46" s="502"/>
      <c r="IOV46" s="502"/>
      <c r="IOW46" s="502"/>
      <c r="IOX46" s="502"/>
      <c r="IOY46" s="502"/>
      <c r="IOZ46" s="502"/>
      <c r="IPA46" s="502"/>
      <c r="IPB46" s="502"/>
      <c r="IPC46" s="502"/>
      <c r="IPD46" s="502"/>
      <c r="IPE46" s="502"/>
      <c r="IPF46" s="502"/>
      <c r="IPG46" s="502"/>
      <c r="IPH46" s="502"/>
      <c r="IPI46" s="502"/>
      <c r="IPJ46" s="502"/>
      <c r="IPK46" s="502"/>
      <c r="IPL46" s="502"/>
      <c r="IPM46" s="502"/>
      <c r="IPN46" s="502"/>
      <c r="IPO46" s="502"/>
      <c r="IPP46" s="502"/>
      <c r="IPQ46" s="502"/>
      <c r="IPR46" s="502"/>
      <c r="IPS46" s="502"/>
      <c r="IPT46" s="502"/>
      <c r="IPU46" s="502"/>
      <c r="IPV46" s="502"/>
      <c r="IPW46" s="502"/>
      <c r="IPX46" s="502"/>
      <c r="IPY46" s="502"/>
      <c r="IPZ46" s="502"/>
      <c r="IQA46" s="502"/>
      <c r="IQB46" s="502"/>
      <c r="IQC46" s="502"/>
      <c r="IQD46" s="502"/>
      <c r="IQE46" s="502"/>
      <c r="IQF46" s="502"/>
      <c r="IQG46" s="502"/>
      <c r="IQH46" s="502"/>
      <c r="IQI46" s="502"/>
      <c r="IQJ46" s="502"/>
      <c r="IQK46" s="502"/>
      <c r="IQL46" s="502"/>
      <c r="IQM46" s="502"/>
      <c r="IQN46" s="502"/>
      <c r="IQO46" s="502"/>
      <c r="IQP46" s="502"/>
      <c r="IQQ46" s="502"/>
      <c r="IQR46" s="502"/>
      <c r="IQS46" s="502"/>
      <c r="IQT46" s="502"/>
      <c r="IQU46" s="502"/>
      <c r="IQV46" s="502"/>
      <c r="IQW46" s="502"/>
      <c r="IQX46" s="502"/>
      <c r="IQY46" s="502"/>
      <c r="IQZ46" s="502"/>
      <c r="IRA46" s="502"/>
      <c r="IRB46" s="502"/>
      <c r="IRC46" s="502"/>
      <c r="IRD46" s="502"/>
      <c r="IRE46" s="502"/>
      <c r="IRF46" s="502"/>
      <c r="IRG46" s="502"/>
      <c r="IRH46" s="502"/>
      <c r="IRI46" s="502"/>
      <c r="IRJ46" s="502"/>
      <c r="IRK46" s="502"/>
      <c r="IRL46" s="502"/>
      <c r="IRM46" s="502"/>
      <c r="IRN46" s="502"/>
      <c r="IRO46" s="502"/>
      <c r="IRP46" s="502"/>
      <c r="IRQ46" s="502"/>
      <c r="IRR46" s="502"/>
      <c r="IRS46" s="502"/>
      <c r="IRT46" s="502"/>
      <c r="IRU46" s="502"/>
      <c r="IRV46" s="502"/>
      <c r="IRW46" s="502"/>
      <c r="IRX46" s="502"/>
      <c r="IRY46" s="502"/>
      <c r="IRZ46" s="502"/>
      <c r="ISA46" s="502"/>
      <c r="ISB46" s="502"/>
      <c r="ISC46" s="502"/>
      <c r="ISD46" s="502"/>
      <c r="ISE46" s="502"/>
      <c r="ISF46" s="502"/>
      <c r="ISG46" s="502"/>
      <c r="ISH46" s="502"/>
      <c r="ISI46" s="502"/>
      <c r="ISJ46" s="502"/>
      <c r="ISK46" s="502"/>
      <c r="ISL46" s="502"/>
      <c r="ISM46" s="502"/>
      <c r="ISN46" s="502"/>
      <c r="ISO46" s="502"/>
      <c r="ISP46" s="502"/>
      <c r="ISQ46" s="502"/>
      <c r="ISR46" s="502"/>
      <c r="ISS46" s="502"/>
      <c r="IST46" s="502"/>
      <c r="ISU46" s="502"/>
      <c r="ISV46" s="502"/>
      <c r="ISW46" s="502"/>
      <c r="ISX46" s="502"/>
      <c r="ISY46" s="502"/>
      <c r="ISZ46" s="502"/>
      <c r="ITA46" s="502"/>
      <c r="ITB46" s="502"/>
      <c r="ITC46" s="502"/>
      <c r="ITD46" s="502"/>
      <c r="ITE46" s="502"/>
      <c r="ITF46" s="502"/>
      <c r="ITG46" s="502"/>
      <c r="ITH46" s="502"/>
      <c r="ITI46" s="502"/>
      <c r="ITJ46" s="502"/>
      <c r="ITK46" s="502"/>
      <c r="ITL46" s="502"/>
      <c r="ITM46" s="502"/>
      <c r="ITN46" s="502"/>
      <c r="ITO46" s="502"/>
      <c r="ITP46" s="502"/>
      <c r="ITQ46" s="502"/>
      <c r="ITR46" s="502"/>
      <c r="ITS46" s="502"/>
      <c r="ITT46" s="502"/>
      <c r="ITU46" s="502"/>
      <c r="ITV46" s="502"/>
      <c r="ITW46" s="502"/>
      <c r="ITX46" s="502"/>
      <c r="ITY46" s="502"/>
      <c r="ITZ46" s="502"/>
      <c r="IUA46" s="502"/>
      <c r="IUB46" s="502"/>
      <c r="IUC46" s="502"/>
      <c r="IUD46" s="502"/>
      <c r="IUE46" s="502"/>
      <c r="IUF46" s="502"/>
      <c r="IUG46" s="502"/>
      <c r="IUH46" s="502"/>
      <c r="IUI46" s="502"/>
      <c r="IUJ46" s="502"/>
      <c r="IUK46" s="502"/>
      <c r="IUL46" s="502"/>
      <c r="IUM46" s="502"/>
      <c r="IUN46" s="502"/>
      <c r="IUO46" s="502"/>
      <c r="IUP46" s="502"/>
      <c r="IUQ46" s="502"/>
      <c r="IUR46" s="502"/>
      <c r="IUS46" s="502"/>
      <c r="IUT46" s="502"/>
      <c r="IUU46" s="502"/>
      <c r="IUV46" s="502"/>
      <c r="IUW46" s="502"/>
      <c r="IUX46" s="502"/>
      <c r="IUY46" s="502"/>
      <c r="IUZ46" s="502"/>
      <c r="IVA46" s="502"/>
      <c r="IVB46" s="502"/>
      <c r="IVC46" s="502"/>
      <c r="IVD46" s="502"/>
      <c r="IVE46" s="502"/>
      <c r="IVF46" s="502"/>
      <c r="IVG46" s="502"/>
      <c r="IVH46" s="502"/>
      <c r="IVI46" s="502"/>
      <c r="IVJ46" s="502"/>
      <c r="IVK46" s="502"/>
      <c r="IVL46" s="502"/>
      <c r="IVM46" s="502"/>
      <c r="IVN46" s="502"/>
      <c r="IVO46" s="502"/>
      <c r="IVP46" s="502"/>
      <c r="IVQ46" s="502"/>
      <c r="IVR46" s="502"/>
      <c r="IVS46" s="502"/>
      <c r="IVT46" s="502"/>
      <c r="IVU46" s="502"/>
      <c r="IVV46" s="502"/>
      <c r="IVW46" s="502"/>
      <c r="IVX46" s="502"/>
      <c r="IVY46" s="502"/>
      <c r="IVZ46" s="502"/>
      <c r="IWA46" s="502"/>
      <c r="IWB46" s="502"/>
      <c r="IWC46" s="502"/>
      <c r="IWD46" s="502"/>
      <c r="IWE46" s="502"/>
      <c r="IWF46" s="502"/>
      <c r="IWG46" s="502"/>
      <c r="IWH46" s="502"/>
      <c r="IWI46" s="502"/>
      <c r="IWJ46" s="502"/>
      <c r="IWK46" s="502"/>
      <c r="IWL46" s="502"/>
      <c r="IWM46" s="502"/>
      <c r="IWN46" s="502"/>
      <c r="IWO46" s="502"/>
      <c r="IWP46" s="502"/>
      <c r="IWQ46" s="502"/>
      <c r="IWR46" s="502"/>
      <c r="IWS46" s="502"/>
      <c r="IWT46" s="502"/>
      <c r="IWU46" s="502"/>
      <c r="IWV46" s="502"/>
      <c r="IWW46" s="502"/>
      <c r="IWX46" s="502"/>
      <c r="IWY46" s="502"/>
      <c r="IWZ46" s="502"/>
      <c r="IXA46" s="502"/>
      <c r="IXB46" s="502"/>
      <c r="IXC46" s="502"/>
      <c r="IXD46" s="502"/>
      <c r="IXE46" s="502"/>
      <c r="IXF46" s="502"/>
      <c r="IXG46" s="502"/>
      <c r="IXH46" s="502"/>
      <c r="IXI46" s="502"/>
      <c r="IXJ46" s="502"/>
      <c r="IXK46" s="502"/>
      <c r="IXL46" s="502"/>
      <c r="IXM46" s="502"/>
      <c r="IXN46" s="502"/>
      <c r="IXO46" s="502"/>
      <c r="IXP46" s="502"/>
      <c r="IXQ46" s="502"/>
      <c r="IXR46" s="502"/>
      <c r="IXS46" s="502"/>
      <c r="IXT46" s="502"/>
      <c r="IXU46" s="502"/>
      <c r="IXV46" s="502"/>
      <c r="IXW46" s="502"/>
      <c r="IXX46" s="502"/>
      <c r="IXY46" s="502"/>
      <c r="IXZ46" s="502"/>
      <c r="IYA46" s="502"/>
      <c r="IYB46" s="502"/>
      <c r="IYC46" s="502"/>
      <c r="IYD46" s="502"/>
      <c r="IYE46" s="502"/>
      <c r="IYF46" s="502"/>
      <c r="IYG46" s="502"/>
      <c r="IYH46" s="502"/>
      <c r="IYI46" s="502"/>
      <c r="IYJ46" s="502"/>
      <c r="IYK46" s="502"/>
      <c r="IYL46" s="502"/>
      <c r="IYM46" s="502"/>
      <c r="IYN46" s="502"/>
      <c r="IYO46" s="502"/>
      <c r="IYP46" s="502"/>
      <c r="IYQ46" s="502"/>
      <c r="IYR46" s="502"/>
      <c r="IYS46" s="502"/>
      <c r="IYT46" s="502"/>
      <c r="IYU46" s="502"/>
      <c r="IYV46" s="502"/>
      <c r="IYW46" s="502"/>
      <c r="IYX46" s="502"/>
      <c r="IYY46" s="502"/>
      <c r="IYZ46" s="502"/>
      <c r="IZA46" s="502"/>
      <c r="IZB46" s="502"/>
      <c r="IZC46" s="502"/>
      <c r="IZD46" s="502"/>
      <c r="IZE46" s="502"/>
      <c r="IZF46" s="502"/>
      <c r="IZG46" s="502"/>
      <c r="IZH46" s="502"/>
      <c r="IZI46" s="502"/>
      <c r="IZJ46" s="502"/>
      <c r="IZK46" s="502"/>
      <c r="IZL46" s="502"/>
      <c r="IZM46" s="502"/>
      <c r="IZN46" s="502"/>
      <c r="IZO46" s="502"/>
      <c r="IZP46" s="502"/>
      <c r="IZQ46" s="502"/>
      <c r="IZR46" s="502"/>
      <c r="IZS46" s="502"/>
      <c r="IZT46" s="502"/>
      <c r="IZU46" s="502"/>
      <c r="IZV46" s="502"/>
      <c r="IZW46" s="502"/>
      <c r="IZX46" s="502"/>
      <c r="IZY46" s="502"/>
      <c r="IZZ46" s="502"/>
      <c r="JAA46" s="502"/>
      <c r="JAB46" s="502"/>
      <c r="JAC46" s="502"/>
      <c r="JAD46" s="502"/>
      <c r="JAE46" s="502"/>
      <c r="JAF46" s="502"/>
      <c r="JAG46" s="502"/>
      <c r="JAH46" s="502"/>
      <c r="JAI46" s="502"/>
      <c r="JAJ46" s="502"/>
      <c r="JAK46" s="502"/>
      <c r="JAL46" s="502"/>
      <c r="JAM46" s="502"/>
      <c r="JAN46" s="502"/>
      <c r="JAO46" s="502"/>
      <c r="JAP46" s="502"/>
      <c r="JAQ46" s="502"/>
      <c r="JAR46" s="502"/>
      <c r="JAS46" s="502"/>
      <c r="JAT46" s="502"/>
      <c r="JAU46" s="502"/>
      <c r="JAV46" s="502"/>
      <c r="JAW46" s="502"/>
      <c r="JAX46" s="502"/>
      <c r="JAY46" s="502"/>
      <c r="JAZ46" s="502"/>
      <c r="JBA46" s="502"/>
      <c r="JBB46" s="502"/>
      <c r="JBC46" s="502"/>
      <c r="JBD46" s="502"/>
      <c r="JBE46" s="502"/>
      <c r="JBF46" s="502"/>
      <c r="JBG46" s="502"/>
      <c r="JBH46" s="502"/>
      <c r="JBI46" s="502"/>
      <c r="JBJ46" s="502"/>
      <c r="JBK46" s="502"/>
      <c r="JBL46" s="502"/>
      <c r="JBM46" s="502"/>
      <c r="JBN46" s="502"/>
      <c r="JBO46" s="502"/>
      <c r="JBP46" s="502"/>
      <c r="JBQ46" s="502"/>
      <c r="JBR46" s="502"/>
      <c r="JBS46" s="502"/>
      <c r="JBT46" s="502"/>
      <c r="JBU46" s="502"/>
      <c r="JBV46" s="502"/>
      <c r="JBW46" s="502"/>
      <c r="JBX46" s="502"/>
      <c r="JBY46" s="502"/>
      <c r="JBZ46" s="502"/>
      <c r="JCA46" s="502"/>
      <c r="JCB46" s="502"/>
      <c r="JCC46" s="502"/>
      <c r="JCD46" s="502"/>
      <c r="JCE46" s="502"/>
      <c r="JCF46" s="502"/>
      <c r="JCG46" s="502"/>
      <c r="JCH46" s="502"/>
      <c r="JCI46" s="502"/>
      <c r="JCJ46" s="502"/>
      <c r="JCK46" s="502"/>
      <c r="JCL46" s="502"/>
      <c r="JCM46" s="502"/>
      <c r="JCN46" s="502"/>
      <c r="JCO46" s="502"/>
      <c r="JCP46" s="502"/>
      <c r="JCQ46" s="502"/>
      <c r="JCR46" s="502"/>
      <c r="JCS46" s="502"/>
      <c r="JCT46" s="502"/>
      <c r="JCU46" s="502"/>
      <c r="JCV46" s="502"/>
      <c r="JCW46" s="502"/>
      <c r="JCX46" s="502"/>
      <c r="JCY46" s="502"/>
      <c r="JCZ46" s="502"/>
      <c r="JDA46" s="502"/>
      <c r="JDB46" s="502"/>
      <c r="JDC46" s="502"/>
      <c r="JDD46" s="502"/>
      <c r="JDE46" s="502"/>
      <c r="JDF46" s="502"/>
      <c r="JDG46" s="502"/>
      <c r="JDH46" s="502"/>
      <c r="JDI46" s="502"/>
      <c r="JDJ46" s="502"/>
      <c r="JDK46" s="502"/>
      <c r="JDL46" s="502"/>
      <c r="JDM46" s="502"/>
      <c r="JDN46" s="502"/>
      <c r="JDO46" s="502"/>
      <c r="JDP46" s="502"/>
      <c r="JDQ46" s="502"/>
      <c r="JDR46" s="502"/>
      <c r="JDS46" s="502"/>
      <c r="JDT46" s="502"/>
      <c r="JDU46" s="502"/>
      <c r="JDV46" s="502"/>
      <c r="JDW46" s="502"/>
      <c r="JDX46" s="502"/>
      <c r="JDY46" s="502"/>
      <c r="JDZ46" s="502"/>
      <c r="JEA46" s="502"/>
      <c r="JEB46" s="502"/>
      <c r="JEC46" s="502"/>
      <c r="JED46" s="502"/>
      <c r="JEE46" s="502"/>
      <c r="JEF46" s="502"/>
      <c r="JEG46" s="502"/>
      <c r="JEH46" s="502"/>
      <c r="JEI46" s="502"/>
      <c r="JEJ46" s="502"/>
      <c r="JEK46" s="502"/>
      <c r="JEL46" s="502"/>
      <c r="JEM46" s="502"/>
      <c r="JEN46" s="502"/>
      <c r="JEO46" s="502"/>
      <c r="JEP46" s="502"/>
      <c r="JEQ46" s="502"/>
      <c r="JER46" s="502"/>
      <c r="JES46" s="502"/>
      <c r="JET46" s="502"/>
      <c r="JEU46" s="502"/>
      <c r="JEV46" s="502"/>
      <c r="JEW46" s="502"/>
      <c r="JEX46" s="502"/>
      <c r="JEY46" s="502"/>
      <c r="JEZ46" s="502"/>
      <c r="JFA46" s="502"/>
      <c r="JFB46" s="502"/>
      <c r="JFC46" s="502"/>
      <c r="JFD46" s="502"/>
      <c r="JFE46" s="502"/>
      <c r="JFF46" s="502"/>
      <c r="JFG46" s="502"/>
      <c r="JFH46" s="502"/>
      <c r="JFI46" s="502"/>
      <c r="JFJ46" s="502"/>
      <c r="JFK46" s="502"/>
      <c r="JFL46" s="502"/>
      <c r="JFM46" s="502"/>
      <c r="JFN46" s="502"/>
      <c r="JFO46" s="502"/>
      <c r="JFP46" s="502"/>
      <c r="JFQ46" s="502"/>
      <c r="JFR46" s="502"/>
      <c r="JFS46" s="502"/>
      <c r="JFT46" s="502"/>
      <c r="JFU46" s="502"/>
      <c r="JFV46" s="502"/>
      <c r="JFW46" s="502"/>
      <c r="JFX46" s="502"/>
      <c r="JFY46" s="502"/>
      <c r="JFZ46" s="502"/>
      <c r="JGA46" s="502"/>
      <c r="JGB46" s="502"/>
      <c r="JGC46" s="502"/>
      <c r="JGD46" s="502"/>
      <c r="JGE46" s="502"/>
      <c r="JGF46" s="502"/>
      <c r="JGG46" s="502"/>
      <c r="JGH46" s="502"/>
      <c r="JGI46" s="502"/>
      <c r="JGJ46" s="502"/>
      <c r="JGK46" s="502"/>
      <c r="JGL46" s="502"/>
      <c r="JGM46" s="502"/>
      <c r="JGN46" s="502"/>
      <c r="JGO46" s="502"/>
      <c r="JGP46" s="502"/>
      <c r="JGQ46" s="502"/>
      <c r="JGR46" s="502"/>
      <c r="JGS46" s="502"/>
      <c r="JGT46" s="502"/>
      <c r="JGU46" s="502"/>
      <c r="JGV46" s="502"/>
      <c r="JGW46" s="502"/>
      <c r="JGX46" s="502"/>
      <c r="JGY46" s="502"/>
      <c r="JGZ46" s="502"/>
      <c r="JHA46" s="502"/>
      <c r="JHB46" s="502"/>
      <c r="JHC46" s="502"/>
      <c r="JHD46" s="502"/>
      <c r="JHE46" s="502"/>
      <c r="JHF46" s="502"/>
      <c r="JHG46" s="502"/>
      <c r="JHH46" s="502"/>
      <c r="JHI46" s="502"/>
      <c r="JHJ46" s="502"/>
      <c r="JHK46" s="502"/>
      <c r="JHL46" s="502"/>
      <c r="JHM46" s="502"/>
      <c r="JHN46" s="502"/>
      <c r="JHO46" s="502"/>
      <c r="JHP46" s="502"/>
      <c r="JHQ46" s="502"/>
      <c r="JHR46" s="502"/>
      <c r="JHS46" s="502"/>
      <c r="JHT46" s="502"/>
      <c r="JHU46" s="502"/>
      <c r="JHV46" s="502"/>
      <c r="JHW46" s="502"/>
      <c r="JHX46" s="502"/>
      <c r="JHY46" s="502"/>
      <c r="JHZ46" s="502"/>
      <c r="JIA46" s="502"/>
      <c r="JIB46" s="502"/>
      <c r="JIC46" s="502"/>
      <c r="JID46" s="502"/>
      <c r="JIE46" s="502"/>
      <c r="JIF46" s="502"/>
      <c r="JIG46" s="502"/>
      <c r="JIH46" s="502"/>
      <c r="JII46" s="502"/>
      <c r="JIJ46" s="502"/>
      <c r="JIK46" s="502"/>
      <c r="JIL46" s="502"/>
      <c r="JIM46" s="502"/>
      <c r="JIN46" s="502"/>
      <c r="JIO46" s="502"/>
      <c r="JIP46" s="502"/>
      <c r="JIQ46" s="502"/>
      <c r="JIR46" s="502"/>
      <c r="JIS46" s="502"/>
      <c r="JIT46" s="502"/>
      <c r="JIU46" s="502"/>
      <c r="JIV46" s="502"/>
      <c r="JIW46" s="502"/>
      <c r="JIX46" s="502"/>
      <c r="JIY46" s="502"/>
      <c r="JIZ46" s="502"/>
      <c r="JJA46" s="502"/>
      <c r="JJB46" s="502"/>
      <c r="JJC46" s="502"/>
      <c r="JJD46" s="502"/>
      <c r="JJE46" s="502"/>
      <c r="JJF46" s="502"/>
      <c r="JJG46" s="502"/>
      <c r="JJH46" s="502"/>
      <c r="JJI46" s="502"/>
      <c r="JJJ46" s="502"/>
      <c r="JJK46" s="502"/>
      <c r="JJL46" s="502"/>
      <c r="JJM46" s="502"/>
      <c r="JJN46" s="502"/>
      <c r="JJO46" s="502"/>
      <c r="JJP46" s="502"/>
      <c r="JJQ46" s="502"/>
      <c r="JJR46" s="502"/>
      <c r="JJS46" s="502"/>
      <c r="JJT46" s="502"/>
      <c r="JJU46" s="502"/>
      <c r="JJV46" s="502"/>
      <c r="JJW46" s="502"/>
      <c r="JJX46" s="502"/>
      <c r="JJY46" s="502"/>
      <c r="JJZ46" s="502"/>
      <c r="JKA46" s="502"/>
      <c r="JKB46" s="502"/>
      <c r="JKC46" s="502"/>
      <c r="JKD46" s="502"/>
      <c r="JKE46" s="502"/>
      <c r="JKF46" s="502"/>
      <c r="JKG46" s="502"/>
      <c r="JKH46" s="502"/>
      <c r="JKI46" s="502"/>
      <c r="JKJ46" s="502"/>
      <c r="JKK46" s="502"/>
      <c r="JKL46" s="502"/>
      <c r="JKM46" s="502"/>
      <c r="JKN46" s="502"/>
      <c r="JKO46" s="502"/>
      <c r="JKP46" s="502"/>
      <c r="JKQ46" s="502"/>
      <c r="JKR46" s="502"/>
      <c r="JKS46" s="502"/>
      <c r="JKT46" s="502"/>
      <c r="JKU46" s="502"/>
      <c r="JKV46" s="502"/>
      <c r="JKW46" s="502"/>
      <c r="JKX46" s="502"/>
      <c r="JKY46" s="502"/>
      <c r="JKZ46" s="502"/>
      <c r="JLA46" s="502"/>
      <c r="JLB46" s="502"/>
      <c r="JLC46" s="502"/>
      <c r="JLD46" s="502"/>
      <c r="JLE46" s="502"/>
      <c r="JLF46" s="502"/>
      <c r="JLG46" s="502"/>
      <c r="JLH46" s="502"/>
      <c r="JLI46" s="502"/>
      <c r="JLJ46" s="502"/>
      <c r="JLK46" s="502"/>
      <c r="JLL46" s="502"/>
      <c r="JLM46" s="502"/>
      <c r="JLN46" s="502"/>
      <c r="JLO46" s="502"/>
      <c r="JLP46" s="502"/>
      <c r="JLQ46" s="502"/>
      <c r="JLR46" s="502"/>
      <c r="JLS46" s="502"/>
      <c r="JLT46" s="502"/>
      <c r="JLU46" s="502"/>
      <c r="JLV46" s="502"/>
      <c r="JLW46" s="502"/>
      <c r="JLX46" s="502"/>
      <c r="JLY46" s="502"/>
      <c r="JLZ46" s="502"/>
      <c r="JMA46" s="502"/>
      <c r="JMB46" s="502"/>
      <c r="JMC46" s="502"/>
      <c r="JMD46" s="502"/>
      <c r="JME46" s="502"/>
      <c r="JMF46" s="502"/>
      <c r="JMG46" s="502"/>
      <c r="JMH46" s="502"/>
      <c r="JMI46" s="502"/>
      <c r="JMJ46" s="502"/>
      <c r="JMK46" s="502"/>
      <c r="JML46" s="502"/>
      <c r="JMM46" s="502"/>
      <c r="JMN46" s="502"/>
      <c r="JMO46" s="502"/>
      <c r="JMP46" s="502"/>
      <c r="JMQ46" s="502"/>
      <c r="JMR46" s="502"/>
      <c r="JMS46" s="502"/>
      <c r="JMT46" s="502"/>
      <c r="JMU46" s="502"/>
      <c r="JMV46" s="502"/>
      <c r="JMW46" s="502"/>
      <c r="JMX46" s="502"/>
      <c r="JMY46" s="502"/>
      <c r="JMZ46" s="502"/>
      <c r="JNA46" s="502"/>
      <c r="JNB46" s="502"/>
      <c r="JNC46" s="502"/>
      <c r="JND46" s="502"/>
      <c r="JNE46" s="502"/>
      <c r="JNF46" s="502"/>
      <c r="JNG46" s="502"/>
      <c r="JNH46" s="502"/>
      <c r="JNI46" s="502"/>
      <c r="JNJ46" s="502"/>
      <c r="JNK46" s="502"/>
      <c r="JNL46" s="502"/>
      <c r="JNM46" s="502"/>
      <c r="JNN46" s="502"/>
      <c r="JNO46" s="502"/>
      <c r="JNP46" s="502"/>
      <c r="JNQ46" s="502"/>
      <c r="JNR46" s="502"/>
      <c r="JNS46" s="502"/>
      <c r="JNT46" s="502"/>
      <c r="JNU46" s="502"/>
      <c r="JNV46" s="502"/>
      <c r="JNW46" s="502"/>
      <c r="JNX46" s="502"/>
      <c r="JNY46" s="502"/>
      <c r="JNZ46" s="502"/>
      <c r="JOA46" s="502"/>
      <c r="JOB46" s="502"/>
      <c r="JOC46" s="502"/>
      <c r="JOD46" s="502"/>
      <c r="JOE46" s="502"/>
      <c r="JOF46" s="502"/>
      <c r="JOG46" s="502"/>
      <c r="JOH46" s="502"/>
      <c r="JOI46" s="502"/>
      <c r="JOJ46" s="502"/>
      <c r="JOK46" s="502"/>
      <c r="JOL46" s="502"/>
      <c r="JOM46" s="502"/>
      <c r="JON46" s="502"/>
      <c r="JOO46" s="502"/>
      <c r="JOP46" s="502"/>
      <c r="JOQ46" s="502"/>
      <c r="JOR46" s="502"/>
      <c r="JOS46" s="502"/>
      <c r="JOT46" s="502"/>
      <c r="JOU46" s="502"/>
      <c r="JOV46" s="502"/>
      <c r="JOW46" s="502"/>
      <c r="JOX46" s="502"/>
      <c r="JOY46" s="502"/>
      <c r="JOZ46" s="502"/>
      <c r="JPA46" s="502"/>
      <c r="JPB46" s="502"/>
      <c r="JPC46" s="502"/>
      <c r="JPD46" s="502"/>
      <c r="JPE46" s="502"/>
      <c r="JPF46" s="502"/>
      <c r="JPG46" s="502"/>
      <c r="JPH46" s="502"/>
      <c r="JPI46" s="502"/>
      <c r="JPJ46" s="502"/>
      <c r="JPK46" s="502"/>
      <c r="JPL46" s="502"/>
      <c r="JPM46" s="502"/>
      <c r="JPN46" s="502"/>
      <c r="JPO46" s="502"/>
      <c r="JPP46" s="502"/>
      <c r="JPQ46" s="502"/>
      <c r="JPR46" s="502"/>
      <c r="JPS46" s="502"/>
      <c r="JPT46" s="502"/>
      <c r="JPU46" s="502"/>
      <c r="JPV46" s="502"/>
      <c r="JPW46" s="502"/>
      <c r="JPX46" s="502"/>
      <c r="JPY46" s="502"/>
      <c r="JPZ46" s="502"/>
      <c r="JQA46" s="502"/>
      <c r="JQB46" s="502"/>
      <c r="JQC46" s="502"/>
      <c r="JQD46" s="502"/>
      <c r="JQE46" s="502"/>
      <c r="JQF46" s="502"/>
      <c r="JQG46" s="502"/>
      <c r="JQH46" s="502"/>
      <c r="JQI46" s="502"/>
      <c r="JQJ46" s="502"/>
      <c r="JQK46" s="502"/>
      <c r="JQL46" s="502"/>
      <c r="JQM46" s="502"/>
      <c r="JQN46" s="502"/>
      <c r="JQO46" s="502"/>
      <c r="JQP46" s="502"/>
      <c r="JQQ46" s="502"/>
      <c r="JQR46" s="502"/>
      <c r="JQS46" s="502"/>
      <c r="JQT46" s="502"/>
      <c r="JQU46" s="502"/>
      <c r="JQV46" s="502"/>
      <c r="JQW46" s="502"/>
      <c r="JQX46" s="502"/>
      <c r="JQY46" s="502"/>
      <c r="JQZ46" s="502"/>
      <c r="JRA46" s="502"/>
      <c r="JRB46" s="502"/>
      <c r="JRC46" s="502"/>
      <c r="JRD46" s="502"/>
      <c r="JRE46" s="502"/>
      <c r="JRF46" s="502"/>
      <c r="JRG46" s="502"/>
      <c r="JRH46" s="502"/>
      <c r="JRI46" s="502"/>
      <c r="JRJ46" s="502"/>
      <c r="JRK46" s="502"/>
      <c r="JRL46" s="502"/>
      <c r="JRM46" s="502"/>
      <c r="JRN46" s="502"/>
      <c r="JRO46" s="502"/>
      <c r="JRP46" s="502"/>
      <c r="JRQ46" s="502"/>
      <c r="JRR46" s="502"/>
      <c r="JRS46" s="502"/>
      <c r="JRT46" s="502"/>
      <c r="JRU46" s="502"/>
      <c r="JRV46" s="502"/>
      <c r="JRW46" s="502"/>
      <c r="JRX46" s="502"/>
      <c r="JRY46" s="502"/>
      <c r="JRZ46" s="502"/>
      <c r="JSA46" s="502"/>
      <c r="JSB46" s="502"/>
      <c r="JSC46" s="502"/>
      <c r="JSD46" s="502"/>
      <c r="JSE46" s="502"/>
      <c r="JSF46" s="502"/>
      <c r="JSG46" s="502"/>
      <c r="JSH46" s="502"/>
      <c r="JSI46" s="502"/>
      <c r="JSJ46" s="502"/>
      <c r="JSK46" s="502"/>
      <c r="JSL46" s="502"/>
      <c r="JSM46" s="502"/>
      <c r="JSN46" s="502"/>
      <c r="JSO46" s="502"/>
      <c r="JSP46" s="502"/>
      <c r="JSQ46" s="502"/>
      <c r="JSR46" s="502"/>
      <c r="JSS46" s="502"/>
      <c r="JST46" s="502"/>
      <c r="JSU46" s="502"/>
      <c r="JSV46" s="502"/>
      <c r="JSW46" s="502"/>
      <c r="JSX46" s="502"/>
      <c r="JSY46" s="502"/>
      <c r="JSZ46" s="502"/>
      <c r="JTA46" s="502"/>
      <c r="JTB46" s="502"/>
      <c r="JTC46" s="502"/>
      <c r="JTD46" s="502"/>
      <c r="JTE46" s="502"/>
      <c r="JTF46" s="502"/>
      <c r="JTG46" s="502"/>
      <c r="JTH46" s="502"/>
      <c r="JTI46" s="502"/>
      <c r="JTJ46" s="502"/>
      <c r="JTK46" s="502"/>
      <c r="JTL46" s="502"/>
      <c r="JTM46" s="502"/>
      <c r="JTN46" s="502"/>
      <c r="JTO46" s="502"/>
      <c r="JTP46" s="502"/>
      <c r="JTQ46" s="502"/>
      <c r="JTR46" s="502"/>
      <c r="JTS46" s="502"/>
      <c r="JTT46" s="502"/>
      <c r="JTU46" s="502"/>
      <c r="JTV46" s="502"/>
      <c r="JTW46" s="502"/>
      <c r="JTX46" s="502"/>
      <c r="JTY46" s="502"/>
      <c r="JTZ46" s="502"/>
      <c r="JUA46" s="502"/>
      <c r="JUB46" s="502"/>
      <c r="JUC46" s="502"/>
      <c r="JUD46" s="502"/>
      <c r="JUE46" s="502"/>
      <c r="JUF46" s="502"/>
      <c r="JUG46" s="502"/>
      <c r="JUH46" s="502"/>
      <c r="JUI46" s="502"/>
      <c r="JUJ46" s="502"/>
      <c r="JUK46" s="502"/>
      <c r="JUL46" s="502"/>
      <c r="JUM46" s="502"/>
      <c r="JUN46" s="502"/>
      <c r="JUO46" s="502"/>
      <c r="JUP46" s="502"/>
      <c r="JUQ46" s="502"/>
      <c r="JUR46" s="502"/>
      <c r="JUS46" s="502"/>
      <c r="JUT46" s="502"/>
      <c r="JUU46" s="502"/>
      <c r="JUV46" s="502"/>
      <c r="JUW46" s="502"/>
      <c r="JUX46" s="502"/>
      <c r="JUY46" s="502"/>
      <c r="JUZ46" s="502"/>
      <c r="JVA46" s="502"/>
      <c r="JVB46" s="502"/>
      <c r="JVC46" s="502"/>
      <c r="JVD46" s="502"/>
      <c r="JVE46" s="502"/>
      <c r="JVF46" s="502"/>
      <c r="JVG46" s="502"/>
      <c r="JVH46" s="502"/>
      <c r="JVI46" s="502"/>
      <c r="JVJ46" s="502"/>
      <c r="JVK46" s="502"/>
      <c r="JVL46" s="502"/>
      <c r="JVM46" s="502"/>
      <c r="JVN46" s="502"/>
      <c r="JVO46" s="502"/>
      <c r="JVP46" s="502"/>
      <c r="JVQ46" s="502"/>
      <c r="JVR46" s="502"/>
      <c r="JVS46" s="502"/>
      <c r="JVT46" s="502"/>
      <c r="JVU46" s="502"/>
      <c r="JVV46" s="502"/>
      <c r="JVW46" s="502"/>
      <c r="JVX46" s="502"/>
      <c r="JVY46" s="502"/>
      <c r="JVZ46" s="502"/>
      <c r="JWA46" s="502"/>
      <c r="JWB46" s="502"/>
      <c r="JWC46" s="502"/>
      <c r="JWD46" s="502"/>
      <c r="JWE46" s="502"/>
      <c r="JWF46" s="502"/>
      <c r="JWG46" s="502"/>
      <c r="JWH46" s="502"/>
      <c r="JWI46" s="502"/>
      <c r="JWJ46" s="502"/>
      <c r="JWK46" s="502"/>
      <c r="JWL46" s="502"/>
      <c r="JWM46" s="502"/>
      <c r="JWN46" s="502"/>
      <c r="JWO46" s="502"/>
      <c r="JWP46" s="502"/>
      <c r="JWQ46" s="502"/>
      <c r="JWR46" s="502"/>
      <c r="JWS46" s="502"/>
      <c r="JWT46" s="502"/>
      <c r="JWU46" s="502"/>
      <c r="JWV46" s="502"/>
      <c r="JWW46" s="502"/>
      <c r="JWX46" s="502"/>
      <c r="JWY46" s="502"/>
      <c r="JWZ46" s="502"/>
      <c r="JXA46" s="502"/>
      <c r="JXB46" s="502"/>
      <c r="JXC46" s="502"/>
      <c r="JXD46" s="502"/>
      <c r="JXE46" s="502"/>
      <c r="JXF46" s="502"/>
      <c r="JXG46" s="502"/>
      <c r="JXH46" s="502"/>
      <c r="JXI46" s="502"/>
      <c r="JXJ46" s="502"/>
      <c r="JXK46" s="502"/>
      <c r="JXL46" s="502"/>
      <c r="JXM46" s="502"/>
      <c r="JXN46" s="502"/>
      <c r="JXO46" s="502"/>
      <c r="JXP46" s="502"/>
      <c r="JXQ46" s="502"/>
      <c r="JXR46" s="502"/>
      <c r="JXS46" s="502"/>
      <c r="JXT46" s="502"/>
      <c r="JXU46" s="502"/>
      <c r="JXV46" s="502"/>
      <c r="JXW46" s="502"/>
      <c r="JXX46" s="502"/>
      <c r="JXY46" s="502"/>
      <c r="JXZ46" s="502"/>
      <c r="JYA46" s="502"/>
      <c r="JYB46" s="502"/>
      <c r="JYC46" s="502"/>
      <c r="JYD46" s="502"/>
      <c r="JYE46" s="502"/>
      <c r="JYF46" s="502"/>
      <c r="JYG46" s="502"/>
      <c r="JYH46" s="502"/>
      <c r="JYI46" s="502"/>
      <c r="JYJ46" s="502"/>
      <c r="JYK46" s="502"/>
      <c r="JYL46" s="502"/>
      <c r="JYM46" s="502"/>
      <c r="JYN46" s="502"/>
      <c r="JYO46" s="502"/>
      <c r="JYP46" s="502"/>
      <c r="JYQ46" s="502"/>
      <c r="JYR46" s="502"/>
      <c r="JYS46" s="502"/>
      <c r="JYT46" s="502"/>
      <c r="JYU46" s="502"/>
      <c r="JYV46" s="502"/>
      <c r="JYW46" s="502"/>
      <c r="JYX46" s="502"/>
      <c r="JYY46" s="502"/>
      <c r="JYZ46" s="502"/>
      <c r="JZA46" s="502"/>
      <c r="JZB46" s="502"/>
      <c r="JZC46" s="502"/>
      <c r="JZD46" s="502"/>
      <c r="JZE46" s="502"/>
      <c r="JZF46" s="502"/>
      <c r="JZG46" s="502"/>
      <c r="JZH46" s="502"/>
      <c r="JZI46" s="502"/>
      <c r="JZJ46" s="502"/>
      <c r="JZK46" s="502"/>
      <c r="JZL46" s="502"/>
      <c r="JZM46" s="502"/>
      <c r="JZN46" s="502"/>
      <c r="JZO46" s="502"/>
      <c r="JZP46" s="502"/>
      <c r="JZQ46" s="502"/>
      <c r="JZR46" s="502"/>
      <c r="JZS46" s="502"/>
      <c r="JZT46" s="502"/>
      <c r="JZU46" s="502"/>
      <c r="JZV46" s="502"/>
      <c r="JZW46" s="502"/>
      <c r="JZX46" s="502"/>
      <c r="JZY46" s="502"/>
      <c r="JZZ46" s="502"/>
      <c r="KAA46" s="502"/>
      <c r="KAB46" s="502"/>
      <c r="KAC46" s="502"/>
      <c r="KAD46" s="502"/>
      <c r="KAE46" s="502"/>
      <c r="KAF46" s="502"/>
      <c r="KAG46" s="502"/>
      <c r="KAH46" s="502"/>
      <c r="KAI46" s="502"/>
      <c r="KAJ46" s="502"/>
      <c r="KAK46" s="502"/>
      <c r="KAL46" s="502"/>
      <c r="KAM46" s="502"/>
      <c r="KAN46" s="502"/>
      <c r="KAO46" s="502"/>
      <c r="KAP46" s="502"/>
      <c r="KAQ46" s="502"/>
      <c r="KAR46" s="502"/>
      <c r="KAS46" s="502"/>
      <c r="KAT46" s="502"/>
      <c r="KAU46" s="502"/>
      <c r="KAV46" s="502"/>
      <c r="KAW46" s="502"/>
      <c r="KAX46" s="502"/>
      <c r="KAY46" s="502"/>
      <c r="KAZ46" s="502"/>
      <c r="KBA46" s="502"/>
      <c r="KBB46" s="502"/>
      <c r="KBC46" s="502"/>
      <c r="KBD46" s="502"/>
      <c r="KBE46" s="502"/>
      <c r="KBF46" s="502"/>
      <c r="KBG46" s="502"/>
      <c r="KBH46" s="502"/>
      <c r="KBI46" s="502"/>
      <c r="KBJ46" s="502"/>
      <c r="KBK46" s="502"/>
      <c r="KBL46" s="502"/>
      <c r="KBM46" s="502"/>
      <c r="KBN46" s="502"/>
      <c r="KBO46" s="502"/>
      <c r="KBP46" s="502"/>
      <c r="KBQ46" s="502"/>
      <c r="KBR46" s="502"/>
      <c r="KBS46" s="502"/>
      <c r="KBT46" s="502"/>
      <c r="KBU46" s="502"/>
      <c r="KBV46" s="502"/>
      <c r="KBW46" s="502"/>
      <c r="KBX46" s="502"/>
      <c r="KBY46" s="502"/>
      <c r="KBZ46" s="502"/>
      <c r="KCA46" s="502"/>
      <c r="KCB46" s="502"/>
      <c r="KCC46" s="502"/>
      <c r="KCD46" s="502"/>
      <c r="KCE46" s="502"/>
      <c r="KCF46" s="502"/>
      <c r="KCG46" s="502"/>
      <c r="KCH46" s="502"/>
      <c r="KCI46" s="502"/>
      <c r="KCJ46" s="502"/>
      <c r="KCK46" s="502"/>
      <c r="KCL46" s="502"/>
      <c r="KCM46" s="502"/>
      <c r="KCN46" s="502"/>
      <c r="KCO46" s="502"/>
      <c r="KCP46" s="502"/>
      <c r="KCQ46" s="502"/>
      <c r="KCR46" s="502"/>
      <c r="KCS46" s="502"/>
      <c r="KCT46" s="502"/>
      <c r="KCU46" s="502"/>
      <c r="KCV46" s="502"/>
      <c r="KCW46" s="502"/>
      <c r="KCX46" s="502"/>
      <c r="KCY46" s="502"/>
      <c r="KCZ46" s="502"/>
      <c r="KDA46" s="502"/>
      <c r="KDB46" s="502"/>
      <c r="KDC46" s="502"/>
      <c r="KDD46" s="502"/>
      <c r="KDE46" s="502"/>
      <c r="KDF46" s="502"/>
      <c r="KDG46" s="502"/>
      <c r="KDH46" s="502"/>
      <c r="KDI46" s="502"/>
      <c r="KDJ46" s="502"/>
      <c r="KDK46" s="502"/>
      <c r="KDL46" s="502"/>
      <c r="KDM46" s="502"/>
      <c r="KDN46" s="502"/>
      <c r="KDO46" s="502"/>
      <c r="KDP46" s="502"/>
      <c r="KDQ46" s="502"/>
      <c r="KDR46" s="502"/>
      <c r="KDS46" s="502"/>
      <c r="KDT46" s="502"/>
      <c r="KDU46" s="502"/>
      <c r="KDV46" s="502"/>
      <c r="KDW46" s="502"/>
      <c r="KDX46" s="502"/>
      <c r="KDY46" s="502"/>
      <c r="KDZ46" s="502"/>
      <c r="KEA46" s="502"/>
      <c r="KEB46" s="502"/>
      <c r="KEC46" s="502"/>
      <c r="KED46" s="502"/>
      <c r="KEE46" s="502"/>
      <c r="KEF46" s="502"/>
      <c r="KEG46" s="502"/>
      <c r="KEH46" s="502"/>
      <c r="KEI46" s="502"/>
      <c r="KEJ46" s="502"/>
      <c r="KEK46" s="502"/>
      <c r="KEL46" s="502"/>
      <c r="KEM46" s="502"/>
      <c r="KEN46" s="502"/>
      <c r="KEO46" s="502"/>
      <c r="KEP46" s="502"/>
      <c r="KEQ46" s="502"/>
      <c r="KER46" s="502"/>
      <c r="KES46" s="502"/>
      <c r="KET46" s="502"/>
      <c r="KEU46" s="502"/>
      <c r="KEV46" s="502"/>
      <c r="KEW46" s="502"/>
      <c r="KEX46" s="502"/>
      <c r="KEY46" s="502"/>
      <c r="KEZ46" s="502"/>
      <c r="KFA46" s="502"/>
      <c r="KFB46" s="502"/>
      <c r="KFC46" s="502"/>
      <c r="KFD46" s="502"/>
      <c r="KFE46" s="502"/>
      <c r="KFF46" s="502"/>
      <c r="KFG46" s="502"/>
      <c r="KFH46" s="502"/>
      <c r="KFI46" s="502"/>
      <c r="KFJ46" s="502"/>
      <c r="KFK46" s="502"/>
      <c r="KFL46" s="502"/>
      <c r="KFM46" s="502"/>
      <c r="KFN46" s="502"/>
      <c r="KFO46" s="502"/>
      <c r="KFP46" s="502"/>
      <c r="KFQ46" s="502"/>
      <c r="KFR46" s="502"/>
      <c r="KFS46" s="502"/>
      <c r="KFT46" s="502"/>
      <c r="KFU46" s="502"/>
      <c r="KFV46" s="502"/>
      <c r="KFW46" s="502"/>
      <c r="KFX46" s="502"/>
      <c r="KFY46" s="502"/>
      <c r="KFZ46" s="502"/>
      <c r="KGA46" s="502"/>
      <c r="KGB46" s="502"/>
      <c r="KGC46" s="502"/>
      <c r="KGD46" s="502"/>
      <c r="KGE46" s="502"/>
      <c r="KGF46" s="502"/>
      <c r="KGG46" s="502"/>
      <c r="KGH46" s="502"/>
      <c r="KGI46" s="502"/>
      <c r="KGJ46" s="502"/>
      <c r="KGK46" s="502"/>
      <c r="KGL46" s="502"/>
      <c r="KGM46" s="502"/>
      <c r="KGN46" s="502"/>
      <c r="KGO46" s="502"/>
      <c r="KGP46" s="502"/>
      <c r="KGQ46" s="502"/>
      <c r="KGR46" s="502"/>
      <c r="KGS46" s="502"/>
      <c r="KGT46" s="502"/>
      <c r="KGU46" s="502"/>
      <c r="KGV46" s="502"/>
      <c r="KGW46" s="502"/>
      <c r="KGX46" s="502"/>
      <c r="KGY46" s="502"/>
      <c r="KGZ46" s="502"/>
      <c r="KHA46" s="502"/>
      <c r="KHB46" s="502"/>
      <c r="KHC46" s="502"/>
      <c r="KHD46" s="502"/>
      <c r="KHE46" s="502"/>
      <c r="KHF46" s="502"/>
      <c r="KHG46" s="502"/>
      <c r="KHH46" s="502"/>
      <c r="KHI46" s="502"/>
      <c r="KHJ46" s="502"/>
      <c r="KHK46" s="502"/>
      <c r="KHL46" s="502"/>
      <c r="KHM46" s="502"/>
      <c r="KHN46" s="502"/>
      <c r="KHO46" s="502"/>
      <c r="KHP46" s="502"/>
      <c r="KHQ46" s="502"/>
      <c r="KHR46" s="502"/>
      <c r="KHS46" s="502"/>
      <c r="KHT46" s="502"/>
      <c r="KHU46" s="502"/>
      <c r="KHV46" s="502"/>
      <c r="KHW46" s="502"/>
      <c r="KHX46" s="502"/>
      <c r="KHY46" s="502"/>
      <c r="KHZ46" s="502"/>
      <c r="KIA46" s="502"/>
      <c r="KIB46" s="502"/>
      <c r="KIC46" s="502"/>
      <c r="KID46" s="502"/>
      <c r="KIE46" s="502"/>
      <c r="KIF46" s="502"/>
      <c r="KIG46" s="502"/>
      <c r="KIH46" s="502"/>
      <c r="KII46" s="502"/>
      <c r="KIJ46" s="502"/>
      <c r="KIK46" s="502"/>
      <c r="KIL46" s="502"/>
      <c r="KIM46" s="502"/>
      <c r="KIN46" s="502"/>
      <c r="KIO46" s="502"/>
      <c r="KIP46" s="502"/>
      <c r="KIQ46" s="502"/>
      <c r="KIR46" s="502"/>
      <c r="KIS46" s="502"/>
      <c r="KIT46" s="502"/>
      <c r="KIU46" s="502"/>
      <c r="KIV46" s="502"/>
      <c r="KIW46" s="502"/>
      <c r="KIX46" s="502"/>
      <c r="KIY46" s="502"/>
      <c r="KIZ46" s="502"/>
      <c r="KJA46" s="502"/>
      <c r="KJB46" s="502"/>
      <c r="KJC46" s="502"/>
      <c r="KJD46" s="502"/>
      <c r="KJE46" s="502"/>
      <c r="KJF46" s="502"/>
      <c r="KJG46" s="502"/>
      <c r="KJH46" s="502"/>
      <c r="KJI46" s="502"/>
      <c r="KJJ46" s="502"/>
      <c r="KJK46" s="502"/>
      <c r="KJL46" s="502"/>
      <c r="KJM46" s="502"/>
      <c r="KJN46" s="502"/>
      <c r="KJO46" s="502"/>
      <c r="KJP46" s="502"/>
      <c r="KJQ46" s="502"/>
      <c r="KJR46" s="502"/>
      <c r="KJS46" s="502"/>
      <c r="KJT46" s="502"/>
      <c r="KJU46" s="502"/>
      <c r="KJV46" s="502"/>
      <c r="KJW46" s="502"/>
      <c r="KJX46" s="502"/>
      <c r="KJY46" s="502"/>
      <c r="KJZ46" s="502"/>
      <c r="KKA46" s="502"/>
      <c r="KKB46" s="502"/>
      <c r="KKC46" s="502"/>
      <c r="KKD46" s="502"/>
      <c r="KKE46" s="502"/>
      <c r="KKF46" s="502"/>
      <c r="KKG46" s="502"/>
      <c r="KKH46" s="502"/>
      <c r="KKI46" s="502"/>
      <c r="KKJ46" s="502"/>
      <c r="KKK46" s="502"/>
      <c r="KKL46" s="502"/>
      <c r="KKM46" s="502"/>
      <c r="KKN46" s="502"/>
      <c r="KKO46" s="502"/>
      <c r="KKP46" s="502"/>
      <c r="KKQ46" s="502"/>
      <c r="KKR46" s="502"/>
      <c r="KKS46" s="502"/>
      <c r="KKT46" s="502"/>
      <c r="KKU46" s="502"/>
      <c r="KKV46" s="502"/>
      <c r="KKW46" s="502"/>
      <c r="KKX46" s="502"/>
      <c r="KKY46" s="502"/>
      <c r="KKZ46" s="502"/>
      <c r="KLA46" s="502"/>
      <c r="KLB46" s="502"/>
      <c r="KLC46" s="502"/>
      <c r="KLD46" s="502"/>
      <c r="KLE46" s="502"/>
      <c r="KLF46" s="502"/>
      <c r="KLG46" s="502"/>
      <c r="KLH46" s="502"/>
      <c r="KLI46" s="502"/>
      <c r="KLJ46" s="502"/>
      <c r="KLK46" s="502"/>
      <c r="KLL46" s="502"/>
      <c r="KLM46" s="502"/>
      <c r="KLN46" s="502"/>
      <c r="KLO46" s="502"/>
      <c r="KLP46" s="502"/>
      <c r="KLQ46" s="502"/>
      <c r="KLR46" s="502"/>
      <c r="KLS46" s="502"/>
      <c r="KLT46" s="502"/>
      <c r="KLU46" s="502"/>
      <c r="KLV46" s="502"/>
      <c r="KLW46" s="502"/>
      <c r="KLX46" s="502"/>
      <c r="KLY46" s="502"/>
      <c r="KLZ46" s="502"/>
      <c r="KMA46" s="502"/>
      <c r="KMB46" s="502"/>
      <c r="KMC46" s="502"/>
      <c r="KMD46" s="502"/>
      <c r="KME46" s="502"/>
      <c r="KMF46" s="502"/>
      <c r="KMG46" s="502"/>
      <c r="KMH46" s="502"/>
      <c r="KMI46" s="502"/>
      <c r="KMJ46" s="502"/>
      <c r="KMK46" s="502"/>
      <c r="KML46" s="502"/>
      <c r="KMM46" s="502"/>
      <c r="KMN46" s="502"/>
      <c r="KMO46" s="502"/>
      <c r="KMP46" s="502"/>
      <c r="KMQ46" s="502"/>
      <c r="KMR46" s="502"/>
      <c r="KMS46" s="502"/>
      <c r="KMT46" s="502"/>
      <c r="KMU46" s="502"/>
      <c r="KMV46" s="502"/>
      <c r="KMW46" s="502"/>
      <c r="KMX46" s="502"/>
      <c r="KMY46" s="502"/>
      <c r="KMZ46" s="502"/>
      <c r="KNA46" s="502"/>
      <c r="KNB46" s="502"/>
      <c r="KNC46" s="502"/>
      <c r="KND46" s="502"/>
      <c r="KNE46" s="502"/>
      <c r="KNF46" s="502"/>
      <c r="KNG46" s="502"/>
      <c r="KNH46" s="502"/>
      <c r="KNI46" s="502"/>
      <c r="KNJ46" s="502"/>
      <c r="KNK46" s="502"/>
      <c r="KNL46" s="502"/>
      <c r="KNM46" s="502"/>
      <c r="KNN46" s="502"/>
      <c r="KNO46" s="502"/>
      <c r="KNP46" s="502"/>
      <c r="KNQ46" s="502"/>
      <c r="KNR46" s="502"/>
      <c r="KNS46" s="502"/>
      <c r="KNT46" s="502"/>
      <c r="KNU46" s="502"/>
      <c r="KNV46" s="502"/>
      <c r="KNW46" s="502"/>
      <c r="KNX46" s="502"/>
      <c r="KNY46" s="502"/>
      <c r="KNZ46" s="502"/>
      <c r="KOA46" s="502"/>
      <c r="KOB46" s="502"/>
      <c r="KOC46" s="502"/>
      <c r="KOD46" s="502"/>
      <c r="KOE46" s="502"/>
      <c r="KOF46" s="502"/>
      <c r="KOG46" s="502"/>
      <c r="KOH46" s="502"/>
      <c r="KOI46" s="502"/>
      <c r="KOJ46" s="502"/>
      <c r="KOK46" s="502"/>
      <c r="KOL46" s="502"/>
      <c r="KOM46" s="502"/>
      <c r="KON46" s="502"/>
      <c r="KOO46" s="502"/>
      <c r="KOP46" s="502"/>
      <c r="KOQ46" s="502"/>
      <c r="KOR46" s="502"/>
      <c r="KOS46" s="502"/>
      <c r="KOT46" s="502"/>
      <c r="KOU46" s="502"/>
      <c r="KOV46" s="502"/>
      <c r="KOW46" s="502"/>
      <c r="KOX46" s="502"/>
      <c r="KOY46" s="502"/>
      <c r="KOZ46" s="502"/>
      <c r="KPA46" s="502"/>
      <c r="KPB46" s="502"/>
      <c r="KPC46" s="502"/>
      <c r="KPD46" s="502"/>
      <c r="KPE46" s="502"/>
      <c r="KPF46" s="502"/>
      <c r="KPG46" s="502"/>
      <c r="KPH46" s="502"/>
      <c r="KPI46" s="502"/>
      <c r="KPJ46" s="502"/>
      <c r="KPK46" s="502"/>
      <c r="KPL46" s="502"/>
      <c r="KPM46" s="502"/>
      <c r="KPN46" s="502"/>
      <c r="KPO46" s="502"/>
      <c r="KPP46" s="502"/>
      <c r="KPQ46" s="502"/>
      <c r="KPR46" s="502"/>
      <c r="KPS46" s="502"/>
      <c r="KPT46" s="502"/>
      <c r="KPU46" s="502"/>
      <c r="KPV46" s="502"/>
      <c r="KPW46" s="502"/>
      <c r="KPX46" s="502"/>
      <c r="KPY46" s="502"/>
      <c r="KPZ46" s="502"/>
      <c r="KQA46" s="502"/>
      <c r="KQB46" s="502"/>
      <c r="KQC46" s="502"/>
      <c r="KQD46" s="502"/>
      <c r="KQE46" s="502"/>
      <c r="KQF46" s="502"/>
      <c r="KQG46" s="502"/>
      <c r="KQH46" s="502"/>
      <c r="KQI46" s="502"/>
      <c r="KQJ46" s="502"/>
      <c r="KQK46" s="502"/>
      <c r="KQL46" s="502"/>
      <c r="KQM46" s="502"/>
      <c r="KQN46" s="502"/>
      <c r="KQO46" s="502"/>
      <c r="KQP46" s="502"/>
      <c r="KQQ46" s="502"/>
      <c r="KQR46" s="502"/>
      <c r="KQS46" s="502"/>
      <c r="KQT46" s="502"/>
      <c r="KQU46" s="502"/>
      <c r="KQV46" s="502"/>
      <c r="KQW46" s="502"/>
      <c r="KQX46" s="502"/>
      <c r="KQY46" s="502"/>
      <c r="KQZ46" s="502"/>
      <c r="KRA46" s="502"/>
      <c r="KRB46" s="502"/>
      <c r="KRC46" s="502"/>
      <c r="KRD46" s="502"/>
      <c r="KRE46" s="502"/>
      <c r="KRF46" s="502"/>
      <c r="KRG46" s="502"/>
      <c r="KRH46" s="502"/>
      <c r="KRI46" s="502"/>
      <c r="KRJ46" s="502"/>
      <c r="KRK46" s="502"/>
      <c r="KRL46" s="502"/>
      <c r="KRM46" s="502"/>
      <c r="KRN46" s="502"/>
      <c r="KRO46" s="502"/>
      <c r="KRP46" s="502"/>
      <c r="KRQ46" s="502"/>
      <c r="KRR46" s="502"/>
      <c r="KRS46" s="502"/>
      <c r="KRT46" s="502"/>
      <c r="KRU46" s="502"/>
      <c r="KRV46" s="502"/>
      <c r="KRW46" s="502"/>
      <c r="KRX46" s="502"/>
      <c r="KRY46" s="502"/>
      <c r="KRZ46" s="502"/>
      <c r="KSA46" s="502"/>
      <c r="KSB46" s="502"/>
      <c r="KSC46" s="502"/>
      <c r="KSD46" s="502"/>
      <c r="KSE46" s="502"/>
      <c r="KSF46" s="502"/>
      <c r="KSG46" s="502"/>
      <c r="KSH46" s="502"/>
      <c r="KSI46" s="502"/>
      <c r="KSJ46" s="502"/>
      <c r="KSK46" s="502"/>
      <c r="KSL46" s="502"/>
      <c r="KSM46" s="502"/>
      <c r="KSN46" s="502"/>
      <c r="KSO46" s="502"/>
      <c r="KSP46" s="502"/>
      <c r="KSQ46" s="502"/>
      <c r="KSR46" s="502"/>
      <c r="KSS46" s="502"/>
      <c r="KST46" s="502"/>
      <c r="KSU46" s="502"/>
      <c r="KSV46" s="502"/>
      <c r="KSW46" s="502"/>
      <c r="KSX46" s="502"/>
      <c r="KSY46" s="502"/>
      <c r="KSZ46" s="502"/>
      <c r="KTA46" s="502"/>
      <c r="KTB46" s="502"/>
      <c r="KTC46" s="502"/>
      <c r="KTD46" s="502"/>
      <c r="KTE46" s="502"/>
      <c r="KTF46" s="502"/>
      <c r="KTG46" s="502"/>
      <c r="KTH46" s="502"/>
      <c r="KTI46" s="502"/>
      <c r="KTJ46" s="502"/>
      <c r="KTK46" s="502"/>
      <c r="KTL46" s="502"/>
      <c r="KTM46" s="502"/>
      <c r="KTN46" s="502"/>
      <c r="KTO46" s="502"/>
      <c r="KTP46" s="502"/>
      <c r="KTQ46" s="502"/>
      <c r="KTR46" s="502"/>
      <c r="KTS46" s="502"/>
      <c r="KTT46" s="502"/>
      <c r="KTU46" s="502"/>
      <c r="KTV46" s="502"/>
      <c r="KTW46" s="502"/>
      <c r="KTX46" s="502"/>
      <c r="KTY46" s="502"/>
      <c r="KTZ46" s="502"/>
      <c r="KUA46" s="502"/>
      <c r="KUB46" s="502"/>
      <c r="KUC46" s="502"/>
      <c r="KUD46" s="502"/>
      <c r="KUE46" s="502"/>
      <c r="KUF46" s="502"/>
      <c r="KUG46" s="502"/>
      <c r="KUH46" s="502"/>
      <c r="KUI46" s="502"/>
      <c r="KUJ46" s="502"/>
      <c r="KUK46" s="502"/>
      <c r="KUL46" s="502"/>
      <c r="KUM46" s="502"/>
      <c r="KUN46" s="502"/>
      <c r="KUO46" s="502"/>
      <c r="KUP46" s="502"/>
      <c r="KUQ46" s="502"/>
      <c r="KUR46" s="502"/>
      <c r="KUS46" s="502"/>
      <c r="KUT46" s="502"/>
      <c r="KUU46" s="502"/>
      <c r="KUV46" s="502"/>
      <c r="KUW46" s="502"/>
      <c r="KUX46" s="502"/>
      <c r="KUY46" s="502"/>
      <c r="KUZ46" s="502"/>
      <c r="KVA46" s="502"/>
      <c r="KVB46" s="502"/>
      <c r="KVC46" s="502"/>
      <c r="KVD46" s="502"/>
      <c r="KVE46" s="502"/>
      <c r="KVF46" s="502"/>
      <c r="KVG46" s="502"/>
      <c r="KVH46" s="502"/>
      <c r="KVI46" s="502"/>
      <c r="KVJ46" s="502"/>
      <c r="KVK46" s="502"/>
      <c r="KVL46" s="502"/>
      <c r="KVM46" s="502"/>
      <c r="KVN46" s="502"/>
      <c r="KVO46" s="502"/>
      <c r="KVP46" s="502"/>
      <c r="KVQ46" s="502"/>
      <c r="KVR46" s="502"/>
      <c r="KVS46" s="502"/>
      <c r="KVT46" s="502"/>
      <c r="KVU46" s="502"/>
      <c r="KVV46" s="502"/>
      <c r="KVW46" s="502"/>
      <c r="KVX46" s="502"/>
      <c r="KVY46" s="502"/>
      <c r="KVZ46" s="502"/>
      <c r="KWA46" s="502"/>
      <c r="KWB46" s="502"/>
      <c r="KWC46" s="502"/>
      <c r="KWD46" s="502"/>
      <c r="KWE46" s="502"/>
      <c r="KWF46" s="502"/>
      <c r="KWG46" s="502"/>
      <c r="KWH46" s="502"/>
      <c r="KWI46" s="502"/>
      <c r="KWJ46" s="502"/>
      <c r="KWK46" s="502"/>
      <c r="KWL46" s="502"/>
      <c r="KWM46" s="502"/>
      <c r="KWN46" s="502"/>
      <c r="KWO46" s="502"/>
      <c r="KWP46" s="502"/>
      <c r="KWQ46" s="502"/>
      <c r="KWR46" s="502"/>
      <c r="KWS46" s="502"/>
      <c r="KWT46" s="502"/>
      <c r="KWU46" s="502"/>
      <c r="KWV46" s="502"/>
      <c r="KWW46" s="502"/>
      <c r="KWX46" s="502"/>
      <c r="KWY46" s="502"/>
      <c r="KWZ46" s="502"/>
      <c r="KXA46" s="502"/>
      <c r="KXB46" s="502"/>
      <c r="KXC46" s="502"/>
      <c r="KXD46" s="502"/>
      <c r="KXE46" s="502"/>
      <c r="KXF46" s="502"/>
      <c r="KXG46" s="502"/>
      <c r="KXH46" s="502"/>
      <c r="KXI46" s="502"/>
      <c r="KXJ46" s="502"/>
      <c r="KXK46" s="502"/>
      <c r="KXL46" s="502"/>
      <c r="KXM46" s="502"/>
      <c r="KXN46" s="502"/>
      <c r="KXO46" s="502"/>
      <c r="KXP46" s="502"/>
      <c r="KXQ46" s="502"/>
      <c r="KXR46" s="502"/>
      <c r="KXS46" s="502"/>
      <c r="KXT46" s="502"/>
      <c r="KXU46" s="502"/>
      <c r="KXV46" s="502"/>
      <c r="KXW46" s="502"/>
      <c r="KXX46" s="502"/>
      <c r="KXY46" s="502"/>
      <c r="KXZ46" s="502"/>
      <c r="KYA46" s="502"/>
      <c r="KYB46" s="502"/>
      <c r="KYC46" s="502"/>
      <c r="KYD46" s="502"/>
      <c r="KYE46" s="502"/>
      <c r="KYF46" s="502"/>
      <c r="KYG46" s="502"/>
      <c r="KYH46" s="502"/>
      <c r="KYI46" s="502"/>
      <c r="KYJ46" s="502"/>
      <c r="KYK46" s="502"/>
      <c r="KYL46" s="502"/>
      <c r="KYM46" s="502"/>
      <c r="KYN46" s="502"/>
      <c r="KYO46" s="502"/>
      <c r="KYP46" s="502"/>
      <c r="KYQ46" s="502"/>
      <c r="KYR46" s="502"/>
      <c r="KYS46" s="502"/>
      <c r="KYT46" s="502"/>
      <c r="KYU46" s="502"/>
      <c r="KYV46" s="502"/>
      <c r="KYW46" s="502"/>
      <c r="KYX46" s="502"/>
      <c r="KYY46" s="502"/>
      <c r="KYZ46" s="502"/>
      <c r="KZA46" s="502"/>
      <c r="KZB46" s="502"/>
      <c r="KZC46" s="502"/>
      <c r="KZD46" s="502"/>
      <c r="KZE46" s="502"/>
      <c r="KZF46" s="502"/>
      <c r="KZG46" s="502"/>
      <c r="KZH46" s="502"/>
      <c r="KZI46" s="502"/>
      <c r="KZJ46" s="502"/>
      <c r="KZK46" s="502"/>
      <c r="KZL46" s="502"/>
      <c r="KZM46" s="502"/>
      <c r="KZN46" s="502"/>
      <c r="KZO46" s="502"/>
      <c r="KZP46" s="502"/>
      <c r="KZQ46" s="502"/>
      <c r="KZR46" s="502"/>
      <c r="KZS46" s="502"/>
      <c r="KZT46" s="502"/>
      <c r="KZU46" s="502"/>
      <c r="KZV46" s="502"/>
      <c r="KZW46" s="502"/>
      <c r="KZX46" s="502"/>
      <c r="KZY46" s="502"/>
      <c r="KZZ46" s="502"/>
      <c r="LAA46" s="502"/>
      <c r="LAB46" s="502"/>
      <c r="LAC46" s="502"/>
      <c r="LAD46" s="502"/>
      <c r="LAE46" s="502"/>
      <c r="LAF46" s="502"/>
      <c r="LAG46" s="502"/>
      <c r="LAH46" s="502"/>
      <c r="LAI46" s="502"/>
      <c r="LAJ46" s="502"/>
      <c r="LAK46" s="502"/>
      <c r="LAL46" s="502"/>
      <c r="LAM46" s="502"/>
      <c r="LAN46" s="502"/>
      <c r="LAO46" s="502"/>
      <c r="LAP46" s="502"/>
      <c r="LAQ46" s="502"/>
      <c r="LAR46" s="502"/>
      <c r="LAS46" s="502"/>
      <c r="LAT46" s="502"/>
      <c r="LAU46" s="502"/>
      <c r="LAV46" s="502"/>
      <c r="LAW46" s="502"/>
      <c r="LAX46" s="502"/>
      <c r="LAY46" s="502"/>
      <c r="LAZ46" s="502"/>
      <c r="LBA46" s="502"/>
      <c r="LBB46" s="502"/>
      <c r="LBC46" s="502"/>
      <c r="LBD46" s="502"/>
      <c r="LBE46" s="502"/>
      <c r="LBF46" s="502"/>
      <c r="LBG46" s="502"/>
      <c r="LBH46" s="502"/>
      <c r="LBI46" s="502"/>
      <c r="LBJ46" s="502"/>
      <c r="LBK46" s="502"/>
      <c r="LBL46" s="502"/>
      <c r="LBM46" s="502"/>
      <c r="LBN46" s="502"/>
      <c r="LBO46" s="502"/>
      <c r="LBP46" s="502"/>
      <c r="LBQ46" s="502"/>
      <c r="LBR46" s="502"/>
      <c r="LBS46" s="502"/>
      <c r="LBT46" s="502"/>
      <c r="LBU46" s="502"/>
      <c r="LBV46" s="502"/>
      <c r="LBW46" s="502"/>
      <c r="LBX46" s="502"/>
      <c r="LBY46" s="502"/>
      <c r="LBZ46" s="502"/>
      <c r="LCA46" s="502"/>
      <c r="LCB46" s="502"/>
      <c r="LCC46" s="502"/>
      <c r="LCD46" s="502"/>
      <c r="LCE46" s="502"/>
      <c r="LCF46" s="502"/>
      <c r="LCG46" s="502"/>
      <c r="LCH46" s="502"/>
      <c r="LCI46" s="502"/>
      <c r="LCJ46" s="502"/>
      <c r="LCK46" s="502"/>
      <c r="LCL46" s="502"/>
      <c r="LCM46" s="502"/>
      <c r="LCN46" s="502"/>
      <c r="LCO46" s="502"/>
      <c r="LCP46" s="502"/>
      <c r="LCQ46" s="502"/>
      <c r="LCR46" s="502"/>
      <c r="LCS46" s="502"/>
      <c r="LCT46" s="502"/>
      <c r="LCU46" s="502"/>
      <c r="LCV46" s="502"/>
      <c r="LCW46" s="502"/>
      <c r="LCX46" s="502"/>
      <c r="LCY46" s="502"/>
      <c r="LCZ46" s="502"/>
      <c r="LDA46" s="502"/>
      <c r="LDB46" s="502"/>
      <c r="LDC46" s="502"/>
      <c r="LDD46" s="502"/>
      <c r="LDE46" s="502"/>
      <c r="LDF46" s="502"/>
      <c r="LDG46" s="502"/>
      <c r="LDH46" s="502"/>
      <c r="LDI46" s="502"/>
      <c r="LDJ46" s="502"/>
      <c r="LDK46" s="502"/>
      <c r="LDL46" s="502"/>
      <c r="LDM46" s="502"/>
      <c r="LDN46" s="502"/>
      <c r="LDO46" s="502"/>
      <c r="LDP46" s="502"/>
      <c r="LDQ46" s="502"/>
      <c r="LDR46" s="502"/>
      <c r="LDS46" s="502"/>
      <c r="LDT46" s="502"/>
      <c r="LDU46" s="502"/>
      <c r="LDV46" s="502"/>
      <c r="LDW46" s="502"/>
      <c r="LDX46" s="502"/>
      <c r="LDY46" s="502"/>
      <c r="LDZ46" s="502"/>
      <c r="LEA46" s="502"/>
      <c r="LEB46" s="502"/>
      <c r="LEC46" s="502"/>
      <c r="LED46" s="502"/>
      <c r="LEE46" s="502"/>
      <c r="LEF46" s="502"/>
      <c r="LEG46" s="502"/>
      <c r="LEH46" s="502"/>
      <c r="LEI46" s="502"/>
      <c r="LEJ46" s="502"/>
      <c r="LEK46" s="502"/>
      <c r="LEL46" s="502"/>
      <c r="LEM46" s="502"/>
      <c r="LEN46" s="502"/>
      <c r="LEO46" s="502"/>
      <c r="LEP46" s="502"/>
      <c r="LEQ46" s="502"/>
      <c r="LER46" s="502"/>
      <c r="LES46" s="502"/>
      <c r="LET46" s="502"/>
      <c r="LEU46" s="502"/>
      <c r="LEV46" s="502"/>
      <c r="LEW46" s="502"/>
      <c r="LEX46" s="502"/>
      <c r="LEY46" s="502"/>
      <c r="LEZ46" s="502"/>
      <c r="LFA46" s="502"/>
      <c r="LFB46" s="502"/>
      <c r="LFC46" s="502"/>
      <c r="LFD46" s="502"/>
      <c r="LFE46" s="502"/>
      <c r="LFF46" s="502"/>
      <c r="LFG46" s="502"/>
      <c r="LFH46" s="502"/>
      <c r="LFI46" s="502"/>
      <c r="LFJ46" s="502"/>
      <c r="LFK46" s="502"/>
      <c r="LFL46" s="502"/>
      <c r="LFM46" s="502"/>
      <c r="LFN46" s="502"/>
      <c r="LFO46" s="502"/>
      <c r="LFP46" s="502"/>
      <c r="LFQ46" s="502"/>
      <c r="LFR46" s="502"/>
      <c r="LFS46" s="502"/>
      <c r="LFT46" s="502"/>
      <c r="LFU46" s="502"/>
      <c r="LFV46" s="502"/>
      <c r="LFW46" s="502"/>
      <c r="LFX46" s="502"/>
      <c r="LFY46" s="502"/>
      <c r="LFZ46" s="502"/>
      <c r="LGA46" s="502"/>
      <c r="LGB46" s="502"/>
      <c r="LGC46" s="502"/>
      <c r="LGD46" s="502"/>
      <c r="LGE46" s="502"/>
      <c r="LGF46" s="502"/>
      <c r="LGG46" s="502"/>
      <c r="LGH46" s="502"/>
      <c r="LGI46" s="502"/>
      <c r="LGJ46" s="502"/>
      <c r="LGK46" s="502"/>
      <c r="LGL46" s="502"/>
      <c r="LGM46" s="502"/>
      <c r="LGN46" s="502"/>
      <c r="LGO46" s="502"/>
      <c r="LGP46" s="502"/>
      <c r="LGQ46" s="502"/>
      <c r="LGR46" s="502"/>
      <c r="LGS46" s="502"/>
      <c r="LGT46" s="502"/>
      <c r="LGU46" s="502"/>
      <c r="LGV46" s="502"/>
      <c r="LGW46" s="502"/>
      <c r="LGX46" s="502"/>
      <c r="LGY46" s="502"/>
      <c r="LGZ46" s="502"/>
      <c r="LHA46" s="502"/>
      <c r="LHB46" s="502"/>
      <c r="LHC46" s="502"/>
      <c r="LHD46" s="502"/>
      <c r="LHE46" s="502"/>
      <c r="LHF46" s="502"/>
      <c r="LHG46" s="502"/>
      <c r="LHH46" s="502"/>
      <c r="LHI46" s="502"/>
      <c r="LHJ46" s="502"/>
      <c r="LHK46" s="502"/>
      <c r="LHL46" s="502"/>
      <c r="LHM46" s="502"/>
      <c r="LHN46" s="502"/>
      <c r="LHO46" s="502"/>
      <c r="LHP46" s="502"/>
      <c r="LHQ46" s="502"/>
      <c r="LHR46" s="502"/>
      <c r="LHS46" s="502"/>
      <c r="LHT46" s="502"/>
      <c r="LHU46" s="502"/>
      <c r="LHV46" s="502"/>
      <c r="LHW46" s="502"/>
      <c r="LHX46" s="502"/>
      <c r="LHY46" s="502"/>
      <c r="LHZ46" s="502"/>
      <c r="LIA46" s="502"/>
      <c r="LIB46" s="502"/>
      <c r="LIC46" s="502"/>
      <c r="LID46" s="502"/>
      <c r="LIE46" s="502"/>
      <c r="LIF46" s="502"/>
      <c r="LIG46" s="502"/>
      <c r="LIH46" s="502"/>
      <c r="LII46" s="502"/>
      <c r="LIJ46" s="502"/>
      <c r="LIK46" s="502"/>
      <c r="LIL46" s="502"/>
      <c r="LIM46" s="502"/>
      <c r="LIN46" s="502"/>
      <c r="LIO46" s="502"/>
      <c r="LIP46" s="502"/>
      <c r="LIQ46" s="502"/>
      <c r="LIR46" s="502"/>
      <c r="LIS46" s="502"/>
      <c r="LIT46" s="502"/>
      <c r="LIU46" s="502"/>
      <c r="LIV46" s="502"/>
      <c r="LIW46" s="502"/>
      <c r="LIX46" s="502"/>
      <c r="LIY46" s="502"/>
      <c r="LIZ46" s="502"/>
      <c r="LJA46" s="502"/>
      <c r="LJB46" s="502"/>
      <c r="LJC46" s="502"/>
      <c r="LJD46" s="502"/>
      <c r="LJE46" s="502"/>
      <c r="LJF46" s="502"/>
      <c r="LJG46" s="502"/>
      <c r="LJH46" s="502"/>
      <c r="LJI46" s="502"/>
      <c r="LJJ46" s="502"/>
      <c r="LJK46" s="502"/>
      <c r="LJL46" s="502"/>
      <c r="LJM46" s="502"/>
      <c r="LJN46" s="502"/>
      <c r="LJO46" s="502"/>
      <c r="LJP46" s="502"/>
      <c r="LJQ46" s="502"/>
      <c r="LJR46" s="502"/>
      <c r="LJS46" s="502"/>
      <c r="LJT46" s="502"/>
      <c r="LJU46" s="502"/>
      <c r="LJV46" s="502"/>
      <c r="LJW46" s="502"/>
      <c r="LJX46" s="502"/>
      <c r="LJY46" s="502"/>
      <c r="LJZ46" s="502"/>
      <c r="LKA46" s="502"/>
      <c r="LKB46" s="502"/>
      <c r="LKC46" s="502"/>
      <c r="LKD46" s="502"/>
      <c r="LKE46" s="502"/>
      <c r="LKF46" s="502"/>
      <c r="LKG46" s="502"/>
      <c r="LKH46" s="502"/>
      <c r="LKI46" s="502"/>
      <c r="LKJ46" s="502"/>
      <c r="LKK46" s="502"/>
      <c r="LKL46" s="502"/>
      <c r="LKM46" s="502"/>
      <c r="LKN46" s="502"/>
      <c r="LKO46" s="502"/>
      <c r="LKP46" s="502"/>
      <c r="LKQ46" s="502"/>
      <c r="LKR46" s="502"/>
      <c r="LKS46" s="502"/>
      <c r="LKT46" s="502"/>
      <c r="LKU46" s="502"/>
      <c r="LKV46" s="502"/>
      <c r="LKW46" s="502"/>
      <c r="LKX46" s="502"/>
      <c r="LKY46" s="502"/>
      <c r="LKZ46" s="502"/>
      <c r="LLA46" s="502"/>
      <c r="LLB46" s="502"/>
      <c r="LLC46" s="502"/>
      <c r="LLD46" s="502"/>
      <c r="LLE46" s="502"/>
      <c r="LLF46" s="502"/>
      <c r="LLG46" s="502"/>
      <c r="LLH46" s="502"/>
      <c r="LLI46" s="502"/>
      <c r="LLJ46" s="502"/>
      <c r="LLK46" s="502"/>
      <c r="LLL46" s="502"/>
      <c r="LLM46" s="502"/>
      <c r="LLN46" s="502"/>
      <c r="LLO46" s="502"/>
      <c r="LLP46" s="502"/>
      <c r="LLQ46" s="502"/>
      <c r="LLR46" s="502"/>
      <c r="LLS46" s="502"/>
      <c r="LLT46" s="502"/>
      <c r="LLU46" s="502"/>
      <c r="LLV46" s="502"/>
      <c r="LLW46" s="502"/>
      <c r="LLX46" s="502"/>
      <c r="LLY46" s="502"/>
      <c r="LLZ46" s="502"/>
      <c r="LMA46" s="502"/>
      <c r="LMB46" s="502"/>
      <c r="LMC46" s="502"/>
      <c r="LMD46" s="502"/>
      <c r="LME46" s="502"/>
      <c r="LMF46" s="502"/>
      <c r="LMG46" s="502"/>
      <c r="LMH46" s="502"/>
      <c r="LMI46" s="502"/>
      <c r="LMJ46" s="502"/>
      <c r="LMK46" s="502"/>
      <c r="LML46" s="502"/>
      <c r="LMM46" s="502"/>
      <c r="LMN46" s="502"/>
      <c r="LMO46" s="502"/>
      <c r="LMP46" s="502"/>
      <c r="LMQ46" s="502"/>
      <c r="LMR46" s="502"/>
      <c r="LMS46" s="502"/>
      <c r="LMT46" s="502"/>
      <c r="LMU46" s="502"/>
      <c r="LMV46" s="502"/>
      <c r="LMW46" s="502"/>
      <c r="LMX46" s="502"/>
      <c r="LMY46" s="502"/>
      <c r="LMZ46" s="502"/>
      <c r="LNA46" s="502"/>
      <c r="LNB46" s="502"/>
      <c r="LNC46" s="502"/>
      <c r="LND46" s="502"/>
      <c r="LNE46" s="502"/>
      <c r="LNF46" s="502"/>
      <c r="LNG46" s="502"/>
      <c r="LNH46" s="502"/>
      <c r="LNI46" s="502"/>
      <c r="LNJ46" s="502"/>
      <c r="LNK46" s="502"/>
      <c r="LNL46" s="502"/>
      <c r="LNM46" s="502"/>
      <c r="LNN46" s="502"/>
      <c r="LNO46" s="502"/>
      <c r="LNP46" s="502"/>
      <c r="LNQ46" s="502"/>
      <c r="LNR46" s="502"/>
      <c r="LNS46" s="502"/>
      <c r="LNT46" s="502"/>
      <c r="LNU46" s="502"/>
      <c r="LNV46" s="502"/>
      <c r="LNW46" s="502"/>
      <c r="LNX46" s="502"/>
      <c r="LNY46" s="502"/>
      <c r="LNZ46" s="502"/>
      <c r="LOA46" s="502"/>
      <c r="LOB46" s="502"/>
      <c r="LOC46" s="502"/>
      <c r="LOD46" s="502"/>
      <c r="LOE46" s="502"/>
      <c r="LOF46" s="502"/>
      <c r="LOG46" s="502"/>
      <c r="LOH46" s="502"/>
      <c r="LOI46" s="502"/>
      <c r="LOJ46" s="502"/>
      <c r="LOK46" s="502"/>
      <c r="LOL46" s="502"/>
      <c r="LOM46" s="502"/>
      <c r="LON46" s="502"/>
      <c r="LOO46" s="502"/>
      <c r="LOP46" s="502"/>
      <c r="LOQ46" s="502"/>
      <c r="LOR46" s="502"/>
      <c r="LOS46" s="502"/>
      <c r="LOT46" s="502"/>
      <c r="LOU46" s="502"/>
      <c r="LOV46" s="502"/>
      <c r="LOW46" s="502"/>
      <c r="LOX46" s="502"/>
      <c r="LOY46" s="502"/>
      <c r="LOZ46" s="502"/>
      <c r="LPA46" s="502"/>
      <c r="LPB46" s="502"/>
      <c r="LPC46" s="502"/>
      <c r="LPD46" s="502"/>
      <c r="LPE46" s="502"/>
      <c r="LPF46" s="502"/>
      <c r="LPG46" s="502"/>
      <c r="LPH46" s="502"/>
      <c r="LPI46" s="502"/>
      <c r="LPJ46" s="502"/>
      <c r="LPK46" s="502"/>
      <c r="LPL46" s="502"/>
      <c r="LPM46" s="502"/>
      <c r="LPN46" s="502"/>
      <c r="LPO46" s="502"/>
      <c r="LPP46" s="502"/>
      <c r="LPQ46" s="502"/>
      <c r="LPR46" s="502"/>
      <c r="LPS46" s="502"/>
      <c r="LPT46" s="502"/>
      <c r="LPU46" s="502"/>
      <c r="LPV46" s="502"/>
      <c r="LPW46" s="502"/>
      <c r="LPX46" s="502"/>
      <c r="LPY46" s="502"/>
      <c r="LPZ46" s="502"/>
      <c r="LQA46" s="502"/>
      <c r="LQB46" s="502"/>
      <c r="LQC46" s="502"/>
      <c r="LQD46" s="502"/>
      <c r="LQE46" s="502"/>
      <c r="LQF46" s="502"/>
      <c r="LQG46" s="502"/>
      <c r="LQH46" s="502"/>
      <c r="LQI46" s="502"/>
      <c r="LQJ46" s="502"/>
      <c r="LQK46" s="502"/>
      <c r="LQL46" s="502"/>
      <c r="LQM46" s="502"/>
      <c r="LQN46" s="502"/>
      <c r="LQO46" s="502"/>
      <c r="LQP46" s="502"/>
      <c r="LQQ46" s="502"/>
      <c r="LQR46" s="502"/>
      <c r="LQS46" s="502"/>
      <c r="LQT46" s="502"/>
      <c r="LQU46" s="502"/>
      <c r="LQV46" s="502"/>
      <c r="LQW46" s="502"/>
      <c r="LQX46" s="502"/>
      <c r="LQY46" s="502"/>
      <c r="LQZ46" s="502"/>
      <c r="LRA46" s="502"/>
      <c r="LRB46" s="502"/>
      <c r="LRC46" s="502"/>
      <c r="LRD46" s="502"/>
      <c r="LRE46" s="502"/>
      <c r="LRF46" s="502"/>
      <c r="LRG46" s="502"/>
      <c r="LRH46" s="502"/>
      <c r="LRI46" s="502"/>
      <c r="LRJ46" s="502"/>
      <c r="LRK46" s="502"/>
      <c r="LRL46" s="502"/>
      <c r="LRM46" s="502"/>
      <c r="LRN46" s="502"/>
      <c r="LRO46" s="502"/>
      <c r="LRP46" s="502"/>
      <c r="LRQ46" s="502"/>
      <c r="LRR46" s="502"/>
      <c r="LRS46" s="502"/>
      <c r="LRT46" s="502"/>
      <c r="LRU46" s="502"/>
      <c r="LRV46" s="502"/>
      <c r="LRW46" s="502"/>
      <c r="LRX46" s="502"/>
      <c r="LRY46" s="502"/>
      <c r="LRZ46" s="502"/>
      <c r="LSA46" s="502"/>
      <c r="LSB46" s="502"/>
      <c r="LSC46" s="502"/>
      <c r="LSD46" s="502"/>
      <c r="LSE46" s="502"/>
      <c r="LSF46" s="502"/>
      <c r="LSG46" s="502"/>
      <c r="LSH46" s="502"/>
      <c r="LSI46" s="502"/>
      <c r="LSJ46" s="502"/>
      <c r="LSK46" s="502"/>
      <c r="LSL46" s="502"/>
      <c r="LSM46" s="502"/>
      <c r="LSN46" s="502"/>
      <c r="LSO46" s="502"/>
      <c r="LSP46" s="502"/>
      <c r="LSQ46" s="502"/>
      <c r="LSR46" s="502"/>
      <c r="LSS46" s="502"/>
      <c r="LST46" s="502"/>
      <c r="LSU46" s="502"/>
      <c r="LSV46" s="502"/>
      <c r="LSW46" s="502"/>
      <c r="LSX46" s="502"/>
      <c r="LSY46" s="502"/>
      <c r="LSZ46" s="502"/>
      <c r="LTA46" s="502"/>
      <c r="LTB46" s="502"/>
      <c r="LTC46" s="502"/>
      <c r="LTD46" s="502"/>
      <c r="LTE46" s="502"/>
      <c r="LTF46" s="502"/>
      <c r="LTG46" s="502"/>
      <c r="LTH46" s="502"/>
      <c r="LTI46" s="502"/>
      <c r="LTJ46" s="502"/>
      <c r="LTK46" s="502"/>
      <c r="LTL46" s="502"/>
      <c r="LTM46" s="502"/>
      <c r="LTN46" s="502"/>
      <c r="LTO46" s="502"/>
      <c r="LTP46" s="502"/>
      <c r="LTQ46" s="502"/>
      <c r="LTR46" s="502"/>
      <c r="LTS46" s="502"/>
      <c r="LTT46" s="502"/>
      <c r="LTU46" s="502"/>
      <c r="LTV46" s="502"/>
      <c r="LTW46" s="502"/>
      <c r="LTX46" s="502"/>
      <c r="LTY46" s="502"/>
      <c r="LTZ46" s="502"/>
      <c r="LUA46" s="502"/>
      <c r="LUB46" s="502"/>
      <c r="LUC46" s="502"/>
      <c r="LUD46" s="502"/>
      <c r="LUE46" s="502"/>
      <c r="LUF46" s="502"/>
      <c r="LUG46" s="502"/>
      <c r="LUH46" s="502"/>
      <c r="LUI46" s="502"/>
      <c r="LUJ46" s="502"/>
      <c r="LUK46" s="502"/>
      <c r="LUL46" s="502"/>
      <c r="LUM46" s="502"/>
      <c r="LUN46" s="502"/>
      <c r="LUO46" s="502"/>
      <c r="LUP46" s="502"/>
      <c r="LUQ46" s="502"/>
      <c r="LUR46" s="502"/>
      <c r="LUS46" s="502"/>
      <c r="LUT46" s="502"/>
      <c r="LUU46" s="502"/>
      <c r="LUV46" s="502"/>
      <c r="LUW46" s="502"/>
      <c r="LUX46" s="502"/>
      <c r="LUY46" s="502"/>
      <c r="LUZ46" s="502"/>
      <c r="LVA46" s="502"/>
      <c r="LVB46" s="502"/>
      <c r="LVC46" s="502"/>
      <c r="LVD46" s="502"/>
      <c r="LVE46" s="502"/>
      <c r="LVF46" s="502"/>
      <c r="LVG46" s="502"/>
      <c r="LVH46" s="502"/>
      <c r="LVI46" s="502"/>
      <c r="LVJ46" s="502"/>
      <c r="LVK46" s="502"/>
      <c r="LVL46" s="502"/>
      <c r="LVM46" s="502"/>
      <c r="LVN46" s="502"/>
      <c r="LVO46" s="502"/>
      <c r="LVP46" s="502"/>
      <c r="LVQ46" s="502"/>
      <c r="LVR46" s="502"/>
      <c r="LVS46" s="502"/>
      <c r="LVT46" s="502"/>
      <c r="LVU46" s="502"/>
      <c r="LVV46" s="502"/>
      <c r="LVW46" s="502"/>
      <c r="LVX46" s="502"/>
      <c r="LVY46" s="502"/>
      <c r="LVZ46" s="502"/>
      <c r="LWA46" s="502"/>
      <c r="LWB46" s="502"/>
      <c r="LWC46" s="502"/>
      <c r="LWD46" s="502"/>
      <c r="LWE46" s="502"/>
      <c r="LWF46" s="502"/>
      <c r="LWG46" s="502"/>
      <c r="LWH46" s="502"/>
      <c r="LWI46" s="502"/>
      <c r="LWJ46" s="502"/>
      <c r="LWK46" s="502"/>
      <c r="LWL46" s="502"/>
      <c r="LWM46" s="502"/>
      <c r="LWN46" s="502"/>
      <c r="LWO46" s="502"/>
      <c r="LWP46" s="502"/>
      <c r="LWQ46" s="502"/>
      <c r="LWR46" s="502"/>
      <c r="LWS46" s="502"/>
      <c r="LWT46" s="502"/>
      <c r="LWU46" s="502"/>
      <c r="LWV46" s="502"/>
      <c r="LWW46" s="502"/>
      <c r="LWX46" s="502"/>
      <c r="LWY46" s="502"/>
      <c r="LWZ46" s="502"/>
      <c r="LXA46" s="502"/>
      <c r="LXB46" s="502"/>
      <c r="LXC46" s="502"/>
      <c r="LXD46" s="502"/>
      <c r="LXE46" s="502"/>
      <c r="LXF46" s="502"/>
      <c r="LXG46" s="502"/>
      <c r="LXH46" s="502"/>
      <c r="LXI46" s="502"/>
      <c r="LXJ46" s="502"/>
      <c r="LXK46" s="502"/>
      <c r="LXL46" s="502"/>
      <c r="LXM46" s="502"/>
      <c r="LXN46" s="502"/>
      <c r="LXO46" s="502"/>
      <c r="LXP46" s="502"/>
      <c r="LXQ46" s="502"/>
      <c r="LXR46" s="502"/>
      <c r="LXS46" s="502"/>
      <c r="LXT46" s="502"/>
      <c r="LXU46" s="502"/>
      <c r="LXV46" s="502"/>
      <c r="LXW46" s="502"/>
      <c r="LXX46" s="502"/>
      <c r="LXY46" s="502"/>
      <c r="LXZ46" s="502"/>
      <c r="LYA46" s="502"/>
      <c r="LYB46" s="502"/>
      <c r="LYC46" s="502"/>
      <c r="LYD46" s="502"/>
      <c r="LYE46" s="502"/>
      <c r="LYF46" s="502"/>
      <c r="LYG46" s="502"/>
      <c r="LYH46" s="502"/>
      <c r="LYI46" s="502"/>
      <c r="LYJ46" s="502"/>
      <c r="LYK46" s="502"/>
      <c r="LYL46" s="502"/>
      <c r="LYM46" s="502"/>
      <c r="LYN46" s="502"/>
      <c r="LYO46" s="502"/>
      <c r="LYP46" s="502"/>
      <c r="LYQ46" s="502"/>
      <c r="LYR46" s="502"/>
      <c r="LYS46" s="502"/>
      <c r="LYT46" s="502"/>
      <c r="LYU46" s="502"/>
      <c r="LYV46" s="502"/>
      <c r="LYW46" s="502"/>
      <c r="LYX46" s="502"/>
      <c r="LYY46" s="502"/>
      <c r="LYZ46" s="502"/>
      <c r="LZA46" s="502"/>
      <c r="LZB46" s="502"/>
      <c r="LZC46" s="502"/>
      <c r="LZD46" s="502"/>
      <c r="LZE46" s="502"/>
      <c r="LZF46" s="502"/>
      <c r="LZG46" s="502"/>
      <c r="LZH46" s="502"/>
      <c r="LZI46" s="502"/>
      <c r="LZJ46" s="502"/>
      <c r="LZK46" s="502"/>
      <c r="LZL46" s="502"/>
      <c r="LZM46" s="502"/>
      <c r="LZN46" s="502"/>
      <c r="LZO46" s="502"/>
      <c r="LZP46" s="502"/>
      <c r="LZQ46" s="502"/>
      <c r="LZR46" s="502"/>
      <c r="LZS46" s="502"/>
      <c r="LZT46" s="502"/>
      <c r="LZU46" s="502"/>
      <c r="LZV46" s="502"/>
      <c r="LZW46" s="502"/>
      <c r="LZX46" s="502"/>
      <c r="LZY46" s="502"/>
      <c r="LZZ46" s="502"/>
      <c r="MAA46" s="502"/>
      <c r="MAB46" s="502"/>
      <c r="MAC46" s="502"/>
      <c r="MAD46" s="502"/>
      <c r="MAE46" s="502"/>
      <c r="MAF46" s="502"/>
      <c r="MAG46" s="502"/>
      <c r="MAH46" s="502"/>
      <c r="MAI46" s="502"/>
      <c r="MAJ46" s="502"/>
      <c r="MAK46" s="502"/>
      <c r="MAL46" s="502"/>
      <c r="MAM46" s="502"/>
      <c r="MAN46" s="502"/>
      <c r="MAO46" s="502"/>
      <c r="MAP46" s="502"/>
      <c r="MAQ46" s="502"/>
      <c r="MAR46" s="502"/>
      <c r="MAS46" s="502"/>
      <c r="MAT46" s="502"/>
      <c r="MAU46" s="502"/>
      <c r="MAV46" s="502"/>
      <c r="MAW46" s="502"/>
      <c r="MAX46" s="502"/>
      <c r="MAY46" s="502"/>
      <c r="MAZ46" s="502"/>
      <c r="MBA46" s="502"/>
      <c r="MBB46" s="502"/>
      <c r="MBC46" s="502"/>
      <c r="MBD46" s="502"/>
      <c r="MBE46" s="502"/>
      <c r="MBF46" s="502"/>
      <c r="MBG46" s="502"/>
      <c r="MBH46" s="502"/>
      <c r="MBI46" s="502"/>
      <c r="MBJ46" s="502"/>
      <c r="MBK46" s="502"/>
      <c r="MBL46" s="502"/>
      <c r="MBM46" s="502"/>
      <c r="MBN46" s="502"/>
      <c r="MBO46" s="502"/>
      <c r="MBP46" s="502"/>
      <c r="MBQ46" s="502"/>
      <c r="MBR46" s="502"/>
      <c r="MBS46" s="502"/>
      <c r="MBT46" s="502"/>
      <c r="MBU46" s="502"/>
      <c r="MBV46" s="502"/>
      <c r="MBW46" s="502"/>
      <c r="MBX46" s="502"/>
      <c r="MBY46" s="502"/>
      <c r="MBZ46" s="502"/>
      <c r="MCA46" s="502"/>
      <c r="MCB46" s="502"/>
      <c r="MCC46" s="502"/>
      <c r="MCD46" s="502"/>
      <c r="MCE46" s="502"/>
      <c r="MCF46" s="502"/>
      <c r="MCG46" s="502"/>
      <c r="MCH46" s="502"/>
      <c r="MCI46" s="502"/>
      <c r="MCJ46" s="502"/>
      <c r="MCK46" s="502"/>
      <c r="MCL46" s="502"/>
      <c r="MCM46" s="502"/>
      <c r="MCN46" s="502"/>
      <c r="MCO46" s="502"/>
      <c r="MCP46" s="502"/>
      <c r="MCQ46" s="502"/>
      <c r="MCR46" s="502"/>
      <c r="MCS46" s="502"/>
      <c r="MCT46" s="502"/>
      <c r="MCU46" s="502"/>
      <c r="MCV46" s="502"/>
      <c r="MCW46" s="502"/>
      <c r="MCX46" s="502"/>
      <c r="MCY46" s="502"/>
      <c r="MCZ46" s="502"/>
      <c r="MDA46" s="502"/>
      <c r="MDB46" s="502"/>
      <c r="MDC46" s="502"/>
      <c r="MDD46" s="502"/>
      <c r="MDE46" s="502"/>
      <c r="MDF46" s="502"/>
      <c r="MDG46" s="502"/>
      <c r="MDH46" s="502"/>
      <c r="MDI46" s="502"/>
      <c r="MDJ46" s="502"/>
      <c r="MDK46" s="502"/>
      <c r="MDL46" s="502"/>
      <c r="MDM46" s="502"/>
      <c r="MDN46" s="502"/>
      <c r="MDO46" s="502"/>
      <c r="MDP46" s="502"/>
      <c r="MDQ46" s="502"/>
      <c r="MDR46" s="502"/>
      <c r="MDS46" s="502"/>
      <c r="MDT46" s="502"/>
      <c r="MDU46" s="502"/>
      <c r="MDV46" s="502"/>
      <c r="MDW46" s="502"/>
      <c r="MDX46" s="502"/>
      <c r="MDY46" s="502"/>
      <c r="MDZ46" s="502"/>
      <c r="MEA46" s="502"/>
      <c r="MEB46" s="502"/>
      <c r="MEC46" s="502"/>
      <c r="MED46" s="502"/>
      <c r="MEE46" s="502"/>
      <c r="MEF46" s="502"/>
      <c r="MEG46" s="502"/>
      <c r="MEH46" s="502"/>
      <c r="MEI46" s="502"/>
      <c r="MEJ46" s="502"/>
      <c r="MEK46" s="502"/>
      <c r="MEL46" s="502"/>
      <c r="MEM46" s="502"/>
      <c r="MEN46" s="502"/>
      <c r="MEO46" s="502"/>
      <c r="MEP46" s="502"/>
      <c r="MEQ46" s="502"/>
      <c r="MER46" s="502"/>
      <c r="MES46" s="502"/>
      <c r="MET46" s="502"/>
      <c r="MEU46" s="502"/>
      <c r="MEV46" s="502"/>
      <c r="MEW46" s="502"/>
      <c r="MEX46" s="502"/>
      <c r="MEY46" s="502"/>
      <c r="MEZ46" s="502"/>
      <c r="MFA46" s="502"/>
      <c r="MFB46" s="502"/>
      <c r="MFC46" s="502"/>
      <c r="MFD46" s="502"/>
      <c r="MFE46" s="502"/>
      <c r="MFF46" s="502"/>
      <c r="MFG46" s="502"/>
      <c r="MFH46" s="502"/>
      <c r="MFI46" s="502"/>
      <c r="MFJ46" s="502"/>
      <c r="MFK46" s="502"/>
      <c r="MFL46" s="502"/>
      <c r="MFM46" s="502"/>
      <c r="MFN46" s="502"/>
      <c r="MFO46" s="502"/>
      <c r="MFP46" s="502"/>
      <c r="MFQ46" s="502"/>
      <c r="MFR46" s="502"/>
      <c r="MFS46" s="502"/>
      <c r="MFT46" s="502"/>
      <c r="MFU46" s="502"/>
      <c r="MFV46" s="502"/>
      <c r="MFW46" s="502"/>
      <c r="MFX46" s="502"/>
      <c r="MFY46" s="502"/>
      <c r="MFZ46" s="502"/>
      <c r="MGA46" s="502"/>
      <c r="MGB46" s="502"/>
      <c r="MGC46" s="502"/>
      <c r="MGD46" s="502"/>
      <c r="MGE46" s="502"/>
      <c r="MGF46" s="502"/>
      <c r="MGG46" s="502"/>
      <c r="MGH46" s="502"/>
      <c r="MGI46" s="502"/>
      <c r="MGJ46" s="502"/>
      <c r="MGK46" s="502"/>
      <c r="MGL46" s="502"/>
      <c r="MGM46" s="502"/>
      <c r="MGN46" s="502"/>
      <c r="MGO46" s="502"/>
      <c r="MGP46" s="502"/>
      <c r="MGQ46" s="502"/>
      <c r="MGR46" s="502"/>
      <c r="MGS46" s="502"/>
      <c r="MGT46" s="502"/>
      <c r="MGU46" s="502"/>
      <c r="MGV46" s="502"/>
      <c r="MGW46" s="502"/>
      <c r="MGX46" s="502"/>
      <c r="MGY46" s="502"/>
      <c r="MGZ46" s="502"/>
      <c r="MHA46" s="502"/>
      <c r="MHB46" s="502"/>
      <c r="MHC46" s="502"/>
      <c r="MHD46" s="502"/>
      <c r="MHE46" s="502"/>
      <c r="MHF46" s="502"/>
      <c r="MHG46" s="502"/>
      <c r="MHH46" s="502"/>
      <c r="MHI46" s="502"/>
      <c r="MHJ46" s="502"/>
      <c r="MHK46" s="502"/>
      <c r="MHL46" s="502"/>
      <c r="MHM46" s="502"/>
      <c r="MHN46" s="502"/>
      <c r="MHO46" s="502"/>
      <c r="MHP46" s="502"/>
      <c r="MHQ46" s="502"/>
      <c r="MHR46" s="502"/>
      <c r="MHS46" s="502"/>
      <c r="MHT46" s="502"/>
      <c r="MHU46" s="502"/>
      <c r="MHV46" s="502"/>
      <c r="MHW46" s="502"/>
      <c r="MHX46" s="502"/>
      <c r="MHY46" s="502"/>
      <c r="MHZ46" s="502"/>
      <c r="MIA46" s="502"/>
      <c r="MIB46" s="502"/>
      <c r="MIC46" s="502"/>
      <c r="MID46" s="502"/>
      <c r="MIE46" s="502"/>
      <c r="MIF46" s="502"/>
      <c r="MIG46" s="502"/>
      <c r="MIH46" s="502"/>
      <c r="MII46" s="502"/>
      <c r="MIJ46" s="502"/>
      <c r="MIK46" s="502"/>
      <c r="MIL46" s="502"/>
      <c r="MIM46" s="502"/>
      <c r="MIN46" s="502"/>
      <c r="MIO46" s="502"/>
      <c r="MIP46" s="502"/>
      <c r="MIQ46" s="502"/>
      <c r="MIR46" s="502"/>
      <c r="MIS46" s="502"/>
      <c r="MIT46" s="502"/>
      <c r="MIU46" s="502"/>
      <c r="MIV46" s="502"/>
      <c r="MIW46" s="502"/>
      <c r="MIX46" s="502"/>
      <c r="MIY46" s="502"/>
      <c r="MIZ46" s="502"/>
      <c r="MJA46" s="502"/>
      <c r="MJB46" s="502"/>
      <c r="MJC46" s="502"/>
      <c r="MJD46" s="502"/>
      <c r="MJE46" s="502"/>
      <c r="MJF46" s="502"/>
      <c r="MJG46" s="502"/>
      <c r="MJH46" s="502"/>
      <c r="MJI46" s="502"/>
      <c r="MJJ46" s="502"/>
      <c r="MJK46" s="502"/>
      <c r="MJL46" s="502"/>
      <c r="MJM46" s="502"/>
      <c r="MJN46" s="502"/>
      <c r="MJO46" s="502"/>
      <c r="MJP46" s="502"/>
      <c r="MJQ46" s="502"/>
      <c r="MJR46" s="502"/>
      <c r="MJS46" s="502"/>
      <c r="MJT46" s="502"/>
      <c r="MJU46" s="502"/>
      <c r="MJV46" s="502"/>
      <c r="MJW46" s="502"/>
      <c r="MJX46" s="502"/>
      <c r="MJY46" s="502"/>
      <c r="MJZ46" s="502"/>
      <c r="MKA46" s="502"/>
      <c r="MKB46" s="502"/>
      <c r="MKC46" s="502"/>
      <c r="MKD46" s="502"/>
      <c r="MKE46" s="502"/>
      <c r="MKF46" s="502"/>
      <c r="MKG46" s="502"/>
      <c r="MKH46" s="502"/>
      <c r="MKI46" s="502"/>
      <c r="MKJ46" s="502"/>
      <c r="MKK46" s="502"/>
      <c r="MKL46" s="502"/>
      <c r="MKM46" s="502"/>
      <c r="MKN46" s="502"/>
      <c r="MKO46" s="502"/>
      <c r="MKP46" s="502"/>
      <c r="MKQ46" s="502"/>
      <c r="MKR46" s="502"/>
      <c r="MKS46" s="502"/>
      <c r="MKT46" s="502"/>
      <c r="MKU46" s="502"/>
      <c r="MKV46" s="502"/>
      <c r="MKW46" s="502"/>
      <c r="MKX46" s="502"/>
      <c r="MKY46" s="502"/>
      <c r="MKZ46" s="502"/>
      <c r="MLA46" s="502"/>
      <c r="MLB46" s="502"/>
      <c r="MLC46" s="502"/>
      <c r="MLD46" s="502"/>
      <c r="MLE46" s="502"/>
      <c r="MLF46" s="502"/>
      <c r="MLG46" s="502"/>
      <c r="MLH46" s="502"/>
      <c r="MLI46" s="502"/>
      <c r="MLJ46" s="502"/>
      <c r="MLK46" s="502"/>
      <c r="MLL46" s="502"/>
      <c r="MLM46" s="502"/>
      <c r="MLN46" s="502"/>
      <c r="MLO46" s="502"/>
      <c r="MLP46" s="502"/>
      <c r="MLQ46" s="502"/>
      <c r="MLR46" s="502"/>
      <c r="MLS46" s="502"/>
      <c r="MLT46" s="502"/>
      <c r="MLU46" s="502"/>
      <c r="MLV46" s="502"/>
      <c r="MLW46" s="502"/>
      <c r="MLX46" s="502"/>
      <c r="MLY46" s="502"/>
      <c r="MLZ46" s="502"/>
      <c r="MMA46" s="502"/>
      <c r="MMB46" s="502"/>
      <c r="MMC46" s="502"/>
      <c r="MMD46" s="502"/>
      <c r="MME46" s="502"/>
      <c r="MMF46" s="502"/>
      <c r="MMG46" s="502"/>
      <c r="MMH46" s="502"/>
      <c r="MMI46" s="502"/>
      <c r="MMJ46" s="502"/>
      <c r="MMK46" s="502"/>
      <c r="MML46" s="502"/>
      <c r="MMM46" s="502"/>
      <c r="MMN46" s="502"/>
      <c r="MMO46" s="502"/>
      <c r="MMP46" s="502"/>
      <c r="MMQ46" s="502"/>
      <c r="MMR46" s="502"/>
      <c r="MMS46" s="502"/>
      <c r="MMT46" s="502"/>
      <c r="MMU46" s="502"/>
      <c r="MMV46" s="502"/>
      <c r="MMW46" s="502"/>
      <c r="MMX46" s="502"/>
      <c r="MMY46" s="502"/>
      <c r="MMZ46" s="502"/>
      <c r="MNA46" s="502"/>
      <c r="MNB46" s="502"/>
      <c r="MNC46" s="502"/>
      <c r="MND46" s="502"/>
      <c r="MNE46" s="502"/>
      <c r="MNF46" s="502"/>
      <c r="MNG46" s="502"/>
      <c r="MNH46" s="502"/>
      <c r="MNI46" s="502"/>
      <c r="MNJ46" s="502"/>
      <c r="MNK46" s="502"/>
      <c r="MNL46" s="502"/>
      <c r="MNM46" s="502"/>
      <c r="MNN46" s="502"/>
      <c r="MNO46" s="502"/>
      <c r="MNP46" s="502"/>
      <c r="MNQ46" s="502"/>
      <c r="MNR46" s="502"/>
      <c r="MNS46" s="502"/>
      <c r="MNT46" s="502"/>
      <c r="MNU46" s="502"/>
      <c r="MNV46" s="502"/>
      <c r="MNW46" s="502"/>
      <c r="MNX46" s="502"/>
      <c r="MNY46" s="502"/>
      <c r="MNZ46" s="502"/>
      <c r="MOA46" s="502"/>
      <c r="MOB46" s="502"/>
      <c r="MOC46" s="502"/>
      <c r="MOD46" s="502"/>
      <c r="MOE46" s="502"/>
      <c r="MOF46" s="502"/>
      <c r="MOG46" s="502"/>
      <c r="MOH46" s="502"/>
      <c r="MOI46" s="502"/>
      <c r="MOJ46" s="502"/>
      <c r="MOK46" s="502"/>
      <c r="MOL46" s="502"/>
      <c r="MOM46" s="502"/>
      <c r="MON46" s="502"/>
      <c r="MOO46" s="502"/>
      <c r="MOP46" s="502"/>
      <c r="MOQ46" s="502"/>
      <c r="MOR46" s="502"/>
      <c r="MOS46" s="502"/>
      <c r="MOT46" s="502"/>
      <c r="MOU46" s="502"/>
      <c r="MOV46" s="502"/>
      <c r="MOW46" s="502"/>
      <c r="MOX46" s="502"/>
      <c r="MOY46" s="502"/>
      <c r="MOZ46" s="502"/>
      <c r="MPA46" s="502"/>
      <c r="MPB46" s="502"/>
      <c r="MPC46" s="502"/>
      <c r="MPD46" s="502"/>
      <c r="MPE46" s="502"/>
      <c r="MPF46" s="502"/>
      <c r="MPG46" s="502"/>
      <c r="MPH46" s="502"/>
      <c r="MPI46" s="502"/>
      <c r="MPJ46" s="502"/>
      <c r="MPK46" s="502"/>
      <c r="MPL46" s="502"/>
      <c r="MPM46" s="502"/>
      <c r="MPN46" s="502"/>
      <c r="MPO46" s="502"/>
      <c r="MPP46" s="502"/>
      <c r="MPQ46" s="502"/>
      <c r="MPR46" s="502"/>
      <c r="MPS46" s="502"/>
      <c r="MPT46" s="502"/>
      <c r="MPU46" s="502"/>
      <c r="MPV46" s="502"/>
      <c r="MPW46" s="502"/>
      <c r="MPX46" s="502"/>
      <c r="MPY46" s="502"/>
      <c r="MPZ46" s="502"/>
      <c r="MQA46" s="502"/>
      <c r="MQB46" s="502"/>
      <c r="MQC46" s="502"/>
      <c r="MQD46" s="502"/>
      <c r="MQE46" s="502"/>
      <c r="MQF46" s="502"/>
      <c r="MQG46" s="502"/>
      <c r="MQH46" s="502"/>
      <c r="MQI46" s="502"/>
      <c r="MQJ46" s="502"/>
      <c r="MQK46" s="502"/>
      <c r="MQL46" s="502"/>
      <c r="MQM46" s="502"/>
      <c r="MQN46" s="502"/>
      <c r="MQO46" s="502"/>
      <c r="MQP46" s="502"/>
      <c r="MQQ46" s="502"/>
      <c r="MQR46" s="502"/>
      <c r="MQS46" s="502"/>
      <c r="MQT46" s="502"/>
      <c r="MQU46" s="502"/>
      <c r="MQV46" s="502"/>
      <c r="MQW46" s="502"/>
      <c r="MQX46" s="502"/>
      <c r="MQY46" s="502"/>
      <c r="MQZ46" s="502"/>
      <c r="MRA46" s="502"/>
      <c r="MRB46" s="502"/>
      <c r="MRC46" s="502"/>
      <c r="MRD46" s="502"/>
      <c r="MRE46" s="502"/>
      <c r="MRF46" s="502"/>
      <c r="MRG46" s="502"/>
      <c r="MRH46" s="502"/>
      <c r="MRI46" s="502"/>
      <c r="MRJ46" s="502"/>
      <c r="MRK46" s="502"/>
      <c r="MRL46" s="502"/>
      <c r="MRM46" s="502"/>
      <c r="MRN46" s="502"/>
      <c r="MRO46" s="502"/>
      <c r="MRP46" s="502"/>
      <c r="MRQ46" s="502"/>
      <c r="MRR46" s="502"/>
      <c r="MRS46" s="502"/>
      <c r="MRT46" s="502"/>
      <c r="MRU46" s="502"/>
      <c r="MRV46" s="502"/>
      <c r="MRW46" s="502"/>
      <c r="MRX46" s="502"/>
      <c r="MRY46" s="502"/>
      <c r="MRZ46" s="502"/>
      <c r="MSA46" s="502"/>
      <c r="MSB46" s="502"/>
      <c r="MSC46" s="502"/>
      <c r="MSD46" s="502"/>
      <c r="MSE46" s="502"/>
      <c r="MSF46" s="502"/>
      <c r="MSG46" s="502"/>
      <c r="MSH46" s="502"/>
      <c r="MSI46" s="502"/>
      <c r="MSJ46" s="502"/>
      <c r="MSK46" s="502"/>
      <c r="MSL46" s="502"/>
      <c r="MSM46" s="502"/>
      <c r="MSN46" s="502"/>
      <c r="MSO46" s="502"/>
      <c r="MSP46" s="502"/>
      <c r="MSQ46" s="502"/>
      <c r="MSR46" s="502"/>
      <c r="MSS46" s="502"/>
      <c r="MST46" s="502"/>
      <c r="MSU46" s="502"/>
      <c r="MSV46" s="502"/>
      <c r="MSW46" s="502"/>
      <c r="MSX46" s="502"/>
      <c r="MSY46" s="502"/>
      <c r="MSZ46" s="502"/>
      <c r="MTA46" s="502"/>
      <c r="MTB46" s="502"/>
      <c r="MTC46" s="502"/>
      <c r="MTD46" s="502"/>
      <c r="MTE46" s="502"/>
      <c r="MTF46" s="502"/>
      <c r="MTG46" s="502"/>
      <c r="MTH46" s="502"/>
      <c r="MTI46" s="502"/>
      <c r="MTJ46" s="502"/>
      <c r="MTK46" s="502"/>
      <c r="MTL46" s="502"/>
      <c r="MTM46" s="502"/>
      <c r="MTN46" s="502"/>
      <c r="MTO46" s="502"/>
      <c r="MTP46" s="502"/>
      <c r="MTQ46" s="502"/>
      <c r="MTR46" s="502"/>
      <c r="MTS46" s="502"/>
      <c r="MTT46" s="502"/>
      <c r="MTU46" s="502"/>
      <c r="MTV46" s="502"/>
      <c r="MTW46" s="502"/>
      <c r="MTX46" s="502"/>
      <c r="MTY46" s="502"/>
      <c r="MTZ46" s="502"/>
      <c r="MUA46" s="502"/>
      <c r="MUB46" s="502"/>
      <c r="MUC46" s="502"/>
      <c r="MUD46" s="502"/>
      <c r="MUE46" s="502"/>
      <c r="MUF46" s="502"/>
      <c r="MUG46" s="502"/>
      <c r="MUH46" s="502"/>
      <c r="MUI46" s="502"/>
      <c r="MUJ46" s="502"/>
      <c r="MUK46" s="502"/>
      <c r="MUL46" s="502"/>
      <c r="MUM46" s="502"/>
      <c r="MUN46" s="502"/>
      <c r="MUO46" s="502"/>
      <c r="MUP46" s="502"/>
      <c r="MUQ46" s="502"/>
      <c r="MUR46" s="502"/>
      <c r="MUS46" s="502"/>
      <c r="MUT46" s="502"/>
      <c r="MUU46" s="502"/>
      <c r="MUV46" s="502"/>
      <c r="MUW46" s="502"/>
      <c r="MUX46" s="502"/>
      <c r="MUY46" s="502"/>
      <c r="MUZ46" s="502"/>
      <c r="MVA46" s="502"/>
      <c r="MVB46" s="502"/>
      <c r="MVC46" s="502"/>
      <c r="MVD46" s="502"/>
      <c r="MVE46" s="502"/>
      <c r="MVF46" s="502"/>
      <c r="MVG46" s="502"/>
      <c r="MVH46" s="502"/>
      <c r="MVI46" s="502"/>
      <c r="MVJ46" s="502"/>
      <c r="MVK46" s="502"/>
      <c r="MVL46" s="502"/>
      <c r="MVM46" s="502"/>
      <c r="MVN46" s="502"/>
      <c r="MVO46" s="502"/>
      <c r="MVP46" s="502"/>
      <c r="MVQ46" s="502"/>
      <c r="MVR46" s="502"/>
      <c r="MVS46" s="502"/>
      <c r="MVT46" s="502"/>
      <c r="MVU46" s="502"/>
      <c r="MVV46" s="502"/>
      <c r="MVW46" s="502"/>
      <c r="MVX46" s="502"/>
      <c r="MVY46" s="502"/>
      <c r="MVZ46" s="502"/>
      <c r="MWA46" s="502"/>
      <c r="MWB46" s="502"/>
      <c r="MWC46" s="502"/>
      <c r="MWD46" s="502"/>
      <c r="MWE46" s="502"/>
      <c r="MWF46" s="502"/>
      <c r="MWG46" s="502"/>
      <c r="MWH46" s="502"/>
      <c r="MWI46" s="502"/>
      <c r="MWJ46" s="502"/>
      <c r="MWK46" s="502"/>
      <c r="MWL46" s="502"/>
      <c r="MWM46" s="502"/>
      <c r="MWN46" s="502"/>
      <c r="MWO46" s="502"/>
      <c r="MWP46" s="502"/>
      <c r="MWQ46" s="502"/>
      <c r="MWR46" s="502"/>
      <c r="MWS46" s="502"/>
      <c r="MWT46" s="502"/>
      <c r="MWU46" s="502"/>
      <c r="MWV46" s="502"/>
      <c r="MWW46" s="502"/>
      <c r="MWX46" s="502"/>
      <c r="MWY46" s="502"/>
      <c r="MWZ46" s="502"/>
      <c r="MXA46" s="502"/>
      <c r="MXB46" s="502"/>
      <c r="MXC46" s="502"/>
      <c r="MXD46" s="502"/>
      <c r="MXE46" s="502"/>
      <c r="MXF46" s="502"/>
      <c r="MXG46" s="502"/>
      <c r="MXH46" s="502"/>
      <c r="MXI46" s="502"/>
      <c r="MXJ46" s="502"/>
      <c r="MXK46" s="502"/>
      <c r="MXL46" s="502"/>
      <c r="MXM46" s="502"/>
      <c r="MXN46" s="502"/>
      <c r="MXO46" s="502"/>
      <c r="MXP46" s="502"/>
      <c r="MXQ46" s="502"/>
      <c r="MXR46" s="502"/>
      <c r="MXS46" s="502"/>
      <c r="MXT46" s="502"/>
      <c r="MXU46" s="502"/>
      <c r="MXV46" s="502"/>
      <c r="MXW46" s="502"/>
      <c r="MXX46" s="502"/>
      <c r="MXY46" s="502"/>
      <c r="MXZ46" s="502"/>
      <c r="MYA46" s="502"/>
      <c r="MYB46" s="502"/>
      <c r="MYC46" s="502"/>
      <c r="MYD46" s="502"/>
      <c r="MYE46" s="502"/>
      <c r="MYF46" s="502"/>
      <c r="MYG46" s="502"/>
      <c r="MYH46" s="502"/>
      <c r="MYI46" s="502"/>
      <c r="MYJ46" s="502"/>
      <c r="MYK46" s="502"/>
      <c r="MYL46" s="502"/>
      <c r="MYM46" s="502"/>
      <c r="MYN46" s="502"/>
      <c r="MYO46" s="502"/>
      <c r="MYP46" s="502"/>
      <c r="MYQ46" s="502"/>
      <c r="MYR46" s="502"/>
      <c r="MYS46" s="502"/>
      <c r="MYT46" s="502"/>
      <c r="MYU46" s="502"/>
      <c r="MYV46" s="502"/>
      <c r="MYW46" s="502"/>
      <c r="MYX46" s="502"/>
      <c r="MYY46" s="502"/>
      <c r="MYZ46" s="502"/>
      <c r="MZA46" s="502"/>
      <c r="MZB46" s="502"/>
      <c r="MZC46" s="502"/>
      <c r="MZD46" s="502"/>
      <c r="MZE46" s="502"/>
      <c r="MZF46" s="502"/>
      <c r="MZG46" s="502"/>
      <c r="MZH46" s="502"/>
      <c r="MZI46" s="502"/>
      <c r="MZJ46" s="502"/>
      <c r="MZK46" s="502"/>
      <c r="MZL46" s="502"/>
      <c r="MZM46" s="502"/>
      <c r="MZN46" s="502"/>
      <c r="MZO46" s="502"/>
      <c r="MZP46" s="502"/>
      <c r="MZQ46" s="502"/>
      <c r="MZR46" s="502"/>
      <c r="MZS46" s="502"/>
      <c r="MZT46" s="502"/>
      <c r="MZU46" s="502"/>
      <c r="MZV46" s="502"/>
      <c r="MZW46" s="502"/>
      <c r="MZX46" s="502"/>
      <c r="MZY46" s="502"/>
      <c r="MZZ46" s="502"/>
      <c r="NAA46" s="502"/>
      <c r="NAB46" s="502"/>
      <c r="NAC46" s="502"/>
      <c r="NAD46" s="502"/>
      <c r="NAE46" s="502"/>
      <c r="NAF46" s="502"/>
      <c r="NAG46" s="502"/>
      <c r="NAH46" s="502"/>
      <c r="NAI46" s="502"/>
      <c r="NAJ46" s="502"/>
      <c r="NAK46" s="502"/>
      <c r="NAL46" s="502"/>
      <c r="NAM46" s="502"/>
      <c r="NAN46" s="502"/>
      <c r="NAO46" s="502"/>
      <c r="NAP46" s="502"/>
      <c r="NAQ46" s="502"/>
      <c r="NAR46" s="502"/>
      <c r="NAS46" s="502"/>
      <c r="NAT46" s="502"/>
      <c r="NAU46" s="502"/>
      <c r="NAV46" s="502"/>
      <c r="NAW46" s="502"/>
      <c r="NAX46" s="502"/>
      <c r="NAY46" s="502"/>
      <c r="NAZ46" s="502"/>
      <c r="NBA46" s="502"/>
      <c r="NBB46" s="502"/>
      <c r="NBC46" s="502"/>
      <c r="NBD46" s="502"/>
      <c r="NBE46" s="502"/>
      <c r="NBF46" s="502"/>
      <c r="NBG46" s="502"/>
      <c r="NBH46" s="502"/>
      <c r="NBI46" s="502"/>
      <c r="NBJ46" s="502"/>
      <c r="NBK46" s="502"/>
      <c r="NBL46" s="502"/>
      <c r="NBM46" s="502"/>
      <c r="NBN46" s="502"/>
      <c r="NBO46" s="502"/>
      <c r="NBP46" s="502"/>
      <c r="NBQ46" s="502"/>
      <c r="NBR46" s="502"/>
      <c r="NBS46" s="502"/>
      <c r="NBT46" s="502"/>
      <c r="NBU46" s="502"/>
      <c r="NBV46" s="502"/>
      <c r="NBW46" s="502"/>
      <c r="NBX46" s="502"/>
      <c r="NBY46" s="502"/>
      <c r="NBZ46" s="502"/>
      <c r="NCA46" s="502"/>
      <c r="NCB46" s="502"/>
      <c r="NCC46" s="502"/>
      <c r="NCD46" s="502"/>
      <c r="NCE46" s="502"/>
      <c r="NCF46" s="502"/>
      <c r="NCG46" s="502"/>
      <c r="NCH46" s="502"/>
      <c r="NCI46" s="502"/>
      <c r="NCJ46" s="502"/>
      <c r="NCK46" s="502"/>
      <c r="NCL46" s="502"/>
      <c r="NCM46" s="502"/>
      <c r="NCN46" s="502"/>
      <c r="NCO46" s="502"/>
      <c r="NCP46" s="502"/>
      <c r="NCQ46" s="502"/>
      <c r="NCR46" s="502"/>
      <c r="NCS46" s="502"/>
      <c r="NCT46" s="502"/>
      <c r="NCU46" s="502"/>
      <c r="NCV46" s="502"/>
      <c r="NCW46" s="502"/>
      <c r="NCX46" s="502"/>
      <c r="NCY46" s="502"/>
      <c r="NCZ46" s="502"/>
      <c r="NDA46" s="502"/>
      <c r="NDB46" s="502"/>
      <c r="NDC46" s="502"/>
      <c r="NDD46" s="502"/>
      <c r="NDE46" s="502"/>
      <c r="NDF46" s="502"/>
      <c r="NDG46" s="502"/>
      <c r="NDH46" s="502"/>
      <c r="NDI46" s="502"/>
      <c r="NDJ46" s="502"/>
      <c r="NDK46" s="502"/>
      <c r="NDL46" s="502"/>
      <c r="NDM46" s="502"/>
      <c r="NDN46" s="502"/>
      <c r="NDO46" s="502"/>
      <c r="NDP46" s="502"/>
      <c r="NDQ46" s="502"/>
      <c r="NDR46" s="502"/>
      <c r="NDS46" s="502"/>
      <c r="NDT46" s="502"/>
      <c r="NDU46" s="502"/>
      <c r="NDV46" s="502"/>
      <c r="NDW46" s="502"/>
      <c r="NDX46" s="502"/>
      <c r="NDY46" s="502"/>
      <c r="NDZ46" s="502"/>
      <c r="NEA46" s="502"/>
      <c r="NEB46" s="502"/>
      <c r="NEC46" s="502"/>
      <c r="NED46" s="502"/>
      <c r="NEE46" s="502"/>
      <c r="NEF46" s="502"/>
      <c r="NEG46" s="502"/>
      <c r="NEH46" s="502"/>
      <c r="NEI46" s="502"/>
      <c r="NEJ46" s="502"/>
      <c r="NEK46" s="502"/>
      <c r="NEL46" s="502"/>
      <c r="NEM46" s="502"/>
      <c r="NEN46" s="502"/>
      <c r="NEO46" s="502"/>
      <c r="NEP46" s="502"/>
      <c r="NEQ46" s="502"/>
      <c r="NER46" s="502"/>
      <c r="NES46" s="502"/>
      <c r="NET46" s="502"/>
      <c r="NEU46" s="502"/>
      <c r="NEV46" s="502"/>
      <c r="NEW46" s="502"/>
      <c r="NEX46" s="502"/>
      <c r="NEY46" s="502"/>
      <c r="NEZ46" s="502"/>
      <c r="NFA46" s="502"/>
      <c r="NFB46" s="502"/>
      <c r="NFC46" s="502"/>
      <c r="NFD46" s="502"/>
      <c r="NFE46" s="502"/>
      <c r="NFF46" s="502"/>
      <c r="NFG46" s="502"/>
      <c r="NFH46" s="502"/>
      <c r="NFI46" s="502"/>
      <c r="NFJ46" s="502"/>
      <c r="NFK46" s="502"/>
      <c r="NFL46" s="502"/>
      <c r="NFM46" s="502"/>
      <c r="NFN46" s="502"/>
      <c r="NFO46" s="502"/>
      <c r="NFP46" s="502"/>
      <c r="NFQ46" s="502"/>
      <c r="NFR46" s="502"/>
      <c r="NFS46" s="502"/>
      <c r="NFT46" s="502"/>
      <c r="NFU46" s="502"/>
      <c r="NFV46" s="502"/>
      <c r="NFW46" s="502"/>
      <c r="NFX46" s="502"/>
      <c r="NFY46" s="502"/>
      <c r="NFZ46" s="502"/>
      <c r="NGA46" s="502"/>
      <c r="NGB46" s="502"/>
      <c r="NGC46" s="502"/>
      <c r="NGD46" s="502"/>
      <c r="NGE46" s="502"/>
      <c r="NGF46" s="502"/>
      <c r="NGG46" s="502"/>
      <c r="NGH46" s="502"/>
      <c r="NGI46" s="502"/>
      <c r="NGJ46" s="502"/>
      <c r="NGK46" s="502"/>
      <c r="NGL46" s="502"/>
      <c r="NGM46" s="502"/>
      <c r="NGN46" s="502"/>
      <c r="NGO46" s="502"/>
      <c r="NGP46" s="502"/>
      <c r="NGQ46" s="502"/>
      <c r="NGR46" s="502"/>
      <c r="NGS46" s="502"/>
      <c r="NGT46" s="502"/>
      <c r="NGU46" s="502"/>
      <c r="NGV46" s="502"/>
      <c r="NGW46" s="502"/>
      <c r="NGX46" s="502"/>
      <c r="NGY46" s="502"/>
      <c r="NGZ46" s="502"/>
      <c r="NHA46" s="502"/>
      <c r="NHB46" s="502"/>
      <c r="NHC46" s="502"/>
      <c r="NHD46" s="502"/>
      <c r="NHE46" s="502"/>
      <c r="NHF46" s="502"/>
      <c r="NHG46" s="502"/>
      <c r="NHH46" s="502"/>
      <c r="NHI46" s="502"/>
      <c r="NHJ46" s="502"/>
      <c r="NHK46" s="502"/>
      <c r="NHL46" s="502"/>
      <c r="NHM46" s="502"/>
      <c r="NHN46" s="502"/>
      <c r="NHO46" s="502"/>
      <c r="NHP46" s="502"/>
      <c r="NHQ46" s="502"/>
      <c r="NHR46" s="502"/>
      <c r="NHS46" s="502"/>
      <c r="NHT46" s="502"/>
      <c r="NHU46" s="502"/>
      <c r="NHV46" s="502"/>
      <c r="NHW46" s="502"/>
      <c r="NHX46" s="502"/>
      <c r="NHY46" s="502"/>
      <c r="NHZ46" s="502"/>
      <c r="NIA46" s="502"/>
      <c r="NIB46" s="502"/>
      <c r="NIC46" s="502"/>
      <c r="NID46" s="502"/>
      <c r="NIE46" s="502"/>
      <c r="NIF46" s="502"/>
      <c r="NIG46" s="502"/>
      <c r="NIH46" s="502"/>
      <c r="NII46" s="502"/>
      <c r="NIJ46" s="502"/>
      <c r="NIK46" s="502"/>
      <c r="NIL46" s="502"/>
      <c r="NIM46" s="502"/>
      <c r="NIN46" s="502"/>
      <c r="NIO46" s="502"/>
      <c r="NIP46" s="502"/>
      <c r="NIQ46" s="502"/>
      <c r="NIR46" s="502"/>
      <c r="NIS46" s="502"/>
      <c r="NIT46" s="502"/>
      <c r="NIU46" s="502"/>
      <c r="NIV46" s="502"/>
      <c r="NIW46" s="502"/>
      <c r="NIX46" s="502"/>
      <c r="NIY46" s="502"/>
      <c r="NIZ46" s="502"/>
      <c r="NJA46" s="502"/>
      <c r="NJB46" s="502"/>
      <c r="NJC46" s="502"/>
      <c r="NJD46" s="502"/>
      <c r="NJE46" s="502"/>
      <c r="NJF46" s="502"/>
      <c r="NJG46" s="502"/>
      <c r="NJH46" s="502"/>
      <c r="NJI46" s="502"/>
      <c r="NJJ46" s="502"/>
      <c r="NJK46" s="502"/>
      <c r="NJL46" s="502"/>
      <c r="NJM46" s="502"/>
      <c r="NJN46" s="502"/>
      <c r="NJO46" s="502"/>
      <c r="NJP46" s="502"/>
      <c r="NJQ46" s="502"/>
      <c r="NJR46" s="502"/>
      <c r="NJS46" s="502"/>
      <c r="NJT46" s="502"/>
      <c r="NJU46" s="502"/>
      <c r="NJV46" s="502"/>
      <c r="NJW46" s="502"/>
      <c r="NJX46" s="502"/>
      <c r="NJY46" s="502"/>
      <c r="NJZ46" s="502"/>
      <c r="NKA46" s="502"/>
      <c r="NKB46" s="502"/>
      <c r="NKC46" s="502"/>
      <c r="NKD46" s="502"/>
      <c r="NKE46" s="502"/>
      <c r="NKF46" s="502"/>
      <c r="NKG46" s="502"/>
      <c r="NKH46" s="502"/>
      <c r="NKI46" s="502"/>
      <c r="NKJ46" s="502"/>
      <c r="NKK46" s="502"/>
      <c r="NKL46" s="502"/>
      <c r="NKM46" s="502"/>
      <c r="NKN46" s="502"/>
      <c r="NKO46" s="502"/>
      <c r="NKP46" s="502"/>
      <c r="NKQ46" s="502"/>
      <c r="NKR46" s="502"/>
      <c r="NKS46" s="502"/>
      <c r="NKT46" s="502"/>
      <c r="NKU46" s="502"/>
      <c r="NKV46" s="502"/>
      <c r="NKW46" s="502"/>
      <c r="NKX46" s="502"/>
      <c r="NKY46" s="502"/>
      <c r="NKZ46" s="502"/>
      <c r="NLA46" s="502"/>
      <c r="NLB46" s="502"/>
      <c r="NLC46" s="502"/>
      <c r="NLD46" s="502"/>
      <c r="NLE46" s="502"/>
      <c r="NLF46" s="502"/>
      <c r="NLG46" s="502"/>
      <c r="NLH46" s="502"/>
      <c r="NLI46" s="502"/>
      <c r="NLJ46" s="502"/>
      <c r="NLK46" s="502"/>
      <c r="NLL46" s="502"/>
      <c r="NLM46" s="502"/>
      <c r="NLN46" s="502"/>
      <c r="NLO46" s="502"/>
      <c r="NLP46" s="502"/>
      <c r="NLQ46" s="502"/>
      <c r="NLR46" s="502"/>
      <c r="NLS46" s="502"/>
      <c r="NLT46" s="502"/>
      <c r="NLU46" s="502"/>
      <c r="NLV46" s="502"/>
      <c r="NLW46" s="502"/>
      <c r="NLX46" s="502"/>
      <c r="NLY46" s="502"/>
      <c r="NLZ46" s="502"/>
      <c r="NMA46" s="502"/>
      <c r="NMB46" s="502"/>
      <c r="NMC46" s="502"/>
      <c r="NMD46" s="502"/>
      <c r="NME46" s="502"/>
      <c r="NMF46" s="502"/>
      <c r="NMG46" s="502"/>
      <c r="NMH46" s="502"/>
      <c r="NMI46" s="502"/>
      <c r="NMJ46" s="502"/>
      <c r="NMK46" s="502"/>
      <c r="NML46" s="502"/>
      <c r="NMM46" s="502"/>
      <c r="NMN46" s="502"/>
      <c r="NMO46" s="502"/>
      <c r="NMP46" s="502"/>
      <c r="NMQ46" s="502"/>
      <c r="NMR46" s="502"/>
      <c r="NMS46" s="502"/>
      <c r="NMT46" s="502"/>
      <c r="NMU46" s="502"/>
      <c r="NMV46" s="502"/>
      <c r="NMW46" s="502"/>
      <c r="NMX46" s="502"/>
      <c r="NMY46" s="502"/>
      <c r="NMZ46" s="502"/>
      <c r="NNA46" s="502"/>
      <c r="NNB46" s="502"/>
      <c r="NNC46" s="502"/>
      <c r="NND46" s="502"/>
      <c r="NNE46" s="502"/>
      <c r="NNF46" s="502"/>
      <c r="NNG46" s="502"/>
      <c r="NNH46" s="502"/>
      <c r="NNI46" s="502"/>
      <c r="NNJ46" s="502"/>
      <c r="NNK46" s="502"/>
      <c r="NNL46" s="502"/>
      <c r="NNM46" s="502"/>
      <c r="NNN46" s="502"/>
      <c r="NNO46" s="502"/>
      <c r="NNP46" s="502"/>
      <c r="NNQ46" s="502"/>
      <c r="NNR46" s="502"/>
      <c r="NNS46" s="502"/>
      <c r="NNT46" s="502"/>
      <c r="NNU46" s="502"/>
      <c r="NNV46" s="502"/>
      <c r="NNW46" s="502"/>
      <c r="NNX46" s="502"/>
      <c r="NNY46" s="502"/>
      <c r="NNZ46" s="502"/>
      <c r="NOA46" s="502"/>
      <c r="NOB46" s="502"/>
      <c r="NOC46" s="502"/>
      <c r="NOD46" s="502"/>
      <c r="NOE46" s="502"/>
      <c r="NOF46" s="502"/>
      <c r="NOG46" s="502"/>
      <c r="NOH46" s="502"/>
      <c r="NOI46" s="502"/>
      <c r="NOJ46" s="502"/>
      <c r="NOK46" s="502"/>
      <c r="NOL46" s="502"/>
      <c r="NOM46" s="502"/>
      <c r="NON46" s="502"/>
      <c r="NOO46" s="502"/>
      <c r="NOP46" s="502"/>
      <c r="NOQ46" s="502"/>
      <c r="NOR46" s="502"/>
      <c r="NOS46" s="502"/>
      <c r="NOT46" s="502"/>
      <c r="NOU46" s="502"/>
      <c r="NOV46" s="502"/>
      <c r="NOW46" s="502"/>
      <c r="NOX46" s="502"/>
      <c r="NOY46" s="502"/>
      <c r="NOZ46" s="502"/>
      <c r="NPA46" s="502"/>
      <c r="NPB46" s="502"/>
      <c r="NPC46" s="502"/>
      <c r="NPD46" s="502"/>
      <c r="NPE46" s="502"/>
      <c r="NPF46" s="502"/>
      <c r="NPG46" s="502"/>
      <c r="NPH46" s="502"/>
      <c r="NPI46" s="502"/>
      <c r="NPJ46" s="502"/>
      <c r="NPK46" s="502"/>
      <c r="NPL46" s="502"/>
      <c r="NPM46" s="502"/>
      <c r="NPN46" s="502"/>
      <c r="NPO46" s="502"/>
      <c r="NPP46" s="502"/>
      <c r="NPQ46" s="502"/>
      <c r="NPR46" s="502"/>
      <c r="NPS46" s="502"/>
      <c r="NPT46" s="502"/>
      <c r="NPU46" s="502"/>
      <c r="NPV46" s="502"/>
      <c r="NPW46" s="502"/>
      <c r="NPX46" s="502"/>
      <c r="NPY46" s="502"/>
      <c r="NPZ46" s="502"/>
      <c r="NQA46" s="502"/>
      <c r="NQB46" s="502"/>
      <c r="NQC46" s="502"/>
      <c r="NQD46" s="502"/>
      <c r="NQE46" s="502"/>
      <c r="NQF46" s="502"/>
      <c r="NQG46" s="502"/>
      <c r="NQH46" s="502"/>
      <c r="NQI46" s="502"/>
      <c r="NQJ46" s="502"/>
      <c r="NQK46" s="502"/>
      <c r="NQL46" s="502"/>
      <c r="NQM46" s="502"/>
      <c r="NQN46" s="502"/>
      <c r="NQO46" s="502"/>
      <c r="NQP46" s="502"/>
      <c r="NQQ46" s="502"/>
      <c r="NQR46" s="502"/>
      <c r="NQS46" s="502"/>
      <c r="NQT46" s="502"/>
      <c r="NQU46" s="502"/>
      <c r="NQV46" s="502"/>
      <c r="NQW46" s="502"/>
      <c r="NQX46" s="502"/>
      <c r="NQY46" s="502"/>
      <c r="NQZ46" s="502"/>
      <c r="NRA46" s="502"/>
      <c r="NRB46" s="502"/>
      <c r="NRC46" s="502"/>
      <c r="NRD46" s="502"/>
      <c r="NRE46" s="502"/>
      <c r="NRF46" s="502"/>
      <c r="NRG46" s="502"/>
      <c r="NRH46" s="502"/>
      <c r="NRI46" s="502"/>
      <c r="NRJ46" s="502"/>
      <c r="NRK46" s="502"/>
      <c r="NRL46" s="502"/>
      <c r="NRM46" s="502"/>
      <c r="NRN46" s="502"/>
      <c r="NRO46" s="502"/>
      <c r="NRP46" s="502"/>
      <c r="NRQ46" s="502"/>
      <c r="NRR46" s="502"/>
      <c r="NRS46" s="502"/>
      <c r="NRT46" s="502"/>
      <c r="NRU46" s="502"/>
      <c r="NRV46" s="502"/>
      <c r="NRW46" s="502"/>
      <c r="NRX46" s="502"/>
      <c r="NRY46" s="502"/>
      <c r="NRZ46" s="502"/>
      <c r="NSA46" s="502"/>
      <c r="NSB46" s="502"/>
      <c r="NSC46" s="502"/>
      <c r="NSD46" s="502"/>
      <c r="NSE46" s="502"/>
      <c r="NSF46" s="502"/>
      <c r="NSG46" s="502"/>
      <c r="NSH46" s="502"/>
      <c r="NSI46" s="502"/>
      <c r="NSJ46" s="502"/>
      <c r="NSK46" s="502"/>
      <c r="NSL46" s="502"/>
      <c r="NSM46" s="502"/>
      <c r="NSN46" s="502"/>
      <c r="NSO46" s="502"/>
      <c r="NSP46" s="502"/>
      <c r="NSQ46" s="502"/>
      <c r="NSR46" s="502"/>
      <c r="NSS46" s="502"/>
      <c r="NST46" s="502"/>
      <c r="NSU46" s="502"/>
      <c r="NSV46" s="502"/>
      <c r="NSW46" s="502"/>
      <c r="NSX46" s="502"/>
      <c r="NSY46" s="502"/>
      <c r="NSZ46" s="502"/>
      <c r="NTA46" s="502"/>
      <c r="NTB46" s="502"/>
      <c r="NTC46" s="502"/>
      <c r="NTD46" s="502"/>
      <c r="NTE46" s="502"/>
      <c r="NTF46" s="502"/>
      <c r="NTG46" s="502"/>
      <c r="NTH46" s="502"/>
      <c r="NTI46" s="502"/>
      <c r="NTJ46" s="502"/>
      <c r="NTK46" s="502"/>
      <c r="NTL46" s="502"/>
      <c r="NTM46" s="502"/>
      <c r="NTN46" s="502"/>
      <c r="NTO46" s="502"/>
      <c r="NTP46" s="502"/>
      <c r="NTQ46" s="502"/>
      <c r="NTR46" s="502"/>
      <c r="NTS46" s="502"/>
      <c r="NTT46" s="502"/>
      <c r="NTU46" s="502"/>
      <c r="NTV46" s="502"/>
      <c r="NTW46" s="502"/>
      <c r="NTX46" s="502"/>
      <c r="NTY46" s="502"/>
      <c r="NTZ46" s="502"/>
      <c r="NUA46" s="502"/>
      <c r="NUB46" s="502"/>
      <c r="NUC46" s="502"/>
      <c r="NUD46" s="502"/>
      <c r="NUE46" s="502"/>
      <c r="NUF46" s="502"/>
      <c r="NUG46" s="502"/>
      <c r="NUH46" s="502"/>
      <c r="NUI46" s="502"/>
      <c r="NUJ46" s="502"/>
      <c r="NUK46" s="502"/>
      <c r="NUL46" s="502"/>
      <c r="NUM46" s="502"/>
      <c r="NUN46" s="502"/>
      <c r="NUO46" s="502"/>
      <c r="NUP46" s="502"/>
      <c r="NUQ46" s="502"/>
      <c r="NUR46" s="502"/>
      <c r="NUS46" s="502"/>
      <c r="NUT46" s="502"/>
      <c r="NUU46" s="502"/>
      <c r="NUV46" s="502"/>
      <c r="NUW46" s="502"/>
      <c r="NUX46" s="502"/>
      <c r="NUY46" s="502"/>
      <c r="NUZ46" s="502"/>
      <c r="NVA46" s="502"/>
      <c r="NVB46" s="502"/>
      <c r="NVC46" s="502"/>
      <c r="NVD46" s="502"/>
      <c r="NVE46" s="502"/>
      <c r="NVF46" s="502"/>
      <c r="NVG46" s="502"/>
      <c r="NVH46" s="502"/>
      <c r="NVI46" s="502"/>
      <c r="NVJ46" s="502"/>
      <c r="NVK46" s="502"/>
      <c r="NVL46" s="502"/>
      <c r="NVM46" s="502"/>
      <c r="NVN46" s="502"/>
      <c r="NVO46" s="502"/>
      <c r="NVP46" s="502"/>
      <c r="NVQ46" s="502"/>
      <c r="NVR46" s="502"/>
      <c r="NVS46" s="502"/>
      <c r="NVT46" s="502"/>
      <c r="NVU46" s="502"/>
      <c r="NVV46" s="502"/>
      <c r="NVW46" s="502"/>
      <c r="NVX46" s="502"/>
      <c r="NVY46" s="502"/>
      <c r="NVZ46" s="502"/>
      <c r="NWA46" s="502"/>
      <c r="NWB46" s="502"/>
      <c r="NWC46" s="502"/>
      <c r="NWD46" s="502"/>
      <c r="NWE46" s="502"/>
      <c r="NWF46" s="502"/>
      <c r="NWG46" s="502"/>
      <c r="NWH46" s="502"/>
      <c r="NWI46" s="502"/>
      <c r="NWJ46" s="502"/>
      <c r="NWK46" s="502"/>
      <c r="NWL46" s="502"/>
      <c r="NWM46" s="502"/>
      <c r="NWN46" s="502"/>
      <c r="NWO46" s="502"/>
      <c r="NWP46" s="502"/>
      <c r="NWQ46" s="502"/>
      <c r="NWR46" s="502"/>
      <c r="NWS46" s="502"/>
      <c r="NWT46" s="502"/>
      <c r="NWU46" s="502"/>
      <c r="NWV46" s="502"/>
      <c r="NWW46" s="502"/>
      <c r="NWX46" s="502"/>
      <c r="NWY46" s="502"/>
      <c r="NWZ46" s="502"/>
      <c r="NXA46" s="502"/>
      <c r="NXB46" s="502"/>
      <c r="NXC46" s="502"/>
      <c r="NXD46" s="502"/>
      <c r="NXE46" s="502"/>
      <c r="NXF46" s="502"/>
      <c r="NXG46" s="502"/>
      <c r="NXH46" s="502"/>
      <c r="NXI46" s="502"/>
      <c r="NXJ46" s="502"/>
      <c r="NXK46" s="502"/>
      <c r="NXL46" s="502"/>
      <c r="NXM46" s="502"/>
      <c r="NXN46" s="502"/>
      <c r="NXO46" s="502"/>
      <c r="NXP46" s="502"/>
      <c r="NXQ46" s="502"/>
      <c r="NXR46" s="502"/>
      <c r="NXS46" s="502"/>
      <c r="NXT46" s="502"/>
      <c r="NXU46" s="502"/>
      <c r="NXV46" s="502"/>
      <c r="NXW46" s="502"/>
      <c r="NXX46" s="502"/>
      <c r="NXY46" s="502"/>
      <c r="NXZ46" s="502"/>
      <c r="NYA46" s="502"/>
      <c r="NYB46" s="502"/>
      <c r="NYC46" s="502"/>
      <c r="NYD46" s="502"/>
      <c r="NYE46" s="502"/>
      <c r="NYF46" s="502"/>
      <c r="NYG46" s="502"/>
      <c r="NYH46" s="502"/>
      <c r="NYI46" s="502"/>
      <c r="NYJ46" s="502"/>
      <c r="NYK46" s="502"/>
      <c r="NYL46" s="502"/>
      <c r="NYM46" s="502"/>
      <c r="NYN46" s="502"/>
      <c r="NYO46" s="502"/>
      <c r="NYP46" s="502"/>
      <c r="NYQ46" s="502"/>
      <c r="NYR46" s="502"/>
      <c r="NYS46" s="502"/>
      <c r="NYT46" s="502"/>
      <c r="NYU46" s="502"/>
      <c r="NYV46" s="502"/>
      <c r="NYW46" s="502"/>
      <c r="NYX46" s="502"/>
      <c r="NYY46" s="502"/>
      <c r="NYZ46" s="502"/>
      <c r="NZA46" s="502"/>
      <c r="NZB46" s="502"/>
      <c r="NZC46" s="502"/>
      <c r="NZD46" s="502"/>
      <c r="NZE46" s="502"/>
      <c r="NZF46" s="502"/>
      <c r="NZG46" s="502"/>
      <c r="NZH46" s="502"/>
      <c r="NZI46" s="502"/>
      <c r="NZJ46" s="502"/>
      <c r="NZK46" s="502"/>
      <c r="NZL46" s="502"/>
      <c r="NZM46" s="502"/>
      <c r="NZN46" s="502"/>
      <c r="NZO46" s="502"/>
      <c r="NZP46" s="502"/>
      <c r="NZQ46" s="502"/>
      <c r="NZR46" s="502"/>
      <c r="NZS46" s="502"/>
      <c r="NZT46" s="502"/>
      <c r="NZU46" s="502"/>
      <c r="NZV46" s="502"/>
      <c r="NZW46" s="502"/>
      <c r="NZX46" s="502"/>
      <c r="NZY46" s="502"/>
      <c r="NZZ46" s="502"/>
      <c r="OAA46" s="502"/>
      <c r="OAB46" s="502"/>
      <c r="OAC46" s="502"/>
      <c r="OAD46" s="502"/>
      <c r="OAE46" s="502"/>
      <c r="OAF46" s="502"/>
      <c r="OAG46" s="502"/>
      <c r="OAH46" s="502"/>
      <c r="OAI46" s="502"/>
      <c r="OAJ46" s="502"/>
      <c r="OAK46" s="502"/>
      <c r="OAL46" s="502"/>
      <c r="OAM46" s="502"/>
      <c r="OAN46" s="502"/>
      <c r="OAO46" s="502"/>
      <c r="OAP46" s="502"/>
      <c r="OAQ46" s="502"/>
      <c r="OAR46" s="502"/>
      <c r="OAS46" s="502"/>
      <c r="OAT46" s="502"/>
      <c r="OAU46" s="502"/>
      <c r="OAV46" s="502"/>
      <c r="OAW46" s="502"/>
      <c r="OAX46" s="502"/>
      <c r="OAY46" s="502"/>
      <c r="OAZ46" s="502"/>
      <c r="OBA46" s="502"/>
      <c r="OBB46" s="502"/>
      <c r="OBC46" s="502"/>
      <c r="OBD46" s="502"/>
      <c r="OBE46" s="502"/>
      <c r="OBF46" s="502"/>
      <c r="OBG46" s="502"/>
      <c r="OBH46" s="502"/>
      <c r="OBI46" s="502"/>
      <c r="OBJ46" s="502"/>
      <c r="OBK46" s="502"/>
      <c r="OBL46" s="502"/>
      <c r="OBM46" s="502"/>
      <c r="OBN46" s="502"/>
      <c r="OBO46" s="502"/>
      <c r="OBP46" s="502"/>
      <c r="OBQ46" s="502"/>
      <c r="OBR46" s="502"/>
      <c r="OBS46" s="502"/>
      <c r="OBT46" s="502"/>
      <c r="OBU46" s="502"/>
      <c r="OBV46" s="502"/>
      <c r="OBW46" s="502"/>
      <c r="OBX46" s="502"/>
      <c r="OBY46" s="502"/>
      <c r="OBZ46" s="502"/>
      <c r="OCA46" s="502"/>
      <c r="OCB46" s="502"/>
      <c r="OCC46" s="502"/>
      <c r="OCD46" s="502"/>
      <c r="OCE46" s="502"/>
      <c r="OCF46" s="502"/>
      <c r="OCG46" s="502"/>
      <c r="OCH46" s="502"/>
      <c r="OCI46" s="502"/>
      <c r="OCJ46" s="502"/>
      <c r="OCK46" s="502"/>
      <c r="OCL46" s="502"/>
      <c r="OCM46" s="502"/>
      <c r="OCN46" s="502"/>
      <c r="OCO46" s="502"/>
      <c r="OCP46" s="502"/>
      <c r="OCQ46" s="502"/>
      <c r="OCR46" s="502"/>
      <c r="OCS46" s="502"/>
      <c r="OCT46" s="502"/>
      <c r="OCU46" s="502"/>
      <c r="OCV46" s="502"/>
      <c r="OCW46" s="502"/>
      <c r="OCX46" s="502"/>
      <c r="OCY46" s="502"/>
      <c r="OCZ46" s="502"/>
      <c r="ODA46" s="502"/>
      <c r="ODB46" s="502"/>
      <c r="ODC46" s="502"/>
      <c r="ODD46" s="502"/>
      <c r="ODE46" s="502"/>
      <c r="ODF46" s="502"/>
      <c r="ODG46" s="502"/>
      <c r="ODH46" s="502"/>
      <c r="ODI46" s="502"/>
      <c r="ODJ46" s="502"/>
      <c r="ODK46" s="502"/>
      <c r="ODL46" s="502"/>
      <c r="ODM46" s="502"/>
      <c r="ODN46" s="502"/>
      <c r="ODO46" s="502"/>
      <c r="ODP46" s="502"/>
      <c r="ODQ46" s="502"/>
      <c r="ODR46" s="502"/>
      <c r="ODS46" s="502"/>
      <c r="ODT46" s="502"/>
      <c r="ODU46" s="502"/>
      <c r="ODV46" s="502"/>
      <c r="ODW46" s="502"/>
      <c r="ODX46" s="502"/>
      <c r="ODY46" s="502"/>
      <c r="ODZ46" s="502"/>
      <c r="OEA46" s="502"/>
      <c r="OEB46" s="502"/>
      <c r="OEC46" s="502"/>
      <c r="OED46" s="502"/>
      <c r="OEE46" s="502"/>
      <c r="OEF46" s="502"/>
      <c r="OEG46" s="502"/>
      <c r="OEH46" s="502"/>
      <c r="OEI46" s="502"/>
      <c r="OEJ46" s="502"/>
      <c r="OEK46" s="502"/>
      <c r="OEL46" s="502"/>
      <c r="OEM46" s="502"/>
      <c r="OEN46" s="502"/>
      <c r="OEO46" s="502"/>
      <c r="OEP46" s="502"/>
      <c r="OEQ46" s="502"/>
      <c r="OER46" s="502"/>
      <c r="OES46" s="502"/>
      <c r="OET46" s="502"/>
      <c r="OEU46" s="502"/>
      <c r="OEV46" s="502"/>
      <c r="OEW46" s="502"/>
      <c r="OEX46" s="502"/>
      <c r="OEY46" s="502"/>
      <c r="OEZ46" s="502"/>
      <c r="OFA46" s="502"/>
      <c r="OFB46" s="502"/>
      <c r="OFC46" s="502"/>
      <c r="OFD46" s="502"/>
      <c r="OFE46" s="502"/>
      <c r="OFF46" s="502"/>
      <c r="OFG46" s="502"/>
      <c r="OFH46" s="502"/>
      <c r="OFI46" s="502"/>
      <c r="OFJ46" s="502"/>
      <c r="OFK46" s="502"/>
      <c r="OFL46" s="502"/>
      <c r="OFM46" s="502"/>
      <c r="OFN46" s="502"/>
      <c r="OFO46" s="502"/>
      <c r="OFP46" s="502"/>
      <c r="OFQ46" s="502"/>
      <c r="OFR46" s="502"/>
      <c r="OFS46" s="502"/>
      <c r="OFT46" s="502"/>
      <c r="OFU46" s="502"/>
      <c r="OFV46" s="502"/>
      <c r="OFW46" s="502"/>
      <c r="OFX46" s="502"/>
      <c r="OFY46" s="502"/>
      <c r="OFZ46" s="502"/>
      <c r="OGA46" s="502"/>
      <c r="OGB46" s="502"/>
      <c r="OGC46" s="502"/>
      <c r="OGD46" s="502"/>
      <c r="OGE46" s="502"/>
      <c r="OGF46" s="502"/>
      <c r="OGG46" s="502"/>
      <c r="OGH46" s="502"/>
      <c r="OGI46" s="502"/>
      <c r="OGJ46" s="502"/>
      <c r="OGK46" s="502"/>
      <c r="OGL46" s="502"/>
      <c r="OGM46" s="502"/>
      <c r="OGN46" s="502"/>
      <c r="OGO46" s="502"/>
      <c r="OGP46" s="502"/>
      <c r="OGQ46" s="502"/>
      <c r="OGR46" s="502"/>
      <c r="OGS46" s="502"/>
      <c r="OGT46" s="502"/>
      <c r="OGU46" s="502"/>
      <c r="OGV46" s="502"/>
      <c r="OGW46" s="502"/>
      <c r="OGX46" s="502"/>
      <c r="OGY46" s="502"/>
      <c r="OGZ46" s="502"/>
      <c r="OHA46" s="502"/>
      <c r="OHB46" s="502"/>
      <c r="OHC46" s="502"/>
      <c r="OHD46" s="502"/>
      <c r="OHE46" s="502"/>
      <c r="OHF46" s="502"/>
      <c r="OHG46" s="502"/>
      <c r="OHH46" s="502"/>
      <c r="OHI46" s="502"/>
      <c r="OHJ46" s="502"/>
      <c r="OHK46" s="502"/>
      <c r="OHL46" s="502"/>
      <c r="OHM46" s="502"/>
      <c r="OHN46" s="502"/>
      <c r="OHO46" s="502"/>
      <c r="OHP46" s="502"/>
      <c r="OHQ46" s="502"/>
      <c r="OHR46" s="502"/>
      <c r="OHS46" s="502"/>
      <c r="OHT46" s="502"/>
      <c r="OHU46" s="502"/>
      <c r="OHV46" s="502"/>
      <c r="OHW46" s="502"/>
      <c r="OHX46" s="502"/>
      <c r="OHY46" s="502"/>
      <c r="OHZ46" s="502"/>
      <c r="OIA46" s="502"/>
      <c r="OIB46" s="502"/>
      <c r="OIC46" s="502"/>
      <c r="OID46" s="502"/>
      <c r="OIE46" s="502"/>
      <c r="OIF46" s="502"/>
      <c r="OIG46" s="502"/>
      <c r="OIH46" s="502"/>
      <c r="OII46" s="502"/>
      <c r="OIJ46" s="502"/>
      <c r="OIK46" s="502"/>
      <c r="OIL46" s="502"/>
      <c r="OIM46" s="502"/>
      <c r="OIN46" s="502"/>
      <c r="OIO46" s="502"/>
      <c r="OIP46" s="502"/>
      <c r="OIQ46" s="502"/>
      <c r="OIR46" s="502"/>
      <c r="OIS46" s="502"/>
      <c r="OIT46" s="502"/>
      <c r="OIU46" s="502"/>
      <c r="OIV46" s="502"/>
      <c r="OIW46" s="502"/>
      <c r="OIX46" s="502"/>
      <c r="OIY46" s="502"/>
      <c r="OIZ46" s="502"/>
      <c r="OJA46" s="502"/>
      <c r="OJB46" s="502"/>
      <c r="OJC46" s="502"/>
      <c r="OJD46" s="502"/>
      <c r="OJE46" s="502"/>
      <c r="OJF46" s="502"/>
      <c r="OJG46" s="502"/>
      <c r="OJH46" s="502"/>
      <c r="OJI46" s="502"/>
      <c r="OJJ46" s="502"/>
      <c r="OJK46" s="502"/>
      <c r="OJL46" s="502"/>
      <c r="OJM46" s="502"/>
      <c r="OJN46" s="502"/>
      <c r="OJO46" s="502"/>
      <c r="OJP46" s="502"/>
      <c r="OJQ46" s="502"/>
      <c r="OJR46" s="502"/>
      <c r="OJS46" s="502"/>
      <c r="OJT46" s="502"/>
      <c r="OJU46" s="502"/>
      <c r="OJV46" s="502"/>
      <c r="OJW46" s="502"/>
      <c r="OJX46" s="502"/>
      <c r="OJY46" s="502"/>
      <c r="OJZ46" s="502"/>
      <c r="OKA46" s="502"/>
      <c r="OKB46" s="502"/>
      <c r="OKC46" s="502"/>
      <c r="OKD46" s="502"/>
      <c r="OKE46" s="502"/>
      <c r="OKF46" s="502"/>
      <c r="OKG46" s="502"/>
      <c r="OKH46" s="502"/>
      <c r="OKI46" s="502"/>
      <c r="OKJ46" s="502"/>
      <c r="OKK46" s="502"/>
      <c r="OKL46" s="502"/>
      <c r="OKM46" s="502"/>
      <c r="OKN46" s="502"/>
      <c r="OKO46" s="502"/>
      <c r="OKP46" s="502"/>
      <c r="OKQ46" s="502"/>
      <c r="OKR46" s="502"/>
      <c r="OKS46" s="502"/>
      <c r="OKT46" s="502"/>
      <c r="OKU46" s="502"/>
      <c r="OKV46" s="502"/>
      <c r="OKW46" s="502"/>
      <c r="OKX46" s="502"/>
      <c r="OKY46" s="502"/>
      <c r="OKZ46" s="502"/>
      <c r="OLA46" s="502"/>
      <c r="OLB46" s="502"/>
      <c r="OLC46" s="502"/>
      <c r="OLD46" s="502"/>
      <c r="OLE46" s="502"/>
      <c r="OLF46" s="502"/>
      <c r="OLG46" s="502"/>
      <c r="OLH46" s="502"/>
      <c r="OLI46" s="502"/>
      <c r="OLJ46" s="502"/>
      <c r="OLK46" s="502"/>
      <c r="OLL46" s="502"/>
      <c r="OLM46" s="502"/>
      <c r="OLN46" s="502"/>
      <c r="OLO46" s="502"/>
      <c r="OLP46" s="502"/>
      <c r="OLQ46" s="502"/>
      <c r="OLR46" s="502"/>
      <c r="OLS46" s="502"/>
      <c r="OLT46" s="502"/>
      <c r="OLU46" s="502"/>
      <c r="OLV46" s="502"/>
      <c r="OLW46" s="502"/>
      <c r="OLX46" s="502"/>
      <c r="OLY46" s="502"/>
      <c r="OLZ46" s="502"/>
      <c r="OMA46" s="502"/>
      <c r="OMB46" s="502"/>
      <c r="OMC46" s="502"/>
      <c r="OMD46" s="502"/>
      <c r="OME46" s="502"/>
      <c r="OMF46" s="502"/>
      <c r="OMG46" s="502"/>
      <c r="OMH46" s="502"/>
      <c r="OMI46" s="502"/>
      <c r="OMJ46" s="502"/>
      <c r="OMK46" s="502"/>
      <c r="OML46" s="502"/>
      <c r="OMM46" s="502"/>
      <c r="OMN46" s="502"/>
      <c r="OMO46" s="502"/>
      <c r="OMP46" s="502"/>
      <c r="OMQ46" s="502"/>
      <c r="OMR46" s="502"/>
      <c r="OMS46" s="502"/>
      <c r="OMT46" s="502"/>
      <c r="OMU46" s="502"/>
      <c r="OMV46" s="502"/>
      <c r="OMW46" s="502"/>
      <c r="OMX46" s="502"/>
      <c r="OMY46" s="502"/>
      <c r="OMZ46" s="502"/>
      <c r="ONA46" s="502"/>
      <c r="ONB46" s="502"/>
      <c r="ONC46" s="502"/>
      <c r="OND46" s="502"/>
      <c r="ONE46" s="502"/>
      <c r="ONF46" s="502"/>
      <c r="ONG46" s="502"/>
      <c r="ONH46" s="502"/>
      <c r="ONI46" s="502"/>
      <c r="ONJ46" s="502"/>
      <c r="ONK46" s="502"/>
      <c r="ONL46" s="502"/>
      <c r="ONM46" s="502"/>
      <c r="ONN46" s="502"/>
      <c r="ONO46" s="502"/>
      <c r="ONP46" s="502"/>
      <c r="ONQ46" s="502"/>
      <c r="ONR46" s="502"/>
      <c r="ONS46" s="502"/>
      <c r="ONT46" s="502"/>
      <c r="ONU46" s="502"/>
      <c r="ONV46" s="502"/>
      <c r="ONW46" s="502"/>
      <c r="ONX46" s="502"/>
      <c r="ONY46" s="502"/>
      <c r="ONZ46" s="502"/>
      <c r="OOA46" s="502"/>
      <c r="OOB46" s="502"/>
      <c r="OOC46" s="502"/>
      <c r="OOD46" s="502"/>
      <c r="OOE46" s="502"/>
      <c r="OOF46" s="502"/>
      <c r="OOG46" s="502"/>
      <c r="OOH46" s="502"/>
      <c r="OOI46" s="502"/>
      <c r="OOJ46" s="502"/>
      <c r="OOK46" s="502"/>
      <c r="OOL46" s="502"/>
      <c r="OOM46" s="502"/>
      <c r="OON46" s="502"/>
      <c r="OOO46" s="502"/>
      <c r="OOP46" s="502"/>
      <c r="OOQ46" s="502"/>
      <c r="OOR46" s="502"/>
      <c r="OOS46" s="502"/>
      <c r="OOT46" s="502"/>
      <c r="OOU46" s="502"/>
      <c r="OOV46" s="502"/>
      <c r="OOW46" s="502"/>
      <c r="OOX46" s="502"/>
      <c r="OOY46" s="502"/>
      <c r="OOZ46" s="502"/>
      <c r="OPA46" s="502"/>
      <c r="OPB46" s="502"/>
      <c r="OPC46" s="502"/>
      <c r="OPD46" s="502"/>
      <c r="OPE46" s="502"/>
      <c r="OPF46" s="502"/>
      <c r="OPG46" s="502"/>
      <c r="OPH46" s="502"/>
      <c r="OPI46" s="502"/>
      <c r="OPJ46" s="502"/>
      <c r="OPK46" s="502"/>
      <c r="OPL46" s="502"/>
      <c r="OPM46" s="502"/>
      <c r="OPN46" s="502"/>
      <c r="OPO46" s="502"/>
      <c r="OPP46" s="502"/>
      <c r="OPQ46" s="502"/>
      <c r="OPR46" s="502"/>
      <c r="OPS46" s="502"/>
      <c r="OPT46" s="502"/>
      <c r="OPU46" s="502"/>
      <c r="OPV46" s="502"/>
      <c r="OPW46" s="502"/>
      <c r="OPX46" s="502"/>
      <c r="OPY46" s="502"/>
      <c r="OPZ46" s="502"/>
      <c r="OQA46" s="502"/>
      <c r="OQB46" s="502"/>
      <c r="OQC46" s="502"/>
      <c r="OQD46" s="502"/>
      <c r="OQE46" s="502"/>
      <c r="OQF46" s="502"/>
      <c r="OQG46" s="502"/>
      <c r="OQH46" s="502"/>
      <c r="OQI46" s="502"/>
      <c r="OQJ46" s="502"/>
      <c r="OQK46" s="502"/>
      <c r="OQL46" s="502"/>
      <c r="OQM46" s="502"/>
      <c r="OQN46" s="502"/>
      <c r="OQO46" s="502"/>
      <c r="OQP46" s="502"/>
      <c r="OQQ46" s="502"/>
      <c r="OQR46" s="502"/>
      <c r="OQS46" s="502"/>
      <c r="OQT46" s="502"/>
      <c r="OQU46" s="502"/>
      <c r="OQV46" s="502"/>
      <c r="OQW46" s="502"/>
      <c r="OQX46" s="502"/>
      <c r="OQY46" s="502"/>
      <c r="OQZ46" s="502"/>
      <c r="ORA46" s="502"/>
      <c r="ORB46" s="502"/>
      <c r="ORC46" s="502"/>
      <c r="ORD46" s="502"/>
      <c r="ORE46" s="502"/>
      <c r="ORF46" s="502"/>
      <c r="ORG46" s="502"/>
      <c r="ORH46" s="502"/>
      <c r="ORI46" s="502"/>
      <c r="ORJ46" s="502"/>
      <c r="ORK46" s="502"/>
      <c r="ORL46" s="502"/>
      <c r="ORM46" s="502"/>
      <c r="ORN46" s="502"/>
      <c r="ORO46" s="502"/>
      <c r="ORP46" s="502"/>
      <c r="ORQ46" s="502"/>
      <c r="ORR46" s="502"/>
      <c r="ORS46" s="502"/>
      <c r="ORT46" s="502"/>
      <c r="ORU46" s="502"/>
      <c r="ORV46" s="502"/>
      <c r="ORW46" s="502"/>
      <c r="ORX46" s="502"/>
      <c r="ORY46" s="502"/>
      <c r="ORZ46" s="502"/>
      <c r="OSA46" s="502"/>
      <c r="OSB46" s="502"/>
      <c r="OSC46" s="502"/>
      <c r="OSD46" s="502"/>
      <c r="OSE46" s="502"/>
      <c r="OSF46" s="502"/>
      <c r="OSG46" s="502"/>
      <c r="OSH46" s="502"/>
      <c r="OSI46" s="502"/>
      <c r="OSJ46" s="502"/>
      <c r="OSK46" s="502"/>
      <c r="OSL46" s="502"/>
      <c r="OSM46" s="502"/>
      <c r="OSN46" s="502"/>
      <c r="OSO46" s="502"/>
      <c r="OSP46" s="502"/>
      <c r="OSQ46" s="502"/>
      <c r="OSR46" s="502"/>
      <c r="OSS46" s="502"/>
      <c r="OST46" s="502"/>
      <c r="OSU46" s="502"/>
      <c r="OSV46" s="502"/>
      <c r="OSW46" s="502"/>
      <c r="OSX46" s="502"/>
      <c r="OSY46" s="502"/>
      <c r="OSZ46" s="502"/>
      <c r="OTA46" s="502"/>
      <c r="OTB46" s="502"/>
      <c r="OTC46" s="502"/>
      <c r="OTD46" s="502"/>
      <c r="OTE46" s="502"/>
      <c r="OTF46" s="502"/>
      <c r="OTG46" s="502"/>
      <c r="OTH46" s="502"/>
      <c r="OTI46" s="502"/>
      <c r="OTJ46" s="502"/>
      <c r="OTK46" s="502"/>
      <c r="OTL46" s="502"/>
      <c r="OTM46" s="502"/>
      <c r="OTN46" s="502"/>
      <c r="OTO46" s="502"/>
      <c r="OTP46" s="502"/>
      <c r="OTQ46" s="502"/>
      <c r="OTR46" s="502"/>
      <c r="OTS46" s="502"/>
      <c r="OTT46" s="502"/>
      <c r="OTU46" s="502"/>
      <c r="OTV46" s="502"/>
      <c r="OTW46" s="502"/>
      <c r="OTX46" s="502"/>
      <c r="OTY46" s="502"/>
      <c r="OTZ46" s="502"/>
      <c r="OUA46" s="502"/>
      <c r="OUB46" s="502"/>
      <c r="OUC46" s="502"/>
      <c r="OUD46" s="502"/>
      <c r="OUE46" s="502"/>
      <c r="OUF46" s="502"/>
      <c r="OUG46" s="502"/>
      <c r="OUH46" s="502"/>
      <c r="OUI46" s="502"/>
      <c r="OUJ46" s="502"/>
      <c r="OUK46" s="502"/>
      <c r="OUL46" s="502"/>
      <c r="OUM46" s="502"/>
      <c r="OUN46" s="502"/>
      <c r="OUO46" s="502"/>
      <c r="OUP46" s="502"/>
      <c r="OUQ46" s="502"/>
      <c r="OUR46" s="502"/>
      <c r="OUS46" s="502"/>
      <c r="OUT46" s="502"/>
      <c r="OUU46" s="502"/>
      <c r="OUV46" s="502"/>
      <c r="OUW46" s="502"/>
      <c r="OUX46" s="502"/>
      <c r="OUY46" s="502"/>
      <c r="OUZ46" s="502"/>
      <c r="OVA46" s="502"/>
      <c r="OVB46" s="502"/>
      <c r="OVC46" s="502"/>
      <c r="OVD46" s="502"/>
      <c r="OVE46" s="502"/>
      <c r="OVF46" s="502"/>
      <c r="OVG46" s="502"/>
      <c r="OVH46" s="502"/>
      <c r="OVI46" s="502"/>
      <c r="OVJ46" s="502"/>
      <c r="OVK46" s="502"/>
      <c r="OVL46" s="502"/>
      <c r="OVM46" s="502"/>
      <c r="OVN46" s="502"/>
      <c r="OVO46" s="502"/>
      <c r="OVP46" s="502"/>
      <c r="OVQ46" s="502"/>
      <c r="OVR46" s="502"/>
      <c r="OVS46" s="502"/>
      <c r="OVT46" s="502"/>
      <c r="OVU46" s="502"/>
      <c r="OVV46" s="502"/>
      <c r="OVW46" s="502"/>
      <c r="OVX46" s="502"/>
      <c r="OVY46" s="502"/>
      <c r="OVZ46" s="502"/>
      <c r="OWA46" s="502"/>
      <c r="OWB46" s="502"/>
      <c r="OWC46" s="502"/>
      <c r="OWD46" s="502"/>
      <c r="OWE46" s="502"/>
      <c r="OWF46" s="502"/>
      <c r="OWG46" s="502"/>
      <c r="OWH46" s="502"/>
      <c r="OWI46" s="502"/>
      <c r="OWJ46" s="502"/>
      <c r="OWK46" s="502"/>
      <c r="OWL46" s="502"/>
      <c r="OWM46" s="502"/>
      <c r="OWN46" s="502"/>
      <c r="OWO46" s="502"/>
      <c r="OWP46" s="502"/>
      <c r="OWQ46" s="502"/>
      <c r="OWR46" s="502"/>
      <c r="OWS46" s="502"/>
      <c r="OWT46" s="502"/>
      <c r="OWU46" s="502"/>
      <c r="OWV46" s="502"/>
      <c r="OWW46" s="502"/>
      <c r="OWX46" s="502"/>
      <c r="OWY46" s="502"/>
      <c r="OWZ46" s="502"/>
      <c r="OXA46" s="502"/>
      <c r="OXB46" s="502"/>
      <c r="OXC46" s="502"/>
      <c r="OXD46" s="502"/>
      <c r="OXE46" s="502"/>
      <c r="OXF46" s="502"/>
      <c r="OXG46" s="502"/>
      <c r="OXH46" s="502"/>
      <c r="OXI46" s="502"/>
      <c r="OXJ46" s="502"/>
      <c r="OXK46" s="502"/>
      <c r="OXL46" s="502"/>
      <c r="OXM46" s="502"/>
      <c r="OXN46" s="502"/>
      <c r="OXO46" s="502"/>
      <c r="OXP46" s="502"/>
      <c r="OXQ46" s="502"/>
      <c r="OXR46" s="502"/>
      <c r="OXS46" s="502"/>
      <c r="OXT46" s="502"/>
      <c r="OXU46" s="502"/>
      <c r="OXV46" s="502"/>
      <c r="OXW46" s="502"/>
      <c r="OXX46" s="502"/>
      <c r="OXY46" s="502"/>
      <c r="OXZ46" s="502"/>
      <c r="OYA46" s="502"/>
      <c r="OYB46" s="502"/>
      <c r="OYC46" s="502"/>
      <c r="OYD46" s="502"/>
      <c r="OYE46" s="502"/>
      <c r="OYF46" s="502"/>
      <c r="OYG46" s="502"/>
      <c r="OYH46" s="502"/>
      <c r="OYI46" s="502"/>
      <c r="OYJ46" s="502"/>
      <c r="OYK46" s="502"/>
      <c r="OYL46" s="502"/>
      <c r="OYM46" s="502"/>
      <c r="OYN46" s="502"/>
      <c r="OYO46" s="502"/>
      <c r="OYP46" s="502"/>
      <c r="OYQ46" s="502"/>
      <c r="OYR46" s="502"/>
      <c r="OYS46" s="502"/>
      <c r="OYT46" s="502"/>
      <c r="OYU46" s="502"/>
      <c r="OYV46" s="502"/>
      <c r="OYW46" s="502"/>
      <c r="OYX46" s="502"/>
      <c r="OYY46" s="502"/>
      <c r="OYZ46" s="502"/>
      <c r="OZA46" s="502"/>
      <c r="OZB46" s="502"/>
      <c r="OZC46" s="502"/>
      <c r="OZD46" s="502"/>
      <c r="OZE46" s="502"/>
      <c r="OZF46" s="502"/>
      <c r="OZG46" s="502"/>
      <c r="OZH46" s="502"/>
      <c r="OZI46" s="502"/>
      <c r="OZJ46" s="502"/>
      <c r="OZK46" s="502"/>
      <c r="OZL46" s="502"/>
      <c r="OZM46" s="502"/>
      <c r="OZN46" s="502"/>
      <c r="OZO46" s="502"/>
      <c r="OZP46" s="502"/>
      <c r="OZQ46" s="502"/>
      <c r="OZR46" s="502"/>
      <c r="OZS46" s="502"/>
      <c r="OZT46" s="502"/>
      <c r="OZU46" s="502"/>
      <c r="OZV46" s="502"/>
      <c r="OZW46" s="502"/>
      <c r="OZX46" s="502"/>
      <c r="OZY46" s="502"/>
      <c r="OZZ46" s="502"/>
      <c r="PAA46" s="502"/>
      <c r="PAB46" s="502"/>
      <c r="PAC46" s="502"/>
      <c r="PAD46" s="502"/>
      <c r="PAE46" s="502"/>
      <c r="PAF46" s="502"/>
      <c r="PAG46" s="502"/>
      <c r="PAH46" s="502"/>
      <c r="PAI46" s="502"/>
      <c r="PAJ46" s="502"/>
      <c r="PAK46" s="502"/>
      <c r="PAL46" s="502"/>
      <c r="PAM46" s="502"/>
      <c r="PAN46" s="502"/>
      <c r="PAO46" s="502"/>
      <c r="PAP46" s="502"/>
      <c r="PAQ46" s="502"/>
      <c r="PAR46" s="502"/>
      <c r="PAS46" s="502"/>
      <c r="PAT46" s="502"/>
      <c r="PAU46" s="502"/>
      <c r="PAV46" s="502"/>
      <c r="PAW46" s="502"/>
      <c r="PAX46" s="502"/>
      <c r="PAY46" s="502"/>
      <c r="PAZ46" s="502"/>
      <c r="PBA46" s="502"/>
      <c r="PBB46" s="502"/>
      <c r="PBC46" s="502"/>
      <c r="PBD46" s="502"/>
      <c r="PBE46" s="502"/>
      <c r="PBF46" s="502"/>
      <c r="PBG46" s="502"/>
      <c r="PBH46" s="502"/>
      <c r="PBI46" s="502"/>
      <c r="PBJ46" s="502"/>
      <c r="PBK46" s="502"/>
      <c r="PBL46" s="502"/>
      <c r="PBM46" s="502"/>
      <c r="PBN46" s="502"/>
      <c r="PBO46" s="502"/>
      <c r="PBP46" s="502"/>
      <c r="PBQ46" s="502"/>
      <c r="PBR46" s="502"/>
      <c r="PBS46" s="502"/>
      <c r="PBT46" s="502"/>
      <c r="PBU46" s="502"/>
      <c r="PBV46" s="502"/>
      <c r="PBW46" s="502"/>
      <c r="PBX46" s="502"/>
      <c r="PBY46" s="502"/>
      <c r="PBZ46" s="502"/>
      <c r="PCA46" s="502"/>
      <c r="PCB46" s="502"/>
      <c r="PCC46" s="502"/>
      <c r="PCD46" s="502"/>
      <c r="PCE46" s="502"/>
      <c r="PCF46" s="502"/>
      <c r="PCG46" s="502"/>
      <c r="PCH46" s="502"/>
      <c r="PCI46" s="502"/>
      <c r="PCJ46" s="502"/>
      <c r="PCK46" s="502"/>
      <c r="PCL46" s="502"/>
      <c r="PCM46" s="502"/>
      <c r="PCN46" s="502"/>
      <c r="PCO46" s="502"/>
      <c r="PCP46" s="502"/>
      <c r="PCQ46" s="502"/>
      <c r="PCR46" s="502"/>
      <c r="PCS46" s="502"/>
      <c r="PCT46" s="502"/>
      <c r="PCU46" s="502"/>
      <c r="PCV46" s="502"/>
      <c r="PCW46" s="502"/>
      <c r="PCX46" s="502"/>
      <c r="PCY46" s="502"/>
      <c r="PCZ46" s="502"/>
      <c r="PDA46" s="502"/>
      <c r="PDB46" s="502"/>
      <c r="PDC46" s="502"/>
      <c r="PDD46" s="502"/>
      <c r="PDE46" s="502"/>
      <c r="PDF46" s="502"/>
      <c r="PDG46" s="502"/>
      <c r="PDH46" s="502"/>
      <c r="PDI46" s="502"/>
      <c r="PDJ46" s="502"/>
      <c r="PDK46" s="502"/>
      <c r="PDL46" s="502"/>
      <c r="PDM46" s="502"/>
      <c r="PDN46" s="502"/>
      <c r="PDO46" s="502"/>
      <c r="PDP46" s="502"/>
      <c r="PDQ46" s="502"/>
      <c r="PDR46" s="502"/>
      <c r="PDS46" s="502"/>
      <c r="PDT46" s="502"/>
      <c r="PDU46" s="502"/>
      <c r="PDV46" s="502"/>
      <c r="PDW46" s="502"/>
      <c r="PDX46" s="502"/>
      <c r="PDY46" s="502"/>
      <c r="PDZ46" s="502"/>
      <c r="PEA46" s="502"/>
      <c r="PEB46" s="502"/>
      <c r="PEC46" s="502"/>
      <c r="PED46" s="502"/>
      <c r="PEE46" s="502"/>
      <c r="PEF46" s="502"/>
      <c r="PEG46" s="502"/>
      <c r="PEH46" s="502"/>
      <c r="PEI46" s="502"/>
      <c r="PEJ46" s="502"/>
      <c r="PEK46" s="502"/>
      <c r="PEL46" s="502"/>
      <c r="PEM46" s="502"/>
      <c r="PEN46" s="502"/>
      <c r="PEO46" s="502"/>
      <c r="PEP46" s="502"/>
      <c r="PEQ46" s="502"/>
      <c r="PER46" s="502"/>
      <c r="PES46" s="502"/>
      <c r="PET46" s="502"/>
      <c r="PEU46" s="502"/>
      <c r="PEV46" s="502"/>
      <c r="PEW46" s="502"/>
      <c r="PEX46" s="502"/>
      <c r="PEY46" s="502"/>
      <c r="PEZ46" s="502"/>
      <c r="PFA46" s="502"/>
      <c r="PFB46" s="502"/>
      <c r="PFC46" s="502"/>
      <c r="PFD46" s="502"/>
      <c r="PFE46" s="502"/>
      <c r="PFF46" s="502"/>
      <c r="PFG46" s="502"/>
      <c r="PFH46" s="502"/>
      <c r="PFI46" s="502"/>
      <c r="PFJ46" s="502"/>
      <c r="PFK46" s="502"/>
      <c r="PFL46" s="502"/>
      <c r="PFM46" s="502"/>
      <c r="PFN46" s="502"/>
      <c r="PFO46" s="502"/>
      <c r="PFP46" s="502"/>
      <c r="PFQ46" s="502"/>
      <c r="PFR46" s="502"/>
      <c r="PFS46" s="502"/>
      <c r="PFT46" s="502"/>
      <c r="PFU46" s="502"/>
      <c r="PFV46" s="502"/>
      <c r="PFW46" s="502"/>
      <c r="PFX46" s="502"/>
      <c r="PFY46" s="502"/>
      <c r="PFZ46" s="502"/>
      <c r="PGA46" s="502"/>
      <c r="PGB46" s="502"/>
      <c r="PGC46" s="502"/>
      <c r="PGD46" s="502"/>
      <c r="PGE46" s="502"/>
      <c r="PGF46" s="502"/>
      <c r="PGG46" s="502"/>
      <c r="PGH46" s="502"/>
      <c r="PGI46" s="502"/>
      <c r="PGJ46" s="502"/>
      <c r="PGK46" s="502"/>
      <c r="PGL46" s="502"/>
      <c r="PGM46" s="502"/>
      <c r="PGN46" s="502"/>
      <c r="PGO46" s="502"/>
      <c r="PGP46" s="502"/>
      <c r="PGQ46" s="502"/>
      <c r="PGR46" s="502"/>
      <c r="PGS46" s="502"/>
      <c r="PGT46" s="502"/>
      <c r="PGU46" s="502"/>
      <c r="PGV46" s="502"/>
      <c r="PGW46" s="502"/>
      <c r="PGX46" s="502"/>
      <c r="PGY46" s="502"/>
      <c r="PGZ46" s="502"/>
      <c r="PHA46" s="502"/>
      <c r="PHB46" s="502"/>
      <c r="PHC46" s="502"/>
      <c r="PHD46" s="502"/>
      <c r="PHE46" s="502"/>
      <c r="PHF46" s="502"/>
      <c r="PHG46" s="502"/>
      <c r="PHH46" s="502"/>
      <c r="PHI46" s="502"/>
      <c r="PHJ46" s="502"/>
      <c r="PHK46" s="502"/>
      <c r="PHL46" s="502"/>
      <c r="PHM46" s="502"/>
      <c r="PHN46" s="502"/>
      <c r="PHO46" s="502"/>
      <c r="PHP46" s="502"/>
      <c r="PHQ46" s="502"/>
      <c r="PHR46" s="502"/>
      <c r="PHS46" s="502"/>
      <c r="PHT46" s="502"/>
      <c r="PHU46" s="502"/>
      <c r="PHV46" s="502"/>
      <c r="PHW46" s="502"/>
      <c r="PHX46" s="502"/>
      <c r="PHY46" s="502"/>
      <c r="PHZ46" s="502"/>
      <c r="PIA46" s="502"/>
      <c r="PIB46" s="502"/>
      <c r="PIC46" s="502"/>
      <c r="PID46" s="502"/>
      <c r="PIE46" s="502"/>
      <c r="PIF46" s="502"/>
      <c r="PIG46" s="502"/>
      <c r="PIH46" s="502"/>
      <c r="PII46" s="502"/>
      <c r="PIJ46" s="502"/>
      <c r="PIK46" s="502"/>
      <c r="PIL46" s="502"/>
      <c r="PIM46" s="502"/>
      <c r="PIN46" s="502"/>
      <c r="PIO46" s="502"/>
      <c r="PIP46" s="502"/>
      <c r="PIQ46" s="502"/>
      <c r="PIR46" s="502"/>
      <c r="PIS46" s="502"/>
      <c r="PIT46" s="502"/>
      <c r="PIU46" s="502"/>
      <c r="PIV46" s="502"/>
      <c r="PIW46" s="502"/>
      <c r="PIX46" s="502"/>
      <c r="PIY46" s="502"/>
      <c r="PIZ46" s="502"/>
      <c r="PJA46" s="502"/>
      <c r="PJB46" s="502"/>
      <c r="PJC46" s="502"/>
      <c r="PJD46" s="502"/>
      <c r="PJE46" s="502"/>
      <c r="PJF46" s="502"/>
      <c r="PJG46" s="502"/>
      <c r="PJH46" s="502"/>
      <c r="PJI46" s="502"/>
      <c r="PJJ46" s="502"/>
      <c r="PJK46" s="502"/>
      <c r="PJL46" s="502"/>
      <c r="PJM46" s="502"/>
      <c r="PJN46" s="502"/>
      <c r="PJO46" s="502"/>
      <c r="PJP46" s="502"/>
      <c r="PJQ46" s="502"/>
      <c r="PJR46" s="502"/>
      <c r="PJS46" s="502"/>
      <c r="PJT46" s="502"/>
      <c r="PJU46" s="502"/>
      <c r="PJV46" s="502"/>
      <c r="PJW46" s="502"/>
      <c r="PJX46" s="502"/>
      <c r="PJY46" s="502"/>
      <c r="PJZ46" s="502"/>
      <c r="PKA46" s="502"/>
      <c r="PKB46" s="502"/>
      <c r="PKC46" s="502"/>
      <c r="PKD46" s="502"/>
      <c r="PKE46" s="502"/>
      <c r="PKF46" s="502"/>
      <c r="PKG46" s="502"/>
      <c r="PKH46" s="502"/>
      <c r="PKI46" s="502"/>
      <c r="PKJ46" s="502"/>
      <c r="PKK46" s="502"/>
      <c r="PKL46" s="502"/>
      <c r="PKM46" s="502"/>
      <c r="PKN46" s="502"/>
      <c r="PKO46" s="502"/>
      <c r="PKP46" s="502"/>
      <c r="PKQ46" s="502"/>
      <c r="PKR46" s="502"/>
      <c r="PKS46" s="502"/>
      <c r="PKT46" s="502"/>
      <c r="PKU46" s="502"/>
      <c r="PKV46" s="502"/>
      <c r="PKW46" s="502"/>
      <c r="PKX46" s="502"/>
      <c r="PKY46" s="502"/>
      <c r="PKZ46" s="502"/>
      <c r="PLA46" s="502"/>
      <c r="PLB46" s="502"/>
      <c r="PLC46" s="502"/>
      <c r="PLD46" s="502"/>
      <c r="PLE46" s="502"/>
      <c r="PLF46" s="502"/>
      <c r="PLG46" s="502"/>
      <c r="PLH46" s="502"/>
      <c r="PLI46" s="502"/>
      <c r="PLJ46" s="502"/>
      <c r="PLK46" s="502"/>
      <c r="PLL46" s="502"/>
      <c r="PLM46" s="502"/>
      <c r="PLN46" s="502"/>
      <c r="PLO46" s="502"/>
      <c r="PLP46" s="502"/>
      <c r="PLQ46" s="502"/>
      <c r="PLR46" s="502"/>
      <c r="PLS46" s="502"/>
      <c r="PLT46" s="502"/>
      <c r="PLU46" s="502"/>
      <c r="PLV46" s="502"/>
      <c r="PLW46" s="502"/>
      <c r="PLX46" s="502"/>
      <c r="PLY46" s="502"/>
      <c r="PLZ46" s="502"/>
      <c r="PMA46" s="502"/>
      <c r="PMB46" s="502"/>
      <c r="PMC46" s="502"/>
      <c r="PMD46" s="502"/>
      <c r="PME46" s="502"/>
      <c r="PMF46" s="502"/>
      <c r="PMG46" s="502"/>
      <c r="PMH46" s="502"/>
      <c r="PMI46" s="502"/>
      <c r="PMJ46" s="502"/>
      <c r="PMK46" s="502"/>
      <c r="PML46" s="502"/>
      <c r="PMM46" s="502"/>
      <c r="PMN46" s="502"/>
      <c r="PMO46" s="502"/>
      <c r="PMP46" s="502"/>
      <c r="PMQ46" s="502"/>
      <c r="PMR46" s="502"/>
      <c r="PMS46" s="502"/>
      <c r="PMT46" s="502"/>
      <c r="PMU46" s="502"/>
      <c r="PMV46" s="502"/>
      <c r="PMW46" s="502"/>
      <c r="PMX46" s="502"/>
      <c r="PMY46" s="502"/>
      <c r="PMZ46" s="502"/>
      <c r="PNA46" s="502"/>
      <c r="PNB46" s="502"/>
      <c r="PNC46" s="502"/>
      <c r="PND46" s="502"/>
      <c r="PNE46" s="502"/>
      <c r="PNF46" s="502"/>
      <c r="PNG46" s="502"/>
      <c r="PNH46" s="502"/>
      <c r="PNI46" s="502"/>
      <c r="PNJ46" s="502"/>
      <c r="PNK46" s="502"/>
      <c r="PNL46" s="502"/>
      <c r="PNM46" s="502"/>
      <c r="PNN46" s="502"/>
      <c r="PNO46" s="502"/>
      <c r="PNP46" s="502"/>
      <c r="PNQ46" s="502"/>
      <c r="PNR46" s="502"/>
      <c r="PNS46" s="502"/>
      <c r="PNT46" s="502"/>
      <c r="PNU46" s="502"/>
      <c r="PNV46" s="502"/>
      <c r="PNW46" s="502"/>
      <c r="PNX46" s="502"/>
      <c r="PNY46" s="502"/>
      <c r="PNZ46" s="502"/>
      <c r="POA46" s="502"/>
      <c r="POB46" s="502"/>
      <c r="POC46" s="502"/>
      <c r="POD46" s="502"/>
      <c r="POE46" s="502"/>
      <c r="POF46" s="502"/>
      <c r="POG46" s="502"/>
      <c r="POH46" s="502"/>
      <c r="POI46" s="502"/>
      <c r="POJ46" s="502"/>
      <c r="POK46" s="502"/>
      <c r="POL46" s="502"/>
      <c r="POM46" s="502"/>
      <c r="PON46" s="502"/>
      <c r="POO46" s="502"/>
      <c r="POP46" s="502"/>
      <c r="POQ46" s="502"/>
      <c r="POR46" s="502"/>
      <c r="POS46" s="502"/>
      <c r="POT46" s="502"/>
      <c r="POU46" s="502"/>
      <c r="POV46" s="502"/>
      <c r="POW46" s="502"/>
      <c r="POX46" s="502"/>
      <c r="POY46" s="502"/>
      <c r="POZ46" s="502"/>
      <c r="PPA46" s="502"/>
      <c r="PPB46" s="502"/>
      <c r="PPC46" s="502"/>
      <c r="PPD46" s="502"/>
      <c r="PPE46" s="502"/>
      <c r="PPF46" s="502"/>
      <c r="PPG46" s="502"/>
      <c r="PPH46" s="502"/>
      <c r="PPI46" s="502"/>
      <c r="PPJ46" s="502"/>
      <c r="PPK46" s="502"/>
      <c r="PPL46" s="502"/>
      <c r="PPM46" s="502"/>
      <c r="PPN46" s="502"/>
      <c r="PPO46" s="502"/>
      <c r="PPP46" s="502"/>
      <c r="PPQ46" s="502"/>
      <c r="PPR46" s="502"/>
      <c r="PPS46" s="502"/>
      <c r="PPT46" s="502"/>
      <c r="PPU46" s="502"/>
      <c r="PPV46" s="502"/>
      <c r="PPW46" s="502"/>
      <c r="PPX46" s="502"/>
      <c r="PPY46" s="502"/>
      <c r="PPZ46" s="502"/>
      <c r="PQA46" s="502"/>
      <c r="PQB46" s="502"/>
      <c r="PQC46" s="502"/>
      <c r="PQD46" s="502"/>
      <c r="PQE46" s="502"/>
      <c r="PQF46" s="502"/>
      <c r="PQG46" s="502"/>
      <c r="PQH46" s="502"/>
      <c r="PQI46" s="502"/>
      <c r="PQJ46" s="502"/>
      <c r="PQK46" s="502"/>
      <c r="PQL46" s="502"/>
      <c r="PQM46" s="502"/>
      <c r="PQN46" s="502"/>
      <c r="PQO46" s="502"/>
      <c r="PQP46" s="502"/>
      <c r="PQQ46" s="502"/>
      <c r="PQR46" s="502"/>
      <c r="PQS46" s="502"/>
      <c r="PQT46" s="502"/>
      <c r="PQU46" s="502"/>
      <c r="PQV46" s="502"/>
      <c r="PQW46" s="502"/>
      <c r="PQX46" s="502"/>
      <c r="PQY46" s="502"/>
      <c r="PQZ46" s="502"/>
      <c r="PRA46" s="502"/>
      <c r="PRB46" s="502"/>
      <c r="PRC46" s="502"/>
      <c r="PRD46" s="502"/>
      <c r="PRE46" s="502"/>
      <c r="PRF46" s="502"/>
      <c r="PRG46" s="502"/>
      <c r="PRH46" s="502"/>
      <c r="PRI46" s="502"/>
      <c r="PRJ46" s="502"/>
      <c r="PRK46" s="502"/>
      <c r="PRL46" s="502"/>
      <c r="PRM46" s="502"/>
      <c r="PRN46" s="502"/>
      <c r="PRO46" s="502"/>
      <c r="PRP46" s="502"/>
      <c r="PRQ46" s="502"/>
      <c r="PRR46" s="502"/>
      <c r="PRS46" s="502"/>
      <c r="PRT46" s="502"/>
      <c r="PRU46" s="502"/>
      <c r="PRV46" s="502"/>
      <c r="PRW46" s="502"/>
      <c r="PRX46" s="502"/>
      <c r="PRY46" s="502"/>
      <c r="PRZ46" s="502"/>
      <c r="PSA46" s="502"/>
      <c r="PSB46" s="502"/>
      <c r="PSC46" s="502"/>
      <c r="PSD46" s="502"/>
      <c r="PSE46" s="502"/>
      <c r="PSF46" s="502"/>
      <c r="PSG46" s="502"/>
      <c r="PSH46" s="502"/>
      <c r="PSI46" s="502"/>
      <c r="PSJ46" s="502"/>
      <c r="PSK46" s="502"/>
      <c r="PSL46" s="502"/>
      <c r="PSM46" s="502"/>
      <c r="PSN46" s="502"/>
      <c r="PSO46" s="502"/>
      <c r="PSP46" s="502"/>
      <c r="PSQ46" s="502"/>
      <c r="PSR46" s="502"/>
      <c r="PSS46" s="502"/>
      <c r="PST46" s="502"/>
      <c r="PSU46" s="502"/>
      <c r="PSV46" s="502"/>
      <c r="PSW46" s="502"/>
      <c r="PSX46" s="502"/>
      <c r="PSY46" s="502"/>
      <c r="PSZ46" s="502"/>
      <c r="PTA46" s="502"/>
      <c r="PTB46" s="502"/>
      <c r="PTC46" s="502"/>
      <c r="PTD46" s="502"/>
      <c r="PTE46" s="502"/>
      <c r="PTF46" s="502"/>
      <c r="PTG46" s="502"/>
      <c r="PTH46" s="502"/>
      <c r="PTI46" s="502"/>
      <c r="PTJ46" s="502"/>
      <c r="PTK46" s="502"/>
      <c r="PTL46" s="502"/>
      <c r="PTM46" s="502"/>
      <c r="PTN46" s="502"/>
      <c r="PTO46" s="502"/>
      <c r="PTP46" s="502"/>
      <c r="PTQ46" s="502"/>
      <c r="PTR46" s="502"/>
      <c r="PTS46" s="502"/>
      <c r="PTT46" s="502"/>
      <c r="PTU46" s="502"/>
      <c r="PTV46" s="502"/>
      <c r="PTW46" s="502"/>
      <c r="PTX46" s="502"/>
      <c r="PTY46" s="502"/>
      <c r="PTZ46" s="502"/>
      <c r="PUA46" s="502"/>
      <c r="PUB46" s="502"/>
      <c r="PUC46" s="502"/>
      <c r="PUD46" s="502"/>
      <c r="PUE46" s="502"/>
      <c r="PUF46" s="502"/>
      <c r="PUG46" s="502"/>
      <c r="PUH46" s="502"/>
      <c r="PUI46" s="502"/>
      <c r="PUJ46" s="502"/>
      <c r="PUK46" s="502"/>
      <c r="PUL46" s="502"/>
      <c r="PUM46" s="502"/>
      <c r="PUN46" s="502"/>
      <c r="PUO46" s="502"/>
      <c r="PUP46" s="502"/>
      <c r="PUQ46" s="502"/>
      <c r="PUR46" s="502"/>
      <c r="PUS46" s="502"/>
      <c r="PUT46" s="502"/>
      <c r="PUU46" s="502"/>
      <c r="PUV46" s="502"/>
      <c r="PUW46" s="502"/>
      <c r="PUX46" s="502"/>
      <c r="PUY46" s="502"/>
      <c r="PUZ46" s="502"/>
      <c r="PVA46" s="502"/>
      <c r="PVB46" s="502"/>
      <c r="PVC46" s="502"/>
      <c r="PVD46" s="502"/>
      <c r="PVE46" s="502"/>
      <c r="PVF46" s="502"/>
      <c r="PVG46" s="502"/>
      <c r="PVH46" s="502"/>
      <c r="PVI46" s="502"/>
      <c r="PVJ46" s="502"/>
      <c r="PVK46" s="502"/>
      <c r="PVL46" s="502"/>
      <c r="PVM46" s="502"/>
      <c r="PVN46" s="502"/>
      <c r="PVO46" s="502"/>
      <c r="PVP46" s="502"/>
      <c r="PVQ46" s="502"/>
      <c r="PVR46" s="502"/>
      <c r="PVS46" s="502"/>
      <c r="PVT46" s="502"/>
      <c r="PVU46" s="502"/>
      <c r="PVV46" s="502"/>
      <c r="PVW46" s="502"/>
      <c r="PVX46" s="502"/>
      <c r="PVY46" s="502"/>
      <c r="PVZ46" s="502"/>
      <c r="PWA46" s="502"/>
      <c r="PWB46" s="502"/>
      <c r="PWC46" s="502"/>
      <c r="PWD46" s="502"/>
      <c r="PWE46" s="502"/>
      <c r="PWF46" s="502"/>
      <c r="PWG46" s="502"/>
      <c r="PWH46" s="502"/>
      <c r="PWI46" s="502"/>
      <c r="PWJ46" s="502"/>
      <c r="PWK46" s="502"/>
      <c r="PWL46" s="502"/>
      <c r="PWM46" s="502"/>
      <c r="PWN46" s="502"/>
      <c r="PWO46" s="502"/>
      <c r="PWP46" s="502"/>
      <c r="PWQ46" s="502"/>
      <c r="PWR46" s="502"/>
      <c r="PWS46" s="502"/>
      <c r="PWT46" s="502"/>
      <c r="PWU46" s="502"/>
      <c r="PWV46" s="502"/>
      <c r="PWW46" s="502"/>
      <c r="PWX46" s="502"/>
      <c r="PWY46" s="502"/>
      <c r="PWZ46" s="502"/>
      <c r="PXA46" s="502"/>
      <c r="PXB46" s="502"/>
      <c r="PXC46" s="502"/>
      <c r="PXD46" s="502"/>
      <c r="PXE46" s="502"/>
      <c r="PXF46" s="502"/>
      <c r="PXG46" s="502"/>
      <c r="PXH46" s="502"/>
      <c r="PXI46" s="502"/>
      <c r="PXJ46" s="502"/>
      <c r="PXK46" s="502"/>
      <c r="PXL46" s="502"/>
      <c r="PXM46" s="502"/>
      <c r="PXN46" s="502"/>
      <c r="PXO46" s="502"/>
      <c r="PXP46" s="502"/>
      <c r="PXQ46" s="502"/>
      <c r="PXR46" s="502"/>
      <c r="PXS46" s="502"/>
      <c r="PXT46" s="502"/>
      <c r="PXU46" s="502"/>
      <c r="PXV46" s="502"/>
      <c r="PXW46" s="502"/>
      <c r="PXX46" s="502"/>
      <c r="PXY46" s="502"/>
      <c r="PXZ46" s="502"/>
      <c r="PYA46" s="502"/>
      <c r="PYB46" s="502"/>
      <c r="PYC46" s="502"/>
      <c r="PYD46" s="502"/>
      <c r="PYE46" s="502"/>
      <c r="PYF46" s="502"/>
      <c r="PYG46" s="502"/>
      <c r="PYH46" s="502"/>
      <c r="PYI46" s="502"/>
      <c r="PYJ46" s="502"/>
      <c r="PYK46" s="502"/>
      <c r="PYL46" s="502"/>
      <c r="PYM46" s="502"/>
      <c r="PYN46" s="502"/>
      <c r="PYO46" s="502"/>
      <c r="PYP46" s="502"/>
      <c r="PYQ46" s="502"/>
      <c r="PYR46" s="502"/>
      <c r="PYS46" s="502"/>
      <c r="PYT46" s="502"/>
      <c r="PYU46" s="502"/>
      <c r="PYV46" s="502"/>
      <c r="PYW46" s="502"/>
      <c r="PYX46" s="502"/>
      <c r="PYY46" s="502"/>
      <c r="PYZ46" s="502"/>
      <c r="PZA46" s="502"/>
      <c r="PZB46" s="502"/>
      <c r="PZC46" s="502"/>
      <c r="PZD46" s="502"/>
      <c r="PZE46" s="502"/>
      <c r="PZF46" s="502"/>
      <c r="PZG46" s="502"/>
      <c r="PZH46" s="502"/>
      <c r="PZI46" s="502"/>
      <c r="PZJ46" s="502"/>
      <c r="PZK46" s="502"/>
      <c r="PZL46" s="502"/>
      <c r="PZM46" s="502"/>
      <c r="PZN46" s="502"/>
      <c r="PZO46" s="502"/>
      <c r="PZP46" s="502"/>
      <c r="PZQ46" s="502"/>
      <c r="PZR46" s="502"/>
      <c r="PZS46" s="502"/>
      <c r="PZT46" s="502"/>
      <c r="PZU46" s="502"/>
      <c r="PZV46" s="502"/>
      <c r="PZW46" s="502"/>
      <c r="PZX46" s="502"/>
      <c r="PZY46" s="502"/>
      <c r="PZZ46" s="502"/>
      <c r="QAA46" s="502"/>
      <c r="QAB46" s="502"/>
      <c r="QAC46" s="502"/>
      <c r="QAD46" s="502"/>
      <c r="QAE46" s="502"/>
      <c r="QAF46" s="502"/>
      <c r="QAG46" s="502"/>
      <c r="QAH46" s="502"/>
      <c r="QAI46" s="502"/>
      <c r="QAJ46" s="502"/>
      <c r="QAK46" s="502"/>
      <c r="QAL46" s="502"/>
      <c r="QAM46" s="502"/>
      <c r="QAN46" s="502"/>
      <c r="QAO46" s="502"/>
      <c r="QAP46" s="502"/>
      <c r="QAQ46" s="502"/>
      <c r="QAR46" s="502"/>
      <c r="QAS46" s="502"/>
      <c r="QAT46" s="502"/>
      <c r="QAU46" s="502"/>
      <c r="QAV46" s="502"/>
      <c r="QAW46" s="502"/>
      <c r="QAX46" s="502"/>
      <c r="QAY46" s="502"/>
      <c r="QAZ46" s="502"/>
      <c r="QBA46" s="502"/>
      <c r="QBB46" s="502"/>
      <c r="QBC46" s="502"/>
      <c r="QBD46" s="502"/>
      <c r="QBE46" s="502"/>
      <c r="QBF46" s="502"/>
      <c r="QBG46" s="502"/>
      <c r="QBH46" s="502"/>
      <c r="QBI46" s="502"/>
      <c r="QBJ46" s="502"/>
      <c r="QBK46" s="502"/>
      <c r="QBL46" s="502"/>
      <c r="QBM46" s="502"/>
      <c r="QBN46" s="502"/>
      <c r="QBO46" s="502"/>
      <c r="QBP46" s="502"/>
      <c r="QBQ46" s="502"/>
      <c r="QBR46" s="502"/>
      <c r="QBS46" s="502"/>
      <c r="QBT46" s="502"/>
      <c r="QBU46" s="502"/>
      <c r="QBV46" s="502"/>
      <c r="QBW46" s="502"/>
      <c r="QBX46" s="502"/>
      <c r="QBY46" s="502"/>
      <c r="QBZ46" s="502"/>
      <c r="QCA46" s="502"/>
      <c r="QCB46" s="502"/>
      <c r="QCC46" s="502"/>
      <c r="QCD46" s="502"/>
      <c r="QCE46" s="502"/>
      <c r="QCF46" s="502"/>
      <c r="QCG46" s="502"/>
      <c r="QCH46" s="502"/>
      <c r="QCI46" s="502"/>
      <c r="QCJ46" s="502"/>
      <c r="QCK46" s="502"/>
      <c r="QCL46" s="502"/>
      <c r="QCM46" s="502"/>
      <c r="QCN46" s="502"/>
      <c r="QCO46" s="502"/>
      <c r="QCP46" s="502"/>
      <c r="QCQ46" s="502"/>
      <c r="QCR46" s="502"/>
      <c r="QCS46" s="502"/>
      <c r="QCT46" s="502"/>
      <c r="QCU46" s="502"/>
      <c r="QCV46" s="502"/>
      <c r="QCW46" s="502"/>
      <c r="QCX46" s="502"/>
      <c r="QCY46" s="502"/>
      <c r="QCZ46" s="502"/>
      <c r="QDA46" s="502"/>
      <c r="QDB46" s="502"/>
      <c r="QDC46" s="502"/>
      <c r="QDD46" s="502"/>
      <c r="QDE46" s="502"/>
      <c r="QDF46" s="502"/>
      <c r="QDG46" s="502"/>
      <c r="QDH46" s="502"/>
      <c r="QDI46" s="502"/>
      <c r="QDJ46" s="502"/>
      <c r="QDK46" s="502"/>
      <c r="QDL46" s="502"/>
      <c r="QDM46" s="502"/>
      <c r="QDN46" s="502"/>
      <c r="QDO46" s="502"/>
      <c r="QDP46" s="502"/>
      <c r="QDQ46" s="502"/>
      <c r="QDR46" s="502"/>
      <c r="QDS46" s="502"/>
      <c r="QDT46" s="502"/>
      <c r="QDU46" s="502"/>
      <c r="QDV46" s="502"/>
      <c r="QDW46" s="502"/>
      <c r="QDX46" s="502"/>
      <c r="QDY46" s="502"/>
      <c r="QDZ46" s="502"/>
      <c r="QEA46" s="502"/>
      <c r="QEB46" s="502"/>
      <c r="QEC46" s="502"/>
      <c r="QED46" s="502"/>
      <c r="QEE46" s="502"/>
      <c r="QEF46" s="502"/>
      <c r="QEG46" s="502"/>
      <c r="QEH46" s="502"/>
      <c r="QEI46" s="502"/>
      <c r="QEJ46" s="502"/>
      <c r="QEK46" s="502"/>
      <c r="QEL46" s="502"/>
      <c r="QEM46" s="502"/>
      <c r="QEN46" s="502"/>
      <c r="QEO46" s="502"/>
      <c r="QEP46" s="502"/>
      <c r="QEQ46" s="502"/>
      <c r="QER46" s="502"/>
      <c r="QES46" s="502"/>
      <c r="QET46" s="502"/>
      <c r="QEU46" s="502"/>
      <c r="QEV46" s="502"/>
      <c r="QEW46" s="502"/>
      <c r="QEX46" s="502"/>
      <c r="QEY46" s="502"/>
      <c r="QEZ46" s="502"/>
      <c r="QFA46" s="502"/>
      <c r="QFB46" s="502"/>
      <c r="QFC46" s="502"/>
      <c r="QFD46" s="502"/>
      <c r="QFE46" s="502"/>
      <c r="QFF46" s="502"/>
      <c r="QFG46" s="502"/>
      <c r="QFH46" s="502"/>
      <c r="QFI46" s="502"/>
      <c r="QFJ46" s="502"/>
      <c r="QFK46" s="502"/>
      <c r="QFL46" s="502"/>
      <c r="QFM46" s="502"/>
      <c r="QFN46" s="502"/>
      <c r="QFO46" s="502"/>
      <c r="QFP46" s="502"/>
      <c r="QFQ46" s="502"/>
      <c r="QFR46" s="502"/>
      <c r="QFS46" s="502"/>
      <c r="QFT46" s="502"/>
      <c r="QFU46" s="502"/>
      <c r="QFV46" s="502"/>
      <c r="QFW46" s="502"/>
      <c r="QFX46" s="502"/>
      <c r="QFY46" s="502"/>
      <c r="QFZ46" s="502"/>
      <c r="QGA46" s="502"/>
      <c r="QGB46" s="502"/>
      <c r="QGC46" s="502"/>
      <c r="QGD46" s="502"/>
      <c r="QGE46" s="502"/>
      <c r="QGF46" s="502"/>
      <c r="QGG46" s="502"/>
      <c r="QGH46" s="502"/>
      <c r="QGI46" s="502"/>
      <c r="QGJ46" s="502"/>
      <c r="QGK46" s="502"/>
      <c r="QGL46" s="502"/>
      <c r="QGM46" s="502"/>
      <c r="QGN46" s="502"/>
      <c r="QGO46" s="502"/>
      <c r="QGP46" s="502"/>
      <c r="QGQ46" s="502"/>
      <c r="QGR46" s="502"/>
      <c r="QGS46" s="502"/>
      <c r="QGT46" s="502"/>
      <c r="QGU46" s="502"/>
      <c r="QGV46" s="502"/>
      <c r="QGW46" s="502"/>
      <c r="QGX46" s="502"/>
      <c r="QGY46" s="502"/>
      <c r="QGZ46" s="502"/>
      <c r="QHA46" s="502"/>
      <c r="QHB46" s="502"/>
      <c r="QHC46" s="502"/>
      <c r="QHD46" s="502"/>
      <c r="QHE46" s="502"/>
      <c r="QHF46" s="502"/>
      <c r="QHG46" s="502"/>
      <c r="QHH46" s="502"/>
      <c r="QHI46" s="502"/>
      <c r="QHJ46" s="502"/>
      <c r="QHK46" s="502"/>
      <c r="QHL46" s="502"/>
      <c r="QHM46" s="502"/>
      <c r="QHN46" s="502"/>
      <c r="QHO46" s="502"/>
      <c r="QHP46" s="502"/>
      <c r="QHQ46" s="502"/>
      <c r="QHR46" s="502"/>
      <c r="QHS46" s="502"/>
      <c r="QHT46" s="502"/>
      <c r="QHU46" s="502"/>
      <c r="QHV46" s="502"/>
      <c r="QHW46" s="502"/>
      <c r="QHX46" s="502"/>
      <c r="QHY46" s="502"/>
      <c r="QHZ46" s="502"/>
      <c r="QIA46" s="502"/>
      <c r="QIB46" s="502"/>
      <c r="QIC46" s="502"/>
      <c r="QID46" s="502"/>
      <c r="QIE46" s="502"/>
      <c r="QIF46" s="502"/>
      <c r="QIG46" s="502"/>
      <c r="QIH46" s="502"/>
      <c r="QII46" s="502"/>
      <c r="QIJ46" s="502"/>
      <c r="QIK46" s="502"/>
      <c r="QIL46" s="502"/>
      <c r="QIM46" s="502"/>
      <c r="QIN46" s="502"/>
      <c r="QIO46" s="502"/>
      <c r="QIP46" s="502"/>
      <c r="QIQ46" s="502"/>
      <c r="QIR46" s="502"/>
      <c r="QIS46" s="502"/>
      <c r="QIT46" s="502"/>
      <c r="QIU46" s="502"/>
      <c r="QIV46" s="502"/>
      <c r="QIW46" s="502"/>
      <c r="QIX46" s="502"/>
      <c r="QIY46" s="502"/>
      <c r="QIZ46" s="502"/>
      <c r="QJA46" s="502"/>
      <c r="QJB46" s="502"/>
      <c r="QJC46" s="502"/>
      <c r="QJD46" s="502"/>
      <c r="QJE46" s="502"/>
      <c r="QJF46" s="502"/>
      <c r="QJG46" s="502"/>
      <c r="QJH46" s="502"/>
      <c r="QJI46" s="502"/>
      <c r="QJJ46" s="502"/>
      <c r="QJK46" s="502"/>
      <c r="QJL46" s="502"/>
      <c r="QJM46" s="502"/>
      <c r="QJN46" s="502"/>
      <c r="QJO46" s="502"/>
      <c r="QJP46" s="502"/>
      <c r="QJQ46" s="502"/>
      <c r="QJR46" s="502"/>
      <c r="QJS46" s="502"/>
      <c r="QJT46" s="502"/>
      <c r="QJU46" s="502"/>
      <c r="QJV46" s="502"/>
      <c r="QJW46" s="502"/>
      <c r="QJX46" s="502"/>
      <c r="QJY46" s="502"/>
      <c r="QJZ46" s="502"/>
      <c r="QKA46" s="502"/>
      <c r="QKB46" s="502"/>
      <c r="QKC46" s="502"/>
      <c r="QKD46" s="502"/>
      <c r="QKE46" s="502"/>
      <c r="QKF46" s="502"/>
      <c r="QKG46" s="502"/>
      <c r="QKH46" s="502"/>
      <c r="QKI46" s="502"/>
      <c r="QKJ46" s="502"/>
      <c r="QKK46" s="502"/>
      <c r="QKL46" s="502"/>
      <c r="QKM46" s="502"/>
      <c r="QKN46" s="502"/>
      <c r="QKO46" s="502"/>
      <c r="QKP46" s="502"/>
      <c r="QKQ46" s="502"/>
      <c r="QKR46" s="502"/>
      <c r="QKS46" s="502"/>
      <c r="QKT46" s="502"/>
      <c r="QKU46" s="502"/>
      <c r="QKV46" s="502"/>
      <c r="QKW46" s="502"/>
      <c r="QKX46" s="502"/>
      <c r="QKY46" s="502"/>
      <c r="QKZ46" s="502"/>
      <c r="QLA46" s="502"/>
      <c r="QLB46" s="502"/>
      <c r="QLC46" s="502"/>
      <c r="QLD46" s="502"/>
      <c r="QLE46" s="502"/>
      <c r="QLF46" s="502"/>
      <c r="QLG46" s="502"/>
      <c r="QLH46" s="502"/>
      <c r="QLI46" s="502"/>
      <c r="QLJ46" s="502"/>
      <c r="QLK46" s="502"/>
      <c r="QLL46" s="502"/>
      <c r="QLM46" s="502"/>
      <c r="QLN46" s="502"/>
      <c r="QLO46" s="502"/>
      <c r="QLP46" s="502"/>
      <c r="QLQ46" s="502"/>
      <c r="QLR46" s="502"/>
      <c r="QLS46" s="502"/>
      <c r="QLT46" s="502"/>
      <c r="QLU46" s="502"/>
      <c r="QLV46" s="502"/>
      <c r="QLW46" s="502"/>
      <c r="QLX46" s="502"/>
      <c r="QLY46" s="502"/>
      <c r="QLZ46" s="502"/>
      <c r="QMA46" s="502"/>
      <c r="QMB46" s="502"/>
      <c r="QMC46" s="502"/>
      <c r="QMD46" s="502"/>
      <c r="QME46" s="502"/>
      <c r="QMF46" s="502"/>
      <c r="QMG46" s="502"/>
      <c r="QMH46" s="502"/>
      <c r="QMI46" s="502"/>
      <c r="QMJ46" s="502"/>
      <c r="QMK46" s="502"/>
      <c r="QML46" s="502"/>
      <c r="QMM46" s="502"/>
      <c r="QMN46" s="502"/>
      <c r="QMO46" s="502"/>
      <c r="QMP46" s="502"/>
      <c r="QMQ46" s="502"/>
      <c r="QMR46" s="502"/>
      <c r="QMS46" s="502"/>
      <c r="QMT46" s="502"/>
      <c r="QMU46" s="502"/>
      <c r="QMV46" s="502"/>
      <c r="QMW46" s="502"/>
      <c r="QMX46" s="502"/>
      <c r="QMY46" s="502"/>
      <c r="QMZ46" s="502"/>
      <c r="QNA46" s="502"/>
      <c r="QNB46" s="502"/>
      <c r="QNC46" s="502"/>
      <c r="QND46" s="502"/>
      <c r="QNE46" s="502"/>
      <c r="QNF46" s="502"/>
      <c r="QNG46" s="502"/>
      <c r="QNH46" s="502"/>
      <c r="QNI46" s="502"/>
      <c r="QNJ46" s="502"/>
      <c r="QNK46" s="502"/>
      <c r="QNL46" s="502"/>
      <c r="QNM46" s="502"/>
      <c r="QNN46" s="502"/>
      <c r="QNO46" s="502"/>
      <c r="QNP46" s="502"/>
      <c r="QNQ46" s="502"/>
      <c r="QNR46" s="502"/>
      <c r="QNS46" s="502"/>
      <c r="QNT46" s="502"/>
      <c r="QNU46" s="502"/>
      <c r="QNV46" s="502"/>
      <c r="QNW46" s="502"/>
      <c r="QNX46" s="502"/>
      <c r="QNY46" s="502"/>
      <c r="QNZ46" s="502"/>
      <c r="QOA46" s="502"/>
      <c r="QOB46" s="502"/>
      <c r="QOC46" s="502"/>
      <c r="QOD46" s="502"/>
      <c r="QOE46" s="502"/>
      <c r="QOF46" s="502"/>
      <c r="QOG46" s="502"/>
      <c r="QOH46" s="502"/>
      <c r="QOI46" s="502"/>
      <c r="QOJ46" s="502"/>
      <c r="QOK46" s="502"/>
      <c r="QOL46" s="502"/>
      <c r="QOM46" s="502"/>
      <c r="QON46" s="502"/>
      <c r="QOO46" s="502"/>
      <c r="QOP46" s="502"/>
      <c r="QOQ46" s="502"/>
      <c r="QOR46" s="502"/>
      <c r="QOS46" s="502"/>
      <c r="QOT46" s="502"/>
      <c r="QOU46" s="502"/>
      <c r="QOV46" s="502"/>
      <c r="QOW46" s="502"/>
      <c r="QOX46" s="502"/>
      <c r="QOY46" s="502"/>
      <c r="QOZ46" s="502"/>
      <c r="QPA46" s="502"/>
      <c r="QPB46" s="502"/>
      <c r="QPC46" s="502"/>
      <c r="QPD46" s="502"/>
      <c r="QPE46" s="502"/>
      <c r="QPF46" s="502"/>
      <c r="QPG46" s="502"/>
      <c r="QPH46" s="502"/>
      <c r="QPI46" s="502"/>
      <c r="QPJ46" s="502"/>
      <c r="QPK46" s="502"/>
      <c r="QPL46" s="502"/>
      <c r="QPM46" s="502"/>
      <c r="QPN46" s="502"/>
      <c r="QPO46" s="502"/>
      <c r="QPP46" s="502"/>
      <c r="QPQ46" s="502"/>
      <c r="QPR46" s="502"/>
      <c r="QPS46" s="502"/>
      <c r="QPT46" s="502"/>
      <c r="QPU46" s="502"/>
      <c r="QPV46" s="502"/>
      <c r="QPW46" s="502"/>
      <c r="QPX46" s="502"/>
      <c r="QPY46" s="502"/>
      <c r="QPZ46" s="502"/>
      <c r="QQA46" s="502"/>
      <c r="QQB46" s="502"/>
      <c r="QQC46" s="502"/>
      <c r="QQD46" s="502"/>
      <c r="QQE46" s="502"/>
      <c r="QQF46" s="502"/>
      <c r="QQG46" s="502"/>
      <c r="QQH46" s="502"/>
      <c r="QQI46" s="502"/>
      <c r="QQJ46" s="502"/>
      <c r="QQK46" s="502"/>
      <c r="QQL46" s="502"/>
      <c r="QQM46" s="502"/>
      <c r="QQN46" s="502"/>
      <c r="QQO46" s="502"/>
      <c r="QQP46" s="502"/>
      <c r="QQQ46" s="502"/>
      <c r="QQR46" s="502"/>
      <c r="QQS46" s="502"/>
      <c r="QQT46" s="502"/>
      <c r="QQU46" s="502"/>
      <c r="QQV46" s="502"/>
      <c r="QQW46" s="502"/>
      <c r="QQX46" s="502"/>
      <c r="QQY46" s="502"/>
      <c r="QQZ46" s="502"/>
      <c r="QRA46" s="502"/>
      <c r="QRB46" s="502"/>
      <c r="QRC46" s="502"/>
      <c r="QRD46" s="502"/>
      <c r="QRE46" s="502"/>
      <c r="QRF46" s="502"/>
      <c r="QRG46" s="502"/>
      <c r="QRH46" s="502"/>
      <c r="QRI46" s="502"/>
      <c r="QRJ46" s="502"/>
      <c r="QRK46" s="502"/>
      <c r="QRL46" s="502"/>
      <c r="QRM46" s="502"/>
      <c r="QRN46" s="502"/>
      <c r="QRO46" s="502"/>
      <c r="QRP46" s="502"/>
      <c r="QRQ46" s="502"/>
      <c r="QRR46" s="502"/>
      <c r="QRS46" s="502"/>
      <c r="QRT46" s="502"/>
      <c r="QRU46" s="502"/>
      <c r="QRV46" s="502"/>
      <c r="QRW46" s="502"/>
      <c r="QRX46" s="502"/>
      <c r="QRY46" s="502"/>
      <c r="QRZ46" s="502"/>
      <c r="QSA46" s="502"/>
      <c r="QSB46" s="502"/>
      <c r="QSC46" s="502"/>
      <c r="QSD46" s="502"/>
      <c r="QSE46" s="502"/>
      <c r="QSF46" s="502"/>
      <c r="QSG46" s="502"/>
      <c r="QSH46" s="502"/>
      <c r="QSI46" s="502"/>
      <c r="QSJ46" s="502"/>
      <c r="QSK46" s="502"/>
      <c r="QSL46" s="502"/>
      <c r="QSM46" s="502"/>
      <c r="QSN46" s="502"/>
      <c r="QSO46" s="502"/>
      <c r="QSP46" s="502"/>
      <c r="QSQ46" s="502"/>
      <c r="QSR46" s="502"/>
      <c r="QSS46" s="502"/>
      <c r="QST46" s="502"/>
      <c r="QSU46" s="502"/>
      <c r="QSV46" s="502"/>
      <c r="QSW46" s="502"/>
      <c r="QSX46" s="502"/>
      <c r="QSY46" s="502"/>
      <c r="QSZ46" s="502"/>
      <c r="QTA46" s="502"/>
      <c r="QTB46" s="502"/>
      <c r="QTC46" s="502"/>
      <c r="QTD46" s="502"/>
      <c r="QTE46" s="502"/>
      <c r="QTF46" s="502"/>
      <c r="QTG46" s="502"/>
      <c r="QTH46" s="502"/>
      <c r="QTI46" s="502"/>
      <c r="QTJ46" s="502"/>
      <c r="QTK46" s="502"/>
      <c r="QTL46" s="502"/>
      <c r="QTM46" s="502"/>
      <c r="QTN46" s="502"/>
      <c r="QTO46" s="502"/>
      <c r="QTP46" s="502"/>
      <c r="QTQ46" s="502"/>
      <c r="QTR46" s="502"/>
      <c r="QTS46" s="502"/>
      <c r="QTT46" s="502"/>
      <c r="QTU46" s="502"/>
      <c r="QTV46" s="502"/>
      <c r="QTW46" s="502"/>
      <c r="QTX46" s="502"/>
      <c r="QTY46" s="502"/>
      <c r="QTZ46" s="502"/>
      <c r="QUA46" s="502"/>
      <c r="QUB46" s="502"/>
      <c r="QUC46" s="502"/>
      <c r="QUD46" s="502"/>
      <c r="QUE46" s="502"/>
      <c r="QUF46" s="502"/>
      <c r="QUG46" s="502"/>
      <c r="QUH46" s="502"/>
      <c r="QUI46" s="502"/>
      <c r="QUJ46" s="502"/>
      <c r="QUK46" s="502"/>
      <c r="QUL46" s="502"/>
      <c r="QUM46" s="502"/>
      <c r="QUN46" s="502"/>
      <c r="QUO46" s="502"/>
      <c r="QUP46" s="502"/>
      <c r="QUQ46" s="502"/>
      <c r="QUR46" s="502"/>
      <c r="QUS46" s="502"/>
      <c r="QUT46" s="502"/>
      <c r="QUU46" s="502"/>
      <c r="QUV46" s="502"/>
      <c r="QUW46" s="502"/>
      <c r="QUX46" s="502"/>
      <c r="QUY46" s="502"/>
      <c r="QUZ46" s="502"/>
      <c r="QVA46" s="502"/>
      <c r="QVB46" s="502"/>
      <c r="QVC46" s="502"/>
      <c r="QVD46" s="502"/>
      <c r="QVE46" s="502"/>
      <c r="QVF46" s="502"/>
      <c r="QVG46" s="502"/>
      <c r="QVH46" s="502"/>
      <c r="QVI46" s="502"/>
      <c r="QVJ46" s="502"/>
      <c r="QVK46" s="502"/>
      <c r="QVL46" s="502"/>
      <c r="QVM46" s="502"/>
      <c r="QVN46" s="502"/>
      <c r="QVO46" s="502"/>
      <c r="QVP46" s="502"/>
      <c r="QVQ46" s="502"/>
      <c r="QVR46" s="502"/>
      <c r="QVS46" s="502"/>
      <c r="QVT46" s="502"/>
      <c r="QVU46" s="502"/>
      <c r="QVV46" s="502"/>
      <c r="QVW46" s="502"/>
      <c r="QVX46" s="502"/>
      <c r="QVY46" s="502"/>
      <c r="QVZ46" s="502"/>
      <c r="QWA46" s="502"/>
      <c r="QWB46" s="502"/>
      <c r="QWC46" s="502"/>
      <c r="QWD46" s="502"/>
      <c r="QWE46" s="502"/>
      <c r="QWF46" s="502"/>
      <c r="QWG46" s="502"/>
      <c r="QWH46" s="502"/>
      <c r="QWI46" s="502"/>
      <c r="QWJ46" s="502"/>
      <c r="QWK46" s="502"/>
      <c r="QWL46" s="502"/>
      <c r="QWM46" s="502"/>
      <c r="QWN46" s="502"/>
      <c r="QWO46" s="502"/>
      <c r="QWP46" s="502"/>
      <c r="QWQ46" s="502"/>
      <c r="QWR46" s="502"/>
      <c r="QWS46" s="502"/>
      <c r="QWT46" s="502"/>
      <c r="QWU46" s="502"/>
      <c r="QWV46" s="502"/>
      <c r="QWW46" s="502"/>
      <c r="QWX46" s="502"/>
      <c r="QWY46" s="502"/>
      <c r="QWZ46" s="502"/>
      <c r="QXA46" s="502"/>
      <c r="QXB46" s="502"/>
      <c r="QXC46" s="502"/>
      <c r="QXD46" s="502"/>
      <c r="QXE46" s="502"/>
      <c r="QXF46" s="502"/>
      <c r="QXG46" s="502"/>
      <c r="QXH46" s="502"/>
      <c r="QXI46" s="502"/>
      <c r="QXJ46" s="502"/>
      <c r="QXK46" s="502"/>
      <c r="QXL46" s="502"/>
      <c r="QXM46" s="502"/>
      <c r="QXN46" s="502"/>
      <c r="QXO46" s="502"/>
      <c r="QXP46" s="502"/>
      <c r="QXQ46" s="502"/>
      <c r="QXR46" s="502"/>
      <c r="QXS46" s="502"/>
      <c r="QXT46" s="502"/>
      <c r="QXU46" s="502"/>
      <c r="QXV46" s="502"/>
      <c r="QXW46" s="502"/>
      <c r="QXX46" s="502"/>
      <c r="QXY46" s="502"/>
      <c r="QXZ46" s="502"/>
      <c r="QYA46" s="502"/>
      <c r="QYB46" s="502"/>
      <c r="QYC46" s="502"/>
      <c r="QYD46" s="502"/>
      <c r="QYE46" s="502"/>
      <c r="QYF46" s="502"/>
      <c r="QYG46" s="502"/>
      <c r="QYH46" s="502"/>
      <c r="QYI46" s="502"/>
      <c r="QYJ46" s="502"/>
      <c r="QYK46" s="502"/>
      <c r="QYL46" s="502"/>
      <c r="QYM46" s="502"/>
      <c r="QYN46" s="502"/>
      <c r="QYO46" s="502"/>
      <c r="QYP46" s="502"/>
      <c r="QYQ46" s="502"/>
      <c r="QYR46" s="502"/>
      <c r="QYS46" s="502"/>
      <c r="QYT46" s="502"/>
      <c r="QYU46" s="502"/>
      <c r="QYV46" s="502"/>
      <c r="QYW46" s="502"/>
      <c r="QYX46" s="502"/>
      <c r="QYY46" s="502"/>
      <c r="QYZ46" s="502"/>
      <c r="QZA46" s="502"/>
      <c r="QZB46" s="502"/>
      <c r="QZC46" s="502"/>
      <c r="QZD46" s="502"/>
      <c r="QZE46" s="502"/>
      <c r="QZF46" s="502"/>
      <c r="QZG46" s="502"/>
      <c r="QZH46" s="502"/>
      <c r="QZI46" s="502"/>
      <c r="QZJ46" s="502"/>
      <c r="QZK46" s="502"/>
      <c r="QZL46" s="502"/>
      <c r="QZM46" s="502"/>
      <c r="QZN46" s="502"/>
      <c r="QZO46" s="502"/>
      <c r="QZP46" s="502"/>
      <c r="QZQ46" s="502"/>
      <c r="QZR46" s="502"/>
      <c r="QZS46" s="502"/>
      <c r="QZT46" s="502"/>
      <c r="QZU46" s="502"/>
      <c r="QZV46" s="502"/>
      <c r="QZW46" s="502"/>
      <c r="QZX46" s="502"/>
      <c r="QZY46" s="502"/>
      <c r="QZZ46" s="502"/>
      <c r="RAA46" s="502"/>
      <c r="RAB46" s="502"/>
      <c r="RAC46" s="502"/>
      <c r="RAD46" s="502"/>
      <c r="RAE46" s="502"/>
      <c r="RAF46" s="502"/>
      <c r="RAG46" s="502"/>
      <c r="RAH46" s="502"/>
      <c r="RAI46" s="502"/>
      <c r="RAJ46" s="502"/>
      <c r="RAK46" s="502"/>
      <c r="RAL46" s="502"/>
      <c r="RAM46" s="502"/>
      <c r="RAN46" s="502"/>
      <c r="RAO46" s="502"/>
      <c r="RAP46" s="502"/>
      <c r="RAQ46" s="502"/>
      <c r="RAR46" s="502"/>
      <c r="RAS46" s="502"/>
      <c r="RAT46" s="502"/>
      <c r="RAU46" s="502"/>
      <c r="RAV46" s="502"/>
      <c r="RAW46" s="502"/>
      <c r="RAX46" s="502"/>
      <c r="RAY46" s="502"/>
      <c r="RAZ46" s="502"/>
      <c r="RBA46" s="502"/>
      <c r="RBB46" s="502"/>
      <c r="RBC46" s="502"/>
      <c r="RBD46" s="502"/>
      <c r="RBE46" s="502"/>
      <c r="RBF46" s="502"/>
      <c r="RBG46" s="502"/>
      <c r="RBH46" s="502"/>
      <c r="RBI46" s="502"/>
      <c r="RBJ46" s="502"/>
      <c r="RBK46" s="502"/>
      <c r="RBL46" s="502"/>
      <c r="RBM46" s="502"/>
      <c r="RBN46" s="502"/>
      <c r="RBO46" s="502"/>
      <c r="RBP46" s="502"/>
      <c r="RBQ46" s="502"/>
      <c r="RBR46" s="502"/>
      <c r="RBS46" s="502"/>
      <c r="RBT46" s="502"/>
      <c r="RBU46" s="502"/>
      <c r="RBV46" s="502"/>
      <c r="RBW46" s="502"/>
      <c r="RBX46" s="502"/>
      <c r="RBY46" s="502"/>
      <c r="RBZ46" s="502"/>
      <c r="RCA46" s="502"/>
      <c r="RCB46" s="502"/>
      <c r="RCC46" s="502"/>
      <c r="RCD46" s="502"/>
      <c r="RCE46" s="502"/>
      <c r="RCF46" s="502"/>
      <c r="RCG46" s="502"/>
      <c r="RCH46" s="502"/>
      <c r="RCI46" s="502"/>
      <c r="RCJ46" s="502"/>
      <c r="RCK46" s="502"/>
      <c r="RCL46" s="502"/>
      <c r="RCM46" s="502"/>
      <c r="RCN46" s="502"/>
      <c r="RCO46" s="502"/>
      <c r="RCP46" s="502"/>
      <c r="RCQ46" s="502"/>
      <c r="RCR46" s="502"/>
      <c r="RCS46" s="502"/>
      <c r="RCT46" s="502"/>
      <c r="RCU46" s="502"/>
      <c r="RCV46" s="502"/>
      <c r="RCW46" s="502"/>
      <c r="RCX46" s="502"/>
      <c r="RCY46" s="502"/>
      <c r="RCZ46" s="502"/>
      <c r="RDA46" s="502"/>
      <c r="RDB46" s="502"/>
      <c r="RDC46" s="502"/>
      <c r="RDD46" s="502"/>
      <c r="RDE46" s="502"/>
      <c r="RDF46" s="502"/>
      <c r="RDG46" s="502"/>
      <c r="RDH46" s="502"/>
      <c r="RDI46" s="502"/>
      <c r="RDJ46" s="502"/>
      <c r="RDK46" s="502"/>
      <c r="RDL46" s="502"/>
      <c r="RDM46" s="502"/>
      <c r="RDN46" s="502"/>
      <c r="RDO46" s="502"/>
      <c r="RDP46" s="502"/>
      <c r="RDQ46" s="502"/>
      <c r="RDR46" s="502"/>
      <c r="RDS46" s="502"/>
      <c r="RDT46" s="502"/>
      <c r="RDU46" s="502"/>
      <c r="RDV46" s="502"/>
      <c r="RDW46" s="502"/>
      <c r="RDX46" s="502"/>
      <c r="RDY46" s="502"/>
      <c r="RDZ46" s="502"/>
      <c r="REA46" s="502"/>
      <c r="REB46" s="502"/>
      <c r="REC46" s="502"/>
      <c r="RED46" s="502"/>
      <c r="REE46" s="502"/>
      <c r="REF46" s="502"/>
      <c r="REG46" s="502"/>
      <c r="REH46" s="502"/>
      <c r="REI46" s="502"/>
      <c r="REJ46" s="502"/>
      <c r="REK46" s="502"/>
      <c r="REL46" s="502"/>
      <c r="REM46" s="502"/>
      <c r="REN46" s="502"/>
      <c r="REO46" s="502"/>
      <c r="REP46" s="502"/>
      <c r="REQ46" s="502"/>
      <c r="RER46" s="502"/>
      <c r="RES46" s="502"/>
      <c r="RET46" s="502"/>
      <c r="REU46" s="502"/>
      <c r="REV46" s="502"/>
      <c r="REW46" s="502"/>
      <c r="REX46" s="502"/>
      <c r="REY46" s="502"/>
      <c r="REZ46" s="502"/>
      <c r="RFA46" s="502"/>
      <c r="RFB46" s="502"/>
      <c r="RFC46" s="502"/>
      <c r="RFD46" s="502"/>
      <c r="RFE46" s="502"/>
      <c r="RFF46" s="502"/>
      <c r="RFG46" s="502"/>
      <c r="RFH46" s="502"/>
      <c r="RFI46" s="502"/>
      <c r="RFJ46" s="502"/>
      <c r="RFK46" s="502"/>
      <c r="RFL46" s="502"/>
      <c r="RFM46" s="502"/>
      <c r="RFN46" s="502"/>
      <c r="RFO46" s="502"/>
      <c r="RFP46" s="502"/>
      <c r="RFQ46" s="502"/>
      <c r="RFR46" s="502"/>
      <c r="RFS46" s="502"/>
      <c r="RFT46" s="502"/>
      <c r="RFU46" s="502"/>
      <c r="RFV46" s="502"/>
      <c r="RFW46" s="502"/>
      <c r="RFX46" s="502"/>
      <c r="RFY46" s="502"/>
      <c r="RFZ46" s="502"/>
      <c r="RGA46" s="502"/>
      <c r="RGB46" s="502"/>
      <c r="RGC46" s="502"/>
      <c r="RGD46" s="502"/>
      <c r="RGE46" s="502"/>
      <c r="RGF46" s="502"/>
      <c r="RGG46" s="502"/>
      <c r="RGH46" s="502"/>
      <c r="RGI46" s="502"/>
      <c r="RGJ46" s="502"/>
      <c r="RGK46" s="502"/>
      <c r="RGL46" s="502"/>
      <c r="RGM46" s="502"/>
      <c r="RGN46" s="502"/>
      <c r="RGO46" s="502"/>
      <c r="RGP46" s="502"/>
      <c r="RGQ46" s="502"/>
      <c r="RGR46" s="502"/>
      <c r="RGS46" s="502"/>
      <c r="RGT46" s="502"/>
      <c r="RGU46" s="502"/>
      <c r="RGV46" s="502"/>
      <c r="RGW46" s="502"/>
      <c r="RGX46" s="502"/>
      <c r="RGY46" s="502"/>
      <c r="RGZ46" s="502"/>
      <c r="RHA46" s="502"/>
      <c r="RHB46" s="502"/>
      <c r="RHC46" s="502"/>
      <c r="RHD46" s="502"/>
      <c r="RHE46" s="502"/>
      <c r="RHF46" s="502"/>
      <c r="RHG46" s="502"/>
      <c r="RHH46" s="502"/>
      <c r="RHI46" s="502"/>
      <c r="RHJ46" s="502"/>
      <c r="RHK46" s="502"/>
      <c r="RHL46" s="502"/>
      <c r="RHM46" s="502"/>
      <c r="RHN46" s="502"/>
      <c r="RHO46" s="502"/>
      <c r="RHP46" s="502"/>
      <c r="RHQ46" s="502"/>
      <c r="RHR46" s="502"/>
      <c r="RHS46" s="502"/>
      <c r="RHT46" s="502"/>
      <c r="RHU46" s="502"/>
      <c r="RHV46" s="502"/>
      <c r="RHW46" s="502"/>
      <c r="RHX46" s="502"/>
      <c r="RHY46" s="502"/>
      <c r="RHZ46" s="502"/>
      <c r="RIA46" s="502"/>
      <c r="RIB46" s="502"/>
      <c r="RIC46" s="502"/>
      <c r="RID46" s="502"/>
      <c r="RIE46" s="502"/>
      <c r="RIF46" s="502"/>
      <c r="RIG46" s="502"/>
      <c r="RIH46" s="502"/>
      <c r="RII46" s="502"/>
      <c r="RIJ46" s="502"/>
      <c r="RIK46" s="502"/>
      <c r="RIL46" s="502"/>
      <c r="RIM46" s="502"/>
      <c r="RIN46" s="502"/>
      <c r="RIO46" s="502"/>
      <c r="RIP46" s="502"/>
      <c r="RIQ46" s="502"/>
      <c r="RIR46" s="502"/>
      <c r="RIS46" s="502"/>
      <c r="RIT46" s="502"/>
      <c r="RIU46" s="502"/>
      <c r="RIV46" s="502"/>
      <c r="RIW46" s="502"/>
      <c r="RIX46" s="502"/>
      <c r="RIY46" s="502"/>
      <c r="RIZ46" s="502"/>
      <c r="RJA46" s="502"/>
      <c r="RJB46" s="502"/>
      <c r="RJC46" s="502"/>
      <c r="RJD46" s="502"/>
      <c r="RJE46" s="502"/>
      <c r="RJF46" s="502"/>
      <c r="RJG46" s="502"/>
      <c r="RJH46" s="502"/>
      <c r="RJI46" s="502"/>
      <c r="RJJ46" s="502"/>
      <c r="RJK46" s="502"/>
      <c r="RJL46" s="502"/>
      <c r="RJM46" s="502"/>
      <c r="RJN46" s="502"/>
      <c r="RJO46" s="502"/>
      <c r="RJP46" s="502"/>
      <c r="RJQ46" s="502"/>
      <c r="RJR46" s="502"/>
      <c r="RJS46" s="502"/>
      <c r="RJT46" s="502"/>
      <c r="RJU46" s="502"/>
      <c r="RJV46" s="502"/>
      <c r="RJW46" s="502"/>
      <c r="RJX46" s="502"/>
      <c r="RJY46" s="502"/>
      <c r="RJZ46" s="502"/>
      <c r="RKA46" s="502"/>
      <c r="RKB46" s="502"/>
      <c r="RKC46" s="502"/>
      <c r="RKD46" s="502"/>
      <c r="RKE46" s="502"/>
      <c r="RKF46" s="502"/>
      <c r="RKG46" s="502"/>
      <c r="RKH46" s="502"/>
      <c r="RKI46" s="502"/>
      <c r="RKJ46" s="502"/>
      <c r="RKK46" s="502"/>
      <c r="RKL46" s="502"/>
      <c r="RKM46" s="502"/>
      <c r="RKN46" s="502"/>
      <c r="RKO46" s="502"/>
      <c r="RKP46" s="502"/>
      <c r="RKQ46" s="502"/>
      <c r="RKR46" s="502"/>
      <c r="RKS46" s="502"/>
      <c r="RKT46" s="502"/>
      <c r="RKU46" s="502"/>
      <c r="RKV46" s="502"/>
      <c r="RKW46" s="502"/>
      <c r="RKX46" s="502"/>
      <c r="RKY46" s="502"/>
      <c r="RKZ46" s="502"/>
      <c r="RLA46" s="502"/>
      <c r="RLB46" s="502"/>
      <c r="RLC46" s="502"/>
      <c r="RLD46" s="502"/>
      <c r="RLE46" s="502"/>
      <c r="RLF46" s="502"/>
      <c r="RLG46" s="502"/>
      <c r="RLH46" s="502"/>
      <c r="RLI46" s="502"/>
      <c r="RLJ46" s="502"/>
      <c r="RLK46" s="502"/>
      <c r="RLL46" s="502"/>
      <c r="RLM46" s="502"/>
      <c r="RLN46" s="502"/>
      <c r="RLO46" s="502"/>
      <c r="RLP46" s="502"/>
      <c r="RLQ46" s="502"/>
      <c r="RLR46" s="502"/>
      <c r="RLS46" s="502"/>
      <c r="RLT46" s="502"/>
      <c r="RLU46" s="502"/>
      <c r="RLV46" s="502"/>
      <c r="RLW46" s="502"/>
      <c r="RLX46" s="502"/>
      <c r="RLY46" s="502"/>
      <c r="RLZ46" s="502"/>
      <c r="RMA46" s="502"/>
      <c r="RMB46" s="502"/>
      <c r="RMC46" s="502"/>
      <c r="RMD46" s="502"/>
      <c r="RME46" s="502"/>
      <c r="RMF46" s="502"/>
      <c r="RMG46" s="502"/>
      <c r="RMH46" s="502"/>
      <c r="RMI46" s="502"/>
      <c r="RMJ46" s="502"/>
      <c r="RMK46" s="502"/>
      <c r="RML46" s="502"/>
      <c r="RMM46" s="502"/>
      <c r="RMN46" s="502"/>
      <c r="RMO46" s="502"/>
      <c r="RMP46" s="502"/>
      <c r="RMQ46" s="502"/>
      <c r="RMR46" s="502"/>
      <c r="RMS46" s="502"/>
      <c r="RMT46" s="502"/>
      <c r="RMU46" s="502"/>
      <c r="RMV46" s="502"/>
      <c r="RMW46" s="502"/>
      <c r="RMX46" s="502"/>
      <c r="RMY46" s="502"/>
      <c r="RMZ46" s="502"/>
      <c r="RNA46" s="502"/>
      <c r="RNB46" s="502"/>
      <c r="RNC46" s="502"/>
      <c r="RND46" s="502"/>
      <c r="RNE46" s="502"/>
      <c r="RNF46" s="502"/>
      <c r="RNG46" s="502"/>
      <c r="RNH46" s="502"/>
      <c r="RNI46" s="502"/>
      <c r="RNJ46" s="502"/>
      <c r="RNK46" s="502"/>
      <c r="RNL46" s="502"/>
      <c r="RNM46" s="502"/>
      <c r="RNN46" s="502"/>
      <c r="RNO46" s="502"/>
      <c r="RNP46" s="502"/>
      <c r="RNQ46" s="502"/>
      <c r="RNR46" s="502"/>
      <c r="RNS46" s="502"/>
      <c r="RNT46" s="502"/>
      <c r="RNU46" s="502"/>
      <c r="RNV46" s="502"/>
      <c r="RNW46" s="502"/>
      <c r="RNX46" s="502"/>
      <c r="RNY46" s="502"/>
      <c r="RNZ46" s="502"/>
      <c r="ROA46" s="502"/>
      <c r="ROB46" s="502"/>
      <c r="ROC46" s="502"/>
      <c r="ROD46" s="502"/>
      <c r="ROE46" s="502"/>
      <c r="ROF46" s="502"/>
      <c r="ROG46" s="502"/>
      <c r="ROH46" s="502"/>
      <c r="ROI46" s="502"/>
      <c r="ROJ46" s="502"/>
      <c r="ROK46" s="502"/>
      <c r="ROL46" s="502"/>
      <c r="ROM46" s="502"/>
      <c r="RON46" s="502"/>
      <c r="ROO46" s="502"/>
      <c r="ROP46" s="502"/>
      <c r="ROQ46" s="502"/>
      <c r="ROR46" s="502"/>
      <c r="ROS46" s="502"/>
      <c r="ROT46" s="502"/>
      <c r="ROU46" s="502"/>
      <c r="ROV46" s="502"/>
      <c r="ROW46" s="502"/>
      <c r="ROX46" s="502"/>
      <c r="ROY46" s="502"/>
      <c r="ROZ46" s="502"/>
      <c r="RPA46" s="502"/>
      <c r="RPB46" s="502"/>
      <c r="RPC46" s="502"/>
      <c r="RPD46" s="502"/>
      <c r="RPE46" s="502"/>
      <c r="RPF46" s="502"/>
      <c r="RPG46" s="502"/>
      <c r="RPH46" s="502"/>
      <c r="RPI46" s="502"/>
      <c r="RPJ46" s="502"/>
      <c r="RPK46" s="502"/>
      <c r="RPL46" s="502"/>
      <c r="RPM46" s="502"/>
      <c r="RPN46" s="502"/>
      <c r="RPO46" s="502"/>
      <c r="RPP46" s="502"/>
      <c r="RPQ46" s="502"/>
      <c r="RPR46" s="502"/>
      <c r="RPS46" s="502"/>
      <c r="RPT46" s="502"/>
      <c r="RPU46" s="502"/>
      <c r="RPV46" s="502"/>
      <c r="RPW46" s="502"/>
      <c r="RPX46" s="502"/>
      <c r="RPY46" s="502"/>
      <c r="RPZ46" s="502"/>
      <c r="RQA46" s="502"/>
      <c r="RQB46" s="502"/>
      <c r="RQC46" s="502"/>
      <c r="RQD46" s="502"/>
      <c r="RQE46" s="502"/>
      <c r="RQF46" s="502"/>
      <c r="RQG46" s="502"/>
      <c r="RQH46" s="502"/>
      <c r="RQI46" s="502"/>
      <c r="RQJ46" s="502"/>
      <c r="RQK46" s="502"/>
      <c r="RQL46" s="502"/>
      <c r="RQM46" s="502"/>
      <c r="RQN46" s="502"/>
      <c r="RQO46" s="502"/>
      <c r="RQP46" s="502"/>
      <c r="RQQ46" s="502"/>
      <c r="RQR46" s="502"/>
      <c r="RQS46" s="502"/>
      <c r="RQT46" s="502"/>
      <c r="RQU46" s="502"/>
      <c r="RQV46" s="502"/>
      <c r="RQW46" s="502"/>
      <c r="RQX46" s="502"/>
      <c r="RQY46" s="502"/>
      <c r="RQZ46" s="502"/>
      <c r="RRA46" s="502"/>
      <c r="RRB46" s="502"/>
      <c r="RRC46" s="502"/>
      <c r="RRD46" s="502"/>
      <c r="RRE46" s="502"/>
      <c r="RRF46" s="502"/>
      <c r="RRG46" s="502"/>
      <c r="RRH46" s="502"/>
      <c r="RRI46" s="502"/>
      <c r="RRJ46" s="502"/>
      <c r="RRK46" s="502"/>
      <c r="RRL46" s="502"/>
      <c r="RRM46" s="502"/>
      <c r="RRN46" s="502"/>
      <c r="RRO46" s="502"/>
      <c r="RRP46" s="502"/>
      <c r="RRQ46" s="502"/>
      <c r="RRR46" s="502"/>
      <c r="RRS46" s="502"/>
      <c r="RRT46" s="502"/>
      <c r="RRU46" s="502"/>
      <c r="RRV46" s="502"/>
      <c r="RRW46" s="502"/>
      <c r="RRX46" s="502"/>
      <c r="RRY46" s="502"/>
      <c r="RRZ46" s="502"/>
      <c r="RSA46" s="502"/>
      <c r="RSB46" s="502"/>
      <c r="RSC46" s="502"/>
      <c r="RSD46" s="502"/>
      <c r="RSE46" s="502"/>
      <c r="RSF46" s="502"/>
      <c r="RSG46" s="502"/>
      <c r="RSH46" s="502"/>
      <c r="RSI46" s="502"/>
      <c r="RSJ46" s="502"/>
      <c r="RSK46" s="502"/>
      <c r="RSL46" s="502"/>
      <c r="RSM46" s="502"/>
      <c r="RSN46" s="502"/>
      <c r="RSO46" s="502"/>
      <c r="RSP46" s="502"/>
      <c r="RSQ46" s="502"/>
      <c r="RSR46" s="502"/>
      <c r="RSS46" s="502"/>
      <c r="RST46" s="502"/>
      <c r="RSU46" s="502"/>
      <c r="RSV46" s="502"/>
      <c r="RSW46" s="502"/>
      <c r="RSX46" s="502"/>
      <c r="RSY46" s="502"/>
      <c r="RSZ46" s="502"/>
      <c r="RTA46" s="502"/>
      <c r="RTB46" s="502"/>
      <c r="RTC46" s="502"/>
      <c r="RTD46" s="502"/>
      <c r="RTE46" s="502"/>
      <c r="RTF46" s="502"/>
      <c r="RTG46" s="502"/>
      <c r="RTH46" s="502"/>
      <c r="RTI46" s="502"/>
      <c r="RTJ46" s="502"/>
      <c r="RTK46" s="502"/>
      <c r="RTL46" s="502"/>
      <c r="RTM46" s="502"/>
      <c r="RTN46" s="502"/>
      <c r="RTO46" s="502"/>
      <c r="RTP46" s="502"/>
      <c r="RTQ46" s="502"/>
      <c r="RTR46" s="502"/>
      <c r="RTS46" s="502"/>
      <c r="RTT46" s="502"/>
      <c r="RTU46" s="502"/>
      <c r="RTV46" s="502"/>
      <c r="RTW46" s="502"/>
      <c r="RTX46" s="502"/>
      <c r="RTY46" s="502"/>
      <c r="RTZ46" s="502"/>
      <c r="RUA46" s="502"/>
      <c r="RUB46" s="502"/>
      <c r="RUC46" s="502"/>
      <c r="RUD46" s="502"/>
      <c r="RUE46" s="502"/>
      <c r="RUF46" s="502"/>
      <c r="RUG46" s="502"/>
      <c r="RUH46" s="502"/>
      <c r="RUI46" s="502"/>
      <c r="RUJ46" s="502"/>
      <c r="RUK46" s="502"/>
      <c r="RUL46" s="502"/>
      <c r="RUM46" s="502"/>
      <c r="RUN46" s="502"/>
      <c r="RUO46" s="502"/>
      <c r="RUP46" s="502"/>
      <c r="RUQ46" s="502"/>
      <c r="RUR46" s="502"/>
      <c r="RUS46" s="502"/>
      <c r="RUT46" s="502"/>
      <c r="RUU46" s="502"/>
      <c r="RUV46" s="502"/>
      <c r="RUW46" s="502"/>
      <c r="RUX46" s="502"/>
      <c r="RUY46" s="502"/>
      <c r="RUZ46" s="502"/>
      <c r="RVA46" s="502"/>
      <c r="RVB46" s="502"/>
      <c r="RVC46" s="502"/>
      <c r="RVD46" s="502"/>
      <c r="RVE46" s="502"/>
      <c r="RVF46" s="502"/>
      <c r="RVG46" s="502"/>
      <c r="RVH46" s="502"/>
      <c r="RVI46" s="502"/>
      <c r="RVJ46" s="502"/>
      <c r="RVK46" s="502"/>
      <c r="RVL46" s="502"/>
      <c r="RVM46" s="502"/>
      <c r="RVN46" s="502"/>
      <c r="RVO46" s="502"/>
      <c r="RVP46" s="502"/>
      <c r="RVQ46" s="502"/>
      <c r="RVR46" s="502"/>
      <c r="RVS46" s="502"/>
      <c r="RVT46" s="502"/>
      <c r="RVU46" s="502"/>
      <c r="RVV46" s="502"/>
      <c r="RVW46" s="502"/>
      <c r="RVX46" s="502"/>
      <c r="RVY46" s="502"/>
      <c r="RVZ46" s="502"/>
      <c r="RWA46" s="502"/>
      <c r="RWB46" s="502"/>
      <c r="RWC46" s="502"/>
      <c r="RWD46" s="502"/>
      <c r="RWE46" s="502"/>
      <c r="RWF46" s="502"/>
      <c r="RWG46" s="502"/>
      <c r="RWH46" s="502"/>
      <c r="RWI46" s="502"/>
      <c r="RWJ46" s="502"/>
      <c r="RWK46" s="502"/>
      <c r="RWL46" s="502"/>
      <c r="RWM46" s="502"/>
      <c r="RWN46" s="502"/>
      <c r="RWO46" s="502"/>
      <c r="RWP46" s="502"/>
      <c r="RWQ46" s="502"/>
      <c r="RWR46" s="502"/>
      <c r="RWS46" s="502"/>
      <c r="RWT46" s="502"/>
      <c r="RWU46" s="502"/>
      <c r="RWV46" s="502"/>
      <c r="RWW46" s="502"/>
      <c r="RWX46" s="502"/>
      <c r="RWY46" s="502"/>
      <c r="RWZ46" s="502"/>
      <c r="RXA46" s="502"/>
      <c r="RXB46" s="502"/>
      <c r="RXC46" s="502"/>
      <c r="RXD46" s="502"/>
      <c r="RXE46" s="502"/>
      <c r="RXF46" s="502"/>
      <c r="RXG46" s="502"/>
      <c r="RXH46" s="502"/>
      <c r="RXI46" s="502"/>
      <c r="RXJ46" s="502"/>
      <c r="RXK46" s="502"/>
      <c r="RXL46" s="502"/>
      <c r="RXM46" s="502"/>
      <c r="RXN46" s="502"/>
      <c r="RXO46" s="502"/>
      <c r="RXP46" s="502"/>
      <c r="RXQ46" s="502"/>
      <c r="RXR46" s="502"/>
      <c r="RXS46" s="502"/>
      <c r="RXT46" s="502"/>
      <c r="RXU46" s="502"/>
      <c r="RXV46" s="502"/>
      <c r="RXW46" s="502"/>
      <c r="RXX46" s="502"/>
      <c r="RXY46" s="502"/>
      <c r="RXZ46" s="502"/>
      <c r="RYA46" s="502"/>
      <c r="RYB46" s="502"/>
      <c r="RYC46" s="502"/>
      <c r="RYD46" s="502"/>
      <c r="RYE46" s="502"/>
      <c r="RYF46" s="502"/>
      <c r="RYG46" s="502"/>
      <c r="RYH46" s="502"/>
      <c r="RYI46" s="502"/>
      <c r="RYJ46" s="502"/>
      <c r="RYK46" s="502"/>
      <c r="RYL46" s="502"/>
      <c r="RYM46" s="502"/>
      <c r="RYN46" s="502"/>
      <c r="RYO46" s="502"/>
      <c r="RYP46" s="502"/>
      <c r="RYQ46" s="502"/>
      <c r="RYR46" s="502"/>
      <c r="RYS46" s="502"/>
      <c r="RYT46" s="502"/>
      <c r="RYU46" s="502"/>
      <c r="RYV46" s="502"/>
      <c r="RYW46" s="502"/>
      <c r="RYX46" s="502"/>
      <c r="RYY46" s="502"/>
      <c r="RYZ46" s="502"/>
      <c r="RZA46" s="502"/>
      <c r="RZB46" s="502"/>
      <c r="RZC46" s="502"/>
      <c r="RZD46" s="502"/>
      <c r="RZE46" s="502"/>
      <c r="RZF46" s="502"/>
      <c r="RZG46" s="502"/>
      <c r="RZH46" s="502"/>
      <c r="RZI46" s="502"/>
      <c r="RZJ46" s="502"/>
      <c r="RZK46" s="502"/>
      <c r="RZL46" s="502"/>
      <c r="RZM46" s="502"/>
      <c r="RZN46" s="502"/>
      <c r="RZO46" s="502"/>
      <c r="RZP46" s="502"/>
      <c r="RZQ46" s="502"/>
      <c r="RZR46" s="502"/>
      <c r="RZS46" s="502"/>
      <c r="RZT46" s="502"/>
      <c r="RZU46" s="502"/>
      <c r="RZV46" s="502"/>
      <c r="RZW46" s="502"/>
      <c r="RZX46" s="502"/>
      <c r="RZY46" s="502"/>
      <c r="RZZ46" s="502"/>
      <c r="SAA46" s="502"/>
      <c r="SAB46" s="502"/>
      <c r="SAC46" s="502"/>
      <c r="SAD46" s="502"/>
      <c r="SAE46" s="502"/>
      <c r="SAF46" s="502"/>
      <c r="SAG46" s="502"/>
      <c r="SAH46" s="502"/>
      <c r="SAI46" s="502"/>
      <c r="SAJ46" s="502"/>
      <c r="SAK46" s="502"/>
      <c r="SAL46" s="502"/>
      <c r="SAM46" s="502"/>
      <c r="SAN46" s="502"/>
      <c r="SAO46" s="502"/>
      <c r="SAP46" s="502"/>
      <c r="SAQ46" s="502"/>
      <c r="SAR46" s="502"/>
      <c r="SAS46" s="502"/>
      <c r="SAT46" s="502"/>
      <c r="SAU46" s="502"/>
      <c r="SAV46" s="502"/>
      <c r="SAW46" s="502"/>
      <c r="SAX46" s="502"/>
      <c r="SAY46" s="502"/>
      <c r="SAZ46" s="502"/>
      <c r="SBA46" s="502"/>
      <c r="SBB46" s="502"/>
      <c r="SBC46" s="502"/>
      <c r="SBD46" s="502"/>
      <c r="SBE46" s="502"/>
      <c r="SBF46" s="502"/>
      <c r="SBG46" s="502"/>
      <c r="SBH46" s="502"/>
      <c r="SBI46" s="502"/>
      <c r="SBJ46" s="502"/>
      <c r="SBK46" s="502"/>
      <c r="SBL46" s="502"/>
      <c r="SBM46" s="502"/>
      <c r="SBN46" s="502"/>
      <c r="SBO46" s="502"/>
      <c r="SBP46" s="502"/>
      <c r="SBQ46" s="502"/>
      <c r="SBR46" s="502"/>
      <c r="SBS46" s="502"/>
      <c r="SBT46" s="502"/>
      <c r="SBU46" s="502"/>
      <c r="SBV46" s="502"/>
      <c r="SBW46" s="502"/>
      <c r="SBX46" s="502"/>
      <c r="SBY46" s="502"/>
      <c r="SBZ46" s="502"/>
      <c r="SCA46" s="502"/>
      <c r="SCB46" s="502"/>
      <c r="SCC46" s="502"/>
      <c r="SCD46" s="502"/>
      <c r="SCE46" s="502"/>
      <c r="SCF46" s="502"/>
      <c r="SCG46" s="502"/>
      <c r="SCH46" s="502"/>
      <c r="SCI46" s="502"/>
      <c r="SCJ46" s="502"/>
      <c r="SCK46" s="502"/>
      <c r="SCL46" s="502"/>
      <c r="SCM46" s="502"/>
      <c r="SCN46" s="502"/>
      <c r="SCO46" s="502"/>
      <c r="SCP46" s="502"/>
      <c r="SCQ46" s="502"/>
      <c r="SCR46" s="502"/>
      <c r="SCS46" s="502"/>
      <c r="SCT46" s="502"/>
      <c r="SCU46" s="502"/>
      <c r="SCV46" s="502"/>
      <c r="SCW46" s="502"/>
      <c r="SCX46" s="502"/>
      <c r="SCY46" s="502"/>
      <c r="SCZ46" s="502"/>
      <c r="SDA46" s="502"/>
      <c r="SDB46" s="502"/>
      <c r="SDC46" s="502"/>
      <c r="SDD46" s="502"/>
      <c r="SDE46" s="502"/>
      <c r="SDF46" s="502"/>
      <c r="SDG46" s="502"/>
      <c r="SDH46" s="502"/>
      <c r="SDI46" s="502"/>
      <c r="SDJ46" s="502"/>
      <c r="SDK46" s="502"/>
      <c r="SDL46" s="502"/>
      <c r="SDM46" s="502"/>
      <c r="SDN46" s="502"/>
      <c r="SDO46" s="502"/>
      <c r="SDP46" s="502"/>
      <c r="SDQ46" s="502"/>
      <c r="SDR46" s="502"/>
      <c r="SDS46" s="502"/>
      <c r="SDT46" s="502"/>
      <c r="SDU46" s="502"/>
      <c r="SDV46" s="502"/>
      <c r="SDW46" s="502"/>
      <c r="SDX46" s="502"/>
      <c r="SDY46" s="502"/>
      <c r="SDZ46" s="502"/>
      <c r="SEA46" s="502"/>
      <c r="SEB46" s="502"/>
      <c r="SEC46" s="502"/>
      <c r="SED46" s="502"/>
      <c r="SEE46" s="502"/>
      <c r="SEF46" s="502"/>
      <c r="SEG46" s="502"/>
      <c r="SEH46" s="502"/>
      <c r="SEI46" s="502"/>
      <c r="SEJ46" s="502"/>
      <c r="SEK46" s="502"/>
      <c r="SEL46" s="502"/>
      <c r="SEM46" s="502"/>
      <c r="SEN46" s="502"/>
      <c r="SEO46" s="502"/>
      <c r="SEP46" s="502"/>
      <c r="SEQ46" s="502"/>
      <c r="SER46" s="502"/>
      <c r="SES46" s="502"/>
      <c r="SET46" s="502"/>
      <c r="SEU46" s="502"/>
      <c r="SEV46" s="502"/>
      <c r="SEW46" s="502"/>
      <c r="SEX46" s="502"/>
      <c r="SEY46" s="502"/>
      <c r="SEZ46" s="502"/>
      <c r="SFA46" s="502"/>
      <c r="SFB46" s="502"/>
      <c r="SFC46" s="502"/>
      <c r="SFD46" s="502"/>
      <c r="SFE46" s="502"/>
      <c r="SFF46" s="502"/>
      <c r="SFG46" s="502"/>
      <c r="SFH46" s="502"/>
      <c r="SFI46" s="502"/>
      <c r="SFJ46" s="502"/>
      <c r="SFK46" s="502"/>
      <c r="SFL46" s="502"/>
      <c r="SFM46" s="502"/>
      <c r="SFN46" s="502"/>
      <c r="SFO46" s="502"/>
      <c r="SFP46" s="502"/>
      <c r="SFQ46" s="502"/>
      <c r="SFR46" s="502"/>
      <c r="SFS46" s="502"/>
      <c r="SFT46" s="502"/>
      <c r="SFU46" s="502"/>
      <c r="SFV46" s="502"/>
      <c r="SFW46" s="502"/>
      <c r="SFX46" s="502"/>
      <c r="SFY46" s="502"/>
      <c r="SFZ46" s="502"/>
      <c r="SGA46" s="502"/>
      <c r="SGB46" s="502"/>
      <c r="SGC46" s="502"/>
      <c r="SGD46" s="502"/>
      <c r="SGE46" s="502"/>
      <c r="SGF46" s="502"/>
      <c r="SGG46" s="502"/>
      <c r="SGH46" s="502"/>
      <c r="SGI46" s="502"/>
      <c r="SGJ46" s="502"/>
      <c r="SGK46" s="502"/>
      <c r="SGL46" s="502"/>
      <c r="SGM46" s="502"/>
      <c r="SGN46" s="502"/>
      <c r="SGO46" s="502"/>
      <c r="SGP46" s="502"/>
      <c r="SGQ46" s="502"/>
      <c r="SGR46" s="502"/>
      <c r="SGS46" s="502"/>
      <c r="SGT46" s="502"/>
      <c r="SGU46" s="502"/>
      <c r="SGV46" s="502"/>
      <c r="SGW46" s="502"/>
      <c r="SGX46" s="502"/>
      <c r="SGY46" s="502"/>
      <c r="SGZ46" s="502"/>
      <c r="SHA46" s="502"/>
      <c r="SHB46" s="502"/>
      <c r="SHC46" s="502"/>
      <c r="SHD46" s="502"/>
      <c r="SHE46" s="502"/>
      <c r="SHF46" s="502"/>
      <c r="SHG46" s="502"/>
      <c r="SHH46" s="502"/>
      <c r="SHI46" s="502"/>
      <c r="SHJ46" s="502"/>
      <c r="SHK46" s="502"/>
      <c r="SHL46" s="502"/>
      <c r="SHM46" s="502"/>
      <c r="SHN46" s="502"/>
      <c r="SHO46" s="502"/>
      <c r="SHP46" s="502"/>
      <c r="SHQ46" s="502"/>
      <c r="SHR46" s="502"/>
      <c r="SHS46" s="502"/>
      <c r="SHT46" s="502"/>
      <c r="SHU46" s="502"/>
      <c r="SHV46" s="502"/>
      <c r="SHW46" s="502"/>
      <c r="SHX46" s="502"/>
      <c r="SHY46" s="502"/>
      <c r="SHZ46" s="502"/>
      <c r="SIA46" s="502"/>
      <c r="SIB46" s="502"/>
      <c r="SIC46" s="502"/>
      <c r="SID46" s="502"/>
      <c r="SIE46" s="502"/>
      <c r="SIF46" s="502"/>
      <c r="SIG46" s="502"/>
      <c r="SIH46" s="502"/>
      <c r="SII46" s="502"/>
      <c r="SIJ46" s="502"/>
      <c r="SIK46" s="502"/>
      <c r="SIL46" s="502"/>
      <c r="SIM46" s="502"/>
      <c r="SIN46" s="502"/>
      <c r="SIO46" s="502"/>
      <c r="SIP46" s="502"/>
      <c r="SIQ46" s="502"/>
      <c r="SIR46" s="502"/>
      <c r="SIS46" s="502"/>
      <c r="SIT46" s="502"/>
      <c r="SIU46" s="502"/>
      <c r="SIV46" s="502"/>
      <c r="SIW46" s="502"/>
      <c r="SIX46" s="502"/>
      <c r="SIY46" s="502"/>
      <c r="SIZ46" s="502"/>
      <c r="SJA46" s="502"/>
      <c r="SJB46" s="502"/>
      <c r="SJC46" s="502"/>
      <c r="SJD46" s="502"/>
      <c r="SJE46" s="502"/>
      <c r="SJF46" s="502"/>
      <c r="SJG46" s="502"/>
      <c r="SJH46" s="502"/>
      <c r="SJI46" s="502"/>
      <c r="SJJ46" s="502"/>
      <c r="SJK46" s="502"/>
      <c r="SJL46" s="502"/>
      <c r="SJM46" s="502"/>
      <c r="SJN46" s="502"/>
      <c r="SJO46" s="502"/>
      <c r="SJP46" s="502"/>
      <c r="SJQ46" s="502"/>
      <c r="SJR46" s="502"/>
      <c r="SJS46" s="502"/>
      <c r="SJT46" s="502"/>
      <c r="SJU46" s="502"/>
      <c r="SJV46" s="502"/>
      <c r="SJW46" s="502"/>
      <c r="SJX46" s="502"/>
      <c r="SJY46" s="502"/>
      <c r="SJZ46" s="502"/>
      <c r="SKA46" s="502"/>
      <c r="SKB46" s="502"/>
      <c r="SKC46" s="502"/>
      <c r="SKD46" s="502"/>
      <c r="SKE46" s="502"/>
      <c r="SKF46" s="502"/>
      <c r="SKG46" s="502"/>
      <c r="SKH46" s="502"/>
      <c r="SKI46" s="502"/>
      <c r="SKJ46" s="502"/>
      <c r="SKK46" s="502"/>
      <c r="SKL46" s="502"/>
      <c r="SKM46" s="502"/>
      <c r="SKN46" s="502"/>
      <c r="SKO46" s="502"/>
      <c r="SKP46" s="502"/>
      <c r="SKQ46" s="502"/>
      <c r="SKR46" s="502"/>
      <c r="SKS46" s="502"/>
      <c r="SKT46" s="502"/>
      <c r="SKU46" s="502"/>
      <c r="SKV46" s="502"/>
      <c r="SKW46" s="502"/>
      <c r="SKX46" s="502"/>
      <c r="SKY46" s="502"/>
      <c r="SKZ46" s="502"/>
      <c r="SLA46" s="502"/>
      <c r="SLB46" s="502"/>
      <c r="SLC46" s="502"/>
      <c r="SLD46" s="502"/>
      <c r="SLE46" s="502"/>
      <c r="SLF46" s="502"/>
      <c r="SLG46" s="502"/>
      <c r="SLH46" s="502"/>
      <c r="SLI46" s="502"/>
      <c r="SLJ46" s="502"/>
      <c r="SLK46" s="502"/>
      <c r="SLL46" s="502"/>
      <c r="SLM46" s="502"/>
      <c r="SLN46" s="502"/>
      <c r="SLO46" s="502"/>
      <c r="SLP46" s="502"/>
      <c r="SLQ46" s="502"/>
      <c r="SLR46" s="502"/>
      <c r="SLS46" s="502"/>
      <c r="SLT46" s="502"/>
      <c r="SLU46" s="502"/>
      <c r="SLV46" s="502"/>
      <c r="SLW46" s="502"/>
      <c r="SLX46" s="502"/>
      <c r="SLY46" s="502"/>
      <c r="SLZ46" s="502"/>
      <c r="SMA46" s="502"/>
      <c r="SMB46" s="502"/>
      <c r="SMC46" s="502"/>
      <c r="SMD46" s="502"/>
      <c r="SME46" s="502"/>
      <c r="SMF46" s="502"/>
      <c r="SMG46" s="502"/>
      <c r="SMH46" s="502"/>
      <c r="SMI46" s="502"/>
      <c r="SMJ46" s="502"/>
      <c r="SMK46" s="502"/>
      <c r="SML46" s="502"/>
      <c r="SMM46" s="502"/>
      <c r="SMN46" s="502"/>
      <c r="SMO46" s="502"/>
      <c r="SMP46" s="502"/>
      <c r="SMQ46" s="502"/>
      <c r="SMR46" s="502"/>
      <c r="SMS46" s="502"/>
      <c r="SMT46" s="502"/>
      <c r="SMU46" s="502"/>
      <c r="SMV46" s="502"/>
      <c r="SMW46" s="502"/>
      <c r="SMX46" s="502"/>
      <c r="SMY46" s="502"/>
      <c r="SMZ46" s="502"/>
      <c r="SNA46" s="502"/>
      <c r="SNB46" s="502"/>
      <c r="SNC46" s="502"/>
      <c r="SND46" s="502"/>
      <c r="SNE46" s="502"/>
      <c r="SNF46" s="502"/>
      <c r="SNG46" s="502"/>
      <c r="SNH46" s="502"/>
      <c r="SNI46" s="502"/>
      <c r="SNJ46" s="502"/>
      <c r="SNK46" s="502"/>
      <c r="SNL46" s="502"/>
      <c r="SNM46" s="502"/>
      <c r="SNN46" s="502"/>
      <c r="SNO46" s="502"/>
      <c r="SNP46" s="502"/>
      <c r="SNQ46" s="502"/>
      <c r="SNR46" s="502"/>
      <c r="SNS46" s="502"/>
      <c r="SNT46" s="502"/>
      <c r="SNU46" s="502"/>
      <c r="SNV46" s="502"/>
      <c r="SNW46" s="502"/>
      <c r="SNX46" s="502"/>
      <c r="SNY46" s="502"/>
      <c r="SNZ46" s="502"/>
      <c r="SOA46" s="502"/>
      <c r="SOB46" s="502"/>
      <c r="SOC46" s="502"/>
      <c r="SOD46" s="502"/>
      <c r="SOE46" s="502"/>
      <c r="SOF46" s="502"/>
      <c r="SOG46" s="502"/>
      <c r="SOH46" s="502"/>
      <c r="SOI46" s="502"/>
      <c r="SOJ46" s="502"/>
      <c r="SOK46" s="502"/>
      <c r="SOL46" s="502"/>
      <c r="SOM46" s="502"/>
      <c r="SON46" s="502"/>
      <c r="SOO46" s="502"/>
      <c r="SOP46" s="502"/>
      <c r="SOQ46" s="502"/>
      <c r="SOR46" s="502"/>
      <c r="SOS46" s="502"/>
      <c r="SOT46" s="502"/>
      <c r="SOU46" s="502"/>
      <c r="SOV46" s="502"/>
      <c r="SOW46" s="502"/>
      <c r="SOX46" s="502"/>
      <c r="SOY46" s="502"/>
      <c r="SOZ46" s="502"/>
      <c r="SPA46" s="502"/>
      <c r="SPB46" s="502"/>
      <c r="SPC46" s="502"/>
      <c r="SPD46" s="502"/>
      <c r="SPE46" s="502"/>
      <c r="SPF46" s="502"/>
      <c r="SPG46" s="502"/>
      <c r="SPH46" s="502"/>
      <c r="SPI46" s="502"/>
      <c r="SPJ46" s="502"/>
      <c r="SPK46" s="502"/>
      <c r="SPL46" s="502"/>
      <c r="SPM46" s="502"/>
      <c r="SPN46" s="502"/>
      <c r="SPO46" s="502"/>
      <c r="SPP46" s="502"/>
      <c r="SPQ46" s="502"/>
      <c r="SPR46" s="502"/>
      <c r="SPS46" s="502"/>
      <c r="SPT46" s="502"/>
      <c r="SPU46" s="502"/>
      <c r="SPV46" s="502"/>
      <c r="SPW46" s="502"/>
      <c r="SPX46" s="502"/>
      <c r="SPY46" s="502"/>
      <c r="SPZ46" s="502"/>
      <c r="SQA46" s="502"/>
      <c r="SQB46" s="502"/>
      <c r="SQC46" s="502"/>
      <c r="SQD46" s="502"/>
      <c r="SQE46" s="502"/>
      <c r="SQF46" s="502"/>
      <c r="SQG46" s="502"/>
      <c r="SQH46" s="502"/>
      <c r="SQI46" s="502"/>
      <c r="SQJ46" s="502"/>
      <c r="SQK46" s="502"/>
      <c r="SQL46" s="502"/>
      <c r="SQM46" s="502"/>
      <c r="SQN46" s="502"/>
      <c r="SQO46" s="502"/>
      <c r="SQP46" s="502"/>
      <c r="SQQ46" s="502"/>
      <c r="SQR46" s="502"/>
      <c r="SQS46" s="502"/>
      <c r="SQT46" s="502"/>
      <c r="SQU46" s="502"/>
      <c r="SQV46" s="502"/>
      <c r="SQW46" s="502"/>
      <c r="SQX46" s="502"/>
      <c r="SQY46" s="502"/>
      <c r="SQZ46" s="502"/>
      <c r="SRA46" s="502"/>
      <c r="SRB46" s="502"/>
      <c r="SRC46" s="502"/>
      <c r="SRD46" s="502"/>
      <c r="SRE46" s="502"/>
      <c r="SRF46" s="502"/>
      <c r="SRG46" s="502"/>
      <c r="SRH46" s="502"/>
      <c r="SRI46" s="502"/>
      <c r="SRJ46" s="502"/>
      <c r="SRK46" s="502"/>
      <c r="SRL46" s="502"/>
      <c r="SRM46" s="502"/>
      <c r="SRN46" s="502"/>
      <c r="SRO46" s="502"/>
      <c r="SRP46" s="502"/>
      <c r="SRQ46" s="502"/>
      <c r="SRR46" s="502"/>
      <c r="SRS46" s="502"/>
      <c r="SRT46" s="502"/>
      <c r="SRU46" s="502"/>
      <c r="SRV46" s="502"/>
      <c r="SRW46" s="502"/>
      <c r="SRX46" s="502"/>
      <c r="SRY46" s="502"/>
      <c r="SRZ46" s="502"/>
      <c r="SSA46" s="502"/>
      <c r="SSB46" s="502"/>
      <c r="SSC46" s="502"/>
      <c r="SSD46" s="502"/>
      <c r="SSE46" s="502"/>
      <c r="SSF46" s="502"/>
      <c r="SSG46" s="502"/>
      <c r="SSH46" s="502"/>
      <c r="SSI46" s="502"/>
      <c r="SSJ46" s="502"/>
      <c r="SSK46" s="502"/>
      <c r="SSL46" s="502"/>
      <c r="SSM46" s="502"/>
      <c r="SSN46" s="502"/>
      <c r="SSO46" s="502"/>
      <c r="SSP46" s="502"/>
      <c r="SSQ46" s="502"/>
      <c r="SSR46" s="502"/>
      <c r="SSS46" s="502"/>
      <c r="SST46" s="502"/>
      <c r="SSU46" s="502"/>
      <c r="SSV46" s="502"/>
      <c r="SSW46" s="502"/>
      <c r="SSX46" s="502"/>
      <c r="SSY46" s="502"/>
      <c r="SSZ46" s="502"/>
      <c r="STA46" s="502"/>
      <c r="STB46" s="502"/>
      <c r="STC46" s="502"/>
      <c r="STD46" s="502"/>
      <c r="STE46" s="502"/>
      <c r="STF46" s="502"/>
      <c r="STG46" s="502"/>
      <c r="STH46" s="502"/>
      <c r="STI46" s="502"/>
      <c r="STJ46" s="502"/>
      <c r="STK46" s="502"/>
      <c r="STL46" s="502"/>
      <c r="STM46" s="502"/>
      <c r="STN46" s="502"/>
      <c r="STO46" s="502"/>
      <c r="STP46" s="502"/>
      <c r="STQ46" s="502"/>
      <c r="STR46" s="502"/>
      <c r="STS46" s="502"/>
      <c r="STT46" s="502"/>
      <c r="STU46" s="502"/>
      <c r="STV46" s="502"/>
      <c r="STW46" s="502"/>
      <c r="STX46" s="502"/>
      <c r="STY46" s="502"/>
      <c r="STZ46" s="502"/>
      <c r="SUA46" s="502"/>
      <c r="SUB46" s="502"/>
      <c r="SUC46" s="502"/>
      <c r="SUD46" s="502"/>
      <c r="SUE46" s="502"/>
      <c r="SUF46" s="502"/>
      <c r="SUG46" s="502"/>
      <c r="SUH46" s="502"/>
      <c r="SUI46" s="502"/>
      <c r="SUJ46" s="502"/>
      <c r="SUK46" s="502"/>
      <c r="SUL46" s="502"/>
      <c r="SUM46" s="502"/>
      <c r="SUN46" s="502"/>
      <c r="SUO46" s="502"/>
      <c r="SUP46" s="502"/>
      <c r="SUQ46" s="502"/>
      <c r="SUR46" s="502"/>
      <c r="SUS46" s="502"/>
      <c r="SUT46" s="502"/>
      <c r="SUU46" s="502"/>
      <c r="SUV46" s="502"/>
      <c r="SUW46" s="502"/>
      <c r="SUX46" s="502"/>
      <c r="SUY46" s="502"/>
      <c r="SUZ46" s="502"/>
      <c r="SVA46" s="502"/>
      <c r="SVB46" s="502"/>
      <c r="SVC46" s="502"/>
      <c r="SVD46" s="502"/>
      <c r="SVE46" s="502"/>
      <c r="SVF46" s="502"/>
      <c r="SVG46" s="502"/>
      <c r="SVH46" s="502"/>
      <c r="SVI46" s="502"/>
      <c r="SVJ46" s="502"/>
      <c r="SVK46" s="502"/>
      <c r="SVL46" s="502"/>
      <c r="SVM46" s="502"/>
      <c r="SVN46" s="502"/>
      <c r="SVO46" s="502"/>
      <c r="SVP46" s="502"/>
      <c r="SVQ46" s="502"/>
      <c r="SVR46" s="502"/>
      <c r="SVS46" s="502"/>
      <c r="SVT46" s="502"/>
      <c r="SVU46" s="502"/>
      <c r="SVV46" s="502"/>
      <c r="SVW46" s="502"/>
      <c r="SVX46" s="502"/>
      <c r="SVY46" s="502"/>
      <c r="SVZ46" s="502"/>
      <c r="SWA46" s="502"/>
      <c r="SWB46" s="502"/>
      <c r="SWC46" s="502"/>
      <c r="SWD46" s="502"/>
      <c r="SWE46" s="502"/>
      <c r="SWF46" s="502"/>
      <c r="SWG46" s="502"/>
      <c r="SWH46" s="502"/>
      <c r="SWI46" s="502"/>
      <c r="SWJ46" s="502"/>
      <c r="SWK46" s="502"/>
      <c r="SWL46" s="502"/>
      <c r="SWM46" s="502"/>
      <c r="SWN46" s="502"/>
      <c r="SWO46" s="502"/>
      <c r="SWP46" s="502"/>
      <c r="SWQ46" s="502"/>
      <c r="SWR46" s="502"/>
      <c r="SWS46" s="502"/>
      <c r="SWT46" s="502"/>
      <c r="SWU46" s="502"/>
      <c r="SWV46" s="502"/>
      <c r="SWW46" s="502"/>
      <c r="SWX46" s="502"/>
      <c r="SWY46" s="502"/>
      <c r="SWZ46" s="502"/>
      <c r="SXA46" s="502"/>
      <c r="SXB46" s="502"/>
      <c r="SXC46" s="502"/>
      <c r="SXD46" s="502"/>
      <c r="SXE46" s="502"/>
      <c r="SXF46" s="502"/>
      <c r="SXG46" s="502"/>
      <c r="SXH46" s="502"/>
      <c r="SXI46" s="502"/>
      <c r="SXJ46" s="502"/>
      <c r="SXK46" s="502"/>
      <c r="SXL46" s="502"/>
      <c r="SXM46" s="502"/>
      <c r="SXN46" s="502"/>
      <c r="SXO46" s="502"/>
      <c r="SXP46" s="502"/>
      <c r="SXQ46" s="502"/>
      <c r="SXR46" s="502"/>
      <c r="SXS46" s="502"/>
      <c r="SXT46" s="502"/>
      <c r="SXU46" s="502"/>
      <c r="SXV46" s="502"/>
      <c r="SXW46" s="502"/>
      <c r="SXX46" s="502"/>
      <c r="SXY46" s="502"/>
      <c r="SXZ46" s="502"/>
      <c r="SYA46" s="502"/>
      <c r="SYB46" s="502"/>
      <c r="SYC46" s="502"/>
      <c r="SYD46" s="502"/>
      <c r="SYE46" s="502"/>
      <c r="SYF46" s="502"/>
      <c r="SYG46" s="502"/>
      <c r="SYH46" s="502"/>
      <c r="SYI46" s="502"/>
      <c r="SYJ46" s="502"/>
      <c r="SYK46" s="502"/>
      <c r="SYL46" s="502"/>
      <c r="SYM46" s="502"/>
      <c r="SYN46" s="502"/>
      <c r="SYO46" s="502"/>
      <c r="SYP46" s="502"/>
      <c r="SYQ46" s="502"/>
      <c r="SYR46" s="502"/>
      <c r="SYS46" s="502"/>
      <c r="SYT46" s="502"/>
      <c r="SYU46" s="502"/>
      <c r="SYV46" s="502"/>
      <c r="SYW46" s="502"/>
      <c r="SYX46" s="502"/>
      <c r="SYY46" s="502"/>
      <c r="SYZ46" s="502"/>
      <c r="SZA46" s="502"/>
      <c r="SZB46" s="502"/>
      <c r="SZC46" s="502"/>
      <c r="SZD46" s="502"/>
      <c r="SZE46" s="502"/>
      <c r="SZF46" s="502"/>
      <c r="SZG46" s="502"/>
      <c r="SZH46" s="502"/>
      <c r="SZI46" s="502"/>
      <c r="SZJ46" s="502"/>
      <c r="SZK46" s="502"/>
      <c r="SZL46" s="502"/>
      <c r="SZM46" s="502"/>
      <c r="SZN46" s="502"/>
      <c r="SZO46" s="502"/>
      <c r="SZP46" s="502"/>
      <c r="SZQ46" s="502"/>
      <c r="SZR46" s="502"/>
      <c r="SZS46" s="502"/>
      <c r="SZT46" s="502"/>
      <c r="SZU46" s="502"/>
      <c r="SZV46" s="502"/>
      <c r="SZW46" s="502"/>
      <c r="SZX46" s="502"/>
      <c r="SZY46" s="502"/>
      <c r="SZZ46" s="502"/>
      <c r="TAA46" s="502"/>
      <c r="TAB46" s="502"/>
      <c r="TAC46" s="502"/>
      <c r="TAD46" s="502"/>
      <c r="TAE46" s="502"/>
      <c r="TAF46" s="502"/>
      <c r="TAG46" s="502"/>
      <c r="TAH46" s="502"/>
      <c r="TAI46" s="502"/>
      <c r="TAJ46" s="502"/>
      <c r="TAK46" s="502"/>
      <c r="TAL46" s="502"/>
      <c r="TAM46" s="502"/>
      <c r="TAN46" s="502"/>
      <c r="TAO46" s="502"/>
      <c r="TAP46" s="502"/>
      <c r="TAQ46" s="502"/>
      <c r="TAR46" s="502"/>
      <c r="TAS46" s="502"/>
      <c r="TAT46" s="502"/>
      <c r="TAU46" s="502"/>
      <c r="TAV46" s="502"/>
      <c r="TAW46" s="502"/>
      <c r="TAX46" s="502"/>
      <c r="TAY46" s="502"/>
      <c r="TAZ46" s="502"/>
      <c r="TBA46" s="502"/>
      <c r="TBB46" s="502"/>
      <c r="TBC46" s="502"/>
      <c r="TBD46" s="502"/>
      <c r="TBE46" s="502"/>
      <c r="TBF46" s="502"/>
      <c r="TBG46" s="502"/>
      <c r="TBH46" s="502"/>
      <c r="TBI46" s="502"/>
      <c r="TBJ46" s="502"/>
      <c r="TBK46" s="502"/>
      <c r="TBL46" s="502"/>
      <c r="TBM46" s="502"/>
      <c r="TBN46" s="502"/>
      <c r="TBO46" s="502"/>
      <c r="TBP46" s="502"/>
      <c r="TBQ46" s="502"/>
      <c r="TBR46" s="502"/>
      <c r="TBS46" s="502"/>
      <c r="TBT46" s="502"/>
      <c r="TBU46" s="502"/>
      <c r="TBV46" s="502"/>
      <c r="TBW46" s="502"/>
      <c r="TBX46" s="502"/>
      <c r="TBY46" s="502"/>
      <c r="TBZ46" s="502"/>
      <c r="TCA46" s="502"/>
      <c r="TCB46" s="502"/>
      <c r="TCC46" s="502"/>
      <c r="TCD46" s="502"/>
      <c r="TCE46" s="502"/>
      <c r="TCF46" s="502"/>
      <c r="TCG46" s="502"/>
      <c r="TCH46" s="502"/>
      <c r="TCI46" s="502"/>
      <c r="TCJ46" s="502"/>
      <c r="TCK46" s="502"/>
      <c r="TCL46" s="502"/>
      <c r="TCM46" s="502"/>
      <c r="TCN46" s="502"/>
      <c r="TCO46" s="502"/>
      <c r="TCP46" s="502"/>
      <c r="TCQ46" s="502"/>
      <c r="TCR46" s="502"/>
      <c r="TCS46" s="502"/>
      <c r="TCT46" s="502"/>
      <c r="TCU46" s="502"/>
      <c r="TCV46" s="502"/>
      <c r="TCW46" s="502"/>
      <c r="TCX46" s="502"/>
      <c r="TCY46" s="502"/>
      <c r="TCZ46" s="502"/>
      <c r="TDA46" s="502"/>
      <c r="TDB46" s="502"/>
      <c r="TDC46" s="502"/>
      <c r="TDD46" s="502"/>
      <c r="TDE46" s="502"/>
      <c r="TDF46" s="502"/>
      <c r="TDG46" s="502"/>
      <c r="TDH46" s="502"/>
      <c r="TDI46" s="502"/>
      <c r="TDJ46" s="502"/>
      <c r="TDK46" s="502"/>
      <c r="TDL46" s="502"/>
      <c r="TDM46" s="502"/>
      <c r="TDN46" s="502"/>
      <c r="TDO46" s="502"/>
      <c r="TDP46" s="502"/>
      <c r="TDQ46" s="502"/>
      <c r="TDR46" s="502"/>
      <c r="TDS46" s="502"/>
      <c r="TDT46" s="502"/>
      <c r="TDU46" s="502"/>
      <c r="TDV46" s="502"/>
      <c r="TDW46" s="502"/>
      <c r="TDX46" s="502"/>
      <c r="TDY46" s="502"/>
      <c r="TDZ46" s="502"/>
      <c r="TEA46" s="502"/>
      <c r="TEB46" s="502"/>
      <c r="TEC46" s="502"/>
      <c r="TED46" s="502"/>
      <c r="TEE46" s="502"/>
      <c r="TEF46" s="502"/>
      <c r="TEG46" s="502"/>
      <c r="TEH46" s="502"/>
      <c r="TEI46" s="502"/>
      <c r="TEJ46" s="502"/>
      <c r="TEK46" s="502"/>
      <c r="TEL46" s="502"/>
      <c r="TEM46" s="502"/>
      <c r="TEN46" s="502"/>
      <c r="TEO46" s="502"/>
      <c r="TEP46" s="502"/>
      <c r="TEQ46" s="502"/>
      <c r="TER46" s="502"/>
      <c r="TES46" s="502"/>
      <c r="TET46" s="502"/>
      <c r="TEU46" s="502"/>
      <c r="TEV46" s="502"/>
      <c r="TEW46" s="502"/>
      <c r="TEX46" s="502"/>
      <c r="TEY46" s="502"/>
      <c r="TEZ46" s="502"/>
      <c r="TFA46" s="502"/>
      <c r="TFB46" s="502"/>
      <c r="TFC46" s="502"/>
      <c r="TFD46" s="502"/>
      <c r="TFE46" s="502"/>
      <c r="TFF46" s="502"/>
      <c r="TFG46" s="502"/>
      <c r="TFH46" s="502"/>
      <c r="TFI46" s="502"/>
      <c r="TFJ46" s="502"/>
      <c r="TFK46" s="502"/>
      <c r="TFL46" s="502"/>
      <c r="TFM46" s="502"/>
      <c r="TFN46" s="502"/>
      <c r="TFO46" s="502"/>
      <c r="TFP46" s="502"/>
      <c r="TFQ46" s="502"/>
      <c r="TFR46" s="502"/>
      <c r="TFS46" s="502"/>
      <c r="TFT46" s="502"/>
      <c r="TFU46" s="502"/>
      <c r="TFV46" s="502"/>
      <c r="TFW46" s="502"/>
      <c r="TFX46" s="502"/>
      <c r="TFY46" s="502"/>
      <c r="TFZ46" s="502"/>
      <c r="TGA46" s="502"/>
      <c r="TGB46" s="502"/>
      <c r="TGC46" s="502"/>
      <c r="TGD46" s="502"/>
      <c r="TGE46" s="502"/>
      <c r="TGF46" s="502"/>
      <c r="TGG46" s="502"/>
      <c r="TGH46" s="502"/>
      <c r="TGI46" s="502"/>
      <c r="TGJ46" s="502"/>
      <c r="TGK46" s="502"/>
      <c r="TGL46" s="502"/>
      <c r="TGM46" s="502"/>
      <c r="TGN46" s="502"/>
      <c r="TGO46" s="502"/>
      <c r="TGP46" s="502"/>
      <c r="TGQ46" s="502"/>
      <c r="TGR46" s="502"/>
      <c r="TGS46" s="502"/>
      <c r="TGT46" s="502"/>
      <c r="TGU46" s="502"/>
      <c r="TGV46" s="502"/>
      <c r="TGW46" s="502"/>
      <c r="TGX46" s="502"/>
      <c r="TGY46" s="502"/>
      <c r="TGZ46" s="502"/>
      <c r="THA46" s="502"/>
      <c r="THB46" s="502"/>
      <c r="THC46" s="502"/>
      <c r="THD46" s="502"/>
      <c r="THE46" s="502"/>
      <c r="THF46" s="502"/>
      <c r="THG46" s="502"/>
      <c r="THH46" s="502"/>
      <c r="THI46" s="502"/>
      <c r="THJ46" s="502"/>
      <c r="THK46" s="502"/>
      <c r="THL46" s="502"/>
      <c r="THM46" s="502"/>
      <c r="THN46" s="502"/>
      <c r="THO46" s="502"/>
      <c r="THP46" s="502"/>
      <c r="THQ46" s="502"/>
      <c r="THR46" s="502"/>
      <c r="THS46" s="502"/>
      <c r="THT46" s="502"/>
      <c r="THU46" s="502"/>
      <c r="THV46" s="502"/>
      <c r="THW46" s="502"/>
      <c r="THX46" s="502"/>
      <c r="THY46" s="502"/>
      <c r="THZ46" s="502"/>
      <c r="TIA46" s="502"/>
      <c r="TIB46" s="502"/>
      <c r="TIC46" s="502"/>
      <c r="TID46" s="502"/>
      <c r="TIE46" s="502"/>
      <c r="TIF46" s="502"/>
      <c r="TIG46" s="502"/>
      <c r="TIH46" s="502"/>
      <c r="TII46" s="502"/>
      <c r="TIJ46" s="502"/>
      <c r="TIK46" s="502"/>
      <c r="TIL46" s="502"/>
      <c r="TIM46" s="502"/>
      <c r="TIN46" s="502"/>
      <c r="TIO46" s="502"/>
      <c r="TIP46" s="502"/>
      <c r="TIQ46" s="502"/>
      <c r="TIR46" s="502"/>
      <c r="TIS46" s="502"/>
      <c r="TIT46" s="502"/>
      <c r="TIU46" s="502"/>
      <c r="TIV46" s="502"/>
      <c r="TIW46" s="502"/>
      <c r="TIX46" s="502"/>
      <c r="TIY46" s="502"/>
      <c r="TIZ46" s="502"/>
      <c r="TJA46" s="502"/>
      <c r="TJB46" s="502"/>
      <c r="TJC46" s="502"/>
      <c r="TJD46" s="502"/>
      <c r="TJE46" s="502"/>
      <c r="TJF46" s="502"/>
      <c r="TJG46" s="502"/>
      <c r="TJH46" s="502"/>
      <c r="TJI46" s="502"/>
      <c r="TJJ46" s="502"/>
      <c r="TJK46" s="502"/>
      <c r="TJL46" s="502"/>
      <c r="TJM46" s="502"/>
      <c r="TJN46" s="502"/>
      <c r="TJO46" s="502"/>
      <c r="TJP46" s="502"/>
      <c r="TJQ46" s="502"/>
      <c r="TJR46" s="502"/>
      <c r="TJS46" s="502"/>
      <c r="TJT46" s="502"/>
      <c r="TJU46" s="502"/>
      <c r="TJV46" s="502"/>
      <c r="TJW46" s="502"/>
      <c r="TJX46" s="502"/>
      <c r="TJY46" s="502"/>
      <c r="TJZ46" s="502"/>
      <c r="TKA46" s="502"/>
      <c r="TKB46" s="502"/>
      <c r="TKC46" s="502"/>
      <c r="TKD46" s="502"/>
      <c r="TKE46" s="502"/>
      <c r="TKF46" s="502"/>
      <c r="TKG46" s="502"/>
      <c r="TKH46" s="502"/>
      <c r="TKI46" s="502"/>
      <c r="TKJ46" s="502"/>
      <c r="TKK46" s="502"/>
      <c r="TKL46" s="502"/>
      <c r="TKM46" s="502"/>
      <c r="TKN46" s="502"/>
      <c r="TKO46" s="502"/>
      <c r="TKP46" s="502"/>
      <c r="TKQ46" s="502"/>
      <c r="TKR46" s="502"/>
      <c r="TKS46" s="502"/>
      <c r="TKT46" s="502"/>
      <c r="TKU46" s="502"/>
      <c r="TKV46" s="502"/>
      <c r="TKW46" s="502"/>
      <c r="TKX46" s="502"/>
      <c r="TKY46" s="502"/>
      <c r="TKZ46" s="502"/>
      <c r="TLA46" s="502"/>
      <c r="TLB46" s="502"/>
      <c r="TLC46" s="502"/>
      <c r="TLD46" s="502"/>
      <c r="TLE46" s="502"/>
      <c r="TLF46" s="502"/>
      <c r="TLG46" s="502"/>
      <c r="TLH46" s="502"/>
      <c r="TLI46" s="502"/>
      <c r="TLJ46" s="502"/>
      <c r="TLK46" s="502"/>
      <c r="TLL46" s="502"/>
      <c r="TLM46" s="502"/>
      <c r="TLN46" s="502"/>
      <c r="TLO46" s="502"/>
      <c r="TLP46" s="502"/>
      <c r="TLQ46" s="502"/>
      <c r="TLR46" s="502"/>
      <c r="TLS46" s="502"/>
      <c r="TLT46" s="502"/>
      <c r="TLU46" s="502"/>
      <c r="TLV46" s="502"/>
      <c r="TLW46" s="502"/>
      <c r="TLX46" s="502"/>
      <c r="TLY46" s="502"/>
      <c r="TLZ46" s="502"/>
      <c r="TMA46" s="502"/>
      <c r="TMB46" s="502"/>
      <c r="TMC46" s="502"/>
      <c r="TMD46" s="502"/>
      <c r="TME46" s="502"/>
      <c r="TMF46" s="502"/>
      <c r="TMG46" s="502"/>
      <c r="TMH46" s="502"/>
      <c r="TMI46" s="502"/>
      <c r="TMJ46" s="502"/>
      <c r="TMK46" s="502"/>
      <c r="TML46" s="502"/>
      <c r="TMM46" s="502"/>
      <c r="TMN46" s="502"/>
      <c r="TMO46" s="502"/>
      <c r="TMP46" s="502"/>
      <c r="TMQ46" s="502"/>
      <c r="TMR46" s="502"/>
      <c r="TMS46" s="502"/>
      <c r="TMT46" s="502"/>
      <c r="TMU46" s="502"/>
      <c r="TMV46" s="502"/>
      <c r="TMW46" s="502"/>
      <c r="TMX46" s="502"/>
      <c r="TMY46" s="502"/>
      <c r="TMZ46" s="502"/>
      <c r="TNA46" s="502"/>
      <c r="TNB46" s="502"/>
      <c r="TNC46" s="502"/>
      <c r="TND46" s="502"/>
      <c r="TNE46" s="502"/>
      <c r="TNF46" s="502"/>
      <c r="TNG46" s="502"/>
      <c r="TNH46" s="502"/>
      <c r="TNI46" s="502"/>
      <c r="TNJ46" s="502"/>
      <c r="TNK46" s="502"/>
      <c r="TNL46" s="502"/>
      <c r="TNM46" s="502"/>
      <c r="TNN46" s="502"/>
      <c r="TNO46" s="502"/>
      <c r="TNP46" s="502"/>
      <c r="TNQ46" s="502"/>
      <c r="TNR46" s="502"/>
      <c r="TNS46" s="502"/>
      <c r="TNT46" s="502"/>
      <c r="TNU46" s="502"/>
      <c r="TNV46" s="502"/>
      <c r="TNW46" s="502"/>
      <c r="TNX46" s="502"/>
      <c r="TNY46" s="502"/>
      <c r="TNZ46" s="502"/>
      <c r="TOA46" s="502"/>
      <c r="TOB46" s="502"/>
      <c r="TOC46" s="502"/>
      <c r="TOD46" s="502"/>
      <c r="TOE46" s="502"/>
      <c r="TOF46" s="502"/>
      <c r="TOG46" s="502"/>
      <c r="TOH46" s="502"/>
      <c r="TOI46" s="502"/>
      <c r="TOJ46" s="502"/>
      <c r="TOK46" s="502"/>
      <c r="TOL46" s="502"/>
      <c r="TOM46" s="502"/>
      <c r="TON46" s="502"/>
      <c r="TOO46" s="502"/>
      <c r="TOP46" s="502"/>
      <c r="TOQ46" s="502"/>
      <c r="TOR46" s="502"/>
      <c r="TOS46" s="502"/>
      <c r="TOT46" s="502"/>
      <c r="TOU46" s="502"/>
      <c r="TOV46" s="502"/>
      <c r="TOW46" s="502"/>
      <c r="TOX46" s="502"/>
      <c r="TOY46" s="502"/>
      <c r="TOZ46" s="502"/>
      <c r="TPA46" s="502"/>
      <c r="TPB46" s="502"/>
      <c r="TPC46" s="502"/>
      <c r="TPD46" s="502"/>
      <c r="TPE46" s="502"/>
      <c r="TPF46" s="502"/>
      <c r="TPG46" s="502"/>
      <c r="TPH46" s="502"/>
      <c r="TPI46" s="502"/>
      <c r="TPJ46" s="502"/>
      <c r="TPK46" s="502"/>
      <c r="TPL46" s="502"/>
      <c r="TPM46" s="502"/>
      <c r="TPN46" s="502"/>
      <c r="TPO46" s="502"/>
      <c r="TPP46" s="502"/>
      <c r="TPQ46" s="502"/>
      <c r="TPR46" s="502"/>
      <c r="TPS46" s="502"/>
      <c r="TPT46" s="502"/>
      <c r="TPU46" s="502"/>
      <c r="TPV46" s="502"/>
      <c r="TPW46" s="502"/>
      <c r="TPX46" s="502"/>
      <c r="TPY46" s="502"/>
      <c r="TPZ46" s="502"/>
      <c r="TQA46" s="502"/>
      <c r="TQB46" s="502"/>
      <c r="TQC46" s="502"/>
      <c r="TQD46" s="502"/>
      <c r="TQE46" s="502"/>
      <c r="TQF46" s="502"/>
      <c r="TQG46" s="502"/>
      <c r="TQH46" s="502"/>
      <c r="TQI46" s="502"/>
      <c r="TQJ46" s="502"/>
      <c r="TQK46" s="502"/>
      <c r="TQL46" s="502"/>
      <c r="TQM46" s="502"/>
      <c r="TQN46" s="502"/>
      <c r="TQO46" s="502"/>
      <c r="TQP46" s="502"/>
      <c r="TQQ46" s="502"/>
      <c r="TQR46" s="502"/>
      <c r="TQS46" s="502"/>
      <c r="TQT46" s="502"/>
      <c r="TQU46" s="502"/>
      <c r="TQV46" s="502"/>
      <c r="TQW46" s="502"/>
      <c r="TQX46" s="502"/>
      <c r="TQY46" s="502"/>
      <c r="TQZ46" s="502"/>
      <c r="TRA46" s="502"/>
      <c r="TRB46" s="502"/>
      <c r="TRC46" s="502"/>
      <c r="TRD46" s="502"/>
      <c r="TRE46" s="502"/>
      <c r="TRF46" s="502"/>
      <c r="TRG46" s="502"/>
      <c r="TRH46" s="502"/>
      <c r="TRI46" s="502"/>
      <c r="TRJ46" s="502"/>
      <c r="TRK46" s="502"/>
      <c r="TRL46" s="502"/>
      <c r="TRM46" s="502"/>
      <c r="TRN46" s="502"/>
      <c r="TRO46" s="502"/>
      <c r="TRP46" s="502"/>
      <c r="TRQ46" s="502"/>
      <c r="TRR46" s="502"/>
      <c r="TRS46" s="502"/>
      <c r="TRT46" s="502"/>
      <c r="TRU46" s="502"/>
      <c r="TRV46" s="502"/>
      <c r="TRW46" s="502"/>
      <c r="TRX46" s="502"/>
      <c r="TRY46" s="502"/>
      <c r="TRZ46" s="502"/>
      <c r="TSA46" s="502"/>
      <c r="TSB46" s="502"/>
      <c r="TSC46" s="502"/>
      <c r="TSD46" s="502"/>
      <c r="TSE46" s="502"/>
      <c r="TSF46" s="502"/>
      <c r="TSG46" s="502"/>
      <c r="TSH46" s="502"/>
      <c r="TSI46" s="502"/>
      <c r="TSJ46" s="502"/>
      <c r="TSK46" s="502"/>
      <c r="TSL46" s="502"/>
      <c r="TSM46" s="502"/>
      <c r="TSN46" s="502"/>
      <c r="TSO46" s="502"/>
      <c r="TSP46" s="502"/>
      <c r="TSQ46" s="502"/>
      <c r="TSR46" s="502"/>
      <c r="TSS46" s="502"/>
      <c r="TST46" s="502"/>
      <c r="TSU46" s="502"/>
      <c r="TSV46" s="502"/>
      <c r="TSW46" s="502"/>
      <c r="TSX46" s="502"/>
      <c r="TSY46" s="502"/>
      <c r="TSZ46" s="502"/>
      <c r="TTA46" s="502"/>
      <c r="TTB46" s="502"/>
      <c r="TTC46" s="502"/>
      <c r="TTD46" s="502"/>
      <c r="TTE46" s="502"/>
      <c r="TTF46" s="502"/>
      <c r="TTG46" s="502"/>
      <c r="TTH46" s="502"/>
      <c r="TTI46" s="502"/>
      <c r="TTJ46" s="502"/>
      <c r="TTK46" s="502"/>
      <c r="TTL46" s="502"/>
      <c r="TTM46" s="502"/>
      <c r="TTN46" s="502"/>
      <c r="TTO46" s="502"/>
      <c r="TTP46" s="502"/>
      <c r="TTQ46" s="502"/>
      <c r="TTR46" s="502"/>
      <c r="TTS46" s="502"/>
      <c r="TTT46" s="502"/>
      <c r="TTU46" s="502"/>
      <c r="TTV46" s="502"/>
      <c r="TTW46" s="502"/>
      <c r="TTX46" s="502"/>
      <c r="TTY46" s="502"/>
      <c r="TTZ46" s="502"/>
      <c r="TUA46" s="502"/>
      <c r="TUB46" s="502"/>
      <c r="TUC46" s="502"/>
      <c r="TUD46" s="502"/>
      <c r="TUE46" s="502"/>
      <c r="TUF46" s="502"/>
      <c r="TUG46" s="502"/>
      <c r="TUH46" s="502"/>
      <c r="TUI46" s="502"/>
      <c r="TUJ46" s="502"/>
      <c r="TUK46" s="502"/>
      <c r="TUL46" s="502"/>
      <c r="TUM46" s="502"/>
      <c r="TUN46" s="502"/>
      <c r="TUO46" s="502"/>
      <c r="TUP46" s="502"/>
      <c r="TUQ46" s="502"/>
      <c r="TUR46" s="502"/>
      <c r="TUS46" s="502"/>
      <c r="TUT46" s="502"/>
      <c r="TUU46" s="502"/>
      <c r="TUV46" s="502"/>
      <c r="TUW46" s="502"/>
      <c r="TUX46" s="502"/>
      <c r="TUY46" s="502"/>
      <c r="TUZ46" s="502"/>
      <c r="TVA46" s="502"/>
      <c r="TVB46" s="502"/>
      <c r="TVC46" s="502"/>
      <c r="TVD46" s="502"/>
      <c r="TVE46" s="502"/>
      <c r="TVF46" s="502"/>
      <c r="TVG46" s="502"/>
      <c r="TVH46" s="502"/>
      <c r="TVI46" s="502"/>
      <c r="TVJ46" s="502"/>
      <c r="TVK46" s="502"/>
      <c r="TVL46" s="502"/>
      <c r="TVM46" s="502"/>
      <c r="TVN46" s="502"/>
      <c r="TVO46" s="502"/>
      <c r="TVP46" s="502"/>
      <c r="TVQ46" s="502"/>
      <c r="TVR46" s="502"/>
      <c r="TVS46" s="502"/>
      <c r="TVT46" s="502"/>
      <c r="TVU46" s="502"/>
      <c r="TVV46" s="502"/>
      <c r="TVW46" s="502"/>
      <c r="TVX46" s="502"/>
      <c r="TVY46" s="502"/>
      <c r="TVZ46" s="502"/>
      <c r="TWA46" s="502"/>
      <c r="TWB46" s="502"/>
      <c r="TWC46" s="502"/>
      <c r="TWD46" s="502"/>
      <c r="TWE46" s="502"/>
      <c r="TWF46" s="502"/>
      <c r="TWG46" s="502"/>
      <c r="TWH46" s="502"/>
      <c r="TWI46" s="502"/>
      <c r="TWJ46" s="502"/>
      <c r="TWK46" s="502"/>
      <c r="TWL46" s="502"/>
      <c r="TWM46" s="502"/>
      <c r="TWN46" s="502"/>
      <c r="TWO46" s="502"/>
      <c r="TWP46" s="502"/>
      <c r="TWQ46" s="502"/>
      <c r="TWR46" s="502"/>
      <c r="TWS46" s="502"/>
      <c r="TWT46" s="502"/>
      <c r="TWU46" s="502"/>
      <c r="TWV46" s="502"/>
      <c r="TWW46" s="502"/>
      <c r="TWX46" s="502"/>
      <c r="TWY46" s="502"/>
      <c r="TWZ46" s="502"/>
      <c r="TXA46" s="502"/>
      <c r="TXB46" s="502"/>
      <c r="TXC46" s="502"/>
      <c r="TXD46" s="502"/>
      <c r="TXE46" s="502"/>
      <c r="TXF46" s="502"/>
      <c r="TXG46" s="502"/>
      <c r="TXH46" s="502"/>
      <c r="TXI46" s="502"/>
      <c r="TXJ46" s="502"/>
      <c r="TXK46" s="502"/>
      <c r="TXL46" s="502"/>
      <c r="TXM46" s="502"/>
      <c r="TXN46" s="502"/>
      <c r="TXO46" s="502"/>
      <c r="TXP46" s="502"/>
      <c r="TXQ46" s="502"/>
      <c r="TXR46" s="502"/>
      <c r="TXS46" s="502"/>
      <c r="TXT46" s="502"/>
      <c r="TXU46" s="502"/>
      <c r="TXV46" s="502"/>
      <c r="TXW46" s="502"/>
      <c r="TXX46" s="502"/>
      <c r="TXY46" s="502"/>
      <c r="TXZ46" s="502"/>
      <c r="TYA46" s="502"/>
      <c r="TYB46" s="502"/>
      <c r="TYC46" s="502"/>
      <c r="TYD46" s="502"/>
      <c r="TYE46" s="502"/>
      <c r="TYF46" s="502"/>
      <c r="TYG46" s="502"/>
      <c r="TYH46" s="502"/>
      <c r="TYI46" s="502"/>
      <c r="TYJ46" s="502"/>
      <c r="TYK46" s="502"/>
      <c r="TYL46" s="502"/>
      <c r="TYM46" s="502"/>
      <c r="TYN46" s="502"/>
      <c r="TYO46" s="502"/>
      <c r="TYP46" s="502"/>
      <c r="TYQ46" s="502"/>
      <c r="TYR46" s="502"/>
      <c r="TYS46" s="502"/>
      <c r="TYT46" s="502"/>
      <c r="TYU46" s="502"/>
      <c r="TYV46" s="502"/>
      <c r="TYW46" s="502"/>
      <c r="TYX46" s="502"/>
      <c r="TYY46" s="502"/>
      <c r="TYZ46" s="502"/>
      <c r="TZA46" s="502"/>
      <c r="TZB46" s="502"/>
      <c r="TZC46" s="502"/>
      <c r="TZD46" s="502"/>
      <c r="TZE46" s="502"/>
      <c r="TZF46" s="502"/>
      <c r="TZG46" s="502"/>
      <c r="TZH46" s="502"/>
      <c r="TZI46" s="502"/>
      <c r="TZJ46" s="502"/>
      <c r="TZK46" s="502"/>
      <c r="TZL46" s="502"/>
      <c r="TZM46" s="502"/>
      <c r="TZN46" s="502"/>
      <c r="TZO46" s="502"/>
      <c r="TZP46" s="502"/>
      <c r="TZQ46" s="502"/>
      <c r="TZR46" s="502"/>
      <c r="TZS46" s="502"/>
      <c r="TZT46" s="502"/>
      <c r="TZU46" s="502"/>
      <c r="TZV46" s="502"/>
      <c r="TZW46" s="502"/>
      <c r="TZX46" s="502"/>
      <c r="TZY46" s="502"/>
      <c r="TZZ46" s="502"/>
      <c r="UAA46" s="502"/>
      <c r="UAB46" s="502"/>
      <c r="UAC46" s="502"/>
      <c r="UAD46" s="502"/>
      <c r="UAE46" s="502"/>
      <c r="UAF46" s="502"/>
      <c r="UAG46" s="502"/>
      <c r="UAH46" s="502"/>
      <c r="UAI46" s="502"/>
      <c r="UAJ46" s="502"/>
      <c r="UAK46" s="502"/>
      <c r="UAL46" s="502"/>
      <c r="UAM46" s="502"/>
      <c r="UAN46" s="502"/>
      <c r="UAO46" s="502"/>
      <c r="UAP46" s="502"/>
      <c r="UAQ46" s="502"/>
      <c r="UAR46" s="502"/>
      <c r="UAS46" s="502"/>
      <c r="UAT46" s="502"/>
      <c r="UAU46" s="502"/>
      <c r="UAV46" s="502"/>
      <c r="UAW46" s="502"/>
      <c r="UAX46" s="502"/>
      <c r="UAY46" s="502"/>
      <c r="UAZ46" s="502"/>
      <c r="UBA46" s="502"/>
      <c r="UBB46" s="502"/>
      <c r="UBC46" s="502"/>
      <c r="UBD46" s="502"/>
      <c r="UBE46" s="502"/>
      <c r="UBF46" s="502"/>
      <c r="UBG46" s="502"/>
      <c r="UBH46" s="502"/>
      <c r="UBI46" s="502"/>
      <c r="UBJ46" s="502"/>
      <c r="UBK46" s="502"/>
      <c r="UBL46" s="502"/>
      <c r="UBM46" s="502"/>
      <c r="UBN46" s="502"/>
      <c r="UBO46" s="502"/>
      <c r="UBP46" s="502"/>
      <c r="UBQ46" s="502"/>
      <c r="UBR46" s="502"/>
      <c r="UBS46" s="502"/>
      <c r="UBT46" s="502"/>
      <c r="UBU46" s="502"/>
      <c r="UBV46" s="502"/>
      <c r="UBW46" s="502"/>
      <c r="UBX46" s="502"/>
      <c r="UBY46" s="502"/>
      <c r="UBZ46" s="502"/>
      <c r="UCA46" s="502"/>
      <c r="UCB46" s="502"/>
      <c r="UCC46" s="502"/>
      <c r="UCD46" s="502"/>
      <c r="UCE46" s="502"/>
      <c r="UCF46" s="502"/>
      <c r="UCG46" s="502"/>
      <c r="UCH46" s="502"/>
      <c r="UCI46" s="502"/>
      <c r="UCJ46" s="502"/>
      <c r="UCK46" s="502"/>
      <c r="UCL46" s="502"/>
      <c r="UCM46" s="502"/>
      <c r="UCN46" s="502"/>
      <c r="UCO46" s="502"/>
      <c r="UCP46" s="502"/>
      <c r="UCQ46" s="502"/>
      <c r="UCR46" s="502"/>
      <c r="UCS46" s="502"/>
      <c r="UCT46" s="502"/>
      <c r="UCU46" s="502"/>
      <c r="UCV46" s="502"/>
      <c r="UCW46" s="502"/>
      <c r="UCX46" s="502"/>
      <c r="UCY46" s="502"/>
      <c r="UCZ46" s="502"/>
      <c r="UDA46" s="502"/>
      <c r="UDB46" s="502"/>
      <c r="UDC46" s="502"/>
      <c r="UDD46" s="502"/>
      <c r="UDE46" s="502"/>
      <c r="UDF46" s="502"/>
      <c r="UDG46" s="502"/>
      <c r="UDH46" s="502"/>
      <c r="UDI46" s="502"/>
      <c r="UDJ46" s="502"/>
      <c r="UDK46" s="502"/>
      <c r="UDL46" s="502"/>
      <c r="UDM46" s="502"/>
      <c r="UDN46" s="502"/>
      <c r="UDO46" s="502"/>
      <c r="UDP46" s="502"/>
      <c r="UDQ46" s="502"/>
      <c r="UDR46" s="502"/>
      <c r="UDS46" s="502"/>
      <c r="UDT46" s="502"/>
      <c r="UDU46" s="502"/>
      <c r="UDV46" s="502"/>
      <c r="UDW46" s="502"/>
      <c r="UDX46" s="502"/>
      <c r="UDY46" s="502"/>
      <c r="UDZ46" s="502"/>
      <c r="UEA46" s="502"/>
      <c r="UEB46" s="502"/>
      <c r="UEC46" s="502"/>
      <c r="UED46" s="502"/>
      <c r="UEE46" s="502"/>
      <c r="UEF46" s="502"/>
      <c r="UEG46" s="502"/>
      <c r="UEH46" s="502"/>
      <c r="UEI46" s="502"/>
      <c r="UEJ46" s="502"/>
      <c r="UEK46" s="502"/>
      <c r="UEL46" s="502"/>
      <c r="UEM46" s="502"/>
      <c r="UEN46" s="502"/>
      <c r="UEO46" s="502"/>
      <c r="UEP46" s="502"/>
      <c r="UEQ46" s="502"/>
      <c r="UER46" s="502"/>
      <c r="UES46" s="502"/>
      <c r="UET46" s="502"/>
      <c r="UEU46" s="502"/>
      <c r="UEV46" s="502"/>
      <c r="UEW46" s="502"/>
      <c r="UEX46" s="502"/>
      <c r="UEY46" s="502"/>
      <c r="UEZ46" s="502"/>
      <c r="UFA46" s="502"/>
      <c r="UFB46" s="502"/>
      <c r="UFC46" s="502"/>
      <c r="UFD46" s="502"/>
      <c r="UFE46" s="502"/>
      <c r="UFF46" s="502"/>
      <c r="UFG46" s="502"/>
      <c r="UFH46" s="502"/>
      <c r="UFI46" s="502"/>
      <c r="UFJ46" s="502"/>
      <c r="UFK46" s="502"/>
      <c r="UFL46" s="502"/>
      <c r="UFM46" s="502"/>
      <c r="UFN46" s="502"/>
      <c r="UFO46" s="502"/>
      <c r="UFP46" s="502"/>
      <c r="UFQ46" s="502"/>
      <c r="UFR46" s="502"/>
      <c r="UFS46" s="502"/>
      <c r="UFT46" s="502"/>
      <c r="UFU46" s="502"/>
      <c r="UFV46" s="502"/>
      <c r="UFW46" s="502"/>
      <c r="UFX46" s="502"/>
      <c r="UFY46" s="502"/>
      <c r="UFZ46" s="502"/>
      <c r="UGA46" s="502"/>
      <c r="UGB46" s="502"/>
      <c r="UGC46" s="502"/>
      <c r="UGD46" s="502"/>
      <c r="UGE46" s="502"/>
      <c r="UGF46" s="502"/>
      <c r="UGG46" s="502"/>
      <c r="UGH46" s="502"/>
      <c r="UGI46" s="502"/>
      <c r="UGJ46" s="502"/>
      <c r="UGK46" s="502"/>
      <c r="UGL46" s="502"/>
      <c r="UGM46" s="502"/>
      <c r="UGN46" s="502"/>
      <c r="UGO46" s="502"/>
      <c r="UGP46" s="502"/>
      <c r="UGQ46" s="502"/>
      <c r="UGR46" s="502"/>
      <c r="UGS46" s="502"/>
      <c r="UGT46" s="502"/>
      <c r="UGU46" s="502"/>
      <c r="UGV46" s="502"/>
      <c r="UGW46" s="502"/>
      <c r="UGX46" s="502"/>
      <c r="UGY46" s="502"/>
      <c r="UGZ46" s="502"/>
      <c r="UHA46" s="502"/>
      <c r="UHB46" s="502"/>
      <c r="UHC46" s="502"/>
      <c r="UHD46" s="502"/>
      <c r="UHE46" s="502"/>
      <c r="UHF46" s="502"/>
      <c r="UHG46" s="502"/>
      <c r="UHH46" s="502"/>
      <c r="UHI46" s="502"/>
      <c r="UHJ46" s="502"/>
      <c r="UHK46" s="502"/>
      <c r="UHL46" s="502"/>
      <c r="UHM46" s="502"/>
      <c r="UHN46" s="502"/>
      <c r="UHO46" s="502"/>
      <c r="UHP46" s="502"/>
      <c r="UHQ46" s="502"/>
      <c r="UHR46" s="502"/>
      <c r="UHS46" s="502"/>
      <c r="UHT46" s="502"/>
      <c r="UHU46" s="502"/>
      <c r="UHV46" s="502"/>
      <c r="UHW46" s="502"/>
      <c r="UHX46" s="502"/>
      <c r="UHY46" s="502"/>
      <c r="UHZ46" s="502"/>
      <c r="UIA46" s="502"/>
      <c r="UIB46" s="502"/>
      <c r="UIC46" s="502"/>
      <c r="UID46" s="502"/>
      <c r="UIE46" s="502"/>
      <c r="UIF46" s="502"/>
      <c r="UIG46" s="502"/>
      <c r="UIH46" s="502"/>
      <c r="UII46" s="502"/>
      <c r="UIJ46" s="502"/>
      <c r="UIK46" s="502"/>
      <c r="UIL46" s="502"/>
      <c r="UIM46" s="502"/>
      <c r="UIN46" s="502"/>
      <c r="UIO46" s="502"/>
      <c r="UIP46" s="502"/>
      <c r="UIQ46" s="502"/>
      <c r="UIR46" s="502"/>
      <c r="UIS46" s="502"/>
      <c r="UIT46" s="502"/>
      <c r="UIU46" s="502"/>
      <c r="UIV46" s="502"/>
      <c r="UIW46" s="502"/>
      <c r="UIX46" s="502"/>
      <c r="UIY46" s="502"/>
      <c r="UIZ46" s="502"/>
      <c r="UJA46" s="502"/>
      <c r="UJB46" s="502"/>
      <c r="UJC46" s="502"/>
      <c r="UJD46" s="502"/>
      <c r="UJE46" s="502"/>
      <c r="UJF46" s="502"/>
      <c r="UJG46" s="502"/>
      <c r="UJH46" s="502"/>
      <c r="UJI46" s="502"/>
      <c r="UJJ46" s="502"/>
      <c r="UJK46" s="502"/>
      <c r="UJL46" s="502"/>
      <c r="UJM46" s="502"/>
      <c r="UJN46" s="502"/>
      <c r="UJO46" s="502"/>
      <c r="UJP46" s="502"/>
      <c r="UJQ46" s="502"/>
      <c r="UJR46" s="502"/>
      <c r="UJS46" s="502"/>
      <c r="UJT46" s="502"/>
      <c r="UJU46" s="502"/>
      <c r="UJV46" s="502"/>
      <c r="UJW46" s="502"/>
      <c r="UJX46" s="502"/>
      <c r="UJY46" s="502"/>
      <c r="UJZ46" s="502"/>
      <c r="UKA46" s="502"/>
      <c r="UKB46" s="502"/>
      <c r="UKC46" s="502"/>
      <c r="UKD46" s="502"/>
      <c r="UKE46" s="502"/>
      <c r="UKF46" s="502"/>
      <c r="UKG46" s="502"/>
      <c r="UKH46" s="502"/>
      <c r="UKI46" s="502"/>
      <c r="UKJ46" s="502"/>
      <c r="UKK46" s="502"/>
      <c r="UKL46" s="502"/>
      <c r="UKM46" s="502"/>
      <c r="UKN46" s="502"/>
      <c r="UKO46" s="502"/>
      <c r="UKP46" s="502"/>
      <c r="UKQ46" s="502"/>
      <c r="UKR46" s="502"/>
      <c r="UKS46" s="502"/>
      <c r="UKT46" s="502"/>
      <c r="UKU46" s="502"/>
      <c r="UKV46" s="502"/>
      <c r="UKW46" s="502"/>
      <c r="UKX46" s="502"/>
      <c r="UKY46" s="502"/>
      <c r="UKZ46" s="502"/>
      <c r="ULA46" s="502"/>
      <c r="ULB46" s="502"/>
      <c r="ULC46" s="502"/>
      <c r="ULD46" s="502"/>
      <c r="ULE46" s="502"/>
      <c r="ULF46" s="502"/>
      <c r="ULG46" s="502"/>
      <c r="ULH46" s="502"/>
      <c r="ULI46" s="502"/>
      <c r="ULJ46" s="502"/>
      <c r="ULK46" s="502"/>
      <c r="ULL46" s="502"/>
      <c r="ULM46" s="502"/>
      <c r="ULN46" s="502"/>
      <c r="ULO46" s="502"/>
      <c r="ULP46" s="502"/>
      <c r="ULQ46" s="502"/>
      <c r="ULR46" s="502"/>
      <c r="ULS46" s="502"/>
      <c r="ULT46" s="502"/>
      <c r="ULU46" s="502"/>
      <c r="ULV46" s="502"/>
      <c r="ULW46" s="502"/>
      <c r="ULX46" s="502"/>
      <c r="ULY46" s="502"/>
      <c r="ULZ46" s="502"/>
      <c r="UMA46" s="502"/>
      <c r="UMB46" s="502"/>
      <c r="UMC46" s="502"/>
      <c r="UMD46" s="502"/>
      <c r="UME46" s="502"/>
      <c r="UMF46" s="502"/>
      <c r="UMG46" s="502"/>
      <c r="UMH46" s="502"/>
      <c r="UMI46" s="502"/>
      <c r="UMJ46" s="502"/>
      <c r="UMK46" s="502"/>
      <c r="UML46" s="502"/>
      <c r="UMM46" s="502"/>
      <c r="UMN46" s="502"/>
      <c r="UMO46" s="502"/>
      <c r="UMP46" s="502"/>
      <c r="UMQ46" s="502"/>
      <c r="UMR46" s="502"/>
      <c r="UMS46" s="502"/>
      <c r="UMT46" s="502"/>
      <c r="UMU46" s="502"/>
      <c r="UMV46" s="502"/>
      <c r="UMW46" s="502"/>
      <c r="UMX46" s="502"/>
      <c r="UMY46" s="502"/>
      <c r="UMZ46" s="502"/>
      <c r="UNA46" s="502"/>
      <c r="UNB46" s="502"/>
      <c r="UNC46" s="502"/>
      <c r="UND46" s="502"/>
      <c r="UNE46" s="502"/>
      <c r="UNF46" s="502"/>
      <c r="UNG46" s="502"/>
      <c r="UNH46" s="502"/>
      <c r="UNI46" s="502"/>
      <c r="UNJ46" s="502"/>
      <c r="UNK46" s="502"/>
      <c r="UNL46" s="502"/>
      <c r="UNM46" s="502"/>
      <c r="UNN46" s="502"/>
      <c r="UNO46" s="502"/>
      <c r="UNP46" s="502"/>
      <c r="UNQ46" s="502"/>
      <c r="UNR46" s="502"/>
      <c r="UNS46" s="502"/>
      <c r="UNT46" s="502"/>
      <c r="UNU46" s="502"/>
      <c r="UNV46" s="502"/>
      <c r="UNW46" s="502"/>
      <c r="UNX46" s="502"/>
      <c r="UNY46" s="502"/>
      <c r="UNZ46" s="502"/>
      <c r="UOA46" s="502"/>
      <c r="UOB46" s="502"/>
      <c r="UOC46" s="502"/>
      <c r="UOD46" s="502"/>
      <c r="UOE46" s="502"/>
      <c r="UOF46" s="502"/>
      <c r="UOG46" s="502"/>
      <c r="UOH46" s="502"/>
      <c r="UOI46" s="502"/>
      <c r="UOJ46" s="502"/>
      <c r="UOK46" s="502"/>
      <c r="UOL46" s="502"/>
      <c r="UOM46" s="502"/>
      <c r="UON46" s="502"/>
      <c r="UOO46" s="502"/>
      <c r="UOP46" s="502"/>
      <c r="UOQ46" s="502"/>
      <c r="UOR46" s="502"/>
      <c r="UOS46" s="502"/>
      <c r="UOT46" s="502"/>
      <c r="UOU46" s="502"/>
      <c r="UOV46" s="502"/>
      <c r="UOW46" s="502"/>
      <c r="UOX46" s="502"/>
      <c r="UOY46" s="502"/>
      <c r="UOZ46" s="502"/>
      <c r="UPA46" s="502"/>
      <c r="UPB46" s="502"/>
      <c r="UPC46" s="502"/>
      <c r="UPD46" s="502"/>
      <c r="UPE46" s="502"/>
      <c r="UPF46" s="502"/>
      <c r="UPG46" s="502"/>
      <c r="UPH46" s="502"/>
      <c r="UPI46" s="502"/>
      <c r="UPJ46" s="502"/>
      <c r="UPK46" s="502"/>
      <c r="UPL46" s="502"/>
      <c r="UPM46" s="502"/>
      <c r="UPN46" s="502"/>
      <c r="UPO46" s="502"/>
      <c r="UPP46" s="502"/>
      <c r="UPQ46" s="502"/>
      <c r="UPR46" s="502"/>
      <c r="UPS46" s="502"/>
      <c r="UPT46" s="502"/>
      <c r="UPU46" s="502"/>
      <c r="UPV46" s="502"/>
      <c r="UPW46" s="502"/>
      <c r="UPX46" s="502"/>
      <c r="UPY46" s="502"/>
      <c r="UPZ46" s="502"/>
      <c r="UQA46" s="502"/>
      <c r="UQB46" s="502"/>
      <c r="UQC46" s="502"/>
      <c r="UQD46" s="502"/>
      <c r="UQE46" s="502"/>
      <c r="UQF46" s="502"/>
      <c r="UQG46" s="502"/>
      <c r="UQH46" s="502"/>
      <c r="UQI46" s="502"/>
      <c r="UQJ46" s="502"/>
      <c r="UQK46" s="502"/>
      <c r="UQL46" s="502"/>
      <c r="UQM46" s="502"/>
      <c r="UQN46" s="502"/>
      <c r="UQO46" s="502"/>
      <c r="UQP46" s="502"/>
      <c r="UQQ46" s="502"/>
      <c r="UQR46" s="502"/>
      <c r="UQS46" s="502"/>
      <c r="UQT46" s="502"/>
      <c r="UQU46" s="502"/>
      <c r="UQV46" s="502"/>
      <c r="UQW46" s="502"/>
      <c r="UQX46" s="502"/>
      <c r="UQY46" s="502"/>
      <c r="UQZ46" s="502"/>
      <c r="URA46" s="502"/>
      <c r="URB46" s="502"/>
      <c r="URC46" s="502"/>
      <c r="URD46" s="502"/>
      <c r="URE46" s="502"/>
      <c r="URF46" s="502"/>
      <c r="URG46" s="502"/>
      <c r="URH46" s="502"/>
      <c r="URI46" s="502"/>
      <c r="URJ46" s="502"/>
      <c r="URK46" s="502"/>
      <c r="URL46" s="502"/>
      <c r="URM46" s="502"/>
      <c r="URN46" s="502"/>
      <c r="URO46" s="502"/>
      <c r="URP46" s="502"/>
      <c r="URQ46" s="502"/>
      <c r="URR46" s="502"/>
      <c r="URS46" s="502"/>
      <c r="URT46" s="502"/>
      <c r="URU46" s="502"/>
      <c r="URV46" s="502"/>
      <c r="URW46" s="502"/>
      <c r="URX46" s="502"/>
      <c r="URY46" s="502"/>
      <c r="URZ46" s="502"/>
      <c r="USA46" s="502"/>
      <c r="USB46" s="502"/>
      <c r="USC46" s="502"/>
      <c r="USD46" s="502"/>
      <c r="USE46" s="502"/>
      <c r="USF46" s="502"/>
      <c r="USG46" s="502"/>
      <c r="USH46" s="502"/>
      <c r="USI46" s="502"/>
      <c r="USJ46" s="502"/>
      <c r="USK46" s="502"/>
      <c r="USL46" s="502"/>
      <c r="USM46" s="502"/>
      <c r="USN46" s="502"/>
      <c r="USO46" s="502"/>
      <c r="USP46" s="502"/>
      <c r="USQ46" s="502"/>
      <c r="USR46" s="502"/>
      <c r="USS46" s="502"/>
      <c r="UST46" s="502"/>
      <c r="USU46" s="502"/>
      <c r="USV46" s="502"/>
      <c r="USW46" s="502"/>
      <c r="USX46" s="502"/>
      <c r="USY46" s="502"/>
      <c r="USZ46" s="502"/>
      <c r="UTA46" s="502"/>
      <c r="UTB46" s="502"/>
      <c r="UTC46" s="502"/>
      <c r="UTD46" s="502"/>
      <c r="UTE46" s="502"/>
      <c r="UTF46" s="502"/>
      <c r="UTG46" s="502"/>
      <c r="UTH46" s="502"/>
      <c r="UTI46" s="502"/>
      <c r="UTJ46" s="502"/>
      <c r="UTK46" s="502"/>
      <c r="UTL46" s="502"/>
      <c r="UTM46" s="502"/>
      <c r="UTN46" s="502"/>
      <c r="UTO46" s="502"/>
      <c r="UTP46" s="502"/>
      <c r="UTQ46" s="502"/>
      <c r="UTR46" s="502"/>
      <c r="UTS46" s="502"/>
      <c r="UTT46" s="502"/>
      <c r="UTU46" s="502"/>
      <c r="UTV46" s="502"/>
      <c r="UTW46" s="502"/>
      <c r="UTX46" s="502"/>
      <c r="UTY46" s="502"/>
      <c r="UTZ46" s="502"/>
      <c r="UUA46" s="502"/>
      <c r="UUB46" s="502"/>
      <c r="UUC46" s="502"/>
      <c r="UUD46" s="502"/>
      <c r="UUE46" s="502"/>
      <c r="UUF46" s="502"/>
      <c r="UUG46" s="502"/>
      <c r="UUH46" s="502"/>
      <c r="UUI46" s="502"/>
      <c r="UUJ46" s="502"/>
      <c r="UUK46" s="502"/>
      <c r="UUL46" s="502"/>
      <c r="UUM46" s="502"/>
      <c r="UUN46" s="502"/>
      <c r="UUO46" s="502"/>
      <c r="UUP46" s="502"/>
      <c r="UUQ46" s="502"/>
      <c r="UUR46" s="502"/>
      <c r="UUS46" s="502"/>
      <c r="UUT46" s="502"/>
      <c r="UUU46" s="502"/>
      <c r="UUV46" s="502"/>
      <c r="UUW46" s="502"/>
      <c r="UUX46" s="502"/>
      <c r="UUY46" s="502"/>
      <c r="UUZ46" s="502"/>
      <c r="UVA46" s="502"/>
      <c r="UVB46" s="502"/>
      <c r="UVC46" s="502"/>
      <c r="UVD46" s="502"/>
      <c r="UVE46" s="502"/>
      <c r="UVF46" s="502"/>
      <c r="UVG46" s="502"/>
      <c r="UVH46" s="502"/>
      <c r="UVI46" s="502"/>
      <c r="UVJ46" s="502"/>
      <c r="UVK46" s="502"/>
      <c r="UVL46" s="502"/>
      <c r="UVM46" s="502"/>
      <c r="UVN46" s="502"/>
      <c r="UVO46" s="502"/>
      <c r="UVP46" s="502"/>
      <c r="UVQ46" s="502"/>
      <c r="UVR46" s="502"/>
      <c r="UVS46" s="502"/>
      <c r="UVT46" s="502"/>
      <c r="UVU46" s="502"/>
      <c r="UVV46" s="502"/>
      <c r="UVW46" s="502"/>
      <c r="UVX46" s="502"/>
      <c r="UVY46" s="502"/>
      <c r="UVZ46" s="502"/>
      <c r="UWA46" s="502"/>
      <c r="UWB46" s="502"/>
      <c r="UWC46" s="502"/>
      <c r="UWD46" s="502"/>
      <c r="UWE46" s="502"/>
      <c r="UWF46" s="502"/>
      <c r="UWG46" s="502"/>
      <c r="UWH46" s="502"/>
      <c r="UWI46" s="502"/>
      <c r="UWJ46" s="502"/>
      <c r="UWK46" s="502"/>
      <c r="UWL46" s="502"/>
      <c r="UWM46" s="502"/>
      <c r="UWN46" s="502"/>
      <c r="UWO46" s="502"/>
      <c r="UWP46" s="502"/>
      <c r="UWQ46" s="502"/>
      <c r="UWR46" s="502"/>
      <c r="UWS46" s="502"/>
      <c r="UWT46" s="502"/>
      <c r="UWU46" s="502"/>
      <c r="UWV46" s="502"/>
      <c r="UWW46" s="502"/>
      <c r="UWX46" s="502"/>
      <c r="UWY46" s="502"/>
      <c r="UWZ46" s="502"/>
      <c r="UXA46" s="502"/>
      <c r="UXB46" s="502"/>
      <c r="UXC46" s="502"/>
      <c r="UXD46" s="502"/>
      <c r="UXE46" s="502"/>
      <c r="UXF46" s="502"/>
      <c r="UXG46" s="502"/>
      <c r="UXH46" s="502"/>
      <c r="UXI46" s="502"/>
      <c r="UXJ46" s="502"/>
      <c r="UXK46" s="502"/>
      <c r="UXL46" s="502"/>
      <c r="UXM46" s="502"/>
      <c r="UXN46" s="502"/>
      <c r="UXO46" s="502"/>
      <c r="UXP46" s="502"/>
      <c r="UXQ46" s="502"/>
      <c r="UXR46" s="502"/>
      <c r="UXS46" s="502"/>
      <c r="UXT46" s="502"/>
      <c r="UXU46" s="502"/>
      <c r="UXV46" s="502"/>
      <c r="UXW46" s="502"/>
      <c r="UXX46" s="502"/>
      <c r="UXY46" s="502"/>
      <c r="UXZ46" s="502"/>
      <c r="UYA46" s="502"/>
      <c r="UYB46" s="502"/>
      <c r="UYC46" s="502"/>
      <c r="UYD46" s="502"/>
      <c r="UYE46" s="502"/>
      <c r="UYF46" s="502"/>
      <c r="UYG46" s="502"/>
      <c r="UYH46" s="502"/>
      <c r="UYI46" s="502"/>
      <c r="UYJ46" s="502"/>
      <c r="UYK46" s="502"/>
      <c r="UYL46" s="502"/>
      <c r="UYM46" s="502"/>
      <c r="UYN46" s="502"/>
      <c r="UYO46" s="502"/>
      <c r="UYP46" s="502"/>
      <c r="UYQ46" s="502"/>
      <c r="UYR46" s="502"/>
      <c r="UYS46" s="502"/>
      <c r="UYT46" s="502"/>
      <c r="UYU46" s="502"/>
      <c r="UYV46" s="502"/>
      <c r="UYW46" s="502"/>
      <c r="UYX46" s="502"/>
      <c r="UYY46" s="502"/>
      <c r="UYZ46" s="502"/>
      <c r="UZA46" s="502"/>
      <c r="UZB46" s="502"/>
      <c r="UZC46" s="502"/>
      <c r="UZD46" s="502"/>
      <c r="UZE46" s="502"/>
      <c r="UZF46" s="502"/>
      <c r="UZG46" s="502"/>
      <c r="UZH46" s="502"/>
      <c r="UZI46" s="502"/>
      <c r="UZJ46" s="502"/>
      <c r="UZK46" s="502"/>
      <c r="UZL46" s="502"/>
      <c r="UZM46" s="502"/>
      <c r="UZN46" s="502"/>
      <c r="UZO46" s="502"/>
      <c r="UZP46" s="502"/>
      <c r="UZQ46" s="502"/>
      <c r="UZR46" s="502"/>
      <c r="UZS46" s="502"/>
      <c r="UZT46" s="502"/>
      <c r="UZU46" s="502"/>
      <c r="UZV46" s="502"/>
      <c r="UZW46" s="502"/>
      <c r="UZX46" s="502"/>
      <c r="UZY46" s="502"/>
      <c r="UZZ46" s="502"/>
      <c r="VAA46" s="502"/>
      <c r="VAB46" s="502"/>
      <c r="VAC46" s="502"/>
      <c r="VAD46" s="502"/>
      <c r="VAE46" s="502"/>
      <c r="VAF46" s="502"/>
      <c r="VAG46" s="502"/>
      <c r="VAH46" s="502"/>
      <c r="VAI46" s="502"/>
      <c r="VAJ46" s="502"/>
      <c r="VAK46" s="502"/>
      <c r="VAL46" s="502"/>
      <c r="VAM46" s="502"/>
      <c r="VAN46" s="502"/>
      <c r="VAO46" s="502"/>
      <c r="VAP46" s="502"/>
      <c r="VAQ46" s="502"/>
      <c r="VAR46" s="502"/>
      <c r="VAS46" s="502"/>
      <c r="VAT46" s="502"/>
      <c r="VAU46" s="502"/>
      <c r="VAV46" s="502"/>
      <c r="VAW46" s="502"/>
      <c r="VAX46" s="502"/>
      <c r="VAY46" s="502"/>
      <c r="VAZ46" s="502"/>
      <c r="VBA46" s="502"/>
      <c r="VBB46" s="502"/>
      <c r="VBC46" s="502"/>
      <c r="VBD46" s="502"/>
      <c r="VBE46" s="502"/>
      <c r="VBF46" s="502"/>
      <c r="VBG46" s="502"/>
      <c r="VBH46" s="502"/>
      <c r="VBI46" s="502"/>
      <c r="VBJ46" s="502"/>
      <c r="VBK46" s="502"/>
      <c r="VBL46" s="502"/>
      <c r="VBM46" s="502"/>
      <c r="VBN46" s="502"/>
      <c r="VBO46" s="502"/>
      <c r="VBP46" s="502"/>
      <c r="VBQ46" s="502"/>
      <c r="VBR46" s="502"/>
      <c r="VBS46" s="502"/>
      <c r="VBT46" s="502"/>
      <c r="VBU46" s="502"/>
      <c r="VBV46" s="502"/>
      <c r="VBW46" s="502"/>
      <c r="VBX46" s="502"/>
      <c r="VBY46" s="502"/>
      <c r="VBZ46" s="502"/>
      <c r="VCA46" s="502"/>
      <c r="VCB46" s="502"/>
      <c r="VCC46" s="502"/>
      <c r="VCD46" s="502"/>
      <c r="VCE46" s="502"/>
      <c r="VCF46" s="502"/>
      <c r="VCG46" s="502"/>
      <c r="VCH46" s="502"/>
      <c r="VCI46" s="502"/>
      <c r="VCJ46" s="502"/>
      <c r="VCK46" s="502"/>
      <c r="VCL46" s="502"/>
      <c r="VCM46" s="502"/>
      <c r="VCN46" s="502"/>
      <c r="VCO46" s="502"/>
      <c r="VCP46" s="502"/>
      <c r="VCQ46" s="502"/>
      <c r="VCR46" s="502"/>
      <c r="VCS46" s="502"/>
      <c r="VCT46" s="502"/>
      <c r="VCU46" s="502"/>
      <c r="VCV46" s="502"/>
      <c r="VCW46" s="502"/>
      <c r="VCX46" s="502"/>
      <c r="VCY46" s="502"/>
      <c r="VCZ46" s="502"/>
      <c r="VDA46" s="502"/>
      <c r="VDB46" s="502"/>
      <c r="VDC46" s="502"/>
      <c r="VDD46" s="502"/>
      <c r="VDE46" s="502"/>
      <c r="VDF46" s="502"/>
      <c r="VDG46" s="502"/>
      <c r="VDH46" s="502"/>
      <c r="VDI46" s="502"/>
      <c r="VDJ46" s="502"/>
      <c r="VDK46" s="502"/>
      <c r="VDL46" s="502"/>
      <c r="VDM46" s="502"/>
      <c r="VDN46" s="502"/>
      <c r="VDO46" s="502"/>
      <c r="VDP46" s="502"/>
      <c r="VDQ46" s="502"/>
      <c r="VDR46" s="502"/>
      <c r="VDS46" s="502"/>
      <c r="VDT46" s="502"/>
      <c r="VDU46" s="502"/>
      <c r="VDV46" s="502"/>
      <c r="VDW46" s="502"/>
      <c r="VDX46" s="502"/>
      <c r="VDY46" s="502"/>
      <c r="VDZ46" s="502"/>
      <c r="VEA46" s="502"/>
      <c r="VEB46" s="502"/>
      <c r="VEC46" s="502"/>
      <c r="VED46" s="502"/>
      <c r="VEE46" s="502"/>
      <c r="VEF46" s="502"/>
      <c r="VEG46" s="502"/>
      <c r="VEH46" s="502"/>
      <c r="VEI46" s="502"/>
      <c r="VEJ46" s="502"/>
      <c r="VEK46" s="502"/>
      <c r="VEL46" s="502"/>
      <c r="VEM46" s="502"/>
      <c r="VEN46" s="502"/>
      <c r="VEO46" s="502"/>
      <c r="VEP46" s="502"/>
      <c r="VEQ46" s="502"/>
      <c r="VER46" s="502"/>
      <c r="VES46" s="502"/>
      <c r="VET46" s="502"/>
      <c r="VEU46" s="502"/>
      <c r="VEV46" s="502"/>
      <c r="VEW46" s="502"/>
      <c r="VEX46" s="502"/>
      <c r="VEY46" s="502"/>
      <c r="VEZ46" s="502"/>
      <c r="VFA46" s="502"/>
      <c r="VFB46" s="502"/>
      <c r="VFC46" s="502"/>
      <c r="VFD46" s="502"/>
      <c r="VFE46" s="502"/>
      <c r="VFF46" s="502"/>
      <c r="VFG46" s="502"/>
      <c r="VFH46" s="502"/>
      <c r="VFI46" s="502"/>
      <c r="VFJ46" s="502"/>
      <c r="VFK46" s="502"/>
      <c r="VFL46" s="502"/>
      <c r="VFM46" s="502"/>
      <c r="VFN46" s="502"/>
      <c r="VFO46" s="502"/>
      <c r="VFP46" s="502"/>
      <c r="VFQ46" s="502"/>
      <c r="VFR46" s="502"/>
      <c r="VFS46" s="502"/>
      <c r="VFT46" s="502"/>
      <c r="VFU46" s="502"/>
      <c r="VFV46" s="502"/>
      <c r="VFW46" s="502"/>
      <c r="VFX46" s="502"/>
      <c r="VFY46" s="502"/>
      <c r="VFZ46" s="502"/>
      <c r="VGA46" s="502"/>
      <c r="VGB46" s="502"/>
      <c r="VGC46" s="502"/>
      <c r="VGD46" s="502"/>
      <c r="VGE46" s="502"/>
      <c r="VGF46" s="502"/>
      <c r="VGG46" s="502"/>
      <c r="VGH46" s="502"/>
      <c r="VGI46" s="502"/>
      <c r="VGJ46" s="502"/>
      <c r="VGK46" s="502"/>
      <c r="VGL46" s="502"/>
      <c r="VGM46" s="502"/>
      <c r="VGN46" s="502"/>
      <c r="VGO46" s="502"/>
      <c r="VGP46" s="502"/>
      <c r="VGQ46" s="502"/>
      <c r="VGR46" s="502"/>
      <c r="VGS46" s="502"/>
      <c r="VGT46" s="502"/>
      <c r="VGU46" s="502"/>
      <c r="VGV46" s="502"/>
      <c r="VGW46" s="502"/>
      <c r="VGX46" s="502"/>
      <c r="VGY46" s="502"/>
      <c r="VGZ46" s="502"/>
      <c r="VHA46" s="502"/>
      <c r="VHB46" s="502"/>
      <c r="VHC46" s="502"/>
      <c r="VHD46" s="502"/>
      <c r="VHE46" s="502"/>
      <c r="VHF46" s="502"/>
      <c r="VHG46" s="502"/>
      <c r="VHH46" s="502"/>
      <c r="VHI46" s="502"/>
      <c r="VHJ46" s="502"/>
      <c r="VHK46" s="502"/>
      <c r="VHL46" s="502"/>
      <c r="VHM46" s="502"/>
      <c r="VHN46" s="502"/>
      <c r="VHO46" s="502"/>
      <c r="VHP46" s="502"/>
      <c r="VHQ46" s="502"/>
      <c r="VHR46" s="502"/>
      <c r="VHS46" s="502"/>
      <c r="VHT46" s="502"/>
      <c r="VHU46" s="502"/>
      <c r="VHV46" s="502"/>
      <c r="VHW46" s="502"/>
      <c r="VHX46" s="502"/>
      <c r="VHY46" s="502"/>
      <c r="VHZ46" s="502"/>
      <c r="VIA46" s="502"/>
      <c r="VIB46" s="502"/>
      <c r="VIC46" s="502"/>
      <c r="VID46" s="502"/>
      <c r="VIE46" s="502"/>
      <c r="VIF46" s="502"/>
      <c r="VIG46" s="502"/>
      <c r="VIH46" s="502"/>
      <c r="VII46" s="502"/>
      <c r="VIJ46" s="502"/>
      <c r="VIK46" s="502"/>
      <c r="VIL46" s="502"/>
      <c r="VIM46" s="502"/>
      <c r="VIN46" s="502"/>
      <c r="VIO46" s="502"/>
      <c r="VIP46" s="502"/>
      <c r="VIQ46" s="502"/>
      <c r="VIR46" s="502"/>
      <c r="VIS46" s="502"/>
      <c r="VIT46" s="502"/>
      <c r="VIU46" s="502"/>
      <c r="VIV46" s="502"/>
      <c r="VIW46" s="502"/>
      <c r="VIX46" s="502"/>
      <c r="VIY46" s="502"/>
      <c r="VIZ46" s="502"/>
      <c r="VJA46" s="502"/>
      <c r="VJB46" s="502"/>
      <c r="VJC46" s="502"/>
      <c r="VJD46" s="502"/>
      <c r="VJE46" s="502"/>
      <c r="VJF46" s="502"/>
      <c r="VJG46" s="502"/>
      <c r="VJH46" s="502"/>
      <c r="VJI46" s="502"/>
      <c r="VJJ46" s="502"/>
      <c r="VJK46" s="502"/>
      <c r="VJL46" s="502"/>
      <c r="VJM46" s="502"/>
      <c r="VJN46" s="502"/>
      <c r="VJO46" s="502"/>
      <c r="VJP46" s="502"/>
      <c r="VJQ46" s="502"/>
      <c r="VJR46" s="502"/>
      <c r="VJS46" s="502"/>
      <c r="VJT46" s="502"/>
      <c r="VJU46" s="502"/>
      <c r="VJV46" s="502"/>
      <c r="VJW46" s="502"/>
      <c r="VJX46" s="502"/>
      <c r="VJY46" s="502"/>
      <c r="VJZ46" s="502"/>
      <c r="VKA46" s="502"/>
      <c r="VKB46" s="502"/>
      <c r="VKC46" s="502"/>
      <c r="VKD46" s="502"/>
      <c r="VKE46" s="502"/>
      <c r="VKF46" s="502"/>
      <c r="VKG46" s="502"/>
      <c r="VKH46" s="502"/>
      <c r="VKI46" s="502"/>
      <c r="VKJ46" s="502"/>
      <c r="VKK46" s="502"/>
      <c r="VKL46" s="502"/>
      <c r="VKM46" s="502"/>
      <c r="VKN46" s="502"/>
      <c r="VKO46" s="502"/>
      <c r="VKP46" s="502"/>
      <c r="VKQ46" s="502"/>
      <c r="VKR46" s="502"/>
      <c r="VKS46" s="502"/>
      <c r="VKT46" s="502"/>
      <c r="VKU46" s="502"/>
      <c r="VKV46" s="502"/>
      <c r="VKW46" s="502"/>
      <c r="VKX46" s="502"/>
      <c r="VKY46" s="502"/>
      <c r="VKZ46" s="502"/>
      <c r="VLA46" s="502"/>
      <c r="VLB46" s="502"/>
      <c r="VLC46" s="502"/>
      <c r="VLD46" s="502"/>
      <c r="VLE46" s="502"/>
      <c r="VLF46" s="502"/>
      <c r="VLG46" s="502"/>
      <c r="VLH46" s="502"/>
      <c r="VLI46" s="502"/>
      <c r="VLJ46" s="502"/>
      <c r="VLK46" s="502"/>
      <c r="VLL46" s="502"/>
      <c r="VLM46" s="502"/>
      <c r="VLN46" s="502"/>
      <c r="VLO46" s="502"/>
      <c r="VLP46" s="502"/>
      <c r="VLQ46" s="502"/>
      <c r="VLR46" s="502"/>
      <c r="VLS46" s="502"/>
      <c r="VLT46" s="502"/>
      <c r="VLU46" s="502"/>
      <c r="VLV46" s="502"/>
      <c r="VLW46" s="502"/>
      <c r="VLX46" s="502"/>
      <c r="VLY46" s="502"/>
      <c r="VLZ46" s="502"/>
      <c r="VMA46" s="502"/>
      <c r="VMB46" s="502"/>
      <c r="VMC46" s="502"/>
      <c r="VMD46" s="502"/>
      <c r="VME46" s="502"/>
      <c r="VMF46" s="502"/>
      <c r="VMG46" s="502"/>
      <c r="VMH46" s="502"/>
      <c r="VMI46" s="502"/>
      <c r="VMJ46" s="502"/>
      <c r="VMK46" s="502"/>
      <c r="VML46" s="502"/>
      <c r="VMM46" s="502"/>
      <c r="VMN46" s="502"/>
      <c r="VMO46" s="502"/>
      <c r="VMP46" s="502"/>
      <c r="VMQ46" s="502"/>
      <c r="VMR46" s="502"/>
      <c r="VMS46" s="502"/>
      <c r="VMT46" s="502"/>
      <c r="VMU46" s="502"/>
      <c r="VMV46" s="502"/>
      <c r="VMW46" s="502"/>
      <c r="VMX46" s="502"/>
      <c r="VMY46" s="502"/>
      <c r="VMZ46" s="502"/>
      <c r="VNA46" s="502"/>
      <c r="VNB46" s="502"/>
      <c r="VNC46" s="502"/>
      <c r="VND46" s="502"/>
      <c r="VNE46" s="502"/>
      <c r="VNF46" s="502"/>
      <c r="VNG46" s="502"/>
      <c r="VNH46" s="502"/>
      <c r="VNI46" s="502"/>
      <c r="VNJ46" s="502"/>
      <c r="VNK46" s="502"/>
      <c r="VNL46" s="502"/>
      <c r="VNM46" s="502"/>
      <c r="VNN46" s="502"/>
      <c r="VNO46" s="502"/>
      <c r="VNP46" s="502"/>
      <c r="VNQ46" s="502"/>
      <c r="VNR46" s="502"/>
      <c r="VNS46" s="502"/>
      <c r="VNT46" s="502"/>
      <c r="VNU46" s="502"/>
      <c r="VNV46" s="502"/>
      <c r="VNW46" s="502"/>
      <c r="VNX46" s="502"/>
      <c r="VNY46" s="502"/>
      <c r="VNZ46" s="502"/>
      <c r="VOA46" s="502"/>
      <c r="VOB46" s="502"/>
      <c r="VOC46" s="502"/>
      <c r="VOD46" s="502"/>
      <c r="VOE46" s="502"/>
      <c r="VOF46" s="502"/>
      <c r="VOG46" s="502"/>
      <c r="VOH46" s="502"/>
      <c r="VOI46" s="502"/>
      <c r="VOJ46" s="502"/>
      <c r="VOK46" s="502"/>
      <c r="VOL46" s="502"/>
      <c r="VOM46" s="502"/>
      <c r="VON46" s="502"/>
      <c r="VOO46" s="502"/>
      <c r="VOP46" s="502"/>
      <c r="VOQ46" s="502"/>
      <c r="VOR46" s="502"/>
      <c r="VOS46" s="502"/>
      <c r="VOT46" s="502"/>
      <c r="VOU46" s="502"/>
      <c r="VOV46" s="502"/>
      <c r="VOW46" s="502"/>
      <c r="VOX46" s="502"/>
      <c r="VOY46" s="502"/>
      <c r="VOZ46" s="502"/>
      <c r="VPA46" s="502"/>
      <c r="VPB46" s="502"/>
      <c r="VPC46" s="502"/>
      <c r="VPD46" s="502"/>
      <c r="VPE46" s="502"/>
      <c r="VPF46" s="502"/>
      <c r="VPG46" s="502"/>
      <c r="VPH46" s="502"/>
      <c r="VPI46" s="502"/>
      <c r="VPJ46" s="502"/>
      <c r="VPK46" s="502"/>
      <c r="VPL46" s="502"/>
      <c r="VPM46" s="502"/>
      <c r="VPN46" s="502"/>
      <c r="VPO46" s="502"/>
      <c r="VPP46" s="502"/>
      <c r="VPQ46" s="502"/>
      <c r="VPR46" s="502"/>
      <c r="VPS46" s="502"/>
      <c r="VPT46" s="502"/>
      <c r="VPU46" s="502"/>
      <c r="VPV46" s="502"/>
      <c r="VPW46" s="502"/>
      <c r="VPX46" s="502"/>
      <c r="VPY46" s="502"/>
      <c r="VPZ46" s="502"/>
      <c r="VQA46" s="502"/>
      <c r="VQB46" s="502"/>
      <c r="VQC46" s="502"/>
      <c r="VQD46" s="502"/>
      <c r="VQE46" s="502"/>
      <c r="VQF46" s="502"/>
      <c r="VQG46" s="502"/>
      <c r="VQH46" s="502"/>
      <c r="VQI46" s="502"/>
      <c r="VQJ46" s="502"/>
      <c r="VQK46" s="502"/>
      <c r="VQL46" s="502"/>
      <c r="VQM46" s="502"/>
      <c r="VQN46" s="502"/>
      <c r="VQO46" s="502"/>
      <c r="VQP46" s="502"/>
      <c r="VQQ46" s="502"/>
      <c r="VQR46" s="502"/>
      <c r="VQS46" s="502"/>
      <c r="VQT46" s="502"/>
      <c r="VQU46" s="502"/>
      <c r="VQV46" s="502"/>
      <c r="VQW46" s="502"/>
      <c r="VQX46" s="502"/>
      <c r="VQY46" s="502"/>
      <c r="VQZ46" s="502"/>
      <c r="VRA46" s="502"/>
      <c r="VRB46" s="502"/>
      <c r="VRC46" s="502"/>
      <c r="VRD46" s="502"/>
      <c r="VRE46" s="502"/>
      <c r="VRF46" s="502"/>
      <c r="VRG46" s="502"/>
      <c r="VRH46" s="502"/>
      <c r="VRI46" s="502"/>
      <c r="VRJ46" s="502"/>
      <c r="VRK46" s="502"/>
      <c r="VRL46" s="502"/>
      <c r="VRM46" s="502"/>
      <c r="VRN46" s="502"/>
      <c r="VRO46" s="502"/>
      <c r="VRP46" s="502"/>
      <c r="VRQ46" s="502"/>
      <c r="VRR46" s="502"/>
      <c r="VRS46" s="502"/>
      <c r="VRT46" s="502"/>
      <c r="VRU46" s="502"/>
      <c r="VRV46" s="502"/>
      <c r="VRW46" s="502"/>
      <c r="VRX46" s="502"/>
      <c r="VRY46" s="502"/>
      <c r="VRZ46" s="502"/>
      <c r="VSA46" s="502"/>
      <c r="VSB46" s="502"/>
      <c r="VSC46" s="502"/>
      <c r="VSD46" s="502"/>
      <c r="VSE46" s="502"/>
      <c r="VSF46" s="502"/>
      <c r="VSG46" s="502"/>
      <c r="VSH46" s="502"/>
      <c r="VSI46" s="502"/>
      <c r="VSJ46" s="502"/>
      <c r="VSK46" s="502"/>
      <c r="VSL46" s="502"/>
      <c r="VSM46" s="502"/>
      <c r="VSN46" s="502"/>
      <c r="VSO46" s="502"/>
      <c r="VSP46" s="502"/>
      <c r="VSQ46" s="502"/>
      <c r="VSR46" s="502"/>
      <c r="VSS46" s="502"/>
      <c r="VST46" s="502"/>
      <c r="VSU46" s="502"/>
      <c r="VSV46" s="502"/>
      <c r="VSW46" s="502"/>
      <c r="VSX46" s="502"/>
      <c r="VSY46" s="502"/>
      <c r="VSZ46" s="502"/>
      <c r="VTA46" s="502"/>
      <c r="VTB46" s="502"/>
      <c r="VTC46" s="502"/>
      <c r="VTD46" s="502"/>
      <c r="VTE46" s="502"/>
      <c r="VTF46" s="502"/>
      <c r="VTG46" s="502"/>
      <c r="VTH46" s="502"/>
      <c r="VTI46" s="502"/>
      <c r="VTJ46" s="502"/>
      <c r="VTK46" s="502"/>
      <c r="VTL46" s="502"/>
      <c r="VTM46" s="502"/>
      <c r="VTN46" s="502"/>
      <c r="VTO46" s="502"/>
      <c r="VTP46" s="502"/>
      <c r="VTQ46" s="502"/>
      <c r="VTR46" s="502"/>
      <c r="VTS46" s="502"/>
      <c r="VTT46" s="502"/>
      <c r="VTU46" s="502"/>
      <c r="VTV46" s="502"/>
      <c r="VTW46" s="502"/>
      <c r="VTX46" s="502"/>
      <c r="VTY46" s="502"/>
      <c r="VTZ46" s="502"/>
      <c r="VUA46" s="502"/>
      <c r="VUB46" s="502"/>
      <c r="VUC46" s="502"/>
      <c r="VUD46" s="502"/>
      <c r="VUE46" s="502"/>
      <c r="VUF46" s="502"/>
      <c r="VUG46" s="502"/>
      <c r="VUH46" s="502"/>
      <c r="VUI46" s="502"/>
      <c r="VUJ46" s="502"/>
      <c r="VUK46" s="502"/>
      <c r="VUL46" s="502"/>
      <c r="VUM46" s="502"/>
      <c r="VUN46" s="502"/>
      <c r="VUO46" s="502"/>
      <c r="VUP46" s="502"/>
      <c r="VUQ46" s="502"/>
      <c r="VUR46" s="502"/>
      <c r="VUS46" s="502"/>
      <c r="VUT46" s="502"/>
      <c r="VUU46" s="502"/>
      <c r="VUV46" s="502"/>
      <c r="VUW46" s="502"/>
      <c r="VUX46" s="502"/>
      <c r="VUY46" s="502"/>
      <c r="VUZ46" s="502"/>
      <c r="VVA46" s="502"/>
      <c r="VVB46" s="502"/>
      <c r="VVC46" s="502"/>
      <c r="VVD46" s="502"/>
      <c r="VVE46" s="502"/>
      <c r="VVF46" s="502"/>
      <c r="VVG46" s="502"/>
      <c r="VVH46" s="502"/>
      <c r="VVI46" s="502"/>
      <c r="VVJ46" s="502"/>
      <c r="VVK46" s="502"/>
      <c r="VVL46" s="502"/>
      <c r="VVM46" s="502"/>
      <c r="VVN46" s="502"/>
      <c r="VVO46" s="502"/>
      <c r="VVP46" s="502"/>
      <c r="VVQ46" s="502"/>
      <c r="VVR46" s="502"/>
      <c r="VVS46" s="502"/>
      <c r="VVT46" s="502"/>
      <c r="VVU46" s="502"/>
      <c r="VVV46" s="502"/>
      <c r="VVW46" s="502"/>
      <c r="VVX46" s="502"/>
      <c r="VVY46" s="502"/>
      <c r="VVZ46" s="502"/>
      <c r="VWA46" s="502"/>
      <c r="VWB46" s="502"/>
      <c r="VWC46" s="502"/>
      <c r="VWD46" s="502"/>
      <c r="VWE46" s="502"/>
      <c r="VWF46" s="502"/>
      <c r="VWG46" s="502"/>
      <c r="VWH46" s="502"/>
      <c r="VWI46" s="502"/>
      <c r="VWJ46" s="502"/>
      <c r="VWK46" s="502"/>
      <c r="VWL46" s="502"/>
      <c r="VWM46" s="502"/>
      <c r="VWN46" s="502"/>
      <c r="VWO46" s="502"/>
      <c r="VWP46" s="502"/>
      <c r="VWQ46" s="502"/>
      <c r="VWR46" s="502"/>
      <c r="VWS46" s="502"/>
      <c r="VWT46" s="502"/>
      <c r="VWU46" s="502"/>
      <c r="VWV46" s="502"/>
      <c r="VWW46" s="502"/>
      <c r="VWX46" s="502"/>
      <c r="VWY46" s="502"/>
      <c r="VWZ46" s="502"/>
      <c r="VXA46" s="502"/>
      <c r="VXB46" s="502"/>
      <c r="VXC46" s="502"/>
      <c r="VXD46" s="502"/>
      <c r="VXE46" s="502"/>
      <c r="VXF46" s="502"/>
      <c r="VXG46" s="502"/>
      <c r="VXH46" s="502"/>
      <c r="VXI46" s="502"/>
      <c r="VXJ46" s="502"/>
      <c r="VXK46" s="502"/>
      <c r="VXL46" s="502"/>
      <c r="VXM46" s="502"/>
      <c r="VXN46" s="502"/>
      <c r="VXO46" s="502"/>
      <c r="VXP46" s="502"/>
      <c r="VXQ46" s="502"/>
      <c r="VXR46" s="502"/>
      <c r="VXS46" s="502"/>
      <c r="VXT46" s="502"/>
      <c r="VXU46" s="502"/>
      <c r="VXV46" s="502"/>
      <c r="VXW46" s="502"/>
      <c r="VXX46" s="502"/>
      <c r="VXY46" s="502"/>
      <c r="VXZ46" s="502"/>
      <c r="VYA46" s="502"/>
      <c r="VYB46" s="502"/>
      <c r="VYC46" s="502"/>
      <c r="VYD46" s="502"/>
      <c r="VYE46" s="502"/>
      <c r="VYF46" s="502"/>
      <c r="VYG46" s="502"/>
      <c r="VYH46" s="502"/>
      <c r="VYI46" s="502"/>
      <c r="VYJ46" s="502"/>
      <c r="VYK46" s="502"/>
      <c r="VYL46" s="502"/>
      <c r="VYM46" s="502"/>
      <c r="VYN46" s="502"/>
      <c r="VYO46" s="502"/>
      <c r="VYP46" s="502"/>
      <c r="VYQ46" s="502"/>
      <c r="VYR46" s="502"/>
      <c r="VYS46" s="502"/>
      <c r="VYT46" s="502"/>
      <c r="VYU46" s="502"/>
      <c r="VYV46" s="502"/>
      <c r="VYW46" s="502"/>
      <c r="VYX46" s="502"/>
      <c r="VYY46" s="502"/>
      <c r="VYZ46" s="502"/>
      <c r="VZA46" s="502"/>
      <c r="VZB46" s="502"/>
      <c r="VZC46" s="502"/>
      <c r="VZD46" s="502"/>
      <c r="VZE46" s="502"/>
      <c r="VZF46" s="502"/>
      <c r="VZG46" s="502"/>
      <c r="VZH46" s="502"/>
      <c r="VZI46" s="502"/>
      <c r="VZJ46" s="502"/>
      <c r="VZK46" s="502"/>
      <c r="VZL46" s="502"/>
      <c r="VZM46" s="502"/>
      <c r="VZN46" s="502"/>
      <c r="VZO46" s="502"/>
      <c r="VZP46" s="502"/>
      <c r="VZQ46" s="502"/>
      <c r="VZR46" s="502"/>
      <c r="VZS46" s="502"/>
      <c r="VZT46" s="502"/>
      <c r="VZU46" s="502"/>
      <c r="VZV46" s="502"/>
      <c r="VZW46" s="502"/>
      <c r="VZX46" s="502"/>
      <c r="VZY46" s="502"/>
      <c r="VZZ46" s="502"/>
      <c r="WAA46" s="502"/>
      <c r="WAB46" s="502"/>
      <c r="WAC46" s="502"/>
      <c r="WAD46" s="502"/>
      <c r="WAE46" s="502"/>
      <c r="WAF46" s="502"/>
      <c r="WAG46" s="502"/>
      <c r="WAH46" s="502"/>
      <c r="WAI46" s="502"/>
      <c r="WAJ46" s="502"/>
      <c r="WAK46" s="502"/>
      <c r="WAL46" s="502"/>
      <c r="WAM46" s="502"/>
      <c r="WAN46" s="502"/>
      <c r="WAO46" s="502"/>
      <c r="WAP46" s="502"/>
      <c r="WAQ46" s="502"/>
      <c r="WAR46" s="502"/>
      <c r="WAS46" s="502"/>
      <c r="WAT46" s="502"/>
      <c r="WAU46" s="502"/>
      <c r="WAV46" s="502"/>
      <c r="WAW46" s="502"/>
      <c r="WAX46" s="502"/>
      <c r="WAY46" s="502"/>
      <c r="WAZ46" s="502"/>
      <c r="WBA46" s="502"/>
      <c r="WBB46" s="502"/>
      <c r="WBC46" s="502"/>
      <c r="WBD46" s="502"/>
      <c r="WBE46" s="502"/>
      <c r="WBF46" s="502"/>
      <c r="WBG46" s="502"/>
      <c r="WBH46" s="502"/>
      <c r="WBI46" s="502"/>
      <c r="WBJ46" s="502"/>
      <c r="WBK46" s="502"/>
      <c r="WBL46" s="502"/>
      <c r="WBM46" s="502"/>
      <c r="WBN46" s="502"/>
      <c r="WBO46" s="502"/>
      <c r="WBP46" s="502"/>
      <c r="WBQ46" s="502"/>
      <c r="WBR46" s="502"/>
      <c r="WBS46" s="502"/>
      <c r="WBT46" s="502"/>
      <c r="WBU46" s="502"/>
      <c r="WBV46" s="502"/>
      <c r="WBW46" s="502"/>
      <c r="WBX46" s="502"/>
      <c r="WBY46" s="502"/>
      <c r="WBZ46" s="502"/>
      <c r="WCA46" s="502"/>
      <c r="WCB46" s="502"/>
      <c r="WCC46" s="502"/>
      <c r="WCD46" s="502"/>
      <c r="WCE46" s="502"/>
      <c r="WCF46" s="502"/>
      <c r="WCG46" s="502"/>
      <c r="WCH46" s="502"/>
      <c r="WCI46" s="502"/>
      <c r="WCJ46" s="502"/>
      <c r="WCK46" s="502"/>
      <c r="WCL46" s="502"/>
      <c r="WCM46" s="502"/>
      <c r="WCN46" s="502"/>
      <c r="WCO46" s="502"/>
      <c r="WCP46" s="502"/>
      <c r="WCQ46" s="502"/>
      <c r="WCR46" s="502"/>
      <c r="WCS46" s="502"/>
      <c r="WCT46" s="502"/>
      <c r="WCU46" s="502"/>
      <c r="WCV46" s="502"/>
      <c r="WCW46" s="502"/>
      <c r="WCX46" s="502"/>
      <c r="WCY46" s="502"/>
      <c r="WCZ46" s="502"/>
      <c r="WDA46" s="502"/>
      <c r="WDB46" s="502"/>
      <c r="WDC46" s="502"/>
      <c r="WDD46" s="502"/>
      <c r="WDE46" s="502"/>
      <c r="WDF46" s="502"/>
      <c r="WDG46" s="502"/>
      <c r="WDH46" s="502"/>
      <c r="WDI46" s="502"/>
      <c r="WDJ46" s="502"/>
      <c r="WDK46" s="502"/>
      <c r="WDL46" s="502"/>
      <c r="WDM46" s="502"/>
      <c r="WDN46" s="502"/>
      <c r="WDO46" s="502"/>
      <c r="WDP46" s="502"/>
      <c r="WDQ46" s="502"/>
      <c r="WDR46" s="502"/>
      <c r="WDS46" s="502"/>
      <c r="WDT46" s="502"/>
      <c r="WDU46" s="502"/>
      <c r="WDV46" s="502"/>
      <c r="WDW46" s="502"/>
      <c r="WDX46" s="502"/>
      <c r="WDY46" s="502"/>
      <c r="WDZ46" s="502"/>
      <c r="WEA46" s="502"/>
      <c r="WEB46" s="502"/>
      <c r="WEC46" s="502"/>
      <c r="WED46" s="502"/>
      <c r="WEE46" s="502"/>
      <c r="WEF46" s="502"/>
      <c r="WEG46" s="502"/>
      <c r="WEH46" s="502"/>
      <c r="WEI46" s="502"/>
      <c r="WEJ46" s="502"/>
      <c r="WEK46" s="502"/>
      <c r="WEL46" s="502"/>
      <c r="WEM46" s="502"/>
      <c r="WEN46" s="502"/>
      <c r="WEO46" s="502"/>
      <c r="WEP46" s="502"/>
      <c r="WEQ46" s="502"/>
      <c r="WER46" s="502"/>
      <c r="WES46" s="502"/>
      <c r="WET46" s="502"/>
      <c r="WEU46" s="502"/>
      <c r="WEV46" s="502"/>
      <c r="WEW46" s="502"/>
      <c r="WEX46" s="502"/>
      <c r="WEY46" s="502"/>
      <c r="WEZ46" s="502"/>
      <c r="WFA46" s="502"/>
      <c r="WFB46" s="502"/>
      <c r="WFC46" s="502"/>
      <c r="WFD46" s="502"/>
      <c r="WFE46" s="502"/>
      <c r="WFF46" s="502"/>
      <c r="WFG46" s="502"/>
      <c r="WFH46" s="502"/>
      <c r="WFI46" s="502"/>
      <c r="WFJ46" s="502"/>
      <c r="WFK46" s="502"/>
      <c r="WFL46" s="502"/>
      <c r="WFM46" s="502"/>
      <c r="WFN46" s="502"/>
      <c r="WFO46" s="502"/>
      <c r="WFP46" s="502"/>
      <c r="WFQ46" s="502"/>
      <c r="WFR46" s="502"/>
      <c r="WFS46" s="502"/>
      <c r="WFT46" s="502"/>
      <c r="WFU46" s="502"/>
      <c r="WFV46" s="502"/>
      <c r="WFW46" s="502"/>
      <c r="WFX46" s="502"/>
      <c r="WFY46" s="502"/>
      <c r="WFZ46" s="502"/>
      <c r="WGA46" s="502"/>
      <c r="WGB46" s="502"/>
      <c r="WGC46" s="502"/>
      <c r="WGD46" s="502"/>
      <c r="WGE46" s="502"/>
      <c r="WGF46" s="502"/>
      <c r="WGG46" s="502"/>
      <c r="WGH46" s="502"/>
      <c r="WGI46" s="502"/>
      <c r="WGJ46" s="502"/>
      <c r="WGK46" s="502"/>
      <c r="WGL46" s="502"/>
      <c r="WGM46" s="502"/>
      <c r="WGN46" s="502"/>
      <c r="WGO46" s="502"/>
      <c r="WGP46" s="502"/>
      <c r="WGQ46" s="502"/>
      <c r="WGR46" s="502"/>
      <c r="WGS46" s="502"/>
      <c r="WGT46" s="502"/>
      <c r="WGU46" s="502"/>
      <c r="WGV46" s="502"/>
      <c r="WGW46" s="502"/>
      <c r="WGX46" s="502"/>
      <c r="WGY46" s="502"/>
      <c r="WGZ46" s="502"/>
      <c r="WHA46" s="502"/>
      <c r="WHB46" s="502"/>
      <c r="WHC46" s="502"/>
      <c r="WHD46" s="502"/>
      <c r="WHE46" s="502"/>
      <c r="WHF46" s="502"/>
      <c r="WHG46" s="502"/>
      <c r="WHH46" s="502"/>
      <c r="WHI46" s="502"/>
      <c r="WHJ46" s="502"/>
      <c r="WHK46" s="502"/>
      <c r="WHL46" s="502"/>
      <c r="WHM46" s="502"/>
      <c r="WHN46" s="502"/>
      <c r="WHO46" s="502"/>
      <c r="WHP46" s="502"/>
      <c r="WHQ46" s="502"/>
      <c r="WHR46" s="502"/>
      <c r="WHS46" s="502"/>
      <c r="WHT46" s="502"/>
      <c r="WHU46" s="502"/>
      <c r="WHV46" s="502"/>
      <c r="WHW46" s="502"/>
      <c r="WHX46" s="502"/>
      <c r="WHY46" s="502"/>
      <c r="WHZ46" s="502"/>
      <c r="WIA46" s="502"/>
      <c r="WIB46" s="502"/>
      <c r="WIC46" s="502"/>
      <c r="WID46" s="502"/>
      <c r="WIE46" s="502"/>
      <c r="WIF46" s="502"/>
      <c r="WIG46" s="502"/>
      <c r="WIH46" s="502"/>
      <c r="WII46" s="502"/>
      <c r="WIJ46" s="502"/>
      <c r="WIK46" s="502"/>
      <c r="WIL46" s="502"/>
      <c r="WIM46" s="502"/>
      <c r="WIN46" s="502"/>
      <c r="WIO46" s="502"/>
      <c r="WIP46" s="502"/>
      <c r="WIQ46" s="502"/>
      <c r="WIR46" s="502"/>
      <c r="WIS46" s="502"/>
      <c r="WIT46" s="502"/>
      <c r="WIU46" s="502"/>
      <c r="WIV46" s="502"/>
      <c r="WIW46" s="502"/>
      <c r="WIX46" s="502"/>
      <c r="WIY46" s="502"/>
      <c r="WIZ46" s="502"/>
      <c r="WJA46" s="502"/>
      <c r="WJB46" s="502"/>
      <c r="WJC46" s="502"/>
      <c r="WJD46" s="502"/>
      <c r="WJE46" s="502"/>
      <c r="WJF46" s="502"/>
      <c r="WJG46" s="502"/>
      <c r="WJH46" s="502"/>
      <c r="WJI46" s="502"/>
      <c r="WJJ46" s="502"/>
      <c r="WJK46" s="502"/>
      <c r="WJL46" s="502"/>
      <c r="WJM46" s="502"/>
      <c r="WJN46" s="502"/>
      <c r="WJO46" s="502"/>
      <c r="WJP46" s="502"/>
      <c r="WJQ46" s="502"/>
      <c r="WJR46" s="502"/>
      <c r="WJS46" s="502"/>
      <c r="WJT46" s="502"/>
      <c r="WJU46" s="502"/>
      <c r="WJV46" s="502"/>
      <c r="WJW46" s="502"/>
      <c r="WJX46" s="502"/>
      <c r="WJY46" s="502"/>
      <c r="WJZ46" s="502"/>
      <c r="WKA46" s="502"/>
      <c r="WKB46" s="502"/>
      <c r="WKC46" s="502"/>
      <c r="WKD46" s="502"/>
      <c r="WKE46" s="502"/>
      <c r="WKF46" s="502"/>
      <c r="WKG46" s="502"/>
      <c r="WKH46" s="502"/>
      <c r="WKI46" s="502"/>
      <c r="WKJ46" s="502"/>
      <c r="WKK46" s="502"/>
      <c r="WKL46" s="502"/>
      <c r="WKM46" s="502"/>
      <c r="WKN46" s="502"/>
      <c r="WKO46" s="502"/>
      <c r="WKP46" s="502"/>
      <c r="WKQ46" s="502"/>
      <c r="WKR46" s="502"/>
      <c r="WKS46" s="502"/>
      <c r="WKT46" s="502"/>
      <c r="WKU46" s="502"/>
      <c r="WKV46" s="502"/>
      <c r="WKW46" s="502"/>
      <c r="WKX46" s="502"/>
      <c r="WKY46" s="502"/>
      <c r="WKZ46" s="502"/>
      <c r="WLA46" s="502"/>
      <c r="WLB46" s="502"/>
      <c r="WLC46" s="502"/>
      <c r="WLD46" s="502"/>
      <c r="WLE46" s="502"/>
      <c r="WLF46" s="502"/>
      <c r="WLG46" s="502"/>
      <c r="WLH46" s="502"/>
      <c r="WLI46" s="502"/>
      <c r="WLJ46" s="502"/>
      <c r="WLK46" s="502"/>
      <c r="WLL46" s="502"/>
      <c r="WLM46" s="502"/>
      <c r="WLN46" s="502"/>
      <c r="WLO46" s="502"/>
      <c r="WLP46" s="502"/>
      <c r="WLQ46" s="502"/>
      <c r="WLR46" s="502"/>
      <c r="WLS46" s="502"/>
      <c r="WLT46" s="502"/>
      <c r="WLU46" s="502"/>
      <c r="WLV46" s="502"/>
      <c r="WLW46" s="502"/>
      <c r="WLX46" s="502"/>
      <c r="WLY46" s="502"/>
      <c r="WLZ46" s="502"/>
      <c r="WMA46" s="502"/>
      <c r="WMB46" s="502"/>
      <c r="WMC46" s="502"/>
      <c r="WMD46" s="502"/>
      <c r="WME46" s="502"/>
      <c r="WMF46" s="502"/>
      <c r="WMG46" s="502"/>
      <c r="WMH46" s="502"/>
      <c r="WMI46" s="502"/>
      <c r="WMJ46" s="502"/>
      <c r="WMK46" s="502"/>
      <c r="WML46" s="502"/>
      <c r="WMM46" s="502"/>
      <c r="WMN46" s="502"/>
      <c r="WMO46" s="502"/>
      <c r="WMP46" s="502"/>
      <c r="WMQ46" s="502"/>
      <c r="WMR46" s="502"/>
      <c r="WMS46" s="502"/>
      <c r="WMT46" s="502"/>
      <c r="WMU46" s="502"/>
      <c r="WMV46" s="502"/>
      <c r="WMW46" s="502"/>
      <c r="WMX46" s="502"/>
      <c r="WMY46" s="502"/>
      <c r="WMZ46" s="502"/>
      <c r="WNA46" s="502"/>
      <c r="WNB46" s="502"/>
      <c r="WNC46" s="502"/>
      <c r="WND46" s="502"/>
      <c r="WNE46" s="502"/>
      <c r="WNF46" s="502"/>
      <c r="WNG46" s="502"/>
      <c r="WNH46" s="502"/>
      <c r="WNI46" s="502"/>
      <c r="WNJ46" s="502"/>
      <c r="WNK46" s="502"/>
      <c r="WNL46" s="502"/>
      <c r="WNM46" s="502"/>
      <c r="WNN46" s="502"/>
      <c r="WNO46" s="502"/>
      <c r="WNP46" s="502"/>
      <c r="WNQ46" s="502"/>
      <c r="WNR46" s="502"/>
      <c r="WNS46" s="502"/>
      <c r="WNT46" s="502"/>
      <c r="WNU46" s="502"/>
      <c r="WNV46" s="502"/>
      <c r="WNW46" s="502"/>
      <c r="WNX46" s="502"/>
      <c r="WNY46" s="502"/>
      <c r="WNZ46" s="502"/>
      <c r="WOA46" s="502"/>
      <c r="WOB46" s="502"/>
      <c r="WOC46" s="502"/>
      <c r="WOD46" s="502"/>
      <c r="WOE46" s="502"/>
      <c r="WOF46" s="502"/>
      <c r="WOG46" s="502"/>
      <c r="WOH46" s="502"/>
      <c r="WOI46" s="502"/>
      <c r="WOJ46" s="502"/>
      <c r="WOK46" s="502"/>
      <c r="WOL46" s="502"/>
      <c r="WOM46" s="502"/>
      <c r="WON46" s="502"/>
      <c r="WOO46" s="502"/>
      <c r="WOP46" s="502"/>
      <c r="WOQ46" s="502"/>
      <c r="WOR46" s="502"/>
      <c r="WOS46" s="502"/>
      <c r="WOT46" s="502"/>
      <c r="WOU46" s="502"/>
      <c r="WOV46" s="502"/>
      <c r="WOW46" s="502"/>
      <c r="WOX46" s="502"/>
      <c r="WOY46" s="502"/>
      <c r="WOZ46" s="502"/>
      <c r="WPA46" s="502"/>
      <c r="WPB46" s="502"/>
      <c r="WPC46" s="502"/>
      <c r="WPD46" s="502"/>
      <c r="WPE46" s="502"/>
      <c r="WPF46" s="502"/>
      <c r="WPG46" s="502"/>
      <c r="WPH46" s="502"/>
      <c r="WPI46" s="502"/>
      <c r="WPJ46" s="502"/>
      <c r="WPK46" s="502"/>
      <c r="WPL46" s="502"/>
      <c r="WPM46" s="502"/>
      <c r="WPN46" s="502"/>
      <c r="WPO46" s="502"/>
      <c r="WPP46" s="502"/>
      <c r="WPQ46" s="502"/>
      <c r="WPR46" s="502"/>
      <c r="WPS46" s="502"/>
      <c r="WPT46" s="502"/>
      <c r="WPU46" s="502"/>
      <c r="WPV46" s="502"/>
      <c r="WPW46" s="502"/>
      <c r="WPX46" s="502"/>
      <c r="WPY46" s="502"/>
      <c r="WPZ46" s="502"/>
      <c r="WQA46" s="502"/>
      <c r="WQB46" s="502"/>
      <c r="WQC46" s="502"/>
      <c r="WQD46" s="502"/>
      <c r="WQE46" s="502"/>
      <c r="WQF46" s="502"/>
      <c r="WQG46" s="502"/>
      <c r="WQH46" s="502"/>
      <c r="WQI46" s="502"/>
      <c r="WQJ46" s="502"/>
      <c r="WQK46" s="502"/>
      <c r="WQL46" s="502"/>
      <c r="WQM46" s="502"/>
      <c r="WQN46" s="502"/>
      <c r="WQO46" s="502"/>
      <c r="WQP46" s="502"/>
      <c r="WQQ46" s="502"/>
      <c r="WQR46" s="502"/>
      <c r="WQS46" s="502"/>
      <c r="WQT46" s="502"/>
      <c r="WQU46" s="502"/>
      <c r="WQV46" s="502"/>
      <c r="WQW46" s="502"/>
      <c r="WQX46" s="502"/>
      <c r="WQY46" s="502"/>
      <c r="WQZ46" s="502"/>
      <c r="WRA46" s="502"/>
      <c r="WRB46" s="502"/>
      <c r="WRC46" s="502"/>
      <c r="WRD46" s="502"/>
      <c r="WRE46" s="502"/>
      <c r="WRF46" s="502"/>
      <c r="WRG46" s="502"/>
      <c r="WRH46" s="502"/>
      <c r="WRI46" s="502"/>
      <c r="WRJ46" s="502"/>
      <c r="WRK46" s="502"/>
      <c r="WRL46" s="502"/>
      <c r="WRM46" s="502"/>
      <c r="WRN46" s="502"/>
      <c r="WRO46" s="502"/>
      <c r="WRP46" s="502"/>
      <c r="WRQ46" s="502"/>
      <c r="WRR46" s="502"/>
      <c r="WRS46" s="502"/>
      <c r="WRT46" s="502"/>
      <c r="WRU46" s="502"/>
      <c r="WRV46" s="502"/>
      <c r="WRW46" s="502"/>
      <c r="WRX46" s="502"/>
      <c r="WRY46" s="502"/>
      <c r="WRZ46" s="502"/>
      <c r="WSA46" s="502"/>
      <c r="WSB46" s="502"/>
      <c r="WSC46" s="502"/>
      <c r="WSD46" s="502"/>
      <c r="WSE46" s="502"/>
      <c r="WSF46" s="502"/>
      <c r="WSG46" s="502"/>
      <c r="WSH46" s="502"/>
      <c r="WSI46" s="502"/>
      <c r="WSJ46" s="502"/>
      <c r="WSK46" s="502"/>
      <c r="WSL46" s="502"/>
      <c r="WSM46" s="502"/>
      <c r="WSN46" s="502"/>
      <c r="WSO46" s="502"/>
      <c r="WSP46" s="502"/>
      <c r="WSQ46" s="502"/>
      <c r="WSR46" s="502"/>
      <c r="WSS46" s="502"/>
      <c r="WST46" s="502"/>
      <c r="WSU46" s="502"/>
      <c r="WSV46" s="502"/>
      <c r="WSW46" s="502"/>
      <c r="WSX46" s="502"/>
      <c r="WSY46" s="502"/>
      <c r="WSZ46" s="502"/>
      <c r="WTA46" s="502"/>
      <c r="WTB46" s="502"/>
      <c r="WTC46" s="502"/>
      <c r="WTD46" s="502"/>
      <c r="WTE46" s="502"/>
      <c r="WTF46" s="502"/>
      <c r="WTG46" s="502"/>
      <c r="WTH46" s="502"/>
      <c r="WTI46" s="502"/>
      <c r="WTJ46" s="502"/>
      <c r="WTK46" s="502"/>
      <c r="WTL46" s="502"/>
      <c r="WTM46" s="502"/>
      <c r="WTN46" s="502"/>
      <c r="WTO46" s="502"/>
      <c r="WTP46" s="502"/>
      <c r="WTQ46" s="502"/>
      <c r="WTR46" s="502"/>
      <c r="WTS46" s="502"/>
      <c r="WTT46" s="502"/>
      <c r="WTU46" s="502"/>
      <c r="WTV46" s="502"/>
      <c r="WTW46" s="502"/>
      <c r="WTX46" s="502"/>
      <c r="WTY46" s="502"/>
      <c r="WTZ46" s="502"/>
      <c r="WUA46" s="502"/>
      <c r="WUB46" s="502"/>
      <c r="WUC46" s="502"/>
      <c r="WUD46" s="502"/>
      <c r="WUE46" s="502"/>
      <c r="WUF46" s="502"/>
      <c r="WUG46" s="502"/>
      <c r="WUH46" s="502"/>
      <c r="WUI46" s="502"/>
      <c r="WUJ46" s="502"/>
      <c r="WUK46" s="502"/>
      <c r="WUL46" s="502"/>
      <c r="WUM46" s="502"/>
      <c r="WUN46" s="502"/>
      <c r="WUO46" s="502"/>
      <c r="WUP46" s="502"/>
      <c r="WUQ46" s="502"/>
      <c r="WUR46" s="502"/>
      <c r="WUS46" s="502"/>
      <c r="WUT46" s="502"/>
      <c r="WUU46" s="502"/>
      <c r="WUV46" s="502"/>
      <c r="WUW46" s="502"/>
      <c r="WUX46" s="502"/>
      <c r="WUY46" s="502"/>
      <c r="WUZ46" s="502"/>
      <c r="WVA46" s="502"/>
      <c r="WVB46" s="502"/>
      <c r="WVC46" s="502"/>
      <c r="WVD46" s="502"/>
      <c r="WVE46" s="502"/>
      <c r="WVF46" s="502"/>
      <c r="WVG46" s="502"/>
      <c r="WVH46" s="502"/>
      <c r="WVI46" s="502"/>
      <c r="WVJ46" s="502"/>
      <c r="WVK46" s="502"/>
      <c r="WVL46" s="502"/>
      <c r="WVM46" s="502"/>
      <c r="WVN46" s="502"/>
      <c r="WVO46" s="502"/>
      <c r="WVP46" s="502"/>
      <c r="WVQ46" s="502"/>
      <c r="WVR46" s="502"/>
      <c r="WVS46" s="502"/>
      <c r="WVT46" s="502"/>
      <c r="WVU46" s="502"/>
      <c r="WVV46" s="502"/>
      <c r="WVW46" s="502"/>
      <c r="WVX46" s="502"/>
      <c r="WVY46" s="502"/>
      <c r="WVZ46" s="502"/>
      <c r="WWA46" s="502"/>
      <c r="WWB46" s="502"/>
      <c r="WWC46" s="502"/>
      <c r="WWD46" s="502"/>
      <c r="WWE46" s="502"/>
      <c r="WWF46" s="502"/>
      <c r="WWG46" s="502"/>
      <c r="WWH46" s="502"/>
      <c r="WWI46" s="502"/>
      <c r="WWJ46" s="502"/>
      <c r="WWK46" s="502"/>
      <c r="WWL46" s="502"/>
      <c r="WWM46" s="502"/>
      <c r="WWN46" s="502"/>
      <c r="WWO46" s="502"/>
      <c r="WWP46" s="502"/>
      <c r="WWQ46" s="502"/>
      <c r="WWR46" s="502"/>
      <c r="WWS46" s="502"/>
      <c r="WWT46" s="502"/>
      <c r="WWU46" s="502"/>
      <c r="WWV46" s="502"/>
      <c r="WWW46" s="502"/>
      <c r="WWX46" s="502"/>
      <c r="WWY46" s="502"/>
      <c r="WWZ46" s="502"/>
      <c r="WXA46" s="502"/>
      <c r="WXB46" s="502"/>
      <c r="WXC46" s="502"/>
      <c r="WXD46" s="502"/>
      <c r="WXE46" s="502"/>
      <c r="WXF46" s="502"/>
      <c r="WXG46" s="502"/>
      <c r="WXH46" s="502"/>
      <c r="WXI46" s="502"/>
      <c r="WXJ46" s="502"/>
      <c r="WXK46" s="502"/>
      <c r="WXL46" s="502"/>
      <c r="WXM46" s="502"/>
      <c r="WXN46" s="502"/>
      <c r="WXO46" s="502"/>
      <c r="WXP46" s="502"/>
      <c r="WXQ46" s="502"/>
      <c r="WXR46" s="502"/>
      <c r="WXS46" s="502"/>
      <c r="WXT46" s="502"/>
      <c r="WXU46" s="502"/>
      <c r="WXV46" s="502"/>
      <c r="WXW46" s="502"/>
      <c r="WXX46" s="502"/>
      <c r="WXY46" s="502"/>
      <c r="WXZ46" s="502"/>
      <c r="WYA46" s="502"/>
      <c r="WYB46" s="502"/>
      <c r="WYC46" s="502"/>
      <c r="WYD46" s="502"/>
      <c r="WYE46" s="502"/>
      <c r="WYF46" s="502"/>
      <c r="WYG46" s="502"/>
      <c r="WYH46" s="502"/>
      <c r="WYI46" s="502"/>
      <c r="WYJ46" s="502"/>
      <c r="WYK46" s="502"/>
      <c r="WYL46" s="502"/>
      <c r="WYM46" s="502"/>
      <c r="WYN46" s="502"/>
      <c r="WYO46" s="502"/>
      <c r="WYP46" s="502"/>
      <c r="WYQ46" s="502"/>
      <c r="WYR46" s="502"/>
      <c r="WYS46" s="502"/>
      <c r="WYT46" s="502"/>
      <c r="WYU46" s="502"/>
      <c r="WYV46" s="502"/>
      <c r="WYW46" s="502"/>
      <c r="WYX46" s="502"/>
      <c r="WYY46" s="502"/>
      <c r="WYZ46" s="502"/>
      <c r="WZA46" s="502"/>
      <c r="WZB46" s="502"/>
      <c r="WZC46" s="502"/>
      <c r="WZD46" s="502"/>
      <c r="WZE46" s="502"/>
      <c r="WZF46" s="502"/>
      <c r="WZG46" s="502"/>
      <c r="WZH46" s="502"/>
      <c r="WZI46" s="502"/>
      <c r="WZJ46" s="502"/>
      <c r="WZK46" s="502"/>
      <c r="WZL46" s="502"/>
      <c r="WZM46" s="502"/>
      <c r="WZN46" s="502"/>
      <c r="WZO46" s="502"/>
      <c r="WZP46" s="502"/>
      <c r="WZQ46" s="502"/>
      <c r="WZR46" s="502"/>
      <c r="WZS46" s="502"/>
      <c r="WZT46" s="502"/>
      <c r="WZU46" s="502"/>
      <c r="WZV46" s="502"/>
      <c r="WZW46" s="502"/>
      <c r="WZX46" s="502"/>
      <c r="WZY46" s="502"/>
      <c r="WZZ46" s="502"/>
      <c r="XAA46" s="502"/>
      <c r="XAB46" s="502"/>
      <c r="XAC46" s="502"/>
      <c r="XAD46" s="502"/>
      <c r="XAE46" s="502"/>
      <c r="XAF46" s="502"/>
      <c r="XAG46" s="502"/>
      <c r="XAH46" s="502"/>
      <c r="XAI46" s="502"/>
      <c r="XAJ46" s="502"/>
      <c r="XAK46" s="502"/>
      <c r="XAL46" s="502"/>
      <c r="XAM46" s="502"/>
      <c r="XAN46" s="502"/>
      <c r="XAO46" s="502"/>
      <c r="XAP46" s="502"/>
      <c r="XAQ46" s="502"/>
      <c r="XAR46" s="502"/>
      <c r="XAS46" s="502"/>
      <c r="XAT46" s="502"/>
      <c r="XAU46" s="502"/>
      <c r="XAV46" s="502"/>
      <c r="XAW46" s="502"/>
      <c r="XAX46" s="502"/>
      <c r="XAY46" s="502"/>
      <c r="XAZ46" s="502"/>
      <c r="XBA46" s="502"/>
      <c r="XBB46" s="502"/>
      <c r="XBC46" s="502"/>
      <c r="XBD46" s="502"/>
      <c r="XBE46" s="502"/>
      <c r="XBF46" s="502"/>
      <c r="XBG46" s="502"/>
      <c r="XBH46" s="502"/>
      <c r="XBI46" s="502"/>
      <c r="XBJ46" s="502"/>
      <c r="XBK46" s="502"/>
      <c r="XBL46" s="502"/>
      <c r="XBM46" s="502"/>
      <c r="XBN46" s="502"/>
      <c r="XBO46" s="502"/>
      <c r="XBP46" s="502"/>
      <c r="XBQ46" s="502"/>
      <c r="XBR46" s="502"/>
      <c r="XBS46" s="502"/>
      <c r="XBT46" s="502"/>
      <c r="XBU46" s="502"/>
      <c r="XBV46" s="502"/>
      <c r="XBW46" s="502"/>
      <c r="XBX46" s="502"/>
      <c r="XBY46" s="502"/>
      <c r="XBZ46" s="502"/>
      <c r="XCA46" s="502"/>
      <c r="XCB46" s="502"/>
      <c r="XCC46" s="502"/>
      <c r="XCD46" s="502"/>
      <c r="XCE46" s="502"/>
      <c r="XCF46" s="502"/>
      <c r="XCG46" s="502"/>
      <c r="XCH46" s="502"/>
      <c r="XCI46" s="502"/>
      <c r="XCJ46" s="502"/>
      <c r="XCK46" s="502"/>
      <c r="XCL46" s="502"/>
      <c r="XCM46" s="502"/>
      <c r="XCN46" s="502"/>
      <c r="XCO46" s="502"/>
      <c r="XCP46" s="502"/>
      <c r="XCQ46" s="502"/>
      <c r="XCR46" s="502"/>
      <c r="XCS46" s="502"/>
      <c r="XCT46" s="502"/>
      <c r="XCU46" s="502"/>
      <c r="XCV46" s="502"/>
      <c r="XCW46" s="502"/>
      <c r="XCX46" s="502"/>
      <c r="XCY46" s="502"/>
      <c r="XCZ46" s="502"/>
      <c r="XDA46" s="502"/>
      <c r="XDB46" s="502"/>
      <c r="XDC46" s="502"/>
      <c r="XDD46" s="502"/>
      <c r="XDE46" s="502"/>
      <c r="XDF46" s="502"/>
      <c r="XDG46" s="502"/>
      <c r="XDH46" s="502"/>
      <c r="XDI46" s="502"/>
      <c r="XDJ46" s="502"/>
      <c r="XDK46" s="502"/>
      <c r="XDL46" s="502"/>
      <c r="XDM46" s="502"/>
      <c r="XDN46" s="502"/>
      <c r="XDO46" s="502"/>
      <c r="XDP46" s="502"/>
      <c r="XDQ46" s="502"/>
      <c r="XDR46" s="502"/>
      <c r="XDS46" s="502"/>
      <c r="XDT46" s="502"/>
      <c r="XDU46" s="502"/>
      <c r="XDV46" s="502"/>
      <c r="XDW46" s="502"/>
      <c r="XDX46" s="502"/>
      <c r="XDY46" s="502"/>
      <c r="XDZ46" s="502"/>
      <c r="XEA46" s="502"/>
      <c r="XEB46" s="502"/>
      <c r="XEC46" s="502"/>
      <c r="XED46" s="502"/>
      <c r="XEE46" s="502"/>
      <c r="XEF46" s="502"/>
      <c r="XEG46" s="502"/>
      <c r="XEH46" s="502"/>
      <c r="XEI46" s="502"/>
      <c r="XEJ46" s="502"/>
      <c r="XEK46" s="502"/>
      <c r="XEL46" s="502"/>
      <c r="XEM46" s="502"/>
      <c r="XEN46" s="502"/>
      <c r="XEO46" s="502"/>
      <c r="XEP46" s="502"/>
      <c r="XEQ46" s="502"/>
      <c r="XER46" s="502"/>
      <c r="XES46" s="502"/>
      <c r="XET46" s="502"/>
      <c r="XEU46" s="502"/>
      <c r="XEV46" s="502"/>
      <c r="XEW46" s="502"/>
      <c r="XEX46" s="502"/>
      <c r="XEY46" s="502"/>
      <c r="XEZ46" s="502"/>
      <c r="XFA46" s="502"/>
      <c r="XFB46" s="502"/>
      <c r="XFC46" s="502"/>
      <c r="XFD46" s="502"/>
    </row>
    <row r="47" s="388" customFormat="1" customHeight="1" spans="1:16384">
      <c r="A47" s="421" t="str">
        <f t="shared" si="30"/>
        <v>ZU7-2</v>
      </c>
      <c r="B47" s="422">
        <f t="shared" si="6"/>
        <v>230.1195</v>
      </c>
      <c r="C47" s="422">
        <f t="shared" si="7"/>
        <v>250.1195</v>
      </c>
      <c r="D47" s="423">
        <f t="shared" si="8"/>
        <v>20</v>
      </c>
      <c r="E47" s="424">
        <f t="shared" si="9"/>
        <v>3.348</v>
      </c>
      <c r="F47" s="424">
        <f t="shared" si="10"/>
        <v>3.348</v>
      </c>
      <c r="G47" s="424">
        <f t="shared" si="11"/>
        <v>-0.01679</v>
      </c>
      <c r="H47" s="424">
        <f t="shared" si="12"/>
        <v>-0.51679</v>
      </c>
      <c r="I47" s="424">
        <f t="shared" si="13"/>
        <v>3.36479</v>
      </c>
      <c r="J47" s="424">
        <f t="shared" si="14"/>
        <v>3.86479</v>
      </c>
      <c r="K47" s="449">
        <f t="shared" si="15"/>
        <v>0.5</v>
      </c>
      <c r="L47" s="449">
        <f>LOOKUP(MAX(J47,I47),{0,3,4,5,6.5,7.5,9,10},{0.3,0.4,0.5,0.6,0.7,0.8,0.9})</f>
        <v>0.4</v>
      </c>
      <c r="M47" s="449">
        <f t="shared" si="16"/>
        <v>8.8</v>
      </c>
      <c r="N47" s="449">
        <f t="shared" si="17"/>
        <v>8.8</v>
      </c>
      <c r="O47" s="450">
        <f t="shared" si="18"/>
        <v>0.7</v>
      </c>
      <c r="P47" s="451">
        <f t="shared" si="19"/>
        <v>0.7</v>
      </c>
      <c r="Q47" s="451">
        <f t="shared" si="20"/>
        <v>1.75</v>
      </c>
      <c r="R47" s="423">
        <f t="shared" si="21"/>
        <v>1.75</v>
      </c>
      <c r="S47" s="482">
        <f t="shared" si="22"/>
        <v>0</v>
      </c>
      <c r="T47" s="483">
        <f t="shared" si="23"/>
        <v>0.19356</v>
      </c>
      <c r="U47" s="450">
        <f t="shared" si="24"/>
        <v>-1.06658</v>
      </c>
      <c r="V47" s="450">
        <f t="shared" si="25"/>
        <v>0.45</v>
      </c>
      <c r="W47" s="483">
        <f t="shared" si="26"/>
        <v>0.45</v>
      </c>
      <c r="X47" s="484">
        <f t="shared" si="27"/>
        <v>0</v>
      </c>
      <c r="Y47" s="468">
        <f t="shared" si="28"/>
        <v>0</v>
      </c>
      <c r="Z47" s="468">
        <f t="shared" si="29"/>
        <v>0</v>
      </c>
      <c r="AA47" s="502"/>
      <c r="AB47" s="503"/>
      <c r="AC47" s="503"/>
      <c r="AD47" s="502"/>
      <c r="AE47" s="502"/>
      <c r="AF47" s="502"/>
      <c r="AG47" s="502"/>
      <c r="AH47" s="502"/>
      <c r="AI47" s="502"/>
      <c r="AJ47" s="502"/>
      <c r="AK47" s="502"/>
      <c r="AL47" s="502"/>
      <c r="AM47" s="502"/>
      <c r="AN47" s="502"/>
      <c r="AO47" s="502"/>
      <c r="AP47" s="502"/>
      <c r="AQ47" s="502"/>
      <c r="AR47" s="502"/>
      <c r="AS47" s="502"/>
      <c r="AT47" s="502"/>
      <c r="AU47" s="502"/>
      <c r="AV47" s="502"/>
      <c r="AW47" s="502"/>
      <c r="AX47" s="502"/>
      <c r="AY47" s="502"/>
      <c r="AZ47" s="502"/>
      <c r="BA47" s="502"/>
      <c r="BB47" s="502"/>
      <c r="BC47" s="502"/>
      <c r="BD47" s="502"/>
      <c r="BE47" s="502"/>
      <c r="BF47" s="502"/>
      <c r="BG47" s="502"/>
      <c r="BH47" s="502"/>
      <c r="BI47" s="502"/>
      <c r="BJ47" s="502"/>
      <c r="BK47" s="502"/>
      <c r="BL47" s="502"/>
      <c r="BM47" s="502"/>
      <c r="BN47" s="502"/>
      <c r="BO47" s="502"/>
      <c r="BP47" s="502"/>
      <c r="BQ47" s="502"/>
      <c r="BR47" s="502"/>
      <c r="BS47" s="502"/>
      <c r="BT47" s="502"/>
      <c r="BU47" s="502"/>
      <c r="BV47" s="502"/>
      <c r="BW47" s="502"/>
      <c r="BX47" s="502"/>
      <c r="BY47" s="502"/>
      <c r="BZ47" s="502"/>
      <c r="CA47" s="502"/>
      <c r="CB47" s="502"/>
      <c r="CC47" s="502"/>
      <c r="CD47" s="502"/>
      <c r="CE47" s="502"/>
      <c r="CF47" s="502"/>
      <c r="CG47" s="502"/>
      <c r="CH47" s="502"/>
      <c r="CI47" s="502"/>
      <c r="CJ47" s="502"/>
      <c r="CK47" s="502"/>
      <c r="CL47" s="502"/>
      <c r="CM47" s="502"/>
      <c r="CN47" s="502"/>
      <c r="CO47" s="502"/>
      <c r="CP47" s="502"/>
      <c r="CQ47" s="502"/>
      <c r="CR47" s="502"/>
      <c r="CS47" s="502"/>
      <c r="CT47" s="502"/>
      <c r="CU47" s="502"/>
      <c r="CV47" s="502"/>
      <c r="CW47" s="502"/>
      <c r="CX47" s="502"/>
      <c r="CY47" s="502"/>
      <c r="CZ47" s="502"/>
      <c r="DA47" s="502"/>
      <c r="DB47" s="502"/>
      <c r="DC47" s="502"/>
      <c r="DD47" s="502"/>
      <c r="DE47" s="502"/>
      <c r="DF47" s="502"/>
      <c r="DG47" s="502"/>
      <c r="DH47" s="502"/>
      <c r="DI47" s="502"/>
      <c r="DJ47" s="502"/>
      <c r="DK47" s="502"/>
      <c r="DL47" s="502"/>
      <c r="DM47" s="502"/>
      <c r="DN47" s="502"/>
      <c r="DO47" s="502"/>
      <c r="DP47" s="502"/>
      <c r="DQ47" s="502"/>
      <c r="DR47" s="502"/>
      <c r="DS47" s="502"/>
      <c r="DT47" s="502"/>
      <c r="DU47" s="502"/>
      <c r="DV47" s="502"/>
      <c r="DW47" s="502"/>
      <c r="DX47" s="502"/>
      <c r="DY47" s="502"/>
      <c r="DZ47" s="502"/>
      <c r="EA47" s="502"/>
      <c r="EB47" s="502"/>
      <c r="EC47" s="502"/>
      <c r="ED47" s="502"/>
      <c r="EE47" s="502"/>
      <c r="EF47" s="502"/>
      <c r="EG47" s="502"/>
      <c r="EH47" s="502"/>
      <c r="EI47" s="502"/>
      <c r="EJ47" s="502"/>
      <c r="EK47" s="502"/>
      <c r="EL47" s="502"/>
      <c r="EM47" s="502"/>
      <c r="EN47" s="502"/>
      <c r="EO47" s="502"/>
      <c r="EP47" s="502"/>
      <c r="EQ47" s="502"/>
      <c r="ER47" s="502"/>
      <c r="ES47" s="502"/>
      <c r="ET47" s="502"/>
      <c r="EU47" s="502"/>
      <c r="EV47" s="502"/>
      <c r="EW47" s="502"/>
      <c r="EX47" s="502"/>
      <c r="EY47" s="502"/>
      <c r="EZ47" s="502"/>
      <c r="FA47" s="502"/>
      <c r="FB47" s="502"/>
      <c r="FC47" s="502"/>
      <c r="FD47" s="502"/>
      <c r="FE47" s="502"/>
      <c r="FF47" s="502"/>
      <c r="FG47" s="502"/>
      <c r="FH47" s="502"/>
      <c r="FI47" s="502"/>
      <c r="FJ47" s="502"/>
      <c r="FK47" s="502"/>
      <c r="FL47" s="502"/>
      <c r="FM47" s="502"/>
      <c r="FN47" s="502"/>
      <c r="FO47" s="502"/>
      <c r="FP47" s="502"/>
      <c r="FQ47" s="502"/>
      <c r="FR47" s="502"/>
      <c r="FS47" s="502"/>
      <c r="FT47" s="502"/>
      <c r="FU47" s="502"/>
      <c r="FV47" s="502"/>
      <c r="FW47" s="502"/>
      <c r="FX47" s="502"/>
      <c r="FY47" s="502"/>
      <c r="FZ47" s="502"/>
      <c r="GA47" s="502"/>
      <c r="GB47" s="502"/>
      <c r="GC47" s="502"/>
      <c r="GD47" s="502"/>
      <c r="GE47" s="502"/>
      <c r="GF47" s="502"/>
      <c r="GG47" s="502"/>
      <c r="GH47" s="502"/>
      <c r="GI47" s="502"/>
      <c r="GJ47" s="502"/>
      <c r="GK47" s="502"/>
      <c r="GL47" s="502"/>
      <c r="GM47" s="502"/>
      <c r="GN47" s="502"/>
      <c r="GO47" s="502"/>
      <c r="GP47" s="502"/>
      <c r="GQ47" s="502"/>
      <c r="GR47" s="502"/>
      <c r="GS47" s="502"/>
      <c r="GT47" s="502"/>
      <c r="GU47" s="502"/>
      <c r="GV47" s="502"/>
      <c r="GW47" s="502"/>
      <c r="GX47" s="502"/>
      <c r="GY47" s="502"/>
      <c r="GZ47" s="502"/>
      <c r="HA47" s="502"/>
      <c r="HB47" s="502"/>
      <c r="HC47" s="502"/>
      <c r="HD47" s="502"/>
      <c r="HE47" s="502"/>
      <c r="HF47" s="502"/>
      <c r="HG47" s="502"/>
      <c r="HH47" s="502"/>
      <c r="HI47" s="502"/>
      <c r="HJ47" s="502"/>
      <c r="HK47" s="502"/>
      <c r="HL47" s="502"/>
      <c r="HM47" s="502"/>
      <c r="HN47" s="502"/>
      <c r="HO47" s="502"/>
      <c r="HP47" s="502"/>
      <c r="HQ47" s="502"/>
      <c r="HR47" s="502"/>
      <c r="HS47" s="502"/>
      <c r="HT47" s="502"/>
      <c r="HU47" s="502"/>
      <c r="HV47" s="502"/>
      <c r="HW47" s="502"/>
      <c r="HX47" s="502"/>
      <c r="HY47" s="502"/>
      <c r="HZ47" s="502"/>
      <c r="IA47" s="502"/>
      <c r="IB47" s="502"/>
      <c r="IC47" s="502"/>
      <c r="ID47" s="502"/>
      <c r="IE47" s="502"/>
      <c r="IF47" s="502"/>
      <c r="IG47" s="502"/>
      <c r="IH47" s="502"/>
      <c r="II47" s="502"/>
      <c r="IJ47" s="502"/>
      <c r="IK47" s="502"/>
      <c r="IL47" s="502"/>
      <c r="IM47" s="502"/>
      <c r="IN47" s="502"/>
      <c r="IO47" s="502"/>
      <c r="IP47" s="502"/>
      <c r="IQ47" s="502"/>
      <c r="IR47" s="502"/>
      <c r="IS47" s="502"/>
      <c r="IT47" s="502"/>
      <c r="IU47" s="502"/>
      <c r="IV47" s="502"/>
      <c r="IW47" s="502"/>
      <c r="IX47" s="502"/>
      <c r="IY47" s="502"/>
      <c r="IZ47" s="502"/>
      <c r="JA47" s="502"/>
      <c r="JB47" s="502"/>
      <c r="JC47" s="502"/>
      <c r="JD47" s="502"/>
      <c r="JE47" s="502"/>
      <c r="JF47" s="502"/>
      <c r="JG47" s="502"/>
      <c r="JH47" s="502"/>
      <c r="JI47" s="502"/>
      <c r="JJ47" s="502"/>
      <c r="JK47" s="502"/>
      <c r="JL47" s="502"/>
      <c r="JM47" s="502"/>
      <c r="JN47" s="502"/>
      <c r="JO47" s="502"/>
      <c r="JP47" s="502"/>
      <c r="JQ47" s="502"/>
      <c r="JR47" s="502"/>
      <c r="JS47" s="502"/>
      <c r="JT47" s="502"/>
      <c r="JU47" s="502"/>
      <c r="JV47" s="502"/>
      <c r="JW47" s="502"/>
      <c r="JX47" s="502"/>
      <c r="JY47" s="502"/>
      <c r="JZ47" s="502"/>
      <c r="KA47" s="502"/>
      <c r="KB47" s="502"/>
      <c r="KC47" s="502"/>
      <c r="KD47" s="502"/>
      <c r="KE47" s="502"/>
      <c r="KF47" s="502"/>
      <c r="KG47" s="502"/>
      <c r="KH47" s="502"/>
      <c r="KI47" s="502"/>
      <c r="KJ47" s="502"/>
      <c r="KK47" s="502"/>
      <c r="KL47" s="502"/>
      <c r="KM47" s="502"/>
      <c r="KN47" s="502"/>
      <c r="KO47" s="502"/>
      <c r="KP47" s="502"/>
      <c r="KQ47" s="502"/>
      <c r="KR47" s="502"/>
      <c r="KS47" s="502"/>
      <c r="KT47" s="502"/>
      <c r="KU47" s="502"/>
      <c r="KV47" s="502"/>
      <c r="KW47" s="502"/>
      <c r="KX47" s="502"/>
      <c r="KY47" s="502"/>
      <c r="KZ47" s="502"/>
      <c r="LA47" s="502"/>
      <c r="LB47" s="502"/>
      <c r="LC47" s="502"/>
      <c r="LD47" s="502"/>
      <c r="LE47" s="502"/>
      <c r="LF47" s="502"/>
      <c r="LG47" s="502"/>
      <c r="LH47" s="502"/>
      <c r="LI47" s="502"/>
      <c r="LJ47" s="502"/>
      <c r="LK47" s="502"/>
      <c r="LL47" s="502"/>
      <c r="LM47" s="502"/>
      <c r="LN47" s="502"/>
      <c r="LO47" s="502"/>
      <c r="LP47" s="502"/>
      <c r="LQ47" s="502"/>
      <c r="LR47" s="502"/>
      <c r="LS47" s="502"/>
      <c r="LT47" s="502"/>
      <c r="LU47" s="502"/>
      <c r="LV47" s="502"/>
      <c r="LW47" s="502"/>
      <c r="LX47" s="502"/>
      <c r="LY47" s="502"/>
      <c r="LZ47" s="502"/>
      <c r="MA47" s="502"/>
      <c r="MB47" s="502"/>
      <c r="MC47" s="502"/>
      <c r="MD47" s="502"/>
      <c r="ME47" s="502"/>
      <c r="MF47" s="502"/>
      <c r="MG47" s="502"/>
      <c r="MH47" s="502"/>
      <c r="MI47" s="502"/>
      <c r="MJ47" s="502"/>
      <c r="MK47" s="502"/>
      <c r="ML47" s="502"/>
      <c r="MM47" s="502"/>
      <c r="MN47" s="502"/>
      <c r="MO47" s="502"/>
      <c r="MP47" s="502"/>
      <c r="MQ47" s="502"/>
      <c r="MR47" s="502"/>
      <c r="MS47" s="502"/>
      <c r="MT47" s="502"/>
      <c r="MU47" s="502"/>
      <c r="MV47" s="502"/>
      <c r="MW47" s="502"/>
      <c r="MX47" s="502"/>
      <c r="MY47" s="502"/>
      <c r="MZ47" s="502"/>
      <c r="NA47" s="502"/>
      <c r="NB47" s="502"/>
      <c r="NC47" s="502"/>
      <c r="ND47" s="502"/>
      <c r="NE47" s="502"/>
      <c r="NF47" s="502"/>
      <c r="NG47" s="502"/>
      <c r="NH47" s="502"/>
      <c r="NI47" s="502"/>
      <c r="NJ47" s="502"/>
      <c r="NK47" s="502"/>
      <c r="NL47" s="502"/>
      <c r="NM47" s="502"/>
      <c r="NN47" s="502"/>
      <c r="NO47" s="502"/>
      <c r="NP47" s="502"/>
      <c r="NQ47" s="502"/>
      <c r="NR47" s="502"/>
      <c r="NS47" s="502"/>
      <c r="NT47" s="502"/>
      <c r="NU47" s="502"/>
      <c r="NV47" s="502"/>
      <c r="NW47" s="502"/>
      <c r="NX47" s="502"/>
      <c r="NY47" s="502"/>
      <c r="NZ47" s="502"/>
      <c r="OA47" s="502"/>
      <c r="OB47" s="502"/>
      <c r="OC47" s="502"/>
      <c r="OD47" s="502"/>
      <c r="OE47" s="502"/>
      <c r="OF47" s="502"/>
      <c r="OG47" s="502"/>
      <c r="OH47" s="502"/>
      <c r="OI47" s="502"/>
      <c r="OJ47" s="502"/>
      <c r="OK47" s="502"/>
      <c r="OL47" s="502"/>
      <c r="OM47" s="502"/>
      <c r="ON47" s="502"/>
      <c r="OO47" s="502"/>
      <c r="OP47" s="502"/>
      <c r="OQ47" s="502"/>
      <c r="OR47" s="502"/>
      <c r="OS47" s="502"/>
      <c r="OT47" s="502"/>
      <c r="OU47" s="502"/>
      <c r="OV47" s="502"/>
      <c r="OW47" s="502"/>
      <c r="OX47" s="502"/>
      <c r="OY47" s="502"/>
      <c r="OZ47" s="502"/>
      <c r="PA47" s="502"/>
      <c r="PB47" s="502"/>
      <c r="PC47" s="502"/>
      <c r="PD47" s="502"/>
      <c r="PE47" s="502"/>
      <c r="PF47" s="502"/>
      <c r="PG47" s="502"/>
      <c r="PH47" s="502"/>
      <c r="PI47" s="502"/>
      <c r="PJ47" s="502"/>
      <c r="PK47" s="502"/>
      <c r="PL47" s="502"/>
      <c r="PM47" s="502"/>
      <c r="PN47" s="502"/>
      <c r="PO47" s="502"/>
      <c r="PP47" s="502"/>
      <c r="PQ47" s="502"/>
      <c r="PR47" s="502"/>
      <c r="PS47" s="502"/>
      <c r="PT47" s="502"/>
      <c r="PU47" s="502"/>
      <c r="PV47" s="502"/>
      <c r="PW47" s="502"/>
      <c r="PX47" s="502"/>
      <c r="PY47" s="502"/>
      <c r="PZ47" s="502"/>
      <c r="QA47" s="502"/>
      <c r="QB47" s="502"/>
      <c r="QC47" s="502"/>
      <c r="QD47" s="502"/>
      <c r="QE47" s="502"/>
      <c r="QF47" s="502"/>
      <c r="QG47" s="502"/>
      <c r="QH47" s="502"/>
      <c r="QI47" s="502"/>
      <c r="QJ47" s="502"/>
      <c r="QK47" s="502"/>
      <c r="QL47" s="502"/>
      <c r="QM47" s="502"/>
      <c r="QN47" s="502"/>
      <c r="QO47" s="502"/>
      <c r="QP47" s="502"/>
      <c r="QQ47" s="502"/>
      <c r="QR47" s="502"/>
      <c r="QS47" s="502"/>
      <c r="QT47" s="502"/>
      <c r="QU47" s="502"/>
      <c r="QV47" s="502"/>
      <c r="QW47" s="502"/>
      <c r="QX47" s="502"/>
      <c r="QY47" s="502"/>
      <c r="QZ47" s="502"/>
      <c r="RA47" s="502"/>
      <c r="RB47" s="502"/>
      <c r="RC47" s="502"/>
      <c r="RD47" s="502"/>
      <c r="RE47" s="502"/>
      <c r="RF47" s="502"/>
      <c r="RG47" s="502"/>
      <c r="RH47" s="502"/>
      <c r="RI47" s="502"/>
      <c r="RJ47" s="502"/>
      <c r="RK47" s="502"/>
      <c r="RL47" s="502"/>
      <c r="RM47" s="502"/>
      <c r="RN47" s="502"/>
      <c r="RO47" s="502"/>
      <c r="RP47" s="502"/>
      <c r="RQ47" s="502"/>
      <c r="RR47" s="502"/>
      <c r="RS47" s="502"/>
      <c r="RT47" s="502"/>
      <c r="RU47" s="502"/>
      <c r="RV47" s="502"/>
      <c r="RW47" s="502"/>
      <c r="RX47" s="502"/>
      <c r="RY47" s="502"/>
      <c r="RZ47" s="502"/>
      <c r="SA47" s="502"/>
      <c r="SB47" s="502"/>
      <c r="SC47" s="502"/>
      <c r="SD47" s="502"/>
      <c r="SE47" s="502"/>
      <c r="SF47" s="502"/>
      <c r="SG47" s="502"/>
      <c r="SH47" s="502"/>
      <c r="SI47" s="502"/>
      <c r="SJ47" s="502"/>
      <c r="SK47" s="502"/>
      <c r="SL47" s="502"/>
      <c r="SM47" s="502"/>
      <c r="SN47" s="502"/>
      <c r="SO47" s="502"/>
      <c r="SP47" s="502"/>
      <c r="SQ47" s="502"/>
      <c r="SR47" s="502"/>
      <c r="SS47" s="502"/>
      <c r="ST47" s="502"/>
      <c r="SU47" s="502"/>
      <c r="SV47" s="502"/>
      <c r="SW47" s="502"/>
      <c r="SX47" s="502"/>
      <c r="SY47" s="502"/>
      <c r="SZ47" s="502"/>
      <c r="TA47" s="502"/>
      <c r="TB47" s="502"/>
      <c r="TC47" s="502"/>
      <c r="TD47" s="502"/>
      <c r="TE47" s="502"/>
      <c r="TF47" s="502"/>
      <c r="TG47" s="502"/>
      <c r="TH47" s="502"/>
      <c r="TI47" s="502"/>
      <c r="TJ47" s="502"/>
      <c r="TK47" s="502"/>
      <c r="TL47" s="502"/>
      <c r="TM47" s="502"/>
      <c r="TN47" s="502"/>
      <c r="TO47" s="502"/>
      <c r="TP47" s="502"/>
      <c r="TQ47" s="502"/>
      <c r="TR47" s="502"/>
      <c r="TS47" s="502"/>
      <c r="TT47" s="502"/>
      <c r="TU47" s="502"/>
      <c r="TV47" s="502"/>
      <c r="TW47" s="502"/>
      <c r="TX47" s="502"/>
      <c r="TY47" s="502"/>
      <c r="TZ47" s="502"/>
      <c r="UA47" s="502"/>
      <c r="UB47" s="502"/>
      <c r="UC47" s="502"/>
      <c r="UD47" s="502"/>
      <c r="UE47" s="502"/>
      <c r="UF47" s="502"/>
      <c r="UG47" s="502"/>
      <c r="UH47" s="502"/>
      <c r="UI47" s="502"/>
      <c r="UJ47" s="502"/>
      <c r="UK47" s="502"/>
      <c r="UL47" s="502"/>
      <c r="UM47" s="502"/>
      <c r="UN47" s="502"/>
      <c r="UO47" s="502"/>
      <c r="UP47" s="502"/>
      <c r="UQ47" s="502"/>
      <c r="UR47" s="502"/>
      <c r="US47" s="502"/>
      <c r="UT47" s="502"/>
      <c r="UU47" s="502"/>
      <c r="UV47" s="502"/>
      <c r="UW47" s="502"/>
      <c r="UX47" s="502"/>
      <c r="UY47" s="502"/>
      <c r="UZ47" s="502"/>
      <c r="VA47" s="502"/>
      <c r="VB47" s="502"/>
      <c r="VC47" s="502"/>
      <c r="VD47" s="502"/>
      <c r="VE47" s="502"/>
      <c r="VF47" s="502"/>
      <c r="VG47" s="502"/>
      <c r="VH47" s="502"/>
      <c r="VI47" s="502"/>
      <c r="VJ47" s="502"/>
      <c r="VK47" s="502"/>
      <c r="VL47" s="502"/>
      <c r="VM47" s="502"/>
      <c r="VN47" s="502"/>
      <c r="VO47" s="502"/>
      <c r="VP47" s="502"/>
      <c r="VQ47" s="502"/>
      <c r="VR47" s="502"/>
      <c r="VS47" s="502"/>
      <c r="VT47" s="502"/>
      <c r="VU47" s="502"/>
      <c r="VV47" s="502"/>
      <c r="VW47" s="502"/>
      <c r="VX47" s="502"/>
      <c r="VY47" s="502"/>
      <c r="VZ47" s="502"/>
      <c r="WA47" s="502"/>
      <c r="WB47" s="502"/>
      <c r="WC47" s="502"/>
      <c r="WD47" s="502"/>
      <c r="WE47" s="502"/>
      <c r="WF47" s="502"/>
      <c r="WG47" s="502"/>
      <c r="WH47" s="502"/>
      <c r="WI47" s="502"/>
      <c r="WJ47" s="502"/>
      <c r="WK47" s="502"/>
      <c r="WL47" s="502"/>
      <c r="WM47" s="502"/>
      <c r="WN47" s="502"/>
      <c r="WO47" s="502"/>
      <c r="WP47" s="502"/>
      <c r="WQ47" s="502"/>
      <c r="WR47" s="502"/>
      <c r="WS47" s="502"/>
      <c r="WT47" s="502"/>
      <c r="WU47" s="502"/>
      <c r="WV47" s="502"/>
      <c r="WW47" s="502"/>
      <c r="WX47" s="502"/>
      <c r="WY47" s="502"/>
      <c r="WZ47" s="502"/>
      <c r="XA47" s="502"/>
      <c r="XB47" s="502"/>
      <c r="XC47" s="502"/>
      <c r="XD47" s="502"/>
      <c r="XE47" s="502"/>
      <c r="XF47" s="502"/>
      <c r="XG47" s="502"/>
      <c r="XH47" s="502"/>
      <c r="XI47" s="502"/>
      <c r="XJ47" s="502"/>
      <c r="XK47" s="502"/>
      <c r="XL47" s="502"/>
      <c r="XM47" s="502"/>
      <c r="XN47" s="502"/>
      <c r="XO47" s="502"/>
      <c r="XP47" s="502"/>
      <c r="XQ47" s="502"/>
      <c r="XR47" s="502"/>
      <c r="XS47" s="502"/>
      <c r="XT47" s="502"/>
      <c r="XU47" s="502"/>
      <c r="XV47" s="502"/>
      <c r="XW47" s="502"/>
      <c r="XX47" s="502"/>
      <c r="XY47" s="502"/>
      <c r="XZ47" s="502"/>
      <c r="YA47" s="502"/>
      <c r="YB47" s="502"/>
      <c r="YC47" s="502"/>
      <c r="YD47" s="502"/>
      <c r="YE47" s="502"/>
      <c r="YF47" s="502"/>
      <c r="YG47" s="502"/>
      <c r="YH47" s="502"/>
      <c r="YI47" s="502"/>
      <c r="YJ47" s="502"/>
      <c r="YK47" s="502"/>
      <c r="YL47" s="502"/>
      <c r="YM47" s="502"/>
      <c r="YN47" s="502"/>
      <c r="YO47" s="502"/>
      <c r="YP47" s="502"/>
      <c r="YQ47" s="502"/>
      <c r="YR47" s="502"/>
      <c r="YS47" s="502"/>
      <c r="YT47" s="502"/>
      <c r="YU47" s="502"/>
      <c r="YV47" s="502"/>
      <c r="YW47" s="502"/>
      <c r="YX47" s="502"/>
      <c r="YY47" s="502"/>
      <c r="YZ47" s="502"/>
      <c r="ZA47" s="502"/>
      <c r="ZB47" s="502"/>
      <c r="ZC47" s="502"/>
      <c r="ZD47" s="502"/>
      <c r="ZE47" s="502"/>
      <c r="ZF47" s="502"/>
      <c r="ZG47" s="502"/>
      <c r="ZH47" s="502"/>
      <c r="ZI47" s="502"/>
      <c r="ZJ47" s="502"/>
      <c r="ZK47" s="502"/>
      <c r="ZL47" s="502"/>
      <c r="ZM47" s="502"/>
      <c r="ZN47" s="502"/>
      <c r="ZO47" s="502"/>
      <c r="ZP47" s="502"/>
      <c r="ZQ47" s="502"/>
      <c r="ZR47" s="502"/>
      <c r="ZS47" s="502"/>
      <c r="ZT47" s="502"/>
      <c r="ZU47" s="502"/>
      <c r="ZV47" s="502"/>
      <c r="ZW47" s="502"/>
      <c r="ZX47" s="502"/>
      <c r="ZY47" s="502"/>
      <c r="ZZ47" s="502"/>
      <c r="AAA47" s="502"/>
      <c r="AAB47" s="502"/>
      <c r="AAC47" s="502"/>
      <c r="AAD47" s="502"/>
      <c r="AAE47" s="502"/>
      <c r="AAF47" s="502"/>
      <c r="AAG47" s="502"/>
      <c r="AAH47" s="502"/>
      <c r="AAI47" s="502"/>
      <c r="AAJ47" s="502"/>
      <c r="AAK47" s="502"/>
      <c r="AAL47" s="502"/>
      <c r="AAM47" s="502"/>
      <c r="AAN47" s="502"/>
      <c r="AAO47" s="502"/>
      <c r="AAP47" s="502"/>
      <c r="AAQ47" s="502"/>
      <c r="AAR47" s="502"/>
      <c r="AAS47" s="502"/>
      <c r="AAT47" s="502"/>
      <c r="AAU47" s="502"/>
      <c r="AAV47" s="502"/>
      <c r="AAW47" s="502"/>
      <c r="AAX47" s="502"/>
      <c r="AAY47" s="502"/>
      <c r="AAZ47" s="502"/>
      <c r="ABA47" s="502"/>
      <c r="ABB47" s="502"/>
      <c r="ABC47" s="502"/>
      <c r="ABD47" s="502"/>
      <c r="ABE47" s="502"/>
      <c r="ABF47" s="502"/>
      <c r="ABG47" s="502"/>
      <c r="ABH47" s="502"/>
      <c r="ABI47" s="502"/>
      <c r="ABJ47" s="502"/>
      <c r="ABK47" s="502"/>
      <c r="ABL47" s="502"/>
      <c r="ABM47" s="502"/>
      <c r="ABN47" s="502"/>
      <c r="ABO47" s="502"/>
      <c r="ABP47" s="502"/>
      <c r="ABQ47" s="502"/>
      <c r="ABR47" s="502"/>
      <c r="ABS47" s="502"/>
      <c r="ABT47" s="502"/>
      <c r="ABU47" s="502"/>
      <c r="ABV47" s="502"/>
      <c r="ABW47" s="502"/>
      <c r="ABX47" s="502"/>
      <c r="ABY47" s="502"/>
      <c r="ABZ47" s="502"/>
      <c r="ACA47" s="502"/>
      <c r="ACB47" s="502"/>
      <c r="ACC47" s="502"/>
      <c r="ACD47" s="502"/>
      <c r="ACE47" s="502"/>
      <c r="ACF47" s="502"/>
      <c r="ACG47" s="502"/>
      <c r="ACH47" s="502"/>
      <c r="ACI47" s="502"/>
      <c r="ACJ47" s="502"/>
      <c r="ACK47" s="502"/>
      <c r="ACL47" s="502"/>
      <c r="ACM47" s="502"/>
      <c r="ACN47" s="502"/>
      <c r="ACO47" s="502"/>
      <c r="ACP47" s="502"/>
      <c r="ACQ47" s="502"/>
      <c r="ACR47" s="502"/>
      <c r="ACS47" s="502"/>
      <c r="ACT47" s="502"/>
      <c r="ACU47" s="502"/>
      <c r="ACV47" s="502"/>
      <c r="ACW47" s="502"/>
      <c r="ACX47" s="502"/>
      <c r="ACY47" s="502"/>
      <c r="ACZ47" s="502"/>
      <c r="ADA47" s="502"/>
      <c r="ADB47" s="502"/>
      <c r="ADC47" s="502"/>
      <c r="ADD47" s="502"/>
      <c r="ADE47" s="502"/>
      <c r="ADF47" s="502"/>
      <c r="ADG47" s="502"/>
      <c r="ADH47" s="502"/>
      <c r="ADI47" s="502"/>
      <c r="ADJ47" s="502"/>
      <c r="ADK47" s="502"/>
      <c r="ADL47" s="502"/>
      <c r="ADM47" s="502"/>
      <c r="ADN47" s="502"/>
      <c r="ADO47" s="502"/>
      <c r="ADP47" s="502"/>
      <c r="ADQ47" s="502"/>
      <c r="ADR47" s="502"/>
      <c r="ADS47" s="502"/>
      <c r="ADT47" s="502"/>
      <c r="ADU47" s="502"/>
      <c r="ADV47" s="502"/>
      <c r="ADW47" s="502"/>
      <c r="ADX47" s="502"/>
      <c r="ADY47" s="502"/>
      <c r="ADZ47" s="502"/>
      <c r="AEA47" s="502"/>
      <c r="AEB47" s="502"/>
      <c r="AEC47" s="502"/>
      <c r="AED47" s="502"/>
      <c r="AEE47" s="502"/>
      <c r="AEF47" s="502"/>
      <c r="AEG47" s="502"/>
      <c r="AEH47" s="502"/>
      <c r="AEI47" s="502"/>
      <c r="AEJ47" s="502"/>
      <c r="AEK47" s="502"/>
      <c r="AEL47" s="502"/>
      <c r="AEM47" s="502"/>
      <c r="AEN47" s="502"/>
      <c r="AEO47" s="502"/>
      <c r="AEP47" s="502"/>
      <c r="AEQ47" s="502"/>
      <c r="AER47" s="502"/>
      <c r="AES47" s="502"/>
      <c r="AET47" s="502"/>
      <c r="AEU47" s="502"/>
      <c r="AEV47" s="502"/>
      <c r="AEW47" s="502"/>
      <c r="AEX47" s="502"/>
      <c r="AEY47" s="502"/>
      <c r="AEZ47" s="502"/>
      <c r="AFA47" s="502"/>
      <c r="AFB47" s="502"/>
      <c r="AFC47" s="502"/>
      <c r="AFD47" s="502"/>
      <c r="AFE47" s="502"/>
      <c r="AFF47" s="502"/>
      <c r="AFG47" s="502"/>
      <c r="AFH47" s="502"/>
      <c r="AFI47" s="502"/>
      <c r="AFJ47" s="502"/>
      <c r="AFK47" s="502"/>
      <c r="AFL47" s="502"/>
      <c r="AFM47" s="502"/>
      <c r="AFN47" s="502"/>
      <c r="AFO47" s="502"/>
      <c r="AFP47" s="502"/>
      <c r="AFQ47" s="502"/>
      <c r="AFR47" s="502"/>
      <c r="AFS47" s="502"/>
      <c r="AFT47" s="502"/>
      <c r="AFU47" s="502"/>
      <c r="AFV47" s="502"/>
      <c r="AFW47" s="502"/>
      <c r="AFX47" s="502"/>
      <c r="AFY47" s="502"/>
      <c r="AFZ47" s="502"/>
      <c r="AGA47" s="502"/>
      <c r="AGB47" s="502"/>
      <c r="AGC47" s="502"/>
      <c r="AGD47" s="502"/>
      <c r="AGE47" s="502"/>
      <c r="AGF47" s="502"/>
      <c r="AGG47" s="502"/>
      <c r="AGH47" s="502"/>
      <c r="AGI47" s="502"/>
      <c r="AGJ47" s="502"/>
      <c r="AGK47" s="502"/>
      <c r="AGL47" s="502"/>
      <c r="AGM47" s="502"/>
      <c r="AGN47" s="502"/>
      <c r="AGO47" s="502"/>
      <c r="AGP47" s="502"/>
      <c r="AGQ47" s="502"/>
      <c r="AGR47" s="502"/>
      <c r="AGS47" s="502"/>
      <c r="AGT47" s="502"/>
      <c r="AGU47" s="502"/>
      <c r="AGV47" s="502"/>
      <c r="AGW47" s="502"/>
      <c r="AGX47" s="502"/>
      <c r="AGY47" s="502"/>
      <c r="AGZ47" s="502"/>
      <c r="AHA47" s="502"/>
      <c r="AHB47" s="502"/>
      <c r="AHC47" s="502"/>
      <c r="AHD47" s="502"/>
      <c r="AHE47" s="502"/>
      <c r="AHF47" s="502"/>
      <c r="AHG47" s="502"/>
      <c r="AHH47" s="502"/>
      <c r="AHI47" s="502"/>
      <c r="AHJ47" s="502"/>
      <c r="AHK47" s="502"/>
      <c r="AHL47" s="502"/>
      <c r="AHM47" s="502"/>
      <c r="AHN47" s="502"/>
      <c r="AHO47" s="502"/>
      <c r="AHP47" s="502"/>
      <c r="AHQ47" s="502"/>
      <c r="AHR47" s="502"/>
      <c r="AHS47" s="502"/>
      <c r="AHT47" s="502"/>
      <c r="AHU47" s="502"/>
      <c r="AHV47" s="502"/>
      <c r="AHW47" s="502"/>
      <c r="AHX47" s="502"/>
      <c r="AHY47" s="502"/>
      <c r="AHZ47" s="502"/>
      <c r="AIA47" s="502"/>
      <c r="AIB47" s="502"/>
      <c r="AIC47" s="502"/>
      <c r="AID47" s="502"/>
      <c r="AIE47" s="502"/>
      <c r="AIF47" s="502"/>
      <c r="AIG47" s="502"/>
      <c r="AIH47" s="502"/>
      <c r="AII47" s="502"/>
      <c r="AIJ47" s="502"/>
      <c r="AIK47" s="502"/>
      <c r="AIL47" s="502"/>
      <c r="AIM47" s="502"/>
      <c r="AIN47" s="502"/>
      <c r="AIO47" s="502"/>
      <c r="AIP47" s="502"/>
      <c r="AIQ47" s="502"/>
      <c r="AIR47" s="502"/>
      <c r="AIS47" s="502"/>
      <c r="AIT47" s="502"/>
      <c r="AIU47" s="502"/>
      <c r="AIV47" s="502"/>
      <c r="AIW47" s="502"/>
      <c r="AIX47" s="502"/>
      <c r="AIY47" s="502"/>
      <c r="AIZ47" s="502"/>
      <c r="AJA47" s="502"/>
      <c r="AJB47" s="502"/>
      <c r="AJC47" s="502"/>
      <c r="AJD47" s="502"/>
      <c r="AJE47" s="502"/>
      <c r="AJF47" s="502"/>
      <c r="AJG47" s="502"/>
      <c r="AJH47" s="502"/>
      <c r="AJI47" s="502"/>
      <c r="AJJ47" s="502"/>
      <c r="AJK47" s="502"/>
      <c r="AJL47" s="502"/>
      <c r="AJM47" s="502"/>
      <c r="AJN47" s="502"/>
      <c r="AJO47" s="502"/>
      <c r="AJP47" s="502"/>
      <c r="AJQ47" s="502"/>
      <c r="AJR47" s="502"/>
      <c r="AJS47" s="502"/>
      <c r="AJT47" s="502"/>
      <c r="AJU47" s="502"/>
      <c r="AJV47" s="502"/>
      <c r="AJW47" s="502"/>
      <c r="AJX47" s="502"/>
      <c r="AJY47" s="502"/>
      <c r="AJZ47" s="502"/>
      <c r="AKA47" s="502"/>
      <c r="AKB47" s="502"/>
      <c r="AKC47" s="502"/>
      <c r="AKD47" s="502"/>
      <c r="AKE47" s="502"/>
      <c r="AKF47" s="502"/>
      <c r="AKG47" s="502"/>
      <c r="AKH47" s="502"/>
      <c r="AKI47" s="502"/>
      <c r="AKJ47" s="502"/>
      <c r="AKK47" s="502"/>
      <c r="AKL47" s="502"/>
      <c r="AKM47" s="502"/>
      <c r="AKN47" s="502"/>
      <c r="AKO47" s="502"/>
      <c r="AKP47" s="502"/>
      <c r="AKQ47" s="502"/>
      <c r="AKR47" s="502"/>
      <c r="AKS47" s="502"/>
      <c r="AKT47" s="502"/>
      <c r="AKU47" s="502"/>
      <c r="AKV47" s="502"/>
      <c r="AKW47" s="502"/>
      <c r="AKX47" s="502"/>
      <c r="AKY47" s="502"/>
      <c r="AKZ47" s="502"/>
      <c r="ALA47" s="502"/>
      <c r="ALB47" s="502"/>
      <c r="ALC47" s="502"/>
      <c r="ALD47" s="502"/>
      <c r="ALE47" s="502"/>
      <c r="ALF47" s="502"/>
      <c r="ALG47" s="502"/>
      <c r="ALH47" s="502"/>
      <c r="ALI47" s="502"/>
      <c r="ALJ47" s="502"/>
      <c r="ALK47" s="502"/>
      <c r="ALL47" s="502"/>
      <c r="ALM47" s="502"/>
      <c r="ALN47" s="502"/>
      <c r="ALO47" s="502"/>
      <c r="ALP47" s="502"/>
      <c r="ALQ47" s="502"/>
      <c r="ALR47" s="502"/>
      <c r="ALS47" s="502"/>
      <c r="ALT47" s="502"/>
      <c r="ALU47" s="502"/>
      <c r="ALV47" s="502"/>
      <c r="ALW47" s="502"/>
      <c r="ALX47" s="502"/>
      <c r="ALY47" s="502"/>
      <c r="ALZ47" s="502"/>
      <c r="AMA47" s="502"/>
      <c r="AMB47" s="502"/>
      <c r="AMC47" s="502"/>
      <c r="AMD47" s="502"/>
      <c r="AME47" s="502"/>
      <c r="AMF47" s="502"/>
      <c r="AMG47" s="502"/>
      <c r="AMH47" s="502"/>
      <c r="AMI47" s="502"/>
      <c r="AMJ47" s="502"/>
      <c r="AMK47" s="502"/>
      <c r="AML47" s="502"/>
      <c r="AMM47" s="502"/>
      <c r="AMN47" s="502"/>
      <c r="AMO47" s="502"/>
      <c r="AMP47" s="502"/>
      <c r="AMQ47" s="502"/>
      <c r="AMR47" s="502"/>
      <c r="AMS47" s="502"/>
      <c r="AMT47" s="502"/>
      <c r="AMU47" s="502"/>
      <c r="AMV47" s="502"/>
      <c r="AMW47" s="502"/>
      <c r="AMX47" s="502"/>
      <c r="AMY47" s="502"/>
      <c r="AMZ47" s="502"/>
      <c r="ANA47" s="502"/>
      <c r="ANB47" s="502"/>
      <c r="ANC47" s="502"/>
      <c r="AND47" s="502"/>
      <c r="ANE47" s="502"/>
      <c r="ANF47" s="502"/>
      <c r="ANG47" s="502"/>
      <c r="ANH47" s="502"/>
      <c r="ANI47" s="502"/>
      <c r="ANJ47" s="502"/>
      <c r="ANK47" s="502"/>
      <c r="ANL47" s="502"/>
      <c r="ANM47" s="502"/>
      <c r="ANN47" s="502"/>
      <c r="ANO47" s="502"/>
      <c r="ANP47" s="502"/>
      <c r="ANQ47" s="502"/>
      <c r="ANR47" s="502"/>
      <c r="ANS47" s="502"/>
      <c r="ANT47" s="502"/>
      <c r="ANU47" s="502"/>
      <c r="ANV47" s="502"/>
      <c r="ANW47" s="502"/>
      <c r="ANX47" s="502"/>
      <c r="ANY47" s="502"/>
      <c r="ANZ47" s="502"/>
      <c r="AOA47" s="502"/>
      <c r="AOB47" s="502"/>
      <c r="AOC47" s="502"/>
      <c r="AOD47" s="502"/>
      <c r="AOE47" s="502"/>
      <c r="AOF47" s="502"/>
      <c r="AOG47" s="502"/>
      <c r="AOH47" s="502"/>
      <c r="AOI47" s="502"/>
      <c r="AOJ47" s="502"/>
      <c r="AOK47" s="502"/>
      <c r="AOL47" s="502"/>
      <c r="AOM47" s="502"/>
      <c r="AON47" s="502"/>
      <c r="AOO47" s="502"/>
      <c r="AOP47" s="502"/>
      <c r="AOQ47" s="502"/>
      <c r="AOR47" s="502"/>
      <c r="AOS47" s="502"/>
      <c r="AOT47" s="502"/>
      <c r="AOU47" s="502"/>
      <c r="AOV47" s="502"/>
      <c r="AOW47" s="502"/>
      <c r="AOX47" s="502"/>
      <c r="AOY47" s="502"/>
      <c r="AOZ47" s="502"/>
      <c r="APA47" s="502"/>
      <c r="APB47" s="502"/>
      <c r="APC47" s="502"/>
      <c r="APD47" s="502"/>
      <c r="APE47" s="502"/>
      <c r="APF47" s="502"/>
      <c r="APG47" s="502"/>
      <c r="APH47" s="502"/>
      <c r="API47" s="502"/>
      <c r="APJ47" s="502"/>
      <c r="APK47" s="502"/>
      <c r="APL47" s="502"/>
      <c r="APM47" s="502"/>
      <c r="APN47" s="502"/>
      <c r="APO47" s="502"/>
      <c r="APP47" s="502"/>
      <c r="APQ47" s="502"/>
      <c r="APR47" s="502"/>
      <c r="APS47" s="502"/>
      <c r="APT47" s="502"/>
      <c r="APU47" s="502"/>
      <c r="APV47" s="502"/>
      <c r="APW47" s="502"/>
      <c r="APX47" s="502"/>
      <c r="APY47" s="502"/>
      <c r="APZ47" s="502"/>
      <c r="AQA47" s="502"/>
      <c r="AQB47" s="502"/>
      <c r="AQC47" s="502"/>
      <c r="AQD47" s="502"/>
      <c r="AQE47" s="502"/>
      <c r="AQF47" s="502"/>
      <c r="AQG47" s="502"/>
      <c r="AQH47" s="502"/>
      <c r="AQI47" s="502"/>
      <c r="AQJ47" s="502"/>
      <c r="AQK47" s="502"/>
      <c r="AQL47" s="502"/>
      <c r="AQM47" s="502"/>
      <c r="AQN47" s="502"/>
      <c r="AQO47" s="502"/>
      <c r="AQP47" s="502"/>
      <c r="AQQ47" s="502"/>
      <c r="AQR47" s="502"/>
      <c r="AQS47" s="502"/>
      <c r="AQT47" s="502"/>
      <c r="AQU47" s="502"/>
      <c r="AQV47" s="502"/>
      <c r="AQW47" s="502"/>
      <c r="AQX47" s="502"/>
      <c r="AQY47" s="502"/>
      <c r="AQZ47" s="502"/>
      <c r="ARA47" s="502"/>
      <c r="ARB47" s="502"/>
      <c r="ARC47" s="502"/>
      <c r="ARD47" s="502"/>
      <c r="ARE47" s="502"/>
      <c r="ARF47" s="502"/>
      <c r="ARG47" s="502"/>
      <c r="ARH47" s="502"/>
      <c r="ARI47" s="502"/>
      <c r="ARJ47" s="502"/>
      <c r="ARK47" s="502"/>
      <c r="ARL47" s="502"/>
      <c r="ARM47" s="502"/>
      <c r="ARN47" s="502"/>
      <c r="ARO47" s="502"/>
      <c r="ARP47" s="502"/>
      <c r="ARQ47" s="502"/>
      <c r="ARR47" s="502"/>
      <c r="ARS47" s="502"/>
      <c r="ART47" s="502"/>
      <c r="ARU47" s="502"/>
      <c r="ARV47" s="502"/>
      <c r="ARW47" s="502"/>
      <c r="ARX47" s="502"/>
      <c r="ARY47" s="502"/>
      <c r="ARZ47" s="502"/>
      <c r="ASA47" s="502"/>
      <c r="ASB47" s="502"/>
      <c r="ASC47" s="502"/>
      <c r="ASD47" s="502"/>
      <c r="ASE47" s="502"/>
      <c r="ASF47" s="502"/>
      <c r="ASG47" s="502"/>
      <c r="ASH47" s="502"/>
      <c r="ASI47" s="502"/>
      <c r="ASJ47" s="502"/>
      <c r="ASK47" s="502"/>
      <c r="ASL47" s="502"/>
      <c r="ASM47" s="502"/>
      <c r="ASN47" s="502"/>
      <c r="ASO47" s="502"/>
      <c r="ASP47" s="502"/>
      <c r="ASQ47" s="502"/>
      <c r="ASR47" s="502"/>
      <c r="ASS47" s="502"/>
      <c r="AST47" s="502"/>
      <c r="ASU47" s="502"/>
      <c r="ASV47" s="502"/>
      <c r="ASW47" s="502"/>
      <c r="ASX47" s="502"/>
      <c r="ASY47" s="502"/>
      <c r="ASZ47" s="502"/>
      <c r="ATA47" s="502"/>
      <c r="ATB47" s="502"/>
      <c r="ATC47" s="502"/>
      <c r="ATD47" s="502"/>
      <c r="ATE47" s="502"/>
      <c r="ATF47" s="502"/>
      <c r="ATG47" s="502"/>
      <c r="ATH47" s="502"/>
      <c r="ATI47" s="502"/>
      <c r="ATJ47" s="502"/>
      <c r="ATK47" s="502"/>
      <c r="ATL47" s="502"/>
      <c r="ATM47" s="502"/>
      <c r="ATN47" s="502"/>
      <c r="ATO47" s="502"/>
      <c r="ATP47" s="502"/>
      <c r="ATQ47" s="502"/>
      <c r="ATR47" s="502"/>
      <c r="ATS47" s="502"/>
      <c r="ATT47" s="502"/>
      <c r="ATU47" s="502"/>
      <c r="ATV47" s="502"/>
      <c r="ATW47" s="502"/>
      <c r="ATX47" s="502"/>
      <c r="ATY47" s="502"/>
      <c r="ATZ47" s="502"/>
      <c r="AUA47" s="502"/>
      <c r="AUB47" s="502"/>
      <c r="AUC47" s="502"/>
      <c r="AUD47" s="502"/>
      <c r="AUE47" s="502"/>
      <c r="AUF47" s="502"/>
      <c r="AUG47" s="502"/>
      <c r="AUH47" s="502"/>
      <c r="AUI47" s="502"/>
      <c r="AUJ47" s="502"/>
      <c r="AUK47" s="502"/>
      <c r="AUL47" s="502"/>
      <c r="AUM47" s="502"/>
      <c r="AUN47" s="502"/>
      <c r="AUO47" s="502"/>
      <c r="AUP47" s="502"/>
      <c r="AUQ47" s="502"/>
      <c r="AUR47" s="502"/>
      <c r="AUS47" s="502"/>
      <c r="AUT47" s="502"/>
      <c r="AUU47" s="502"/>
      <c r="AUV47" s="502"/>
      <c r="AUW47" s="502"/>
      <c r="AUX47" s="502"/>
      <c r="AUY47" s="502"/>
      <c r="AUZ47" s="502"/>
      <c r="AVA47" s="502"/>
      <c r="AVB47" s="502"/>
      <c r="AVC47" s="502"/>
      <c r="AVD47" s="502"/>
      <c r="AVE47" s="502"/>
      <c r="AVF47" s="502"/>
      <c r="AVG47" s="502"/>
      <c r="AVH47" s="502"/>
      <c r="AVI47" s="502"/>
      <c r="AVJ47" s="502"/>
      <c r="AVK47" s="502"/>
      <c r="AVL47" s="502"/>
      <c r="AVM47" s="502"/>
      <c r="AVN47" s="502"/>
      <c r="AVO47" s="502"/>
      <c r="AVP47" s="502"/>
      <c r="AVQ47" s="502"/>
      <c r="AVR47" s="502"/>
      <c r="AVS47" s="502"/>
      <c r="AVT47" s="502"/>
      <c r="AVU47" s="502"/>
      <c r="AVV47" s="502"/>
      <c r="AVW47" s="502"/>
      <c r="AVX47" s="502"/>
      <c r="AVY47" s="502"/>
      <c r="AVZ47" s="502"/>
      <c r="AWA47" s="502"/>
      <c r="AWB47" s="502"/>
      <c r="AWC47" s="502"/>
      <c r="AWD47" s="502"/>
      <c r="AWE47" s="502"/>
      <c r="AWF47" s="502"/>
      <c r="AWG47" s="502"/>
      <c r="AWH47" s="502"/>
      <c r="AWI47" s="502"/>
      <c r="AWJ47" s="502"/>
      <c r="AWK47" s="502"/>
      <c r="AWL47" s="502"/>
      <c r="AWM47" s="502"/>
      <c r="AWN47" s="502"/>
      <c r="AWO47" s="502"/>
      <c r="AWP47" s="502"/>
      <c r="AWQ47" s="502"/>
      <c r="AWR47" s="502"/>
      <c r="AWS47" s="502"/>
      <c r="AWT47" s="502"/>
      <c r="AWU47" s="502"/>
      <c r="AWV47" s="502"/>
      <c r="AWW47" s="502"/>
      <c r="AWX47" s="502"/>
      <c r="AWY47" s="502"/>
      <c r="AWZ47" s="502"/>
      <c r="AXA47" s="502"/>
      <c r="AXB47" s="502"/>
      <c r="AXC47" s="502"/>
      <c r="AXD47" s="502"/>
      <c r="AXE47" s="502"/>
      <c r="AXF47" s="502"/>
      <c r="AXG47" s="502"/>
      <c r="AXH47" s="502"/>
      <c r="AXI47" s="502"/>
      <c r="AXJ47" s="502"/>
      <c r="AXK47" s="502"/>
      <c r="AXL47" s="502"/>
      <c r="AXM47" s="502"/>
      <c r="AXN47" s="502"/>
      <c r="AXO47" s="502"/>
      <c r="AXP47" s="502"/>
      <c r="AXQ47" s="502"/>
      <c r="AXR47" s="502"/>
      <c r="AXS47" s="502"/>
      <c r="AXT47" s="502"/>
      <c r="AXU47" s="502"/>
      <c r="AXV47" s="502"/>
      <c r="AXW47" s="502"/>
      <c r="AXX47" s="502"/>
      <c r="AXY47" s="502"/>
      <c r="AXZ47" s="502"/>
      <c r="AYA47" s="502"/>
      <c r="AYB47" s="502"/>
      <c r="AYC47" s="502"/>
      <c r="AYD47" s="502"/>
      <c r="AYE47" s="502"/>
      <c r="AYF47" s="502"/>
      <c r="AYG47" s="502"/>
      <c r="AYH47" s="502"/>
      <c r="AYI47" s="502"/>
      <c r="AYJ47" s="502"/>
      <c r="AYK47" s="502"/>
      <c r="AYL47" s="502"/>
      <c r="AYM47" s="502"/>
      <c r="AYN47" s="502"/>
      <c r="AYO47" s="502"/>
      <c r="AYP47" s="502"/>
      <c r="AYQ47" s="502"/>
      <c r="AYR47" s="502"/>
      <c r="AYS47" s="502"/>
      <c r="AYT47" s="502"/>
      <c r="AYU47" s="502"/>
      <c r="AYV47" s="502"/>
      <c r="AYW47" s="502"/>
      <c r="AYX47" s="502"/>
      <c r="AYY47" s="502"/>
      <c r="AYZ47" s="502"/>
      <c r="AZA47" s="502"/>
      <c r="AZB47" s="502"/>
      <c r="AZC47" s="502"/>
      <c r="AZD47" s="502"/>
      <c r="AZE47" s="502"/>
      <c r="AZF47" s="502"/>
      <c r="AZG47" s="502"/>
      <c r="AZH47" s="502"/>
      <c r="AZI47" s="502"/>
      <c r="AZJ47" s="502"/>
      <c r="AZK47" s="502"/>
      <c r="AZL47" s="502"/>
      <c r="AZM47" s="502"/>
      <c r="AZN47" s="502"/>
      <c r="AZO47" s="502"/>
      <c r="AZP47" s="502"/>
      <c r="AZQ47" s="502"/>
      <c r="AZR47" s="502"/>
      <c r="AZS47" s="502"/>
      <c r="AZT47" s="502"/>
      <c r="AZU47" s="502"/>
      <c r="AZV47" s="502"/>
      <c r="AZW47" s="502"/>
      <c r="AZX47" s="502"/>
      <c r="AZY47" s="502"/>
      <c r="AZZ47" s="502"/>
      <c r="BAA47" s="502"/>
      <c r="BAB47" s="502"/>
      <c r="BAC47" s="502"/>
      <c r="BAD47" s="502"/>
      <c r="BAE47" s="502"/>
      <c r="BAF47" s="502"/>
      <c r="BAG47" s="502"/>
      <c r="BAH47" s="502"/>
      <c r="BAI47" s="502"/>
      <c r="BAJ47" s="502"/>
      <c r="BAK47" s="502"/>
      <c r="BAL47" s="502"/>
      <c r="BAM47" s="502"/>
      <c r="BAN47" s="502"/>
      <c r="BAO47" s="502"/>
      <c r="BAP47" s="502"/>
      <c r="BAQ47" s="502"/>
      <c r="BAR47" s="502"/>
      <c r="BAS47" s="502"/>
      <c r="BAT47" s="502"/>
      <c r="BAU47" s="502"/>
      <c r="BAV47" s="502"/>
      <c r="BAW47" s="502"/>
      <c r="BAX47" s="502"/>
      <c r="BAY47" s="502"/>
      <c r="BAZ47" s="502"/>
      <c r="BBA47" s="502"/>
      <c r="BBB47" s="502"/>
      <c r="BBC47" s="502"/>
      <c r="BBD47" s="502"/>
      <c r="BBE47" s="502"/>
      <c r="BBF47" s="502"/>
      <c r="BBG47" s="502"/>
      <c r="BBH47" s="502"/>
      <c r="BBI47" s="502"/>
      <c r="BBJ47" s="502"/>
      <c r="BBK47" s="502"/>
      <c r="BBL47" s="502"/>
      <c r="BBM47" s="502"/>
      <c r="BBN47" s="502"/>
      <c r="BBO47" s="502"/>
      <c r="BBP47" s="502"/>
      <c r="BBQ47" s="502"/>
      <c r="BBR47" s="502"/>
      <c r="BBS47" s="502"/>
      <c r="BBT47" s="502"/>
      <c r="BBU47" s="502"/>
      <c r="BBV47" s="502"/>
      <c r="BBW47" s="502"/>
      <c r="BBX47" s="502"/>
      <c r="BBY47" s="502"/>
      <c r="BBZ47" s="502"/>
      <c r="BCA47" s="502"/>
      <c r="BCB47" s="502"/>
      <c r="BCC47" s="502"/>
      <c r="BCD47" s="502"/>
      <c r="BCE47" s="502"/>
      <c r="BCF47" s="502"/>
      <c r="BCG47" s="502"/>
      <c r="BCH47" s="502"/>
      <c r="BCI47" s="502"/>
      <c r="BCJ47" s="502"/>
      <c r="BCK47" s="502"/>
      <c r="BCL47" s="502"/>
      <c r="BCM47" s="502"/>
      <c r="BCN47" s="502"/>
      <c r="BCO47" s="502"/>
      <c r="BCP47" s="502"/>
      <c r="BCQ47" s="502"/>
      <c r="BCR47" s="502"/>
      <c r="BCS47" s="502"/>
      <c r="BCT47" s="502"/>
      <c r="BCU47" s="502"/>
      <c r="BCV47" s="502"/>
      <c r="BCW47" s="502"/>
      <c r="BCX47" s="502"/>
      <c r="BCY47" s="502"/>
      <c r="BCZ47" s="502"/>
      <c r="BDA47" s="502"/>
      <c r="BDB47" s="502"/>
      <c r="BDC47" s="502"/>
      <c r="BDD47" s="502"/>
      <c r="BDE47" s="502"/>
      <c r="BDF47" s="502"/>
      <c r="BDG47" s="502"/>
      <c r="BDH47" s="502"/>
      <c r="BDI47" s="502"/>
      <c r="BDJ47" s="502"/>
      <c r="BDK47" s="502"/>
      <c r="BDL47" s="502"/>
      <c r="BDM47" s="502"/>
      <c r="BDN47" s="502"/>
      <c r="BDO47" s="502"/>
      <c r="BDP47" s="502"/>
      <c r="BDQ47" s="502"/>
      <c r="BDR47" s="502"/>
      <c r="BDS47" s="502"/>
      <c r="BDT47" s="502"/>
      <c r="BDU47" s="502"/>
      <c r="BDV47" s="502"/>
      <c r="BDW47" s="502"/>
      <c r="BDX47" s="502"/>
      <c r="BDY47" s="502"/>
      <c r="BDZ47" s="502"/>
      <c r="BEA47" s="502"/>
      <c r="BEB47" s="502"/>
      <c r="BEC47" s="502"/>
      <c r="BED47" s="502"/>
      <c r="BEE47" s="502"/>
      <c r="BEF47" s="502"/>
      <c r="BEG47" s="502"/>
      <c r="BEH47" s="502"/>
      <c r="BEI47" s="502"/>
      <c r="BEJ47" s="502"/>
      <c r="BEK47" s="502"/>
      <c r="BEL47" s="502"/>
      <c r="BEM47" s="502"/>
      <c r="BEN47" s="502"/>
      <c r="BEO47" s="502"/>
      <c r="BEP47" s="502"/>
      <c r="BEQ47" s="502"/>
      <c r="BER47" s="502"/>
      <c r="BES47" s="502"/>
      <c r="BET47" s="502"/>
      <c r="BEU47" s="502"/>
      <c r="BEV47" s="502"/>
      <c r="BEW47" s="502"/>
      <c r="BEX47" s="502"/>
      <c r="BEY47" s="502"/>
      <c r="BEZ47" s="502"/>
      <c r="BFA47" s="502"/>
      <c r="BFB47" s="502"/>
      <c r="BFC47" s="502"/>
      <c r="BFD47" s="502"/>
      <c r="BFE47" s="502"/>
      <c r="BFF47" s="502"/>
      <c r="BFG47" s="502"/>
      <c r="BFH47" s="502"/>
      <c r="BFI47" s="502"/>
      <c r="BFJ47" s="502"/>
      <c r="BFK47" s="502"/>
      <c r="BFL47" s="502"/>
      <c r="BFM47" s="502"/>
      <c r="BFN47" s="502"/>
      <c r="BFO47" s="502"/>
      <c r="BFP47" s="502"/>
      <c r="BFQ47" s="502"/>
      <c r="BFR47" s="502"/>
      <c r="BFS47" s="502"/>
      <c r="BFT47" s="502"/>
      <c r="BFU47" s="502"/>
      <c r="BFV47" s="502"/>
      <c r="BFW47" s="502"/>
      <c r="BFX47" s="502"/>
      <c r="BFY47" s="502"/>
      <c r="BFZ47" s="502"/>
      <c r="BGA47" s="502"/>
      <c r="BGB47" s="502"/>
      <c r="BGC47" s="502"/>
      <c r="BGD47" s="502"/>
      <c r="BGE47" s="502"/>
      <c r="BGF47" s="502"/>
      <c r="BGG47" s="502"/>
      <c r="BGH47" s="502"/>
      <c r="BGI47" s="502"/>
      <c r="BGJ47" s="502"/>
      <c r="BGK47" s="502"/>
      <c r="BGL47" s="502"/>
      <c r="BGM47" s="502"/>
      <c r="BGN47" s="502"/>
      <c r="BGO47" s="502"/>
      <c r="BGP47" s="502"/>
      <c r="BGQ47" s="502"/>
      <c r="BGR47" s="502"/>
      <c r="BGS47" s="502"/>
      <c r="BGT47" s="502"/>
      <c r="BGU47" s="502"/>
      <c r="BGV47" s="502"/>
      <c r="BGW47" s="502"/>
      <c r="BGX47" s="502"/>
      <c r="BGY47" s="502"/>
      <c r="BGZ47" s="502"/>
      <c r="BHA47" s="502"/>
      <c r="BHB47" s="502"/>
      <c r="BHC47" s="502"/>
      <c r="BHD47" s="502"/>
      <c r="BHE47" s="502"/>
      <c r="BHF47" s="502"/>
      <c r="BHG47" s="502"/>
      <c r="BHH47" s="502"/>
      <c r="BHI47" s="502"/>
      <c r="BHJ47" s="502"/>
      <c r="BHK47" s="502"/>
      <c r="BHL47" s="502"/>
      <c r="BHM47" s="502"/>
      <c r="BHN47" s="502"/>
      <c r="BHO47" s="502"/>
      <c r="BHP47" s="502"/>
      <c r="BHQ47" s="502"/>
      <c r="BHR47" s="502"/>
      <c r="BHS47" s="502"/>
      <c r="BHT47" s="502"/>
      <c r="BHU47" s="502"/>
      <c r="BHV47" s="502"/>
      <c r="BHW47" s="502"/>
      <c r="BHX47" s="502"/>
      <c r="BHY47" s="502"/>
      <c r="BHZ47" s="502"/>
      <c r="BIA47" s="502"/>
      <c r="BIB47" s="502"/>
      <c r="BIC47" s="502"/>
      <c r="BID47" s="502"/>
      <c r="BIE47" s="502"/>
      <c r="BIF47" s="502"/>
      <c r="BIG47" s="502"/>
      <c r="BIH47" s="502"/>
      <c r="BII47" s="502"/>
      <c r="BIJ47" s="502"/>
      <c r="BIK47" s="502"/>
      <c r="BIL47" s="502"/>
      <c r="BIM47" s="502"/>
      <c r="BIN47" s="502"/>
      <c r="BIO47" s="502"/>
      <c r="BIP47" s="502"/>
      <c r="BIQ47" s="502"/>
      <c r="BIR47" s="502"/>
      <c r="BIS47" s="502"/>
      <c r="BIT47" s="502"/>
      <c r="BIU47" s="502"/>
      <c r="BIV47" s="502"/>
      <c r="BIW47" s="502"/>
      <c r="BIX47" s="502"/>
      <c r="BIY47" s="502"/>
      <c r="BIZ47" s="502"/>
      <c r="BJA47" s="502"/>
      <c r="BJB47" s="502"/>
      <c r="BJC47" s="502"/>
      <c r="BJD47" s="502"/>
      <c r="BJE47" s="502"/>
      <c r="BJF47" s="502"/>
      <c r="BJG47" s="502"/>
      <c r="BJH47" s="502"/>
      <c r="BJI47" s="502"/>
      <c r="BJJ47" s="502"/>
      <c r="BJK47" s="502"/>
      <c r="BJL47" s="502"/>
      <c r="BJM47" s="502"/>
      <c r="BJN47" s="502"/>
      <c r="BJO47" s="502"/>
      <c r="BJP47" s="502"/>
      <c r="BJQ47" s="502"/>
      <c r="BJR47" s="502"/>
      <c r="BJS47" s="502"/>
      <c r="BJT47" s="502"/>
      <c r="BJU47" s="502"/>
      <c r="BJV47" s="502"/>
      <c r="BJW47" s="502"/>
      <c r="BJX47" s="502"/>
      <c r="BJY47" s="502"/>
      <c r="BJZ47" s="502"/>
      <c r="BKA47" s="502"/>
      <c r="BKB47" s="502"/>
      <c r="BKC47" s="502"/>
      <c r="BKD47" s="502"/>
      <c r="BKE47" s="502"/>
      <c r="BKF47" s="502"/>
      <c r="BKG47" s="502"/>
      <c r="BKH47" s="502"/>
      <c r="BKI47" s="502"/>
      <c r="BKJ47" s="502"/>
      <c r="BKK47" s="502"/>
      <c r="BKL47" s="502"/>
      <c r="BKM47" s="502"/>
      <c r="BKN47" s="502"/>
      <c r="BKO47" s="502"/>
      <c r="BKP47" s="502"/>
      <c r="BKQ47" s="502"/>
      <c r="BKR47" s="502"/>
      <c r="BKS47" s="502"/>
      <c r="BKT47" s="502"/>
      <c r="BKU47" s="502"/>
      <c r="BKV47" s="502"/>
      <c r="BKW47" s="502"/>
      <c r="BKX47" s="502"/>
      <c r="BKY47" s="502"/>
      <c r="BKZ47" s="502"/>
      <c r="BLA47" s="502"/>
      <c r="BLB47" s="502"/>
      <c r="BLC47" s="502"/>
      <c r="BLD47" s="502"/>
      <c r="BLE47" s="502"/>
      <c r="BLF47" s="502"/>
      <c r="BLG47" s="502"/>
      <c r="BLH47" s="502"/>
      <c r="BLI47" s="502"/>
      <c r="BLJ47" s="502"/>
      <c r="BLK47" s="502"/>
      <c r="BLL47" s="502"/>
      <c r="BLM47" s="502"/>
      <c r="BLN47" s="502"/>
      <c r="BLO47" s="502"/>
      <c r="BLP47" s="502"/>
      <c r="BLQ47" s="502"/>
      <c r="BLR47" s="502"/>
      <c r="BLS47" s="502"/>
      <c r="BLT47" s="502"/>
      <c r="BLU47" s="502"/>
      <c r="BLV47" s="502"/>
      <c r="BLW47" s="502"/>
      <c r="BLX47" s="502"/>
      <c r="BLY47" s="502"/>
      <c r="BLZ47" s="502"/>
      <c r="BMA47" s="502"/>
      <c r="BMB47" s="502"/>
      <c r="BMC47" s="502"/>
      <c r="BMD47" s="502"/>
      <c r="BME47" s="502"/>
      <c r="BMF47" s="502"/>
      <c r="BMG47" s="502"/>
      <c r="BMH47" s="502"/>
      <c r="BMI47" s="502"/>
      <c r="BMJ47" s="502"/>
      <c r="BMK47" s="502"/>
      <c r="BML47" s="502"/>
      <c r="BMM47" s="502"/>
      <c r="BMN47" s="502"/>
      <c r="BMO47" s="502"/>
      <c r="BMP47" s="502"/>
      <c r="BMQ47" s="502"/>
      <c r="BMR47" s="502"/>
      <c r="BMS47" s="502"/>
      <c r="BMT47" s="502"/>
      <c r="BMU47" s="502"/>
      <c r="BMV47" s="502"/>
      <c r="BMW47" s="502"/>
      <c r="BMX47" s="502"/>
      <c r="BMY47" s="502"/>
      <c r="BMZ47" s="502"/>
      <c r="BNA47" s="502"/>
      <c r="BNB47" s="502"/>
      <c r="BNC47" s="502"/>
      <c r="BND47" s="502"/>
      <c r="BNE47" s="502"/>
      <c r="BNF47" s="502"/>
      <c r="BNG47" s="502"/>
      <c r="BNH47" s="502"/>
      <c r="BNI47" s="502"/>
      <c r="BNJ47" s="502"/>
      <c r="BNK47" s="502"/>
      <c r="BNL47" s="502"/>
      <c r="BNM47" s="502"/>
      <c r="BNN47" s="502"/>
      <c r="BNO47" s="502"/>
      <c r="BNP47" s="502"/>
      <c r="BNQ47" s="502"/>
      <c r="BNR47" s="502"/>
      <c r="BNS47" s="502"/>
      <c r="BNT47" s="502"/>
      <c r="BNU47" s="502"/>
      <c r="BNV47" s="502"/>
      <c r="BNW47" s="502"/>
      <c r="BNX47" s="502"/>
      <c r="BNY47" s="502"/>
      <c r="BNZ47" s="502"/>
      <c r="BOA47" s="502"/>
      <c r="BOB47" s="502"/>
      <c r="BOC47" s="502"/>
      <c r="BOD47" s="502"/>
      <c r="BOE47" s="502"/>
      <c r="BOF47" s="502"/>
      <c r="BOG47" s="502"/>
      <c r="BOH47" s="502"/>
      <c r="BOI47" s="502"/>
      <c r="BOJ47" s="502"/>
      <c r="BOK47" s="502"/>
      <c r="BOL47" s="502"/>
      <c r="BOM47" s="502"/>
      <c r="BON47" s="502"/>
      <c r="BOO47" s="502"/>
      <c r="BOP47" s="502"/>
      <c r="BOQ47" s="502"/>
      <c r="BOR47" s="502"/>
      <c r="BOS47" s="502"/>
      <c r="BOT47" s="502"/>
      <c r="BOU47" s="502"/>
      <c r="BOV47" s="502"/>
      <c r="BOW47" s="502"/>
      <c r="BOX47" s="502"/>
      <c r="BOY47" s="502"/>
      <c r="BOZ47" s="502"/>
      <c r="BPA47" s="502"/>
      <c r="BPB47" s="502"/>
      <c r="BPC47" s="502"/>
      <c r="BPD47" s="502"/>
      <c r="BPE47" s="502"/>
      <c r="BPF47" s="502"/>
      <c r="BPG47" s="502"/>
      <c r="BPH47" s="502"/>
      <c r="BPI47" s="502"/>
      <c r="BPJ47" s="502"/>
      <c r="BPK47" s="502"/>
      <c r="BPL47" s="502"/>
      <c r="BPM47" s="502"/>
      <c r="BPN47" s="502"/>
      <c r="BPO47" s="502"/>
      <c r="BPP47" s="502"/>
      <c r="BPQ47" s="502"/>
      <c r="BPR47" s="502"/>
      <c r="BPS47" s="502"/>
      <c r="BPT47" s="502"/>
      <c r="BPU47" s="502"/>
      <c r="BPV47" s="502"/>
      <c r="BPW47" s="502"/>
      <c r="BPX47" s="502"/>
      <c r="BPY47" s="502"/>
      <c r="BPZ47" s="502"/>
      <c r="BQA47" s="502"/>
      <c r="BQB47" s="502"/>
      <c r="BQC47" s="502"/>
      <c r="BQD47" s="502"/>
      <c r="BQE47" s="502"/>
      <c r="BQF47" s="502"/>
      <c r="BQG47" s="502"/>
      <c r="BQH47" s="502"/>
      <c r="BQI47" s="502"/>
      <c r="BQJ47" s="502"/>
      <c r="BQK47" s="502"/>
      <c r="BQL47" s="502"/>
      <c r="BQM47" s="502"/>
      <c r="BQN47" s="502"/>
      <c r="BQO47" s="502"/>
      <c r="BQP47" s="502"/>
      <c r="BQQ47" s="502"/>
      <c r="BQR47" s="502"/>
      <c r="BQS47" s="502"/>
      <c r="BQT47" s="502"/>
      <c r="BQU47" s="502"/>
      <c r="BQV47" s="502"/>
      <c r="BQW47" s="502"/>
      <c r="BQX47" s="502"/>
      <c r="BQY47" s="502"/>
      <c r="BQZ47" s="502"/>
      <c r="BRA47" s="502"/>
      <c r="BRB47" s="502"/>
      <c r="BRC47" s="502"/>
      <c r="BRD47" s="502"/>
      <c r="BRE47" s="502"/>
      <c r="BRF47" s="502"/>
      <c r="BRG47" s="502"/>
      <c r="BRH47" s="502"/>
      <c r="BRI47" s="502"/>
      <c r="BRJ47" s="502"/>
      <c r="BRK47" s="502"/>
      <c r="BRL47" s="502"/>
      <c r="BRM47" s="502"/>
      <c r="BRN47" s="502"/>
      <c r="BRO47" s="502"/>
      <c r="BRP47" s="502"/>
      <c r="BRQ47" s="502"/>
      <c r="BRR47" s="502"/>
      <c r="BRS47" s="502"/>
      <c r="BRT47" s="502"/>
      <c r="BRU47" s="502"/>
      <c r="BRV47" s="502"/>
      <c r="BRW47" s="502"/>
      <c r="BRX47" s="502"/>
      <c r="BRY47" s="502"/>
      <c r="BRZ47" s="502"/>
      <c r="BSA47" s="502"/>
      <c r="BSB47" s="502"/>
      <c r="BSC47" s="502"/>
      <c r="BSD47" s="502"/>
      <c r="BSE47" s="502"/>
      <c r="BSF47" s="502"/>
      <c r="BSG47" s="502"/>
      <c r="BSH47" s="502"/>
      <c r="BSI47" s="502"/>
      <c r="BSJ47" s="502"/>
      <c r="BSK47" s="502"/>
      <c r="BSL47" s="502"/>
      <c r="BSM47" s="502"/>
      <c r="BSN47" s="502"/>
      <c r="BSO47" s="502"/>
      <c r="BSP47" s="502"/>
      <c r="BSQ47" s="502"/>
      <c r="BSR47" s="502"/>
      <c r="BSS47" s="502"/>
      <c r="BST47" s="502"/>
      <c r="BSU47" s="502"/>
      <c r="BSV47" s="502"/>
      <c r="BSW47" s="502"/>
      <c r="BSX47" s="502"/>
      <c r="BSY47" s="502"/>
      <c r="BSZ47" s="502"/>
      <c r="BTA47" s="502"/>
      <c r="BTB47" s="502"/>
      <c r="BTC47" s="502"/>
      <c r="BTD47" s="502"/>
      <c r="BTE47" s="502"/>
      <c r="BTF47" s="502"/>
      <c r="BTG47" s="502"/>
      <c r="BTH47" s="502"/>
      <c r="BTI47" s="502"/>
      <c r="BTJ47" s="502"/>
      <c r="BTK47" s="502"/>
      <c r="BTL47" s="502"/>
      <c r="BTM47" s="502"/>
      <c r="BTN47" s="502"/>
      <c r="BTO47" s="502"/>
      <c r="BTP47" s="502"/>
      <c r="BTQ47" s="502"/>
      <c r="BTR47" s="502"/>
      <c r="BTS47" s="502"/>
      <c r="BTT47" s="502"/>
      <c r="BTU47" s="502"/>
      <c r="BTV47" s="502"/>
      <c r="BTW47" s="502"/>
      <c r="BTX47" s="502"/>
      <c r="BTY47" s="502"/>
      <c r="BTZ47" s="502"/>
      <c r="BUA47" s="502"/>
      <c r="BUB47" s="502"/>
      <c r="BUC47" s="502"/>
      <c r="BUD47" s="502"/>
      <c r="BUE47" s="502"/>
      <c r="BUF47" s="502"/>
      <c r="BUG47" s="502"/>
      <c r="BUH47" s="502"/>
      <c r="BUI47" s="502"/>
      <c r="BUJ47" s="502"/>
      <c r="BUK47" s="502"/>
      <c r="BUL47" s="502"/>
      <c r="BUM47" s="502"/>
      <c r="BUN47" s="502"/>
      <c r="BUO47" s="502"/>
      <c r="BUP47" s="502"/>
      <c r="BUQ47" s="502"/>
      <c r="BUR47" s="502"/>
      <c r="BUS47" s="502"/>
      <c r="BUT47" s="502"/>
      <c r="BUU47" s="502"/>
      <c r="BUV47" s="502"/>
      <c r="BUW47" s="502"/>
      <c r="BUX47" s="502"/>
      <c r="BUY47" s="502"/>
      <c r="BUZ47" s="502"/>
      <c r="BVA47" s="502"/>
      <c r="BVB47" s="502"/>
      <c r="BVC47" s="502"/>
      <c r="BVD47" s="502"/>
      <c r="BVE47" s="502"/>
      <c r="BVF47" s="502"/>
      <c r="BVG47" s="502"/>
      <c r="BVH47" s="502"/>
      <c r="BVI47" s="502"/>
      <c r="BVJ47" s="502"/>
      <c r="BVK47" s="502"/>
      <c r="BVL47" s="502"/>
      <c r="BVM47" s="502"/>
      <c r="BVN47" s="502"/>
      <c r="BVO47" s="502"/>
      <c r="BVP47" s="502"/>
      <c r="BVQ47" s="502"/>
      <c r="BVR47" s="502"/>
      <c r="BVS47" s="502"/>
      <c r="BVT47" s="502"/>
      <c r="BVU47" s="502"/>
      <c r="BVV47" s="502"/>
      <c r="BVW47" s="502"/>
      <c r="BVX47" s="502"/>
      <c r="BVY47" s="502"/>
      <c r="BVZ47" s="502"/>
      <c r="BWA47" s="502"/>
      <c r="BWB47" s="502"/>
      <c r="BWC47" s="502"/>
      <c r="BWD47" s="502"/>
      <c r="BWE47" s="502"/>
      <c r="BWF47" s="502"/>
      <c r="BWG47" s="502"/>
      <c r="BWH47" s="502"/>
      <c r="BWI47" s="502"/>
      <c r="BWJ47" s="502"/>
      <c r="BWK47" s="502"/>
      <c r="BWL47" s="502"/>
      <c r="BWM47" s="502"/>
      <c r="BWN47" s="502"/>
      <c r="BWO47" s="502"/>
      <c r="BWP47" s="502"/>
      <c r="BWQ47" s="502"/>
      <c r="BWR47" s="502"/>
      <c r="BWS47" s="502"/>
      <c r="BWT47" s="502"/>
      <c r="BWU47" s="502"/>
      <c r="BWV47" s="502"/>
      <c r="BWW47" s="502"/>
      <c r="BWX47" s="502"/>
      <c r="BWY47" s="502"/>
      <c r="BWZ47" s="502"/>
      <c r="BXA47" s="502"/>
      <c r="BXB47" s="502"/>
      <c r="BXC47" s="502"/>
      <c r="BXD47" s="502"/>
      <c r="BXE47" s="502"/>
      <c r="BXF47" s="502"/>
      <c r="BXG47" s="502"/>
      <c r="BXH47" s="502"/>
      <c r="BXI47" s="502"/>
      <c r="BXJ47" s="502"/>
      <c r="BXK47" s="502"/>
      <c r="BXL47" s="502"/>
      <c r="BXM47" s="502"/>
      <c r="BXN47" s="502"/>
      <c r="BXO47" s="502"/>
      <c r="BXP47" s="502"/>
      <c r="BXQ47" s="502"/>
      <c r="BXR47" s="502"/>
      <c r="BXS47" s="502"/>
      <c r="BXT47" s="502"/>
      <c r="BXU47" s="502"/>
      <c r="BXV47" s="502"/>
      <c r="BXW47" s="502"/>
      <c r="BXX47" s="502"/>
      <c r="BXY47" s="502"/>
      <c r="BXZ47" s="502"/>
      <c r="BYA47" s="502"/>
      <c r="BYB47" s="502"/>
      <c r="BYC47" s="502"/>
      <c r="BYD47" s="502"/>
      <c r="BYE47" s="502"/>
      <c r="BYF47" s="502"/>
      <c r="BYG47" s="502"/>
      <c r="BYH47" s="502"/>
      <c r="BYI47" s="502"/>
      <c r="BYJ47" s="502"/>
      <c r="BYK47" s="502"/>
      <c r="BYL47" s="502"/>
      <c r="BYM47" s="502"/>
      <c r="BYN47" s="502"/>
      <c r="BYO47" s="502"/>
      <c r="BYP47" s="502"/>
      <c r="BYQ47" s="502"/>
      <c r="BYR47" s="502"/>
      <c r="BYS47" s="502"/>
      <c r="BYT47" s="502"/>
      <c r="BYU47" s="502"/>
      <c r="BYV47" s="502"/>
      <c r="BYW47" s="502"/>
      <c r="BYX47" s="502"/>
      <c r="BYY47" s="502"/>
      <c r="BYZ47" s="502"/>
      <c r="BZA47" s="502"/>
      <c r="BZB47" s="502"/>
      <c r="BZC47" s="502"/>
      <c r="BZD47" s="502"/>
      <c r="BZE47" s="502"/>
      <c r="BZF47" s="502"/>
      <c r="BZG47" s="502"/>
      <c r="BZH47" s="502"/>
      <c r="BZI47" s="502"/>
      <c r="BZJ47" s="502"/>
      <c r="BZK47" s="502"/>
      <c r="BZL47" s="502"/>
      <c r="BZM47" s="502"/>
      <c r="BZN47" s="502"/>
      <c r="BZO47" s="502"/>
      <c r="BZP47" s="502"/>
      <c r="BZQ47" s="502"/>
      <c r="BZR47" s="502"/>
      <c r="BZS47" s="502"/>
      <c r="BZT47" s="502"/>
      <c r="BZU47" s="502"/>
      <c r="BZV47" s="502"/>
      <c r="BZW47" s="502"/>
      <c r="BZX47" s="502"/>
      <c r="BZY47" s="502"/>
      <c r="BZZ47" s="502"/>
      <c r="CAA47" s="502"/>
      <c r="CAB47" s="502"/>
      <c r="CAC47" s="502"/>
      <c r="CAD47" s="502"/>
      <c r="CAE47" s="502"/>
      <c r="CAF47" s="502"/>
      <c r="CAG47" s="502"/>
      <c r="CAH47" s="502"/>
      <c r="CAI47" s="502"/>
      <c r="CAJ47" s="502"/>
      <c r="CAK47" s="502"/>
      <c r="CAL47" s="502"/>
      <c r="CAM47" s="502"/>
      <c r="CAN47" s="502"/>
      <c r="CAO47" s="502"/>
      <c r="CAP47" s="502"/>
      <c r="CAQ47" s="502"/>
      <c r="CAR47" s="502"/>
      <c r="CAS47" s="502"/>
      <c r="CAT47" s="502"/>
      <c r="CAU47" s="502"/>
      <c r="CAV47" s="502"/>
      <c r="CAW47" s="502"/>
      <c r="CAX47" s="502"/>
      <c r="CAY47" s="502"/>
      <c r="CAZ47" s="502"/>
      <c r="CBA47" s="502"/>
      <c r="CBB47" s="502"/>
      <c r="CBC47" s="502"/>
      <c r="CBD47" s="502"/>
      <c r="CBE47" s="502"/>
      <c r="CBF47" s="502"/>
      <c r="CBG47" s="502"/>
      <c r="CBH47" s="502"/>
      <c r="CBI47" s="502"/>
      <c r="CBJ47" s="502"/>
      <c r="CBK47" s="502"/>
      <c r="CBL47" s="502"/>
      <c r="CBM47" s="502"/>
      <c r="CBN47" s="502"/>
      <c r="CBO47" s="502"/>
      <c r="CBP47" s="502"/>
      <c r="CBQ47" s="502"/>
      <c r="CBR47" s="502"/>
      <c r="CBS47" s="502"/>
      <c r="CBT47" s="502"/>
      <c r="CBU47" s="502"/>
      <c r="CBV47" s="502"/>
      <c r="CBW47" s="502"/>
      <c r="CBX47" s="502"/>
      <c r="CBY47" s="502"/>
      <c r="CBZ47" s="502"/>
      <c r="CCA47" s="502"/>
      <c r="CCB47" s="502"/>
      <c r="CCC47" s="502"/>
      <c r="CCD47" s="502"/>
      <c r="CCE47" s="502"/>
      <c r="CCF47" s="502"/>
      <c r="CCG47" s="502"/>
      <c r="CCH47" s="502"/>
      <c r="CCI47" s="502"/>
      <c r="CCJ47" s="502"/>
      <c r="CCK47" s="502"/>
      <c r="CCL47" s="502"/>
      <c r="CCM47" s="502"/>
      <c r="CCN47" s="502"/>
      <c r="CCO47" s="502"/>
      <c r="CCP47" s="502"/>
      <c r="CCQ47" s="502"/>
      <c r="CCR47" s="502"/>
      <c r="CCS47" s="502"/>
      <c r="CCT47" s="502"/>
      <c r="CCU47" s="502"/>
      <c r="CCV47" s="502"/>
      <c r="CCW47" s="502"/>
      <c r="CCX47" s="502"/>
      <c r="CCY47" s="502"/>
      <c r="CCZ47" s="502"/>
      <c r="CDA47" s="502"/>
      <c r="CDB47" s="502"/>
      <c r="CDC47" s="502"/>
      <c r="CDD47" s="502"/>
      <c r="CDE47" s="502"/>
      <c r="CDF47" s="502"/>
      <c r="CDG47" s="502"/>
      <c r="CDH47" s="502"/>
      <c r="CDI47" s="502"/>
      <c r="CDJ47" s="502"/>
      <c r="CDK47" s="502"/>
      <c r="CDL47" s="502"/>
      <c r="CDM47" s="502"/>
      <c r="CDN47" s="502"/>
      <c r="CDO47" s="502"/>
      <c r="CDP47" s="502"/>
      <c r="CDQ47" s="502"/>
      <c r="CDR47" s="502"/>
      <c r="CDS47" s="502"/>
      <c r="CDT47" s="502"/>
      <c r="CDU47" s="502"/>
      <c r="CDV47" s="502"/>
      <c r="CDW47" s="502"/>
      <c r="CDX47" s="502"/>
      <c r="CDY47" s="502"/>
      <c r="CDZ47" s="502"/>
      <c r="CEA47" s="502"/>
      <c r="CEB47" s="502"/>
      <c r="CEC47" s="502"/>
      <c r="CED47" s="502"/>
      <c r="CEE47" s="502"/>
      <c r="CEF47" s="502"/>
      <c r="CEG47" s="502"/>
      <c r="CEH47" s="502"/>
      <c r="CEI47" s="502"/>
      <c r="CEJ47" s="502"/>
      <c r="CEK47" s="502"/>
      <c r="CEL47" s="502"/>
      <c r="CEM47" s="502"/>
      <c r="CEN47" s="502"/>
      <c r="CEO47" s="502"/>
      <c r="CEP47" s="502"/>
      <c r="CEQ47" s="502"/>
      <c r="CER47" s="502"/>
      <c r="CES47" s="502"/>
      <c r="CET47" s="502"/>
      <c r="CEU47" s="502"/>
      <c r="CEV47" s="502"/>
      <c r="CEW47" s="502"/>
      <c r="CEX47" s="502"/>
      <c r="CEY47" s="502"/>
      <c r="CEZ47" s="502"/>
      <c r="CFA47" s="502"/>
      <c r="CFB47" s="502"/>
      <c r="CFC47" s="502"/>
      <c r="CFD47" s="502"/>
      <c r="CFE47" s="502"/>
      <c r="CFF47" s="502"/>
      <c r="CFG47" s="502"/>
      <c r="CFH47" s="502"/>
      <c r="CFI47" s="502"/>
      <c r="CFJ47" s="502"/>
      <c r="CFK47" s="502"/>
      <c r="CFL47" s="502"/>
      <c r="CFM47" s="502"/>
      <c r="CFN47" s="502"/>
      <c r="CFO47" s="502"/>
      <c r="CFP47" s="502"/>
      <c r="CFQ47" s="502"/>
      <c r="CFR47" s="502"/>
      <c r="CFS47" s="502"/>
      <c r="CFT47" s="502"/>
      <c r="CFU47" s="502"/>
      <c r="CFV47" s="502"/>
      <c r="CFW47" s="502"/>
      <c r="CFX47" s="502"/>
      <c r="CFY47" s="502"/>
      <c r="CFZ47" s="502"/>
      <c r="CGA47" s="502"/>
      <c r="CGB47" s="502"/>
      <c r="CGC47" s="502"/>
      <c r="CGD47" s="502"/>
      <c r="CGE47" s="502"/>
      <c r="CGF47" s="502"/>
      <c r="CGG47" s="502"/>
      <c r="CGH47" s="502"/>
      <c r="CGI47" s="502"/>
      <c r="CGJ47" s="502"/>
      <c r="CGK47" s="502"/>
      <c r="CGL47" s="502"/>
      <c r="CGM47" s="502"/>
      <c r="CGN47" s="502"/>
      <c r="CGO47" s="502"/>
      <c r="CGP47" s="502"/>
      <c r="CGQ47" s="502"/>
      <c r="CGR47" s="502"/>
      <c r="CGS47" s="502"/>
      <c r="CGT47" s="502"/>
      <c r="CGU47" s="502"/>
      <c r="CGV47" s="502"/>
      <c r="CGW47" s="502"/>
      <c r="CGX47" s="502"/>
      <c r="CGY47" s="502"/>
      <c r="CGZ47" s="502"/>
      <c r="CHA47" s="502"/>
      <c r="CHB47" s="502"/>
      <c r="CHC47" s="502"/>
      <c r="CHD47" s="502"/>
      <c r="CHE47" s="502"/>
      <c r="CHF47" s="502"/>
      <c r="CHG47" s="502"/>
      <c r="CHH47" s="502"/>
      <c r="CHI47" s="502"/>
      <c r="CHJ47" s="502"/>
      <c r="CHK47" s="502"/>
      <c r="CHL47" s="502"/>
      <c r="CHM47" s="502"/>
      <c r="CHN47" s="502"/>
      <c r="CHO47" s="502"/>
      <c r="CHP47" s="502"/>
      <c r="CHQ47" s="502"/>
      <c r="CHR47" s="502"/>
      <c r="CHS47" s="502"/>
      <c r="CHT47" s="502"/>
      <c r="CHU47" s="502"/>
      <c r="CHV47" s="502"/>
      <c r="CHW47" s="502"/>
      <c r="CHX47" s="502"/>
      <c r="CHY47" s="502"/>
      <c r="CHZ47" s="502"/>
      <c r="CIA47" s="502"/>
      <c r="CIB47" s="502"/>
      <c r="CIC47" s="502"/>
      <c r="CID47" s="502"/>
      <c r="CIE47" s="502"/>
      <c r="CIF47" s="502"/>
      <c r="CIG47" s="502"/>
      <c r="CIH47" s="502"/>
      <c r="CII47" s="502"/>
      <c r="CIJ47" s="502"/>
      <c r="CIK47" s="502"/>
      <c r="CIL47" s="502"/>
      <c r="CIM47" s="502"/>
      <c r="CIN47" s="502"/>
      <c r="CIO47" s="502"/>
      <c r="CIP47" s="502"/>
      <c r="CIQ47" s="502"/>
      <c r="CIR47" s="502"/>
      <c r="CIS47" s="502"/>
      <c r="CIT47" s="502"/>
      <c r="CIU47" s="502"/>
      <c r="CIV47" s="502"/>
      <c r="CIW47" s="502"/>
      <c r="CIX47" s="502"/>
      <c r="CIY47" s="502"/>
      <c r="CIZ47" s="502"/>
      <c r="CJA47" s="502"/>
      <c r="CJB47" s="502"/>
      <c r="CJC47" s="502"/>
      <c r="CJD47" s="502"/>
      <c r="CJE47" s="502"/>
      <c r="CJF47" s="502"/>
      <c r="CJG47" s="502"/>
      <c r="CJH47" s="502"/>
      <c r="CJI47" s="502"/>
      <c r="CJJ47" s="502"/>
      <c r="CJK47" s="502"/>
      <c r="CJL47" s="502"/>
      <c r="CJM47" s="502"/>
      <c r="CJN47" s="502"/>
      <c r="CJO47" s="502"/>
      <c r="CJP47" s="502"/>
      <c r="CJQ47" s="502"/>
      <c r="CJR47" s="502"/>
      <c r="CJS47" s="502"/>
      <c r="CJT47" s="502"/>
      <c r="CJU47" s="502"/>
      <c r="CJV47" s="502"/>
      <c r="CJW47" s="502"/>
      <c r="CJX47" s="502"/>
      <c r="CJY47" s="502"/>
      <c r="CJZ47" s="502"/>
      <c r="CKA47" s="502"/>
      <c r="CKB47" s="502"/>
      <c r="CKC47" s="502"/>
      <c r="CKD47" s="502"/>
      <c r="CKE47" s="502"/>
      <c r="CKF47" s="502"/>
      <c r="CKG47" s="502"/>
      <c r="CKH47" s="502"/>
      <c r="CKI47" s="502"/>
      <c r="CKJ47" s="502"/>
      <c r="CKK47" s="502"/>
      <c r="CKL47" s="502"/>
      <c r="CKM47" s="502"/>
      <c r="CKN47" s="502"/>
      <c r="CKO47" s="502"/>
      <c r="CKP47" s="502"/>
      <c r="CKQ47" s="502"/>
      <c r="CKR47" s="502"/>
      <c r="CKS47" s="502"/>
      <c r="CKT47" s="502"/>
      <c r="CKU47" s="502"/>
      <c r="CKV47" s="502"/>
      <c r="CKW47" s="502"/>
      <c r="CKX47" s="502"/>
      <c r="CKY47" s="502"/>
      <c r="CKZ47" s="502"/>
      <c r="CLA47" s="502"/>
      <c r="CLB47" s="502"/>
      <c r="CLC47" s="502"/>
      <c r="CLD47" s="502"/>
      <c r="CLE47" s="502"/>
      <c r="CLF47" s="502"/>
      <c r="CLG47" s="502"/>
      <c r="CLH47" s="502"/>
      <c r="CLI47" s="502"/>
      <c r="CLJ47" s="502"/>
      <c r="CLK47" s="502"/>
      <c r="CLL47" s="502"/>
      <c r="CLM47" s="502"/>
      <c r="CLN47" s="502"/>
      <c r="CLO47" s="502"/>
      <c r="CLP47" s="502"/>
      <c r="CLQ47" s="502"/>
      <c r="CLR47" s="502"/>
      <c r="CLS47" s="502"/>
      <c r="CLT47" s="502"/>
      <c r="CLU47" s="502"/>
      <c r="CLV47" s="502"/>
      <c r="CLW47" s="502"/>
      <c r="CLX47" s="502"/>
      <c r="CLY47" s="502"/>
      <c r="CLZ47" s="502"/>
      <c r="CMA47" s="502"/>
      <c r="CMB47" s="502"/>
      <c r="CMC47" s="502"/>
      <c r="CMD47" s="502"/>
      <c r="CME47" s="502"/>
      <c r="CMF47" s="502"/>
      <c r="CMG47" s="502"/>
      <c r="CMH47" s="502"/>
      <c r="CMI47" s="502"/>
      <c r="CMJ47" s="502"/>
      <c r="CMK47" s="502"/>
      <c r="CML47" s="502"/>
      <c r="CMM47" s="502"/>
      <c r="CMN47" s="502"/>
      <c r="CMO47" s="502"/>
      <c r="CMP47" s="502"/>
      <c r="CMQ47" s="502"/>
      <c r="CMR47" s="502"/>
      <c r="CMS47" s="502"/>
      <c r="CMT47" s="502"/>
      <c r="CMU47" s="502"/>
      <c r="CMV47" s="502"/>
      <c r="CMW47" s="502"/>
      <c r="CMX47" s="502"/>
      <c r="CMY47" s="502"/>
      <c r="CMZ47" s="502"/>
      <c r="CNA47" s="502"/>
      <c r="CNB47" s="502"/>
      <c r="CNC47" s="502"/>
      <c r="CND47" s="502"/>
      <c r="CNE47" s="502"/>
      <c r="CNF47" s="502"/>
      <c r="CNG47" s="502"/>
      <c r="CNH47" s="502"/>
      <c r="CNI47" s="502"/>
      <c r="CNJ47" s="502"/>
      <c r="CNK47" s="502"/>
      <c r="CNL47" s="502"/>
      <c r="CNM47" s="502"/>
      <c r="CNN47" s="502"/>
      <c r="CNO47" s="502"/>
      <c r="CNP47" s="502"/>
      <c r="CNQ47" s="502"/>
      <c r="CNR47" s="502"/>
      <c r="CNS47" s="502"/>
      <c r="CNT47" s="502"/>
      <c r="CNU47" s="502"/>
      <c r="CNV47" s="502"/>
      <c r="CNW47" s="502"/>
      <c r="CNX47" s="502"/>
      <c r="CNY47" s="502"/>
      <c r="CNZ47" s="502"/>
      <c r="COA47" s="502"/>
      <c r="COB47" s="502"/>
      <c r="COC47" s="502"/>
      <c r="COD47" s="502"/>
      <c r="COE47" s="502"/>
      <c r="COF47" s="502"/>
      <c r="COG47" s="502"/>
      <c r="COH47" s="502"/>
      <c r="COI47" s="502"/>
      <c r="COJ47" s="502"/>
      <c r="COK47" s="502"/>
      <c r="COL47" s="502"/>
      <c r="COM47" s="502"/>
      <c r="CON47" s="502"/>
      <c r="COO47" s="502"/>
      <c r="COP47" s="502"/>
      <c r="COQ47" s="502"/>
      <c r="COR47" s="502"/>
      <c r="COS47" s="502"/>
      <c r="COT47" s="502"/>
      <c r="COU47" s="502"/>
      <c r="COV47" s="502"/>
      <c r="COW47" s="502"/>
      <c r="COX47" s="502"/>
      <c r="COY47" s="502"/>
      <c r="COZ47" s="502"/>
      <c r="CPA47" s="502"/>
      <c r="CPB47" s="502"/>
      <c r="CPC47" s="502"/>
      <c r="CPD47" s="502"/>
      <c r="CPE47" s="502"/>
      <c r="CPF47" s="502"/>
      <c r="CPG47" s="502"/>
      <c r="CPH47" s="502"/>
      <c r="CPI47" s="502"/>
      <c r="CPJ47" s="502"/>
      <c r="CPK47" s="502"/>
      <c r="CPL47" s="502"/>
      <c r="CPM47" s="502"/>
      <c r="CPN47" s="502"/>
      <c r="CPO47" s="502"/>
      <c r="CPP47" s="502"/>
      <c r="CPQ47" s="502"/>
      <c r="CPR47" s="502"/>
      <c r="CPS47" s="502"/>
      <c r="CPT47" s="502"/>
      <c r="CPU47" s="502"/>
      <c r="CPV47" s="502"/>
      <c r="CPW47" s="502"/>
      <c r="CPX47" s="502"/>
      <c r="CPY47" s="502"/>
      <c r="CPZ47" s="502"/>
      <c r="CQA47" s="502"/>
      <c r="CQB47" s="502"/>
      <c r="CQC47" s="502"/>
      <c r="CQD47" s="502"/>
      <c r="CQE47" s="502"/>
      <c r="CQF47" s="502"/>
      <c r="CQG47" s="502"/>
      <c r="CQH47" s="502"/>
      <c r="CQI47" s="502"/>
      <c r="CQJ47" s="502"/>
      <c r="CQK47" s="502"/>
      <c r="CQL47" s="502"/>
      <c r="CQM47" s="502"/>
      <c r="CQN47" s="502"/>
      <c r="CQO47" s="502"/>
      <c r="CQP47" s="502"/>
      <c r="CQQ47" s="502"/>
      <c r="CQR47" s="502"/>
      <c r="CQS47" s="502"/>
      <c r="CQT47" s="502"/>
      <c r="CQU47" s="502"/>
      <c r="CQV47" s="502"/>
      <c r="CQW47" s="502"/>
      <c r="CQX47" s="502"/>
      <c r="CQY47" s="502"/>
      <c r="CQZ47" s="502"/>
      <c r="CRA47" s="502"/>
      <c r="CRB47" s="502"/>
      <c r="CRC47" s="502"/>
      <c r="CRD47" s="502"/>
      <c r="CRE47" s="502"/>
      <c r="CRF47" s="502"/>
      <c r="CRG47" s="502"/>
      <c r="CRH47" s="502"/>
      <c r="CRI47" s="502"/>
      <c r="CRJ47" s="502"/>
      <c r="CRK47" s="502"/>
      <c r="CRL47" s="502"/>
      <c r="CRM47" s="502"/>
      <c r="CRN47" s="502"/>
      <c r="CRO47" s="502"/>
      <c r="CRP47" s="502"/>
      <c r="CRQ47" s="502"/>
      <c r="CRR47" s="502"/>
      <c r="CRS47" s="502"/>
      <c r="CRT47" s="502"/>
      <c r="CRU47" s="502"/>
      <c r="CRV47" s="502"/>
      <c r="CRW47" s="502"/>
      <c r="CRX47" s="502"/>
      <c r="CRY47" s="502"/>
      <c r="CRZ47" s="502"/>
      <c r="CSA47" s="502"/>
      <c r="CSB47" s="502"/>
      <c r="CSC47" s="502"/>
      <c r="CSD47" s="502"/>
      <c r="CSE47" s="502"/>
      <c r="CSF47" s="502"/>
      <c r="CSG47" s="502"/>
      <c r="CSH47" s="502"/>
      <c r="CSI47" s="502"/>
      <c r="CSJ47" s="502"/>
      <c r="CSK47" s="502"/>
      <c r="CSL47" s="502"/>
      <c r="CSM47" s="502"/>
      <c r="CSN47" s="502"/>
      <c r="CSO47" s="502"/>
      <c r="CSP47" s="502"/>
      <c r="CSQ47" s="502"/>
      <c r="CSR47" s="502"/>
      <c r="CSS47" s="502"/>
      <c r="CST47" s="502"/>
      <c r="CSU47" s="502"/>
      <c r="CSV47" s="502"/>
      <c r="CSW47" s="502"/>
      <c r="CSX47" s="502"/>
      <c r="CSY47" s="502"/>
      <c r="CSZ47" s="502"/>
      <c r="CTA47" s="502"/>
      <c r="CTB47" s="502"/>
      <c r="CTC47" s="502"/>
      <c r="CTD47" s="502"/>
      <c r="CTE47" s="502"/>
      <c r="CTF47" s="502"/>
      <c r="CTG47" s="502"/>
      <c r="CTH47" s="502"/>
      <c r="CTI47" s="502"/>
      <c r="CTJ47" s="502"/>
      <c r="CTK47" s="502"/>
      <c r="CTL47" s="502"/>
      <c r="CTM47" s="502"/>
      <c r="CTN47" s="502"/>
      <c r="CTO47" s="502"/>
      <c r="CTP47" s="502"/>
      <c r="CTQ47" s="502"/>
      <c r="CTR47" s="502"/>
      <c r="CTS47" s="502"/>
      <c r="CTT47" s="502"/>
      <c r="CTU47" s="502"/>
      <c r="CTV47" s="502"/>
      <c r="CTW47" s="502"/>
      <c r="CTX47" s="502"/>
      <c r="CTY47" s="502"/>
      <c r="CTZ47" s="502"/>
      <c r="CUA47" s="502"/>
      <c r="CUB47" s="502"/>
      <c r="CUC47" s="502"/>
      <c r="CUD47" s="502"/>
      <c r="CUE47" s="502"/>
      <c r="CUF47" s="502"/>
      <c r="CUG47" s="502"/>
      <c r="CUH47" s="502"/>
      <c r="CUI47" s="502"/>
      <c r="CUJ47" s="502"/>
      <c r="CUK47" s="502"/>
      <c r="CUL47" s="502"/>
      <c r="CUM47" s="502"/>
      <c r="CUN47" s="502"/>
      <c r="CUO47" s="502"/>
      <c r="CUP47" s="502"/>
      <c r="CUQ47" s="502"/>
      <c r="CUR47" s="502"/>
      <c r="CUS47" s="502"/>
      <c r="CUT47" s="502"/>
      <c r="CUU47" s="502"/>
      <c r="CUV47" s="502"/>
      <c r="CUW47" s="502"/>
      <c r="CUX47" s="502"/>
      <c r="CUY47" s="502"/>
      <c r="CUZ47" s="502"/>
      <c r="CVA47" s="502"/>
      <c r="CVB47" s="502"/>
      <c r="CVC47" s="502"/>
      <c r="CVD47" s="502"/>
      <c r="CVE47" s="502"/>
      <c r="CVF47" s="502"/>
      <c r="CVG47" s="502"/>
      <c r="CVH47" s="502"/>
      <c r="CVI47" s="502"/>
      <c r="CVJ47" s="502"/>
      <c r="CVK47" s="502"/>
      <c r="CVL47" s="502"/>
      <c r="CVM47" s="502"/>
      <c r="CVN47" s="502"/>
      <c r="CVO47" s="502"/>
      <c r="CVP47" s="502"/>
      <c r="CVQ47" s="502"/>
      <c r="CVR47" s="502"/>
      <c r="CVS47" s="502"/>
      <c r="CVT47" s="502"/>
      <c r="CVU47" s="502"/>
      <c r="CVV47" s="502"/>
      <c r="CVW47" s="502"/>
      <c r="CVX47" s="502"/>
      <c r="CVY47" s="502"/>
      <c r="CVZ47" s="502"/>
      <c r="CWA47" s="502"/>
      <c r="CWB47" s="502"/>
      <c r="CWC47" s="502"/>
      <c r="CWD47" s="502"/>
      <c r="CWE47" s="502"/>
      <c r="CWF47" s="502"/>
      <c r="CWG47" s="502"/>
      <c r="CWH47" s="502"/>
      <c r="CWI47" s="502"/>
      <c r="CWJ47" s="502"/>
      <c r="CWK47" s="502"/>
      <c r="CWL47" s="502"/>
      <c r="CWM47" s="502"/>
      <c r="CWN47" s="502"/>
      <c r="CWO47" s="502"/>
      <c r="CWP47" s="502"/>
      <c r="CWQ47" s="502"/>
      <c r="CWR47" s="502"/>
      <c r="CWS47" s="502"/>
      <c r="CWT47" s="502"/>
      <c r="CWU47" s="502"/>
      <c r="CWV47" s="502"/>
      <c r="CWW47" s="502"/>
      <c r="CWX47" s="502"/>
      <c r="CWY47" s="502"/>
      <c r="CWZ47" s="502"/>
      <c r="CXA47" s="502"/>
      <c r="CXB47" s="502"/>
      <c r="CXC47" s="502"/>
      <c r="CXD47" s="502"/>
      <c r="CXE47" s="502"/>
      <c r="CXF47" s="502"/>
      <c r="CXG47" s="502"/>
      <c r="CXH47" s="502"/>
      <c r="CXI47" s="502"/>
      <c r="CXJ47" s="502"/>
      <c r="CXK47" s="502"/>
      <c r="CXL47" s="502"/>
      <c r="CXM47" s="502"/>
      <c r="CXN47" s="502"/>
      <c r="CXO47" s="502"/>
      <c r="CXP47" s="502"/>
      <c r="CXQ47" s="502"/>
      <c r="CXR47" s="502"/>
      <c r="CXS47" s="502"/>
      <c r="CXT47" s="502"/>
      <c r="CXU47" s="502"/>
      <c r="CXV47" s="502"/>
      <c r="CXW47" s="502"/>
      <c r="CXX47" s="502"/>
      <c r="CXY47" s="502"/>
      <c r="CXZ47" s="502"/>
      <c r="CYA47" s="502"/>
      <c r="CYB47" s="502"/>
      <c r="CYC47" s="502"/>
      <c r="CYD47" s="502"/>
      <c r="CYE47" s="502"/>
      <c r="CYF47" s="502"/>
      <c r="CYG47" s="502"/>
      <c r="CYH47" s="502"/>
      <c r="CYI47" s="502"/>
      <c r="CYJ47" s="502"/>
      <c r="CYK47" s="502"/>
      <c r="CYL47" s="502"/>
      <c r="CYM47" s="502"/>
      <c r="CYN47" s="502"/>
      <c r="CYO47" s="502"/>
      <c r="CYP47" s="502"/>
      <c r="CYQ47" s="502"/>
      <c r="CYR47" s="502"/>
      <c r="CYS47" s="502"/>
      <c r="CYT47" s="502"/>
      <c r="CYU47" s="502"/>
      <c r="CYV47" s="502"/>
      <c r="CYW47" s="502"/>
      <c r="CYX47" s="502"/>
      <c r="CYY47" s="502"/>
      <c r="CYZ47" s="502"/>
      <c r="CZA47" s="502"/>
      <c r="CZB47" s="502"/>
      <c r="CZC47" s="502"/>
      <c r="CZD47" s="502"/>
      <c r="CZE47" s="502"/>
      <c r="CZF47" s="502"/>
      <c r="CZG47" s="502"/>
      <c r="CZH47" s="502"/>
      <c r="CZI47" s="502"/>
      <c r="CZJ47" s="502"/>
      <c r="CZK47" s="502"/>
      <c r="CZL47" s="502"/>
      <c r="CZM47" s="502"/>
      <c r="CZN47" s="502"/>
      <c r="CZO47" s="502"/>
      <c r="CZP47" s="502"/>
      <c r="CZQ47" s="502"/>
      <c r="CZR47" s="502"/>
      <c r="CZS47" s="502"/>
      <c r="CZT47" s="502"/>
      <c r="CZU47" s="502"/>
      <c r="CZV47" s="502"/>
      <c r="CZW47" s="502"/>
      <c r="CZX47" s="502"/>
      <c r="CZY47" s="502"/>
      <c r="CZZ47" s="502"/>
      <c r="DAA47" s="502"/>
      <c r="DAB47" s="502"/>
      <c r="DAC47" s="502"/>
      <c r="DAD47" s="502"/>
      <c r="DAE47" s="502"/>
      <c r="DAF47" s="502"/>
      <c r="DAG47" s="502"/>
      <c r="DAH47" s="502"/>
      <c r="DAI47" s="502"/>
      <c r="DAJ47" s="502"/>
      <c r="DAK47" s="502"/>
      <c r="DAL47" s="502"/>
      <c r="DAM47" s="502"/>
      <c r="DAN47" s="502"/>
      <c r="DAO47" s="502"/>
      <c r="DAP47" s="502"/>
      <c r="DAQ47" s="502"/>
      <c r="DAR47" s="502"/>
      <c r="DAS47" s="502"/>
      <c r="DAT47" s="502"/>
      <c r="DAU47" s="502"/>
      <c r="DAV47" s="502"/>
      <c r="DAW47" s="502"/>
      <c r="DAX47" s="502"/>
      <c r="DAY47" s="502"/>
      <c r="DAZ47" s="502"/>
      <c r="DBA47" s="502"/>
      <c r="DBB47" s="502"/>
      <c r="DBC47" s="502"/>
      <c r="DBD47" s="502"/>
      <c r="DBE47" s="502"/>
      <c r="DBF47" s="502"/>
      <c r="DBG47" s="502"/>
      <c r="DBH47" s="502"/>
      <c r="DBI47" s="502"/>
      <c r="DBJ47" s="502"/>
      <c r="DBK47" s="502"/>
      <c r="DBL47" s="502"/>
      <c r="DBM47" s="502"/>
      <c r="DBN47" s="502"/>
      <c r="DBO47" s="502"/>
      <c r="DBP47" s="502"/>
      <c r="DBQ47" s="502"/>
      <c r="DBR47" s="502"/>
      <c r="DBS47" s="502"/>
      <c r="DBT47" s="502"/>
      <c r="DBU47" s="502"/>
      <c r="DBV47" s="502"/>
      <c r="DBW47" s="502"/>
      <c r="DBX47" s="502"/>
      <c r="DBY47" s="502"/>
      <c r="DBZ47" s="502"/>
      <c r="DCA47" s="502"/>
      <c r="DCB47" s="502"/>
      <c r="DCC47" s="502"/>
      <c r="DCD47" s="502"/>
      <c r="DCE47" s="502"/>
      <c r="DCF47" s="502"/>
      <c r="DCG47" s="502"/>
      <c r="DCH47" s="502"/>
      <c r="DCI47" s="502"/>
      <c r="DCJ47" s="502"/>
      <c r="DCK47" s="502"/>
      <c r="DCL47" s="502"/>
      <c r="DCM47" s="502"/>
      <c r="DCN47" s="502"/>
      <c r="DCO47" s="502"/>
      <c r="DCP47" s="502"/>
      <c r="DCQ47" s="502"/>
      <c r="DCR47" s="502"/>
      <c r="DCS47" s="502"/>
      <c r="DCT47" s="502"/>
      <c r="DCU47" s="502"/>
      <c r="DCV47" s="502"/>
      <c r="DCW47" s="502"/>
      <c r="DCX47" s="502"/>
      <c r="DCY47" s="502"/>
      <c r="DCZ47" s="502"/>
      <c r="DDA47" s="502"/>
      <c r="DDB47" s="502"/>
      <c r="DDC47" s="502"/>
      <c r="DDD47" s="502"/>
      <c r="DDE47" s="502"/>
      <c r="DDF47" s="502"/>
      <c r="DDG47" s="502"/>
      <c r="DDH47" s="502"/>
      <c r="DDI47" s="502"/>
      <c r="DDJ47" s="502"/>
      <c r="DDK47" s="502"/>
      <c r="DDL47" s="502"/>
      <c r="DDM47" s="502"/>
      <c r="DDN47" s="502"/>
      <c r="DDO47" s="502"/>
      <c r="DDP47" s="502"/>
      <c r="DDQ47" s="502"/>
      <c r="DDR47" s="502"/>
      <c r="DDS47" s="502"/>
      <c r="DDT47" s="502"/>
      <c r="DDU47" s="502"/>
      <c r="DDV47" s="502"/>
      <c r="DDW47" s="502"/>
      <c r="DDX47" s="502"/>
      <c r="DDY47" s="502"/>
      <c r="DDZ47" s="502"/>
      <c r="DEA47" s="502"/>
      <c r="DEB47" s="502"/>
      <c r="DEC47" s="502"/>
      <c r="DED47" s="502"/>
      <c r="DEE47" s="502"/>
      <c r="DEF47" s="502"/>
      <c r="DEG47" s="502"/>
      <c r="DEH47" s="502"/>
      <c r="DEI47" s="502"/>
      <c r="DEJ47" s="502"/>
      <c r="DEK47" s="502"/>
      <c r="DEL47" s="502"/>
      <c r="DEM47" s="502"/>
      <c r="DEN47" s="502"/>
      <c r="DEO47" s="502"/>
      <c r="DEP47" s="502"/>
      <c r="DEQ47" s="502"/>
      <c r="DER47" s="502"/>
      <c r="DES47" s="502"/>
      <c r="DET47" s="502"/>
      <c r="DEU47" s="502"/>
      <c r="DEV47" s="502"/>
      <c r="DEW47" s="502"/>
      <c r="DEX47" s="502"/>
      <c r="DEY47" s="502"/>
      <c r="DEZ47" s="502"/>
      <c r="DFA47" s="502"/>
      <c r="DFB47" s="502"/>
      <c r="DFC47" s="502"/>
      <c r="DFD47" s="502"/>
      <c r="DFE47" s="502"/>
      <c r="DFF47" s="502"/>
      <c r="DFG47" s="502"/>
      <c r="DFH47" s="502"/>
      <c r="DFI47" s="502"/>
      <c r="DFJ47" s="502"/>
      <c r="DFK47" s="502"/>
      <c r="DFL47" s="502"/>
      <c r="DFM47" s="502"/>
      <c r="DFN47" s="502"/>
      <c r="DFO47" s="502"/>
      <c r="DFP47" s="502"/>
      <c r="DFQ47" s="502"/>
      <c r="DFR47" s="502"/>
      <c r="DFS47" s="502"/>
      <c r="DFT47" s="502"/>
      <c r="DFU47" s="502"/>
      <c r="DFV47" s="502"/>
      <c r="DFW47" s="502"/>
      <c r="DFX47" s="502"/>
      <c r="DFY47" s="502"/>
      <c r="DFZ47" s="502"/>
      <c r="DGA47" s="502"/>
      <c r="DGB47" s="502"/>
      <c r="DGC47" s="502"/>
      <c r="DGD47" s="502"/>
      <c r="DGE47" s="502"/>
      <c r="DGF47" s="502"/>
      <c r="DGG47" s="502"/>
      <c r="DGH47" s="502"/>
      <c r="DGI47" s="502"/>
      <c r="DGJ47" s="502"/>
      <c r="DGK47" s="502"/>
      <c r="DGL47" s="502"/>
      <c r="DGM47" s="502"/>
      <c r="DGN47" s="502"/>
      <c r="DGO47" s="502"/>
      <c r="DGP47" s="502"/>
      <c r="DGQ47" s="502"/>
      <c r="DGR47" s="502"/>
      <c r="DGS47" s="502"/>
      <c r="DGT47" s="502"/>
      <c r="DGU47" s="502"/>
      <c r="DGV47" s="502"/>
      <c r="DGW47" s="502"/>
      <c r="DGX47" s="502"/>
      <c r="DGY47" s="502"/>
      <c r="DGZ47" s="502"/>
      <c r="DHA47" s="502"/>
      <c r="DHB47" s="502"/>
      <c r="DHC47" s="502"/>
      <c r="DHD47" s="502"/>
      <c r="DHE47" s="502"/>
      <c r="DHF47" s="502"/>
      <c r="DHG47" s="502"/>
      <c r="DHH47" s="502"/>
      <c r="DHI47" s="502"/>
      <c r="DHJ47" s="502"/>
      <c r="DHK47" s="502"/>
      <c r="DHL47" s="502"/>
      <c r="DHM47" s="502"/>
      <c r="DHN47" s="502"/>
      <c r="DHO47" s="502"/>
      <c r="DHP47" s="502"/>
      <c r="DHQ47" s="502"/>
      <c r="DHR47" s="502"/>
      <c r="DHS47" s="502"/>
      <c r="DHT47" s="502"/>
      <c r="DHU47" s="502"/>
      <c r="DHV47" s="502"/>
      <c r="DHW47" s="502"/>
      <c r="DHX47" s="502"/>
      <c r="DHY47" s="502"/>
      <c r="DHZ47" s="502"/>
      <c r="DIA47" s="502"/>
      <c r="DIB47" s="502"/>
      <c r="DIC47" s="502"/>
      <c r="DID47" s="502"/>
      <c r="DIE47" s="502"/>
      <c r="DIF47" s="502"/>
      <c r="DIG47" s="502"/>
      <c r="DIH47" s="502"/>
      <c r="DII47" s="502"/>
      <c r="DIJ47" s="502"/>
      <c r="DIK47" s="502"/>
      <c r="DIL47" s="502"/>
      <c r="DIM47" s="502"/>
      <c r="DIN47" s="502"/>
      <c r="DIO47" s="502"/>
      <c r="DIP47" s="502"/>
      <c r="DIQ47" s="502"/>
      <c r="DIR47" s="502"/>
      <c r="DIS47" s="502"/>
      <c r="DIT47" s="502"/>
      <c r="DIU47" s="502"/>
      <c r="DIV47" s="502"/>
      <c r="DIW47" s="502"/>
      <c r="DIX47" s="502"/>
      <c r="DIY47" s="502"/>
      <c r="DIZ47" s="502"/>
      <c r="DJA47" s="502"/>
      <c r="DJB47" s="502"/>
      <c r="DJC47" s="502"/>
      <c r="DJD47" s="502"/>
      <c r="DJE47" s="502"/>
      <c r="DJF47" s="502"/>
      <c r="DJG47" s="502"/>
      <c r="DJH47" s="502"/>
      <c r="DJI47" s="502"/>
      <c r="DJJ47" s="502"/>
      <c r="DJK47" s="502"/>
      <c r="DJL47" s="502"/>
      <c r="DJM47" s="502"/>
      <c r="DJN47" s="502"/>
      <c r="DJO47" s="502"/>
      <c r="DJP47" s="502"/>
      <c r="DJQ47" s="502"/>
      <c r="DJR47" s="502"/>
      <c r="DJS47" s="502"/>
      <c r="DJT47" s="502"/>
      <c r="DJU47" s="502"/>
      <c r="DJV47" s="502"/>
      <c r="DJW47" s="502"/>
      <c r="DJX47" s="502"/>
      <c r="DJY47" s="502"/>
      <c r="DJZ47" s="502"/>
      <c r="DKA47" s="502"/>
      <c r="DKB47" s="502"/>
      <c r="DKC47" s="502"/>
      <c r="DKD47" s="502"/>
      <c r="DKE47" s="502"/>
      <c r="DKF47" s="502"/>
      <c r="DKG47" s="502"/>
      <c r="DKH47" s="502"/>
      <c r="DKI47" s="502"/>
      <c r="DKJ47" s="502"/>
      <c r="DKK47" s="502"/>
      <c r="DKL47" s="502"/>
      <c r="DKM47" s="502"/>
      <c r="DKN47" s="502"/>
      <c r="DKO47" s="502"/>
      <c r="DKP47" s="502"/>
      <c r="DKQ47" s="502"/>
      <c r="DKR47" s="502"/>
      <c r="DKS47" s="502"/>
      <c r="DKT47" s="502"/>
      <c r="DKU47" s="502"/>
      <c r="DKV47" s="502"/>
      <c r="DKW47" s="502"/>
      <c r="DKX47" s="502"/>
      <c r="DKY47" s="502"/>
      <c r="DKZ47" s="502"/>
      <c r="DLA47" s="502"/>
      <c r="DLB47" s="502"/>
      <c r="DLC47" s="502"/>
      <c r="DLD47" s="502"/>
      <c r="DLE47" s="502"/>
      <c r="DLF47" s="502"/>
      <c r="DLG47" s="502"/>
      <c r="DLH47" s="502"/>
      <c r="DLI47" s="502"/>
      <c r="DLJ47" s="502"/>
      <c r="DLK47" s="502"/>
      <c r="DLL47" s="502"/>
      <c r="DLM47" s="502"/>
      <c r="DLN47" s="502"/>
      <c r="DLO47" s="502"/>
      <c r="DLP47" s="502"/>
      <c r="DLQ47" s="502"/>
      <c r="DLR47" s="502"/>
      <c r="DLS47" s="502"/>
      <c r="DLT47" s="502"/>
      <c r="DLU47" s="502"/>
      <c r="DLV47" s="502"/>
      <c r="DLW47" s="502"/>
      <c r="DLX47" s="502"/>
      <c r="DLY47" s="502"/>
      <c r="DLZ47" s="502"/>
      <c r="DMA47" s="502"/>
      <c r="DMB47" s="502"/>
      <c r="DMC47" s="502"/>
      <c r="DMD47" s="502"/>
      <c r="DME47" s="502"/>
      <c r="DMF47" s="502"/>
      <c r="DMG47" s="502"/>
      <c r="DMH47" s="502"/>
      <c r="DMI47" s="502"/>
      <c r="DMJ47" s="502"/>
      <c r="DMK47" s="502"/>
      <c r="DML47" s="502"/>
      <c r="DMM47" s="502"/>
      <c r="DMN47" s="502"/>
      <c r="DMO47" s="502"/>
      <c r="DMP47" s="502"/>
      <c r="DMQ47" s="502"/>
      <c r="DMR47" s="502"/>
      <c r="DMS47" s="502"/>
      <c r="DMT47" s="502"/>
      <c r="DMU47" s="502"/>
      <c r="DMV47" s="502"/>
      <c r="DMW47" s="502"/>
      <c r="DMX47" s="502"/>
      <c r="DMY47" s="502"/>
      <c r="DMZ47" s="502"/>
      <c r="DNA47" s="502"/>
      <c r="DNB47" s="502"/>
      <c r="DNC47" s="502"/>
      <c r="DND47" s="502"/>
      <c r="DNE47" s="502"/>
      <c r="DNF47" s="502"/>
      <c r="DNG47" s="502"/>
      <c r="DNH47" s="502"/>
      <c r="DNI47" s="502"/>
      <c r="DNJ47" s="502"/>
      <c r="DNK47" s="502"/>
      <c r="DNL47" s="502"/>
      <c r="DNM47" s="502"/>
      <c r="DNN47" s="502"/>
      <c r="DNO47" s="502"/>
      <c r="DNP47" s="502"/>
      <c r="DNQ47" s="502"/>
      <c r="DNR47" s="502"/>
      <c r="DNS47" s="502"/>
      <c r="DNT47" s="502"/>
      <c r="DNU47" s="502"/>
      <c r="DNV47" s="502"/>
      <c r="DNW47" s="502"/>
      <c r="DNX47" s="502"/>
      <c r="DNY47" s="502"/>
      <c r="DNZ47" s="502"/>
      <c r="DOA47" s="502"/>
      <c r="DOB47" s="502"/>
      <c r="DOC47" s="502"/>
      <c r="DOD47" s="502"/>
      <c r="DOE47" s="502"/>
      <c r="DOF47" s="502"/>
      <c r="DOG47" s="502"/>
      <c r="DOH47" s="502"/>
      <c r="DOI47" s="502"/>
      <c r="DOJ47" s="502"/>
      <c r="DOK47" s="502"/>
      <c r="DOL47" s="502"/>
      <c r="DOM47" s="502"/>
      <c r="DON47" s="502"/>
      <c r="DOO47" s="502"/>
      <c r="DOP47" s="502"/>
      <c r="DOQ47" s="502"/>
      <c r="DOR47" s="502"/>
      <c r="DOS47" s="502"/>
      <c r="DOT47" s="502"/>
      <c r="DOU47" s="502"/>
      <c r="DOV47" s="502"/>
      <c r="DOW47" s="502"/>
      <c r="DOX47" s="502"/>
      <c r="DOY47" s="502"/>
      <c r="DOZ47" s="502"/>
      <c r="DPA47" s="502"/>
      <c r="DPB47" s="502"/>
      <c r="DPC47" s="502"/>
      <c r="DPD47" s="502"/>
      <c r="DPE47" s="502"/>
      <c r="DPF47" s="502"/>
      <c r="DPG47" s="502"/>
      <c r="DPH47" s="502"/>
      <c r="DPI47" s="502"/>
      <c r="DPJ47" s="502"/>
      <c r="DPK47" s="502"/>
      <c r="DPL47" s="502"/>
      <c r="DPM47" s="502"/>
      <c r="DPN47" s="502"/>
      <c r="DPO47" s="502"/>
      <c r="DPP47" s="502"/>
      <c r="DPQ47" s="502"/>
      <c r="DPR47" s="502"/>
      <c r="DPS47" s="502"/>
      <c r="DPT47" s="502"/>
      <c r="DPU47" s="502"/>
      <c r="DPV47" s="502"/>
      <c r="DPW47" s="502"/>
      <c r="DPX47" s="502"/>
      <c r="DPY47" s="502"/>
      <c r="DPZ47" s="502"/>
      <c r="DQA47" s="502"/>
      <c r="DQB47" s="502"/>
      <c r="DQC47" s="502"/>
      <c r="DQD47" s="502"/>
      <c r="DQE47" s="502"/>
      <c r="DQF47" s="502"/>
      <c r="DQG47" s="502"/>
      <c r="DQH47" s="502"/>
      <c r="DQI47" s="502"/>
      <c r="DQJ47" s="502"/>
      <c r="DQK47" s="502"/>
      <c r="DQL47" s="502"/>
      <c r="DQM47" s="502"/>
      <c r="DQN47" s="502"/>
      <c r="DQO47" s="502"/>
      <c r="DQP47" s="502"/>
      <c r="DQQ47" s="502"/>
      <c r="DQR47" s="502"/>
      <c r="DQS47" s="502"/>
      <c r="DQT47" s="502"/>
      <c r="DQU47" s="502"/>
      <c r="DQV47" s="502"/>
      <c r="DQW47" s="502"/>
      <c r="DQX47" s="502"/>
      <c r="DQY47" s="502"/>
      <c r="DQZ47" s="502"/>
      <c r="DRA47" s="502"/>
      <c r="DRB47" s="502"/>
      <c r="DRC47" s="502"/>
      <c r="DRD47" s="502"/>
      <c r="DRE47" s="502"/>
      <c r="DRF47" s="502"/>
      <c r="DRG47" s="502"/>
      <c r="DRH47" s="502"/>
      <c r="DRI47" s="502"/>
      <c r="DRJ47" s="502"/>
      <c r="DRK47" s="502"/>
      <c r="DRL47" s="502"/>
      <c r="DRM47" s="502"/>
      <c r="DRN47" s="502"/>
      <c r="DRO47" s="502"/>
      <c r="DRP47" s="502"/>
      <c r="DRQ47" s="502"/>
      <c r="DRR47" s="502"/>
      <c r="DRS47" s="502"/>
      <c r="DRT47" s="502"/>
      <c r="DRU47" s="502"/>
      <c r="DRV47" s="502"/>
      <c r="DRW47" s="502"/>
      <c r="DRX47" s="502"/>
      <c r="DRY47" s="502"/>
      <c r="DRZ47" s="502"/>
      <c r="DSA47" s="502"/>
      <c r="DSB47" s="502"/>
      <c r="DSC47" s="502"/>
      <c r="DSD47" s="502"/>
      <c r="DSE47" s="502"/>
      <c r="DSF47" s="502"/>
      <c r="DSG47" s="502"/>
      <c r="DSH47" s="502"/>
      <c r="DSI47" s="502"/>
      <c r="DSJ47" s="502"/>
      <c r="DSK47" s="502"/>
      <c r="DSL47" s="502"/>
      <c r="DSM47" s="502"/>
      <c r="DSN47" s="502"/>
      <c r="DSO47" s="502"/>
      <c r="DSP47" s="502"/>
      <c r="DSQ47" s="502"/>
      <c r="DSR47" s="502"/>
      <c r="DSS47" s="502"/>
      <c r="DST47" s="502"/>
      <c r="DSU47" s="502"/>
      <c r="DSV47" s="502"/>
      <c r="DSW47" s="502"/>
      <c r="DSX47" s="502"/>
      <c r="DSY47" s="502"/>
      <c r="DSZ47" s="502"/>
      <c r="DTA47" s="502"/>
      <c r="DTB47" s="502"/>
      <c r="DTC47" s="502"/>
      <c r="DTD47" s="502"/>
      <c r="DTE47" s="502"/>
      <c r="DTF47" s="502"/>
      <c r="DTG47" s="502"/>
      <c r="DTH47" s="502"/>
      <c r="DTI47" s="502"/>
      <c r="DTJ47" s="502"/>
      <c r="DTK47" s="502"/>
      <c r="DTL47" s="502"/>
      <c r="DTM47" s="502"/>
      <c r="DTN47" s="502"/>
      <c r="DTO47" s="502"/>
      <c r="DTP47" s="502"/>
      <c r="DTQ47" s="502"/>
      <c r="DTR47" s="502"/>
      <c r="DTS47" s="502"/>
      <c r="DTT47" s="502"/>
      <c r="DTU47" s="502"/>
      <c r="DTV47" s="502"/>
      <c r="DTW47" s="502"/>
      <c r="DTX47" s="502"/>
      <c r="DTY47" s="502"/>
      <c r="DTZ47" s="502"/>
      <c r="DUA47" s="502"/>
      <c r="DUB47" s="502"/>
      <c r="DUC47" s="502"/>
      <c r="DUD47" s="502"/>
      <c r="DUE47" s="502"/>
      <c r="DUF47" s="502"/>
      <c r="DUG47" s="502"/>
      <c r="DUH47" s="502"/>
      <c r="DUI47" s="502"/>
      <c r="DUJ47" s="502"/>
      <c r="DUK47" s="502"/>
      <c r="DUL47" s="502"/>
      <c r="DUM47" s="502"/>
      <c r="DUN47" s="502"/>
      <c r="DUO47" s="502"/>
      <c r="DUP47" s="502"/>
      <c r="DUQ47" s="502"/>
      <c r="DUR47" s="502"/>
      <c r="DUS47" s="502"/>
      <c r="DUT47" s="502"/>
      <c r="DUU47" s="502"/>
      <c r="DUV47" s="502"/>
      <c r="DUW47" s="502"/>
      <c r="DUX47" s="502"/>
      <c r="DUY47" s="502"/>
      <c r="DUZ47" s="502"/>
      <c r="DVA47" s="502"/>
      <c r="DVB47" s="502"/>
      <c r="DVC47" s="502"/>
      <c r="DVD47" s="502"/>
      <c r="DVE47" s="502"/>
      <c r="DVF47" s="502"/>
      <c r="DVG47" s="502"/>
      <c r="DVH47" s="502"/>
      <c r="DVI47" s="502"/>
      <c r="DVJ47" s="502"/>
      <c r="DVK47" s="502"/>
      <c r="DVL47" s="502"/>
      <c r="DVM47" s="502"/>
      <c r="DVN47" s="502"/>
      <c r="DVO47" s="502"/>
      <c r="DVP47" s="502"/>
      <c r="DVQ47" s="502"/>
      <c r="DVR47" s="502"/>
      <c r="DVS47" s="502"/>
      <c r="DVT47" s="502"/>
      <c r="DVU47" s="502"/>
      <c r="DVV47" s="502"/>
      <c r="DVW47" s="502"/>
      <c r="DVX47" s="502"/>
      <c r="DVY47" s="502"/>
      <c r="DVZ47" s="502"/>
      <c r="DWA47" s="502"/>
      <c r="DWB47" s="502"/>
      <c r="DWC47" s="502"/>
      <c r="DWD47" s="502"/>
      <c r="DWE47" s="502"/>
      <c r="DWF47" s="502"/>
      <c r="DWG47" s="502"/>
      <c r="DWH47" s="502"/>
      <c r="DWI47" s="502"/>
      <c r="DWJ47" s="502"/>
      <c r="DWK47" s="502"/>
      <c r="DWL47" s="502"/>
      <c r="DWM47" s="502"/>
      <c r="DWN47" s="502"/>
      <c r="DWO47" s="502"/>
      <c r="DWP47" s="502"/>
      <c r="DWQ47" s="502"/>
      <c r="DWR47" s="502"/>
      <c r="DWS47" s="502"/>
      <c r="DWT47" s="502"/>
      <c r="DWU47" s="502"/>
      <c r="DWV47" s="502"/>
      <c r="DWW47" s="502"/>
      <c r="DWX47" s="502"/>
      <c r="DWY47" s="502"/>
      <c r="DWZ47" s="502"/>
      <c r="DXA47" s="502"/>
      <c r="DXB47" s="502"/>
      <c r="DXC47" s="502"/>
      <c r="DXD47" s="502"/>
      <c r="DXE47" s="502"/>
      <c r="DXF47" s="502"/>
      <c r="DXG47" s="502"/>
      <c r="DXH47" s="502"/>
      <c r="DXI47" s="502"/>
      <c r="DXJ47" s="502"/>
      <c r="DXK47" s="502"/>
      <c r="DXL47" s="502"/>
      <c r="DXM47" s="502"/>
      <c r="DXN47" s="502"/>
      <c r="DXO47" s="502"/>
      <c r="DXP47" s="502"/>
      <c r="DXQ47" s="502"/>
      <c r="DXR47" s="502"/>
      <c r="DXS47" s="502"/>
      <c r="DXT47" s="502"/>
      <c r="DXU47" s="502"/>
      <c r="DXV47" s="502"/>
      <c r="DXW47" s="502"/>
      <c r="DXX47" s="502"/>
      <c r="DXY47" s="502"/>
      <c r="DXZ47" s="502"/>
      <c r="DYA47" s="502"/>
      <c r="DYB47" s="502"/>
      <c r="DYC47" s="502"/>
      <c r="DYD47" s="502"/>
      <c r="DYE47" s="502"/>
      <c r="DYF47" s="502"/>
      <c r="DYG47" s="502"/>
      <c r="DYH47" s="502"/>
      <c r="DYI47" s="502"/>
      <c r="DYJ47" s="502"/>
      <c r="DYK47" s="502"/>
      <c r="DYL47" s="502"/>
      <c r="DYM47" s="502"/>
      <c r="DYN47" s="502"/>
      <c r="DYO47" s="502"/>
      <c r="DYP47" s="502"/>
      <c r="DYQ47" s="502"/>
      <c r="DYR47" s="502"/>
      <c r="DYS47" s="502"/>
      <c r="DYT47" s="502"/>
      <c r="DYU47" s="502"/>
      <c r="DYV47" s="502"/>
      <c r="DYW47" s="502"/>
      <c r="DYX47" s="502"/>
      <c r="DYY47" s="502"/>
      <c r="DYZ47" s="502"/>
      <c r="DZA47" s="502"/>
      <c r="DZB47" s="502"/>
      <c r="DZC47" s="502"/>
      <c r="DZD47" s="502"/>
      <c r="DZE47" s="502"/>
      <c r="DZF47" s="502"/>
      <c r="DZG47" s="502"/>
      <c r="DZH47" s="502"/>
      <c r="DZI47" s="502"/>
      <c r="DZJ47" s="502"/>
      <c r="DZK47" s="502"/>
      <c r="DZL47" s="502"/>
      <c r="DZM47" s="502"/>
      <c r="DZN47" s="502"/>
      <c r="DZO47" s="502"/>
      <c r="DZP47" s="502"/>
      <c r="DZQ47" s="502"/>
      <c r="DZR47" s="502"/>
      <c r="DZS47" s="502"/>
      <c r="DZT47" s="502"/>
      <c r="DZU47" s="502"/>
      <c r="DZV47" s="502"/>
      <c r="DZW47" s="502"/>
      <c r="DZX47" s="502"/>
      <c r="DZY47" s="502"/>
      <c r="DZZ47" s="502"/>
      <c r="EAA47" s="502"/>
      <c r="EAB47" s="502"/>
      <c r="EAC47" s="502"/>
      <c r="EAD47" s="502"/>
      <c r="EAE47" s="502"/>
      <c r="EAF47" s="502"/>
      <c r="EAG47" s="502"/>
      <c r="EAH47" s="502"/>
      <c r="EAI47" s="502"/>
      <c r="EAJ47" s="502"/>
      <c r="EAK47" s="502"/>
      <c r="EAL47" s="502"/>
      <c r="EAM47" s="502"/>
      <c r="EAN47" s="502"/>
      <c r="EAO47" s="502"/>
      <c r="EAP47" s="502"/>
      <c r="EAQ47" s="502"/>
      <c r="EAR47" s="502"/>
      <c r="EAS47" s="502"/>
      <c r="EAT47" s="502"/>
      <c r="EAU47" s="502"/>
      <c r="EAV47" s="502"/>
      <c r="EAW47" s="502"/>
      <c r="EAX47" s="502"/>
      <c r="EAY47" s="502"/>
      <c r="EAZ47" s="502"/>
      <c r="EBA47" s="502"/>
      <c r="EBB47" s="502"/>
      <c r="EBC47" s="502"/>
      <c r="EBD47" s="502"/>
      <c r="EBE47" s="502"/>
      <c r="EBF47" s="502"/>
      <c r="EBG47" s="502"/>
      <c r="EBH47" s="502"/>
      <c r="EBI47" s="502"/>
      <c r="EBJ47" s="502"/>
      <c r="EBK47" s="502"/>
      <c r="EBL47" s="502"/>
      <c r="EBM47" s="502"/>
      <c r="EBN47" s="502"/>
      <c r="EBO47" s="502"/>
      <c r="EBP47" s="502"/>
      <c r="EBQ47" s="502"/>
      <c r="EBR47" s="502"/>
      <c r="EBS47" s="502"/>
      <c r="EBT47" s="502"/>
      <c r="EBU47" s="502"/>
      <c r="EBV47" s="502"/>
      <c r="EBW47" s="502"/>
      <c r="EBX47" s="502"/>
      <c r="EBY47" s="502"/>
      <c r="EBZ47" s="502"/>
      <c r="ECA47" s="502"/>
      <c r="ECB47" s="502"/>
      <c r="ECC47" s="502"/>
      <c r="ECD47" s="502"/>
      <c r="ECE47" s="502"/>
      <c r="ECF47" s="502"/>
      <c r="ECG47" s="502"/>
      <c r="ECH47" s="502"/>
      <c r="ECI47" s="502"/>
      <c r="ECJ47" s="502"/>
      <c r="ECK47" s="502"/>
      <c r="ECL47" s="502"/>
      <c r="ECM47" s="502"/>
      <c r="ECN47" s="502"/>
      <c r="ECO47" s="502"/>
      <c r="ECP47" s="502"/>
      <c r="ECQ47" s="502"/>
      <c r="ECR47" s="502"/>
      <c r="ECS47" s="502"/>
      <c r="ECT47" s="502"/>
      <c r="ECU47" s="502"/>
      <c r="ECV47" s="502"/>
      <c r="ECW47" s="502"/>
      <c r="ECX47" s="502"/>
      <c r="ECY47" s="502"/>
      <c r="ECZ47" s="502"/>
      <c r="EDA47" s="502"/>
      <c r="EDB47" s="502"/>
      <c r="EDC47" s="502"/>
      <c r="EDD47" s="502"/>
      <c r="EDE47" s="502"/>
      <c r="EDF47" s="502"/>
      <c r="EDG47" s="502"/>
      <c r="EDH47" s="502"/>
      <c r="EDI47" s="502"/>
      <c r="EDJ47" s="502"/>
      <c r="EDK47" s="502"/>
      <c r="EDL47" s="502"/>
      <c r="EDM47" s="502"/>
      <c r="EDN47" s="502"/>
      <c r="EDO47" s="502"/>
      <c r="EDP47" s="502"/>
      <c r="EDQ47" s="502"/>
      <c r="EDR47" s="502"/>
      <c r="EDS47" s="502"/>
      <c r="EDT47" s="502"/>
      <c r="EDU47" s="502"/>
      <c r="EDV47" s="502"/>
      <c r="EDW47" s="502"/>
      <c r="EDX47" s="502"/>
      <c r="EDY47" s="502"/>
      <c r="EDZ47" s="502"/>
      <c r="EEA47" s="502"/>
      <c r="EEB47" s="502"/>
      <c r="EEC47" s="502"/>
      <c r="EED47" s="502"/>
      <c r="EEE47" s="502"/>
      <c r="EEF47" s="502"/>
      <c r="EEG47" s="502"/>
      <c r="EEH47" s="502"/>
      <c r="EEI47" s="502"/>
      <c r="EEJ47" s="502"/>
      <c r="EEK47" s="502"/>
      <c r="EEL47" s="502"/>
      <c r="EEM47" s="502"/>
      <c r="EEN47" s="502"/>
      <c r="EEO47" s="502"/>
      <c r="EEP47" s="502"/>
      <c r="EEQ47" s="502"/>
      <c r="EER47" s="502"/>
      <c r="EES47" s="502"/>
      <c r="EET47" s="502"/>
      <c r="EEU47" s="502"/>
      <c r="EEV47" s="502"/>
      <c r="EEW47" s="502"/>
      <c r="EEX47" s="502"/>
      <c r="EEY47" s="502"/>
      <c r="EEZ47" s="502"/>
      <c r="EFA47" s="502"/>
      <c r="EFB47" s="502"/>
      <c r="EFC47" s="502"/>
      <c r="EFD47" s="502"/>
      <c r="EFE47" s="502"/>
      <c r="EFF47" s="502"/>
      <c r="EFG47" s="502"/>
      <c r="EFH47" s="502"/>
      <c r="EFI47" s="502"/>
      <c r="EFJ47" s="502"/>
      <c r="EFK47" s="502"/>
      <c r="EFL47" s="502"/>
      <c r="EFM47" s="502"/>
      <c r="EFN47" s="502"/>
      <c r="EFO47" s="502"/>
      <c r="EFP47" s="502"/>
      <c r="EFQ47" s="502"/>
      <c r="EFR47" s="502"/>
      <c r="EFS47" s="502"/>
      <c r="EFT47" s="502"/>
      <c r="EFU47" s="502"/>
      <c r="EFV47" s="502"/>
      <c r="EFW47" s="502"/>
      <c r="EFX47" s="502"/>
      <c r="EFY47" s="502"/>
      <c r="EFZ47" s="502"/>
      <c r="EGA47" s="502"/>
      <c r="EGB47" s="502"/>
      <c r="EGC47" s="502"/>
      <c r="EGD47" s="502"/>
      <c r="EGE47" s="502"/>
      <c r="EGF47" s="502"/>
      <c r="EGG47" s="502"/>
      <c r="EGH47" s="502"/>
      <c r="EGI47" s="502"/>
      <c r="EGJ47" s="502"/>
      <c r="EGK47" s="502"/>
      <c r="EGL47" s="502"/>
      <c r="EGM47" s="502"/>
      <c r="EGN47" s="502"/>
      <c r="EGO47" s="502"/>
      <c r="EGP47" s="502"/>
      <c r="EGQ47" s="502"/>
      <c r="EGR47" s="502"/>
      <c r="EGS47" s="502"/>
      <c r="EGT47" s="502"/>
      <c r="EGU47" s="502"/>
      <c r="EGV47" s="502"/>
      <c r="EGW47" s="502"/>
      <c r="EGX47" s="502"/>
      <c r="EGY47" s="502"/>
      <c r="EGZ47" s="502"/>
      <c r="EHA47" s="502"/>
      <c r="EHB47" s="502"/>
      <c r="EHC47" s="502"/>
      <c r="EHD47" s="502"/>
      <c r="EHE47" s="502"/>
      <c r="EHF47" s="502"/>
      <c r="EHG47" s="502"/>
      <c r="EHH47" s="502"/>
      <c r="EHI47" s="502"/>
      <c r="EHJ47" s="502"/>
      <c r="EHK47" s="502"/>
      <c r="EHL47" s="502"/>
      <c r="EHM47" s="502"/>
      <c r="EHN47" s="502"/>
      <c r="EHO47" s="502"/>
      <c r="EHP47" s="502"/>
      <c r="EHQ47" s="502"/>
      <c r="EHR47" s="502"/>
      <c r="EHS47" s="502"/>
      <c r="EHT47" s="502"/>
      <c r="EHU47" s="502"/>
      <c r="EHV47" s="502"/>
      <c r="EHW47" s="502"/>
      <c r="EHX47" s="502"/>
      <c r="EHY47" s="502"/>
      <c r="EHZ47" s="502"/>
      <c r="EIA47" s="502"/>
      <c r="EIB47" s="502"/>
      <c r="EIC47" s="502"/>
      <c r="EID47" s="502"/>
      <c r="EIE47" s="502"/>
      <c r="EIF47" s="502"/>
      <c r="EIG47" s="502"/>
      <c r="EIH47" s="502"/>
      <c r="EII47" s="502"/>
      <c r="EIJ47" s="502"/>
      <c r="EIK47" s="502"/>
      <c r="EIL47" s="502"/>
      <c r="EIM47" s="502"/>
      <c r="EIN47" s="502"/>
      <c r="EIO47" s="502"/>
      <c r="EIP47" s="502"/>
      <c r="EIQ47" s="502"/>
      <c r="EIR47" s="502"/>
      <c r="EIS47" s="502"/>
      <c r="EIT47" s="502"/>
      <c r="EIU47" s="502"/>
      <c r="EIV47" s="502"/>
      <c r="EIW47" s="502"/>
      <c r="EIX47" s="502"/>
      <c r="EIY47" s="502"/>
      <c r="EIZ47" s="502"/>
      <c r="EJA47" s="502"/>
      <c r="EJB47" s="502"/>
      <c r="EJC47" s="502"/>
      <c r="EJD47" s="502"/>
      <c r="EJE47" s="502"/>
      <c r="EJF47" s="502"/>
      <c r="EJG47" s="502"/>
      <c r="EJH47" s="502"/>
      <c r="EJI47" s="502"/>
      <c r="EJJ47" s="502"/>
      <c r="EJK47" s="502"/>
      <c r="EJL47" s="502"/>
      <c r="EJM47" s="502"/>
      <c r="EJN47" s="502"/>
      <c r="EJO47" s="502"/>
      <c r="EJP47" s="502"/>
      <c r="EJQ47" s="502"/>
      <c r="EJR47" s="502"/>
      <c r="EJS47" s="502"/>
      <c r="EJT47" s="502"/>
      <c r="EJU47" s="502"/>
      <c r="EJV47" s="502"/>
      <c r="EJW47" s="502"/>
      <c r="EJX47" s="502"/>
      <c r="EJY47" s="502"/>
      <c r="EJZ47" s="502"/>
      <c r="EKA47" s="502"/>
      <c r="EKB47" s="502"/>
      <c r="EKC47" s="502"/>
      <c r="EKD47" s="502"/>
      <c r="EKE47" s="502"/>
      <c r="EKF47" s="502"/>
      <c r="EKG47" s="502"/>
      <c r="EKH47" s="502"/>
      <c r="EKI47" s="502"/>
      <c r="EKJ47" s="502"/>
      <c r="EKK47" s="502"/>
      <c r="EKL47" s="502"/>
      <c r="EKM47" s="502"/>
      <c r="EKN47" s="502"/>
      <c r="EKO47" s="502"/>
      <c r="EKP47" s="502"/>
      <c r="EKQ47" s="502"/>
      <c r="EKR47" s="502"/>
      <c r="EKS47" s="502"/>
      <c r="EKT47" s="502"/>
      <c r="EKU47" s="502"/>
      <c r="EKV47" s="502"/>
      <c r="EKW47" s="502"/>
      <c r="EKX47" s="502"/>
      <c r="EKY47" s="502"/>
      <c r="EKZ47" s="502"/>
      <c r="ELA47" s="502"/>
      <c r="ELB47" s="502"/>
      <c r="ELC47" s="502"/>
      <c r="ELD47" s="502"/>
      <c r="ELE47" s="502"/>
      <c r="ELF47" s="502"/>
      <c r="ELG47" s="502"/>
      <c r="ELH47" s="502"/>
      <c r="ELI47" s="502"/>
      <c r="ELJ47" s="502"/>
      <c r="ELK47" s="502"/>
      <c r="ELL47" s="502"/>
      <c r="ELM47" s="502"/>
      <c r="ELN47" s="502"/>
      <c r="ELO47" s="502"/>
      <c r="ELP47" s="502"/>
      <c r="ELQ47" s="502"/>
      <c r="ELR47" s="502"/>
      <c r="ELS47" s="502"/>
      <c r="ELT47" s="502"/>
      <c r="ELU47" s="502"/>
      <c r="ELV47" s="502"/>
      <c r="ELW47" s="502"/>
      <c r="ELX47" s="502"/>
      <c r="ELY47" s="502"/>
      <c r="ELZ47" s="502"/>
      <c r="EMA47" s="502"/>
      <c r="EMB47" s="502"/>
      <c r="EMC47" s="502"/>
      <c r="EMD47" s="502"/>
      <c r="EME47" s="502"/>
      <c r="EMF47" s="502"/>
      <c r="EMG47" s="502"/>
      <c r="EMH47" s="502"/>
      <c r="EMI47" s="502"/>
      <c r="EMJ47" s="502"/>
      <c r="EMK47" s="502"/>
      <c r="EML47" s="502"/>
      <c r="EMM47" s="502"/>
      <c r="EMN47" s="502"/>
      <c r="EMO47" s="502"/>
      <c r="EMP47" s="502"/>
      <c r="EMQ47" s="502"/>
      <c r="EMR47" s="502"/>
      <c r="EMS47" s="502"/>
      <c r="EMT47" s="502"/>
      <c r="EMU47" s="502"/>
      <c r="EMV47" s="502"/>
      <c r="EMW47" s="502"/>
      <c r="EMX47" s="502"/>
      <c r="EMY47" s="502"/>
      <c r="EMZ47" s="502"/>
      <c r="ENA47" s="502"/>
      <c r="ENB47" s="502"/>
      <c r="ENC47" s="502"/>
      <c r="END47" s="502"/>
      <c r="ENE47" s="502"/>
      <c r="ENF47" s="502"/>
      <c r="ENG47" s="502"/>
      <c r="ENH47" s="502"/>
      <c r="ENI47" s="502"/>
      <c r="ENJ47" s="502"/>
      <c r="ENK47" s="502"/>
      <c r="ENL47" s="502"/>
      <c r="ENM47" s="502"/>
      <c r="ENN47" s="502"/>
      <c r="ENO47" s="502"/>
      <c r="ENP47" s="502"/>
      <c r="ENQ47" s="502"/>
      <c r="ENR47" s="502"/>
      <c r="ENS47" s="502"/>
      <c r="ENT47" s="502"/>
      <c r="ENU47" s="502"/>
      <c r="ENV47" s="502"/>
      <c r="ENW47" s="502"/>
      <c r="ENX47" s="502"/>
      <c r="ENY47" s="502"/>
      <c r="ENZ47" s="502"/>
      <c r="EOA47" s="502"/>
      <c r="EOB47" s="502"/>
      <c r="EOC47" s="502"/>
      <c r="EOD47" s="502"/>
      <c r="EOE47" s="502"/>
      <c r="EOF47" s="502"/>
      <c r="EOG47" s="502"/>
      <c r="EOH47" s="502"/>
      <c r="EOI47" s="502"/>
      <c r="EOJ47" s="502"/>
      <c r="EOK47" s="502"/>
      <c r="EOL47" s="502"/>
      <c r="EOM47" s="502"/>
      <c r="EON47" s="502"/>
      <c r="EOO47" s="502"/>
      <c r="EOP47" s="502"/>
      <c r="EOQ47" s="502"/>
      <c r="EOR47" s="502"/>
      <c r="EOS47" s="502"/>
      <c r="EOT47" s="502"/>
      <c r="EOU47" s="502"/>
      <c r="EOV47" s="502"/>
      <c r="EOW47" s="502"/>
      <c r="EOX47" s="502"/>
      <c r="EOY47" s="502"/>
      <c r="EOZ47" s="502"/>
      <c r="EPA47" s="502"/>
      <c r="EPB47" s="502"/>
      <c r="EPC47" s="502"/>
      <c r="EPD47" s="502"/>
      <c r="EPE47" s="502"/>
      <c r="EPF47" s="502"/>
      <c r="EPG47" s="502"/>
      <c r="EPH47" s="502"/>
      <c r="EPI47" s="502"/>
      <c r="EPJ47" s="502"/>
      <c r="EPK47" s="502"/>
      <c r="EPL47" s="502"/>
      <c r="EPM47" s="502"/>
      <c r="EPN47" s="502"/>
      <c r="EPO47" s="502"/>
      <c r="EPP47" s="502"/>
      <c r="EPQ47" s="502"/>
      <c r="EPR47" s="502"/>
      <c r="EPS47" s="502"/>
      <c r="EPT47" s="502"/>
      <c r="EPU47" s="502"/>
      <c r="EPV47" s="502"/>
      <c r="EPW47" s="502"/>
      <c r="EPX47" s="502"/>
      <c r="EPY47" s="502"/>
      <c r="EPZ47" s="502"/>
      <c r="EQA47" s="502"/>
      <c r="EQB47" s="502"/>
      <c r="EQC47" s="502"/>
      <c r="EQD47" s="502"/>
      <c r="EQE47" s="502"/>
      <c r="EQF47" s="502"/>
      <c r="EQG47" s="502"/>
      <c r="EQH47" s="502"/>
      <c r="EQI47" s="502"/>
      <c r="EQJ47" s="502"/>
      <c r="EQK47" s="502"/>
      <c r="EQL47" s="502"/>
      <c r="EQM47" s="502"/>
      <c r="EQN47" s="502"/>
      <c r="EQO47" s="502"/>
      <c r="EQP47" s="502"/>
      <c r="EQQ47" s="502"/>
      <c r="EQR47" s="502"/>
      <c r="EQS47" s="502"/>
      <c r="EQT47" s="502"/>
      <c r="EQU47" s="502"/>
      <c r="EQV47" s="502"/>
      <c r="EQW47" s="502"/>
      <c r="EQX47" s="502"/>
      <c r="EQY47" s="502"/>
      <c r="EQZ47" s="502"/>
      <c r="ERA47" s="502"/>
      <c r="ERB47" s="502"/>
      <c r="ERC47" s="502"/>
      <c r="ERD47" s="502"/>
      <c r="ERE47" s="502"/>
      <c r="ERF47" s="502"/>
      <c r="ERG47" s="502"/>
      <c r="ERH47" s="502"/>
      <c r="ERI47" s="502"/>
      <c r="ERJ47" s="502"/>
      <c r="ERK47" s="502"/>
      <c r="ERL47" s="502"/>
      <c r="ERM47" s="502"/>
      <c r="ERN47" s="502"/>
      <c r="ERO47" s="502"/>
      <c r="ERP47" s="502"/>
      <c r="ERQ47" s="502"/>
      <c r="ERR47" s="502"/>
      <c r="ERS47" s="502"/>
      <c r="ERT47" s="502"/>
      <c r="ERU47" s="502"/>
      <c r="ERV47" s="502"/>
      <c r="ERW47" s="502"/>
      <c r="ERX47" s="502"/>
      <c r="ERY47" s="502"/>
      <c r="ERZ47" s="502"/>
      <c r="ESA47" s="502"/>
      <c r="ESB47" s="502"/>
      <c r="ESC47" s="502"/>
      <c r="ESD47" s="502"/>
      <c r="ESE47" s="502"/>
      <c r="ESF47" s="502"/>
      <c r="ESG47" s="502"/>
      <c r="ESH47" s="502"/>
      <c r="ESI47" s="502"/>
      <c r="ESJ47" s="502"/>
      <c r="ESK47" s="502"/>
      <c r="ESL47" s="502"/>
      <c r="ESM47" s="502"/>
      <c r="ESN47" s="502"/>
      <c r="ESO47" s="502"/>
      <c r="ESP47" s="502"/>
      <c r="ESQ47" s="502"/>
      <c r="ESR47" s="502"/>
      <c r="ESS47" s="502"/>
      <c r="EST47" s="502"/>
      <c r="ESU47" s="502"/>
      <c r="ESV47" s="502"/>
      <c r="ESW47" s="502"/>
      <c r="ESX47" s="502"/>
      <c r="ESY47" s="502"/>
      <c r="ESZ47" s="502"/>
      <c r="ETA47" s="502"/>
      <c r="ETB47" s="502"/>
      <c r="ETC47" s="502"/>
      <c r="ETD47" s="502"/>
      <c r="ETE47" s="502"/>
      <c r="ETF47" s="502"/>
      <c r="ETG47" s="502"/>
      <c r="ETH47" s="502"/>
      <c r="ETI47" s="502"/>
      <c r="ETJ47" s="502"/>
      <c r="ETK47" s="502"/>
      <c r="ETL47" s="502"/>
      <c r="ETM47" s="502"/>
      <c r="ETN47" s="502"/>
      <c r="ETO47" s="502"/>
      <c r="ETP47" s="502"/>
      <c r="ETQ47" s="502"/>
      <c r="ETR47" s="502"/>
      <c r="ETS47" s="502"/>
      <c r="ETT47" s="502"/>
      <c r="ETU47" s="502"/>
      <c r="ETV47" s="502"/>
      <c r="ETW47" s="502"/>
      <c r="ETX47" s="502"/>
      <c r="ETY47" s="502"/>
      <c r="ETZ47" s="502"/>
      <c r="EUA47" s="502"/>
      <c r="EUB47" s="502"/>
      <c r="EUC47" s="502"/>
      <c r="EUD47" s="502"/>
      <c r="EUE47" s="502"/>
      <c r="EUF47" s="502"/>
      <c r="EUG47" s="502"/>
      <c r="EUH47" s="502"/>
      <c r="EUI47" s="502"/>
      <c r="EUJ47" s="502"/>
      <c r="EUK47" s="502"/>
      <c r="EUL47" s="502"/>
      <c r="EUM47" s="502"/>
      <c r="EUN47" s="502"/>
      <c r="EUO47" s="502"/>
      <c r="EUP47" s="502"/>
      <c r="EUQ47" s="502"/>
      <c r="EUR47" s="502"/>
      <c r="EUS47" s="502"/>
      <c r="EUT47" s="502"/>
      <c r="EUU47" s="502"/>
      <c r="EUV47" s="502"/>
      <c r="EUW47" s="502"/>
      <c r="EUX47" s="502"/>
      <c r="EUY47" s="502"/>
      <c r="EUZ47" s="502"/>
      <c r="EVA47" s="502"/>
      <c r="EVB47" s="502"/>
      <c r="EVC47" s="502"/>
      <c r="EVD47" s="502"/>
      <c r="EVE47" s="502"/>
      <c r="EVF47" s="502"/>
      <c r="EVG47" s="502"/>
      <c r="EVH47" s="502"/>
      <c r="EVI47" s="502"/>
      <c r="EVJ47" s="502"/>
      <c r="EVK47" s="502"/>
      <c r="EVL47" s="502"/>
      <c r="EVM47" s="502"/>
      <c r="EVN47" s="502"/>
      <c r="EVO47" s="502"/>
      <c r="EVP47" s="502"/>
      <c r="EVQ47" s="502"/>
      <c r="EVR47" s="502"/>
      <c r="EVS47" s="502"/>
      <c r="EVT47" s="502"/>
      <c r="EVU47" s="502"/>
      <c r="EVV47" s="502"/>
      <c r="EVW47" s="502"/>
      <c r="EVX47" s="502"/>
      <c r="EVY47" s="502"/>
      <c r="EVZ47" s="502"/>
      <c r="EWA47" s="502"/>
      <c r="EWB47" s="502"/>
      <c r="EWC47" s="502"/>
      <c r="EWD47" s="502"/>
      <c r="EWE47" s="502"/>
      <c r="EWF47" s="502"/>
      <c r="EWG47" s="502"/>
      <c r="EWH47" s="502"/>
      <c r="EWI47" s="502"/>
      <c r="EWJ47" s="502"/>
      <c r="EWK47" s="502"/>
      <c r="EWL47" s="502"/>
      <c r="EWM47" s="502"/>
      <c r="EWN47" s="502"/>
      <c r="EWO47" s="502"/>
      <c r="EWP47" s="502"/>
      <c r="EWQ47" s="502"/>
      <c r="EWR47" s="502"/>
      <c r="EWS47" s="502"/>
      <c r="EWT47" s="502"/>
      <c r="EWU47" s="502"/>
      <c r="EWV47" s="502"/>
      <c r="EWW47" s="502"/>
      <c r="EWX47" s="502"/>
      <c r="EWY47" s="502"/>
      <c r="EWZ47" s="502"/>
      <c r="EXA47" s="502"/>
      <c r="EXB47" s="502"/>
      <c r="EXC47" s="502"/>
      <c r="EXD47" s="502"/>
      <c r="EXE47" s="502"/>
      <c r="EXF47" s="502"/>
      <c r="EXG47" s="502"/>
      <c r="EXH47" s="502"/>
      <c r="EXI47" s="502"/>
      <c r="EXJ47" s="502"/>
      <c r="EXK47" s="502"/>
      <c r="EXL47" s="502"/>
      <c r="EXM47" s="502"/>
      <c r="EXN47" s="502"/>
      <c r="EXO47" s="502"/>
      <c r="EXP47" s="502"/>
      <c r="EXQ47" s="502"/>
      <c r="EXR47" s="502"/>
      <c r="EXS47" s="502"/>
      <c r="EXT47" s="502"/>
      <c r="EXU47" s="502"/>
      <c r="EXV47" s="502"/>
      <c r="EXW47" s="502"/>
      <c r="EXX47" s="502"/>
      <c r="EXY47" s="502"/>
      <c r="EXZ47" s="502"/>
      <c r="EYA47" s="502"/>
      <c r="EYB47" s="502"/>
      <c r="EYC47" s="502"/>
      <c r="EYD47" s="502"/>
      <c r="EYE47" s="502"/>
      <c r="EYF47" s="502"/>
      <c r="EYG47" s="502"/>
      <c r="EYH47" s="502"/>
      <c r="EYI47" s="502"/>
      <c r="EYJ47" s="502"/>
      <c r="EYK47" s="502"/>
      <c r="EYL47" s="502"/>
      <c r="EYM47" s="502"/>
      <c r="EYN47" s="502"/>
      <c r="EYO47" s="502"/>
      <c r="EYP47" s="502"/>
      <c r="EYQ47" s="502"/>
      <c r="EYR47" s="502"/>
      <c r="EYS47" s="502"/>
      <c r="EYT47" s="502"/>
      <c r="EYU47" s="502"/>
      <c r="EYV47" s="502"/>
      <c r="EYW47" s="502"/>
      <c r="EYX47" s="502"/>
      <c r="EYY47" s="502"/>
      <c r="EYZ47" s="502"/>
      <c r="EZA47" s="502"/>
      <c r="EZB47" s="502"/>
      <c r="EZC47" s="502"/>
      <c r="EZD47" s="502"/>
      <c r="EZE47" s="502"/>
      <c r="EZF47" s="502"/>
      <c r="EZG47" s="502"/>
      <c r="EZH47" s="502"/>
      <c r="EZI47" s="502"/>
      <c r="EZJ47" s="502"/>
      <c r="EZK47" s="502"/>
      <c r="EZL47" s="502"/>
      <c r="EZM47" s="502"/>
      <c r="EZN47" s="502"/>
      <c r="EZO47" s="502"/>
      <c r="EZP47" s="502"/>
      <c r="EZQ47" s="502"/>
      <c r="EZR47" s="502"/>
      <c r="EZS47" s="502"/>
      <c r="EZT47" s="502"/>
      <c r="EZU47" s="502"/>
      <c r="EZV47" s="502"/>
      <c r="EZW47" s="502"/>
      <c r="EZX47" s="502"/>
      <c r="EZY47" s="502"/>
      <c r="EZZ47" s="502"/>
      <c r="FAA47" s="502"/>
      <c r="FAB47" s="502"/>
      <c r="FAC47" s="502"/>
      <c r="FAD47" s="502"/>
      <c r="FAE47" s="502"/>
      <c r="FAF47" s="502"/>
      <c r="FAG47" s="502"/>
      <c r="FAH47" s="502"/>
      <c r="FAI47" s="502"/>
      <c r="FAJ47" s="502"/>
      <c r="FAK47" s="502"/>
      <c r="FAL47" s="502"/>
      <c r="FAM47" s="502"/>
      <c r="FAN47" s="502"/>
      <c r="FAO47" s="502"/>
      <c r="FAP47" s="502"/>
      <c r="FAQ47" s="502"/>
      <c r="FAR47" s="502"/>
      <c r="FAS47" s="502"/>
      <c r="FAT47" s="502"/>
      <c r="FAU47" s="502"/>
      <c r="FAV47" s="502"/>
      <c r="FAW47" s="502"/>
      <c r="FAX47" s="502"/>
      <c r="FAY47" s="502"/>
      <c r="FAZ47" s="502"/>
      <c r="FBA47" s="502"/>
      <c r="FBB47" s="502"/>
      <c r="FBC47" s="502"/>
      <c r="FBD47" s="502"/>
      <c r="FBE47" s="502"/>
      <c r="FBF47" s="502"/>
      <c r="FBG47" s="502"/>
      <c r="FBH47" s="502"/>
      <c r="FBI47" s="502"/>
      <c r="FBJ47" s="502"/>
      <c r="FBK47" s="502"/>
      <c r="FBL47" s="502"/>
      <c r="FBM47" s="502"/>
      <c r="FBN47" s="502"/>
      <c r="FBO47" s="502"/>
      <c r="FBP47" s="502"/>
      <c r="FBQ47" s="502"/>
      <c r="FBR47" s="502"/>
      <c r="FBS47" s="502"/>
      <c r="FBT47" s="502"/>
      <c r="FBU47" s="502"/>
      <c r="FBV47" s="502"/>
      <c r="FBW47" s="502"/>
      <c r="FBX47" s="502"/>
      <c r="FBY47" s="502"/>
      <c r="FBZ47" s="502"/>
      <c r="FCA47" s="502"/>
      <c r="FCB47" s="502"/>
      <c r="FCC47" s="502"/>
      <c r="FCD47" s="502"/>
      <c r="FCE47" s="502"/>
      <c r="FCF47" s="502"/>
      <c r="FCG47" s="502"/>
      <c r="FCH47" s="502"/>
      <c r="FCI47" s="502"/>
      <c r="FCJ47" s="502"/>
      <c r="FCK47" s="502"/>
      <c r="FCL47" s="502"/>
      <c r="FCM47" s="502"/>
      <c r="FCN47" s="502"/>
      <c r="FCO47" s="502"/>
      <c r="FCP47" s="502"/>
      <c r="FCQ47" s="502"/>
      <c r="FCR47" s="502"/>
      <c r="FCS47" s="502"/>
      <c r="FCT47" s="502"/>
      <c r="FCU47" s="502"/>
      <c r="FCV47" s="502"/>
      <c r="FCW47" s="502"/>
      <c r="FCX47" s="502"/>
      <c r="FCY47" s="502"/>
      <c r="FCZ47" s="502"/>
      <c r="FDA47" s="502"/>
      <c r="FDB47" s="502"/>
      <c r="FDC47" s="502"/>
      <c r="FDD47" s="502"/>
      <c r="FDE47" s="502"/>
      <c r="FDF47" s="502"/>
      <c r="FDG47" s="502"/>
      <c r="FDH47" s="502"/>
      <c r="FDI47" s="502"/>
      <c r="FDJ47" s="502"/>
      <c r="FDK47" s="502"/>
      <c r="FDL47" s="502"/>
      <c r="FDM47" s="502"/>
      <c r="FDN47" s="502"/>
      <c r="FDO47" s="502"/>
      <c r="FDP47" s="502"/>
      <c r="FDQ47" s="502"/>
      <c r="FDR47" s="502"/>
      <c r="FDS47" s="502"/>
      <c r="FDT47" s="502"/>
      <c r="FDU47" s="502"/>
      <c r="FDV47" s="502"/>
      <c r="FDW47" s="502"/>
      <c r="FDX47" s="502"/>
      <c r="FDY47" s="502"/>
      <c r="FDZ47" s="502"/>
      <c r="FEA47" s="502"/>
      <c r="FEB47" s="502"/>
      <c r="FEC47" s="502"/>
      <c r="FED47" s="502"/>
      <c r="FEE47" s="502"/>
      <c r="FEF47" s="502"/>
      <c r="FEG47" s="502"/>
      <c r="FEH47" s="502"/>
      <c r="FEI47" s="502"/>
      <c r="FEJ47" s="502"/>
      <c r="FEK47" s="502"/>
      <c r="FEL47" s="502"/>
      <c r="FEM47" s="502"/>
      <c r="FEN47" s="502"/>
      <c r="FEO47" s="502"/>
      <c r="FEP47" s="502"/>
      <c r="FEQ47" s="502"/>
      <c r="FER47" s="502"/>
      <c r="FES47" s="502"/>
      <c r="FET47" s="502"/>
      <c r="FEU47" s="502"/>
      <c r="FEV47" s="502"/>
      <c r="FEW47" s="502"/>
      <c r="FEX47" s="502"/>
      <c r="FEY47" s="502"/>
      <c r="FEZ47" s="502"/>
      <c r="FFA47" s="502"/>
      <c r="FFB47" s="502"/>
      <c r="FFC47" s="502"/>
      <c r="FFD47" s="502"/>
      <c r="FFE47" s="502"/>
      <c r="FFF47" s="502"/>
      <c r="FFG47" s="502"/>
      <c r="FFH47" s="502"/>
      <c r="FFI47" s="502"/>
      <c r="FFJ47" s="502"/>
      <c r="FFK47" s="502"/>
      <c r="FFL47" s="502"/>
      <c r="FFM47" s="502"/>
      <c r="FFN47" s="502"/>
      <c r="FFO47" s="502"/>
      <c r="FFP47" s="502"/>
      <c r="FFQ47" s="502"/>
      <c r="FFR47" s="502"/>
      <c r="FFS47" s="502"/>
      <c r="FFT47" s="502"/>
      <c r="FFU47" s="502"/>
      <c r="FFV47" s="502"/>
      <c r="FFW47" s="502"/>
      <c r="FFX47" s="502"/>
      <c r="FFY47" s="502"/>
      <c r="FFZ47" s="502"/>
      <c r="FGA47" s="502"/>
      <c r="FGB47" s="502"/>
      <c r="FGC47" s="502"/>
      <c r="FGD47" s="502"/>
      <c r="FGE47" s="502"/>
      <c r="FGF47" s="502"/>
      <c r="FGG47" s="502"/>
      <c r="FGH47" s="502"/>
      <c r="FGI47" s="502"/>
      <c r="FGJ47" s="502"/>
      <c r="FGK47" s="502"/>
      <c r="FGL47" s="502"/>
      <c r="FGM47" s="502"/>
      <c r="FGN47" s="502"/>
      <c r="FGO47" s="502"/>
      <c r="FGP47" s="502"/>
      <c r="FGQ47" s="502"/>
      <c r="FGR47" s="502"/>
      <c r="FGS47" s="502"/>
      <c r="FGT47" s="502"/>
      <c r="FGU47" s="502"/>
      <c r="FGV47" s="502"/>
      <c r="FGW47" s="502"/>
      <c r="FGX47" s="502"/>
      <c r="FGY47" s="502"/>
      <c r="FGZ47" s="502"/>
      <c r="FHA47" s="502"/>
      <c r="FHB47" s="502"/>
      <c r="FHC47" s="502"/>
      <c r="FHD47" s="502"/>
      <c r="FHE47" s="502"/>
      <c r="FHF47" s="502"/>
      <c r="FHG47" s="502"/>
      <c r="FHH47" s="502"/>
      <c r="FHI47" s="502"/>
      <c r="FHJ47" s="502"/>
      <c r="FHK47" s="502"/>
      <c r="FHL47" s="502"/>
      <c r="FHM47" s="502"/>
      <c r="FHN47" s="502"/>
      <c r="FHO47" s="502"/>
      <c r="FHP47" s="502"/>
      <c r="FHQ47" s="502"/>
      <c r="FHR47" s="502"/>
      <c r="FHS47" s="502"/>
      <c r="FHT47" s="502"/>
      <c r="FHU47" s="502"/>
      <c r="FHV47" s="502"/>
      <c r="FHW47" s="502"/>
      <c r="FHX47" s="502"/>
      <c r="FHY47" s="502"/>
      <c r="FHZ47" s="502"/>
      <c r="FIA47" s="502"/>
      <c r="FIB47" s="502"/>
      <c r="FIC47" s="502"/>
      <c r="FID47" s="502"/>
      <c r="FIE47" s="502"/>
      <c r="FIF47" s="502"/>
      <c r="FIG47" s="502"/>
      <c r="FIH47" s="502"/>
      <c r="FII47" s="502"/>
      <c r="FIJ47" s="502"/>
      <c r="FIK47" s="502"/>
      <c r="FIL47" s="502"/>
      <c r="FIM47" s="502"/>
      <c r="FIN47" s="502"/>
      <c r="FIO47" s="502"/>
      <c r="FIP47" s="502"/>
      <c r="FIQ47" s="502"/>
      <c r="FIR47" s="502"/>
      <c r="FIS47" s="502"/>
      <c r="FIT47" s="502"/>
      <c r="FIU47" s="502"/>
      <c r="FIV47" s="502"/>
      <c r="FIW47" s="502"/>
      <c r="FIX47" s="502"/>
      <c r="FIY47" s="502"/>
      <c r="FIZ47" s="502"/>
      <c r="FJA47" s="502"/>
      <c r="FJB47" s="502"/>
      <c r="FJC47" s="502"/>
      <c r="FJD47" s="502"/>
      <c r="FJE47" s="502"/>
      <c r="FJF47" s="502"/>
      <c r="FJG47" s="502"/>
      <c r="FJH47" s="502"/>
      <c r="FJI47" s="502"/>
      <c r="FJJ47" s="502"/>
      <c r="FJK47" s="502"/>
      <c r="FJL47" s="502"/>
      <c r="FJM47" s="502"/>
      <c r="FJN47" s="502"/>
      <c r="FJO47" s="502"/>
      <c r="FJP47" s="502"/>
      <c r="FJQ47" s="502"/>
      <c r="FJR47" s="502"/>
      <c r="FJS47" s="502"/>
      <c r="FJT47" s="502"/>
      <c r="FJU47" s="502"/>
      <c r="FJV47" s="502"/>
      <c r="FJW47" s="502"/>
      <c r="FJX47" s="502"/>
      <c r="FJY47" s="502"/>
      <c r="FJZ47" s="502"/>
      <c r="FKA47" s="502"/>
      <c r="FKB47" s="502"/>
      <c r="FKC47" s="502"/>
      <c r="FKD47" s="502"/>
      <c r="FKE47" s="502"/>
      <c r="FKF47" s="502"/>
      <c r="FKG47" s="502"/>
      <c r="FKH47" s="502"/>
      <c r="FKI47" s="502"/>
      <c r="FKJ47" s="502"/>
      <c r="FKK47" s="502"/>
      <c r="FKL47" s="502"/>
      <c r="FKM47" s="502"/>
      <c r="FKN47" s="502"/>
      <c r="FKO47" s="502"/>
      <c r="FKP47" s="502"/>
      <c r="FKQ47" s="502"/>
      <c r="FKR47" s="502"/>
      <c r="FKS47" s="502"/>
      <c r="FKT47" s="502"/>
      <c r="FKU47" s="502"/>
      <c r="FKV47" s="502"/>
      <c r="FKW47" s="502"/>
      <c r="FKX47" s="502"/>
      <c r="FKY47" s="502"/>
      <c r="FKZ47" s="502"/>
      <c r="FLA47" s="502"/>
      <c r="FLB47" s="502"/>
      <c r="FLC47" s="502"/>
      <c r="FLD47" s="502"/>
      <c r="FLE47" s="502"/>
      <c r="FLF47" s="502"/>
      <c r="FLG47" s="502"/>
      <c r="FLH47" s="502"/>
      <c r="FLI47" s="502"/>
      <c r="FLJ47" s="502"/>
      <c r="FLK47" s="502"/>
      <c r="FLL47" s="502"/>
      <c r="FLM47" s="502"/>
      <c r="FLN47" s="502"/>
      <c r="FLO47" s="502"/>
      <c r="FLP47" s="502"/>
      <c r="FLQ47" s="502"/>
      <c r="FLR47" s="502"/>
      <c r="FLS47" s="502"/>
      <c r="FLT47" s="502"/>
      <c r="FLU47" s="502"/>
      <c r="FLV47" s="502"/>
      <c r="FLW47" s="502"/>
      <c r="FLX47" s="502"/>
      <c r="FLY47" s="502"/>
      <c r="FLZ47" s="502"/>
      <c r="FMA47" s="502"/>
      <c r="FMB47" s="502"/>
      <c r="FMC47" s="502"/>
      <c r="FMD47" s="502"/>
      <c r="FME47" s="502"/>
      <c r="FMF47" s="502"/>
      <c r="FMG47" s="502"/>
      <c r="FMH47" s="502"/>
      <c r="FMI47" s="502"/>
      <c r="FMJ47" s="502"/>
      <c r="FMK47" s="502"/>
      <c r="FML47" s="502"/>
      <c r="FMM47" s="502"/>
      <c r="FMN47" s="502"/>
      <c r="FMO47" s="502"/>
      <c r="FMP47" s="502"/>
      <c r="FMQ47" s="502"/>
      <c r="FMR47" s="502"/>
      <c r="FMS47" s="502"/>
      <c r="FMT47" s="502"/>
      <c r="FMU47" s="502"/>
      <c r="FMV47" s="502"/>
      <c r="FMW47" s="502"/>
      <c r="FMX47" s="502"/>
      <c r="FMY47" s="502"/>
      <c r="FMZ47" s="502"/>
      <c r="FNA47" s="502"/>
      <c r="FNB47" s="502"/>
      <c r="FNC47" s="502"/>
      <c r="FND47" s="502"/>
      <c r="FNE47" s="502"/>
      <c r="FNF47" s="502"/>
      <c r="FNG47" s="502"/>
      <c r="FNH47" s="502"/>
      <c r="FNI47" s="502"/>
      <c r="FNJ47" s="502"/>
      <c r="FNK47" s="502"/>
      <c r="FNL47" s="502"/>
      <c r="FNM47" s="502"/>
      <c r="FNN47" s="502"/>
      <c r="FNO47" s="502"/>
      <c r="FNP47" s="502"/>
      <c r="FNQ47" s="502"/>
      <c r="FNR47" s="502"/>
      <c r="FNS47" s="502"/>
      <c r="FNT47" s="502"/>
      <c r="FNU47" s="502"/>
      <c r="FNV47" s="502"/>
      <c r="FNW47" s="502"/>
      <c r="FNX47" s="502"/>
      <c r="FNY47" s="502"/>
      <c r="FNZ47" s="502"/>
      <c r="FOA47" s="502"/>
      <c r="FOB47" s="502"/>
      <c r="FOC47" s="502"/>
      <c r="FOD47" s="502"/>
      <c r="FOE47" s="502"/>
      <c r="FOF47" s="502"/>
      <c r="FOG47" s="502"/>
      <c r="FOH47" s="502"/>
      <c r="FOI47" s="502"/>
      <c r="FOJ47" s="502"/>
      <c r="FOK47" s="502"/>
      <c r="FOL47" s="502"/>
      <c r="FOM47" s="502"/>
      <c r="FON47" s="502"/>
      <c r="FOO47" s="502"/>
      <c r="FOP47" s="502"/>
      <c r="FOQ47" s="502"/>
      <c r="FOR47" s="502"/>
      <c r="FOS47" s="502"/>
      <c r="FOT47" s="502"/>
      <c r="FOU47" s="502"/>
      <c r="FOV47" s="502"/>
      <c r="FOW47" s="502"/>
      <c r="FOX47" s="502"/>
      <c r="FOY47" s="502"/>
      <c r="FOZ47" s="502"/>
      <c r="FPA47" s="502"/>
      <c r="FPB47" s="502"/>
      <c r="FPC47" s="502"/>
      <c r="FPD47" s="502"/>
      <c r="FPE47" s="502"/>
      <c r="FPF47" s="502"/>
      <c r="FPG47" s="502"/>
      <c r="FPH47" s="502"/>
      <c r="FPI47" s="502"/>
      <c r="FPJ47" s="502"/>
      <c r="FPK47" s="502"/>
      <c r="FPL47" s="502"/>
      <c r="FPM47" s="502"/>
      <c r="FPN47" s="502"/>
      <c r="FPO47" s="502"/>
      <c r="FPP47" s="502"/>
      <c r="FPQ47" s="502"/>
      <c r="FPR47" s="502"/>
      <c r="FPS47" s="502"/>
      <c r="FPT47" s="502"/>
      <c r="FPU47" s="502"/>
      <c r="FPV47" s="502"/>
      <c r="FPW47" s="502"/>
      <c r="FPX47" s="502"/>
      <c r="FPY47" s="502"/>
      <c r="FPZ47" s="502"/>
      <c r="FQA47" s="502"/>
      <c r="FQB47" s="502"/>
      <c r="FQC47" s="502"/>
      <c r="FQD47" s="502"/>
      <c r="FQE47" s="502"/>
      <c r="FQF47" s="502"/>
      <c r="FQG47" s="502"/>
      <c r="FQH47" s="502"/>
      <c r="FQI47" s="502"/>
      <c r="FQJ47" s="502"/>
      <c r="FQK47" s="502"/>
      <c r="FQL47" s="502"/>
      <c r="FQM47" s="502"/>
      <c r="FQN47" s="502"/>
      <c r="FQO47" s="502"/>
      <c r="FQP47" s="502"/>
      <c r="FQQ47" s="502"/>
      <c r="FQR47" s="502"/>
      <c r="FQS47" s="502"/>
      <c r="FQT47" s="502"/>
      <c r="FQU47" s="502"/>
      <c r="FQV47" s="502"/>
      <c r="FQW47" s="502"/>
      <c r="FQX47" s="502"/>
      <c r="FQY47" s="502"/>
      <c r="FQZ47" s="502"/>
      <c r="FRA47" s="502"/>
      <c r="FRB47" s="502"/>
      <c r="FRC47" s="502"/>
      <c r="FRD47" s="502"/>
      <c r="FRE47" s="502"/>
      <c r="FRF47" s="502"/>
      <c r="FRG47" s="502"/>
      <c r="FRH47" s="502"/>
      <c r="FRI47" s="502"/>
      <c r="FRJ47" s="502"/>
      <c r="FRK47" s="502"/>
      <c r="FRL47" s="502"/>
      <c r="FRM47" s="502"/>
      <c r="FRN47" s="502"/>
      <c r="FRO47" s="502"/>
      <c r="FRP47" s="502"/>
      <c r="FRQ47" s="502"/>
      <c r="FRR47" s="502"/>
      <c r="FRS47" s="502"/>
      <c r="FRT47" s="502"/>
      <c r="FRU47" s="502"/>
      <c r="FRV47" s="502"/>
      <c r="FRW47" s="502"/>
      <c r="FRX47" s="502"/>
      <c r="FRY47" s="502"/>
      <c r="FRZ47" s="502"/>
      <c r="FSA47" s="502"/>
      <c r="FSB47" s="502"/>
      <c r="FSC47" s="502"/>
      <c r="FSD47" s="502"/>
      <c r="FSE47" s="502"/>
      <c r="FSF47" s="502"/>
      <c r="FSG47" s="502"/>
      <c r="FSH47" s="502"/>
      <c r="FSI47" s="502"/>
      <c r="FSJ47" s="502"/>
      <c r="FSK47" s="502"/>
      <c r="FSL47" s="502"/>
      <c r="FSM47" s="502"/>
      <c r="FSN47" s="502"/>
      <c r="FSO47" s="502"/>
      <c r="FSP47" s="502"/>
      <c r="FSQ47" s="502"/>
      <c r="FSR47" s="502"/>
      <c r="FSS47" s="502"/>
      <c r="FST47" s="502"/>
      <c r="FSU47" s="502"/>
      <c r="FSV47" s="502"/>
      <c r="FSW47" s="502"/>
      <c r="FSX47" s="502"/>
      <c r="FSY47" s="502"/>
      <c r="FSZ47" s="502"/>
      <c r="FTA47" s="502"/>
      <c r="FTB47" s="502"/>
      <c r="FTC47" s="502"/>
      <c r="FTD47" s="502"/>
      <c r="FTE47" s="502"/>
      <c r="FTF47" s="502"/>
      <c r="FTG47" s="502"/>
      <c r="FTH47" s="502"/>
      <c r="FTI47" s="502"/>
      <c r="FTJ47" s="502"/>
      <c r="FTK47" s="502"/>
      <c r="FTL47" s="502"/>
      <c r="FTM47" s="502"/>
      <c r="FTN47" s="502"/>
      <c r="FTO47" s="502"/>
      <c r="FTP47" s="502"/>
      <c r="FTQ47" s="502"/>
      <c r="FTR47" s="502"/>
      <c r="FTS47" s="502"/>
      <c r="FTT47" s="502"/>
      <c r="FTU47" s="502"/>
      <c r="FTV47" s="502"/>
      <c r="FTW47" s="502"/>
      <c r="FTX47" s="502"/>
      <c r="FTY47" s="502"/>
      <c r="FTZ47" s="502"/>
      <c r="FUA47" s="502"/>
      <c r="FUB47" s="502"/>
      <c r="FUC47" s="502"/>
      <c r="FUD47" s="502"/>
      <c r="FUE47" s="502"/>
      <c r="FUF47" s="502"/>
      <c r="FUG47" s="502"/>
      <c r="FUH47" s="502"/>
      <c r="FUI47" s="502"/>
      <c r="FUJ47" s="502"/>
      <c r="FUK47" s="502"/>
      <c r="FUL47" s="502"/>
      <c r="FUM47" s="502"/>
      <c r="FUN47" s="502"/>
      <c r="FUO47" s="502"/>
      <c r="FUP47" s="502"/>
      <c r="FUQ47" s="502"/>
      <c r="FUR47" s="502"/>
      <c r="FUS47" s="502"/>
      <c r="FUT47" s="502"/>
      <c r="FUU47" s="502"/>
      <c r="FUV47" s="502"/>
      <c r="FUW47" s="502"/>
      <c r="FUX47" s="502"/>
      <c r="FUY47" s="502"/>
      <c r="FUZ47" s="502"/>
      <c r="FVA47" s="502"/>
      <c r="FVB47" s="502"/>
      <c r="FVC47" s="502"/>
      <c r="FVD47" s="502"/>
      <c r="FVE47" s="502"/>
      <c r="FVF47" s="502"/>
      <c r="FVG47" s="502"/>
      <c r="FVH47" s="502"/>
      <c r="FVI47" s="502"/>
      <c r="FVJ47" s="502"/>
      <c r="FVK47" s="502"/>
      <c r="FVL47" s="502"/>
      <c r="FVM47" s="502"/>
      <c r="FVN47" s="502"/>
      <c r="FVO47" s="502"/>
      <c r="FVP47" s="502"/>
      <c r="FVQ47" s="502"/>
      <c r="FVR47" s="502"/>
      <c r="FVS47" s="502"/>
      <c r="FVT47" s="502"/>
      <c r="FVU47" s="502"/>
      <c r="FVV47" s="502"/>
      <c r="FVW47" s="502"/>
      <c r="FVX47" s="502"/>
      <c r="FVY47" s="502"/>
      <c r="FVZ47" s="502"/>
      <c r="FWA47" s="502"/>
      <c r="FWB47" s="502"/>
      <c r="FWC47" s="502"/>
      <c r="FWD47" s="502"/>
      <c r="FWE47" s="502"/>
      <c r="FWF47" s="502"/>
      <c r="FWG47" s="502"/>
      <c r="FWH47" s="502"/>
      <c r="FWI47" s="502"/>
      <c r="FWJ47" s="502"/>
      <c r="FWK47" s="502"/>
      <c r="FWL47" s="502"/>
      <c r="FWM47" s="502"/>
      <c r="FWN47" s="502"/>
      <c r="FWO47" s="502"/>
      <c r="FWP47" s="502"/>
      <c r="FWQ47" s="502"/>
      <c r="FWR47" s="502"/>
      <c r="FWS47" s="502"/>
      <c r="FWT47" s="502"/>
      <c r="FWU47" s="502"/>
      <c r="FWV47" s="502"/>
      <c r="FWW47" s="502"/>
      <c r="FWX47" s="502"/>
      <c r="FWY47" s="502"/>
      <c r="FWZ47" s="502"/>
      <c r="FXA47" s="502"/>
      <c r="FXB47" s="502"/>
      <c r="FXC47" s="502"/>
      <c r="FXD47" s="502"/>
      <c r="FXE47" s="502"/>
      <c r="FXF47" s="502"/>
      <c r="FXG47" s="502"/>
      <c r="FXH47" s="502"/>
      <c r="FXI47" s="502"/>
      <c r="FXJ47" s="502"/>
      <c r="FXK47" s="502"/>
      <c r="FXL47" s="502"/>
      <c r="FXM47" s="502"/>
      <c r="FXN47" s="502"/>
      <c r="FXO47" s="502"/>
      <c r="FXP47" s="502"/>
      <c r="FXQ47" s="502"/>
      <c r="FXR47" s="502"/>
      <c r="FXS47" s="502"/>
      <c r="FXT47" s="502"/>
      <c r="FXU47" s="502"/>
      <c r="FXV47" s="502"/>
      <c r="FXW47" s="502"/>
      <c r="FXX47" s="502"/>
      <c r="FXY47" s="502"/>
      <c r="FXZ47" s="502"/>
      <c r="FYA47" s="502"/>
      <c r="FYB47" s="502"/>
      <c r="FYC47" s="502"/>
      <c r="FYD47" s="502"/>
      <c r="FYE47" s="502"/>
      <c r="FYF47" s="502"/>
      <c r="FYG47" s="502"/>
      <c r="FYH47" s="502"/>
      <c r="FYI47" s="502"/>
      <c r="FYJ47" s="502"/>
      <c r="FYK47" s="502"/>
      <c r="FYL47" s="502"/>
      <c r="FYM47" s="502"/>
      <c r="FYN47" s="502"/>
      <c r="FYO47" s="502"/>
      <c r="FYP47" s="502"/>
      <c r="FYQ47" s="502"/>
      <c r="FYR47" s="502"/>
      <c r="FYS47" s="502"/>
      <c r="FYT47" s="502"/>
      <c r="FYU47" s="502"/>
      <c r="FYV47" s="502"/>
      <c r="FYW47" s="502"/>
      <c r="FYX47" s="502"/>
      <c r="FYY47" s="502"/>
      <c r="FYZ47" s="502"/>
      <c r="FZA47" s="502"/>
      <c r="FZB47" s="502"/>
      <c r="FZC47" s="502"/>
      <c r="FZD47" s="502"/>
      <c r="FZE47" s="502"/>
      <c r="FZF47" s="502"/>
      <c r="FZG47" s="502"/>
      <c r="FZH47" s="502"/>
      <c r="FZI47" s="502"/>
      <c r="FZJ47" s="502"/>
      <c r="FZK47" s="502"/>
      <c r="FZL47" s="502"/>
      <c r="FZM47" s="502"/>
      <c r="FZN47" s="502"/>
      <c r="FZO47" s="502"/>
      <c r="FZP47" s="502"/>
      <c r="FZQ47" s="502"/>
      <c r="FZR47" s="502"/>
      <c r="FZS47" s="502"/>
      <c r="FZT47" s="502"/>
      <c r="FZU47" s="502"/>
      <c r="FZV47" s="502"/>
      <c r="FZW47" s="502"/>
      <c r="FZX47" s="502"/>
      <c r="FZY47" s="502"/>
      <c r="FZZ47" s="502"/>
      <c r="GAA47" s="502"/>
      <c r="GAB47" s="502"/>
      <c r="GAC47" s="502"/>
      <c r="GAD47" s="502"/>
      <c r="GAE47" s="502"/>
      <c r="GAF47" s="502"/>
      <c r="GAG47" s="502"/>
      <c r="GAH47" s="502"/>
      <c r="GAI47" s="502"/>
      <c r="GAJ47" s="502"/>
      <c r="GAK47" s="502"/>
      <c r="GAL47" s="502"/>
      <c r="GAM47" s="502"/>
      <c r="GAN47" s="502"/>
      <c r="GAO47" s="502"/>
      <c r="GAP47" s="502"/>
      <c r="GAQ47" s="502"/>
      <c r="GAR47" s="502"/>
      <c r="GAS47" s="502"/>
      <c r="GAT47" s="502"/>
      <c r="GAU47" s="502"/>
      <c r="GAV47" s="502"/>
      <c r="GAW47" s="502"/>
      <c r="GAX47" s="502"/>
      <c r="GAY47" s="502"/>
      <c r="GAZ47" s="502"/>
      <c r="GBA47" s="502"/>
      <c r="GBB47" s="502"/>
      <c r="GBC47" s="502"/>
      <c r="GBD47" s="502"/>
      <c r="GBE47" s="502"/>
      <c r="GBF47" s="502"/>
      <c r="GBG47" s="502"/>
      <c r="GBH47" s="502"/>
      <c r="GBI47" s="502"/>
      <c r="GBJ47" s="502"/>
      <c r="GBK47" s="502"/>
      <c r="GBL47" s="502"/>
      <c r="GBM47" s="502"/>
      <c r="GBN47" s="502"/>
      <c r="GBO47" s="502"/>
      <c r="GBP47" s="502"/>
      <c r="GBQ47" s="502"/>
      <c r="GBR47" s="502"/>
      <c r="GBS47" s="502"/>
      <c r="GBT47" s="502"/>
      <c r="GBU47" s="502"/>
      <c r="GBV47" s="502"/>
      <c r="GBW47" s="502"/>
      <c r="GBX47" s="502"/>
      <c r="GBY47" s="502"/>
      <c r="GBZ47" s="502"/>
      <c r="GCA47" s="502"/>
      <c r="GCB47" s="502"/>
      <c r="GCC47" s="502"/>
      <c r="GCD47" s="502"/>
      <c r="GCE47" s="502"/>
      <c r="GCF47" s="502"/>
      <c r="GCG47" s="502"/>
      <c r="GCH47" s="502"/>
      <c r="GCI47" s="502"/>
      <c r="GCJ47" s="502"/>
      <c r="GCK47" s="502"/>
      <c r="GCL47" s="502"/>
      <c r="GCM47" s="502"/>
      <c r="GCN47" s="502"/>
      <c r="GCO47" s="502"/>
      <c r="GCP47" s="502"/>
      <c r="GCQ47" s="502"/>
      <c r="GCR47" s="502"/>
      <c r="GCS47" s="502"/>
      <c r="GCT47" s="502"/>
      <c r="GCU47" s="502"/>
      <c r="GCV47" s="502"/>
      <c r="GCW47" s="502"/>
      <c r="GCX47" s="502"/>
      <c r="GCY47" s="502"/>
      <c r="GCZ47" s="502"/>
      <c r="GDA47" s="502"/>
      <c r="GDB47" s="502"/>
      <c r="GDC47" s="502"/>
      <c r="GDD47" s="502"/>
      <c r="GDE47" s="502"/>
      <c r="GDF47" s="502"/>
      <c r="GDG47" s="502"/>
      <c r="GDH47" s="502"/>
      <c r="GDI47" s="502"/>
      <c r="GDJ47" s="502"/>
      <c r="GDK47" s="502"/>
      <c r="GDL47" s="502"/>
      <c r="GDM47" s="502"/>
      <c r="GDN47" s="502"/>
      <c r="GDO47" s="502"/>
      <c r="GDP47" s="502"/>
      <c r="GDQ47" s="502"/>
      <c r="GDR47" s="502"/>
      <c r="GDS47" s="502"/>
      <c r="GDT47" s="502"/>
      <c r="GDU47" s="502"/>
      <c r="GDV47" s="502"/>
      <c r="GDW47" s="502"/>
      <c r="GDX47" s="502"/>
      <c r="GDY47" s="502"/>
      <c r="GDZ47" s="502"/>
      <c r="GEA47" s="502"/>
      <c r="GEB47" s="502"/>
      <c r="GEC47" s="502"/>
      <c r="GED47" s="502"/>
      <c r="GEE47" s="502"/>
      <c r="GEF47" s="502"/>
      <c r="GEG47" s="502"/>
      <c r="GEH47" s="502"/>
      <c r="GEI47" s="502"/>
      <c r="GEJ47" s="502"/>
      <c r="GEK47" s="502"/>
      <c r="GEL47" s="502"/>
      <c r="GEM47" s="502"/>
      <c r="GEN47" s="502"/>
      <c r="GEO47" s="502"/>
      <c r="GEP47" s="502"/>
      <c r="GEQ47" s="502"/>
      <c r="GER47" s="502"/>
      <c r="GES47" s="502"/>
      <c r="GET47" s="502"/>
      <c r="GEU47" s="502"/>
      <c r="GEV47" s="502"/>
      <c r="GEW47" s="502"/>
      <c r="GEX47" s="502"/>
      <c r="GEY47" s="502"/>
      <c r="GEZ47" s="502"/>
      <c r="GFA47" s="502"/>
      <c r="GFB47" s="502"/>
      <c r="GFC47" s="502"/>
      <c r="GFD47" s="502"/>
      <c r="GFE47" s="502"/>
      <c r="GFF47" s="502"/>
      <c r="GFG47" s="502"/>
      <c r="GFH47" s="502"/>
      <c r="GFI47" s="502"/>
      <c r="GFJ47" s="502"/>
      <c r="GFK47" s="502"/>
      <c r="GFL47" s="502"/>
      <c r="GFM47" s="502"/>
      <c r="GFN47" s="502"/>
      <c r="GFO47" s="502"/>
      <c r="GFP47" s="502"/>
      <c r="GFQ47" s="502"/>
      <c r="GFR47" s="502"/>
      <c r="GFS47" s="502"/>
      <c r="GFT47" s="502"/>
      <c r="GFU47" s="502"/>
      <c r="GFV47" s="502"/>
      <c r="GFW47" s="502"/>
      <c r="GFX47" s="502"/>
      <c r="GFY47" s="502"/>
      <c r="GFZ47" s="502"/>
      <c r="GGA47" s="502"/>
      <c r="GGB47" s="502"/>
      <c r="GGC47" s="502"/>
      <c r="GGD47" s="502"/>
      <c r="GGE47" s="502"/>
      <c r="GGF47" s="502"/>
      <c r="GGG47" s="502"/>
      <c r="GGH47" s="502"/>
      <c r="GGI47" s="502"/>
      <c r="GGJ47" s="502"/>
      <c r="GGK47" s="502"/>
      <c r="GGL47" s="502"/>
      <c r="GGM47" s="502"/>
      <c r="GGN47" s="502"/>
      <c r="GGO47" s="502"/>
      <c r="GGP47" s="502"/>
      <c r="GGQ47" s="502"/>
      <c r="GGR47" s="502"/>
      <c r="GGS47" s="502"/>
      <c r="GGT47" s="502"/>
      <c r="GGU47" s="502"/>
      <c r="GGV47" s="502"/>
      <c r="GGW47" s="502"/>
      <c r="GGX47" s="502"/>
      <c r="GGY47" s="502"/>
      <c r="GGZ47" s="502"/>
      <c r="GHA47" s="502"/>
      <c r="GHB47" s="502"/>
      <c r="GHC47" s="502"/>
      <c r="GHD47" s="502"/>
      <c r="GHE47" s="502"/>
      <c r="GHF47" s="502"/>
      <c r="GHG47" s="502"/>
      <c r="GHH47" s="502"/>
      <c r="GHI47" s="502"/>
      <c r="GHJ47" s="502"/>
      <c r="GHK47" s="502"/>
      <c r="GHL47" s="502"/>
      <c r="GHM47" s="502"/>
      <c r="GHN47" s="502"/>
      <c r="GHO47" s="502"/>
      <c r="GHP47" s="502"/>
      <c r="GHQ47" s="502"/>
      <c r="GHR47" s="502"/>
      <c r="GHS47" s="502"/>
      <c r="GHT47" s="502"/>
      <c r="GHU47" s="502"/>
      <c r="GHV47" s="502"/>
      <c r="GHW47" s="502"/>
      <c r="GHX47" s="502"/>
      <c r="GHY47" s="502"/>
      <c r="GHZ47" s="502"/>
      <c r="GIA47" s="502"/>
      <c r="GIB47" s="502"/>
      <c r="GIC47" s="502"/>
      <c r="GID47" s="502"/>
      <c r="GIE47" s="502"/>
      <c r="GIF47" s="502"/>
      <c r="GIG47" s="502"/>
      <c r="GIH47" s="502"/>
      <c r="GII47" s="502"/>
      <c r="GIJ47" s="502"/>
      <c r="GIK47" s="502"/>
      <c r="GIL47" s="502"/>
      <c r="GIM47" s="502"/>
      <c r="GIN47" s="502"/>
      <c r="GIO47" s="502"/>
      <c r="GIP47" s="502"/>
      <c r="GIQ47" s="502"/>
      <c r="GIR47" s="502"/>
      <c r="GIS47" s="502"/>
      <c r="GIT47" s="502"/>
      <c r="GIU47" s="502"/>
      <c r="GIV47" s="502"/>
      <c r="GIW47" s="502"/>
      <c r="GIX47" s="502"/>
      <c r="GIY47" s="502"/>
      <c r="GIZ47" s="502"/>
      <c r="GJA47" s="502"/>
      <c r="GJB47" s="502"/>
      <c r="GJC47" s="502"/>
      <c r="GJD47" s="502"/>
      <c r="GJE47" s="502"/>
      <c r="GJF47" s="502"/>
      <c r="GJG47" s="502"/>
      <c r="GJH47" s="502"/>
      <c r="GJI47" s="502"/>
      <c r="GJJ47" s="502"/>
      <c r="GJK47" s="502"/>
      <c r="GJL47" s="502"/>
      <c r="GJM47" s="502"/>
      <c r="GJN47" s="502"/>
      <c r="GJO47" s="502"/>
      <c r="GJP47" s="502"/>
      <c r="GJQ47" s="502"/>
      <c r="GJR47" s="502"/>
      <c r="GJS47" s="502"/>
      <c r="GJT47" s="502"/>
      <c r="GJU47" s="502"/>
      <c r="GJV47" s="502"/>
      <c r="GJW47" s="502"/>
      <c r="GJX47" s="502"/>
      <c r="GJY47" s="502"/>
      <c r="GJZ47" s="502"/>
      <c r="GKA47" s="502"/>
      <c r="GKB47" s="502"/>
      <c r="GKC47" s="502"/>
      <c r="GKD47" s="502"/>
      <c r="GKE47" s="502"/>
      <c r="GKF47" s="502"/>
      <c r="GKG47" s="502"/>
      <c r="GKH47" s="502"/>
      <c r="GKI47" s="502"/>
      <c r="GKJ47" s="502"/>
      <c r="GKK47" s="502"/>
      <c r="GKL47" s="502"/>
      <c r="GKM47" s="502"/>
      <c r="GKN47" s="502"/>
      <c r="GKO47" s="502"/>
      <c r="GKP47" s="502"/>
      <c r="GKQ47" s="502"/>
      <c r="GKR47" s="502"/>
      <c r="GKS47" s="502"/>
      <c r="GKT47" s="502"/>
      <c r="GKU47" s="502"/>
      <c r="GKV47" s="502"/>
      <c r="GKW47" s="502"/>
      <c r="GKX47" s="502"/>
      <c r="GKY47" s="502"/>
      <c r="GKZ47" s="502"/>
      <c r="GLA47" s="502"/>
      <c r="GLB47" s="502"/>
      <c r="GLC47" s="502"/>
      <c r="GLD47" s="502"/>
      <c r="GLE47" s="502"/>
      <c r="GLF47" s="502"/>
      <c r="GLG47" s="502"/>
      <c r="GLH47" s="502"/>
      <c r="GLI47" s="502"/>
      <c r="GLJ47" s="502"/>
      <c r="GLK47" s="502"/>
      <c r="GLL47" s="502"/>
      <c r="GLM47" s="502"/>
      <c r="GLN47" s="502"/>
      <c r="GLO47" s="502"/>
      <c r="GLP47" s="502"/>
      <c r="GLQ47" s="502"/>
      <c r="GLR47" s="502"/>
      <c r="GLS47" s="502"/>
      <c r="GLT47" s="502"/>
      <c r="GLU47" s="502"/>
      <c r="GLV47" s="502"/>
      <c r="GLW47" s="502"/>
      <c r="GLX47" s="502"/>
      <c r="GLY47" s="502"/>
      <c r="GLZ47" s="502"/>
      <c r="GMA47" s="502"/>
      <c r="GMB47" s="502"/>
      <c r="GMC47" s="502"/>
      <c r="GMD47" s="502"/>
      <c r="GME47" s="502"/>
      <c r="GMF47" s="502"/>
      <c r="GMG47" s="502"/>
      <c r="GMH47" s="502"/>
      <c r="GMI47" s="502"/>
      <c r="GMJ47" s="502"/>
      <c r="GMK47" s="502"/>
      <c r="GML47" s="502"/>
      <c r="GMM47" s="502"/>
      <c r="GMN47" s="502"/>
      <c r="GMO47" s="502"/>
      <c r="GMP47" s="502"/>
      <c r="GMQ47" s="502"/>
      <c r="GMR47" s="502"/>
      <c r="GMS47" s="502"/>
      <c r="GMT47" s="502"/>
      <c r="GMU47" s="502"/>
      <c r="GMV47" s="502"/>
      <c r="GMW47" s="502"/>
      <c r="GMX47" s="502"/>
      <c r="GMY47" s="502"/>
      <c r="GMZ47" s="502"/>
      <c r="GNA47" s="502"/>
      <c r="GNB47" s="502"/>
      <c r="GNC47" s="502"/>
      <c r="GND47" s="502"/>
      <c r="GNE47" s="502"/>
      <c r="GNF47" s="502"/>
      <c r="GNG47" s="502"/>
      <c r="GNH47" s="502"/>
      <c r="GNI47" s="502"/>
      <c r="GNJ47" s="502"/>
      <c r="GNK47" s="502"/>
      <c r="GNL47" s="502"/>
      <c r="GNM47" s="502"/>
      <c r="GNN47" s="502"/>
      <c r="GNO47" s="502"/>
      <c r="GNP47" s="502"/>
      <c r="GNQ47" s="502"/>
      <c r="GNR47" s="502"/>
      <c r="GNS47" s="502"/>
      <c r="GNT47" s="502"/>
      <c r="GNU47" s="502"/>
      <c r="GNV47" s="502"/>
      <c r="GNW47" s="502"/>
      <c r="GNX47" s="502"/>
      <c r="GNY47" s="502"/>
      <c r="GNZ47" s="502"/>
      <c r="GOA47" s="502"/>
      <c r="GOB47" s="502"/>
      <c r="GOC47" s="502"/>
      <c r="GOD47" s="502"/>
      <c r="GOE47" s="502"/>
      <c r="GOF47" s="502"/>
      <c r="GOG47" s="502"/>
      <c r="GOH47" s="502"/>
      <c r="GOI47" s="502"/>
      <c r="GOJ47" s="502"/>
      <c r="GOK47" s="502"/>
      <c r="GOL47" s="502"/>
      <c r="GOM47" s="502"/>
      <c r="GON47" s="502"/>
      <c r="GOO47" s="502"/>
      <c r="GOP47" s="502"/>
      <c r="GOQ47" s="502"/>
      <c r="GOR47" s="502"/>
      <c r="GOS47" s="502"/>
      <c r="GOT47" s="502"/>
      <c r="GOU47" s="502"/>
      <c r="GOV47" s="502"/>
      <c r="GOW47" s="502"/>
      <c r="GOX47" s="502"/>
      <c r="GOY47" s="502"/>
      <c r="GOZ47" s="502"/>
      <c r="GPA47" s="502"/>
      <c r="GPB47" s="502"/>
      <c r="GPC47" s="502"/>
      <c r="GPD47" s="502"/>
      <c r="GPE47" s="502"/>
      <c r="GPF47" s="502"/>
      <c r="GPG47" s="502"/>
      <c r="GPH47" s="502"/>
      <c r="GPI47" s="502"/>
      <c r="GPJ47" s="502"/>
      <c r="GPK47" s="502"/>
      <c r="GPL47" s="502"/>
      <c r="GPM47" s="502"/>
      <c r="GPN47" s="502"/>
      <c r="GPO47" s="502"/>
      <c r="GPP47" s="502"/>
      <c r="GPQ47" s="502"/>
      <c r="GPR47" s="502"/>
      <c r="GPS47" s="502"/>
      <c r="GPT47" s="502"/>
      <c r="GPU47" s="502"/>
      <c r="GPV47" s="502"/>
      <c r="GPW47" s="502"/>
      <c r="GPX47" s="502"/>
      <c r="GPY47" s="502"/>
      <c r="GPZ47" s="502"/>
      <c r="GQA47" s="502"/>
      <c r="GQB47" s="502"/>
      <c r="GQC47" s="502"/>
      <c r="GQD47" s="502"/>
      <c r="GQE47" s="502"/>
      <c r="GQF47" s="502"/>
      <c r="GQG47" s="502"/>
      <c r="GQH47" s="502"/>
      <c r="GQI47" s="502"/>
      <c r="GQJ47" s="502"/>
      <c r="GQK47" s="502"/>
      <c r="GQL47" s="502"/>
      <c r="GQM47" s="502"/>
      <c r="GQN47" s="502"/>
      <c r="GQO47" s="502"/>
      <c r="GQP47" s="502"/>
      <c r="GQQ47" s="502"/>
      <c r="GQR47" s="502"/>
      <c r="GQS47" s="502"/>
      <c r="GQT47" s="502"/>
      <c r="GQU47" s="502"/>
      <c r="GQV47" s="502"/>
      <c r="GQW47" s="502"/>
      <c r="GQX47" s="502"/>
      <c r="GQY47" s="502"/>
      <c r="GQZ47" s="502"/>
      <c r="GRA47" s="502"/>
      <c r="GRB47" s="502"/>
      <c r="GRC47" s="502"/>
      <c r="GRD47" s="502"/>
      <c r="GRE47" s="502"/>
      <c r="GRF47" s="502"/>
      <c r="GRG47" s="502"/>
      <c r="GRH47" s="502"/>
      <c r="GRI47" s="502"/>
      <c r="GRJ47" s="502"/>
      <c r="GRK47" s="502"/>
      <c r="GRL47" s="502"/>
      <c r="GRM47" s="502"/>
      <c r="GRN47" s="502"/>
      <c r="GRO47" s="502"/>
      <c r="GRP47" s="502"/>
      <c r="GRQ47" s="502"/>
      <c r="GRR47" s="502"/>
      <c r="GRS47" s="502"/>
      <c r="GRT47" s="502"/>
      <c r="GRU47" s="502"/>
      <c r="GRV47" s="502"/>
      <c r="GRW47" s="502"/>
      <c r="GRX47" s="502"/>
      <c r="GRY47" s="502"/>
      <c r="GRZ47" s="502"/>
      <c r="GSA47" s="502"/>
      <c r="GSB47" s="502"/>
      <c r="GSC47" s="502"/>
      <c r="GSD47" s="502"/>
      <c r="GSE47" s="502"/>
      <c r="GSF47" s="502"/>
      <c r="GSG47" s="502"/>
      <c r="GSH47" s="502"/>
      <c r="GSI47" s="502"/>
      <c r="GSJ47" s="502"/>
      <c r="GSK47" s="502"/>
      <c r="GSL47" s="502"/>
      <c r="GSM47" s="502"/>
      <c r="GSN47" s="502"/>
      <c r="GSO47" s="502"/>
      <c r="GSP47" s="502"/>
      <c r="GSQ47" s="502"/>
      <c r="GSR47" s="502"/>
      <c r="GSS47" s="502"/>
      <c r="GST47" s="502"/>
      <c r="GSU47" s="502"/>
      <c r="GSV47" s="502"/>
      <c r="GSW47" s="502"/>
      <c r="GSX47" s="502"/>
      <c r="GSY47" s="502"/>
      <c r="GSZ47" s="502"/>
      <c r="GTA47" s="502"/>
      <c r="GTB47" s="502"/>
      <c r="GTC47" s="502"/>
      <c r="GTD47" s="502"/>
      <c r="GTE47" s="502"/>
      <c r="GTF47" s="502"/>
      <c r="GTG47" s="502"/>
      <c r="GTH47" s="502"/>
      <c r="GTI47" s="502"/>
      <c r="GTJ47" s="502"/>
      <c r="GTK47" s="502"/>
      <c r="GTL47" s="502"/>
      <c r="GTM47" s="502"/>
      <c r="GTN47" s="502"/>
      <c r="GTO47" s="502"/>
      <c r="GTP47" s="502"/>
      <c r="GTQ47" s="502"/>
      <c r="GTR47" s="502"/>
      <c r="GTS47" s="502"/>
      <c r="GTT47" s="502"/>
      <c r="GTU47" s="502"/>
      <c r="GTV47" s="502"/>
      <c r="GTW47" s="502"/>
      <c r="GTX47" s="502"/>
      <c r="GTY47" s="502"/>
      <c r="GTZ47" s="502"/>
      <c r="GUA47" s="502"/>
      <c r="GUB47" s="502"/>
      <c r="GUC47" s="502"/>
      <c r="GUD47" s="502"/>
      <c r="GUE47" s="502"/>
      <c r="GUF47" s="502"/>
      <c r="GUG47" s="502"/>
      <c r="GUH47" s="502"/>
      <c r="GUI47" s="502"/>
      <c r="GUJ47" s="502"/>
      <c r="GUK47" s="502"/>
      <c r="GUL47" s="502"/>
      <c r="GUM47" s="502"/>
      <c r="GUN47" s="502"/>
      <c r="GUO47" s="502"/>
      <c r="GUP47" s="502"/>
      <c r="GUQ47" s="502"/>
      <c r="GUR47" s="502"/>
      <c r="GUS47" s="502"/>
      <c r="GUT47" s="502"/>
      <c r="GUU47" s="502"/>
      <c r="GUV47" s="502"/>
      <c r="GUW47" s="502"/>
      <c r="GUX47" s="502"/>
      <c r="GUY47" s="502"/>
      <c r="GUZ47" s="502"/>
      <c r="GVA47" s="502"/>
      <c r="GVB47" s="502"/>
      <c r="GVC47" s="502"/>
      <c r="GVD47" s="502"/>
      <c r="GVE47" s="502"/>
      <c r="GVF47" s="502"/>
      <c r="GVG47" s="502"/>
      <c r="GVH47" s="502"/>
      <c r="GVI47" s="502"/>
      <c r="GVJ47" s="502"/>
      <c r="GVK47" s="502"/>
      <c r="GVL47" s="502"/>
      <c r="GVM47" s="502"/>
      <c r="GVN47" s="502"/>
      <c r="GVO47" s="502"/>
      <c r="GVP47" s="502"/>
      <c r="GVQ47" s="502"/>
      <c r="GVR47" s="502"/>
      <c r="GVS47" s="502"/>
      <c r="GVT47" s="502"/>
      <c r="GVU47" s="502"/>
      <c r="GVV47" s="502"/>
      <c r="GVW47" s="502"/>
      <c r="GVX47" s="502"/>
      <c r="GVY47" s="502"/>
      <c r="GVZ47" s="502"/>
      <c r="GWA47" s="502"/>
      <c r="GWB47" s="502"/>
      <c r="GWC47" s="502"/>
      <c r="GWD47" s="502"/>
      <c r="GWE47" s="502"/>
      <c r="GWF47" s="502"/>
      <c r="GWG47" s="502"/>
      <c r="GWH47" s="502"/>
      <c r="GWI47" s="502"/>
      <c r="GWJ47" s="502"/>
      <c r="GWK47" s="502"/>
      <c r="GWL47" s="502"/>
      <c r="GWM47" s="502"/>
      <c r="GWN47" s="502"/>
      <c r="GWO47" s="502"/>
      <c r="GWP47" s="502"/>
      <c r="GWQ47" s="502"/>
      <c r="GWR47" s="502"/>
      <c r="GWS47" s="502"/>
      <c r="GWT47" s="502"/>
      <c r="GWU47" s="502"/>
      <c r="GWV47" s="502"/>
      <c r="GWW47" s="502"/>
      <c r="GWX47" s="502"/>
      <c r="GWY47" s="502"/>
      <c r="GWZ47" s="502"/>
      <c r="GXA47" s="502"/>
      <c r="GXB47" s="502"/>
      <c r="GXC47" s="502"/>
      <c r="GXD47" s="502"/>
      <c r="GXE47" s="502"/>
      <c r="GXF47" s="502"/>
      <c r="GXG47" s="502"/>
      <c r="GXH47" s="502"/>
      <c r="GXI47" s="502"/>
      <c r="GXJ47" s="502"/>
      <c r="GXK47" s="502"/>
      <c r="GXL47" s="502"/>
      <c r="GXM47" s="502"/>
      <c r="GXN47" s="502"/>
      <c r="GXO47" s="502"/>
      <c r="GXP47" s="502"/>
      <c r="GXQ47" s="502"/>
      <c r="GXR47" s="502"/>
      <c r="GXS47" s="502"/>
      <c r="GXT47" s="502"/>
      <c r="GXU47" s="502"/>
      <c r="GXV47" s="502"/>
      <c r="GXW47" s="502"/>
      <c r="GXX47" s="502"/>
      <c r="GXY47" s="502"/>
      <c r="GXZ47" s="502"/>
      <c r="GYA47" s="502"/>
      <c r="GYB47" s="502"/>
      <c r="GYC47" s="502"/>
      <c r="GYD47" s="502"/>
      <c r="GYE47" s="502"/>
      <c r="GYF47" s="502"/>
      <c r="GYG47" s="502"/>
      <c r="GYH47" s="502"/>
      <c r="GYI47" s="502"/>
      <c r="GYJ47" s="502"/>
      <c r="GYK47" s="502"/>
      <c r="GYL47" s="502"/>
      <c r="GYM47" s="502"/>
      <c r="GYN47" s="502"/>
      <c r="GYO47" s="502"/>
      <c r="GYP47" s="502"/>
      <c r="GYQ47" s="502"/>
      <c r="GYR47" s="502"/>
      <c r="GYS47" s="502"/>
      <c r="GYT47" s="502"/>
      <c r="GYU47" s="502"/>
      <c r="GYV47" s="502"/>
      <c r="GYW47" s="502"/>
      <c r="GYX47" s="502"/>
      <c r="GYY47" s="502"/>
      <c r="GYZ47" s="502"/>
      <c r="GZA47" s="502"/>
      <c r="GZB47" s="502"/>
      <c r="GZC47" s="502"/>
      <c r="GZD47" s="502"/>
      <c r="GZE47" s="502"/>
      <c r="GZF47" s="502"/>
      <c r="GZG47" s="502"/>
      <c r="GZH47" s="502"/>
      <c r="GZI47" s="502"/>
      <c r="GZJ47" s="502"/>
      <c r="GZK47" s="502"/>
      <c r="GZL47" s="502"/>
      <c r="GZM47" s="502"/>
      <c r="GZN47" s="502"/>
      <c r="GZO47" s="502"/>
      <c r="GZP47" s="502"/>
      <c r="GZQ47" s="502"/>
      <c r="GZR47" s="502"/>
      <c r="GZS47" s="502"/>
      <c r="GZT47" s="502"/>
      <c r="GZU47" s="502"/>
      <c r="GZV47" s="502"/>
      <c r="GZW47" s="502"/>
      <c r="GZX47" s="502"/>
      <c r="GZY47" s="502"/>
      <c r="GZZ47" s="502"/>
      <c r="HAA47" s="502"/>
      <c r="HAB47" s="502"/>
      <c r="HAC47" s="502"/>
      <c r="HAD47" s="502"/>
      <c r="HAE47" s="502"/>
      <c r="HAF47" s="502"/>
      <c r="HAG47" s="502"/>
      <c r="HAH47" s="502"/>
      <c r="HAI47" s="502"/>
      <c r="HAJ47" s="502"/>
      <c r="HAK47" s="502"/>
      <c r="HAL47" s="502"/>
      <c r="HAM47" s="502"/>
      <c r="HAN47" s="502"/>
      <c r="HAO47" s="502"/>
      <c r="HAP47" s="502"/>
      <c r="HAQ47" s="502"/>
      <c r="HAR47" s="502"/>
      <c r="HAS47" s="502"/>
      <c r="HAT47" s="502"/>
      <c r="HAU47" s="502"/>
      <c r="HAV47" s="502"/>
      <c r="HAW47" s="502"/>
      <c r="HAX47" s="502"/>
      <c r="HAY47" s="502"/>
      <c r="HAZ47" s="502"/>
      <c r="HBA47" s="502"/>
      <c r="HBB47" s="502"/>
      <c r="HBC47" s="502"/>
      <c r="HBD47" s="502"/>
      <c r="HBE47" s="502"/>
      <c r="HBF47" s="502"/>
      <c r="HBG47" s="502"/>
      <c r="HBH47" s="502"/>
      <c r="HBI47" s="502"/>
      <c r="HBJ47" s="502"/>
      <c r="HBK47" s="502"/>
      <c r="HBL47" s="502"/>
      <c r="HBM47" s="502"/>
      <c r="HBN47" s="502"/>
      <c r="HBO47" s="502"/>
      <c r="HBP47" s="502"/>
      <c r="HBQ47" s="502"/>
      <c r="HBR47" s="502"/>
      <c r="HBS47" s="502"/>
      <c r="HBT47" s="502"/>
      <c r="HBU47" s="502"/>
      <c r="HBV47" s="502"/>
      <c r="HBW47" s="502"/>
      <c r="HBX47" s="502"/>
      <c r="HBY47" s="502"/>
      <c r="HBZ47" s="502"/>
      <c r="HCA47" s="502"/>
      <c r="HCB47" s="502"/>
      <c r="HCC47" s="502"/>
      <c r="HCD47" s="502"/>
      <c r="HCE47" s="502"/>
      <c r="HCF47" s="502"/>
      <c r="HCG47" s="502"/>
      <c r="HCH47" s="502"/>
      <c r="HCI47" s="502"/>
      <c r="HCJ47" s="502"/>
      <c r="HCK47" s="502"/>
      <c r="HCL47" s="502"/>
      <c r="HCM47" s="502"/>
      <c r="HCN47" s="502"/>
      <c r="HCO47" s="502"/>
      <c r="HCP47" s="502"/>
      <c r="HCQ47" s="502"/>
      <c r="HCR47" s="502"/>
      <c r="HCS47" s="502"/>
      <c r="HCT47" s="502"/>
      <c r="HCU47" s="502"/>
      <c r="HCV47" s="502"/>
      <c r="HCW47" s="502"/>
      <c r="HCX47" s="502"/>
      <c r="HCY47" s="502"/>
      <c r="HCZ47" s="502"/>
      <c r="HDA47" s="502"/>
      <c r="HDB47" s="502"/>
      <c r="HDC47" s="502"/>
      <c r="HDD47" s="502"/>
      <c r="HDE47" s="502"/>
      <c r="HDF47" s="502"/>
      <c r="HDG47" s="502"/>
      <c r="HDH47" s="502"/>
      <c r="HDI47" s="502"/>
      <c r="HDJ47" s="502"/>
      <c r="HDK47" s="502"/>
      <c r="HDL47" s="502"/>
      <c r="HDM47" s="502"/>
      <c r="HDN47" s="502"/>
      <c r="HDO47" s="502"/>
      <c r="HDP47" s="502"/>
      <c r="HDQ47" s="502"/>
      <c r="HDR47" s="502"/>
      <c r="HDS47" s="502"/>
      <c r="HDT47" s="502"/>
      <c r="HDU47" s="502"/>
      <c r="HDV47" s="502"/>
      <c r="HDW47" s="502"/>
      <c r="HDX47" s="502"/>
      <c r="HDY47" s="502"/>
      <c r="HDZ47" s="502"/>
      <c r="HEA47" s="502"/>
      <c r="HEB47" s="502"/>
      <c r="HEC47" s="502"/>
      <c r="HED47" s="502"/>
      <c r="HEE47" s="502"/>
      <c r="HEF47" s="502"/>
      <c r="HEG47" s="502"/>
      <c r="HEH47" s="502"/>
      <c r="HEI47" s="502"/>
      <c r="HEJ47" s="502"/>
      <c r="HEK47" s="502"/>
      <c r="HEL47" s="502"/>
      <c r="HEM47" s="502"/>
      <c r="HEN47" s="502"/>
      <c r="HEO47" s="502"/>
      <c r="HEP47" s="502"/>
      <c r="HEQ47" s="502"/>
      <c r="HER47" s="502"/>
      <c r="HES47" s="502"/>
      <c r="HET47" s="502"/>
      <c r="HEU47" s="502"/>
      <c r="HEV47" s="502"/>
      <c r="HEW47" s="502"/>
      <c r="HEX47" s="502"/>
      <c r="HEY47" s="502"/>
      <c r="HEZ47" s="502"/>
      <c r="HFA47" s="502"/>
      <c r="HFB47" s="502"/>
      <c r="HFC47" s="502"/>
      <c r="HFD47" s="502"/>
      <c r="HFE47" s="502"/>
      <c r="HFF47" s="502"/>
      <c r="HFG47" s="502"/>
      <c r="HFH47" s="502"/>
      <c r="HFI47" s="502"/>
      <c r="HFJ47" s="502"/>
      <c r="HFK47" s="502"/>
      <c r="HFL47" s="502"/>
      <c r="HFM47" s="502"/>
      <c r="HFN47" s="502"/>
      <c r="HFO47" s="502"/>
      <c r="HFP47" s="502"/>
      <c r="HFQ47" s="502"/>
      <c r="HFR47" s="502"/>
      <c r="HFS47" s="502"/>
      <c r="HFT47" s="502"/>
      <c r="HFU47" s="502"/>
      <c r="HFV47" s="502"/>
      <c r="HFW47" s="502"/>
      <c r="HFX47" s="502"/>
      <c r="HFY47" s="502"/>
      <c r="HFZ47" s="502"/>
      <c r="HGA47" s="502"/>
      <c r="HGB47" s="502"/>
      <c r="HGC47" s="502"/>
      <c r="HGD47" s="502"/>
      <c r="HGE47" s="502"/>
      <c r="HGF47" s="502"/>
      <c r="HGG47" s="502"/>
      <c r="HGH47" s="502"/>
      <c r="HGI47" s="502"/>
      <c r="HGJ47" s="502"/>
      <c r="HGK47" s="502"/>
      <c r="HGL47" s="502"/>
      <c r="HGM47" s="502"/>
      <c r="HGN47" s="502"/>
      <c r="HGO47" s="502"/>
      <c r="HGP47" s="502"/>
      <c r="HGQ47" s="502"/>
      <c r="HGR47" s="502"/>
      <c r="HGS47" s="502"/>
      <c r="HGT47" s="502"/>
      <c r="HGU47" s="502"/>
      <c r="HGV47" s="502"/>
      <c r="HGW47" s="502"/>
      <c r="HGX47" s="502"/>
      <c r="HGY47" s="502"/>
      <c r="HGZ47" s="502"/>
      <c r="HHA47" s="502"/>
      <c r="HHB47" s="502"/>
      <c r="HHC47" s="502"/>
      <c r="HHD47" s="502"/>
      <c r="HHE47" s="502"/>
      <c r="HHF47" s="502"/>
      <c r="HHG47" s="502"/>
      <c r="HHH47" s="502"/>
      <c r="HHI47" s="502"/>
      <c r="HHJ47" s="502"/>
      <c r="HHK47" s="502"/>
      <c r="HHL47" s="502"/>
      <c r="HHM47" s="502"/>
      <c r="HHN47" s="502"/>
      <c r="HHO47" s="502"/>
      <c r="HHP47" s="502"/>
      <c r="HHQ47" s="502"/>
      <c r="HHR47" s="502"/>
      <c r="HHS47" s="502"/>
      <c r="HHT47" s="502"/>
      <c r="HHU47" s="502"/>
      <c r="HHV47" s="502"/>
      <c r="HHW47" s="502"/>
      <c r="HHX47" s="502"/>
      <c r="HHY47" s="502"/>
      <c r="HHZ47" s="502"/>
      <c r="HIA47" s="502"/>
      <c r="HIB47" s="502"/>
      <c r="HIC47" s="502"/>
      <c r="HID47" s="502"/>
      <c r="HIE47" s="502"/>
      <c r="HIF47" s="502"/>
      <c r="HIG47" s="502"/>
      <c r="HIH47" s="502"/>
      <c r="HII47" s="502"/>
      <c r="HIJ47" s="502"/>
      <c r="HIK47" s="502"/>
      <c r="HIL47" s="502"/>
      <c r="HIM47" s="502"/>
      <c r="HIN47" s="502"/>
      <c r="HIO47" s="502"/>
      <c r="HIP47" s="502"/>
      <c r="HIQ47" s="502"/>
      <c r="HIR47" s="502"/>
      <c r="HIS47" s="502"/>
      <c r="HIT47" s="502"/>
      <c r="HIU47" s="502"/>
      <c r="HIV47" s="502"/>
      <c r="HIW47" s="502"/>
      <c r="HIX47" s="502"/>
      <c r="HIY47" s="502"/>
      <c r="HIZ47" s="502"/>
      <c r="HJA47" s="502"/>
      <c r="HJB47" s="502"/>
      <c r="HJC47" s="502"/>
      <c r="HJD47" s="502"/>
      <c r="HJE47" s="502"/>
      <c r="HJF47" s="502"/>
      <c r="HJG47" s="502"/>
      <c r="HJH47" s="502"/>
      <c r="HJI47" s="502"/>
      <c r="HJJ47" s="502"/>
      <c r="HJK47" s="502"/>
      <c r="HJL47" s="502"/>
      <c r="HJM47" s="502"/>
      <c r="HJN47" s="502"/>
      <c r="HJO47" s="502"/>
      <c r="HJP47" s="502"/>
      <c r="HJQ47" s="502"/>
      <c r="HJR47" s="502"/>
      <c r="HJS47" s="502"/>
      <c r="HJT47" s="502"/>
      <c r="HJU47" s="502"/>
      <c r="HJV47" s="502"/>
      <c r="HJW47" s="502"/>
      <c r="HJX47" s="502"/>
      <c r="HJY47" s="502"/>
      <c r="HJZ47" s="502"/>
      <c r="HKA47" s="502"/>
      <c r="HKB47" s="502"/>
      <c r="HKC47" s="502"/>
      <c r="HKD47" s="502"/>
      <c r="HKE47" s="502"/>
      <c r="HKF47" s="502"/>
      <c r="HKG47" s="502"/>
      <c r="HKH47" s="502"/>
      <c r="HKI47" s="502"/>
      <c r="HKJ47" s="502"/>
      <c r="HKK47" s="502"/>
      <c r="HKL47" s="502"/>
      <c r="HKM47" s="502"/>
      <c r="HKN47" s="502"/>
      <c r="HKO47" s="502"/>
      <c r="HKP47" s="502"/>
      <c r="HKQ47" s="502"/>
      <c r="HKR47" s="502"/>
      <c r="HKS47" s="502"/>
      <c r="HKT47" s="502"/>
      <c r="HKU47" s="502"/>
      <c r="HKV47" s="502"/>
      <c r="HKW47" s="502"/>
      <c r="HKX47" s="502"/>
      <c r="HKY47" s="502"/>
      <c r="HKZ47" s="502"/>
      <c r="HLA47" s="502"/>
      <c r="HLB47" s="502"/>
      <c r="HLC47" s="502"/>
      <c r="HLD47" s="502"/>
      <c r="HLE47" s="502"/>
      <c r="HLF47" s="502"/>
      <c r="HLG47" s="502"/>
      <c r="HLH47" s="502"/>
      <c r="HLI47" s="502"/>
      <c r="HLJ47" s="502"/>
      <c r="HLK47" s="502"/>
      <c r="HLL47" s="502"/>
      <c r="HLM47" s="502"/>
      <c r="HLN47" s="502"/>
      <c r="HLO47" s="502"/>
      <c r="HLP47" s="502"/>
      <c r="HLQ47" s="502"/>
      <c r="HLR47" s="502"/>
      <c r="HLS47" s="502"/>
      <c r="HLT47" s="502"/>
      <c r="HLU47" s="502"/>
      <c r="HLV47" s="502"/>
      <c r="HLW47" s="502"/>
      <c r="HLX47" s="502"/>
      <c r="HLY47" s="502"/>
      <c r="HLZ47" s="502"/>
      <c r="HMA47" s="502"/>
      <c r="HMB47" s="502"/>
      <c r="HMC47" s="502"/>
      <c r="HMD47" s="502"/>
      <c r="HME47" s="502"/>
      <c r="HMF47" s="502"/>
      <c r="HMG47" s="502"/>
      <c r="HMH47" s="502"/>
      <c r="HMI47" s="502"/>
      <c r="HMJ47" s="502"/>
      <c r="HMK47" s="502"/>
      <c r="HML47" s="502"/>
      <c r="HMM47" s="502"/>
      <c r="HMN47" s="502"/>
      <c r="HMO47" s="502"/>
      <c r="HMP47" s="502"/>
      <c r="HMQ47" s="502"/>
      <c r="HMR47" s="502"/>
      <c r="HMS47" s="502"/>
      <c r="HMT47" s="502"/>
      <c r="HMU47" s="502"/>
      <c r="HMV47" s="502"/>
      <c r="HMW47" s="502"/>
      <c r="HMX47" s="502"/>
      <c r="HMY47" s="502"/>
      <c r="HMZ47" s="502"/>
      <c r="HNA47" s="502"/>
      <c r="HNB47" s="502"/>
      <c r="HNC47" s="502"/>
      <c r="HND47" s="502"/>
      <c r="HNE47" s="502"/>
      <c r="HNF47" s="502"/>
      <c r="HNG47" s="502"/>
      <c r="HNH47" s="502"/>
      <c r="HNI47" s="502"/>
      <c r="HNJ47" s="502"/>
      <c r="HNK47" s="502"/>
      <c r="HNL47" s="502"/>
      <c r="HNM47" s="502"/>
      <c r="HNN47" s="502"/>
      <c r="HNO47" s="502"/>
      <c r="HNP47" s="502"/>
      <c r="HNQ47" s="502"/>
      <c r="HNR47" s="502"/>
      <c r="HNS47" s="502"/>
      <c r="HNT47" s="502"/>
      <c r="HNU47" s="502"/>
      <c r="HNV47" s="502"/>
      <c r="HNW47" s="502"/>
      <c r="HNX47" s="502"/>
      <c r="HNY47" s="502"/>
      <c r="HNZ47" s="502"/>
      <c r="HOA47" s="502"/>
      <c r="HOB47" s="502"/>
      <c r="HOC47" s="502"/>
      <c r="HOD47" s="502"/>
      <c r="HOE47" s="502"/>
      <c r="HOF47" s="502"/>
      <c r="HOG47" s="502"/>
      <c r="HOH47" s="502"/>
      <c r="HOI47" s="502"/>
      <c r="HOJ47" s="502"/>
      <c r="HOK47" s="502"/>
      <c r="HOL47" s="502"/>
      <c r="HOM47" s="502"/>
      <c r="HON47" s="502"/>
      <c r="HOO47" s="502"/>
      <c r="HOP47" s="502"/>
      <c r="HOQ47" s="502"/>
      <c r="HOR47" s="502"/>
      <c r="HOS47" s="502"/>
      <c r="HOT47" s="502"/>
      <c r="HOU47" s="502"/>
      <c r="HOV47" s="502"/>
      <c r="HOW47" s="502"/>
      <c r="HOX47" s="502"/>
      <c r="HOY47" s="502"/>
      <c r="HOZ47" s="502"/>
      <c r="HPA47" s="502"/>
      <c r="HPB47" s="502"/>
      <c r="HPC47" s="502"/>
      <c r="HPD47" s="502"/>
      <c r="HPE47" s="502"/>
      <c r="HPF47" s="502"/>
      <c r="HPG47" s="502"/>
      <c r="HPH47" s="502"/>
      <c r="HPI47" s="502"/>
      <c r="HPJ47" s="502"/>
      <c r="HPK47" s="502"/>
      <c r="HPL47" s="502"/>
      <c r="HPM47" s="502"/>
      <c r="HPN47" s="502"/>
      <c r="HPO47" s="502"/>
      <c r="HPP47" s="502"/>
      <c r="HPQ47" s="502"/>
      <c r="HPR47" s="502"/>
      <c r="HPS47" s="502"/>
      <c r="HPT47" s="502"/>
      <c r="HPU47" s="502"/>
      <c r="HPV47" s="502"/>
      <c r="HPW47" s="502"/>
      <c r="HPX47" s="502"/>
      <c r="HPY47" s="502"/>
      <c r="HPZ47" s="502"/>
      <c r="HQA47" s="502"/>
      <c r="HQB47" s="502"/>
      <c r="HQC47" s="502"/>
      <c r="HQD47" s="502"/>
      <c r="HQE47" s="502"/>
      <c r="HQF47" s="502"/>
      <c r="HQG47" s="502"/>
      <c r="HQH47" s="502"/>
      <c r="HQI47" s="502"/>
      <c r="HQJ47" s="502"/>
      <c r="HQK47" s="502"/>
      <c r="HQL47" s="502"/>
      <c r="HQM47" s="502"/>
      <c r="HQN47" s="502"/>
      <c r="HQO47" s="502"/>
      <c r="HQP47" s="502"/>
      <c r="HQQ47" s="502"/>
      <c r="HQR47" s="502"/>
      <c r="HQS47" s="502"/>
      <c r="HQT47" s="502"/>
      <c r="HQU47" s="502"/>
      <c r="HQV47" s="502"/>
      <c r="HQW47" s="502"/>
      <c r="HQX47" s="502"/>
      <c r="HQY47" s="502"/>
      <c r="HQZ47" s="502"/>
      <c r="HRA47" s="502"/>
      <c r="HRB47" s="502"/>
      <c r="HRC47" s="502"/>
      <c r="HRD47" s="502"/>
      <c r="HRE47" s="502"/>
      <c r="HRF47" s="502"/>
      <c r="HRG47" s="502"/>
      <c r="HRH47" s="502"/>
      <c r="HRI47" s="502"/>
      <c r="HRJ47" s="502"/>
      <c r="HRK47" s="502"/>
      <c r="HRL47" s="502"/>
      <c r="HRM47" s="502"/>
      <c r="HRN47" s="502"/>
      <c r="HRO47" s="502"/>
      <c r="HRP47" s="502"/>
      <c r="HRQ47" s="502"/>
      <c r="HRR47" s="502"/>
      <c r="HRS47" s="502"/>
      <c r="HRT47" s="502"/>
      <c r="HRU47" s="502"/>
      <c r="HRV47" s="502"/>
      <c r="HRW47" s="502"/>
      <c r="HRX47" s="502"/>
      <c r="HRY47" s="502"/>
      <c r="HRZ47" s="502"/>
      <c r="HSA47" s="502"/>
      <c r="HSB47" s="502"/>
      <c r="HSC47" s="502"/>
      <c r="HSD47" s="502"/>
      <c r="HSE47" s="502"/>
      <c r="HSF47" s="502"/>
      <c r="HSG47" s="502"/>
      <c r="HSH47" s="502"/>
      <c r="HSI47" s="502"/>
      <c r="HSJ47" s="502"/>
      <c r="HSK47" s="502"/>
      <c r="HSL47" s="502"/>
      <c r="HSM47" s="502"/>
      <c r="HSN47" s="502"/>
      <c r="HSO47" s="502"/>
      <c r="HSP47" s="502"/>
      <c r="HSQ47" s="502"/>
      <c r="HSR47" s="502"/>
      <c r="HSS47" s="502"/>
      <c r="HST47" s="502"/>
      <c r="HSU47" s="502"/>
      <c r="HSV47" s="502"/>
      <c r="HSW47" s="502"/>
      <c r="HSX47" s="502"/>
      <c r="HSY47" s="502"/>
      <c r="HSZ47" s="502"/>
      <c r="HTA47" s="502"/>
      <c r="HTB47" s="502"/>
      <c r="HTC47" s="502"/>
      <c r="HTD47" s="502"/>
      <c r="HTE47" s="502"/>
      <c r="HTF47" s="502"/>
      <c r="HTG47" s="502"/>
      <c r="HTH47" s="502"/>
      <c r="HTI47" s="502"/>
      <c r="HTJ47" s="502"/>
      <c r="HTK47" s="502"/>
      <c r="HTL47" s="502"/>
      <c r="HTM47" s="502"/>
      <c r="HTN47" s="502"/>
      <c r="HTO47" s="502"/>
      <c r="HTP47" s="502"/>
      <c r="HTQ47" s="502"/>
      <c r="HTR47" s="502"/>
      <c r="HTS47" s="502"/>
      <c r="HTT47" s="502"/>
      <c r="HTU47" s="502"/>
      <c r="HTV47" s="502"/>
      <c r="HTW47" s="502"/>
      <c r="HTX47" s="502"/>
      <c r="HTY47" s="502"/>
      <c r="HTZ47" s="502"/>
      <c r="HUA47" s="502"/>
      <c r="HUB47" s="502"/>
      <c r="HUC47" s="502"/>
      <c r="HUD47" s="502"/>
      <c r="HUE47" s="502"/>
      <c r="HUF47" s="502"/>
      <c r="HUG47" s="502"/>
      <c r="HUH47" s="502"/>
      <c r="HUI47" s="502"/>
      <c r="HUJ47" s="502"/>
      <c r="HUK47" s="502"/>
      <c r="HUL47" s="502"/>
      <c r="HUM47" s="502"/>
      <c r="HUN47" s="502"/>
      <c r="HUO47" s="502"/>
      <c r="HUP47" s="502"/>
      <c r="HUQ47" s="502"/>
      <c r="HUR47" s="502"/>
      <c r="HUS47" s="502"/>
      <c r="HUT47" s="502"/>
      <c r="HUU47" s="502"/>
      <c r="HUV47" s="502"/>
      <c r="HUW47" s="502"/>
      <c r="HUX47" s="502"/>
      <c r="HUY47" s="502"/>
      <c r="HUZ47" s="502"/>
      <c r="HVA47" s="502"/>
      <c r="HVB47" s="502"/>
      <c r="HVC47" s="502"/>
      <c r="HVD47" s="502"/>
      <c r="HVE47" s="502"/>
      <c r="HVF47" s="502"/>
      <c r="HVG47" s="502"/>
      <c r="HVH47" s="502"/>
      <c r="HVI47" s="502"/>
      <c r="HVJ47" s="502"/>
      <c r="HVK47" s="502"/>
      <c r="HVL47" s="502"/>
      <c r="HVM47" s="502"/>
      <c r="HVN47" s="502"/>
      <c r="HVO47" s="502"/>
      <c r="HVP47" s="502"/>
      <c r="HVQ47" s="502"/>
      <c r="HVR47" s="502"/>
      <c r="HVS47" s="502"/>
      <c r="HVT47" s="502"/>
      <c r="HVU47" s="502"/>
      <c r="HVV47" s="502"/>
      <c r="HVW47" s="502"/>
      <c r="HVX47" s="502"/>
      <c r="HVY47" s="502"/>
      <c r="HVZ47" s="502"/>
      <c r="HWA47" s="502"/>
      <c r="HWB47" s="502"/>
      <c r="HWC47" s="502"/>
      <c r="HWD47" s="502"/>
      <c r="HWE47" s="502"/>
      <c r="HWF47" s="502"/>
      <c r="HWG47" s="502"/>
      <c r="HWH47" s="502"/>
      <c r="HWI47" s="502"/>
      <c r="HWJ47" s="502"/>
      <c r="HWK47" s="502"/>
      <c r="HWL47" s="502"/>
      <c r="HWM47" s="502"/>
      <c r="HWN47" s="502"/>
      <c r="HWO47" s="502"/>
      <c r="HWP47" s="502"/>
      <c r="HWQ47" s="502"/>
      <c r="HWR47" s="502"/>
      <c r="HWS47" s="502"/>
      <c r="HWT47" s="502"/>
      <c r="HWU47" s="502"/>
      <c r="HWV47" s="502"/>
      <c r="HWW47" s="502"/>
      <c r="HWX47" s="502"/>
      <c r="HWY47" s="502"/>
      <c r="HWZ47" s="502"/>
      <c r="HXA47" s="502"/>
      <c r="HXB47" s="502"/>
      <c r="HXC47" s="502"/>
      <c r="HXD47" s="502"/>
      <c r="HXE47" s="502"/>
      <c r="HXF47" s="502"/>
      <c r="HXG47" s="502"/>
      <c r="HXH47" s="502"/>
      <c r="HXI47" s="502"/>
      <c r="HXJ47" s="502"/>
      <c r="HXK47" s="502"/>
      <c r="HXL47" s="502"/>
      <c r="HXM47" s="502"/>
      <c r="HXN47" s="502"/>
      <c r="HXO47" s="502"/>
      <c r="HXP47" s="502"/>
      <c r="HXQ47" s="502"/>
      <c r="HXR47" s="502"/>
      <c r="HXS47" s="502"/>
      <c r="HXT47" s="502"/>
      <c r="HXU47" s="502"/>
      <c r="HXV47" s="502"/>
      <c r="HXW47" s="502"/>
      <c r="HXX47" s="502"/>
      <c r="HXY47" s="502"/>
      <c r="HXZ47" s="502"/>
      <c r="HYA47" s="502"/>
      <c r="HYB47" s="502"/>
      <c r="HYC47" s="502"/>
      <c r="HYD47" s="502"/>
      <c r="HYE47" s="502"/>
      <c r="HYF47" s="502"/>
      <c r="HYG47" s="502"/>
      <c r="HYH47" s="502"/>
      <c r="HYI47" s="502"/>
      <c r="HYJ47" s="502"/>
      <c r="HYK47" s="502"/>
      <c r="HYL47" s="502"/>
      <c r="HYM47" s="502"/>
      <c r="HYN47" s="502"/>
      <c r="HYO47" s="502"/>
      <c r="HYP47" s="502"/>
      <c r="HYQ47" s="502"/>
      <c r="HYR47" s="502"/>
      <c r="HYS47" s="502"/>
      <c r="HYT47" s="502"/>
      <c r="HYU47" s="502"/>
      <c r="HYV47" s="502"/>
      <c r="HYW47" s="502"/>
      <c r="HYX47" s="502"/>
      <c r="HYY47" s="502"/>
      <c r="HYZ47" s="502"/>
      <c r="HZA47" s="502"/>
      <c r="HZB47" s="502"/>
      <c r="HZC47" s="502"/>
      <c r="HZD47" s="502"/>
      <c r="HZE47" s="502"/>
      <c r="HZF47" s="502"/>
      <c r="HZG47" s="502"/>
      <c r="HZH47" s="502"/>
      <c r="HZI47" s="502"/>
      <c r="HZJ47" s="502"/>
      <c r="HZK47" s="502"/>
      <c r="HZL47" s="502"/>
      <c r="HZM47" s="502"/>
      <c r="HZN47" s="502"/>
      <c r="HZO47" s="502"/>
      <c r="HZP47" s="502"/>
      <c r="HZQ47" s="502"/>
      <c r="HZR47" s="502"/>
      <c r="HZS47" s="502"/>
      <c r="HZT47" s="502"/>
      <c r="HZU47" s="502"/>
      <c r="HZV47" s="502"/>
      <c r="HZW47" s="502"/>
      <c r="HZX47" s="502"/>
      <c r="HZY47" s="502"/>
      <c r="HZZ47" s="502"/>
      <c r="IAA47" s="502"/>
      <c r="IAB47" s="502"/>
      <c r="IAC47" s="502"/>
      <c r="IAD47" s="502"/>
      <c r="IAE47" s="502"/>
      <c r="IAF47" s="502"/>
      <c r="IAG47" s="502"/>
      <c r="IAH47" s="502"/>
      <c r="IAI47" s="502"/>
      <c r="IAJ47" s="502"/>
      <c r="IAK47" s="502"/>
      <c r="IAL47" s="502"/>
      <c r="IAM47" s="502"/>
      <c r="IAN47" s="502"/>
      <c r="IAO47" s="502"/>
      <c r="IAP47" s="502"/>
      <c r="IAQ47" s="502"/>
      <c r="IAR47" s="502"/>
      <c r="IAS47" s="502"/>
      <c r="IAT47" s="502"/>
      <c r="IAU47" s="502"/>
      <c r="IAV47" s="502"/>
      <c r="IAW47" s="502"/>
      <c r="IAX47" s="502"/>
      <c r="IAY47" s="502"/>
      <c r="IAZ47" s="502"/>
      <c r="IBA47" s="502"/>
      <c r="IBB47" s="502"/>
      <c r="IBC47" s="502"/>
      <c r="IBD47" s="502"/>
      <c r="IBE47" s="502"/>
      <c r="IBF47" s="502"/>
      <c r="IBG47" s="502"/>
      <c r="IBH47" s="502"/>
      <c r="IBI47" s="502"/>
      <c r="IBJ47" s="502"/>
      <c r="IBK47" s="502"/>
      <c r="IBL47" s="502"/>
      <c r="IBM47" s="502"/>
      <c r="IBN47" s="502"/>
      <c r="IBO47" s="502"/>
      <c r="IBP47" s="502"/>
      <c r="IBQ47" s="502"/>
      <c r="IBR47" s="502"/>
      <c r="IBS47" s="502"/>
      <c r="IBT47" s="502"/>
      <c r="IBU47" s="502"/>
      <c r="IBV47" s="502"/>
      <c r="IBW47" s="502"/>
      <c r="IBX47" s="502"/>
      <c r="IBY47" s="502"/>
      <c r="IBZ47" s="502"/>
      <c r="ICA47" s="502"/>
      <c r="ICB47" s="502"/>
      <c r="ICC47" s="502"/>
      <c r="ICD47" s="502"/>
      <c r="ICE47" s="502"/>
      <c r="ICF47" s="502"/>
      <c r="ICG47" s="502"/>
      <c r="ICH47" s="502"/>
      <c r="ICI47" s="502"/>
      <c r="ICJ47" s="502"/>
      <c r="ICK47" s="502"/>
      <c r="ICL47" s="502"/>
      <c r="ICM47" s="502"/>
      <c r="ICN47" s="502"/>
      <c r="ICO47" s="502"/>
      <c r="ICP47" s="502"/>
      <c r="ICQ47" s="502"/>
      <c r="ICR47" s="502"/>
      <c r="ICS47" s="502"/>
      <c r="ICT47" s="502"/>
      <c r="ICU47" s="502"/>
      <c r="ICV47" s="502"/>
      <c r="ICW47" s="502"/>
      <c r="ICX47" s="502"/>
      <c r="ICY47" s="502"/>
      <c r="ICZ47" s="502"/>
      <c r="IDA47" s="502"/>
      <c r="IDB47" s="502"/>
      <c r="IDC47" s="502"/>
      <c r="IDD47" s="502"/>
      <c r="IDE47" s="502"/>
      <c r="IDF47" s="502"/>
      <c r="IDG47" s="502"/>
      <c r="IDH47" s="502"/>
      <c r="IDI47" s="502"/>
      <c r="IDJ47" s="502"/>
      <c r="IDK47" s="502"/>
      <c r="IDL47" s="502"/>
      <c r="IDM47" s="502"/>
      <c r="IDN47" s="502"/>
      <c r="IDO47" s="502"/>
      <c r="IDP47" s="502"/>
      <c r="IDQ47" s="502"/>
      <c r="IDR47" s="502"/>
      <c r="IDS47" s="502"/>
      <c r="IDT47" s="502"/>
      <c r="IDU47" s="502"/>
      <c r="IDV47" s="502"/>
      <c r="IDW47" s="502"/>
      <c r="IDX47" s="502"/>
      <c r="IDY47" s="502"/>
      <c r="IDZ47" s="502"/>
      <c r="IEA47" s="502"/>
      <c r="IEB47" s="502"/>
      <c r="IEC47" s="502"/>
      <c r="IED47" s="502"/>
      <c r="IEE47" s="502"/>
      <c r="IEF47" s="502"/>
      <c r="IEG47" s="502"/>
      <c r="IEH47" s="502"/>
      <c r="IEI47" s="502"/>
      <c r="IEJ47" s="502"/>
      <c r="IEK47" s="502"/>
      <c r="IEL47" s="502"/>
      <c r="IEM47" s="502"/>
      <c r="IEN47" s="502"/>
      <c r="IEO47" s="502"/>
      <c r="IEP47" s="502"/>
      <c r="IEQ47" s="502"/>
      <c r="IER47" s="502"/>
      <c r="IES47" s="502"/>
      <c r="IET47" s="502"/>
      <c r="IEU47" s="502"/>
      <c r="IEV47" s="502"/>
      <c r="IEW47" s="502"/>
      <c r="IEX47" s="502"/>
      <c r="IEY47" s="502"/>
      <c r="IEZ47" s="502"/>
      <c r="IFA47" s="502"/>
      <c r="IFB47" s="502"/>
      <c r="IFC47" s="502"/>
      <c r="IFD47" s="502"/>
      <c r="IFE47" s="502"/>
      <c r="IFF47" s="502"/>
      <c r="IFG47" s="502"/>
      <c r="IFH47" s="502"/>
      <c r="IFI47" s="502"/>
      <c r="IFJ47" s="502"/>
      <c r="IFK47" s="502"/>
      <c r="IFL47" s="502"/>
      <c r="IFM47" s="502"/>
      <c r="IFN47" s="502"/>
      <c r="IFO47" s="502"/>
      <c r="IFP47" s="502"/>
      <c r="IFQ47" s="502"/>
      <c r="IFR47" s="502"/>
      <c r="IFS47" s="502"/>
      <c r="IFT47" s="502"/>
      <c r="IFU47" s="502"/>
      <c r="IFV47" s="502"/>
      <c r="IFW47" s="502"/>
      <c r="IFX47" s="502"/>
      <c r="IFY47" s="502"/>
      <c r="IFZ47" s="502"/>
      <c r="IGA47" s="502"/>
      <c r="IGB47" s="502"/>
      <c r="IGC47" s="502"/>
      <c r="IGD47" s="502"/>
      <c r="IGE47" s="502"/>
      <c r="IGF47" s="502"/>
      <c r="IGG47" s="502"/>
      <c r="IGH47" s="502"/>
      <c r="IGI47" s="502"/>
      <c r="IGJ47" s="502"/>
      <c r="IGK47" s="502"/>
      <c r="IGL47" s="502"/>
      <c r="IGM47" s="502"/>
      <c r="IGN47" s="502"/>
      <c r="IGO47" s="502"/>
      <c r="IGP47" s="502"/>
      <c r="IGQ47" s="502"/>
      <c r="IGR47" s="502"/>
      <c r="IGS47" s="502"/>
      <c r="IGT47" s="502"/>
      <c r="IGU47" s="502"/>
      <c r="IGV47" s="502"/>
      <c r="IGW47" s="502"/>
      <c r="IGX47" s="502"/>
      <c r="IGY47" s="502"/>
      <c r="IGZ47" s="502"/>
      <c r="IHA47" s="502"/>
      <c r="IHB47" s="502"/>
      <c r="IHC47" s="502"/>
      <c r="IHD47" s="502"/>
      <c r="IHE47" s="502"/>
      <c r="IHF47" s="502"/>
      <c r="IHG47" s="502"/>
      <c r="IHH47" s="502"/>
      <c r="IHI47" s="502"/>
      <c r="IHJ47" s="502"/>
      <c r="IHK47" s="502"/>
      <c r="IHL47" s="502"/>
      <c r="IHM47" s="502"/>
      <c r="IHN47" s="502"/>
      <c r="IHO47" s="502"/>
      <c r="IHP47" s="502"/>
      <c r="IHQ47" s="502"/>
      <c r="IHR47" s="502"/>
      <c r="IHS47" s="502"/>
      <c r="IHT47" s="502"/>
      <c r="IHU47" s="502"/>
      <c r="IHV47" s="502"/>
      <c r="IHW47" s="502"/>
      <c r="IHX47" s="502"/>
      <c r="IHY47" s="502"/>
      <c r="IHZ47" s="502"/>
      <c r="IIA47" s="502"/>
      <c r="IIB47" s="502"/>
      <c r="IIC47" s="502"/>
      <c r="IID47" s="502"/>
      <c r="IIE47" s="502"/>
      <c r="IIF47" s="502"/>
      <c r="IIG47" s="502"/>
      <c r="IIH47" s="502"/>
      <c r="III47" s="502"/>
      <c r="IIJ47" s="502"/>
      <c r="IIK47" s="502"/>
      <c r="IIL47" s="502"/>
      <c r="IIM47" s="502"/>
      <c r="IIN47" s="502"/>
      <c r="IIO47" s="502"/>
      <c r="IIP47" s="502"/>
      <c r="IIQ47" s="502"/>
      <c r="IIR47" s="502"/>
      <c r="IIS47" s="502"/>
      <c r="IIT47" s="502"/>
      <c r="IIU47" s="502"/>
      <c r="IIV47" s="502"/>
      <c r="IIW47" s="502"/>
      <c r="IIX47" s="502"/>
      <c r="IIY47" s="502"/>
      <c r="IIZ47" s="502"/>
      <c r="IJA47" s="502"/>
      <c r="IJB47" s="502"/>
      <c r="IJC47" s="502"/>
      <c r="IJD47" s="502"/>
      <c r="IJE47" s="502"/>
      <c r="IJF47" s="502"/>
      <c r="IJG47" s="502"/>
      <c r="IJH47" s="502"/>
      <c r="IJI47" s="502"/>
      <c r="IJJ47" s="502"/>
      <c r="IJK47" s="502"/>
      <c r="IJL47" s="502"/>
      <c r="IJM47" s="502"/>
      <c r="IJN47" s="502"/>
      <c r="IJO47" s="502"/>
      <c r="IJP47" s="502"/>
      <c r="IJQ47" s="502"/>
      <c r="IJR47" s="502"/>
      <c r="IJS47" s="502"/>
      <c r="IJT47" s="502"/>
      <c r="IJU47" s="502"/>
      <c r="IJV47" s="502"/>
      <c r="IJW47" s="502"/>
      <c r="IJX47" s="502"/>
      <c r="IJY47" s="502"/>
      <c r="IJZ47" s="502"/>
      <c r="IKA47" s="502"/>
      <c r="IKB47" s="502"/>
      <c r="IKC47" s="502"/>
      <c r="IKD47" s="502"/>
      <c r="IKE47" s="502"/>
      <c r="IKF47" s="502"/>
      <c r="IKG47" s="502"/>
      <c r="IKH47" s="502"/>
      <c r="IKI47" s="502"/>
      <c r="IKJ47" s="502"/>
      <c r="IKK47" s="502"/>
      <c r="IKL47" s="502"/>
      <c r="IKM47" s="502"/>
      <c r="IKN47" s="502"/>
      <c r="IKO47" s="502"/>
      <c r="IKP47" s="502"/>
      <c r="IKQ47" s="502"/>
      <c r="IKR47" s="502"/>
      <c r="IKS47" s="502"/>
      <c r="IKT47" s="502"/>
      <c r="IKU47" s="502"/>
      <c r="IKV47" s="502"/>
      <c r="IKW47" s="502"/>
      <c r="IKX47" s="502"/>
      <c r="IKY47" s="502"/>
      <c r="IKZ47" s="502"/>
      <c r="ILA47" s="502"/>
      <c r="ILB47" s="502"/>
      <c r="ILC47" s="502"/>
      <c r="ILD47" s="502"/>
      <c r="ILE47" s="502"/>
      <c r="ILF47" s="502"/>
      <c r="ILG47" s="502"/>
      <c r="ILH47" s="502"/>
      <c r="ILI47" s="502"/>
      <c r="ILJ47" s="502"/>
      <c r="ILK47" s="502"/>
      <c r="ILL47" s="502"/>
      <c r="ILM47" s="502"/>
      <c r="ILN47" s="502"/>
      <c r="ILO47" s="502"/>
      <c r="ILP47" s="502"/>
      <c r="ILQ47" s="502"/>
      <c r="ILR47" s="502"/>
      <c r="ILS47" s="502"/>
      <c r="ILT47" s="502"/>
      <c r="ILU47" s="502"/>
      <c r="ILV47" s="502"/>
      <c r="ILW47" s="502"/>
      <c r="ILX47" s="502"/>
      <c r="ILY47" s="502"/>
      <c r="ILZ47" s="502"/>
      <c r="IMA47" s="502"/>
      <c r="IMB47" s="502"/>
      <c r="IMC47" s="502"/>
      <c r="IMD47" s="502"/>
      <c r="IME47" s="502"/>
      <c r="IMF47" s="502"/>
      <c r="IMG47" s="502"/>
      <c r="IMH47" s="502"/>
      <c r="IMI47" s="502"/>
      <c r="IMJ47" s="502"/>
      <c r="IMK47" s="502"/>
      <c r="IML47" s="502"/>
      <c r="IMM47" s="502"/>
      <c r="IMN47" s="502"/>
      <c r="IMO47" s="502"/>
      <c r="IMP47" s="502"/>
      <c r="IMQ47" s="502"/>
      <c r="IMR47" s="502"/>
      <c r="IMS47" s="502"/>
      <c r="IMT47" s="502"/>
      <c r="IMU47" s="502"/>
      <c r="IMV47" s="502"/>
      <c r="IMW47" s="502"/>
      <c r="IMX47" s="502"/>
      <c r="IMY47" s="502"/>
      <c r="IMZ47" s="502"/>
      <c r="INA47" s="502"/>
      <c r="INB47" s="502"/>
      <c r="INC47" s="502"/>
      <c r="IND47" s="502"/>
      <c r="INE47" s="502"/>
      <c r="INF47" s="502"/>
      <c r="ING47" s="502"/>
      <c r="INH47" s="502"/>
      <c r="INI47" s="502"/>
      <c r="INJ47" s="502"/>
      <c r="INK47" s="502"/>
      <c r="INL47" s="502"/>
      <c r="INM47" s="502"/>
      <c r="INN47" s="502"/>
      <c r="INO47" s="502"/>
      <c r="INP47" s="502"/>
      <c r="INQ47" s="502"/>
      <c r="INR47" s="502"/>
      <c r="INS47" s="502"/>
      <c r="INT47" s="502"/>
      <c r="INU47" s="502"/>
      <c r="INV47" s="502"/>
      <c r="INW47" s="502"/>
      <c r="INX47" s="502"/>
      <c r="INY47" s="502"/>
      <c r="INZ47" s="502"/>
      <c r="IOA47" s="502"/>
      <c r="IOB47" s="502"/>
      <c r="IOC47" s="502"/>
      <c r="IOD47" s="502"/>
      <c r="IOE47" s="502"/>
      <c r="IOF47" s="502"/>
      <c r="IOG47" s="502"/>
      <c r="IOH47" s="502"/>
      <c r="IOI47" s="502"/>
      <c r="IOJ47" s="502"/>
      <c r="IOK47" s="502"/>
      <c r="IOL47" s="502"/>
      <c r="IOM47" s="502"/>
      <c r="ION47" s="502"/>
      <c r="IOO47" s="502"/>
      <c r="IOP47" s="502"/>
      <c r="IOQ47" s="502"/>
      <c r="IOR47" s="502"/>
      <c r="IOS47" s="502"/>
      <c r="IOT47" s="502"/>
      <c r="IOU47" s="502"/>
      <c r="IOV47" s="502"/>
      <c r="IOW47" s="502"/>
      <c r="IOX47" s="502"/>
      <c r="IOY47" s="502"/>
      <c r="IOZ47" s="502"/>
      <c r="IPA47" s="502"/>
      <c r="IPB47" s="502"/>
      <c r="IPC47" s="502"/>
      <c r="IPD47" s="502"/>
      <c r="IPE47" s="502"/>
      <c r="IPF47" s="502"/>
      <c r="IPG47" s="502"/>
      <c r="IPH47" s="502"/>
      <c r="IPI47" s="502"/>
      <c r="IPJ47" s="502"/>
      <c r="IPK47" s="502"/>
      <c r="IPL47" s="502"/>
      <c r="IPM47" s="502"/>
      <c r="IPN47" s="502"/>
      <c r="IPO47" s="502"/>
      <c r="IPP47" s="502"/>
      <c r="IPQ47" s="502"/>
      <c r="IPR47" s="502"/>
      <c r="IPS47" s="502"/>
      <c r="IPT47" s="502"/>
      <c r="IPU47" s="502"/>
      <c r="IPV47" s="502"/>
      <c r="IPW47" s="502"/>
      <c r="IPX47" s="502"/>
      <c r="IPY47" s="502"/>
      <c r="IPZ47" s="502"/>
      <c r="IQA47" s="502"/>
      <c r="IQB47" s="502"/>
      <c r="IQC47" s="502"/>
      <c r="IQD47" s="502"/>
      <c r="IQE47" s="502"/>
      <c r="IQF47" s="502"/>
      <c r="IQG47" s="502"/>
      <c r="IQH47" s="502"/>
      <c r="IQI47" s="502"/>
      <c r="IQJ47" s="502"/>
      <c r="IQK47" s="502"/>
      <c r="IQL47" s="502"/>
      <c r="IQM47" s="502"/>
      <c r="IQN47" s="502"/>
      <c r="IQO47" s="502"/>
      <c r="IQP47" s="502"/>
      <c r="IQQ47" s="502"/>
      <c r="IQR47" s="502"/>
      <c r="IQS47" s="502"/>
      <c r="IQT47" s="502"/>
      <c r="IQU47" s="502"/>
      <c r="IQV47" s="502"/>
      <c r="IQW47" s="502"/>
      <c r="IQX47" s="502"/>
      <c r="IQY47" s="502"/>
      <c r="IQZ47" s="502"/>
      <c r="IRA47" s="502"/>
      <c r="IRB47" s="502"/>
      <c r="IRC47" s="502"/>
      <c r="IRD47" s="502"/>
      <c r="IRE47" s="502"/>
      <c r="IRF47" s="502"/>
      <c r="IRG47" s="502"/>
      <c r="IRH47" s="502"/>
      <c r="IRI47" s="502"/>
      <c r="IRJ47" s="502"/>
      <c r="IRK47" s="502"/>
      <c r="IRL47" s="502"/>
      <c r="IRM47" s="502"/>
      <c r="IRN47" s="502"/>
      <c r="IRO47" s="502"/>
      <c r="IRP47" s="502"/>
      <c r="IRQ47" s="502"/>
      <c r="IRR47" s="502"/>
      <c r="IRS47" s="502"/>
      <c r="IRT47" s="502"/>
      <c r="IRU47" s="502"/>
      <c r="IRV47" s="502"/>
      <c r="IRW47" s="502"/>
      <c r="IRX47" s="502"/>
      <c r="IRY47" s="502"/>
      <c r="IRZ47" s="502"/>
      <c r="ISA47" s="502"/>
      <c r="ISB47" s="502"/>
      <c r="ISC47" s="502"/>
      <c r="ISD47" s="502"/>
      <c r="ISE47" s="502"/>
      <c r="ISF47" s="502"/>
      <c r="ISG47" s="502"/>
      <c r="ISH47" s="502"/>
      <c r="ISI47" s="502"/>
      <c r="ISJ47" s="502"/>
      <c r="ISK47" s="502"/>
      <c r="ISL47" s="502"/>
      <c r="ISM47" s="502"/>
      <c r="ISN47" s="502"/>
      <c r="ISO47" s="502"/>
      <c r="ISP47" s="502"/>
      <c r="ISQ47" s="502"/>
      <c r="ISR47" s="502"/>
      <c r="ISS47" s="502"/>
      <c r="IST47" s="502"/>
      <c r="ISU47" s="502"/>
      <c r="ISV47" s="502"/>
      <c r="ISW47" s="502"/>
      <c r="ISX47" s="502"/>
      <c r="ISY47" s="502"/>
      <c r="ISZ47" s="502"/>
      <c r="ITA47" s="502"/>
      <c r="ITB47" s="502"/>
      <c r="ITC47" s="502"/>
      <c r="ITD47" s="502"/>
      <c r="ITE47" s="502"/>
      <c r="ITF47" s="502"/>
      <c r="ITG47" s="502"/>
      <c r="ITH47" s="502"/>
      <c r="ITI47" s="502"/>
      <c r="ITJ47" s="502"/>
      <c r="ITK47" s="502"/>
      <c r="ITL47" s="502"/>
      <c r="ITM47" s="502"/>
      <c r="ITN47" s="502"/>
      <c r="ITO47" s="502"/>
      <c r="ITP47" s="502"/>
      <c r="ITQ47" s="502"/>
      <c r="ITR47" s="502"/>
      <c r="ITS47" s="502"/>
      <c r="ITT47" s="502"/>
      <c r="ITU47" s="502"/>
      <c r="ITV47" s="502"/>
      <c r="ITW47" s="502"/>
      <c r="ITX47" s="502"/>
      <c r="ITY47" s="502"/>
      <c r="ITZ47" s="502"/>
      <c r="IUA47" s="502"/>
      <c r="IUB47" s="502"/>
      <c r="IUC47" s="502"/>
      <c r="IUD47" s="502"/>
      <c r="IUE47" s="502"/>
      <c r="IUF47" s="502"/>
      <c r="IUG47" s="502"/>
      <c r="IUH47" s="502"/>
      <c r="IUI47" s="502"/>
      <c r="IUJ47" s="502"/>
      <c r="IUK47" s="502"/>
      <c r="IUL47" s="502"/>
      <c r="IUM47" s="502"/>
      <c r="IUN47" s="502"/>
      <c r="IUO47" s="502"/>
      <c r="IUP47" s="502"/>
      <c r="IUQ47" s="502"/>
      <c r="IUR47" s="502"/>
      <c r="IUS47" s="502"/>
      <c r="IUT47" s="502"/>
      <c r="IUU47" s="502"/>
      <c r="IUV47" s="502"/>
      <c r="IUW47" s="502"/>
      <c r="IUX47" s="502"/>
      <c r="IUY47" s="502"/>
      <c r="IUZ47" s="502"/>
      <c r="IVA47" s="502"/>
      <c r="IVB47" s="502"/>
      <c r="IVC47" s="502"/>
      <c r="IVD47" s="502"/>
      <c r="IVE47" s="502"/>
      <c r="IVF47" s="502"/>
      <c r="IVG47" s="502"/>
      <c r="IVH47" s="502"/>
      <c r="IVI47" s="502"/>
      <c r="IVJ47" s="502"/>
      <c r="IVK47" s="502"/>
      <c r="IVL47" s="502"/>
      <c r="IVM47" s="502"/>
      <c r="IVN47" s="502"/>
      <c r="IVO47" s="502"/>
      <c r="IVP47" s="502"/>
      <c r="IVQ47" s="502"/>
      <c r="IVR47" s="502"/>
      <c r="IVS47" s="502"/>
      <c r="IVT47" s="502"/>
      <c r="IVU47" s="502"/>
      <c r="IVV47" s="502"/>
      <c r="IVW47" s="502"/>
      <c r="IVX47" s="502"/>
      <c r="IVY47" s="502"/>
      <c r="IVZ47" s="502"/>
      <c r="IWA47" s="502"/>
      <c r="IWB47" s="502"/>
      <c r="IWC47" s="502"/>
      <c r="IWD47" s="502"/>
      <c r="IWE47" s="502"/>
      <c r="IWF47" s="502"/>
      <c r="IWG47" s="502"/>
      <c r="IWH47" s="502"/>
      <c r="IWI47" s="502"/>
      <c r="IWJ47" s="502"/>
      <c r="IWK47" s="502"/>
      <c r="IWL47" s="502"/>
      <c r="IWM47" s="502"/>
      <c r="IWN47" s="502"/>
      <c r="IWO47" s="502"/>
      <c r="IWP47" s="502"/>
      <c r="IWQ47" s="502"/>
      <c r="IWR47" s="502"/>
      <c r="IWS47" s="502"/>
      <c r="IWT47" s="502"/>
      <c r="IWU47" s="502"/>
      <c r="IWV47" s="502"/>
      <c r="IWW47" s="502"/>
      <c r="IWX47" s="502"/>
      <c r="IWY47" s="502"/>
      <c r="IWZ47" s="502"/>
      <c r="IXA47" s="502"/>
      <c r="IXB47" s="502"/>
      <c r="IXC47" s="502"/>
      <c r="IXD47" s="502"/>
      <c r="IXE47" s="502"/>
      <c r="IXF47" s="502"/>
      <c r="IXG47" s="502"/>
      <c r="IXH47" s="502"/>
      <c r="IXI47" s="502"/>
      <c r="IXJ47" s="502"/>
      <c r="IXK47" s="502"/>
      <c r="IXL47" s="502"/>
      <c r="IXM47" s="502"/>
      <c r="IXN47" s="502"/>
      <c r="IXO47" s="502"/>
      <c r="IXP47" s="502"/>
      <c r="IXQ47" s="502"/>
      <c r="IXR47" s="502"/>
      <c r="IXS47" s="502"/>
      <c r="IXT47" s="502"/>
      <c r="IXU47" s="502"/>
      <c r="IXV47" s="502"/>
      <c r="IXW47" s="502"/>
      <c r="IXX47" s="502"/>
      <c r="IXY47" s="502"/>
      <c r="IXZ47" s="502"/>
      <c r="IYA47" s="502"/>
      <c r="IYB47" s="502"/>
      <c r="IYC47" s="502"/>
      <c r="IYD47" s="502"/>
      <c r="IYE47" s="502"/>
      <c r="IYF47" s="502"/>
      <c r="IYG47" s="502"/>
      <c r="IYH47" s="502"/>
      <c r="IYI47" s="502"/>
      <c r="IYJ47" s="502"/>
      <c r="IYK47" s="502"/>
      <c r="IYL47" s="502"/>
      <c r="IYM47" s="502"/>
      <c r="IYN47" s="502"/>
      <c r="IYO47" s="502"/>
      <c r="IYP47" s="502"/>
      <c r="IYQ47" s="502"/>
      <c r="IYR47" s="502"/>
      <c r="IYS47" s="502"/>
      <c r="IYT47" s="502"/>
      <c r="IYU47" s="502"/>
      <c r="IYV47" s="502"/>
      <c r="IYW47" s="502"/>
      <c r="IYX47" s="502"/>
      <c r="IYY47" s="502"/>
      <c r="IYZ47" s="502"/>
      <c r="IZA47" s="502"/>
      <c r="IZB47" s="502"/>
      <c r="IZC47" s="502"/>
      <c r="IZD47" s="502"/>
      <c r="IZE47" s="502"/>
      <c r="IZF47" s="502"/>
      <c r="IZG47" s="502"/>
      <c r="IZH47" s="502"/>
      <c r="IZI47" s="502"/>
      <c r="IZJ47" s="502"/>
      <c r="IZK47" s="502"/>
      <c r="IZL47" s="502"/>
      <c r="IZM47" s="502"/>
      <c r="IZN47" s="502"/>
      <c r="IZO47" s="502"/>
      <c r="IZP47" s="502"/>
      <c r="IZQ47" s="502"/>
      <c r="IZR47" s="502"/>
      <c r="IZS47" s="502"/>
      <c r="IZT47" s="502"/>
      <c r="IZU47" s="502"/>
      <c r="IZV47" s="502"/>
      <c r="IZW47" s="502"/>
      <c r="IZX47" s="502"/>
      <c r="IZY47" s="502"/>
      <c r="IZZ47" s="502"/>
      <c r="JAA47" s="502"/>
      <c r="JAB47" s="502"/>
      <c r="JAC47" s="502"/>
      <c r="JAD47" s="502"/>
      <c r="JAE47" s="502"/>
      <c r="JAF47" s="502"/>
      <c r="JAG47" s="502"/>
      <c r="JAH47" s="502"/>
      <c r="JAI47" s="502"/>
      <c r="JAJ47" s="502"/>
      <c r="JAK47" s="502"/>
      <c r="JAL47" s="502"/>
      <c r="JAM47" s="502"/>
      <c r="JAN47" s="502"/>
      <c r="JAO47" s="502"/>
      <c r="JAP47" s="502"/>
      <c r="JAQ47" s="502"/>
      <c r="JAR47" s="502"/>
      <c r="JAS47" s="502"/>
      <c r="JAT47" s="502"/>
      <c r="JAU47" s="502"/>
      <c r="JAV47" s="502"/>
      <c r="JAW47" s="502"/>
      <c r="JAX47" s="502"/>
      <c r="JAY47" s="502"/>
      <c r="JAZ47" s="502"/>
      <c r="JBA47" s="502"/>
      <c r="JBB47" s="502"/>
      <c r="JBC47" s="502"/>
      <c r="JBD47" s="502"/>
      <c r="JBE47" s="502"/>
      <c r="JBF47" s="502"/>
      <c r="JBG47" s="502"/>
      <c r="JBH47" s="502"/>
      <c r="JBI47" s="502"/>
      <c r="JBJ47" s="502"/>
      <c r="JBK47" s="502"/>
      <c r="JBL47" s="502"/>
      <c r="JBM47" s="502"/>
      <c r="JBN47" s="502"/>
      <c r="JBO47" s="502"/>
      <c r="JBP47" s="502"/>
      <c r="JBQ47" s="502"/>
      <c r="JBR47" s="502"/>
      <c r="JBS47" s="502"/>
      <c r="JBT47" s="502"/>
      <c r="JBU47" s="502"/>
      <c r="JBV47" s="502"/>
      <c r="JBW47" s="502"/>
      <c r="JBX47" s="502"/>
      <c r="JBY47" s="502"/>
      <c r="JBZ47" s="502"/>
      <c r="JCA47" s="502"/>
      <c r="JCB47" s="502"/>
      <c r="JCC47" s="502"/>
      <c r="JCD47" s="502"/>
      <c r="JCE47" s="502"/>
      <c r="JCF47" s="502"/>
      <c r="JCG47" s="502"/>
      <c r="JCH47" s="502"/>
      <c r="JCI47" s="502"/>
      <c r="JCJ47" s="502"/>
      <c r="JCK47" s="502"/>
      <c r="JCL47" s="502"/>
      <c r="JCM47" s="502"/>
      <c r="JCN47" s="502"/>
      <c r="JCO47" s="502"/>
      <c r="JCP47" s="502"/>
      <c r="JCQ47" s="502"/>
      <c r="JCR47" s="502"/>
      <c r="JCS47" s="502"/>
      <c r="JCT47" s="502"/>
      <c r="JCU47" s="502"/>
      <c r="JCV47" s="502"/>
      <c r="JCW47" s="502"/>
      <c r="JCX47" s="502"/>
      <c r="JCY47" s="502"/>
      <c r="JCZ47" s="502"/>
      <c r="JDA47" s="502"/>
      <c r="JDB47" s="502"/>
      <c r="JDC47" s="502"/>
      <c r="JDD47" s="502"/>
      <c r="JDE47" s="502"/>
      <c r="JDF47" s="502"/>
      <c r="JDG47" s="502"/>
      <c r="JDH47" s="502"/>
      <c r="JDI47" s="502"/>
      <c r="JDJ47" s="502"/>
      <c r="JDK47" s="502"/>
      <c r="JDL47" s="502"/>
      <c r="JDM47" s="502"/>
      <c r="JDN47" s="502"/>
      <c r="JDO47" s="502"/>
      <c r="JDP47" s="502"/>
      <c r="JDQ47" s="502"/>
      <c r="JDR47" s="502"/>
      <c r="JDS47" s="502"/>
      <c r="JDT47" s="502"/>
      <c r="JDU47" s="502"/>
      <c r="JDV47" s="502"/>
      <c r="JDW47" s="502"/>
      <c r="JDX47" s="502"/>
      <c r="JDY47" s="502"/>
      <c r="JDZ47" s="502"/>
      <c r="JEA47" s="502"/>
      <c r="JEB47" s="502"/>
      <c r="JEC47" s="502"/>
      <c r="JED47" s="502"/>
      <c r="JEE47" s="502"/>
      <c r="JEF47" s="502"/>
      <c r="JEG47" s="502"/>
      <c r="JEH47" s="502"/>
      <c r="JEI47" s="502"/>
      <c r="JEJ47" s="502"/>
      <c r="JEK47" s="502"/>
      <c r="JEL47" s="502"/>
      <c r="JEM47" s="502"/>
      <c r="JEN47" s="502"/>
      <c r="JEO47" s="502"/>
      <c r="JEP47" s="502"/>
      <c r="JEQ47" s="502"/>
      <c r="JER47" s="502"/>
      <c r="JES47" s="502"/>
      <c r="JET47" s="502"/>
      <c r="JEU47" s="502"/>
      <c r="JEV47" s="502"/>
      <c r="JEW47" s="502"/>
      <c r="JEX47" s="502"/>
      <c r="JEY47" s="502"/>
      <c r="JEZ47" s="502"/>
      <c r="JFA47" s="502"/>
      <c r="JFB47" s="502"/>
      <c r="JFC47" s="502"/>
      <c r="JFD47" s="502"/>
      <c r="JFE47" s="502"/>
      <c r="JFF47" s="502"/>
      <c r="JFG47" s="502"/>
      <c r="JFH47" s="502"/>
      <c r="JFI47" s="502"/>
      <c r="JFJ47" s="502"/>
      <c r="JFK47" s="502"/>
      <c r="JFL47" s="502"/>
      <c r="JFM47" s="502"/>
      <c r="JFN47" s="502"/>
      <c r="JFO47" s="502"/>
      <c r="JFP47" s="502"/>
      <c r="JFQ47" s="502"/>
      <c r="JFR47" s="502"/>
      <c r="JFS47" s="502"/>
      <c r="JFT47" s="502"/>
      <c r="JFU47" s="502"/>
      <c r="JFV47" s="502"/>
      <c r="JFW47" s="502"/>
      <c r="JFX47" s="502"/>
      <c r="JFY47" s="502"/>
      <c r="JFZ47" s="502"/>
      <c r="JGA47" s="502"/>
      <c r="JGB47" s="502"/>
      <c r="JGC47" s="502"/>
      <c r="JGD47" s="502"/>
      <c r="JGE47" s="502"/>
      <c r="JGF47" s="502"/>
      <c r="JGG47" s="502"/>
      <c r="JGH47" s="502"/>
      <c r="JGI47" s="502"/>
      <c r="JGJ47" s="502"/>
      <c r="JGK47" s="502"/>
      <c r="JGL47" s="502"/>
      <c r="JGM47" s="502"/>
      <c r="JGN47" s="502"/>
      <c r="JGO47" s="502"/>
      <c r="JGP47" s="502"/>
      <c r="JGQ47" s="502"/>
      <c r="JGR47" s="502"/>
      <c r="JGS47" s="502"/>
      <c r="JGT47" s="502"/>
      <c r="JGU47" s="502"/>
      <c r="JGV47" s="502"/>
      <c r="JGW47" s="502"/>
      <c r="JGX47" s="502"/>
      <c r="JGY47" s="502"/>
      <c r="JGZ47" s="502"/>
      <c r="JHA47" s="502"/>
      <c r="JHB47" s="502"/>
      <c r="JHC47" s="502"/>
      <c r="JHD47" s="502"/>
      <c r="JHE47" s="502"/>
      <c r="JHF47" s="502"/>
      <c r="JHG47" s="502"/>
      <c r="JHH47" s="502"/>
      <c r="JHI47" s="502"/>
      <c r="JHJ47" s="502"/>
      <c r="JHK47" s="502"/>
      <c r="JHL47" s="502"/>
      <c r="JHM47" s="502"/>
      <c r="JHN47" s="502"/>
      <c r="JHO47" s="502"/>
      <c r="JHP47" s="502"/>
      <c r="JHQ47" s="502"/>
      <c r="JHR47" s="502"/>
      <c r="JHS47" s="502"/>
      <c r="JHT47" s="502"/>
      <c r="JHU47" s="502"/>
      <c r="JHV47" s="502"/>
      <c r="JHW47" s="502"/>
      <c r="JHX47" s="502"/>
      <c r="JHY47" s="502"/>
      <c r="JHZ47" s="502"/>
      <c r="JIA47" s="502"/>
      <c r="JIB47" s="502"/>
      <c r="JIC47" s="502"/>
      <c r="JID47" s="502"/>
      <c r="JIE47" s="502"/>
      <c r="JIF47" s="502"/>
      <c r="JIG47" s="502"/>
      <c r="JIH47" s="502"/>
      <c r="JII47" s="502"/>
      <c r="JIJ47" s="502"/>
      <c r="JIK47" s="502"/>
      <c r="JIL47" s="502"/>
      <c r="JIM47" s="502"/>
      <c r="JIN47" s="502"/>
      <c r="JIO47" s="502"/>
      <c r="JIP47" s="502"/>
      <c r="JIQ47" s="502"/>
      <c r="JIR47" s="502"/>
      <c r="JIS47" s="502"/>
      <c r="JIT47" s="502"/>
      <c r="JIU47" s="502"/>
      <c r="JIV47" s="502"/>
      <c r="JIW47" s="502"/>
      <c r="JIX47" s="502"/>
      <c r="JIY47" s="502"/>
      <c r="JIZ47" s="502"/>
      <c r="JJA47" s="502"/>
      <c r="JJB47" s="502"/>
      <c r="JJC47" s="502"/>
      <c r="JJD47" s="502"/>
      <c r="JJE47" s="502"/>
      <c r="JJF47" s="502"/>
      <c r="JJG47" s="502"/>
      <c r="JJH47" s="502"/>
      <c r="JJI47" s="502"/>
      <c r="JJJ47" s="502"/>
      <c r="JJK47" s="502"/>
      <c r="JJL47" s="502"/>
      <c r="JJM47" s="502"/>
      <c r="JJN47" s="502"/>
      <c r="JJO47" s="502"/>
      <c r="JJP47" s="502"/>
      <c r="JJQ47" s="502"/>
      <c r="JJR47" s="502"/>
      <c r="JJS47" s="502"/>
      <c r="JJT47" s="502"/>
      <c r="JJU47" s="502"/>
      <c r="JJV47" s="502"/>
      <c r="JJW47" s="502"/>
      <c r="JJX47" s="502"/>
      <c r="JJY47" s="502"/>
      <c r="JJZ47" s="502"/>
      <c r="JKA47" s="502"/>
      <c r="JKB47" s="502"/>
      <c r="JKC47" s="502"/>
      <c r="JKD47" s="502"/>
      <c r="JKE47" s="502"/>
      <c r="JKF47" s="502"/>
      <c r="JKG47" s="502"/>
      <c r="JKH47" s="502"/>
      <c r="JKI47" s="502"/>
      <c r="JKJ47" s="502"/>
      <c r="JKK47" s="502"/>
      <c r="JKL47" s="502"/>
      <c r="JKM47" s="502"/>
      <c r="JKN47" s="502"/>
      <c r="JKO47" s="502"/>
      <c r="JKP47" s="502"/>
      <c r="JKQ47" s="502"/>
      <c r="JKR47" s="502"/>
      <c r="JKS47" s="502"/>
      <c r="JKT47" s="502"/>
      <c r="JKU47" s="502"/>
      <c r="JKV47" s="502"/>
      <c r="JKW47" s="502"/>
      <c r="JKX47" s="502"/>
      <c r="JKY47" s="502"/>
      <c r="JKZ47" s="502"/>
      <c r="JLA47" s="502"/>
      <c r="JLB47" s="502"/>
      <c r="JLC47" s="502"/>
      <c r="JLD47" s="502"/>
      <c r="JLE47" s="502"/>
      <c r="JLF47" s="502"/>
      <c r="JLG47" s="502"/>
      <c r="JLH47" s="502"/>
      <c r="JLI47" s="502"/>
      <c r="JLJ47" s="502"/>
      <c r="JLK47" s="502"/>
      <c r="JLL47" s="502"/>
      <c r="JLM47" s="502"/>
      <c r="JLN47" s="502"/>
      <c r="JLO47" s="502"/>
      <c r="JLP47" s="502"/>
      <c r="JLQ47" s="502"/>
      <c r="JLR47" s="502"/>
      <c r="JLS47" s="502"/>
      <c r="JLT47" s="502"/>
      <c r="JLU47" s="502"/>
      <c r="JLV47" s="502"/>
      <c r="JLW47" s="502"/>
      <c r="JLX47" s="502"/>
      <c r="JLY47" s="502"/>
      <c r="JLZ47" s="502"/>
      <c r="JMA47" s="502"/>
      <c r="JMB47" s="502"/>
      <c r="JMC47" s="502"/>
      <c r="JMD47" s="502"/>
      <c r="JME47" s="502"/>
      <c r="JMF47" s="502"/>
      <c r="JMG47" s="502"/>
      <c r="JMH47" s="502"/>
      <c r="JMI47" s="502"/>
      <c r="JMJ47" s="502"/>
      <c r="JMK47" s="502"/>
      <c r="JML47" s="502"/>
      <c r="JMM47" s="502"/>
      <c r="JMN47" s="502"/>
      <c r="JMO47" s="502"/>
      <c r="JMP47" s="502"/>
      <c r="JMQ47" s="502"/>
      <c r="JMR47" s="502"/>
      <c r="JMS47" s="502"/>
      <c r="JMT47" s="502"/>
      <c r="JMU47" s="502"/>
      <c r="JMV47" s="502"/>
      <c r="JMW47" s="502"/>
      <c r="JMX47" s="502"/>
      <c r="JMY47" s="502"/>
      <c r="JMZ47" s="502"/>
      <c r="JNA47" s="502"/>
      <c r="JNB47" s="502"/>
      <c r="JNC47" s="502"/>
      <c r="JND47" s="502"/>
      <c r="JNE47" s="502"/>
      <c r="JNF47" s="502"/>
      <c r="JNG47" s="502"/>
      <c r="JNH47" s="502"/>
      <c r="JNI47" s="502"/>
      <c r="JNJ47" s="502"/>
      <c r="JNK47" s="502"/>
      <c r="JNL47" s="502"/>
      <c r="JNM47" s="502"/>
      <c r="JNN47" s="502"/>
      <c r="JNO47" s="502"/>
      <c r="JNP47" s="502"/>
      <c r="JNQ47" s="502"/>
      <c r="JNR47" s="502"/>
      <c r="JNS47" s="502"/>
      <c r="JNT47" s="502"/>
      <c r="JNU47" s="502"/>
      <c r="JNV47" s="502"/>
      <c r="JNW47" s="502"/>
      <c r="JNX47" s="502"/>
      <c r="JNY47" s="502"/>
      <c r="JNZ47" s="502"/>
      <c r="JOA47" s="502"/>
      <c r="JOB47" s="502"/>
      <c r="JOC47" s="502"/>
      <c r="JOD47" s="502"/>
      <c r="JOE47" s="502"/>
      <c r="JOF47" s="502"/>
      <c r="JOG47" s="502"/>
      <c r="JOH47" s="502"/>
      <c r="JOI47" s="502"/>
      <c r="JOJ47" s="502"/>
      <c r="JOK47" s="502"/>
      <c r="JOL47" s="502"/>
      <c r="JOM47" s="502"/>
      <c r="JON47" s="502"/>
      <c r="JOO47" s="502"/>
      <c r="JOP47" s="502"/>
      <c r="JOQ47" s="502"/>
      <c r="JOR47" s="502"/>
      <c r="JOS47" s="502"/>
      <c r="JOT47" s="502"/>
      <c r="JOU47" s="502"/>
      <c r="JOV47" s="502"/>
      <c r="JOW47" s="502"/>
      <c r="JOX47" s="502"/>
      <c r="JOY47" s="502"/>
      <c r="JOZ47" s="502"/>
      <c r="JPA47" s="502"/>
      <c r="JPB47" s="502"/>
      <c r="JPC47" s="502"/>
      <c r="JPD47" s="502"/>
      <c r="JPE47" s="502"/>
      <c r="JPF47" s="502"/>
      <c r="JPG47" s="502"/>
      <c r="JPH47" s="502"/>
      <c r="JPI47" s="502"/>
      <c r="JPJ47" s="502"/>
      <c r="JPK47" s="502"/>
      <c r="JPL47" s="502"/>
      <c r="JPM47" s="502"/>
      <c r="JPN47" s="502"/>
      <c r="JPO47" s="502"/>
      <c r="JPP47" s="502"/>
      <c r="JPQ47" s="502"/>
      <c r="JPR47" s="502"/>
      <c r="JPS47" s="502"/>
      <c r="JPT47" s="502"/>
      <c r="JPU47" s="502"/>
      <c r="JPV47" s="502"/>
      <c r="JPW47" s="502"/>
      <c r="JPX47" s="502"/>
      <c r="JPY47" s="502"/>
      <c r="JPZ47" s="502"/>
      <c r="JQA47" s="502"/>
      <c r="JQB47" s="502"/>
      <c r="JQC47" s="502"/>
      <c r="JQD47" s="502"/>
      <c r="JQE47" s="502"/>
      <c r="JQF47" s="502"/>
      <c r="JQG47" s="502"/>
      <c r="JQH47" s="502"/>
      <c r="JQI47" s="502"/>
      <c r="JQJ47" s="502"/>
      <c r="JQK47" s="502"/>
      <c r="JQL47" s="502"/>
      <c r="JQM47" s="502"/>
      <c r="JQN47" s="502"/>
      <c r="JQO47" s="502"/>
      <c r="JQP47" s="502"/>
      <c r="JQQ47" s="502"/>
      <c r="JQR47" s="502"/>
      <c r="JQS47" s="502"/>
      <c r="JQT47" s="502"/>
      <c r="JQU47" s="502"/>
      <c r="JQV47" s="502"/>
      <c r="JQW47" s="502"/>
      <c r="JQX47" s="502"/>
      <c r="JQY47" s="502"/>
      <c r="JQZ47" s="502"/>
      <c r="JRA47" s="502"/>
      <c r="JRB47" s="502"/>
      <c r="JRC47" s="502"/>
      <c r="JRD47" s="502"/>
      <c r="JRE47" s="502"/>
      <c r="JRF47" s="502"/>
      <c r="JRG47" s="502"/>
      <c r="JRH47" s="502"/>
      <c r="JRI47" s="502"/>
      <c r="JRJ47" s="502"/>
      <c r="JRK47" s="502"/>
      <c r="JRL47" s="502"/>
      <c r="JRM47" s="502"/>
      <c r="JRN47" s="502"/>
      <c r="JRO47" s="502"/>
      <c r="JRP47" s="502"/>
      <c r="JRQ47" s="502"/>
      <c r="JRR47" s="502"/>
      <c r="JRS47" s="502"/>
      <c r="JRT47" s="502"/>
      <c r="JRU47" s="502"/>
      <c r="JRV47" s="502"/>
      <c r="JRW47" s="502"/>
      <c r="JRX47" s="502"/>
      <c r="JRY47" s="502"/>
      <c r="JRZ47" s="502"/>
      <c r="JSA47" s="502"/>
      <c r="JSB47" s="502"/>
      <c r="JSC47" s="502"/>
      <c r="JSD47" s="502"/>
      <c r="JSE47" s="502"/>
      <c r="JSF47" s="502"/>
      <c r="JSG47" s="502"/>
      <c r="JSH47" s="502"/>
      <c r="JSI47" s="502"/>
      <c r="JSJ47" s="502"/>
      <c r="JSK47" s="502"/>
      <c r="JSL47" s="502"/>
      <c r="JSM47" s="502"/>
      <c r="JSN47" s="502"/>
      <c r="JSO47" s="502"/>
      <c r="JSP47" s="502"/>
      <c r="JSQ47" s="502"/>
      <c r="JSR47" s="502"/>
      <c r="JSS47" s="502"/>
      <c r="JST47" s="502"/>
      <c r="JSU47" s="502"/>
      <c r="JSV47" s="502"/>
      <c r="JSW47" s="502"/>
      <c r="JSX47" s="502"/>
      <c r="JSY47" s="502"/>
      <c r="JSZ47" s="502"/>
      <c r="JTA47" s="502"/>
      <c r="JTB47" s="502"/>
      <c r="JTC47" s="502"/>
      <c r="JTD47" s="502"/>
      <c r="JTE47" s="502"/>
      <c r="JTF47" s="502"/>
      <c r="JTG47" s="502"/>
      <c r="JTH47" s="502"/>
      <c r="JTI47" s="502"/>
      <c r="JTJ47" s="502"/>
      <c r="JTK47" s="502"/>
      <c r="JTL47" s="502"/>
      <c r="JTM47" s="502"/>
      <c r="JTN47" s="502"/>
      <c r="JTO47" s="502"/>
      <c r="JTP47" s="502"/>
      <c r="JTQ47" s="502"/>
      <c r="JTR47" s="502"/>
      <c r="JTS47" s="502"/>
      <c r="JTT47" s="502"/>
      <c r="JTU47" s="502"/>
      <c r="JTV47" s="502"/>
      <c r="JTW47" s="502"/>
      <c r="JTX47" s="502"/>
      <c r="JTY47" s="502"/>
      <c r="JTZ47" s="502"/>
      <c r="JUA47" s="502"/>
      <c r="JUB47" s="502"/>
      <c r="JUC47" s="502"/>
      <c r="JUD47" s="502"/>
      <c r="JUE47" s="502"/>
      <c r="JUF47" s="502"/>
      <c r="JUG47" s="502"/>
      <c r="JUH47" s="502"/>
      <c r="JUI47" s="502"/>
      <c r="JUJ47" s="502"/>
      <c r="JUK47" s="502"/>
      <c r="JUL47" s="502"/>
      <c r="JUM47" s="502"/>
      <c r="JUN47" s="502"/>
      <c r="JUO47" s="502"/>
      <c r="JUP47" s="502"/>
      <c r="JUQ47" s="502"/>
      <c r="JUR47" s="502"/>
      <c r="JUS47" s="502"/>
      <c r="JUT47" s="502"/>
      <c r="JUU47" s="502"/>
      <c r="JUV47" s="502"/>
      <c r="JUW47" s="502"/>
      <c r="JUX47" s="502"/>
      <c r="JUY47" s="502"/>
      <c r="JUZ47" s="502"/>
      <c r="JVA47" s="502"/>
      <c r="JVB47" s="502"/>
      <c r="JVC47" s="502"/>
      <c r="JVD47" s="502"/>
      <c r="JVE47" s="502"/>
      <c r="JVF47" s="502"/>
      <c r="JVG47" s="502"/>
      <c r="JVH47" s="502"/>
      <c r="JVI47" s="502"/>
      <c r="JVJ47" s="502"/>
      <c r="JVK47" s="502"/>
      <c r="JVL47" s="502"/>
      <c r="JVM47" s="502"/>
      <c r="JVN47" s="502"/>
      <c r="JVO47" s="502"/>
      <c r="JVP47" s="502"/>
      <c r="JVQ47" s="502"/>
      <c r="JVR47" s="502"/>
      <c r="JVS47" s="502"/>
      <c r="JVT47" s="502"/>
      <c r="JVU47" s="502"/>
      <c r="JVV47" s="502"/>
      <c r="JVW47" s="502"/>
      <c r="JVX47" s="502"/>
      <c r="JVY47" s="502"/>
      <c r="JVZ47" s="502"/>
      <c r="JWA47" s="502"/>
      <c r="JWB47" s="502"/>
      <c r="JWC47" s="502"/>
      <c r="JWD47" s="502"/>
      <c r="JWE47" s="502"/>
      <c r="JWF47" s="502"/>
      <c r="JWG47" s="502"/>
      <c r="JWH47" s="502"/>
      <c r="JWI47" s="502"/>
      <c r="JWJ47" s="502"/>
      <c r="JWK47" s="502"/>
      <c r="JWL47" s="502"/>
      <c r="JWM47" s="502"/>
      <c r="JWN47" s="502"/>
      <c r="JWO47" s="502"/>
      <c r="JWP47" s="502"/>
      <c r="JWQ47" s="502"/>
      <c r="JWR47" s="502"/>
      <c r="JWS47" s="502"/>
      <c r="JWT47" s="502"/>
      <c r="JWU47" s="502"/>
      <c r="JWV47" s="502"/>
      <c r="JWW47" s="502"/>
      <c r="JWX47" s="502"/>
      <c r="JWY47" s="502"/>
      <c r="JWZ47" s="502"/>
      <c r="JXA47" s="502"/>
      <c r="JXB47" s="502"/>
      <c r="JXC47" s="502"/>
      <c r="JXD47" s="502"/>
      <c r="JXE47" s="502"/>
      <c r="JXF47" s="502"/>
      <c r="JXG47" s="502"/>
      <c r="JXH47" s="502"/>
      <c r="JXI47" s="502"/>
      <c r="JXJ47" s="502"/>
      <c r="JXK47" s="502"/>
      <c r="JXL47" s="502"/>
      <c r="JXM47" s="502"/>
      <c r="JXN47" s="502"/>
      <c r="JXO47" s="502"/>
      <c r="JXP47" s="502"/>
      <c r="JXQ47" s="502"/>
      <c r="JXR47" s="502"/>
      <c r="JXS47" s="502"/>
      <c r="JXT47" s="502"/>
      <c r="JXU47" s="502"/>
      <c r="JXV47" s="502"/>
      <c r="JXW47" s="502"/>
      <c r="JXX47" s="502"/>
      <c r="JXY47" s="502"/>
      <c r="JXZ47" s="502"/>
      <c r="JYA47" s="502"/>
      <c r="JYB47" s="502"/>
      <c r="JYC47" s="502"/>
      <c r="JYD47" s="502"/>
      <c r="JYE47" s="502"/>
      <c r="JYF47" s="502"/>
      <c r="JYG47" s="502"/>
      <c r="JYH47" s="502"/>
      <c r="JYI47" s="502"/>
      <c r="JYJ47" s="502"/>
      <c r="JYK47" s="502"/>
      <c r="JYL47" s="502"/>
      <c r="JYM47" s="502"/>
      <c r="JYN47" s="502"/>
      <c r="JYO47" s="502"/>
      <c r="JYP47" s="502"/>
      <c r="JYQ47" s="502"/>
      <c r="JYR47" s="502"/>
      <c r="JYS47" s="502"/>
      <c r="JYT47" s="502"/>
      <c r="JYU47" s="502"/>
      <c r="JYV47" s="502"/>
      <c r="JYW47" s="502"/>
      <c r="JYX47" s="502"/>
      <c r="JYY47" s="502"/>
      <c r="JYZ47" s="502"/>
      <c r="JZA47" s="502"/>
      <c r="JZB47" s="502"/>
      <c r="JZC47" s="502"/>
      <c r="JZD47" s="502"/>
      <c r="JZE47" s="502"/>
      <c r="JZF47" s="502"/>
      <c r="JZG47" s="502"/>
      <c r="JZH47" s="502"/>
      <c r="JZI47" s="502"/>
      <c r="JZJ47" s="502"/>
      <c r="JZK47" s="502"/>
      <c r="JZL47" s="502"/>
      <c r="JZM47" s="502"/>
      <c r="JZN47" s="502"/>
      <c r="JZO47" s="502"/>
      <c r="JZP47" s="502"/>
      <c r="JZQ47" s="502"/>
      <c r="JZR47" s="502"/>
      <c r="JZS47" s="502"/>
      <c r="JZT47" s="502"/>
      <c r="JZU47" s="502"/>
      <c r="JZV47" s="502"/>
      <c r="JZW47" s="502"/>
      <c r="JZX47" s="502"/>
      <c r="JZY47" s="502"/>
      <c r="JZZ47" s="502"/>
      <c r="KAA47" s="502"/>
      <c r="KAB47" s="502"/>
      <c r="KAC47" s="502"/>
      <c r="KAD47" s="502"/>
      <c r="KAE47" s="502"/>
      <c r="KAF47" s="502"/>
      <c r="KAG47" s="502"/>
      <c r="KAH47" s="502"/>
      <c r="KAI47" s="502"/>
      <c r="KAJ47" s="502"/>
      <c r="KAK47" s="502"/>
      <c r="KAL47" s="502"/>
      <c r="KAM47" s="502"/>
      <c r="KAN47" s="502"/>
      <c r="KAO47" s="502"/>
      <c r="KAP47" s="502"/>
      <c r="KAQ47" s="502"/>
      <c r="KAR47" s="502"/>
      <c r="KAS47" s="502"/>
      <c r="KAT47" s="502"/>
      <c r="KAU47" s="502"/>
      <c r="KAV47" s="502"/>
      <c r="KAW47" s="502"/>
      <c r="KAX47" s="502"/>
      <c r="KAY47" s="502"/>
      <c r="KAZ47" s="502"/>
      <c r="KBA47" s="502"/>
      <c r="KBB47" s="502"/>
      <c r="KBC47" s="502"/>
      <c r="KBD47" s="502"/>
      <c r="KBE47" s="502"/>
      <c r="KBF47" s="502"/>
      <c r="KBG47" s="502"/>
      <c r="KBH47" s="502"/>
      <c r="KBI47" s="502"/>
      <c r="KBJ47" s="502"/>
      <c r="KBK47" s="502"/>
      <c r="KBL47" s="502"/>
      <c r="KBM47" s="502"/>
      <c r="KBN47" s="502"/>
      <c r="KBO47" s="502"/>
      <c r="KBP47" s="502"/>
      <c r="KBQ47" s="502"/>
      <c r="KBR47" s="502"/>
      <c r="KBS47" s="502"/>
      <c r="KBT47" s="502"/>
      <c r="KBU47" s="502"/>
      <c r="KBV47" s="502"/>
      <c r="KBW47" s="502"/>
      <c r="KBX47" s="502"/>
      <c r="KBY47" s="502"/>
      <c r="KBZ47" s="502"/>
      <c r="KCA47" s="502"/>
      <c r="KCB47" s="502"/>
      <c r="KCC47" s="502"/>
      <c r="KCD47" s="502"/>
      <c r="KCE47" s="502"/>
      <c r="KCF47" s="502"/>
      <c r="KCG47" s="502"/>
      <c r="KCH47" s="502"/>
      <c r="KCI47" s="502"/>
      <c r="KCJ47" s="502"/>
      <c r="KCK47" s="502"/>
      <c r="KCL47" s="502"/>
      <c r="KCM47" s="502"/>
      <c r="KCN47" s="502"/>
      <c r="KCO47" s="502"/>
      <c r="KCP47" s="502"/>
      <c r="KCQ47" s="502"/>
      <c r="KCR47" s="502"/>
      <c r="KCS47" s="502"/>
      <c r="KCT47" s="502"/>
      <c r="KCU47" s="502"/>
      <c r="KCV47" s="502"/>
      <c r="KCW47" s="502"/>
      <c r="KCX47" s="502"/>
      <c r="KCY47" s="502"/>
      <c r="KCZ47" s="502"/>
      <c r="KDA47" s="502"/>
      <c r="KDB47" s="502"/>
      <c r="KDC47" s="502"/>
      <c r="KDD47" s="502"/>
      <c r="KDE47" s="502"/>
      <c r="KDF47" s="502"/>
      <c r="KDG47" s="502"/>
      <c r="KDH47" s="502"/>
      <c r="KDI47" s="502"/>
      <c r="KDJ47" s="502"/>
      <c r="KDK47" s="502"/>
      <c r="KDL47" s="502"/>
      <c r="KDM47" s="502"/>
      <c r="KDN47" s="502"/>
      <c r="KDO47" s="502"/>
      <c r="KDP47" s="502"/>
      <c r="KDQ47" s="502"/>
      <c r="KDR47" s="502"/>
      <c r="KDS47" s="502"/>
      <c r="KDT47" s="502"/>
      <c r="KDU47" s="502"/>
      <c r="KDV47" s="502"/>
      <c r="KDW47" s="502"/>
      <c r="KDX47" s="502"/>
      <c r="KDY47" s="502"/>
      <c r="KDZ47" s="502"/>
      <c r="KEA47" s="502"/>
      <c r="KEB47" s="502"/>
      <c r="KEC47" s="502"/>
      <c r="KED47" s="502"/>
      <c r="KEE47" s="502"/>
      <c r="KEF47" s="502"/>
      <c r="KEG47" s="502"/>
      <c r="KEH47" s="502"/>
      <c r="KEI47" s="502"/>
      <c r="KEJ47" s="502"/>
      <c r="KEK47" s="502"/>
      <c r="KEL47" s="502"/>
      <c r="KEM47" s="502"/>
      <c r="KEN47" s="502"/>
      <c r="KEO47" s="502"/>
      <c r="KEP47" s="502"/>
      <c r="KEQ47" s="502"/>
      <c r="KER47" s="502"/>
      <c r="KES47" s="502"/>
      <c r="KET47" s="502"/>
      <c r="KEU47" s="502"/>
      <c r="KEV47" s="502"/>
      <c r="KEW47" s="502"/>
      <c r="KEX47" s="502"/>
      <c r="KEY47" s="502"/>
      <c r="KEZ47" s="502"/>
      <c r="KFA47" s="502"/>
      <c r="KFB47" s="502"/>
      <c r="KFC47" s="502"/>
      <c r="KFD47" s="502"/>
      <c r="KFE47" s="502"/>
      <c r="KFF47" s="502"/>
      <c r="KFG47" s="502"/>
      <c r="KFH47" s="502"/>
      <c r="KFI47" s="502"/>
      <c r="KFJ47" s="502"/>
      <c r="KFK47" s="502"/>
      <c r="KFL47" s="502"/>
      <c r="KFM47" s="502"/>
      <c r="KFN47" s="502"/>
      <c r="KFO47" s="502"/>
      <c r="KFP47" s="502"/>
      <c r="KFQ47" s="502"/>
      <c r="KFR47" s="502"/>
      <c r="KFS47" s="502"/>
      <c r="KFT47" s="502"/>
      <c r="KFU47" s="502"/>
      <c r="KFV47" s="502"/>
      <c r="KFW47" s="502"/>
      <c r="KFX47" s="502"/>
      <c r="KFY47" s="502"/>
      <c r="KFZ47" s="502"/>
      <c r="KGA47" s="502"/>
      <c r="KGB47" s="502"/>
      <c r="KGC47" s="502"/>
      <c r="KGD47" s="502"/>
      <c r="KGE47" s="502"/>
      <c r="KGF47" s="502"/>
      <c r="KGG47" s="502"/>
      <c r="KGH47" s="502"/>
      <c r="KGI47" s="502"/>
      <c r="KGJ47" s="502"/>
      <c r="KGK47" s="502"/>
      <c r="KGL47" s="502"/>
      <c r="KGM47" s="502"/>
      <c r="KGN47" s="502"/>
      <c r="KGO47" s="502"/>
      <c r="KGP47" s="502"/>
      <c r="KGQ47" s="502"/>
      <c r="KGR47" s="502"/>
      <c r="KGS47" s="502"/>
      <c r="KGT47" s="502"/>
      <c r="KGU47" s="502"/>
      <c r="KGV47" s="502"/>
      <c r="KGW47" s="502"/>
      <c r="KGX47" s="502"/>
      <c r="KGY47" s="502"/>
      <c r="KGZ47" s="502"/>
      <c r="KHA47" s="502"/>
      <c r="KHB47" s="502"/>
      <c r="KHC47" s="502"/>
      <c r="KHD47" s="502"/>
      <c r="KHE47" s="502"/>
      <c r="KHF47" s="502"/>
      <c r="KHG47" s="502"/>
      <c r="KHH47" s="502"/>
      <c r="KHI47" s="502"/>
      <c r="KHJ47" s="502"/>
      <c r="KHK47" s="502"/>
      <c r="KHL47" s="502"/>
      <c r="KHM47" s="502"/>
      <c r="KHN47" s="502"/>
      <c r="KHO47" s="502"/>
      <c r="KHP47" s="502"/>
      <c r="KHQ47" s="502"/>
      <c r="KHR47" s="502"/>
      <c r="KHS47" s="502"/>
      <c r="KHT47" s="502"/>
      <c r="KHU47" s="502"/>
      <c r="KHV47" s="502"/>
      <c r="KHW47" s="502"/>
      <c r="KHX47" s="502"/>
      <c r="KHY47" s="502"/>
      <c r="KHZ47" s="502"/>
      <c r="KIA47" s="502"/>
      <c r="KIB47" s="502"/>
      <c r="KIC47" s="502"/>
      <c r="KID47" s="502"/>
      <c r="KIE47" s="502"/>
      <c r="KIF47" s="502"/>
      <c r="KIG47" s="502"/>
      <c r="KIH47" s="502"/>
      <c r="KII47" s="502"/>
      <c r="KIJ47" s="502"/>
      <c r="KIK47" s="502"/>
      <c r="KIL47" s="502"/>
      <c r="KIM47" s="502"/>
      <c r="KIN47" s="502"/>
      <c r="KIO47" s="502"/>
      <c r="KIP47" s="502"/>
      <c r="KIQ47" s="502"/>
      <c r="KIR47" s="502"/>
      <c r="KIS47" s="502"/>
      <c r="KIT47" s="502"/>
      <c r="KIU47" s="502"/>
      <c r="KIV47" s="502"/>
      <c r="KIW47" s="502"/>
      <c r="KIX47" s="502"/>
      <c r="KIY47" s="502"/>
      <c r="KIZ47" s="502"/>
      <c r="KJA47" s="502"/>
      <c r="KJB47" s="502"/>
      <c r="KJC47" s="502"/>
      <c r="KJD47" s="502"/>
      <c r="KJE47" s="502"/>
      <c r="KJF47" s="502"/>
      <c r="KJG47" s="502"/>
      <c r="KJH47" s="502"/>
      <c r="KJI47" s="502"/>
      <c r="KJJ47" s="502"/>
      <c r="KJK47" s="502"/>
      <c r="KJL47" s="502"/>
      <c r="KJM47" s="502"/>
      <c r="KJN47" s="502"/>
      <c r="KJO47" s="502"/>
      <c r="KJP47" s="502"/>
      <c r="KJQ47" s="502"/>
      <c r="KJR47" s="502"/>
      <c r="KJS47" s="502"/>
      <c r="KJT47" s="502"/>
      <c r="KJU47" s="502"/>
      <c r="KJV47" s="502"/>
      <c r="KJW47" s="502"/>
      <c r="KJX47" s="502"/>
      <c r="KJY47" s="502"/>
      <c r="KJZ47" s="502"/>
      <c r="KKA47" s="502"/>
      <c r="KKB47" s="502"/>
      <c r="KKC47" s="502"/>
      <c r="KKD47" s="502"/>
      <c r="KKE47" s="502"/>
      <c r="KKF47" s="502"/>
      <c r="KKG47" s="502"/>
      <c r="KKH47" s="502"/>
      <c r="KKI47" s="502"/>
      <c r="KKJ47" s="502"/>
      <c r="KKK47" s="502"/>
      <c r="KKL47" s="502"/>
      <c r="KKM47" s="502"/>
      <c r="KKN47" s="502"/>
      <c r="KKO47" s="502"/>
      <c r="KKP47" s="502"/>
      <c r="KKQ47" s="502"/>
      <c r="KKR47" s="502"/>
      <c r="KKS47" s="502"/>
      <c r="KKT47" s="502"/>
      <c r="KKU47" s="502"/>
      <c r="KKV47" s="502"/>
      <c r="KKW47" s="502"/>
      <c r="KKX47" s="502"/>
      <c r="KKY47" s="502"/>
      <c r="KKZ47" s="502"/>
      <c r="KLA47" s="502"/>
      <c r="KLB47" s="502"/>
      <c r="KLC47" s="502"/>
      <c r="KLD47" s="502"/>
      <c r="KLE47" s="502"/>
      <c r="KLF47" s="502"/>
      <c r="KLG47" s="502"/>
      <c r="KLH47" s="502"/>
      <c r="KLI47" s="502"/>
      <c r="KLJ47" s="502"/>
      <c r="KLK47" s="502"/>
      <c r="KLL47" s="502"/>
      <c r="KLM47" s="502"/>
      <c r="KLN47" s="502"/>
      <c r="KLO47" s="502"/>
      <c r="KLP47" s="502"/>
      <c r="KLQ47" s="502"/>
      <c r="KLR47" s="502"/>
      <c r="KLS47" s="502"/>
      <c r="KLT47" s="502"/>
      <c r="KLU47" s="502"/>
      <c r="KLV47" s="502"/>
      <c r="KLW47" s="502"/>
      <c r="KLX47" s="502"/>
      <c r="KLY47" s="502"/>
      <c r="KLZ47" s="502"/>
      <c r="KMA47" s="502"/>
      <c r="KMB47" s="502"/>
      <c r="KMC47" s="502"/>
      <c r="KMD47" s="502"/>
      <c r="KME47" s="502"/>
      <c r="KMF47" s="502"/>
      <c r="KMG47" s="502"/>
      <c r="KMH47" s="502"/>
      <c r="KMI47" s="502"/>
      <c r="KMJ47" s="502"/>
      <c r="KMK47" s="502"/>
      <c r="KML47" s="502"/>
      <c r="KMM47" s="502"/>
      <c r="KMN47" s="502"/>
      <c r="KMO47" s="502"/>
      <c r="KMP47" s="502"/>
      <c r="KMQ47" s="502"/>
      <c r="KMR47" s="502"/>
      <c r="KMS47" s="502"/>
      <c r="KMT47" s="502"/>
      <c r="KMU47" s="502"/>
      <c r="KMV47" s="502"/>
      <c r="KMW47" s="502"/>
      <c r="KMX47" s="502"/>
      <c r="KMY47" s="502"/>
      <c r="KMZ47" s="502"/>
      <c r="KNA47" s="502"/>
      <c r="KNB47" s="502"/>
      <c r="KNC47" s="502"/>
      <c r="KND47" s="502"/>
      <c r="KNE47" s="502"/>
      <c r="KNF47" s="502"/>
      <c r="KNG47" s="502"/>
      <c r="KNH47" s="502"/>
      <c r="KNI47" s="502"/>
      <c r="KNJ47" s="502"/>
      <c r="KNK47" s="502"/>
      <c r="KNL47" s="502"/>
      <c r="KNM47" s="502"/>
      <c r="KNN47" s="502"/>
      <c r="KNO47" s="502"/>
      <c r="KNP47" s="502"/>
      <c r="KNQ47" s="502"/>
      <c r="KNR47" s="502"/>
      <c r="KNS47" s="502"/>
      <c r="KNT47" s="502"/>
      <c r="KNU47" s="502"/>
      <c r="KNV47" s="502"/>
      <c r="KNW47" s="502"/>
      <c r="KNX47" s="502"/>
      <c r="KNY47" s="502"/>
      <c r="KNZ47" s="502"/>
      <c r="KOA47" s="502"/>
      <c r="KOB47" s="502"/>
      <c r="KOC47" s="502"/>
      <c r="KOD47" s="502"/>
      <c r="KOE47" s="502"/>
      <c r="KOF47" s="502"/>
      <c r="KOG47" s="502"/>
      <c r="KOH47" s="502"/>
      <c r="KOI47" s="502"/>
      <c r="KOJ47" s="502"/>
      <c r="KOK47" s="502"/>
      <c r="KOL47" s="502"/>
      <c r="KOM47" s="502"/>
      <c r="KON47" s="502"/>
      <c r="KOO47" s="502"/>
      <c r="KOP47" s="502"/>
      <c r="KOQ47" s="502"/>
      <c r="KOR47" s="502"/>
      <c r="KOS47" s="502"/>
      <c r="KOT47" s="502"/>
      <c r="KOU47" s="502"/>
      <c r="KOV47" s="502"/>
      <c r="KOW47" s="502"/>
      <c r="KOX47" s="502"/>
      <c r="KOY47" s="502"/>
      <c r="KOZ47" s="502"/>
      <c r="KPA47" s="502"/>
      <c r="KPB47" s="502"/>
      <c r="KPC47" s="502"/>
      <c r="KPD47" s="502"/>
      <c r="KPE47" s="502"/>
      <c r="KPF47" s="502"/>
      <c r="KPG47" s="502"/>
      <c r="KPH47" s="502"/>
      <c r="KPI47" s="502"/>
      <c r="KPJ47" s="502"/>
      <c r="KPK47" s="502"/>
      <c r="KPL47" s="502"/>
      <c r="KPM47" s="502"/>
      <c r="KPN47" s="502"/>
      <c r="KPO47" s="502"/>
      <c r="KPP47" s="502"/>
      <c r="KPQ47" s="502"/>
      <c r="KPR47" s="502"/>
      <c r="KPS47" s="502"/>
      <c r="KPT47" s="502"/>
      <c r="KPU47" s="502"/>
      <c r="KPV47" s="502"/>
      <c r="KPW47" s="502"/>
      <c r="KPX47" s="502"/>
      <c r="KPY47" s="502"/>
      <c r="KPZ47" s="502"/>
      <c r="KQA47" s="502"/>
      <c r="KQB47" s="502"/>
      <c r="KQC47" s="502"/>
      <c r="KQD47" s="502"/>
      <c r="KQE47" s="502"/>
      <c r="KQF47" s="502"/>
      <c r="KQG47" s="502"/>
      <c r="KQH47" s="502"/>
      <c r="KQI47" s="502"/>
      <c r="KQJ47" s="502"/>
      <c r="KQK47" s="502"/>
      <c r="KQL47" s="502"/>
      <c r="KQM47" s="502"/>
      <c r="KQN47" s="502"/>
      <c r="KQO47" s="502"/>
      <c r="KQP47" s="502"/>
      <c r="KQQ47" s="502"/>
      <c r="KQR47" s="502"/>
      <c r="KQS47" s="502"/>
      <c r="KQT47" s="502"/>
      <c r="KQU47" s="502"/>
      <c r="KQV47" s="502"/>
      <c r="KQW47" s="502"/>
      <c r="KQX47" s="502"/>
      <c r="KQY47" s="502"/>
      <c r="KQZ47" s="502"/>
      <c r="KRA47" s="502"/>
      <c r="KRB47" s="502"/>
      <c r="KRC47" s="502"/>
      <c r="KRD47" s="502"/>
      <c r="KRE47" s="502"/>
      <c r="KRF47" s="502"/>
      <c r="KRG47" s="502"/>
      <c r="KRH47" s="502"/>
      <c r="KRI47" s="502"/>
      <c r="KRJ47" s="502"/>
      <c r="KRK47" s="502"/>
      <c r="KRL47" s="502"/>
      <c r="KRM47" s="502"/>
      <c r="KRN47" s="502"/>
      <c r="KRO47" s="502"/>
      <c r="KRP47" s="502"/>
      <c r="KRQ47" s="502"/>
      <c r="KRR47" s="502"/>
      <c r="KRS47" s="502"/>
      <c r="KRT47" s="502"/>
      <c r="KRU47" s="502"/>
      <c r="KRV47" s="502"/>
      <c r="KRW47" s="502"/>
      <c r="KRX47" s="502"/>
      <c r="KRY47" s="502"/>
      <c r="KRZ47" s="502"/>
      <c r="KSA47" s="502"/>
      <c r="KSB47" s="502"/>
      <c r="KSC47" s="502"/>
      <c r="KSD47" s="502"/>
      <c r="KSE47" s="502"/>
      <c r="KSF47" s="502"/>
      <c r="KSG47" s="502"/>
      <c r="KSH47" s="502"/>
      <c r="KSI47" s="502"/>
      <c r="KSJ47" s="502"/>
      <c r="KSK47" s="502"/>
      <c r="KSL47" s="502"/>
      <c r="KSM47" s="502"/>
      <c r="KSN47" s="502"/>
      <c r="KSO47" s="502"/>
      <c r="KSP47" s="502"/>
      <c r="KSQ47" s="502"/>
      <c r="KSR47" s="502"/>
      <c r="KSS47" s="502"/>
      <c r="KST47" s="502"/>
      <c r="KSU47" s="502"/>
      <c r="KSV47" s="502"/>
      <c r="KSW47" s="502"/>
      <c r="KSX47" s="502"/>
      <c r="KSY47" s="502"/>
      <c r="KSZ47" s="502"/>
      <c r="KTA47" s="502"/>
      <c r="KTB47" s="502"/>
      <c r="KTC47" s="502"/>
      <c r="KTD47" s="502"/>
      <c r="KTE47" s="502"/>
      <c r="KTF47" s="502"/>
      <c r="KTG47" s="502"/>
      <c r="KTH47" s="502"/>
      <c r="KTI47" s="502"/>
      <c r="KTJ47" s="502"/>
      <c r="KTK47" s="502"/>
      <c r="KTL47" s="502"/>
      <c r="KTM47" s="502"/>
      <c r="KTN47" s="502"/>
      <c r="KTO47" s="502"/>
      <c r="KTP47" s="502"/>
      <c r="KTQ47" s="502"/>
      <c r="KTR47" s="502"/>
      <c r="KTS47" s="502"/>
      <c r="KTT47" s="502"/>
      <c r="KTU47" s="502"/>
      <c r="KTV47" s="502"/>
      <c r="KTW47" s="502"/>
      <c r="KTX47" s="502"/>
      <c r="KTY47" s="502"/>
      <c r="KTZ47" s="502"/>
      <c r="KUA47" s="502"/>
      <c r="KUB47" s="502"/>
      <c r="KUC47" s="502"/>
      <c r="KUD47" s="502"/>
      <c r="KUE47" s="502"/>
      <c r="KUF47" s="502"/>
      <c r="KUG47" s="502"/>
      <c r="KUH47" s="502"/>
      <c r="KUI47" s="502"/>
      <c r="KUJ47" s="502"/>
      <c r="KUK47" s="502"/>
      <c r="KUL47" s="502"/>
      <c r="KUM47" s="502"/>
      <c r="KUN47" s="502"/>
      <c r="KUO47" s="502"/>
      <c r="KUP47" s="502"/>
      <c r="KUQ47" s="502"/>
      <c r="KUR47" s="502"/>
      <c r="KUS47" s="502"/>
      <c r="KUT47" s="502"/>
      <c r="KUU47" s="502"/>
      <c r="KUV47" s="502"/>
      <c r="KUW47" s="502"/>
      <c r="KUX47" s="502"/>
      <c r="KUY47" s="502"/>
      <c r="KUZ47" s="502"/>
      <c r="KVA47" s="502"/>
      <c r="KVB47" s="502"/>
      <c r="KVC47" s="502"/>
      <c r="KVD47" s="502"/>
      <c r="KVE47" s="502"/>
      <c r="KVF47" s="502"/>
      <c r="KVG47" s="502"/>
      <c r="KVH47" s="502"/>
      <c r="KVI47" s="502"/>
      <c r="KVJ47" s="502"/>
      <c r="KVK47" s="502"/>
      <c r="KVL47" s="502"/>
      <c r="KVM47" s="502"/>
      <c r="KVN47" s="502"/>
      <c r="KVO47" s="502"/>
      <c r="KVP47" s="502"/>
      <c r="KVQ47" s="502"/>
      <c r="KVR47" s="502"/>
      <c r="KVS47" s="502"/>
      <c r="KVT47" s="502"/>
      <c r="KVU47" s="502"/>
      <c r="KVV47" s="502"/>
      <c r="KVW47" s="502"/>
      <c r="KVX47" s="502"/>
      <c r="KVY47" s="502"/>
      <c r="KVZ47" s="502"/>
      <c r="KWA47" s="502"/>
      <c r="KWB47" s="502"/>
      <c r="KWC47" s="502"/>
      <c r="KWD47" s="502"/>
      <c r="KWE47" s="502"/>
      <c r="KWF47" s="502"/>
      <c r="KWG47" s="502"/>
      <c r="KWH47" s="502"/>
      <c r="KWI47" s="502"/>
      <c r="KWJ47" s="502"/>
      <c r="KWK47" s="502"/>
      <c r="KWL47" s="502"/>
      <c r="KWM47" s="502"/>
      <c r="KWN47" s="502"/>
      <c r="KWO47" s="502"/>
      <c r="KWP47" s="502"/>
      <c r="KWQ47" s="502"/>
      <c r="KWR47" s="502"/>
      <c r="KWS47" s="502"/>
      <c r="KWT47" s="502"/>
      <c r="KWU47" s="502"/>
      <c r="KWV47" s="502"/>
      <c r="KWW47" s="502"/>
      <c r="KWX47" s="502"/>
      <c r="KWY47" s="502"/>
      <c r="KWZ47" s="502"/>
      <c r="KXA47" s="502"/>
      <c r="KXB47" s="502"/>
      <c r="KXC47" s="502"/>
      <c r="KXD47" s="502"/>
      <c r="KXE47" s="502"/>
      <c r="KXF47" s="502"/>
      <c r="KXG47" s="502"/>
      <c r="KXH47" s="502"/>
      <c r="KXI47" s="502"/>
      <c r="KXJ47" s="502"/>
      <c r="KXK47" s="502"/>
      <c r="KXL47" s="502"/>
      <c r="KXM47" s="502"/>
      <c r="KXN47" s="502"/>
      <c r="KXO47" s="502"/>
      <c r="KXP47" s="502"/>
      <c r="KXQ47" s="502"/>
      <c r="KXR47" s="502"/>
      <c r="KXS47" s="502"/>
      <c r="KXT47" s="502"/>
      <c r="KXU47" s="502"/>
      <c r="KXV47" s="502"/>
      <c r="KXW47" s="502"/>
      <c r="KXX47" s="502"/>
      <c r="KXY47" s="502"/>
      <c r="KXZ47" s="502"/>
      <c r="KYA47" s="502"/>
      <c r="KYB47" s="502"/>
      <c r="KYC47" s="502"/>
      <c r="KYD47" s="502"/>
      <c r="KYE47" s="502"/>
      <c r="KYF47" s="502"/>
      <c r="KYG47" s="502"/>
      <c r="KYH47" s="502"/>
      <c r="KYI47" s="502"/>
      <c r="KYJ47" s="502"/>
      <c r="KYK47" s="502"/>
      <c r="KYL47" s="502"/>
      <c r="KYM47" s="502"/>
      <c r="KYN47" s="502"/>
      <c r="KYO47" s="502"/>
      <c r="KYP47" s="502"/>
      <c r="KYQ47" s="502"/>
      <c r="KYR47" s="502"/>
      <c r="KYS47" s="502"/>
      <c r="KYT47" s="502"/>
      <c r="KYU47" s="502"/>
      <c r="KYV47" s="502"/>
      <c r="KYW47" s="502"/>
      <c r="KYX47" s="502"/>
      <c r="KYY47" s="502"/>
      <c r="KYZ47" s="502"/>
      <c r="KZA47" s="502"/>
      <c r="KZB47" s="502"/>
      <c r="KZC47" s="502"/>
      <c r="KZD47" s="502"/>
      <c r="KZE47" s="502"/>
      <c r="KZF47" s="502"/>
      <c r="KZG47" s="502"/>
      <c r="KZH47" s="502"/>
      <c r="KZI47" s="502"/>
      <c r="KZJ47" s="502"/>
      <c r="KZK47" s="502"/>
      <c r="KZL47" s="502"/>
      <c r="KZM47" s="502"/>
      <c r="KZN47" s="502"/>
      <c r="KZO47" s="502"/>
      <c r="KZP47" s="502"/>
      <c r="KZQ47" s="502"/>
      <c r="KZR47" s="502"/>
      <c r="KZS47" s="502"/>
      <c r="KZT47" s="502"/>
      <c r="KZU47" s="502"/>
      <c r="KZV47" s="502"/>
      <c r="KZW47" s="502"/>
      <c r="KZX47" s="502"/>
      <c r="KZY47" s="502"/>
      <c r="KZZ47" s="502"/>
      <c r="LAA47" s="502"/>
      <c r="LAB47" s="502"/>
      <c r="LAC47" s="502"/>
      <c r="LAD47" s="502"/>
      <c r="LAE47" s="502"/>
      <c r="LAF47" s="502"/>
      <c r="LAG47" s="502"/>
      <c r="LAH47" s="502"/>
      <c r="LAI47" s="502"/>
      <c r="LAJ47" s="502"/>
      <c r="LAK47" s="502"/>
      <c r="LAL47" s="502"/>
      <c r="LAM47" s="502"/>
      <c r="LAN47" s="502"/>
      <c r="LAO47" s="502"/>
      <c r="LAP47" s="502"/>
      <c r="LAQ47" s="502"/>
      <c r="LAR47" s="502"/>
      <c r="LAS47" s="502"/>
      <c r="LAT47" s="502"/>
      <c r="LAU47" s="502"/>
      <c r="LAV47" s="502"/>
      <c r="LAW47" s="502"/>
      <c r="LAX47" s="502"/>
      <c r="LAY47" s="502"/>
      <c r="LAZ47" s="502"/>
      <c r="LBA47" s="502"/>
      <c r="LBB47" s="502"/>
      <c r="LBC47" s="502"/>
      <c r="LBD47" s="502"/>
      <c r="LBE47" s="502"/>
      <c r="LBF47" s="502"/>
      <c r="LBG47" s="502"/>
      <c r="LBH47" s="502"/>
      <c r="LBI47" s="502"/>
      <c r="LBJ47" s="502"/>
      <c r="LBK47" s="502"/>
      <c r="LBL47" s="502"/>
      <c r="LBM47" s="502"/>
      <c r="LBN47" s="502"/>
      <c r="LBO47" s="502"/>
      <c r="LBP47" s="502"/>
      <c r="LBQ47" s="502"/>
      <c r="LBR47" s="502"/>
      <c r="LBS47" s="502"/>
      <c r="LBT47" s="502"/>
      <c r="LBU47" s="502"/>
      <c r="LBV47" s="502"/>
      <c r="LBW47" s="502"/>
      <c r="LBX47" s="502"/>
      <c r="LBY47" s="502"/>
      <c r="LBZ47" s="502"/>
      <c r="LCA47" s="502"/>
      <c r="LCB47" s="502"/>
      <c r="LCC47" s="502"/>
      <c r="LCD47" s="502"/>
      <c r="LCE47" s="502"/>
      <c r="LCF47" s="502"/>
      <c r="LCG47" s="502"/>
      <c r="LCH47" s="502"/>
      <c r="LCI47" s="502"/>
      <c r="LCJ47" s="502"/>
      <c r="LCK47" s="502"/>
      <c r="LCL47" s="502"/>
      <c r="LCM47" s="502"/>
      <c r="LCN47" s="502"/>
      <c r="LCO47" s="502"/>
      <c r="LCP47" s="502"/>
      <c r="LCQ47" s="502"/>
      <c r="LCR47" s="502"/>
      <c r="LCS47" s="502"/>
      <c r="LCT47" s="502"/>
      <c r="LCU47" s="502"/>
      <c r="LCV47" s="502"/>
      <c r="LCW47" s="502"/>
      <c r="LCX47" s="502"/>
      <c r="LCY47" s="502"/>
      <c r="LCZ47" s="502"/>
      <c r="LDA47" s="502"/>
      <c r="LDB47" s="502"/>
      <c r="LDC47" s="502"/>
      <c r="LDD47" s="502"/>
      <c r="LDE47" s="502"/>
      <c r="LDF47" s="502"/>
      <c r="LDG47" s="502"/>
      <c r="LDH47" s="502"/>
      <c r="LDI47" s="502"/>
      <c r="LDJ47" s="502"/>
      <c r="LDK47" s="502"/>
      <c r="LDL47" s="502"/>
      <c r="LDM47" s="502"/>
      <c r="LDN47" s="502"/>
      <c r="LDO47" s="502"/>
      <c r="LDP47" s="502"/>
      <c r="LDQ47" s="502"/>
      <c r="LDR47" s="502"/>
      <c r="LDS47" s="502"/>
      <c r="LDT47" s="502"/>
      <c r="LDU47" s="502"/>
      <c r="LDV47" s="502"/>
      <c r="LDW47" s="502"/>
      <c r="LDX47" s="502"/>
      <c r="LDY47" s="502"/>
      <c r="LDZ47" s="502"/>
      <c r="LEA47" s="502"/>
      <c r="LEB47" s="502"/>
      <c r="LEC47" s="502"/>
      <c r="LED47" s="502"/>
      <c r="LEE47" s="502"/>
      <c r="LEF47" s="502"/>
      <c r="LEG47" s="502"/>
      <c r="LEH47" s="502"/>
      <c r="LEI47" s="502"/>
      <c r="LEJ47" s="502"/>
      <c r="LEK47" s="502"/>
      <c r="LEL47" s="502"/>
      <c r="LEM47" s="502"/>
      <c r="LEN47" s="502"/>
      <c r="LEO47" s="502"/>
      <c r="LEP47" s="502"/>
      <c r="LEQ47" s="502"/>
      <c r="LER47" s="502"/>
      <c r="LES47" s="502"/>
      <c r="LET47" s="502"/>
      <c r="LEU47" s="502"/>
      <c r="LEV47" s="502"/>
      <c r="LEW47" s="502"/>
      <c r="LEX47" s="502"/>
      <c r="LEY47" s="502"/>
      <c r="LEZ47" s="502"/>
      <c r="LFA47" s="502"/>
      <c r="LFB47" s="502"/>
      <c r="LFC47" s="502"/>
      <c r="LFD47" s="502"/>
      <c r="LFE47" s="502"/>
      <c r="LFF47" s="502"/>
      <c r="LFG47" s="502"/>
      <c r="LFH47" s="502"/>
      <c r="LFI47" s="502"/>
      <c r="LFJ47" s="502"/>
      <c r="LFK47" s="502"/>
      <c r="LFL47" s="502"/>
      <c r="LFM47" s="502"/>
      <c r="LFN47" s="502"/>
      <c r="LFO47" s="502"/>
      <c r="LFP47" s="502"/>
      <c r="LFQ47" s="502"/>
      <c r="LFR47" s="502"/>
      <c r="LFS47" s="502"/>
      <c r="LFT47" s="502"/>
      <c r="LFU47" s="502"/>
      <c r="LFV47" s="502"/>
      <c r="LFW47" s="502"/>
      <c r="LFX47" s="502"/>
      <c r="LFY47" s="502"/>
      <c r="LFZ47" s="502"/>
      <c r="LGA47" s="502"/>
      <c r="LGB47" s="502"/>
      <c r="LGC47" s="502"/>
      <c r="LGD47" s="502"/>
      <c r="LGE47" s="502"/>
      <c r="LGF47" s="502"/>
      <c r="LGG47" s="502"/>
      <c r="LGH47" s="502"/>
      <c r="LGI47" s="502"/>
      <c r="LGJ47" s="502"/>
      <c r="LGK47" s="502"/>
      <c r="LGL47" s="502"/>
      <c r="LGM47" s="502"/>
      <c r="LGN47" s="502"/>
      <c r="LGO47" s="502"/>
      <c r="LGP47" s="502"/>
      <c r="LGQ47" s="502"/>
      <c r="LGR47" s="502"/>
      <c r="LGS47" s="502"/>
      <c r="LGT47" s="502"/>
      <c r="LGU47" s="502"/>
      <c r="LGV47" s="502"/>
      <c r="LGW47" s="502"/>
      <c r="LGX47" s="502"/>
      <c r="LGY47" s="502"/>
      <c r="LGZ47" s="502"/>
      <c r="LHA47" s="502"/>
      <c r="LHB47" s="502"/>
      <c r="LHC47" s="502"/>
      <c r="LHD47" s="502"/>
      <c r="LHE47" s="502"/>
      <c r="LHF47" s="502"/>
      <c r="LHG47" s="502"/>
      <c r="LHH47" s="502"/>
      <c r="LHI47" s="502"/>
      <c r="LHJ47" s="502"/>
      <c r="LHK47" s="502"/>
      <c r="LHL47" s="502"/>
      <c r="LHM47" s="502"/>
      <c r="LHN47" s="502"/>
      <c r="LHO47" s="502"/>
      <c r="LHP47" s="502"/>
      <c r="LHQ47" s="502"/>
      <c r="LHR47" s="502"/>
      <c r="LHS47" s="502"/>
      <c r="LHT47" s="502"/>
      <c r="LHU47" s="502"/>
      <c r="LHV47" s="502"/>
      <c r="LHW47" s="502"/>
      <c r="LHX47" s="502"/>
      <c r="LHY47" s="502"/>
      <c r="LHZ47" s="502"/>
      <c r="LIA47" s="502"/>
      <c r="LIB47" s="502"/>
      <c r="LIC47" s="502"/>
      <c r="LID47" s="502"/>
      <c r="LIE47" s="502"/>
      <c r="LIF47" s="502"/>
      <c r="LIG47" s="502"/>
      <c r="LIH47" s="502"/>
      <c r="LII47" s="502"/>
      <c r="LIJ47" s="502"/>
      <c r="LIK47" s="502"/>
      <c r="LIL47" s="502"/>
      <c r="LIM47" s="502"/>
      <c r="LIN47" s="502"/>
      <c r="LIO47" s="502"/>
      <c r="LIP47" s="502"/>
      <c r="LIQ47" s="502"/>
      <c r="LIR47" s="502"/>
      <c r="LIS47" s="502"/>
      <c r="LIT47" s="502"/>
      <c r="LIU47" s="502"/>
      <c r="LIV47" s="502"/>
      <c r="LIW47" s="502"/>
      <c r="LIX47" s="502"/>
      <c r="LIY47" s="502"/>
      <c r="LIZ47" s="502"/>
      <c r="LJA47" s="502"/>
      <c r="LJB47" s="502"/>
      <c r="LJC47" s="502"/>
      <c r="LJD47" s="502"/>
      <c r="LJE47" s="502"/>
      <c r="LJF47" s="502"/>
      <c r="LJG47" s="502"/>
      <c r="LJH47" s="502"/>
      <c r="LJI47" s="502"/>
      <c r="LJJ47" s="502"/>
      <c r="LJK47" s="502"/>
      <c r="LJL47" s="502"/>
      <c r="LJM47" s="502"/>
      <c r="LJN47" s="502"/>
      <c r="LJO47" s="502"/>
      <c r="LJP47" s="502"/>
      <c r="LJQ47" s="502"/>
      <c r="LJR47" s="502"/>
      <c r="LJS47" s="502"/>
      <c r="LJT47" s="502"/>
      <c r="LJU47" s="502"/>
      <c r="LJV47" s="502"/>
      <c r="LJW47" s="502"/>
      <c r="LJX47" s="502"/>
      <c r="LJY47" s="502"/>
      <c r="LJZ47" s="502"/>
      <c r="LKA47" s="502"/>
      <c r="LKB47" s="502"/>
      <c r="LKC47" s="502"/>
      <c r="LKD47" s="502"/>
      <c r="LKE47" s="502"/>
      <c r="LKF47" s="502"/>
      <c r="LKG47" s="502"/>
      <c r="LKH47" s="502"/>
      <c r="LKI47" s="502"/>
      <c r="LKJ47" s="502"/>
      <c r="LKK47" s="502"/>
      <c r="LKL47" s="502"/>
      <c r="LKM47" s="502"/>
      <c r="LKN47" s="502"/>
      <c r="LKO47" s="502"/>
      <c r="LKP47" s="502"/>
      <c r="LKQ47" s="502"/>
      <c r="LKR47" s="502"/>
      <c r="LKS47" s="502"/>
      <c r="LKT47" s="502"/>
      <c r="LKU47" s="502"/>
      <c r="LKV47" s="502"/>
      <c r="LKW47" s="502"/>
      <c r="LKX47" s="502"/>
      <c r="LKY47" s="502"/>
      <c r="LKZ47" s="502"/>
      <c r="LLA47" s="502"/>
      <c r="LLB47" s="502"/>
      <c r="LLC47" s="502"/>
      <c r="LLD47" s="502"/>
      <c r="LLE47" s="502"/>
      <c r="LLF47" s="502"/>
      <c r="LLG47" s="502"/>
      <c r="LLH47" s="502"/>
      <c r="LLI47" s="502"/>
      <c r="LLJ47" s="502"/>
      <c r="LLK47" s="502"/>
      <c r="LLL47" s="502"/>
      <c r="LLM47" s="502"/>
      <c r="LLN47" s="502"/>
      <c r="LLO47" s="502"/>
      <c r="LLP47" s="502"/>
      <c r="LLQ47" s="502"/>
      <c r="LLR47" s="502"/>
      <c r="LLS47" s="502"/>
      <c r="LLT47" s="502"/>
      <c r="LLU47" s="502"/>
      <c r="LLV47" s="502"/>
      <c r="LLW47" s="502"/>
      <c r="LLX47" s="502"/>
      <c r="LLY47" s="502"/>
      <c r="LLZ47" s="502"/>
      <c r="LMA47" s="502"/>
      <c r="LMB47" s="502"/>
      <c r="LMC47" s="502"/>
      <c r="LMD47" s="502"/>
      <c r="LME47" s="502"/>
      <c r="LMF47" s="502"/>
      <c r="LMG47" s="502"/>
      <c r="LMH47" s="502"/>
      <c r="LMI47" s="502"/>
      <c r="LMJ47" s="502"/>
      <c r="LMK47" s="502"/>
      <c r="LML47" s="502"/>
      <c r="LMM47" s="502"/>
      <c r="LMN47" s="502"/>
      <c r="LMO47" s="502"/>
      <c r="LMP47" s="502"/>
      <c r="LMQ47" s="502"/>
      <c r="LMR47" s="502"/>
      <c r="LMS47" s="502"/>
      <c r="LMT47" s="502"/>
      <c r="LMU47" s="502"/>
      <c r="LMV47" s="502"/>
      <c r="LMW47" s="502"/>
      <c r="LMX47" s="502"/>
      <c r="LMY47" s="502"/>
      <c r="LMZ47" s="502"/>
      <c r="LNA47" s="502"/>
      <c r="LNB47" s="502"/>
      <c r="LNC47" s="502"/>
      <c r="LND47" s="502"/>
      <c r="LNE47" s="502"/>
      <c r="LNF47" s="502"/>
      <c r="LNG47" s="502"/>
      <c r="LNH47" s="502"/>
      <c r="LNI47" s="502"/>
      <c r="LNJ47" s="502"/>
      <c r="LNK47" s="502"/>
      <c r="LNL47" s="502"/>
      <c r="LNM47" s="502"/>
      <c r="LNN47" s="502"/>
      <c r="LNO47" s="502"/>
      <c r="LNP47" s="502"/>
      <c r="LNQ47" s="502"/>
      <c r="LNR47" s="502"/>
      <c r="LNS47" s="502"/>
      <c r="LNT47" s="502"/>
      <c r="LNU47" s="502"/>
      <c r="LNV47" s="502"/>
      <c r="LNW47" s="502"/>
      <c r="LNX47" s="502"/>
      <c r="LNY47" s="502"/>
      <c r="LNZ47" s="502"/>
      <c r="LOA47" s="502"/>
      <c r="LOB47" s="502"/>
      <c r="LOC47" s="502"/>
      <c r="LOD47" s="502"/>
      <c r="LOE47" s="502"/>
      <c r="LOF47" s="502"/>
      <c r="LOG47" s="502"/>
      <c r="LOH47" s="502"/>
      <c r="LOI47" s="502"/>
      <c r="LOJ47" s="502"/>
      <c r="LOK47" s="502"/>
      <c r="LOL47" s="502"/>
      <c r="LOM47" s="502"/>
      <c r="LON47" s="502"/>
      <c r="LOO47" s="502"/>
      <c r="LOP47" s="502"/>
      <c r="LOQ47" s="502"/>
      <c r="LOR47" s="502"/>
      <c r="LOS47" s="502"/>
      <c r="LOT47" s="502"/>
      <c r="LOU47" s="502"/>
      <c r="LOV47" s="502"/>
      <c r="LOW47" s="502"/>
      <c r="LOX47" s="502"/>
      <c r="LOY47" s="502"/>
      <c r="LOZ47" s="502"/>
      <c r="LPA47" s="502"/>
      <c r="LPB47" s="502"/>
      <c r="LPC47" s="502"/>
      <c r="LPD47" s="502"/>
      <c r="LPE47" s="502"/>
      <c r="LPF47" s="502"/>
      <c r="LPG47" s="502"/>
      <c r="LPH47" s="502"/>
      <c r="LPI47" s="502"/>
      <c r="LPJ47" s="502"/>
      <c r="LPK47" s="502"/>
      <c r="LPL47" s="502"/>
      <c r="LPM47" s="502"/>
      <c r="LPN47" s="502"/>
      <c r="LPO47" s="502"/>
      <c r="LPP47" s="502"/>
      <c r="LPQ47" s="502"/>
      <c r="LPR47" s="502"/>
      <c r="LPS47" s="502"/>
      <c r="LPT47" s="502"/>
      <c r="LPU47" s="502"/>
      <c r="LPV47" s="502"/>
      <c r="LPW47" s="502"/>
      <c r="LPX47" s="502"/>
      <c r="LPY47" s="502"/>
      <c r="LPZ47" s="502"/>
      <c r="LQA47" s="502"/>
      <c r="LQB47" s="502"/>
      <c r="LQC47" s="502"/>
      <c r="LQD47" s="502"/>
      <c r="LQE47" s="502"/>
      <c r="LQF47" s="502"/>
      <c r="LQG47" s="502"/>
      <c r="LQH47" s="502"/>
      <c r="LQI47" s="502"/>
      <c r="LQJ47" s="502"/>
      <c r="LQK47" s="502"/>
      <c r="LQL47" s="502"/>
      <c r="LQM47" s="502"/>
      <c r="LQN47" s="502"/>
      <c r="LQO47" s="502"/>
      <c r="LQP47" s="502"/>
      <c r="LQQ47" s="502"/>
      <c r="LQR47" s="502"/>
      <c r="LQS47" s="502"/>
      <c r="LQT47" s="502"/>
      <c r="LQU47" s="502"/>
      <c r="LQV47" s="502"/>
      <c r="LQW47" s="502"/>
      <c r="LQX47" s="502"/>
      <c r="LQY47" s="502"/>
      <c r="LQZ47" s="502"/>
      <c r="LRA47" s="502"/>
      <c r="LRB47" s="502"/>
      <c r="LRC47" s="502"/>
      <c r="LRD47" s="502"/>
      <c r="LRE47" s="502"/>
      <c r="LRF47" s="502"/>
      <c r="LRG47" s="502"/>
      <c r="LRH47" s="502"/>
      <c r="LRI47" s="502"/>
      <c r="LRJ47" s="502"/>
      <c r="LRK47" s="502"/>
      <c r="LRL47" s="502"/>
      <c r="LRM47" s="502"/>
      <c r="LRN47" s="502"/>
      <c r="LRO47" s="502"/>
      <c r="LRP47" s="502"/>
      <c r="LRQ47" s="502"/>
      <c r="LRR47" s="502"/>
      <c r="LRS47" s="502"/>
      <c r="LRT47" s="502"/>
      <c r="LRU47" s="502"/>
      <c r="LRV47" s="502"/>
      <c r="LRW47" s="502"/>
      <c r="LRX47" s="502"/>
      <c r="LRY47" s="502"/>
      <c r="LRZ47" s="502"/>
      <c r="LSA47" s="502"/>
      <c r="LSB47" s="502"/>
      <c r="LSC47" s="502"/>
      <c r="LSD47" s="502"/>
      <c r="LSE47" s="502"/>
      <c r="LSF47" s="502"/>
      <c r="LSG47" s="502"/>
      <c r="LSH47" s="502"/>
      <c r="LSI47" s="502"/>
      <c r="LSJ47" s="502"/>
      <c r="LSK47" s="502"/>
      <c r="LSL47" s="502"/>
      <c r="LSM47" s="502"/>
      <c r="LSN47" s="502"/>
      <c r="LSO47" s="502"/>
      <c r="LSP47" s="502"/>
      <c r="LSQ47" s="502"/>
      <c r="LSR47" s="502"/>
      <c r="LSS47" s="502"/>
      <c r="LST47" s="502"/>
      <c r="LSU47" s="502"/>
      <c r="LSV47" s="502"/>
      <c r="LSW47" s="502"/>
      <c r="LSX47" s="502"/>
      <c r="LSY47" s="502"/>
      <c r="LSZ47" s="502"/>
      <c r="LTA47" s="502"/>
      <c r="LTB47" s="502"/>
      <c r="LTC47" s="502"/>
      <c r="LTD47" s="502"/>
      <c r="LTE47" s="502"/>
      <c r="LTF47" s="502"/>
      <c r="LTG47" s="502"/>
      <c r="LTH47" s="502"/>
      <c r="LTI47" s="502"/>
      <c r="LTJ47" s="502"/>
      <c r="LTK47" s="502"/>
      <c r="LTL47" s="502"/>
      <c r="LTM47" s="502"/>
      <c r="LTN47" s="502"/>
      <c r="LTO47" s="502"/>
      <c r="LTP47" s="502"/>
      <c r="LTQ47" s="502"/>
      <c r="LTR47" s="502"/>
      <c r="LTS47" s="502"/>
      <c r="LTT47" s="502"/>
      <c r="LTU47" s="502"/>
      <c r="LTV47" s="502"/>
      <c r="LTW47" s="502"/>
      <c r="LTX47" s="502"/>
      <c r="LTY47" s="502"/>
      <c r="LTZ47" s="502"/>
      <c r="LUA47" s="502"/>
      <c r="LUB47" s="502"/>
      <c r="LUC47" s="502"/>
      <c r="LUD47" s="502"/>
      <c r="LUE47" s="502"/>
      <c r="LUF47" s="502"/>
      <c r="LUG47" s="502"/>
      <c r="LUH47" s="502"/>
      <c r="LUI47" s="502"/>
      <c r="LUJ47" s="502"/>
      <c r="LUK47" s="502"/>
      <c r="LUL47" s="502"/>
      <c r="LUM47" s="502"/>
      <c r="LUN47" s="502"/>
      <c r="LUO47" s="502"/>
      <c r="LUP47" s="502"/>
      <c r="LUQ47" s="502"/>
      <c r="LUR47" s="502"/>
      <c r="LUS47" s="502"/>
      <c r="LUT47" s="502"/>
      <c r="LUU47" s="502"/>
      <c r="LUV47" s="502"/>
      <c r="LUW47" s="502"/>
      <c r="LUX47" s="502"/>
      <c r="LUY47" s="502"/>
      <c r="LUZ47" s="502"/>
      <c r="LVA47" s="502"/>
      <c r="LVB47" s="502"/>
      <c r="LVC47" s="502"/>
      <c r="LVD47" s="502"/>
      <c r="LVE47" s="502"/>
      <c r="LVF47" s="502"/>
      <c r="LVG47" s="502"/>
      <c r="LVH47" s="502"/>
      <c r="LVI47" s="502"/>
      <c r="LVJ47" s="502"/>
      <c r="LVK47" s="502"/>
      <c r="LVL47" s="502"/>
      <c r="LVM47" s="502"/>
      <c r="LVN47" s="502"/>
      <c r="LVO47" s="502"/>
      <c r="LVP47" s="502"/>
      <c r="LVQ47" s="502"/>
      <c r="LVR47" s="502"/>
      <c r="LVS47" s="502"/>
      <c r="LVT47" s="502"/>
      <c r="LVU47" s="502"/>
      <c r="LVV47" s="502"/>
      <c r="LVW47" s="502"/>
      <c r="LVX47" s="502"/>
      <c r="LVY47" s="502"/>
      <c r="LVZ47" s="502"/>
      <c r="LWA47" s="502"/>
      <c r="LWB47" s="502"/>
      <c r="LWC47" s="502"/>
      <c r="LWD47" s="502"/>
      <c r="LWE47" s="502"/>
      <c r="LWF47" s="502"/>
      <c r="LWG47" s="502"/>
      <c r="LWH47" s="502"/>
      <c r="LWI47" s="502"/>
      <c r="LWJ47" s="502"/>
      <c r="LWK47" s="502"/>
      <c r="LWL47" s="502"/>
      <c r="LWM47" s="502"/>
      <c r="LWN47" s="502"/>
      <c r="LWO47" s="502"/>
      <c r="LWP47" s="502"/>
      <c r="LWQ47" s="502"/>
      <c r="LWR47" s="502"/>
      <c r="LWS47" s="502"/>
      <c r="LWT47" s="502"/>
      <c r="LWU47" s="502"/>
      <c r="LWV47" s="502"/>
      <c r="LWW47" s="502"/>
      <c r="LWX47" s="502"/>
      <c r="LWY47" s="502"/>
      <c r="LWZ47" s="502"/>
      <c r="LXA47" s="502"/>
      <c r="LXB47" s="502"/>
      <c r="LXC47" s="502"/>
      <c r="LXD47" s="502"/>
      <c r="LXE47" s="502"/>
      <c r="LXF47" s="502"/>
      <c r="LXG47" s="502"/>
      <c r="LXH47" s="502"/>
      <c r="LXI47" s="502"/>
      <c r="LXJ47" s="502"/>
      <c r="LXK47" s="502"/>
      <c r="LXL47" s="502"/>
      <c r="LXM47" s="502"/>
      <c r="LXN47" s="502"/>
      <c r="LXO47" s="502"/>
      <c r="LXP47" s="502"/>
      <c r="LXQ47" s="502"/>
      <c r="LXR47" s="502"/>
      <c r="LXS47" s="502"/>
      <c r="LXT47" s="502"/>
      <c r="LXU47" s="502"/>
      <c r="LXV47" s="502"/>
      <c r="LXW47" s="502"/>
      <c r="LXX47" s="502"/>
      <c r="LXY47" s="502"/>
      <c r="LXZ47" s="502"/>
      <c r="LYA47" s="502"/>
      <c r="LYB47" s="502"/>
      <c r="LYC47" s="502"/>
      <c r="LYD47" s="502"/>
      <c r="LYE47" s="502"/>
      <c r="LYF47" s="502"/>
      <c r="LYG47" s="502"/>
      <c r="LYH47" s="502"/>
      <c r="LYI47" s="502"/>
      <c r="LYJ47" s="502"/>
      <c r="LYK47" s="502"/>
      <c r="LYL47" s="502"/>
      <c r="LYM47" s="502"/>
      <c r="LYN47" s="502"/>
      <c r="LYO47" s="502"/>
      <c r="LYP47" s="502"/>
      <c r="LYQ47" s="502"/>
      <c r="LYR47" s="502"/>
      <c r="LYS47" s="502"/>
      <c r="LYT47" s="502"/>
      <c r="LYU47" s="502"/>
      <c r="LYV47" s="502"/>
      <c r="LYW47" s="502"/>
      <c r="LYX47" s="502"/>
      <c r="LYY47" s="502"/>
      <c r="LYZ47" s="502"/>
      <c r="LZA47" s="502"/>
      <c r="LZB47" s="502"/>
      <c r="LZC47" s="502"/>
      <c r="LZD47" s="502"/>
      <c r="LZE47" s="502"/>
      <c r="LZF47" s="502"/>
      <c r="LZG47" s="502"/>
      <c r="LZH47" s="502"/>
      <c r="LZI47" s="502"/>
      <c r="LZJ47" s="502"/>
      <c r="LZK47" s="502"/>
      <c r="LZL47" s="502"/>
      <c r="LZM47" s="502"/>
      <c r="LZN47" s="502"/>
      <c r="LZO47" s="502"/>
      <c r="LZP47" s="502"/>
      <c r="LZQ47" s="502"/>
      <c r="LZR47" s="502"/>
      <c r="LZS47" s="502"/>
      <c r="LZT47" s="502"/>
      <c r="LZU47" s="502"/>
      <c r="LZV47" s="502"/>
      <c r="LZW47" s="502"/>
      <c r="LZX47" s="502"/>
      <c r="LZY47" s="502"/>
      <c r="LZZ47" s="502"/>
      <c r="MAA47" s="502"/>
      <c r="MAB47" s="502"/>
      <c r="MAC47" s="502"/>
      <c r="MAD47" s="502"/>
      <c r="MAE47" s="502"/>
      <c r="MAF47" s="502"/>
      <c r="MAG47" s="502"/>
      <c r="MAH47" s="502"/>
      <c r="MAI47" s="502"/>
      <c r="MAJ47" s="502"/>
      <c r="MAK47" s="502"/>
      <c r="MAL47" s="502"/>
      <c r="MAM47" s="502"/>
      <c r="MAN47" s="502"/>
      <c r="MAO47" s="502"/>
      <c r="MAP47" s="502"/>
      <c r="MAQ47" s="502"/>
      <c r="MAR47" s="502"/>
      <c r="MAS47" s="502"/>
      <c r="MAT47" s="502"/>
      <c r="MAU47" s="502"/>
      <c r="MAV47" s="502"/>
      <c r="MAW47" s="502"/>
      <c r="MAX47" s="502"/>
      <c r="MAY47" s="502"/>
      <c r="MAZ47" s="502"/>
      <c r="MBA47" s="502"/>
      <c r="MBB47" s="502"/>
      <c r="MBC47" s="502"/>
      <c r="MBD47" s="502"/>
      <c r="MBE47" s="502"/>
      <c r="MBF47" s="502"/>
      <c r="MBG47" s="502"/>
      <c r="MBH47" s="502"/>
      <c r="MBI47" s="502"/>
      <c r="MBJ47" s="502"/>
      <c r="MBK47" s="502"/>
      <c r="MBL47" s="502"/>
      <c r="MBM47" s="502"/>
      <c r="MBN47" s="502"/>
      <c r="MBO47" s="502"/>
      <c r="MBP47" s="502"/>
      <c r="MBQ47" s="502"/>
      <c r="MBR47" s="502"/>
      <c r="MBS47" s="502"/>
      <c r="MBT47" s="502"/>
      <c r="MBU47" s="502"/>
      <c r="MBV47" s="502"/>
      <c r="MBW47" s="502"/>
      <c r="MBX47" s="502"/>
      <c r="MBY47" s="502"/>
      <c r="MBZ47" s="502"/>
      <c r="MCA47" s="502"/>
      <c r="MCB47" s="502"/>
      <c r="MCC47" s="502"/>
      <c r="MCD47" s="502"/>
      <c r="MCE47" s="502"/>
      <c r="MCF47" s="502"/>
      <c r="MCG47" s="502"/>
      <c r="MCH47" s="502"/>
      <c r="MCI47" s="502"/>
      <c r="MCJ47" s="502"/>
      <c r="MCK47" s="502"/>
      <c r="MCL47" s="502"/>
      <c r="MCM47" s="502"/>
      <c r="MCN47" s="502"/>
      <c r="MCO47" s="502"/>
      <c r="MCP47" s="502"/>
      <c r="MCQ47" s="502"/>
      <c r="MCR47" s="502"/>
      <c r="MCS47" s="502"/>
      <c r="MCT47" s="502"/>
      <c r="MCU47" s="502"/>
      <c r="MCV47" s="502"/>
      <c r="MCW47" s="502"/>
      <c r="MCX47" s="502"/>
      <c r="MCY47" s="502"/>
      <c r="MCZ47" s="502"/>
      <c r="MDA47" s="502"/>
      <c r="MDB47" s="502"/>
      <c r="MDC47" s="502"/>
      <c r="MDD47" s="502"/>
      <c r="MDE47" s="502"/>
      <c r="MDF47" s="502"/>
      <c r="MDG47" s="502"/>
      <c r="MDH47" s="502"/>
      <c r="MDI47" s="502"/>
      <c r="MDJ47" s="502"/>
      <c r="MDK47" s="502"/>
      <c r="MDL47" s="502"/>
      <c r="MDM47" s="502"/>
      <c r="MDN47" s="502"/>
      <c r="MDO47" s="502"/>
      <c r="MDP47" s="502"/>
      <c r="MDQ47" s="502"/>
      <c r="MDR47" s="502"/>
      <c r="MDS47" s="502"/>
      <c r="MDT47" s="502"/>
      <c r="MDU47" s="502"/>
      <c r="MDV47" s="502"/>
      <c r="MDW47" s="502"/>
      <c r="MDX47" s="502"/>
      <c r="MDY47" s="502"/>
      <c r="MDZ47" s="502"/>
      <c r="MEA47" s="502"/>
      <c r="MEB47" s="502"/>
      <c r="MEC47" s="502"/>
      <c r="MED47" s="502"/>
      <c r="MEE47" s="502"/>
      <c r="MEF47" s="502"/>
      <c r="MEG47" s="502"/>
      <c r="MEH47" s="502"/>
      <c r="MEI47" s="502"/>
      <c r="MEJ47" s="502"/>
      <c r="MEK47" s="502"/>
      <c r="MEL47" s="502"/>
      <c r="MEM47" s="502"/>
      <c r="MEN47" s="502"/>
      <c r="MEO47" s="502"/>
      <c r="MEP47" s="502"/>
      <c r="MEQ47" s="502"/>
      <c r="MER47" s="502"/>
      <c r="MES47" s="502"/>
      <c r="MET47" s="502"/>
      <c r="MEU47" s="502"/>
      <c r="MEV47" s="502"/>
      <c r="MEW47" s="502"/>
      <c r="MEX47" s="502"/>
      <c r="MEY47" s="502"/>
      <c r="MEZ47" s="502"/>
      <c r="MFA47" s="502"/>
      <c r="MFB47" s="502"/>
      <c r="MFC47" s="502"/>
      <c r="MFD47" s="502"/>
      <c r="MFE47" s="502"/>
      <c r="MFF47" s="502"/>
      <c r="MFG47" s="502"/>
      <c r="MFH47" s="502"/>
      <c r="MFI47" s="502"/>
      <c r="MFJ47" s="502"/>
      <c r="MFK47" s="502"/>
      <c r="MFL47" s="502"/>
      <c r="MFM47" s="502"/>
      <c r="MFN47" s="502"/>
      <c r="MFO47" s="502"/>
      <c r="MFP47" s="502"/>
      <c r="MFQ47" s="502"/>
      <c r="MFR47" s="502"/>
      <c r="MFS47" s="502"/>
      <c r="MFT47" s="502"/>
      <c r="MFU47" s="502"/>
      <c r="MFV47" s="502"/>
      <c r="MFW47" s="502"/>
      <c r="MFX47" s="502"/>
      <c r="MFY47" s="502"/>
      <c r="MFZ47" s="502"/>
      <c r="MGA47" s="502"/>
      <c r="MGB47" s="502"/>
      <c r="MGC47" s="502"/>
      <c r="MGD47" s="502"/>
      <c r="MGE47" s="502"/>
      <c r="MGF47" s="502"/>
      <c r="MGG47" s="502"/>
      <c r="MGH47" s="502"/>
      <c r="MGI47" s="502"/>
      <c r="MGJ47" s="502"/>
      <c r="MGK47" s="502"/>
      <c r="MGL47" s="502"/>
      <c r="MGM47" s="502"/>
      <c r="MGN47" s="502"/>
      <c r="MGO47" s="502"/>
      <c r="MGP47" s="502"/>
      <c r="MGQ47" s="502"/>
      <c r="MGR47" s="502"/>
      <c r="MGS47" s="502"/>
      <c r="MGT47" s="502"/>
      <c r="MGU47" s="502"/>
      <c r="MGV47" s="502"/>
      <c r="MGW47" s="502"/>
      <c r="MGX47" s="502"/>
      <c r="MGY47" s="502"/>
      <c r="MGZ47" s="502"/>
      <c r="MHA47" s="502"/>
      <c r="MHB47" s="502"/>
      <c r="MHC47" s="502"/>
      <c r="MHD47" s="502"/>
      <c r="MHE47" s="502"/>
      <c r="MHF47" s="502"/>
      <c r="MHG47" s="502"/>
      <c r="MHH47" s="502"/>
      <c r="MHI47" s="502"/>
      <c r="MHJ47" s="502"/>
      <c r="MHK47" s="502"/>
      <c r="MHL47" s="502"/>
      <c r="MHM47" s="502"/>
      <c r="MHN47" s="502"/>
      <c r="MHO47" s="502"/>
      <c r="MHP47" s="502"/>
      <c r="MHQ47" s="502"/>
      <c r="MHR47" s="502"/>
      <c r="MHS47" s="502"/>
      <c r="MHT47" s="502"/>
      <c r="MHU47" s="502"/>
      <c r="MHV47" s="502"/>
      <c r="MHW47" s="502"/>
      <c r="MHX47" s="502"/>
      <c r="MHY47" s="502"/>
      <c r="MHZ47" s="502"/>
      <c r="MIA47" s="502"/>
      <c r="MIB47" s="502"/>
      <c r="MIC47" s="502"/>
      <c r="MID47" s="502"/>
      <c r="MIE47" s="502"/>
      <c r="MIF47" s="502"/>
      <c r="MIG47" s="502"/>
      <c r="MIH47" s="502"/>
      <c r="MII47" s="502"/>
      <c r="MIJ47" s="502"/>
      <c r="MIK47" s="502"/>
      <c r="MIL47" s="502"/>
      <c r="MIM47" s="502"/>
      <c r="MIN47" s="502"/>
      <c r="MIO47" s="502"/>
      <c r="MIP47" s="502"/>
      <c r="MIQ47" s="502"/>
      <c r="MIR47" s="502"/>
      <c r="MIS47" s="502"/>
      <c r="MIT47" s="502"/>
      <c r="MIU47" s="502"/>
      <c r="MIV47" s="502"/>
      <c r="MIW47" s="502"/>
      <c r="MIX47" s="502"/>
      <c r="MIY47" s="502"/>
      <c r="MIZ47" s="502"/>
      <c r="MJA47" s="502"/>
      <c r="MJB47" s="502"/>
      <c r="MJC47" s="502"/>
      <c r="MJD47" s="502"/>
      <c r="MJE47" s="502"/>
      <c r="MJF47" s="502"/>
      <c r="MJG47" s="502"/>
      <c r="MJH47" s="502"/>
      <c r="MJI47" s="502"/>
      <c r="MJJ47" s="502"/>
      <c r="MJK47" s="502"/>
      <c r="MJL47" s="502"/>
      <c r="MJM47" s="502"/>
      <c r="MJN47" s="502"/>
      <c r="MJO47" s="502"/>
      <c r="MJP47" s="502"/>
      <c r="MJQ47" s="502"/>
      <c r="MJR47" s="502"/>
      <c r="MJS47" s="502"/>
      <c r="MJT47" s="502"/>
      <c r="MJU47" s="502"/>
      <c r="MJV47" s="502"/>
      <c r="MJW47" s="502"/>
      <c r="MJX47" s="502"/>
      <c r="MJY47" s="502"/>
      <c r="MJZ47" s="502"/>
      <c r="MKA47" s="502"/>
      <c r="MKB47" s="502"/>
      <c r="MKC47" s="502"/>
      <c r="MKD47" s="502"/>
      <c r="MKE47" s="502"/>
      <c r="MKF47" s="502"/>
      <c r="MKG47" s="502"/>
      <c r="MKH47" s="502"/>
      <c r="MKI47" s="502"/>
      <c r="MKJ47" s="502"/>
      <c r="MKK47" s="502"/>
      <c r="MKL47" s="502"/>
      <c r="MKM47" s="502"/>
      <c r="MKN47" s="502"/>
      <c r="MKO47" s="502"/>
      <c r="MKP47" s="502"/>
      <c r="MKQ47" s="502"/>
      <c r="MKR47" s="502"/>
      <c r="MKS47" s="502"/>
      <c r="MKT47" s="502"/>
      <c r="MKU47" s="502"/>
      <c r="MKV47" s="502"/>
      <c r="MKW47" s="502"/>
      <c r="MKX47" s="502"/>
      <c r="MKY47" s="502"/>
      <c r="MKZ47" s="502"/>
      <c r="MLA47" s="502"/>
      <c r="MLB47" s="502"/>
      <c r="MLC47" s="502"/>
      <c r="MLD47" s="502"/>
      <c r="MLE47" s="502"/>
      <c r="MLF47" s="502"/>
      <c r="MLG47" s="502"/>
      <c r="MLH47" s="502"/>
      <c r="MLI47" s="502"/>
      <c r="MLJ47" s="502"/>
      <c r="MLK47" s="502"/>
      <c r="MLL47" s="502"/>
      <c r="MLM47" s="502"/>
      <c r="MLN47" s="502"/>
      <c r="MLO47" s="502"/>
      <c r="MLP47" s="502"/>
      <c r="MLQ47" s="502"/>
      <c r="MLR47" s="502"/>
      <c r="MLS47" s="502"/>
      <c r="MLT47" s="502"/>
      <c r="MLU47" s="502"/>
      <c r="MLV47" s="502"/>
      <c r="MLW47" s="502"/>
      <c r="MLX47" s="502"/>
      <c r="MLY47" s="502"/>
      <c r="MLZ47" s="502"/>
      <c r="MMA47" s="502"/>
      <c r="MMB47" s="502"/>
      <c r="MMC47" s="502"/>
      <c r="MMD47" s="502"/>
      <c r="MME47" s="502"/>
      <c r="MMF47" s="502"/>
      <c r="MMG47" s="502"/>
      <c r="MMH47" s="502"/>
      <c r="MMI47" s="502"/>
      <c r="MMJ47" s="502"/>
      <c r="MMK47" s="502"/>
      <c r="MML47" s="502"/>
      <c r="MMM47" s="502"/>
      <c r="MMN47" s="502"/>
      <c r="MMO47" s="502"/>
      <c r="MMP47" s="502"/>
      <c r="MMQ47" s="502"/>
      <c r="MMR47" s="502"/>
      <c r="MMS47" s="502"/>
      <c r="MMT47" s="502"/>
      <c r="MMU47" s="502"/>
      <c r="MMV47" s="502"/>
      <c r="MMW47" s="502"/>
      <c r="MMX47" s="502"/>
      <c r="MMY47" s="502"/>
      <c r="MMZ47" s="502"/>
      <c r="MNA47" s="502"/>
      <c r="MNB47" s="502"/>
      <c r="MNC47" s="502"/>
      <c r="MND47" s="502"/>
      <c r="MNE47" s="502"/>
      <c r="MNF47" s="502"/>
      <c r="MNG47" s="502"/>
      <c r="MNH47" s="502"/>
      <c r="MNI47" s="502"/>
      <c r="MNJ47" s="502"/>
      <c r="MNK47" s="502"/>
      <c r="MNL47" s="502"/>
      <c r="MNM47" s="502"/>
      <c r="MNN47" s="502"/>
      <c r="MNO47" s="502"/>
      <c r="MNP47" s="502"/>
      <c r="MNQ47" s="502"/>
      <c r="MNR47" s="502"/>
      <c r="MNS47" s="502"/>
      <c r="MNT47" s="502"/>
      <c r="MNU47" s="502"/>
      <c r="MNV47" s="502"/>
      <c r="MNW47" s="502"/>
      <c r="MNX47" s="502"/>
      <c r="MNY47" s="502"/>
      <c r="MNZ47" s="502"/>
      <c r="MOA47" s="502"/>
      <c r="MOB47" s="502"/>
      <c r="MOC47" s="502"/>
      <c r="MOD47" s="502"/>
      <c r="MOE47" s="502"/>
      <c r="MOF47" s="502"/>
      <c r="MOG47" s="502"/>
      <c r="MOH47" s="502"/>
      <c r="MOI47" s="502"/>
      <c r="MOJ47" s="502"/>
      <c r="MOK47" s="502"/>
      <c r="MOL47" s="502"/>
      <c r="MOM47" s="502"/>
      <c r="MON47" s="502"/>
      <c r="MOO47" s="502"/>
      <c r="MOP47" s="502"/>
      <c r="MOQ47" s="502"/>
      <c r="MOR47" s="502"/>
      <c r="MOS47" s="502"/>
      <c r="MOT47" s="502"/>
      <c r="MOU47" s="502"/>
      <c r="MOV47" s="502"/>
      <c r="MOW47" s="502"/>
      <c r="MOX47" s="502"/>
      <c r="MOY47" s="502"/>
      <c r="MOZ47" s="502"/>
      <c r="MPA47" s="502"/>
      <c r="MPB47" s="502"/>
      <c r="MPC47" s="502"/>
      <c r="MPD47" s="502"/>
      <c r="MPE47" s="502"/>
      <c r="MPF47" s="502"/>
      <c r="MPG47" s="502"/>
      <c r="MPH47" s="502"/>
      <c r="MPI47" s="502"/>
      <c r="MPJ47" s="502"/>
      <c r="MPK47" s="502"/>
      <c r="MPL47" s="502"/>
      <c r="MPM47" s="502"/>
      <c r="MPN47" s="502"/>
      <c r="MPO47" s="502"/>
      <c r="MPP47" s="502"/>
      <c r="MPQ47" s="502"/>
      <c r="MPR47" s="502"/>
      <c r="MPS47" s="502"/>
      <c r="MPT47" s="502"/>
      <c r="MPU47" s="502"/>
      <c r="MPV47" s="502"/>
      <c r="MPW47" s="502"/>
      <c r="MPX47" s="502"/>
      <c r="MPY47" s="502"/>
      <c r="MPZ47" s="502"/>
      <c r="MQA47" s="502"/>
      <c r="MQB47" s="502"/>
      <c r="MQC47" s="502"/>
      <c r="MQD47" s="502"/>
      <c r="MQE47" s="502"/>
      <c r="MQF47" s="502"/>
      <c r="MQG47" s="502"/>
      <c r="MQH47" s="502"/>
      <c r="MQI47" s="502"/>
      <c r="MQJ47" s="502"/>
      <c r="MQK47" s="502"/>
      <c r="MQL47" s="502"/>
      <c r="MQM47" s="502"/>
      <c r="MQN47" s="502"/>
      <c r="MQO47" s="502"/>
      <c r="MQP47" s="502"/>
      <c r="MQQ47" s="502"/>
      <c r="MQR47" s="502"/>
      <c r="MQS47" s="502"/>
      <c r="MQT47" s="502"/>
      <c r="MQU47" s="502"/>
      <c r="MQV47" s="502"/>
      <c r="MQW47" s="502"/>
      <c r="MQX47" s="502"/>
      <c r="MQY47" s="502"/>
      <c r="MQZ47" s="502"/>
      <c r="MRA47" s="502"/>
      <c r="MRB47" s="502"/>
      <c r="MRC47" s="502"/>
      <c r="MRD47" s="502"/>
      <c r="MRE47" s="502"/>
      <c r="MRF47" s="502"/>
      <c r="MRG47" s="502"/>
      <c r="MRH47" s="502"/>
      <c r="MRI47" s="502"/>
      <c r="MRJ47" s="502"/>
      <c r="MRK47" s="502"/>
      <c r="MRL47" s="502"/>
      <c r="MRM47" s="502"/>
      <c r="MRN47" s="502"/>
      <c r="MRO47" s="502"/>
      <c r="MRP47" s="502"/>
      <c r="MRQ47" s="502"/>
      <c r="MRR47" s="502"/>
      <c r="MRS47" s="502"/>
      <c r="MRT47" s="502"/>
      <c r="MRU47" s="502"/>
      <c r="MRV47" s="502"/>
      <c r="MRW47" s="502"/>
      <c r="MRX47" s="502"/>
      <c r="MRY47" s="502"/>
      <c r="MRZ47" s="502"/>
      <c r="MSA47" s="502"/>
      <c r="MSB47" s="502"/>
      <c r="MSC47" s="502"/>
      <c r="MSD47" s="502"/>
      <c r="MSE47" s="502"/>
      <c r="MSF47" s="502"/>
      <c r="MSG47" s="502"/>
      <c r="MSH47" s="502"/>
      <c r="MSI47" s="502"/>
      <c r="MSJ47" s="502"/>
      <c r="MSK47" s="502"/>
      <c r="MSL47" s="502"/>
      <c r="MSM47" s="502"/>
      <c r="MSN47" s="502"/>
      <c r="MSO47" s="502"/>
      <c r="MSP47" s="502"/>
      <c r="MSQ47" s="502"/>
      <c r="MSR47" s="502"/>
      <c r="MSS47" s="502"/>
      <c r="MST47" s="502"/>
      <c r="MSU47" s="502"/>
      <c r="MSV47" s="502"/>
      <c r="MSW47" s="502"/>
      <c r="MSX47" s="502"/>
      <c r="MSY47" s="502"/>
      <c r="MSZ47" s="502"/>
      <c r="MTA47" s="502"/>
      <c r="MTB47" s="502"/>
      <c r="MTC47" s="502"/>
      <c r="MTD47" s="502"/>
      <c r="MTE47" s="502"/>
      <c r="MTF47" s="502"/>
      <c r="MTG47" s="502"/>
      <c r="MTH47" s="502"/>
      <c r="MTI47" s="502"/>
      <c r="MTJ47" s="502"/>
      <c r="MTK47" s="502"/>
      <c r="MTL47" s="502"/>
      <c r="MTM47" s="502"/>
      <c r="MTN47" s="502"/>
      <c r="MTO47" s="502"/>
      <c r="MTP47" s="502"/>
      <c r="MTQ47" s="502"/>
      <c r="MTR47" s="502"/>
      <c r="MTS47" s="502"/>
      <c r="MTT47" s="502"/>
      <c r="MTU47" s="502"/>
      <c r="MTV47" s="502"/>
      <c r="MTW47" s="502"/>
      <c r="MTX47" s="502"/>
      <c r="MTY47" s="502"/>
      <c r="MTZ47" s="502"/>
      <c r="MUA47" s="502"/>
      <c r="MUB47" s="502"/>
      <c r="MUC47" s="502"/>
      <c r="MUD47" s="502"/>
      <c r="MUE47" s="502"/>
      <c r="MUF47" s="502"/>
      <c r="MUG47" s="502"/>
      <c r="MUH47" s="502"/>
      <c r="MUI47" s="502"/>
      <c r="MUJ47" s="502"/>
      <c r="MUK47" s="502"/>
      <c r="MUL47" s="502"/>
      <c r="MUM47" s="502"/>
      <c r="MUN47" s="502"/>
      <c r="MUO47" s="502"/>
      <c r="MUP47" s="502"/>
      <c r="MUQ47" s="502"/>
      <c r="MUR47" s="502"/>
      <c r="MUS47" s="502"/>
      <c r="MUT47" s="502"/>
      <c r="MUU47" s="502"/>
      <c r="MUV47" s="502"/>
      <c r="MUW47" s="502"/>
      <c r="MUX47" s="502"/>
      <c r="MUY47" s="502"/>
      <c r="MUZ47" s="502"/>
      <c r="MVA47" s="502"/>
      <c r="MVB47" s="502"/>
      <c r="MVC47" s="502"/>
      <c r="MVD47" s="502"/>
      <c r="MVE47" s="502"/>
      <c r="MVF47" s="502"/>
      <c r="MVG47" s="502"/>
      <c r="MVH47" s="502"/>
      <c r="MVI47" s="502"/>
      <c r="MVJ47" s="502"/>
      <c r="MVK47" s="502"/>
      <c r="MVL47" s="502"/>
      <c r="MVM47" s="502"/>
      <c r="MVN47" s="502"/>
      <c r="MVO47" s="502"/>
      <c r="MVP47" s="502"/>
      <c r="MVQ47" s="502"/>
      <c r="MVR47" s="502"/>
      <c r="MVS47" s="502"/>
      <c r="MVT47" s="502"/>
      <c r="MVU47" s="502"/>
      <c r="MVV47" s="502"/>
      <c r="MVW47" s="502"/>
      <c r="MVX47" s="502"/>
      <c r="MVY47" s="502"/>
      <c r="MVZ47" s="502"/>
      <c r="MWA47" s="502"/>
      <c r="MWB47" s="502"/>
      <c r="MWC47" s="502"/>
      <c r="MWD47" s="502"/>
      <c r="MWE47" s="502"/>
      <c r="MWF47" s="502"/>
      <c r="MWG47" s="502"/>
      <c r="MWH47" s="502"/>
      <c r="MWI47" s="502"/>
      <c r="MWJ47" s="502"/>
      <c r="MWK47" s="502"/>
      <c r="MWL47" s="502"/>
      <c r="MWM47" s="502"/>
      <c r="MWN47" s="502"/>
      <c r="MWO47" s="502"/>
      <c r="MWP47" s="502"/>
      <c r="MWQ47" s="502"/>
      <c r="MWR47" s="502"/>
      <c r="MWS47" s="502"/>
      <c r="MWT47" s="502"/>
      <c r="MWU47" s="502"/>
      <c r="MWV47" s="502"/>
      <c r="MWW47" s="502"/>
      <c r="MWX47" s="502"/>
      <c r="MWY47" s="502"/>
      <c r="MWZ47" s="502"/>
      <c r="MXA47" s="502"/>
      <c r="MXB47" s="502"/>
      <c r="MXC47" s="502"/>
      <c r="MXD47" s="502"/>
      <c r="MXE47" s="502"/>
      <c r="MXF47" s="502"/>
      <c r="MXG47" s="502"/>
      <c r="MXH47" s="502"/>
      <c r="MXI47" s="502"/>
      <c r="MXJ47" s="502"/>
      <c r="MXK47" s="502"/>
      <c r="MXL47" s="502"/>
      <c r="MXM47" s="502"/>
      <c r="MXN47" s="502"/>
      <c r="MXO47" s="502"/>
      <c r="MXP47" s="502"/>
      <c r="MXQ47" s="502"/>
      <c r="MXR47" s="502"/>
      <c r="MXS47" s="502"/>
      <c r="MXT47" s="502"/>
      <c r="MXU47" s="502"/>
      <c r="MXV47" s="502"/>
      <c r="MXW47" s="502"/>
      <c r="MXX47" s="502"/>
      <c r="MXY47" s="502"/>
      <c r="MXZ47" s="502"/>
      <c r="MYA47" s="502"/>
      <c r="MYB47" s="502"/>
      <c r="MYC47" s="502"/>
      <c r="MYD47" s="502"/>
      <c r="MYE47" s="502"/>
      <c r="MYF47" s="502"/>
      <c r="MYG47" s="502"/>
      <c r="MYH47" s="502"/>
      <c r="MYI47" s="502"/>
      <c r="MYJ47" s="502"/>
      <c r="MYK47" s="502"/>
      <c r="MYL47" s="502"/>
      <c r="MYM47" s="502"/>
      <c r="MYN47" s="502"/>
      <c r="MYO47" s="502"/>
      <c r="MYP47" s="502"/>
      <c r="MYQ47" s="502"/>
      <c r="MYR47" s="502"/>
      <c r="MYS47" s="502"/>
      <c r="MYT47" s="502"/>
      <c r="MYU47" s="502"/>
      <c r="MYV47" s="502"/>
      <c r="MYW47" s="502"/>
      <c r="MYX47" s="502"/>
      <c r="MYY47" s="502"/>
      <c r="MYZ47" s="502"/>
      <c r="MZA47" s="502"/>
      <c r="MZB47" s="502"/>
      <c r="MZC47" s="502"/>
      <c r="MZD47" s="502"/>
      <c r="MZE47" s="502"/>
      <c r="MZF47" s="502"/>
      <c r="MZG47" s="502"/>
      <c r="MZH47" s="502"/>
      <c r="MZI47" s="502"/>
      <c r="MZJ47" s="502"/>
      <c r="MZK47" s="502"/>
      <c r="MZL47" s="502"/>
      <c r="MZM47" s="502"/>
      <c r="MZN47" s="502"/>
      <c r="MZO47" s="502"/>
      <c r="MZP47" s="502"/>
      <c r="MZQ47" s="502"/>
      <c r="MZR47" s="502"/>
      <c r="MZS47" s="502"/>
      <c r="MZT47" s="502"/>
      <c r="MZU47" s="502"/>
      <c r="MZV47" s="502"/>
      <c r="MZW47" s="502"/>
      <c r="MZX47" s="502"/>
      <c r="MZY47" s="502"/>
      <c r="MZZ47" s="502"/>
      <c r="NAA47" s="502"/>
      <c r="NAB47" s="502"/>
      <c r="NAC47" s="502"/>
      <c r="NAD47" s="502"/>
      <c r="NAE47" s="502"/>
      <c r="NAF47" s="502"/>
      <c r="NAG47" s="502"/>
      <c r="NAH47" s="502"/>
      <c r="NAI47" s="502"/>
      <c r="NAJ47" s="502"/>
      <c r="NAK47" s="502"/>
      <c r="NAL47" s="502"/>
      <c r="NAM47" s="502"/>
      <c r="NAN47" s="502"/>
      <c r="NAO47" s="502"/>
      <c r="NAP47" s="502"/>
      <c r="NAQ47" s="502"/>
      <c r="NAR47" s="502"/>
      <c r="NAS47" s="502"/>
      <c r="NAT47" s="502"/>
      <c r="NAU47" s="502"/>
      <c r="NAV47" s="502"/>
      <c r="NAW47" s="502"/>
      <c r="NAX47" s="502"/>
      <c r="NAY47" s="502"/>
      <c r="NAZ47" s="502"/>
      <c r="NBA47" s="502"/>
      <c r="NBB47" s="502"/>
      <c r="NBC47" s="502"/>
      <c r="NBD47" s="502"/>
      <c r="NBE47" s="502"/>
      <c r="NBF47" s="502"/>
      <c r="NBG47" s="502"/>
      <c r="NBH47" s="502"/>
      <c r="NBI47" s="502"/>
      <c r="NBJ47" s="502"/>
      <c r="NBK47" s="502"/>
      <c r="NBL47" s="502"/>
      <c r="NBM47" s="502"/>
      <c r="NBN47" s="502"/>
      <c r="NBO47" s="502"/>
      <c r="NBP47" s="502"/>
      <c r="NBQ47" s="502"/>
      <c r="NBR47" s="502"/>
      <c r="NBS47" s="502"/>
      <c r="NBT47" s="502"/>
      <c r="NBU47" s="502"/>
      <c r="NBV47" s="502"/>
      <c r="NBW47" s="502"/>
      <c r="NBX47" s="502"/>
      <c r="NBY47" s="502"/>
      <c r="NBZ47" s="502"/>
      <c r="NCA47" s="502"/>
      <c r="NCB47" s="502"/>
      <c r="NCC47" s="502"/>
      <c r="NCD47" s="502"/>
      <c r="NCE47" s="502"/>
      <c r="NCF47" s="502"/>
      <c r="NCG47" s="502"/>
      <c r="NCH47" s="502"/>
      <c r="NCI47" s="502"/>
      <c r="NCJ47" s="502"/>
      <c r="NCK47" s="502"/>
      <c r="NCL47" s="502"/>
      <c r="NCM47" s="502"/>
      <c r="NCN47" s="502"/>
      <c r="NCO47" s="502"/>
      <c r="NCP47" s="502"/>
      <c r="NCQ47" s="502"/>
      <c r="NCR47" s="502"/>
      <c r="NCS47" s="502"/>
      <c r="NCT47" s="502"/>
      <c r="NCU47" s="502"/>
      <c r="NCV47" s="502"/>
      <c r="NCW47" s="502"/>
      <c r="NCX47" s="502"/>
      <c r="NCY47" s="502"/>
      <c r="NCZ47" s="502"/>
      <c r="NDA47" s="502"/>
      <c r="NDB47" s="502"/>
      <c r="NDC47" s="502"/>
      <c r="NDD47" s="502"/>
      <c r="NDE47" s="502"/>
      <c r="NDF47" s="502"/>
      <c r="NDG47" s="502"/>
      <c r="NDH47" s="502"/>
      <c r="NDI47" s="502"/>
      <c r="NDJ47" s="502"/>
      <c r="NDK47" s="502"/>
      <c r="NDL47" s="502"/>
      <c r="NDM47" s="502"/>
      <c r="NDN47" s="502"/>
      <c r="NDO47" s="502"/>
      <c r="NDP47" s="502"/>
      <c r="NDQ47" s="502"/>
      <c r="NDR47" s="502"/>
      <c r="NDS47" s="502"/>
      <c r="NDT47" s="502"/>
      <c r="NDU47" s="502"/>
      <c r="NDV47" s="502"/>
      <c r="NDW47" s="502"/>
      <c r="NDX47" s="502"/>
      <c r="NDY47" s="502"/>
      <c r="NDZ47" s="502"/>
      <c r="NEA47" s="502"/>
      <c r="NEB47" s="502"/>
      <c r="NEC47" s="502"/>
      <c r="NED47" s="502"/>
      <c r="NEE47" s="502"/>
      <c r="NEF47" s="502"/>
      <c r="NEG47" s="502"/>
      <c r="NEH47" s="502"/>
      <c r="NEI47" s="502"/>
      <c r="NEJ47" s="502"/>
      <c r="NEK47" s="502"/>
      <c r="NEL47" s="502"/>
      <c r="NEM47" s="502"/>
      <c r="NEN47" s="502"/>
      <c r="NEO47" s="502"/>
      <c r="NEP47" s="502"/>
      <c r="NEQ47" s="502"/>
      <c r="NER47" s="502"/>
      <c r="NES47" s="502"/>
      <c r="NET47" s="502"/>
      <c r="NEU47" s="502"/>
      <c r="NEV47" s="502"/>
      <c r="NEW47" s="502"/>
      <c r="NEX47" s="502"/>
      <c r="NEY47" s="502"/>
      <c r="NEZ47" s="502"/>
      <c r="NFA47" s="502"/>
      <c r="NFB47" s="502"/>
      <c r="NFC47" s="502"/>
      <c r="NFD47" s="502"/>
      <c r="NFE47" s="502"/>
      <c r="NFF47" s="502"/>
      <c r="NFG47" s="502"/>
      <c r="NFH47" s="502"/>
      <c r="NFI47" s="502"/>
      <c r="NFJ47" s="502"/>
      <c r="NFK47" s="502"/>
      <c r="NFL47" s="502"/>
      <c r="NFM47" s="502"/>
      <c r="NFN47" s="502"/>
      <c r="NFO47" s="502"/>
      <c r="NFP47" s="502"/>
      <c r="NFQ47" s="502"/>
      <c r="NFR47" s="502"/>
      <c r="NFS47" s="502"/>
      <c r="NFT47" s="502"/>
      <c r="NFU47" s="502"/>
      <c r="NFV47" s="502"/>
      <c r="NFW47" s="502"/>
      <c r="NFX47" s="502"/>
      <c r="NFY47" s="502"/>
      <c r="NFZ47" s="502"/>
      <c r="NGA47" s="502"/>
      <c r="NGB47" s="502"/>
      <c r="NGC47" s="502"/>
      <c r="NGD47" s="502"/>
      <c r="NGE47" s="502"/>
      <c r="NGF47" s="502"/>
      <c r="NGG47" s="502"/>
      <c r="NGH47" s="502"/>
      <c r="NGI47" s="502"/>
      <c r="NGJ47" s="502"/>
      <c r="NGK47" s="502"/>
      <c r="NGL47" s="502"/>
      <c r="NGM47" s="502"/>
      <c r="NGN47" s="502"/>
      <c r="NGO47" s="502"/>
      <c r="NGP47" s="502"/>
      <c r="NGQ47" s="502"/>
      <c r="NGR47" s="502"/>
      <c r="NGS47" s="502"/>
      <c r="NGT47" s="502"/>
      <c r="NGU47" s="502"/>
      <c r="NGV47" s="502"/>
      <c r="NGW47" s="502"/>
      <c r="NGX47" s="502"/>
      <c r="NGY47" s="502"/>
      <c r="NGZ47" s="502"/>
      <c r="NHA47" s="502"/>
      <c r="NHB47" s="502"/>
      <c r="NHC47" s="502"/>
      <c r="NHD47" s="502"/>
      <c r="NHE47" s="502"/>
      <c r="NHF47" s="502"/>
      <c r="NHG47" s="502"/>
      <c r="NHH47" s="502"/>
      <c r="NHI47" s="502"/>
      <c r="NHJ47" s="502"/>
      <c r="NHK47" s="502"/>
      <c r="NHL47" s="502"/>
      <c r="NHM47" s="502"/>
      <c r="NHN47" s="502"/>
      <c r="NHO47" s="502"/>
      <c r="NHP47" s="502"/>
      <c r="NHQ47" s="502"/>
      <c r="NHR47" s="502"/>
      <c r="NHS47" s="502"/>
      <c r="NHT47" s="502"/>
      <c r="NHU47" s="502"/>
      <c r="NHV47" s="502"/>
      <c r="NHW47" s="502"/>
      <c r="NHX47" s="502"/>
      <c r="NHY47" s="502"/>
      <c r="NHZ47" s="502"/>
      <c r="NIA47" s="502"/>
      <c r="NIB47" s="502"/>
      <c r="NIC47" s="502"/>
      <c r="NID47" s="502"/>
      <c r="NIE47" s="502"/>
      <c r="NIF47" s="502"/>
      <c r="NIG47" s="502"/>
      <c r="NIH47" s="502"/>
      <c r="NII47" s="502"/>
      <c r="NIJ47" s="502"/>
      <c r="NIK47" s="502"/>
      <c r="NIL47" s="502"/>
      <c r="NIM47" s="502"/>
      <c r="NIN47" s="502"/>
      <c r="NIO47" s="502"/>
      <c r="NIP47" s="502"/>
      <c r="NIQ47" s="502"/>
      <c r="NIR47" s="502"/>
      <c r="NIS47" s="502"/>
      <c r="NIT47" s="502"/>
      <c r="NIU47" s="502"/>
      <c r="NIV47" s="502"/>
      <c r="NIW47" s="502"/>
      <c r="NIX47" s="502"/>
      <c r="NIY47" s="502"/>
      <c r="NIZ47" s="502"/>
      <c r="NJA47" s="502"/>
      <c r="NJB47" s="502"/>
      <c r="NJC47" s="502"/>
      <c r="NJD47" s="502"/>
      <c r="NJE47" s="502"/>
      <c r="NJF47" s="502"/>
      <c r="NJG47" s="502"/>
      <c r="NJH47" s="502"/>
      <c r="NJI47" s="502"/>
      <c r="NJJ47" s="502"/>
      <c r="NJK47" s="502"/>
      <c r="NJL47" s="502"/>
      <c r="NJM47" s="502"/>
      <c r="NJN47" s="502"/>
      <c r="NJO47" s="502"/>
      <c r="NJP47" s="502"/>
      <c r="NJQ47" s="502"/>
      <c r="NJR47" s="502"/>
      <c r="NJS47" s="502"/>
      <c r="NJT47" s="502"/>
      <c r="NJU47" s="502"/>
      <c r="NJV47" s="502"/>
      <c r="NJW47" s="502"/>
      <c r="NJX47" s="502"/>
      <c r="NJY47" s="502"/>
      <c r="NJZ47" s="502"/>
      <c r="NKA47" s="502"/>
      <c r="NKB47" s="502"/>
      <c r="NKC47" s="502"/>
      <c r="NKD47" s="502"/>
      <c r="NKE47" s="502"/>
      <c r="NKF47" s="502"/>
      <c r="NKG47" s="502"/>
      <c r="NKH47" s="502"/>
      <c r="NKI47" s="502"/>
      <c r="NKJ47" s="502"/>
      <c r="NKK47" s="502"/>
      <c r="NKL47" s="502"/>
      <c r="NKM47" s="502"/>
      <c r="NKN47" s="502"/>
      <c r="NKO47" s="502"/>
      <c r="NKP47" s="502"/>
      <c r="NKQ47" s="502"/>
      <c r="NKR47" s="502"/>
      <c r="NKS47" s="502"/>
      <c r="NKT47" s="502"/>
      <c r="NKU47" s="502"/>
      <c r="NKV47" s="502"/>
      <c r="NKW47" s="502"/>
      <c r="NKX47" s="502"/>
      <c r="NKY47" s="502"/>
      <c r="NKZ47" s="502"/>
      <c r="NLA47" s="502"/>
      <c r="NLB47" s="502"/>
      <c r="NLC47" s="502"/>
      <c r="NLD47" s="502"/>
      <c r="NLE47" s="502"/>
      <c r="NLF47" s="502"/>
      <c r="NLG47" s="502"/>
      <c r="NLH47" s="502"/>
      <c r="NLI47" s="502"/>
      <c r="NLJ47" s="502"/>
      <c r="NLK47" s="502"/>
      <c r="NLL47" s="502"/>
      <c r="NLM47" s="502"/>
      <c r="NLN47" s="502"/>
      <c r="NLO47" s="502"/>
      <c r="NLP47" s="502"/>
      <c r="NLQ47" s="502"/>
      <c r="NLR47" s="502"/>
      <c r="NLS47" s="502"/>
      <c r="NLT47" s="502"/>
      <c r="NLU47" s="502"/>
      <c r="NLV47" s="502"/>
      <c r="NLW47" s="502"/>
      <c r="NLX47" s="502"/>
      <c r="NLY47" s="502"/>
      <c r="NLZ47" s="502"/>
      <c r="NMA47" s="502"/>
      <c r="NMB47" s="502"/>
      <c r="NMC47" s="502"/>
      <c r="NMD47" s="502"/>
      <c r="NME47" s="502"/>
      <c r="NMF47" s="502"/>
      <c r="NMG47" s="502"/>
      <c r="NMH47" s="502"/>
      <c r="NMI47" s="502"/>
      <c r="NMJ47" s="502"/>
      <c r="NMK47" s="502"/>
      <c r="NML47" s="502"/>
      <c r="NMM47" s="502"/>
      <c r="NMN47" s="502"/>
      <c r="NMO47" s="502"/>
      <c r="NMP47" s="502"/>
      <c r="NMQ47" s="502"/>
      <c r="NMR47" s="502"/>
      <c r="NMS47" s="502"/>
      <c r="NMT47" s="502"/>
      <c r="NMU47" s="502"/>
      <c r="NMV47" s="502"/>
      <c r="NMW47" s="502"/>
      <c r="NMX47" s="502"/>
      <c r="NMY47" s="502"/>
      <c r="NMZ47" s="502"/>
      <c r="NNA47" s="502"/>
      <c r="NNB47" s="502"/>
      <c r="NNC47" s="502"/>
      <c r="NND47" s="502"/>
      <c r="NNE47" s="502"/>
      <c r="NNF47" s="502"/>
      <c r="NNG47" s="502"/>
      <c r="NNH47" s="502"/>
      <c r="NNI47" s="502"/>
      <c r="NNJ47" s="502"/>
      <c r="NNK47" s="502"/>
      <c r="NNL47" s="502"/>
      <c r="NNM47" s="502"/>
      <c r="NNN47" s="502"/>
      <c r="NNO47" s="502"/>
      <c r="NNP47" s="502"/>
      <c r="NNQ47" s="502"/>
      <c r="NNR47" s="502"/>
      <c r="NNS47" s="502"/>
      <c r="NNT47" s="502"/>
      <c r="NNU47" s="502"/>
      <c r="NNV47" s="502"/>
      <c r="NNW47" s="502"/>
      <c r="NNX47" s="502"/>
      <c r="NNY47" s="502"/>
      <c r="NNZ47" s="502"/>
      <c r="NOA47" s="502"/>
      <c r="NOB47" s="502"/>
      <c r="NOC47" s="502"/>
      <c r="NOD47" s="502"/>
      <c r="NOE47" s="502"/>
      <c r="NOF47" s="502"/>
      <c r="NOG47" s="502"/>
      <c r="NOH47" s="502"/>
      <c r="NOI47" s="502"/>
      <c r="NOJ47" s="502"/>
      <c r="NOK47" s="502"/>
      <c r="NOL47" s="502"/>
      <c r="NOM47" s="502"/>
      <c r="NON47" s="502"/>
      <c r="NOO47" s="502"/>
      <c r="NOP47" s="502"/>
      <c r="NOQ47" s="502"/>
      <c r="NOR47" s="502"/>
      <c r="NOS47" s="502"/>
      <c r="NOT47" s="502"/>
      <c r="NOU47" s="502"/>
      <c r="NOV47" s="502"/>
      <c r="NOW47" s="502"/>
      <c r="NOX47" s="502"/>
      <c r="NOY47" s="502"/>
      <c r="NOZ47" s="502"/>
      <c r="NPA47" s="502"/>
      <c r="NPB47" s="502"/>
      <c r="NPC47" s="502"/>
      <c r="NPD47" s="502"/>
      <c r="NPE47" s="502"/>
      <c r="NPF47" s="502"/>
      <c r="NPG47" s="502"/>
      <c r="NPH47" s="502"/>
      <c r="NPI47" s="502"/>
      <c r="NPJ47" s="502"/>
      <c r="NPK47" s="502"/>
      <c r="NPL47" s="502"/>
      <c r="NPM47" s="502"/>
      <c r="NPN47" s="502"/>
      <c r="NPO47" s="502"/>
      <c r="NPP47" s="502"/>
      <c r="NPQ47" s="502"/>
      <c r="NPR47" s="502"/>
      <c r="NPS47" s="502"/>
      <c r="NPT47" s="502"/>
      <c r="NPU47" s="502"/>
      <c r="NPV47" s="502"/>
      <c r="NPW47" s="502"/>
      <c r="NPX47" s="502"/>
      <c r="NPY47" s="502"/>
      <c r="NPZ47" s="502"/>
      <c r="NQA47" s="502"/>
      <c r="NQB47" s="502"/>
      <c r="NQC47" s="502"/>
      <c r="NQD47" s="502"/>
      <c r="NQE47" s="502"/>
      <c r="NQF47" s="502"/>
      <c r="NQG47" s="502"/>
      <c r="NQH47" s="502"/>
      <c r="NQI47" s="502"/>
      <c r="NQJ47" s="502"/>
      <c r="NQK47" s="502"/>
      <c r="NQL47" s="502"/>
      <c r="NQM47" s="502"/>
      <c r="NQN47" s="502"/>
      <c r="NQO47" s="502"/>
      <c r="NQP47" s="502"/>
      <c r="NQQ47" s="502"/>
      <c r="NQR47" s="502"/>
      <c r="NQS47" s="502"/>
      <c r="NQT47" s="502"/>
      <c r="NQU47" s="502"/>
      <c r="NQV47" s="502"/>
      <c r="NQW47" s="502"/>
      <c r="NQX47" s="502"/>
      <c r="NQY47" s="502"/>
      <c r="NQZ47" s="502"/>
      <c r="NRA47" s="502"/>
      <c r="NRB47" s="502"/>
      <c r="NRC47" s="502"/>
      <c r="NRD47" s="502"/>
      <c r="NRE47" s="502"/>
      <c r="NRF47" s="502"/>
      <c r="NRG47" s="502"/>
      <c r="NRH47" s="502"/>
      <c r="NRI47" s="502"/>
      <c r="NRJ47" s="502"/>
      <c r="NRK47" s="502"/>
      <c r="NRL47" s="502"/>
      <c r="NRM47" s="502"/>
      <c r="NRN47" s="502"/>
      <c r="NRO47" s="502"/>
      <c r="NRP47" s="502"/>
      <c r="NRQ47" s="502"/>
      <c r="NRR47" s="502"/>
      <c r="NRS47" s="502"/>
      <c r="NRT47" s="502"/>
      <c r="NRU47" s="502"/>
      <c r="NRV47" s="502"/>
      <c r="NRW47" s="502"/>
      <c r="NRX47" s="502"/>
      <c r="NRY47" s="502"/>
      <c r="NRZ47" s="502"/>
      <c r="NSA47" s="502"/>
      <c r="NSB47" s="502"/>
      <c r="NSC47" s="502"/>
      <c r="NSD47" s="502"/>
      <c r="NSE47" s="502"/>
      <c r="NSF47" s="502"/>
      <c r="NSG47" s="502"/>
      <c r="NSH47" s="502"/>
      <c r="NSI47" s="502"/>
      <c r="NSJ47" s="502"/>
      <c r="NSK47" s="502"/>
      <c r="NSL47" s="502"/>
      <c r="NSM47" s="502"/>
      <c r="NSN47" s="502"/>
      <c r="NSO47" s="502"/>
      <c r="NSP47" s="502"/>
      <c r="NSQ47" s="502"/>
      <c r="NSR47" s="502"/>
      <c r="NSS47" s="502"/>
      <c r="NST47" s="502"/>
      <c r="NSU47" s="502"/>
      <c r="NSV47" s="502"/>
      <c r="NSW47" s="502"/>
      <c r="NSX47" s="502"/>
      <c r="NSY47" s="502"/>
      <c r="NSZ47" s="502"/>
      <c r="NTA47" s="502"/>
      <c r="NTB47" s="502"/>
      <c r="NTC47" s="502"/>
      <c r="NTD47" s="502"/>
      <c r="NTE47" s="502"/>
      <c r="NTF47" s="502"/>
      <c r="NTG47" s="502"/>
      <c r="NTH47" s="502"/>
      <c r="NTI47" s="502"/>
      <c r="NTJ47" s="502"/>
      <c r="NTK47" s="502"/>
      <c r="NTL47" s="502"/>
      <c r="NTM47" s="502"/>
      <c r="NTN47" s="502"/>
      <c r="NTO47" s="502"/>
      <c r="NTP47" s="502"/>
      <c r="NTQ47" s="502"/>
      <c r="NTR47" s="502"/>
      <c r="NTS47" s="502"/>
      <c r="NTT47" s="502"/>
      <c r="NTU47" s="502"/>
      <c r="NTV47" s="502"/>
      <c r="NTW47" s="502"/>
      <c r="NTX47" s="502"/>
      <c r="NTY47" s="502"/>
      <c r="NTZ47" s="502"/>
      <c r="NUA47" s="502"/>
      <c r="NUB47" s="502"/>
      <c r="NUC47" s="502"/>
      <c r="NUD47" s="502"/>
      <c r="NUE47" s="502"/>
      <c r="NUF47" s="502"/>
      <c r="NUG47" s="502"/>
      <c r="NUH47" s="502"/>
      <c r="NUI47" s="502"/>
      <c r="NUJ47" s="502"/>
      <c r="NUK47" s="502"/>
      <c r="NUL47" s="502"/>
      <c r="NUM47" s="502"/>
      <c r="NUN47" s="502"/>
      <c r="NUO47" s="502"/>
      <c r="NUP47" s="502"/>
      <c r="NUQ47" s="502"/>
      <c r="NUR47" s="502"/>
      <c r="NUS47" s="502"/>
      <c r="NUT47" s="502"/>
      <c r="NUU47" s="502"/>
      <c r="NUV47" s="502"/>
      <c r="NUW47" s="502"/>
      <c r="NUX47" s="502"/>
      <c r="NUY47" s="502"/>
      <c r="NUZ47" s="502"/>
      <c r="NVA47" s="502"/>
      <c r="NVB47" s="502"/>
      <c r="NVC47" s="502"/>
      <c r="NVD47" s="502"/>
      <c r="NVE47" s="502"/>
      <c r="NVF47" s="502"/>
      <c r="NVG47" s="502"/>
      <c r="NVH47" s="502"/>
      <c r="NVI47" s="502"/>
      <c r="NVJ47" s="502"/>
      <c r="NVK47" s="502"/>
      <c r="NVL47" s="502"/>
      <c r="NVM47" s="502"/>
      <c r="NVN47" s="502"/>
      <c r="NVO47" s="502"/>
      <c r="NVP47" s="502"/>
      <c r="NVQ47" s="502"/>
      <c r="NVR47" s="502"/>
      <c r="NVS47" s="502"/>
      <c r="NVT47" s="502"/>
      <c r="NVU47" s="502"/>
      <c r="NVV47" s="502"/>
      <c r="NVW47" s="502"/>
      <c r="NVX47" s="502"/>
      <c r="NVY47" s="502"/>
      <c r="NVZ47" s="502"/>
      <c r="NWA47" s="502"/>
      <c r="NWB47" s="502"/>
      <c r="NWC47" s="502"/>
      <c r="NWD47" s="502"/>
      <c r="NWE47" s="502"/>
      <c r="NWF47" s="502"/>
      <c r="NWG47" s="502"/>
      <c r="NWH47" s="502"/>
      <c r="NWI47" s="502"/>
      <c r="NWJ47" s="502"/>
      <c r="NWK47" s="502"/>
      <c r="NWL47" s="502"/>
      <c r="NWM47" s="502"/>
      <c r="NWN47" s="502"/>
      <c r="NWO47" s="502"/>
      <c r="NWP47" s="502"/>
      <c r="NWQ47" s="502"/>
      <c r="NWR47" s="502"/>
      <c r="NWS47" s="502"/>
      <c r="NWT47" s="502"/>
      <c r="NWU47" s="502"/>
      <c r="NWV47" s="502"/>
      <c r="NWW47" s="502"/>
      <c r="NWX47" s="502"/>
      <c r="NWY47" s="502"/>
      <c r="NWZ47" s="502"/>
      <c r="NXA47" s="502"/>
      <c r="NXB47" s="502"/>
      <c r="NXC47" s="502"/>
      <c r="NXD47" s="502"/>
      <c r="NXE47" s="502"/>
      <c r="NXF47" s="502"/>
      <c r="NXG47" s="502"/>
      <c r="NXH47" s="502"/>
      <c r="NXI47" s="502"/>
      <c r="NXJ47" s="502"/>
      <c r="NXK47" s="502"/>
      <c r="NXL47" s="502"/>
      <c r="NXM47" s="502"/>
      <c r="NXN47" s="502"/>
      <c r="NXO47" s="502"/>
      <c r="NXP47" s="502"/>
      <c r="NXQ47" s="502"/>
      <c r="NXR47" s="502"/>
      <c r="NXS47" s="502"/>
      <c r="NXT47" s="502"/>
      <c r="NXU47" s="502"/>
      <c r="NXV47" s="502"/>
      <c r="NXW47" s="502"/>
      <c r="NXX47" s="502"/>
      <c r="NXY47" s="502"/>
      <c r="NXZ47" s="502"/>
      <c r="NYA47" s="502"/>
      <c r="NYB47" s="502"/>
      <c r="NYC47" s="502"/>
      <c r="NYD47" s="502"/>
      <c r="NYE47" s="502"/>
      <c r="NYF47" s="502"/>
      <c r="NYG47" s="502"/>
      <c r="NYH47" s="502"/>
      <c r="NYI47" s="502"/>
      <c r="NYJ47" s="502"/>
      <c r="NYK47" s="502"/>
      <c r="NYL47" s="502"/>
      <c r="NYM47" s="502"/>
      <c r="NYN47" s="502"/>
      <c r="NYO47" s="502"/>
      <c r="NYP47" s="502"/>
      <c r="NYQ47" s="502"/>
      <c r="NYR47" s="502"/>
      <c r="NYS47" s="502"/>
      <c r="NYT47" s="502"/>
      <c r="NYU47" s="502"/>
      <c r="NYV47" s="502"/>
      <c r="NYW47" s="502"/>
      <c r="NYX47" s="502"/>
      <c r="NYY47" s="502"/>
      <c r="NYZ47" s="502"/>
      <c r="NZA47" s="502"/>
      <c r="NZB47" s="502"/>
      <c r="NZC47" s="502"/>
      <c r="NZD47" s="502"/>
      <c r="NZE47" s="502"/>
      <c r="NZF47" s="502"/>
      <c r="NZG47" s="502"/>
      <c r="NZH47" s="502"/>
      <c r="NZI47" s="502"/>
      <c r="NZJ47" s="502"/>
      <c r="NZK47" s="502"/>
      <c r="NZL47" s="502"/>
      <c r="NZM47" s="502"/>
      <c r="NZN47" s="502"/>
      <c r="NZO47" s="502"/>
      <c r="NZP47" s="502"/>
      <c r="NZQ47" s="502"/>
      <c r="NZR47" s="502"/>
      <c r="NZS47" s="502"/>
      <c r="NZT47" s="502"/>
      <c r="NZU47" s="502"/>
      <c r="NZV47" s="502"/>
      <c r="NZW47" s="502"/>
      <c r="NZX47" s="502"/>
      <c r="NZY47" s="502"/>
      <c r="NZZ47" s="502"/>
      <c r="OAA47" s="502"/>
      <c r="OAB47" s="502"/>
      <c r="OAC47" s="502"/>
      <c r="OAD47" s="502"/>
      <c r="OAE47" s="502"/>
      <c r="OAF47" s="502"/>
      <c r="OAG47" s="502"/>
      <c r="OAH47" s="502"/>
      <c r="OAI47" s="502"/>
      <c r="OAJ47" s="502"/>
      <c r="OAK47" s="502"/>
      <c r="OAL47" s="502"/>
      <c r="OAM47" s="502"/>
      <c r="OAN47" s="502"/>
      <c r="OAO47" s="502"/>
      <c r="OAP47" s="502"/>
      <c r="OAQ47" s="502"/>
      <c r="OAR47" s="502"/>
      <c r="OAS47" s="502"/>
      <c r="OAT47" s="502"/>
      <c r="OAU47" s="502"/>
      <c r="OAV47" s="502"/>
      <c r="OAW47" s="502"/>
      <c r="OAX47" s="502"/>
      <c r="OAY47" s="502"/>
      <c r="OAZ47" s="502"/>
      <c r="OBA47" s="502"/>
      <c r="OBB47" s="502"/>
      <c r="OBC47" s="502"/>
      <c r="OBD47" s="502"/>
      <c r="OBE47" s="502"/>
      <c r="OBF47" s="502"/>
      <c r="OBG47" s="502"/>
      <c r="OBH47" s="502"/>
      <c r="OBI47" s="502"/>
      <c r="OBJ47" s="502"/>
      <c r="OBK47" s="502"/>
      <c r="OBL47" s="502"/>
      <c r="OBM47" s="502"/>
      <c r="OBN47" s="502"/>
      <c r="OBO47" s="502"/>
      <c r="OBP47" s="502"/>
      <c r="OBQ47" s="502"/>
      <c r="OBR47" s="502"/>
      <c r="OBS47" s="502"/>
      <c r="OBT47" s="502"/>
      <c r="OBU47" s="502"/>
      <c r="OBV47" s="502"/>
      <c r="OBW47" s="502"/>
      <c r="OBX47" s="502"/>
      <c r="OBY47" s="502"/>
      <c r="OBZ47" s="502"/>
      <c r="OCA47" s="502"/>
      <c r="OCB47" s="502"/>
      <c r="OCC47" s="502"/>
      <c r="OCD47" s="502"/>
      <c r="OCE47" s="502"/>
      <c r="OCF47" s="502"/>
      <c r="OCG47" s="502"/>
      <c r="OCH47" s="502"/>
      <c r="OCI47" s="502"/>
      <c r="OCJ47" s="502"/>
      <c r="OCK47" s="502"/>
      <c r="OCL47" s="502"/>
      <c r="OCM47" s="502"/>
      <c r="OCN47" s="502"/>
      <c r="OCO47" s="502"/>
      <c r="OCP47" s="502"/>
      <c r="OCQ47" s="502"/>
      <c r="OCR47" s="502"/>
      <c r="OCS47" s="502"/>
      <c r="OCT47" s="502"/>
      <c r="OCU47" s="502"/>
      <c r="OCV47" s="502"/>
      <c r="OCW47" s="502"/>
      <c r="OCX47" s="502"/>
      <c r="OCY47" s="502"/>
      <c r="OCZ47" s="502"/>
      <c r="ODA47" s="502"/>
      <c r="ODB47" s="502"/>
      <c r="ODC47" s="502"/>
      <c r="ODD47" s="502"/>
      <c r="ODE47" s="502"/>
      <c r="ODF47" s="502"/>
      <c r="ODG47" s="502"/>
      <c r="ODH47" s="502"/>
      <c r="ODI47" s="502"/>
      <c r="ODJ47" s="502"/>
      <c r="ODK47" s="502"/>
      <c r="ODL47" s="502"/>
      <c r="ODM47" s="502"/>
      <c r="ODN47" s="502"/>
      <c r="ODO47" s="502"/>
      <c r="ODP47" s="502"/>
      <c r="ODQ47" s="502"/>
      <c r="ODR47" s="502"/>
      <c r="ODS47" s="502"/>
      <c r="ODT47" s="502"/>
      <c r="ODU47" s="502"/>
      <c r="ODV47" s="502"/>
      <c r="ODW47" s="502"/>
      <c r="ODX47" s="502"/>
      <c r="ODY47" s="502"/>
      <c r="ODZ47" s="502"/>
      <c r="OEA47" s="502"/>
      <c r="OEB47" s="502"/>
      <c r="OEC47" s="502"/>
      <c r="OED47" s="502"/>
      <c r="OEE47" s="502"/>
      <c r="OEF47" s="502"/>
      <c r="OEG47" s="502"/>
      <c r="OEH47" s="502"/>
      <c r="OEI47" s="502"/>
      <c r="OEJ47" s="502"/>
      <c r="OEK47" s="502"/>
      <c r="OEL47" s="502"/>
      <c r="OEM47" s="502"/>
      <c r="OEN47" s="502"/>
      <c r="OEO47" s="502"/>
      <c r="OEP47" s="502"/>
      <c r="OEQ47" s="502"/>
      <c r="OER47" s="502"/>
      <c r="OES47" s="502"/>
      <c r="OET47" s="502"/>
      <c r="OEU47" s="502"/>
      <c r="OEV47" s="502"/>
      <c r="OEW47" s="502"/>
      <c r="OEX47" s="502"/>
      <c r="OEY47" s="502"/>
      <c r="OEZ47" s="502"/>
      <c r="OFA47" s="502"/>
      <c r="OFB47" s="502"/>
      <c r="OFC47" s="502"/>
      <c r="OFD47" s="502"/>
      <c r="OFE47" s="502"/>
      <c r="OFF47" s="502"/>
      <c r="OFG47" s="502"/>
      <c r="OFH47" s="502"/>
      <c r="OFI47" s="502"/>
      <c r="OFJ47" s="502"/>
      <c r="OFK47" s="502"/>
      <c r="OFL47" s="502"/>
      <c r="OFM47" s="502"/>
      <c r="OFN47" s="502"/>
      <c r="OFO47" s="502"/>
      <c r="OFP47" s="502"/>
      <c r="OFQ47" s="502"/>
      <c r="OFR47" s="502"/>
      <c r="OFS47" s="502"/>
      <c r="OFT47" s="502"/>
      <c r="OFU47" s="502"/>
      <c r="OFV47" s="502"/>
      <c r="OFW47" s="502"/>
      <c r="OFX47" s="502"/>
      <c r="OFY47" s="502"/>
      <c r="OFZ47" s="502"/>
      <c r="OGA47" s="502"/>
      <c r="OGB47" s="502"/>
      <c r="OGC47" s="502"/>
      <c r="OGD47" s="502"/>
      <c r="OGE47" s="502"/>
      <c r="OGF47" s="502"/>
      <c r="OGG47" s="502"/>
      <c r="OGH47" s="502"/>
      <c r="OGI47" s="502"/>
      <c r="OGJ47" s="502"/>
      <c r="OGK47" s="502"/>
      <c r="OGL47" s="502"/>
      <c r="OGM47" s="502"/>
      <c r="OGN47" s="502"/>
      <c r="OGO47" s="502"/>
      <c r="OGP47" s="502"/>
      <c r="OGQ47" s="502"/>
      <c r="OGR47" s="502"/>
      <c r="OGS47" s="502"/>
      <c r="OGT47" s="502"/>
      <c r="OGU47" s="502"/>
      <c r="OGV47" s="502"/>
      <c r="OGW47" s="502"/>
      <c r="OGX47" s="502"/>
      <c r="OGY47" s="502"/>
      <c r="OGZ47" s="502"/>
      <c r="OHA47" s="502"/>
      <c r="OHB47" s="502"/>
      <c r="OHC47" s="502"/>
      <c r="OHD47" s="502"/>
      <c r="OHE47" s="502"/>
      <c r="OHF47" s="502"/>
      <c r="OHG47" s="502"/>
      <c r="OHH47" s="502"/>
      <c r="OHI47" s="502"/>
      <c r="OHJ47" s="502"/>
      <c r="OHK47" s="502"/>
      <c r="OHL47" s="502"/>
      <c r="OHM47" s="502"/>
      <c r="OHN47" s="502"/>
      <c r="OHO47" s="502"/>
      <c r="OHP47" s="502"/>
      <c r="OHQ47" s="502"/>
      <c r="OHR47" s="502"/>
      <c r="OHS47" s="502"/>
      <c r="OHT47" s="502"/>
      <c r="OHU47" s="502"/>
      <c r="OHV47" s="502"/>
      <c r="OHW47" s="502"/>
      <c r="OHX47" s="502"/>
      <c r="OHY47" s="502"/>
      <c r="OHZ47" s="502"/>
      <c r="OIA47" s="502"/>
      <c r="OIB47" s="502"/>
      <c r="OIC47" s="502"/>
      <c r="OID47" s="502"/>
      <c r="OIE47" s="502"/>
      <c r="OIF47" s="502"/>
      <c r="OIG47" s="502"/>
      <c r="OIH47" s="502"/>
      <c r="OII47" s="502"/>
      <c r="OIJ47" s="502"/>
      <c r="OIK47" s="502"/>
      <c r="OIL47" s="502"/>
      <c r="OIM47" s="502"/>
      <c r="OIN47" s="502"/>
      <c r="OIO47" s="502"/>
      <c r="OIP47" s="502"/>
      <c r="OIQ47" s="502"/>
      <c r="OIR47" s="502"/>
      <c r="OIS47" s="502"/>
      <c r="OIT47" s="502"/>
      <c r="OIU47" s="502"/>
      <c r="OIV47" s="502"/>
      <c r="OIW47" s="502"/>
      <c r="OIX47" s="502"/>
      <c r="OIY47" s="502"/>
      <c r="OIZ47" s="502"/>
      <c r="OJA47" s="502"/>
      <c r="OJB47" s="502"/>
      <c r="OJC47" s="502"/>
      <c r="OJD47" s="502"/>
      <c r="OJE47" s="502"/>
      <c r="OJF47" s="502"/>
      <c r="OJG47" s="502"/>
      <c r="OJH47" s="502"/>
      <c r="OJI47" s="502"/>
      <c r="OJJ47" s="502"/>
      <c r="OJK47" s="502"/>
      <c r="OJL47" s="502"/>
      <c r="OJM47" s="502"/>
      <c r="OJN47" s="502"/>
      <c r="OJO47" s="502"/>
      <c r="OJP47" s="502"/>
      <c r="OJQ47" s="502"/>
      <c r="OJR47" s="502"/>
      <c r="OJS47" s="502"/>
      <c r="OJT47" s="502"/>
      <c r="OJU47" s="502"/>
      <c r="OJV47" s="502"/>
      <c r="OJW47" s="502"/>
      <c r="OJX47" s="502"/>
      <c r="OJY47" s="502"/>
      <c r="OJZ47" s="502"/>
      <c r="OKA47" s="502"/>
      <c r="OKB47" s="502"/>
      <c r="OKC47" s="502"/>
      <c r="OKD47" s="502"/>
      <c r="OKE47" s="502"/>
      <c r="OKF47" s="502"/>
      <c r="OKG47" s="502"/>
      <c r="OKH47" s="502"/>
      <c r="OKI47" s="502"/>
      <c r="OKJ47" s="502"/>
      <c r="OKK47" s="502"/>
      <c r="OKL47" s="502"/>
      <c r="OKM47" s="502"/>
      <c r="OKN47" s="502"/>
      <c r="OKO47" s="502"/>
      <c r="OKP47" s="502"/>
      <c r="OKQ47" s="502"/>
      <c r="OKR47" s="502"/>
      <c r="OKS47" s="502"/>
      <c r="OKT47" s="502"/>
      <c r="OKU47" s="502"/>
      <c r="OKV47" s="502"/>
      <c r="OKW47" s="502"/>
      <c r="OKX47" s="502"/>
      <c r="OKY47" s="502"/>
      <c r="OKZ47" s="502"/>
      <c r="OLA47" s="502"/>
      <c r="OLB47" s="502"/>
      <c r="OLC47" s="502"/>
      <c r="OLD47" s="502"/>
      <c r="OLE47" s="502"/>
      <c r="OLF47" s="502"/>
      <c r="OLG47" s="502"/>
      <c r="OLH47" s="502"/>
      <c r="OLI47" s="502"/>
      <c r="OLJ47" s="502"/>
      <c r="OLK47" s="502"/>
      <c r="OLL47" s="502"/>
      <c r="OLM47" s="502"/>
      <c r="OLN47" s="502"/>
      <c r="OLO47" s="502"/>
      <c r="OLP47" s="502"/>
      <c r="OLQ47" s="502"/>
      <c r="OLR47" s="502"/>
      <c r="OLS47" s="502"/>
      <c r="OLT47" s="502"/>
      <c r="OLU47" s="502"/>
      <c r="OLV47" s="502"/>
      <c r="OLW47" s="502"/>
      <c r="OLX47" s="502"/>
      <c r="OLY47" s="502"/>
      <c r="OLZ47" s="502"/>
      <c r="OMA47" s="502"/>
      <c r="OMB47" s="502"/>
      <c r="OMC47" s="502"/>
      <c r="OMD47" s="502"/>
      <c r="OME47" s="502"/>
      <c r="OMF47" s="502"/>
      <c r="OMG47" s="502"/>
      <c r="OMH47" s="502"/>
      <c r="OMI47" s="502"/>
      <c r="OMJ47" s="502"/>
      <c r="OMK47" s="502"/>
      <c r="OML47" s="502"/>
      <c r="OMM47" s="502"/>
      <c r="OMN47" s="502"/>
      <c r="OMO47" s="502"/>
      <c r="OMP47" s="502"/>
      <c r="OMQ47" s="502"/>
      <c r="OMR47" s="502"/>
      <c r="OMS47" s="502"/>
      <c r="OMT47" s="502"/>
      <c r="OMU47" s="502"/>
      <c r="OMV47" s="502"/>
      <c r="OMW47" s="502"/>
      <c r="OMX47" s="502"/>
      <c r="OMY47" s="502"/>
      <c r="OMZ47" s="502"/>
      <c r="ONA47" s="502"/>
      <c r="ONB47" s="502"/>
      <c r="ONC47" s="502"/>
      <c r="OND47" s="502"/>
      <c r="ONE47" s="502"/>
      <c r="ONF47" s="502"/>
      <c r="ONG47" s="502"/>
      <c r="ONH47" s="502"/>
      <c r="ONI47" s="502"/>
      <c r="ONJ47" s="502"/>
      <c r="ONK47" s="502"/>
      <c r="ONL47" s="502"/>
      <c r="ONM47" s="502"/>
      <c r="ONN47" s="502"/>
      <c r="ONO47" s="502"/>
      <c r="ONP47" s="502"/>
      <c r="ONQ47" s="502"/>
      <c r="ONR47" s="502"/>
      <c r="ONS47" s="502"/>
      <c r="ONT47" s="502"/>
      <c r="ONU47" s="502"/>
      <c r="ONV47" s="502"/>
      <c r="ONW47" s="502"/>
      <c r="ONX47" s="502"/>
      <c r="ONY47" s="502"/>
      <c r="ONZ47" s="502"/>
      <c r="OOA47" s="502"/>
      <c r="OOB47" s="502"/>
      <c r="OOC47" s="502"/>
      <c r="OOD47" s="502"/>
      <c r="OOE47" s="502"/>
      <c r="OOF47" s="502"/>
      <c r="OOG47" s="502"/>
      <c r="OOH47" s="502"/>
      <c r="OOI47" s="502"/>
      <c r="OOJ47" s="502"/>
      <c r="OOK47" s="502"/>
      <c r="OOL47" s="502"/>
      <c r="OOM47" s="502"/>
      <c r="OON47" s="502"/>
      <c r="OOO47" s="502"/>
      <c r="OOP47" s="502"/>
      <c r="OOQ47" s="502"/>
      <c r="OOR47" s="502"/>
      <c r="OOS47" s="502"/>
      <c r="OOT47" s="502"/>
      <c r="OOU47" s="502"/>
      <c r="OOV47" s="502"/>
      <c r="OOW47" s="502"/>
      <c r="OOX47" s="502"/>
      <c r="OOY47" s="502"/>
      <c r="OOZ47" s="502"/>
      <c r="OPA47" s="502"/>
      <c r="OPB47" s="502"/>
      <c r="OPC47" s="502"/>
      <c r="OPD47" s="502"/>
      <c r="OPE47" s="502"/>
      <c r="OPF47" s="502"/>
      <c r="OPG47" s="502"/>
      <c r="OPH47" s="502"/>
      <c r="OPI47" s="502"/>
      <c r="OPJ47" s="502"/>
      <c r="OPK47" s="502"/>
      <c r="OPL47" s="502"/>
      <c r="OPM47" s="502"/>
      <c r="OPN47" s="502"/>
      <c r="OPO47" s="502"/>
      <c r="OPP47" s="502"/>
      <c r="OPQ47" s="502"/>
      <c r="OPR47" s="502"/>
      <c r="OPS47" s="502"/>
      <c r="OPT47" s="502"/>
      <c r="OPU47" s="502"/>
      <c r="OPV47" s="502"/>
      <c r="OPW47" s="502"/>
      <c r="OPX47" s="502"/>
      <c r="OPY47" s="502"/>
      <c r="OPZ47" s="502"/>
      <c r="OQA47" s="502"/>
      <c r="OQB47" s="502"/>
      <c r="OQC47" s="502"/>
      <c r="OQD47" s="502"/>
      <c r="OQE47" s="502"/>
      <c r="OQF47" s="502"/>
      <c r="OQG47" s="502"/>
      <c r="OQH47" s="502"/>
      <c r="OQI47" s="502"/>
      <c r="OQJ47" s="502"/>
      <c r="OQK47" s="502"/>
      <c r="OQL47" s="502"/>
      <c r="OQM47" s="502"/>
      <c r="OQN47" s="502"/>
      <c r="OQO47" s="502"/>
      <c r="OQP47" s="502"/>
      <c r="OQQ47" s="502"/>
      <c r="OQR47" s="502"/>
      <c r="OQS47" s="502"/>
      <c r="OQT47" s="502"/>
      <c r="OQU47" s="502"/>
      <c r="OQV47" s="502"/>
      <c r="OQW47" s="502"/>
      <c r="OQX47" s="502"/>
      <c r="OQY47" s="502"/>
      <c r="OQZ47" s="502"/>
      <c r="ORA47" s="502"/>
      <c r="ORB47" s="502"/>
      <c r="ORC47" s="502"/>
      <c r="ORD47" s="502"/>
      <c r="ORE47" s="502"/>
      <c r="ORF47" s="502"/>
      <c r="ORG47" s="502"/>
      <c r="ORH47" s="502"/>
      <c r="ORI47" s="502"/>
      <c r="ORJ47" s="502"/>
      <c r="ORK47" s="502"/>
      <c r="ORL47" s="502"/>
      <c r="ORM47" s="502"/>
      <c r="ORN47" s="502"/>
      <c r="ORO47" s="502"/>
      <c r="ORP47" s="502"/>
      <c r="ORQ47" s="502"/>
      <c r="ORR47" s="502"/>
      <c r="ORS47" s="502"/>
      <c r="ORT47" s="502"/>
      <c r="ORU47" s="502"/>
      <c r="ORV47" s="502"/>
      <c r="ORW47" s="502"/>
      <c r="ORX47" s="502"/>
      <c r="ORY47" s="502"/>
      <c r="ORZ47" s="502"/>
      <c r="OSA47" s="502"/>
      <c r="OSB47" s="502"/>
      <c r="OSC47" s="502"/>
      <c r="OSD47" s="502"/>
      <c r="OSE47" s="502"/>
      <c r="OSF47" s="502"/>
      <c r="OSG47" s="502"/>
      <c r="OSH47" s="502"/>
      <c r="OSI47" s="502"/>
      <c r="OSJ47" s="502"/>
      <c r="OSK47" s="502"/>
      <c r="OSL47" s="502"/>
      <c r="OSM47" s="502"/>
      <c r="OSN47" s="502"/>
      <c r="OSO47" s="502"/>
      <c r="OSP47" s="502"/>
      <c r="OSQ47" s="502"/>
      <c r="OSR47" s="502"/>
      <c r="OSS47" s="502"/>
      <c r="OST47" s="502"/>
      <c r="OSU47" s="502"/>
      <c r="OSV47" s="502"/>
      <c r="OSW47" s="502"/>
      <c r="OSX47" s="502"/>
      <c r="OSY47" s="502"/>
      <c r="OSZ47" s="502"/>
      <c r="OTA47" s="502"/>
      <c r="OTB47" s="502"/>
      <c r="OTC47" s="502"/>
      <c r="OTD47" s="502"/>
      <c r="OTE47" s="502"/>
      <c r="OTF47" s="502"/>
      <c r="OTG47" s="502"/>
      <c r="OTH47" s="502"/>
      <c r="OTI47" s="502"/>
      <c r="OTJ47" s="502"/>
      <c r="OTK47" s="502"/>
      <c r="OTL47" s="502"/>
      <c r="OTM47" s="502"/>
      <c r="OTN47" s="502"/>
      <c r="OTO47" s="502"/>
      <c r="OTP47" s="502"/>
      <c r="OTQ47" s="502"/>
      <c r="OTR47" s="502"/>
      <c r="OTS47" s="502"/>
      <c r="OTT47" s="502"/>
      <c r="OTU47" s="502"/>
      <c r="OTV47" s="502"/>
      <c r="OTW47" s="502"/>
      <c r="OTX47" s="502"/>
      <c r="OTY47" s="502"/>
      <c r="OTZ47" s="502"/>
      <c r="OUA47" s="502"/>
      <c r="OUB47" s="502"/>
      <c r="OUC47" s="502"/>
      <c r="OUD47" s="502"/>
      <c r="OUE47" s="502"/>
      <c r="OUF47" s="502"/>
      <c r="OUG47" s="502"/>
      <c r="OUH47" s="502"/>
      <c r="OUI47" s="502"/>
      <c r="OUJ47" s="502"/>
      <c r="OUK47" s="502"/>
      <c r="OUL47" s="502"/>
      <c r="OUM47" s="502"/>
      <c r="OUN47" s="502"/>
      <c r="OUO47" s="502"/>
      <c r="OUP47" s="502"/>
      <c r="OUQ47" s="502"/>
      <c r="OUR47" s="502"/>
      <c r="OUS47" s="502"/>
      <c r="OUT47" s="502"/>
      <c r="OUU47" s="502"/>
      <c r="OUV47" s="502"/>
      <c r="OUW47" s="502"/>
      <c r="OUX47" s="502"/>
      <c r="OUY47" s="502"/>
      <c r="OUZ47" s="502"/>
      <c r="OVA47" s="502"/>
      <c r="OVB47" s="502"/>
      <c r="OVC47" s="502"/>
      <c r="OVD47" s="502"/>
      <c r="OVE47" s="502"/>
      <c r="OVF47" s="502"/>
      <c r="OVG47" s="502"/>
      <c r="OVH47" s="502"/>
      <c r="OVI47" s="502"/>
      <c r="OVJ47" s="502"/>
      <c r="OVK47" s="502"/>
      <c r="OVL47" s="502"/>
      <c r="OVM47" s="502"/>
      <c r="OVN47" s="502"/>
      <c r="OVO47" s="502"/>
      <c r="OVP47" s="502"/>
      <c r="OVQ47" s="502"/>
      <c r="OVR47" s="502"/>
      <c r="OVS47" s="502"/>
      <c r="OVT47" s="502"/>
      <c r="OVU47" s="502"/>
      <c r="OVV47" s="502"/>
      <c r="OVW47" s="502"/>
      <c r="OVX47" s="502"/>
      <c r="OVY47" s="502"/>
      <c r="OVZ47" s="502"/>
      <c r="OWA47" s="502"/>
      <c r="OWB47" s="502"/>
      <c r="OWC47" s="502"/>
      <c r="OWD47" s="502"/>
      <c r="OWE47" s="502"/>
      <c r="OWF47" s="502"/>
      <c r="OWG47" s="502"/>
      <c r="OWH47" s="502"/>
      <c r="OWI47" s="502"/>
      <c r="OWJ47" s="502"/>
      <c r="OWK47" s="502"/>
      <c r="OWL47" s="502"/>
      <c r="OWM47" s="502"/>
      <c r="OWN47" s="502"/>
      <c r="OWO47" s="502"/>
      <c r="OWP47" s="502"/>
      <c r="OWQ47" s="502"/>
      <c r="OWR47" s="502"/>
      <c r="OWS47" s="502"/>
      <c r="OWT47" s="502"/>
      <c r="OWU47" s="502"/>
      <c r="OWV47" s="502"/>
      <c r="OWW47" s="502"/>
      <c r="OWX47" s="502"/>
      <c r="OWY47" s="502"/>
      <c r="OWZ47" s="502"/>
      <c r="OXA47" s="502"/>
      <c r="OXB47" s="502"/>
      <c r="OXC47" s="502"/>
      <c r="OXD47" s="502"/>
      <c r="OXE47" s="502"/>
      <c r="OXF47" s="502"/>
      <c r="OXG47" s="502"/>
      <c r="OXH47" s="502"/>
      <c r="OXI47" s="502"/>
      <c r="OXJ47" s="502"/>
      <c r="OXK47" s="502"/>
      <c r="OXL47" s="502"/>
      <c r="OXM47" s="502"/>
      <c r="OXN47" s="502"/>
      <c r="OXO47" s="502"/>
      <c r="OXP47" s="502"/>
      <c r="OXQ47" s="502"/>
      <c r="OXR47" s="502"/>
      <c r="OXS47" s="502"/>
      <c r="OXT47" s="502"/>
      <c r="OXU47" s="502"/>
      <c r="OXV47" s="502"/>
      <c r="OXW47" s="502"/>
      <c r="OXX47" s="502"/>
      <c r="OXY47" s="502"/>
      <c r="OXZ47" s="502"/>
      <c r="OYA47" s="502"/>
      <c r="OYB47" s="502"/>
      <c r="OYC47" s="502"/>
      <c r="OYD47" s="502"/>
      <c r="OYE47" s="502"/>
      <c r="OYF47" s="502"/>
      <c r="OYG47" s="502"/>
      <c r="OYH47" s="502"/>
      <c r="OYI47" s="502"/>
      <c r="OYJ47" s="502"/>
      <c r="OYK47" s="502"/>
      <c r="OYL47" s="502"/>
      <c r="OYM47" s="502"/>
      <c r="OYN47" s="502"/>
      <c r="OYO47" s="502"/>
      <c r="OYP47" s="502"/>
      <c r="OYQ47" s="502"/>
      <c r="OYR47" s="502"/>
      <c r="OYS47" s="502"/>
      <c r="OYT47" s="502"/>
      <c r="OYU47" s="502"/>
      <c r="OYV47" s="502"/>
      <c r="OYW47" s="502"/>
      <c r="OYX47" s="502"/>
      <c r="OYY47" s="502"/>
      <c r="OYZ47" s="502"/>
      <c r="OZA47" s="502"/>
      <c r="OZB47" s="502"/>
      <c r="OZC47" s="502"/>
      <c r="OZD47" s="502"/>
      <c r="OZE47" s="502"/>
      <c r="OZF47" s="502"/>
      <c r="OZG47" s="502"/>
      <c r="OZH47" s="502"/>
      <c r="OZI47" s="502"/>
      <c r="OZJ47" s="502"/>
      <c r="OZK47" s="502"/>
      <c r="OZL47" s="502"/>
      <c r="OZM47" s="502"/>
      <c r="OZN47" s="502"/>
      <c r="OZO47" s="502"/>
      <c r="OZP47" s="502"/>
      <c r="OZQ47" s="502"/>
      <c r="OZR47" s="502"/>
      <c r="OZS47" s="502"/>
      <c r="OZT47" s="502"/>
      <c r="OZU47" s="502"/>
      <c r="OZV47" s="502"/>
      <c r="OZW47" s="502"/>
      <c r="OZX47" s="502"/>
      <c r="OZY47" s="502"/>
      <c r="OZZ47" s="502"/>
      <c r="PAA47" s="502"/>
      <c r="PAB47" s="502"/>
      <c r="PAC47" s="502"/>
      <c r="PAD47" s="502"/>
      <c r="PAE47" s="502"/>
      <c r="PAF47" s="502"/>
      <c r="PAG47" s="502"/>
      <c r="PAH47" s="502"/>
      <c r="PAI47" s="502"/>
      <c r="PAJ47" s="502"/>
      <c r="PAK47" s="502"/>
      <c r="PAL47" s="502"/>
      <c r="PAM47" s="502"/>
      <c r="PAN47" s="502"/>
      <c r="PAO47" s="502"/>
      <c r="PAP47" s="502"/>
      <c r="PAQ47" s="502"/>
      <c r="PAR47" s="502"/>
      <c r="PAS47" s="502"/>
      <c r="PAT47" s="502"/>
      <c r="PAU47" s="502"/>
      <c r="PAV47" s="502"/>
      <c r="PAW47" s="502"/>
      <c r="PAX47" s="502"/>
      <c r="PAY47" s="502"/>
      <c r="PAZ47" s="502"/>
      <c r="PBA47" s="502"/>
      <c r="PBB47" s="502"/>
      <c r="PBC47" s="502"/>
      <c r="PBD47" s="502"/>
      <c r="PBE47" s="502"/>
      <c r="PBF47" s="502"/>
      <c r="PBG47" s="502"/>
      <c r="PBH47" s="502"/>
      <c r="PBI47" s="502"/>
      <c r="PBJ47" s="502"/>
      <c r="PBK47" s="502"/>
      <c r="PBL47" s="502"/>
      <c r="PBM47" s="502"/>
      <c r="PBN47" s="502"/>
      <c r="PBO47" s="502"/>
      <c r="PBP47" s="502"/>
      <c r="PBQ47" s="502"/>
      <c r="PBR47" s="502"/>
      <c r="PBS47" s="502"/>
      <c r="PBT47" s="502"/>
      <c r="PBU47" s="502"/>
      <c r="PBV47" s="502"/>
      <c r="PBW47" s="502"/>
      <c r="PBX47" s="502"/>
      <c r="PBY47" s="502"/>
      <c r="PBZ47" s="502"/>
      <c r="PCA47" s="502"/>
      <c r="PCB47" s="502"/>
      <c r="PCC47" s="502"/>
      <c r="PCD47" s="502"/>
      <c r="PCE47" s="502"/>
      <c r="PCF47" s="502"/>
      <c r="PCG47" s="502"/>
      <c r="PCH47" s="502"/>
      <c r="PCI47" s="502"/>
      <c r="PCJ47" s="502"/>
      <c r="PCK47" s="502"/>
      <c r="PCL47" s="502"/>
      <c r="PCM47" s="502"/>
      <c r="PCN47" s="502"/>
      <c r="PCO47" s="502"/>
      <c r="PCP47" s="502"/>
      <c r="PCQ47" s="502"/>
      <c r="PCR47" s="502"/>
      <c r="PCS47" s="502"/>
      <c r="PCT47" s="502"/>
      <c r="PCU47" s="502"/>
      <c r="PCV47" s="502"/>
      <c r="PCW47" s="502"/>
      <c r="PCX47" s="502"/>
      <c r="PCY47" s="502"/>
      <c r="PCZ47" s="502"/>
      <c r="PDA47" s="502"/>
      <c r="PDB47" s="502"/>
      <c r="PDC47" s="502"/>
      <c r="PDD47" s="502"/>
      <c r="PDE47" s="502"/>
      <c r="PDF47" s="502"/>
      <c r="PDG47" s="502"/>
      <c r="PDH47" s="502"/>
      <c r="PDI47" s="502"/>
      <c r="PDJ47" s="502"/>
      <c r="PDK47" s="502"/>
      <c r="PDL47" s="502"/>
      <c r="PDM47" s="502"/>
      <c r="PDN47" s="502"/>
      <c r="PDO47" s="502"/>
      <c r="PDP47" s="502"/>
      <c r="PDQ47" s="502"/>
      <c r="PDR47" s="502"/>
      <c r="PDS47" s="502"/>
      <c r="PDT47" s="502"/>
      <c r="PDU47" s="502"/>
      <c r="PDV47" s="502"/>
      <c r="PDW47" s="502"/>
      <c r="PDX47" s="502"/>
      <c r="PDY47" s="502"/>
      <c r="PDZ47" s="502"/>
      <c r="PEA47" s="502"/>
      <c r="PEB47" s="502"/>
      <c r="PEC47" s="502"/>
      <c r="PED47" s="502"/>
      <c r="PEE47" s="502"/>
      <c r="PEF47" s="502"/>
      <c r="PEG47" s="502"/>
      <c r="PEH47" s="502"/>
      <c r="PEI47" s="502"/>
      <c r="PEJ47" s="502"/>
      <c r="PEK47" s="502"/>
      <c r="PEL47" s="502"/>
      <c r="PEM47" s="502"/>
      <c r="PEN47" s="502"/>
      <c r="PEO47" s="502"/>
      <c r="PEP47" s="502"/>
      <c r="PEQ47" s="502"/>
      <c r="PER47" s="502"/>
      <c r="PES47" s="502"/>
      <c r="PET47" s="502"/>
      <c r="PEU47" s="502"/>
      <c r="PEV47" s="502"/>
      <c r="PEW47" s="502"/>
      <c r="PEX47" s="502"/>
      <c r="PEY47" s="502"/>
      <c r="PEZ47" s="502"/>
      <c r="PFA47" s="502"/>
      <c r="PFB47" s="502"/>
      <c r="PFC47" s="502"/>
      <c r="PFD47" s="502"/>
      <c r="PFE47" s="502"/>
      <c r="PFF47" s="502"/>
      <c r="PFG47" s="502"/>
      <c r="PFH47" s="502"/>
      <c r="PFI47" s="502"/>
      <c r="PFJ47" s="502"/>
      <c r="PFK47" s="502"/>
      <c r="PFL47" s="502"/>
      <c r="PFM47" s="502"/>
      <c r="PFN47" s="502"/>
      <c r="PFO47" s="502"/>
      <c r="PFP47" s="502"/>
      <c r="PFQ47" s="502"/>
      <c r="PFR47" s="502"/>
      <c r="PFS47" s="502"/>
      <c r="PFT47" s="502"/>
      <c r="PFU47" s="502"/>
      <c r="PFV47" s="502"/>
      <c r="PFW47" s="502"/>
      <c r="PFX47" s="502"/>
      <c r="PFY47" s="502"/>
      <c r="PFZ47" s="502"/>
      <c r="PGA47" s="502"/>
      <c r="PGB47" s="502"/>
      <c r="PGC47" s="502"/>
      <c r="PGD47" s="502"/>
      <c r="PGE47" s="502"/>
      <c r="PGF47" s="502"/>
      <c r="PGG47" s="502"/>
      <c r="PGH47" s="502"/>
      <c r="PGI47" s="502"/>
      <c r="PGJ47" s="502"/>
      <c r="PGK47" s="502"/>
      <c r="PGL47" s="502"/>
      <c r="PGM47" s="502"/>
      <c r="PGN47" s="502"/>
      <c r="PGO47" s="502"/>
      <c r="PGP47" s="502"/>
      <c r="PGQ47" s="502"/>
      <c r="PGR47" s="502"/>
      <c r="PGS47" s="502"/>
      <c r="PGT47" s="502"/>
      <c r="PGU47" s="502"/>
      <c r="PGV47" s="502"/>
      <c r="PGW47" s="502"/>
      <c r="PGX47" s="502"/>
      <c r="PGY47" s="502"/>
      <c r="PGZ47" s="502"/>
      <c r="PHA47" s="502"/>
      <c r="PHB47" s="502"/>
      <c r="PHC47" s="502"/>
      <c r="PHD47" s="502"/>
      <c r="PHE47" s="502"/>
      <c r="PHF47" s="502"/>
      <c r="PHG47" s="502"/>
      <c r="PHH47" s="502"/>
      <c r="PHI47" s="502"/>
      <c r="PHJ47" s="502"/>
      <c r="PHK47" s="502"/>
      <c r="PHL47" s="502"/>
      <c r="PHM47" s="502"/>
      <c r="PHN47" s="502"/>
      <c r="PHO47" s="502"/>
      <c r="PHP47" s="502"/>
      <c r="PHQ47" s="502"/>
      <c r="PHR47" s="502"/>
      <c r="PHS47" s="502"/>
      <c r="PHT47" s="502"/>
      <c r="PHU47" s="502"/>
      <c r="PHV47" s="502"/>
      <c r="PHW47" s="502"/>
      <c r="PHX47" s="502"/>
      <c r="PHY47" s="502"/>
      <c r="PHZ47" s="502"/>
      <c r="PIA47" s="502"/>
      <c r="PIB47" s="502"/>
      <c r="PIC47" s="502"/>
      <c r="PID47" s="502"/>
      <c r="PIE47" s="502"/>
      <c r="PIF47" s="502"/>
      <c r="PIG47" s="502"/>
      <c r="PIH47" s="502"/>
      <c r="PII47" s="502"/>
      <c r="PIJ47" s="502"/>
      <c r="PIK47" s="502"/>
      <c r="PIL47" s="502"/>
      <c r="PIM47" s="502"/>
      <c r="PIN47" s="502"/>
      <c r="PIO47" s="502"/>
      <c r="PIP47" s="502"/>
      <c r="PIQ47" s="502"/>
      <c r="PIR47" s="502"/>
      <c r="PIS47" s="502"/>
      <c r="PIT47" s="502"/>
      <c r="PIU47" s="502"/>
      <c r="PIV47" s="502"/>
      <c r="PIW47" s="502"/>
      <c r="PIX47" s="502"/>
      <c r="PIY47" s="502"/>
      <c r="PIZ47" s="502"/>
      <c r="PJA47" s="502"/>
      <c r="PJB47" s="502"/>
      <c r="PJC47" s="502"/>
      <c r="PJD47" s="502"/>
      <c r="PJE47" s="502"/>
      <c r="PJF47" s="502"/>
      <c r="PJG47" s="502"/>
      <c r="PJH47" s="502"/>
      <c r="PJI47" s="502"/>
      <c r="PJJ47" s="502"/>
      <c r="PJK47" s="502"/>
      <c r="PJL47" s="502"/>
      <c r="PJM47" s="502"/>
      <c r="PJN47" s="502"/>
      <c r="PJO47" s="502"/>
      <c r="PJP47" s="502"/>
      <c r="PJQ47" s="502"/>
      <c r="PJR47" s="502"/>
      <c r="PJS47" s="502"/>
      <c r="PJT47" s="502"/>
      <c r="PJU47" s="502"/>
      <c r="PJV47" s="502"/>
      <c r="PJW47" s="502"/>
      <c r="PJX47" s="502"/>
      <c r="PJY47" s="502"/>
      <c r="PJZ47" s="502"/>
      <c r="PKA47" s="502"/>
      <c r="PKB47" s="502"/>
      <c r="PKC47" s="502"/>
      <c r="PKD47" s="502"/>
      <c r="PKE47" s="502"/>
      <c r="PKF47" s="502"/>
      <c r="PKG47" s="502"/>
      <c r="PKH47" s="502"/>
      <c r="PKI47" s="502"/>
      <c r="PKJ47" s="502"/>
      <c r="PKK47" s="502"/>
      <c r="PKL47" s="502"/>
      <c r="PKM47" s="502"/>
      <c r="PKN47" s="502"/>
      <c r="PKO47" s="502"/>
      <c r="PKP47" s="502"/>
      <c r="PKQ47" s="502"/>
      <c r="PKR47" s="502"/>
      <c r="PKS47" s="502"/>
      <c r="PKT47" s="502"/>
      <c r="PKU47" s="502"/>
      <c r="PKV47" s="502"/>
      <c r="PKW47" s="502"/>
      <c r="PKX47" s="502"/>
      <c r="PKY47" s="502"/>
      <c r="PKZ47" s="502"/>
      <c r="PLA47" s="502"/>
      <c r="PLB47" s="502"/>
      <c r="PLC47" s="502"/>
      <c r="PLD47" s="502"/>
      <c r="PLE47" s="502"/>
      <c r="PLF47" s="502"/>
      <c r="PLG47" s="502"/>
      <c r="PLH47" s="502"/>
      <c r="PLI47" s="502"/>
      <c r="PLJ47" s="502"/>
      <c r="PLK47" s="502"/>
      <c r="PLL47" s="502"/>
      <c r="PLM47" s="502"/>
      <c r="PLN47" s="502"/>
      <c r="PLO47" s="502"/>
      <c r="PLP47" s="502"/>
      <c r="PLQ47" s="502"/>
      <c r="PLR47" s="502"/>
      <c r="PLS47" s="502"/>
      <c r="PLT47" s="502"/>
      <c r="PLU47" s="502"/>
      <c r="PLV47" s="502"/>
      <c r="PLW47" s="502"/>
      <c r="PLX47" s="502"/>
      <c r="PLY47" s="502"/>
      <c r="PLZ47" s="502"/>
      <c r="PMA47" s="502"/>
      <c r="PMB47" s="502"/>
      <c r="PMC47" s="502"/>
      <c r="PMD47" s="502"/>
      <c r="PME47" s="502"/>
      <c r="PMF47" s="502"/>
      <c r="PMG47" s="502"/>
      <c r="PMH47" s="502"/>
      <c r="PMI47" s="502"/>
      <c r="PMJ47" s="502"/>
      <c r="PMK47" s="502"/>
      <c r="PML47" s="502"/>
      <c r="PMM47" s="502"/>
      <c r="PMN47" s="502"/>
      <c r="PMO47" s="502"/>
      <c r="PMP47" s="502"/>
      <c r="PMQ47" s="502"/>
      <c r="PMR47" s="502"/>
      <c r="PMS47" s="502"/>
      <c r="PMT47" s="502"/>
      <c r="PMU47" s="502"/>
      <c r="PMV47" s="502"/>
      <c r="PMW47" s="502"/>
      <c r="PMX47" s="502"/>
      <c r="PMY47" s="502"/>
      <c r="PMZ47" s="502"/>
      <c r="PNA47" s="502"/>
      <c r="PNB47" s="502"/>
      <c r="PNC47" s="502"/>
      <c r="PND47" s="502"/>
      <c r="PNE47" s="502"/>
      <c r="PNF47" s="502"/>
      <c r="PNG47" s="502"/>
      <c r="PNH47" s="502"/>
      <c r="PNI47" s="502"/>
      <c r="PNJ47" s="502"/>
      <c r="PNK47" s="502"/>
      <c r="PNL47" s="502"/>
      <c r="PNM47" s="502"/>
      <c r="PNN47" s="502"/>
      <c r="PNO47" s="502"/>
      <c r="PNP47" s="502"/>
      <c r="PNQ47" s="502"/>
      <c r="PNR47" s="502"/>
      <c r="PNS47" s="502"/>
      <c r="PNT47" s="502"/>
      <c r="PNU47" s="502"/>
      <c r="PNV47" s="502"/>
      <c r="PNW47" s="502"/>
      <c r="PNX47" s="502"/>
      <c r="PNY47" s="502"/>
      <c r="PNZ47" s="502"/>
      <c r="POA47" s="502"/>
      <c r="POB47" s="502"/>
      <c r="POC47" s="502"/>
      <c r="POD47" s="502"/>
      <c r="POE47" s="502"/>
      <c r="POF47" s="502"/>
      <c r="POG47" s="502"/>
      <c r="POH47" s="502"/>
      <c r="POI47" s="502"/>
      <c r="POJ47" s="502"/>
      <c r="POK47" s="502"/>
      <c r="POL47" s="502"/>
      <c r="POM47" s="502"/>
      <c r="PON47" s="502"/>
      <c r="POO47" s="502"/>
      <c r="POP47" s="502"/>
      <c r="POQ47" s="502"/>
      <c r="POR47" s="502"/>
      <c r="POS47" s="502"/>
      <c r="POT47" s="502"/>
      <c r="POU47" s="502"/>
      <c r="POV47" s="502"/>
      <c r="POW47" s="502"/>
      <c r="POX47" s="502"/>
      <c r="POY47" s="502"/>
      <c r="POZ47" s="502"/>
      <c r="PPA47" s="502"/>
      <c r="PPB47" s="502"/>
      <c r="PPC47" s="502"/>
      <c r="PPD47" s="502"/>
      <c r="PPE47" s="502"/>
      <c r="PPF47" s="502"/>
      <c r="PPG47" s="502"/>
      <c r="PPH47" s="502"/>
      <c r="PPI47" s="502"/>
      <c r="PPJ47" s="502"/>
      <c r="PPK47" s="502"/>
      <c r="PPL47" s="502"/>
      <c r="PPM47" s="502"/>
      <c r="PPN47" s="502"/>
      <c r="PPO47" s="502"/>
      <c r="PPP47" s="502"/>
      <c r="PPQ47" s="502"/>
      <c r="PPR47" s="502"/>
      <c r="PPS47" s="502"/>
      <c r="PPT47" s="502"/>
      <c r="PPU47" s="502"/>
      <c r="PPV47" s="502"/>
      <c r="PPW47" s="502"/>
      <c r="PPX47" s="502"/>
      <c r="PPY47" s="502"/>
      <c r="PPZ47" s="502"/>
      <c r="PQA47" s="502"/>
      <c r="PQB47" s="502"/>
      <c r="PQC47" s="502"/>
      <c r="PQD47" s="502"/>
      <c r="PQE47" s="502"/>
      <c r="PQF47" s="502"/>
      <c r="PQG47" s="502"/>
      <c r="PQH47" s="502"/>
      <c r="PQI47" s="502"/>
      <c r="PQJ47" s="502"/>
      <c r="PQK47" s="502"/>
      <c r="PQL47" s="502"/>
      <c r="PQM47" s="502"/>
      <c r="PQN47" s="502"/>
      <c r="PQO47" s="502"/>
      <c r="PQP47" s="502"/>
      <c r="PQQ47" s="502"/>
      <c r="PQR47" s="502"/>
      <c r="PQS47" s="502"/>
      <c r="PQT47" s="502"/>
      <c r="PQU47" s="502"/>
      <c r="PQV47" s="502"/>
      <c r="PQW47" s="502"/>
      <c r="PQX47" s="502"/>
      <c r="PQY47" s="502"/>
      <c r="PQZ47" s="502"/>
      <c r="PRA47" s="502"/>
      <c r="PRB47" s="502"/>
      <c r="PRC47" s="502"/>
      <c r="PRD47" s="502"/>
      <c r="PRE47" s="502"/>
      <c r="PRF47" s="502"/>
      <c r="PRG47" s="502"/>
      <c r="PRH47" s="502"/>
      <c r="PRI47" s="502"/>
      <c r="PRJ47" s="502"/>
      <c r="PRK47" s="502"/>
      <c r="PRL47" s="502"/>
      <c r="PRM47" s="502"/>
      <c r="PRN47" s="502"/>
      <c r="PRO47" s="502"/>
      <c r="PRP47" s="502"/>
      <c r="PRQ47" s="502"/>
      <c r="PRR47" s="502"/>
      <c r="PRS47" s="502"/>
      <c r="PRT47" s="502"/>
      <c r="PRU47" s="502"/>
      <c r="PRV47" s="502"/>
      <c r="PRW47" s="502"/>
      <c r="PRX47" s="502"/>
      <c r="PRY47" s="502"/>
      <c r="PRZ47" s="502"/>
      <c r="PSA47" s="502"/>
      <c r="PSB47" s="502"/>
      <c r="PSC47" s="502"/>
      <c r="PSD47" s="502"/>
      <c r="PSE47" s="502"/>
      <c r="PSF47" s="502"/>
      <c r="PSG47" s="502"/>
      <c r="PSH47" s="502"/>
      <c r="PSI47" s="502"/>
      <c r="PSJ47" s="502"/>
      <c r="PSK47" s="502"/>
      <c r="PSL47" s="502"/>
      <c r="PSM47" s="502"/>
      <c r="PSN47" s="502"/>
      <c r="PSO47" s="502"/>
      <c r="PSP47" s="502"/>
      <c r="PSQ47" s="502"/>
      <c r="PSR47" s="502"/>
      <c r="PSS47" s="502"/>
      <c r="PST47" s="502"/>
      <c r="PSU47" s="502"/>
      <c r="PSV47" s="502"/>
      <c r="PSW47" s="502"/>
      <c r="PSX47" s="502"/>
      <c r="PSY47" s="502"/>
      <c r="PSZ47" s="502"/>
      <c r="PTA47" s="502"/>
      <c r="PTB47" s="502"/>
      <c r="PTC47" s="502"/>
      <c r="PTD47" s="502"/>
      <c r="PTE47" s="502"/>
      <c r="PTF47" s="502"/>
      <c r="PTG47" s="502"/>
      <c r="PTH47" s="502"/>
      <c r="PTI47" s="502"/>
      <c r="PTJ47" s="502"/>
      <c r="PTK47" s="502"/>
      <c r="PTL47" s="502"/>
      <c r="PTM47" s="502"/>
      <c r="PTN47" s="502"/>
      <c r="PTO47" s="502"/>
      <c r="PTP47" s="502"/>
      <c r="PTQ47" s="502"/>
      <c r="PTR47" s="502"/>
      <c r="PTS47" s="502"/>
      <c r="PTT47" s="502"/>
      <c r="PTU47" s="502"/>
      <c r="PTV47" s="502"/>
      <c r="PTW47" s="502"/>
      <c r="PTX47" s="502"/>
      <c r="PTY47" s="502"/>
      <c r="PTZ47" s="502"/>
      <c r="PUA47" s="502"/>
      <c r="PUB47" s="502"/>
      <c r="PUC47" s="502"/>
      <c r="PUD47" s="502"/>
      <c r="PUE47" s="502"/>
      <c r="PUF47" s="502"/>
      <c r="PUG47" s="502"/>
      <c r="PUH47" s="502"/>
      <c r="PUI47" s="502"/>
      <c r="PUJ47" s="502"/>
      <c r="PUK47" s="502"/>
      <c r="PUL47" s="502"/>
      <c r="PUM47" s="502"/>
      <c r="PUN47" s="502"/>
      <c r="PUO47" s="502"/>
      <c r="PUP47" s="502"/>
      <c r="PUQ47" s="502"/>
      <c r="PUR47" s="502"/>
      <c r="PUS47" s="502"/>
      <c r="PUT47" s="502"/>
      <c r="PUU47" s="502"/>
      <c r="PUV47" s="502"/>
      <c r="PUW47" s="502"/>
      <c r="PUX47" s="502"/>
      <c r="PUY47" s="502"/>
      <c r="PUZ47" s="502"/>
      <c r="PVA47" s="502"/>
      <c r="PVB47" s="502"/>
      <c r="PVC47" s="502"/>
      <c r="PVD47" s="502"/>
      <c r="PVE47" s="502"/>
      <c r="PVF47" s="502"/>
      <c r="PVG47" s="502"/>
      <c r="PVH47" s="502"/>
      <c r="PVI47" s="502"/>
      <c r="PVJ47" s="502"/>
      <c r="PVK47" s="502"/>
      <c r="PVL47" s="502"/>
      <c r="PVM47" s="502"/>
      <c r="PVN47" s="502"/>
      <c r="PVO47" s="502"/>
      <c r="PVP47" s="502"/>
      <c r="PVQ47" s="502"/>
      <c r="PVR47" s="502"/>
      <c r="PVS47" s="502"/>
      <c r="PVT47" s="502"/>
      <c r="PVU47" s="502"/>
      <c r="PVV47" s="502"/>
      <c r="PVW47" s="502"/>
      <c r="PVX47" s="502"/>
      <c r="PVY47" s="502"/>
      <c r="PVZ47" s="502"/>
      <c r="PWA47" s="502"/>
      <c r="PWB47" s="502"/>
      <c r="PWC47" s="502"/>
      <c r="PWD47" s="502"/>
      <c r="PWE47" s="502"/>
      <c r="PWF47" s="502"/>
      <c r="PWG47" s="502"/>
      <c r="PWH47" s="502"/>
      <c r="PWI47" s="502"/>
      <c r="PWJ47" s="502"/>
      <c r="PWK47" s="502"/>
      <c r="PWL47" s="502"/>
      <c r="PWM47" s="502"/>
      <c r="PWN47" s="502"/>
      <c r="PWO47" s="502"/>
      <c r="PWP47" s="502"/>
      <c r="PWQ47" s="502"/>
      <c r="PWR47" s="502"/>
      <c r="PWS47" s="502"/>
      <c r="PWT47" s="502"/>
      <c r="PWU47" s="502"/>
      <c r="PWV47" s="502"/>
      <c r="PWW47" s="502"/>
      <c r="PWX47" s="502"/>
      <c r="PWY47" s="502"/>
      <c r="PWZ47" s="502"/>
      <c r="PXA47" s="502"/>
      <c r="PXB47" s="502"/>
      <c r="PXC47" s="502"/>
      <c r="PXD47" s="502"/>
      <c r="PXE47" s="502"/>
      <c r="PXF47" s="502"/>
      <c r="PXG47" s="502"/>
      <c r="PXH47" s="502"/>
      <c r="PXI47" s="502"/>
      <c r="PXJ47" s="502"/>
      <c r="PXK47" s="502"/>
      <c r="PXL47" s="502"/>
      <c r="PXM47" s="502"/>
      <c r="PXN47" s="502"/>
      <c r="PXO47" s="502"/>
      <c r="PXP47" s="502"/>
      <c r="PXQ47" s="502"/>
      <c r="PXR47" s="502"/>
      <c r="PXS47" s="502"/>
      <c r="PXT47" s="502"/>
      <c r="PXU47" s="502"/>
      <c r="PXV47" s="502"/>
      <c r="PXW47" s="502"/>
      <c r="PXX47" s="502"/>
      <c r="PXY47" s="502"/>
      <c r="PXZ47" s="502"/>
      <c r="PYA47" s="502"/>
      <c r="PYB47" s="502"/>
      <c r="PYC47" s="502"/>
      <c r="PYD47" s="502"/>
      <c r="PYE47" s="502"/>
      <c r="PYF47" s="502"/>
      <c r="PYG47" s="502"/>
      <c r="PYH47" s="502"/>
      <c r="PYI47" s="502"/>
      <c r="PYJ47" s="502"/>
      <c r="PYK47" s="502"/>
      <c r="PYL47" s="502"/>
      <c r="PYM47" s="502"/>
      <c r="PYN47" s="502"/>
      <c r="PYO47" s="502"/>
      <c r="PYP47" s="502"/>
      <c r="PYQ47" s="502"/>
      <c r="PYR47" s="502"/>
      <c r="PYS47" s="502"/>
      <c r="PYT47" s="502"/>
      <c r="PYU47" s="502"/>
      <c r="PYV47" s="502"/>
      <c r="PYW47" s="502"/>
      <c r="PYX47" s="502"/>
      <c r="PYY47" s="502"/>
      <c r="PYZ47" s="502"/>
      <c r="PZA47" s="502"/>
      <c r="PZB47" s="502"/>
      <c r="PZC47" s="502"/>
      <c r="PZD47" s="502"/>
      <c r="PZE47" s="502"/>
      <c r="PZF47" s="502"/>
      <c r="PZG47" s="502"/>
      <c r="PZH47" s="502"/>
      <c r="PZI47" s="502"/>
      <c r="PZJ47" s="502"/>
      <c r="PZK47" s="502"/>
      <c r="PZL47" s="502"/>
      <c r="PZM47" s="502"/>
      <c r="PZN47" s="502"/>
      <c r="PZO47" s="502"/>
      <c r="PZP47" s="502"/>
      <c r="PZQ47" s="502"/>
      <c r="PZR47" s="502"/>
      <c r="PZS47" s="502"/>
      <c r="PZT47" s="502"/>
      <c r="PZU47" s="502"/>
      <c r="PZV47" s="502"/>
      <c r="PZW47" s="502"/>
      <c r="PZX47" s="502"/>
      <c r="PZY47" s="502"/>
      <c r="PZZ47" s="502"/>
      <c r="QAA47" s="502"/>
      <c r="QAB47" s="502"/>
      <c r="QAC47" s="502"/>
      <c r="QAD47" s="502"/>
      <c r="QAE47" s="502"/>
      <c r="QAF47" s="502"/>
      <c r="QAG47" s="502"/>
      <c r="QAH47" s="502"/>
      <c r="QAI47" s="502"/>
      <c r="QAJ47" s="502"/>
      <c r="QAK47" s="502"/>
      <c r="QAL47" s="502"/>
      <c r="QAM47" s="502"/>
      <c r="QAN47" s="502"/>
      <c r="QAO47" s="502"/>
      <c r="QAP47" s="502"/>
      <c r="QAQ47" s="502"/>
      <c r="QAR47" s="502"/>
      <c r="QAS47" s="502"/>
      <c r="QAT47" s="502"/>
      <c r="QAU47" s="502"/>
      <c r="QAV47" s="502"/>
      <c r="QAW47" s="502"/>
      <c r="QAX47" s="502"/>
      <c r="QAY47" s="502"/>
      <c r="QAZ47" s="502"/>
      <c r="QBA47" s="502"/>
      <c r="QBB47" s="502"/>
      <c r="QBC47" s="502"/>
      <c r="QBD47" s="502"/>
      <c r="QBE47" s="502"/>
      <c r="QBF47" s="502"/>
      <c r="QBG47" s="502"/>
      <c r="QBH47" s="502"/>
      <c r="QBI47" s="502"/>
      <c r="QBJ47" s="502"/>
      <c r="QBK47" s="502"/>
      <c r="QBL47" s="502"/>
      <c r="QBM47" s="502"/>
      <c r="QBN47" s="502"/>
      <c r="QBO47" s="502"/>
      <c r="QBP47" s="502"/>
      <c r="QBQ47" s="502"/>
      <c r="QBR47" s="502"/>
      <c r="QBS47" s="502"/>
      <c r="QBT47" s="502"/>
      <c r="QBU47" s="502"/>
      <c r="QBV47" s="502"/>
      <c r="QBW47" s="502"/>
      <c r="QBX47" s="502"/>
      <c r="QBY47" s="502"/>
      <c r="QBZ47" s="502"/>
      <c r="QCA47" s="502"/>
      <c r="QCB47" s="502"/>
      <c r="QCC47" s="502"/>
      <c r="QCD47" s="502"/>
      <c r="QCE47" s="502"/>
      <c r="QCF47" s="502"/>
      <c r="QCG47" s="502"/>
      <c r="QCH47" s="502"/>
      <c r="QCI47" s="502"/>
      <c r="QCJ47" s="502"/>
      <c r="QCK47" s="502"/>
      <c r="QCL47" s="502"/>
      <c r="QCM47" s="502"/>
      <c r="QCN47" s="502"/>
      <c r="QCO47" s="502"/>
      <c r="QCP47" s="502"/>
      <c r="QCQ47" s="502"/>
      <c r="QCR47" s="502"/>
      <c r="QCS47" s="502"/>
      <c r="QCT47" s="502"/>
      <c r="QCU47" s="502"/>
      <c r="QCV47" s="502"/>
      <c r="QCW47" s="502"/>
      <c r="QCX47" s="502"/>
      <c r="QCY47" s="502"/>
      <c r="QCZ47" s="502"/>
      <c r="QDA47" s="502"/>
      <c r="QDB47" s="502"/>
      <c r="QDC47" s="502"/>
      <c r="QDD47" s="502"/>
      <c r="QDE47" s="502"/>
      <c r="QDF47" s="502"/>
      <c r="QDG47" s="502"/>
      <c r="QDH47" s="502"/>
      <c r="QDI47" s="502"/>
      <c r="QDJ47" s="502"/>
      <c r="QDK47" s="502"/>
      <c r="QDL47" s="502"/>
      <c r="QDM47" s="502"/>
      <c r="QDN47" s="502"/>
      <c r="QDO47" s="502"/>
      <c r="QDP47" s="502"/>
      <c r="QDQ47" s="502"/>
      <c r="QDR47" s="502"/>
      <c r="QDS47" s="502"/>
      <c r="QDT47" s="502"/>
      <c r="QDU47" s="502"/>
      <c r="QDV47" s="502"/>
      <c r="QDW47" s="502"/>
      <c r="QDX47" s="502"/>
      <c r="QDY47" s="502"/>
      <c r="QDZ47" s="502"/>
      <c r="QEA47" s="502"/>
      <c r="QEB47" s="502"/>
      <c r="QEC47" s="502"/>
      <c r="QED47" s="502"/>
      <c r="QEE47" s="502"/>
      <c r="QEF47" s="502"/>
      <c r="QEG47" s="502"/>
      <c r="QEH47" s="502"/>
      <c r="QEI47" s="502"/>
      <c r="QEJ47" s="502"/>
      <c r="QEK47" s="502"/>
      <c r="QEL47" s="502"/>
      <c r="QEM47" s="502"/>
      <c r="QEN47" s="502"/>
      <c r="QEO47" s="502"/>
      <c r="QEP47" s="502"/>
      <c r="QEQ47" s="502"/>
      <c r="QER47" s="502"/>
      <c r="QES47" s="502"/>
      <c r="QET47" s="502"/>
      <c r="QEU47" s="502"/>
      <c r="QEV47" s="502"/>
      <c r="QEW47" s="502"/>
      <c r="QEX47" s="502"/>
      <c r="QEY47" s="502"/>
      <c r="QEZ47" s="502"/>
      <c r="QFA47" s="502"/>
      <c r="QFB47" s="502"/>
      <c r="QFC47" s="502"/>
      <c r="QFD47" s="502"/>
      <c r="QFE47" s="502"/>
      <c r="QFF47" s="502"/>
      <c r="QFG47" s="502"/>
      <c r="QFH47" s="502"/>
      <c r="QFI47" s="502"/>
      <c r="QFJ47" s="502"/>
      <c r="QFK47" s="502"/>
      <c r="QFL47" s="502"/>
      <c r="QFM47" s="502"/>
      <c r="QFN47" s="502"/>
      <c r="QFO47" s="502"/>
      <c r="QFP47" s="502"/>
      <c r="QFQ47" s="502"/>
      <c r="QFR47" s="502"/>
      <c r="QFS47" s="502"/>
      <c r="QFT47" s="502"/>
      <c r="QFU47" s="502"/>
      <c r="QFV47" s="502"/>
      <c r="QFW47" s="502"/>
      <c r="QFX47" s="502"/>
      <c r="QFY47" s="502"/>
      <c r="QFZ47" s="502"/>
      <c r="QGA47" s="502"/>
      <c r="QGB47" s="502"/>
      <c r="QGC47" s="502"/>
      <c r="QGD47" s="502"/>
      <c r="QGE47" s="502"/>
      <c r="QGF47" s="502"/>
      <c r="QGG47" s="502"/>
      <c r="QGH47" s="502"/>
      <c r="QGI47" s="502"/>
      <c r="QGJ47" s="502"/>
      <c r="QGK47" s="502"/>
      <c r="QGL47" s="502"/>
      <c r="QGM47" s="502"/>
      <c r="QGN47" s="502"/>
      <c r="QGO47" s="502"/>
      <c r="QGP47" s="502"/>
      <c r="QGQ47" s="502"/>
      <c r="QGR47" s="502"/>
      <c r="QGS47" s="502"/>
      <c r="QGT47" s="502"/>
      <c r="QGU47" s="502"/>
      <c r="QGV47" s="502"/>
      <c r="QGW47" s="502"/>
      <c r="QGX47" s="502"/>
      <c r="QGY47" s="502"/>
      <c r="QGZ47" s="502"/>
      <c r="QHA47" s="502"/>
      <c r="QHB47" s="502"/>
      <c r="QHC47" s="502"/>
      <c r="QHD47" s="502"/>
      <c r="QHE47" s="502"/>
      <c r="QHF47" s="502"/>
      <c r="QHG47" s="502"/>
      <c r="QHH47" s="502"/>
      <c r="QHI47" s="502"/>
      <c r="QHJ47" s="502"/>
      <c r="QHK47" s="502"/>
      <c r="QHL47" s="502"/>
      <c r="QHM47" s="502"/>
      <c r="QHN47" s="502"/>
      <c r="QHO47" s="502"/>
      <c r="QHP47" s="502"/>
      <c r="QHQ47" s="502"/>
      <c r="QHR47" s="502"/>
      <c r="QHS47" s="502"/>
      <c r="QHT47" s="502"/>
      <c r="QHU47" s="502"/>
      <c r="QHV47" s="502"/>
      <c r="QHW47" s="502"/>
      <c r="QHX47" s="502"/>
      <c r="QHY47" s="502"/>
      <c r="QHZ47" s="502"/>
      <c r="QIA47" s="502"/>
      <c r="QIB47" s="502"/>
      <c r="QIC47" s="502"/>
      <c r="QID47" s="502"/>
      <c r="QIE47" s="502"/>
      <c r="QIF47" s="502"/>
      <c r="QIG47" s="502"/>
      <c r="QIH47" s="502"/>
      <c r="QII47" s="502"/>
      <c r="QIJ47" s="502"/>
      <c r="QIK47" s="502"/>
      <c r="QIL47" s="502"/>
      <c r="QIM47" s="502"/>
      <c r="QIN47" s="502"/>
      <c r="QIO47" s="502"/>
      <c r="QIP47" s="502"/>
      <c r="QIQ47" s="502"/>
      <c r="QIR47" s="502"/>
      <c r="QIS47" s="502"/>
      <c r="QIT47" s="502"/>
      <c r="QIU47" s="502"/>
      <c r="QIV47" s="502"/>
      <c r="QIW47" s="502"/>
      <c r="QIX47" s="502"/>
      <c r="QIY47" s="502"/>
      <c r="QIZ47" s="502"/>
      <c r="QJA47" s="502"/>
      <c r="QJB47" s="502"/>
      <c r="QJC47" s="502"/>
      <c r="QJD47" s="502"/>
      <c r="QJE47" s="502"/>
      <c r="QJF47" s="502"/>
      <c r="QJG47" s="502"/>
      <c r="QJH47" s="502"/>
      <c r="QJI47" s="502"/>
      <c r="QJJ47" s="502"/>
      <c r="QJK47" s="502"/>
      <c r="QJL47" s="502"/>
      <c r="QJM47" s="502"/>
      <c r="QJN47" s="502"/>
      <c r="QJO47" s="502"/>
      <c r="QJP47" s="502"/>
      <c r="QJQ47" s="502"/>
      <c r="QJR47" s="502"/>
      <c r="QJS47" s="502"/>
      <c r="QJT47" s="502"/>
      <c r="QJU47" s="502"/>
      <c r="QJV47" s="502"/>
      <c r="QJW47" s="502"/>
      <c r="QJX47" s="502"/>
      <c r="QJY47" s="502"/>
      <c r="QJZ47" s="502"/>
      <c r="QKA47" s="502"/>
      <c r="QKB47" s="502"/>
      <c r="QKC47" s="502"/>
      <c r="QKD47" s="502"/>
      <c r="QKE47" s="502"/>
      <c r="QKF47" s="502"/>
      <c r="QKG47" s="502"/>
      <c r="QKH47" s="502"/>
      <c r="QKI47" s="502"/>
      <c r="QKJ47" s="502"/>
      <c r="QKK47" s="502"/>
      <c r="QKL47" s="502"/>
      <c r="QKM47" s="502"/>
      <c r="QKN47" s="502"/>
      <c r="QKO47" s="502"/>
      <c r="QKP47" s="502"/>
      <c r="QKQ47" s="502"/>
      <c r="QKR47" s="502"/>
      <c r="QKS47" s="502"/>
      <c r="QKT47" s="502"/>
      <c r="QKU47" s="502"/>
      <c r="QKV47" s="502"/>
      <c r="QKW47" s="502"/>
      <c r="QKX47" s="502"/>
      <c r="QKY47" s="502"/>
      <c r="QKZ47" s="502"/>
      <c r="QLA47" s="502"/>
      <c r="QLB47" s="502"/>
      <c r="QLC47" s="502"/>
      <c r="QLD47" s="502"/>
      <c r="QLE47" s="502"/>
      <c r="QLF47" s="502"/>
      <c r="QLG47" s="502"/>
      <c r="QLH47" s="502"/>
      <c r="QLI47" s="502"/>
      <c r="QLJ47" s="502"/>
      <c r="QLK47" s="502"/>
      <c r="QLL47" s="502"/>
      <c r="QLM47" s="502"/>
      <c r="QLN47" s="502"/>
      <c r="QLO47" s="502"/>
      <c r="QLP47" s="502"/>
      <c r="QLQ47" s="502"/>
      <c r="QLR47" s="502"/>
      <c r="QLS47" s="502"/>
      <c r="QLT47" s="502"/>
      <c r="QLU47" s="502"/>
      <c r="QLV47" s="502"/>
      <c r="QLW47" s="502"/>
      <c r="QLX47" s="502"/>
      <c r="QLY47" s="502"/>
      <c r="QLZ47" s="502"/>
      <c r="QMA47" s="502"/>
      <c r="QMB47" s="502"/>
      <c r="QMC47" s="502"/>
      <c r="QMD47" s="502"/>
      <c r="QME47" s="502"/>
      <c r="QMF47" s="502"/>
      <c r="QMG47" s="502"/>
      <c r="QMH47" s="502"/>
      <c r="QMI47" s="502"/>
      <c r="QMJ47" s="502"/>
      <c r="QMK47" s="502"/>
      <c r="QML47" s="502"/>
      <c r="QMM47" s="502"/>
      <c r="QMN47" s="502"/>
      <c r="QMO47" s="502"/>
      <c r="QMP47" s="502"/>
      <c r="QMQ47" s="502"/>
      <c r="QMR47" s="502"/>
      <c r="QMS47" s="502"/>
      <c r="QMT47" s="502"/>
      <c r="QMU47" s="502"/>
      <c r="QMV47" s="502"/>
      <c r="QMW47" s="502"/>
      <c r="QMX47" s="502"/>
      <c r="QMY47" s="502"/>
      <c r="QMZ47" s="502"/>
      <c r="QNA47" s="502"/>
      <c r="QNB47" s="502"/>
      <c r="QNC47" s="502"/>
      <c r="QND47" s="502"/>
      <c r="QNE47" s="502"/>
      <c r="QNF47" s="502"/>
      <c r="QNG47" s="502"/>
      <c r="QNH47" s="502"/>
      <c r="QNI47" s="502"/>
      <c r="QNJ47" s="502"/>
      <c r="QNK47" s="502"/>
      <c r="QNL47" s="502"/>
      <c r="QNM47" s="502"/>
      <c r="QNN47" s="502"/>
      <c r="QNO47" s="502"/>
      <c r="QNP47" s="502"/>
      <c r="QNQ47" s="502"/>
      <c r="QNR47" s="502"/>
      <c r="QNS47" s="502"/>
      <c r="QNT47" s="502"/>
      <c r="QNU47" s="502"/>
      <c r="QNV47" s="502"/>
      <c r="QNW47" s="502"/>
      <c r="QNX47" s="502"/>
      <c r="QNY47" s="502"/>
      <c r="QNZ47" s="502"/>
      <c r="QOA47" s="502"/>
      <c r="QOB47" s="502"/>
      <c r="QOC47" s="502"/>
      <c r="QOD47" s="502"/>
      <c r="QOE47" s="502"/>
      <c r="QOF47" s="502"/>
      <c r="QOG47" s="502"/>
      <c r="QOH47" s="502"/>
      <c r="QOI47" s="502"/>
      <c r="QOJ47" s="502"/>
      <c r="QOK47" s="502"/>
      <c r="QOL47" s="502"/>
      <c r="QOM47" s="502"/>
      <c r="QON47" s="502"/>
      <c r="QOO47" s="502"/>
      <c r="QOP47" s="502"/>
      <c r="QOQ47" s="502"/>
      <c r="QOR47" s="502"/>
      <c r="QOS47" s="502"/>
      <c r="QOT47" s="502"/>
      <c r="QOU47" s="502"/>
      <c r="QOV47" s="502"/>
      <c r="QOW47" s="502"/>
      <c r="QOX47" s="502"/>
      <c r="QOY47" s="502"/>
      <c r="QOZ47" s="502"/>
      <c r="QPA47" s="502"/>
      <c r="QPB47" s="502"/>
      <c r="QPC47" s="502"/>
      <c r="QPD47" s="502"/>
      <c r="QPE47" s="502"/>
      <c r="QPF47" s="502"/>
      <c r="QPG47" s="502"/>
      <c r="QPH47" s="502"/>
      <c r="QPI47" s="502"/>
      <c r="QPJ47" s="502"/>
      <c r="QPK47" s="502"/>
      <c r="QPL47" s="502"/>
      <c r="QPM47" s="502"/>
      <c r="QPN47" s="502"/>
      <c r="QPO47" s="502"/>
      <c r="QPP47" s="502"/>
      <c r="QPQ47" s="502"/>
      <c r="QPR47" s="502"/>
      <c r="QPS47" s="502"/>
      <c r="QPT47" s="502"/>
      <c r="QPU47" s="502"/>
      <c r="QPV47" s="502"/>
      <c r="QPW47" s="502"/>
      <c r="QPX47" s="502"/>
      <c r="QPY47" s="502"/>
      <c r="QPZ47" s="502"/>
      <c r="QQA47" s="502"/>
      <c r="QQB47" s="502"/>
      <c r="QQC47" s="502"/>
      <c r="QQD47" s="502"/>
      <c r="QQE47" s="502"/>
      <c r="QQF47" s="502"/>
      <c r="QQG47" s="502"/>
      <c r="QQH47" s="502"/>
      <c r="QQI47" s="502"/>
      <c r="QQJ47" s="502"/>
      <c r="QQK47" s="502"/>
      <c r="QQL47" s="502"/>
      <c r="QQM47" s="502"/>
      <c r="QQN47" s="502"/>
      <c r="QQO47" s="502"/>
      <c r="QQP47" s="502"/>
      <c r="QQQ47" s="502"/>
      <c r="QQR47" s="502"/>
      <c r="QQS47" s="502"/>
      <c r="QQT47" s="502"/>
      <c r="QQU47" s="502"/>
      <c r="QQV47" s="502"/>
      <c r="QQW47" s="502"/>
      <c r="QQX47" s="502"/>
      <c r="QQY47" s="502"/>
      <c r="QQZ47" s="502"/>
      <c r="QRA47" s="502"/>
      <c r="QRB47" s="502"/>
      <c r="QRC47" s="502"/>
      <c r="QRD47" s="502"/>
      <c r="QRE47" s="502"/>
      <c r="QRF47" s="502"/>
      <c r="QRG47" s="502"/>
      <c r="QRH47" s="502"/>
      <c r="QRI47" s="502"/>
      <c r="QRJ47" s="502"/>
      <c r="QRK47" s="502"/>
      <c r="QRL47" s="502"/>
      <c r="QRM47" s="502"/>
      <c r="QRN47" s="502"/>
      <c r="QRO47" s="502"/>
      <c r="QRP47" s="502"/>
      <c r="QRQ47" s="502"/>
      <c r="QRR47" s="502"/>
      <c r="QRS47" s="502"/>
      <c r="QRT47" s="502"/>
      <c r="QRU47" s="502"/>
      <c r="QRV47" s="502"/>
      <c r="QRW47" s="502"/>
      <c r="QRX47" s="502"/>
      <c r="QRY47" s="502"/>
      <c r="QRZ47" s="502"/>
      <c r="QSA47" s="502"/>
      <c r="QSB47" s="502"/>
      <c r="QSC47" s="502"/>
      <c r="QSD47" s="502"/>
      <c r="QSE47" s="502"/>
      <c r="QSF47" s="502"/>
      <c r="QSG47" s="502"/>
      <c r="QSH47" s="502"/>
      <c r="QSI47" s="502"/>
      <c r="QSJ47" s="502"/>
      <c r="QSK47" s="502"/>
      <c r="QSL47" s="502"/>
      <c r="QSM47" s="502"/>
      <c r="QSN47" s="502"/>
      <c r="QSO47" s="502"/>
      <c r="QSP47" s="502"/>
      <c r="QSQ47" s="502"/>
      <c r="QSR47" s="502"/>
      <c r="QSS47" s="502"/>
      <c r="QST47" s="502"/>
      <c r="QSU47" s="502"/>
      <c r="QSV47" s="502"/>
      <c r="QSW47" s="502"/>
      <c r="QSX47" s="502"/>
      <c r="QSY47" s="502"/>
      <c r="QSZ47" s="502"/>
      <c r="QTA47" s="502"/>
      <c r="QTB47" s="502"/>
      <c r="QTC47" s="502"/>
      <c r="QTD47" s="502"/>
      <c r="QTE47" s="502"/>
      <c r="QTF47" s="502"/>
      <c r="QTG47" s="502"/>
      <c r="QTH47" s="502"/>
      <c r="QTI47" s="502"/>
      <c r="QTJ47" s="502"/>
      <c r="QTK47" s="502"/>
      <c r="QTL47" s="502"/>
      <c r="QTM47" s="502"/>
      <c r="QTN47" s="502"/>
      <c r="QTO47" s="502"/>
      <c r="QTP47" s="502"/>
      <c r="QTQ47" s="502"/>
      <c r="QTR47" s="502"/>
      <c r="QTS47" s="502"/>
      <c r="QTT47" s="502"/>
      <c r="QTU47" s="502"/>
      <c r="QTV47" s="502"/>
      <c r="QTW47" s="502"/>
      <c r="QTX47" s="502"/>
      <c r="QTY47" s="502"/>
      <c r="QTZ47" s="502"/>
      <c r="QUA47" s="502"/>
      <c r="QUB47" s="502"/>
      <c r="QUC47" s="502"/>
      <c r="QUD47" s="502"/>
      <c r="QUE47" s="502"/>
      <c r="QUF47" s="502"/>
      <c r="QUG47" s="502"/>
      <c r="QUH47" s="502"/>
      <c r="QUI47" s="502"/>
      <c r="QUJ47" s="502"/>
      <c r="QUK47" s="502"/>
      <c r="QUL47" s="502"/>
      <c r="QUM47" s="502"/>
      <c r="QUN47" s="502"/>
      <c r="QUO47" s="502"/>
      <c r="QUP47" s="502"/>
      <c r="QUQ47" s="502"/>
      <c r="QUR47" s="502"/>
      <c r="QUS47" s="502"/>
      <c r="QUT47" s="502"/>
      <c r="QUU47" s="502"/>
      <c r="QUV47" s="502"/>
      <c r="QUW47" s="502"/>
      <c r="QUX47" s="502"/>
      <c r="QUY47" s="502"/>
      <c r="QUZ47" s="502"/>
      <c r="QVA47" s="502"/>
      <c r="QVB47" s="502"/>
      <c r="QVC47" s="502"/>
      <c r="QVD47" s="502"/>
      <c r="QVE47" s="502"/>
      <c r="QVF47" s="502"/>
      <c r="QVG47" s="502"/>
      <c r="QVH47" s="502"/>
      <c r="QVI47" s="502"/>
      <c r="QVJ47" s="502"/>
      <c r="QVK47" s="502"/>
      <c r="QVL47" s="502"/>
      <c r="QVM47" s="502"/>
      <c r="QVN47" s="502"/>
      <c r="QVO47" s="502"/>
      <c r="QVP47" s="502"/>
      <c r="QVQ47" s="502"/>
      <c r="QVR47" s="502"/>
      <c r="QVS47" s="502"/>
      <c r="QVT47" s="502"/>
      <c r="QVU47" s="502"/>
      <c r="QVV47" s="502"/>
      <c r="QVW47" s="502"/>
      <c r="QVX47" s="502"/>
      <c r="QVY47" s="502"/>
      <c r="QVZ47" s="502"/>
      <c r="QWA47" s="502"/>
      <c r="QWB47" s="502"/>
      <c r="QWC47" s="502"/>
      <c r="QWD47" s="502"/>
      <c r="QWE47" s="502"/>
      <c r="QWF47" s="502"/>
      <c r="QWG47" s="502"/>
      <c r="QWH47" s="502"/>
      <c r="QWI47" s="502"/>
      <c r="QWJ47" s="502"/>
      <c r="QWK47" s="502"/>
      <c r="QWL47" s="502"/>
      <c r="QWM47" s="502"/>
      <c r="QWN47" s="502"/>
      <c r="QWO47" s="502"/>
      <c r="QWP47" s="502"/>
      <c r="QWQ47" s="502"/>
      <c r="QWR47" s="502"/>
      <c r="QWS47" s="502"/>
      <c r="QWT47" s="502"/>
      <c r="QWU47" s="502"/>
      <c r="QWV47" s="502"/>
      <c r="QWW47" s="502"/>
      <c r="QWX47" s="502"/>
      <c r="QWY47" s="502"/>
      <c r="QWZ47" s="502"/>
      <c r="QXA47" s="502"/>
      <c r="QXB47" s="502"/>
      <c r="QXC47" s="502"/>
      <c r="QXD47" s="502"/>
      <c r="QXE47" s="502"/>
      <c r="QXF47" s="502"/>
      <c r="QXG47" s="502"/>
      <c r="QXH47" s="502"/>
      <c r="QXI47" s="502"/>
      <c r="QXJ47" s="502"/>
      <c r="QXK47" s="502"/>
      <c r="QXL47" s="502"/>
      <c r="QXM47" s="502"/>
      <c r="QXN47" s="502"/>
      <c r="QXO47" s="502"/>
      <c r="QXP47" s="502"/>
      <c r="QXQ47" s="502"/>
      <c r="QXR47" s="502"/>
      <c r="QXS47" s="502"/>
      <c r="QXT47" s="502"/>
      <c r="QXU47" s="502"/>
      <c r="QXV47" s="502"/>
      <c r="QXW47" s="502"/>
      <c r="QXX47" s="502"/>
      <c r="QXY47" s="502"/>
      <c r="QXZ47" s="502"/>
      <c r="QYA47" s="502"/>
      <c r="QYB47" s="502"/>
      <c r="QYC47" s="502"/>
      <c r="QYD47" s="502"/>
      <c r="QYE47" s="502"/>
      <c r="QYF47" s="502"/>
      <c r="QYG47" s="502"/>
      <c r="QYH47" s="502"/>
      <c r="QYI47" s="502"/>
      <c r="QYJ47" s="502"/>
      <c r="QYK47" s="502"/>
      <c r="QYL47" s="502"/>
      <c r="QYM47" s="502"/>
      <c r="QYN47" s="502"/>
      <c r="QYO47" s="502"/>
      <c r="QYP47" s="502"/>
      <c r="QYQ47" s="502"/>
      <c r="QYR47" s="502"/>
      <c r="QYS47" s="502"/>
      <c r="QYT47" s="502"/>
      <c r="QYU47" s="502"/>
      <c r="QYV47" s="502"/>
      <c r="QYW47" s="502"/>
      <c r="QYX47" s="502"/>
      <c r="QYY47" s="502"/>
      <c r="QYZ47" s="502"/>
      <c r="QZA47" s="502"/>
      <c r="QZB47" s="502"/>
      <c r="QZC47" s="502"/>
      <c r="QZD47" s="502"/>
      <c r="QZE47" s="502"/>
      <c r="QZF47" s="502"/>
      <c r="QZG47" s="502"/>
      <c r="QZH47" s="502"/>
      <c r="QZI47" s="502"/>
      <c r="QZJ47" s="502"/>
      <c r="QZK47" s="502"/>
      <c r="QZL47" s="502"/>
      <c r="QZM47" s="502"/>
      <c r="QZN47" s="502"/>
      <c r="QZO47" s="502"/>
      <c r="QZP47" s="502"/>
      <c r="QZQ47" s="502"/>
      <c r="QZR47" s="502"/>
      <c r="QZS47" s="502"/>
      <c r="QZT47" s="502"/>
      <c r="QZU47" s="502"/>
      <c r="QZV47" s="502"/>
      <c r="QZW47" s="502"/>
      <c r="QZX47" s="502"/>
      <c r="QZY47" s="502"/>
      <c r="QZZ47" s="502"/>
      <c r="RAA47" s="502"/>
      <c r="RAB47" s="502"/>
      <c r="RAC47" s="502"/>
      <c r="RAD47" s="502"/>
      <c r="RAE47" s="502"/>
      <c r="RAF47" s="502"/>
      <c r="RAG47" s="502"/>
      <c r="RAH47" s="502"/>
      <c r="RAI47" s="502"/>
      <c r="RAJ47" s="502"/>
      <c r="RAK47" s="502"/>
      <c r="RAL47" s="502"/>
      <c r="RAM47" s="502"/>
      <c r="RAN47" s="502"/>
      <c r="RAO47" s="502"/>
      <c r="RAP47" s="502"/>
      <c r="RAQ47" s="502"/>
      <c r="RAR47" s="502"/>
      <c r="RAS47" s="502"/>
      <c r="RAT47" s="502"/>
      <c r="RAU47" s="502"/>
      <c r="RAV47" s="502"/>
      <c r="RAW47" s="502"/>
      <c r="RAX47" s="502"/>
      <c r="RAY47" s="502"/>
      <c r="RAZ47" s="502"/>
      <c r="RBA47" s="502"/>
      <c r="RBB47" s="502"/>
      <c r="RBC47" s="502"/>
      <c r="RBD47" s="502"/>
      <c r="RBE47" s="502"/>
      <c r="RBF47" s="502"/>
      <c r="RBG47" s="502"/>
      <c r="RBH47" s="502"/>
      <c r="RBI47" s="502"/>
      <c r="RBJ47" s="502"/>
      <c r="RBK47" s="502"/>
      <c r="RBL47" s="502"/>
      <c r="RBM47" s="502"/>
      <c r="RBN47" s="502"/>
      <c r="RBO47" s="502"/>
      <c r="RBP47" s="502"/>
      <c r="RBQ47" s="502"/>
      <c r="RBR47" s="502"/>
      <c r="RBS47" s="502"/>
      <c r="RBT47" s="502"/>
      <c r="RBU47" s="502"/>
      <c r="RBV47" s="502"/>
      <c r="RBW47" s="502"/>
      <c r="RBX47" s="502"/>
      <c r="RBY47" s="502"/>
      <c r="RBZ47" s="502"/>
      <c r="RCA47" s="502"/>
      <c r="RCB47" s="502"/>
      <c r="RCC47" s="502"/>
      <c r="RCD47" s="502"/>
      <c r="RCE47" s="502"/>
      <c r="RCF47" s="502"/>
      <c r="RCG47" s="502"/>
      <c r="RCH47" s="502"/>
      <c r="RCI47" s="502"/>
      <c r="RCJ47" s="502"/>
      <c r="RCK47" s="502"/>
      <c r="RCL47" s="502"/>
      <c r="RCM47" s="502"/>
      <c r="RCN47" s="502"/>
      <c r="RCO47" s="502"/>
      <c r="RCP47" s="502"/>
      <c r="RCQ47" s="502"/>
      <c r="RCR47" s="502"/>
      <c r="RCS47" s="502"/>
      <c r="RCT47" s="502"/>
      <c r="RCU47" s="502"/>
      <c r="RCV47" s="502"/>
      <c r="RCW47" s="502"/>
      <c r="RCX47" s="502"/>
      <c r="RCY47" s="502"/>
      <c r="RCZ47" s="502"/>
      <c r="RDA47" s="502"/>
      <c r="RDB47" s="502"/>
      <c r="RDC47" s="502"/>
      <c r="RDD47" s="502"/>
      <c r="RDE47" s="502"/>
      <c r="RDF47" s="502"/>
      <c r="RDG47" s="502"/>
      <c r="RDH47" s="502"/>
      <c r="RDI47" s="502"/>
      <c r="RDJ47" s="502"/>
      <c r="RDK47" s="502"/>
      <c r="RDL47" s="502"/>
      <c r="RDM47" s="502"/>
      <c r="RDN47" s="502"/>
      <c r="RDO47" s="502"/>
      <c r="RDP47" s="502"/>
      <c r="RDQ47" s="502"/>
      <c r="RDR47" s="502"/>
      <c r="RDS47" s="502"/>
      <c r="RDT47" s="502"/>
      <c r="RDU47" s="502"/>
      <c r="RDV47" s="502"/>
      <c r="RDW47" s="502"/>
      <c r="RDX47" s="502"/>
      <c r="RDY47" s="502"/>
      <c r="RDZ47" s="502"/>
      <c r="REA47" s="502"/>
      <c r="REB47" s="502"/>
      <c r="REC47" s="502"/>
      <c r="RED47" s="502"/>
      <c r="REE47" s="502"/>
      <c r="REF47" s="502"/>
      <c r="REG47" s="502"/>
      <c r="REH47" s="502"/>
      <c r="REI47" s="502"/>
      <c r="REJ47" s="502"/>
      <c r="REK47" s="502"/>
      <c r="REL47" s="502"/>
      <c r="REM47" s="502"/>
      <c r="REN47" s="502"/>
      <c r="REO47" s="502"/>
      <c r="REP47" s="502"/>
      <c r="REQ47" s="502"/>
      <c r="RER47" s="502"/>
      <c r="RES47" s="502"/>
      <c r="RET47" s="502"/>
      <c r="REU47" s="502"/>
      <c r="REV47" s="502"/>
      <c r="REW47" s="502"/>
      <c r="REX47" s="502"/>
      <c r="REY47" s="502"/>
      <c r="REZ47" s="502"/>
      <c r="RFA47" s="502"/>
      <c r="RFB47" s="502"/>
      <c r="RFC47" s="502"/>
      <c r="RFD47" s="502"/>
      <c r="RFE47" s="502"/>
      <c r="RFF47" s="502"/>
      <c r="RFG47" s="502"/>
      <c r="RFH47" s="502"/>
      <c r="RFI47" s="502"/>
      <c r="RFJ47" s="502"/>
      <c r="RFK47" s="502"/>
      <c r="RFL47" s="502"/>
      <c r="RFM47" s="502"/>
      <c r="RFN47" s="502"/>
      <c r="RFO47" s="502"/>
      <c r="RFP47" s="502"/>
      <c r="RFQ47" s="502"/>
      <c r="RFR47" s="502"/>
      <c r="RFS47" s="502"/>
      <c r="RFT47" s="502"/>
      <c r="RFU47" s="502"/>
      <c r="RFV47" s="502"/>
      <c r="RFW47" s="502"/>
      <c r="RFX47" s="502"/>
      <c r="RFY47" s="502"/>
      <c r="RFZ47" s="502"/>
      <c r="RGA47" s="502"/>
      <c r="RGB47" s="502"/>
      <c r="RGC47" s="502"/>
      <c r="RGD47" s="502"/>
      <c r="RGE47" s="502"/>
      <c r="RGF47" s="502"/>
      <c r="RGG47" s="502"/>
      <c r="RGH47" s="502"/>
      <c r="RGI47" s="502"/>
      <c r="RGJ47" s="502"/>
      <c r="RGK47" s="502"/>
      <c r="RGL47" s="502"/>
      <c r="RGM47" s="502"/>
      <c r="RGN47" s="502"/>
      <c r="RGO47" s="502"/>
      <c r="RGP47" s="502"/>
      <c r="RGQ47" s="502"/>
      <c r="RGR47" s="502"/>
      <c r="RGS47" s="502"/>
      <c r="RGT47" s="502"/>
      <c r="RGU47" s="502"/>
      <c r="RGV47" s="502"/>
      <c r="RGW47" s="502"/>
      <c r="RGX47" s="502"/>
      <c r="RGY47" s="502"/>
      <c r="RGZ47" s="502"/>
      <c r="RHA47" s="502"/>
      <c r="RHB47" s="502"/>
      <c r="RHC47" s="502"/>
      <c r="RHD47" s="502"/>
      <c r="RHE47" s="502"/>
      <c r="RHF47" s="502"/>
      <c r="RHG47" s="502"/>
      <c r="RHH47" s="502"/>
      <c r="RHI47" s="502"/>
      <c r="RHJ47" s="502"/>
      <c r="RHK47" s="502"/>
      <c r="RHL47" s="502"/>
      <c r="RHM47" s="502"/>
      <c r="RHN47" s="502"/>
      <c r="RHO47" s="502"/>
      <c r="RHP47" s="502"/>
      <c r="RHQ47" s="502"/>
      <c r="RHR47" s="502"/>
      <c r="RHS47" s="502"/>
      <c r="RHT47" s="502"/>
      <c r="RHU47" s="502"/>
      <c r="RHV47" s="502"/>
      <c r="RHW47" s="502"/>
      <c r="RHX47" s="502"/>
      <c r="RHY47" s="502"/>
      <c r="RHZ47" s="502"/>
      <c r="RIA47" s="502"/>
      <c r="RIB47" s="502"/>
      <c r="RIC47" s="502"/>
      <c r="RID47" s="502"/>
      <c r="RIE47" s="502"/>
      <c r="RIF47" s="502"/>
      <c r="RIG47" s="502"/>
      <c r="RIH47" s="502"/>
      <c r="RII47" s="502"/>
      <c r="RIJ47" s="502"/>
      <c r="RIK47" s="502"/>
      <c r="RIL47" s="502"/>
      <c r="RIM47" s="502"/>
      <c r="RIN47" s="502"/>
      <c r="RIO47" s="502"/>
      <c r="RIP47" s="502"/>
      <c r="RIQ47" s="502"/>
      <c r="RIR47" s="502"/>
      <c r="RIS47" s="502"/>
      <c r="RIT47" s="502"/>
      <c r="RIU47" s="502"/>
      <c r="RIV47" s="502"/>
      <c r="RIW47" s="502"/>
      <c r="RIX47" s="502"/>
      <c r="RIY47" s="502"/>
      <c r="RIZ47" s="502"/>
      <c r="RJA47" s="502"/>
      <c r="RJB47" s="502"/>
      <c r="RJC47" s="502"/>
      <c r="RJD47" s="502"/>
      <c r="RJE47" s="502"/>
      <c r="RJF47" s="502"/>
      <c r="RJG47" s="502"/>
      <c r="RJH47" s="502"/>
      <c r="RJI47" s="502"/>
      <c r="RJJ47" s="502"/>
      <c r="RJK47" s="502"/>
      <c r="RJL47" s="502"/>
      <c r="RJM47" s="502"/>
      <c r="RJN47" s="502"/>
      <c r="RJO47" s="502"/>
      <c r="RJP47" s="502"/>
      <c r="RJQ47" s="502"/>
      <c r="RJR47" s="502"/>
      <c r="RJS47" s="502"/>
      <c r="RJT47" s="502"/>
      <c r="RJU47" s="502"/>
      <c r="RJV47" s="502"/>
      <c r="RJW47" s="502"/>
      <c r="RJX47" s="502"/>
      <c r="RJY47" s="502"/>
      <c r="RJZ47" s="502"/>
      <c r="RKA47" s="502"/>
      <c r="RKB47" s="502"/>
      <c r="RKC47" s="502"/>
      <c r="RKD47" s="502"/>
      <c r="RKE47" s="502"/>
      <c r="RKF47" s="502"/>
      <c r="RKG47" s="502"/>
      <c r="RKH47" s="502"/>
      <c r="RKI47" s="502"/>
      <c r="RKJ47" s="502"/>
      <c r="RKK47" s="502"/>
      <c r="RKL47" s="502"/>
      <c r="RKM47" s="502"/>
      <c r="RKN47" s="502"/>
      <c r="RKO47" s="502"/>
      <c r="RKP47" s="502"/>
      <c r="RKQ47" s="502"/>
      <c r="RKR47" s="502"/>
      <c r="RKS47" s="502"/>
      <c r="RKT47" s="502"/>
      <c r="RKU47" s="502"/>
      <c r="RKV47" s="502"/>
      <c r="RKW47" s="502"/>
      <c r="RKX47" s="502"/>
      <c r="RKY47" s="502"/>
      <c r="RKZ47" s="502"/>
      <c r="RLA47" s="502"/>
      <c r="RLB47" s="502"/>
      <c r="RLC47" s="502"/>
      <c r="RLD47" s="502"/>
      <c r="RLE47" s="502"/>
      <c r="RLF47" s="502"/>
      <c r="RLG47" s="502"/>
      <c r="RLH47" s="502"/>
      <c r="RLI47" s="502"/>
      <c r="RLJ47" s="502"/>
      <c r="RLK47" s="502"/>
      <c r="RLL47" s="502"/>
      <c r="RLM47" s="502"/>
      <c r="RLN47" s="502"/>
      <c r="RLO47" s="502"/>
      <c r="RLP47" s="502"/>
      <c r="RLQ47" s="502"/>
      <c r="RLR47" s="502"/>
      <c r="RLS47" s="502"/>
      <c r="RLT47" s="502"/>
      <c r="RLU47" s="502"/>
      <c r="RLV47" s="502"/>
      <c r="RLW47" s="502"/>
      <c r="RLX47" s="502"/>
      <c r="RLY47" s="502"/>
      <c r="RLZ47" s="502"/>
      <c r="RMA47" s="502"/>
      <c r="RMB47" s="502"/>
      <c r="RMC47" s="502"/>
      <c r="RMD47" s="502"/>
      <c r="RME47" s="502"/>
      <c r="RMF47" s="502"/>
      <c r="RMG47" s="502"/>
      <c r="RMH47" s="502"/>
      <c r="RMI47" s="502"/>
      <c r="RMJ47" s="502"/>
      <c r="RMK47" s="502"/>
      <c r="RML47" s="502"/>
      <c r="RMM47" s="502"/>
      <c r="RMN47" s="502"/>
      <c r="RMO47" s="502"/>
      <c r="RMP47" s="502"/>
      <c r="RMQ47" s="502"/>
      <c r="RMR47" s="502"/>
      <c r="RMS47" s="502"/>
      <c r="RMT47" s="502"/>
      <c r="RMU47" s="502"/>
      <c r="RMV47" s="502"/>
      <c r="RMW47" s="502"/>
      <c r="RMX47" s="502"/>
      <c r="RMY47" s="502"/>
      <c r="RMZ47" s="502"/>
      <c r="RNA47" s="502"/>
      <c r="RNB47" s="502"/>
      <c r="RNC47" s="502"/>
      <c r="RND47" s="502"/>
      <c r="RNE47" s="502"/>
      <c r="RNF47" s="502"/>
      <c r="RNG47" s="502"/>
      <c r="RNH47" s="502"/>
      <c r="RNI47" s="502"/>
      <c r="RNJ47" s="502"/>
      <c r="RNK47" s="502"/>
      <c r="RNL47" s="502"/>
      <c r="RNM47" s="502"/>
      <c r="RNN47" s="502"/>
      <c r="RNO47" s="502"/>
      <c r="RNP47" s="502"/>
      <c r="RNQ47" s="502"/>
      <c r="RNR47" s="502"/>
      <c r="RNS47" s="502"/>
      <c r="RNT47" s="502"/>
      <c r="RNU47" s="502"/>
      <c r="RNV47" s="502"/>
      <c r="RNW47" s="502"/>
      <c r="RNX47" s="502"/>
      <c r="RNY47" s="502"/>
      <c r="RNZ47" s="502"/>
      <c r="ROA47" s="502"/>
      <c r="ROB47" s="502"/>
      <c r="ROC47" s="502"/>
      <c r="ROD47" s="502"/>
      <c r="ROE47" s="502"/>
      <c r="ROF47" s="502"/>
      <c r="ROG47" s="502"/>
      <c r="ROH47" s="502"/>
      <c r="ROI47" s="502"/>
      <c r="ROJ47" s="502"/>
      <c r="ROK47" s="502"/>
      <c r="ROL47" s="502"/>
      <c r="ROM47" s="502"/>
      <c r="RON47" s="502"/>
      <c r="ROO47" s="502"/>
      <c r="ROP47" s="502"/>
      <c r="ROQ47" s="502"/>
      <c r="ROR47" s="502"/>
      <c r="ROS47" s="502"/>
      <c r="ROT47" s="502"/>
      <c r="ROU47" s="502"/>
      <c r="ROV47" s="502"/>
      <c r="ROW47" s="502"/>
      <c r="ROX47" s="502"/>
      <c r="ROY47" s="502"/>
      <c r="ROZ47" s="502"/>
      <c r="RPA47" s="502"/>
      <c r="RPB47" s="502"/>
      <c r="RPC47" s="502"/>
      <c r="RPD47" s="502"/>
      <c r="RPE47" s="502"/>
      <c r="RPF47" s="502"/>
      <c r="RPG47" s="502"/>
      <c r="RPH47" s="502"/>
      <c r="RPI47" s="502"/>
      <c r="RPJ47" s="502"/>
      <c r="RPK47" s="502"/>
      <c r="RPL47" s="502"/>
      <c r="RPM47" s="502"/>
      <c r="RPN47" s="502"/>
      <c r="RPO47" s="502"/>
      <c r="RPP47" s="502"/>
      <c r="RPQ47" s="502"/>
      <c r="RPR47" s="502"/>
      <c r="RPS47" s="502"/>
      <c r="RPT47" s="502"/>
      <c r="RPU47" s="502"/>
      <c r="RPV47" s="502"/>
      <c r="RPW47" s="502"/>
      <c r="RPX47" s="502"/>
      <c r="RPY47" s="502"/>
      <c r="RPZ47" s="502"/>
      <c r="RQA47" s="502"/>
      <c r="RQB47" s="502"/>
      <c r="RQC47" s="502"/>
      <c r="RQD47" s="502"/>
      <c r="RQE47" s="502"/>
      <c r="RQF47" s="502"/>
      <c r="RQG47" s="502"/>
      <c r="RQH47" s="502"/>
      <c r="RQI47" s="502"/>
      <c r="RQJ47" s="502"/>
      <c r="RQK47" s="502"/>
      <c r="RQL47" s="502"/>
      <c r="RQM47" s="502"/>
      <c r="RQN47" s="502"/>
      <c r="RQO47" s="502"/>
      <c r="RQP47" s="502"/>
      <c r="RQQ47" s="502"/>
      <c r="RQR47" s="502"/>
      <c r="RQS47" s="502"/>
      <c r="RQT47" s="502"/>
      <c r="RQU47" s="502"/>
      <c r="RQV47" s="502"/>
      <c r="RQW47" s="502"/>
      <c r="RQX47" s="502"/>
      <c r="RQY47" s="502"/>
      <c r="RQZ47" s="502"/>
      <c r="RRA47" s="502"/>
      <c r="RRB47" s="502"/>
      <c r="RRC47" s="502"/>
      <c r="RRD47" s="502"/>
      <c r="RRE47" s="502"/>
      <c r="RRF47" s="502"/>
      <c r="RRG47" s="502"/>
      <c r="RRH47" s="502"/>
      <c r="RRI47" s="502"/>
      <c r="RRJ47" s="502"/>
      <c r="RRK47" s="502"/>
      <c r="RRL47" s="502"/>
      <c r="RRM47" s="502"/>
      <c r="RRN47" s="502"/>
      <c r="RRO47" s="502"/>
      <c r="RRP47" s="502"/>
      <c r="RRQ47" s="502"/>
      <c r="RRR47" s="502"/>
      <c r="RRS47" s="502"/>
      <c r="RRT47" s="502"/>
      <c r="RRU47" s="502"/>
      <c r="RRV47" s="502"/>
      <c r="RRW47" s="502"/>
      <c r="RRX47" s="502"/>
      <c r="RRY47" s="502"/>
      <c r="RRZ47" s="502"/>
      <c r="RSA47" s="502"/>
      <c r="RSB47" s="502"/>
      <c r="RSC47" s="502"/>
      <c r="RSD47" s="502"/>
      <c r="RSE47" s="502"/>
      <c r="RSF47" s="502"/>
      <c r="RSG47" s="502"/>
      <c r="RSH47" s="502"/>
      <c r="RSI47" s="502"/>
      <c r="RSJ47" s="502"/>
      <c r="RSK47" s="502"/>
      <c r="RSL47" s="502"/>
      <c r="RSM47" s="502"/>
      <c r="RSN47" s="502"/>
      <c r="RSO47" s="502"/>
      <c r="RSP47" s="502"/>
      <c r="RSQ47" s="502"/>
      <c r="RSR47" s="502"/>
      <c r="RSS47" s="502"/>
      <c r="RST47" s="502"/>
      <c r="RSU47" s="502"/>
      <c r="RSV47" s="502"/>
      <c r="RSW47" s="502"/>
      <c r="RSX47" s="502"/>
      <c r="RSY47" s="502"/>
      <c r="RSZ47" s="502"/>
      <c r="RTA47" s="502"/>
      <c r="RTB47" s="502"/>
      <c r="RTC47" s="502"/>
      <c r="RTD47" s="502"/>
      <c r="RTE47" s="502"/>
      <c r="RTF47" s="502"/>
      <c r="RTG47" s="502"/>
      <c r="RTH47" s="502"/>
      <c r="RTI47" s="502"/>
      <c r="RTJ47" s="502"/>
      <c r="RTK47" s="502"/>
      <c r="RTL47" s="502"/>
      <c r="RTM47" s="502"/>
      <c r="RTN47" s="502"/>
      <c r="RTO47" s="502"/>
      <c r="RTP47" s="502"/>
      <c r="RTQ47" s="502"/>
      <c r="RTR47" s="502"/>
      <c r="RTS47" s="502"/>
      <c r="RTT47" s="502"/>
      <c r="RTU47" s="502"/>
      <c r="RTV47" s="502"/>
      <c r="RTW47" s="502"/>
      <c r="RTX47" s="502"/>
      <c r="RTY47" s="502"/>
      <c r="RTZ47" s="502"/>
      <c r="RUA47" s="502"/>
      <c r="RUB47" s="502"/>
      <c r="RUC47" s="502"/>
      <c r="RUD47" s="502"/>
      <c r="RUE47" s="502"/>
      <c r="RUF47" s="502"/>
      <c r="RUG47" s="502"/>
      <c r="RUH47" s="502"/>
      <c r="RUI47" s="502"/>
      <c r="RUJ47" s="502"/>
      <c r="RUK47" s="502"/>
      <c r="RUL47" s="502"/>
      <c r="RUM47" s="502"/>
      <c r="RUN47" s="502"/>
      <c r="RUO47" s="502"/>
      <c r="RUP47" s="502"/>
      <c r="RUQ47" s="502"/>
      <c r="RUR47" s="502"/>
      <c r="RUS47" s="502"/>
      <c r="RUT47" s="502"/>
      <c r="RUU47" s="502"/>
      <c r="RUV47" s="502"/>
      <c r="RUW47" s="502"/>
      <c r="RUX47" s="502"/>
      <c r="RUY47" s="502"/>
      <c r="RUZ47" s="502"/>
      <c r="RVA47" s="502"/>
      <c r="RVB47" s="502"/>
      <c r="RVC47" s="502"/>
      <c r="RVD47" s="502"/>
      <c r="RVE47" s="502"/>
      <c r="RVF47" s="502"/>
      <c r="RVG47" s="502"/>
      <c r="RVH47" s="502"/>
      <c r="RVI47" s="502"/>
      <c r="RVJ47" s="502"/>
      <c r="RVK47" s="502"/>
      <c r="RVL47" s="502"/>
      <c r="RVM47" s="502"/>
      <c r="RVN47" s="502"/>
      <c r="RVO47" s="502"/>
      <c r="RVP47" s="502"/>
      <c r="RVQ47" s="502"/>
      <c r="RVR47" s="502"/>
      <c r="RVS47" s="502"/>
      <c r="RVT47" s="502"/>
      <c r="RVU47" s="502"/>
      <c r="RVV47" s="502"/>
      <c r="RVW47" s="502"/>
      <c r="RVX47" s="502"/>
      <c r="RVY47" s="502"/>
      <c r="RVZ47" s="502"/>
      <c r="RWA47" s="502"/>
      <c r="RWB47" s="502"/>
      <c r="RWC47" s="502"/>
      <c r="RWD47" s="502"/>
      <c r="RWE47" s="502"/>
      <c r="RWF47" s="502"/>
      <c r="RWG47" s="502"/>
      <c r="RWH47" s="502"/>
      <c r="RWI47" s="502"/>
      <c r="RWJ47" s="502"/>
      <c r="RWK47" s="502"/>
      <c r="RWL47" s="502"/>
      <c r="RWM47" s="502"/>
      <c r="RWN47" s="502"/>
      <c r="RWO47" s="502"/>
      <c r="RWP47" s="502"/>
      <c r="RWQ47" s="502"/>
      <c r="RWR47" s="502"/>
      <c r="RWS47" s="502"/>
      <c r="RWT47" s="502"/>
      <c r="RWU47" s="502"/>
      <c r="RWV47" s="502"/>
      <c r="RWW47" s="502"/>
      <c r="RWX47" s="502"/>
      <c r="RWY47" s="502"/>
      <c r="RWZ47" s="502"/>
      <c r="RXA47" s="502"/>
      <c r="RXB47" s="502"/>
      <c r="RXC47" s="502"/>
      <c r="RXD47" s="502"/>
      <c r="RXE47" s="502"/>
      <c r="RXF47" s="502"/>
      <c r="RXG47" s="502"/>
      <c r="RXH47" s="502"/>
      <c r="RXI47" s="502"/>
      <c r="RXJ47" s="502"/>
      <c r="RXK47" s="502"/>
      <c r="RXL47" s="502"/>
      <c r="RXM47" s="502"/>
      <c r="RXN47" s="502"/>
      <c r="RXO47" s="502"/>
      <c r="RXP47" s="502"/>
      <c r="RXQ47" s="502"/>
      <c r="RXR47" s="502"/>
      <c r="RXS47" s="502"/>
      <c r="RXT47" s="502"/>
      <c r="RXU47" s="502"/>
      <c r="RXV47" s="502"/>
      <c r="RXW47" s="502"/>
      <c r="RXX47" s="502"/>
      <c r="RXY47" s="502"/>
      <c r="RXZ47" s="502"/>
      <c r="RYA47" s="502"/>
      <c r="RYB47" s="502"/>
      <c r="RYC47" s="502"/>
      <c r="RYD47" s="502"/>
      <c r="RYE47" s="502"/>
      <c r="RYF47" s="502"/>
      <c r="RYG47" s="502"/>
      <c r="RYH47" s="502"/>
      <c r="RYI47" s="502"/>
      <c r="RYJ47" s="502"/>
      <c r="RYK47" s="502"/>
      <c r="RYL47" s="502"/>
      <c r="RYM47" s="502"/>
      <c r="RYN47" s="502"/>
      <c r="RYO47" s="502"/>
      <c r="RYP47" s="502"/>
      <c r="RYQ47" s="502"/>
      <c r="RYR47" s="502"/>
      <c r="RYS47" s="502"/>
      <c r="RYT47" s="502"/>
      <c r="RYU47" s="502"/>
      <c r="RYV47" s="502"/>
      <c r="RYW47" s="502"/>
      <c r="RYX47" s="502"/>
      <c r="RYY47" s="502"/>
      <c r="RYZ47" s="502"/>
      <c r="RZA47" s="502"/>
      <c r="RZB47" s="502"/>
      <c r="RZC47" s="502"/>
      <c r="RZD47" s="502"/>
      <c r="RZE47" s="502"/>
      <c r="RZF47" s="502"/>
      <c r="RZG47" s="502"/>
      <c r="RZH47" s="502"/>
      <c r="RZI47" s="502"/>
      <c r="RZJ47" s="502"/>
      <c r="RZK47" s="502"/>
      <c r="RZL47" s="502"/>
      <c r="RZM47" s="502"/>
      <c r="RZN47" s="502"/>
      <c r="RZO47" s="502"/>
      <c r="RZP47" s="502"/>
      <c r="RZQ47" s="502"/>
      <c r="RZR47" s="502"/>
      <c r="RZS47" s="502"/>
      <c r="RZT47" s="502"/>
      <c r="RZU47" s="502"/>
      <c r="RZV47" s="502"/>
      <c r="RZW47" s="502"/>
      <c r="RZX47" s="502"/>
      <c r="RZY47" s="502"/>
      <c r="RZZ47" s="502"/>
      <c r="SAA47" s="502"/>
      <c r="SAB47" s="502"/>
      <c r="SAC47" s="502"/>
      <c r="SAD47" s="502"/>
      <c r="SAE47" s="502"/>
      <c r="SAF47" s="502"/>
      <c r="SAG47" s="502"/>
      <c r="SAH47" s="502"/>
      <c r="SAI47" s="502"/>
      <c r="SAJ47" s="502"/>
      <c r="SAK47" s="502"/>
      <c r="SAL47" s="502"/>
      <c r="SAM47" s="502"/>
      <c r="SAN47" s="502"/>
      <c r="SAO47" s="502"/>
      <c r="SAP47" s="502"/>
      <c r="SAQ47" s="502"/>
      <c r="SAR47" s="502"/>
      <c r="SAS47" s="502"/>
      <c r="SAT47" s="502"/>
      <c r="SAU47" s="502"/>
      <c r="SAV47" s="502"/>
      <c r="SAW47" s="502"/>
      <c r="SAX47" s="502"/>
      <c r="SAY47" s="502"/>
      <c r="SAZ47" s="502"/>
      <c r="SBA47" s="502"/>
      <c r="SBB47" s="502"/>
      <c r="SBC47" s="502"/>
      <c r="SBD47" s="502"/>
      <c r="SBE47" s="502"/>
      <c r="SBF47" s="502"/>
      <c r="SBG47" s="502"/>
      <c r="SBH47" s="502"/>
      <c r="SBI47" s="502"/>
      <c r="SBJ47" s="502"/>
      <c r="SBK47" s="502"/>
      <c r="SBL47" s="502"/>
      <c r="SBM47" s="502"/>
      <c r="SBN47" s="502"/>
      <c r="SBO47" s="502"/>
      <c r="SBP47" s="502"/>
      <c r="SBQ47" s="502"/>
      <c r="SBR47" s="502"/>
      <c r="SBS47" s="502"/>
      <c r="SBT47" s="502"/>
      <c r="SBU47" s="502"/>
      <c r="SBV47" s="502"/>
      <c r="SBW47" s="502"/>
      <c r="SBX47" s="502"/>
      <c r="SBY47" s="502"/>
      <c r="SBZ47" s="502"/>
      <c r="SCA47" s="502"/>
      <c r="SCB47" s="502"/>
      <c r="SCC47" s="502"/>
      <c r="SCD47" s="502"/>
      <c r="SCE47" s="502"/>
      <c r="SCF47" s="502"/>
      <c r="SCG47" s="502"/>
      <c r="SCH47" s="502"/>
      <c r="SCI47" s="502"/>
      <c r="SCJ47" s="502"/>
      <c r="SCK47" s="502"/>
      <c r="SCL47" s="502"/>
      <c r="SCM47" s="502"/>
      <c r="SCN47" s="502"/>
      <c r="SCO47" s="502"/>
      <c r="SCP47" s="502"/>
      <c r="SCQ47" s="502"/>
      <c r="SCR47" s="502"/>
      <c r="SCS47" s="502"/>
      <c r="SCT47" s="502"/>
      <c r="SCU47" s="502"/>
      <c r="SCV47" s="502"/>
      <c r="SCW47" s="502"/>
      <c r="SCX47" s="502"/>
      <c r="SCY47" s="502"/>
      <c r="SCZ47" s="502"/>
      <c r="SDA47" s="502"/>
      <c r="SDB47" s="502"/>
      <c r="SDC47" s="502"/>
      <c r="SDD47" s="502"/>
      <c r="SDE47" s="502"/>
      <c r="SDF47" s="502"/>
      <c r="SDG47" s="502"/>
      <c r="SDH47" s="502"/>
      <c r="SDI47" s="502"/>
      <c r="SDJ47" s="502"/>
      <c r="SDK47" s="502"/>
      <c r="SDL47" s="502"/>
      <c r="SDM47" s="502"/>
      <c r="SDN47" s="502"/>
      <c r="SDO47" s="502"/>
      <c r="SDP47" s="502"/>
      <c r="SDQ47" s="502"/>
      <c r="SDR47" s="502"/>
      <c r="SDS47" s="502"/>
      <c r="SDT47" s="502"/>
      <c r="SDU47" s="502"/>
      <c r="SDV47" s="502"/>
      <c r="SDW47" s="502"/>
      <c r="SDX47" s="502"/>
      <c r="SDY47" s="502"/>
      <c r="SDZ47" s="502"/>
      <c r="SEA47" s="502"/>
      <c r="SEB47" s="502"/>
      <c r="SEC47" s="502"/>
      <c r="SED47" s="502"/>
      <c r="SEE47" s="502"/>
      <c r="SEF47" s="502"/>
      <c r="SEG47" s="502"/>
      <c r="SEH47" s="502"/>
      <c r="SEI47" s="502"/>
      <c r="SEJ47" s="502"/>
      <c r="SEK47" s="502"/>
      <c r="SEL47" s="502"/>
      <c r="SEM47" s="502"/>
      <c r="SEN47" s="502"/>
      <c r="SEO47" s="502"/>
      <c r="SEP47" s="502"/>
      <c r="SEQ47" s="502"/>
      <c r="SER47" s="502"/>
      <c r="SES47" s="502"/>
      <c r="SET47" s="502"/>
      <c r="SEU47" s="502"/>
      <c r="SEV47" s="502"/>
      <c r="SEW47" s="502"/>
      <c r="SEX47" s="502"/>
      <c r="SEY47" s="502"/>
      <c r="SEZ47" s="502"/>
      <c r="SFA47" s="502"/>
      <c r="SFB47" s="502"/>
      <c r="SFC47" s="502"/>
      <c r="SFD47" s="502"/>
      <c r="SFE47" s="502"/>
      <c r="SFF47" s="502"/>
      <c r="SFG47" s="502"/>
      <c r="SFH47" s="502"/>
      <c r="SFI47" s="502"/>
      <c r="SFJ47" s="502"/>
      <c r="SFK47" s="502"/>
      <c r="SFL47" s="502"/>
      <c r="SFM47" s="502"/>
      <c r="SFN47" s="502"/>
      <c r="SFO47" s="502"/>
      <c r="SFP47" s="502"/>
      <c r="SFQ47" s="502"/>
      <c r="SFR47" s="502"/>
      <c r="SFS47" s="502"/>
      <c r="SFT47" s="502"/>
      <c r="SFU47" s="502"/>
      <c r="SFV47" s="502"/>
      <c r="SFW47" s="502"/>
      <c r="SFX47" s="502"/>
      <c r="SFY47" s="502"/>
      <c r="SFZ47" s="502"/>
      <c r="SGA47" s="502"/>
      <c r="SGB47" s="502"/>
      <c r="SGC47" s="502"/>
      <c r="SGD47" s="502"/>
      <c r="SGE47" s="502"/>
      <c r="SGF47" s="502"/>
      <c r="SGG47" s="502"/>
      <c r="SGH47" s="502"/>
      <c r="SGI47" s="502"/>
      <c r="SGJ47" s="502"/>
      <c r="SGK47" s="502"/>
      <c r="SGL47" s="502"/>
      <c r="SGM47" s="502"/>
      <c r="SGN47" s="502"/>
      <c r="SGO47" s="502"/>
      <c r="SGP47" s="502"/>
      <c r="SGQ47" s="502"/>
      <c r="SGR47" s="502"/>
      <c r="SGS47" s="502"/>
      <c r="SGT47" s="502"/>
      <c r="SGU47" s="502"/>
      <c r="SGV47" s="502"/>
      <c r="SGW47" s="502"/>
      <c r="SGX47" s="502"/>
      <c r="SGY47" s="502"/>
      <c r="SGZ47" s="502"/>
      <c r="SHA47" s="502"/>
      <c r="SHB47" s="502"/>
      <c r="SHC47" s="502"/>
      <c r="SHD47" s="502"/>
      <c r="SHE47" s="502"/>
      <c r="SHF47" s="502"/>
      <c r="SHG47" s="502"/>
      <c r="SHH47" s="502"/>
      <c r="SHI47" s="502"/>
      <c r="SHJ47" s="502"/>
      <c r="SHK47" s="502"/>
      <c r="SHL47" s="502"/>
      <c r="SHM47" s="502"/>
      <c r="SHN47" s="502"/>
      <c r="SHO47" s="502"/>
      <c r="SHP47" s="502"/>
      <c r="SHQ47" s="502"/>
      <c r="SHR47" s="502"/>
      <c r="SHS47" s="502"/>
      <c r="SHT47" s="502"/>
      <c r="SHU47" s="502"/>
      <c r="SHV47" s="502"/>
      <c r="SHW47" s="502"/>
      <c r="SHX47" s="502"/>
      <c r="SHY47" s="502"/>
      <c r="SHZ47" s="502"/>
      <c r="SIA47" s="502"/>
      <c r="SIB47" s="502"/>
      <c r="SIC47" s="502"/>
      <c r="SID47" s="502"/>
      <c r="SIE47" s="502"/>
      <c r="SIF47" s="502"/>
      <c r="SIG47" s="502"/>
      <c r="SIH47" s="502"/>
      <c r="SII47" s="502"/>
      <c r="SIJ47" s="502"/>
      <c r="SIK47" s="502"/>
      <c r="SIL47" s="502"/>
      <c r="SIM47" s="502"/>
      <c r="SIN47" s="502"/>
      <c r="SIO47" s="502"/>
      <c r="SIP47" s="502"/>
      <c r="SIQ47" s="502"/>
      <c r="SIR47" s="502"/>
      <c r="SIS47" s="502"/>
      <c r="SIT47" s="502"/>
      <c r="SIU47" s="502"/>
      <c r="SIV47" s="502"/>
      <c r="SIW47" s="502"/>
      <c r="SIX47" s="502"/>
      <c r="SIY47" s="502"/>
      <c r="SIZ47" s="502"/>
      <c r="SJA47" s="502"/>
      <c r="SJB47" s="502"/>
      <c r="SJC47" s="502"/>
      <c r="SJD47" s="502"/>
      <c r="SJE47" s="502"/>
      <c r="SJF47" s="502"/>
      <c r="SJG47" s="502"/>
      <c r="SJH47" s="502"/>
      <c r="SJI47" s="502"/>
      <c r="SJJ47" s="502"/>
      <c r="SJK47" s="502"/>
      <c r="SJL47" s="502"/>
      <c r="SJM47" s="502"/>
      <c r="SJN47" s="502"/>
      <c r="SJO47" s="502"/>
      <c r="SJP47" s="502"/>
      <c r="SJQ47" s="502"/>
      <c r="SJR47" s="502"/>
      <c r="SJS47" s="502"/>
      <c r="SJT47" s="502"/>
      <c r="SJU47" s="502"/>
      <c r="SJV47" s="502"/>
      <c r="SJW47" s="502"/>
      <c r="SJX47" s="502"/>
      <c r="SJY47" s="502"/>
      <c r="SJZ47" s="502"/>
      <c r="SKA47" s="502"/>
      <c r="SKB47" s="502"/>
      <c r="SKC47" s="502"/>
      <c r="SKD47" s="502"/>
      <c r="SKE47" s="502"/>
      <c r="SKF47" s="502"/>
      <c r="SKG47" s="502"/>
      <c r="SKH47" s="502"/>
      <c r="SKI47" s="502"/>
      <c r="SKJ47" s="502"/>
      <c r="SKK47" s="502"/>
      <c r="SKL47" s="502"/>
      <c r="SKM47" s="502"/>
      <c r="SKN47" s="502"/>
      <c r="SKO47" s="502"/>
      <c r="SKP47" s="502"/>
      <c r="SKQ47" s="502"/>
      <c r="SKR47" s="502"/>
      <c r="SKS47" s="502"/>
      <c r="SKT47" s="502"/>
      <c r="SKU47" s="502"/>
      <c r="SKV47" s="502"/>
      <c r="SKW47" s="502"/>
      <c r="SKX47" s="502"/>
      <c r="SKY47" s="502"/>
      <c r="SKZ47" s="502"/>
      <c r="SLA47" s="502"/>
      <c r="SLB47" s="502"/>
      <c r="SLC47" s="502"/>
      <c r="SLD47" s="502"/>
      <c r="SLE47" s="502"/>
      <c r="SLF47" s="502"/>
      <c r="SLG47" s="502"/>
      <c r="SLH47" s="502"/>
      <c r="SLI47" s="502"/>
      <c r="SLJ47" s="502"/>
      <c r="SLK47" s="502"/>
      <c r="SLL47" s="502"/>
      <c r="SLM47" s="502"/>
      <c r="SLN47" s="502"/>
      <c r="SLO47" s="502"/>
      <c r="SLP47" s="502"/>
      <c r="SLQ47" s="502"/>
      <c r="SLR47" s="502"/>
      <c r="SLS47" s="502"/>
      <c r="SLT47" s="502"/>
      <c r="SLU47" s="502"/>
      <c r="SLV47" s="502"/>
      <c r="SLW47" s="502"/>
      <c r="SLX47" s="502"/>
      <c r="SLY47" s="502"/>
      <c r="SLZ47" s="502"/>
      <c r="SMA47" s="502"/>
      <c r="SMB47" s="502"/>
      <c r="SMC47" s="502"/>
      <c r="SMD47" s="502"/>
      <c r="SME47" s="502"/>
      <c r="SMF47" s="502"/>
      <c r="SMG47" s="502"/>
      <c r="SMH47" s="502"/>
      <c r="SMI47" s="502"/>
      <c r="SMJ47" s="502"/>
      <c r="SMK47" s="502"/>
      <c r="SML47" s="502"/>
      <c r="SMM47" s="502"/>
      <c r="SMN47" s="502"/>
      <c r="SMO47" s="502"/>
      <c r="SMP47" s="502"/>
      <c r="SMQ47" s="502"/>
      <c r="SMR47" s="502"/>
      <c r="SMS47" s="502"/>
      <c r="SMT47" s="502"/>
      <c r="SMU47" s="502"/>
      <c r="SMV47" s="502"/>
      <c r="SMW47" s="502"/>
      <c r="SMX47" s="502"/>
      <c r="SMY47" s="502"/>
      <c r="SMZ47" s="502"/>
      <c r="SNA47" s="502"/>
      <c r="SNB47" s="502"/>
      <c r="SNC47" s="502"/>
      <c r="SND47" s="502"/>
      <c r="SNE47" s="502"/>
      <c r="SNF47" s="502"/>
      <c r="SNG47" s="502"/>
      <c r="SNH47" s="502"/>
      <c r="SNI47" s="502"/>
      <c r="SNJ47" s="502"/>
      <c r="SNK47" s="502"/>
      <c r="SNL47" s="502"/>
      <c r="SNM47" s="502"/>
      <c r="SNN47" s="502"/>
      <c r="SNO47" s="502"/>
      <c r="SNP47" s="502"/>
      <c r="SNQ47" s="502"/>
      <c r="SNR47" s="502"/>
      <c r="SNS47" s="502"/>
      <c r="SNT47" s="502"/>
      <c r="SNU47" s="502"/>
      <c r="SNV47" s="502"/>
      <c r="SNW47" s="502"/>
      <c r="SNX47" s="502"/>
      <c r="SNY47" s="502"/>
      <c r="SNZ47" s="502"/>
      <c r="SOA47" s="502"/>
      <c r="SOB47" s="502"/>
      <c r="SOC47" s="502"/>
      <c r="SOD47" s="502"/>
      <c r="SOE47" s="502"/>
      <c r="SOF47" s="502"/>
      <c r="SOG47" s="502"/>
      <c r="SOH47" s="502"/>
      <c r="SOI47" s="502"/>
      <c r="SOJ47" s="502"/>
      <c r="SOK47" s="502"/>
      <c r="SOL47" s="502"/>
      <c r="SOM47" s="502"/>
      <c r="SON47" s="502"/>
      <c r="SOO47" s="502"/>
      <c r="SOP47" s="502"/>
      <c r="SOQ47" s="502"/>
      <c r="SOR47" s="502"/>
      <c r="SOS47" s="502"/>
      <c r="SOT47" s="502"/>
      <c r="SOU47" s="502"/>
      <c r="SOV47" s="502"/>
      <c r="SOW47" s="502"/>
      <c r="SOX47" s="502"/>
      <c r="SOY47" s="502"/>
      <c r="SOZ47" s="502"/>
      <c r="SPA47" s="502"/>
      <c r="SPB47" s="502"/>
      <c r="SPC47" s="502"/>
      <c r="SPD47" s="502"/>
      <c r="SPE47" s="502"/>
      <c r="SPF47" s="502"/>
      <c r="SPG47" s="502"/>
      <c r="SPH47" s="502"/>
      <c r="SPI47" s="502"/>
      <c r="SPJ47" s="502"/>
      <c r="SPK47" s="502"/>
      <c r="SPL47" s="502"/>
      <c r="SPM47" s="502"/>
      <c r="SPN47" s="502"/>
      <c r="SPO47" s="502"/>
      <c r="SPP47" s="502"/>
      <c r="SPQ47" s="502"/>
      <c r="SPR47" s="502"/>
      <c r="SPS47" s="502"/>
      <c r="SPT47" s="502"/>
      <c r="SPU47" s="502"/>
      <c r="SPV47" s="502"/>
      <c r="SPW47" s="502"/>
      <c r="SPX47" s="502"/>
      <c r="SPY47" s="502"/>
      <c r="SPZ47" s="502"/>
      <c r="SQA47" s="502"/>
      <c r="SQB47" s="502"/>
      <c r="SQC47" s="502"/>
      <c r="SQD47" s="502"/>
      <c r="SQE47" s="502"/>
      <c r="SQF47" s="502"/>
      <c r="SQG47" s="502"/>
      <c r="SQH47" s="502"/>
      <c r="SQI47" s="502"/>
      <c r="SQJ47" s="502"/>
      <c r="SQK47" s="502"/>
      <c r="SQL47" s="502"/>
      <c r="SQM47" s="502"/>
      <c r="SQN47" s="502"/>
      <c r="SQO47" s="502"/>
      <c r="SQP47" s="502"/>
      <c r="SQQ47" s="502"/>
      <c r="SQR47" s="502"/>
      <c r="SQS47" s="502"/>
      <c r="SQT47" s="502"/>
      <c r="SQU47" s="502"/>
      <c r="SQV47" s="502"/>
      <c r="SQW47" s="502"/>
      <c r="SQX47" s="502"/>
      <c r="SQY47" s="502"/>
      <c r="SQZ47" s="502"/>
      <c r="SRA47" s="502"/>
      <c r="SRB47" s="502"/>
      <c r="SRC47" s="502"/>
      <c r="SRD47" s="502"/>
      <c r="SRE47" s="502"/>
      <c r="SRF47" s="502"/>
      <c r="SRG47" s="502"/>
      <c r="SRH47" s="502"/>
      <c r="SRI47" s="502"/>
      <c r="SRJ47" s="502"/>
      <c r="SRK47" s="502"/>
      <c r="SRL47" s="502"/>
      <c r="SRM47" s="502"/>
      <c r="SRN47" s="502"/>
      <c r="SRO47" s="502"/>
      <c r="SRP47" s="502"/>
      <c r="SRQ47" s="502"/>
      <c r="SRR47" s="502"/>
      <c r="SRS47" s="502"/>
      <c r="SRT47" s="502"/>
      <c r="SRU47" s="502"/>
      <c r="SRV47" s="502"/>
      <c r="SRW47" s="502"/>
      <c r="SRX47" s="502"/>
      <c r="SRY47" s="502"/>
      <c r="SRZ47" s="502"/>
      <c r="SSA47" s="502"/>
      <c r="SSB47" s="502"/>
      <c r="SSC47" s="502"/>
      <c r="SSD47" s="502"/>
      <c r="SSE47" s="502"/>
      <c r="SSF47" s="502"/>
      <c r="SSG47" s="502"/>
      <c r="SSH47" s="502"/>
      <c r="SSI47" s="502"/>
      <c r="SSJ47" s="502"/>
      <c r="SSK47" s="502"/>
      <c r="SSL47" s="502"/>
      <c r="SSM47" s="502"/>
      <c r="SSN47" s="502"/>
      <c r="SSO47" s="502"/>
      <c r="SSP47" s="502"/>
      <c r="SSQ47" s="502"/>
      <c r="SSR47" s="502"/>
      <c r="SSS47" s="502"/>
      <c r="SST47" s="502"/>
      <c r="SSU47" s="502"/>
      <c r="SSV47" s="502"/>
      <c r="SSW47" s="502"/>
      <c r="SSX47" s="502"/>
      <c r="SSY47" s="502"/>
      <c r="SSZ47" s="502"/>
      <c r="STA47" s="502"/>
      <c r="STB47" s="502"/>
      <c r="STC47" s="502"/>
      <c r="STD47" s="502"/>
      <c r="STE47" s="502"/>
      <c r="STF47" s="502"/>
      <c r="STG47" s="502"/>
      <c r="STH47" s="502"/>
      <c r="STI47" s="502"/>
      <c r="STJ47" s="502"/>
      <c r="STK47" s="502"/>
      <c r="STL47" s="502"/>
      <c r="STM47" s="502"/>
      <c r="STN47" s="502"/>
      <c r="STO47" s="502"/>
      <c r="STP47" s="502"/>
      <c r="STQ47" s="502"/>
      <c r="STR47" s="502"/>
      <c r="STS47" s="502"/>
      <c r="STT47" s="502"/>
      <c r="STU47" s="502"/>
      <c r="STV47" s="502"/>
      <c r="STW47" s="502"/>
      <c r="STX47" s="502"/>
      <c r="STY47" s="502"/>
      <c r="STZ47" s="502"/>
      <c r="SUA47" s="502"/>
      <c r="SUB47" s="502"/>
      <c r="SUC47" s="502"/>
      <c r="SUD47" s="502"/>
      <c r="SUE47" s="502"/>
      <c r="SUF47" s="502"/>
      <c r="SUG47" s="502"/>
      <c r="SUH47" s="502"/>
      <c r="SUI47" s="502"/>
      <c r="SUJ47" s="502"/>
      <c r="SUK47" s="502"/>
      <c r="SUL47" s="502"/>
      <c r="SUM47" s="502"/>
      <c r="SUN47" s="502"/>
      <c r="SUO47" s="502"/>
      <c r="SUP47" s="502"/>
      <c r="SUQ47" s="502"/>
      <c r="SUR47" s="502"/>
      <c r="SUS47" s="502"/>
      <c r="SUT47" s="502"/>
      <c r="SUU47" s="502"/>
      <c r="SUV47" s="502"/>
      <c r="SUW47" s="502"/>
      <c r="SUX47" s="502"/>
      <c r="SUY47" s="502"/>
      <c r="SUZ47" s="502"/>
      <c r="SVA47" s="502"/>
      <c r="SVB47" s="502"/>
      <c r="SVC47" s="502"/>
      <c r="SVD47" s="502"/>
      <c r="SVE47" s="502"/>
      <c r="SVF47" s="502"/>
      <c r="SVG47" s="502"/>
      <c r="SVH47" s="502"/>
      <c r="SVI47" s="502"/>
      <c r="SVJ47" s="502"/>
      <c r="SVK47" s="502"/>
      <c r="SVL47" s="502"/>
      <c r="SVM47" s="502"/>
      <c r="SVN47" s="502"/>
      <c r="SVO47" s="502"/>
      <c r="SVP47" s="502"/>
      <c r="SVQ47" s="502"/>
      <c r="SVR47" s="502"/>
      <c r="SVS47" s="502"/>
      <c r="SVT47" s="502"/>
      <c r="SVU47" s="502"/>
      <c r="SVV47" s="502"/>
      <c r="SVW47" s="502"/>
      <c r="SVX47" s="502"/>
      <c r="SVY47" s="502"/>
      <c r="SVZ47" s="502"/>
      <c r="SWA47" s="502"/>
      <c r="SWB47" s="502"/>
      <c r="SWC47" s="502"/>
      <c r="SWD47" s="502"/>
      <c r="SWE47" s="502"/>
      <c r="SWF47" s="502"/>
      <c r="SWG47" s="502"/>
      <c r="SWH47" s="502"/>
      <c r="SWI47" s="502"/>
      <c r="SWJ47" s="502"/>
      <c r="SWK47" s="502"/>
      <c r="SWL47" s="502"/>
      <c r="SWM47" s="502"/>
      <c r="SWN47" s="502"/>
      <c r="SWO47" s="502"/>
      <c r="SWP47" s="502"/>
      <c r="SWQ47" s="502"/>
      <c r="SWR47" s="502"/>
      <c r="SWS47" s="502"/>
      <c r="SWT47" s="502"/>
      <c r="SWU47" s="502"/>
      <c r="SWV47" s="502"/>
      <c r="SWW47" s="502"/>
      <c r="SWX47" s="502"/>
      <c r="SWY47" s="502"/>
      <c r="SWZ47" s="502"/>
      <c r="SXA47" s="502"/>
      <c r="SXB47" s="502"/>
      <c r="SXC47" s="502"/>
      <c r="SXD47" s="502"/>
      <c r="SXE47" s="502"/>
      <c r="SXF47" s="502"/>
      <c r="SXG47" s="502"/>
      <c r="SXH47" s="502"/>
      <c r="SXI47" s="502"/>
      <c r="SXJ47" s="502"/>
      <c r="SXK47" s="502"/>
      <c r="SXL47" s="502"/>
      <c r="SXM47" s="502"/>
      <c r="SXN47" s="502"/>
      <c r="SXO47" s="502"/>
      <c r="SXP47" s="502"/>
      <c r="SXQ47" s="502"/>
      <c r="SXR47" s="502"/>
      <c r="SXS47" s="502"/>
      <c r="SXT47" s="502"/>
      <c r="SXU47" s="502"/>
      <c r="SXV47" s="502"/>
      <c r="SXW47" s="502"/>
      <c r="SXX47" s="502"/>
      <c r="SXY47" s="502"/>
      <c r="SXZ47" s="502"/>
      <c r="SYA47" s="502"/>
      <c r="SYB47" s="502"/>
      <c r="SYC47" s="502"/>
      <c r="SYD47" s="502"/>
      <c r="SYE47" s="502"/>
      <c r="SYF47" s="502"/>
      <c r="SYG47" s="502"/>
      <c r="SYH47" s="502"/>
      <c r="SYI47" s="502"/>
      <c r="SYJ47" s="502"/>
      <c r="SYK47" s="502"/>
      <c r="SYL47" s="502"/>
      <c r="SYM47" s="502"/>
      <c r="SYN47" s="502"/>
      <c r="SYO47" s="502"/>
      <c r="SYP47" s="502"/>
      <c r="SYQ47" s="502"/>
      <c r="SYR47" s="502"/>
      <c r="SYS47" s="502"/>
      <c r="SYT47" s="502"/>
      <c r="SYU47" s="502"/>
      <c r="SYV47" s="502"/>
      <c r="SYW47" s="502"/>
      <c r="SYX47" s="502"/>
      <c r="SYY47" s="502"/>
      <c r="SYZ47" s="502"/>
      <c r="SZA47" s="502"/>
      <c r="SZB47" s="502"/>
      <c r="SZC47" s="502"/>
      <c r="SZD47" s="502"/>
      <c r="SZE47" s="502"/>
      <c r="SZF47" s="502"/>
      <c r="SZG47" s="502"/>
      <c r="SZH47" s="502"/>
      <c r="SZI47" s="502"/>
      <c r="SZJ47" s="502"/>
      <c r="SZK47" s="502"/>
      <c r="SZL47" s="502"/>
      <c r="SZM47" s="502"/>
      <c r="SZN47" s="502"/>
      <c r="SZO47" s="502"/>
      <c r="SZP47" s="502"/>
      <c r="SZQ47" s="502"/>
      <c r="SZR47" s="502"/>
      <c r="SZS47" s="502"/>
      <c r="SZT47" s="502"/>
      <c r="SZU47" s="502"/>
      <c r="SZV47" s="502"/>
      <c r="SZW47" s="502"/>
      <c r="SZX47" s="502"/>
      <c r="SZY47" s="502"/>
      <c r="SZZ47" s="502"/>
      <c r="TAA47" s="502"/>
      <c r="TAB47" s="502"/>
      <c r="TAC47" s="502"/>
      <c r="TAD47" s="502"/>
      <c r="TAE47" s="502"/>
      <c r="TAF47" s="502"/>
      <c r="TAG47" s="502"/>
      <c r="TAH47" s="502"/>
      <c r="TAI47" s="502"/>
      <c r="TAJ47" s="502"/>
      <c r="TAK47" s="502"/>
      <c r="TAL47" s="502"/>
      <c r="TAM47" s="502"/>
      <c r="TAN47" s="502"/>
      <c r="TAO47" s="502"/>
      <c r="TAP47" s="502"/>
      <c r="TAQ47" s="502"/>
      <c r="TAR47" s="502"/>
      <c r="TAS47" s="502"/>
      <c r="TAT47" s="502"/>
      <c r="TAU47" s="502"/>
      <c r="TAV47" s="502"/>
      <c r="TAW47" s="502"/>
      <c r="TAX47" s="502"/>
      <c r="TAY47" s="502"/>
      <c r="TAZ47" s="502"/>
      <c r="TBA47" s="502"/>
      <c r="TBB47" s="502"/>
      <c r="TBC47" s="502"/>
      <c r="TBD47" s="502"/>
      <c r="TBE47" s="502"/>
      <c r="TBF47" s="502"/>
      <c r="TBG47" s="502"/>
      <c r="TBH47" s="502"/>
      <c r="TBI47" s="502"/>
      <c r="TBJ47" s="502"/>
      <c r="TBK47" s="502"/>
      <c r="TBL47" s="502"/>
      <c r="TBM47" s="502"/>
      <c r="TBN47" s="502"/>
      <c r="TBO47" s="502"/>
      <c r="TBP47" s="502"/>
      <c r="TBQ47" s="502"/>
      <c r="TBR47" s="502"/>
      <c r="TBS47" s="502"/>
      <c r="TBT47" s="502"/>
      <c r="TBU47" s="502"/>
      <c r="TBV47" s="502"/>
      <c r="TBW47" s="502"/>
      <c r="TBX47" s="502"/>
      <c r="TBY47" s="502"/>
      <c r="TBZ47" s="502"/>
      <c r="TCA47" s="502"/>
      <c r="TCB47" s="502"/>
      <c r="TCC47" s="502"/>
      <c r="TCD47" s="502"/>
      <c r="TCE47" s="502"/>
      <c r="TCF47" s="502"/>
      <c r="TCG47" s="502"/>
      <c r="TCH47" s="502"/>
      <c r="TCI47" s="502"/>
      <c r="TCJ47" s="502"/>
      <c r="TCK47" s="502"/>
      <c r="TCL47" s="502"/>
      <c r="TCM47" s="502"/>
      <c r="TCN47" s="502"/>
      <c r="TCO47" s="502"/>
      <c r="TCP47" s="502"/>
      <c r="TCQ47" s="502"/>
      <c r="TCR47" s="502"/>
      <c r="TCS47" s="502"/>
      <c r="TCT47" s="502"/>
      <c r="TCU47" s="502"/>
      <c r="TCV47" s="502"/>
      <c r="TCW47" s="502"/>
      <c r="TCX47" s="502"/>
      <c r="TCY47" s="502"/>
      <c r="TCZ47" s="502"/>
      <c r="TDA47" s="502"/>
      <c r="TDB47" s="502"/>
      <c r="TDC47" s="502"/>
      <c r="TDD47" s="502"/>
      <c r="TDE47" s="502"/>
      <c r="TDF47" s="502"/>
      <c r="TDG47" s="502"/>
      <c r="TDH47" s="502"/>
      <c r="TDI47" s="502"/>
      <c r="TDJ47" s="502"/>
      <c r="TDK47" s="502"/>
      <c r="TDL47" s="502"/>
      <c r="TDM47" s="502"/>
      <c r="TDN47" s="502"/>
      <c r="TDO47" s="502"/>
      <c r="TDP47" s="502"/>
      <c r="TDQ47" s="502"/>
      <c r="TDR47" s="502"/>
      <c r="TDS47" s="502"/>
      <c r="TDT47" s="502"/>
      <c r="TDU47" s="502"/>
      <c r="TDV47" s="502"/>
      <c r="TDW47" s="502"/>
      <c r="TDX47" s="502"/>
      <c r="TDY47" s="502"/>
      <c r="TDZ47" s="502"/>
      <c r="TEA47" s="502"/>
      <c r="TEB47" s="502"/>
      <c r="TEC47" s="502"/>
      <c r="TED47" s="502"/>
      <c r="TEE47" s="502"/>
      <c r="TEF47" s="502"/>
      <c r="TEG47" s="502"/>
      <c r="TEH47" s="502"/>
      <c r="TEI47" s="502"/>
      <c r="TEJ47" s="502"/>
      <c r="TEK47" s="502"/>
      <c r="TEL47" s="502"/>
      <c r="TEM47" s="502"/>
      <c r="TEN47" s="502"/>
      <c r="TEO47" s="502"/>
      <c r="TEP47" s="502"/>
      <c r="TEQ47" s="502"/>
      <c r="TER47" s="502"/>
      <c r="TES47" s="502"/>
      <c r="TET47" s="502"/>
      <c r="TEU47" s="502"/>
      <c r="TEV47" s="502"/>
      <c r="TEW47" s="502"/>
      <c r="TEX47" s="502"/>
      <c r="TEY47" s="502"/>
      <c r="TEZ47" s="502"/>
      <c r="TFA47" s="502"/>
      <c r="TFB47" s="502"/>
      <c r="TFC47" s="502"/>
      <c r="TFD47" s="502"/>
      <c r="TFE47" s="502"/>
      <c r="TFF47" s="502"/>
      <c r="TFG47" s="502"/>
      <c r="TFH47" s="502"/>
      <c r="TFI47" s="502"/>
      <c r="TFJ47" s="502"/>
      <c r="TFK47" s="502"/>
      <c r="TFL47" s="502"/>
      <c r="TFM47" s="502"/>
      <c r="TFN47" s="502"/>
      <c r="TFO47" s="502"/>
      <c r="TFP47" s="502"/>
      <c r="TFQ47" s="502"/>
      <c r="TFR47" s="502"/>
      <c r="TFS47" s="502"/>
      <c r="TFT47" s="502"/>
      <c r="TFU47" s="502"/>
      <c r="TFV47" s="502"/>
      <c r="TFW47" s="502"/>
      <c r="TFX47" s="502"/>
      <c r="TFY47" s="502"/>
      <c r="TFZ47" s="502"/>
      <c r="TGA47" s="502"/>
      <c r="TGB47" s="502"/>
      <c r="TGC47" s="502"/>
      <c r="TGD47" s="502"/>
      <c r="TGE47" s="502"/>
      <c r="TGF47" s="502"/>
      <c r="TGG47" s="502"/>
      <c r="TGH47" s="502"/>
      <c r="TGI47" s="502"/>
      <c r="TGJ47" s="502"/>
      <c r="TGK47" s="502"/>
      <c r="TGL47" s="502"/>
      <c r="TGM47" s="502"/>
      <c r="TGN47" s="502"/>
      <c r="TGO47" s="502"/>
      <c r="TGP47" s="502"/>
      <c r="TGQ47" s="502"/>
      <c r="TGR47" s="502"/>
      <c r="TGS47" s="502"/>
      <c r="TGT47" s="502"/>
      <c r="TGU47" s="502"/>
      <c r="TGV47" s="502"/>
      <c r="TGW47" s="502"/>
      <c r="TGX47" s="502"/>
      <c r="TGY47" s="502"/>
      <c r="TGZ47" s="502"/>
      <c r="THA47" s="502"/>
      <c r="THB47" s="502"/>
      <c r="THC47" s="502"/>
      <c r="THD47" s="502"/>
      <c r="THE47" s="502"/>
      <c r="THF47" s="502"/>
      <c r="THG47" s="502"/>
      <c r="THH47" s="502"/>
      <c r="THI47" s="502"/>
      <c r="THJ47" s="502"/>
      <c r="THK47" s="502"/>
      <c r="THL47" s="502"/>
      <c r="THM47" s="502"/>
      <c r="THN47" s="502"/>
      <c r="THO47" s="502"/>
      <c r="THP47" s="502"/>
      <c r="THQ47" s="502"/>
      <c r="THR47" s="502"/>
      <c r="THS47" s="502"/>
      <c r="THT47" s="502"/>
      <c r="THU47" s="502"/>
      <c r="THV47" s="502"/>
      <c r="THW47" s="502"/>
      <c r="THX47" s="502"/>
      <c r="THY47" s="502"/>
      <c r="THZ47" s="502"/>
      <c r="TIA47" s="502"/>
      <c r="TIB47" s="502"/>
      <c r="TIC47" s="502"/>
      <c r="TID47" s="502"/>
      <c r="TIE47" s="502"/>
      <c r="TIF47" s="502"/>
      <c r="TIG47" s="502"/>
      <c r="TIH47" s="502"/>
      <c r="TII47" s="502"/>
      <c r="TIJ47" s="502"/>
      <c r="TIK47" s="502"/>
      <c r="TIL47" s="502"/>
      <c r="TIM47" s="502"/>
      <c r="TIN47" s="502"/>
      <c r="TIO47" s="502"/>
      <c r="TIP47" s="502"/>
      <c r="TIQ47" s="502"/>
      <c r="TIR47" s="502"/>
      <c r="TIS47" s="502"/>
      <c r="TIT47" s="502"/>
      <c r="TIU47" s="502"/>
      <c r="TIV47" s="502"/>
      <c r="TIW47" s="502"/>
      <c r="TIX47" s="502"/>
      <c r="TIY47" s="502"/>
      <c r="TIZ47" s="502"/>
      <c r="TJA47" s="502"/>
      <c r="TJB47" s="502"/>
      <c r="TJC47" s="502"/>
      <c r="TJD47" s="502"/>
      <c r="TJE47" s="502"/>
      <c r="TJF47" s="502"/>
      <c r="TJG47" s="502"/>
      <c r="TJH47" s="502"/>
      <c r="TJI47" s="502"/>
      <c r="TJJ47" s="502"/>
      <c r="TJK47" s="502"/>
      <c r="TJL47" s="502"/>
      <c r="TJM47" s="502"/>
      <c r="TJN47" s="502"/>
      <c r="TJO47" s="502"/>
      <c r="TJP47" s="502"/>
      <c r="TJQ47" s="502"/>
      <c r="TJR47" s="502"/>
      <c r="TJS47" s="502"/>
      <c r="TJT47" s="502"/>
      <c r="TJU47" s="502"/>
      <c r="TJV47" s="502"/>
      <c r="TJW47" s="502"/>
      <c r="TJX47" s="502"/>
      <c r="TJY47" s="502"/>
      <c r="TJZ47" s="502"/>
      <c r="TKA47" s="502"/>
      <c r="TKB47" s="502"/>
      <c r="TKC47" s="502"/>
      <c r="TKD47" s="502"/>
      <c r="TKE47" s="502"/>
      <c r="TKF47" s="502"/>
      <c r="TKG47" s="502"/>
      <c r="TKH47" s="502"/>
      <c r="TKI47" s="502"/>
      <c r="TKJ47" s="502"/>
      <c r="TKK47" s="502"/>
      <c r="TKL47" s="502"/>
      <c r="TKM47" s="502"/>
      <c r="TKN47" s="502"/>
      <c r="TKO47" s="502"/>
      <c r="TKP47" s="502"/>
      <c r="TKQ47" s="502"/>
      <c r="TKR47" s="502"/>
      <c r="TKS47" s="502"/>
      <c r="TKT47" s="502"/>
      <c r="TKU47" s="502"/>
      <c r="TKV47" s="502"/>
      <c r="TKW47" s="502"/>
      <c r="TKX47" s="502"/>
      <c r="TKY47" s="502"/>
      <c r="TKZ47" s="502"/>
      <c r="TLA47" s="502"/>
      <c r="TLB47" s="502"/>
      <c r="TLC47" s="502"/>
      <c r="TLD47" s="502"/>
      <c r="TLE47" s="502"/>
      <c r="TLF47" s="502"/>
      <c r="TLG47" s="502"/>
      <c r="TLH47" s="502"/>
      <c r="TLI47" s="502"/>
      <c r="TLJ47" s="502"/>
      <c r="TLK47" s="502"/>
      <c r="TLL47" s="502"/>
      <c r="TLM47" s="502"/>
      <c r="TLN47" s="502"/>
      <c r="TLO47" s="502"/>
      <c r="TLP47" s="502"/>
      <c r="TLQ47" s="502"/>
      <c r="TLR47" s="502"/>
      <c r="TLS47" s="502"/>
      <c r="TLT47" s="502"/>
      <c r="TLU47" s="502"/>
      <c r="TLV47" s="502"/>
      <c r="TLW47" s="502"/>
      <c r="TLX47" s="502"/>
      <c r="TLY47" s="502"/>
      <c r="TLZ47" s="502"/>
      <c r="TMA47" s="502"/>
      <c r="TMB47" s="502"/>
      <c r="TMC47" s="502"/>
      <c r="TMD47" s="502"/>
      <c r="TME47" s="502"/>
      <c r="TMF47" s="502"/>
      <c r="TMG47" s="502"/>
      <c r="TMH47" s="502"/>
      <c r="TMI47" s="502"/>
      <c r="TMJ47" s="502"/>
      <c r="TMK47" s="502"/>
      <c r="TML47" s="502"/>
      <c r="TMM47" s="502"/>
      <c r="TMN47" s="502"/>
      <c r="TMO47" s="502"/>
      <c r="TMP47" s="502"/>
      <c r="TMQ47" s="502"/>
      <c r="TMR47" s="502"/>
      <c r="TMS47" s="502"/>
      <c r="TMT47" s="502"/>
      <c r="TMU47" s="502"/>
      <c r="TMV47" s="502"/>
      <c r="TMW47" s="502"/>
      <c r="TMX47" s="502"/>
      <c r="TMY47" s="502"/>
      <c r="TMZ47" s="502"/>
      <c r="TNA47" s="502"/>
      <c r="TNB47" s="502"/>
      <c r="TNC47" s="502"/>
      <c r="TND47" s="502"/>
      <c r="TNE47" s="502"/>
      <c r="TNF47" s="502"/>
      <c r="TNG47" s="502"/>
      <c r="TNH47" s="502"/>
      <c r="TNI47" s="502"/>
      <c r="TNJ47" s="502"/>
      <c r="TNK47" s="502"/>
      <c r="TNL47" s="502"/>
      <c r="TNM47" s="502"/>
      <c r="TNN47" s="502"/>
      <c r="TNO47" s="502"/>
      <c r="TNP47" s="502"/>
      <c r="TNQ47" s="502"/>
      <c r="TNR47" s="502"/>
      <c r="TNS47" s="502"/>
      <c r="TNT47" s="502"/>
      <c r="TNU47" s="502"/>
      <c r="TNV47" s="502"/>
      <c r="TNW47" s="502"/>
      <c r="TNX47" s="502"/>
      <c r="TNY47" s="502"/>
      <c r="TNZ47" s="502"/>
      <c r="TOA47" s="502"/>
      <c r="TOB47" s="502"/>
      <c r="TOC47" s="502"/>
      <c r="TOD47" s="502"/>
      <c r="TOE47" s="502"/>
      <c r="TOF47" s="502"/>
      <c r="TOG47" s="502"/>
      <c r="TOH47" s="502"/>
      <c r="TOI47" s="502"/>
      <c r="TOJ47" s="502"/>
      <c r="TOK47" s="502"/>
      <c r="TOL47" s="502"/>
      <c r="TOM47" s="502"/>
      <c r="TON47" s="502"/>
      <c r="TOO47" s="502"/>
      <c r="TOP47" s="502"/>
      <c r="TOQ47" s="502"/>
      <c r="TOR47" s="502"/>
      <c r="TOS47" s="502"/>
      <c r="TOT47" s="502"/>
      <c r="TOU47" s="502"/>
      <c r="TOV47" s="502"/>
      <c r="TOW47" s="502"/>
      <c r="TOX47" s="502"/>
      <c r="TOY47" s="502"/>
      <c r="TOZ47" s="502"/>
      <c r="TPA47" s="502"/>
      <c r="TPB47" s="502"/>
      <c r="TPC47" s="502"/>
      <c r="TPD47" s="502"/>
      <c r="TPE47" s="502"/>
      <c r="TPF47" s="502"/>
      <c r="TPG47" s="502"/>
      <c r="TPH47" s="502"/>
      <c r="TPI47" s="502"/>
      <c r="TPJ47" s="502"/>
      <c r="TPK47" s="502"/>
      <c r="TPL47" s="502"/>
      <c r="TPM47" s="502"/>
      <c r="TPN47" s="502"/>
      <c r="TPO47" s="502"/>
      <c r="TPP47" s="502"/>
      <c r="TPQ47" s="502"/>
      <c r="TPR47" s="502"/>
      <c r="TPS47" s="502"/>
      <c r="TPT47" s="502"/>
      <c r="TPU47" s="502"/>
      <c r="TPV47" s="502"/>
      <c r="TPW47" s="502"/>
      <c r="TPX47" s="502"/>
      <c r="TPY47" s="502"/>
      <c r="TPZ47" s="502"/>
      <c r="TQA47" s="502"/>
      <c r="TQB47" s="502"/>
      <c r="TQC47" s="502"/>
      <c r="TQD47" s="502"/>
      <c r="TQE47" s="502"/>
      <c r="TQF47" s="502"/>
      <c r="TQG47" s="502"/>
      <c r="TQH47" s="502"/>
      <c r="TQI47" s="502"/>
      <c r="TQJ47" s="502"/>
      <c r="TQK47" s="502"/>
      <c r="TQL47" s="502"/>
      <c r="TQM47" s="502"/>
      <c r="TQN47" s="502"/>
      <c r="TQO47" s="502"/>
      <c r="TQP47" s="502"/>
      <c r="TQQ47" s="502"/>
      <c r="TQR47" s="502"/>
      <c r="TQS47" s="502"/>
      <c r="TQT47" s="502"/>
      <c r="TQU47" s="502"/>
      <c r="TQV47" s="502"/>
      <c r="TQW47" s="502"/>
      <c r="TQX47" s="502"/>
      <c r="TQY47" s="502"/>
      <c r="TQZ47" s="502"/>
      <c r="TRA47" s="502"/>
      <c r="TRB47" s="502"/>
      <c r="TRC47" s="502"/>
      <c r="TRD47" s="502"/>
      <c r="TRE47" s="502"/>
      <c r="TRF47" s="502"/>
      <c r="TRG47" s="502"/>
      <c r="TRH47" s="502"/>
      <c r="TRI47" s="502"/>
      <c r="TRJ47" s="502"/>
      <c r="TRK47" s="502"/>
      <c r="TRL47" s="502"/>
      <c r="TRM47" s="502"/>
      <c r="TRN47" s="502"/>
      <c r="TRO47" s="502"/>
      <c r="TRP47" s="502"/>
      <c r="TRQ47" s="502"/>
      <c r="TRR47" s="502"/>
      <c r="TRS47" s="502"/>
      <c r="TRT47" s="502"/>
      <c r="TRU47" s="502"/>
      <c r="TRV47" s="502"/>
      <c r="TRW47" s="502"/>
      <c r="TRX47" s="502"/>
      <c r="TRY47" s="502"/>
      <c r="TRZ47" s="502"/>
      <c r="TSA47" s="502"/>
      <c r="TSB47" s="502"/>
      <c r="TSC47" s="502"/>
      <c r="TSD47" s="502"/>
      <c r="TSE47" s="502"/>
      <c r="TSF47" s="502"/>
      <c r="TSG47" s="502"/>
      <c r="TSH47" s="502"/>
      <c r="TSI47" s="502"/>
      <c r="TSJ47" s="502"/>
      <c r="TSK47" s="502"/>
      <c r="TSL47" s="502"/>
      <c r="TSM47" s="502"/>
      <c r="TSN47" s="502"/>
      <c r="TSO47" s="502"/>
      <c r="TSP47" s="502"/>
      <c r="TSQ47" s="502"/>
      <c r="TSR47" s="502"/>
      <c r="TSS47" s="502"/>
      <c r="TST47" s="502"/>
      <c r="TSU47" s="502"/>
      <c r="TSV47" s="502"/>
      <c r="TSW47" s="502"/>
      <c r="TSX47" s="502"/>
      <c r="TSY47" s="502"/>
      <c r="TSZ47" s="502"/>
      <c r="TTA47" s="502"/>
      <c r="TTB47" s="502"/>
      <c r="TTC47" s="502"/>
      <c r="TTD47" s="502"/>
      <c r="TTE47" s="502"/>
      <c r="TTF47" s="502"/>
      <c r="TTG47" s="502"/>
      <c r="TTH47" s="502"/>
      <c r="TTI47" s="502"/>
      <c r="TTJ47" s="502"/>
      <c r="TTK47" s="502"/>
      <c r="TTL47" s="502"/>
      <c r="TTM47" s="502"/>
      <c r="TTN47" s="502"/>
      <c r="TTO47" s="502"/>
      <c r="TTP47" s="502"/>
      <c r="TTQ47" s="502"/>
      <c r="TTR47" s="502"/>
      <c r="TTS47" s="502"/>
      <c r="TTT47" s="502"/>
      <c r="TTU47" s="502"/>
      <c r="TTV47" s="502"/>
      <c r="TTW47" s="502"/>
      <c r="TTX47" s="502"/>
      <c r="TTY47" s="502"/>
      <c r="TTZ47" s="502"/>
      <c r="TUA47" s="502"/>
      <c r="TUB47" s="502"/>
      <c r="TUC47" s="502"/>
      <c r="TUD47" s="502"/>
      <c r="TUE47" s="502"/>
      <c r="TUF47" s="502"/>
      <c r="TUG47" s="502"/>
      <c r="TUH47" s="502"/>
      <c r="TUI47" s="502"/>
      <c r="TUJ47" s="502"/>
      <c r="TUK47" s="502"/>
      <c r="TUL47" s="502"/>
      <c r="TUM47" s="502"/>
      <c r="TUN47" s="502"/>
      <c r="TUO47" s="502"/>
      <c r="TUP47" s="502"/>
      <c r="TUQ47" s="502"/>
      <c r="TUR47" s="502"/>
      <c r="TUS47" s="502"/>
      <c r="TUT47" s="502"/>
      <c r="TUU47" s="502"/>
      <c r="TUV47" s="502"/>
      <c r="TUW47" s="502"/>
      <c r="TUX47" s="502"/>
      <c r="TUY47" s="502"/>
      <c r="TUZ47" s="502"/>
      <c r="TVA47" s="502"/>
      <c r="TVB47" s="502"/>
      <c r="TVC47" s="502"/>
      <c r="TVD47" s="502"/>
      <c r="TVE47" s="502"/>
      <c r="TVF47" s="502"/>
      <c r="TVG47" s="502"/>
      <c r="TVH47" s="502"/>
      <c r="TVI47" s="502"/>
      <c r="TVJ47" s="502"/>
      <c r="TVK47" s="502"/>
      <c r="TVL47" s="502"/>
      <c r="TVM47" s="502"/>
      <c r="TVN47" s="502"/>
      <c r="TVO47" s="502"/>
      <c r="TVP47" s="502"/>
      <c r="TVQ47" s="502"/>
      <c r="TVR47" s="502"/>
      <c r="TVS47" s="502"/>
      <c r="TVT47" s="502"/>
      <c r="TVU47" s="502"/>
      <c r="TVV47" s="502"/>
      <c r="TVW47" s="502"/>
      <c r="TVX47" s="502"/>
      <c r="TVY47" s="502"/>
      <c r="TVZ47" s="502"/>
      <c r="TWA47" s="502"/>
      <c r="TWB47" s="502"/>
      <c r="TWC47" s="502"/>
      <c r="TWD47" s="502"/>
      <c r="TWE47" s="502"/>
      <c r="TWF47" s="502"/>
      <c r="TWG47" s="502"/>
      <c r="TWH47" s="502"/>
      <c r="TWI47" s="502"/>
      <c r="TWJ47" s="502"/>
      <c r="TWK47" s="502"/>
      <c r="TWL47" s="502"/>
      <c r="TWM47" s="502"/>
      <c r="TWN47" s="502"/>
      <c r="TWO47" s="502"/>
      <c r="TWP47" s="502"/>
      <c r="TWQ47" s="502"/>
      <c r="TWR47" s="502"/>
      <c r="TWS47" s="502"/>
      <c r="TWT47" s="502"/>
      <c r="TWU47" s="502"/>
      <c r="TWV47" s="502"/>
      <c r="TWW47" s="502"/>
      <c r="TWX47" s="502"/>
      <c r="TWY47" s="502"/>
      <c r="TWZ47" s="502"/>
      <c r="TXA47" s="502"/>
      <c r="TXB47" s="502"/>
      <c r="TXC47" s="502"/>
      <c r="TXD47" s="502"/>
      <c r="TXE47" s="502"/>
      <c r="TXF47" s="502"/>
      <c r="TXG47" s="502"/>
      <c r="TXH47" s="502"/>
      <c r="TXI47" s="502"/>
      <c r="TXJ47" s="502"/>
      <c r="TXK47" s="502"/>
      <c r="TXL47" s="502"/>
      <c r="TXM47" s="502"/>
      <c r="TXN47" s="502"/>
      <c r="TXO47" s="502"/>
      <c r="TXP47" s="502"/>
      <c r="TXQ47" s="502"/>
      <c r="TXR47" s="502"/>
      <c r="TXS47" s="502"/>
      <c r="TXT47" s="502"/>
      <c r="TXU47" s="502"/>
      <c r="TXV47" s="502"/>
      <c r="TXW47" s="502"/>
      <c r="TXX47" s="502"/>
      <c r="TXY47" s="502"/>
      <c r="TXZ47" s="502"/>
      <c r="TYA47" s="502"/>
      <c r="TYB47" s="502"/>
      <c r="TYC47" s="502"/>
      <c r="TYD47" s="502"/>
      <c r="TYE47" s="502"/>
      <c r="TYF47" s="502"/>
      <c r="TYG47" s="502"/>
      <c r="TYH47" s="502"/>
      <c r="TYI47" s="502"/>
      <c r="TYJ47" s="502"/>
      <c r="TYK47" s="502"/>
      <c r="TYL47" s="502"/>
      <c r="TYM47" s="502"/>
      <c r="TYN47" s="502"/>
      <c r="TYO47" s="502"/>
      <c r="TYP47" s="502"/>
      <c r="TYQ47" s="502"/>
      <c r="TYR47" s="502"/>
      <c r="TYS47" s="502"/>
      <c r="TYT47" s="502"/>
      <c r="TYU47" s="502"/>
      <c r="TYV47" s="502"/>
      <c r="TYW47" s="502"/>
      <c r="TYX47" s="502"/>
      <c r="TYY47" s="502"/>
      <c r="TYZ47" s="502"/>
      <c r="TZA47" s="502"/>
      <c r="TZB47" s="502"/>
      <c r="TZC47" s="502"/>
      <c r="TZD47" s="502"/>
      <c r="TZE47" s="502"/>
      <c r="TZF47" s="502"/>
      <c r="TZG47" s="502"/>
      <c r="TZH47" s="502"/>
      <c r="TZI47" s="502"/>
      <c r="TZJ47" s="502"/>
      <c r="TZK47" s="502"/>
      <c r="TZL47" s="502"/>
      <c r="TZM47" s="502"/>
      <c r="TZN47" s="502"/>
      <c r="TZO47" s="502"/>
      <c r="TZP47" s="502"/>
      <c r="TZQ47" s="502"/>
      <c r="TZR47" s="502"/>
      <c r="TZS47" s="502"/>
      <c r="TZT47" s="502"/>
      <c r="TZU47" s="502"/>
      <c r="TZV47" s="502"/>
      <c r="TZW47" s="502"/>
      <c r="TZX47" s="502"/>
      <c r="TZY47" s="502"/>
      <c r="TZZ47" s="502"/>
      <c r="UAA47" s="502"/>
      <c r="UAB47" s="502"/>
      <c r="UAC47" s="502"/>
      <c r="UAD47" s="502"/>
      <c r="UAE47" s="502"/>
      <c r="UAF47" s="502"/>
      <c r="UAG47" s="502"/>
      <c r="UAH47" s="502"/>
      <c r="UAI47" s="502"/>
      <c r="UAJ47" s="502"/>
      <c r="UAK47" s="502"/>
      <c r="UAL47" s="502"/>
      <c r="UAM47" s="502"/>
      <c r="UAN47" s="502"/>
      <c r="UAO47" s="502"/>
      <c r="UAP47" s="502"/>
      <c r="UAQ47" s="502"/>
      <c r="UAR47" s="502"/>
      <c r="UAS47" s="502"/>
      <c r="UAT47" s="502"/>
      <c r="UAU47" s="502"/>
      <c r="UAV47" s="502"/>
      <c r="UAW47" s="502"/>
      <c r="UAX47" s="502"/>
      <c r="UAY47" s="502"/>
      <c r="UAZ47" s="502"/>
      <c r="UBA47" s="502"/>
      <c r="UBB47" s="502"/>
      <c r="UBC47" s="502"/>
      <c r="UBD47" s="502"/>
      <c r="UBE47" s="502"/>
      <c r="UBF47" s="502"/>
      <c r="UBG47" s="502"/>
      <c r="UBH47" s="502"/>
      <c r="UBI47" s="502"/>
      <c r="UBJ47" s="502"/>
      <c r="UBK47" s="502"/>
      <c r="UBL47" s="502"/>
      <c r="UBM47" s="502"/>
      <c r="UBN47" s="502"/>
      <c r="UBO47" s="502"/>
      <c r="UBP47" s="502"/>
      <c r="UBQ47" s="502"/>
      <c r="UBR47" s="502"/>
      <c r="UBS47" s="502"/>
      <c r="UBT47" s="502"/>
      <c r="UBU47" s="502"/>
      <c r="UBV47" s="502"/>
      <c r="UBW47" s="502"/>
      <c r="UBX47" s="502"/>
      <c r="UBY47" s="502"/>
      <c r="UBZ47" s="502"/>
      <c r="UCA47" s="502"/>
      <c r="UCB47" s="502"/>
      <c r="UCC47" s="502"/>
      <c r="UCD47" s="502"/>
      <c r="UCE47" s="502"/>
      <c r="UCF47" s="502"/>
      <c r="UCG47" s="502"/>
      <c r="UCH47" s="502"/>
      <c r="UCI47" s="502"/>
      <c r="UCJ47" s="502"/>
      <c r="UCK47" s="502"/>
      <c r="UCL47" s="502"/>
      <c r="UCM47" s="502"/>
      <c r="UCN47" s="502"/>
      <c r="UCO47" s="502"/>
      <c r="UCP47" s="502"/>
      <c r="UCQ47" s="502"/>
      <c r="UCR47" s="502"/>
      <c r="UCS47" s="502"/>
      <c r="UCT47" s="502"/>
      <c r="UCU47" s="502"/>
      <c r="UCV47" s="502"/>
      <c r="UCW47" s="502"/>
      <c r="UCX47" s="502"/>
      <c r="UCY47" s="502"/>
      <c r="UCZ47" s="502"/>
      <c r="UDA47" s="502"/>
      <c r="UDB47" s="502"/>
      <c r="UDC47" s="502"/>
      <c r="UDD47" s="502"/>
      <c r="UDE47" s="502"/>
      <c r="UDF47" s="502"/>
      <c r="UDG47" s="502"/>
      <c r="UDH47" s="502"/>
      <c r="UDI47" s="502"/>
      <c r="UDJ47" s="502"/>
      <c r="UDK47" s="502"/>
      <c r="UDL47" s="502"/>
      <c r="UDM47" s="502"/>
      <c r="UDN47" s="502"/>
      <c r="UDO47" s="502"/>
      <c r="UDP47" s="502"/>
      <c r="UDQ47" s="502"/>
      <c r="UDR47" s="502"/>
      <c r="UDS47" s="502"/>
      <c r="UDT47" s="502"/>
      <c r="UDU47" s="502"/>
      <c r="UDV47" s="502"/>
      <c r="UDW47" s="502"/>
      <c r="UDX47" s="502"/>
      <c r="UDY47" s="502"/>
      <c r="UDZ47" s="502"/>
      <c r="UEA47" s="502"/>
      <c r="UEB47" s="502"/>
      <c r="UEC47" s="502"/>
      <c r="UED47" s="502"/>
      <c r="UEE47" s="502"/>
      <c r="UEF47" s="502"/>
      <c r="UEG47" s="502"/>
      <c r="UEH47" s="502"/>
      <c r="UEI47" s="502"/>
      <c r="UEJ47" s="502"/>
      <c r="UEK47" s="502"/>
      <c r="UEL47" s="502"/>
      <c r="UEM47" s="502"/>
      <c r="UEN47" s="502"/>
      <c r="UEO47" s="502"/>
      <c r="UEP47" s="502"/>
      <c r="UEQ47" s="502"/>
      <c r="UER47" s="502"/>
      <c r="UES47" s="502"/>
      <c r="UET47" s="502"/>
      <c r="UEU47" s="502"/>
      <c r="UEV47" s="502"/>
      <c r="UEW47" s="502"/>
      <c r="UEX47" s="502"/>
      <c r="UEY47" s="502"/>
      <c r="UEZ47" s="502"/>
      <c r="UFA47" s="502"/>
      <c r="UFB47" s="502"/>
      <c r="UFC47" s="502"/>
      <c r="UFD47" s="502"/>
      <c r="UFE47" s="502"/>
      <c r="UFF47" s="502"/>
      <c r="UFG47" s="502"/>
      <c r="UFH47" s="502"/>
      <c r="UFI47" s="502"/>
      <c r="UFJ47" s="502"/>
      <c r="UFK47" s="502"/>
      <c r="UFL47" s="502"/>
      <c r="UFM47" s="502"/>
      <c r="UFN47" s="502"/>
      <c r="UFO47" s="502"/>
      <c r="UFP47" s="502"/>
      <c r="UFQ47" s="502"/>
      <c r="UFR47" s="502"/>
      <c r="UFS47" s="502"/>
      <c r="UFT47" s="502"/>
      <c r="UFU47" s="502"/>
      <c r="UFV47" s="502"/>
      <c r="UFW47" s="502"/>
      <c r="UFX47" s="502"/>
      <c r="UFY47" s="502"/>
      <c r="UFZ47" s="502"/>
      <c r="UGA47" s="502"/>
      <c r="UGB47" s="502"/>
      <c r="UGC47" s="502"/>
      <c r="UGD47" s="502"/>
      <c r="UGE47" s="502"/>
      <c r="UGF47" s="502"/>
      <c r="UGG47" s="502"/>
      <c r="UGH47" s="502"/>
      <c r="UGI47" s="502"/>
      <c r="UGJ47" s="502"/>
      <c r="UGK47" s="502"/>
      <c r="UGL47" s="502"/>
      <c r="UGM47" s="502"/>
      <c r="UGN47" s="502"/>
      <c r="UGO47" s="502"/>
      <c r="UGP47" s="502"/>
      <c r="UGQ47" s="502"/>
      <c r="UGR47" s="502"/>
      <c r="UGS47" s="502"/>
      <c r="UGT47" s="502"/>
      <c r="UGU47" s="502"/>
      <c r="UGV47" s="502"/>
      <c r="UGW47" s="502"/>
      <c r="UGX47" s="502"/>
      <c r="UGY47" s="502"/>
      <c r="UGZ47" s="502"/>
      <c r="UHA47" s="502"/>
      <c r="UHB47" s="502"/>
      <c r="UHC47" s="502"/>
      <c r="UHD47" s="502"/>
      <c r="UHE47" s="502"/>
      <c r="UHF47" s="502"/>
      <c r="UHG47" s="502"/>
      <c r="UHH47" s="502"/>
      <c r="UHI47" s="502"/>
      <c r="UHJ47" s="502"/>
      <c r="UHK47" s="502"/>
      <c r="UHL47" s="502"/>
      <c r="UHM47" s="502"/>
      <c r="UHN47" s="502"/>
      <c r="UHO47" s="502"/>
      <c r="UHP47" s="502"/>
      <c r="UHQ47" s="502"/>
      <c r="UHR47" s="502"/>
      <c r="UHS47" s="502"/>
      <c r="UHT47" s="502"/>
      <c r="UHU47" s="502"/>
      <c r="UHV47" s="502"/>
      <c r="UHW47" s="502"/>
      <c r="UHX47" s="502"/>
      <c r="UHY47" s="502"/>
      <c r="UHZ47" s="502"/>
      <c r="UIA47" s="502"/>
      <c r="UIB47" s="502"/>
      <c r="UIC47" s="502"/>
      <c r="UID47" s="502"/>
      <c r="UIE47" s="502"/>
      <c r="UIF47" s="502"/>
      <c r="UIG47" s="502"/>
      <c r="UIH47" s="502"/>
      <c r="UII47" s="502"/>
      <c r="UIJ47" s="502"/>
      <c r="UIK47" s="502"/>
      <c r="UIL47" s="502"/>
      <c r="UIM47" s="502"/>
      <c r="UIN47" s="502"/>
      <c r="UIO47" s="502"/>
      <c r="UIP47" s="502"/>
      <c r="UIQ47" s="502"/>
      <c r="UIR47" s="502"/>
      <c r="UIS47" s="502"/>
      <c r="UIT47" s="502"/>
      <c r="UIU47" s="502"/>
      <c r="UIV47" s="502"/>
      <c r="UIW47" s="502"/>
      <c r="UIX47" s="502"/>
      <c r="UIY47" s="502"/>
      <c r="UIZ47" s="502"/>
      <c r="UJA47" s="502"/>
      <c r="UJB47" s="502"/>
      <c r="UJC47" s="502"/>
      <c r="UJD47" s="502"/>
      <c r="UJE47" s="502"/>
      <c r="UJF47" s="502"/>
      <c r="UJG47" s="502"/>
      <c r="UJH47" s="502"/>
      <c r="UJI47" s="502"/>
      <c r="UJJ47" s="502"/>
      <c r="UJK47" s="502"/>
      <c r="UJL47" s="502"/>
      <c r="UJM47" s="502"/>
      <c r="UJN47" s="502"/>
      <c r="UJO47" s="502"/>
      <c r="UJP47" s="502"/>
      <c r="UJQ47" s="502"/>
      <c r="UJR47" s="502"/>
      <c r="UJS47" s="502"/>
      <c r="UJT47" s="502"/>
      <c r="UJU47" s="502"/>
      <c r="UJV47" s="502"/>
      <c r="UJW47" s="502"/>
      <c r="UJX47" s="502"/>
      <c r="UJY47" s="502"/>
      <c r="UJZ47" s="502"/>
      <c r="UKA47" s="502"/>
      <c r="UKB47" s="502"/>
      <c r="UKC47" s="502"/>
      <c r="UKD47" s="502"/>
      <c r="UKE47" s="502"/>
      <c r="UKF47" s="502"/>
      <c r="UKG47" s="502"/>
      <c r="UKH47" s="502"/>
      <c r="UKI47" s="502"/>
      <c r="UKJ47" s="502"/>
      <c r="UKK47" s="502"/>
      <c r="UKL47" s="502"/>
      <c r="UKM47" s="502"/>
      <c r="UKN47" s="502"/>
      <c r="UKO47" s="502"/>
      <c r="UKP47" s="502"/>
      <c r="UKQ47" s="502"/>
      <c r="UKR47" s="502"/>
      <c r="UKS47" s="502"/>
      <c r="UKT47" s="502"/>
      <c r="UKU47" s="502"/>
      <c r="UKV47" s="502"/>
      <c r="UKW47" s="502"/>
      <c r="UKX47" s="502"/>
      <c r="UKY47" s="502"/>
      <c r="UKZ47" s="502"/>
      <c r="ULA47" s="502"/>
      <c r="ULB47" s="502"/>
      <c r="ULC47" s="502"/>
      <c r="ULD47" s="502"/>
      <c r="ULE47" s="502"/>
      <c r="ULF47" s="502"/>
      <c r="ULG47" s="502"/>
      <c r="ULH47" s="502"/>
      <c r="ULI47" s="502"/>
      <c r="ULJ47" s="502"/>
      <c r="ULK47" s="502"/>
      <c r="ULL47" s="502"/>
      <c r="ULM47" s="502"/>
      <c r="ULN47" s="502"/>
      <c r="ULO47" s="502"/>
      <c r="ULP47" s="502"/>
      <c r="ULQ47" s="502"/>
      <c r="ULR47" s="502"/>
      <c r="ULS47" s="502"/>
      <c r="ULT47" s="502"/>
      <c r="ULU47" s="502"/>
      <c r="ULV47" s="502"/>
      <c r="ULW47" s="502"/>
      <c r="ULX47" s="502"/>
      <c r="ULY47" s="502"/>
      <c r="ULZ47" s="502"/>
      <c r="UMA47" s="502"/>
      <c r="UMB47" s="502"/>
      <c r="UMC47" s="502"/>
      <c r="UMD47" s="502"/>
      <c r="UME47" s="502"/>
      <c r="UMF47" s="502"/>
      <c r="UMG47" s="502"/>
      <c r="UMH47" s="502"/>
      <c r="UMI47" s="502"/>
      <c r="UMJ47" s="502"/>
      <c r="UMK47" s="502"/>
      <c r="UML47" s="502"/>
      <c r="UMM47" s="502"/>
      <c r="UMN47" s="502"/>
      <c r="UMO47" s="502"/>
      <c r="UMP47" s="502"/>
      <c r="UMQ47" s="502"/>
      <c r="UMR47" s="502"/>
      <c r="UMS47" s="502"/>
      <c r="UMT47" s="502"/>
      <c r="UMU47" s="502"/>
      <c r="UMV47" s="502"/>
      <c r="UMW47" s="502"/>
      <c r="UMX47" s="502"/>
      <c r="UMY47" s="502"/>
      <c r="UMZ47" s="502"/>
      <c r="UNA47" s="502"/>
      <c r="UNB47" s="502"/>
      <c r="UNC47" s="502"/>
      <c r="UND47" s="502"/>
      <c r="UNE47" s="502"/>
      <c r="UNF47" s="502"/>
      <c r="UNG47" s="502"/>
      <c r="UNH47" s="502"/>
      <c r="UNI47" s="502"/>
      <c r="UNJ47" s="502"/>
      <c r="UNK47" s="502"/>
      <c r="UNL47" s="502"/>
      <c r="UNM47" s="502"/>
      <c r="UNN47" s="502"/>
      <c r="UNO47" s="502"/>
      <c r="UNP47" s="502"/>
      <c r="UNQ47" s="502"/>
      <c r="UNR47" s="502"/>
      <c r="UNS47" s="502"/>
      <c r="UNT47" s="502"/>
      <c r="UNU47" s="502"/>
      <c r="UNV47" s="502"/>
      <c r="UNW47" s="502"/>
      <c r="UNX47" s="502"/>
      <c r="UNY47" s="502"/>
      <c r="UNZ47" s="502"/>
      <c r="UOA47" s="502"/>
      <c r="UOB47" s="502"/>
      <c r="UOC47" s="502"/>
      <c r="UOD47" s="502"/>
      <c r="UOE47" s="502"/>
      <c r="UOF47" s="502"/>
      <c r="UOG47" s="502"/>
      <c r="UOH47" s="502"/>
      <c r="UOI47" s="502"/>
      <c r="UOJ47" s="502"/>
      <c r="UOK47" s="502"/>
      <c r="UOL47" s="502"/>
      <c r="UOM47" s="502"/>
      <c r="UON47" s="502"/>
      <c r="UOO47" s="502"/>
      <c r="UOP47" s="502"/>
      <c r="UOQ47" s="502"/>
      <c r="UOR47" s="502"/>
      <c r="UOS47" s="502"/>
      <c r="UOT47" s="502"/>
      <c r="UOU47" s="502"/>
      <c r="UOV47" s="502"/>
      <c r="UOW47" s="502"/>
      <c r="UOX47" s="502"/>
      <c r="UOY47" s="502"/>
      <c r="UOZ47" s="502"/>
      <c r="UPA47" s="502"/>
      <c r="UPB47" s="502"/>
      <c r="UPC47" s="502"/>
      <c r="UPD47" s="502"/>
      <c r="UPE47" s="502"/>
      <c r="UPF47" s="502"/>
      <c r="UPG47" s="502"/>
      <c r="UPH47" s="502"/>
      <c r="UPI47" s="502"/>
      <c r="UPJ47" s="502"/>
      <c r="UPK47" s="502"/>
      <c r="UPL47" s="502"/>
      <c r="UPM47" s="502"/>
      <c r="UPN47" s="502"/>
      <c r="UPO47" s="502"/>
      <c r="UPP47" s="502"/>
      <c r="UPQ47" s="502"/>
      <c r="UPR47" s="502"/>
      <c r="UPS47" s="502"/>
      <c r="UPT47" s="502"/>
      <c r="UPU47" s="502"/>
      <c r="UPV47" s="502"/>
      <c r="UPW47" s="502"/>
      <c r="UPX47" s="502"/>
      <c r="UPY47" s="502"/>
      <c r="UPZ47" s="502"/>
      <c r="UQA47" s="502"/>
      <c r="UQB47" s="502"/>
      <c r="UQC47" s="502"/>
      <c r="UQD47" s="502"/>
      <c r="UQE47" s="502"/>
      <c r="UQF47" s="502"/>
      <c r="UQG47" s="502"/>
      <c r="UQH47" s="502"/>
      <c r="UQI47" s="502"/>
      <c r="UQJ47" s="502"/>
      <c r="UQK47" s="502"/>
      <c r="UQL47" s="502"/>
      <c r="UQM47" s="502"/>
      <c r="UQN47" s="502"/>
      <c r="UQO47" s="502"/>
      <c r="UQP47" s="502"/>
      <c r="UQQ47" s="502"/>
      <c r="UQR47" s="502"/>
      <c r="UQS47" s="502"/>
      <c r="UQT47" s="502"/>
      <c r="UQU47" s="502"/>
      <c r="UQV47" s="502"/>
      <c r="UQW47" s="502"/>
      <c r="UQX47" s="502"/>
      <c r="UQY47" s="502"/>
      <c r="UQZ47" s="502"/>
      <c r="URA47" s="502"/>
      <c r="URB47" s="502"/>
      <c r="URC47" s="502"/>
      <c r="URD47" s="502"/>
      <c r="URE47" s="502"/>
      <c r="URF47" s="502"/>
      <c r="URG47" s="502"/>
      <c r="URH47" s="502"/>
      <c r="URI47" s="502"/>
      <c r="URJ47" s="502"/>
      <c r="URK47" s="502"/>
      <c r="URL47" s="502"/>
      <c r="URM47" s="502"/>
      <c r="URN47" s="502"/>
      <c r="URO47" s="502"/>
      <c r="URP47" s="502"/>
      <c r="URQ47" s="502"/>
      <c r="URR47" s="502"/>
      <c r="URS47" s="502"/>
      <c r="URT47" s="502"/>
      <c r="URU47" s="502"/>
      <c r="URV47" s="502"/>
      <c r="URW47" s="502"/>
      <c r="URX47" s="502"/>
      <c r="URY47" s="502"/>
      <c r="URZ47" s="502"/>
      <c r="USA47" s="502"/>
      <c r="USB47" s="502"/>
      <c r="USC47" s="502"/>
      <c r="USD47" s="502"/>
      <c r="USE47" s="502"/>
      <c r="USF47" s="502"/>
      <c r="USG47" s="502"/>
      <c r="USH47" s="502"/>
      <c r="USI47" s="502"/>
      <c r="USJ47" s="502"/>
      <c r="USK47" s="502"/>
      <c r="USL47" s="502"/>
      <c r="USM47" s="502"/>
      <c r="USN47" s="502"/>
      <c r="USO47" s="502"/>
      <c r="USP47" s="502"/>
      <c r="USQ47" s="502"/>
      <c r="USR47" s="502"/>
      <c r="USS47" s="502"/>
      <c r="UST47" s="502"/>
      <c r="USU47" s="502"/>
      <c r="USV47" s="502"/>
      <c r="USW47" s="502"/>
      <c r="USX47" s="502"/>
      <c r="USY47" s="502"/>
      <c r="USZ47" s="502"/>
      <c r="UTA47" s="502"/>
      <c r="UTB47" s="502"/>
      <c r="UTC47" s="502"/>
      <c r="UTD47" s="502"/>
      <c r="UTE47" s="502"/>
      <c r="UTF47" s="502"/>
      <c r="UTG47" s="502"/>
      <c r="UTH47" s="502"/>
      <c r="UTI47" s="502"/>
      <c r="UTJ47" s="502"/>
      <c r="UTK47" s="502"/>
      <c r="UTL47" s="502"/>
      <c r="UTM47" s="502"/>
      <c r="UTN47" s="502"/>
      <c r="UTO47" s="502"/>
      <c r="UTP47" s="502"/>
      <c r="UTQ47" s="502"/>
      <c r="UTR47" s="502"/>
      <c r="UTS47" s="502"/>
      <c r="UTT47" s="502"/>
      <c r="UTU47" s="502"/>
      <c r="UTV47" s="502"/>
      <c r="UTW47" s="502"/>
      <c r="UTX47" s="502"/>
      <c r="UTY47" s="502"/>
      <c r="UTZ47" s="502"/>
      <c r="UUA47" s="502"/>
      <c r="UUB47" s="502"/>
      <c r="UUC47" s="502"/>
      <c r="UUD47" s="502"/>
      <c r="UUE47" s="502"/>
      <c r="UUF47" s="502"/>
      <c r="UUG47" s="502"/>
      <c r="UUH47" s="502"/>
      <c r="UUI47" s="502"/>
      <c r="UUJ47" s="502"/>
      <c r="UUK47" s="502"/>
      <c r="UUL47" s="502"/>
      <c r="UUM47" s="502"/>
      <c r="UUN47" s="502"/>
      <c r="UUO47" s="502"/>
      <c r="UUP47" s="502"/>
      <c r="UUQ47" s="502"/>
      <c r="UUR47" s="502"/>
      <c r="UUS47" s="502"/>
      <c r="UUT47" s="502"/>
      <c r="UUU47" s="502"/>
      <c r="UUV47" s="502"/>
      <c r="UUW47" s="502"/>
      <c r="UUX47" s="502"/>
      <c r="UUY47" s="502"/>
      <c r="UUZ47" s="502"/>
      <c r="UVA47" s="502"/>
      <c r="UVB47" s="502"/>
      <c r="UVC47" s="502"/>
      <c r="UVD47" s="502"/>
      <c r="UVE47" s="502"/>
      <c r="UVF47" s="502"/>
      <c r="UVG47" s="502"/>
      <c r="UVH47" s="502"/>
      <c r="UVI47" s="502"/>
      <c r="UVJ47" s="502"/>
      <c r="UVK47" s="502"/>
      <c r="UVL47" s="502"/>
      <c r="UVM47" s="502"/>
      <c r="UVN47" s="502"/>
      <c r="UVO47" s="502"/>
      <c r="UVP47" s="502"/>
      <c r="UVQ47" s="502"/>
      <c r="UVR47" s="502"/>
      <c r="UVS47" s="502"/>
      <c r="UVT47" s="502"/>
      <c r="UVU47" s="502"/>
      <c r="UVV47" s="502"/>
      <c r="UVW47" s="502"/>
      <c r="UVX47" s="502"/>
      <c r="UVY47" s="502"/>
      <c r="UVZ47" s="502"/>
      <c r="UWA47" s="502"/>
      <c r="UWB47" s="502"/>
      <c r="UWC47" s="502"/>
      <c r="UWD47" s="502"/>
      <c r="UWE47" s="502"/>
      <c r="UWF47" s="502"/>
      <c r="UWG47" s="502"/>
      <c r="UWH47" s="502"/>
      <c r="UWI47" s="502"/>
      <c r="UWJ47" s="502"/>
      <c r="UWK47" s="502"/>
      <c r="UWL47" s="502"/>
      <c r="UWM47" s="502"/>
      <c r="UWN47" s="502"/>
      <c r="UWO47" s="502"/>
      <c r="UWP47" s="502"/>
      <c r="UWQ47" s="502"/>
      <c r="UWR47" s="502"/>
      <c r="UWS47" s="502"/>
      <c r="UWT47" s="502"/>
      <c r="UWU47" s="502"/>
      <c r="UWV47" s="502"/>
      <c r="UWW47" s="502"/>
      <c r="UWX47" s="502"/>
      <c r="UWY47" s="502"/>
      <c r="UWZ47" s="502"/>
      <c r="UXA47" s="502"/>
      <c r="UXB47" s="502"/>
      <c r="UXC47" s="502"/>
      <c r="UXD47" s="502"/>
      <c r="UXE47" s="502"/>
      <c r="UXF47" s="502"/>
      <c r="UXG47" s="502"/>
      <c r="UXH47" s="502"/>
      <c r="UXI47" s="502"/>
      <c r="UXJ47" s="502"/>
      <c r="UXK47" s="502"/>
      <c r="UXL47" s="502"/>
      <c r="UXM47" s="502"/>
      <c r="UXN47" s="502"/>
      <c r="UXO47" s="502"/>
      <c r="UXP47" s="502"/>
      <c r="UXQ47" s="502"/>
      <c r="UXR47" s="502"/>
      <c r="UXS47" s="502"/>
      <c r="UXT47" s="502"/>
      <c r="UXU47" s="502"/>
      <c r="UXV47" s="502"/>
      <c r="UXW47" s="502"/>
      <c r="UXX47" s="502"/>
      <c r="UXY47" s="502"/>
      <c r="UXZ47" s="502"/>
      <c r="UYA47" s="502"/>
      <c r="UYB47" s="502"/>
      <c r="UYC47" s="502"/>
      <c r="UYD47" s="502"/>
      <c r="UYE47" s="502"/>
      <c r="UYF47" s="502"/>
      <c r="UYG47" s="502"/>
      <c r="UYH47" s="502"/>
      <c r="UYI47" s="502"/>
      <c r="UYJ47" s="502"/>
      <c r="UYK47" s="502"/>
      <c r="UYL47" s="502"/>
      <c r="UYM47" s="502"/>
      <c r="UYN47" s="502"/>
      <c r="UYO47" s="502"/>
      <c r="UYP47" s="502"/>
      <c r="UYQ47" s="502"/>
      <c r="UYR47" s="502"/>
      <c r="UYS47" s="502"/>
      <c r="UYT47" s="502"/>
      <c r="UYU47" s="502"/>
      <c r="UYV47" s="502"/>
      <c r="UYW47" s="502"/>
      <c r="UYX47" s="502"/>
      <c r="UYY47" s="502"/>
      <c r="UYZ47" s="502"/>
      <c r="UZA47" s="502"/>
      <c r="UZB47" s="502"/>
      <c r="UZC47" s="502"/>
      <c r="UZD47" s="502"/>
      <c r="UZE47" s="502"/>
      <c r="UZF47" s="502"/>
      <c r="UZG47" s="502"/>
      <c r="UZH47" s="502"/>
      <c r="UZI47" s="502"/>
      <c r="UZJ47" s="502"/>
      <c r="UZK47" s="502"/>
      <c r="UZL47" s="502"/>
      <c r="UZM47" s="502"/>
      <c r="UZN47" s="502"/>
      <c r="UZO47" s="502"/>
      <c r="UZP47" s="502"/>
      <c r="UZQ47" s="502"/>
      <c r="UZR47" s="502"/>
      <c r="UZS47" s="502"/>
      <c r="UZT47" s="502"/>
      <c r="UZU47" s="502"/>
      <c r="UZV47" s="502"/>
      <c r="UZW47" s="502"/>
      <c r="UZX47" s="502"/>
      <c r="UZY47" s="502"/>
      <c r="UZZ47" s="502"/>
      <c r="VAA47" s="502"/>
      <c r="VAB47" s="502"/>
      <c r="VAC47" s="502"/>
      <c r="VAD47" s="502"/>
      <c r="VAE47" s="502"/>
      <c r="VAF47" s="502"/>
      <c r="VAG47" s="502"/>
      <c r="VAH47" s="502"/>
      <c r="VAI47" s="502"/>
      <c r="VAJ47" s="502"/>
      <c r="VAK47" s="502"/>
      <c r="VAL47" s="502"/>
      <c r="VAM47" s="502"/>
      <c r="VAN47" s="502"/>
      <c r="VAO47" s="502"/>
      <c r="VAP47" s="502"/>
      <c r="VAQ47" s="502"/>
      <c r="VAR47" s="502"/>
      <c r="VAS47" s="502"/>
      <c r="VAT47" s="502"/>
      <c r="VAU47" s="502"/>
      <c r="VAV47" s="502"/>
      <c r="VAW47" s="502"/>
      <c r="VAX47" s="502"/>
      <c r="VAY47" s="502"/>
      <c r="VAZ47" s="502"/>
      <c r="VBA47" s="502"/>
      <c r="VBB47" s="502"/>
      <c r="VBC47" s="502"/>
      <c r="VBD47" s="502"/>
      <c r="VBE47" s="502"/>
      <c r="VBF47" s="502"/>
      <c r="VBG47" s="502"/>
      <c r="VBH47" s="502"/>
      <c r="VBI47" s="502"/>
      <c r="VBJ47" s="502"/>
      <c r="VBK47" s="502"/>
      <c r="VBL47" s="502"/>
      <c r="VBM47" s="502"/>
      <c r="VBN47" s="502"/>
      <c r="VBO47" s="502"/>
      <c r="VBP47" s="502"/>
      <c r="VBQ47" s="502"/>
      <c r="VBR47" s="502"/>
      <c r="VBS47" s="502"/>
      <c r="VBT47" s="502"/>
      <c r="VBU47" s="502"/>
      <c r="VBV47" s="502"/>
      <c r="VBW47" s="502"/>
      <c r="VBX47" s="502"/>
      <c r="VBY47" s="502"/>
      <c r="VBZ47" s="502"/>
      <c r="VCA47" s="502"/>
      <c r="VCB47" s="502"/>
      <c r="VCC47" s="502"/>
      <c r="VCD47" s="502"/>
      <c r="VCE47" s="502"/>
      <c r="VCF47" s="502"/>
      <c r="VCG47" s="502"/>
      <c r="VCH47" s="502"/>
      <c r="VCI47" s="502"/>
      <c r="VCJ47" s="502"/>
      <c r="VCK47" s="502"/>
      <c r="VCL47" s="502"/>
      <c r="VCM47" s="502"/>
      <c r="VCN47" s="502"/>
      <c r="VCO47" s="502"/>
      <c r="VCP47" s="502"/>
      <c r="VCQ47" s="502"/>
      <c r="VCR47" s="502"/>
      <c r="VCS47" s="502"/>
      <c r="VCT47" s="502"/>
      <c r="VCU47" s="502"/>
      <c r="VCV47" s="502"/>
      <c r="VCW47" s="502"/>
      <c r="VCX47" s="502"/>
      <c r="VCY47" s="502"/>
      <c r="VCZ47" s="502"/>
      <c r="VDA47" s="502"/>
      <c r="VDB47" s="502"/>
      <c r="VDC47" s="502"/>
      <c r="VDD47" s="502"/>
      <c r="VDE47" s="502"/>
      <c r="VDF47" s="502"/>
      <c r="VDG47" s="502"/>
      <c r="VDH47" s="502"/>
      <c r="VDI47" s="502"/>
      <c r="VDJ47" s="502"/>
      <c r="VDK47" s="502"/>
      <c r="VDL47" s="502"/>
      <c r="VDM47" s="502"/>
      <c r="VDN47" s="502"/>
      <c r="VDO47" s="502"/>
      <c r="VDP47" s="502"/>
      <c r="VDQ47" s="502"/>
      <c r="VDR47" s="502"/>
      <c r="VDS47" s="502"/>
      <c r="VDT47" s="502"/>
      <c r="VDU47" s="502"/>
      <c r="VDV47" s="502"/>
      <c r="VDW47" s="502"/>
      <c r="VDX47" s="502"/>
      <c r="VDY47" s="502"/>
      <c r="VDZ47" s="502"/>
      <c r="VEA47" s="502"/>
      <c r="VEB47" s="502"/>
      <c r="VEC47" s="502"/>
      <c r="VED47" s="502"/>
      <c r="VEE47" s="502"/>
      <c r="VEF47" s="502"/>
      <c r="VEG47" s="502"/>
      <c r="VEH47" s="502"/>
      <c r="VEI47" s="502"/>
      <c r="VEJ47" s="502"/>
      <c r="VEK47" s="502"/>
      <c r="VEL47" s="502"/>
      <c r="VEM47" s="502"/>
      <c r="VEN47" s="502"/>
      <c r="VEO47" s="502"/>
      <c r="VEP47" s="502"/>
      <c r="VEQ47" s="502"/>
      <c r="VER47" s="502"/>
      <c r="VES47" s="502"/>
      <c r="VET47" s="502"/>
      <c r="VEU47" s="502"/>
      <c r="VEV47" s="502"/>
      <c r="VEW47" s="502"/>
      <c r="VEX47" s="502"/>
      <c r="VEY47" s="502"/>
      <c r="VEZ47" s="502"/>
      <c r="VFA47" s="502"/>
      <c r="VFB47" s="502"/>
      <c r="VFC47" s="502"/>
      <c r="VFD47" s="502"/>
      <c r="VFE47" s="502"/>
      <c r="VFF47" s="502"/>
      <c r="VFG47" s="502"/>
      <c r="VFH47" s="502"/>
      <c r="VFI47" s="502"/>
      <c r="VFJ47" s="502"/>
      <c r="VFK47" s="502"/>
      <c r="VFL47" s="502"/>
      <c r="VFM47" s="502"/>
      <c r="VFN47" s="502"/>
      <c r="VFO47" s="502"/>
      <c r="VFP47" s="502"/>
      <c r="VFQ47" s="502"/>
      <c r="VFR47" s="502"/>
      <c r="VFS47" s="502"/>
      <c r="VFT47" s="502"/>
      <c r="VFU47" s="502"/>
      <c r="VFV47" s="502"/>
      <c r="VFW47" s="502"/>
      <c r="VFX47" s="502"/>
      <c r="VFY47" s="502"/>
      <c r="VFZ47" s="502"/>
      <c r="VGA47" s="502"/>
      <c r="VGB47" s="502"/>
      <c r="VGC47" s="502"/>
      <c r="VGD47" s="502"/>
      <c r="VGE47" s="502"/>
      <c r="VGF47" s="502"/>
      <c r="VGG47" s="502"/>
      <c r="VGH47" s="502"/>
      <c r="VGI47" s="502"/>
      <c r="VGJ47" s="502"/>
      <c r="VGK47" s="502"/>
      <c r="VGL47" s="502"/>
      <c r="VGM47" s="502"/>
      <c r="VGN47" s="502"/>
      <c r="VGO47" s="502"/>
      <c r="VGP47" s="502"/>
      <c r="VGQ47" s="502"/>
      <c r="VGR47" s="502"/>
      <c r="VGS47" s="502"/>
      <c r="VGT47" s="502"/>
      <c r="VGU47" s="502"/>
      <c r="VGV47" s="502"/>
      <c r="VGW47" s="502"/>
      <c r="VGX47" s="502"/>
      <c r="VGY47" s="502"/>
      <c r="VGZ47" s="502"/>
      <c r="VHA47" s="502"/>
      <c r="VHB47" s="502"/>
      <c r="VHC47" s="502"/>
      <c r="VHD47" s="502"/>
      <c r="VHE47" s="502"/>
      <c r="VHF47" s="502"/>
      <c r="VHG47" s="502"/>
      <c r="VHH47" s="502"/>
      <c r="VHI47" s="502"/>
      <c r="VHJ47" s="502"/>
      <c r="VHK47" s="502"/>
      <c r="VHL47" s="502"/>
      <c r="VHM47" s="502"/>
      <c r="VHN47" s="502"/>
      <c r="VHO47" s="502"/>
      <c r="VHP47" s="502"/>
      <c r="VHQ47" s="502"/>
      <c r="VHR47" s="502"/>
      <c r="VHS47" s="502"/>
      <c r="VHT47" s="502"/>
      <c r="VHU47" s="502"/>
      <c r="VHV47" s="502"/>
      <c r="VHW47" s="502"/>
      <c r="VHX47" s="502"/>
      <c r="VHY47" s="502"/>
      <c r="VHZ47" s="502"/>
      <c r="VIA47" s="502"/>
      <c r="VIB47" s="502"/>
      <c r="VIC47" s="502"/>
      <c r="VID47" s="502"/>
      <c r="VIE47" s="502"/>
      <c r="VIF47" s="502"/>
      <c r="VIG47" s="502"/>
      <c r="VIH47" s="502"/>
      <c r="VII47" s="502"/>
      <c r="VIJ47" s="502"/>
      <c r="VIK47" s="502"/>
      <c r="VIL47" s="502"/>
      <c r="VIM47" s="502"/>
      <c r="VIN47" s="502"/>
      <c r="VIO47" s="502"/>
      <c r="VIP47" s="502"/>
      <c r="VIQ47" s="502"/>
      <c r="VIR47" s="502"/>
      <c r="VIS47" s="502"/>
      <c r="VIT47" s="502"/>
      <c r="VIU47" s="502"/>
      <c r="VIV47" s="502"/>
      <c r="VIW47" s="502"/>
      <c r="VIX47" s="502"/>
      <c r="VIY47" s="502"/>
      <c r="VIZ47" s="502"/>
      <c r="VJA47" s="502"/>
      <c r="VJB47" s="502"/>
      <c r="VJC47" s="502"/>
      <c r="VJD47" s="502"/>
      <c r="VJE47" s="502"/>
      <c r="VJF47" s="502"/>
      <c r="VJG47" s="502"/>
      <c r="VJH47" s="502"/>
      <c r="VJI47" s="502"/>
      <c r="VJJ47" s="502"/>
      <c r="VJK47" s="502"/>
      <c r="VJL47" s="502"/>
      <c r="VJM47" s="502"/>
      <c r="VJN47" s="502"/>
      <c r="VJO47" s="502"/>
      <c r="VJP47" s="502"/>
      <c r="VJQ47" s="502"/>
      <c r="VJR47" s="502"/>
      <c r="VJS47" s="502"/>
      <c r="VJT47" s="502"/>
      <c r="VJU47" s="502"/>
      <c r="VJV47" s="502"/>
      <c r="VJW47" s="502"/>
      <c r="VJX47" s="502"/>
      <c r="VJY47" s="502"/>
      <c r="VJZ47" s="502"/>
      <c r="VKA47" s="502"/>
      <c r="VKB47" s="502"/>
      <c r="VKC47" s="502"/>
      <c r="VKD47" s="502"/>
      <c r="VKE47" s="502"/>
      <c r="VKF47" s="502"/>
      <c r="VKG47" s="502"/>
      <c r="VKH47" s="502"/>
      <c r="VKI47" s="502"/>
      <c r="VKJ47" s="502"/>
      <c r="VKK47" s="502"/>
      <c r="VKL47" s="502"/>
      <c r="VKM47" s="502"/>
      <c r="VKN47" s="502"/>
      <c r="VKO47" s="502"/>
      <c r="VKP47" s="502"/>
      <c r="VKQ47" s="502"/>
      <c r="VKR47" s="502"/>
      <c r="VKS47" s="502"/>
      <c r="VKT47" s="502"/>
      <c r="VKU47" s="502"/>
      <c r="VKV47" s="502"/>
      <c r="VKW47" s="502"/>
      <c r="VKX47" s="502"/>
      <c r="VKY47" s="502"/>
      <c r="VKZ47" s="502"/>
      <c r="VLA47" s="502"/>
      <c r="VLB47" s="502"/>
      <c r="VLC47" s="502"/>
      <c r="VLD47" s="502"/>
      <c r="VLE47" s="502"/>
      <c r="VLF47" s="502"/>
      <c r="VLG47" s="502"/>
      <c r="VLH47" s="502"/>
      <c r="VLI47" s="502"/>
      <c r="VLJ47" s="502"/>
      <c r="VLK47" s="502"/>
      <c r="VLL47" s="502"/>
      <c r="VLM47" s="502"/>
      <c r="VLN47" s="502"/>
      <c r="VLO47" s="502"/>
      <c r="VLP47" s="502"/>
      <c r="VLQ47" s="502"/>
      <c r="VLR47" s="502"/>
      <c r="VLS47" s="502"/>
      <c r="VLT47" s="502"/>
      <c r="VLU47" s="502"/>
      <c r="VLV47" s="502"/>
      <c r="VLW47" s="502"/>
      <c r="VLX47" s="502"/>
      <c r="VLY47" s="502"/>
      <c r="VLZ47" s="502"/>
      <c r="VMA47" s="502"/>
      <c r="VMB47" s="502"/>
      <c r="VMC47" s="502"/>
      <c r="VMD47" s="502"/>
      <c r="VME47" s="502"/>
      <c r="VMF47" s="502"/>
      <c r="VMG47" s="502"/>
      <c r="VMH47" s="502"/>
      <c r="VMI47" s="502"/>
      <c r="VMJ47" s="502"/>
      <c r="VMK47" s="502"/>
      <c r="VML47" s="502"/>
      <c r="VMM47" s="502"/>
      <c r="VMN47" s="502"/>
      <c r="VMO47" s="502"/>
      <c r="VMP47" s="502"/>
      <c r="VMQ47" s="502"/>
      <c r="VMR47" s="502"/>
      <c r="VMS47" s="502"/>
      <c r="VMT47" s="502"/>
      <c r="VMU47" s="502"/>
      <c r="VMV47" s="502"/>
      <c r="VMW47" s="502"/>
      <c r="VMX47" s="502"/>
      <c r="VMY47" s="502"/>
      <c r="VMZ47" s="502"/>
      <c r="VNA47" s="502"/>
      <c r="VNB47" s="502"/>
      <c r="VNC47" s="502"/>
      <c r="VND47" s="502"/>
      <c r="VNE47" s="502"/>
      <c r="VNF47" s="502"/>
      <c r="VNG47" s="502"/>
      <c r="VNH47" s="502"/>
      <c r="VNI47" s="502"/>
      <c r="VNJ47" s="502"/>
      <c r="VNK47" s="502"/>
      <c r="VNL47" s="502"/>
      <c r="VNM47" s="502"/>
      <c r="VNN47" s="502"/>
      <c r="VNO47" s="502"/>
      <c r="VNP47" s="502"/>
      <c r="VNQ47" s="502"/>
      <c r="VNR47" s="502"/>
      <c r="VNS47" s="502"/>
      <c r="VNT47" s="502"/>
      <c r="VNU47" s="502"/>
      <c r="VNV47" s="502"/>
      <c r="VNW47" s="502"/>
      <c r="VNX47" s="502"/>
      <c r="VNY47" s="502"/>
      <c r="VNZ47" s="502"/>
      <c r="VOA47" s="502"/>
      <c r="VOB47" s="502"/>
      <c r="VOC47" s="502"/>
      <c r="VOD47" s="502"/>
      <c r="VOE47" s="502"/>
      <c r="VOF47" s="502"/>
      <c r="VOG47" s="502"/>
      <c r="VOH47" s="502"/>
      <c r="VOI47" s="502"/>
      <c r="VOJ47" s="502"/>
      <c r="VOK47" s="502"/>
      <c r="VOL47" s="502"/>
      <c r="VOM47" s="502"/>
      <c r="VON47" s="502"/>
      <c r="VOO47" s="502"/>
      <c r="VOP47" s="502"/>
      <c r="VOQ47" s="502"/>
      <c r="VOR47" s="502"/>
      <c r="VOS47" s="502"/>
      <c r="VOT47" s="502"/>
      <c r="VOU47" s="502"/>
      <c r="VOV47" s="502"/>
      <c r="VOW47" s="502"/>
      <c r="VOX47" s="502"/>
      <c r="VOY47" s="502"/>
      <c r="VOZ47" s="502"/>
      <c r="VPA47" s="502"/>
      <c r="VPB47" s="502"/>
      <c r="VPC47" s="502"/>
      <c r="VPD47" s="502"/>
      <c r="VPE47" s="502"/>
      <c r="VPF47" s="502"/>
      <c r="VPG47" s="502"/>
      <c r="VPH47" s="502"/>
      <c r="VPI47" s="502"/>
      <c r="VPJ47" s="502"/>
      <c r="VPK47" s="502"/>
      <c r="VPL47" s="502"/>
      <c r="VPM47" s="502"/>
      <c r="VPN47" s="502"/>
      <c r="VPO47" s="502"/>
      <c r="VPP47" s="502"/>
      <c r="VPQ47" s="502"/>
      <c r="VPR47" s="502"/>
      <c r="VPS47" s="502"/>
      <c r="VPT47" s="502"/>
      <c r="VPU47" s="502"/>
      <c r="VPV47" s="502"/>
      <c r="VPW47" s="502"/>
      <c r="VPX47" s="502"/>
      <c r="VPY47" s="502"/>
      <c r="VPZ47" s="502"/>
      <c r="VQA47" s="502"/>
      <c r="VQB47" s="502"/>
      <c r="VQC47" s="502"/>
      <c r="VQD47" s="502"/>
      <c r="VQE47" s="502"/>
      <c r="VQF47" s="502"/>
      <c r="VQG47" s="502"/>
      <c r="VQH47" s="502"/>
      <c r="VQI47" s="502"/>
      <c r="VQJ47" s="502"/>
      <c r="VQK47" s="502"/>
      <c r="VQL47" s="502"/>
      <c r="VQM47" s="502"/>
      <c r="VQN47" s="502"/>
      <c r="VQO47" s="502"/>
      <c r="VQP47" s="502"/>
      <c r="VQQ47" s="502"/>
      <c r="VQR47" s="502"/>
      <c r="VQS47" s="502"/>
      <c r="VQT47" s="502"/>
      <c r="VQU47" s="502"/>
      <c r="VQV47" s="502"/>
      <c r="VQW47" s="502"/>
      <c r="VQX47" s="502"/>
      <c r="VQY47" s="502"/>
      <c r="VQZ47" s="502"/>
      <c r="VRA47" s="502"/>
      <c r="VRB47" s="502"/>
      <c r="VRC47" s="502"/>
      <c r="VRD47" s="502"/>
      <c r="VRE47" s="502"/>
      <c r="VRF47" s="502"/>
      <c r="VRG47" s="502"/>
      <c r="VRH47" s="502"/>
      <c r="VRI47" s="502"/>
      <c r="VRJ47" s="502"/>
      <c r="VRK47" s="502"/>
      <c r="VRL47" s="502"/>
      <c r="VRM47" s="502"/>
      <c r="VRN47" s="502"/>
      <c r="VRO47" s="502"/>
      <c r="VRP47" s="502"/>
      <c r="VRQ47" s="502"/>
      <c r="VRR47" s="502"/>
      <c r="VRS47" s="502"/>
      <c r="VRT47" s="502"/>
      <c r="VRU47" s="502"/>
      <c r="VRV47" s="502"/>
      <c r="VRW47" s="502"/>
      <c r="VRX47" s="502"/>
      <c r="VRY47" s="502"/>
      <c r="VRZ47" s="502"/>
      <c r="VSA47" s="502"/>
      <c r="VSB47" s="502"/>
      <c r="VSC47" s="502"/>
      <c r="VSD47" s="502"/>
      <c r="VSE47" s="502"/>
      <c r="VSF47" s="502"/>
      <c r="VSG47" s="502"/>
      <c r="VSH47" s="502"/>
      <c r="VSI47" s="502"/>
      <c r="VSJ47" s="502"/>
      <c r="VSK47" s="502"/>
      <c r="VSL47" s="502"/>
      <c r="VSM47" s="502"/>
      <c r="VSN47" s="502"/>
      <c r="VSO47" s="502"/>
      <c r="VSP47" s="502"/>
      <c r="VSQ47" s="502"/>
      <c r="VSR47" s="502"/>
      <c r="VSS47" s="502"/>
      <c r="VST47" s="502"/>
      <c r="VSU47" s="502"/>
      <c r="VSV47" s="502"/>
      <c r="VSW47" s="502"/>
      <c r="VSX47" s="502"/>
      <c r="VSY47" s="502"/>
      <c r="VSZ47" s="502"/>
      <c r="VTA47" s="502"/>
      <c r="VTB47" s="502"/>
      <c r="VTC47" s="502"/>
      <c r="VTD47" s="502"/>
      <c r="VTE47" s="502"/>
      <c r="VTF47" s="502"/>
      <c r="VTG47" s="502"/>
      <c r="VTH47" s="502"/>
      <c r="VTI47" s="502"/>
      <c r="VTJ47" s="502"/>
      <c r="VTK47" s="502"/>
      <c r="VTL47" s="502"/>
      <c r="VTM47" s="502"/>
      <c r="VTN47" s="502"/>
      <c r="VTO47" s="502"/>
      <c r="VTP47" s="502"/>
      <c r="VTQ47" s="502"/>
      <c r="VTR47" s="502"/>
      <c r="VTS47" s="502"/>
      <c r="VTT47" s="502"/>
      <c r="VTU47" s="502"/>
      <c r="VTV47" s="502"/>
      <c r="VTW47" s="502"/>
      <c r="VTX47" s="502"/>
      <c r="VTY47" s="502"/>
      <c r="VTZ47" s="502"/>
      <c r="VUA47" s="502"/>
      <c r="VUB47" s="502"/>
      <c r="VUC47" s="502"/>
      <c r="VUD47" s="502"/>
      <c r="VUE47" s="502"/>
      <c r="VUF47" s="502"/>
      <c r="VUG47" s="502"/>
      <c r="VUH47" s="502"/>
      <c r="VUI47" s="502"/>
      <c r="VUJ47" s="502"/>
      <c r="VUK47" s="502"/>
      <c r="VUL47" s="502"/>
      <c r="VUM47" s="502"/>
      <c r="VUN47" s="502"/>
      <c r="VUO47" s="502"/>
      <c r="VUP47" s="502"/>
      <c r="VUQ47" s="502"/>
      <c r="VUR47" s="502"/>
      <c r="VUS47" s="502"/>
      <c r="VUT47" s="502"/>
      <c r="VUU47" s="502"/>
      <c r="VUV47" s="502"/>
      <c r="VUW47" s="502"/>
      <c r="VUX47" s="502"/>
      <c r="VUY47" s="502"/>
      <c r="VUZ47" s="502"/>
      <c r="VVA47" s="502"/>
      <c r="VVB47" s="502"/>
      <c r="VVC47" s="502"/>
      <c r="VVD47" s="502"/>
      <c r="VVE47" s="502"/>
      <c r="VVF47" s="502"/>
      <c r="VVG47" s="502"/>
      <c r="VVH47" s="502"/>
      <c r="VVI47" s="502"/>
      <c r="VVJ47" s="502"/>
      <c r="VVK47" s="502"/>
      <c r="VVL47" s="502"/>
      <c r="VVM47" s="502"/>
      <c r="VVN47" s="502"/>
      <c r="VVO47" s="502"/>
      <c r="VVP47" s="502"/>
      <c r="VVQ47" s="502"/>
      <c r="VVR47" s="502"/>
      <c r="VVS47" s="502"/>
      <c r="VVT47" s="502"/>
      <c r="VVU47" s="502"/>
      <c r="VVV47" s="502"/>
      <c r="VVW47" s="502"/>
      <c r="VVX47" s="502"/>
      <c r="VVY47" s="502"/>
      <c r="VVZ47" s="502"/>
      <c r="VWA47" s="502"/>
      <c r="VWB47" s="502"/>
      <c r="VWC47" s="502"/>
      <c r="VWD47" s="502"/>
      <c r="VWE47" s="502"/>
      <c r="VWF47" s="502"/>
      <c r="VWG47" s="502"/>
      <c r="VWH47" s="502"/>
      <c r="VWI47" s="502"/>
      <c r="VWJ47" s="502"/>
      <c r="VWK47" s="502"/>
      <c r="VWL47" s="502"/>
      <c r="VWM47" s="502"/>
      <c r="VWN47" s="502"/>
      <c r="VWO47" s="502"/>
      <c r="VWP47" s="502"/>
      <c r="VWQ47" s="502"/>
      <c r="VWR47" s="502"/>
      <c r="VWS47" s="502"/>
      <c r="VWT47" s="502"/>
      <c r="VWU47" s="502"/>
      <c r="VWV47" s="502"/>
      <c r="VWW47" s="502"/>
      <c r="VWX47" s="502"/>
      <c r="VWY47" s="502"/>
      <c r="VWZ47" s="502"/>
      <c r="VXA47" s="502"/>
      <c r="VXB47" s="502"/>
      <c r="VXC47" s="502"/>
      <c r="VXD47" s="502"/>
      <c r="VXE47" s="502"/>
      <c r="VXF47" s="502"/>
      <c r="VXG47" s="502"/>
      <c r="VXH47" s="502"/>
      <c r="VXI47" s="502"/>
      <c r="VXJ47" s="502"/>
      <c r="VXK47" s="502"/>
      <c r="VXL47" s="502"/>
      <c r="VXM47" s="502"/>
      <c r="VXN47" s="502"/>
      <c r="VXO47" s="502"/>
      <c r="VXP47" s="502"/>
      <c r="VXQ47" s="502"/>
      <c r="VXR47" s="502"/>
      <c r="VXS47" s="502"/>
      <c r="VXT47" s="502"/>
      <c r="VXU47" s="502"/>
      <c r="VXV47" s="502"/>
      <c r="VXW47" s="502"/>
      <c r="VXX47" s="502"/>
      <c r="VXY47" s="502"/>
      <c r="VXZ47" s="502"/>
      <c r="VYA47" s="502"/>
      <c r="VYB47" s="502"/>
      <c r="VYC47" s="502"/>
      <c r="VYD47" s="502"/>
      <c r="VYE47" s="502"/>
      <c r="VYF47" s="502"/>
      <c r="VYG47" s="502"/>
      <c r="VYH47" s="502"/>
      <c r="VYI47" s="502"/>
      <c r="VYJ47" s="502"/>
      <c r="VYK47" s="502"/>
      <c r="VYL47" s="502"/>
      <c r="VYM47" s="502"/>
      <c r="VYN47" s="502"/>
      <c r="VYO47" s="502"/>
      <c r="VYP47" s="502"/>
      <c r="VYQ47" s="502"/>
      <c r="VYR47" s="502"/>
      <c r="VYS47" s="502"/>
      <c r="VYT47" s="502"/>
      <c r="VYU47" s="502"/>
      <c r="VYV47" s="502"/>
      <c r="VYW47" s="502"/>
      <c r="VYX47" s="502"/>
      <c r="VYY47" s="502"/>
      <c r="VYZ47" s="502"/>
      <c r="VZA47" s="502"/>
      <c r="VZB47" s="502"/>
      <c r="VZC47" s="502"/>
      <c r="VZD47" s="502"/>
      <c r="VZE47" s="502"/>
      <c r="VZF47" s="502"/>
      <c r="VZG47" s="502"/>
      <c r="VZH47" s="502"/>
      <c r="VZI47" s="502"/>
      <c r="VZJ47" s="502"/>
      <c r="VZK47" s="502"/>
      <c r="VZL47" s="502"/>
      <c r="VZM47" s="502"/>
      <c r="VZN47" s="502"/>
      <c r="VZO47" s="502"/>
      <c r="VZP47" s="502"/>
      <c r="VZQ47" s="502"/>
      <c r="VZR47" s="502"/>
      <c r="VZS47" s="502"/>
      <c r="VZT47" s="502"/>
      <c r="VZU47" s="502"/>
      <c r="VZV47" s="502"/>
      <c r="VZW47" s="502"/>
      <c r="VZX47" s="502"/>
      <c r="VZY47" s="502"/>
      <c r="VZZ47" s="502"/>
      <c r="WAA47" s="502"/>
      <c r="WAB47" s="502"/>
      <c r="WAC47" s="502"/>
      <c r="WAD47" s="502"/>
      <c r="WAE47" s="502"/>
      <c r="WAF47" s="502"/>
      <c r="WAG47" s="502"/>
      <c r="WAH47" s="502"/>
      <c r="WAI47" s="502"/>
      <c r="WAJ47" s="502"/>
      <c r="WAK47" s="502"/>
      <c r="WAL47" s="502"/>
      <c r="WAM47" s="502"/>
      <c r="WAN47" s="502"/>
      <c r="WAO47" s="502"/>
      <c r="WAP47" s="502"/>
      <c r="WAQ47" s="502"/>
      <c r="WAR47" s="502"/>
      <c r="WAS47" s="502"/>
      <c r="WAT47" s="502"/>
      <c r="WAU47" s="502"/>
      <c r="WAV47" s="502"/>
      <c r="WAW47" s="502"/>
      <c r="WAX47" s="502"/>
      <c r="WAY47" s="502"/>
      <c r="WAZ47" s="502"/>
      <c r="WBA47" s="502"/>
      <c r="WBB47" s="502"/>
      <c r="WBC47" s="502"/>
      <c r="WBD47" s="502"/>
      <c r="WBE47" s="502"/>
      <c r="WBF47" s="502"/>
      <c r="WBG47" s="502"/>
      <c r="WBH47" s="502"/>
      <c r="WBI47" s="502"/>
      <c r="WBJ47" s="502"/>
      <c r="WBK47" s="502"/>
      <c r="WBL47" s="502"/>
      <c r="WBM47" s="502"/>
      <c r="WBN47" s="502"/>
      <c r="WBO47" s="502"/>
      <c r="WBP47" s="502"/>
      <c r="WBQ47" s="502"/>
      <c r="WBR47" s="502"/>
      <c r="WBS47" s="502"/>
      <c r="WBT47" s="502"/>
      <c r="WBU47" s="502"/>
      <c r="WBV47" s="502"/>
      <c r="WBW47" s="502"/>
      <c r="WBX47" s="502"/>
      <c r="WBY47" s="502"/>
      <c r="WBZ47" s="502"/>
      <c r="WCA47" s="502"/>
      <c r="WCB47" s="502"/>
      <c r="WCC47" s="502"/>
      <c r="WCD47" s="502"/>
      <c r="WCE47" s="502"/>
      <c r="WCF47" s="502"/>
      <c r="WCG47" s="502"/>
      <c r="WCH47" s="502"/>
      <c r="WCI47" s="502"/>
      <c r="WCJ47" s="502"/>
      <c r="WCK47" s="502"/>
      <c r="WCL47" s="502"/>
      <c r="WCM47" s="502"/>
      <c r="WCN47" s="502"/>
      <c r="WCO47" s="502"/>
      <c r="WCP47" s="502"/>
      <c r="WCQ47" s="502"/>
      <c r="WCR47" s="502"/>
      <c r="WCS47" s="502"/>
      <c r="WCT47" s="502"/>
      <c r="WCU47" s="502"/>
      <c r="WCV47" s="502"/>
      <c r="WCW47" s="502"/>
      <c r="WCX47" s="502"/>
      <c r="WCY47" s="502"/>
      <c r="WCZ47" s="502"/>
      <c r="WDA47" s="502"/>
      <c r="WDB47" s="502"/>
      <c r="WDC47" s="502"/>
      <c r="WDD47" s="502"/>
      <c r="WDE47" s="502"/>
      <c r="WDF47" s="502"/>
      <c r="WDG47" s="502"/>
      <c r="WDH47" s="502"/>
      <c r="WDI47" s="502"/>
      <c r="WDJ47" s="502"/>
      <c r="WDK47" s="502"/>
      <c r="WDL47" s="502"/>
      <c r="WDM47" s="502"/>
      <c r="WDN47" s="502"/>
      <c r="WDO47" s="502"/>
      <c r="WDP47" s="502"/>
      <c r="WDQ47" s="502"/>
      <c r="WDR47" s="502"/>
      <c r="WDS47" s="502"/>
      <c r="WDT47" s="502"/>
      <c r="WDU47" s="502"/>
      <c r="WDV47" s="502"/>
      <c r="WDW47" s="502"/>
      <c r="WDX47" s="502"/>
      <c r="WDY47" s="502"/>
      <c r="WDZ47" s="502"/>
      <c r="WEA47" s="502"/>
      <c r="WEB47" s="502"/>
      <c r="WEC47" s="502"/>
      <c r="WED47" s="502"/>
      <c r="WEE47" s="502"/>
      <c r="WEF47" s="502"/>
      <c r="WEG47" s="502"/>
      <c r="WEH47" s="502"/>
      <c r="WEI47" s="502"/>
      <c r="WEJ47" s="502"/>
      <c r="WEK47" s="502"/>
      <c r="WEL47" s="502"/>
      <c r="WEM47" s="502"/>
      <c r="WEN47" s="502"/>
      <c r="WEO47" s="502"/>
      <c r="WEP47" s="502"/>
      <c r="WEQ47" s="502"/>
      <c r="WER47" s="502"/>
      <c r="WES47" s="502"/>
      <c r="WET47" s="502"/>
      <c r="WEU47" s="502"/>
      <c r="WEV47" s="502"/>
      <c r="WEW47" s="502"/>
      <c r="WEX47" s="502"/>
      <c r="WEY47" s="502"/>
      <c r="WEZ47" s="502"/>
      <c r="WFA47" s="502"/>
      <c r="WFB47" s="502"/>
      <c r="WFC47" s="502"/>
      <c r="WFD47" s="502"/>
      <c r="WFE47" s="502"/>
      <c r="WFF47" s="502"/>
      <c r="WFG47" s="502"/>
      <c r="WFH47" s="502"/>
      <c r="WFI47" s="502"/>
      <c r="WFJ47" s="502"/>
      <c r="WFK47" s="502"/>
      <c r="WFL47" s="502"/>
      <c r="WFM47" s="502"/>
      <c r="WFN47" s="502"/>
      <c r="WFO47" s="502"/>
      <c r="WFP47" s="502"/>
      <c r="WFQ47" s="502"/>
      <c r="WFR47" s="502"/>
      <c r="WFS47" s="502"/>
      <c r="WFT47" s="502"/>
      <c r="WFU47" s="502"/>
      <c r="WFV47" s="502"/>
      <c r="WFW47" s="502"/>
      <c r="WFX47" s="502"/>
      <c r="WFY47" s="502"/>
      <c r="WFZ47" s="502"/>
      <c r="WGA47" s="502"/>
      <c r="WGB47" s="502"/>
      <c r="WGC47" s="502"/>
      <c r="WGD47" s="502"/>
      <c r="WGE47" s="502"/>
      <c r="WGF47" s="502"/>
      <c r="WGG47" s="502"/>
      <c r="WGH47" s="502"/>
      <c r="WGI47" s="502"/>
      <c r="WGJ47" s="502"/>
      <c r="WGK47" s="502"/>
      <c r="WGL47" s="502"/>
      <c r="WGM47" s="502"/>
      <c r="WGN47" s="502"/>
      <c r="WGO47" s="502"/>
      <c r="WGP47" s="502"/>
      <c r="WGQ47" s="502"/>
      <c r="WGR47" s="502"/>
      <c r="WGS47" s="502"/>
      <c r="WGT47" s="502"/>
      <c r="WGU47" s="502"/>
      <c r="WGV47" s="502"/>
      <c r="WGW47" s="502"/>
      <c r="WGX47" s="502"/>
      <c r="WGY47" s="502"/>
      <c r="WGZ47" s="502"/>
      <c r="WHA47" s="502"/>
      <c r="WHB47" s="502"/>
      <c r="WHC47" s="502"/>
      <c r="WHD47" s="502"/>
      <c r="WHE47" s="502"/>
      <c r="WHF47" s="502"/>
      <c r="WHG47" s="502"/>
      <c r="WHH47" s="502"/>
      <c r="WHI47" s="502"/>
      <c r="WHJ47" s="502"/>
      <c r="WHK47" s="502"/>
      <c r="WHL47" s="502"/>
      <c r="WHM47" s="502"/>
      <c r="WHN47" s="502"/>
      <c r="WHO47" s="502"/>
      <c r="WHP47" s="502"/>
      <c r="WHQ47" s="502"/>
      <c r="WHR47" s="502"/>
      <c r="WHS47" s="502"/>
      <c r="WHT47" s="502"/>
      <c r="WHU47" s="502"/>
      <c r="WHV47" s="502"/>
      <c r="WHW47" s="502"/>
      <c r="WHX47" s="502"/>
      <c r="WHY47" s="502"/>
      <c r="WHZ47" s="502"/>
      <c r="WIA47" s="502"/>
      <c r="WIB47" s="502"/>
      <c r="WIC47" s="502"/>
      <c r="WID47" s="502"/>
      <c r="WIE47" s="502"/>
      <c r="WIF47" s="502"/>
      <c r="WIG47" s="502"/>
      <c r="WIH47" s="502"/>
      <c r="WII47" s="502"/>
      <c r="WIJ47" s="502"/>
      <c r="WIK47" s="502"/>
      <c r="WIL47" s="502"/>
      <c r="WIM47" s="502"/>
      <c r="WIN47" s="502"/>
      <c r="WIO47" s="502"/>
      <c r="WIP47" s="502"/>
      <c r="WIQ47" s="502"/>
      <c r="WIR47" s="502"/>
      <c r="WIS47" s="502"/>
      <c r="WIT47" s="502"/>
      <c r="WIU47" s="502"/>
      <c r="WIV47" s="502"/>
      <c r="WIW47" s="502"/>
      <c r="WIX47" s="502"/>
      <c r="WIY47" s="502"/>
      <c r="WIZ47" s="502"/>
      <c r="WJA47" s="502"/>
      <c r="WJB47" s="502"/>
      <c r="WJC47" s="502"/>
      <c r="WJD47" s="502"/>
      <c r="WJE47" s="502"/>
      <c r="WJF47" s="502"/>
      <c r="WJG47" s="502"/>
      <c r="WJH47" s="502"/>
      <c r="WJI47" s="502"/>
      <c r="WJJ47" s="502"/>
      <c r="WJK47" s="502"/>
      <c r="WJL47" s="502"/>
      <c r="WJM47" s="502"/>
      <c r="WJN47" s="502"/>
      <c r="WJO47" s="502"/>
      <c r="WJP47" s="502"/>
      <c r="WJQ47" s="502"/>
      <c r="WJR47" s="502"/>
      <c r="WJS47" s="502"/>
      <c r="WJT47" s="502"/>
      <c r="WJU47" s="502"/>
      <c r="WJV47" s="502"/>
      <c r="WJW47" s="502"/>
      <c r="WJX47" s="502"/>
      <c r="WJY47" s="502"/>
      <c r="WJZ47" s="502"/>
      <c r="WKA47" s="502"/>
      <c r="WKB47" s="502"/>
      <c r="WKC47" s="502"/>
      <c r="WKD47" s="502"/>
      <c r="WKE47" s="502"/>
      <c r="WKF47" s="502"/>
      <c r="WKG47" s="502"/>
      <c r="WKH47" s="502"/>
      <c r="WKI47" s="502"/>
      <c r="WKJ47" s="502"/>
      <c r="WKK47" s="502"/>
      <c r="WKL47" s="502"/>
      <c r="WKM47" s="502"/>
      <c r="WKN47" s="502"/>
      <c r="WKO47" s="502"/>
      <c r="WKP47" s="502"/>
      <c r="WKQ47" s="502"/>
      <c r="WKR47" s="502"/>
      <c r="WKS47" s="502"/>
      <c r="WKT47" s="502"/>
      <c r="WKU47" s="502"/>
      <c r="WKV47" s="502"/>
      <c r="WKW47" s="502"/>
      <c r="WKX47" s="502"/>
      <c r="WKY47" s="502"/>
      <c r="WKZ47" s="502"/>
      <c r="WLA47" s="502"/>
      <c r="WLB47" s="502"/>
      <c r="WLC47" s="502"/>
      <c r="WLD47" s="502"/>
      <c r="WLE47" s="502"/>
      <c r="WLF47" s="502"/>
      <c r="WLG47" s="502"/>
      <c r="WLH47" s="502"/>
      <c r="WLI47" s="502"/>
      <c r="WLJ47" s="502"/>
      <c r="WLK47" s="502"/>
      <c r="WLL47" s="502"/>
      <c r="WLM47" s="502"/>
      <c r="WLN47" s="502"/>
      <c r="WLO47" s="502"/>
      <c r="WLP47" s="502"/>
      <c r="WLQ47" s="502"/>
      <c r="WLR47" s="502"/>
      <c r="WLS47" s="502"/>
      <c r="WLT47" s="502"/>
      <c r="WLU47" s="502"/>
      <c r="WLV47" s="502"/>
      <c r="WLW47" s="502"/>
      <c r="WLX47" s="502"/>
      <c r="WLY47" s="502"/>
      <c r="WLZ47" s="502"/>
      <c r="WMA47" s="502"/>
      <c r="WMB47" s="502"/>
      <c r="WMC47" s="502"/>
      <c r="WMD47" s="502"/>
      <c r="WME47" s="502"/>
      <c r="WMF47" s="502"/>
      <c r="WMG47" s="502"/>
      <c r="WMH47" s="502"/>
      <c r="WMI47" s="502"/>
      <c r="WMJ47" s="502"/>
      <c r="WMK47" s="502"/>
      <c r="WML47" s="502"/>
      <c r="WMM47" s="502"/>
      <c r="WMN47" s="502"/>
      <c r="WMO47" s="502"/>
      <c r="WMP47" s="502"/>
      <c r="WMQ47" s="502"/>
      <c r="WMR47" s="502"/>
      <c r="WMS47" s="502"/>
      <c r="WMT47" s="502"/>
      <c r="WMU47" s="502"/>
      <c r="WMV47" s="502"/>
      <c r="WMW47" s="502"/>
      <c r="WMX47" s="502"/>
      <c r="WMY47" s="502"/>
      <c r="WMZ47" s="502"/>
      <c r="WNA47" s="502"/>
      <c r="WNB47" s="502"/>
      <c r="WNC47" s="502"/>
      <c r="WND47" s="502"/>
      <c r="WNE47" s="502"/>
      <c r="WNF47" s="502"/>
      <c r="WNG47" s="502"/>
      <c r="WNH47" s="502"/>
      <c r="WNI47" s="502"/>
      <c r="WNJ47" s="502"/>
      <c r="WNK47" s="502"/>
      <c r="WNL47" s="502"/>
      <c r="WNM47" s="502"/>
      <c r="WNN47" s="502"/>
      <c r="WNO47" s="502"/>
      <c r="WNP47" s="502"/>
      <c r="WNQ47" s="502"/>
      <c r="WNR47" s="502"/>
      <c r="WNS47" s="502"/>
      <c r="WNT47" s="502"/>
      <c r="WNU47" s="502"/>
      <c r="WNV47" s="502"/>
      <c r="WNW47" s="502"/>
      <c r="WNX47" s="502"/>
      <c r="WNY47" s="502"/>
      <c r="WNZ47" s="502"/>
      <c r="WOA47" s="502"/>
      <c r="WOB47" s="502"/>
      <c r="WOC47" s="502"/>
      <c r="WOD47" s="502"/>
      <c r="WOE47" s="502"/>
      <c r="WOF47" s="502"/>
      <c r="WOG47" s="502"/>
      <c r="WOH47" s="502"/>
      <c r="WOI47" s="502"/>
      <c r="WOJ47" s="502"/>
      <c r="WOK47" s="502"/>
      <c r="WOL47" s="502"/>
      <c r="WOM47" s="502"/>
      <c r="WON47" s="502"/>
      <c r="WOO47" s="502"/>
      <c r="WOP47" s="502"/>
      <c r="WOQ47" s="502"/>
      <c r="WOR47" s="502"/>
      <c r="WOS47" s="502"/>
      <c r="WOT47" s="502"/>
      <c r="WOU47" s="502"/>
      <c r="WOV47" s="502"/>
      <c r="WOW47" s="502"/>
      <c r="WOX47" s="502"/>
      <c r="WOY47" s="502"/>
      <c r="WOZ47" s="502"/>
      <c r="WPA47" s="502"/>
      <c r="WPB47" s="502"/>
      <c r="WPC47" s="502"/>
      <c r="WPD47" s="502"/>
      <c r="WPE47" s="502"/>
      <c r="WPF47" s="502"/>
      <c r="WPG47" s="502"/>
      <c r="WPH47" s="502"/>
      <c r="WPI47" s="502"/>
      <c r="WPJ47" s="502"/>
      <c r="WPK47" s="502"/>
      <c r="WPL47" s="502"/>
      <c r="WPM47" s="502"/>
      <c r="WPN47" s="502"/>
      <c r="WPO47" s="502"/>
      <c r="WPP47" s="502"/>
      <c r="WPQ47" s="502"/>
      <c r="WPR47" s="502"/>
      <c r="WPS47" s="502"/>
      <c r="WPT47" s="502"/>
      <c r="WPU47" s="502"/>
      <c r="WPV47" s="502"/>
      <c r="WPW47" s="502"/>
      <c r="WPX47" s="502"/>
      <c r="WPY47" s="502"/>
      <c r="WPZ47" s="502"/>
      <c r="WQA47" s="502"/>
      <c r="WQB47" s="502"/>
      <c r="WQC47" s="502"/>
      <c r="WQD47" s="502"/>
      <c r="WQE47" s="502"/>
      <c r="WQF47" s="502"/>
      <c r="WQG47" s="502"/>
      <c r="WQH47" s="502"/>
      <c r="WQI47" s="502"/>
      <c r="WQJ47" s="502"/>
      <c r="WQK47" s="502"/>
      <c r="WQL47" s="502"/>
      <c r="WQM47" s="502"/>
      <c r="WQN47" s="502"/>
      <c r="WQO47" s="502"/>
      <c r="WQP47" s="502"/>
      <c r="WQQ47" s="502"/>
      <c r="WQR47" s="502"/>
      <c r="WQS47" s="502"/>
      <c r="WQT47" s="502"/>
      <c r="WQU47" s="502"/>
      <c r="WQV47" s="502"/>
      <c r="WQW47" s="502"/>
      <c r="WQX47" s="502"/>
      <c r="WQY47" s="502"/>
      <c r="WQZ47" s="502"/>
      <c r="WRA47" s="502"/>
      <c r="WRB47" s="502"/>
      <c r="WRC47" s="502"/>
      <c r="WRD47" s="502"/>
      <c r="WRE47" s="502"/>
      <c r="WRF47" s="502"/>
      <c r="WRG47" s="502"/>
      <c r="WRH47" s="502"/>
      <c r="WRI47" s="502"/>
      <c r="WRJ47" s="502"/>
      <c r="WRK47" s="502"/>
      <c r="WRL47" s="502"/>
      <c r="WRM47" s="502"/>
      <c r="WRN47" s="502"/>
      <c r="WRO47" s="502"/>
      <c r="WRP47" s="502"/>
      <c r="WRQ47" s="502"/>
      <c r="WRR47" s="502"/>
      <c r="WRS47" s="502"/>
      <c r="WRT47" s="502"/>
      <c r="WRU47" s="502"/>
      <c r="WRV47" s="502"/>
      <c r="WRW47" s="502"/>
      <c r="WRX47" s="502"/>
      <c r="WRY47" s="502"/>
      <c r="WRZ47" s="502"/>
      <c r="WSA47" s="502"/>
      <c r="WSB47" s="502"/>
      <c r="WSC47" s="502"/>
      <c r="WSD47" s="502"/>
      <c r="WSE47" s="502"/>
      <c r="WSF47" s="502"/>
      <c r="WSG47" s="502"/>
      <c r="WSH47" s="502"/>
      <c r="WSI47" s="502"/>
      <c r="WSJ47" s="502"/>
      <c r="WSK47" s="502"/>
      <c r="WSL47" s="502"/>
      <c r="WSM47" s="502"/>
      <c r="WSN47" s="502"/>
      <c r="WSO47" s="502"/>
      <c r="WSP47" s="502"/>
      <c r="WSQ47" s="502"/>
      <c r="WSR47" s="502"/>
      <c r="WSS47" s="502"/>
      <c r="WST47" s="502"/>
      <c r="WSU47" s="502"/>
      <c r="WSV47" s="502"/>
      <c r="WSW47" s="502"/>
      <c r="WSX47" s="502"/>
      <c r="WSY47" s="502"/>
      <c r="WSZ47" s="502"/>
      <c r="WTA47" s="502"/>
      <c r="WTB47" s="502"/>
      <c r="WTC47" s="502"/>
      <c r="WTD47" s="502"/>
      <c r="WTE47" s="502"/>
      <c r="WTF47" s="502"/>
      <c r="WTG47" s="502"/>
      <c r="WTH47" s="502"/>
      <c r="WTI47" s="502"/>
      <c r="WTJ47" s="502"/>
      <c r="WTK47" s="502"/>
      <c r="WTL47" s="502"/>
      <c r="WTM47" s="502"/>
      <c r="WTN47" s="502"/>
      <c r="WTO47" s="502"/>
      <c r="WTP47" s="502"/>
      <c r="WTQ47" s="502"/>
      <c r="WTR47" s="502"/>
      <c r="WTS47" s="502"/>
      <c r="WTT47" s="502"/>
      <c r="WTU47" s="502"/>
      <c r="WTV47" s="502"/>
      <c r="WTW47" s="502"/>
      <c r="WTX47" s="502"/>
      <c r="WTY47" s="502"/>
      <c r="WTZ47" s="502"/>
      <c r="WUA47" s="502"/>
      <c r="WUB47" s="502"/>
      <c r="WUC47" s="502"/>
      <c r="WUD47" s="502"/>
      <c r="WUE47" s="502"/>
      <c r="WUF47" s="502"/>
      <c r="WUG47" s="502"/>
      <c r="WUH47" s="502"/>
      <c r="WUI47" s="502"/>
      <c r="WUJ47" s="502"/>
      <c r="WUK47" s="502"/>
      <c r="WUL47" s="502"/>
      <c r="WUM47" s="502"/>
      <c r="WUN47" s="502"/>
      <c r="WUO47" s="502"/>
      <c r="WUP47" s="502"/>
      <c r="WUQ47" s="502"/>
      <c r="WUR47" s="502"/>
      <c r="WUS47" s="502"/>
      <c r="WUT47" s="502"/>
      <c r="WUU47" s="502"/>
      <c r="WUV47" s="502"/>
      <c r="WUW47" s="502"/>
      <c r="WUX47" s="502"/>
      <c r="WUY47" s="502"/>
      <c r="WUZ47" s="502"/>
      <c r="WVA47" s="502"/>
      <c r="WVB47" s="502"/>
      <c r="WVC47" s="502"/>
      <c r="WVD47" s="502"/>
      <c r="WVE47" s="502"/>
      <c r="WVF47" s="502"/>
      <c r="WVG47" s="502"/>
      <c r="WVH47" s="502"/>
      <c r="WVI47" s="502"/>
      <c r="WVJ47" s="502"/>
      <c r="WVK47" s="502"/>
      <c r="WVL47" s="502"/>
      <c r="WVM47" s="502"/>
      <c r="WVN47" s="502"/>
      <c r="WVO47" s="502"/>
      <c r="WVP47" s="502"/>
      <c r="WVQ47" s="502"/>
      <c r="WVR47" s="502"/>
      <c r="WVS47" s="502"/>
      <c r="WVT47" s="502"/>
      <c r="WVU47" s="502"/>
      <c r="WVV47" s="502"/>
      <c r="WVW47" s="502"/>
      <c r="WVX47" s="502"/>
      <c r="WVY47" s="502"/>
      <c r="WVZ47" s="502"/>
      <c r="WWA47" s="502"/>
      <c r="WWB47" s="502"/>
      <c r="WWC47" s="502"/>
      <c r="WWD47" s="502"/>
      <c r="WWE47" s="502"/>
      <c r="WWF47" s="502"/>
      <c r="WWG47" s="502"/>
      <c r="WWH47" s="502"/>
      <c r="WWI47" s="502"/>
      <c r="WWJ47" s="502"/>
      <c r="WWK47" s="502"/>
      <c r="WWL47" s="502"/>
      <c r="WWM47" s="502"/>
      <c r="WWN47" s="502"/>
      <c r="WWO47" s="502"/>
      <c r="WWP47" s="502"/>
      <c r="WWQ47" s="502"/>
      <c r="WWR47" s="502"/>
      <c r="WWS47" s="502"/>
      <c r="WWT47" s="502"/>
      <c r="WWU47" s="502"/>
      <c r="WWV47" s="502"/>
      <c r="WWW47" s="502"/>
      <c r="WWX47" s="502"/>
      <c r="WWY47" s="502"/>
      <c r="WWZ47" s="502"/>
      <c r="WXA47" s="502"/>
      <c r="WXB47" s="502"/>
      <c r="WXC47" s="502"/>
      <c r="WXD47" s="502"/>
      <c r="WXE47" s="502"/>
      <c r="WXF47" s="502"/>
      <c r="WXG47" s="502"/>
      <c r="WXH47" s="502"/>
      <c r="WXI47" s="502"/>
      <c r="WXJ47" s="502"/>
      <c r="WXK47" s="502"/>
      <c r="WXL47" s="502"/>
      <c r="WXM47" s="502"/>
      <c r="WXN47" s="502"/>
      <c r="WXO47" s="502"/>
      <c r="WXP47" s="502"/>
      <c r="WXQ47" s="502"/>
      <c r="WXR47" s="502"/>
      <c r="WXS47" s="502"/>
      <c r="WXT47" s="502"/>
      <c r="WXU47" s="502"/>
      <c r="WXV47" s="502"/>
      <c r="WXW47" s="502"/>
      <c r="WXX47" s="502"/>
      <c r="WXY47" s="502"/>
      <c r="WXZ47" s="502"/>
      <c r="WYA47" s="502"/>
      <c r="WYB47" s="502"/>
      <c r="WYC47" s="502"/>
      <c r="WYD47" s="502"/>
      <c r="WYE47" s="502"/>
      <c r="WYF47" s="502"/>
      <c r="WYG47" s="502"/>
      <c r="WYH47" s="502"/>
      <c r="WYI47" s="502"/>
      <c r="WYJ47" s="502"/>
      <c r="WYK47" s="502"/>
      <c r="WYL47" s="502"/>
      <c r="WYM47" s="502"/>
      <c r="WYN47" s="502"/>
      <c r="WYO47" s="502"/>
      <c r="WYP47" s="502"/>
      <c r="WYQ47" s="502"/>
      <c r="WYR47" s="502"/>
      <c r="WYS47" s="502"/>
      <c r="WYT47" s="502"/>
      <c r="WYU47" s="502"/>
      <c r="WYV47" s="502"/>
      <c r="WYW47" s="502"/>
      <c r="WYX47" s="502"/>
      <c r="WYY47" s="502"/>
      <c r="WYZ47" s="502"/>
      <c r="WZA47" s="502"/>
      <c r="WZB47" s="502"/>
      <c r="WZC47" s="502"/>
      <c r="WZD47" s="502"/>
      <c r="WZE47" s="502"/>
      <c r="WZF47" s="502"/>
      <c r="WZG47" s="502"/>
      <c r="WZH47" s="502"/>
      <c r="WZI47" s="502"/>
      <c r="WZJ47" s="502"/>
      <c r="WZK47" s="502"/>
      <c r="WZL47" s="502"/>
      <c r="WZM47" s="502"/>
      <c r="WZN47" s="502"/>
      <c r="WZO47" s="502"/>
      <c r="WZP47" s="502"/>
      <c r="WZQ47" s="502"/>
      <c r="WZR47" s="502"/>
      <c r="WZS47" s="502"/>
      <c r="WZT47" s="502"/>
      <c r="WZU47" s="502"/>
      <c r="WZV47" s="502"/>
      <c r="WZW47" s="502"/>
      <c r="WZX47" s="502"/>
      <c r="WZY47" s="502"/>
      <c r="WZZ47" s="502"/>
      <c r="XAA47" s="502"/>
      <c r="XAB47" s="502"/>
      <c r="XAC47" s="502"/>
      <c r="XAD47" s="502"/>
      <c r="XAE47" s="502"/>
      <c r="XAF47" s="502"/>
      <c r="XAG47" s="502"/>
      <c r="XAH47" s="502"/>
      <c r="XAI47" s="502"/>
      <c r="XAJ47" s="502"/>
      <c r="XAK47" s="502"/>
      <c r="XAL47" s="502"/>
      <c r="XAM47" s="502"/>
      <c r="XAN47" s="502"/>
      <c r="XAO47" s="502"/>
      <c r="XAP47" s="502"/>
      <c r="XAQ47" s="502"/>
      <c r="XAR47" s="502"/>
      <c r="XAS47" s="502"/>
      <c r="XAT47" s="502"/>
      <c r="XAU47" s="502"/>
      <c r="XAV47" s="502"/>
      <c r="XAW47" s="502"/>
      <c r="XAX47" s="502"/>
      <c r="XAY47" s="502"/>
      <c r="XAZ47" s="502"/>
      <c r="XBA47" s="502"/>
      <c r="XBB47" s="502"/>
      <c r="XBC47" s="502"/>
      <c r="XBD47" s="502"/>
      <c r="XBE47" s="502"/>
      <c r="XBF47" s="502"/>
      <c r="XBG47" s="502"/>
      <c r="XBH47" s="502"/>
      <c r="XBI47" s="502"/>
      <c r="XBJ47" s="502"/>
      <c r="XBK47" s="502"/>
      <c r="XBL47" s="502"/>
      <c r="XBM47" s="502"/>
      <c r="XBN47" s="502"/>
      <c r="XBO47" s="502"/>
      <c r="XBP47" s="502"/>
      <c r="XBQ47" s="502"/>
      <c r="XBR47" s="502"/>
      <c r="XBS47" s="502"/>
      <c r="XBT47" s="502"/>
      <c r="XBU47" s="502"/>
      <c r="XBV47" s="502"/>
      <c r="XBW47" s="502"/>
      <c r="XBX47" s="502"/>
      <c r="XBY47" s="502"/>
      <c r="XBZ47" s="502"/>
      <c r="XCA47" s="502"/>
      <c r="XCB47" s="502"/>
      <c r="XCC47" s="502"/>
      <c r="XCD47" s="502"/>
      <c r="XCE47" s="502"/>
      <c r="XCF47" s="502"/>
      <c r="XCG47" s="502"/>
      <c r="XCH47" s="502"/>
      <c r="XCI47" s="502"/>
      <c r="XCJ47" s="502"/>
      <c r="XCK47" s="502"/>
      <c r="XCL47" s="502"/>
      <c r="XCM47" s="502"/>
      <c r="XCN47" s="502"/>
      <c r="XCO47" s="502"/>
      <c r="XCP47" s="502"/>
      <c r="XCQ47" s="502"/>
      <c r="XCR47" s="502"/>
      <c r="XCS47" s="502"/>
      <c r="XCT47" s="502"/>
      <c r="XCU47" s="502"/>
      <c r="XCV47" s="502"/>
      <c r="XCW47" s="502"/>
      <c r="XCX47" s="502"/>
      <c r="XCY47" s="502"/>
      <c r="XCZ47" s="502"/>
      <c r="XDA47" s="502"/>
      <c r="XDB47" s="502"/>
      <c r="XDC47" s="502"/>
      <c r="XDD47" s="502"/>
      <c r="XDE47" s="502"/>
      <c r="XDF47" s="502"/>
      <c r="XDG47" s="502"/>
      <c r="XDH47" s="502"/>
      <c r="XDI47" s="502"/>
      <c r="XDJ47" s="502"/>
      <c r="XDK47" s="502"/>
      <c r="XDL47" s="502"/>
      <c r="XDM47" s="502"/>
      <c r="XDN47" s="502"/>
      <c r="XDO47" s="502"/>
      <c r="XDP47" s="502"/>
      <c r="XDQ47" s="502"/>
      <c r="XDR47" s="502"/>
      <c r="XDS47" s="502"/>
      <c r="XDT47" s="502"/>
      <c r="XDU47" s="502"/>
      <c r="XDV47" s="502"/>
      <c r="XDW47" s="502"/>
      <c r="XDX47" s="502"/>
      <c r="XDY47" s="502"/>
      <c r="XDZ47" s="502"/>
      <c r="XEA47" s="502"/>
      <c r="XEB47" s="502"/>
      <c r="XEC47" s="502"/>
      <c r="XED47" s="502"/>
      <c r="XEE47" s="502"/>
      <c r="XEF47" s="502"/>
      <c r="XEG47" s="502"/>
      <c r="XEH47" s="502"/>
      <c r="XEI47" s="502"/>
      <c r="XEJ47" s="502"/>
      <c r="XEK47" s="502"/>
      <c r="XEL47" s="502"/>
      <c r="XEM47" s="502"/>
      <c r="XEN47" s="502"/>
      <c r="XEO47" s="502"/>
      <c r="XEP47" s="502"/>
      <c r="XEQ47" s="502"/>
      <c r="XER47" s="502"/>
      <c r="XES47" s="502"/>
      <c r="XET47" s="502"/>
      <c r="XEU47" s="502"/>
      <c r="XEV47" s="502"/>
      <c r="XEW47" s="502"/>
      <c r="XEX47" s="502"/>
      <c r="XEY47" s="502"/>
      <c r="XEZ47" s="502"/>
      <c r="XFA47" s="502"/>
      <c r="XFB47" s="502"/>
      <c r="XFC47" s="502"/>
      <c r="XFD47" s="502"/>
    </row>
    <row r="48" s="388" customFormat="1" customHeight="1" spans="1:16384">
      <c r="A48" s="421" t="str">
        <f t="shared" si="30"/>
        <v>ZU8-2</v>
      </c>
      <c r="B48" s="422">
        <f t="shared" si="6"/>
        <v>250.1495</v>
      </c>
      <c r="C48" s="422">
        <f t="shared" si="7"/>
        <v>270.1495</v>
      </c>
      <c r="D48" s="423">
        <f t="shared" si="8"/>
        <v>20</v>
      </c>
      <c r="E48" s="424">
        <f t="shared" si="9"/>
        <v>3.348</v>
      </c>
      <c r="F48" s="424">
        <f t="shared" si="10"/>
        <v>3.348</v>
      </c>
      <c r="G48" s="424">
        <f t="shared" si="11"/>
        <v>-0.51754</v>
      </c>
      <c r="H48" s="424">
        <f t="shared" si="12"/>
        <v>-1.01754</v>
      </c>
      <c r="I48" s="424">
        <f t="shared" si="13"/>
        <v>3.86554</v>
      </c>
      <c r="J48" s="424">
        <f t="shared" si="14"/>
        <v>4.36554</v>
      </c>
      <c r="K48" s="449">
        <f t="shared" si="15"/>
        <v>0.6</v>
      </c>
      <c r="L48" s="449">
        <f>LOOKUP(MAX(J48,I48),{0,3,4,5,6.5,7.5,9,10},{0.3,0.4,0.5,0.6,0.7,0.8,0.9})</f>
        <v>0.5</v>
      </c>
      <c r="M48" s="449">
        <f t="shared" si="16"/>
        <v>9</v>
      </c>
      <c r="N48" s="449">
        <f t="shared" si="17"/>
        <v>9</v>
      </c>
      <c r="O48" s="450">
        <f t="shared" si="18"/>
        <v>0.7</v>
      </c>
      <c r="P48" s="451">
        <f t="shared" si="19"/>
        <v>0.7</v>
      </c>
      <c r="Q48" s="451">
        <f t="shared" si="20"/>
        <v>1.75</v>
      </c>
      <c r="R48" s="423">
        <f t="shared" si="21"/>
        <v>1.75</v>
      </c>
      <c r="S48" s="482">
        <f t="shared" si="22"/>
        <v>0</v>
      </c>
      <c r="T48" s="483">
        <f t="shared" si="23"/>
        <v>-0.06684</v>
      </c>
      <c r="U48" s="450">
        <f t="shared" si="24"/>
        <v>-1.13017</v>
      </c>
      <c r="V48" s="450">
        <f t="shared" si="25"/>
        <v>0.45</v>
      </c>
      <c r="W48" s="483">
        <f t="shared" si="26"/>
        <v>0.45</v>
      </c>
      <c r="X48" s="484">
        <f t="shared" si="27"/>
        <v>0</v>
      </c>
      <c r="Y48" s="468">
        <f t="shared" si="28"/>
        <v>0</v>
      </c>
      <c r="Z48" s="468">
        <f t="shared" si="29"/>
        <v>0</v>
      </c>
      <c r="AA48" s="502"/>
      <c r="AB48" s="503"/>
      <c r="AC48" s="503"/>
      <c r="AD48" s="502"/>
      <c r="AE48" s="502"/>
      <c r="AF48" s="502"/>
      <c r="AG48" s="502"/>
      <c r="AH48" s="502"/>
      <c r="AI48" s="502"/>
      <c r="AJ48" s="502"/>
      <c r="AK48" s="502"/>
      <c r="AL48" s="502"/>
      <c r="AM48" s="502"/>
      <c r="AN48" s="502"/>
      <c r="AO48" s="502"/>
      <c r="AP48" s="502"/>
      <c r="AQ48" s="502"/>
      <c r="AR48" s="502"/>
      <c r="AS48" s="502"/>
      <c r="AT48" s="502"/>
      <c r="AU48" s="502"/>
      <c r="AV48" s="502"/>
      <c r="AW48" s="502"/>
      <c r="AX48" s="502"/>
      <c r="AY48" s="502"/>
      <c r="AZ48" s="502"/>
      <c r="BA48" s="502"/>
      <c r="BB48" s="502"/>
      <c r="BC48" s="502"/>
      <c r="BD48" s="502"/>
      <c r="BE48" s="502"/>
      <c r="BF48" s="502"/>
      <c r="BG48" s="502"/>
      <c r="BH48" s="502"/>
      <c r="BI48" s="502"/>
      <c r="BJ48" s="502"/>
      <c r="BK48" s="502"/>
      <c r="BL48" s="502"/>
      <c r="BM48" s="502"/>
      <c r="BN48" s="502"/>
      <c r="BO48" s="502"/>
      <c r="BP48" s="502"/>
      <c r="BQ48" s="502"/>
      <c r="BR48" s="502"/>
      <c r="BS48" s="502"/>
      <c r="BT48" s="502"/>
      <c r="BU48" s="502"/>
      <c r="BV48" s="502"/>
      <c r="BW48" s="502"/>
      <c r="BX48" s="502"/>
      <c r="BY48" s="502"/>
      <c r="BZ48" s="502"/>
      <c r="CA48" s="502"/>
      <c r="CB48" s="502"/>
      <c r="CC48" s="502"/>
      <c r="CD48" s="502"/>
      <c r="CE48" s="502"/>
      <c r="CF48" s="502"/>
      <c r="CG48" s="502"/>
      <c r="CH48" s="502"/>
      <c r="CI48" s="502"/>
      <c r="CJ48" s="502"/>
      <c r="CK48" s="502"/>
      <c r="CL48" s="502"/>
      <c r="CM48" s="502"/>
      <c r="CN48" s="502"/>
      <c r="CO48" s="502"/>
      <c r="CP48" s="502"/>
      <c r="CQ48" s="502"/>
      <c r="CR48" s="502"/>
      <c r="CS48" s="502"/>
      <c r="CT48" s="502"/>
      <c r="CU48" s="502"/>
      <c r="CV48" s="502"/>
      <c r="CW48" s="502"/>
      <c r="CX48" s="502"/>
      <c r="CY48" s="502"/>
      <c r="CZ48" s="502"/>
      <c r="DA48" s="502"/>
      <c r="DB48" s="502"/>
      <c r="DC48" s="502"/>
      <c r="DD48" s="502"/>
      <c r="DE48" s="502"/>
      <c r="DF48" s="502"/>
      <c r="DG48" s="502"/>
      <c r="DH48" s="502"/>
      <c r="DI48" s="502"/>
      <c r="DJ48" s="502"/>
      <c r="DK48" s="502"/>
      <c r="DL48" s="502"/>
      <c r="DM48" s="502"/>
      <c r="DN48" s="502"/>
      <c r="DO48" s="502"/>
      <c r="DP48" s="502"/>
      <c r="DQ48" s="502"/>
      <c r="DR48" s="502"/>
      <c r="DS48" s="502"/>
      <c r="DT48" s="502"/>
      <c r="DU48" s="502"/>
      <c r="DV48" s="502"/>
      <c r="DW48" s="502"/>
      <c r="DX48" s="502"/>
      <c r="DY48" s="502"/>
      <c r="DZ48" s="502"/>
      <c r="EA48" s="502"/>
      <c r="EB48" s="502"/>
      <c r="EC48" s="502"/>
      <c r="ED48" s="502"/>
      <c r="EE48" s="502"/>
      <c r="EF48" s="502"/>
      <c r="EG48" s="502"/>
      <c r="EH48" s="502"/>
      <c r="EI48" s="502"/>
      <c r="EJ48" s="502"/>
      <c r="EK48" s="502"/>
      <c r="EL48" s="502"/>
      <c r="EM48" s="502"/>
      <c r="EN48" s="502"/>
      <c r="EO48" s="502"/>
      <c r="EP48" s="502"/>
      <c r="EQ48" s="502"/>
      <c r="ER48" s="502"/>
      <c r="ES48" s="502"/>
      <c r="ET48" s="502"/>
      <c r="EU48" s="502"/>
      <c r="EV48" s="502"/>
      <c r="EW48" s="502"/>
      <c r="EX48" s="502"/>
      <c r="EY48" s="502"/>
      <c r="EZ48" s="502"/>
      <c r="FA48" s="502"/>
      <c r="FB48" s="502"/>
      <c r="FC48" s="502"/>
      <c r="FD48" s="502"/>
      <c r="FE48" s="502"/>
      <c r="FF48" s="502"/>
      <c r="FG48" s="502"/>
      <c r="FH48" s="502"/>
      <c r="FI48" s="502"/>
      <c r="FJ48" s="502"/>
      <c r="FK48" s="502"/>
      <c r="FL48" s="502"/>
      <c r="FM48" s="502"/>
      <c r="FN48" s="502"/>
      <c r="FO48" s="502"/>
      <c r="FP48" s="502"/>
      <c r="FQ48" s="502"/>
      <c r="FR48" s="502"/>
      <c r="FS48" s="502"/>
      <c r="FT48" s="502"/>
      <c r="FU48" s="502"/>
      <c r="FV48" s="502"/>
      <c r="FW48" s="502"/>
      <c r="FX48" s="502"/>
      <c r="FY48" s="502"/>
      <c r="FZ48" s="502"/>
      <c r="GA48" s="502"/>
      <c r="GB48" s="502"/>
      <c r="GC48" s="502"/>
      <c r="GD48" s="502"/>
      <c r="GE48" s="502"/>
      <c r="GF48" s="502"/>
      <c r="GG48" s="502"/>
      <c r="GH48" s="502"/>
      <c r="GI48" s="502"/>
      <c r="GJ48" s="502"/>
      <c r="GK48" s="502"/>
      <c r="GL48" s="502"/>
      <c r="GM48" s="502"/>
      <c r="GN48" s="502"/>
      <c r="GO48" s="502"/>
      <c r="GP48" s="502"/>
      <c r="GQ48" s="502"/>
      <c r="GR48" s="502"/>
      <c r="GS48" s="502"/>
      <c r="GT48" s="502"/>
      <c r="GU48" s="502"/>
      <c r="GV48" s="502"/>
      <c r="GW48" s="502"/>
      <c r="GX48" s="502"/>
      <c r="GY48" s="502"/>
      <c r="GZ48" s="502"/>
      <c r="HA48" s="502"/>
      <c r="HB48" s="502"/>
      <c r="HC48" s="502"/>
      <c r="HD48" s="502"/>
      <c r="HE48" s="502"/>
      <c r="HF48" s="502"/>
      <c r="HG48" s="502"/>
      <c r="HH48" s="502"/>
      <c r="HI48" s="502"/>
      <c r="HJ48" s="502"/>
      <c r="HK48" s="502"/>
      <c r="HL48" s="502"/>
      <c r="HM48" s="502"/>
      <c r="HN48" s="502"/>
      <c r="HO48" s="502"/>
      <c r="HP48" s="502"/>
      <c r="HQ48" s="502"/>
      <c r="HR48" s="502"/>
      <c r="HS48" s="502"/>
      <c r="HT48" s="502"/>
      <c r="HU48" s="502"/>
      <c r="HV48" s="502"/>
      <c r="HW48" s="502"/>
      <c r="HX48" s="502"/>
      <c r="HY48" s="502"/>
      <c r="HZ48" s="502"/>
      <c r="IA48" s="502"/>
      <c r="IB48" s="502"/>
      <c r="IC48" s="502"/>
      <c r="ID48" s="502"/>
      <c r="IE48" s="502"/>
      <c r="IF48" s="502"/>
      <c r="IG48" s="502"/>
      <c r="IH48" s="502"/>
      <c r="II48" s="502"/>
      <c r="IJ48" s="502"/>
      <c r="IK48" s="502"/>
      <c r="IL48" s="502"/>
      <c r="IM48" s="502"/>
      <c r="IN48" s="502"/>
      <c r="IO48" s="502"/>
      <c r="IP48" s="502"/>
      <c r="IQ48" s="502"/>
      <c r="IR48" s="502"/>
      <c r="IS48" s="502"/>
      <c r="IT48" s="502"/>
      <c r="IU48" s="502"/>
      <c r="IV48" s="502"/>
      <c r="IW48" s="502"/>
      <c r="IX48" s="502"/>
      <c r="IY48" s="502"/>
      <c r="IZ48" s="502"/>
      <c r="JA48" s="502"/>
      <c r="JB48" s="502"/>
      <c r="JC48" s="502"/>
      <c r="JD48" s="502"/>
      <c r="JE48" s="502"/>
      <c r="JF48" s="502"/>
      <c r="JG48" s="502"/>
      <c r="JH48" s="502"/>
      <c r="JI48" s="502"/>
      <c r="JJ48" s="502"/>
      <c r="JK48" s="502"/>
      <c r="JL48" s="502"/>
      <c r="JM48" s="502"/>
      <c r="JN48" s="502"/>
      <c r="JO48" s="502"/>
      <c r="JP48" s="502"/>
      <c r="JQ48" s="502"/>
      <c r="JR48" s="502"/>
      <c r="JS48" s="502"/>
      <c r="JT48" s="502"/>
      <c r="JU48" s="502"/>
      <c r="JV48" s="502"/>
      <c r="JW48" s="502"/>
      <c r="JX48" s="502"/>
      <c r="JY48" s="502"/>
      <c r="JZ48" s="502"/>
      <c r="KA48" s="502"/>
      <c r="KB48" s="502"/>
      <c r="KC48" s="502"/>
      <c r="KD48" s="502"/>
      <c r="KE48" s="502"/>
      <c r="KF48" s="502"/>
      <c r="KG48" s="502"/>
      <c r="KH48" s="502"/>
      <c r="KI48" s="502"/>
      <c r="KJ48" s="502"/>
      <c r="KK48" s="502"/>
      <c r="KL48" s="502"/>
      <c r="KM48" s="502"/>
      <c r="KN48" s="502"/>
      <c r="KO48" s="502"/>
      <c r="KP48" s="502"/>
      <c r="KQ48" s="502"/>
      <c r="KR48" s="502"/>
      <c r="KS48" s="502"/>
      <c r="KT48" s="502"/>
      <c r="KU48" s="502"/>
      <c r="KV48" s="502"/>
      <c r="KW48" s="502"/>
      <c r="KX48" s="502"/>
      <c r="KY48" s="502"/>
      <c r="KZ48" s="502"/>
      <c r="LA48" s="502"/>
      <c r="LB48" s="502"/>
      <c r="LC48" s="502"/>
      <c r="LD48" s="502"/>
      <c r="LE48" s="502"/>
      <c r="LF48" s="502"/>
      <c r="LG48" s="502"/>
      <c r="LH48" s="502"/>
      <c r="LI48" s="502"/>
      <c r="LJ48" s="502"/>
      <c r="LK48" s="502"/>
      <c r="LL48" s="502"/>
      <c r="LM48" s="502"/>
      <c r="LN48" s="502"/>
      <c r="LO48" s="502"/>
      <c r="LP48" s="502"/>
      <c r="LQ48" s="502"/>
      <c r="LR48" s="502"/>
      <c r="LS48" s="502"/>
      <c r="LT48" s="502"/>
      <c r="LU48" s="502"/>
      <c r="LV48" s="502"/>
      <c r="LW48" s="502"/>
      <c r="LX48" s="502"/>
      <c r="LY48" s="502"/>
      <c r="LZ48" s="502"/>
      <c r="MA48" s="502"/>
      <c r="MB48" s="502"/>
      <c r="MC48" s="502"/>
      <c r="MD48" s="502"/>
      <c r="ME48" s="502"/>
      <c r="MF48" s="502"/>
      <c r="MG48" s="502"/>
      <c r="MH48" s="502"/>
      <c r="MI48" s="502"/>
      <c r="MJ48" s="502"/>
      <c r="MK48" s="502"/>
      <c r="ML48" s="502"/>
      <c r="MM48" s="502"/>
      <c r="MN48" s="502"/>
      <c r="MO48" s="502"/>
      <c r="MP48" s="502"/>
      <c r="MQ48" s="502"/>
      <c r="MR48" s="502"/>
      <c r="MS48" s="502"/>
      <c r="MT48" s="502"/>
      <c r="MU48" s="502"/>
      <c r="MV48" s="502"/>
      <c r="MW48" s="502"/>
      <c r="MX48" s="502"/>
      <c r="MY48" s="502"/>
      <c r="MZ48" s="502"/>
      <c r="NA48" s="502"/>
      <c r="NB48" s="502"/>
      <c r="NC48" s="502"/>
      <c r="ND48" s="502"/>
      <c r="NE48" s="502"/>
      <c r="NF48" s="502"/>
      <c r="NG48" s="502"/>
      <c r="NH48" s="502"/>
      <c r="NI48" s="502"/>
      <c r="NJ48" s="502"/>
      <c r="NK48" s="502"/>
      <c r="NL48" s="502"/>
      <c r="NM48" s="502"/>
      <c r="NN48" s="502"/>
      <c r="NO48" s="502"/>
      <c r="NP48" s="502"/>
      <c r="NQ48" s="502"/>
      <c r="NR48" s="502"/>
      <c r="NS48" s="502"/>
      <c r="NT48" s="502"/>
      <c r="NU48" s="502"/>
      <c r="NV48" s="502"/>
      <c r="NW48" s="502"/>
      <c r="NX48" s="502"/>
      <c r="NY48" s="502"/>
      <c r="NZ48" s="502"/>
      <c r="OA48" s="502"/>
      <c r="OB48" s="502"/>
      <c r="OC48" s="502"/>
      <c r="OD48" s="502"/>
      <c r="OE48" s="502"/>
      <c r="OF48" s="502"/>
      <c r="OG48" s="502"/>
      <c r="OH48" s="502"/>
      <c r="OI48" s="502"/>
      <c r="OJ48" s="502"/>
      <c r="OK48" s="502"/>
      <c r="OL48" s="502"/>
      <c r="OM48" s="502"/>
      <c r="ON48" s="502"/>
      <c r="OO48" s="502"/>
      <c r="OP48" s="502"/>
      <c r="OQ48" s="502"/>
      <c r="OR48" s="502"/>
      <c r="OS48" s="502"/>
      <c r="OT48" s="502"/>
      <c r="OU48" s="502"/>
      <c r="OV48" s="502"/>
      <c r="OW48" s="502"/>
      <c r="OX48" s="502"/>
      <c r="OY48" s="502"/>
      <c r="OZ48" s="502"/>
      <c r="PA48" s="502"/>
      <c r="PB48" s="502"/>
      <c r="PC48" s="502"/>
      <c r="PD48" s="502"/>
      <c r="PE48" s="502"/>
      <c r="PF48" s="502"/>
      <c r="PG48" s="502"/>
      <c r="PH48" s="502"/>
      <c r="PI48" s="502"/>
      <c r="PJ48" s="502"/>
      <c r="PK48" s="502"/>
      <c r="PL48" s="502"/>
      <c r="PM48" s="502"/>
      <c r="PN48" s="502"/>
      <c r="PO48" s="502"/>
      <c r="PP48" s="502"/>
      <c r="PQ48" s="502"/>
      <c r="PR48" s="502"/>
      <c r="PS48" s="502"/>
      <c r="PT48" s="502"/>
      <c r="PU48" s="502"/>
      <c r="PV48" s="502"/>
      <c r="PW48" s="502"/>
      <c r="PX48" s="502"/>
      <c r="PY48" s="502"/>
      <c r="PZ48" s="502"/>
      <c r="QA48" s="502"/>
      <c r="QB48" s="502"/>
      <c r="QC48" s="502"/>
      <c r="QD48" s="502"/>
      <c r="QE48" s="502"/>
      <c r="QF48" s="502"/>
      <c r="QG48" s="502"/>
      <c r="QH48" s="502"/>
      <c r="QI48" s="502"/>
      <c r="QJ48" s="502"/>
      <c r="QK48" s="502"/>
      <c r="QL48" s="502"/>
      <c r="QM48" s="502"/>
      <c r="QN48" s="502"/>
      <c r="QO48" s="502"/>
      <c r="QP48" s="502"/>
      <c r="QQ48" s="502"/>
      <c r="QR48" s="502"/>
      <c r="QS48" s="502"/>
      <c r="QT48" s="502"/>
      <c r="QU48" s="502"/>
      <c r="QV48" s="502"/>
      <c r="QW48" s="502"/>
      <c r="QX48" s="502"/>
      <c r="QY48" s="502"/>
      <c r="QZ48" s="502"/>
      <c r="RA48" s="502"/>
      <c r="RB48" s="502"/>
      <c r="RC48" s="502"/>
      <c r="RD48" s="502"/>
      <c r="RE48" s="502"/>
      <c r="RF48" s="502"/>
      <c r="RG48" s="502"/>
      <c r="RH48" s="502"/>
      <c r="RI48" s="502"/>
      <c r="RJ48" s="502"/>
      <c r="RK48" s="502"/>
      <c r="RL48" s="502"/>
      <c r="RM48" s="502"/>
      <c r="RN48" s="502"/>
      <c r="RO48" s="502"/>
      <c r="RP48" s="502"/>
      <c r="RQ48" s="502"/>
      <c r="RR48" s="502"/>
      <c r="RS48" s="502"/>
      <c r="RT48" s="502"/>
      <c r="RU48" s="502"/>
      <c r="RV48" s="502"/>
      <c r="RW48" s="502"/>
      <c r="RX48" s="502"/>
      <c r="RY48" s="502"/>
      <c r="RZ48" s="502"/>
      <c r="SA48" s="502"/>
      <c r="SB48" s="502"/>
      <c r="SC48" s="502"/>
      <c r="SD48" s="502"/>
      <c r="SE48" s="502"/>
      <c r="SF48" s="502"/>
      <c r="SG48" s="502"/>
      <c r="SH48" s="502"/>
      <c r="SI48" s="502"/>
      <c r="SJ48" s="502"/>
      <c r="SK48" s="502"/>
      <c r="SL48" s="502"/>
      <c r="SM48" s="502"/>
      <c r="SN48" s="502"/>
      <c r="SO48" s="502"/>
      <c r="SP48" s="502"/>
      <c r="SQ48" s="502"/>
      <c r="SR48" s="502"/>
      <c r="SS48" s="502"/>
      <c r="ST48" s="502"/>
      <c r="SU48" s="502"/>
      <c r="SV48" s="502"/>
      <c r="SW48" s="502"/>
      <c r="SX48" s="502"/>
      <c r="SY48" s="502"/>
      <c r="SZ48" s="502"/>
      <c r="TA48" s="502"/>
      <c r="TB48" s="502"/>
      <c r="TC48" s="502"/>
      <c r="TD48" s="502"/>
      <c r="TE48" s="502"/>
      <c r="TF48" s="502"/>
      <c r="TG48" s="502"/>
      <c r="TH48" s="502"/>
      <c r="TI48" s="502"/>
      <c r="TJ48" s="502"/>
      <c r="TK48" s="502"/>
      <c r="TL48" s="502"/>
      <c r="TM48" s="502"/>
      <c r="TN48" s="502"/>
      <c r="TO48" s="502"/>
      <c r="TP48" s="502"/>
      <c r="TQ48" s="502"/>
      <c r="TR48" s="502"/>
      <c r="TS48" s="502"/>
      <c r="TT48" s="502"/>
      <c r="TU48" s="502"/>
      <c r="TV48" s="502"/>
      <c r="TW48" s="502"/>
      <c r="TX48" s="502"/>
      <c r="TY48" s="502"/>
      <c r="TZ48" s="502"/>
      <c r="UA48" s="502"/>
      <c r="UB48" s="502"/>
      <c r="UC48" s="502"/>
      <c r="UD48" s="502"/>
      <c r="UE48" s="502"/>
      <c r="UF48" s="502"/>
      <c r="UG48" s="502"/>
      <c r="UH48" s="502"/>
      <c r="UI48" s="502"/>
      <c r="UJ48" s="502"/>
      <c r="UK48" s="502"/>
      <c r="UL48" s="502"/>
      <c r="UM48" s="502"/>
      <c r="UN48" s="502"/>
      <c r="UO48" s="502"/>
      <c r="UP48" s="502"/>
      <c r="UQ48" s="502"/>
      <c r="UR48" s="502"/>
      <c r="US48" s="502"/>
      <c r="UT48" s="502"/>
      <c r="UU48" s="502"/>
      <c r="UV48" s="502"/>
      <c r="UW48" s="502"/>
      <c r="UX48" s="502"/>
      <c r="UY48" s="502"/>
      <c r="UZ48" s="502"/>
      <c r="VA48" s="502"/>
      <c r="VB48" s="502"/>
      <c r="VC48" s="502"/>
      <c r="VD48" s="502"/>
      <c r="VE48" s="502"/>
      <c r="VF48" s="502"/>
      <c r="VG48" s="502"/>
      <c r="VH48" s="502"/>
      <c r="VI48" s="502"/>
      <c r="VJ48" s="502"/>
      <c r="VK48" s="502"/>
      <c r="VL48" s="502"/>
      <c r="VM48" s="502"/>
      <c r="VN48" s="502"/>
      <c r="VO48" s="502"/>
      <c r="VP48" s="502"/>
      <c r="VQ48" s="502"/>
      <c r="VR48" s="502"/>
      <c r="VS48" s="502"/>
      <c r="VT48" s="502"/>
      <c r="VU48" s="502"/>
      <c r="VV48" s="502"/>
      <c r="VW48" s="502"/>
      <c r="VX48" s="502"/>
      <c r="VY48" s="502"/>
      <c r="VZ48" s="502"/>
      <c r="WA48" s="502"/>
      <c r="WB48" s="502"/>
      <c r="WC48" s="502"/>
      <c r="WD48" s="502"/>
      <c r="WE48" s="502"/>
      <c r="WF48" s="502"/>
      <c r="WG48" s="502"/>
      <c r="WH48" s="502"/>
      <c r="WI48" s="502"/>
      <c r="WJ48" s="502"/>
      <c r="WK48" s="502"/>
      <c r="WL48" s="502"/>
      <c r="WM48" s="502"/>
      <c r="WN48" s="502"/>
      <c r="WO48" s="502"/>
      <c r="WP48" s="502"/>
      <c r="WQ48" s="502"/>
      <c r="WR48" s="502"/>
      <c r="WS48" s="502"/>
      <c r="WT48" s="502"/>
      <c r="WU48" s="502"/>
      <c r="WV48" s="502"/>
      <c r="WW48" s="502"/>
      <c r="WX48" s="502"/>
      <c r="WY48" s="502"/>
      <c r="WZ48" s="502"/>
      <c r="XA48" s="502"/>
      <c r="XB48" s="502"/>
      <c r="XC48" s="502"/>
      <c r="XD48" s="502"/>
      <c r="XE48" s="502"/>
      <c r="XF48" s="502"/>
      <c r="XG48" s="502"/>
      <c r="XH48" s="502"/>
      <c r="XI48" s="502"/>
      <c r="XJ48" s="502"/>
      <c r="XK48" s="502"/>
      <c r="XL48" s="502"/>
      <c r="XM48" s="502"/>
      <c r="XN48" s="502"/>
      <c r="XO48" s="502"/>
      <c r="XP48" s="502"/>
      <c r="XQ48" s="502"/>
      <c r="XR48" s="502"/>
      <c r="XS48" s="502"/>
      <c r="XT48" s="502"/>
      <c r="XU48" s="502"/>
      <c r="XV48" s="502"/>
      <c r="XW48" s="502"/>
      <c r="XX48" s="502"/>
      <c r="XY48" s="502"/>
      <c r="XZ48" s="502"/>
      <c r="YA48" s="502"/>
      <c r="YB48" s="502"/>
      <c r="YC48" s="502"/>
      <c r="YD48" s="502"/>
      <c r="YE48" s="502"/>
      <c r="YF48" s="502"/>
      <c r="YG48" s="502"/>
      <c r="YH48" s="502"/>
      <c r="YI48" s="502"/>
      <c r="YJ48" s="502"/>
      <c r="YK48" s="502"/>
      <c r="YL48" s="502"/>
      <c r="YM48" s="502"/>
      <c r="YN48" s="502"/>
      <c r="YO48" s="502"/>
      <c r="YP48" s="502"/>
      <c r="YQ48" s="502"/>
      <c r="YR48" s="502"/>
      <c r="YS48" s="502"/>
      <c r="YT48" s="502"/>
      <c r="YU48" s="502"/>
      <c r="YV48" s="502"/>
      <c r="YW48" s="502"/>
      <c r="YX48" s="502"/>
      <c r="YY48" s="502"/>
      <c r="YZ48" s="502"/>
      <c r="ZA48" s="502"/>
      <c r="ZB48" s="502"/>
      <c r="ZC48" s="502"/>
      <c r="ZD48" s="502"/>
      <c r="ZE48" s="502"/>
      <c r="ZF48" s="502"/>
      <c r="ZG48" s="502"/>
      <c r="ZH48" s="502"/>
      <c r="ZI48" s="502"/>
      <c r="ZJ48" s="502"/>
      <c r="ZK48" s="502"/>
      <c r="ZL48" s="502"/>
      <c r="ZM48" s="502"/>
      <c r="ZN48" s="502"/>
      <c r="ZO48" s="502"/>
      <c r="ZP48" s="502"/>
      <c r="ZQ48" s="502"/>
      <c r="ZR48" s="502"/>
      <c r="ZS48" s="502"/>
      <c r="ZT48" s="502"/>
      <c r="ZU48" s="502"/>
      <c r="ZV48" s="502"/>
      <c r="ZW48" s="502"/>
      <c r="ZX48" s="502"/>
      <c r="ZY48" s="502"/>
      <c r="ZZ48" s="502"/>
      <c r="AAA48" s="502"/>
      <c r="AAB48" s="502"/>
      <c r="AAC48" s="502"/>
      <c r="AAD48" s="502"/>
      <c r="AAE48" s="502"/>
      <c r="AAF48" s="502"/>
      <c r="AAG48" s="502"/>
      <c r="AAH48" s="502"/>
      <c r="AAI48" s="502"/>
      <c r="AAJ48" s="502"/>
      <c r="AAK48" s="502"/>
      <c r="AAL48" s="502"/>
      <c r="AAM48" s="502"/>
      <c r="AAN48" s="502"/>
      <c r="AAO48" s="502"/>
      <c r="AAP48" s="502"/>
      <c r="AAQ48" s="502"/>
      <c r="AAR48" s="502"/>
      <c r="AAS48" s="502"/>
      <c r="AAT48" s="502"/>
      <c r="AAU48" s="502"/>
      <c r="AAV48" s="502"/>
      <c r="AAW48" s="502"/>
      <c r="AAX48" s="502"/>
      <c r="AAY48" s="502"/>
      <c r="AAZ48" s="502"/>
      <c r="ABA48" s="502"/>
      <c r="ABB48" s="502"/>
      <c r="ABC48" s="502"/>
      <c r="ABD48" s="502"/>
      <c r="ABE48" s="502"/>
      <c r="ABF48" s="502"/>
      <c r="ABG48" s="502"/>
      <c r="ABH48" s="502"/>
      <c r="ABI48" s="502"/>
      <c r="ABJ48" s="502"/>
      <c r="ABK48" s="502"/>
      <c r="ABL48" s="502"/>
      <c r="ABM48" s="502"/>
      <c r="ABN48" s="502"/>
      <c r="ABO48" s="502"/>
      <c r="ABP48" s="502"/>
      <c r="ABQ48" s="502"/>
      <c r="ABR48" s="502"/>
      <c r="ABS48" s="502"/>
      <c r="ABT48" s="502"/>
      <c r="ABU48" s="502"/>
      <c r="ABV48" s="502"/>
      <c r="ABW48" s="502"/>
      <c r="ABX48" s="502"/>
      <c r="ABY48" s="502"/>
      <c r="ABZ48" s="502"/>
      <c r="ACA48" s="502"/>
      <c r="ACB48" s="502"/>
      <c r="ACC48" s="502"/>
      <c r="ACD48" s="502"/>
      <c r="ACE48" s="502"/>
      <c r="ACF48" s="502"/>
      <c r="ACG48" s="502"/>
      <c r="ACH48" s="502"/>
      <c r="ACI48" s="502"/>
      <c r="ACJ48" s="502"/>
      <c r="ACK48" s="502"/>
      <c r="ACL48" s="502"/>
      <c r="ACM48" s="502"/>
      <c r="ACN48" s="502"/>
      <c r="ACO48" s="502"/>
      <c r="ACP48" s="502"/>
      <c r="ACQ48" s="502"/>
      <c r="ACR48" s="502"/>
      <c r="ACS48" s="502"/>
      <c r="ACT48" s="502"/>
      <c r="ACU48" s="502"/>
      <c r="ACV48" s="502"/>
      <c r="ACW48" s="502"/>
      <c r="ACX48" s="502"/>
      <c r="ACY48" s="502"/>
      <c r="ACZ48" s="502"/>
      <c r="ADA48" s="502"/>
      <c r="ADB48" s="502"/>
      <c r="ADC48" s="502"/>
      <c r="ADD48" s="502"/>
      <c r="ADE48" s="502"/>
      <c r="ADF48" s="502"/>
      <c r="ADG48" s="502"/>
      <c r="ADH48" s="502"/>
      <c r="ADI48" s="502"/>
      <c r="ADJ48" s="502"/>
      <c r="ADK48" s="502"/>
      <c r="ADL48" s="502"/>
      <c r="ADM48" s="502"/>
      <c r="ADN48" s="502"/>
      <c r="ADO48" s="502"/>
      <c r="ADP48" s="502"/>
      <c r="ADQ48" s="502"/>
      <c r="ADR48" s="502"/>
      <c r="ADS48" s="502"/>
      <c r="ADT48" s="502"/>
      <c r="ADU48" s="502"/>
      <c r="ADV48" s="502"/>
      <c r="ADW48" s="502"/>
      <c r="ADX48" s="502"/>
      <c r="ADY48" s="502"/>
      <c r="ADZ48" s="502"/>
      <c r="AEA48" s="502"/>
      <c r="AEB48" s="502"/>
      <c r="AEC48" s="502"/>
      <c r="AED48" s="502"/>
      <c r="AEE48" s="502"/>
      <c r="AEF48" s="502"/>
      <c r="AEG48" s="502"/>
      <c r="AEH48" s="502"/>
      <c r="AEI48" s="502"/>
      <c r="AEJ48" s="502"/>
      <c r="AEK48" s="502"/>
      <c r="AEL48" s="502"/>
      <c r="AEM48" s="502"/>
      <c r="AEN48" s="502"/>
      <c r="AEO48" s="502"/>
      <c r="AEP48" s="502"/>
      <c r="AEQ48" s="502"/>
      <c r="AER48" s="502"/>
      <c r="AES48" s="502"/>
      <c r="AET48" s="502"/>
      <c r="AEU48" s="502"/>
      <c r="AEV48" s="502"/>
      <c r="AEW48" s="502"/>
      <c r="AEX48" s="502"/>
      <c r="AEY48" s="502"/>
      <c r="AEZ48" s="502"/>
      <c r="AFA48" s="502"/>
      <c r="AFB48" s="502"/>
      <c r="AFC48" s="502"/>
      <c r="AFD48" s="502"/>
      <c r="AFE48" s="502"/>
      <c r="AFF48" s="502"/>
      <c r="AFG48" s="502"/>
      <c r="AFH48" s="502"/>
      <c r="AFI48" s="502"/>
      <c r="AFJ48" s="502"/>
      <c r="AFK48" s="502"/>
      <c r="AFL48" s="502"/>
      <c r="AFM48" s="502"/>
      <c r="AFN48" s="502"/>
      <c r="AFO48" s="502"/>
      <c r="AFP48" s="502"/>
      <c r="AFQ48" s="502"/>
      <c r="AFR48" s="502"/>
      <c r="AFS48" s="502"/>
      <c r="AFT48" s="502"/>
      <c r="AFU48" s="502"/>
      <c r="AFV48" s="502"/>
      <c r="AFW48" s="502"/>
      <c r="AFX48" s="502"/>
      <c r="AFY48" s="502"/>
      <c r="AFZ48" s="502"/>
      <c r="AGA48" s="502"/>
      <c r="AGB48" s="502"/>
      <c r="AGC48" s="502"/>
      <c r="AGD48" s="502"/>
      <c r="AGE48" s="502"/>
      <c r="AGF48" s="502"/>
      <c r="AGG48" s="502"/>
      <c r="AGH48" s="502"/>
      <c r="AGI48" s="502"/>
      <c r="AGJ48" s="502"/>
      <c r="AGK48" s="502"/>
      <c r="AGL48" s="502"/>
      <c r="AGM48" s="502"/>
      <c r="AGN48" s="502"/>
      <c r="AGO48" s="502"/>
      <c r="AGP48" s="502"/>
      <c r="AGQ48" s="502"/>
      <c r="AGR48" s="502"/>
      <c r="AGS48" s="502"/>
      <c r="AGT48" s="502"/>
      <c r="AGU48" s="502"/>
      <c r="AGV48" s="502"/>
      <c r="AGW48" s="502"/>
      <c r="AGX48" s="502"/>
      <c r="AGY48" s="502"/>
      <c r="AGZ48" s="502"/>
      <c r="AHA48" s="502"/>
      <c r="AHB48" s="502"/>
      <c r="AHC48" s="502"/>
      <c r="AHD48" s="502"/>
      <c r="AHE48" s="502"/>
      <c r="AHF48" s="502"/>
      <c r="AHG48" s="502"/>
      <c r="AHH48" s="502"/>
      <c r="AHI48" s="502"/>
      <c r="AHJ48" s="502"/>
      <c r="AHK48" s="502"/>
      <c r="AHL48" s="502"/>
      <c r="AHM48" s="502"/>
      <c r="AHN48" s="502"/>
      <c r="AHO48" s="502"/>
      <c r="AHP48" s="502"/>
      <c r="AHQ48" s="502"/>
      <c r="AHR48" s="502"/>
      <c r="AHS48" s="502"/>
      <c r="AHT48" s="502"/>
      <c r="AHU48" s="502"/>
      <c r="AHV48" s="502"/>
      <c r="AHW48" s="502"/>
      <c r="AHX48" s="502"/>
      <c r="AHY48" s="502"/>
      <c r="AHZ48" s="502"/>
      <c r="AIA48" s="502"/>
      <c r="AIB48" s="502"/>
      <c r="AIC48" s="502"/>
      <c r="AID48" s="502"/>
      <c r="AIE48" s="502"/>
      <c r="AIF48" s="502"/>
      <c r="AIG48" s="502"/>
      <c r="AIH48" s="502"/>
      <c r="AII48" s="502"/>
      <c r="AIJ48" s="502"/>
      <c r="AIK48" s="502"/>
      <c r="AIL48" s="502"/>
      <c r="AIM48" s="502"/>
      <c r="AIN48" s="502"/>
      <c r="AIO48" s="502"/>
      <c r="AIP48" s="502"/>
      <c r="AIQ48" s="502"/>
      <c r="AIR48" s="502"/>
      <c r="AIS48" s="502"/>
      <c r="AIT48" s="502"/>
      <c r="AIU48" s="502"/>
      <c r="AIV48" s="502"/>
      <c r="AIW48" s="502"/>
      <c r="AIX48" s="502"/>
      <c r="AIY48" s="502"/>
      <c r="AIZ48" s="502"/>
      <c r="AJA48" s="502"/>
      <c r="AJB48" s="502"/>
      <c r="AJC48" s="502"/>
      <c r="AJD48" s="502"/>
      <c r="AJE48" s="502"/>
      <c r="AJF48" s="502"/>
      <c r="AJG48" s="502"/>
      <c r="AJH48" s="502"/>
      <c r="AJI48" s="502"/>
      <c r="AJJ48" s="502"/>
      <c r="AJK48" s="502"/>
      <c r="AJL48" s="502"/>
      <c r="AJM48" s="502"/>
      <c r="AJN48" s="502"/>
      <c r="AJO48" s="502"/>
      <c r="AJP48" s="502"/>
      <c r="AJQ48" s="502"/>
      <c r="AJR48" s="502"/>
      <c r="AJS48" s="502"/>
      <c r="AJT48" s="502"/>
      <c r="AJU48" s="502"/>
      <c r="AJV48" s="502"/>
      <c r="AJW48" s="502"/>
      <c r="AJX48" s="502"/>
      <c r="AJY48" s="502"/>
      <c r="AJZ48" s="502"/>
      <c r="AKA48" s="502"/>
      <c r="AKB48" s="502"/>
      <c r="AKC48" s="502"/>
      <c r="AKD48" s="502"/>
      <c r="AKE48" s="502"/>
      <c r="AKF48" s="502"/>
      <c r="AKG48" s="502"/>
      <c r="AKH48" s="502"/>
      <c r="AKI48" s="502"/>
      <c r="AKJ48" s="502"/>
      <c r="AKK48" s="502"/>
      <c r="AKL48" s="502"/>
      <c r="AKM48" s="502"/>
      <c r="AKN48" s="502"/>
      <c r="AKO48" s="502"/>
      <c r="AKP48" s="502"/>
      <c r="AKQ48" s="502"/>
      <c r="AKR48" s="502"/>
      <c r="AKS48" s="502"/>
      <c r="AKT48" s="502"/>
      <c r="AKU48" s="502"/>
      <c r="AKV48" s="502"/>
      <c r="AKW48" s="502"/>
      <c r="AKX48" s="502"/>
      <c r="AKY48" s="502"/>
      <c r="AKZ48" s="502"/>
      <c r="ALA48" s="502"/>
      <c r="ALB48" s="502"/>
      <c r="ALC48" s="502"/>
      <c r="ALD48" s="502"/>
      <c r="ALE48" s="502"/>
      <c r="ALF48" s="502"/>
      <c r="ALG48" s="502"/>
      <c r="ALH48" s="502"/>
      <c r="ALI48" s="502"/>
      <c r="ALJ48" s="502"/>
      <c r="ALK48" s="502"/>
      <c r="ALL48" s="502"/>
      <c r="ALM48" s="502"/>
      <c r="ALN48" s="502"/>
      <c r="ALO48" s="502"/>
      <c r="ALP48" s="502"/>
      <c r="ALQ48" s="502"/>
      <c r="ALR48" s="502"/>
      <c r="ALS48" s="502"/>
      <c r="ALT48" s="502"/>
      <c r="ALU48" s="502"/>
      <c r="ALV48" s="502"/>
      <c r="ALW48" s="502"/>
      <c r="ALX48" s="502"/>
      <c r="ALY48" s="502"/>
      <c r="ALZ48" s="502"/>
      <c r="AMA48" s="502"/>
      <c r="AMB48" s="502"/>
      <c r="AMC48" s="502"/>
      <c r="AMD48" s="502"/>
      <c r="AME48" s="502"/>
      <c r="AMF48" s="502"/>
      <c r="AMG48" s="502"/>
      <c r="AMH48" s="502"/>
      <c r="AMI48" s="502"/>
      <c r="AMJ48" s="502"/>
      <c r="AMK48" s="502"/>
      <c r="AML48" s="502"/>
      <c r="AMM48" s="502"/>
      <c r="AMN48" s="502"/>
      <c r="AMO48" s="502"/>
      <c r="AMP48" s="502"/>
      <c r="AMQ48" s="502"/>
      <c r="AMR48" s="502"/>
      <c r="AMS48" s="502"/>
      <c r="AMT48" s="502"/>
      <c r="AMU48" s="502"/>
      <c r="AMV48" s="502"/>
      <c r="AMW48" s="502"/>
      <c r="AMX48" s="502"/>
      <c r="AMY48" s="502"/>
      <c r="AMZ48" s="502"/>
      <c r="ANA48" s="502"/>
      <c r="ANB48" s="502"/>
      <c r="ANC48" s="502"/>
      <c r="AND48" s="502"/>
      <c r="ANE48" s="502"/>
      <c r="ANF48" s="502"/>
      <c r="ANG48" s="502"/>
      <c r="ANH48" s="502"/>
      <c r="ANI48" s="502"/>
      <c r="ANJ48" s="502"/>
      <c r="ANK48" s="502"/>
      <c r="ANL48" s="502"/>
      <c r="ANM48" s="502"/>
      <c r="ANN48" s="502"/>
      <c r="ANO48" s="502"/>
      <c r="ANP48" s="502"/>
      <c r="ANQ48" s="502"/>
      <c r="ANR48" s="502"/>
      <c r="ANS48" s="502"/>
      <c r="ANT48" s="502"/>
      <c r="ANU48" s="502"/>
      <c r="ANV48" s="502"/>
      <c r="ANW48" s="502"/>
      <c r="ANX48" s="502"/>
      <c r="ANY48" s="502"/>
      <c r="ANZ48" s="502"/>
      <c r="AOA48" s="502"/>
      <c r="AOB48" s="502"/>
      <c r="AOC48" s="502"/>
      <c r="AOD48" s="502"/>
      <c r="AOE48" s="502"/>
      <c r="AOF48" s="502"/>
      <c r="AOG48" s="502"/>
      <c r="AOH48" s="502"/>
      <c r="AOI48" s="502"/>
      <c r="AOJ48" s="502"/>
      <c r="AOK48" s="502"/>
      <c r="AOL48" s="502"/>
      <c r="AOM48" s="502"/>
      <c r="AON48" s="502"/>
      <c r="AOO48" s="502"/>
      <c r="AOP48" s="502"/>
      <c r="AOQ48" s="502"/>
      <c r="AOR48" s="502"/>
      <c r="AOS48" s="502"/>
      <c r="AOT48" s="502"/>
      <c r="AOU48" s="502"/>
      <c r="AOV48" s="502"/>
      <c r="AOW48" s="502"/>
      <c r="AOX48" s="502"/>
      <c r="AOY48" s="502"/>
      <c r="AOZ48" s="502"/>
      <c r="APA48" s="502"/>
      <c r="APB48" s="502"/>
      <c r="APC48" s="502"/>
      <c r="APD48" s="502"/>
      <c r="APE48" s="502"/>
      <c r="APF48" s="502"/>
      <c r="APG48" s="502"/>
      <c r="APH48" s="502"/>
      <c r="API48" s="502"/>
      <c r="APJ48" s="502"/>
      <c r="APK48" s="502"/>
      <c r="APL48" s="502"/>
      <c r="APM48" s="502"/>
      <c r="APN48" s="502"/>
      <c r="APO48" s="502"/>
      <c r="APP48" s="502"/>
      <c r="APQ48" s="502"/>
      <c r="APR48" s="502"/>
      <c r="APS48" s="502"/>
      <c r="APT48" s="502"/>
      <c r="APU48" s="502"/>
      <c r="APV48" s="502"/>
      <c r="APW48" s="502"/>
      <c r="APX48" s="502"/>
      <c r="APY48" s="502"/>
      <c r="APZ48" s="502"/>
      <c r="AQA48" s="502"/>
      <c r="AQB48" s="502"/>
      <c r="AQC48" s="502"/>
      <c r="AQD48" s="502"/>
      <c r="AQE48" s="502"/>
      <c r="AQF48" s="502"/>
      <c r="AQG48" s="502"/>
      <c r="AQH48" s="502"/>
      <c r="AQI48" s="502"/>
      <c r="AQJ48" s="502"/>
      <c r="AQK48" s="502"/>
      <c r="AQL48" s="502"/>
      <c r="AQM48" s="502"/>
      <c r="AQN48" s="502"/>
      <c r="AQO48" s="502"/>
      <c r="AQP48" s="502"/>
      <c r="AQQ48" s="502"/>
      <c r="AQR48" s="502"/>
      <c r="AQS48" s="502"/>
      <c r="AQT48" s="502"/>
      <c r="AQU48" s="502"/>
      <c r="AQV48" s="502"/>
      <c r="AQW48" s="502"/>
      <c r="AQX48" s="502"/>
      <c r="AQY48" s="502"/>
      <c r="AQZ48" s="502"/>
      <c r="ARA48" s="502"/>
      <c r="ARB48" s="502"/>
      <c r="ARC48" s="502"/>
      <c r="ARD48" s="502"/>
      <c r="ARE48" s="502"/>
      <c r="ARF48" s="502"/>
      <c r="ARG48" s="502"/>
      <c r="ARH48" s="502"/>
      <c r="ARI48" s="502"/>
      <c r="ARJ48" s="502"/>
      <c r="ARK48" s="502"/>
      <c r="ARL48" s="502"/>
      <c r="ARM48" s="502"/>
      <c r="ARN48" s="502"/>
      <c r="ARO48" s="502"/>
      <c r="ARP48" s="502"/>
      <c r="ARQ48" s="502"/>
      <c r="ARR48" s="502"/>
      <c r="ARS48" s="502"/>
      <c r="ART48" s="502"/>
      <c r="ARU48" s="502"/>
      <c r="ARV48" s="502"/>
      <c r="ARW48" s="502"/>
      <c r="ARX48" s="502"/>
      <c r="ARY48" s="502"/>
      <c r="ARZ48" s="502"/>
      <c r="ASA48" s="502"/>
      <c r="ASB48" s="502"/>
      <c r="ASC48" s="502"/>
      <c r="ASD48" s="502"/>
      <c r="ASE48" s="502"/>
      <c r="ASF48" s="502"/>
      <c r="ASG48" s="502"/>
      <c r="ASH48" s="502"/>
      <c r="ASI48" s="502"/>
      <c r="ASJ48" s="502"/>
      <c r="ASK48" s="502"/>
      <c r="ASL48" s="502"/>
      <c r="ASM48" s="502"/>
      <c r="ASN48" s="502"/>
      <c r="ASO48" s="502"/>
      <c r="ASP48" s="502"/>
      <c r="ASQ48" s="502"/>
      <c r="ASR48" s="502"/>
      <c r="ASS48" s="502"/>
      <c r="AST48" s="502"/>
      <c r="ASU48" s="502"/>
      <c r="ASV48" s="502"/>
      <c r="ASW48" s="502"/>
      <c r="ASX48" s="502"/>
      <c r="ASY48" s="502"/>
      <c r="ASZ48" s="502"/>
      <c r="ATA48" s="502"/>
      <c r="ATB48" s="502"/>
      <c r="ATC48" s="502"/>
      <c r="ATD48" s="502"/>
      <c r="ATE48" s="502"/>
      <c r="ATF48" s="502"/>
      <c r="ATG48" s="502"/>
      <c r="ATH48" s="502"/>
      <c r="ATI48" s="502"/>
      <c r="ATJ48" s="502"/>
      <c r="ATK48" s="502"/>
      <c r="ATL48" s="502"/>
      <c r="ATM48" s="502"/>
      <c r="ATN48" s="502"/>
      <c r="ATO48" s="502"/>
      <c r="ATP48" s="502"/>
      <c r="ATQ48" s="502"/>
      <c r="ATR48" s="502"/>
      <c r="ATS48" s="502"/>
      <c r="ATT48" s="502"/>
      <c r="ATU48" s="502"/>
      <c r="ATV48" s="502"/>
      <c r="ATW48" s="502"/>
      <c r="ATX48" s="502"/>
      <c r="ATY48" s="502"/>
      <c r="ATZ48" s="502"/>
      <c r="AUA48" s="502"/>
      <c r="AUB48" s="502"/>
      <c r="AUC48" s="502"/>
      <c r="AUD48" s="502"/>
      <c r="AUE48" s="502"/>
      <c r="AUF48" s="502"/>
      <c r="AUG48" s="502"/>
      <c r="AUH48" s="502"/>
      <c r="AUI48" s="502"/>
      <c r="AUJ48" s="502"/>
      <c r="AUK48" s="502"/>
      <c r="AUL48" s="502"/>
      <c r="AUM48" s="502"/>
      <c r="AUN48" s="502"/>
      <c r="AUO48" s="502"/>
      <c r="AUP48" s="502"/>
      <c r="AUQ48" s="502"/>
      <c r="AUR48" s="502"/>
      <c r="AUS48" s="502"/>
      <c r="AUT48" s="502"/>
      <c r="AUU48" s="502"/>
      <c r="AUV48" s="502"/>
      <c r="AUW48" s="502"/>
      <c r="AUX48" s="502"/>
      <c r="AUY48" s="502"/>
      <c r="AUZ48" s="502"/>
      <c r="AVA48" s="502"/>
      <c r="AVB48" s="502"/>
      <c r="AVC48" s="502"/>
      <c r="AVD48" s="502"/>
      <c r="AVE48" s="502"/>
      <c r="AVF48" s="502"/>
      <c r="AVG48" s="502"/>
      <c r="AVH48" s="502"/>
      <c r="AVI48" s="502"/>
      <c r="AVJ48" s="502"/>
      <c r="AVK48" s="502"/>
      <c r="AVL48" s="502"/>
      <c r="AVM48" s="502"/>
      <c r="AVN48" s="502"/>
      <c r="AVO48" s="502"/>
      <c r="AVP48" s="502"/>
      <c r="AVQ48" s="502"/>
      <c r="AVR48" s="502"/>
      <c r="AVS48" s="502"/>
      <c r="AVT48" s="502"/>
      <c r="AVU48" s="502"/>
      <c r="AVV48" s="502"/>
      <c r="AVW48" s="502"/>
      <c r="AVX48" s="502"/>
      <c r="AVY48" s="502"/>
      <c r="AVZ48" s="502"/>
      <c r="AWA48" s="502"/>
      <c r="AWB48" s="502"/>
      <c r="AWC48" s="502"/>
      <c r="AWD48" s="502"/>
      <c r="AWE48" s="502"/>
      <c r="AWF48" s="502"/>
      <c r="AWG48" s="502"/>
      <c r="AWH48" s="502"/>
      <c r="AWI48" s="502"/>
      <c r="AWJ48" s="502"/>
      <c r="AWK48" s="502"/>
      <c r="AWL48" s="502"/>
      <c r="AWM48" s="502"/>
      <c r="AWN48" s="502"/>
      <c r="AWO48" s="502"/>
      <c r="AWP48" s="502"/>
      <c r="AWQ48" s="502"/>
      <c r="AWR48" s="502"/>
      <c r="AWS48" s="502"/>
      <c r="AWT48" s="502"/>
      <c r="AWU48" s="502"/>
      <c r="AWV48" s="502"/>
      <c r="AWW48" s="502"/>
      <c r="AWX48" s="502"/>
      <c r="AWY48" s="502"/>
      <c r="AWZ48" s="502"/>
      <c r="AXA48" s="502"/>
      <c r="AXB48" s="502"/>
      <c r="AXC48" s="502"/>
      <c r="AXD48" s="502"/>
      <c r="AXE48" s="502"/>
      <c r="AXF48" s="502"/>
      <c r="AXG48" s="502"/>
      <c r="AXH48" s="502"/>
      <c r="AXI48" s="502"/>
      <c r="AXJ48" s="502"/>
      <c r="AXK48" s="502"/>
      <c r="AXL48" s="502"/>
      <c r="AXM48" s="502"/>
      <c r="AXN48" s="502"/>
      <c r="AXO48" s="502"/>
      <c r="AXP48" s="502"/>
      <c r="AXQ48" s="502"/>
      <c r="AXR48" s="502"/>
      <c r="AXS48" s="502"/>
      <c r="AXT48" s="502"/>
      <c r="AXU48" s="502"/>
      <c r="AXV48" s="502"/>
      <c r="AXW48" s="502"/>
      <c r="AXX48" s="502"/>
      <c r="AXY48" s="502"/>
      <c r="AXZ48" s="502"/>
      <c r="AYA48" s="502"/>
      <c r="AYB48" s="502"/>
      <c r="AYC48" s="502"/>
      <c r="AYD48" s="502"/>
      <c r="AYE48" s="502"/>
      <c r="AYF48" s="502"/>
      <c r="AYG48" s="502"/>
      <c r="AYH48" s="502"/>
      <c r="AYI48" s="502"/>
      <c r="AYJ48" s="502"/>
      <c r="AYK48" s="502"/>
      <c r="AYL48" s="502"/>
      <c r="AYM48" s="502"/>
      <c r="AYN48" s="502"/>
      <c r="AYO48" s="502"/>
      <c r="AYP48" s="502"/>
      <c r="AYQ48" s="502"/>
      <c r="AYR48" s="502"/>
      <c r="AYS48" s="502"/>
      <c r="AYT48" s="502"/>
      <c r="AYU48" s="502"/>
      <c r="AYV48" s="502"/>
      <c r="AYW48" s="502"/>
      <c r="AYX48" s="502"/>
      <c r="AYY48" s="502"/>
      <c r="AYZ48" s="502"/>
      <c r="AZA48" s="502"/>
      <c r="AZB48" s="502"/>
      <c r="AZC48" s="502"/>
      <c r="AZD48" s="502"/>
      <c r="AZE48" s="502"/>
      <c r="AZF48" s="502"/>
      <c r="AZG48" s="502"/>
      <c r="AZH48" s="502"/>
      <c r="AZI48" s="502"/>
      <c r="AZJ48" s="502"/>
      <c r="AZK48" s="502"/>
      <c r="AZL48" s="502"/>
      <c r="AZM48" s="502"/>
      <c r="AZN48" s="502"/>
      <c r="AZO48" s="502"/>
      <c r="AZP48" s="502"/>
      <c r="AZQ48" s="502"/>
      <c r="AZR48" s="502"/>
      <c r="AZS48" s="502"/>
      <c r="AZT48" s="502"/>
      <c r="AZU48" s="502"/>
      <c r="AZV48" s="502"/>
      <c r="AZW48" s="502"/>
      <c r="AZX48" s="502"/>
      <c r="AZY48" s="502"/>
      <c r="AZZ48" s="502"/>
      <c r="BAA48" s="502"/>
      <c r="BAB48" s="502"/>
      <c r="BAC48" s="502"/>
      <c r="BAD48" s="502"/>
      <c r="BAE48" s="502"/>
      <c r="BAF48" s="502"/>
      <c r="BAG48" s="502"/>
      <c r="BAH48" s="502"/>
      <c r="BAI48" s="502"/>
      <c r="BAJ48" s="502"/>
      <c r="BAK48" s="502"/>
      <c r="BAL48" s="502"/>
      <c r="BAM48" s="502"/>
      <c r="BAN48" s="502"/>
      <c r="BAO48" s="502"/>
      <c r="BAP48" s="502"/>
      <c r="BAQ48" s="502"/>
      <c r="BAR48" s="502"/>
      <c r="BAS48" s="502"/>
      <c r="BAT48" s="502"/>
      <c r="BAU48" s="502"/>
      <c r="BAV48" s="502"/>
      <c r="BAW48" s="502"/>
      <c r="BAX48" s="502"/>
      <c r="BAY48" s="502"/>
      <c r="BAZ48" s="502"/>
      <c r="BBA48" s="502"/>
      <c r="BBB48" s="502"/>
      <c r="BBC48" s="502"/>
      <c r="BBD48" s="502"/>
      <c r="BBE48" s="502"/>
      <c r="BBF48" s="502"/>
      <c r="BBG48" s="502"/>
      <c r="BBH48" s="502"/>
      <c r="BBI48" s="502"/>
      <c r="BBJ48" s="502"/>
      <c r="BBK48" s="502"/>
      <c r="BBL48" s="502"/>
      <c r="BBM48" s="502"/>
      <c r="BBN48" s="502"/>
      <c r="BBO48" s="502"/>
      <c r="BBP48" s="502"/>
      <c r="BBQ48" s="502"/>
      <c r="BBR48" s="502"/>
      <c r="BBS48" s="502"/>
      <c r="BBT48" s="502"/>
      <c r="BBU48" s="502"/>
      <c r="BBV48" s="502"/>
      <c r="BBW48" s="502"/>
      <c r="BBX48" s="502"/>
      <c r="BBY48" s="502"/>
      <c r="BBZ48" s="502"/>
      <c r="BCA48" s="502"/>
      <c r="BCB48" s="502"/>
      <c r="BCC48" s="502"/>
      <c r="BCD48" s="502"/>
      <c r="BCE48" s="502"/>
      <c r="BCF48" s="502"/>
      <c r="BCG48" s="502"/>
      <c r="BCH48" s="502"/>
      <c r="BCI48" s="502"/>
      <c r="BCJ48" s="502"/>
      <c r="BCK48" s="502"/>
      <c r="BCL48" s="502"/>
      <c r="BCM48" s="502"/>
      <c r="BCN48" s="502"/>
      <c r="BCO48" s="502"/>
      <c r="BCP48" s="502"/>
      <c r="BCQ48" s="502"/>
      <c r="BCR48" s="502"/>
      <c r="BCS48" s="502"/>
      <c r="BCT48" s="502"/>
      <c r="BCU48" s="502"/>
      <c r="BCV48" s="502"/>
      <c r="BCW48" s="502"/>
      <c r="BCX48" s="502"/>
      <c r="BCY48" s="502"/>
      <c r="BCZ48" s="502"/>
      <c r="BDA48" s="502"/>
      <c r="BDB48" s="502"/>
      <c r="BDC48" s="502"/>
      <c r="BDD48" s="502"/>
      <c r="BDE48" s="502"/>
      <c r="BDF48" s="502"/>
      <c r="BDG48" s="502"/>
      <c r="BDH48" s="502"/>
      <c r="BDI48" s="502"/>
      <c r="BDJ48" s="502"/>
      <c r="BDK48" s="502"/>
      <c r="BDL48" s="502"/>
      <c r="BDM48" s="502"/>
      <c r="BDN48" s="502"/>
      <c r="BDO48" s="502"/>
      <c r="BDP48" s="502"/>
      <c r="BDQ48" s="502"/>
      <c r="BDR48" s="502"/>
      <c r="BDS48" s="502"/>
      <c r="BDT48" s="502"/>
      <c r="BDU48" s="502"/>
      <c r="BDV48" s="502"/>
      <c r="BDW48" s="502"/>
      <c r="BDX48" s="502"/>
      <c r="BDY48" s="502"/>
      <c r="BDZ48" s="502"/>
      <c r="BEA48" s="502"/>
      <c r="BEB48" s="502"/>
      <c r="BEC48" s="502"/>
      <c r="BED48" s="502"/>
      <c r="BEE48" s="502"/>
      <c r="BEF48" s="502"/>
      <c r="BEG48" s="502"/>
      <c r="BEH48" s="502"/>
      <c r="BEI48" s="502"/>
      <c r="BEJ48" s="502"/>
      <c r="BEK48" s="502"/>
      <c r="BEL48" s="502"/>
      <c r="BEM48" s="502"/>
      <c r="BEN48" s="502"/>
      <c r="BEO48" s="502"/>
      <c r="BEP48" s="502"/>
      <c r="BEQ48" s="502"/>
      <c r="BER48" s="502"/>
      <c r="BES48" s="502"/>
      <c r="BET48" s="502"/>
      <c r="BEU48" s="502"/>
      <c r="BEV48" s="502"/>
      <c r="BEW48" s="502"/>
      <c r="BEX48" s="502"/>
      <c r="BEY48" s="502"/>
      <c r="BEZ48" s="502"/>
      <c r="BFA48" s="502"/>
      <c r="BFB48" s="502"/>
      <c r="BFC48" s="502"/>
      <c r="BFD48" s="502"/>
      <c r="BFE48" s="502"/>
      <c r="BFF48" s="502"/>
      <c r="BFG48" s="502"/>
      <c r="BFH48" s="502"/>
      <c r="BFI48" s="502"/>
      <c r="BFJ48" s="502"/>
      <c r="BFK48" s="502"/>
      <c r="BFL48" s="502"/>
      <c r="BFM48" s="502"/>
      <c r="BFN48" s="502"/>
      <c r="BFO48" s="502"/>
      <c r="BFP48" s="502"/>
      <c r="BFQ48" s="502"/>
      <c r="BFR48" s="502"/>
      <c r="BFS48" s="502"/>
      <c r="BFT48" s="502"/>
      <c r="BFU48" s="502"/>
      <c r="BFV48" s="502"/>
      <c r="BFW48" s="502"/>
      <c r="BFX48" s="502"/>
      <c r="BFY48" s="502"/>
      <c r="BFZ48" s="502"/>
      <c r="BGA48" s="502"/>
      <c r="BGB48" s="502"/>
      <c r="BGC48" s="502"/>
      <c r="BGD48" s="502"/>
      <c r="BGE48" s="502"/>
      <c r="BGF48" s="502"/>
      <c r="BGG48" s="502"/>
      <c r="BGH48" s="502"/>
      <c r="BGI48" s="502"/>
      <c r="BGJ48" s="502"/>
      <c r="BGK48" s="502"/>
      <c r="BGL48" s="502"/>
      <c r="BGM48" s="502"/>
      <c r="BGN48" s="502"/>
      <c r="BGO48" s="502"/>
      <c r="BGP48" s="502"/>
      <c r="BGQ48" s="502"/>
      <c r="BGR48" s="502"/>
      <c r="BGS48" s="502"/>
      <c r="BGT48" s="502"/>
      <c r="BGU48" s="502"/>
      <c r="BGV48" s="502"/>
      <c r="BGW48" s="502"/>
      <c r="BGX48" s="502"/>
      <c r="BGY48" s="502"/>
      <c r="BGZ48" s="502"/>
      <c r="BHA48" s="502"/>
      <c r="BHB48" s="502"/>
      <c r="BHC48" s="502"/>
      <c r="BHD48" s="502"/>
      <c r="BHE48" s="502"/>
      <c r="BHF48" s="502"/>
      <c r="BHG48" s="502"/>
      <c r="BHH48" s="502"/>
      <c r="BHI48" s="502"/>
      <c r="BHJ48" s="502"/>
      <c r="BHK48" s="502"/>
      <c r="BHL48" s="502"/>
      <c r="BHM48" s="502"/>
      <c r="BHN48" s="502"/>
      <c r="BHO48" s="502"/>
      <c r="BHP48" s="502"/>
      <c r="BHQ48" s="502"/>
      <c r="BHR48" s="502"/>
      <c r="BHS48" s="502"/>
      <c r="BHT48" s="502"/>
      <c r="BHU48" s="502"/>
      <c r="BHV48" s="502"/>
      <c r="BHW48" s="502"/>
      <c r="BHX48" s="502"/>
      <c r="BHY48" s="502"/>
      <c r="BHZ48" s="502"/>
      <c r="BIA48" s="502"/>
      <c r="BIB48" s="502"/>
      <c r="BIC48" s="502"/>
      <c r="BID48" s="502"/>
      <c r="BIE48" s="502"/>
      <c r="BIF48" s="502"/>
      <c r="BIG48" s="502"/>
      <c r="BIH48" s="502"/>
      <c r="BII48" s="502"/>
      <c r="BIJ48" s="502"/>
      <c r="BIK48" s="502"/>
      <c r="BIL48" s="502"/>
      <c r="BIM48" s="502"/>
      <c r="BIN48" s="502"/>
      <c r="BIO48" s="502"/>
      <c r="BIP48" s="502"/>
      <c r="BIQ48" s="502"/>
      <c r="BIR48" s="502"/>
      <c r="BIS48" s="502"/>
      <c r="BIT48" s="502"/>
      <c r="BIU48" s="502"/>
      <c r="BIV48" s="502"/>
      <c r="BIW48" s="502"/>
      <c r="BIX48" s="502"/>
      <c r="BIY48" s="502"/>
      <c r="BIZ48" s="502"/>
      <c r="BJA48" s="502"/>
      <c r="BJB48" s="502"/>
      <c r="BJC48" s="502"/>
      <c r="BJD48" s="502"/>
      <c r="BJE48" s="502"/>
      <c r="BJF48" s="502"/>
      <c r="BJG48" s="502"/>
      <c r="BJH48" s="502"/>
      <c r="BJI48" s="502"/>
      <c r="BJJ48" s="502"/>
      <c r="BJK48" s="502"/>
      <c r="BJL48" s="502"/>
      <c r="BJM48" s="502"/>
      <c r="BJN48" s="502"/>
      <c r="BJO48" s="502"/>
      <c r="BJP48" s="502"/>
      <c r="BJQ48" s="502"/>
      <c r="BJR48" s="502"/>
      <c r="BJS48" s="502"/>
      <c r="BJT48" s="502"/>
      <c r="BJU48" s="502"/>
      <c r="BJV48" s="502"/>
      <c r="BJW48" s="502"/>
      <c r="BJX48" s="502"/>
      <c r="BJY48" s="502"/>
      <c r="BJZ48" s="502"/>
      <c r="BKA48" s="502"/>
      <c r="BKB48" s="502"/>
      <c r="BKC48" s="502"/>
      <c r="BKD48" s="502"/>
      <c r="BKE48" s="502"/>
      <c r="BKF48" s="502"/>
      <c r="BKG48" s="502"/>
      <c r="BKH48" s="502"/>
      <c r="BKI48" s="502"/>
      <c r="BKJ48" s="502"/>
      <c r="BKK48" s="502"/>
      <c r="BKL48" s="502"/>
      <c r="BKM48" s="502"/>
      <c r="BKN48" s="502"/>
      <c r="BKO48" s="502"/>
      <c r="BKP48" s="502"/>
      <c r="BKQ48" s="502"/>
      <c r="BKR48" s="502"/>
      <c r="BKS48" s="502"/>
      <c r="BKT48" s="502"/>
      <c r="BKU48" s="502"/>
      <c r="BKV48" s="502"/>
      <c r="BKW48" s="502"/>
      <c r="BKX48" s="502"/>
      <c r="BKY48" s="502"/>
      <c r="BKZ48" s="502"/>
      <c r="BLA48" s="502"/>
      <c r="BLB48" s="502"/>
      <c r="BLC48" s="502"/>
      <c r="BLD48" s="502"/>
      <c r="BLE48" s="502"/>
      <c r="BLF48" s="502"/>
      <c r="BLG48" s="502"/>
      <c r="BLH48" s="502"/>
      <c r="BLI48" s="502"/>
      <c r="BLJ48" s="502"/>
      <c r="BLK48" s="502"/>
      <c r="BLL48" s="502"/>
      <c r="BLM48" s="502"/>
      <c r="BLN48" s="502"/>
      <c r="BLO48" s="502"/>
      <c r="BLP48" s="502"/>
      <c r="BLQ48" s="502"/>
      <c r="BLR48" s="502"/>
      <c r="BLS48" s="502"/>
      <c r="BLT48" s="502"/>
      <c r="BLU48" s="502"/>
      <c r="BLV48" s="502"/>
      <c r="BLW48" s="502"/>
      <c r="BLX48" s="502"/>
      <c r="BLY48" s="502"/>
      <c r="BLZ48" s="502"/>
      <c r="BMA48" s="502"/>
      <c r="BMB48" s="502"/>
      <c r="BMC48" s="502"/>
      <c r="BMD48" s="502"/>
      <c r="BME48" s="502"/>
      <c r="BMF48" s="502"/>
      <c r="BMG48" s="502"/>
      <c r="BMH48" s="502"/>
      <c r="BMI48" s="502"/>
      <c r="BMJ48" s="502"/>
      <c r="BMK48" s="502"/>
      <c r="BML48" s="502"/>
      <c r="BMM48" s="502"/>
      <c r="BMN48" s="502"/>
      <c r="BMO48" s="502"/>
      <c r="BMP48" s="502"/>
      <c r="BMQ48" s="502"/>
      <c r="BMR48" s="502"/>
      <c r="BMS48" s="502"/>
      <c r="BMT48" s="502"/>
      <c r="BMU48" s="502"/>
      <c r="BMV48" s="502"/>
      <c r="BMW48" s="502"/>
      <c r="BMX48" s="502"/>
      <c r="BMY48" s="502"/>
      <c r="BMZ48" s="502"/>
      <c r="BNA48" s="502"/>
      <c r="BNB48" s="502"/>
      <c r="BNC48" s="502"/>
      <c r="BND48" s="502"/>
      <c r="BNE48" s="502"/>
      <c r="BNF48" s="502"/>
      <c r="BNG48" s="502"/>
      <c r="BNH48" s="502"/>
      <c r="BNI48" s="502"/>
      <c r="BNJ48" s="502"/>
      <c r="BNK48" s="502"/>
      <c r="BNL48" s="502"/>
      <c r="BNM48" s="502"/>
      <c r="BNN48" s="502"/>
      <c r="BNO48" s="502"/>
      <c r="BNP48" s="502"/>
      <c r="BNQ48" s="502"/>
      <c r="BNR48" s="502"/>
      <c r="BNS48" s="502"/>
      <c r="BNT48" s="502"/>
      <c r="BNU48" s="502"/>
      <c r="BNV48" s="502"/>
      <c r="BNW48" s="502"/>
      <c r="BNX48" s="502"/>
      <c r="BNY48" s="502"/>
      <c r="BNZ48" s="502"/>
      <c r="BOA48" s="502"/>
      <c r="BOB48" s="502"/>
      <c r="BOC48" s="502"/>
      <c r="BOD48" s="502"/>
      <c r="BOE48" s="502"/>
      <c r="BOF48" s="502"/>
      <c r="BOG48" s="502"/>
      <c r="BOH48" s="502"/>
      <c r="BOI48" s="502"/>
      <c r="BOJ48" s="502"/>
      <c r="BOK48" s="502"/>
      <c r="BOL48" s="502"/>
      <c r="BOM48" s="502"/>
      <c r="BON48" s="502"/>
      <c r="BOO48" s="502"/>
      <c r="BOP48" s="502"/>
      <c r="BOQ48" s="502"/>
      <c r="BOR48" s="502"/>
      <c r="BOS48" s="502"/>
      <c r="BOT48" s="502"/>
      <c r="BOU48" s="502"/>
      <c r="BOV48" s="502"/>
      <c r="BOW48" s="502"/>
      <c r="BOX48" s="502"/>
      <c r="BOY48" s="502"/>
      <c r="BOZ48" s="502"/>
      <c r="BPA48" s="502"/>
      <c r="BPB48" s="502"/>
      <c r="BPC48" s="502"/>
      <c r="BPD48" s="502"/>
      <c r="BPE48" s="502"/>
      <c r="BPF48" s="502"/>
      <c r="BPG48" s="502"/>
      <c r="BPH48" s="502"/>
      <c r="BPI48" s="502"/>
      <c r="BPJ48" s="502"/>
      <c r="BPK48" s="502"/>
      <c r="BPL48" s="502"/>
      <c r="BPM48" s="502"/>
      <c r="BPN48" s="502"/>
      <c r="BPO48" s="502"/>
      <c r="BPP48" s="502"/>
      <c r="BPQ48" s="502"/>
      <c r="BPR48" s="502"/>
      <c r="BPS48" s="502"/>
      <c r="BPT48" s="502"/>
      <c r="BPU48" s="502"/>
      <c r="BPV48" s="502"/>
      <c r="BPW48" s="502"/>
      <c r="BPX48" s="502"/>
      <c r="BPY48" s="502"/>
      <c r="BPZ48" s="502"/>
      <c r="BQA48" s="502"/>
      <c r="BQB48" s="502"/>
      <c r="BQC48" s="502"/>
      <c r="BQD48" s="502"/>
      <c r="BQE48" s="502"/>
      <c r="BQF48" s="502"/>
      <c r="BQG48" s="502"/>
      <c r="BQH48" s="502"/>
      <c r="BQI48" s="502"/>
      <c r="BQJ48" s="502"/>
      <c r="BQK48" s="502"/>
      <c r="BQL48" s="502"/>
      <c r="BQM48" s="502"/>
      <c r="BQN48" s="502"/>
      <c r="BQO48" s="502"/>
      <c r="BQP48" s="502"/>
      <c r="BQQ48" s="502"/>
      <c r="BQR48" s="502"/>
      <c r="BQS48" s="502"/>
      <c r="BQT48" s="502"/>
      <c r="BQU48" s="502"/>
      <c r="BQV48" s="502"/>
      <c r="BQW48" s="502"/>
      <c r="BQX48" s="502"/>
      <c r="BQY48" s="502"/>
      <c r="BQZ48" s="502"/>
      <c r="BRA48" s="502"/>
      <c r="BRB48" s="502"/>
      <c r="BRC48" s="502"/>
      <c r="BRD48" s="502"/>
      <c r="BRE48" s="502"/>
      <c r="BRF48" s="502"/>
      <c r="BRG48" s="502"/>
      <c r="BRH48" s="502"/>
      <c r="BRI48" s="502"/>
      <c r="BRJ48" s="502"/>
      <c r="BRK48" s="502"/>
      <c r="BRL48" s="502"/>
      <c r="BRM48" s="502"/>
      <c r="BRN48" s="502"/>
      <c r="BRO48" s="502"/>
      <c r="BRP48" s="502"/>
      <c r="BRQ48" s="502"/>
      <c r="BRR48" s="502"/>
      <c r="BRS48" s="502"/>
      <c r="BRT48" s="502"/>
      <c r="BRU48" s="502"/>
      <c r="BRV48" s="502"/>
      <c r="BRW48" s="502"/>
      <c r="BRX48" s="502"/>
      <c r="BRY48" s="502"/>
      <c r="BRZ48" s="502"/>
      <c r="BSA48" s="502"/>
      <c r="BSB48" s="502"/>
      <c r="BSC48" s="502"/>
      <c r="BSD48" s="502"/>
      <c r="BSE48" s="502"/>
      <c r="BSF48" s="502"/>
      <c r="BSG48" s="502"/>
      <c r="BSH48" s="502"/>
      <c r="BSI48" s="502"/>
      <c r="BSJ48" s="502"/>
      <c r="BSK48" s="502"/>
      <c r="BSL48" s="502"/>
      <c r="BSM48" s="502"/>
      <c r="BSN48" s="502"/>
      <c r="BSO48" s="502"/>
      <c r="BSP48" s="502"/>
      <c r="BSQ48" s="502"/>
      <c r="BSR48" s="502"/>
      <c r="BSS48" s="502"/>
      <c r="BST48" s="502"/>
      <c r="BSU48" s="502"/>
      <c r="BSV48" s="502"/>
      <c r="BSW48" s="502"/>
      <c r="BSX48" s="502"/>
      <c r="BSY48" s="502"/>
      <c r="BSZ48" s="502"/>
      <c r="BTA48" s="502"/>
      <c r="BTB48" s="502"/>
      <c r="BTC48" s="502"/>
      <c r="BTD48" s="502"/>
      <c r="BTE48" s="502"/>
      <c r="BTF48" s="502"/>
      <c r="BTG48" s="502"/>
      <c r="BTH48" s="502"/>
      <c r="BTI48" s="502"/>
      <c r="BTJ48" s="502"/>
      <c r="BTK48" s="502"/>
      <c r="BTL48" s="502"/>
      <c r="BTM48" s="502"/>
      <c r="BTN48" s="502"/>
      <c r="BTO48" s="502"/>
      <c r="BTP48" s="502"/>
      <c r="BTQ48" s="502"/>
      <c r="BTR48" s="502"/>
      <c r="BTS48" s="502"/>
      <c r="BTT48" s="502"/>
      <c r="BTU48" s="502"/>
      <c r="BTV48" s="502"/>
      <c r="BTW48" s="502"/>
      <c r="BTX48" s="502"/>
      <c r="BTY48" s="502"/>
      <c r="BTZ48" s="502"/>
      <c r="BUA48" s="502"/>
      <c r="BUB48" s="502"/>
      <c r="BUC48" s="502"/>
      <c r="BUD48" s="502"/>
      <c r="BUE48" s="502"/>
      <c r="BUF48" s="502"/>
      <c r="BUG48" s="502"/>
      <c r="BUH48" s="502"/>
      <c r="BUI48" s="502"/>
      <c r="BUJ48" s="502"/>
      <c r="BUK48" s="502"/>
      <c r="BUL48" s="502"/>
      <c r="BUM48" s="502"/>
      <c r="BUN48" s="502"/>
      <c r="BUO48" s="502"/>
      <c r="BUP48" s="502"/>
      <c r="BUQ48" s="502"/>
      <c r="BUR48" s="502"/>
      <c r="BUS48" s="502"/>
      <c r="BUT48" s="502"/>
      <c r="BUU48" s="502"/>
      <c r="BUV48" s="502"/>
      <c r="BUW48" s="502"/>
      <c r="BUX48" s="502"/>
      <c r="BUY48" s="502"/>
      <c r="BUZ48" s="502"/>
      <c r="BVA48" s="502"/>
      <c r="BVB48" s="502"/>
      <c r="BVC48" s="502"/>
      <c r="BVD48" s="502"/>
      <c r="BVE48" s="502"/>
      <c r="BVF48" s="502"/>
      <c r="BVG48" s="502"/>
      <c r="BVH48" s="502"/>
      <c r="BVI48" s="502"/>
      <c r="BVJ48" s="502"/>
      <c r="BVK48" s="502"/>
      <c r="BVL48" s="502"/>
      <c r="BVM48" s="502"/>
      <c r="BVN48" s="502"/>
      <c r="BVO48" s="502"/>
      <c r="BVP48" s="502"/>
      <c r="BVQ48" s="502"/>
      <c r="BVR48" s="502"/>
      <c r="BVS48" s="502"/>
      <c r="BVT48" s="502"/>
      <c r="BVU48" s="502"/>
      <c r="BVV48" s="502"/>
      <c r="BVW48" s="502"/>
      <c r="BVX48" s="502"/>
      <c r="BVY48" s="502"/>
      <c r="BVZ48" s="502"/>
      <c r="BWA48" s="502"/>
      <c r="BWB48" s="502"/>
      <c r="BWC48" s="502"/>
      <c r="BWD48" s="502"/>
      <c r="BWE48" s="502"/>
      <c r="BWF48" s="502"/>
      <c r="BWG48" s="502"/>
      <c r="BWH48" s="502"/>
      <c r="BWI48" s="502"/>
      <c r="BWJ48" s="502"/>
      <c r="BWK48" s="502"/>
      <c r="BWL48" s="502"/>
      <c r="BWM48" s="502"/>
      <c r="BWN48" s="502"/>
      <c r="BWO48" s="502"/>
      <c r="BWP48" s="502"/>
      <c r="BWQ48" s="502"/>
      <c r="BWR48" s="502"/>
      <c r="BWS48" s="502"/>
      <c r="BWT48" s="502"/>
      <c r="BWU48" s="502"/>
      <c r="BWV48" s="502"/>
      <c r="BWW48" s="502"/>
      <c r="BWX48" s="502"/>
      <c r="BWY48" s="502"/>
      <c r="BWZ48" s="502"/>
      <c r="BXA48" s="502"/>
      <c r="BXB48" s="502"/>
      <c r="BXC48" s="502"/>
      <c r="BXD48" s="502"/>
      <c r="BXE48" s="502"/>
      <c r="BXF48" s="502"/>
      <c r="BXG48" s="502"/>
      <c r="BXH48" s="502"/>
      <c r="BXI48" s="502"/>
      <c r="BXJ48" s="502"/>
      <c r="BXK48" s="502"/>
      <c r="BXL48" s="502"/>
      <c r="BXM48" s="502"/>
      <c r="BXN48" s="502"/>
      <c r="BXO48" s="502"/>
      <c r="BXP48" s="502"/>
      <c r="BXQ48" s="502"/>
      <c r="BXR48" s="502"/>
      <c r="BXS48" s="502"/>
      <c r="BXT48" s="502"/>
      <c r="BXU48" s="502"/>
      <c r="BXV48" s="502"/>
      <c r="BXW48" s="502"/>
      <c r="BXX48" s="502"/>
      <c r="BXY48" s="502"/>
      <c r="BXZ48" s="502"/>
      <c r="BYA48" s="502"/>
      <c r="BYB48" s="502"/>
      <c r="BYC48" s="502"/>
      <c r="BYD48" s="502"/>
      <c r="BYE48" s="502"/>
      <c r="BYF48" s="502"/>
      <c r="BYG48" s="502"/>
      <c r="BYH48" s="502"/>
      <c r="BYI48" s="502"/>
      <c r="BYJ48" s="502"/>
      <c r="BYK48" s="502"/>
      <c r="BYL48" s="502"/>
      <c r="BYM48" s="502"/>
      <c r="BYN48" s="502"/>
      <c r="BYO48" s="502"/>
      <c r="BYP48" s="502"/>
      <c r="BYQ48" s="502"/>
      <c r="BYR48" s="502"/>
      <c r="BYS48" s="502"/>
      <c r="BYT48" s="502"/>
      <c r="BYU48" s="502"/>
      <c r="BYV48" s="502"/>
      <c r="BYW48" s="502"/>
      <c r="BYX48" s="502"/>
      <c r="BYY48" s="502"/>
      <c r="BYZ48" s="502"/>
      <c r="BZA48" s="502"/>
      <c r="BZB48" s="502"/>
      <c r="BZC48" s="502"/>
      <c r="BZD48" s="502"/>
      <c r="BZE48" s="502"/>
      <c r="BZF48" s="502"/>
      <c r="BZG48" s="502"/>
      <c r="BZH48" s="502"/>
      <c r="BZI48" s="502"/>
      <c r="BZJ48" s="502"/>
      <c r="BZK48" s="502"/>
      <c r="BZL48" s="502"/>
      <c r="BZM48" s="502"/>
      <c r="BZN48" s="502"/>
      <c r="BZO48" s="502"/>
      <c r="BZP48" s="502"/>
      <c r="BZQ48" s="502"/>
      <c r="BZR48" s="502"/>
      <c r="BZS48" s="502"/>
      <c r="BZT48" s="502"/>
      <c r="BZU48" s="502"/>
      <c r="BZV48" s="502"/>
      <c r="BZW48" s="502"/>
      <c r="BZX48" s="502"/>
      <c r="BZY48" s="502"/>
      <c r="BZZ48" s="502"/>
      <c r="CAA48" s="502"/>
      <c r="CAB48" s="502"/>
      <c r="CAC48" s="502"/>
      <c r="CAD48" s="502"/>
      <c r="CAE48" s="502"/>
      <c r="CAF48" s="502"/>
      <c r="CAG48" s="502"/>
      <c r="CAH48" s="502"/>
      <c r="CAI48" s="502"/>
      <c r="CAJ48" s="502"/>
      <c r="CAK48" s="502"/>
      <c r="CAL48" s="502"/>
      <c r="CAM48" s="502"/>
      <c r="CAN48" s="502"/>
      <c r="CAO48" s="502"/>
      <c r="CAP48" s="502"/>
      <c r="CAQ48" s="502"/>
      <c r="CAR48" s="502"/>
      <c r="CAS48" s="502"/>
      <c r="CAT48" s="502"/>
      <c r="CAU48" s="502"/>
      <c r="CAV48" s="502"/>
      <c r="CAW48" s="502"/>
      <c r="CAX48" s="502"/>
      <c r="CAY48" s="502"/>
      <c r="CAZ48" s="502"/>
      <c r="CBA48" s="502"/>
      <c r="CBB48" s="502"/>
      <c r="CBC48" s="502"/>
      <c r="CBD48" s="502"/>
      <c r="CBE48" s="502"/>
      <c r="CBF48" s="502"/>
      <c r="CBG48" s="502"/>
      <c r="CBH48" s="502"/>
      <c r="CBI48" s="502"/>
      <c r="CBJ48" s="502"/>
      <c r="CBK48" s="502"/>
      <c r="CBL48" s="502"/>
      <c r="CBM48" s="502"/>
      <c r="CBN48" s="502"/>
      <c r="CBO48" s="502"/>
      <c r="CBP48" s="502"/>
      <c r="CBQ48" s="502"/>
      <c r="CBR48" s="502"/>
      <c r="CBS48" s="502"/>
      <c r="CBT48" s="502"/>
      <c r="CBU48" s="502"/>
      <c r="CBV48" s="502"/>
      <c r="CBW48" s="502"/>
      <c r="CBX48" s="502"/>
      <c r="CBY48" s="502"/>
      <c r="CBZ48" s="502"/>
      <c r="CCA48" s="502"/>
      <c r="CCB48" s="502"/>
      <c r="CCC48" s="502"/>
      <c r="CCD48" s="502"/>
      <c r="CCE48" s="502"/>
      <c r="CCF48" s="502"/>
      <c r="CCG48" s="502"/>
      <c r="CCH48" s="502"/>
      <c r="CCI48" s="502"/>
      <c r="CCJ48" s="502"/>
      <c r="CCK48" s="502"/>
      <c r="CCL48" s="502"/>
      <c r="CCM48" s="502"/>
      <c r="CCN48" s="502"/>
      <c r="CCO48" s="502"/>
      <c r="CCP48" s="502"/>
      <c r="CCQ48" s="502"/>
      <c r="CCR48" s="502"/>
      <c r="CCS48" s="502"/>
      <c r="CCT48" s="502"/>
      <c r="CCU48" s="502"/>
      <c r="CCV48" s="502"/>
      <c r="CCW48" s="502"/>
      <c r="CCX48" s="502"/>
      <c r="CCY48" s="502"/>
      <c r="CCZ48" s="502"/>
      <c r="CDA48" s="502"/>
      <c r="CDB48" s="502"/>
      <c r="CDC48" s="502"/>
      <c r="CDD48" s="502"/>
      <c r="CDE48" s="502"/>
      <c r="CDF48" s="502"/>
      <c r="CDG48" s="502"/>
      <c r="CDH48" s="502"/>
      <c r="CDI48" s="502"/>
      <c r="CDJ48" s="502"/>
      <c r="CDK48" s="502"/>
      <c r="CDL48" s="502"/>
      <c r="CDM48" s="502"/>
      <c r="CDN48" s="502"/>
      <c r="CDO48" s="502"/>
      <c r="CDP48" s="502"/>
      <c r="CDQ48" s="502"/>
      <c r="CDR48" s="502"/>
      <c r="CDS48" s="502"/>
      <c r="CDT48" s="502"/>
      <c r="CDU48" s="502"/>
      <c r="CDV48" s="502"/>
      <c r="CDW48" s="502"/>
      <c r="CDX48" s="502"/>
      <c r="CDY48" s="502"/>
      <c r="CDZ48" s="502"/>
      <c r="CEA48" s="502"/>
      <c r="CEB48" s="502"/>
      <c r="CEC48" s="502"/>
      <c r="CED48" s="502"/>
      <c r="CEE48" s="502"/>
      <c r="CEF48" s="502"/>
      <c r="CEG48" s="502"/>
      <c r="CEH48" s="502"/>
      <c r="CEI48" s="502"/>
      <c r="CEJ48" s="502"/>
      <c r="CEK48" s="502"/>
      <c r="CEL48" s="502"/>
      <c r="CEM48" s="502"/>
      <c r="CEN48" s="502"/>
      <c r="CEO48" s="502"/>
      <c r="CEP48" s="502"/>
      <c r="CEQ48" s="502"/>
      <c r="CER48" s="502"/>
      <c r="CES48" s="502"/>
      <c r="CET48" s="502"/>
      <c r="CEU48" s="502"/>
      <c r="CEV48" s="502"/>
      <c r="CEW48" s="502"/>
      <c r="CEX48" s="502"/>
      <c r="CEY48" s="502"/>
      <c r="CEZ48" s="502"/>
      <c r="CFA48" s="502"/>
      <c r="CFB48" s="502"/>
      <c r="CFC48" s="502"/>
      <c r="CFD48" s="502"/>
      <c r="CFE48" s="502"/>
      <c r="CFF48" s="502"/>
      <c r="CFG48" s="502"/>
      <c r="CFH48" s="502"/>
      <c r="CFI48" s="502"/>
      <c r="CFJ48" s="502"/>
      <c r="CFK48" s="502"/>
      <c r="CFL48" s="502"/>
      <c r="CFM48" s="502"/>
      <c r="CFN48" s="502"/>
      <c r="CFO48" s="502"/>
      <c r="CFP48" s="502"/>
      <c r="CFQ48" s="502"/>
      <c r="CFR48" s="502"/>
      <c r="CFS48" s="502"/>
      <c r="CFT48" s="502"/>
      <c r="CFU48" s="502"/>
      <c r="CFV48" s="502"/>
      <c r="CFW48" s="502"/>
      <c r="CFX48" s="502"/>
      <c r="CFY48" s="502"/>
      <c r="CFZ48" s="502"/>
      <c r="CGA48" s="502"/>
      <c r="CGB48" s="502"/>
      <c r="CGC48" s="502"/>
      <c r="CGD48" s="502"/>
      <c r="CGE48" s="502"/>
      <c r="CGF48" s="502"/>
      <c r="CGG48" s="502"/>
      <c r="CGH48" s="502"/>
      <c r="CGI48" s="502"/>
      <c r="CGJ48" s="502"/>
      <c r="CGK48" s="502"/>
      <c r="CGL48" s="502"/>
      <c r="CGM48" s="502"/>
      <c r="CGN48" s="502"/>
      <c r="CGO48" s="502"/>
      <c r="CGP48" s="502"/>
      <c r="CGQ48" s="502"/>
      <c r="CGR48" s="502"/>
      <c r="CGS48" s="502"/>
      <c r="CGT48" s="502"/>
      <c r="CGU48" s="502"/>
      <c r="CGV48" s="502"/>
      <c r="CGW48" s="502"/>
      <c r="CGX48" s="502"/>
      <c r="CGY48" s="502"/>
      <c r="CGZ48" s="502"/>
      <c r="CHA48" s="502"/>
      <c r="CHB48" s="502"/>
      <c r="CHC48" s="502"/>
      <c r="CHD48" s="502"/>
      <c r="CHE48" s="502"/>
      <c r="CHF48" s="502"/>
      <c r="CHG48" s="502"/>
      <c r="CHH48" s="502"/>
      <c r="CHI48" s="502"/>
      <c r="CHJ48" s="502"/>
      <c r="CHK48" s="502"/>
      <c r="CHL48" s="502"/>
      <c r="CHM48" s="502"/>
      <c r="CHN48" s="502"/>
      <c r="CHO48" s="502"/>
      <c r="CHP48" s="502"/>
      <c r="CHQ48" s="502"/>
      <c r="CHR48" s="502"/>
      <c r="CHS48" s="502"/>
      <c r="CHT48" s="502"/>
      <c r="CHU48" s="502"/>
      <c r="CHV48" s="502"/>
      <c r="CHW48" s="502"/>
      <c r="CHX48" s="502"/>
      <c r="CHY48" s="502"/>
      <c r="CHZ48" s="502"/>
      <c r="CIA48" s="502"/>
      <c r="CIB48" s="502"/>
      <c r="CIC48" s="502"/>
      <c r="CID48" s="502"/>
      <c r="CIE48" s="502"/>
      <c r="CIF48" s="502"/>
      <c r="CIG48" s="502"/>
      <c r="CIH48" s="502"/>
      <c r="CII48" s="502"/>
      <c r="CIJ48" s="502"/>
      <c r="CIK48" s="502"/>
      <c r="CIL48" s="502"/>
      <c r="CIM48" s="502"/>
      <c r="CIN48" s="502"/>
      <c r="CIO48" s="502"/>
      <c r="CIP48" s="502"/>
      <c r="CIQ48" s="502"/>
      <c r="CIR48" s="502"/>
      <c r="CIS48" s="502"/>
      <c r="CIT48" s="502"/>
      <c r="CIU48" s="502"/>
      <c r="CIV48" s="502"/>
      <c r="CIW48" s="502"/>
      <c r="CIX48" s="502"/>
      <c r="CIY48" s="502"/>
      <c r="CIZ48" s="502"/>
      <c r="CJA48" s="502"/>
      <c r="CJB48" s="502"/>
      <c r="CJC48" s="502"/>
      <c r="CJD48" s="502"/>
      <c r="CJE48" s="502"/>
      <c r="CJF48" s="502"/>
      <c r="CJG48" s="502"/>
      <c r="CJH48" s="502"/>
      <c r="CJI48" s="502"/>
      <c r="CJJ48" s="502"/>
      <c r="CJK48" s="502"/>
      <c r="CJL48" s="502"/>
      <c r="CJM48" s="502"/>
      <c r="CJN48" s="502"/>
      <c r="CJO48" s="502"/>
      <c r="CJP48" s="502"/>
      <c r="CJQ48" s="502"/>
      <c r="CJR48" s="502"/>
      <c r="CJS48" s="502"/>
      <c r="CJT48" s="502"/>
      <c r="CJU48" s="502"/>
      <c r="CJV48" s="502"/>
      <c r="CJW48" s="502"/>
      <c r="CJX48" s="502"/>
      <c r="CJY48" s="502"/>
      <c r="CJZ48" s="502"/>
      <c r="CKA48" s="502"/>
      <c r="CKB48" s="502"/>
      <c r="CKC48" s="502"/>
      <c r="CKD48" s="502"/>
      <c r="CKE48" s="502"/>
      <c r="CKF48" s="502"/>
      <c r="CKG48" s="502"/>
      <c r="CKH48" s="502"/>
      <c r="CKI48" s="502"/>
      <c r="CKJ48" s="502"/>
      <c r="CKK48" s="502"/>
      <c r="CKL48" s="502"/>
      <c r="CKM48" s="502"/>
      <c r="CKN48" s="502"/>
      <c r="CKO48" s="502"/>
      <c r="CKP48" s="502"/>
      <c r="CKQ48" s="502"/>
      <c r="CKR48" s="502"/>
      <c r="CKS48" s="502"/>
      <c r="CKT48" s="502"/>
      <c r="CKU48" s="502"/>
      <c r="CKV48" s="502"/>
      <c r="CKW48" s="502"/>
      <c r="CKX48" s="502"/>
      <c r="CKY48" s="502"/>
      <c r="CKZ48" s="502"/>
      <c r="CLA48" s="502"/>
      <c r="CLB48" s="502"/>
      <c r="CLC48" s="502"/>
      <c r="CLD48" s="502"/>
      <c r="CLE48" s="502"/>
      <c r="CLF48" s="502"/>
      <c r="CLG48" s="502"/>
      <c r="CLH48" s="502"/>
      <c r="CLI48" s="502"/>
      <c r="CLJ48" s="502"/>
      <c r="CLK48" s="502"/>
      <c r="CLL48" s="502"/>
      <c r="CLM48" s="502"/>
      <c r="CLN48" s="502"/>
      <c r="CLO48" s="502"/>
      <c r="CLP48" s="502"/>
      <c r="CLQ48" s="502"/>
      <c r="CLR48" s="502"/>
      <c r="CLS48" s="502"/>
      <c r="CLT48" s="502"/>
      <c r="CLU48" s="502"/>
      <c r="CLV48" s="502"/>
      <c r="CLW48" s="502"/>
      <c r="CLX48" s="502"/>
      <c r="CLY48" s="502"/>
      <c r="CLZ48" s="502"/>
      <c r="CMA48" s="502"/>
      <c r="CMB48" s="502"/>
      <c r="CMC48" s="502"/>
      <c r="CMD48" s="502"/>
      <c r="CME48" s="502"/>
      <c r="CMF48" s="502"/>
      <c r="CMG48" s="502"/>
      <c r="CMH48" s="502"/>
      <c r="CMI48" s="502"/>
      <c r="CMJ48" s="502"/>
      <c r="CMK48" s="502"/>
      <c r="CML48" s="502"/>
      <c r="CMM48" s="502"/>
      <c r="CMN48" s="502"/>
      <c r="CMO48" s="502"/>
      <c r="CMP48" s="502"/>
      <c r="CMQ48" s="502"/>
      <c r="CMR48" s="502"/>
      <c r="CMS48" s="502"/>
      <c r="CMT48" s="502"/>
      <c r="CMU48" s="502"/>
      <c r="CMV48" s="502"/>
      <c r="CMW48" s="502"/>
      <c r="CMX48" s="502"/>
      <c r="CMY48" s="502"/>
      <c r="CMZ48" s="502"/>
      <c r="CNA48" s="502"/>
      <c r="CNB48" s="502"/>
      <c r="CNC48" s="502"/>
      <c r="CND48" s="502"/>
      <c r="CNE48" s="502"/>
      <c r="CNF48" s="502"/>
      <c r="CNG48" s="502"/>
      <c r="CNH48" s="502"/>
      <c r="CNI48" s="502"/>
      <c r="CNJ48" s="502"/>
      <c r="CNK48" s="502"/>
      <c r="CNL48" s="502"/>
      <c r="CNM48" s="502"/>
      <c r="CNN48" s="502"/>
      <c r="CNO48" s="502"/>
      <c r="CNP48" s="502"/>
      <c r="CNQ48" s="502"/>
      <c r="CNR48" s="502"/>
      <c r="CNS48" s="502"/>
      <c r="CNT48" s="502"/>
      <c r="CNU48" s="502"/>
      <c r="CNV48" s="502"/>
      <c r="CNW48" s="502"/>
      <c r="CNX48" s="502"/>
      <c r="CNY48" s="502"/>
      <c r="CNZ48" s="502"/>
      <c r="COA48" s="502"/>
      <c r="COB48" s="502"/>
      <c r="COC48" s="502"/>
      <c r="COD48" s="502"/>
      <c r="COE48" s="502"/>
      <c r="COF48" s="502"/>
      <c r="COG48" s="502"/>
      <c r="COH48" s="502"/>
      <c r="COI48" s="502"/>
      <c r="COJ48" s="502"/>
      <c r="COK48" s="502"/>
      <c r="COL48" s="502"/>
      <c r="COM48" s="502"/>
      <c r="CON48" s="502"/>
      <c r="COO48" s="502"/>
      <c r="COP48" s="502"/>
      <c r="COQ48" s="502"/>
      <c r="COR48" s="502"/>
      <c r="COS48" s="502"/>
      <c r="COT48" s="502"/>
      <c r="COU48" s="502"/>
      <c r="COV48" s="502"/>
      <c r="COW48" s="502"/>
      <c r="COX48" s="502"/>
      <c r="COY48" s="502"/>
      <c r="COZ48" s="502"/>
      <c r="CPA48" s="502"/>
      <c r="CPB48" s="502"/>
      <c r="CPC48" s="502"/>
      <c r="CPD48" s="502"/>
      <c r="CPE48" s="502"/>
      <c r="CPF48" s="502"/>
      <c r="CPG48" s="502"/>
      <c r="CPH48" s="502"/>
      <c r="CPI48" s="502"/>
      <c r="CPJ48" s="502"/>
      <c r="CPK48" s="502"/>
      <c r="CPL48" s="502"/>
      <c r="CPM48" s="502"/>
      <c r="CPN48" s="502"/>
      <c r="CPO48" s="502"/>
      <c r="CPP48" s="502"/>
      <c r="CPQ48" s="502"/>
      <c r="CPR48" s="502"/>
      <c r="CPS48" s="502"/>
      <c r="CPT48" s="502"/>
      <c r="CPU48" s="502"/>
      <c r="CPV48" s="502"/>
      <c r="CPW48" s="502"/>
      <c r="CPX48" s="502"/>
      <c r="CPY48" s="502"/>
      <c r="CPZ48" s="502"/>
      <c r="CQA48" s="502"/>
      <c r="CQB48" s="502"/>
      <c r="CQC48" s="502"/>
      <c r="CQD48" s="502"/>
      <c r="CQE48" s="502"/>
      <c r="CQF48" s="502"/>
      <c r="CQG48" s="502"/>
      <c r="CQH48" s="502"/>
      <c r="CQI48" s="502"/>
      <c r="CQJ48" s="502"/>
      <c r="CQK48" s="502"/>
      <c r="CQL48" s="502"/>
      <c r="CQM48" s="502"/>
      <c r="CQN48" s="502"/>
      <c r="CQO48" s="502"/>
      <c r="CQP48" s="502"/>
      <c r="CQQ48" s="502"/>
      <c r="CQR48" s="502"/>
      <c r="CQS48" s="502"/>
      <c r="CQT48" s="502"/>
      <c r="CQU48" s="502"/>
      <c r="CQV48" s="502"/>
      <c r="CQW48" s="502"/>
      <c r="CQX48" s="502"/>
      <c r="CQY48" s="502"/>
      <c r="CQZ48" s="502"/>
      <c r="CRA48" s="502"/>
      <c r="CRB48" s="502"/>
      <c r="CRC48" s="502"/>
      <c r="CRD48" s="502"/>
      <c r="CRE48" s="502"/>
      <c r="CRF48" s="502"/>
      <c r="CRG48" s="502"/>
      <c r="CRH48" s="502"/>
      <c r="CRI48" s="502"/>
      <c r="CRJ48" s="502"/>
      <c r="CRK48" s="502"/>
      <c r="CRL48" s="502"/>
      <c r="CRM48" s="502"/>
      <c r="CRN48" s="502"/>
      <c r="CRO48" s="502"/>
      <c r="CRP48" s="502"/>
      <c r="CRQ48" s="502"/>
      <c r="CRR48" s="502"/>
      <c r="CRS48" s="502"/>
      <c r="CRT48" s="502"/>
      <c r="CRU48" s="502"/>
      <c r="CRV48" s="502"/>
      <c r="CRW48" s="502"/>
      <c r="CRX48" s="502"/>
      <c r="CRY48" s="502"/>
      <c r="CRZ48" s="502"/>
      <c r="CSA48" s="502"/>
      <c r="CSB48" s="502"/>
      <c r="CSC48" s="502"/>
      <c r="CSD48" s="502"/>
      <c r="CSE48" s="502"/>
      <c r="CSF48" s="502"/>
      <c r="CSG48" s="502"/>
      <c r="CSH48" s="502"/>
      <c r="CSI48" s="502"/>
      <c r="CSJ48" s="502"/>
      <c r="CSK48" s="502"/>
      <c r="CSL48" s="502"/>
      <c r="CSM48" s="502"/>
      <c r="CSN48" s="502"/>
      <c r="CSO48" s="502"/>
      <c r="CSP48" s="502"/>
      <c r="CSQ48" s="502"/>
      <c r="CSR48" s="502"/>
      <c r="CSS48" s="502"/>
      <c r="CST48" s="502"/>
      <c r="CSU48" s="502"/>
      <c r="CSV48" s="502"/>
      <c r="CSW48" s="502"/>
      <c r="CSX48" s="502"/>
      <c r="CSY48" s="502"/>
      <c r="CSZ48" s="502"/>
      <c r="CTA48" s="502"/>
      <c r="CTB48" s="502"/>
      <c r="CTC48" s="502"/>
      <c r="CTD48" s="502"/>
      <c r="CTE48" s="502"/>
      <c r="CTF48" s="502"/>
      <c r="CTG48" s="502"/>
      <c r="CTH48" s="502"/>
      <c r="CTI48" s="502"/>
      <c r="CTJ48" s="502"/>
      <c r="CTK48" s="502"/>
      <c r="CTL48" s="502"/>
      <c r="CTM48" s="502"/>
      <c r="CTN48" s="502"/>
      <c r="CTO48" s="502"/>
      <c r="CTP48" s="502"/>
      <c r="CTQ48" s="502"/>
      <c r="CTR48" s="502"/>
      <c r="CTS48" s="502"/>
      <c r="CTT48" s="502"/>
      <c r="CTU48" s="502"/>
      <c r="CTV48" s="502"/>
      <c r="CTW48" s="502"/>
      <c r="CTX48" s="502"/>
      <c r="CTY48" s="502"/>
      <c r="CTZ48" s="502"/>
      <c r="CUA48" s="502"/>
      <c r="CUB48" s="502"/>
      <c r="CUC48" s="502"/>
      <c r="CUD48" s="502"/>
      <c r="CUE48" s="502"/>
      <c r="CUF48" s="502"/>
      <c r="CUG48" s="502"/>
      <c r="CUH48" s="502"/>
      <c r="CUI48" s="502"/>
      <c r="CUJ48" s="502"/>
      <c r="CUK48" s="502"/>
      <c r="CUL48" s="502"/>
      <c r="CUM48" s="502"/>
      <c r="CUN48" s="502"/>
      <c r="CUO48" s="502"/>
      <c r="CUP48" s="502"/>
      <c r="CUQ48" s="502"/>
      <c r="CUR48" s="502"/>
      <c r="CUS48" s="502"/>
      <c r="CUT48" s="502"/>
      <c r="CUU48" s="502"/>
      <c r="CUV48" s="502"/>
      <c r="CUW48" s="502"/>
      <c r="CUX48" s="502"/>
      <c r="CUY48" s="502"/>
      <c r="CUZ48" s="502"/>
      <c r="CVA48" s="502"/>
      <c r="CVB48" s="502"/>
      <c r="CVC48" s="502"/>
      <c r="CVD48" s="502"/>
      <c r="CVE48" s="502"/>
      <c r="CVF48" s="502"/>
      <c r="CVG48" s="502"/>
      <c r="CVH48" s="502"/>
      <c r="CVI48" s="502"/>
      <c r="CVJ48" s="502"/>
      <c r="CVK48" s="502"/>
      <c r="CVL48" s="502"/>
      <c r="CVM48" s="502"/>
      <c r="CVN48" s="502"/>
      <c r="CVO48" s="502"/>
      <c r="CVP48" s="502"/>
      <c r="CVQ48" s="502"/>
      <c r="CVR48" s="502"/>
      <c r="CVS48" s="502"/>
      <c r="CVT48" s="502"/>
      <c r="CVU48" s="502"/>
      <c r="CVV48" s="502"/>
      <c r="CVW48" s="502"/>
      <c r="CVX48" s="502"/>
      <c r="CVY48" s="502"/>
      <c r="CVZ48" s="502"/>
      <c r="CWA48" s="502"/>
      <c r="CWB48" s="502"/>
      <c r="CWC48" s="502"/>
      <c r="CWD48" s="502"/>
      <c r="CWE48" s="502"/>
      <c r="CWF48" s="502"/>
      <c r="CWG48" s="502"/>
      <c r="CWH48" s="502"/>
      <c r="CWI48" s="502"/>
      <c r="CWJ48" s="502"/>
      <c r="CWK48" s="502"/>
      <c r="CWL48" s="502"/>
      <c r="CWM48" s="502"/>
      <c r="CWN48" s="502"/>
      <c r="CWO48" s="502"/>
      <c r="CWP48" s="502"/>
      <c r="CWQ48" s="502"/>
      <c r="CWR48" s="502"/>
      <c r="CWS48" s="502"/>
      <c r="CWT48" s="502"/>
      <c r="CWU48" s="502"/>
      <c r="CWV48" s="502"/>
      <c r="CWW48" s="502"/>
      <c r="CWX48" s="502"/>
      <c r="CWY48" s="502"/>
      <c r="CWZ48" s="502"/>
      <c r="CXA48" s="502"/>
      <c r="CXB48" s="502"/>
      <c r="CXC48" s="502"/>
      <c r="CXD48" s="502"/>
      <c r="CXE48" s="502"/>
      <c r="CXF48" s="502"/>
      <c r="CXG48" s="502"/>
      <c r="CXH48" s="502"/>
      <c r="CXI48" s="502"/>
      <c r="CXJ48" s="502"/>
      <c r="CXK48" s="502"/>
      <c r="CXL48" s="502"/>
      <c r="CXM48" s="502"/>
      <c r="CXN48" s="502"/>
      <c r="CXO48" s="502"/>
      <c r="CXP48" s="502"/>
      <c r="CXQ48" s="502"/>
      <c r="CXR48" s="502"/>
      <c r="CXS48" s="502"/>
      <c r="CXT48" s="502"/>
      <c r="CXU48" s="502"/>
      <c r="CXV48" s="502"/>
      <c r="CXW48" s="502"/>
      <c r="CXX48" s="502"/>
      <c r="CXY48" s="502"/>
      <c r="CXZ48" s="502"/>
      <c r="CYA48" s="502"/>
      <c r="CYB48" s="502"/>
      <c r="CYC48" s="502"/>
      <c r="CYD48" s="502"/>
      <c r="CYE48" s="502"/>
      <c r="CYF48" s="502"/>
      <c r="CYG48" s="502"/>
      <c r="CYH48" s="502"/>
      <c r="CYI48" s="502"/>
      <c r="CYJ48" s="502"/>
      <c r="CYK48" s="502"/>
      <c r="CYL48" s="502"/>
      <c r="CYM48" s="502"/>
      <c r="CYN48" s="502"/>
      <c r="CYO48" s="502"/>
      <c r="CYP48" s="502"/>
      <c r="CYQ48" s="502"/>
      <c r="CYR48" s="502"/>
      <c r="CYS48" s="502"/>
      <c r="CYT48" s="502"/>
      <c r="CYU48" s="502"/>
      <c r="CYV48" s="502"/>
      <c r="CYW48" s="502"/>
      <c r="CYX48" s="502"/>
      <c r="CYY48" s="502"/>
      <c r="CYZ48" s="502"/>
      <c r="CZA48" s="502"/>
      <c r="CZB48" s="502"/>
      <c r="CZC48" s="502"/>
      <c r="CZD48" s="502"/>
      <c r="CZE48" s="502"/>
      <c r="CZF48" s="502"/>
      <c r="CZG48" s="502"/>
      <c r="CZH48" s="502"/>
      <c r="CZI48" s="502"/>
      <c r="CZJ48" s="502"/>
      <c r="CZK48" s="502"/>
      <c r="CZL48" s="502"/>
      <c r="CZM48" s="502"/>
      <c r="CZN48" s="502"/>
      <c r="CZO48" s="502"/>
      <c r="CZP48" s="502"/>
      <c r="CZQ48" s="502"/>
      <c r="CZR48" s="502"/>
      <c r="CZS48" s="502"/>
      <c r="CZT48" s="502"/>
      <c r="CZU48" s="502"/>
      <c r="CZV48" s="502"/>
      <c r="CZW48" s="502"/>
      <c r="CZX48" s="502"/>
      <c r="CZY48" s="502"/>
      <c r="CZZ48" s="502"/>
      <c r="DAA48" s="502"/>
      <c r="DAB48" s="502"/>
      <c r="DAC48" s="502"/>
      <c r="DAD48" s="502"/>
      <c r="DAE48" s="502"/>
      <c r="DAF48" s="502"/>
      <c r="DAG48" s="502"/>
      <c r="DAH48" s="502"/>
      <c r="DAI48" s="502"/>
      <c r="DAJ48" s="502"/>
      <c r="DAK48" s="502"/>
      <c r="DAL48" s="502"/>
      <c r="DAM48" s="502"/>
      <c r="DAN48" s="502"/>
      <c r="DAO48" s="502"/>
      <c r="DAP48" s="502"/>
      <c r="DAQ48" s="502"/>
      <c r="DAR48" s="502"/>
      <c r="DAS48" s="502"/>
      <c r="DAT48" s="502"/>
      <c r="DAU48" s="502"/>
      <c r="DAV48" s="502"/>
      <c r="DAW48" s="502"/>
      <c r="DAX48" s="502"/>
      <c r="DAY48" s="502"/>
      <c r="DAZ48" s="502"/>
      <c r="DBA48" s="502"/>
      <c r="DBB48" s="502"/>
      <c r="DBC48" s="502"/>
      <c r="DBD48" s="502"/>
      <c r="DBE48" s="502"/>
      <c r="DBF48" s="502"/>
      <c r="DBG48" s="502"/>
      <c r="DBH48" s="502"/>
      <c r="DBI48" s="502"/>
      <c r="DBJ48" s="502"/>
      <c r="DBK48" s="502"/>
      <c r="DBL48" s="502"/>
      <c r="DBM48" s="502"/>
      <c r="DBN48" s="502"/>
      <c r="DBO48" s="502"/>
      <c r="DBP48" s="502"/>
      <c r="DBQ48" s="502"/>
      <c r="DBR48" s="502"/>
      <c r="DBS48" s="502"/>
      <c r="DBT48" s="502"/>
      <c r="DBU48" s="502"/>
      <c r="DBV48" s="502"/>
      <c r="DBW48" s="502"/>
      <c r="DBX48" s="502"/>
      <c r="DBY48" s="502"/>
      <c r="DBZ48" s="502"/>
      <c r="DCA48" s="502"/>
      <c r="DCB48" s="502"/>
      <c r="DCC48" s="502"/>
      <c r="DCD48" s="502"/>
      <c r="DCE48" s="502"/>
      <c r="DCF48" s="502"/>
      <c r="DCG48" s="502"/>
      <c r="DCH48" s="502"/>
      <c r="DCI48" s="502"/>
      <c r="DCJ48" s="502"/>
      <c r="DCK48" s="502"/>
      <c r="DCL48" s="502"/>
      <c r="DCM48" s="502"/>
      <c r="DCN48" s="502"/>
      <c r="DCO48" s="502"/>
      <c r="DCP48" s="502"/>
      <c r="DCQ48" s="502"/>
      <c r="DCR48" s="502"/>
      <c r="DCS48" s="502"/>
      <c r="DCT48" s="502"/>
      <c r="DCU48" s="502"/>
      <c r="DCV48" s="502"/>
      <c r="DCW48" s="502"/>
      <c r="DCX48" s="502"/>
      <c r="DCY48" s="502"/>
      <c r="DCZ48" s="502"/>
      <c r="DDA48" s="502"/>
      <c r="DDB48" s="502"/>
      <c r="DDC48" s="502"/>
      <c r="DDD48" s="502"/>
      <c r="DDE48" s="502"/>
      <c r="DDF48" s="502"/>
      <c r="DDG48" s="502"/>
      <c r="DDH48" s="502"/>
      <c r="DDI48" s="502"/>
      <c r="DDJ48" s="502"/>
      <c r="DDK48" s="502"/>
      <c r="DDL48" s="502"/>
      <c r="DDM48" s="502"/>
      <c r="DDN48" s="502"/>
      <c r="DDO48" s="502"/>
      <c r="DDP48" s="502"/>
      <c r="DDQ48" s="502"/>
      <c r="DDR48" s="502"/>
      <c r="DDS48" s="502"/>
      <c r="DDT48" s="502"/>
      <c r="DDU48" s="502"/>
      <c r="DDV48" s="502"/>
      <c r="DDW48" s="502"/>
      <c r="DDX48" s="502"/>
      <c r="DDY48" s="502"/>
      <c r="DDZ48" s="502"/>
      <c r="DEA48" s="502"/>
      <c r="DEB48" s="502"/>
      <c r="DEC48" s="502"/>
      <c r="DED48" s="502"/>
      <c r="DEE48" s="502"/>
      <c r="DEF48" s="502"/>
      <c r="DEG48" s="502"/>
      <c r="DEH48" s="502"/>
      <c r="DEI48" s="502"/>
      <c r="DEJ48" s="502"/>
      <c r="DEK48" s="502"/>
      <c r="DEL48" s="502"/>
      <c r="DEM48" s="502"/>
      <c r="DEN48" s="502"/>
      <c r="DEO48" s="502"/>
      <c r="DEP48" s="502"/>
      <c r="DEQ48" s="502"/>
      <c r="DER48" s="502"/>
      <c r="DES48" s="502"/>
      <c r="DET48" s="502"/>
      <c r="DEU48" s="502"/>
      <c r="DEV48" s="502"/>
      <c r="DEW48" s="502"/>
      <c r="DEX48" s="502"/>
      <c r="DEY48" s="502"/>
      <c r="DEZ48" s="502"/>
      <c r="DFA48" s="502"/>
      <c r="DFB48" s="502"/>
      <c r="DFC48" s="502"/>
      <c r="DFD48" s="502"/>
      <c r="DFE48" s="502"/>
      <c r="DFF48" s="502"/>
      <c r="DFG48" s="502"/>
      <c r="DFH48" s="502"/>
      <c r="DFI48" s="502"/>
      <c r="DFJ48" s="502"/>
      <c r="DFK48" s="502"/>
      <c r="DFL48" s="502"/>
      <c r="DFM48" s="502"/>
      <c r="DFN48" s="502"/>
      <c r="DFO48" s="502"/>
      <c r="DFP48" s="502"/>
      <c r="DFQ48" s="502"/>
      <c r="DFR48" s="502"/>
      <c r="DFS48" s="502"/>
      <c r="DFT48" s="502"/>
      <c r="DFU48" s="502"/>
      <c r="DFV48" s="502"/>
      <c r="DFW48" s="502"/>
      <c r="DFX48" s="502"/>
      <c r="DFY48" s="502"/>
      <c r="DFZ48" s="502"/>
      <c r="DGA48" s="502"/>
      <c r="DGB48" s="502"/>
      <c r="DGC48" s="502"/>
      <c r="DGD48" s="502"/>
      <c r="DGE48" s="502"/>
      <c r="DGF48" s="502"/>
      <c r="DGG48" s="502"/>
      <c r="DGH48" s="502"/>
      <c r="DGI48" s="502"/>
      <c r="DGJ48" s="502"/>
      <c r="DGK48" s="502"/>
      <c r="DGL48" s="502"/>
      <c r="DGM48" s="502"/>
      <c r="DGN48" s="502"/>
      <c r="DGO48" s="502"/>
      <c r="DGP48" s="502"/>
      <c r="DGQ48" s="502"/>
      <c r="DGR48" s="502"/>
      <c r="DGS48" s="502"/>
      <c r="DGT48" s="502"/>
      <c r="DGU48" s="502"/>
      <c r="DGV48" s="502"/>
      <c r="DGW48" s="502"/>
      <c r="DGX48" s="502"/>
      <c r="DGY48" s="502"/>
      <c r="DGZ48" s="502"/>
      <c r="DHA48" s="502"/>
      <c r="DHB48" s="502"/>
      <c r="DHC48" s="502"/>
      <c r="DHD48" s="502"/>
      <c r="DHE48" s="502"/>
      <c r="DHF48" s="502"/>
      <c r="DHG48" s="502"/>
      <c r="DHH48" s="502"/>
      <c r="DHI48" s="502"/>
      <c r="DHJ48" s="502"/>
      <c r="DHK48" s="502"/>
      <c r="DHL48" s="502"/>
      <c r="DHM48" s="502"/>
      <c r="DHN48" s="502"/>
      <c r="DHO48" s="502"/>
      <c r="DHP48" s="502"/>
      <c r="DHQ48" s="502"/>
      <c r="DHR48" s="502"/>
      <c r="DHS48" s="502"/>
      <c r="DHT48" s="502"/>
      <c r="DHU48" s="502"/>
      <c r="DHV48" s="502"/>
      <c r="DHW48" s="502"/>
      <c r="DHX48" s="502"/>
      <c r="DHY48" s="502"/>
      <c r="DHZ48" s="502"/>
      <c r="DIA48" s="502"/>
      <c r="DIB48" s="502"/>
      <c r="DIC48" s="502"/>
      <c r="DID48" s="502"/>
      <c r="DIE48" s="502"/>
      <c r="DIF48" s="502"/>
      <c r="DIG48" s="502"/>
      <c r="DIH48" s="502"/>
      <c r="DII48" s="502"/>
      <c r="DIJ48" s="502"/>
      <c r="DIK48" s="502"/>
      <c r="DIL48" s="502"/>
      <c r="DIM48" s="502"/>
      <c r="DIN48" s="502"/>
      <c r="DIO48" s="502"/>
      <c r="DIP48" s="502"/>
      <c r="DIQ48" s="502"/>
      <c r="DIR48" s="502"/>
      <c r="DIS48" s="502"/>
      <c r="DIT48" s="502"/>
      <c r="DIU48" s="502"/>
      <c r="DIV48" s="502"/>
      <c r="DIW48" s="502"/>
      <c r="DIX48" s="502"/>
      <c r="DIY48" s="502"/>
      <c r="DIZ48" s="502"/>
      <c r="DJA48" s="502"/>
      <c r="DJB48" s="502"/>
      <c r="DJC48" s="502"/>
      <c r="DJD48" s="502"/>
      <c r="DJE48" s="502"/>
      <c r="DJF48" s="502"/>
      <c r="DJG48" s="502"/>
      <c r="DJH48" s="502"/>
      <c r="DJI48" s="502"/>
      <c r="DJJ48" s="502"/>
      <c r="DJK48" s="502"/>
      <c r="DJL48" s="502"/>
      <c r="DJM48" s="502"/>
      <c r="DJN48" s="502"/>
      <c r="DJO48" s="502"/>
      <c r="DJP48" s="502"/>
      <c r="DJQ48" s="502"/>
      <c r="DJR48" s="502"/>
      <c r="DJS48" s="502"/>
      <c r="DJT48" s="502"/>
      <c r="DJU48" s="502"/>
      <c r="DJV48" s="502"/>
      <c r="DJW48" s="502"/>
      <c r="DJX48" s="502"/>
      <c r="DJY48" s="502"/>
      <c r="DJZ48" s="502"/>
      <c r="DKA48" s="502"/>
      <c r="DKB48" s="502"/>
      <c r="DKC48" s="502"/>
      <c r="DKD48" s="502"/>
      <c r="DKE48" s="502"/>
      <c r="DKF48" s="502"/>
      <c r="DKG48" s="502"/>
      <c r="DKH48" s="502"/>
      <c r="DKI48" s="502"/>
      <c r="DKJ48" s="502"/>
      <c r="DKK48" s="502"/>
      <c r="DKL48" s="502"/>
      <c r="DKM48" s="502"/>
      <c r="DKN48" s="502"/>
      <c r="DKO48" s="502"/>
      <c r="DKP48" s="502"/>
      <c r="DKQ48" s="502"/>
      <c r="DKR48" s="502"/>
      <c r="DKS48" s="502"/>
      <c r="DKT48" s="502"/>
      <c r="DKU48" s="502"/>
      <c r="DKV48" s="502"/>
      <c r="DKW48" s="502"/>
      <c r="DKX48" s="502"/>
      <c r="DKY48" s="502"/>
      <c r="DKZ48" s="502"/>
      <c r="DLA48" s="502"/>
      <c r="DLB48" s="502"/>
      <c r="DLC48" s="502"/>
      <c r="DLD48" s="502"/>
      <c r="DLE48" s="502"/>
      <c r="DLF48" s="502"/>
      <c r="DLG48" s="502"/>
      <c r="DLH48" s="502"/>
      <c r="DLI48" s="502"/>
      <c r="DLJ48" s="502"/>
      <c r="DLK48" s="502"/>
      <c r="DLL48" s="502"/>
      <c r="DLM48" s="502"/>
      <c r="DLN48" s="502"/>
      <c r="DLO48" s="502"/>
      <c r="DLP48" s="502"/>
      <c r="DLQ48" s="502"/>
      <c r="DLR48" s="502"/>
      <c r="DLS48" s="502"/>
      <c r="DLT48" s="502"/>
      <c r="DLU48" s="502"/>
      <c r="DLV48" s="502"/>
      <c r="DLW48" s="502"/>
      <c r="DLX48" s="502"/>
      <c r="DLY48" s="502"/>
      <c r="DLZ48" s="502"/>
      <c r="DMA48" s="502"/>
      <c r="DMB48" s="502"/>
      <c r="DMC48" s="502"/>
      <c r="DMD48" s="502"/>
      <c r="DME48" s="502"/>
      <c r="DMF48" s="502"/>
      <c r="DMG48" s="502"/>
      <c r="DMH48" s="502"/>
      <c r="DMI48" s="502"/>
      <c r="DMJ48" s="502"/>
      <c r="DMK48" s="502"/>
      <c r="DML48" s="502"/>
      <c r="DMM48" s="502"/>
      <c r="DMN48" s="502"/>
      <c r="DMO48" s="502"/>
      <c r="DMP48" s="502"/>
      <c r="DMQ48" s="502"/>
      <c r="DMR48" s="502"/>
      <c r="DMS48" s="502"/>
      <c r="DMT48" s="502"/>
      <c r="DMU48" s="502"/>
      <c r="DMV48" s="502"/>
      <c r="DMW48" s="502"/>
      <c r="DMX48" s="502"/>
      <c r="DMY48" s="502"/>
      <c r="DMZ48" s="502"/>
      <c r="DNA48" s="502"/>
      <c r="DNB48" s="502"/>
      <c r="DNC48" s="502"/>
      <c r="DND48" s="502"/>
      <c r="DNE48" s="502"/>
      <c r="DNF48" s="502"/>
      <c r="DNG48" s="502"/>
      <c r="DNH48" s="502"/>
      <c r="DNI48" s="502"/>
      <c r="DNJ48" s="502"/>
      <c r="DNK48" s="502"/>
      <c r="DNL48" s="502"/>
      <c r="DNM48" s="502"/>
      <c r="DNN48" s="502"/>
      <c r="DNO48" s="502"/>
      <c r="DNP48" s="502"/>
      <c r="DNQ48" s="502"/>
      <c r="DNR48" s="502"/>
      <c r="DNS48" s="502"/>
      <c r="DNT48" s="502"/>
      <c r="DNU48" s="502"/>
      <c r="DNV48" s="502"/>
      <c r="DNW48" s="502"/>
      <c r="DNX48" s="502"/>
      <c r="DNY48" s="502"/>
      <c r="DNZ48" s="502"/>
      <c r="DOA48" s="502"/>
      <c r="DOB48" s="502"/>
      <c r="DOC48" s="502"/>
      <c r="DOD48" s="502"/>
      <c r="DOE48" s="502"/>
      <c r="DOF48" s="502"/>
      <c r="DOG48" s="502"/>
      <c r="DOH48" s="502"/>
      <c r="DOI48" s="502"/>
      <c r="DOJ48" s="502"/>
      <c r="DOK48" s="502"/>
      <c r="DOL48" s="502"/>
      <c r="DOM48" s="502"/>
      <c r="DON48" s="502"/>
      <c r="DOO48" s="502"/>
      <c r="DOP48" s="502"/>
      <c r="DOQ48" s="502"/>
      <c r="DOR48" s="502"/>
      <c r="DOS48" s="502"/>
      <c r="DOT48" s="502"/>
      <c r="DOU48" s="502"/>
      <c r="DOV48" s="502"/>
      <c r="DOW48" s="502"/>
      <c r="DOX48" s="502"/>
      <c r="DOY48" s="502"/>
      <c r="DOZ48" s="502"/>
      <c r="DPA48" s="502"/>
      <c r="DPB48" s="502"/>
      <c r="DPC48" s="502"/>
      <c r="DPD48" s="502"/>
      <c r="DPE48" s="502"/>
      <c r="DPF48" s="502"/>
      <c r="DPG48" s="502"/>
      <c r="DPH48" s="502"/>
      <c r="DPI48" s="502"/>
      <c r="DPJ48" s="502"/>
      <c r="DPK48" s="502"/>
      <c r="DPL48" s="502"/>
      <c r="DPM48" s="502"/>
      <c r="DPN48" s="502"/>
      <c r="DPO48" s="502"/>
      <c r="DPP48" s="502"/>
      <c r="DPQ48" s="502"/>
      <c r="DPR48" s="502"/>
      <c r="DPS48" s="502"/>
      <c r="DPT48" s="502"/>
      <c r="DPU48" s="502"/>
      <c r="DPV48" s="502"/>
      <c r="DPW48" s="502"/>
      <c r="DPX48" s="502"/>
      <c r="DPY48" s="502"/>
      <c r="DPZ48" s="502"/>
      <c r="DQA48" s="502"/>
      <c r="DQB48" s="502"/>
      <c r="DQC48" s="502"/>
      <c r="DQD48" s="502"/>
      <c r="DQE48" s="502"/>
      <c r="DQF48" s="502"/>
      <c r="DQG48" s="502"/>
      <c r="DQH48" s="502"/>
      <c r="DQI48" s="502"/>
      <c r="DQJ48" s="502"/>
      <c r="DQK48" s="502"/>
      <c r="DQL48" s="502"/>
      <c r="DQM48" s="502"/>
      <c r="DQN48" s="502"/>
      <c r="DQO48" s="502"/>
      <c r="DQP48" s="502"/>
      <c r="DQQ48" s="502"/>
      <c r="DQR48" s="502"/>
      <c r="DQS48" s="502"/>
      <c r="DQT48" s="502"/>
      <c r="DQU48" s="502"/>
      <c r="DQV48" s="502"/>
      <c r="DQW48" s="502"/>
      <c r="DQX48" s="502"/>
      <c r="DQY48" s="502"/>
      <c r="DQZ48" s="502"/>
      <c r="DRA48" s="502"/>
      <c r="DRB48" s="502"/>
      <c r="DRC48" s="502"/>
      <c r="DRD48" s="502"/>
      <c r="DRE48" s="502"/>
      <c r="DRF48" s="502"/>
      <c r="DRG48" s="502"/>
      <c r="DRH48" s="502"/>
      <c r="DRI48" s="502"/>
      <c r="DRJ48" s="502"/>
      <c r="DRK48" s="502"/>
      <c r="DRL48" s="502"/>
      <c r="DRM48" s="502"/>
      <c r="DRN48" s="502"/>
      <c r="DRO48" s="502"/>
      <c r="DRP48" s="502"/>
      <c r="DRQ48" s="502"/>
      <c r="DRR48" s="502"/>
      <c r="DRS48" s="502"/>
      <c r="DRT48" s="502"/>
      <c r="DRU48" s="502"/>
      <c r="DRV48" s="502"/>
      <c r="DRW48" s="502"/>
      <c r="DRX48" s="502"/>
      <c r="DRY48" s="502"/>
      <c r="DRZ48" s="502"/>
      <c r="DSA48" s="502"/>
      <c r="DSB48" s="502"/>
      <c r="DSC48" s="502"/>
      <c r="DSD48" s="502"/>
      <c r="DSE48" s="502"/>
      <c r="DSF48" s="502"/>
      <c r="DSG48" s="502"/>
      <c r="DSH48" s="502"/>
      <c r="DSI48" s="502"/>
      <c r="DSJ48" s="502"/>
      <c r="DSK48" s="502"/>
      <c r="DSL48" s="502"/>
      <c r="DSM48" s="502"/>
      <c r="DSN48" s="502"/>
      <c r="DSO48" s="502"/>
      <c r="DSP48" s="502"/>
      <c r="DSQ48" s="502"/>
      <c r="DSR48" s="502"/>
      <c r="DSS48" s="502"/>
      <c r="DST48" s="502"/>
      <c r="DSU48" s="502"/>
      <c r="DSV48" s="502"/>
      <c r="DSW48" s="502"/>
      <c r="DSX48" s="502"/>
      <c r="DSY48" s="502"/>
      <c r="DSZ48" s="502"/>
      <c r="DTA48" s="502"/>
      <c r="DTB48" s="502"/>
      <c r="DTC48" s="502"/>
      <c r="DTD48" s="502"/>
      <c r="DTE48" s="502"/>
      <c r="DTF48" s="502"/>
      <c r="DTG48" s="502"/>
      <c r="DTH48" s="502"/>
      <c r="DTI48" s="502"/>
      <c r="DTJ48" s="502"/>
      <c r="DTK48" s="502"/>
      <c r="DTL48" s="502"/>
      <c r="DTM48" s="502"/>
      <c r="DTN48" s="502"/>
      <c r="DTO48" s="502"/>
      <c r="DTP48" s="502"/>
      <c r="DTQ48" s="502"/>
      <c r="DTR48" s="502"/>
      <c r="DTS48" s="502"/>
      <c r="DTT48" s="502"/>
      <c r="DTU48" s="502"/>
      <c r="DTV48" s="502"/>
      <c r="DTW48" s="502"/>
      <c r="DTX48" s="502"/>
      <c r="DTY48" s="502"/>
      <c r="DTZ48" s="502"/>
      <c r="DUA48" s="502"/>
      <c r="DUB48" s="502"/>
      <c r="DUC48" s="502"/>
      <c r="DUD48" s="502"/>
      <c r="DUE48" s="502"/>
      <c r="DUF48" s="502"/>
      <c r="DUG48" s="502"/>
      <c r="DUH48" s="502"/>
      <c r="DUI48" s="502"/>
      <c r="DUJ48" s="502"/>
      <c r="DUK48" s="502"/>
      <c r="DUL48" s="502"/>
      <c r="DUM48" s="502"/>
      <c r="DUN48" s="502"/>
      <c r="DUO48" s="502"/>
      <c r="DUP48" s="502"/>
      <c r="DUQ48" s="502"/>
      <c r="DUR48" s="502"/>
      <c r="DUS48" s="502"/>
      <c r="DUT48" s="502"/>
      <c r="DUU48" s="502"/>
      <c r="DUV48" s="502"/>
      <c r="DUW48" s="502"/>
      <c r="DUX48" s="502"/>
      <c r="DUY48" s="502"/>
      <c r="DUZ48" s="502"/>
      <c r="DVA48" s="502"/>
      <c r="DVB48" s="502"/>
      <c r="DVC48" s="502"/>
      <c r="DVD48" s="502"/>
      <c r="DVE48" s="502"/>
      <c r="DVF48" s="502"/>
      <c r="DVG48" s="502"/>
      <c r="DVH48" s="502"/>
      <c r="DVI48" s="502"/>
      <c r="DVJ48" s="502"/>
      <c r="DVK48" s="502"/>
      <c r="DVL48" s="502"/>
      <c r="DVM48" s="502"/>
      <c r="DVN48" s="502"/>
      <c r="DVO48" s="502"/>
      <c r="DVP48" s="502"/>
      <c r="DVQ48" s="502"/>
      <c r="DVR48" s="502"/>
      <c r="DVS48" s="502"/>
      <c r="DVT48" s="502"/>
      <c r="DVU48" s="502"/>
      <c r="DVV48" s="502"/>
      <c r="DVW48" s="502"/>
      <c r="DVX48" s="502"/>
      <c r="DVY48" s="502"/>
      <c r="DVZ48" s="502"/>
      <c r="DWA48" s="502"/>
      <c r="DWB48" s="502"/>
      <c r="DWC48" s="502"/>
      <c r="DWD48" s="502"/>
      <c r="DWE48" s="502"/>
      <c r="DWF48" s="502"/>
      <c r="DWG48" s="502"/>
      <c r="DWH48" s="502"/>
      <c r="DWI48" s="502"/>
      <c r="DWJ48" s="502"/>
      <c r="DWK48" s="502"/>
      <c r="DWL48" s="502"/>
      <c r="DWM48" s="502"/>
      <c r="DWN48" s="502"/>
      <c r="DWO48" s="502"/>
      <c r="DWP48" s="502"/>
      <c r="DWQ48" s="502"/>
      <c r="DWR48" s="502"/>
      <c r="DWS48" s="502"/>
      <c r="DWT48" s="502"/>
      <c r="DWU48" s="502"/>
      <c r="DWV48" s="502"/>
      <c r="DWW48" s="502"/>
      <c r="DWX48" s="502"/>
      <c r="DWY48" s="502"/>
      <c r="DWZ48" s="502"/>
      <c r="DXA48" s="502"/>
      <c r="DXB48" s="502"/>
      <c r="DXC48" s="502"/>
      <c r="DXD48" s="502"/>
      <c r="DXE48" s="502"/>
      <c r="DXF48" s="502"/>
      <c r="DXG48" s="502"/>
      <c r="DXH48" s="502"/>
      <c r="DXI48" s="502"/>
      <c r="DXJ48" s="502"/>
      <c r="DXK48" s="502"/>
      <c r="DXL48" s="502"/>
      <c r="DXM48" s="502"/>
      <c r="DXN48" s="502"/>
      <c r="DXO48" s="502"/>
      <c r="DXP48" s="502"/>
      <c r="DXQ48" s="502"/>
      <c r="DXR48" s="502"/>
      <c r="DXS48" s="502"/>
      <c r="DXT48" s="502"/>
      <c r="DXU48" s="502"/>
      <c r="DXV48" s="502"/>
      <c r="DXW48" s="502"/>
      <c r="DXX48" s="502"/>
      <c r="DXY48" s="502"/>
      <c r="DXZ48" s="502"/>
      <c r="DYA48" s="502"/>
      <c r="DYB48" s="502"/>
      <c r="DYC48" s="502"/>
      <c r="DYD48" s="502"/>
      <c r="DYE48" s="502"/>
      <c r="DYF48" s="502"/>
      <c r="DYG48" s="502"/>
      <c r="DYH48" s="502"/>
      <c r="DYI48" s="502"/>
      <c r="DYJ48" s="502"/>
      <c r="DYK48" s="502"/>
      <c r="DYL48" s="502"/>
      <c r="DYM48" s="502"/>
      <c r="DYN48" s="502"/>
      <c r="DYO48" s="502"/>
      <c r="DYP48" s="502"/>
      <c r="DYQ48" s="502"/>
      <c r="DYR48" s="502"/>
      <c r="DYS48" s="502"/>
      <c r="DYT48" s="502"/>
      <c r="DYU48" s="502"/>
      <c r="DYV48" s="502"/>
      <c r="DYW48" s="502"/>
      <c r="DYX48" s="502"/>
      <c r="DYY48" s="502"/>
      <c r="DYZ48" s="502"/>
      <c r="DZA48" s="502"/>
      <c r="DZB48" s="502"/>
      <c r="DZC48" s="502"/>
      <c r="DZD48" s="502"/>
      <c r="DZE48" s="502"/>
      <c r="DZF48" s="502"/>
      <c r="DZG48" s="502"/>
      <c r="DZH48" s="502"/>
      <c r="DZI48" s="502"/>
      <c r="DZJ48" s="502"/>
      <c r="DZK48" s="502"/>
      <c r="DZL48" s="502"/>
      <c r="DZM48" s="502"/>
      <c r="DZN48" s="502"/>
      <c r="DZO48" s="502"/>
      <c r="DZP48" s="502"/>
      <c r="DZQ48" s="502"/>
      <c r="DZR48" s="502"/>
      <c r="DZS48" s="502"/>
      <c r="DZT48" s="502"/>
      <c r="DZU48" s="502"/>
      <c r="DZV48" s="502"/>
      <c r="DZW48" s="502"/>
      <c r="DZX48" s="502"/>
      <c r="DZY48" s="502"/>
      <c r="DZZ48" s="502"/>
      <c r="EAA48" s="502"/>
      <c r="EAB48" s="502"/>
      <c r="EAC48" s="502"/>
      <c r="EAD48" s="502"/>
      <c r="EAE48" s="502"/>
      <c r="EAF48" s="502"/>
      <c r="EAG48" s="502"/>
      <c r="EAH48" s="502"/>
      <c r="EAI48" s="502"/>
      <c r="EAJ48" s="502"/>
      <c r="EAK48" s="502"/>
      <c r="EAL48" s="502"/>
      <c r="EAM48" s="502"/>
      <c r="EAN48" s="502"/>
      <c r="EAO48" s="502"/>
      <c r="EAP48" s="502"/>
      <c r="EAQ48" s="502"/>
      <c r="EAR48" s="502"/>
      <c r="EAS48" s="502"/>
      <c r="EAT48" s="502"/>
      <c r="EAU48" s="502"/>
      <c r="EAV48" s="502"/>
      <c r="EAW48" s="502"/>
      <c r="EAX48" s="502"/>
      <c r="EAY48" s="502"/>
      <c r="EAZ48" s="502"/>
      <c r="EBA48" s="502"/>
      <c r="EBB48" s="502"/>
      <c r="EBC48" s="502"/>
      <c r="EBD48" s="502"/>
      <c r="EBE48" s="502"/>
      <c r="EBF48" s="502"/>
      <c r="EBG48" s="502"/>
      <c r="EBH48" s="502"/>
      <c r="EBI48" s="502"/>
      <c r="EBJ48" s="502"/>
      <c r="EBK48" s="502"/>
      <c r="EBL48" s="502"/>
      <c r="EBM48" s="502"/>
      <c r="EBN48" s="502"/>
      <c r="EBO48" s="502"/>
      <c r="EBP48" s="502"/>
      <c r="EBQ48" s="502"/>
      <c r="EBR48" s="502"/>
      <c r="EBS48" s="502"/>
      <c r="EBT48" s="502"/>
      <c r="EBU48" s="502"/>
      <c r="EBV48" s="502"/>
      <c r="EBW48" s="502"/>
      <c r="EBX48" s="502"/>
      <c r="EBY48" s="502"/>
      <c r="EBZ48" s="502"/>
      <c r="ECA48" s="502"/>
      <c r="ECB48" s="502"/>
      <c r="ECC48" s="502"/>
      <c r="ECD48" s="502"/>
      <c r="ECE48" s="502"/>
      <c r="ECF48" s="502"/>
      <c r="ECG48" s="502"/>
      <c r="ECH48" s="502"/>
      <c r="ECI48" s="502"/>
      <c r="ECJ48" s="502"/>
      <c r="ECK48" s="502"/>
      <c r="ECL48" s="502"/>
      <c r="ECM48" s="502"/>
      <c r="ECN48" s="502"/>
      <c r="ECO48" s="502"/>
      <c r="ECP48" s="502"/>
      <c r="ECQ48" s="502"/>
      <c r="ECR48" s="502"/>
      <c r="ECS48" s="502"/>
      <c r="ECT48" s="502"/>
      <c r="ECU48" s="502"/>
      <c r="ECV48" s="502"/>
      <c r="ECW48" s="502"/>
      <c r="ECX48" s="502"/>
      <c r="ECY48" s="502"/>
      <c r="ECZ48" s="502"/>
      <c r="EDA48" s="502"/>
      <c r="EDB48" s="502"/>
      <c r="EDC48" s="502"/>
      <c r="EDD48" s="502"/>
      <c r="EDE48" s="502"/>
      <c r="EDF48" s="502"/>
      <c r="EDG48" s="502"/>
      <c r="EDH48" s="502"/>
      <c r="EDI48" s="502"/>
      <c r="EDJ48" s="502"/>
      <c r="EDK48" s="502"/>
      <c r="EDL48" s="502"/>
      <c r="EDM48" s="502"/>
      <c r="EDN48" s="502"/>
      <c r="EDO48" s="502"/>
      <c r="EDP48" s="502"/>
      <c r="EDQ48" s="502"/>
      <c r="EDR48" s="502"/>
      <c r="EDS48" s="502"/>
      <c r="EDT48" s="502"/>
      <c r="EDU48" s="502"/>
      <c r="EDV48" s="502"/>
      <c r="EDW48" s="502"/>
      <c r="EDX48" s="502"/>
      <c r="EDY48" s="502"/>
      <c r="EDZ48" s="502"/>
      <c r="EEA48" s="502"/>
      <c r="EEB48" s="502"/>
      <c r="EEC48" s="502"/>
      <c r="EED48" s="502"/>
      <c r="EEE48" s="502"/>
      <c r="EEF48" s="502"/>
      <c r="EEG48" s="502"/>
      <c r="EEH48" s="502"/>
      <c r="EEI48" s="502"/>
      <c r="EEJ48" s="502"/>
      <c r="EEK48" s="502"/>
      <c r="EEL48" s="502"/>
      <c r="EEM48" s="502"/>
      <c r="EEN48" s="502"/>
      <c r="EEO48" s="502"/>
      <c r="EEP48" s="502"/>
      <c r="EEQ48" s="502"/>
      <c r="EER48" s="502"/>
      <c r="EES48" s="502"/>
      <c r="EET48" s="502"/>
      <c r="EEU48" s="502"/>
      <c r="EEV48" s="502"/>
      <c r="EEW48" s="502"/>
      <c r="EEX48" s="502"/>
      <c r="EEY48" s="502"/>
      <c r="EEZ48" s="502"/>
      <c r="EFA48" s="502"/>
      <c r="EFB48" s="502"/>
      <c r="EFC48" s="502"/>
      <c r="EFD48" s="502"/>
      <c r="EFE48" s="502"/>
      <c r="EFF48" s="502"/>
      <c r="EFG48" s="502"/>
      <c r="EFH48" s="502"/>
      <c r="EFI48" s="502"/>
      <c r="EFJ48" s="502"/>
      <c r="EFK48" s="502"/>
      <c r="EFL48" s="502"/>
      <c r="EFM48" s="502"/>
      <c r="EFN48" s="502"/>
      <c r="EFO48" s="502"/>
      <c r="EFP48" s="502"/>
      <c r="EFQ48" s="502"/>
      <c r="EFR48" s="502"/>
      <c r="EFS48" s="502"/>
      <c r="EFT48" s="502"/>
      <c r="EFU48" s="502"/>
      <c r="EFV48" s="502"/>
      <c r="EFW48" s="502"/>
      <c r="EFX48" s="502"/>
      <c r="EFY48" s="502"/>
      <c r="EFZ48" s="502"/>
      <c r="EGA48" s="502"/>
      <c r="EGB48" s="502"/>
      <c r="EGC48" s="502"/>
      <c r="EGD48" s="502"/>
      <c r="EGE48" s="502"/>
      <c r="EGF48" s="502"/>
      <c r="EGG48" s="502"/>
      <c r="EGH48" s="502"/>
      <c r="EGI48" s="502"/>
      <c r="EGJ48" s="502"/>
      <c r="EGK48" s="502"/>
      <c r="EGL48" s="502"/>
      <c r="EGM48" s="502"/>
      <c r="EGN48" s="502"/>
      <c r="EGO48" s="502"/>
      <c r="EGP48" s="502"/>
      <c r="EGQ48" s="502"/>
      <c r="EGR48" s="502"/>
      <c r="EGS48" s="502"/>
      <c r="EGT48" s="502"/>
      <c r="EGU48" s="502"/>
      <c r="EGV48" s="502"/>
      <c r="EGW48" s="502"/>
      <c r="EGX48" s="502"/>
      <c r="EGY48" s="502"/>
      <c r="EGZ48" s="502"/>
      <c r="EHA48" s="502"/>
      <c r="EHB48" s="502"/>
      <c r="EHC48" s="502"/>
      <c r="EHD48" s="502"/>
      <c r="EHE48" s="502"/>
      <c r="EHF48" s="502"/>
      <c r="EHG48" s="502"/>
      <c r="EHH48" s="502"/>
      <c r="EHI48" s="502"/>
      <c r="EHJ48" s="502"/>
      <c r="EHK48" s="502"/>
      <c r="EHL48" s="502"/>
      <c r="EHM48" s="502"/>
      <c r="EHN48" s="502"/>
      <c r="EHO48" s="502"/>
      <c r="EHP48" s="502"/>
      <c r="EHQ48" s="502"/>
      <c r="EHR48" s="502"/>
      <c r="EHS48" s="502"/>
      <c r="EHT48" s="502"/>
      <c r="EHU48" s="502"/>
      <c r="EHV48" s="502"/>
      <c r="EHW48" s="502"/>
      <c r="EHX48" s="502"/>
      <c r="EHY48" s="502"/>
      <c r="EHZ48" s="502"/>
      <c r="EIA48" s="502"/>
      <c r="EIB48" s="502"/>
      <c r="EIC48" s="502"/>
      <c r="EID48" s="502"/>
      <c r="EIE48" s="502"/>
      <c r="EIF48" s="502"/>
      <c r="EIG48" s="502"/>
      <c r="EIH48" s="502"/>
      <c r="EII48" s="502"/>
      <c r="EIJ48" s="502"/>
      <c r="EIK48" s="502"/>
      <c r="EIL48" s="502"/>
      <c r="EIM48" s="502"/>
      <c r="EIN48" s="502"/>
      <c r="EIO48" s="502"/>
      <c r="EIP48" s="502"/>
      <c r="EIQ48" s="502"/>
      <c r="EIR48" s="502"/>
      <c r="EIS48" s="502"/>
      <c r="EIT48" s="502"/>
      <c r="EIU48" s="502"/>
      <c r="EIV48" s="502"/>
      <c r="EIW48" s="502"/>
      <c r="EIX48" s="502"/>
      <c r="EIY48" s="502"/>
      <c r="EIZ48" s="502"/>
      <c r="EJA48" s="502"/>
      <c r="EJB48" s="502"/>
      <c r="EJC48" s="502"/>
      <c r="EJD48" s="502"/>
      <c r="EJE48" s="502"/>
      <c r="EJF48" s="502"/>
      <c r="EJG48" s="502"/>
      <c r="EJH48" s="502"/>
      <c r="EJI48" s="502"/>
      <c r="EJJ48" s="502"/>
      <c r="EJK48" s="502"/>
      <c r="EJL48" s="502"/>
      <c r="EJM48" s="502"/>
      <c r="EJN48" s="502"/>
      <c r="EJO48" s="502"/>
      <c r="EJP48" s="502"/>
      <c r="EJQ48" s="502"/>
      <c r="EJR48" s="502"/>
      <c r="EJS48" s="502"/>
      <c r="EJT48" s="502"/>
      <c r="EJU48" s="502"/>
      <c r="EJV48" s="502"/>
      <c r="EJW48" s="502"/>
      <c r="EJX48" s="502"/>
      <c r="EJY48" s="502"/>
      <c r="EJZ48" s="502"/>
      <c r="EKA48" s="502"/>
      <c r="EKB48" s="502"/>
      <c r="EKC48" s="502"/>
      <c r="EKD48" s="502"/>
      <c r="EKE48" s="502"/>
      <c r="EKF48" s="502"/>
      <c r="EKG48" s="502"/>
      <c r="EKH48" s="502"/>
      <c r="EKI48" s="502"/>
      <c r="EKJ48" s="502"/>
      <c r="EKK48" s="502"/>
      <c r="EKL48" s="502"/>
      <c r="EKM48" s="502"/>
      <c r="EKN48" s="502"/>
      <c r="EKO48" s="502"/>
      <c r="EKP48" s="502"/>
      <c r="EKQ48" s="502"/>
      <c r="EKR48" s="502"/>
      <c r="EKS48" s="502"/>
      <c r="EKT48" s="502"/>
      <c r="EKU48" s="502"/>
      <c r="EKV48" s="502"/>
      <c r="EKW48" s="502"/>
      <c r="EKX48" s="502"/>
      <c r="EKY48" s="502"/>
      <c r="EKZ48" s="502"/>
      <c r="ELA48" s="502"/>
      <c r="ELB48" s="502"/>
      <c r="ELC48" s="502"/>
      <c r="ELD48" s="502"/>
      <c r="ELE48" s="502"/>
      <c r="ELF48" s="502"/>
      <c r="ELG48" s="502"/>
      <c r="ELH48" s="502"/>
      <c r="ELI48" s="502"/>
      <c r="ELJ48" s="502"/>
      <c r="ELK48" s="502"/>
      <c r="ELL48" s="502"/>
      <c r="ELM48" s="502"/>
      <c r="ELN48" s="502"/>
      <c r="ELO48" s="502"/>
      <c r="ELP48" s="502"/>
      <c r="ELQ48" s="502"/>
      <c r="ELR48" s="502"/>
      <c r="ELS48" s="502"/>
      <c r="ELT48" s="502"/>
      <c r="ELU48" s="502"/>
      <c r="ELV48" s="502"/>
      <c r="ELW48" s="502"/>
      <c r="ELX48" s="502"/>
      <c r="ELY48" s="502"/>
      <c r="ELZ48" s="502"/>
      <c r="EMA48" s="502"/>
      <c r="EMB48" s="502"/>
      <c r="EMC48" s="502"/>
      <c r="EMD48" s="502"/>
      <c r="EME48" s="502"/>
      <c r="EMF48" s="502"/>
      <c r="EMG48" s="502"/>
      <c r="EMH48" s="502"/>
      <c r="EMI48" s="502"/>
      <c r="EMJ48" s="502"/>
      <c r="EMK48" s="502"/>
      <c r="EML48" s="502"/>
      <c r="EMM48" s="502"/>
      <c r="EMN48" s="502"/>
      <c r="EMO48" s="502"/>
      <c r="EMP48" s="502"/>
      <c r="EMQ48" s="502"/>
      <c r="EMR48" s="502"/>
      <c r="EMS48" s="502"/>
      <c r="EMT48" s="502"/>
      <c r="EMU48" s="502"/>
      <c r="EMV48" s="502"/>
      <c r="EMW48" s="502"/>
      <c r="EMX48" s="502"/>
      <c r="EMY48" s="502"/>
      <c r="EMZ48" s="502"/>
      <c r="ENA48" s="502"/>
      <c r="ENB48" s="502"/>
      <c r="ENC48" s="502"/>
      <c r="END48" s="502"/>
      <c r="ENE48" s="502"/>
      <c r="ENF48" s="502"/>
      <c r="ENG48" s="502"/>
      <c r="ENH48" s="502"/>
      <c r="ENI48" s="502"/>
      <c r="ENJ48" s="502"/>
      <c r="ENK48" s="502"/>
      <c r="ENL48" s="502"/>
      <c r="ENM48" s="502"/>
      <c r="ENN48" s="502"/>
      <c r="ENO48" s="502"/>
      <c r="ENP48" s="502"/>
      <c r="ENQ48" s="502"/>
      <c r="ENR48" s="502"/>
      <c r="ENS48" s="502"/>
      <c r="ENT48" s="502"/>
      <c r="ENU48" s="502"/>
      <c r="ENV48" s="502"/>
      <c r="ENW48" s="502"/>
      <c r="ENX48" s="502"/>
      <c r="ENY48" s="502"/>
      <c r="ENZ48" s="502"/>
      <c r="EOA48" s="502"/>
      <c r="EOB48" s="502"/>
      <c r="EOC48" s="502"/>
      <c r="EOD48" s="502"/>
      <c r="EOE48" s="502"/>
      <c r="EOF48" s="502"/>
      <c r="EOG48" s="502"/>
      <c r="EOH48" s="502"/>
      <c r="EOI48" s="502"/>
      <c r="EOJ48" s="502"/>
      <c r="EOK48" s="502"/>
      <c r="EOL48" s="502"/>
      <c r="EOM48" s="502"/>
      <c r="EON48" s="502"/>
      <c r="EOO48" s="502"/>
      <c r="EOP48" s="502"/>
      <c r="EOQ48" s="502"/>
      <c r="EOR48" s="502"/>
      <c r="EOS48" s="502"/>
      <c r="EOT48" s="502"/>
      <c r="EOU48" s="502"/>
      <c r="EOV48" s="502"/>
      <c r="EOW48" s="502"/>
      <c r="EOX48" s="502"/>
      <c r="EOY48" s="502"/>
      <c r="EOZ48" s="502"/>
      <c r="EPA48" s="502"/>
      <c r="EPB48" s="502"/>
      <c r="EPC48" s="502"/>
      <c r="EPD48" s="502"/>
      <c r="EPE48" s="502"/>
      <c r="EPF48" s="502"/>
      <c r="EPG48" s="502"/>
      <c r="EPH48" s="502"/>
      <c r="EPI48" s="502"/>
      <c r="EPJ48" s="502"/>
      <c r="EPK48" s="502"/>
      <c r="EPL48" s="502"/>
      <c r="EPM48" s="502"/>
      <c r="EPN48" s="502"/>
      <c r="EPO48" s="502"/>
      <c r="EPP48" s="502"/>
      <c r="EPQ48" s="502"/>
      <c r="EPR48" s="502"/>
      <c r="EPS48" s="502"/>
      <c r="EPT48" s="502"/>
      <c r="EPU48" s="502"/>
      <c r="EPV48" s="502"/>
      <c r="EPW48" s="502"/>
      <c r="EPX48" s="502"/>
      <c r="EPY48" s="502"/>
      <c r="EPZ48" s="502"/>
      <c r="EQA48" s="502"/>
      <c r="EQB48" s="502"/>
      <c r="EQC48" s="502"/>
      <c r="EQD48" s="502"/>
      <c r="EQE48" s="502"/>
      <c r="EQF48" s="502"/>
      <c r="EQG48" s="502"/>
      <c r="EQH48" s="502"/>
      <c r="EQI48" s="502"/>
      <c r="EQJ48" s="502"/>
      <c r="EQK48" s="502"/>
      <c r="EQL48" s="502"/>
      <c r="EQM48" s="502"/>
      <c r="EQN48" s="502"/>
      <c r="EQO48" s="502"/>
      <c r="EQP48" s="502"/>
      <c r="EQQ48" s="502"/>
      <c r="EQR48" s="502"/>
      <c r="EQS48" s="502"/>
      <c r="EQT48" s="502"/>
      <c r="EQU48" s="502"/>
      <c r="EQV48" s="502"/>
      <c r="EQW48" s="502"/>
      <c r="EQX48" s="502"/>
      <c r="EQY48" s="502"/>
      <c r="EQZ48" s="502"/>
      <c r="ERA48" s="502"/>
      <c r="ERB48" s="502"/>
      <c r="ERC48" s="502"/>
      <c r="ERD48" s="502"/>
      <c r="ERE48" s="502"/>
      <c r="ERF48" s="502"/>
      <c r="ERG48" s="502"/>
      <c r="ERH48" s="502"/>
      <c r="ERI48" s="502"/>
      <c r="ERJ48" s="502"/>
      <c r="ERK48" s="502"/>
      <c r="ERL48" s="502"/>
      <c r="ERM48" s="502"/>
      <c r="ERN48" s="502"/>
      <c r="ERO48" s="502"/>
      <c r="ERP48" s="502"/>
      <c r="ERQ48" s="502"/>
      <c r="ERR48" s="502"/>
      <c r="ERS48" s="502"/>
      <c r="ERT48" s="502"/>
      <c r="ERU48" s="502"/>
      <c r="ERV48" s="502"/>
      <c r="ERW48" s="502"/>
      <c r="ERX48" s="502"/>
      <c r="ERY48" s="502"/>
      <c r="ERZ48" s="502"/>
      <c r="ESA48" s="502"/>
      <c r="ESB48" s="502"/>
      <c r="ESC48" s="502"/>
      <c r="ESD48" s="502"/>
      <c r="ESE48" s="502"/>
      <c r="ESF48" s="502"/>
      <c r="ESG48" s="502"/>
      <c r="ESH48" s="502"/>
      <c r="ESI48" s="502"/>
      <c r="ESJ48" s="502"/>
      <c r="ESK48" s="502"/>
      <c r="ESL48" s="502"/>
      <c r="ESM48" s="502"/>
      <c r="ESN48" s="502"/>
      <c r="ESO48" s="502"/>
      <c r="ESP48" s="502"/>
      <c r="ESQ48" s="502"/>
      <c r="ESR48" s="502"/>
      <c r="ESS48" s="502"/>
      <c r="EST48" s="502"/>
      <c r="ESU48" s="502"/>
      <c r="ESV48" s="502"/>
      <c r="ESW48" s="502"/>
      <c r="ESX48" s="502"/>
      <c r="ESY48" s="502"/>
      <c r="ESZ48" s="502"/>
      <c r="ETA48" s="502"/>
      <c r="ETB48" s="502"/>
      <c r="ETC48" s="502"/>
      <c r="ETD48" s="502"/>
      <c r="ETE48" s="502"/>
      <c r="ETF48" s="502"/>
      <c r="ETG48" s="502"/>
      <c r="ETH48" s="502"/>
      <c r="ETI48" s="502"/>
      <c r="ETJ48" s="502"/>
      <c r="ETK48" s="502"/>
      <c r="ETL48" s="502"/>
      <c r="ETM48" s="502"/>
      <c r="ETN48" s="502"/>
      <c r="ETO48" s="502"/>
      <c r="ETP48" s="502"/>
      <c r="ETQ48" s="502"/>
      <c r="ETR48" s="502"/>
      <c r="ETS48" s="502"/>
      <c r="ETT48" s="502"/>
      <c r="ETU48" s="502"/>
      <c r="ETV48" s="502"/>
      <c r="ETW48" s="502"/>
      <c r="ETX48" s="502"/>
      <c r="ETY48" s="502"/>
      <c r="ETZ48" s="502"/>
      <c r="EUA48" s="502"/>
      <c r="EUB48" s="502"/>
      <c r="EUC48" s="502"/>
      <c r="EUD48" s="502"/>
      <c r="EUE48" s="502"/>
      <c r="EUF48" s="502"/>
      <c r="EUG48" s="502"/>
      <c r="EUH48" s="502"/>
      <c r="EUI48" s="502"/>
      <c r="EUJ48" s="502"/>
      <c r="EUK48" s="502"/>
      <c r="EUL48" s="502"/>
      <c r="EUM48" s="502"/>
      <c r="EUN48" s="502"/>
      <c r="EUO48" s="502"/>
      <c r="EUP48" s="502"/>
      <c r="EUQ48" s="502"/>
      <c r="EUR48" s="502"/>
      <c r="EUS48" s="502"/>
      <c r="EUT48" s="502"/>
      <c r="EUU48" s="502"/>
      <c r="EUV48" s="502"/>
      <c r="EUW48" s="502"/>
      <c r="EUX48" s="502"/>
      <c r="EUY48" s="502"/>
      <c r="EUZ48" s="502"/>
      <c r="EVA48" s="502"/>
      <c r="EVB48" s="502"/>
      <c r="EVC48" s="502"/>
      <c r="EVD48" s="502"/>
      <c r="EVE48" s="502"/>
      <c r="EVF48" s="502"/>
      <c r="EVG48" s="502"/>
      <c r="EVH48" s="502"/>
      <c r="EVI48" s="502"/>
      <c r="EVJ48" s="502"/>
      <c r="EVK48" s="502"/>
      <c r="EVL48" s="502"/>
      <c r="EVM48" s="502"/>
      <c r="EVN48" s="502"/>
      <c r="EVO48" s="502"/>
      <c r="EVP48" s="502"/>
      <c r="EVQ48" s="502"/>
      <c r="EVR48" s="502"/>
      <c r="EVS48" s="502"/>
      <c r="EVT48" s="502"/>
      <c r="EVU48" s="502"/>
      <c r="EVV48" s="502"/>
      <c r="EVW48" s="502"/>
      <c r="EVX48" s="502"/>
      <c r="EVY48" s="502"/>
      <c r="EVZ48" s="502"/>
      <c r="EWA48" s="502"/>
      <c r="EWB48" s="502"/>
      <c r="EWC48" s="502"/>
      <c r="EWD48" s="502"/>
      <c r="EWE48" s="502"/>
      <c r="EWF48" s="502"/>
      <c r="EWG48" s="502"/>
      <c r="EWH48" s="502"/>
      <c r="EWI48" s="502"/>
      <c r="EWJ48" s="502"/>
      <c r="EWK48" s="502"/>
      <c r="EWL48" s="502"/>
      <c r="EWM48" s="502"/>
      <c r="EWN48" s="502"/>
      <c r="EWO48" s="502"/>
      <c r="EWP48" s="502"/>
      <c r="EWQ48" s="502"/>
      <c r="EWR48" s="502"/>
      <c r="EWS48" s="502"/>
      <c r="EWT48" s="502"/>
      <c r="EWU48" s="502"/>
      <c r="EWV48" s="502"/>
      <c r="EWW48" s="502"/>
      <c r="EWX48" s="502"/>
      <c r="EWY48" s="502"/>
      <c r="EWZ48" s="502"/>
      <c r="EXA48" s="502"/>
      <c r="EXB48" s="502"/>
      <c r="EXC48" s="502"/>
      <c r="EXD48" s="502"/>
      <c r="EXE48" s="502"/>
      <c r="EXF48" s="502"/>
      <c r="EXG48" s="502"/>
      <c r="EXH48" s="502"/>
      <c r="EXI48" s="502"/>
      <c r="EXJ48" s="502"/>
      <c r="EXK48" s="502"/>
      <c r="EXL48" s="502"/>
      <c r="EXM48" s="502"/>
      <c r="EXN48" s="502"/>
      <c r="EXO48" s="502"/>
      <c r="EXP48" s="502"/>
      <c r="EXQ48" s="502"/>
      <c r="EXR48" s="502"/>
      <c r="EXS48" s="502"/>
      <c r="EXT48" s="502"/>
      <c r="EXU48" s="502"/>
      <c r="EXV48" s="502"/>
      <c r="EXW48" s="502"/>
      <c r="EXX48" s="502"/>
      <c r="EXY48" s="502"/>
      <c r="EXZ48" s="502"/>
      <c r="EYA48" s="502"/>
      <c r="EYB48" s="502"/>
      <c r="EYC48" s="502"/>
      <c r="EYD48" s="502"/>
      <c r="EYE48" s="502"/>
      <c r="EYF48" s="502"/>
      <c r="EYG48" s="502"/>
      <c r="EYH48" s="502"/>
      <c r="EYI48" s="502"/>
      <c r="EYJ48" s="502"/>
      <c r="EYK48" s="502"/>
      <c r="EYL48" s="502"/>
      <c r="EYM48" s="502"/>
      <c r="EYN48" s="502"/>
      <c r="EYO48" s="502"/>
      <c r="EYP48" s="502"/>
      <c r="EYQ48" s="502"/>
      <c r="EYR48" s="502"/>
      <c r="EYS48" s="502"/>
      <c r="EYT48" s="502"/>
      <c r="EYU48" s="502"/>
      <c r="EYV48" s="502"/>
      <c r="EYW48" s="502"/>
      <c r="EYX48" s="502"/>
      <c r="EYY48" s="502"/>
      <c r="EYZ48" s="502"/>
      <c r="EZA48" s="502"/>
      <c r="EZB48" s="502"/>
      <c r="EZC48" s="502"/>
      <c r="EZD48" s="502"/>
      <c r="EZE48" s="502"/>
      <c r="EZF48" s="502"/>
      <c r="EZG48" s="502"/>
      <c r="EZH48" s="502"/>
      <c r="EZI48" s="502"/>
      <c r="EZJ48" s="502"/>
      <c r="EZK48" s="502"/>
      <c r="EZL48" s="502"/>
      <c r="EZM48" s="502"/>
      <c r="EZN48" s="502"/>
      <c r="EZO48" s="502"/>
      <c r="EZP48" s="502"/>
      <c r="EZQ48" s="502"/>
      <c r="EZR48" s="502"/>
      <c r="EZS48" s="502"/>
      <c r="EZT48" s="502"/>
      <c r="EZU48" s="502"/>
      <c r="EZV48" s="502"/>
      <c r="EZW48" s="502"/>
      <c r="EZX48" s="502"/>
      <c r="EZY48" s="502"/>
      <c r="EZZ48" s="502"/>
      <c r="FAA48" s="502"/>
      <c r="FAB48" s="502"/>
      <c r="FAC48" s="502"/>
      <c r="FAD48" s="502"/>
      <c r="FAE48" s="502"/>
      <c r="FAF48" s="502"/>
      <c r="FAG48" s="502"/>
      <c r="FAH48" s="502"/>
      <c r="FAI48" s="502"/>
      <c r="FAJ48" s="502"/>
      <c r="FAK48" s="502"/>
      <c r="FAL48" s="502"/>
      <c r="FAM48" s="502"/>
      <c r="FAN48" s="502"/>
      <c r="FAO48" s="502"/>
      <c r="FAP48" s="502"/>
      <c r="FAQ48" s="502"/>
      <c r="FAR48" s="502"/>
      <c r="FAS48" s="502"/>
      <c r="FAT48" s="502"/>
      <c r="FAU48" s="502"/>
      <c r="FAV48" s="502"/>
      <c r="FAW48" s="502"/>
      <c r="FAX48" s="502"/>
      <c r="FAY48" s="502"/>
      <c r="FAZ48" s="502"/>
      <c r="FBA48" s="502"/>
      <c r="FBB48" s="502"/>
      <c r="FBC48" s="502"/>
      <c r="FBD48" s="502"/>
      <c r="FBE48" s="502"/>
      <c r="FBF48" s="502"/>
      <c r="FBG48" s="502"/>
      <c r="FBH48" s="502"/>
      <c r="FBI48" s="502"/>
      <c r="FBJ48" s="502"/>
      <c r="FBK48" s="502"/>
      <c r="FBL48" s="502"/>
      <c r="FBM48" s="502"/>
      <c r="FBN48" s="502"/>
      <c r="FBO48" s="502"/>
      <c r="FBP48" s="502"/>
      <c r="FBQ48" s="502"/>
      <c r="FBR48" s="502"/>
      <c r="FBS48" s="502"/>
      <c r="FBT48" s="502"/>
      <c r="FBU48" s="502"/>
      <c r="FBV48" s="502"/>
      <c r="FBW48" s="502"/>
      <c r="FBX48" s="502"/>
      <c r="FBY48" s="502"/>
      <c r="FBZ48" s="502"/>
      <c r="FCA48" s="502"/>
      <c r="FCB48" s="502"/>
      <c r="FCC48" s="502"/>
      <c r="FCD48" s="502"/>
      <c r="FCE48" s="502"/>
      <c r="FCF48" s="502"/>
      <c r="FCG48" s="502"/>
      <c r="FCH48" s="502"/>
      <c r="FCI48" s="502"/>
      <c r="FCJ48" s="502"/>
      <c r="FCK48" s="502"/>
      <c r="FCL48" s="502"/>
      <c r="FCM48" s="502"/>
      <c r="FCN48" s="502"/>
      <c r="FCO48" s="502"/>
      <c r="FCP48" s="502"/>
      <c r="FCQ48" s="502"/>
      <c r="FCR48" s="502"/>
      <c r="FCS48" s="502"/>
      <c r="FCT48" s="502"/>
      <c r="FCU48" s="502"/>
      <c r="FCV48" s="502"/>
      <c r="FCW48" s="502"/>
      <c r="FCX48" s="502"/>
      <c r="FCY48" s="502"/>
      <c r="FCZ48" s="502"/>
      <c r="FDA48" s="502"/>
      <c r="FDB48" s="502"/>
      <c r="FDC48" s="502"/>
      <c r="FDD48" s="502"/>
      <c r="FDE48" s="502"/>
      <c r="FDF48" s="502"/>
      <c r="FDG48" s="502"/>
      <c r="FDH48" s="502"/>
      <c r="FDI48" s="502"/>
      <c r="FDJ48" s="502"/>
      <c r="FDK48" s="502"/>
      <c r="FDL48" s="502"/>
      <c r="FDM48" s="502"/>
      <c r="FDN48" s="502"/>
      <c r="FDO48" s="502"/>
      <c r="FDP48" s="502"/>
      <c r="FDQ48" s="502"/>
      <c r="FDR48" s="502"/>
      <c r="FDS48" s="502"/>
      <c r="FDT48" s="502"/>
      <c r="FDU48" s="502"/>
      <c r="FDV48" s="502"/>
      <c r="FDW48" s="502"/>
      <c r="FDX48" s="502"/>
      <c r="FDY48" s="502"/>
      <c r="FDZ48" s="502"/>
      <c r="FEA48" s="502"/>
      <c r="FEB48" s="502"/>
      <c r="FEC48" s="502"/>
      <c r="FED48" s="502"/>
      <c r="FEE48" s="502"/>
      <c r="FEF48" s="502"/>
      <c r="FEG48" s="502"/>
      <c r="FEH48" s="502"/>
      <c r="FEI48" s="502"/>
      <c r="FEJ48" s="502"/>
      <c r="FEK48" s="502"/>
      <c r="FEL48" s="502"/>
      <c r="FEM48" s="502"/>
      <c r="FEN48" s="502"/>
      <c r="FEO48" s="502"/>
      <c r="FEP48" s="502"/>
      <c r="FEQ48" s="502"/>
      <c r="FER48" s="502"/>
      <c r="FES48" s="502"/>
      <c r="FET48" s="502"/>
      <c r="FEU48" s="502"/>
      <c r="FEV48" s="502"/>
      <c r="FEW48" s="502"/>
      <c r="FEX48" s="502"/>
      <c r="FEY48" s="502"/>
      <c r="FEZ48" s="502"/>
      <c r="FFA48" s="502"/>
      <c r="FFB48" s="502"/>
      <c r="FFC48" s="502"/>
      <c r="FFD48" s="502"/>
      <c r="FFE48" s="502"/>
      <c r="FFF48" s="502"/>
      <c r="FFG48" s="502"/>
      <c r="FFH48" s="502"/>
      <c r="FFI48" s="502"/>
      <c r="FFJ48" s="502"/>
      <c r="FFK48" s="502"/>
      <c r="FFL48" s="502"/>
      <c r="FFM48" s="502"/>
      <c r="FFN48" s="502"/>
      <c r="FFO48" s="502"/>
      <c r="FFP48" s="502"/>
      <c r="FFQ48" s="502"/>
      <c r="FFR48" s="502"/>
      <c r="FFS48" s="502"/>
      <c r="FFT48" s="502"/>
      <c r="FFU48" s="502"/>
      <c r="FFV48" s="502"/>
      <c r="FFW48" s="502"/>
      <c r="FFX48" s="502"/>
      <c r="FFY48" s="502"/>
      <c r="FFZ48" s="502"/>
      <c r="FGA48" s="502"/>
      <c r="FGB48" s="502"/>
      <c r="FGC48" s="502"/>
      <c r="FGD48" s="502"/>
      <c r="FGE48" s="502"/>
      <c r="FGF48" s="502"/>
      <c r="FGG48" s="502"/>
      <c r="FGH48" s="502"/>
      <c r="FGI48" s="502"/>
      <c r="FGJ48" s="502"/>
      <c r="FGK48" s="502"/>
      <c r="FGL48" s="502"/>
      <c r="FGM48" s="502"/>
      <c r="FGN48" s="502"/>
      <c r="FGO48" s="502"/>
      <c r="FGP48" s="502"/>
      <c r="FGQ48" s="502"/>
      <c r="FGR48" s="502"/>
      <c r="FGS48" s="502"/>
      <c r="FGT48" s="502"/>
      <c r="FGU48" s="502"/>
      <c r="FGV48" s="502"/>
      <c r="FGW48" s="502"/>
      <c r="FGX48" s="502"/>
      <c r="FGY48" s="502"/>
      <c r="FGZ48" s="502"/>
      <c r="FHA48" s="502"/>
      <c r="FHB48" s="502"/>
      <c r="FHC48" s="502"/>
      <c r="FHD48" s="502"/>
      <c r="FHE48" s="502"/>
      <c r="FHF48" s="502"/>
      <c r="FHG48" s="502"/>
      <c r="FHH48" s="502"/>
      <c r="FHI48" s="502"/>
      <c r="FHJ48" s="502"/>
      <c r="FHK48" s="502"/>
      <c r="FHL48" s="502"/>
      <c r="FHM48" s="502"/>
      <c r="FHN48" s="502"/>
      <c r="FHO48" s="502"/>
      <c r="FHP48" s="502"/>
      <c r="FHQ48" s="502"/>
      <c r="FHR48" s="502"/>
      <c r="FHS48" s="502"/>
      <c r="FHT48" s="502"/>
      <c r="FHU48" s="502"/>
      <c r="FHV48" s="502"/>
      <c r="FHW48" s="502"/>
      <c r="FHX48" s="502"/>
      <c r="FHY48" s="502"/>
      <c r="FHZ48" s="502"/>
      <c r="FIA48" s="502"/>
      <c r="FIB48" s="502"/>
      <c r="FIC48" s="502"/>
      <c r="FID48" s="502"/>
      <c r="FIE48" s="502"/>
      <c r="FIF48" s="502"/>
      <c r="FIG48" s="502"/>
      <c r="FIH48" s="502"/>
      <c r="FII48" s="502"/>
      <c r="FIJ48" s="502"/>
      <c r="FIK48" s="502"/>
      <c r="FIL48" s="502"/>
      <c r="FIM48" s="502"/>
      <c r="FIN48" s="502"/>
      <c r="FIO48" s="502"/>
      <c r="FIP48" s="502"/>
      <c r="FIQ48" s="502"/>
      <c r="FIR48" s="502"/>
      <c r="FIS48" s="502"/>
      <c r="FIT48" s="502"/>
      <c r="FIU48" s="502"/>
      <c r="FIV48" s="502"/>
      <c r="FIW48" s="502"/>
      <c r="FIX48" s="502"/>
      <c r="FIY48" s="502"/>
      <c r="FIZ48" s="502"/>
      <c r="FJA48" s="502"/>
      <c r="FJB48" s="502"/>
      <c r="FJC48" s="502"/>
      <c r="FJD48" s="502"/>
      <c r="FJE48" s="502"/>
      <c r="FJF48" s="502"/>
      <c r="FJG48" s="502"/>
      <c r="FJH48" s="502"/>
      <c r="FJI48" s="502"/>
      <c r="FJJ48" s="502"/>
      <c r="FJK48" s="502"/>
      <c r="FJL48" s="502"/>
      <c r="FJM48" s="502"/>
      <c r="FJN48" s="502"/>
      <c r="FJO48" s="502"/>
      <c r="FJP48" s="502"/>
      <c r="FJQ48" s="502"/>
      <c r="FJR48" s="502"/>
      <c r="FJS48" s="502"/>
      <c r="FJT48" s="502"/>
      <c r="FJU48" s="502"/>
      <c r="FJV48" s="502"/>
      <c r="FJW48" s="502"/>
      <c r="FJX48" s="502"/>
      <c r="FJY48" s="502"/>
      <c r="FJZ48" s="502"/>
      <c r="FKA48" s="502"/>
      <c r="FKB48" s="502"/>
      <c r="FKC48" s="502"/>
      <c r="FKD48" s="502"/>
      <c r="FKE48" s="502"/>
      <c r="FKF48" s="502"/>
      <c r="FKG48" s="502"/>
      <c r="FKH48" s="502"/>
      <c r="FKI48" s="502"/>
      <c r="FKJ48" s="502"/>
      <c r="FKK48" s="502"/>
      <c r="FKL48" s="502"/>
      <c r="FKM48" s="502"/>
      <c r="FKN48" s="502"/>
      <c r="FKO48" s="502"/>
      <c r="FKP48" s="502"/>
      <c r="FKQ48" s="502"/>
      <c r="FKR48" s="502"/>
      <c r="FKS48" s="502"/>
      <c r="FKT48" s="502"/>
      <c r="FKU48" s="502"/>
      <c r="FKV48" s="502"/>
      <c r="FKW48" s="502"/>
      <c r="FKX48" s="502"/>
      <c r="FKY48" s="502"/>
      <c r="FKZ48" s="502"/>
      <c r="FLA48" s="502"/>
      <c r="FLB48" s="502"/>
      <c r="FLC48" s="502"/>
      <c r="FLD48" s="502"/>
      <c r="FLE48" s="502"/>
      <c r="FLF48" s="502"/>
      <c r="FLG48" s="502"/>
      <c r="FLH48" s="502"/>
      <c r="FLI48" s="502"/>
      <c r="FLJ48" s="502"/>
      <c r="FLK48" s="502"/>
      <c r="FLL48" s="502"/>
      <c r="FLM48" s="502"/>
      <c r="FLN48" s="502"/>
      <c r="FLO48" s="502"/>
      <c r="FLP48" s="502"/>
      <c r="FLQ48" s="502"/>
      <c r="FLR48" s="502"/>
      <c r="FLS48" s="502"/>
      <c r="FLT48" s="502"/>
      <c r="FLU48" s="502"/>
      <c r="FLV48" s="502"/>
      <c r="FLW48" s="502"/>
      <c r="FLX48" s="502"/>
      <c r="FLY48" s="502"/>
      <c r="FLZ48" s="502"/>
      <c r="FMA48" s="502"/>
      <c r="FMB48" s="502"/>
      <c r="FMC48" s="502"/>
      <c r="FMD48" s="502"/>
      <c r="FME48" s="502"/>
      <c r="FMF48" s="502"/>
      <c r="FMG48" s="502"/>
      <c r="FMH48" s="502"/>
      <c r="FMI48" s="502"/>
      <c r="FMJ48" s="502"/>
      <c r="FMK48" s="502"/>
      <c r="FML48" s="502"/>
      <c r="FMM48" s="502"/>
      <c r="FMN48" s="502"/>
      <c r="FMO48" s="502"/>
      <c r="FMP48" s="502"/>
      <c r="FMQ48" s="502"/>
      <c r="FMR48" s="502"/>
      <c r="FMS48" s="502"/>
      <c r="FMT48" s="502"/>
      <c r="FMU48" s="502"/>
      <c r="FMV48" s="502"/>
      <c r="FMW48" s="502"/>
      <c r="FMX48" s="502"/>
      <c r="FMY48" s="502"/>
      <c r="FMZ48" s="502"/>
      <c r="FNA48" s="502"/>
      <c r="FNB48" s="502"/>
      <c r="FNC48" s="502"/>
      <c r="FND48" s="502"/>
      <c r="FNE48" s="502"/>
      <c r="FNF48" s="502"/>
      <c r="FNG48" s="502"/>
      <c r="FNH48" s="502"/>
      <c r="FNI48" s="502"/>
      <c r="FNJ48" s="502"/>
      <c r="FNK48" s="502"/>
      <c r="FNL48" s="502"/>
      <c r="FNM48" s="502"/>
      <c r="FNN48" s="502"/>
      <c r="FNO48" s="502"/>
      <c r="FNP48" s="502"/>
      <c r="FNQ48" s="502"/>
      <c r="FNR48" s="502"/>
      <c r="FNS48" s="502"/>
      <c r="FNT48" s="502"/>
      <c r="FNU48" s="502"/>
      <c r="FNV48" s="502"/>
      <c r="FNW48" s="502"/>
      <c r="FNX48" s="502"/>
      <c r="FNY48" s="502"/>
      <c r="FNZ48" s="502"/>
      <c r="FOA48" s="502"/>
      <c r="FOB48" s="502"/>
      <c r="FOC48" s="502"/>
      <c r="FOD48" s="502"/>
      <c r="FOE48" s="502"/>
      <c r="FOF48" s="502"/>
      <c r="FOG48" s="502"/>
      <c r="FOH48" s="502"/>
      <c r="FOI48" s="502"/>
      <c r="FOJ48" s="502"/>
      <c r="FOK48" s="502"/>
      <c r="FOL48" s="502"/>
      <c r="FOM48" s="502"/>
      <c r="FON48" s="502"/>
      <c r="FOO48" s="502"/>
      <c r="FOP48" s="502"/>
      <c r="FOQ48" s="502"/>
      <c r="FOR48" s="502"/>
      <c r="FOS48" s="502"/>
      <c r="FOT48" s="502"/>
      <c r="FOU48" s="502"/>
      <c r="FOV48" s="502"/>
      <c r="FOW48" s="502"/>
      <c r="FOX48" s="502"/>
      <c r="FOY48" s="502"/>
      <c r="FOZ48" s="502"/>
      <c r="FPA48" s="502"/>
      <c r="FPB48" s="502"/>
      <c r="FPC48" s="502"/>
      <c r="FPD48" s="502"/>
      <c r="FPE48" s="502"/>
      <c r="FPF48" s="502"/>
      <c r="FPG48" s="502"/>
      <c r="FPH48" s="502"/>
      <c r="FPI48" s="502"/>
      <c r="FPJ48" s="502"/>
      <c r="FPK48" s="502"/>
      <c r="FPL48" s="502"/>
      <c r="FPM48" s="502"/>
      <c r="FPN48" s="502"/>
      <c r="FPO48" s="502"/>
      <c r="FPP48" s="502"/>
      <c r="FPQ48" s="502"/>
      <c r="FPR48" s="502"/>
      <c r="FPS48" s="502"/>
      <c r="FPT48" s="502"/>
      <c r="FPU48" s="502"/>
      <c r="FPV48" s="502"/>
      <c r="FPW48" s="502"/>
      <c r="FPX48" s="502"/>
      <c r="FPY48" s="502"/>
      <c r="FPZ48" s="502"/>
      <c r="FQA48" s="502"/>
      <c r="FQB48" s="502"/>
      <c r="FQC48" s="502"/>
      <c r="FQD48" s="502"/>
      <c r="FQE48" s="502"/>
      <c r="FQF48" s="502"/>
      <c r="FQG48" s="502"/>
      <c r="FQH48" s="502"/>
      <c r="FQI48" s="502"/>
      <c r="FQJ48" s="502"/>
      <c r="FQK48" s="502"/>
      <c r="FQL48" s="502"/>
      <c r="FQM48" s="502"/>
      <c r="FQN48" s="502"/>
      <c r="FQO48" s="502"/>
      <c r="FQP48" s="502"/>
      <c r="FQQ48" s="502"/>
      <c r="FQR48" s="502"/>
      <c r="FQS48" s="502"/>
      <c r="FQT48" s="502"/>
      <c r="FQU48" s="502"/>
      <c r="FQV48" s="502"/>
      <c r="FQW48" s="502"/>
      <c r="FQX48" s="502"/>
      <c r="FQY48" s="502"/>
      <c r="FQZ48" s="502"/>
      <c r="FRA48" s="502"/>
      <c r="FRB48" s="502"/>
      <c r="FRC48" s="502"/>
      <c r="FRD48" s="502"/>
      <c r="FRE48" s="502"/>
      <c r="FRF48" s="502"/>
      <c r="FRG48" s="502"/>
      <c r="FRH48" s="502"/>
      <c r="FRI48" s="502"/>
      <c r="FRJ48" s="502"/>
      <c r="FRK48" s="502"/>
      <c r="FRL48" s="502"/>
      <c r="FRM48" s="502"/>
      <c r="FRN48" s="502"/>
      <c r="FRO48" s="502"/>
      <c r="FRP48" s="502"/>
      <c r="FRQ48" s="502"/>
      <c r="FRR48" s="502"/>
      <c r="FRS48" s="502"/>
      <c r="FRT48" s="502"/>
      <c r="FRU48" s="502"/>
      <c r="FRV48" s="502"/>
      <c r="FRW48" s="502"/>
      <c r="FRX48" s="502"/>
      <c r="FRY48" s="502"/>
      <c r="FRZ48" s="502"/>
      <c r="FSA48" s="502"/>
      <c r="FSB48" s="502"/>
      <c r="FSC48" s="502"/>
      <c r="FSD48" s="502"/>
      <c r="FSE48" s="502"/>
      <c r="FSF48" s="502"/>
      <c r="FSG48" s="502"/>
      <c r="FSH48" s="502"/>
      <c r="FSI48" s="502"/>
      <c r="FSJ48" s="502"/>
      <c r="FSK48" s="502"/>
      <c r="FSL48" s="502"/>
      <c r="FSM48" s="502"/>
      <c r="FSN48" s="502"/>
      <c r="FSO48" s="502"/>
      <c r="FSP48" s="502"/>
      <c r="FSQ48" s="502"/>
      <c r="FSR48" s="502"/>
      <c r="FSS48" s="502"/>
      <c r="FST48" s="502"/>
      <c r="FSU48" s="502"/>
      <c r="FSV48" s="502"/>
      <c r="FSW48" s="502"/>
      <c r="FSX48" s="502"/>
      <c r="FSY48" s="502"/>
      <c r="FSZ48" s="502"/>
      <c r="FTA48" s="502"/>
      <c r="FTB48" s="502"/>
      <c r="FTC48" s="502"/>
      <c r="FTD48" s="502"/>
      <c r="FTE48" s="502"/>
      <c r="FTF48" s="502"/>
      <c r="FTG48" s="502"/>
      <c r="FTH48" s="502"/>
      <c r="FTI48" s="502"/>
      <c r="FTJ48" s="502"/>
      <c r="FTK48" s="502"/>
      <c r="FTL48" s="502"/>
      <c r="FTM48" s="502"/>
      <c r="FTN48" s="502"/>
      <c r="FTO48" s="502"/>
      <c r="FTP48" s="502"/>
      <c r="FTQ48" s="502"/>
      <c r="FTR48" s="502"/>
      <c r="FTS48" s="502"/>
      <c r="FTT48" s="502"/>
      <c r="FTU48" s="502"/>
      <c r="FTV48" s="502"/>
      <c r="FTW48" s="502"/>
      <c r="FTX48" s="502"/>
      <c r="FTY48" s="502"/>
      <c r="FTZ48" s="502"/>
      <c r="FUA48" s="502"/>
      <c r="FUB48" s="502"/>
      <c r="FUC48" s="502"/>
      <c r="FUD48" s="502"/>
      <c r="FUE48" s="502"/>
      <c r="FUF48" s="502"/>
      <c r="FUG48" s="502"/>
      <c r="FUH48" s="502"/>
      <c r="FUI48" s="502"/>
      <c r="FUJ48" s="502"/>
      <c r="FUK48" s="502"/>
      <c r="FUL48" s="502"/>
      <c r="FUM48" s="502"/>
      <c r="FUN48" s="502"/>
      <c r="FUO48" s="502"/>
      <c r="FUP48" s="502"/>
      <c r="FUQ48" s="502"/>
      <c r="FUR48" s="502"/>
      <c r="FUS48" s="502"/>
      <c r="FUT48" s="502"/>
      <c r="FUU48" s="502"/>
      <c r="FUV48" s="502"/>
      <c r="FUW48" s="502"/>
      <c r="FUX48" s="502"/>
      <c r="FUY48" s="502"/>
      <c r="FUZ48" s="502"/>
      <c r="FVA48" s="502"/>
      <c r="FVB48" s="502"/>
      <c r="FVC48" s="502"/>
      <c r="FVD48" s="502"/>
      <c r="FVE48" s="502"/>
      <c r="FVF48" s="502"/>
      <c r="FVG48" s="502"/>
      <c r="FVH48" s="502"/>
      <c r="FVI48" s="502"/>
      <c r="FVJ48" s="502"/>
      <c r="FVK48" s="502"/>
      <c r="FVL48" s="502"/>
      <c r="FVM48" s="502"/>
      <c r="FVN48" s="502"/>
      <c r="FVO48" s="502"/>
      <c r="FVP48" s="502"/>
      <c r="FVQ48" s="502"/>
      <c r="FVR48" s="502"/>
      <c r="FVS48" s="502"/>
      <c r="FVT48" s="502"/>
      <c r="FVU48" s="502"/>
      <c r="FVV48" s="502"/>
      <c r="FVW48" s="502"/>
      <c r="FVX48" s="502"/>
      <c r="FVY48" s="502"/>
      <c r="FVZ48" s="502"/>
      <c r="FWA48" s="502"/>
      <c r="FWB48" s="502"/>
      <c r="FWC48" s="502"/>
      <c r="FWD48" s="502"/>
      <c r="FWE48" s="502"/>
      <c r="FWF48" s="502"/>
      <c r="FWG48" s="502"/>
      <c r="FWH48" s="502"/>
      <c r="FWI48" s="502"/>
      <c r="FWJ48" s="502"/>
      <c r="FWK48" s="502"/>
      <c r="FWL48" s="502"/>
      <c r="FWM48" s="502"/>
      <c r="FWN48" s="502"/>
      <c r="FWO48" s="502"/>
      <c r="FWP48" s="502"/>
      <c r="FWQ48" s="502"/>
      <c r="FWR48" s="502"/>
      <c r="FWS48" s="502"/>
      <c r="FWT48" s="502"/>
      <c r="FWU48" s="502"/>
      <c r="FWV48" s="502"/>
      <c r="FWW48" s="502"/>
      <c r="FWX48" s="502"/>
      <c r="FWY48" s="502"/>
      <c r="FWZ48" s="502"/>
      <c r="FXA48" s="502"/>
      <c r="FXB48" s="502"/>
      <c r="FXC48" s="502"/>
      <c r="FXD48" s="502"/>
      <c r="FXE48" s="502"/>
      <c r="FXF48" s="502"/>
      <c r="FXG48" s="502"/>
      <c r="FXH48" s="502"/>
      <c r="FXI48" s="502"/>
      <c r="FXJ48" s="502"/>
      <c r="FXK48" s="502"/>
      <c r="FXL48" s="502"/>
      <c r="FXM48" s="502"/>
      <c r="FXN48" s="502"/>
      <c r="FXO48" s="502"/>
      <c r="FXP48" s="502"/>
      <c r="FXQ48" s="502"/>
      <c r="FXR48" s="502"/>
      <c r="FXS48" s="502"/>
      <c r="FXT48" s="502"/>
      <c r="FXU48" s="502"/>
      <c r="FXV48" s="502"/>
      <c r="FXW48" s="502"/>
      <c r="FXX48" s="502"/>
      <c r="FXY48" s="502"/>
      <c r="FXZ48" s="502"/>
      <c r="FYA48" s="502"/>
      <c r="FYB48" s="502"/>
      <c r="FYC48" s="502"/>
      <c r="FYD48" s="502"/>
      <c r="FYE48" s="502"/>
      <c r="FYF48" s="502"/>
      <c r="FYG48" s="502"/>
      <c r="FYH48" s="502"/>
      <c r="FYI48" s="502"/>
      <c r="FYJ48" s="502"/>
      <c r="FYK48" s="502"/>
      <c r="FYL48" s="502"/>
      <c r="FYM48" s="502"/>
      <c r="FYN48" s="502"/>
      <c r="FYO48" s="502"/>
      <c r="FYP48" s="502"/>
      <c r="FYQ48" s="502"/>
      <c r="FYR48" s="502"/>
      <c r="FYS48" s="502"/>
      <c r="FYT48" s="502"/>
      <c r="FYU48" s="502"/>
      <c r="FYV48" s="502"/>
      <c r="FYW48" s="502"/>
      <c r="FYX48" s="502"/>
      <c r="FYY48" s="502"/>
      <c r="FYZ48" s="502"/>
      <c r="FZA48" s="502"/>
      <c r="FZB48" s="502"/>
      <c r="FZC48" s="502"/>
      <c r="FZD48" s="502"/>
      <c r="FZE48" s="502"/>
      <c r="FZF48" s="502"/>
      <c r="FZG48" s="502"/>
      <c r="FZH48" s="502"/>
      <c r="FZI48" s="502"/>
      <c r="FZJ48" s="502"/>
      <c r="FZK48" s="502"/>
      <c r="FZL48" s="502"/>
      <c r="FZM48" s="502"/>
      <c r="FZN48" s="502"/>
      <c r="FZO48" s="502"/>
      <c r="FZP48" s="502"/>
      <c r="FZQ48" s="502"/>
      <c r="FZR48" s="502"/>
      <c r="FZS48" s="502"/>
      <c r="FZT48" s="502"/>
      <c r="FZU48" s="502"/>
      <c r="FZV48" s="502"/>
      <c r="FZW48" s="502"/>
      <c r="FZX48" s="502"/>
      <c r="FZY48" s="502"/>
      <c r="FZZ48" s="502"/>
      <c r="GAA48" s="502"/>
      <c r="GAB48" s="502"/>
      <c r="GAC48" s="502"/>
      <c r="GAD48" s="502"/>
      <c r="GAE48" s="502"/>
      <c r="GAF48" s="502"/>
      <c r="GAG48" s="502"/>
      <c r="GAH48" s="502"/>
      <c r="GAI48" s="502"/>
      <c r="GAJ48" s="502"/>
      <c r="GAK48" s="502"/>
      <c r="GAL48" s="502"/>
      <c r="GAM48" s="502"/>
      <c r="GAN48" s="502"/>
      <c r="GAO48" s="502"/>
      <c r="GAP48" s="502"/>
      <c r="GAQ48" s="502"/>
      <c r="GAR48" s="502"/>
      <c r="GAS48" s="502"/>
      <c r="GAT48" s="502"/>
      <c r="GAU48" s="502"/>
      <c r="GAV48" s="502"/>
      <c r="GAW48" s="502"/>
      <c r="GAX48" s="502"/>
      <c r="GAY48" s="502"/>
      <c r="GAZ48" s="502"/>
      <c r="GBA48" s="502"/>
      <c r="GBB48" s="502"/>
      <c r="GBC48" s="502"/>
      <c r="GBD48" s="502"/>
      <c r="GBE48" s="502"/>
      <c r="GBF48" s="502"/>
      <c r="GBG48" s="502"/>
      <c r="GBH48" s="502"/>
      <c r="GBI48" s="502"/>
      <c r="GBJ48" s="502"/>
      <c r="GBK48" s="502"/>
      <c r="GBL48" s="502"/>
      <c r="GBM48" s="502"/>
      <c r="GBN48" s="502"/>
      <c r="GBO48" s="502"/>
      <c r="GBP48" s="502"/>
      <c r="GBQ48" s="502"/>
      <c r="GBR48" s="502"/>
      <c r="GBS48" s="502"/>
      <c r="GBT48" s="502"/>
      <c r="GBU48" s="502"/>
      <c r="GBV48" s="502"/>
      <c r="GBW48" s="502"/>
      <c r="GBX48" s="502"/>
      <c r="GBY48" s="502"/>
      <c r="GBZ48" s="502"/>
      <c r="GCA48" s="502"/>
      <c r="GCB48" s="502"/>
      <c r="GCC48" s="502"/>
      <c r="GCD48" s="502"/>
      <c r="GCE48" s="502"/>
      <c r="GCF48" s="502"/>
      <c r="GCG48" s="502"/>
      <c r="GCH48" s="502"/>
      <c r="GCI48" s="502"/>
      <c r="GCJ48" s="502"/>
      <c r="GCK48" s="502"/>
      <c r="GCL48" s="502"/>
      <c r="GCM48" s="502"/>
      <c r="GCN48" s="502"/>
      <c r="GCO48" s="502"/>
      <c r="GCP48" s="502"/>
      <c r="GCQ48" s="502"/>
      <c r="GCR48" s="502"/>
      <c r="GCS48" s="502"/>
      <c r="GCT48" s="502"/>
      <c r="GCU48" s="502"/>
      <c r="GCV48" s="502"/>
      <c r="GCW48" s="502"/>
      <c r="GCX48" s="502"/>
      <c r="GCY48" s="502"/>
      <c r="GCZ48" s="502"/>
      <c r="GDA48" s="502"/>
      <c r="GDB48" s="502"/>
      <c r="GDC48" s="502"/>
      <c r="GDD48" s="502"/>
      <c r="GDE48" s="502"/>
      <c r="GDF48" s="502"/>
      <c r="GDG48" s="502"/>
      <c r="GDH48" s="502"/>
      <c r="GDI48" s="502"/>
      <c r="GDJ48" s="502"/>
      <c r="GDK48" s="502"/>
      <c r="GDL48" s="502"/>
      <c r="GDM48" s="502"/>
      <c r="GDN48" s="502"/>
      <c r="GDO48" s="502"/>
      <c r="GDP48" s="502"/>
      <c r="GDQ48" s="502"/>
      <c r="GDR48" s="502"/>
      <c r="GDS48" s="502"/>
      <c r="GDT48" s="502"/>
      <c r="GDU48" s="502"/>
      <c r="GDV48" s="502"/>
      <c r="GDW48" s="502"/>
      <c r="GDX48" s="502"/>
      <c r="GDY48" s="502"/>
      <c r="GDZ48" s="502"/>
      <c r="GEA48" s="502"/>
      <c r="GEB48" s="502"/>
      <c r="GEC48" s="502"/>
      <c r="GED48" s="502"/>
      <c r="GEE48" s="502"/>
      <c r="GEF48" s="502"/>
      <c r="GEG48" s="502"/>
      <c r="GEH48" s="502"/>
      <c r="GEI48" s="502"/>
      <c r="GEJ48" s="502"/>
      <c r="GEK48" s="502"/>
      <c r="GEL48" s="502"/>
      <c r="GEM48" s="502"/>
      <c r="GEN48" s="502"/>
      <c r="GEO48" s="502"/>
      <c r="GEP48" s="502"/>
      <c r="GEQ48" s="502"/>
      <c r="GER48" s="502"/>
      <c r="GES48" s="502"/>
      <c r="GET48" s="502"/>
      <c r="GEU48" s="502"/>
      <c r="GEV48" s="502"/>
      <c r="GEW48" s="502"/>
      <c r="GEX48" s="502"/>
      <c r="GEY48" s="502"/>
      <c r="GEZ48" s="502"/>
      <c r="GFA48" s="502"/>
      <c r="GFB48" s="502"/>
      <c r="GFC48" s="502"/>
      <c r="GFD48" s="502"/>
      <c r="GFE48" s="502"/>
      <c r="GFF48" s="502"/>
      <c r="GFG48" s="502"/>
      <c r="GFH48" s="502"/>
      <c r="GFI48" s="502"/>
      <c r="GFJ48" s="502"/>
      <c r="GFK48" s="502"/>
      <c r="GFL48" s="502"/>
      <c r="GFM48" s="502"/>
      <c r="GFN48" s="502"/>
      <c r="GFO48" s="502"/>
      <c r="GFP48" s="502"/>
      <c r="GFQ48" s="502"/>
      <c r="GFR48" s="502"/>
      <c r="GFS48" s="502"/>
      <c r="GFT48" s="502"/>
      <c r="GFU48" s="502"/>
      <c r="GFV48" s="502"/>
      <c r="GFW48" s="502"/>
      <c r="GFX48" s="502"/>
      <c r="GFY48" s="502"/>
      <c r="GFZ48" s="502"/>
      <c r="GGA48" s="502"/>
      <c r="GGB48" s="502"/>
      <c r="GGC48" s="502"/>
      <c r="GGD48" s="502"/>
      <c r="GGE48" s="502"/>
      <c r="GGF48" s="502"/>
      <c r="GGG48" s="502"/>
      <c r="GGH48" s="502"/>
      <c r="GGI48" s="502"/>
      <c r="GGJ48" s="502"/>
      <c r="GGK48" s="502"/>
      <c r="GGL48" s="502"/>
      <c r="GGM48" s="502"/>
      <c r="GGN48" s="502"/>
      <c r="GGO48" s="502"/>
      <c r="GGP48" s="502"/>
      <c r="GGQ48" s="502"/>
      <c r="GGR48" s="502"/>
      <c r="GGS48" s="502"/>
      <c r="GGT48" s="502"/>
      <c r="GGU48" s="502"/>
      <c r="GGV48" s="502"/>
      <c r="GGW48" s="502"/>
      <c r="GGX48" s="502"/>
      <c r="GGY48" s="502"/>
      <c r="GGZ48" s="502"/>
      <c r="GHA48" s="502"/>
      <c r="GHB48" s="502"/>
      <c r="GHC48" s="502"/>
      <c r="GHD48" s="502"/>
      <c r="GHE48" s="502"/>
      <c r="GHF48" s="502"/>
      <c r="GHG48" s="502"/>
      <c r="GHH48" s="502"/>
      <c r="GHI48" s="502"/>
      <c r="GHJ48" s="502"/>
      <c r="GHK48" s="502"/>
      <c r="GHL48" s="502"/>
      <c r="GHM48" s="502"/>
      <c r="GHN48" s="502"/>
      <c r="GHO48" s="502"/>
      <c r="GHP48" s="502"/>
      <c r="GHQ48" s="502"/>
      <c r="GHR48" s="502"/>
      <c r="GHS48" s="502"/>
      <c r="GHT48" s="502"/>
      <c r="GHU48" s="502"/>
      <c r="GHV48" s="502"/>
      <c r="GHW48" s="502"/>
      <c r="GHX48" s="502"/>
      <c r="GHY48" s="502"/>
      <c r="GHZ48" s="502"/>
      <c r="GIA48" s="502"/>
      <c r="GIB48" s="502"/>
      <c r="GIC48" s="502"/>
      <c r="GID48" s="502"/>
      <c r="GIE48" s="502"/>
      <c r="GIF48" s="502"/>
      <c r="GIG48" s="502"/>
      <c r="GIH48" s="502"/>
      <c r="GII48" s="502"/>
      <c r="GIJ48" s="502"/>
      <c r="GIK48" s="502"/>
      <c r="GIL48" s="502"/>
      <c r="GIM48" s="502"/>
      <c r="GIN48" s="502"/>
      <c r="GIO48" s="502"/>
      <c r="GIP48" s="502"/>
      <c r="GIQ48" s="502"/>
      <c r="GIR48" s="502"/>
      <c r="GIS48" s="502"/>
      <c r="GIT48" s="502"/>
      <c r="GIU48" s="502"/>
      <c r="GIV48" s="502"/>
      <c r="GIW48" s="502"/>
      <c r="GIX48" s="502"/>
      <c r="GIY48" s="502"/>
      <c r="GIZ48" s="502"/>
      <c r="GJA48" s="502"/>
      <c r="GJB48" s="502"/>
      <c r="GJC48" s="502"/>
      <c r="GJD48" s="502"/>
      <c r="GJE48" s="502"/>
      <c r="GJF48" s="502"/>
      <c r="GJG48" s="502"/>
      <c r="GJH48" s="502"/>
      <c r="GJI48" s="502"/>
      <c r="GJJ48" s="502"/>
      <c r="GJK48" s="502"/>
      <c r="GJL48" s="502"/>
      <c r="GJM48" s="502"/>
      <c r="GJN48" s="502"/>
      <c r="GJO48" s="502"/>
      <c r="GJP48" s="502"/>
      <c r="GJQ48" s="502"/>
      <c r="GJR48" s="502"/>
      <c r="GJS48" s="502"/>
      <c r="GJT48" s="502"/>
      <c r="GJU48" s="502"/>
      <c r="GJV48" s="502"/>
      <c r="GJW48" s="502"/>
      <c r="GJX48" s="502"/>
      <c r="GJY48" s="502"/>
      <c r="GJZ48" s="502"/>
      <c r="GKA48" s="502"/>
      <c r="GKB48" s="502"/>
      <c r="GKC48" s="502"/>
      <c r="GKD48" s="502"/>
      <c r="GKE48" s="502"/>
      <c r="GKF48" s="502"/>
      <c r="GKG48" s="502"/>
      <c r="GKH48" s="502"/>
      <c r="GKI48" s="502"/>
      <c r="GKJ48" s="502"/>
      <c r="GKK48" s="502"/>
      <c r="GKL48" s="502"/>
      <c r="GKM48" s="502"/>
      <c r="GKN48" s="502"/>
      <c r="GKO48" s="502"/>
      <c r="GKP48" s="502"/>
      <c r="GKQ48" s="502"/>
      <c r="GKR48" s="502"/>
      <c r="GKS48" s="502"/>
      <c r="GKT48" s="502"/>
      <c r="GKU48" s="502"/>
      <c r="GKV48" s="502"/>
      <c r="GKW48" s="502"/>
      <c r="GKX48" s="502"/>
      <c r="GKY48" s="502"/>
      <c r="GKZ48" s="502"/>
      <c r="GLA48" s="502"/>
      <c r="GLB48" s="502"/>
      <c r="GLC48" s="502"/>
      <c r="GLD48" s="502"/>
      <c r="GLE48" s="502"/>
      <c r="GLF48" s="502"/>
      <c r="GLG48" s="502"/>
      <c r="GLH48" s="502"/>
      <c r="GLI48" s="502"/>
      <c r="GLJ48" s="502"/>
      <c r="GLK48" s="502"/>
      <c r="GLL48" s="502"/>
      <c r="GLM48" s="502"/>
      <c r="GLN48" s="502"/>
      <c r="GLO48" s="502"/>
      <c r="GLP48" s="502"/>
      <c r="GLQ48" s="502"/>
      <c r="GLR48" s="502"/>
      <c r="GLS48" s="502"/>
      <c r="GLT48" s="502"/>
      <c r="GLU48" s="502"/>
      <c r="GLV48" s="502"/>
      <c r="GLW48" s="502"/>
      <c r="GLX48" s="502"/>
      <c r="GLY48" s="502"/>
      <c r="GLZ48" s="502"/>
      <c r="GMA48" s="502"/>
      <c r="GMB48" s="502"/>
      <c r="GMC48" s="502"/>
      <c r="GMD48" s="502"/>
      <c r="GME48" s="502"/>
      <c r="GMF48" s="502"/>
      <c r="GMG48" s="502"/>
      <c r="GMH48" s="502"/>
      <c r="GMI48" s="502"/>
      <c r="GMJ48" s="502"/>
      <c r="GMK48" s="502"/>
      <c r="GML48" s="502"/>
      <c r="GMM48" s="502"/>
      <c r="GMN48" s="502"/>
      <c r="GMO48" s="502"/>
      <c r="GMP48" s="502"/>
      <c r="GMQ48" s="502"/>
      <c r="GMR48" s="502"/>
      <c r="GMS48" s="502"/>
      <c r="GMT48" s="502"/>
      <c r="GMU48" s="502"/>
      <c r="GMV48" s="502"/>
      <c r="GMW48" s="502"/>
      <c r="GMX48" s="502"/>
      <c r="GMY48" s="502"/>
      <c r="GMZ48" s="502"/>
      <c r="GNA48" s="502"/>
      <c r="GNB48" s="502"/>
      <c r="GNC48" s="502"/>
      <c r="GND48" s="502"/>
      <c r="GNE48" s="502"/>
      <c r="GNF48" s="502"/>
      <c r="GNG48" s="502"/>
      <c r="GNH48" s="502"/>
      <c r="GNI48" s="502"/>
      <c r="GNJ48" s="502"/>
      <c r="GNK48" s="502"/>
      <c r="GNL48" s="502"/>
      <c r="GNM48" s="502"/>
      <c r="GNN48" s="502"/>
      <c r="GNO48" s="502"/>
      <c r="GNP48" s="502"/>
      <c r="GNQ48" s="502"/>
      <c r="GNR48" s="502"/>
      <c r="GNS48" s="502"/>
      <c r="GNT48" s="502"/>
      <c r="GNU48" s="502"/>
      <c r="GNV48" s="502"/>
      <c r="GNW48" s="502"/>
      <c r="GNX48" s="502"/>
      <c r="GNY48" s="502"/>
      <c r="GNZ48" s="502"/>
      <c r="GOA48" s="502"/>
      <c r="GOB48" s="502"/>
      <c r="GOC48" s="502"/>
      <c r="GOD48" s="502"/>
      <c r="GOE48" s="502"/>
      <c r="GOF48" s="502"/>
      <c r="GOG48" s="502"/>
      <c r="GOH48" s="502"/>
      <c r="GOI48" s="502"/>
      <c r="GOJ48" s="502"/>
      <c r="GOK48" s="502"/>
      <c r="GOL48" s="502"/>
      <c r="GOM48" s="502"/>
      <c r="GON48" s="502"/>
      <c r="GOO48" s="502"/>
      <c r="GOP48" s="502"/>
      <c r="GOQ48" s="502"/>
      <c r="GOR48" s="502"/>
      <c r="GOS48" s="502"/>
      <c r="GOT48" s="502"/>
      <c r="GOU48" s="502"/>
      <c r="GOV48" s="502"/>
      <c r="GOW48" s="502"/>
      <c r="GOX48" s="502"/>
      <c r="GOY48" s="502"/>
      <c r="GOZ48" s="502"/>
      <c r="GPA48" s="502"/>
      <c r="GPB48" s="502"/>
      <c r="GPC48" s="502"/>
      <c r="GPD48" s="502"/>
      <c r="GPE48" s="502"/>
      <c r="GPF48" s="502"/>
      <c r="GPG48" s="502"/>
      <c r="GPH48" s="502"/>
      <c r="GPI48" s="502"/>
      <c r="GPJ48" s="502"/>
      <c r="GPK48" s="502"/>
      <c r="GPL48" s="502"/>
      <c r="GPM48" s="502"/>
      <c r="GPN48" s="502"/>
      <c r="GPO48" s="502"/>
      <c r="GPP48" s="502"/>
      <c r="GPQ48" s="502"/>
      <c r="GPR48" s="502"/>
      <c r="GPS48" s="502"/>
      <c r="GPT48" s="502"/>
      <c r="GPU48" s="502"/>
      <c r="GPV48" s="502"/>
      <c r="GPW48" s="502"/>
      <c r="GPX48" s="502"/>
      <c r="GPY48" s="502"/>
      <c r="GPZ48" s="502"/>
      <c r="GQA48" s="502"/>
      <c r="GQB48" s="502"/>
      <c r="GQC48" s="502"/>
      <c r="GQD48" s="502"/>
      <c r="GQE48" s="502"/>
      <c r="GQF48" s="502"/>
      <c r="GQG48" s="502"/>
      <c r="GQH48" s="502"/>
      <c r="GQI48" s="502"/>
      <c r="GQJ48" s="502"/>
      <c r="GQK48" s="502"/>
      <c r="GQL48" s="502"/>
      <c r="GQM48" s="502"/>
      <c r="GQN48" s="502"/>
      <c r="GQO48" s="502"/>
      <c r="GQP48" s="502"/>
      <c r="GQQ48" s="502"/>
      <c r="GQR48" s="502"/>
      <c r="GQS48" s="502"/>
      <c r="GQT48" s="502"/>
      <c r="GQU48" s="502"/>
      <c r="GQV48" s="502"/>
      <c r="GQW48" s="502"/>
      <c r="GQX48" s="502"/>
      <c r="GQY48" s="502"/>
      <c r="GQZ48" s="502"/>
      <c r="GRA48" s="502"/>
      <c r="GRB48" s="502"/>
      <c r="GRC48" s="502"/>
      <c r="GRD48" s="502"/>
      <c r="GRE48" s="502"/>
      <c r="GRF48" s="502"/>
      <c r="GRG48" s="502"/>
      <c r="GRH48" s="502"/>
      <c r="GRI48" s="502"/>
      <c r="GRJ48" s="502"/>
      <c r="GRK48" s="502"/>
      <c r="GRL48" s="502"/>
      <c r="GRM48" s="502"/>
      <c r="GRN48" s="502"/>
      <c r="GRO48" s="502"/>
      <c r="GRP48" s="502"/>
      <c r="GRQ48" s="502"/>
      <c r="GRR48" s="502"/>
      <c r="GRS48" s="502"/>
      <c r="GRT48" s="502"/>
      <c r="GRU48" s="502"/>
      <c r="GRV48" s="502"/>
      <c r="GRW48" s="502"/>
      <c r="GRX48" s="502"/>
      <c r="GRY48" s="502"/>
      <c r="GRZ48" s="502"/>
      <c r="GSA48" s="502"/>
      <c r="GSB48" s="502"/>
      <c r="GSC48" s="502"/>
      <c r="GSD48" s="502"/>
      <c r="GSE48" s="502"/>
      <c r="GSF48" s="502"/>
      <c r="GSG48" s="502"/>
      <c r="GSH48" s="502"/>
      <c r="GSI48" s="502"/>
      <c r="GSJ48" s="502"/>
      <c r="GSK48" s="502"/>
      <c r="GSL48" s="502"/>
      <c r="GSM48" s="502"/>
      <c r="GSN48" s="502"/>
      <c r="GSO48" s="502"/>
      <c r="GSP48" s="502"/>
      <c r="GSQ48" s="502"/>
      <c r="GSR48" s="502"/>
      <c r="GSS48" s="502"/>
      <c r="GST48" s="502"/>
      <c r="GSU48" s="502"/>
      <c r="GSV48" s="502"/>
      <c r="GSW48" s="502"/>
      <c r="GSX48" s="502"/>
      <c r="GSY48" s="502"/>
      <c r="GSZ48" s="502"/>
      <c r="GTA48" s="502"/>
      <c r="GTB48" s="502"/>
      <c r="GTC48" s="502"/>
      <c r="GTD48" s="502"/>
      <c r="GTE48" s="502"/>
      <c r="GTF48" s="502"/>
      <c r="GTG48" s="502"/>
      <c r="GTH48" s="502"/>
      <c r="GTI48" s="502"/>
      <c r="GTJ48" s="502"/>
      <c r="GTK48" s="502"/>
      <c r="GTL48" s="502"/>
      <c r="GTM48" s="502"/>
      <c r="GTN48" s="502"/>
      <c r="GTO48" s="502"/>
      <c r="GTP48" s="502"/>
      <c r="GTQ48" s="502"/>
      <c r="GTR48" s="502"/>
      <c r="GTS48" s="502"/>
      <c r="GTT48" s="502"/>
      <c r="GTU48" s="502"/>
      <c r="GTV48" s="502"/>
      <c r="GTW48" s="502"/>
      <c r="GTX48" s="502"/>
      <c r="GTY48" s="502"/>
      <c r="GTZ48" s="502"/>
      <c r="GUA48" s="502"/>
      <c r="GUB48" s="502"/>
      <c r="GUC48" s="502"/>
      <c r="GUD48" s="502"/>
      <c r="GUE48" s="502"/>
      <c r="GUF48" s="502"/>
      <c r="GUG48" s="502"/>
      <c r="GUH48" s="502"/>
      <c r="GUI48" s="502"/>
      <c r="GUJ48" s="502"/>
      <c r="GUK48" s="502"/>
      <c r="GUL48" s="502"/>
      <c r="GUM48" s="502"/>
      <c r="GUN48" s="502"/>
      <c r="GUO48" s="502"/>
      <c r="GUP48" s="502"/>
      <c r="GUQ48" s="502"/>
      <c r="GUR48" s="502"/>
      <c r="GUS48" s="502"/>
      <c r="GUT48" s="502"/>
      <c r="GUU48" s="502"/>
      <c r="GUV48" s="502"/>
      <c r="GUW48" s="502"/>
      <c r="GUX48" s="502"/>
      <c r="GUY48" s="502"/>
      <c r="GUZ48" s="502"/>
      <c r="GVA48" s="502"/>
      <c r="GVB48" s="502"/>
      <c r="GVC48" s="502"/>
      <c r="GVD48" s="502"/>
      <c r="GVE48" s="502"/>
      <c r="GVF48" s="502"/>
      <c r="GVG48" s="502"/>
      <c r="GVH48" s="502"/>
      <c r="GVI48" s="502"/>
      <c r="GVJ48" s="502"/>
      <c r="GVK48" s="502"/>
      <c r="GVL48" s="502"/>
      <c r="GVM48" s="502"/>
      <c r="GVN48" s="502"/>
      <c r="GVO48" s="502"/>
      <c r="GVP48" s="502"/>
      <c r="GVQ48" s="502"/>
      <c r="GVR48" s="502"/>
      <c r="GVS48" s="502"/>
      <c r="GVT48" s="502"/>
      <c r="GVU48" s="502"/>
      <c r="GVV48" s="502"/>
      <c r="GVW48" s="502"/>
      <c r="GVX48" s="502"/>
      <c r="GVY48" s="502"/>
      <c r="GVZ48" s="502"/>
      <c r="GWA48" s="502"/>
      <c r="GWB48" s="502"/>
      <c r="GWC48" s="502"/>
      <c r="GWD48" s="502"/>
      <c r="GWE48" s="502"/>
      <c r="GWF48" s="502"/>
      <c r="GWG48" s="502"/>
      <c r="GWH48" s="502"/>
      <c r="GWI48" s="502"/>
      <c r="GWJ48" s="502"/>
      <c r="GWK48" s="502"/>
      <c r="GWL48" s="502"/>
      <c r="GWM48" s="502"/>
      <c r="GWN48" s="502"/>
      <c r="GWO48" s="502"/>
      <c r="GWP48" s="502"/>
      <c r="GWQ48" s="502"/>
      <c r="GWR48" s="502"/>
      <c r="GWS48" s="502"/>
      <c r="GWT48" s="502"/>
      <c r="GWU48" s="502"/>
      <c r="GWV48" s="502"/>
      <c r="GWW48" s="502"/>
      <c r="GWX48" s="502"/>
      <c r="GWY48" s="502"/>
      <c r="GWZ48" s="502"/>
      <c r="GXA48" s="502"/>
      <c r="GXB48" s="502"/>
      <c r="GXC48" s="502"/>
      <c r="GXD48" s="502"/>
      <c r="GXE48" s="502"/>
      <c r="GXF48" s="502"/>
      <c r="GXG48" s="502"/>
      <c r="GXH48" s="502"/>
      <c r="GXI48" s="502"/>
      <c r="GXJ48" s="502"/>
      <c r="GXK48" s="502"/>
      <c r="GXL48" s="502"/>
      <c r="GXM48" s="502"/>
      <c r="GXN48" s="502"/>
      <c r="GXO48" s="502"/>
      <c r="GXP48" s="502"/>
      <c r="GXQ48" s="502"/>
      <c r="GXR48" s="502"/>
      <c r="GXS48" s="502"/>
      <c r="GXT48" s="502"/>
      <c r="GXU48" s="502"/>
      <c r="GXV48" s="502"/>
      <c r="GXW48" s="502"/>
      <c r="GXX48" s="502"/>
      <c r="GXY48" s="502"/>
      <c r="GXZ48" s="502"/>
      <c r="GYA48" s="502"/>
      <c r="GYB48" s="502"/>
      <c r="GYC48" s="502"/>
      <c r="GYD48" s="502"/>
      <c r="GYE48" s="502"/>
      <c r="GYF48" s="502"/>
      <c r="GYG48" s="502"/>
      <c r="GYH48" s="502"/>
      <c r="GYI48" s="502"/>
      <c r="GYJ48" s="502"/>
      <c r="GYK48" s="502"/>
      <c r="GYL48" s="502"/>
      <c r="GYM48" s="502"/>
      <c r="GYN48" s="502"/>
      <c r="GYO48" s="502"/>
      <c r="GYP48" s="502"/>
      <c r="GYQ48" s="502"/>
      <c r="GYR48" s="502"/>
      <c r="GYS48" s="502"/>
      <c r="GYT48" s="502"/>
      <c r="GYU48" s="502"/>
      <c r="GYV48" s="502"/>
      <c r="GYW48" s="502"/>
      <c r="GYX48" s="502"/>
      <c r="GYY48" s="502"/>
      <c r="GYZ48" s="502"/>
      <c r="GZA48" s="502"/>
      <c r="GZB48" s="502"/>
      <c r="GZC48" s="502"/>
      <c r="GZD48" s="502"/>
      <c r="GZE48" s="502"/>
      <c r="GZF48" s="502"/>
      <c r="GZG48" s="502"/>
      <c r="GZH48" s="502"/>
      <c r="GZI48" s="502"/>
      <c r="GZJ48" s="502"/>
      <c r="GZK48" s="502"/>
      <c r="GZL48" s="502"/>
      <c r="GZM48" s="502"/>
      <c r="GZN48" s="502"/>
      <c r="GZO48" s="502"/>
      <c r="GZP48" s="502"/>
      <c r="GZQ48" s="502"/>
      <c r="GZR48" s="502"/>
      <c r="GZS48" s="502"/>
      <c r="GZT48" s="502"/>
      <c r="GZU48" s="502"/>
      <c r="GZV48" s="502"/>
      <c r="GZW48" s="502"/>
      <c r="GZX48" s="502"/>
      <c r="GZY48" s="502"/>
      <c r="GZZ48" s="502"/>
      <c r="HAA48" s="502"/>
      <c r="HAB48" s="502"/>
      <c r="HAC48" s="502"/>
      <c r="HAD48" s="502"/>
      <c r="HAE48" s="502"/>
      <c r="HAF48" s="502"/>
      <c r="HAG48" s="502"/>
      <c r="HAH48" s="502"/>
      <c r="HAI48" s="502"/>
      <c r="HAJ48" s="502"/>
      <c r="HAK48" s="502"/>
      <c r="HAL48" s="502"/>
      <c r="HAM48" s="502"/>
      <c r="HAN48" s="502"/>
      <c r="HAO48" s="502"/>
      <c r="HAP48" s="502"/>
      <c r="HAQ48" s="502"/>
      <c r="HAR48" s="502"/>
      <c r="HAS48" s="502"/>
      <c r="HAT48" s="502"/>
      <c r="HAU48" s="502"/>
      <c r="HAV48" s="502"/>
      <c r="HAW48" s="502"/>
      <c r="HAX48" s="502"/>
      <c r="HAY48" s="502"/>
      <c r="HAZ48" s="502"/>
      <c r="HBA48" s="502"/>
      <c r="HBB48" s="502"/>
      <c r="HBC48" s="502"/>
      <c r="HBD48" s="502"/>
      <c r="HBE48" s="502"/>
      <c r="HBF48" s="502"/>
      <c r="HBG48" s="502"/>
      <c r="HBH48" s="502"/>
      <c r="HBI48" s="502"/>
      <c r="HBJ48" s="502"/>
      <c r="HBK48" s="502"/>
      <c r="HBL48" s="502"/>
      <c r="HBM48" s="502"/>
      <c r="HBN48" s="502"/>
      <c r="HBO48" s="502"/>
      <c r="HBP48" s="502"/>
      <c r="HBQ48" s="502"/>
      <c r="HBR48" s="502"/>
      <c r="HBS48" s="502"/>
      <c r="HBT48" s="502"/>
      <c r="HBU48" s="502"/>
      <c r="HBV48" s="502"/>
      <c r="HBW48" s="502"/>
      <c r="HBX48" s="502"/>
      <c r="HBY48" s="502"/>
      <c r="HBZ48" s="502"/>
      <c r="HCA48" s="502"/>
      <c r="HCB48" s="502"/>
      <c r="HCC48" s="502"/>
      <c r="HCD48" s="502"/>
      <c r="HCE48" s="502"/>
      <c r="HCF48" s="502"/>
      <c r="HCG48" s="502"/>
      <c r="HCH48" s="502"/>
      <c r="HCI48" s="502"/>
      <c r="HCJ48" s="502"/>
      <c r="HCK48" s="502"/>
      <c r="HCL48" s="502"/>
      <c r="HCM48" s="502"/>
      <c r="HCN48" s="502"/>
      <c r="HCO48" s="502"/>
      <c r="HCP48" s="502"/>
      <c r="HCQ48" s="502"/>
      <c r="HCR48" s="502"/>
      <c r="HCS48" s="502"/>
      <c r="HCT48" s="502"/>
      <c r="HCU48" s="502"/>
      <c r="HCV48" s="502"/>
      <c r="HCW48" s="502"/>
      <c r="HCX48" s="502"/>
      <c r="HCY48" s="502"/>
      <c r="HCZ48" s="502"/>
      <c r="HDA48" s="502"/>
      <c r="HDB48" s="502"/>
      <c r="HDC48" s="502"/>
      <c r="HDD48" s="502"/>
      <c r="HDE48" s="502"/>
      <c r="HDF48" s="502"/>
      <c r="HDG48" s="502"/>
      <c r="HDH48" s="502"/>
      <c r="HDI48" s="502"/>
      <c r="HDJ48" s="502"/>
      <c r="HDK48" s="502"/>
      <c r="HDL48" s="502"/>
      <c r="HDM48" s="502"/>
      <c r="HDN48" s="502"/>
      <c r="HDO48" s="502"/>
      <c r="HDP48" s="502"/>
      <c r="HDQ48" s="502"/>
      <c r="HDR48" s="502"/>
      <c r="HDS48" s="502"/>
      <c r="HDT48" s="502"/>
      <c r="HDU48" s="502"/>
      <c r="HDV48" s="502"/>
      <c r="HDW48" s="502"/>
      <c r="HDX48" s="502"/>
      <c r="HDY48" s="502"/>
      <c r="HDZ48" s="502"/>
      <c r="HEA48" s="502"/>
      <c r="HEB48" s="502"/>
      <c r="HEC48" s="502"/>
      <c r="HED48" s="502"/>
      <c r="HEE48" s="502"/>
      <c r="HEF48" s="502"/>
      <c r="HEG48" s="502"/>
      <c r="HEH48" s="502"/>
      <c r="HEI48" s="502"/>
      <c r="HEJ48" s="502"/>
      <c r="HEK48" s="502"/>
      <c r="HEL48" s="502"/>
      <c r="HEM48" s="502"/>
      <c r="HEN48" s="502"/>
      <c r="HEO48" s="502"/>
      <c r="HEP48" s="502"/>
      <c r="HEQ48" s="502"/>
      <c r="HER48" s="502"/>
      <c r="HES48" s="502"/>
      <c r="HET48" s="502"/>
      <c r="HEU48" s="502"/>
      <c r="HEV48" s="502"/>
      <c r="HEW48" s="502"/>
      <c r="HEX48" s="502"/>
      <c r="HEY48" s="502"/>
      <c r="HEZ48" s="502"/>
      <c r="HFA48" s="502"/>
      <c r="HFB48" s="502"/>
      <c r="HFC48" s="502"/>
      <c r="HFD48" s="502"/>
      <c r="HFE48" s="502"/>
      <c r="HFF48" s="502"/>
      <c r="HFG48" s="502"/>
      <c r="HFH48" s="502"/>
      <c r="HFI48" s="502"/>
      <c r="HFJ48" s="502"/>
      <c r="HFK48" s="502"/>
      <c r="HFL48" s="502"/>
      <c r="HFM48" s="502"/>
      <c r="HFN48" s="502"/>
      <c r="HFO48" s="502"/>
      <c r="HFP48" s="502"/>
      <c r="HFQ48" s="502"/>
      <c r="HFR48" s="502"/>
      <c r="HFS48" s="502"/>
      <c r="HFT48" s="502"/>
      <c r="HFU48" s="502"/>
      <c r="HFV48" s="502"/>
      <c r="HFW48" s="502"/>
      <c r="HFX48" s="502"/>
      <c r="HFY48" s="502"/>
      <c r="HFZ48" s="502"/>
      <c r="HGA48" s="502"/>
      <c r="HGB48" s="502"/>
      <c r="HGC48" s="502"/>
      <c r="HGD48" s="502"/>
      <c r="HGE48" s="502"/>
      <c r="HGF48" s="502"/>
      <c r="HGG48" s="502"/>
      <c r="HGH48" s="502"/>
      <c r="HGI48" s="502"/>
      <c r="HGJ48" s="502"/>
      <c r="HGK48" s="502"/>
      <c r="HGL48" s="502"/>
      <c r="HGM48" s="502"/>
      <c r="HGN48" s="502"/>
      <c r="HGO48" s="502"/>
      <c r="HGP48" s="502"/>
      <c r="HGQ48" s="502"/>
      <c r="HGR48" s="502"/>
      <c r="HGS48" s="502"/>
      <c r="HGT48" s="502"/>
      <c r="HGU48" s="502"/>
      <c r="HGV48" s="502"/>
      <c r="HGW48" s="502"/>
      <c r="HGX48" s="502"/>
      <c r="HGY48" s="502"/>
      <c r="HGZ48" s="502"/>
      <c r="HHA48" s="502"/>
      <c r="HHB48" s="502"/>
      <c r="HHC48" s="502"/>
      <c r="HHD48" s="502"/>
      <c r="HHE48" s="502"/>
      <c r="HHF48" s="502"/>
      <c r="HHG48" s="502"/>
      <c r="HHH48" s="502"/>
      <c r="HHI48" s="502"/>
      <c r="HHJ48" s="502"/>
      <c r="HHK48" s="502"/>
      <c r="HHL48" s="502"/>
      <c r="HHM48" s="502"/>
      <c r="HHN48" s="502"/>
      <c r="HHO48" s="502"/>
      <c r="HHP48" s="502"/>
      <c r="HHQ48" s="502"/>
      <c r="HHR48" s="502"/>
      <c r="HHS48" s="502"/>
      <c r="HHT48" s="502"/>
      <c r="HHU48" s="502"/>
      <c r="HHV48" s="502"/>
      <c r="HHW48" s="502"/>
      <c r="HHX48" s="502"/>
      <c r="HHY48" s="502"/>
      <c r="HHZ48" s="502"/>
      <c r="HIA48" s="502"/>
      <c r="HIB48" s="502"/>
      <c r="HIC48" s="502"/>
      <c r="HID48" s="502"/>
      <c r="HIE48" s="502"/>
      <c r="HIF48" s="502"/>
      <c r="HIG48" s="502"/>
      <c r="HIH48" s="502"/>
      <c r="HII48" s="502"/>
      <c r="HIJ48" s="502"/>
      <c r="HIK48" s="502"/>
      <c r="HIL48" s="502"/>
      <c r="HIM48" s="502"/>
      <c r="HIN48" s="502"/>
      <c r="HIO48" s="502"/>
      <c r="HIP48" s="502"/>
      <c r="HIQ48" s="502"/>
      <c r="HIR48" s="502"/>
      <c r="HIS48" s="502"/>
      <c r="HIT48" s="502"/>
      <c r="HIU48" s="502"/>
      <c r="HIV48" s="502"/>
      <c r="HIW48" s="502"/>
      <c r="HIX48" s="502"/>
      <c r="HIY48" s="502"/>
      <c r="HIZ48" s="502"/>
      <c r="HJA48" s="502"/>
      <c r="HJB48" s="502"/>
      <c r="HJC48" s="502"/>
      <c r="HJD48" s="502"/>
      <c r="HJE48" s="502"/>
      <c r="HJF48" s="502"/>
      <c r="HJG48" s="502"/>
      <c r="HJH48" s="502"/>
      <c r="HJI48" s="502"/>
      <c r="HJJ48" s="502"/>
      <c r="HJK48" s="502"/>
      <c r="HJL48" s="502"/>
      <c r="HJM48" s="502"/>
      <c r="HJN48" s="502"/>
      <c r="HJO48" s="502"/>
      <c r="HJP48" s="502"/>
      <c r="HJQ48" s="502"/>
      <c r="HJR48" s="502"/>
      <c r="HJS48" s="502"/>
      <c r="HJT48" s="502"/>
      <c r="HJU48" s="502"/>
      <c r="HJV48" s="502"/>
      <c r="HJW48" s="502"/>
      <c r="HJX48" s="502"/>
      <c r="HJY48" s="502"/>
      <c r="HJZ48" s="502"/>
      <c r="HKA48" s="502"/>
      <c r="HKB48" s="502"/>
      <c r="HKC48" s="502"/>
      <c r="HKD48" s="502"/>
      <c r="HKE48" s="502"/>
      <c r="HKF48" s="502"/>
      <c r="HKG48" s="502"/>
      <c r="HKH48" s="502"/>
      <c r="HKI48" s="502"/>
      <c r="HKJ48" s="502"/>
      <c r="HKK48" s="502"/>
      <c r="HKL48" s="502"/>
      <c r="HKM48" s="502"/>
      <c r="HKN48" s="502"/>
      <c r="HKO48" s="502"/>
      <c r="HKP48" s="502"/>
      <c r="HKQ48" s="502"/>
      <c r="HKR48" s="502"/>
      <c r="HKS48" s="502"/>
      <c r="HKT48" s="502"/>
      <c r="HKU48" s="502"/>
      <c r="HKV48" s="502"/>
      <c r="HKW48" s="502"/>
      <c r="HKX48" s="502"/>
      <c r="HKY48" s="502"/>
      <c r="HKZ48" s="502"/>
      <c r="HLA48" s="502"/>
      <c r="HLB48" s="502"/>
      <c r="HLC48" s="502"/>
      <c r="HLD48" s="502"/>
      <c r="HLE48" s="502"/>
      <c r="HLF48" s="502"/>
      <c r="HLG48" s="502"/>
      <c r="HLH48" s="502"/>
      <c r="HLI48" s="502"/>
      <c r="HLJ48" s="502"/>
      <c r="HLK48" s="502"/>
      <c r="HLL48" s="502"/>
      <c r="HLM48" s="502"/>
      <c r="HLN48" s="502"/>
      <c r="HLO48" s="502"/>
      <c r="HLP48" s="502"/>
      <c r="HLQ48" s="502"/>
      <c r="HLR48" s="502"/>
      <c r="HLS48" s="502"/>
      <c r="HLT48" s="502"/>
      <c r="HLU48" s="502"/>
      <c r="HLV48" s="502"/>
      <c r="HLW48" s="502"/>
      <c r="HLX48" s="502"/>
      <c r="HLY48" s="502"/>
      <c r="HLZ48" s="502"/>
      <c r="HMA48" s="502"/>
      <c r="HMB48" s="502"/>
      <c r="HMC48" s="502"/>
      <c r="HMD48" s="502"/>
      <c r="HME48" s="502"/>
      <c r="HMF48" s="502"/>
      <c r="HMG48" s="502"/>
      <c r="HMH48" s="502"/>
      <c r="HMI48" s="502"/>
      <c r="HMJ48" s="502"/>
      <c r="HMK48" s="502"/>
      <c r="HML48" s="502"/>
      <c r="HMM48" s="502"/>
      <c r="HMN48" s="502"/>
      <c r="HMO48" s="502"/>
      <c r="HMP48" s="502"/>
      <c r="HMQ48" s="502"/>
      <c r="HMR48" s="502"/>
      <c r="HMS48" s="502"/>
      <c r="HMT48" s="502"/>
      <c r="HMU48" s="502"/>
      <c r="HMV48" s="502"/>
      <c r="HMW48" s="502"/>
      <c r="HMX48" s="502"/>
      <c r="HMY48" s="502"/>
      <c r="HMZ48" s="502"/>
      <c r="HNA48" s="502"/>
      <c r="HNB48" s="502"/>
      <c r="HNC48" s="502"/>
      <c r="HND48" s="502"/>
      <c r="HNE48" s="502"/>
      <c r="HNF48" s="502"/>
      <c r="HNG48" s="502"/>
      <c r="HNH48" s="502"/>
      <c r="HNI48" s="502"/>
      <c r="HNJ48" s="502"/>
      <c r="HNK48" s="502"/>
      <c r="HNL48" s="502"/>
      <c r="HNM48" s="502"/>
      <c r="HNN48" s="502"/>
      <c r="HNO48" s="502"/>
      <c r="HNP48" s="502"/>
      <c r="HNQ48" s="502"/>
      <c r="HNR48" s="502"/>
      <c r="HNS48" s="502"/>
      <c r="HNT48" s="502"/>
      <c r="HNU48" s="502"/>
      <c r="HNV48" s="502"/>
      <c r="HNW48" s="502"/>
      <c r="HNX48" s="502"/>
      <c r="HNY48" s="502"/>
      <c r="HNZ48" s="502"/>
      <c r="HOA48" s="502"/>
      <c r="HOB48" s="502"/>
      <c r="HOC48" s="502"/>
      <c r="HOD48" s="502"/>
      <c r="HOE48" s="502"/>
      <c r="HOF48" s="502"/>
      <c r="HOG48" s="502"/>
      <c r="HOH48" s="502"/>
      <c r="HOI48" s="502"/>
      <c r="HOJ48" s="502"/>
      <c r="HOK48" s="502"/>
      <c r="HOL48" s="502"/>
      <c r="HOM48" s="502"/>
      <c r="HON48" s="502"/>
      <c r="HOO48" s="502"/>
      <c r="HOP48" s="502"/>
      <c r="HOQ48" s="502"/>
      <c r="HOR48" s="502"/>
      <c r="HOS48" s="502"/>
      <c r="HOT48" s="502"/>
      <c r="HOU48" s="502"/>
      <c r="HOV48" s="502"/>
      <c r="HOW48" s="502"/>
      <c r="HOX48" s="502"/>
      <c r="HOY48" s="502"/>
      <c r="HOZ48" s="502"/>
      <c r="HPA48" s="502"/>
      <c r="HPB48" s="502"/>
      <c r="HPC48" s="502"/>
      <c r="HPD48" s="502"/>
      <c r="HPE48" s="502"/>
      <c r="HPF48" s="502"/>
      <c r="HPG48" s="502"/>
      <c r="HPH48" s="502"/>
      <c r="HPI48" s="502"/>
      <c r="HPJ48" s="502"/>
      <c r="HPK48" s="502"/>
      <c r="HPL48" s="502"/>
      <c r="HPM48" s="502"/>
      <c r="HPN48" s="502"/>
      <c r="HPO48" s="502"/>
      <c r="HPP48" s="502"/>
      <c r="HPQ48" s="502"/>
      <c r="HPR48" s="502"/>
      <c r="HPS48" s="502"/>
      <c r="HPT48" s="502"/>
      <c r="HPU48" s="502"/>
      <c r="HPV48" s="502"/>
      <c r="HPW48" s="502"/>
      <c r="HPX48" s="502"/>
      <c r="HPY48" s="502"/>
      <c r="HPZ48" s="502"/>
      <c r="HQA48" s="502"/>
      <c r="HQB48" s="502"/>
      <c r="HQC48" s="502"/>
      <c r="HQD48" s="502"/>
      <c r="HQE48" s="502"/>
      <c r="HQF48" s="502"/>
      <c r="HQG48" s="502"/>
      <c r="HQH48" s="502"/>
      <c r="HQI48" s="502"/>
      <c r="HQJ48" s="502"/>
      <c r="HQK48" s="502"/>
      <c r="HQL48" s="502"/>
      <c r="HQM48" s="502"/>
      <c r="HQN48" s="502"/>
      <c r="HQO48" s="502"/>
      <c r="HQP48" s="502"/>
      <c r="HQQ48" s="502"/>
      <c r="HQR48" s="502"/>
      <c r="HQS48" s="502"/>
      <c r="HQT48" s="502"/>
      <c r="HQU48" s="502"/>
      <c r="HQV48" s="502"/>
      <c r="HQW48" s="502"/>
      <c r="HQX48" s="502"/>
      <c r="HQY48" s="502"/>
      <c r="HQZ48" s="502"/>
      <c r="HRA48" s="502"/>
      <c r="HRB48" s="502"/>
      <c r="HRC48" s="502"/>
      <c r="HRD48" s="502"/>
      <c r="HRE48" s="502"/>
      <c r="HRF48" s="502"/>
      <c r="HRG48" s="502"/>
      <c r="HRH48" s="502"/>
      <c r="HRI48" s="502"/>
      <c r="HRJ48" s="502"/>
      <c r="HRK48" s="502"/>
      <c r="HRL48" s="502"/>
      <c r="HRM48" s="502"/>
      <c r="HRN48" s="502"/>
      <c r="HRO48" s="502"/>
      <c r="HRP48" s="502"/>
      <c r="HRQ48" s="502"/>
      <c r="HRR48" s="502"/>
      <c r="HRS48" s="502"/>
      <c r="HRT48" s="502"/>
      <c r="HRU48" s="502"/>
      <c r="HRV48" s="502"/>
      <c r="HRW48" s="502"/>
      <c r="HRX48" s="502"/>
      <c r="HRY48" s="502"/>
      <c r="HRZ48" s="502"/>
      <c r="HSA48" s="502"/>
      <c r="HSB48" s="502"/>
      <c r="HSC48" s="502"/>
      <c r="HSD48" s="502"/>
      <c r="HSE48" s="502"/>
      <c r="HSF48" s="502"/>
      <c r="HSG48" s="502"/>
      <c r="HSH48" s="502"/>
      <c r="HSI48" s="502"/>
      <c r="HSJ48" s="502"/>
      <c r="HSK48" s="502"/>
      <c r="HSL48" s="502"/>
      <c r="HSM48" s="502"/>
      <c r="HSN48" s="502"/>
      <c r="HSO48" s="502"/>
      <c r="HSP48" s="502"/>
      <c r="HSQ48" s="502"/>
      <c r="HSR48" s="502"/>
      <c r="HSS48" s="502"/>
      <c r="HST48" s="502"/>
      <c r="HSU48" s="502"/>
      <c r="HSV48" s="502"/>
      <c r="HSW48" s="502"/>
      <c r="HSX48" s="502"/>
      <c r="HSY48" s="502"/>
      <c r="HSZ48" s="502"/>
      <c r="HTA48" s="502"/>
      <c r="HTB48" s="502"/>
      <c r="HTC48" s="502"/>
      <c r="HTD48" s="502"/>
      <c r="HTE48" s="502"/>
      <c r="HTF48" s="502"/>
      <c r="HTG48" s="502"/>
      <c r="HTH48" s="502"/>
      <c r="HTI48" s="502"/>
      <c r="HTJ48" s="502"/>
      <c r="HTK48" s="502"/>
      <c r="HTL48" s="502"/>
      <c r="HTM48" s="502"/>
      <c r="HTN48" s="502"/>
      <c r="HTO48" s="502"/>
      <c r="HTP48" s="502"/>
      <c r="HTQ48" s="502"/>
      <c r="HTR48" s="502"/>
      <c r="HTS48" s="502"/>
      <c r="HTT48" s="502"/>
      <c r="HTU48" s="502"/>
      <c r="HTV48" s="502"/>
      <c r="HTW48" s="502"/>
      <c r="HTX48" s="502"/>
      <c r="HTY48" s="502"/>
      <c r="HTZ48" s="502"/>
      <c r="HUA48" s="502"/>
      <c r="HUB48" s="502"/>
      <c r="HUC48" s="502"/>
      <c r="HUD48" s="502"/>
      <c r="HUE48" s="502"/>
      <c r="HUF48" s="502"/>
      <c r="HUG48" s="502"/>
      <c r="HUH48" s="502"/>
      <c r="HUI48" s="502"/>
      <c r="HUJ48" s="502"/>
      <c r="HUK48" s="502"/>
      <c r="HUL48" s="502"/>
      <c r="HUM48" s="502"/>
      <c r="HUN48" s="502"/>
      <c r="HUO48" s="502"/>
      <c r="HUP48" s="502"/>
      <c r="HUQ48" s="502"/>
      <c r="HUR48" s="502"/>
      <c r="HUS48" s="502"/>
      <c r="HUT48" s="502"/>
      <c r="HUU48" s="502"/>
      <c r="HUV48" s="502"/>
      <c r="HUW48" s="502"/>
      <c r="HUX48" s="502"/>
      <c r="HUY48" s="502"/>
      <c r="HUZ48" s="502"/>
      <c r="HVA48" s="502"/>
      <c r="HVB48" s="502"/>
      <c r="HVC48" s="502"/>
      <c r="HVD48" s="502"/>
      <c r="HVE48" s="502"/>
      <c r="HVF48" s="502"/>
      <c r="HVG48" s="502"/>
      <c r="HVH48" s="502"/>
      <c r="HVI48" s="502"/>
      <c r="HVJ48" s="502"/>
      <c r="HVK48" s="502"/>
      <c r="HVL48" s="502"/>
      <c r="HVM48" s="502"/>
      <c r="HVN48" s="502"/>
      <c r="HVO48" s="502"/>
      <c r="HVP48" s="502"/>
      <c r="HVQ48" s="502"/>
      <c r="HVR48" s="502"/>
      <c r="HVS48" s="502"/>
      <c r="HVT48" s="502"/>
      <c r="HVU48" s="502"/>
      <c r="HVV48" s="502"/>
      <c r="HVW48" s="502"/>
      <c r="HVX48" s="502"/>
      <c r="HVY48" s="502"/>
      <c r="HVZ48" s="502"/>
      <c r="HWA48" s="502"/>
      <c r="HWB48" s="502"/>
      <c r="HWC48" s="502"/>
      <c r="HWD48" s="502"/>
      <c r="HWE48" s="502"/>
      <c r="HWF48" s="502"/>
      <c r="HWG48" s="502"/>
      <c r="HWH48" s="502"/>
      <c r="HWI48" s="502"/>
      <c r="HWJ48" s="502"/>
      <c r="HWK48" s="502"/>
      <c r="HWL48" s="502"/>
      <c r="HWM48" s="502"/>
      <c r="HWN48" s="502"/>
      <c r="HWO48" s="502"/>
      <c r="HWP48" s="502"/>
      <c r="HWQ48" s="502"/>
      <c r="HWR48" s="502"/>
      <c r="HWS48" s="502"/>
      <c r="HWT48" s="502"/>
      <c r="HWU48" s="502"/>
      <c r="HWV48" s="502"/>
      <c r="HWW48" s="502"/>
      <c r="HWX48" s="502"/>
      <c r="HWY48" s="502"/>
      <c r="HWZ48" s="502"/>
      <c r="HXA48" s="502"/>
      <c r="HXB48" s="502"/>
      <c r="HXC48" s="502"/>
      <c r="HXD48" s="502"/>
      <c r="HXE48" s="502"/>
      <c r="HXF48" s="502"/>
      <c r="HXG48" s="502"/>
      <c r="HXH48" s="502"/>
      <c r="HXI48" s="502"/>
      <c r="HXJ48" s="502"/>
      <c r="HXK48" s="502"/>
      <c r="HXL48" s="502"/>
      <c r="HXM48" s="502"/>
      <c r="HXN48" s="502"/>
      <c r="HXO48" s="502"/>
      <c r="HXP48" s="502"/>
      <c r="HXQ48" s="502"/>
      <c r="HXR48" s="502"/>
      <c r="HXS48" s="502"/>
      <c r="HXT48" s="502"/>
      <c r="HXU48" s="502"/>
      <c r="HXV48" s="502"/>
      <c r="HXW48" s="502"/>
      <c r="HXX48" s="502"/>
      <c r="HXY48" s="502"/>
      <c r="HXZ48" s="502"/>
      <c r="HYA48" s="502"/>
      <c r="HYB48" s="502"/>
      <c r="HYC48" s="502"/>
      <c r="HYD48" s="502"/>
      <c r="HYE48" s="502"/>
      <c r="HYF48" s="502"/>
      <c r="HYG48" s="502"/>
      <c r="HYH48" s="502"/>
      <c r="HYI48" s="502"/>
      <c r="HYJ48" s="502"/>
      <c r="HYK48" s="502"/>
      <c r="HYL48" s="502"/>
      <c r="HYM48" s="502"/>
      <c r="HYN48" s="502"/>
      <c r="HYO48" s="502"/>
      <c r="HYP48" s="502"/>
      <c r="HYQ48" s="502"/>
      <c r="HYR48" s="502"/>
      <c r="HYS48" s="502"/>
      <c r="HYT48" s="502"/>
      <c r="HYU48" s="502"/>
      <c r="HYV48" s="502"/>
      <c r="HYW48" s="502"/>
      <c r="HYX48" s="502"/>
      <c r="HYY48" s="502"/>
      <c r="HYZ48" s="502"/>
      <c r="HZA48" s="502"/>
      <c r="HZB48" s="502"/>
      <c r="HZC48" s="502"/>
      <c r="HZD48" s="502"/>
      <c r="HZE48" s="502"/>
      <c r="HZF48" s="502"/>
      <c r="HZG48" s="502"/>
      <c r="HZH48" s="502"/>
      <c r="HZI48" s="502"/>
      <c r="HZJ48" s="502"/>
      <c r="HZK48" s="502"/>
      <c r="HZL48" s="502"/>
      <c r="HZM48" s="502"/>
      <c r="HZN48" s="502"/>
      <c r="HZO48" s="502"/>
      <c r="HZP48" s="502"/>
      <c r="HZQ48" s="502"/>
      <c r="HZR48" s="502"/>
      <c r="HZS48" s="502"/>
      <c r="HZT48" s="502"/>
      <c r="HZU48" s="502"/>
      <c r="HZV48" s="502"/>
      <c r="HZW48" s="502"/>
      <c r="HZX48" s="502"/>
      <c r="HZY48" s="502"/>
      <c r="HZZ48" s="502"/>
      <c r="IAA48" s="502"/>
      <c r="IAB48" s="502"/>
      <c r="IAC48" s="502"/>
      <c r="IAD48" s="502"/>
      <c r="IAE48" s="502"/>
      <c r="IAF48" s="502"/>
      <c r="IAG48" s="502"/>
      <c r="IAH48" s="502"/>
      <c r="IAI48" s="502"/>
      <c r="IAJ48" s="502"/>
      <c r="IAK48" s="502"/>
      <c r="IAL48" s="502"/>
      <c r="IAM48" s="502"/>
      <c r="IAN48" s="502"/>
      <c r="IAO48" s="502"/>
      <c r="IAP48" s="502"/>
      <c r="IAQ48" s="502"/>
      <c r="IAR48" s="502"/>
      <c r="IAS48" s="502"/>
      <c r="IAT48" s="502"/>
      <c r="IAU48" s="502"/>
      <c r="IAV48" s="502"/>
      <c r="IAW48" s="502"/>
      <c r="IAX48" s="502"/>
      <c r="IAY48" s="502"/>
      <c r="IAZ48" s="502"/>
      <c r="IBA48" s="502"/>
      <c r="IBB48" s="502"/>
      <c r="IBC48" s="502"/>
      <c r="IBD48" s="502"/>
      <c r="IBE48" s="502"/>
      <c r="IBF48" s="502"/>
      <c r="IBG48" s="502"/>
      <c r="IBH48" s="502"/>
      <c r="IBI48" s="502"/>
      <c r="IBJ48" s="502"/>
      <c r="IBK48" s="502"/>
      <c r="IBL48" s="502"/>
      <c r="IBM48" s="502"/>
      <c r="IBN48" s="502"/>
      <c r="IBO48" s="502"/>
      <c r="IBP48" s="502"/>
      <c r="IBQ48" s="502"/>
      <c r="IBR48" s="502"/>
      <c r="IBS48" s="502"/>
      <c r="IBT48" s="502"/>
      <c r="IBU48" s="502"/>
      <c r="IBV48" s="502"/>
      <c r="IBW48" s="502"/>
      <c r="IBX48" s="502"/>
      <c r="IBY48" s="502"/>
      <c r="IBZ48" s="502"/>
      <c r="ICA48" s="502"/>
      <c r="ICB48" s="502"/>
      <c r="ICC48" s="502"/>
      <c r="ICD48" s="502"/>
      <c r="ICE48" s="502"/>
      <c r="ICF48" s="502"/>
      <c r="ICG48" s="502"/>
      <c r="ICH48" s="502"/>
      <c r="ICI48" s="502"/>
      <c r="ICJ48" s="502"/>
      <c r="ICK48" s="502"/>
      <c r="ICL48" s="502"/>
      <c r="ICM48" s="502"/>
      <c r="ICN48" s="502"/>
      <c r="ICO48" s="502"/>
      <c r="ICP48" s="502"/>
      <c r="ICQ48" s="502"/>
      <c r="ICR48" s="502"/>
      <c r="ICS48" s="502"/>
      <c r="ICT48" s="502"/>
      <c r="ICU48" s="502"/>
      <c r="ICV48" s="502"/>
      <c r="ICW48" s="502"/>
      <c r="ICX48" s="502"/>
      <c r="ICY48" s="502"/>
      <c r="ICZ48" s="502"/>
      <c r="IDA48" s="502"/>
      <c r="IDB48" s="502"/>
      <c r="IDC48" s="502"/>
      <c r="IDD48" s="502"/>
      <c r="IDE48" s="502"/>
      <c r="IDF48" s="502"/>
      <c r="IDG48" s="502"/>
      <c r="IDH48" s="502"/>
      <c r="IDI48" s="502"/>
      <c r="IDJ48" s="502"/>
      <c r="IDK48" s="502"/>
      <c r="IDL48" s="502"/>
      <c r="IDM48" s="502"/>
      <c r="IDN48" s="502"/>
      <c r="IDO48" s="502"/>
      <c r="IDP48" s="502"/>
      <c r="IDQ48" s="502"/>
      <c r="IDR48" s="502"/>
      <c r="IDS48" s="502"/>
      <c r="IDT48" s="502"/>
      <c r="IDU48" s="502"/>
      <c r="IDV48" s="502"/>
      <c r="IDW48" s="502"/>
      <c r="IDX48" s="502"/>
      <c r="IDY48" s="502"/>
      <c r="IDZ48" s="502"/>
      <c r="IEA48" s="502"/>
      <c r="IEB48" s="502"/>
      <c r="IEC48" s="502"/>
      <c r="IED48" s="502"/>
      <c r="IEE48" s="502"/>
      <c r="IEF48" s="502"/>
      <c r="IEG48" s="502"/>
      <c r="IEH48" s="502"/>
      <c r="IEI48" s="502"/>
      <c r="IEJ48" s="502"/>
      <c r="IEK48" s="502"/>
      <c r="IEL48" s="502"/>
      <c r="IEM48" s="502"/>
      <c r="IEN48" s="502"/>
      <c r="IEO48" s="502"/>
      <c r="IEP48" s="502"/>
      <c r="IEQ48" s="502"/>
      <c r="IER48" s="502"/>
      <c r="IES48" s="502"/>
      <c r="IET48" s="502"/>
      <c r="IEU48" s="502"/>
      <c r="IEV48" s="502"/>
      <c r="IEW48" s="502"/>
      <c r="IEX48" s="502"/>
      <c r="IEY48" s="502"/>
      <c r="IEZ48" s="502"/>
      <c r="IFA48" s="502"/>
      <c r="IFB48" s="502"/>
      <c r="IFC48" s="502"/>
      <c r="IFD48" s="502"/>
      <c r="IFE48" s="502"/>
      <c r="IFF48" s="502"/>
      <c r="IFG48" s="502"/>
      <c r="IFH48" s="502"/>
      <c r="IFI48" s="502"/>
      <c r="IFJ48" s="502"/>
      <c r="IFK48" s="502"/>
      <c r="IFL48" s="502"/>
      <c r="IFM48" s="502"/>
      <c r="IFN48" s="502"/>
      <c r="IFO48" s="502"/>
      <c r="IFP48" s="502"/>
      <c r="IFQ48" s="502"/>
      <c r="IFR48" s="502"/>
      <c r="IFS48" s="502"/>
      <c r="IFT48" s="502"/>
      <c r="IFU48" s="502"/>
      <c r="IFV48" s="502"/>
      <c r="IFW48" s="502"/>
      <c r="IFX48" s="502"/>
      <c r="IFY48" s="502"/>
      <c r="IFZ48" s="502"/>
      <c r="IGA48" s="502"/>
      <c r="IGB48" s="502"/>
      <c r="IGC48" s="502"/>
      <c r="IGD48" s="502"/>
      <c r="IGE48" s="502"/>
      <c r="IGF48" s="502"/>
      <c r="IGG48" s="502"/>
      <c r="IGH48" s="502"/>
      <c r="IGI48" s="502"/>
      <c r="IGJ48" s="502"/>
      <c r="IGK48" s="502"/>
      <c r="IGL48" s="502"/>
      <c r="IGM48" s="502"/>
      <c r="IGN48" s="502"/>
      <c r="IGO48" s="502"/>
      <c r="IGP48" s="502"/>
      <c r="IGQ48" s="502"/>
      <c r="IGR48" s="502"/>
      <c r="IGS48" s="502"/>
      <c r="IGT48" s="502"/>
      <c r="IGU48" s="502"/>
      <c r="IGV48" s="502"/>
      <c r="IGW48" s="502"/>
      <c r="IGX48" s="502"/>
      <c r="IGY48" s="502"/>
      <c r="IGZ48" s="502"/>
      <c r="IHA48" s="502"/>
      <c r="IHB48" s="502"/>
      <c r="IHC48" s="502"/>
      <c r="IHD48" s="502"/>
      <c r="IHE48" s="502"/>
      <c r="IHF48" s="502"/>
      <c r="IHG48" s="502"/>
      <c r="IHH48" s="502"/>
      <c r="IHI48" s="502"/>
      <c r="IHJ48" s="502"/>
      <c r="IHK48" s="502"/>
      <c r="IHL48" s="502"/>
      <c r="IHM48" s="502"/>
      <c r="IHN48" s="502"/>
      <c r="IHO48" s="502"/>
      <c r="IHP48" s="502"/>
      <c r="IHQ48" s="502"/>
      <c r="IHR48" s="502"/>
      <c r="IHS48" s="502"/>
      <c r="IHT48" s="502"/>
      <c r="IHU48" s="502"/>
      <c r="IHV48" s="502"/>
      <c r="IHW48" s="502"/>
      <c r="IHX48" s="502"/>
      <c r="IHY48" s="502"/>
      <c r="IHZ48" s="502"/>
      <c r="IIA48" s="502"/>
      <c r="IIB48" s="502"/>
      <c r="IIC48" s="502"/>
      <c r="IID48" s="502"/>
      <c r="IIE48" s="502"/>
      <c r="IIF48" s="502"/>
      <c r="IIG48" s="502"/>
      <c r="IIH48" s="502"/>
      <c r="III48" s="502"/>
      <c r="IIJ48" s="502"/>
      <c r="IIK48" s="502"/>
      <c r="IIL48" s="502"/>
      <c r="IIM48" s="502"/>
      <c r="IIN48" s="502"/>
      <c r="IIO48" s="502"/>
      <c r="IIP48" s="502"/>
      <c r="IIQ48" s="502"/>
      <c r="IIR48" s="502"/>
      <c r="IIS48" s="502"/>
      <c r="IIT48" s="502"/>
      <c r="IIU48" s="502"/>
      <c r="IIV48" s="502"/>
      <c r="IIW48" s="502"/>
      <c r="IIX48" s="502"/>
      <c r="IIY48" s="502"/>
      <c r="IIZ48" s="502"/>
      <c r="IJA48" s="502"/>
      <c r="IJB48" s="502"/>
      <c r="IJC48" s="502"/>
      <c r="IJD48" s="502"/>
      <c r="IJE48" s="502"/>
      <c r="IJF48" s="502"/>
      <c r="IJG48" s="502"/>
      <c r="IJH48" s="502"/>
      <c r="IJI48" s="502"/>
      <c r="IJJ48" s="502"/>
      <c r="IJK48" s="502"/>
      <c r="IJL48" s="502"/>
      <c r="IJM48" s="502"/>
      <c r="IJN48" s="502"/>
      <c r="IJO48" s="502"/>
      <c r="IJP48" s="502"/>
      <c r="IJQ48" s="502"/>
      <c r="IJR48" s="502"/>
      <c r="IJS48" s="502"/>
      <c r="IJT48" s="502"/>
      <c r="IJU48" s="502"/>
      <c r="IJV48" s="502"/>
      <c r="IJW48" s="502"/>
      <c r="IJX48" s="502"/>
      <c r="IJY48" s="502"/>
      <c r="IJZ48" s="502"/>
      <c r="IKA48" s="502"/>
      <c r="IKB48" s="502"/>
      <c r="IKC48" s="502"/>
      <c r="IKD48" s="502"/>
      <c r="IKE48" s="502"/>
      <c r="IKF48" s="502"/>
      <c r="IKG48" s="502"/>
      <c r="IKH48" s="502"/>
      <c r="IKI48" s="502"/>
      <c r="IKJ48" s="502"/>
      <c r="IKK48" s="502"/>
      <c r="IKL48" s="502"/>
      <c r="IKM48" s="502"/>
      <c r="IKN48" s="502"/>
      <c r="IKO48" s="502"/>
      <c r="IKP48" s="502"/>
      <c r="IKQ48" s="502"/>
      <c r="IKR48" s="502"/>
      <c r="IKS48" s="502"/>
      <c r="IKT48" s="502"/>
      <c r="IKU48" s="502"/>
      <c r="IKV48" s="502"/>
      <c r="IKW48" s="502"/>
      <c r="IKX48" s="502"/>
      <c r="IKY48" s="502"/>
      <c r="IKZ48" s="502"/>
      <c r="ILA48" s="502"/>
      <c r="ILB48" s="502"/>
      <c r="ILC48" s="502"/>
      <c r="ILD48" s="502"/>
      <c r="ILE48" s="502"/>
      <c r="ILF48" s="502"/>
      <c r="ILG48" s="502"/>
      <c r="ILH48" s="502"/>
      <c r="ILI48" s="502"/>
      <c r="ILJ48" s="502"/>
      <c r="ILK48" s="502"/>
      <c r="ILL48" s="502"/>
      <c r="ILM48" s="502"/>
      <c r="ILN48" s="502"/>
      <c r="ILO48" s="502"/>
      <c r="ILP48" s="502"/>
      <c r="ILQ48" s="502"/>
      <c r="ILR48" s="502"/>
      <c r="ILS48" s="502"/>
      <c r="ILT48" s="502"/>
      <c r="ILU48" s="502"/>
      <c r="ILV48" s="502"/>
      <c r="ILW48" s="502"/>
      <c r="ILX48" s="502"/>
      <c r="ILY48" s="502"/>
      <c r="ILZ48" s="502"/>
      <c r="IMA48" s="502"/>
      <c r="IMB48" s="502"/>
      <c r="IMC48" s="502"/>
      <c r="IMD48" s="502"/>
      <c r="IME48" s="502"/>
      <c r="IMF48" s="502"/>
      <c r="IMG48" s="502"/>
      <c r="IMH48" s="502"/>
      <c r="IMI48" s="502"/>
      <c r="IMJ48" s="502"/>
      <c r="IMK48" s="502"/>
      <c r="IML48" s="502"/>
      <c r="IMM48" s="502"/>
      <c r="IMN48" s="502"/>
      <c r="IMO48" s="502"/>
      <c r="IMP48" s="502"/>
      <c r="IMQ48" s="502"/>
      <c r="IMR48" s="502"/>
      <c r="IMS48" s="502"/>
      <c r="IMT48" s="502"/>
      <c r="IMU48" s="502"/>
      <c r="IMV48" s="502"/>
      <c r="IMW48" s="502"/>
      <c r="IMX48" s="502"/>
      <c r="IMY48" s="502"/>
      <c r="IMZ48" s="502"/>
      <c r="INA48" s="502"/>
      <c r="INB48" s="502"/>
      <c r="INC48" s="502"/>
      <c r="IND48" s="502"/>
      <c r="INE48" s="502"/>
      <c r="INF48" s="502"/>
      <c r="ING48" s="502"/>
      <c r="INH48" s="502"/>
      <c r="INI48" s="502"/>
      <c r="INJ48" s="502"/>
      <c r="INK48" s="502"/>
      <c r="INL48" s="502"/>
      <c r="INM48" s="502"/>
      <c r="INN48" s="502"/>
      <c r="INO48" s="502"/>
      <c r="INP48" s="502"/>
      <c r="INQ48" s="502"/>
      <c r="INR48" s="502"/>
      <c r="INS48" s="502"/>
      <c r="INT48" s="502"/>
      <c r="INU48" s="502"/>
      <c r="INV48" s="502"/>
      <c r="INW48" s="502"/>
      <c r="INX48" s="502"/>
      <c r="INY48" s="502"/>
      <c r="INZ48" s="502"/>
      <c r="IOA48" s="502"/>
      <c r="IOB48" s="502"/>
      <c r="IOC48" s="502"/>
      <c r="IOD48" s="502"/>
      <c r="IOE48" s="502"/>
      <c r="IOF48" s="502"/>
      <c r="IOG48" s="502"/>
      <c r="IOH48" s="502"/>
      <c r="IOI48" s="502"/>
      <c r="IOJ48" s="502"/>
      <c r="IOK48" s="502"/>
      <c r="IOL48" s="502"/>
      <c r="IOM48" s="502"/>
      <c r="ION48" s="502"/>
      <c r="IOO48" s="502"/>
      <c r="IOP48" s="502"/>
      <c r="IOQ48" s="502"/>
      <c r="IOR48" s="502"/>
      <c r="IOS48" s="502"/>
      <c r="IOT48" s="502"/>
      <c r="IOU48" s="502"/>
      <c r="IOV48" s="502"/>
      <c r="IOW48" s="502"/>
      <c r="IOX48" s="502"/>
      <c r="IOY48" s="502"/>
      <c r="IOZ48" s="502"/>
      <c r="IPA48" s="502"/>
      <c r="IPB48" s="502"/>
      <c r="IPC48" s="502"/>
      <c r="IPD48" s="502"/>
      <c r="IPE48" s="502"/>
      <c r="IPF48" s="502"/>
      <c r="IPG48" s="502"/>
      <c r="IPH48" s="502"/>
      <c r="IPI48" s="502"/>
      <c r="IPJ48" s="502"/>
      <c r="IPK48" s="502"/>
      <c r="IPL48" s="502"/>
      <c r="IPM48" s="502"/>
      <c r="IPN48" s="502"/>
      <c r="IPO48" s="502"/>
      <c r="IPP48" s="502"/>
      <c r="IPQ48" s="502"/>
      <c r="IPR48" s="502"/>
      <c r="IPS48" s="502"/>
      <c r="IPT48" s="502"/>
      <c r="IPU48" s="502"/>
      <c r="IPV48" s="502"/>
      <c r="IPW48" s="502"/>
      <c r="IPX48" s="502"/>
      <c r="IPY48" s="502"/>
      <c r="IPZ48" s="502"/>
      <c r="IQA48" s="502"/>
      <c r="IQB48" s="502"/>
      <c r="IQC48" s="502"/>
      <c r="IQD48" s="502"/>
      <c r="IQE48" s="502"/>
      <c r="IQF48" s="502"/>
      <c r="IQG48" s="502"/>
      <c r="IQH48" s="502"/>
      <c r="IQI48" s="502"/>
      <c r="IQJ48" s="502"/>
      <c r="IQK48" s="502"/>
      <c r="IQL48" s="502"/>
      <c r="IQM48" s="502"/>
      <c r="IQN48" s="502"/>
      <c r="IQO48" s="502"/>
      <c r="IQP48" s="502"/>
      <c r="IQQ48" s="502"/>
      <c r="IQR48" s="502"/>
      <c r="IQS48" s="502"/>
      <c r="IQT48" s="502"/>
      <c r="IQU48" s="502"/>
      <c r="IQV48" s="502"/>
      <c r="IQW48" s="502"/>
      <c r="IQX48" s="502"/>
      <c r="IQY48" s="502"/>
      <c r="IQZ48" s="502"/>
      <c r="IRA48" s="502"/>
      <c r="IRB48" s="502"/>
      <c r="IRC48" s="502"/>
      <c r="IRD48" s="502"/>
      <c r="IRE48" s="502"/>
      <c r="IRF48" s="502"/>
      <c r="IRG48" s="502"/>
      <c r="IRH48" s="502"/>
      <c r="IRI48" s="502"/>
      <c r="IRJ48" s="502"/>
      <c r="IRK48" s="502"/>
      <c r="IRL48" s="502"/>
      <c r="IRM48" s="502"/>
      <c r="IRN48" s="502"/>
      <c r="IRO48" s="502"/>
      <c r="IRP48" s="502"/>
      <c r="IRQ48" s="502"/>
      <c r="IRR48" s="502"/>
      <c r="IRS48" s="502"/>
      <c r="IRT48" s="502"/>
      <c r="IRU48" s="502"/>
      <c r="IRV48" s="502"/>
      <c r="IRW48" s="502"/>
      <c r="IRX48" s="502"/>
      <c r="IRY48" s="502"/>
      <c r="IRZ48" s="502"/>
      <c r="ISA48" s="502"/>
      <c r="ISB48" s="502"/>
      <c r="ISC48" s="502"/>
      <c r="ISD48" s="502"/>
      <c r="ISE48" s="502"/>
      <c r="ISF48" s="502"/>
      <c r="ISG48" s="502"/>
      <c r="ISH48" s="502"/>
      <c r="ISI48" s="502"/>
      <c r="ISJ48" s="502"/>
      <c r="ISK48" s="502"/>
      <c r="ISL48" s="502"/>
      <c r="ISM48" s="502"/>
      <c r="ISN48" s="502"/>
      <c r="ISO48" s="502"/>
      <c r="ISP48" s="502"/>
      <c r="ISQ48" s="502"/>
      <c r="ISR48" s="502"/>
      <c r="ISS48" s="502"/>
      <c r="IST48" s="502"/>
      <c r="ISU48" s="502"/>
      <c r="ISV48" s="502"/>
      <c r="ISW48" s="502"/>
      <c r="ISX48" s="502"/>
      <c r="ISY48" s="502"/>
      <c r="ISZ48" s="502"/>
      <c r="ITA48" s="502"/>
      <c r="ITB48" s="502"/>
      <c r="ITC48" s="502"/>
      <c r="ITD48" s="502"/>
      <c r="ITE48" s="502"/>
      <c r="ITF48" s="502"/>
      <c r="ITG48" s="502"/>
      <c r="ITH48" s="502"/>
      <c r="ITI48" s="502"/>
      <c r="ITJ48" s="502"/>
      <c r="ITK48" s="502"/>
      <c r="ITL48" s="502"/>
      <c r="ITM48" s="502"/>
      <c r="ITN48" s="502"/>
      <c r="ITO48" s="502"/>
      <c r="ITP48" s="502"/>
      <c r="ITQ48" s="502"/>
      <c r="ITR48" s="502"/>
      <c r="ITS48" s="502"/>
      <c r="ITT48" s="502"/>
      <c r="ITU48" s="502"/>
      <c r="ITV48" s="502"/>
      <c r="ITW48" s="502"/>
      <c r="ITX48" s="502"/>
      <c r="ITY48" s="502"/>
      <c r="ITZ48" s="502"/>
      <c r="IUA48" s="502"/>
      <c r="IUB48" s="502"/>
      <c r="IUC48" s="502"/>
      <c r="IUD48" s="502"/>
      <c r="IUE48" s="502"/>
      <c r="IUF48" s="502"/>
      <c r="IUG48" s="502"/>
      <c r="IUH48" s="502"/>
      <c r="IUI48" s="502"/>
      <c r="IUJ48" s="502"/>
      <c r="IUK48" s="502"/>
      <c r="IUL48" s="502"/>
      <c r="IUM48" s="502"/>
      <c r="IUN48" s="502"/>
      <c r="IUO48" s="502"/>
      <c r="IUP48" s="502"/>
      <c r="IUQ48" s="502"/>
      <c r="IUR48" s="502"/>
      <c r="IUS48" s="502"/>
      <c r="IUT48" s="502"/>
      <c r="IUU48" s="502"/>
      <c r="IUV48" s="502"/>
      <c r="IUW48" s="502"/>
      <c r="IUX48" s="502"/>
      <c r="IUY48" s="502"/>
      <c r="IUZ48" s="502"/>
      <c r="IVA48" s="502"/>
      <c r="IVB48" s="502"/>
      <c r="IVC48" s="502"/>
      <c r="IVD48" s="502"/>
      <c r="IVE48" s="502"/>
      <c r="IVF48" s="502"/>
      <c r="IVG48" s="502"/>
      <c r="IVH48" s="502"/>
      <c r="IVI48" s="502"/>
      <c r="IVJ48" s="502"/>
      <c r="IVK48" s="502"/>
      <c r="IVL48" s="502"/>
      <c r="IVM48" s="502"/>
      <c r="IVN48" s="502"/>
      <c r="IVO48" s="502"/>
      <c r="IVP48" s="502"/>
      <c r="IVQ48" s="502"/>
      <c r="IVR48" s="502"/>
      <c r="IVS48" s="502"/>
      <c r="IVT48" s="502"/>
      <c r="IVU48" s="502"/>
      <c r="IVV48" s="502"/>
      <c r="IVW48" s="502"/>
      <c r="IVX48" s="502"/>
      <c r="IVY48" s="502"/>
      <c r="IVZ48" s="502"/>
      <c r="IWA48" s="502"/>
      <c r="IWB48" s="502"/>
      <c r="IWC48" s="502"/>
      <c r="IWD48" s="502"/>
      <c r="IWE48" s="502"/>
      <c r="IWF48" s="502"/>
      <c r="IWG48" s="502"/>
      <c r="IWH48" s="502"/>
      <c r="IWI48" s="502"/>
      <c r="IWJ48" s="502"/>
      <c r="IWK48" s="502"/>
      <c r="IWL48" s="502"/>
      <c r="IWM48" s="502"/>
      <c r="IWN48" s="502"/>
      <c r="IWO48" s="502"/>
      <c r="IWP48" s="502"/>
      <c r="IWQ48" s="502"/>
      <c r="IWR48" s="502"/>
      <c r="IWS48" s="502"/>
      <c r="IWT48" s="502"/>
      <c r="IWU48" s="502"/>
      <c r="IWV48" s="502"/>
      <c r="IWW48" s="502"/>
      <c r="IWX48" s="502"/>
      <c r="IWY48" s="502"/>
      <c r="IWZ48" s="502"/>
      <c r="IXA48" s="502"/>
      <c r="IXB48" s="502"/>
      <c r="IXC48" s="502"/>
      <c r="IXD48" s="502"/>
      <c r="IXE48" s="502"/>
      <c r="IXF48" s="502"/>
      <c r="IXG48" s="502"/>
      <c r="IXH48" s="502"/>
      <c r="IXI48" s="502"/>
      <c r="IXJ48" s="502"/>
      <c r="IXK48" s="502"/>
      <c r="IXL48" s="502"/>
      <c r="IXM48" s="502"/>
      <c r="IXN48" s="502"/>
      <c r="IXO48" s="502"/>
      <c r="IXP48" s="502"/>
      <c r="IXQ48" s="502"/>
      <c r="IXR48" s="502"/>
      <c r="IXS48" s="502"/>
      <c r="IXT48" s="502"/>
      <c r="IXU48" s="502"/>
      <c r="IXV48" s="502"/>
      <c r="IXW48" s="502"/>
      <c r="IXX48" s="502"/>
      <c r="IXY48" s="502"/>
      <c r="IXZ48" s="502"/>
      <c r="IYA48" s="502"/>
      <c r="IYB48" s="502"/>
      <c r="IYC48" s="502"/>
      <c r="IYD48" s="502"/>
      <c r="IYE48" s="502"/>
      <c r="IYF48" s="502"/>
      <c r="IYG48" s="502"/>
      <c r="IYH48" s="502"/>
      <c r="IYI48" s="502"/>
      <c r="IYJ48" s="502"/>
      <c r="IYK48" s="502"/>
      <c r="IYL48" s="502"/>
      <c r="IYM48" s="502"/>
      <c r="IYN48" s="502"/>
      <c r="IYO48" s="502"/>
      <c r="IYP48" s="502"/>
      <c r="IYQ48" s="502"/>
      <c r="IYR48" s="502"/>
      <c r="IYS48" s="502"/>
      <c r="IYT48" s="502"/>
      <c r="IYU48" s="502"/>
      <c r="IYV48" s="502"/>
      <c r="IYW48" s="502"/>
      <c r="IYX48" s="502"/>
      <c r="IYY48" s="502"/>
      <c r="IYZ48" s="502"/>
      <c r="IZA48" s="502"/>
      <c r="IZB48" s="502"/>
      <c r="IZC48" s="502"/>
      <c r="IZD48" s="502"/>
      <c r="IZE48" s="502"/>
      <c r="IZF48" s="502"/>
      <c r="IZG48" s="502"/>
      <c r="IZH48" s="502"/>
      <c r="IZI48" s="502"/>
      <c r="IZJ48" s="502"/>
      <c r="IZK48" s="502"/>
      <c r="IZL48" s="502"/>
      <c r="IZM48" s="502"/>
      <c r="IZN48" s="502"/>
      <c r="IZO48" s="502"/>
      <c r="IZP48" s="502"/>
      <c r="IZQ48" s="502"/>
      <c r="IZR48" s="502"/>
      <c r="IZS48" s="502"/>
      <c r="IZT48" s="502"/>
      <c r="IZU48" s="502"/>
      <c r="IZV48" s="502"/>
      <c r="IZW48" s="502"/>
      <c r="IZX48" s="502"/>
      <c r="IZY48" s="502"/>
      <c r="IZZ48" s="502"/>
      <c r="JAA48" s="502"/>
      <c r="JAB48" s="502"/>
      <c r="JAC48" s="502"/>
      <c r="JAD48" s="502"/>
      <c r="JAE48" s="502"/>
      <c r="JAF48" s="502"/>
      <c r="JAG48" s="502"/>
      <c r="JAH48" s="502"/>
      <c r="JAI48" s="502"/>
      <c r="JAJ48" s="502"/>
      <c r="JAK48" s="502"/>
      <c r="JAL48" s="502"/>
      <c r="JAM48" s="502"/>
      <c r="JAN48" s="502"/>
      <c r="JAO48" s="502"/>
      <c r="JAP48" s="502"/>
      <c r="JAQ48" s="502"/>
      <c r="JAR48" s="502"/>
      <c r="JAS48" s="502"/>
      <c r="JAT48" s="502"/>
      <c r="JAU48" s="502"/>
      <c r="JAV48" s="502"/>
      <c r="JAW48" s="502"/>
      <c r="JAX48" s="502"/>
      <c r="JAY48" s="502"/>
      <c r="JAZ48" s="502"/>
      <c r="JBA48" s="502"/>
      <c r="JBB48" s="502"/>
      <c r="JBC48" s="502"/>
      <c r="JBD48" s="502"/>
      <c r="JBE48" s="502"/>
      <c r="JBF48" s="502"/>
      <c r="JBG48" s="502"/>
      <c r="JBH48" s="502"/>
      <c r="JBI48" s="502"/>
      <c r="JBJ48" s="502"/>
      <c r="JBK48" s="502"/>
      <c r="JBL48" s="502"/>
      <c r="JBM48" s="502"/>
      <c r="JBN48" s="502"/>
      <c r="JBO48" s="502"/>
      <c r="JBP48" s="502"/>
      <c r="JBQ48" s="502"/>
      <c r="JBR48" s="502"/>
      <c r="JBS48" s="502"/>
      <c r="JBT48" s="502"/>
      <c r="JBU48" s="502"/>
      <c r="JBV48" s="502"/>
      <c r="JBW48" s="502"/>
      <c r="JBX48" s="502"/>
      <c r="JBY48" s="502"/>
      <c r="JBZ48" s="502"/>
      <c r="JCA48" s="502"/>
      <c r="JCB48" s="502"/>
      <c r="JCC48" s="502"/>
      <c r="JCD48" s="502"/>
      <c r="JCE48" s="502"/>
      <c r="JCF48" s="502"/>
      <c r="JCG48" s="502"/>
      <c r="JCH48" s="502"/>
      <c r="JCI48" s="502"/>
      <c r="JCJ48" s="502"/>
      <c r="JCK48" s="502"/>
      <c r="JCL48" s="502"/>
      <c r="JCM48" s="502"/>
      <c r="JCN48" s="502"/>
      <c r="JCO48" s="502"/>
      <c r="JCP48" s="502"/>
      <c r="JCQ48" s="502"/>
      <c r="JCR48" s="502"/>
      <c r="JCS48" s="502"/>
      <c r="JCT48" s="502"/>
      <c r="JCU48" s="502"/>
      <c r="JCV48" s="502"/>
      <c r="JCW48" s="502"/>
      <c r="JCX48" s="502"/>
      <c r="JCY48" s="502"/>
      <c r="JCZ48" s="502"/>
      <c r="JDA48" s="502"/>
      <c r="JDB48" s="502"/>
      <c r="JDC48" s="502"/>
      <c r="JDD48" s="502"/>
      <c r="JDE48" s="502"/>
      <c r="JDF48" s="502"/>
      <c r="JDG48" s="502"/>
      <c r="JDH48" s="502"/>
      <c r="JDI48" s="502"/>
      <c r="JDJ48" s="502"/>
      <c r="JDK48" s="502"/>
      <c r="JDL48" s="502"/>
      <c r="JDM48" s="502"/>
      <c r="JDN48" s="502"/>
      <c r="JDO48" s="502"/>
      <c r="JDP48" s="502"/>
      <c r="JDQ48" s="502"/>
      <c r="JDR48" s="502"/>
      <c r="JDS48" s="502"/>
      <c r="JDT48" s="502"/>
      <c r="JDU48" s="502"/>
      <c r="JDV48" s="502"/>
      <c r="JDW48" s="502"/>
      <c r="JDX48" s="502"/>
      <c r="JDY48" s="502"/>
      <c r="JDZ48" s="502"/>
      <c r="JEA48" s="502"/>
      <c r="JEB48" s="502"/>
      <c r="JEC48" s="502"/>
      <c r="JED48" s="502"/>
      <c r="JEE48" s="502"/>
      <c r="JEF48" s="502"/>
      <c r="JEG48" s="502"/>
      <c r="JEH48" s="502"/>
      <c r="JEI48" s="502"/>
      <c r="JEJ48" s="502"/>
      <c r="JEK48" s="502"/>
      <c r="JEL48" s="502"/>
      <c r="JEM48" s="502"/>
      <c r="JEN48" s="502"/>
      <c r="JEO48" s="502"/>
      <c r="JEP48" s="502"/>
      <c r="JEQ48" s="502"/>
      <c r="JER48" s="502"/>
      <c r="JES48" s="502"/>
      <c r="JET48" s="502"/>
      <c r="JEU48" s="502"/>
      <c r="JEV48" s="502"/>
      <c r="JEW48" s="502"/>
      <c r="JEX48" s="502"/>
      <c r="JEY48" s="502"/>
      <c r="JEZ48" s="502"/>
      <c r="JFA48" s="502"/>
      <c r="JFB48" s="502"/>
      <c r="JFC48" s="502"/>
      <c r="JFD48" s="502"/>
      <c r="JFE48" s="502"/>
      <c r="JFF48" s="502"/>
      <c r="JFG48" s="502"/>
      <c r="JFH48" s="502"/>
      <c r="JFI48" s="502"/>
      <c r="JFJ48" s="502"/>
      <c r="JFK48" s="502"/>
      <c r="JFL48" s="502"/>
      <c r="JFM48" s="502"/>
      <c r="JFN48" s="502"/>
      <c r="JFO48" s="502"/>
      <c r="JFP48" s="502"/>
      <c r="JFQ48" s="502"/>
      <c r="JFR48" s="502"/>
      <c r="JFS48" s="502"/>
      <c r="JFT48" s="502"/>
      <c r="JFU48" s="502"/>
      <c r="JFV48" s="502"/>
      <c r="JFW48" s="502"/>
      <c r="JFX48" s="502"/>
      <c r="JFY48" s="502"/>
      <c r="JFZ48" s="502"/>
      <c r="JGA48" s="502"/>
      <c r="JGB48" s="502"/>
      <c r="JGC48" s="502"/>
      <c r="JGD48" s="502"/>
      <c r="JGE48" s="502"/>
      <c r="JGF48" s="502"/>
      <c r="JGG48" s="502"/>
      <c r="JGH48" s="502"/>
      <c r="JGI48" s="502"/>
      <c r="JGJ48" s="502"/>
      <c r="JGK48" s="502"/>
      <c r="JGL48" s="502"/>
      <c r="JGM48" s="502"/>
      <c r="JGN48" s="502"/>
      <c r="JGO48" s="502"/>
      <c r="JGP48" s="502"/>
      <c r="JGQ48" s="502"/>
      <c r="JGR48" s="502"/>
      <c r="JGS48" s="502"/>
      <c r="JGT48" s="502"/>
      <c r="JGU48" s="502"/>
      <c r="JGV48" s="502"/>
      <c r="JGW48" s="502"/>
      <c r="JGX48" s="502"/>
      <c r="JGY48" s="502"/>
      <c r="JGZ48" s="502"/>
      <c r="JHA48" s="502"/>
      <c r="JHB48" s="502"/>
      <c r="JHC48" s="502"/>
      <c r="JHD48" s="502"/>
      <c r="JHE48" s="502"/>
      <c r="JHF48" s="502"/>
      <c r="JHG48" s="502"/>
      <c r="JHH48" s="502"/>
      <c r="JHI48" s="502"/>
      <c r="JHJ48" s="502"/>
      <c r="JHK48" s="502"/>
      <c r="JHL48" s="502"/>
      <c r="JHM48" s="502"/>
      <c r="JHN48" s="502"/>
      <c r="JHO48" s="502"/>
      <c r="JHP48" s="502"/>
      <c r="JHQ48" s="502"/>
      <c r="JHR48" s="502"/>
      <c r="JHS48" s="502"/>
      <c r="JHT48" s="502"/>
      <c r="JHU48" s="502"/>
      <c r="JHV48" s="502"/>
      <c r="JHW48" s="502"/>
      <c r="JHX48" s="502"/>
      <c r="JHY48" s="502"/>
      <c r="JHZ48" s="502"/>
      <c r="JIA48" s="502"/>
      <c r="JIB48" s="502"/>
      <c r="JIC48" s="502"/>
      <c r="JID48" s="502"/>
      <c r="JIE48" s="502"/>
      <c r="JIF48" s="502"/>
      <c r="JIG48" s="502"/>
      <c r="JIH48" s="502"/>
      <c r="JII48" s="502"/>
      <c r="JIJ48" s="502"/>
      <c r="JIK48" s="502"/>
      <c r="JIL48" s="502"/>
      <c r="JIM48" s="502"/>
      <c r="JIN48" s="502"/>
      <c r="JIO48" s="502"/>
      <c r="JIP48" s="502"/>
      <c r="JIQ48" s="502"/>
      <c r="JIR48" s="502"/>
      <c r="JIS48" s="502"/>
      <c r="JIT48" s="502"/>
      <c r="JIU48" s="502"/>
      <c r="JIV48" s="502"/>
      <c r="JIW48" s="502"/>
      <c r="JIX48" s="502"/>
      <c r="JIY48" s="502"/>
      <c r="JIZ48" s="502"/>
      <c r="JJA48" s="502"/>
      <c r="JJB48" s="502"/>
      <c r="JJC48" s="502"/>
      <c r="JJD48" s="502"/>
      <c r="JJE48" s="502"/>
      <c r="JJF48" s="502"/>
      <c r="JJG48" s="502"/>
      <c r="JJH48" s="502"/>
      <c r="JJI48" s="502"/>
      <c r="JJJ48" s="502"/>
      <c r="JJK48" s="502"/>
      <c r="JJL48" s="502"/>
      <c r="JJM48" s="502"/>
      <c r="JJN48" s="502"/>
      <c r="JJO48" s="502"/>
      <c r="JJP48" s="502"/>
      <c r="JJQ48" s="502"/>
      <c r="JJR48" s="502"/>
      <c r="JJS48" s="502"/>
      <c r="JJT48" s="502"/>
      <c r="JJU48" s="502"/>
      <c r="JJV48" s="502"/>
      <c r="JJW48" s="502"/>
      <c r="JJX48" s="502"/>
      <c r="JJY48" s="502"/>
      <c r="JJZ48" s="502"/>
      <c r="JKA48" s="502"/>
      <c r="JKB48" s="502"/>
      <c r="JKC48" s="502"/>
      <c r="JKD48" s="502"/>
      <c r="JKE48" s="502"/>
      <c r="JKF48" s="502"/>
      <c r="JKG48" s="502"/>
      <c r="JKH48" s="502"/>
      <c r="JKI48" s="502"/>
      <c r="JKJ48" s="502"/>
      <c r="JKK48" s="502"/>
      <c r="JKL48" s="502"/>
      <c r="JKM48" s="502"/>
      <c r="JKN48" s="502"/>
      <c r="JKO48" s="502"/>
      <c r="JKP48" s="502"/>
      <c r="JKQ48" s="502"/>
      <c r="JKR48" s="502"/>
      <c r="JKS48" s="502"/>
      <c r="JKT48" s="502"/>
      <c r="JKU48" s="502"/>
      <c r="JKV48" s="502"/>
      <c r="JKW48" s="502"/>
      <c r="JKX48" s="502"/>
      <c r="JKY48" s="502"/>
      <c r="JKZ48" s="502"/>
      <c r="JLA48" s="502"/>
      <c r="JLB48" s="502"/>
      <c r="JLC48" s="502"/>
      <c r="JLD48" s="502"/>
      <c r="JLE48" s="502"/>
      <c r="JLF48" s="502"/>
      <c r="JLG48" s="502"/>
      <c r="JLH48" s="502"/>
      <c r="JLI48" s="502"/>
      <c r="JLJ48" s="502"/>
      <c r="JLK48" s="502"/>
      <c r="JLL48" s="502"/>
      <c r="JLM48" s="502"/>
      <c r="JLN48" s="502"/>
      <c r="JLO48" s="502"/>
      <c r="JLP48" s="502"/>
      <c r="JLQ48" s="502"/>
      <c r="JLR48" s="502"/>
      <c r="JLS48" s="502"/>
      <c r="JLT48" s="502"/>
      <c r="JLU48" s="502"/>
      <c r="JLV48" s="502"/>
      <c r="JLW48" s="502"/>
      <c r="JLX48" s="502"/>
      <c r="JLY48" s="502"/>
      <c r="JLZ48" s="502"/>
      <c r="JMA48" s="502"/>
      <c r="JMB48" s="502"/>
      <c r="JMC48" s="502"/>
      <c r="JMD48" s="502"/>
      <c r="JME48" s="502"/>
      <c r="JMF48" s="502"/>
      <c r="JMG48" s="502"/>
      <c r="JMH48" s="502"/>
      <c r="JMI48" s="502"/>
      <c r="JMJ48" s="502"/>
      <c r="JMK48" s="502"/>
      <c r="JML48" s="502"/>
      <c r="JMM48" s="502"/>
      <c r="JMN48" s="502"/>
      <c r="JMO48" s="502"/>
      <c r="JMP48" s="502"/>
      <c r="JMQ48" s="502"/>
      <c r="JMR48" s="502"/>
      <c r="JMS48" s="502"/>
      <c r="JMT48" s="502"/>
      <c r="JMU48" s="502"/>
      <c r="JMV48" s="502"/>
      <c r="JMW48" s="502"/>
      <c r="JMX48" s="502"/>
      <c r="JMY48" s="502"/>
      <c r="JMZ48" s="502"/>
      <c r="JNA48" s="502"/>
      <c r="JNB48" s="502"/>
      <c r="JNC48" s="502"/>
      <c r="JND48" s="502"/>
      <c r="JNE48" s="502"/>
      <c r="JNF48" s="502"/>
      <c r="JNG48" s="502"/>
      <c r="JNH48" s="502"/>
      <c r="JNI48" s="502"/>
      <c r="JNJ48" s="502"/>
      <c r="JNK48" s="502"/>
      <c r="JNL48" s="502"/>
      <c r="JNM48" s="502"/>
      <c r="JNN48" s="502"/>
      <c r="JNO48" s="502"/>
      <c r="JNP48" s="502"/>
      <c r="JNQ48" s="502"/>
      <c r="JNR48" s="502"/>
      <c r="JNS48" s="502"/>
      <c r="JNT48" s="502"/>
      <c r="JNU48" s="502"/>
      <c r="JNV48" s="502"/>
      <c r="JNW48" s="502"/>
      <c r="JNX48" s="502"/>
      <c r="JNY48" s="502"/>
      <c r="JNZ48" s="502"/>
      <c r="JOA48" s="502"/>
      <c r="JOB48" s="502"/>
      <c r="JOC48" s="502"/>
      <c r="JOD48" s="502"/>
      <c r="JOE48" s="502"/>
      <c r="JOF48" s="502"/>
      <c r="JOG48" s="502"/>
      <c r="JOH48" s="502"/>
      <c r="JOI48" s="502"/>
      <c r="JOJ48" s="502"/>
      <c r="JOK48" s="502"/>
      <c r="JOL48" s="502"/>
      <c r="JOM48" s="502"/>
      <c r="JON48" s="502"/>
      <c r="JOO48" s="502"/>
      <c r="JOP48" s="502"/>
      <c r="JOQ48" s="502"/>
      <c r="JOR48" s="502"/>
      <c r="JOS48" s="502"/>
      <c r="JOT48" s="502"/>
      <c r="JOU48" s="502"/>
      <c r="JOV48" s="502"/>
      <c r="JOW48" s="502"/>
      <c r="JOX48" s="502"/>
      <c r="JOY48" s="502"/>
      <c r="JOZ48" s="502"/>
      <c r="JPA48" s="502"/>
      <c r="JPB48" s="502"/>
      <c r="JPC48" s="502"/>
      <c r="JPD48" s="502"/>
      <c r="JPE48" s="502"/>
      <c r="JPF48" s="502"/>
      <c r="JPG48" s="502"/>
      <c r="JPH48" s="502"/>
      <c r="JPI48" s="502"/>
      <c r="JPJ48" s="502"/>
      <c r="JPK48" s="502"/>
      <c r="JPL48" s="502"/>
      <c r="JPM48" s="502"/>
      <c r="JPN48" s="502"/>
      <c r="JPO48" s="502"/>
      <c r="JPP48" s="502"/>
      <c r="JPQ48" s="502"/>
      <c r="JPR48" s="502"/>
      <c r="JPS48" s="502"/>
      <c r="JPT48" s="502"/>
      <c r="JPU48" s="502"/>
      <c r="JPV48" s="502"/>
      <c r="JPW48" s="502"/>
      <c r="JPX48" s="502"/>
      <c r="JPY48" s="502"/>
      <c r="JPZ48" s="502"/>
      <c r="JQA48" s="502"/>
      <c r="JQB48" s="502"/>
      <c r="JQC48" s="502"/>
      <c r="JQD48" s="502"/>
      <c r="JQE48" s="502"/>
      <c r="JQF48" s="502"/>
      <c r="JQG48" s="502"/>
      <c r="JQH48" s="502"/>
      <c r="JQI48" s="502"/>
      <c r="JQJ48" s="502"/>
      <c r="JQK48" s="502"/>
      <c r="JQL48" s="502"/>
      <c r="JQM48" s="502"/>
      <c r="JQN48" s="502"/>
      <c r="JQO48" s="502"/>
      <c r="JQP48" s="502"/>
      <c r="JQQ48" s="502"/>
      <c r="JQR48" s="502"/>
      <c r="JQS48" s="502"/>
      <c r="JQT48" s="502"/>
      <c r="JQU48" s="502"/>
      <c r="JQV48" s="502"/>
      <c r="JQW48" s="502"/>
      <c r="JQX48" s="502"/>
      <c r="JQY48" s="502"/>
      <c r="JQZ48" s="502"/>
      <c r="JRA48" s="502"/>
      <c r="JRB48" s="502"/>
      <c r="JRC48" s="502"/>
      <c r="JRD48" s="502"/>
      <c r="JRE48" s="502"/>
      <c r="JRF48" s="502"/>
      <c r="JRG48" s="502"/>
      <c r="JRH48" s="502"/>
      <c r="JRI48" s="502"/>
      <c r="JRJ48" s="502"/>
      <c r="JRK48" s="502"/>
      <c r="JRL48" s="502"/>
      <c r="JRM48" s="502"/>
      <c r="JRN48" s="502"/>
      <c r="JRO48" s="502"/>
      <c r="JRP48" s="502"/>
      <c r="JRQ48" s="502"/>
      <c r="JRR48" s="502"/>
      <c r="JRS48" s="502"/>
      <c r="JRT48" s="502"/>
      <c r="JRU48" s="502"/>
      <c r="JRV48" s="502"/>
      <c r="JRW48" s="502"/>
      <c r="JRX48" s="502"/>
      <c r="JRY48" s="502"/>
      <c r="JRZ48" s="502"/>
      <c r="JSA48" s="502"/>
      <c r="JSB48" s="502"/>
      <c r="JSC48" s="502"/>
      <c r="JSD48" s="502"/>
      <c r="JSE48" s="502"/>
      <c r="JSF48" s="502"/>
      <c r="JSG48" s="502"/>
      <c r="JSH48" s="502"/>
      <c r="JSI48" s="502"/>
      <c r="JSJ48" s="502"/>
      <c r="JSK48" s="502"/>
      <c r="JSL48" s="502"/>
      <c r="JSM48" s="502"/>
      <c r="JSN48" s="502"/>
      <c r="JSO48" s="502"/>
      <c r="JSP48" s="502"/>
      <c r="JSQ48" s="502"/>
      <c r="JSR48" s="502"/>
      <c r="JSS48" s="502"/>
      <c r="JST48" s="502"/>
      <c r="JSU48" s="502"/>
      <c r="JSV48" s="502"/>
      <c r="JSW48" s="502"/>
      <c r="JSX48" s="502"/>
      <c r="JSY48" s="502"/>
      <c r="JSZ48" s="502"/>
      <c r="JTA48" s="502"/>
      <c r="JTB48" s="502"/>
      <c r="JTC48" s="502"/>
      <c r="JTD48" s="502"/>
      <c r="JTE48" s="502"/>
      <c r="JTF48" s="502"/>
      <c r="JTG48" s="502"/>
      <c r="JTH48" s="502"/>
      <c r="JTI48" s="502"/>
      <c r="JTJ48" s="502"/>
      <c r="JTK48" s="502"/>
      <c r="JTL48" s="502"/>
      <c r="JTM48" s="502"/>
      <c r="JTN48" s="502"/>
      <c r="JTO48" s="502"/>
      <c r="JTP48" s="502"/>
      <c r="JTQ48" s="502"/>
      <c r="JTR48" s="502"/>
      <c r="JTS48" s="502"/>
      <c r="JTT48" s="502"/>
      <c r="JTU48" s="502"/>
      <c r="JTV48" s="502"/>
      <c r="JTW48" s="502"/>
      <c r="JTX48" s="502"/>
      <c r="JTY48" s="502"/>
      <c r="JTZ48" s="502"/>
      <c r="JUA48" s="502"/>
      <c r="JUB48" s="502"/>
      <c r="JUC48" s="502"/>
      <c r="JUD48" s="502"/>
      <c r="JUE48" s="502"/>
      <c r="JUF48" s="502"/>
      <c r="JUG48" s="502"/>
      <c r="JUH48" s="502"/>
      <c r="JUI48" s="502"/>
      <c r="JUJ48" s="502"/>
      <c r="JUK48" s="502"/>
      <c r="JUL48" s="502"/>
      <c r="JUM48" s="502"/>
      <c r="JUN48" s="502"/>
      <c r="JUO48" s="502"/>
      <c r="JUP48" s="502"/>
      <c r="JUQ48" s="502"/>
      <c r="JUR48" s="502"/>
      <c r="JUS48" s="502"/>
      <c r="JUT48" s="502"/>
      <c r="JUU48" s="502"/>
      <c r="JUV48" s="502"/>
      <c r="JUW48" s="502"/>
      <c r="JUX48" s="502"/>
      <c r="JUY48" s="502"/>
      <c r="JUZ48" s="502"/>
      <c r="JVA48" s="502"/>
      <c r="JVB48" s="502"/>
      <c r="JVC48" s="502"/>
      <c r="JVD48" s="502"/>
      <c r="JVE48" s="502"/>
      <c r="JVF48" s="502"/>
      <c r="JVG48" s="502"/>
      <c r="JVH48" s="502"/>
      <c r="JVI48" s="502"/>
      <c r="JVJ48" s="502"/>
      <c r="JVK48" s="502"/>
      <c r="JVL48" s="502"/>
      <c r="JVM48" s="502"/>
      <c r="JVN48" s="502"/>
      <c r="JVO48" s="502"/>
      <c r="JVP48" s="502"/>
      <c r="JVQ48" s="502"/>
      <c r="JVR48" s="502"/>
      <c r="JVS48" s="502"/>
      <c r="JVT48" s="502"/>
      <c r="JVU48" s="502"/>
      <c r="JVV48" s="502"/>
      <c r="JVW48" s="502"/>
      <c r="JVX48" s="502"/>
      <c r="JVY48" s="502"/>
      <c r="JVZ48" s="502"/>
      <c r="JWA48" s="502"/>
      <c r="JWB48" s="502"/>
      <c r="JWC48" s="502"/>
      <c r="JWD48" s="502"/>
      <c r="JWE48" s="502"/>
      <c r="JWF48" s="502"/>
      <c r="JWG48" s="502"/>
      <c r="JWH48" s="502"/>
      <c r="JWI48" s="502"/>
      <c r="JWJ48" s="502"/>
      <c r="JWK48" s="502"/>
      <c r="JWL48" s="502"/>
      <c r="JWM48" s="502"/>
      <c r="JWN48" s="502"/>
      <c r="JWO48" s="502"/>
      <c r="JWP48" s="502"/>
      <c r="JWQ48" s="502"/>
      <c r="JWR48" s="502"/>
      <c r="JWS48" s="502"/>
      <c r="JWT48" s="502"/>
      <c r="JWU48" s="502"/>
      <c r="JWV48" s="502"/>
      <c r="JWW48" s="502"/>
      <c r="JWX48" s="502"/>
      <c r="JWY48" s="502"/>
      <c r="JWZ48" s="502"/>
      <c r="JXA48" s="502"/>
      <c r="JXB48" s="502"/>
      <c r="JXC48" s="502"/>
      <c r="JXD48" s="502"/>
      <c r="JXE48" s="502"/>
      <c r="JXF48" s="502"/>
      <c r="JXG48" s="502"/>
      <c r="JXH48" s="502"/>
      <c r="JXI48" s="502"/>
      <c r="JXJ48" s="502"/>
      <c r="JXK48" s="502"/>
      <c r="JXL48" s="502"/>
      <c r="JXM48" s="502"/>
      <c r="JXN48" s="502"/>
      <c r="JXO48" s="502"/>
      <c r="JXP48" s="502"/>
      <c r="JXQ48" s="502"/>
      <c r="JXR48" s="502"/>
      <c r="JXS48" s="502"/>
      <c r="JXT48" s="502"/>
      <c r="JXU48" s="502"/>
      <c r="JXV48" s="502"/>
      <c r="JXW48" s="502"/>
      <c r="JXX48" s="502"/>
      <c r="JXY48" s="502"/>
      <c r="JXZ48" s="502"/>
      <c r="JYA48" s="502"/>
      <c r="JYB48" s="502"/>
      <c r="JYC48" s="502"/>
      <c r="JYD48" s="502"/>
      <c r="JYE48" s="502"/>
      <c r="JYF48" s="502"/>
      <c r="JYG48" s="502"/>
      <c r="JYH48" s="502"/>
      <c r="JYI48" s="502"/>
      <c r="JYJ48" s="502"/>
      <c r="JYK48" s="502"/>
      <c r="JYL48" s="502"/>
      <c r="JYM48" s="502"/>
      <c r="JYN48" s="502"/>
      <c r="JYO48" s="502"/>
      <c r="JYP48" s="502"/>
      <c r="JYQ48" s="502"/>
      <c r="JYR48" s="502"/>
      <c r="JYS48" s="502"/>
      <c r="JYT48" s="502"/>
      <c r="JYU48" s="502"/>
      <c r="JYV48" s="502"/>
      <c r="JYW48" s="502"/>
      <c r="JYX48" s="502"/>
      <c r="JYY48" s="502"/>
      <c r="JYZ48" s="502"/>
      <c r="JZA48" s="502"/>
      <c r="JZB48" s="502"/>
      <c r="JZC48" s="502"/>
      <c r="JZD48" s="502"/>
      <c r="JZE48" s="502"/>
      <c r="JZF48" s="502"/>
      <c r="JZG48" s="502"/>
      <c r="JZH48" s="502"/>
      <c r="JZI48" s="502"/>
      <c r="JZJ48" s="502"/>
      <c r="JZK48" s="502"/>
      <c r="JZL48" s="502"/>
      <c r="JZM48" s="502"/>
      <c r="JZN48" s="502"/>
      <c r="JZO48" s="502"/>
      <c r="JZP48" s="502"/>
      <c r="JZQ48" s="502"/>
      <c r="JZR48" s="502"/>
      <c r="JZS48" s="502"/>
      <c r="JZT48" s="502"/>
      <c r="JZU48" s="502"/>
      <c r="JZV48" s="502"/>
      <c r="JZW48" s="502"/>
      <c r="JZX48" s="502"/>
      <c r="JZY48" s="502"/>
      <c r="JZZ48" s="502"/>
      <c r="KAA48" s="502"/>
      <c r="KAB48" s="502"/>
      <c r="KAC48" s="502"/>
      <c r="KAD48" s="502"/>
      <c r="KAE48" s="502"/>
      <c r="KAF48" s="502"/>
      <c r="KAG48" s="502"/>
      <c r="KAH48" s="502"/>
      <c r="KAI48" s="502"/>
      <c r="KAJ48" s="502"/>
      <c r="KAK48" s="502"/>
      <c r="KAL48" s="502"/>
      <c r="KAM48" s="502"/>
      <c r="KAN48" s="502"/>
      <c r="KAO48" s="502"/>
      <c r="KAP48" s="502"/>
      <c r="KAQ48" s="502"/>
      <c r="KAR48" s="502"/>
      <c r="KAS48" s="502"/>
      <c r="KAT48" s="502"/>
      <c r="KAU48" s="502"/>
      <c r="KAV48" s="502"/>
      <c r="KAW48" s="502"/>
      <c r="KAX48" s="502"/>
      <c r="KAY48" s="502"/>
      <c r="KAZ48" s="502"/>
      <c r="KBA48" s="502"/>
      <c r="KBB48" s="502"/>
      <c r="KBC48" s="502"/>
      <c r="KBD48" s="502"/>
      <c r="KBE48" s="502"/>
      <c r="KBF48" s="502"/>
      <c r="KBG48" s="502"/>
      <c r="KBH48" s="502"/>
      <c r="KBI48" s="502"/>
      <c r="KBJ48" s="502"/>
      <c r="KBK48" s="502"/>
      <c r="KBL48" s="502"/>
      <c r="KBM48" s="502"/>
      <c r="KBN48" s="502"/>
      <c r="KBO48" s="502"/>
      <c r="KBP48" s="502"/>
      <c r="KBQ48" s="502"/>
      <c r="KBR48" s="502"/>
      <c r="KBS48" s="502"/>
      <c r="KBT48" s="502"/>
      <c r="KBU48" s="502"/>
      <c r="KBV48" s="502"/>
      <c r="KBW48" s="502"/>
      <c r="KBX48" s="502"/>
      <c r="KBY48" s="502"/>
      <c r="KBZ48" s="502"/>
      <c r="KCA48" s="502"/>
      <c r="KCB48" s="502"/>
      <c r="KCC48" s="502"/>
      <c r="KCD48" s="502"/>
      <c r="KCE48" s="502"/>
      <c r="KCF48" s="502"/>
      <c r="KCG48" s="502"/>
      <c r="KCH48" s="502"/>
      <c r="KCI48" s="502"/>
      <c r="KCJ48" s="502"/>
      <c r="KCK48" s="502"/>
      <c r="KCL48" s="502"/>
      <c r="KCM48" s="502"/>
      <c r="KCN48" s="502"/>
      <c r="KCO48" s="502"/>
      <c r="KCP48" s="502"/>
      <c r="KCQ48" s="502"/>
      <c r="KCR48" s="502"/>
      <c r="KCS48" s="502"/>
      <c r="KCT48" s="502"/>
      <c r="KCU48" s="502"/>
      <c r="KCV48" s="502"/>
      <c r="KCW48" s="502"/>
      <c r="KCX48" s="502"/>
      <c r="KCY48" s="502"/>
      <c r="KCZ48" s="502"/>
      <c r="KDA48" s="502"/>
      <c r="KDB48" s="502"/>
      <c r="KDC48" s="502"/>
      <c r="KDD48" s="502"/>
      <c r="KDE48" s="502"/>
      <c r="KDF48" s="502"/>
      <c r="KDG48" s="502"/>
      <c r="KDH48" s="502"/>
      <c r="KDI48" s="502"/>
      <c r="KDJ48" s="502"/>
      <c r="KDK48" s="502"/>
      <c r="KDL48" s="502"/>
      <c r="KDM48" s="502"/>
      <c r="KDN48" s="502"/>
      <c r="KDO48" s="502"/>
      <c r="KDP48" s="502"/>
      <c r="KDQ48" s="502"/>
      <c r="KDR48" s="502"/>
      <c r="KDS48" s="502"/>
      <c r="KDT48" s="502"/>
      <c r="KDU48" s="502"/>
      <c r="KDV48" s="502"/>
      <c r="KDW48" s="502"/>
      <c r="KDX48" s="502"/>
      <c r="KDY48" s="502"/>
      <c r="KDZ48" s="502"/>
      <c r="KEA48" s="502"/>
      <c r="KEB48" s="502"/>
      <c r="KEC48" s="502"/>
      <c r="KED48" s="502"/>
      <c r="KEE48" s="502"/>
      <c r="KEF48" s="502"/>
      <c r="KEG48" s="502"/>
      <c r="KEH48" s="502"/>
      <c r="KEI48" s="502"/>
      <c r="KEJ48" s="502"/>
      <c r="KEK48" s="502"/>
      <c r="KEL48" s="502"/>
      <c r="KEM48" s="502"/>
      <c r="KEN48" s="502"/>
      <c r="KEO48" s="502"/>
      <c r="KEP48" s="502"/>
      <c r="KEQ48" s="502"/>
      <c r="KER48" s="502"/>
      <c r="KES48" s="502"/>
      <c r="KET48" s="502"/>
      <c r="KEU48" s="502"/>
      <c r="KEV48" s="502"/>
      <c r="KEW48" s="502"/>
      <c r="KEX48" s="502"/>
      <c r="KEY48" s="502"/>
      <c r="KEZ48" s="502"/>
      <c r="KFA48" s="502"/>
      <c r="KFB48" s="502"/>
      <c r="KFC48" s="502"/>
      <c r="KFD48" s="502"/>
      <c r="KFE48" s="502"/>
      <c r="KFF48" s="502"/>
      <c r="KFG48" s="502"/>
      <c r="KFH48" s="502"/>
      <c r="KFI48" s="502"/>
      <c r="KFJ48" s="502"/>
      <c r="KFK48" s="502"/>
      <c r="KFL48" s="502"/>
      <c r="KFM48" s="502"/>
      <c r="KFN48" s="502"/>
      <c r="KFO48" s="502"/>
      <c r="KFP48" s="502"/>
      <c r="KFQ48" s="502"/>
      <c r="KFR48" s="502"/>
      <c r="KFS48" s="502"/>
      <c r="KFT48" s="502"/>
      <c r="KFU48" s="502"/>
      <c r="KFV48" s="502"/>
      <c r="KFW48" s="502"/>
      <c r="KFX48" s="502"/>
      <c r="KFY48" s="502"/>
      <c r="KFZ48" s="502"/>
      <c r="KGA48" s="502"/>
      <c r="KGB48" s="502"/>
      <c r="KGC48" s="502"/>
      <c r="KGD48" s="502"/>
      <c r="KGE48" s="502"/>
      <c r="KGF48" s="502"/>
      <c r="KGG48" s="502"/>
      <c r="KGH48" s="502"/>
      <c r="KGI48" s="502"/>
      <c r="KGJ48" s="502"/>
      <c r="KGK48" s="502"/>
      <c r="KGL48" s="502"/>
      <c r="KGM48" s="502"/>
      <c r="KGN48" s="502"/>
      <c r="KGO48" s="502"/>
      <c r="KGP48" s="502"/>
      <c r="KGQ48" s="502"/>
      <c r="KGR48" s="502"/>
      <c r="KGS48" s="502"/>
      <c r="KGT48" s="502"/>
      <c r="KGU48" s="502"/>
      <c r="KGV48" s="502"/>
      <c r="KGW48" s="502"/>
      <c r="KGX48" s="502"/>
      <c r="KGY48" s="502"/>
      <c r="KGZ48" s="502"/>
      <c r="KHA48" s="502"/>
      <c r="KHB48" s="502"/>
      <c r="KHC48" s="502"/>
      <c r="KHD48" s="502"/>
      <c r="KHE48" s="502"/>
      <c r="KHF48" s="502"/>
      <c r="KHG48" s="502"/>
      <c r="KHH48" s="502"/>
      <c r="KHI48" s="502"/>
      <c r="KHJ48" s="502"/>
      <c r="KHK48" s="502"/>
      <c r="KHL48" s="502"/>
      <c r="KHM48" s="502"/>
      <c r="KHN48" s="502"/>
      <c r="KHO48" s="502"/>
      <c r="KHP48" s="502"/>
      <c r="KHQ48" s="502"/>
      <c r="KHR48" s="502"/>
      <c r="KHS48" s="502"/>
      <c r="KHT48" s="502"/>
      <c r="KHU48" s="502"/>
      <c r="KHV48" s="502"/>
      <c r="KHW48" s="502"/>
      <c r="KHX48" s="502"/>
      <c r="KHY48" s="502"/>
      <c r="KHZ48" s="502"/>
      <c r="KIA48" s="502"/>
      <c r="KIB48" s="502"/>
      <c r="KIC48" s="502"/>
      <c r="KID48" s="502"/>
      <c r="KIE48" s="502"/>
      <c r="KIF48" s="502"/>
      <c r="KIG48" s="502"/>
      <c r="KIH48" s="502"/>
      <c r="KII48" s="502"/>
      <c r="KIJ48" s="502"/>
      <c r="KIK48" s="502"/>
      <c r="KIL48" s="502"/>
      <c r="KIM48" s="502"/>
      <c r="KIN48" s="502"/>
      <c r="KIO48" s="502"/>
      <c r="KIP48" s="502"/>
      <c r="KIQ48" s="502"/>
      <c r="KIR48" s="502"/>
      <c r="KIS48" s="502"/>
      <c r="KIT48" s="502"/>
      <c r="KIU48" s="502"/>
      <c r="KIV48" s="502"/>
      <c r="KIW48" s="502"/>
      <c r="KIX48" s="502"/>
      <c r="KIY48" s="502"/>
      <c r="KIZ48" s="502"/>
      <c r="KJA48" s="502"/>
      <c r="KJB48" s="502"/>
      <c r="KJC48" s="502"/>
      <c r="KJD48" s="502"/>
      <c r="KJE48" s="502"/>
      <c r="KJF48" s="502"/>
      <c r="KJG48" s="502"/>
      <c r="KJH48" s="502"/>
      <c r="KJI48" s="502"/>
      <c r="KJJ48" s="502"/>
      <c r="KJK48" s="502"/>
      <c r="KJL48" s="502"/>
      <c r="KJM48" s="502"/>
      <c r="KJN48" s="502"/>
      <c r="KJO48" s="502"/>
      <c r="KJP48" s="502"/>
      <c r="KJQ48" s="502"/>
      <c r="KJR48" s="502"/>
      <c r="KJS48" s="502"/>
      <c r="KJT48" s="502"/>
      <c r="KJU48" s="502"/>
      <c r="KJV48" s="502"/>
      <c r="KJW48" s="502"/>
      <c r="KJX48" s="502"/>
      <c r="KJY48" s="502"/>
      <c r="KJZ48" s="502"/>
      <c r="KKA48" s="502"/>
      <c r="KKB48" s="502"/>
      <c r="KKC48" s="502"/>
      <c r="KKD48" s="502"/>
      <c r="KKE48" s="502"/>
      <c r="KKF48" s="502"/>
      <c r="KKG48" s="502"/>
      <c r="KKH48" s="502"/>
      <c r="KKI48" s="502"/>
      <c r="KKJ48" s="502"/>
      <c r="KKK48" s="502"/>
      <c r="KKL48" s="502"/>
      <c r="KKM48" s="502"/>
      <c r="KKN48" s="502"/>
      <c r="KKO48" s="502"/>
      <c r="KKP48" s="502"/>
      <c r="KKQ48" s="502"/>
      <c r="KKR48" s="502"/>
      <c r="KKS48" s="502"/>
      <c r="KKT48" s="502"/>
      <c r="KKU48" s="502"/>
      <c r="KKV48" s="502"/>
      <c r="KKW48" s="502"/>
      <c r="KKX48" s="502"/>
      <c r="KKY48" s="502"/>
      <c r="KKZ48" s="502"/>
      <c r="KLA48" s="502"/>
      <c r="KLB48" s="502"/>
      <c r="KLC48" s="502"/>
      <c r="KLD48" s="502"/>
      <c r="KLE48" s="502"/>
      <c r="KLF48" s="502"/>
      <c r="KLG48" s="502"/>
      <c r="KLH48" s="502"/>
      <c r="KLI48" s="502"/>
      <c r="KLJ48" s="502"/>
      <c r="KLK48" s="502"/>
      <c r="KLL48" s="502"/>
      <c r="KLM48" s="502"/>
      <c r="KLN48" s="502"/>
      <c r="KLO48" s="502"/>
      <c r="KLP48" s="502"/>
      <c r="KLQ48" s="502"/>
      <c r="KLR48" s="502"/>
      <c r="KLS48" s="502"/>
      <c r="KLT48" s="502"/>
      <c r="KLU48" s="502"/>
      <c r="KLV48" s="502"/>
      <c r="KLW48" s="502"/>
      <c r="KLX48" s="502"/>
      <c r="KLY48" s="502"/>
      <c r="KLZ48" s="502"/>
      <c r="KMA48" s="502"/>
      <c r="KMB48" s="502"/>
      <c r="KMC48" s="502"/>
      <c r="KMD48" s="502"/>
      <c r="KME48" s="502"/>
      <c r="KMF48" s="502"/>
      <c r="KMG48" s="502"/>
      <c r="KMH48" s="502"/>
      <c r="KMI48" s="502"/>
      <c r="KMJ48" s="502"/>
      <c r="KMK48" s="502"/>
      <c r="KML48" s="502"/>
      <c r="KMM48" s="502"/>
      <c r="KMN48" s="502"/>
      <c r="KMO48" s="502"/>
      <c r="KMP48" s="502"/>
      <c r="KMQ48" s="502"/>
      <c r="KMR48" s="502"/>
      <c r="KMS48" s="502"/>
      <c r="KMT48" s="502"/>
      <c r="KMU48" s="502"/>
      <c r="KMV48" s="502"/>
      <c r="KMW48" s="502"/>
      <c r="KMX48" s="502"/>
      <c r="KMY48" s="502"/>
      <c r="KMZ48" s="502"/>
      <c r="KNA48" s="502"/>
      <c r="KNB48" s="502"/>
      <c r="KNC48" s="502"/>
      <c r="KND48" s="502"/>
      <c r="KNE48" s="502"/>
      <c r="KNF48" s="502"/>
      <c r="KNG48" s="502"/>
      <c r="KNH48" s="502"/>
      <c r="KNI48" s="502"/>
      <c r="KNJ48" s="502"/>
      <c r="KNK48" s="502"/>
      <c r="KNL48" s="502"/>
      <c r="KNM48" s="502"/>
      <c r="KNN48" s="502"/>
      <c r="KNO48" s="502"/>
      <c r="KNP48" s="502"/>
      <c r="KNQ48" s="502"/>
      <c r="KNR48" s="502"/>
      <c r="KNS48" s="502"/>
      <c r="KNT48" s="502"/>
      <c r="KNU48" s="502"/>
      <c r="KNV48" s="502"/>
      <c r="KNW48" s="502"/>
      <c r="KNX48" s="502"/>
      <c r="KNY48" s="502"/>
      <c r="KNZ48" s="502"/>
      <c r="KOA48" s="502"/>
      <c r="KOB48" s="502"/>
      <c r="KOC48" s="502"/>
      <c r="KOD48" s="502"/>
      <c r="KOE48" s="502"/>
      <c r="KOF48" s="502"/>
      <c r="KOG48" s="502"/>
      <c r="KOH48" s="502"/>
      <c r="KOI48" s="502"/>
      <c r="KOJ48" s="502"/>
      <c r="KOK48" s="502"/>
      <c r="KOL48" s="502"/>
      <c r="KOM48" s="502"/>
      <c r="KON48" s="502"/>
      <c r="KOO48" s="502"/>
      <c r="KOP48" s="502"/>
      <c r="KOQ48" s="502"/>
      <c r="KOR48" s="502"/>
      <c r="KOS48" s="502"/>
      <c r="KOT48" s="502"/>
      <c r="KOU48" s="502"/>
      <c r="KOV48" s="502"/>
      <c r="KOW48" s="502"/>
      <c r="KOX48" s="502"/>
      <c r="KOY48" s="502"/>
      <c r="KOZ48" s="502"/>
      <c r="KPA48" s="502"/>
      <c r="KPB48" s="502"/>
      <c r="KPC48" s="502"/>
      <c r="KPD48" s="502"/>
      <c r="KPE48" s="502"/>
      <c r="KPF48" s="502"/>
      <c r="KPG48" s="502"/>
      <c r="KPH48" s="502"/>
      <c r="KPI48" s="502"/>
      <c r="KPJ48" s="502"/>
      <c r="KPK48" s="502"/>
      <c r="KPL48" s="502"/>
      <c r="KPM48" s="502"/>
      <c r="KPN48" s="502"/>
      <c r="KPO48" s="502"/>
      <c r="KPP48" s="502"/>
      <c r="KPQ48" s="502"/>
      <c r="KPR48" s="502"/>
      <c r="KPS48" s="502"/>
      <c r="KPT48" s="502"/>
      <c r="KPU48" s="502"/>
      <c r="KPV48" s="502"/>
      <c r="KPW48" s="502"/>
      <c r="KPX48" s="502"/>
      <c r="KPY48" s="502"/>
      <c r="KPZ48" s="502"/>
      <c r="KQA48" s="502"/>
      <c r="KQB48" s="502"/>
      <c r="KQC48" s="502"/>
      <c r="KQD48" s="502"/>
      <c r="KQE48" s="502"/>
      <c r="KQF48" s="502"/>
      <c r="KQG48" s="502"/>
      <c r="KQH48" s="502"/>
      <c r="KQI48" s="502"/>
      <c r="KQJ48" s="502"/>
      <c r="KQK48" s="502"/>
      <c r="KQL48" s="502"/>
      <c r="KQM48" s="502"/>
      <c r="KQN48" s="502"/>
      <c r="KQO48" s="502"/>
      <c r="KQP48" s="502"/>
      <c r="KQQ48" s="502"/>
      <c r="KQR48" s="502"/>
      <c r="KQS48" s="502"/>
      <c r="KQT48" s="502"/>
      <c r="KQU48" s="502"/>
      <c r="KQV48" s="502"/>
      <c r="KQW48" s="502"/>
      <c r="KQX48" s="502"/>
      <c r="KQY48" s="502"/>
      <c r="KQZ48" s="502"/>
      <c r="KRA48" s="502"/>
      <c r="KRB48" s="502"/>
      <c r="KRC48" s="502"/>
      <c r="KRD48" s="502"/>
      <c r="KRE48" s="502"/>
      <c r="KRF48" s="502"/>
      <c r="KRG48" s="502"/>
      <c r="KRH48" s="502"/>
      <c r="KRI48" s="502"/>
      <c r="KRJ48" s="502"/>
      <c r="KRK48" s="502"/>
      <c r="KRL48" s="502"/>
      <c r="KRM48" s="502"/>
      <c r="KRN48" s="502"/>
      <c r="KRO48" s="502"/>
      <c r="KRP48" s="502"/>
      <c r="KRQ48" s="502"/>
      <c r="KRR48" s="502"/>
      <c r="KRS48" s="502"/>
      <c r="KRT48" s="502"/>
      <c r="KRU48" s="502"/>
      <c r="KRV48" s="502"/>
      <c r="KRW48" s="502"/>
      <c r="KRX48" s="502"/>
      <c r="KRY48" s="502"/>
      <c r="KRZ48" s="502"/>
      <c r="KSA48" s="502"/>
      <c r="KSB48" s="502"/>
      <c r="KSC48" s="502"/>
      <c r="KSD48" s="502"/>
      <c r="KSE48" s="502"/>
      <c r="KSF48" s="502"/>
      <c r="KSG48" s="502"/>
      <c r="KSH48" s="502"/>
      <c r="KSI48" s="502"/>
      <c r="KSJ48" s="502"/>
      <c r="KSK48" s="502"/>
      <c r="KSL48" s="502"/>
      <c r="KSM48" s="502"/>
      <c r="KSN48" s="502"/>
      <c r="KSO48" s="502"/>
      <c r="KSP48" s="502"/>
      <c r="KSQ48" s="502"/>
      <c r="KSR48" s="502"/>
      <c r="KSS48" s="502"/>
      <c r="KST48" s="502"/>
      <c r="KSU48" s="502"/>
      <c r="KSV48" s="502"/>
      <c r="KSW48" s="502"/>
      <c r="KSX48" s="502"/>
      <c r="KSY48" s="502"/>
      <c r="KSZ48" s="502"/>
      <c r="KTA48" s="502"/>
      <c r="KTB48" s="502"/>
      <c r="KTC48" s="502"/>
      <c r="KTD48" s="502"/>
      <c r="KTE48" s="502"/>
      <c r="KTF48" s="502"/>
      <c r="KTG48" s="502"/>
      <c r="KTH48" s="502"/>
      <c r="KTI48" s="502"/>
      <c r="KTJ48" s="502"/>
      <c r="KTK48" s="502"/>
      <c r="KTL48" s="502"/>
      <c r="KTM48" s="502"/>
      <c r="KTN48" s="502"/>
      <c r="KTO48" s="502"/>
      <c r="KTP48" s="502"/>
      <c r="KTQ48" s="502"/>
      <c r="KTR48" s="502"/>
      <c r="KTS48" s="502"/>
      <c r="KTT48" s="502"/>
      <c r="KTU48" s="502"/>
      <c r="KTV48" s="502"/>
      <c r="KTW48" s="502"/>
      <c r="KTX48" s="502"/>
      <c r="KTY48" s="502"/>
      <c r="KTZ48" s="502"/>
      <c r="KUA48" s="502"/>
      <c r="KUB48" s="502"/>
      <c r="KUC48" s="502"/>
      <c r="KUD48" s="502"/>
      <c r="KUE48" s="502"/>
      <c r="KUF48" s="502"/>
      <c r="KUG48" s="502"/>
      <c r="KUH48" s="502"/>
      <c r="KUI48" s="502"/>
      <c r="KUJ48" s="502"/>
      <c r="KUK48" s="502"/>
      <c r="KUL48" s="502"/>
      <c r="KUM48" s="502"/>
      <c r="KUN48" s="502"/>
      <c r="KUO48" s="502"/>
      <c r="KUP48" s="502"/>
      <c r="KUQ48" s="502"/>
      <c r="KUR48" s="502"/>
      <c r="KUS48" s="502"/>
      <c r="KUT48" s="502"/>
      <c r="KUU48" s="502"/>
      <c r="KUV48" s="502"/>
      <c r="KUW48" s="502"/>
      <c r="KUX48" s="502"/>
      <c r="KUY48" s="502"/>
      <c r="KUZ48" s="502"/>
      <c r="KVA48" s="502"/>
      <c r="KVB48" s="502"/>
      <c r="KVC48" s="502"/>
      <c r="KVD48" s="502"/>
      <c r="KVE48" s="502"/>
      <c r="KVF48" s="502"/>
      <c r="KVG48" s="502"/>
      <c r="KVH48" s="502"/>
      <c r="KVI48" s="502"/>
      <c r="KVJ48" s="502"/>
      <c r="KVK48" s="502"/>
      <c r="KVL48" s="502"/>
      <c r="KVM48" s="502"/>
      <c r="KVN48" s="502"/>
      <c r="KVO48" s="502"/>
      <c r="KVP48" s="502"/>
      <c r="KVQ48" s="502"/>
      <c r="KVR48" s="502"/>
      <c r="KVS48" s="502"/>
      <c r="KVT48" s="502"/>
      <c r="KVU48" s="502"/>
      <c r="KVV48" s="502"/>
      <c r="KVW48" s="502"/>
      <c r="KVX48" s="502"/>
      <c r="KVY48" s="502"/>
      <c r="KVZ48" s="502"/>
      <c r="KWA48" s="502"/>
      <c r="KWB48" s="502"/>
      <c r="KWC48" s="502"/>
      <c r="KWD48" s="502"/>
      <c r="KWE48" s="502"/>
      <c r="KWF48" s="502"/>
      <c r="KWG48" s="502"/>
      <c r="KWH48" s="502"/>
      <c r="KWI48" s="502"/>
      <c r="KWJ48" s="502"/>
      <c r="KWK48" s="502"/>
      <c r="KWL48" s="502"/>
      <c r="KWM48" s="502"/>
      <c r="KWN48" s="502"/>
      <c r="KWO48" s="502"/>
      <c r="KWP48" s="502"/>
      <c r="KWQ48" s="502"/>
      <c r="KWR48" s="502"/>
      <c r="KWS48" s="502"/>
      <c r="KWT48" s="502"/>
      <c r="KWU48" s="502"/>
      <c r="KWV48" s="502"/>
      <c r="KWW48" s="502"/>
      <c r="KWX48" s="502"/>
      <c r="KWY48" s="502"/>
      <c r="KWZ48" s="502"/>
      <c r="KXA48" s="502"/>
      <c r="KXB48" s="502"/>
      <c r="KXC48" s="502"/>
      <c r="KXD48" s="502"/>
      <c r="KXE48" s="502"/>
      <c r="KXF48" s="502"/>
      <c r="KXG48" s="502"/>
      <c r="KXH48" s="502"/>
      <c r="KXI48" s="502"/>
      <c r="KXJ48" s="502"/>
      <c r="KXK48" s="502"/>
      <c r="KXL48" s="502"/>
      <c r="KXM48" s="502"/>
      <c r="KXN48" s="502"/>
      <c r="KXO48" s="502"/>
      <c r="KXP48" s="502"/>
      <c r="KXQ48" s="502"/>
      <c r="KXR48" s="502"/>
      <c r="KXS48" s="502"/>
      <c r="KXT48" s="502"/>
      <c r="KXU48" s="502"/>
      <c r="KXV48" s="502"/>
      <c r="KXW48" s="502"/>
      <c r="KXX48" s="502"/>
      <c r="KXY48" s="502"/>
      <c r="KXZ48" s="502"/>
      <c r="KYA48" s="502"/>
      <c r="KYB48" s="502"/>
      <c r="KYC48" s="502"/>
      <c r="KYD48" s="502"/>
      <c r="KYE48" s="502"/>
      <c r="KYF48" s="502"/>
      <c r="KYG48" s="502"/>
      <c r="KYH48" s="502"/>
      <c r="KYI48" s="502"/>
      <c r="KYJ48" s="502"/>
      <c r="KYK48" s="502"/>
      <c r="KYL48" s="502"/>
      <c r="KYM48" s="502"/>
      <c r="KYN48" s="502"/>
      <c r="KYO48" s="502"/>
      <c r="KYP48" s="502"/>
      <c r="KYQ48" s="502"/>
      <c r="KYR48" s="502"/>
      <c r="KYS48" s="502"/>
      <c r="KYT48" s="502"/>
      <c r="KYU48" s="502"/>
      <c r="KYV48" s="502"/>
      <c r="KYW48" s="502"/>
      <c r="KYX48" s="502"/>
      <c r="KYY48" s="502"/>
      <c r="KYZ48" s="502"/>
      <c r="KZA48" s="502"/>
      <c r="KZB48" s="502"/>
      <c r="KZC48" s="502"/>
      <c r="KZD48" s="502"/>
      <c r="KZE48" s="502"/>
      <c r="KZF48" s="502"/>
      <c r="KZG48" s="502"/>
      <c r="KZH48" s="502"/>
      <c r="KZI48" s="502"/>
      <c r="KZJ48" s="502"/>
      <c r="KZK48" s="502"/>
      <c r="KZL48" s="502"/>
      <c r="KZM48" s="502"/>
      <c r="KZN48" s="502"/>
      <c r="KZO48" s="502"/>
      <c r="KZP48" s="502"/>
      <c r="KZQ48" s="502"/>
      <c r="KZR48" s="502"/>
      <c r="KZS48" s="502"/>
      <c r="KZT48" s="502"/>
      <c r="KZU48" s="502"/>
      <c r="KZV48" s="502"/>
      <c r="KZW48" s="502"/>
      <c r="KZX48" s="502"/>
      <c r="KZY48" s="502"/>
      <c r="KZZ48" s="502"/>
      <c r="LAA48" s="502"/>
      <c r="LAB48" s="502"/>
      <c r="LAC48" s="502"/>
      <c r="LAD48" s="502"/>
      <c r="LAE48" s="502"/>
      <c r="LAF48" s="502"/>
      <c r="LAG48" s="502"/>
      <c r="LAH48" s="502"/>
      <c r="LAI48" s="502"/>
      <c r="LAJ48" s="502"/>
      <c r="LAK48" s="502"/>
      <c r="LAL48" s="502"/>
      <c r="LAM48" s="502"/>
      <c r="LAN48" s="502"/>
      <c r="LAO48" s="502"/>
      <c r="LAP48" s="502"/>
      <c r="LAQ48" s="502"/>
      <c r="LAR48" s="502"/>
      <c r="LAS48" s="502"/>
      <c r="LAT48" s="502"/>
      <c r="LAU48" s="502"/>
      <c r="LAV48" s="502"/>
      <c r="LAW48" s="502"/>
      <c r="LAX48" s="502"/>
      <c r="LAY48" s="502"/>
      <c r="LAZ48" s="502"/>
      <c r="LBA48" s="502"/>
      <c r="LBB48" s="502"/>
      <c r="LBC48" s="502"/>
      <c r="LBD48" s="502"/>
      <c r="LBE48" s="502"/>
      <c r="LBF48" s="502"/>
      <c r="LBG48" s="502"/>
      <c r="LBH48" s="502"/>
      <c r="LBI48" s="502"/>
      <c r="LBJ48" s="502"/>
      <c r="LBK48" s="502"/>
      <c r="LBL48" s="502"/>
      <c r="LBM48" s="502"/>
      <c r="LBN48" s="502"/>
      <c r="LBO48" s="502"/>
      <c r="LBP48" s="502"/>
      <c r="LBQ48" s="502"/>
      <c r="LBR48" s="502"/>
      <c r="LBS48" s="502"/>
      <c r="LBT48" s="502"/>
      <c r="LBU48" s="502"/>
      <c r="LBV48" s="502"/>
      <c r="LBW48" s="502"/>
      <c r="LBX48" s="502"/>
      <c r="LBY48" s="502"/>
      <c r="LBZ48" s="502"/>
      <c r="LCA48" s="502"/>
      <c r="LCB48" s="502"/>
      <c r="LCC48" s="502"/>
      <c r="LCD48" s="502"/>
      <c r="LCE48" s="502"/>
      <c r="LCF48" s="502"/>
      <c r="LCG48" s="502"/>
      <c r="LCH48" s="502"/>
      <c r="LCI48" s="502"/>
      <c r="LCJ48" s="502"/>
      <c r="LCK48" s="502"/>
      <c r="LCL48" s="502"/>
      <c r="LCM48" s="502"/>
      <c r="LCN48" s="502"/>
      <c r="LCO48" s="502"/>
      <c r="LCP48" s="502"/>
      <c r="LCQ48" s="502"/>
      <c r="LCR48" s="502"/>
      <c r="LCS48" s="502"/>
      <c r="LCT48" s="502"/>
      <c r="LCU48" s="502"/>
      <c r="LCV48" s="502"/>
      <c r="LCW48" s="502"/>
      <c r="LCX48" s="502"/>
      <c r="LCY48" s="502"/>
      <c r="LCZ48" s="502"/>
      <c r="LDA48" s="502"/>
      <c r="LDB48" s="502"/>
      <c r="LDC48" s="502"/>
      <c r="LDD48" s="502"/>
      <c r="LDE48" s="502"/>
      <c r="LDF48" s="502"/>
      <c r="LDG48" s="502"/>
      <c r="LDH48" s="502"/>
      <c r="LDI48" s="502"/>
      <c r="LDJ48" s="502"/>
      <c r="LDK48" s="502"/>
      <c r="LDL48" s="502"/>
      <c r="LDM48" s="502"/>
      <c r="LDN48" s="502"/>
      <c r="LDO48" s="502"/>
      <c r="LDP48" s="502"/>
      <c r="LDQ48" s="502"/>
      <c r="LDR48" s="502"/>
      <c r="LDS48" s="502"/>
      <c r="LDT48" s="502"/>
      <c r="LDU48" s="502"/>
      <c r="LDV48" s="502"/>
      <c r="LDW48" s="502"/>
      <c r="LDX48" s="502"/>
      <c r="LDY48" s="502"/>
      <c r="LDZ48" s="502"/>
      <c r="LEA48" s="502"/>
      <c r="LEB48" s="502"/>
      <c r="LEC48" s="502"/>
      <c r="LED48" s="502"/>
      <c r="LEE48" s="502"/>
      <c r="LEF48" s="502"/>
      <c r="LEG48" s="502"/>
      <c r="LEH48" s="502"/>
      <c r="LEI48" s="502"/>
      <c r="LEJ48" s="502"/>
      <c r="LEK48" s="502"/>
      <c r="LEL48" s="502"/>
      <c r="LEM48" s="502"/>
      <c r="LEN48" s="502"/>
      <c r="LEO48" s="502"/>
      <c r="LEP48" s="502"/>
      <c r="LEQ48" s="502"/>
      <c r="LER48" s="502"/>
      <c r="LES48" s="502"/>
      <c r="LET48" s="502"/>
      <c r="LEU48" s="502"/>
      <c r="LEV48" s="502"/>
      <c r="LEW48" s="502"/>
      <c r="LEX48" s="502"/>
      <c r="LEY48" s="502"/>
      <c r="LEZ48" s="502"/>
      <c r="LFA48" s="502"/>
      <c r="LFB48" s="502"/>
      <c r="LFC48" s="502"/>
      <c r="LFD48" s="502"/>
      <c r="LFE48" s="502"/>
      <c r="LFF48" s="502"/>
      <c r="LFG48" s="502"/>
      <c r="LFH48" s="502"/>
      <c r="LFI48" s="502"/>
      <c r="LFJ48" s="502"/>
      <c r="LFK48" s="502"/>
      <c r="LFL48" s="502"/>
      <c r="LFM48" s="502"/>
      <c r="LFN48" s="502"/>
      <c r="LFO48" s="502"/>
      <c r="LFP48" s="502"/>
      <c r="LFQ48" s="502"/>
      <c r="LFR48" s="502"/>
      <c r="LFS48" s="502"/>
      <c r="LFT48" s="502"/>
      <c r="LFU48" s="502"/>
      <c r="LFV48" s="502"/>
      <c r="LFW48" s="502"/>
      <c r="LFX48" s="502"/>
      <c r="LFY48" s="502"/>
      <c r="LFZ48" s="502"/>
      <c r="LGA48" s="502"/>
      <c r="LGB48" s="502"/>
      <c r="LGC48" s="502"/>
      <c r="LGD48" s="502"/>
      <c r="LGE48" s="502"/>
      <c r="LGF48" s="502"/>
      <c r="LGG48" s="502"/>
      <c r="LGH48" s="502"/>
      <c r="LGI48" s="502"/>
      <c r="LGJ48" s="502"/>
      <c r="LGK48" s="502"/>
      <c r="LGL48" s="502"/>
      <c r="LGM48" s="502"/>
      <c r="LGN48" s="502"/>
      <c r="LGO48" s="502"/>
      <c r="LGP48" s="502"/>
      <c r="LGQ48" s="502"/>
      <c r="LGR48" s="502"/>
      <c r="LGS48" s="502"/>
      <c r="LGT48" s="502"/>
      <c r="LGU48" s="502"/>
      <c r="LGV48" s="502"/>
      <c r="LGW48" s="502"/>
      <c r="LGX48" s="502"/>
      <c r="LGY48" s="502"/>
      <c r="LGZ48" s="502"/>
      <c r="LHA48" s="502"/>
      <c r="LHB48" s="502"/>
      <c r="LHC48" s="502"/>
      <c r="LHD48" s="502"/>
      <c r="LHE48" s="502"/>
      <c r="LHF48" s="502"/>
      <c r="LHG48" s="502"/>
      <c r="LHH48" s="502"/>
      <c r="LHI48" s="502"/>
      <c r="LHJ48" s="502"/>
      <c r="LHK48" s="502"/>
      <c r="LHL48" s="502"/>
      <c r="LHM48" s="502"/>
      <c r="LHN48" s="502"/>
      <c r="LHO48" s="502"/>
      <c r="LHP48" s="502"/>
      <c r="LHQ48" s="502"/>
      <c r="LHR48" s="502"/>
      <c r="LHS48" s="502"/>
      <c r="LHT48" s="502"/>
      <c r="LHU48" s="502"/>
      <c r="LHV48" s="502"/>
      <c r="LHW48" s="502"/>
      <c r="LHX48" s="502"/>
      <c r="LHY48" s="502"/>
      <c r="LHZ48" s="502"/>
      <c r="LIA48" s="502"/>
      <c r="LIB48" s="502"/>
      <c r="LIC48" s="502"/>
      <c r="LID48" s="502"/>
      <c r="LIE48" s="502"/>
      <c r="LIF48" s="502"/>
      <c r="LIG48" s="502"/>
      <c r="LIH48" s="502"/>
      <c r="LII48" s="502"/>
      <c r="LIJ48" s="502"/>
      <c r="LIK48" s="502"/>
      <c r="LIL48" s="502"/>
      <c r="LIM48" s="502"/>
      <c r="LIN48" s="502"/>
      <c r="LIO48" s="502"/>
      <c r="LIP48" s="502"/>
      <c r="LIQ48" s="502"/>
      <c r="LIR48" s="502"/>
      <c r="LIS48" s="502"/>
      <c r="LIT48" s="502"/>
      <c r="LIU48" s="502"/>
      <c r="LIV48" s="502"/>
      <c r="LIW48" s="502"/>
      <c r="LIX48" s="502"/>
      <c r="LIY48" s="502"/>
      <c r="LIZ48" s="502"/>
      <c r="LJA48" s="502"/>
      <c r="LJB48" s="502"/>
      <c r="LJC48" s="502"/>
      <c r="LJD48" s="502"/>
      <c r="LJE48" s="502"/>
      <c r="LJF48" s="502"/>
      <c r="LJG48" s="502"/>
      <c r="LJH48" s="502"/>
      <c r="LJI48" s="502"/>
      <c r="LJJ48" s="502"/>
      <c r="LJK48" s="502"/>
      <c r="LJL48" s="502"/>
      <c r="LJM48" s="502"/>
      <c r="LJN48" s="502"/>
      <c r="LJO48" s="502"/>
      <c r="LJP48" s="502"/>
      <c r="LJQ48" s="502"/>
      <c r="LJR48" s="502"/>
      <c r="LJS48" s="502"/>
      <c r="LJT48" s="502"/>
      <c r="LJU48" s="502"/>
      <c r="LJV48" s="502"/>
      <c r="LJW48" s="502"/>
      <c r="LJX48" s="502"/>
      <c r="LJY48" s="502"/>
      <c r="LJZ48" s="502"/>
      <c r="LKA48" s="502"/>
      <c r="LKB48" s="502"/>
      <c r="LKC48" s="502"/>
      <c r="LKD48" s="502"/>
      <c r="LKE48" s="502"/>
      <c r="LKF48" s="502"/>
      <c r="LKG48" s="502"/>
      <c r="LKH48" s="502"/>
      <c r="LKI48" s="502"/>
      <c r="LKJ48" s="502"/>
      <c r="LKK48" s="502"/>
      <c r="LKL48" s="502"/>
      <c r="LKM48" s="502"/>
      <c r="LKN48" s="502"/>
      <c r="LKO48" s="502"/>
      <c r="LKP48" s="502"/>
      <c r="LKQ48" s="502"/>
      <c r="LKR48" s="502"/>
      <c r="LKS48" s="502"/>
      <c r="LKT48" s="502"/>
      <c r="LKU48" s="502"/>
      <c r="LKV48" s="502"/>
      <c r="LKW48" s="502"/>
      <c r="LKX48" s="502"/>
      <c r="LKY48" s="502"/>
      <c r="LKZ48" s="502"/>
      <c r="LLA48" s="502"/>
      <c r="LLB48" s="502"/>
      <c r="LLC48" s="502"/>
      <c r="LLD48" s="502"/>
      <c r="LLE48" s="502"/>
      <c r="LLF48" s="502"/>
      <c r="LLG48" s="502"/>
      <c r="LLH48" s="502"/>
      <c r="LLI48" s="502"/>
      <c r="LLJ48" s="502"/>
      <c r="LLK48" s="502"/>
      <c r="LLL48" s="502"/>
      <c r="LLM48" s="502"/>
      <c r="LLN48" s="502"/>
      <c r="LLO48" s="502"/>
      <c r="LLP48" s="502"/>
      <c r="LLQ48" s="502"/>
      <c r="LLR48" s="502"/>
      <c r="LLS48" s="502"/>
      <c r="LLT48" s="502"/>
      <c r="LLU48" s="502"/>
      <c r="LLV48" s="502"/>
      <c r="LLW48" s="502"/>
      <c r="LLX48" s="502"/>
      <c r="LLY48" s="502"/>
      <c r="LLZ48" s="502"/>
      <c r="LMA48" s="502"/>
      <c r="LMB48" s="502"/>
      <c r="LMC48" s="502"/>
      <c r="LMD48" s="502"/>
      <c r="LME48" s="502"/>
      <c r="LMF48" s="502"/>
      <c r="LMG48" s="502"/>
      <c r="LMH48" s="502"/>
      <c r="LMI48" s="502"/>
      <c r="LMJ48" s="502"/>
      <c r="LMK48" s="502"/>
      <c r="LML48" s="502"/>
      <c r="LMM48" s="502"/>
      <c r="LMN48" s="502"/>
      <c r="LMO48" s="502"/>
      <c r="LMP48" s="502"/>
      <c r="LMQ48" s="502"/>
      <c r="LMR48" s="502"/>
      <c r="LMS48" s="502"/>
      <c r="LMT48" s="502"/>
      <c r="LMU48" s="502"/>
      <c r="LMV48" s="502"/>
      <c r="LMW48" s="502"/>
      <c r="LMX48" s="502"/>
      <c r="LMY48" s="502"/>
      <c r="LMZ48" s="502"/>
      <c r="LNA48" s="502"/>
      <c r="LNB48" s="502"/>
      <c r="LNC48" s="502"/>
      <c r="LND48" s="502"/>
      <c r="LNE48" s="502"/>
      <c r="LNF48" s="502"/>
      <c r="LNG48" s="502"/>
      <c r="LNH48" s="502"/>
      <c r="LNI48" s="502"/>
      <c r="LNJ48" s="502"/>
      <c r="LNK48" s="502"/>
      <c r="LNL48" s="502"/>
      <c r="LNM48" s="502"/>
      <c r="LNN48" s="502"/>
      <c r="LNO48" s="502"/>
      <c r="LNP48" s="502"/>
      <c r="LNQ48" s="502"/>
      <c r="LNR48" s="502"/>
      <c r="LNS48" s="502"/>
      <c r="LNT48" s="502"/>
      <c r="LNU48" s="502"/>
      <c r="LNV48" s="502"/>
      <c r="LNW48" s="502"/>
      <c r="LNX48" s="502"/>
      <c r="LNY48" s="502"/>
      <c r="LNZ48" s="502"/>
      <c r="LOA48" s="502"/>
      <c r="LOB48" s="502"/>
      <c r="LOC48" s="502"/>
      <c r="LOD48" s="502"/>
      <c r="LOE48" s="502"/>
      <c r="LOF48" s="502"/>
      <c r="LOG48" s="502"/>
      <c r="LOH48" s="502"/>
      <c r="LOI48" s="502"/>
      <c r="LOJ48" s="502"/>
      <c r="LOK48" s="502"/>
      <c r="LOL48" s="502"/>
      <c r="LOM48" s="502"/>
      <c r="LON48" s="502"/>
      <c r="LOO48" s="502"/>
      <c r="LOP48" s="502"/>
      <c r="LOQ48" s="502"/>
      <c r="LOR48" s="502"/>
      <c r="LOS48" s="502"/>
      <c r="LOT48" s="502"/>
      <c r="LOU48" s="502"/>
      <c r="LOV48" s="502"/>
      <c r="LOW48" s="502"/>
      <c r="LOX48" s="502"/>
      <c r="LOY48" s="502"/>
      <c r="LOZ48" s="502"/>
      <c r="LPA48" s="502"/>
      <c r="LPB48" s="502"/>
      <c r="LPC48" s="502"/>
      <c r="LPD48" s="502"/>
      <c r="LPE48" s="502"/>
      <c r="LPF48" s="502"/>
      <c r="LPG48" s="502"/>
      <c r="LPH48" s="502"/>
      <c r="LPI48" s="502"/>
      <c r="LPJ48" s="502"/>
      <c r="LPK48" s="502"/>
      <c r="LPL48" s="502"/>
      <c r="LPM48" s="502"/>
      <c r="LPN48" s="502"/>
      <c r="LPO48" s="502"/>
      <c r="LPP48" s="502"/>
      <c r="LPQ48" s="502"/>
      <c r="LPR48" s="502"/>
      <c r="LPS48" s="502"/>
      <c r="LPT48" s="502"/>
      <c r="LPU48" s="502"/>
      <c r="LPV48" s="502"/>
      <c r="LPW48" s="502"/>
      <c r="LPX48" s="502"/>
      <c r="LPY48" s="502"/>
      <c r="LPZ48" s="502"/>
      <c r="LQA48" s="502"/>
      <c r="LQB48" s="502"/>
      <c r="LQC48" s="502"/>
      <c r="LQD48" s="502"/>
      <c r="LQE48" s="502"/>
      <c r="LQF48" s="502"/>
      <c r="LQG48" s="502"/>
      <c r="LQH48" s="502"/>
      <c r="LQI48" s="502"/>
      <c r="LQJ48" s="502"/>
      <c r="LQK48" s="502"/>
      <c r="LQL48" s="502"/>
      <c r="LQM48" s="502"/>
      <c r="LQN48" s="502"/>
      <c r="LQO48" s="502"/>
      <c r="LQP48" s="502"/>
      <c r="LQQ48" s="502"/>
      <c r="LQR48" s="502"/>
      <c r="LQS48" s="502"/>
      <c r="LQT48" s="502"/>
      <c r="LQU48" s="502"/>
      <c r="LQV48" s="502"/>
      <c r="LQW48" s="502"/>
      <c r="LQX48" s="502"/>
      <c r="LQY48" s="502"/>
      <c r="LQZ48" s="502"/>
      <c r="LRA48" s="502"/>
      <c r="LRB48" s="502"/>
      <c r="LRC48" s="502"/>
      <c r="LRD48" s="502"/>
      <c r="LRE48" s="502"/>
      <c r="LRF48" s="502"/>
      <c r="LRG48" s="502"/>
      <c r="LRH48" s="502"/>
      <c r="LRI48" s="502"/>
      <c r="LRJ48" s="502"/>
      <c r="LRK48" s="502"/>
      <c r="LRL48" s="502"/>
      <c r="LRM48" s="502"/>
      <c r="LRN48" s="502"/>
      <c r="LRO48" s="502"/>
      <c r="LRP48" s="502"/>
      <c r="LRQ48" s="502"/>
      <c r="LRR48" s="502"/>
      <c r="LRS48" s="502"/>
      <c r="LRT48" s="502"/>
      <c r="LRU48" s="502"/>
      <c r="LRV48" s="502"/>
      <c r="LRW48" s="502"/>
      <c r="LRX48" s="502"/>
      <c r="LRY48" s="502"/>
      <c r="LRZ48" s="502"/>
      <c r="LSA48" s="502"/>
      <c r="LSB48" s="502"/>
      <c r="LSC48" s="502"/>
      <c r="LSD48" s="502"/>
      <c r="LSE48" s="502"/>
      <c r="LSF48" s="502"/>
      <c r="LSG48" s="502"/>
      <c r="LSH48" s="502"/>
      <c r="LSI48" s="502"/>
      <c r="LSJ48" s="502"/>
      <c r="LSK48" s="502"/>
      <c r="LSL48" s="502"/>
      <c r="LSM48" s="502"/>
      <c r="LSN48" s="502"/>
      <c r="LSO48" s="502"/>
      <c r="LSP48" s="502"/>
      <c r="LSQ48" s="502"/>
      <c r="LSR48" s="502"/>
      <c r="LSS48" s="502"/>
      <c r="LST48" s="502"/>
      <c r="LSU48" s="502"/>
      <c r="LSV48" s="502"/>
      <c r="LSW48" s="502"/>
      <c r="LSX48" s="502"/>
      <c r="LSY48" s="502"/>
      <c r="LSZ48" s="502"/>
      <c r="LTA48" s="502"/>
      <c r="LTB48" s="502"/>
      <c r="LTC48" s="502"/>
      <c r="LTD48" s="502"/>
      <c r="LTE48" s="502"/>
      <c r="LTF48" s="502"/>
      <c r="LTG48" s="502"/>
      <c r="LTH48" s="502"/>
      <c r="LTI48" s="502"/>
      <c r="LTJ48" s="502"/>
      <c r="LTK48" s="502"/>
      <c r="LTL48" s="502"/>
      <c r="LTM48" s="502"/>
      <c r="LTN48" s="502"/>
      <c r="LTO48" s="502"/>
      <c r="LTP48" s="502"/>
      <c r="LTQ48" s="502"/>
      <c r="LTR48" s="502"/>
      <c r="LTS48" s="502"/>
      <c r="LTT48" s="502"/>
      <c r="LTU48" s="502"/>
      <c r="LTV48" s="502"/>
      <c r="LTW48" s="502"/>
      <c r="LTX48" s="502"/>
      <c r="LTY48" s="502"/>
      <c r="LTZ48" s="502"/>
      <c r="LUA48" s="502"/>
      <c r="LUB48" s="502"/>
      <c r="LUC48" s="502"/>
      <c r="LUD48" s="502"/>
      <c r="LUE48" s="502"/>
      <c r="LUF48" s="502"/>
      <c r="LUG48" s="502"/>
      <c r="LUH48" s="502"/>
      <c r="LUI48" s="502"/>
      <c r="LUJ48" s="502"/>
      <c r="LUK48" s="502"/>
      <c r="LUL48" s="502"/>
      <c r="LUM48" s="502"/>
      <c r="LUN48" s="502"/>
      <c r="LUO48" s="502"/>
      <c r="LUP48" s="502"/>
      <c r="LUQ48" s="502"/>
      <c r="LUR48" s="502"/>
      <c r="LUS48" s="502"/>
      <c r="LUT48" s="502"/>
      <c r="LUU48" s="502"/>
      <c r="LUV48" s="502"/>
      <c r="LUW48" s="502"/>
      <c r="LUX48" s="502"/>
      <c r="LUY48" s="502"/>
      <c r="LUZ48" s="502"/>
      <c r="LVA48" s="502"/>
      <c r="LVB48" s="502"/>
      <c r="LVC48" s="502"/>
      <c r="LVD48" s="502"/>
      <c r="LVE48" s="502"/>
      <c r="LVF48" s="502"/>
      <c r="LVG48" s="502"/>
      <c r="LVH48" s="502"/>
      <c r="LVI48" s="502"/>
      <c r="LVJ48" s="502"/>
      <c r="LVK48" s="502"/>
      <c r="LVL48" s="502"/>
      <c r="LVM48" s="502"/>
      <c r="LVN48" s="502"/>
      <c r="LVO48" s="502"/>
      <c r="LVP48" s="502"/>
      <c r="LVQ48" s="502"/>
      <c r="LVR48" s="502"/>
      <c r="LVS48" s="502"/>
      <c r="LVT48" s="502"/>
      <c r="LVU48" s="502"/>
      <c r="LVV48" s="502"/>
      <c r="LVW48" s="502"/>
      <c r="LVX48" s="502"/>
      <c r="LVY48" s="502"/>
      <c r="LVZ48" s="502"/>
      <c r="LWA48" s="502"/>
      <c r="LWB48" s="502"/>
      <c r="LWC48" s="502"/>
      <c r="LWD48" s="502"/>
      <c r="LWE48" s="502"/>
      <c r="LWF48" s="502"/>
      <c r="LWG48" s="502"/>
      <c r="LWH48" s="502"/>
      <c r="LWI48" s="502"/>
      <c r="LWJ48" s="502"/>
      <c r="LWK48" s="502"/>
      <c r="LWL48" s="502"/>
      <c r="LWM48" s="502"/>
      <c r="LWN48" s="502"/>
      <c r="LWO48" s="502"/>
      <c r="LWP48" s="502"/>
      <c r="LWQ48" s="502"/>
      <c r="LWR48" s="502"/>
      <c r="LWS48" s="502"/>
      <c r="LWT48" s="502"/>
      <c r="LWU48" s="502"/>
      <c r="LWV48" s="502"/>
      <c r="LWW48" s="502"/>
      <c r="LWX48" s="502"/>
      <c r="LWY48" s="502"/>
      <c r="LWZ48" s="502"/>
      <c r="LXA48" s="502"/>
      <c r="LXB48" s="502"/>
      <c r="LXC48" s="502"/>
      <c r="LXD48" s="502"/>
      <c r="LXE48" s="502"/>
      <c r="LXF48" s="502"/>
      <c r="LXG48" s="502"/>
      <c r="LXH48" s="502"/>
      <c r="LXI48" s="502"/>
      <c r="LXJ48" s="502"/>
      <c r="LXK48" s="502"/>
      <c r="LXL48" s="502"/>
      <c r="LXM48" s="502"/>
      <c r="LXN48" s="502"/>
      <c r="LXO48" s="502"/>
      <c r="LXP48" s="502"/>
      <c r="LXQ48" s="502"/>
      <c r="LXR48" s="502"/>
      <c r="LXS48" s="502"/>
      <c r="LXT48" s="502"/>
      <c r="LXU48" s="502"/>
      <c r="LXV48" s="502"/>
      <c r="LXW48" s="502"/>
      <c r="LXX48" s="502"/>
      <c r="LXY48" s="502"/>
      <c r="LXZ48" s="502"/>
      <c r="LYA48" s="502"/>
      <c r="LYB48" s="502"/>
      <c r="LYC48" s="502"/>
      <c r="LYD48" s="502"/>
      <c r="LYE48" s="502"/>
      <c r="LYF48" s="502"/>
      <c r="LYG48" s="502"/>
      <c r="LYH48" s="502"/>
      <c r="LYI48" s="502"/>
      <c r="LYJ48" s="502"/>
      <c r="LYK48" s="502"/>
      <c r="LYL48" s="502"/>
      <c r="LYM48" s="502"/>
      <c r="LYN48" s="502"/>
      <c r="LYO48" s="502"/>
      <c r="LYP48" s="502"/>
      <c r="LYQ48" s="502"/>
      <c r="LYR48" s="502"/>
      <c r="LYS48" s="502"/>
      <c r="LYT48" s="502"/>
      <c r="LYU48" s="502"/>
      <c r="LYV48" s="502"/>
      <c r="LYW48" s="502"/>
      <c r="LYX48" s="502"/>
      <c r="LYY48" s="502"/>
      <c r="LYZ48" s="502"/>
      <c r="LZA48" s="502"/>
      <c r="LZB48" s="502"/>
      <c r="LZC48" s="502"/>
      <c r="LZD48" s="502"/>
      <c r="LZE48" s="502"/>
      <c r="LZF48" s="502"/>
      <c r="LZG48" s="502"/>
      <c r="LZH48" s="502"/>
      <c r="LZI48" s="502"/>
      <c r="LZJ48" s="502"/>
      <c r="LZK48" s="502"/>
      <c r="LZL48" s="502"/>
      <c r="LZM48" s="502"/>
      <c r="LZN48" s="502"/>
      <c r="LZO48" s="502"/>
      <c r="LZP48" s="502"/>
      <c r="LZQ48" s="502"/>
      <c r="LZR48" s="502"/>
      <c r="LZS48" s="502"/>
      <c r="LZT48" s="502"/>
      <c r="LZU48" s="502"/>
      <c r="LZV48" s="502"/>
      <c r="LZW48" s="502"/>
      <c r="LZX48" s="502"/>
      <c r="LZY48" s="502"/>
      <c r="LZZ48" s="502"/>
      <c r="MAA48" s="502"/>
      <c r="MAB48" s="502"/>
      <c r="MAC48" s="502"/>
      <c r="MAD48" s="502"/>
      <c r="MAE48" s="502"/>
      <c r="MAF48" s="502"/>
      <c r="MAG48" s="502"/>
      <c r="MAH48" s="502"/>
      <c r="MAI48" s="502"/>
      <c r="MAJ48" s="502"/>
      <c r="MAK48" s="502"/>
      <c r="MAL48" s="502"/>
      <c r="MAM48" s="502"/>
      <c r="MAN48" s="502"/>
      <c r="MAO48" s="502"/>
      <c r="MAP48" s="502"/>
      <c r="MAQ48" s="502"/>
      <c r="MAR48" s="502"/>
      <c r="MAS48" s="502"/>
      <c r="MAT48" s="502"/>
      <c r="MAU48" s="502"/>
      <c r="MAV48" s="502"/>
      <c r="MAW48" s="502"/>
      <c r="MAX48" s="502"/>
      <c r="MAY48" s="502"/>
      <c r="MAZ48" s="502"/>
      <c r="MBA48" s="502"/>
      <c r="MBB48" s="502"/>
      <c r="MBC48" s="502"/>
      <c r="MBD48" s="502"/>
      <c r="MBE48" s="502"/>
      <c r="MBF48" s="502"/>
      <c r="MBG48" s="502"/>
      <c r="MBH48" s="502"/>
      <c r="MBI48" s="502"/>
      <c r="MBJ48" s="502"/>
      <c r="MBK48" s="502"/>
      <c r="MBL48" s="502"/>
      <c r="MBM48" s="502"/>
      <c r="MBN48" s="502"/>
      <c r="MBO48" s="502"/>
      <c r="MBP48" s="502"/>
      <c r="MBQ48" s="502"/>
      <c r="MBR48" s="502"/>
      <c r="MBS48" s="502"/>
      <c r="MBT48" s="502"/>
      <c r="MBU48" s="502"/>
      <c r="MBV48" s="502"/>
      <c r="MBW48" s="502"/>
      <c r="MBX48" s="502"/>
      <c r="MBY48" s="502"/>
      <c r="MBZ48" s="502"/>
      <c r="MCA48" s="502"/>
      <c r="MCB48" s="502"/>
      <c r="MCC48" s="502"/>
      <c r="MCD48" s="502"/>
      <c r="MCE48" s="502"/>
      <c r="MCF48" s="502"/>
      <c r="MCG48" s="502"/>
      <c r="MCH48" s="502"/>
      <c r="MCI48" s="502"/>
      <c r="MCJ48" s="502"/>
      <c r="MCK48" s="502"/>
      <c r="MCL48" s="502"/>
      <c r="MCM48" s="502"/>
      <c r="MCN48" s="502"/>
      <c r="MCO48" s="502"/>
      <c r="MCP48" s="502"/>
      <c r="MCQ48" s="502"/>
      <c r="MCR48" s="502"/>
      <c r="MCS48" s="502"/>
      <c r="MCT48" s="502"/>
      <c r="MCU48" s="502"/>
      <c r="MCV48" s="502"/>
      <c r="MCW48" s="502"/>
      <c r="MCX48" s="502"/>
      <c r="MCY48" s="502"/>
      <c r="MCZ48" s="502"/>
      <c r="MDA48" s="502"/>
      <c r="MDB48" s="502"/>
      <c r="MDC48" s="502"/>
      <c r="MDD48" s="502"/>
      <c r="MDE48" s="502"/>
      <c r="MDF48" s="502"/>
      <c r="MDG48" s="502"/>
      <c r="MDH48" s="502"/>
      <c r="MDI48" s="502"/>
      <c r="MDJ48" s="502"/>
      <c r="MDK48" s="502"/>
      <c r="MDL48" s="502"/>
      <c r="MDM48" s="502"/>
      <c r="MDN48" s="502"/>
      <c r="MDO48" s="502"/>
      <c r="MDP48" s="502"/>
      <c r="MDQ48" s="502"/>
      <c r="MDR48" s="502"/>
      <c r="MDS48" s="502"/>
      <c r="MDT48" s="502"/>
      <c r="MDU48" s="502"/>
      <c r="MDV48" s="502"/>
      <c r="MDW48" s="502"/>
      <c r="MDX48" s="502"/>
      <c r="MDY48" s="502"/>
      <c r="MDZ48" s="502"/>
      <c r="MEA48" s="502"/>
      <c r="MEB48" s="502"/>
      <c r="MEC48" s="502"/>
      <c r="MED48" s="502"/>
      <c r="MEE48" s="502"/>
      <c r="MEF48" s="502"/>
      <c r="MEG48" s="502"/>
      <c r="MEH48" s="502"/>
      <c r="MEI48" s="502"/>
      <c r="MEJ48" s="502"/>
      <c r="MEK48" s="502"/>
      <c r="MEL48" s="502"/>
      <c r="MEM48" s="502"/>
      <c r="MEN48" s="502"/>
      <c r="MEO48" s="502"/>
      <c r="MEP48" s="502"/>
      <c r="MEQ48" s="502"/>
      <c r="MER48" s="502"/>
      <c r="MES48" s="502"/>
      <c r="MET48" s="502"/>
      <c r="MEU48" s="502"/>
      <c r="MEV48" s="502"/>
      <c r="MEW48" s="502"/>
      <c r="MEX48" s="502"/>
      <c r="MEY48" s="502"/>
      <c r="MEZ48" s="502"/>
      <c r="MFA48" s="502"/>
      <c r="MFB48" s="502"/>
      <c r="MFC48" s="502"/>
      <c r="MFD48" s="502"/>
      <c r="MFE48" s="502"/>
      <c r="MFF48" s="502"/>
      <c r="MFG48" s="502"/>
      <c r="MFH48" s="502"/>
      <c r="MFI48" s="502"/>
      <c r="MFJ48" s="502"/>
      <c r="MFK48" s="502"/>
      <c r="MFL48" s="502"/>
      <c r="MFM48" s="502"/>
      <c r="MFN48" s="502"/>
      <c r="MFO48" s="502"/>
      <c r="MFP48" s="502"/>
      <c r="MFQ48" s="502"/>
      <c r="MFR48" s="502"/>
      <c r="MFS48" s="502"/>
      <c r="MFT48" s="502"/>
      <c r="MFU48" s="502"/>
      <c r="MFV48" s="502"/>
      <c r="MFW48" s="502"/>
      <c r="MFX48" s="502"/>
      <c r="MFY48" s="502"/>
      <c r="MFZ48" s="502"/>
      <c r="MGA48" s="502"/>
      <c r="MGB48" s="502"/>
      <c r="MGC48" s="502"/>
      <c r="MGD48" s="502"/>
      <c r="MGE48" s="502"/>
      <c r="MGF48" s="502"/>
      <c r="MGG48" s="502"/>
      <c r="MGH48" s="502"/>
      <c r="MGI48" s="502"/>
      <c r="MGJ48" s="502"/>
      <c r="MGK48" s="502"/>
      <c r="MGL48" s="502"/>
      <c r="MGM48" s="502"/>
      <c r="MGN48" s="502"/>
      <c r="MGO48" s="502"/>
      <c r="MGP48" s="502"/>
      <c r="MGQ48" s="502"/>
      <c r="MGR48" s="502"/>
      <c r="MGS48" s="502"/>
      <c r="MGT48" s="502"/>
      <c r="MGU48" s="502"/>
      <c r="MGV48" s="502"/>
      <c r="MGW48" s="502"/>
      <c r="MGX48" s="502"/>
      <c r="MGY48" s="502"/>
      <c r="MGZ48" s="502"/>
      <c r="MHA48" s="502"/>
      <c r="MHB48" s="502"/>
      <c r="MHC48" s="502"/>
      <c r="MHD48" s="502"/>
      <c r="MHE48" s="502"/>
      <c r="MHF48" s="502"/>
      <c r="MHG48" s="502"/>
      <c r="MHH48" s="502"/>
      <c r="MHI48" s="502"/>
      <c r="MHJ48" s="502"/>
      <c r="MHK48" s="502"/>
      <c r="MHL48" s="502"/>
      <c r="MHM48" s="502"/>
      <c r="MHN48" s="502"/>
      <c r="MHO48" s="502"/>
      <c r="MHP48" s="502"/>
      <c r="MHQ48" s="502"/>
      <c r="MHR48" s="502"/>
      <c r="MHS48" s="502"/>
      <c r="MHT48" s="502"/>
      <c r="MHU48" s="502"/>
      <c r="MHV48" s="502"/>
      <c r="MHW48" s="502"/>
      <c r="MHX48" s="502"/>
      <c r="MHY48" s="502"/>
      <c r="MHZ48" s="502"/>
      <c r="MIA48" s="502"/>
      <c r="MIB48" s="502"/>
      <c r="MIC48" s="502"/>
      <c r="MID48" s="502"/>
      <c r="MIE48" s="502"/>
      <c r="MIF48" s="502"/>
      <c r="MIG48" s="502"/>
      <c r="MIH48" s="502"/>
      <c r="MII48" s="502"/>
      <c r="MIJ48" s="502"/>
      <c r="MIK48" s="502"/>
      <c r="MIL48" s="502"/>
      <c r="MIM48" s="502"/>
      <c r="MIN48" s="502"/>
      <c r="MIO48" s="502"/>
      <c r="MIP48" s="502"/>
      <c r="MIQ48" s="502"/>
      <c r="MIR48" s="502"/>
      <c r="MIS48" s="502"/>
      <c r="MIT48" s="502"/>
      <c r="MIU48" s="502"/>
      <c r="MIV48" s="502"/>
      <c r="MIW48" s="502"/>
      <c r="MIX48" s="502"/>
      <c r="MIY48" s="502"/>
      <c r="MIZ48" s="502"/>
      <c r="MJA48" s="502"/>
      <c r="MJB48" s="502"/>
      <c r="MJC48" s="502"/>
      <c r="MJD48" s="502"/>
      <c r="MJE48" s="502"/>
      <c r="MJF48" s="502"/>
      <c r="MJG48" s="502"/>
      <c r="MJH48" s="502"/>
      <c r="MJI48" s="502"/>
      <c r="MJJ48" s="502"/>
      <c r="MJK48" s="502"/>
      <c r="MJL48" s="502"/>
      <c r="MJM48" s="502"/>
      <c r="MJN48" s="502"/>
      <c r="MJO48" s="502"/>
      <c r="MJP48" s="502"/>
      <c r="MJQ48" s="502"/>
      <c r="MJR48" s="502"/>
      <c r="MJS48" s="502"/>
      <c r="MJT48" s="502"/>
      <c r="MJU48" s="502"/>
      <c r="MJV48" s="502"/>
      <c r="MJW48" s="502"/>
      <c r="MJX48" s="502"/>
      <c r="MJY48" s="502"/>
      <c r="MJZ48" s="502"/>
      <c r="MKA48" s="502"/>
      <c r="MKB48" s="502"/>
      <c r="MKC48" s="502"/>
      <c r="MKD48" s="502"/>
      <c r="MKE48" s="502"/>
      <c r="MKF48" s="502"/>
      <c r="MKG48" s="502"/>
      <c r="MKH48" s="502"/>
      <c r="MKI48" s="502"/>
      <c r="MKJ48" s="502"/>
      <c r="MKK48" s="502"/>
      <c r="MKL48" s="502"/>
      <c r="MKM48" s="502"/>
      <c r="MKN48" s="502"/>
      <c r="MKO48" s="502"/>
      <c r="MKP48" s="502"/>
      <c r="MKQ48" s="502"/>
      <c r="MKR48" s="502"/>
      <c r="MKS48" s="502"/>
      <c r="MKT48" s="502"/>
      <c r="MKU48" s="502"/>
      <c r="MKV48" s="502"/>
      <c r="MKW48" s="502"/>
      <c r="MKX48" s="502"/>
      <c r="MKY48" s="502"/>
      <c r="MKZ48" s="502"/>
      <c r="MLA48" s="502"/>
      <c r="MLB48" s="502"/>
      <c r="MLC48" s="502"/>
      <c r="MLD48" s="502"/>
      <c r="MLE48" s="502"/>
      <c r="MLF48" s="502"/>
      <c r="MLG48" s="502"/>
      <c r="MLH48" s="502"/>
      <c r="MLI48" s="502"/>
      <c r="MLJ48" s="502"/>
      <c r="MLK48" s="502"/>
      <c r="MLL48" s="502"/>
      <c r="MLM48" s="502"/>
      <c r="MLN48" s="502"/>
      <c r="MLO48" s="502"/>
      <c r="MLP48" s="502"/>
      <c r="MLQ48" s="502"/>
      <c r="MLR48" s="502"/>
      <c r="MLS48" s="502"/>
      <c r="MLT48" s="502"/>
      <c r="MLU48" s="502"/>
      <c r="MLV48" s="502"/>
      <c r="MLW48" s="502"/>
      <c r="MLX48" s="502"/>
      <c r="MLY48" s="502"/>
      <c r="MLZ48" s="502"/>
      <c r="MMA48" s="502"/>
      <c r="MMB48" s="502"/>
      <c r="MMC48" s="502"/>
      <c r="MMD48" s="502"/>
      <c r="MME48" s="502"/>
      <c r="MMF48" s="502"/>
      <c r="MMG48" s="502"/>
      <c r="MMH48" s="502"/>
      <c r="MMI48" s="502"/>
      <c r="MMJ48" s="502"/>
      <c r="MMK48" s="502"/>
      <c r="MML48" s="502"/>
      <c r="MMM48" s="502"/>
      <c r="MMN48" s="502"/>
      <c r="MMO48" s="502"/>
      <c r="MMP48" s="502"/>
      <c r="MMQ48" s="502"/>
      <c r="MMR48" s="502"/>
      <c r="MMS48" s="502"/>
      <c r="MMT48" s="502"/>
      <c r="MMU48" s="502"/>
      <c r="MMV48" s="502"/>
      <c r="MMW48" s="502"/>
      <c r="MMX48" s="502"/>
      <c r="MMY48" s="502"/>
      <c r="MMZ48" s="502"/>
      <c r="MNA48" s="502"/>
      <c r="MNB48" s="502"/>
      <c r="MNC48" s="502"/>
      <c r="MND48" s="502"/>
      <c r="MNE48" s="502"/>
      <c r="MNF48" s="502"/>
      <c r="MNG48" s="502"/>
      <c r="MNH48" s="502"/>
      <c r="MNI48" s="502"/>
      <c r="MNJ48" s="502"/>
      <c r="MNK48" s="502"/>
      <c r="MNL48" s="502"/>
      <c r="MNM48" s="502"/>
      <c r="MNN48" s="502"/>
      <c r="MNO48" s="502"/>
      <c r="MNP48" s="502"/>
      <c r="MNQ48" s="502"/>
      <c r="MNR48" s="502"/>
      <c r="MNS48" s="502"/>
      <c r="MNT48" s="502"/>
      <c r="MNU48" s="502"/>
      <c r="MNV48" s="502"/>
      <c r="MNW48" s="502"/>
      <c r="MNX48" s="502"/>
      <c r="MNY48" s="502"/>
      <c r="MNZ48" s="502"/>
      <c r="MOA48" s="502"/>
      <c r="MOB48" s="502"/>
      <c r="MOC48" s="502"/>
      <c r="MOD48" s="502"/>
      <c r="MOE48" s="502"/>
      <c r="MOF48" s="502"/>
      <c r="MOG48" s="502"/>
      <c r="MOH48" s="502"/>
      <c r="MOI48" s="502"/>
      <c r="MOJ48" s="502"/>
      <c r="MOK48" s="502"/>
      <c r="MOL48" s="502"/>
      <c r="MOM48" s="502"/>
      <c r="MON48" s="502"/>
      <c r="MOO48" s="502"/>
      <c r="MOP48" s="502"/>
      <c r="MOQ48" s="502"/>
      <c r="MOR48" s="502"/>
      <c r="MOS48" s="502"/>
      <c r="MOT48" s="502"/>
      <c r="MOU48" s="502"/>
      <c r="MOV48" s="502"/>
      <c r="MOW48" s="502"/>
      <c r="MOX48" s="502"/>
      <c r="MOY48" s="502"/>
      <c r="MOZ48" s="502"/>
      <c r="MPA48" s="502"/>
      <c r="MPB48" s="502"/>
      <c r="MPC48" s="502"/>
      <c r="MPD48" s="502"/>
      <c r="MPE48" s="502"/>
      <c r="MPF48" s="502"/>
      <c r="MPG48" s="502"/>
      <c r="MPH48" s="502"/>
      <c r="MPI48" s="502"/>
      <c r="MPJ48" s="502"/>
      <c r="MPK48" s="502"/>
      <c r="MPL48" s="502"/>
      <c r="MPM48" s="502"/>
      <c r="MPN48" s="502"/>
      <c r="MPO48" s="502"/>
      <c r="MPP48" s="502"/>
      <c r="MPQ48" s="502"/>
      <c r="MPR48" s="502"/>
      <c r="MPS48" s="502"/>
      <c r="MPT48" s="502"/>
      <c r="MPU48" s="502"/>
      <c r="MPV48" s="502"/>
      <c r="MPW48" s="502"/>
      <c r="MPX48" s="502"/>
      <c r="MPY48" s="502"/>
      <c r="MPZ48" s="502"/>
      <c r="MQA48" s="502"/>
      <c r="MQB48" s="502"/>
      <c r="MQC48" s="502"/>
      <c r="MQD48" s="502"/>
      <c r="MQE48" s="502"/>
      <c r="MQF48" s="502"/>
      <c r="MQG48" s="502"/>
      <c r="MQH48" s="502"/>
      <c r="MQI48" s="502"/>
      <c r="MQJ48" s="502"/>
      <c r="MQK48" s="502"/>
      <c r="MQL48" s="502"/>
      <c r="MQM48" s="502"/>
      <c r="MQN48" s="502"/>
      <c r="MQO48" s="502"/>
      <c r="MQP48" s="502"/>
      <c r="MQQ48" s="502"/>
      <c r="MQR48" s="502"/>
      <c r="MQS48" s="502"/>
      <c r="MQT48" s="502"/>
      <c r="MQU48" s="502"/>
      <c r="MQV48" s="502"/>
      <c r="MQW48" s="502"/>
      <c r="MQX48" s="502"/>
      <c r="MQY48" s="502"/>
      <c r="MQZ48" s="502"/>
      <c r="MRA48" s="502"/>
      <c r="MRB48" s="502"/>
      <c r="MRC48" s="502"/>
      <c r="MRD48" s="502"/>
      <c r="MRE48" s="502"/>
      <c r="MRF48" s="502"/>
      <c r="MRG48" s="502"/>
      <c r="MRH48" s="502"/>
      <c r="MRI48" s="502"/>
      <c r="MRJ48" s="502"/>
      <c r="MRK48" s="502"/>
      <c r="MRL48" s="502"/>
      <c r="MRM48" s="502"/>
      <c r="MRN48" s="502"/>
      <c r="MRO48" s="502"/>
      <c r="MRP48" s="502"/>
      <c r="MRQ48" s="502"/>
      <c r="MRR48" s="502"/>
      <c r="MRS48" s="502"/>
      <c r="MRT48" s="502"/>
      <c r="MRU48" s="502"/>
      <c r="MRV48" s="502"/>
      <c r="MRW48" s="502"/>
      <c r="MRX48" s="502"/>
      <c r="MRY48" s="502"/>
      <c r="MRZ48" s="502"/>
      <c r="MSA48" s="502"/>
      <c r="MSB48" s="502"/>
      <c r="MSC48" s="502"/>
      <c r="MSD48" s="502"/>
      <c r="MSE48" s="502"/>
      <c r="MSF48" s="502"/>
      <c r="MSG48" s="502"/>
      <c r="MSH48" s="502"/>
      <c r="MSI48" s="502"/>
      <c r="MSJ48" s="502"/>
      <c r="MSK48" s="502"/>
      <c r="MSL48" s="502"/>
      <c r="MSM48" s="502"/>
      <c r="MSN48" s="502"/>
      <c r="MSO48" s="502"/>
      <c r="MSP48" s="502"/>
      <c r="MSQ48" s="502"/>
      <c r="MSR48" s="502"/>
      <c r="MSS48" s="502"/>
      <c r="MST48" s="502"/>
      <c r="MSU48" s="502"/>
      <c r="MSV48" s="502"/>
      <c r="MSW48" s="502"/>
      <c r="MSX48" s="502"/>
      <c r="MSY48" s="502"/>
      <c r="MSZ48" s="502"/>
      <c r="MTA48" s="502"/>
      <c r="MTB48" s="502"/>
      <c r="MTC48" s="502"/>
      <c r="MTD48" s="502"/>
      <c r="MTE48" s="502"/>
      <c r="MTF48" s="502"/>
      <c r="MTG48" s="502"/>
      <c r="MTH48" s="502"/>
      <c r="MTI48" s="502"/>
      <c r="MTJ48" s="502"/>
      <c r="MTK48" s="502"/>
      <c r="MTL48" s="502"/>
      <c r="MTM48" s="502"/>
      <c r="MTN48" s="502"/>
      <c r="MTO48" s="502"/>
      <c r="MTP48" s="502"/>
      <c r="MTQ48" s="502"/>
      <c r="MTR48" s="502"/>
      <c r="MTS48" s="502"/>
      <c r="MTT48" s="502"/>
      <c r="MTU48" s="502"/>
      <c r="MTV48" s="502"/>
      <c r="MTW48" s="502"/>
      <c r="MTX48" s="502"/>
      <c r="MTY48" s="502"/>
      <c r="MTZ48" s="502"/>
      <c r="MUA48" s="502"/>
      <c r="MUB48" s="502"/>
      <c r="MUC48" s="502"/>
      <c r="MUD48" s="502"/>
      <c r="MUE48" s="502"/>
      <c r="MUF48" s="502"/>
      <c r="MUG48" s="502"/>
      <c r="MUH48" s="502"/>
      <c r="MUI48" s="502"/>
      <c r="MUJ48" s="502"/>
      <c r="MUK48" s="502"/>
      <c r="MUL48" s="502"/>
      <c r="MUM48" s="502"/>
      <c r="MUN48" s="502"/>
      <c r="MUO48" s="502"/>
      <c r="MUP48" s="502"/>
      <c r="MUQ48" s="502"/>
      <c r="MUR48" s="502"/>
      <c r="MUS48" s="502"/>
      <c r="MUT48" s="502"/>
      <c r="MUU48" s="502"/>
      <c r="MUV48" s="502"/>
      <c r="MUW48" s="502"/>
      <c r="MUX48" s="502"/>
      <c r="MUY48" s="502"/>
      <c r="MUZ48" s="502"/>
      <c r="MVA48" s="502"/>
      <c r="MVB48" s="502"/>
      <c r="MVC48" s="502"/>
      <c r="MVD48" s="502"/>
      <c r="MVE48" s="502"/>
      <c r="MVF48" s="502"/>
      <c r="MVG48" s="502"/>
      <c r="MVH48" s="502"/>
      <c r="MVI48" s="502"/>
      <c r="MVJ48" s="502"/>
      <c r="MVK48" s="502"/>
      <c r="MVL48" s="502"/>
      <c r="MVM48" s="502"/>
      <c r="MVN48" s="502"/>
      <c r="MVO48" s="502"/>
      <c r="MVP48" s="502"/>
      <c r="MVQ48" s="502"/>
      <c r="MVR48" s="502"/>
      <c r="MVS48" s="502"/>
      <c r="MVT48" s="502"/>
      <c r="MVU48" s="502"/>
      <c r="MVV48" s="502"/>
      <c r="MVW48" s="502"/>
      <c r="MVX48" s="502"/>
      <c r="MVY48" s="502"/>
      <c r="MVZ48" s="502"/>
      <c r="MWA48" s="502"/>
      <c r="MWB48" s="502"/>
      <c r="MWC48" s="502"/>
      <c r="MWD48" s="502"/>
      <c r="MWE48" s="502"/>
      <c r="MWF48" s="502"/>
      <c r="MWG48" s="502"/>
      <c r="MWH48" s="502"/>
      <c r="MWI48" s="502"/>
      <c r="MWJ48" s="502"/>
      <c r="MWK48" s="502"/>
      <c r="MWL48" s="502"/>
      <c r="MWM48" s="502"/>
      <c r="MWN48" s="502"/>
      <c r="MWO48" s="502"/>
      <c r="MWP48" s="502"/>
      <c r="MWQ48" s="502"/>
      <c r="MWR48" s="502"/>
      <c r="MWS48" s="502"/>
      <c r="MWT48" s="502"/>
      <c r="MWU48" s="502"/>
      <c r="MWV48" s="502"/>
      <c r="MWW48" s="502"/>
      <c r="MWX48" s="502"/>
      <c r="MWY48" s="502"/>
      <c r="MWZ48" s="502"/>
      <c r="MXA48" s="502"/>
      <c r="MXB48" s="502"/>
      <c r="MXC48" s="502"/>
      <c r="MXD48" s="502"/>
      <c r="MXE48" s="502"/>
      <c r="MXF48" s="502"/>
      <c r="MXG48" s="502"/>
      <c r="MXH48" s="502"/>
      <c r="MXI48" s="502"/>
      <c r="MXJ48" s="502"/>
      <c r="MXK48" s="502"/>
      <c r="MXL48" s="502"/>
      <c r="MXM48" s="502"/>
      <c r="MXN48" s="502"/>
      <c r="MXO48" s="502"/>
      <c r="MXP48" s="502"/>
      <c r="MXQ48" s="502"/>
      <c r="MXR48" s="502"/>
      <c r="MXS48" s="502"/>
      <c r="MXT48" s="502"/>
      <c r="MXU48" s="502"/>
      <c r="MXV48" s="502"/>
      <c r="MXW48" s="502"/>
      <c r="MXX48" s="502"/>
      <c r="MXY48" s="502"/>
      <c r="MXZ48" s="502"/>
      <c r="MYA48" s="502"/>
      <c r="MYB48" s="502"/>
      <c r="MYC48" s="502"/>
      <c r="MYD48" s="502"/>
      <c r="MYE48" s="502"/>
      <c r="MYF48" s="502"/>
      <c r="MYG48" s="502"/>
      <c r="MYH48" s="502"/>
      <c r="MYI48" s="502"/>
      <c r="MYJ48" s="502"/>
      <c r="MYK48" s="502"/>
      <c r="MYL48" s="502"/>
      <c r="MYM48" s="502"/>
      <c r="MYN48" s="502"/>
      <c r="MYO48" s="502"/>
      <c r="MYP48" s="502"/>
      <c r="MYQ48" s="502"/>
      <c r="MYR48" s="502"/>
      <c r="MYS48" s="502"/>
      <c r="MYT48" s="502"/>
      <c r="MYU48" s="502"/>
      <c r="MYV48" s="502"/>
      <c r="MYW48" s="502"/>
      <c r="MYX48" s="502"/>
      <c r="MYY48" s="502"/>
      <c r="MYZ48" s="502"/>
      <c r="MZA48" s="502"/>
      <c r="MZB48" s="502"/>
      <c r="MZC48" s="502"/>
      <c r="MZD48" s="502"/>
      <c r="MZE48" s="502"/>
      <c r="MZF48" s="502"/>
      <c r="MZG48" s="502"/>
      <c r="MZH48" s="502"/>
      <c r="MZI48" s="502"/>
      <c r="MZJ48" s="502"/>
      <c r="MZK48" s="502"/>
      <c r="MZL48" s="502"/>
      <c r="MZM48" s="502"/>
      <c r="MZN48" s="502"/>
      <c r="MZO48" s="502"/>
      <c r="MZP48" s="502"/>
      <c r="MZQ48" s="502"/>
      <c r="MZR48" s="502"/>
      <c r="MZS48" s="502"/>
      <c r="MZT48" s="502"/>
      <c r="MZU48" s="502"/>
      <c r="MZV48" s="502"/>
      <c r="MZW48" s="502"/>
      <c r="MZX48" s="502"/>
      <c r="MZY48" s="502"/>
      <c r="MZZ48" s="502"/>
      <c r="NAA48" s="502"/>
      <c r="NAB48" s="502"/>
      <c r="NAC48" s="502"/>
      <c r="NAD48" s="502"/>
      <c r="NAE48" s="502"/>
      <c r="NAF48" s="502"/>
      <c r="NAG48" s="502"/>
      <c r="NAH48" s="502"/>
      <c r="NAI48" s="502"/>
      <c r="NAJ48" s="502"/>
      <c r="NAK48" s="502"/>
      <c r="NAL48" s="502"/>
      <c r="NAM48" s="502"/>
      <c r="NAN48" s="502"/>
      <c r="NAO48" s="502"/>
      <c r="NAP48" s="502"/>
      <c r="NAQ48" s="502"/>
      <c r="NAR48" s="502"/>
      <c r="NAS48" s="502"/>
      <c r="NAT48" s="502"/>
      <c r="NAU48" s="502"/>
      <c r="NAV48" s="502"/>
      <c r="NAW48" s="502"/>
      <c r="NAX48" s="502"/>
      <c r="NAY48" s="502"/>
      <c r="NAZ48" s="502"/>
      <c r="NBA48" s="502"/>
      <c r="NBB48" s="502"/>
      <c r="NBC48" s="502"/>
      <c r="NBD48" s="502"/>
      <c r="NBE48" s="502"/>
      <c r="NBF48" s="502"/>
      <c r="NBG48" s="502"/>
      <c r="NBH48" s="502"/>
      <c r="NBI48" s="502"/>
      <c r="NBJ48" s="502"/>
      <c r="NBK48" s="502"/>
      <c r="NBL48" s="502"/>
      <c r="NBM48" s="502"/>
      <c r="NBN48" s="502"/>
      <c r="NBO48" s="502"/>
      <c r="NBP48" s="502"/>
      <c r="NBQ48" s="502"/>
      <c r="NBR48" s="502"/>
      <c r="NBS48" s="502"/>
      <c r="NBT48" s="502"/>
      <c r="NBU48" s="502"/>
      <c r="NBV48" s="502"/>
      <c r="NBW48" s="502"/>
      <c r="NBX48" s="502"/>
      <c r="NBY48" s="502"/>
      <c r="NBZ48" s="502"/>
      <c r="NCA48" s="502"/>
      <c r="NCB48" s="502"/>
      <c r="NCC48" s="502"/>
      <c r="NCD48" s="502"/>
      <c r="NCE48" s="502"/>
      <c r="NCF48" s="502"/>
      <c r="NCG48" s="502"/>
      <c r="NCH48" s="502"/>
      <c r="NCI48" s="502"/>
      <c r="NCJ48" s="502"/>
      <c r="NCK48" s="502"/>
      <c r="NCL48" s="502"/>
      <c r="NCM48" s="502"/>
      <c r="NCN48" s="502"/>
      <c r="NCO48" s="502"/>
      <c r="NCP48" s="502"/>
      <c r="NCQ48" s="502"/>
      <c r="NCR48" s="502"/>
      <c r="NCS48" s="502"/>
      <c r="NCT48" s="502"/>
      <c r="NCU48" s="502"/>
      <c r="NCV48" s="502"/>
      <c r="NCW48" s="502"/>
      <c r="NCX48" s="502"/>
      <c r="NCY48" s="502"/>
      <c r="NCZ48" s="502"/>
      <c r="NDA48" s="502"/>
      <c r="NDB48" s="502"/>
      <c r="NDC48" s="502"/>
      <c r="NDD48" s="502"/>
      <c r="NDE48" s="502"/>
      <c r="NDF48" s="502"/>
      <c r="NDG48" s="502"/>
      <c r="NDH48" s="502"/>
      <c r="NDI48" s="502"/>
      <c r="NDJ48" s="502"/>
      <c r="NDK48" s="502"/>
      <c r="NDL48" s="502"/>
      <c r="NDM48" s="502"/>
      <c r="NDN48" s="502"/>
      <c r="NDO48" s="502"/>
      <c r="NDP48" s="502"/>
      <c r="NDQ48" s="502"/>
      <c r="NDR48" s="502"/>
      <c r="NDS48" s="502"/>
      <c r="NDT48" s="502"/>
      <c r="NDU48" s="502"/>
      <c r="NDV48" s="502"/>
      <c r="NDW48" s="502"/>
      <c r="NDX48" s="502"/>
      <c r="NDY48" s="502"/>
      <c r="NDZ48" s="502"/>
      <c r="NEA48" s="502"/>
      <c r="NEB48" s="502"/>
      <c r="NEC48" s="502"/>
      <c r="NED48" s="502"/>
      <c r="NEE48" s="502"/>
      <c r="NEF48" s="502"/>
      <c r="NEG48" s="502"/>
      <c r="NEH48" s="502"/>
      <c r="NEI48" s="502"/>
      <c r="NEJ48" s="502"/>
      <c r="NEK48" s="502"/>
      <c r="NEL48" s="502"/>
      <c r="NEM48" s="502"/>
      <c r="NEN48" s="502"/>
      <c r="NEO48" s="502"/>
      <c r="NEP48" s="502"/>
      <c r="NEQ48" s="502"/>
      <c r="NER48" s="502"/>
      <c r="NES48" s="502"/>
      <c r="NET48" s="502"/>
      <c r="NEU48" s="502"/>
      <c r="NEV48" s="502"/>
      <c r="NEW48" s="502"/>
      <c r="NEX48" s="502"/>
      <c r="NEY48" s="502"/>
      <c r="NEZ48" s="502"/>
      <c r="NFA48" s="502"/>
      <c r="NFB48" s="502"/>
      <c r="NFC48" s="502"/>
      <c r="NFD48" s="502"/>
      <c r="NFE48" s="502"/>
      <c r="NFF48" s="502"/>
      <c r="NFG48" s="502"/>
      <c r="NFH48" s="502"/>
      <c r="NFI48" s="502"/>
      <c r="NFJ48" s="502"/>
      <c r="NFK48" s="502"/>
      <c r="NFL48" s="502"/>
      <c r="NFM48" s="502"/>
      <c r="NFN48" s="502"/>
      <c r="NFO48" s="502"/>
      <c r="NFP48" s="502"/>
      <c r="NFQ48" s="502"/>
      <c r="NFR48" s="502"/>
      <c r="NFS48" s="502"/>
      <c r="NFT48" s="502"/>
      <c r="NFU48" s="502"/>
      <c r="NFV48" s="502"/>
      <c r="NFW48" s="502"/>
      <c r="NFX48" s="502"/>
      <c r="NFY48" s="502"/>
      <c r="NFZ48" s="502"/>
      <c r="NGA48" s="502"/>
      <c r="NGB48" s="502"/>
      <c r="NGC48" s="502"/>
      <c r="NGD48" s="502"/>
      <c r="NGE48" s="502"/>
      <c r="NGF48" s="502"/>
      <c r="NGG48" s="502"/>
      <c r="NGH48" s="502"/>
      <c r="NGI48" s="502"/>
      <c r="NGJ48" s="502"/>
      <c r="NGK48" s="502"/>
      <c r="NGL48" s="502"/>
      <c r="NGM48" s="502"/>
      <c r="NGN48" s="502"/>
      <c r="NGO48" s="502"/>
      <c r="NGP48" s="502"/>
      <c r="NGQ48" s="502"/>
      <c r="NGR48" s="502"/>
      <c r="NGS48" s="502"/>
      <c r="NGT48" s="502"/>
      <c r="NGU48" s="502"/>
      <c r="NGV48" s="502"/>
      <c r="NGW48" s="502"/>
      <c r="NGX48" s="502"/>
      <c r="NGY48" s="502"/>
      <c r="NGZ48" s="502"/>
      <c r="NHA48" s="502"/>
      <c r="NHB48" s="502"/>
      <c r="NHC48" s="502"/>
      <c r="NHD48" s="502"/>
      <c r="NHE48" s="502"/>
      <c r="NHF48" s="502"/>
      <c r="NHG48" s="502"/>
      <c r="NHH48" s="502"/>
      <c r="NHI48" s="502"/>
      <c r="NHJ48" s="502"/>
      <c r="NHK48" s="502"/>
      <c r="NHL48" s="502"/>
      <c r="NHM48" s="502"/>
      <c r="NHN48" s="502"/>
      <c r="NHO48" s="502"/>
      <c r="NHP48" s="502"/>
      <c r="NHQ48" s="502"/>
      <c r="NHR48" s="502"/>
      <c r="NHS48" s="502"/>
      <c r="NHT48" s="502"/>
      <c r="NHU48" s="502"/>
      <c r="NHV48" s="502"/>
      <c r="NHW48" s="502"/>
      <c r="NHX48" s="502"/>
      <c r="NHY48" s="502"/>
      <c r="NHZ48" s="502"/>
      <c r="NIA48" s="502"/>
      <c r="NIB48" s="502"/>
      <c r="NIC48" s="502"/>
      <c r="NID48" s="502"/>
      <c r="NIE48" s="502"/>
      <c r="NIF48" s="502"/>
      <c r="NIG48" s="502"/>
      <c r="NIH48" s="502"/>
      <c r="NII48" s="502"/>
      <c r="NIJ48" s="502"/>
      <c r="NIK48" s="502"/>
      <c r="NIL48" s="502"/>
      <c r="NIM48" s="502"/>
      <c r="NIN48" s="502"/>
      <c r="NIO48" s="502"/>
      <c r="NIP48" s="502"/>
      <c r="NIQ48" s="502"/>
      <c r="NIR48" s="502"/>
      <c r="NIS48" s="502"/>
      <c r="NIT48" s="502"/>
      <c r="NIU48" s="502"/>
      <c r="NIV48" s="502"/>
      <c r="NIW48" s="502"/>
      <c r="NIX48" s="502"/>
      <c r="NIY48" s="502"/>
      <c r="NIZ48" s="502"/>
      <c r="NJA48" s="502"/>
      <c r="NJB48" s="502"/>
      <c r="NJC48" s="502"/>
      <c r="NJD48" s="502"/>
      <c r="NJE48" s="502"/>
      <c r="NJF48" s="502"/>
      <c r="NJG48" s="502"/>
      <c r="NJH48" s="502"/>
      <c r="NJI48" s="502"/>
      <c r="NJJ48" s="502"/>
      <c r="NJK48" s="502"/>
      <c r="NJL48" s="502"/>
      <c r="NJM48" s="502"/>
      <c r="NJN48" s="502"/>
      <c r="NJO48" s="502"/>
      <c r="NJP48" s="502"/>
      <c r="NJQ48" s="502"/>
      <c r="NJR48" s="502"/>
      <c r="NJS48" s="502"/>
      <c r="NJT48" s="502"/>
      <c r="NJU48" s="502"/>
      <c r="NJV48" s="502"/>
      <c r="NJW48" s="502"/>
      <c r="NJX48" s="502"/>
      <c r="NJY48" s="502"/>
      <c r="NJZ48" s="502"/>
      <c r="NKA48" s="502"/>
      <c r="NKB48" s="502"/>
      <c r="NKC48" s="502"/>
      <c r="NKD48" s="502"/>
      <c r="NKE48" s="502"/>
      <c r="NKF48" s="502"/>
      <c r="NKG48" s="502"/>
      <c r="NKH48" s="502"/>
      <c r="NKI48" s="502"/>
      <c r="NKJ48" s="502"/>
      <c r="NKK48" s="502"/>
      <c r="NKL48" s="502"/>
      <c r="NKM48" s="502"/>
      <c r="NKN48" s="502"/>
      <c r="NKO48" s="502"/>
      <c r="NKP48" s="502"/>
      <c r="NKQ48" s="502"/>
      <c r="NKR48" s="502"/>
      <c r="NKS48" s="502"/>
      <c r="NKT48" s="502"/>
      <c r="NKU48" s="502"/>
      <c r="NKV48" s="502"/>
      <c r="NKW48" s="502"/>
      <c r="NKX48" s="502"/>
      <c r="NKY48" s="502"/>
      <c r="NKZ48" s="502"/>
      <c r="NLA48" s="502"/>
      <c r="NLB48" s="502"/>
      <c r="NLC48" s="502"/>
      <c r="NLD48" s="502"/>
      <c r="NLE48" s="502"/>
      <c r="NLF48" s="502"/>
      <c r="NLG48" s="502"/>
      <c r="NLH48" s="502"/>
      <c r="NLI48" s="502"/>
      <c r="NLJ48" s="502"/>
      <c r="NLK48" s="502"/>
      <c r="NLL48" s="502"/>
      <c r="NLM48" s="502"/>
      <c r="NLN48" s="502"/>
      <c r="NLO48" s="502"/>
      <c r="NLP48" s="502"/>
      <c r="NLQ48" s="502"/>
      <c r="NLR48" s="502"/>
      <c r="NLS48" s="502"/>
      <c r="NLT48" s="502"/>
      <c r="NLU48" s="502"/>
      <c r="NLV48" s="502"/>
      <c r="NLW48" s="502"/>
      <c r="NLX48" s="502"/>
      <c r="NLY48" s="502"/>
      <c r="NLZ48" s="502"/>
      <c r="NMA48" s="502"/>
      <c r="NMB48" s="502"/>
      <c r="NMC48" s="502"/>
      <c r="NMD48" s="502"/>
      <c r="NME48" s="502"/>
      <c r="NMF48" s="502"/>
      <c r="NMG48" s="502"/>
      <c r="NMH48" s="502"/>
      <c r="NMI48" s="502"/>
      <c r="NMJ48" s="502"/>
      <c r="NMK48" s="502"/>
      <c r="NML48" s="502"/>
      <c r="NMM48" s="502"/>
      <c r="NMN48" s="502"/>
      <c r="NMO48" s="502"/>
      <c r="NMP48" s="502"/>
      <c r="NMQ48" s="502"/>
      <c r="NMR48" s="502"/>
      <c r="NMS48" s="502"/>
      <c r="NMT48" s="502"/>
      <c r="NMU48" s="502"/>
      <c r="NMV48" s="502"/>
      <c r="NMW48" s="502"/>
      <c r="NMX48" s="502"/>
      <c r="NMY48" s="502"/>
      <c r="NMZ48" s="502"/>
      <c r="NNA48" s="502"/>
      <c r="NNB48" s="502"/>
      <c r="NNC48" s="502"/>
      <c r="NND48" s="502"/>
      <c r="NNE48" s="502"/>
      <c r="NNF48" s="502"/>
      <c r="NNG48" s="502"/>
      <c r="NNH48" s="502"/>
      <c r="NNI48" s="502"/>
      <c r="NNJ48" s="502"/>
      <c r="NNK48" s="502"/>
      <c r="NNL48" s="502"/>
      <c r="NNM48" s="502"/>
      <c r="NNN48" s="502"/>
      <c r="NNO48" s="502"/>
      <c r="NNP48" s="502"/>
      <c r="NNQ48" s="502"/>
      <c r="NNR48" s="502"/>
      <c r="NNS48" s="502"/>
      <c r="NNT48" s="502"/>
      <c r="NNU48" s="502"/>
      <c r="NNV48" s="502"/>
      <c r="NNW48" s="502"/>
      <c r="NNX48" s="502"/>
      <c r="NNY48" s="502"/>
      <c r="NNZ48" s="502"/>
      <c r="NOA48" s="502"/>
      <c r="NOB48" s="502"/>
      <c r="NOC48" s="502"/>
      <c r="NOD48" s="502"/>
      <c r="NOE48" s="502"/>
      <c r="NOF48" s="502"/>
      <c r="NOG48" s="502"/>
      <c r="NOH48" s="502"/>
      <c r="NOI48" s="502"/>
      <c r="NOJ48" s="502"/>
      <c r="NOK48" s="502"/>
      <c r="NOL48" s="502"/>
      <c r="NOM48" s="502"/>
      <c r="NON48" s="502"/>
      <c r="NOO48" s="502"/>
      <c r="NOP48" s="502"/>
      <c r="NOQ48" s="502"/>
      <c r="NOR48" s="502"/>
      <c r="NOS48" s="502"/>
      <c r="NOT48" s="502"/>
      <c r="NOU48" s="502"/>
      <c r="NOV48" s="502"/>
      <c r="NOW48" s="502"/>
      <c r="NOX48" s="502"/>
      <c r="NOY48" s="502"/>
      <c r="NOZ48" s="502"/>
      <c r="NPA48" s="502"/>
      <c r="NPB48" s="502"/>
      <c r="NPC48" s="502"/>
      <c r="NPD48" s="502"/>
      <c r="NPE48" s="502"/>
      <c r="NPF48" s="502"/>
      <c r="NPG48" s="502"/>
      <c r="NPH48" s="502"/>
      <c r="NPI48" s="502"/>
      <c r="NPJ48" s="502"/>
      <c r="NPK48" s="502"/>
      <c r="NPL48" s="502"/>
      <c r="NPM48" s="502"/>
      <c r="NPN48" s="502"/>
      <c r="NPO48" s="502"/>
      <c r="NPP48" s="502"/>
      <c r="NPQ48" s="502"/>
      <c r="NPR48" s="502"/>
      <c r="NPS48" s="502"/>
      <c r="NPT48" s="502"/>
      <c r="NPU48" s="502"/>
      <c r="NPV48" s="502"/>
      <c r="NPW48" s="502"/>
      <c r="NPX48" s="502"/>
      <c r="NPY48" s="502"/>
      <c r="NPZ48" s="502"/>
      <c r="NQA48" s="502"/>
      <c r="NQB48" s="502"/>
      <c r="NQC48" s="502"/>
      <c r="NQD48" s="502"/>
      <c r="NQE48" s="502"/>
      <c r="NQF48" s="502"/>
      <c r="NQG48" s="502"/>
      <c r="NQH48" s="502"/>
      <c r="NQI48" s="502"/>
      <c r="NQJ48" s="502"/>
      <c r="NQK48" s="502"/>
      <c r="NQL48" s="502"/>
      <c r="NQM48" s="502"/>
      <c r="NQN48" s="502"/>
      <c r="NQO48" s="502"/>
      <c r="NQP48" s="502"/>
      <c r="NQQ48" s="502"/>
      <c r="NQR48" s="502"/>
      <c r="NQS48" s="502"/>
      <c r="NQT48" s="502"/>
      <c r="NQU48" s="502"/>
      <c r="NQV48" s="502"/>
      <c r="NQW48" s="502"/>
      <c r="NQX48" s="502"/>
      <c r="NQY48" s="502"/>
      <c r="NQZ48" s="502"/>
      <c r="NRA48" s="502"/>
      <c r="NRB48" s="502"/>
      <c r="NRC48" s="502"/>
      <c r="NRD48" s="502"/>
      <c r="NRE48" s="502"/>
      <c r="NRF48" s="502"/>
      <c r="NRG48" s="502"/>
      <c r="NRH48" s="502"/>
      <c r="NRI48" s="502"/>
      <c r="NRJ48" s="502"/>
      <c r="NRK48" s="502"/>
      <c r="NRL48" s="502"/>
      <c r="NRM48" s="502"/>
      <c r="NRN48" s="502"/>
      <c r="NRO48" s="502"/>
      <c r="NRP48" s="502"/>
      <c r="NRQ48" s="502"/>
      <c r="NRR48" s="502"/>
      <c r="NRS48" s="502"/>
      <c r="NRT48" s="502"/>
      <c r="NRU48" s="502"/>
      <c r="NRV48" s="502"/>
      <c r="NRW48" s="502"/>
      <c r="NRX48" s="502"/>
      <c r="NRY48" s="502"/>
      <c r="NRZ48" s="502"/>
      <c r="NSA48" s="502"/>
      <c r="NSB48" s="502"/>
      <c r="NSC48" s="502"/>
      <c r="NSD48" s="502"/>
      <c r="NSE48" s="502"/>
      <c r="NSF48" s="502"/>
      <c r="NSG48" s="502"/>
      <c r="NSH48" s="502"/>
      <c r="NSI48" s="502"/>
      <c r="NSJ48" s="502"/>
      <c r="NSK48" s="502"/>
      <c r="NSL48" s="502"/>
      <c r="NSM48" s="502"/>
      <c r="NSN48" s="502"/>
      <c r="NSO48" s="502"/>
      <c r="NSP48" s="502"/>
      <c r="NSQ48" s="502"/>
      <c r="NSR48" s="502"/>
      <c r="NSS48" s="502"/>
      <c r="NST48" s="502"/>
      <c r="NSU48" s="502"/>
      <c r="NSV48" s="502"/>
      <c r="NSW48" s="502"/>
      <c r="NSX48" s="502"/>
      <c r="NSY48" s="502"/>
      <c r="NSZ48" s="502"/>
      <c r="NTA48" s="502"/>
      <c r="NTB48" s="502"/>
      <c r="NTC48" s="502"/>
      <c r="NTD48" s="502"/>
      <c r="NTE48" s="502"/>
      <c r="NTF48" s="502"/>
      <c r="NTG48" s="502"/>
      <c r="NTH48" s="502"/>
      <c r="NTI48" s="502"/>
      <c r="NTJ48" s="502"/>
      <c r="NTK48" s="502"/>
      <c r="NTL48" s="502"/>
      <c r="NTM48" s="502"/>
      <c r="NTN48" s="502"/>
      <c r="NTO48" s="502"/>
      <c r="NTP48" s="502"/>
      <c r="NTQ48" s="502"/>
      <c r="NTR48" s="502"/>
      <c r="NTS48" s="502"/>
      <c r="NTT48" s="502"/>
      <c r="NTU48" s="502"/>
      <c r="NTV48" s="502"/>
      <c r="NTW48" s="502"/>
      <c r="NTX48" s="502"/>
      <c r="NTY48" s="502"/>
      <c r="NTZ48" s="502"/>
      <c r="NUA48" s="502"/>
      <c r="NUB48" s="502"/>
      <c r="NUC48" s="502"/>
      <c r="NUD48" s="502"/>
      <c r="NUE48" s="502"/>
      <c r="NUF48" s="502"/>
      <c r="NUG48" s="502"/>
      <c r="NUH48" s="502"/>
      <c r="NUI48" s="502"/>
      <c r="NUJ48" s="502"/>
      <c r="NUK48" s="502"/>
      <c r="NUL48" s="502"/>
      <c r="NUM48" s="502"/>
      <c r="NUN48" s="502"/>
      <c r="NUO48" s="502"/>
      <c r="NUP48" s="502"/>
      <c r="NUQ48" s="502"/>
      <c r="NUR48" s="502"/>
      <c r="NUS48" s="502"/>
      <c r="NUT48" s="502"/>
      <c r="NUU48" s="502"/>
      <c r="NUV48" s="502"/>
      <c r="NUW48" s="502"/>
      <c r="NUX48" s="502"/>
      <c r="NUY48" s="502"/>
      <c r="NUZ48" s="502"/>
      <c r="NVA48" s="502"/>
      <c r="NVB48" s="502"/>
      <c r="NVC48" s="502"/>
      <c r="NVD48" s="502"/>
      <c r="NVE48" s="502"/>
      <c r="NVF48" s="502"/>
      <c r="NVG48" s="502"/>
      <c r="NVH48" s="502"/>
      <c r="NVI48" s="502"/>
      <c r="NVJ48" s="502"/>
      <c r="NVK48" s="502"/>
      <c r="NVL48" s="502"/>
      <c r="NVM48" s="502"/>
      <c r="NVN48" s="502"/>
      <c r="NVO48" s="502"/>
      <c r="NVP48" s="502"/>
      <c r="NVQ48" s="502"/>
      <c r="NVR48" s="502"/>
      <c r="NVS48" s="502"/>
      <c r="NVT48" s="502"/>
      <c r="NVU48" s="502"/>
      <c r="NVV48" s="502"/>
      <c r="NVW48" s="502"/>
      <c r="NVX48" s="502"/>
      <c r="NVY48" s="502"/>
      <c r="NVZ48" s="502"/>
      <c r="NWA48" s="502"/>
      <c r="NWB48" s="502"/>
      <c r="NWC48" s="502"/>
      <c r="NWD48" s="502"/>
      <c r="NWE48" s="502"/>
      <c r="NWF48" s="502"/>
      <c r="NWG48" s="502"/>
      <c r="NWH48" s="502"/>
      <c r="NWI48" s="502"/>
      <c r="NWJ48" s="502"/>
      <c r="NWK48" s="502"/>
      <c r="NWL48" s="502"/>
      <c r="NWM48" s="502"/>
      <c r="NWN48" s="502"/>
      <c r="NWO48" s="502"/>
      <c r="NWP48" s="502"/>
      <c r="NWQ48" s="502"/>
      <c r="NWR48" s="502"/>
      <c r="NWS48" s="502"/>
      <c r="NWT48" s="502"/>
      <c r="NWU48" s="502"/>
      <c r="NWV48" s="502"/>
      <c r="NWW48" s="502"/>
      <c r="NWX48" s="502"/>
      <c r="NWY48" s="502"/>
      <c r="NWZ48" s="502"/>
      <c r="NXA48" s="502"/>
      <c r="NXB48" s="502"/>
      <c r="NXC48" s="502"/>
      <c r="NXD48" s="502"/>
      <c r="NXE48" s="502"/>
      <c r="NXF48" s="502"/>
      <c r="NXG48" s="502"/>
      <c r="NXH48" s="502"/>
      <c r="NXI48" s="502"/>
      <c r="NXJ48" s="502"/>
      <c r="NXK48" s="502"/>
      <c r="NXL48" s="502"/>
      <c r="NXM48" s="502"/>
      <c r="NXN48" s="502"/>
      <c r="NXO48" s="502"/>
      <c r="NXP48" s="502"/>
      <c r="NXQ48" s="502"/>
      <c r="NXR48" s="502"/>
      <c r="NXS48" s="502"/>
      <c r="NXT48" s="502"/>
      <c r="NXU48" s="502"/>
      <c r="NXV48" s="502"/>
      <c r="NXW48" s="502"/>
      <c r="NXX48" s="502"/>
      <c r="NXY48" s="502"/>
      <c r="NXZ48" s="502"/>
      <c r="NYA48" s="502"/>
      <c r="NYB48" s="502"/>
      <c r="NYC48" s="502"/>
      <c r="NYD48" s="502"/>
      <c r="NYE48" s="502"/>
      <c r="NYF48" s="502"/>
      <c r="NYG48" s="502"/>
      <c r="NYH48" s="502"/>
      <c r="NYI48" s="502"/>
      <c r="NYJ48" s="502"/>
      <c r="NYK48" s="502"/>
      <c r="NYL48" s="502"/>
      <c r="NYM48" s="502"/>
      <c r="NYN48" s="502"/>
      <c r="NYO48" s="502"/>
      <c r="NYP48" s="502"/>
      <c r="NYQ48" s="502"/>
      <c r="NYR48" s="502"/>
      <c r="NYS48" s="502"/>
      <c r="NYT48" s="502"/>
      <c r="NYU48" s="502"/>
      <c r="NYV48" s="502"/>
      <c r="NYW48" s="502"/>
      <c r="NYX48" s="502"/>
      <c r="NYY48" s="502"/>
      <c r="NYZ48" s="502"/>
      <c r="NZA48" s="502"/>
      <c r="NZB48" s="502"/>
      <c r="NZC48" s="502"/>
      <c r="NZD48" s="502"/>
      <c r="NZE48" s="502"/>
      <c r="NZF48" s="502"/>
      <c r="NZG48" s="502"/>
      <c r="NZH48" s="502"/>
      <c r="NZI48" s="502"/>
      <c r="NZJ48" s="502"/>
      <c r="NZK48" s="502"/>
      <c r="NZL48" s="502"/>
      <c r="NZM48" s="502"/>
      <c r="NZN48" s="502"/>
      <c r="NZO48" s="502"/>
      <c r="NZP48" s="502"/>
      <c r="NZQ48" s="502"/>
      <c r="NZR48" s="502"/>
      <c r="NZS48" s="502"/>
      <c r="NZT48" s="502"/>
      <c r="NZU48" s="502"/>
      <c r="NZV48" s="502"/>
      <c r="NZW48" s="502"/>
      <c r="NZX48" s="502"/>
      <c r="NZY48" s="502"/>
      <c r="NZZ48" s="502"/>
      <c r="OAA48" s="502"/>
      <c r="OAB48" s="502"/>
      <c r="OAC48" s="502"/>
      <c r="OAD48" s="502"/>
      <c r="OAE48" s="502"/>
      <c r="OAF48" s="502"/>
      <c r="OAG48" s="502"/>
      <c r="OAH48" s="502"/>
      <c r="OAI48" s="502"/>
      <c r="OAJ48" s="502"/>
      <c r="OAK48" s="502"/>
      <c r="OAL48" s="502"/>
      <c r="OAM48" s="502"/>
      <c r="OAN48" s="502"/>
      <c r="OAO48" s="502"/>
      <c r="OAP48" s="502"/>
      <c r="OAQ48" s="502"/>
      <c r="OAR48" s="502"/>
      <c r="OAS48" s="502"/>
      <c r="OAT48" s="502"/>
      <c r="OAU48" s="502"/>
      <c r="OAV48" s="502"/>
      <c r="OAW48" s="502"/>
      <c r="OAX48" s="502"/>
      <c r="OAY48" s="502"/>
      <c r="OAZ48" s="502"/>
      <c r="OBA48" s="502"/>
      <c r="OBB48" s="502"/>
      <c r="OBC48" s="502"/>
      <c r="OBD48" s="502"/>
      <c r="OBE48" s="502"/>
      <c r="OBF48" s="502"/>
      <c r="OBG48" s="502"/>
      <c r="OBH48" s="502"/>
      <c r="OBI48" s="502"/>
      <c r="OBJ48" s="502"/>
      <c r="OBK48" s="502"/>
      <c r="OBL48" s="502"/>
      <c r="OBM48" s="502"/>
      <c r="OBN48" s="502"/>
      <c r="OBO48" s="502"/>
      <c r="OBP48" s="502"/>
      <c r="OBQ48" s="502"/>
      <c r="OBR48" s="502"/>
      <c r="OBS48" s="502"/>
      <c r="OBT48" s="502"/>
      <c r="OBU48" s="502"/>
      <c r="OBV48" s="502"/>
      <c r="OBW48" s="502"/>
      <c r="OBX48" s="502"/>
      <c r="OBY48" s="502"/>
      <c r="OBZ48" s="502"/>
      <c r="OCA48" s="502"/>
      <c r="OCB48" s="502"/>
      <c r="OCC48" s="502"/>
      <c r="OCD48" s="502"/>
      <c r="OCE48" s="502"/>
      <c r="OCF48" s="502"/>
      <c r="OCG48" s="502"/>
      <c r="OCH48" s="502"/>
      <c r="OCI48" s="502"/>
      <c r="OCJ48" s="502"/>
      <c r="OCK48" s="502"/>
      <c r="OCL48" s="502"/>
      <c r="OCM48" s="502"/>
      <c r="OCN48" s="502"/>
      <c r="OCO48" s="502"/>
      <c r="OCP48" s="502"/>
      <c r="OCQ48" s="502"/>
      <c r="OCR48" s="502"/>
      <c r="OCS48" s="502"/>
      <c r="OCT48" s="502"/>
      <c r="OCU48" s="502"/>
      <c r="OCV48" s="502"/>
      <c r="OCW48" s="502"/>
      <c r="OCX48" s="502"/>
      <c r="OCY48" s="502"/>
      <c r="OCZ48" s="502"/>
      <c r="ODA48" s="502"/>
      <c r="ODB48" s="502"/>
      <c r="ODC48" s="502"/>
      <c r="ODD48" s="502"/>
      <c r="ODE48" s="502"/>
      <c r="ODF48" s="502"/>
      <c r="ODG48" s="502"/>
      <c r="ODH48" s="502"/>
      <c r="ODI48" s="502"/>
      <c r="ODJ48" s="502"/>
      <c r="ODK48" s="502"/>
      <c r="ODL48" s="502"/>
      <c r="ODM48" s="502"/>
      <c r="ODN48" s="502"/>
      <c r="ODO48" s="502"/>
      <c r="ODP48" s="502"/>
      <c r="ODQ48" s="502"/>
      <c r="ODR48" s="502"/>
      <c r="ODS48" s="502"/>
      <c r="ODT48" s="502"/>
      <c r="ODU48" s="502"/>
      <c r="ODV48" s="502"/>
      <c r="ODW48" s="502"/>
      <c r="ODX48" s="502"/>
      <c r="ODY48" s="502"/>
      <c r="ODZ48" s="502"/>
      <c r="OEA48" s="502"/>
      <c r="OEB48" s="502"/>
      <c r="OEC48" s="502"/>
      <c r="OED48" s="502"/>
      <c r="OEE48" s="502"/>
      <c r="OEF48" s="502"/>
      <c r="OEG48" s="502"/>
      <c r="OEH48" s="502"/>
      <c r="OEI48" s="502"/>
      <c r="OEJ48" s="502"/>
      <c r="OEK48" s="502"/>
      <c r="OEL48" s="502"/>
      <c r="OEM48" s="502"/>
      <c r="OEN48" s="502"/>
      <c r="OEO48" s="502"/>
      <c r="OEP48" s="502"/>
      <c r="OEQ48" s="502"/>
      <c r="OER48" s="502"/>
      <c r="OES48" s="502"/>
      <c r="OET48" s="502"/>
      <c r="OEU48" s="502"/>
      <c r="OEV48" s="502"/>
      <c r="OEW48" s="502"/>
      <c r="OEX48" s="502"/>
      <c r="OEY48" s="502"/>
      <c r="OEZ48" s="502"/>
      <c r="OFA48" s="502"/>
      <c r="OFB48" s="502"/>
      <c r="OFC48" s="502"/>
      <c r="OFD48" s="502"/>
      <c r="OFE48" s="502"/>
      <c r="OFF48" s="502"/>
      <c r="OFG48" s="502"/>
      <c r="OFH48" s="502"/>
      <c r="OFI48" s="502"/>
      <c r="OFJ48" s="502"/>
      <c r="OFK48" s="502"/>
      <c r="OFL48" s="502"/>
      <c r="OFM48" s="502"/>
      <c r="OFN48" s="502"/>
      <c r="OFO48" s="502"/>
      <c r="OFP48" s="502"/>
      <c r="OFQ48" s="502"/>
      <c r="OFR48" s="502"/>
      <c r="OFS48" s="502"/>
      <c r="OFT48" s="502"/>
      <c r="OFU48" s="502"/>
      <c r="OFV48" s="502"/>
      <c r="OFW48" s="502"/>
      <c r="OFX48" s="502"/>
      <c r="OFY48" s="502"/>
      <c r="OFZ48" s="502"/>
      <c r="OGA48" s="502"/>
      <c r="OGB48" s="502"/>
      <c r="OGC48" s="502"/>
      <c r="OGD48" s="502"/>
      <c r="OGE48" s="502"/>
      <c r="OGF48" s="502"/>
      <c r="OGG48" s="502"/>
      <c r="OGH48" s="502"/>
      <c r="OGI48" s="502"/>
      <c r="OGJ48" s="502"/>
      <c r="OGK48" s="502"/>
      <c r="OGL48" s="502"/>
      <c r="OGM48" s="502"/>
      <c r="OGN48" s="502"/>
      <c r="OGO48" s="502"/>
      <c r="OGP48" s="502"/>
      <c r="OGQ48" s="502"/>
      <c r="OGR48" s="502"/>
      <c r="OGS48" s="502"/>
      <c r="OGT48" s="502"/>
      <c r="OGU48" s="502"/>
      <c r="OGV48" s="502"/>
      <c r="OGW48" s="502"/>
      <c r="OGX48" s="502"/>
      <c r="OGY48" s="502"/>
      <c r="OGZ48" s="502"/>
      <c r="OHA48" s="502"/>
      <c r="OHB48" s="502"/>
      <c r="OHC48" s="502"/>
      <c r="OHD48" s="502"/>
      <c r="OHE48" s="502"/>
      <c r="OHF48" s="502"/>
      <c r="OHG48" s="502"/>
      <c r="OHH48" s="502"/>
      <c r="OHI48" s="502"/>
      <c r="OHJ48" s="502"/>
      <c r="OHK48" s="502"/>
      <c r="OHL48" s="502"/>
      <c r="OHM48" s="502"/>
      <c r="OHN48" s="502"/>
      <c r="OHO48" s="502"/>
      <c r="OHP48" s="502"/>
      <c r="OHQ48" s="502"/>
      <c r="OHR48" s="502"/>
      <c r="OHS48" s="502"/>
      <c r="OHT48" s="502"/>
      <c r="OHU48" s="502"/>
      <c r="OHV48" s="502"/>
      <c r="OHW48" s="502"/>
      <c r="OHX48" s="502"/>
      <c r="OHY48" s="502"/>
      <c r="OHZ48" s="502"/>
      <c r="OIA48" s="502"/>
      <c r="OIB48" s="502"/>
      <c r="OIC48" s="502"/>
      <c r="OID48" s="502"/>
      <c r="OIE48" s="502"/>
      <c r="OIF48" s="502"/>
      <c r="OIG48" s="502"/>
      <c r="OIH48" s="502"/>
      <c r="OII48" s="502"/>
      <c r="OIJ48" s="502"/>
      <c r="OIK48" s="502"/>
      <c r="OIL48" s="502"/>
      <c r="OIM48" s="502"/>
      <c r="OIN48" s="502"/>
      <c r="OIO48" s="502"/>
      <c r="OIP48" s="502"/>
      <c r="OIQ48" s="502"/>
      <c r="OIR48" s="502"/>
      <c r="OIS48" s="502"/>
      <c r="OIT48" s="502"/>
      <c r="OIU48" s="502"/>
      <c r="OIV48" s="502"/>
      <c r="OIW48" s="502"/>
      <c r="OIX48" s="502"/>
      <c r="OIY48" s="502"/>
      <c r="OIZ48" s="502"/>
      <c r="OJA48" s="502"/>
      <c r="OJB48" s="502"/>
      <c r="OJC48" s="502"/>
      <c r="OJD48" s="502"/>
      <c r="OJE48" s="502"/>
      <c r="OJF48" s="502"/>
      <c r="OJG48" s="502"/>
      <c r="OJH48" s="502"/>
      <c r="OJI48" s="502"/>
      <c r="OJJ48" s="502"/>
      <c r="OJK48" s="502"/>
      <c r="OJL48" s="502"/>
      <c r="OJM48" s="502"/>
      <c r="OJN48" s="502"/>
      <c r="OJO48" s="502"/>
      <c r="OJP48" s="502"/>
      <c r="OJQ48" s="502"/>
      <c r="OJR48" s="502"/>
      <c r="OJS48" s="502"/>
      <c r="OJT48" s="502"/>
      <c r="OJU48" s="502"/>
      <c r="OJV48" s="502"/>
      <c r="OJW48" s="502"/>
      <c r="OJX48" s="502"/>
      <c r="OJY48" s="502"/>
      <c r="OJZ48" s="502"/>
      <c r="OKA48" s="502"/>
      <c r="OKB48" s="502"/>
      <c r="OKC48" s="502"/>
      <c r="OKD48" s="502"/>
      <c r="OKE48" s="502"/>
      <c r="OKF48" s="502"/>
      <c r="OKG48" s="502"/>
      <c r="OKH48" s="502"/>
      <c r="OKI48" s="502"/>
      <c r="OKJ48" s="502"/>
      <c r="OKK48" s="502"/>
      <c r="OKL48" s="502"/>
      <c r="OKM48" s="502"/>
      <c r="OKN48" s="502"/>
      <c r="OKO48" s="502"/>
      <c r="OKP48" s="502"/>
      <c r="OKQ48" s="502"/>
      <c r="OKR48" s="502"/>
      <c r="OKS48" s="502"/>
      <c r="OKT48" s="502"/>
      <c r="OKU48" s="502"/>
      <c r="OKV48" s="502"/>
      <c r="OKW48" s="502"/>
      <c r="OKX48" s="502"/>
      <c r="OKY48" s="502"/>
      <c r="OKZ48" s="502"/>
      <c r="OLA48" s="502"/>
      <c r="OLB48" s="502"/>
      <c r="OLC48" s="502"/>
      <c r="OLD48" s="502"/>
      <c r="OLE48" s="502"/>
      <c r="OLF48" s="502"/>
      <c r="OLG48" s="502"/>
      <c r="OLH48" s="502"/>
      <c r="OLI48" s="502"/>
      <c r="OLJ48" s="502"/>
      <c r="OLK48" s="502"/>
      <c r="OLL48" s="502"/>
      <c r="OLM48" s="502"/>
      <c r="OLN48" s="502"/>
      <c r="OLO48" s="502"/>
      <c r="OLP48" s="502"/>
      <c r="OLQ48" s="502"/>
      <c r="OLR48" s="502"/>
      <c r="OLS48" s="502"/>
      <c r="OLT48" s="502"/>
      <c r="OLU48" s="502"/>
      <c r="OLV48" s="502"/>
      <c r="OLW48" s="502"/>
      <c r="OLX48" s="502"/>
      <c r="OLY48" s="502"/>
      <c r="OLZ48" s="502"/>
      <c r="OMA48" s="502"/>
      <c r="OMB48" s="502"/>
      <c r="OMC48" s="502"/>
      <c r="OMD48" s="502"/>
      <c r="OME48" s="502"/>
      <c r="OMF48" s="502"/>
      <c r="OMG48" s="502"/>
      <c r="OMH48" s="502"/>
      <c r="OMI48" s="502"/>
      <c r="OMJ48" s="502"/>
      <c r="OMK48" s="502"/>
      <c r="OML48" s="502"/>
      <c r="OMM48" s="502"/>
      <c r="OMN48" s="502"/>
      <c r="OMO48" s="502"/>
      <c r="OMP48" s="502"/>
      <c r="OMQ48" s="502"/>
      <c r="OMR48" s="502"/>
      <c r="OMS48" s="502"/>
      <c r="OMT48" s="502"/>
      <c r="OMU48" s="502"/>
      <c r="OMV48" s="502"/>
      <c r="OMW48" s="502"/>
      <c r="OMX48" s="502"/>
      <c r="OMY48" s="502"/>
      <c r="OMZ48" s="502"/>
      <c r="ONA48" s="502"/>
      <c r="ONB48" s="502"/>
      <c r="ONC48" s="502"/>
      <c r="OND48" s="502"/>
      <c r="ONE48" s="502"/>
      <c r="ONF48" s="502"/>
      <c r="ONG48" s="502"/>
      <c r="ONH48" s="502"/>
      <c r="ONI48" s="502"/>
      <c r="ONJ48" s="502"/>
      <c r="ONK48" s="502"/>
      <c r="ONL48" s="502"/>
      <c r="ONM48" s="502"/>
      <c r="ONN48" s="502"/>
      <c r="ONO48" s="502"/>
      <c r="ONP48" s="502"/>
      <c r="ONQ48" s="502"/>
      <c r="ONR48" s="502"/>
      <c r="ONS48" s="502"/>
      <c r="ONT48" s="502"/>
      <c r="ONU48" s="502"/>
      <c r="ONV48" s="502"/>
      <c r="ONW48" s="502"/>
      <c r="ONX48" s="502"/>
      <c r="ONY48" s="502"/>
      <c r="ONZ48" s="502"/>
      <c r="OOA48" s="502"/>
      <c r="OOB48" s="502"/>
      <c r="OOC48" s="502"/>
      <c r="OOD48" s="502"/>
      <c r="OOE48" s="502"/>
      <c r="OOF48" s="502"/>
      <c r="OOG48" s="502"/>
      <c r="OOH48" s="502"/>
      <c r="OOI48" s="502"/>
      <c r="OOJ48" s="502"/>
      <c r="OOK48" s="502"/>
      <c r="OOL48" s="502"/>
      <c r="OOM48" s="502"/>
      <c r="OON48" s="502"/>
      <c r="OOO48" s="502"/>
      <c r="OOP48" s="502"/>
      <c r="OOQ48" s="502"/>
      <c r="OOR48" s="502"/>
      <c r="OOS48" s="502"/>
      <c r="OOT48" s="502"/>
      <c r="OOU48" s="502"/>
      <c r="OOV48" s="502"/>
      <c r="OOW48" s="502"/>
      <c r="OOX48" s="502"/>
      <c r="OOY48" s="502"/>
      <c r="OOZ48" s="502"/>
      <c r="OPA48" s="502"/>
      <c r="OPB48" s="502"/>
      <c r="OPC48" s="502"/>
      <c r="OPD48" s="502"/>
      <c r="OPE48" s="502"/>
      <c r="OPF48" s="502"/>
      <c r="OPG48" s="502"/>
      <c r="OPH48" s="502"/>
      <c r="OPI48" s="502"/>
      <c r="OPJ48" s="502"/>
      <c r="OPK48" s="502"/>
      <c r="OPL48" s="502"/>
      <c r="OPM48" s="502"/>
      <c r="OPN48" s="502"/>
      <c r="OPO48" s="502"/>
      <c r="OPP48" s="502"/>
      <c r="OPQ48" s="502"/>
      <c r="OPR48" s="502"/>
      <c r="OPS48" s="502"/>
      <c r="OPT48" s="502"/>
      <c r="OPU48" s="502"/>
      <c r="OPV48" s="502"/>
      <c r="OPW48" s="502"/>
      <c r="OPX48" s="502"/>
      <c r="OPY48" s="502"/>
      <c r="OPZ48" s="502"/>
      <c r="OQA48" s="502"/>
      <c r="OQB48" s="502"/>
      <c r="OQC48" s="502"/>
      <c r="OQD48" s="502"/>
      <c r="OQE48" s="502"/>
      <c r="OQF48" s="502"/>
      <c r="OQG48" s="502"/>
      <c r="OQH48" s="502"/>
      <c r="OQI48" s="502"/>
      <c r="OQJ48" s="502"/>
      <c r="OQK48" s="502"/>
      <c r="OQL48" s="502"/>
      <c r="OQM48" s="502"/>
      <c r="OQN48" s="502"/>
      <c r="OQO48" s="502"/>
      <c r="OQP48" s="502"/>
      <c r="OQQ48" s="502"/>
      <c r="OQR48" s="502"/>
      <c r="OQS48" s="502"/>
      <c r="OQT48" s="502"/>
      <c r="OQU48" s="502"/>
      <c r="OQV48" s="502"/>
      <c r="OQW48" s="502"/>
      <c r="OQX48" s="502"/>
      <c r="OQY48" s="502"/>
      <c r="OQZ48" s="502"/>
      <c r="ORA48" s="502"/>
      <c r="ORB48" s="502"/>
      <c r="ORC48" s="502"/>
      <c r="ORD48" s="502"/>
      <c r="ORE48" s="502"/>
      <c r="ORF48" s="502"/>
      <c r="ORG48" s="502"/>
      <c r="ORH48" s="502"/>
      <c r="ORI48" s="502"/>
      <c r="ORJ48" s="502"/>
      <c r="ORK48" s="502"/>
      <c r="ORL48" s="502"/>
      <c r="ORM48" s="502"/>
      <c r="ORN48" s="502"/>
      <c r="ORO48" s="502"/>
      <c r="ORP48" s="502"/>
      <c r="ORQ48" s="502"/>
      <c r="ORR48" s="502"/>
      <c r="ORS48" s="502"/>
      <c r="ORT48" s="502"/>
      <c r="ORU48" s="502"/>
      <c r="ORV48" s="502"/>
      <c r="ORW48" s="502"/>
      <c r="ORX48" s="502"/>
      <c r="ORY48" s="502"/>
      <c r="ORZ48" s="502"/>
      <c r="OSA48" s="502"/>
      <c r="OSB48" s="502"/>
      <c r="OSC48" s="502"/>
      <c r="OSD48" s="502"/>
      <c r="OSE48" s="502"/>
      <c r="OSF48" s="502"/>
      <c r="OSG48" s="502"/>
      <c r="OSH48" s="502"/>
      <c r="OSI48" s="502"/>
      <c r="OSJ48" s="502"/>
      <c r="OSK48" s="502"/>
      <c r="OSL48" s="502"/>
      <c r="OSM48" s="502"/>
      <c r="OSN48" s="502"/>
      <c r="OSO48" s="502"/>
      <c r="OSP48" s="502"/>
      <c r="OSQ48" s="502"/>
      <c r="OSR48" s="502"/>
      <c r="OSS48" s="502"/>
      <c r="OST48" s="502"/>
      <c r="OSU48" s="502"/>
      <c r="OSV48" s="502"/>
      <c r="OSW48" s="502"/>
      <c r="OSX48" s="502"/>
      <c r="OSY48" s="502"/>
      <c r="OSZ48" s="502"/>
      <c r="OTA48" s="502"/>
      <c r="OTB48" s="502"/>
      <c r="OTC48" s="502"/>
      <c r="OTD48" s="502"/>
      <c r="OTE48" s="502"/>
      <c r="OTF48" s="502"/>
      <c r="OTG48" s="502"/>
      <c r="OTH48" s="502"/>
      <c r="OTI48" s="502"/>
      <c r="OTJ48" s="502"/>
      <c r="OTK48" s="502"/>
      <c r="OTL48" s="502"/>
      <c r="OTM48" s="502"/>
      <c r="OTN48" s="502"/>
      <c r="OTO48" s="502"/>
      <c r="OTP48" s="502"/>
      <c r="OTQ48" s="502"/>
      <c r="OTR48" s="502"/>
      <c r="OTS48" s="502"/>
      <c r="OTT48" s="502"/>
      <c r="OTU48" s="502"/>
      <c r="OTV48" s="502"/>
      <c r="OTW48" s="502"/>
      <c r="OTX48" s="502"/>
      <c r="OTY48" s="502"/>
      <c r="OTZ48" s="502"/>
      <c r="OUA48" s="502"/>
      <c r="OUB48" s="502"/>
      <c r="OUC48" s="502"/>
      <c r="OUD48" s="502"/>
      <c r="OUE48" s="502"/>
      <c r="OUF48" s="502"/>
      <c r="OUG48" s="502"/>
      <c r="OUH48" s="502"/>
      <c r="OUI48" s="502"/>
      <c r="OUJ48" s="502"/>
      <c r="OUK48" s="502"/>
      <c r="OUL48" s="502"/>
      <c r="OUM48" s="502"/>
      <c r="OUN48" s="502"/>
      <c r="OUO48" s="502"/>
      <c r="OUP48" s="502"/>
      <c r="OUQ48" s="502"/>
      <c r="OUR48" s="502"/>
      <c r="OUS48" s="502"/>
      <c r="OUT48" s="502"/>
      <c r="OUU48" s="502"/>
      <c r="OUV48" s="502"/>
      <c r="OUW48" s="502"/>
      <c r="OUX48" s="502"/>
      <c r="OUY48" s="502"/>
      <c r="OUZ48" s="502"/>
      <c r="OVA48" s="502"/>
      <c r="OVB48" s="502"/>
      <c r="OVC48" s="502"/>
      <c r="OVD48" s="502"/>
      <c r="OVE48" s="502"/>
      <c r="OVF48" s="502"/>
      <c r="OVG48" s="502"/>
      <c r="OVH48" s="502"/>
      <c r="OVI48" s="502"/>
      <c r="OVJ48" s="502"/>
      <c r="OVK48" s="502"/>
      <c r="OVL48" s="502"/>
      <c r="OVM48" s="502"/>
      <c r="OVN48" s="502"/>
      <c r="OVO48" s="502"/>
      <c r="OVP48" s="502"/>
      <c r="OVQ48" s="502"/>
      <c r="OVR48" s="502"/>
      <c r="OVS48" s="502"/>
      <c r="OVT48" s="502"/>
      <c r="OVU48" s="502"/>
      <c r="OVV48" s="502"/>
      <c r="OVW48" s="502"/>
      <c r="OVX48" s="502"/>
      <c r="OVY48" s="502"/>
      <c r="OVZ48" s="502"/>
      <c r="OWA48" s="502"/>
      <c r="OWB48" s="502"/>
      <c r="OWC48" s="502"/>
      <c r="OWD48" s="502"/>
      <c r="OWE48" s="502"/>
      <c r="OWF48" s="502"/>
      <c r="OWG48" s="502"/>
      <c r="OWH48" s="502"/>
      <c r="OWI48" s="502"/>
      <c r="OWJ48" s="502"/>
      <c r="OWK48" s="502"/>
      <c r="OWL48" s="502"/>
      <c r="OWM48" s="502"/>
      <c r="OWN48" s="502"/>
      <c r="OWO48" s="502"/>
      <c r="OWP48" s="502"/>
      <c r="OWQ48" s="502"/>
      <c r="OWR48" s="502"/>
      <c r="OWS48" s="502"/>
      <c r="OWT48" s="502"/>
      <c r="OWU48" s="502"/>
      <c r="OWV48" s="502"/>
      <c r="OWW48" s="502"/>
      <c r="OWX48" s="502"/>
      <c r="OWY48" s="502"/>
      <c r="OWZ48" s="502"/>
      <c r="OXA48" s="502"/>
      <c r="OXB48" s="502"/>
      <c r="OXC48" s="502"/>
      <c r="OXD48" s="502"/>
      <c r="OXE48" s="502"/>
      <c r="OXF48" s="502"/>
      <c r="OXG48" s="502"/>
      <c r="OXH48" s="502"/>
      <c r="OXI48" s="502"/>
      <c r="OXJ48" s="502"/>
      <c r="OXK48" s="502"/>
      <c r="OXL48" s="502"/>
      <c r="OXM48" s="502"/>
      <c r="OXN48" s="502"/>
      <c r="OXO48" s="502"/>
      <c r="OXP48" s="502"/>
      <c r="OXQ48" s="502"/>
      <c r="OXR48" s="502"/>
      <c r="OXS48" s="502"/>
      <c r="OXT48" s="502"/>
      <c r="OXU48" s="502"/>
      <c r="OXV48" s="502"/>
      <c r="OXW48" s="502"/>
      <c r="OXX48" s="502"/>
      <c r="OXY48" s="502"/>
      <c r="OXZ48" s="502"/>
      <c r="OYA48" s="502"/>
      <c r="OYB48" s="502"/>
      <c r="OYC48" s="502"/>
      <c r="OYD48" s="502"/>
      <c r="OYE48" s="502"/>
      <c r="OYF48" s="502"/>
      <c r="OYG48" s="502"/>
      <c r="OYH48" s="502"/>
      <c r="OYI48" s="502"/>
      <c r="OYJ48" s="502"/>
      <c r="OYK48" s="502"/>
      <c r="OYL48" s="502"/>
      <c r="OYM48" s="502"/>
      <c r="OYN48" s="502"/>
      <c r="OYO48" s="502"/>
      <c r="OYP48" s="502"/>
      <c r="OYQ48" s="502"/>
      <c r="OYR48" s="502"/>
      <c r="OYS48" s="502"/>
      <c r="OYT48" s="502"/>
      <c r="OYU48" s="502"/>
      <c r="OYV48" s="502"/>
      <c r="OYW48" s="502"/>
      <c r="OYX48" s="502"/>
      <c r="OYY48" s="502"/>
      <c r="OYZ48" s="502"/>
      <c r="OZA48" s="502"/>
      <c r="OZB48" s="502"/>
      <c r="OZC48" s="502"/>
      <c r="OZD48" s="502"/>
      <c r="OZE48" s="502"/>
      <c r="OZF48" s="502"/>
      <c r="OZG48" s="502"/>
      <c r="OZH48" s="502"/>
      <c r="OZI48" s="502"/>
      <c r="OZJ48" s="502"/>
      <c r="OZK48" s="502"/>
      <c r="OZL48" s="502"/>
      <c r="OZM48" s="502"/>
      <c r="OZN48" s="502"/>
      <c r="OZO48" s="502"/>
      <c r="OZP48" s="502"/>
      <c r="OZQ48" s="502"/>
      <c r="OZR48" s="502"/>
      <c r="OZS48" s="502"/>
      <c r="OZT48" s="502"/>
      <c r="OZU48" s="502"/>
      <c r="OZV48" s="502"/>
      <c r="OZW48" s="502"/>
      <c r="OZX48" s="502"/>
      <c r="OZY48" s="502"/>
      <c r="OZZ48" s="502"/>
      <c r="PAA48" s="502"/>
      <c r="PAB48" s="502"/>
      <c r="PAC48" s="502"/>
      <c r="PAD48" s="502"/>
      <c r="PAE48" s="502"/>
      <c r="PAF48" s="502"/>
      <c r="PAG48" s="502"/>
      <c r="PAH48" s="502"/>
      <c r="PAI48" s="502"/>
      <c r="PAJ48" s="502"/>
      <c r="PAK48" s="502"/>
      <c r="PAL48" s="502"/>
      <c r="PAM48" s="502"/>
      <c r="PAN48" s="502"/>
      <c r="PAO48" s="502"/>
      <c r="PAP48" s="502"/>
      <c r="PAQ48" s="502"/>
      <c r="PAR48" s="502"/>
      <c r="PAS48" s="502"/>
      <c r="PAT48" s="502"/>
      <c r="PAU48" s="502"/>
      <c r="PAV48" s="502"/>
      <c r="PAW48" s="502"/>
      <c r="PAX48" s="502"/>
      <c r="PAY48" s="502"/>
      <c r="PAZ48" s="502"/>
      <c r="PBA48" s="502"/>
      <c r="PBB48" s="502"/>
      <c r="PBC48" s="502"/>
      <c r="PBD48" s="502"/>
      <c r="PBE48" s="502"/>
      <c r="PBF48" s="502"/>
      <c r="PBG48" s="502"/>
      <c r="PBH48" s="502"/>
      <c r="PBI48" s="502"/>
      <c r="PBJ48" s="502"/>
      <c r="PBK48" s="502"/>
      <c r="PBL48" s="502"/>
      <c r="PBM48" s="502"/>
      <c r="PBN48" s="502"/>
      <c r="PBO48" s="502"/>
      <c r="PBP48" s="502"/>
      <c r="PBQ48" s="502"/>
      <c r="PBR48" s="502"/>
      <c r="PBS48" s="502"/>
      <c r="PBT48" s="502"/>
      <c r="PBU48" s="502"/>
      <c r="PBV48" s="502"/>
      <c r="PBW48" s="502"/>
      <c r="PBX48" s="502"/>
      <c r="PBY48" s="502"/>
      <c r="PBZ48" s="502"/>
      <c r="PCA48" s="502"/>
      <c r="PCB48" s="502"/>
      <c r="PCC48" s="502"/>
      <c r="PCD48" s="502"/>
      <c r="PCE48" s="502"/>
      <c r="PCF48" s="502"/>
      <c r="PCG48" s="502"/>
      <c r="PCH48" s="502"/>
      <c r="PCI48" s="502"/>
      <c r="PCJ48" s="502"/>
      <c r="PCK48" s="502"/>
      <c r="PCL48" s="502"/>
      <c r="PCM48" s="502"/>
      <c r="PCN48" s="502"/>
      <c r="PCO48" s="502"/>
      <c r="PCP48" s="502"/>
      <c r="PCQ48" s="502"/>
      <c r="PCR48" s="502"/>
      <c r="PCS48" s="502"/>
      <c r="PCT48" s="502"/>
      <c r="PCU48" s="502"/>
      <c r="PCV48" s="502"/>
      <c r="PCW48" s="502"/>
      <c r="PCX48" s="502"/>
      <c r="PCY48" s="502"/>
      <c r="PCZ48" s="502"/>
      <c r="PDA48" s="502"/>
      <c r="PDB48" s="502"/>
      <c r="PDC48" s="502"/>
      <c r="PDD48" s="502"/>
      <c r="PDE48" s="502"/>
      <c r="PDF48" s="502"/>
      <c r="PDG48" s="502"/>
      <c r="PDH48" s="502"/>
      <c r="PDI48" s="502"/>
      <c r="PDJ48" s="502"/>
      <c r="PDK48" s="502"/>
      <c r="PDL48" s="502"/>
      <c r="PDM48" s="502"/>
      <c r="PDN48" s="502"/>
      <c r="PDO48" s="502"/>
      <c r="PDP48" s="502"/>
      <c r="PDQ48" s="502"/>
      <c r="PDR48" s="502"/>
      <c r="PDS48" s="502"/>
      <c r="PDT48" s="502"/>
      <c r="PDU48" s="502"/>
      <c r="PDV48" s="502"/>
      <c r="PDW48" s="502"/>
      <c r="PDX48" s="502"/>
      <c r="PDY48" s="502"/>
      <c r="PDZ48" s="502"/>
      <c r="PEA48" s="502"/>
      <c r="PEB48" s="502"/>
      <c r="PEC48" s="502"/>
      <c r="PED48" s="502"/>
      <c r="PEE48" s="502"/>
      <c r="PEF48" s="502"/>
      <c r="PEG48" s="502"/>
      <c r="PEH48" s="502"/>
      <c r="PEI48" s="502"/>
      <c r="PEJ48" s="502"/>
      <c r="PEK48" s="502"/>
      <c r="PEL48" s="502"/>
      <c r="PEM48" s="502"/>
      <c r="PEN48" s="502"/>
      <c r="PEO48" s="502"/>
      <c r="PEP48" s="502"/>
      <c r="PEQ48" s="502"/>
      <c r="PER48" s="502"/>
      <c r="PES48" s="502"/>
      <c r="PET48" s="502"/>
      <c r="PEU48" s="502"/>
      <c r="PEV48" s="502"/>
      <c r="PEW48" s="502"/>
      <c r="PEX48" s="502"/>
      <c r="PEY48" s="502"/>
      <c r="PEZ48" s="502"/>
      <c r="PFA48" s="502"/>
      <c r="PFB48" s="502"/>
      <c r="PFC48" s="502"/>
      <c r="PFD48" s="502"/>
      <c r="PFE48" s="502"/>
      <c r="PFF48" s="502"/>
      <c r="PFG48" s="502"/>
      <c r="PFH48" s="502"/>
      <c r="PFI48" s="502"/>
      <c r="PFJ48" s="502"/>
      <c r="PFK48" s="502"/>
      <c r="PFL48" s="502"/>
      <c r="PFM48" s="502"/>
      <c r="PFN48" s="502"/>
      <c r="PFO48" s="502"/>
      <c r="PFP48" s="502"/>
      <c r="PFQ48" s="502"/>
      <c r="PFR48" s="502"/>
      <c r="PFS48" s="502"/>
      <c r="PFT48" s="502"/>
      <c r="PFU48" s="502"/>
      <c r="PFV48" s="502"/>
      <c r="PFW48" s="502"/>
      <c r="PFX48" s="502"/>
      <c r="PFY48" s="502"/>
      <c r="PFZ48" s="502"/>
      <c r="PGA48" s="502"/>
      <c r="PGB48" s="502"/>
      <c r="PGC48" s="502"/>
      <c r="PGD48" s="502"/>
      <c r="PGE48" s="502"/>
      <c r="PGF48" s="502"/>
      <c r="PGG48" s="502"/>
      <c r="PGH48" s="502"/>
      <c r="PGI48" s="502"/>
      <c r="PGJ48" s="502"/>
      <c r="PGK48" s="502"/>
      <c r="PGL48" s="502"/>
      <c r="PGM48" s="502"/>
      <c r="PGN48" s="502"/>
      <c r="PGO48" s="502"/>
      <c r="PGP48" s="502"/>
      <c r="PGQ48" s="502"/>
      <c r="PGR48" s="502"/>
      <c r="PGS48" s="502"/>
      <c r="PGT48" s="502"/>
      <c r="PGU48" s="502"/>
      <c r="PGV48" s="502"/>
      <c r="PGW48" s="502"/>
      <c r="PGX48" s="502"/>
      <c r="PGY48" s="502"/>
      <c r="PGZ48" s="502"/>
      <c r="PHA48" s="502"/>
      <c r="PHB48" s="502"/>
      <c r="PHC48" s="502"/>
      <c r="PHD48" s="502"/>
      <c r="PHE48" s="502"/>
      <c r="PHF48" s="502"/>
      <c r="PHG48" s="502"/>
      <c r="PHH48" s="502"/>
      <c r="PHI48" s="502"/>
      <c r="PHJ48" s="502"/>
      <c r="PHK48" s="502"/>
      <c r="PHL48" s="502"/>
      <c r="PHM48" s="502"/>
      <c r="PHN48" s="502"/>
      <c r="PHO48" s="502"/>
      <c r="PHP48" s="502"/>
      <c r="PHQ48" s="502"/>
      <c r="PHR48" s="502"/>
      <c r="PHS48" s="502"/>
      <c r="PHT48" s="502"/>
      <c r="PHU48" s="502"/>
      <c r="PHV48" s="502"/>
      <c r="PHW48" s="502"/>
      <c r="PHX48" s="502"/>
      <c r="PHY48" s="502"/>
      <c r="PHZ48" s="502"/>
      <c r="PIA48" s="502"/>
      <c r="PIB48" s="502"/>
      <c r="PIC48" s="502"/>
      <c r="PID48" s="502"/>
      <c r="PIE48" s="502"/>
      <c r="PIF48" s="502"/>
      <c r="PIG48" s="502"/>
      <c r="PIH48" s="502"/>
      <c r="PII48" s="502"/>
      <c r="PIJ48" s="502"/>
      <c r="PIK48" s="502"/>
      <c r="PIL48" s="502"/>
      <c r="PIM48" s="502"/>
      <c r="PIN48" s="502"/>
      <c r="PIO48" s="502"/>
      <c r="PIP48" s="502"/>
      <c r="PIQ48" s="502"/>
      <c r="PIR48" s="502"/>
      <c r="PIS48" s="502"/>
      <c r="PIT48" s="502"/>
      <c r="PIU48" s="502"/>
      <c r="PIV48" s="502"/>
      <c r="PIW48" s="502"/>
      <c r="PIX48" s="502"/>
      <c r="PIY48" s="502"/>
      <c r="PIZ48" s="502"/>
      <c r="PJA48" s="502"/>
      <c r="PJB48" s="502"/>
      <c r="PJC48" s="502"/>
      <c r="PJD48" s="502"/>
      <c r="PJE48" s="502"/>
      <c r="PJF48" s="502"/>
      <c r="PJG48" s="502"/>
      <c r="PJH48" s="502"/>
      <c r="PJI48" s="502"/>
      <c r="PJJ48" s="502"/>
      <c r="PJK48" s="502"/>
      <c r="PJL48" s="502"/>
      <c r="PJM48" s="502"/>
      <c r="PJN48" s="502"/>
      <c r="PJO48" s="502"/>
      <c r="PJP48" s="502"/>
      <c r="PJQ48" s="502"/>
      <c r="PJR48" s="502"/>
      <c r="PJS48" s="502"/>
      <c r="PJT48" s="502"/>
      <c r="PJU48" s="502"/>
      <c r="PJV48" s="502"/>
      <c r="PJW48" s="502"/>
      <c r="PJX48" s="502"/>
      <c r="PJY48" s="502"/>
      <c r="PJZ48" s="502"/>
      <c r="PKA48" s="502"/>
      <c r="PKB48" s="502"/>
      <c r="PKC48" s="502"/>
      <c r="PKD48" s="502"/>
      <c r="PKE48" s="502"/>
      <c r="PKF48" s="502"/>
      <c r="PKG48" s="502"/>
      <c r="PKH48" s="502"/>
      <c r="PKI48" s="502"/>
      <c r="PKJ48" s="502"/>
      <c r="PKK48" s="502"/>
      <c r="PKL48" s="502"/>
      <c r="PKM48" s="502"/>
      <c r="PKN48" s="502"/>
      <c r="PKO48" s="502"/>
      <c r="PKP48" s="502"/>
      <c r="PKQ48" s="502"/>
      <c r="PKR48" s="502"/>
      <c r="PKS48" s="502"/>
      <c r="PKT48" s="502"/>
      <c r="PKU48" s="502"/>
      <c r="PKV48" s="502"/>
      <c r="PKW48" s="502"/>
      <c r="PKX48" s="502"/>
      <c r="PKY48" s="502"/>
      <c r="PKZ48" s="502"/>
      <c r="PLA48" s="502"/>
      <c r="PLB48" s="502"/>
      <c r="PLC48" s="502"/>
      <c r="PLD48" s="502"/>
      <c r="PLE48" s="502"/>
      <c r="PLF48" s="502"/>
      <c r="PLG48" s="502"/>
      <c r="PLH48" s="502"/>
      <c r="PLI48" s="502"/>
      <c r="PLJ48" s="502"/>
      <c r="PLK48" s="502"/>
      <c r="PLL48" s="502"/>
      <c r="PLM48" s="502"/>
      <c r="PLN48" s="502"/>
      <c r="PLO48" s="502"/>
      <c r="PLP48" s="502"/>
      <c r="PLQ48" s="502"/>
      <c r="PLR48" s="502"/>
      <c r="PLS48" s="502"/>
      <c r="PLT48" s="502"/>
      <c r="PLU48" s="502"/>
      <c r="PLV48" s="502"/>
      <c r="PLW48" s="502"/>
      <c r="PLX48" s="502"/>
      <c r="PLY48" s="502"/>
      <c r="PLZ48" s="502"/>
      <c r="PMA48" s="502"/>
      <c r="PMB48" s="502"/>
      <c r="PMC48" s="502"/>
      <c r="PMD48" s="502"/>
      <c r="PME48" s="502"/>
      <c r="PMF48" s="502"/>
      <c r="PMG48" s="502"/>
      <c r="PMH48" s="502"/>
      <c r="PMI48" s="502"/>
      <c r="PMJ48" s="502"/>
      <c r="PMK48" s="502"/>
      <c r="PML48" s="502"/>
      <c r="PMM48" s="502"/>
      <c r="PMN48" s="502"/>
      <c r="PMO48" s="502"/>
      <c r="PMP48" s="502"/>
      <c r="PMQ48" s="502"/>
      <c r="PMR48" s="502"/>
      <c r="PMS48" s="502"/>
      <c r="PMT48" s="502"/>
      <c r="PMU48" s="502"/>
      <c r="PMV48" s="502"/>
      <c r="PMW48" s="502"/>
      <c r="PMX48" s="502"/>
      <c r="PMY48" s="502"/>
      <c r="PMZ48" s="502"/>
      <c r="PNA48" s="502"/>
      <c r="PNB48" s="502"/>
      <c r="PNC48" s="502"/>
      <c r="PND48" s="502"/>
      <c r="PNE48" s="502"/>
      <c r="PNF48" s="502"/>
      <c r="PNG48" s="502"/>
      <c r="PNH48" s="502"/>
      <c r="PNI48" s="502"/>
      <c r="PNJ48" s="502"/>
      <c r="PNK48" s="502"/>
      <c r="PNL48" s="502"/>
      <c r="PNM48" s="502"/>
      <c r="PNN48" s="502"/>
      <c r="PNO48" s="502"/>
      <c r="PNP48" s="502"/>
      <c r="PNQ48" s="502"/>
      <c r="PNR48" s="502"/>
      <c r="PNS48" s="502"/>
      <c r="PNT48" s="502"/>
      <c r="PNU48" s="502"/>
      <c r="PNV48" s="502"/>
      <c r="PNW48" s="502"/>
      <c r="PNX48" s="502"/>
      <c r="PNY48" s="502"/>
      <c r="PNZ48" s="502"/>
      <c r="POA48" s="502"/>
      <c r="POB48" s="502"/>
      <c r="POC48" s="502"/>
      <c r="POD48" s="502"/>
      <c r="POE48" s="502"/>
      <c r="POF48" s="502"/>
      <c r="POG48" s="502"/>
      <c r="POH48" s="502"/>
      <c r="POI48" s="502"/>
      <c r="POJ48" s="502"/>
      <c r="POK48" s="502"/>
      <c r="POL48" s="502"/>
      <c r="POM48" s="502"/>
      <c r="PON48" s="502"/>
      <c r="POO48" s="502"/>
      <c r="POP48" s="502"/>
      <c r="POQ48" s="502"/>
      <c r="POR48" s="502"/>
      <c r="POS48" s="502"/>
      <c r="POT48" s="502"/>
      <c r="POU48" s="502"/>
      <c r="POV48" s="502"/>
      <c r="POW48" s="502"/>
      <c r="POX48" s="502"/>
      <c r="POY48" s="502"/>
      <c r="POZ48" s="502"/>
      <c r="PPA48" s="502"/>
      <c r="PPB48" s="502"/>
      <c r="PPC48" s="502"/>
      <c r="PPD48" s="502"/>
      <c r="PPE48" s="502"/>
      <c r="PPF48" s="502"/>
      <c r="PPG48" s="502"/>
      <c r="PPH48" s="502"/>
      <c r="PPI48" s="502"/>
      <c r="PPJ48" s="502"/>
      <c r="PPK48" s="502"/>
      <c r="PPL48" s="502"/>
      <c r="PPM48" s="502"/>
      <c r="PPN48" s="502"/>
      <c r="PPO48" s="502"/>
      <c r="PPP48" s="502"/>
      <c r="PPQ48" s="502"/>
      <c r="PPR48" s="502"/>
      <c r="PPS48" s="502"/>
      <c r="PPT48" s="502"/>
      <c r="PPU48" s="502"/>
      <c r="PPV48" s="502"/>
      <c r="PPW48" s="502"/>
      <c r="PPX48" s="502"/>
      <c r="PPY48" s="502"/>
      <c r="PPZ48" s="502"/>
      <c r="PQA48" s="502"/>
      <c r="PQB48" s="502"/>
      <c r="PQC48" s="502"/>
      <c r="PQD48" s="502"/>
      <c r="PQE48" s="502"/>
      <c r="PQF48" s="502"/>
      <c r="PQG48" s="502"/>
      <c r="PQH48" s="502"/>
      <c r="PQI48" s="502"/>
      <c r="PQJ48" s="502"/>
      <c r="PQK48" s="502"/>
      <c r="PQL48" s="502"/>
      <c r="PQM48" s="502"/>
      <c r="PQN48" s="502"/>
      <c r="PQO48" s="502"/>
      <c r="PQP48" s="502"/>
      <c r="PQQ48" s="502"/>
      <c r="PQR48" s="502"/>
      <c r="PQS48" s="502"/>
      <c r="PQT48" s="502"/>
      <c r="PQU48" s="502"/>
      <c r="PQV48" s="502"/>
      <c r="PQW48" s="502"/>
      <c r="PQX48" s="502"/>
      <c r="PQY48" s="502"/>
      <c r="PQZ48" s="502"/>
      <c r="PRA48" s="502"/>
      <c r="PRB48" s="502"/>
      <c r="PRC48" s="502"/>
      <c r="PRD48" s="502"/>
      <c r="PRE48" s="502"/>
      <c r="PRF48" s="502"/>
      <c r="PRG48" s="502"/>
      <c r="PRH48" s="502"/>
      <c r="PRI48" s="502"/>
      <c r="PRJ48" s="502"/>
      <c r="PRK48" s="502"/>
      <c r="PRL48" s="502"/>
      <c r="PRM48" s="502"/>
      <c r="PRN48" s="502"/>
      <c r="PRO48" s="502"/>
      <c r="PRP48" s="502"/>
      <c r="PRQ48" s="502"/>
      <c r="PRR48" s="502"/>
      <c r="PRS48" s="502"/>
      <c r="PRT48" s="502"/>
      <c r="PRU48" s="502"/>
      <c r="PRV48" s="502"/>
      <c r="PRW48" s="502"/>
      <c r="PRX48" s="502"/>
      <c r="PRY48" s="502"/>
      <c r="PRZ48" s="502"/>
      <c r="PSA48" s="502"/>
      <c r="PSB48" s="502"/>
      <c r="PSC48" s="502"/>
      <c r="PSD48" s="502"/>
      <c r="PSE48" s="502"/>
      <c r="PSF48" s="502"/>
      <c r="PSG48" s="502"/>
      <c r="PSH48" s="502"/>
      <c r="PSI48" s="502"/>
      <c r="PSJ48" s="502"/>
      <c r="PSK48" s="502"/>
      <c r="PSL48" s="502"/>
      <c r="PSM48" s="502"/>
      <c r="PSN48" s="502"/>
      <c r="PSO48" s="502"/>
      <c r="PSP48" s="502"/>
      <c r="PSQ48" s="502"/>
      <c r="PSR48" s="502"/>
      <c r="PSS48" s="502"/>
      <c r="PST48" s="502"/>
      <c r="PSU48" s="502"/>
      <c r="PSV48" s="502"/>
      <c r="PSW48" s="502"/>
      <c r="PSX48" s="502"/>
      <c r="PSY48" s="502"/>
      <c r="PSZ48" s="502"/>
      <c r="PTA48" s="502"/>
      <c r="PTB48" s="502"/>
      <c r="PTC48" s="502"/>
      <c r="PTD48" s="502"/>
      <c r="PTE48" s="502"/>
      <c r="PTF48" s="502"/>
      <c r="PTG48" s="502"/>
      <c r="PTH48" s="502"/>
      <c r="PTI48" s="502"/>
      <c r="PTJ48" s="502"/>
      <c r="PTK48" s="502"/>
      <c r="PTL48" s="502"/>
      <c r="PTM48" s="502"/>
      <c r="PTN48" s="502"/>
      <c r="PTO48" s="502"/>
      <c r="PTP48" s="502"/>
      <c r="PTQ48" s="502"/>
      <c r="PTR48" s="502"/>
      <c r="PTS48" s="502"/>
      <c r="PTT48" s="502"/>
      <c r="PTU48" s="502"/>
      <c r="PTV48" s="502"/>
      <c r="PTW48" s="502"/>
      <c r="PTX48" s="502"/>
      <c r="PTY48" s="502"/>
      <c r="PTZ48" s="502"/>
      <c r="PUA48" s="502"/>
      <c r="PUB48" s="502"/>
      <c r="PUC48" s="502"/>
      <c r="PUD48" s="502"/>
      <c r="PUE48" s="502"/>
      <c r="PUF48" s="502"/>
      <c r="PUG48" s="502"/>
      <c r="PUH48" s="502"/>
      <c r="PUI48" s="502"/>
      <c r="PUJ48" s="502"/>
      <c r="PUK48" s="502"/>
      <c r="PUL48" s="502"/>
      <c r="PUM48" s="502"/>
      <c r="PUN48" s="502"/>
      <c r="PUO48" s="502"/>
      <c r="PUP48" s="502"/>
      <c r="PUQ48" s="502"/>
      <c r="PUR48" s="502"/>
      <c r="PUS48" s="502"/>
      <c r="PUT48" s="502"/>
      <c r="PUU48" s="502"/>
      <c r="PUV48" s="502"/>
      <c r="PUW48" s="502"/>
      <c r="PUX48" s="502"/>
      <c r="PUY48" s="502"/>
      <c r="PUZ48" s="502"/>
      <c r="PVA48" s="502"/>
      <c r="PVB48" s="502"/>
      <c r="PVC48" s="502"/>
      <c r="PVD48" s="502"/>
      <c r="PVE48" s="502"/>
      <c r="PVF48" s="502"/>
      <c r="PVG48" s="502"/>
      <c r="PVH48" s="502"/>
      <c r="PVI48" s="502"/>
      <c r="PVJ48" s="502"/>
      <c r="PVK48" s="502"/>
      <c r="PVL48" s="502"/>
      <c r="PVM48" s="502"/>
      <c r="PVN48" s="502"/>
      <c r="PVO48" s="502"/>
      <c r="PVP48" s="502"/>
      <c r="PVQ48" s="502"/>
      <c r="PVR48" s="502"/>
      <c r="PVS48" s="502"/>
      <c r="PVT48" s="502"/>
      <c r="PVU48" s="502"/>
      <c r="PVV48" s="502"/>
      <c r="PVW48" s="502"/>
      <c r="PVX48" s="502"/>
      <c r="PVY48" s="502"/>
      <c r="PVZ48" s="502"/>
      <c r="PWA48" s="502"/>
      <c r="PWB48" s="502"/>
      <c r="PWC48" s="502"/>
      <c r="PWD48" s="502"/>
      <c r="PWE48" s="502"/>
      <c r="PWF48" s="502"/>
      <c r="PWG48" s="502"/>
      <c r="PWH48" s="502"/>
      <c r="PWI48" s="502"/>
      <c r="PWJ48" s="502"/>
      <c r="PWK48" s="502"/>
      <c r="PWL48" s="502"/>
      <c r="PWM48" s="502"/>
      <c r="PWN48" s="502"/>
      <c r="PWO48" s="502"/>
      <c r="PWP48" s="502"/>
      <c r="PWQ48" s="502"/>
      <c r="PWR48" s="502"/>
      <c r="PWS48" s="502"/>
      <c r="PWT48" s="502"/>
      <c r="PWU48" s="502"/>
      <c r="PWV48" s="502"/>
      <c r="PWW48" s="502"/>
      <c r="PWX48" s="502"/>
      <c r="PWY48" s="502"/>
      <c r="PWZ48" s="502"/>
      <c r="PXA48" s="502"/>
      <c r="PXB48" s="502"/>
      <c r="PXC48" s="502"/>
      <c r="PXD48" s="502"/>
      <c r="PXE48" s="502"/>
      <c r="PXF48" s="502"/>
      <c r="PXG48" s="502"/>
      <c r="PXH48" s="502"/>
      <c r="PXI48" s="502"/>
      <c r="PXJ48" s="502"/>
      <c r="PXK48" s="502"/>
      <c r="PXL48" s="502"/>
      <c r="PXM48" s="502"/>
      <c r="PXN48" s="502"/>
      <c r="PXO48" s="502"/>
      <c r="PXP48" s="502"/>
      <c r="PXQ48" s="502"/>
      <c r="PXR48" s="502"/>
      <c r="PXS48" s="502"/>
      <c r="PXT48" s="502"/>
      <c r="PXU48" s="502"/>
      <c r="PXV48" s="502"/>
      <c r="PXW48" s="502"/>
      <c r="PXX48" s="502"/>
      <c r="PXY48" s="502"/>
      <c r="PXZ48" s="502"/>
      <c r="PYA48" s="502"/>
      <c r="PYB48" s="502"/>
      <c r="PYC48" s="502"/>
      <c r="PYD48" s="502"/>
      <c r="PYE48" s="502"/>
      <c r="PYF48" s="502"/>
      <c r="PYG48" s="502"/>
      <c r="PYH48" s="502"/>
      <c r="PYI48" s="502"/>
      <c r="PYJ48" s="502"/>
      <c r="PYK48" s="502"/>
      <c r="PYL48" s="502"/>
      <c r="PYM48" s="502"/>
      <c r="PYN48" s="502"/>
      <c r="PYO48" s="502"/>
      <c r="PYP48" s="502"/>
      <c r="PYQ48" s="502"/>
      <c r="PYR48" s="502"/>
      <c r="PYS48" s="502"/>
      <c r="PYT48" s="502"/>
      <c r="PYU48" s="502"/>
      <c r="PYV48" s="502"/>
      <c r="PYW48" s="502"/>
      <c r="PYX48" s="502"/>
      <c r="PYY48" s="502"/>
      <c r="PYZ48" s="502"/>
      <c r="PZA48" s="502"/>
      <c r="PZB48" s="502"/>
      <c r="PZC48" s="502"/>
      <c r="PZD48" s="502"/>
      <c r="PZE48" s="502"/>
      <c r="PZF48" s="502"/>
      <c r="PZG48" s="502"/>
      <c r="PZH48" s="502"/>
      <c r="PZI48" s="502"/>
      <c r="PZJ48" s="502"/>
      <c r="PZK48" s="502"/>
      <c r="PZL48" s="502"/>
      <c r="PZM48" s="502"/>
      <c r="PZN48" s="502"/>
      <c r="PZO48" s="502"/>
      <c r="PZP48" s="502"/>
      <c r="PZQ48" s="502"/>
      <c r="PZR48" s="502"/>
      <c r="PZS48" s="502"/>
      <c r="PZT48" s="502"/>
      <c r="PZU48" s="502"/>
      <c r="PZV48" s="502"/>
      <c r="PZW48" s="502"/>
      <c r="PZX48" s="502"/>
      <c r="PZY48" s="502"/>
      <c r="PZZ48" s="502"/>
      <c r="QAA48" s="502"/>
      <c r="QAB48" s="502"/>
      <c r="QAC48" s="502"/>
      <c r="QAD48" s="502"/>
      <c r="QAE48" s="502"/>
      <c r="QAF48" s="502"/>
      <c r="QAG48" s="502"/>
      <c r="QAH48" s="502"/>
      <c r="QAI48" s="502"/>
      <c r="QAJ48" s="502"/>
      <c r="QAK48" s="502"/>
      <c r="QAL48" s="502"/>
      <c r="QAM48" s="502"/>
      <c r="QAN48" s="502"/>
      <c r="QAO48" s="502"/>
      <c r="QAP48" s="502"/>
      <c r="QAQ48" s="502"/>
      <c r="QAR48" s="502"/>
      <c r="QAS48" s="502"/>
      <c r="QAT48" s="502"/>
      <c r="QAU48" s="502"/>
      <c r="QAV48" s="502"/>
      <c r="QAW48" s="502"/>
      <c r="QAX48" s="502"/>
      <c r="QAY48" s="502"/>
      <c r="QAZ48" s="502"/>
      <c r="QBA48" s="502"/>
      <c r="QBB48" s="502"/>
      <c r="QBC48" s="502"/>
      <c r="QBD48" s="502"/>
      <c r="QBE48" s="502"/>
      <c r="QBF48" s="502"/>
      <c r="QBG48" s="502"/>
      <c r="QBH48" s="502"/>
      <c r="QBI48" s="502"/>
      <c r="QBJ48" s="502"/>
      <c r="QBK48" s="502"/>
      <c r="QBL48" s="502"/>
      <c r="QBM48" s="502"/>
      <c r="QBN48" s="502"/>
      <c r="QBO48" s="502"/>
      <c r="QBP48" s="502"/>
      <c r="QBQ48" s="502"/>
      <c r="QBR48" s="502"/>
      <c r="QBS48" s="502"/>
      <c r="QBT48" s="502"/>
      <c r="QBU48" s="502"/>
      <c r="QBV48" s="502"/>
      <c r="QBW48" s="502"/>
      <c r="QBX48" s="502"/>
      <c r="QBY48" s="502"/>
      <c r="QBZ48" s="502"/>
      <c r="QCA48" s="502"/>
      <c r="QCB48" s="502"/>
      <c r="QCC48" s="502"/>
      <c r="QCD48" s="502"/>
      <c r="QCE48" s="502"/>
      <c r="QCF48" s="502"/>
      <c r="QCG48" s="502"/>
      <c r="QCH48" s="502"/>
      <c r="QCI48" s="502"/>
      <c r="QCJ48" s="502"/>
      <c r="QCK48" s="502"/>
      <c r="QCL48" s="502"/>
      <c r="QCM48" s="502"/>
      <c r="QCN48" s="502"/>
      <c r="QCO48" s="502"/>
      <c r="QCP48" s="502"/>
      <c r="QCQ48" s="502"/>
      <c r="QCR48" s="502"/>
      <c r="QCS48" s="502"/>
      <c r="QCT48" s="502"/>
      <c r="QCU48" s="502"/>
      <c r="QCV48" s="502"/>
      <c r="QCW48" s="502"/>
      <c r="QCX48" s="502"/>
      <c r="QCY48" s="502"/>
      <c r="QCZ48" s="502"/>
      <c r="QDA48" s="502"/>
      <c r="QDB48" s="502"/>
      <c r="QDC48" s="502"/>
      <c r="QDD48" s="502"/>
      <c r="QDE48" s="502"/>
      <c r="QDF48" s="502"/>
      <c r="QDG48" s="502"/>
      <c r="QDH48" s="502"/>
      <c r="QDI48" s="502"/>
      <c r="QDJ48" s="502"/>
      <c r="QDK48" s="502"/>
      <c r="QDL48" s="502"/>
      <c r="QDM48" s="502"/>
      <c r="QDN48" s="502"/>
      <c r="QDO48" s="502"/>
      <c r="QDP48" s="502"/>
      <c r="QDQ48" s="502"/>
      <c r="QDR48" s="502"/>
      <c r="QDS48" s="502"/>
      <c r="QDT48" s="502"/>
      <c r="QDU48" s="502"/>
      <c r="QDV48" s="502"/>
      <c r="QDW48" s="502"/>
      <c r="QDX48" s="502"/>
      <c r="QDY48" s="502"/>
      <c r="QDZ48" s="502"/>
      <c r="QEA48" s="502"/>
      <c r="QEB48" s="502"/>
      <c r="QEC48" s="502"/>
      <c r="QED48" s="502"/>
      <c r="QEE48" s="502"/>
      <c r="QEF48" s="502"/>
      <c r="QEG48" s="502"/>
      <c r="QEH48" s="502"/>
      <c r="QEI48" s="502"/>
      <c r="QEJ48" s="502"/>
      <c r="QEK48" s="502"/>
      <c r="QEL48" s="502"/>
      <c r="QEM48" s="502"/>
      <c r="QEN48" s="502"/>
      <c r="QEO48" s="502"/>
      <c r="QEP48" s="502"/>
      <c r="QEQ48" s="502"/>
      <c r="QER48" s="502"/>
      <c r="QES48" s="502"/>
      <c r="QET48" s="502"/>
      <c r="QEU48" s="502"/>
      <c r="QEV48" s="502"/>
      <c r="QEW48" s="502"/>
      <c r="QEX48" s="502"/>
      <c r="QEY48" s="502"/>
      <c r="QEZ48" s="502"/>
      <c r="QFA48" s="502"/>
      <c r="QFB48" s="502"/>
      <c r="QFC48" s="502"/>
      <c r="QFD48" s="502"/>
      <c r="QFE48" s="502"/>
      <c r="QFF48" s="502"/>
      <c r="QFG48" s="502"/>
      <c r="QFH48" s="502"/>
      <c r="QFI48" s="502"/>
      <c r="QFJ48" s="502"/>
      <c r="QFK48" s="502"/>
      <c r="QFL48" s="502"/>
      <c r="QFM48" s="502"/>
      <c r="QFN48" s="502"/>
      <c r="QFO48" s="502"/>
      <c r="QFP48" s="502"/>
      <c r="QFQ48" s="502"/>
      <c r="QFR48" s="502"/>
      <c r="QFS48" s="502"/>
      <c r="QFT48" s="502"/>
      <c r="QFU48" s="502"/>
      <c r="QFV48" s="502"/>
      <c r="QFW48" s="502"/>
      <c r="QFX48" s="502"/>
      <c r="QFY48" s="502"/>
      <c r="QFZ48" s="502"/>
      <c r="QGA48" s="502"/>
      <c r="QGB48" s="502"/>
      <c r="QGC48" s="502"/>
      <c r="QGD48" s="502"/>
      <c r="QGE48" s="502"/>
      <c r="QGF48" s="502"/>
      <c r="QGG48" s="502"/>
      <c r="QGH48" s="502"/>
      <c r="QGI48" s="502"/>
      <c r="QGJ48" s="502"/>
      <c r="QGK48" s="502"/>
      <c r="QGL48" s="502"/>
      <c r="QGM48" s="502"/>
      <c r="QGN48" s="502"/>
      <c r="QGO48" s="502"/>
      <c r="QGP48" s="502"/>
      <c r="QGQ48" s="502"/>
      <c r="QGR48" s="502"/>
      <c r="QGS48" s="502"/>
      <c r="QGT48" s="502"/>
      <c r="QGU48" s="502"/>
      <c r="QGV48" s="502"/>
      <c r="QGW48" s="502"/>
      <c r="QGX48" s="502"/>
      <c r="QGY48" s="502"/>
      <c r="QGZ48" s="502"/>
      <c r="QHA48" s="502"/>
      <c r="QHB48" s="502"/>
      <c r="QHC48" s="502"/>
      <c r="QHD48" s="502"/>
      <c r="QHE48" s="502"/>
      <c r="QHF48" s="502"/>
      <c r="QHG48" s="502"/>
      <c r="QHH48" s="502"/>
      <c r="QHI48" s="502"/>
      <c r="QHJ48" s="502"/>
      <c r="QHK48" s="502"/>
      <c r="QHL48" s="502"/>
      <c r="QHM48" s="502"/>
      <c r="QHN48" s="502"/>
      <c r="QHO48" s="502"/>
      <c r="QHP48" s="502"/>
      <c r="QHQ48" s="502"/>
      <c r="QHR48" s="502"/>
      <c r="QHS48" s="502"/>
      <c r="QHT48" s="502"/>
      <c r="QHU48" s="502"/>
      <c r="QHV48" s="502"/>
      <c r="QHW48" s="502"/>
      <c r="QHX48" s="502"/>
      <c r="QHY48" s="502"/>
      <c r="QHZ48" s="502"/>
      <c r="QIA48" s="502"/>
      <c r="QIB48" s="502"/>
      <c r="QIC48" s="502"/>
      <c r="QID48" s="502"/>
      <c r="QIE48" s="502"/>
      <c r="QIF48" s="502"/>
      <c r="QIG48" s="502"/>
      <c r="QIH48" s="502"/>
      <c r="QII48" s="502"/>
      <c r="QIJ48" s="502"/>
      <c r="QIK48" s="502"/>
      <c r="QIL48" s="502"/>
      <c r="QIM48" s="502"/>
      <c r="QIN48" s="502"/>
      <c r="QIO48" s="502"/>
      <c r="QIP48" s="502"/>
      <c r="QIQ48" s="502"/>
      <c r="QIR48" s="502"/>
      <c r="QIS48" s="502"/>
      <c r="QIT48" s="502"/>
      <c r="QIU48" s="502"/>
      <c r="QIV48" s="502"/>
      <c r="QIW48" s="502"/>
      <c r="QIX48" s="502"/>
      <c r="QIY48" s="502"/>
      <c r="QIZ48" s="502"/>
      <c r="QJA48" s="502"/>
      <c r="QJB48" s="502"/>
      <c r="QJC48" s="502"/>
      <c r="QJD48" s="502"/>
      <c r="QJE48" s="502"/>
      <c r="QJF48" s="502"/>
      <c r="QJG48" s="502"/>
      <c r="QJH48" s="502"/>
      <c r="QJI48" s="502"/>
      <c r="QJJ48" s="502"/>
      <c r="QJK48" s="502"/>
      <c r="QJL48" s="502"/>
      <c r="QJM48" s="502"/>
      <c r="QJN48" s="502"/>
      <c r="QJO48" s="502"/>
      <c r="QJP48" s="502"/>
      <c r="QJQ48" s="502"/>
      <c r="QJR48" s="502"/>
      <c r="QJS48" s="502"/>
      <c r="QJT48" s="502"/>
      <c r="QJU48" s="502"/>
      <c r="QJV48" s="502"/>
      <c r="QJW48" s="502"/>
      <c r="QJX48" s="502"/>
      <c r="QJY48" s="502"/>
      <c r="QJZ48" s="502"/>
      <c r="QKA48" s="502"/>
      <c r="QKB48" s="502"/>
      <c r="QKC48" s="502"/>
      <c r="QKD48" s="502"/>
      <c r="QKE48" s="502"/>
      <c r="QKF48" s="502"/>
      <c r="QKG48" s="502"/>
      <c r="QKH48" s="502"/>
      <c r="QKI48" s="502"/>
      <c r="QKJ48" s="502"/>
      <c r="QKK48" s="502"/>
      <c r="QKL48" s="502"/>
      <c r="QKM48" s="502"/>
      <c r="QKN48" s="502"/>
      <c r="QKO48" s="502"/>
      <c r="QKP48" s="502"/>
      <c r="QKQ48" s="502"/>
      <c r="QKR48" s="502"/>
      <c r="QKS48" s="502"/>
      <c r="QKT48" s="502"/>
      <c r="QKU48" s="502"/>
      <c r="QKV48" s="502"/>
      <c r="QKW48" s="502"/>
      <c r="QKX48" s="502"/>
      <c r="QKY48" s="502"/>
      <c r="QKZ48" s="502"/>
      <c r="QLA48" s="502"/>
      <c r="QLB48" s="502"/>
      <c r="QLC48" s="502"/>
      <c r="QLD48" s="502"/>
      <c r="QLE48" s="502"/>
      <c r="QLF48" s="502"/>
      <c r="QLG48" s="502"/>
      <c r="QLH48" s="502"/>
      <c r="QLI48" s="502"/>
      <c r="QLJ48" s="502"/>
      <c r="QLK48" s="502"/>
      <c r="QLL48" s="502"/>
      <c r="QLM48" s="502"/>
      <c r="QLN48" s="502"/>
      <c r="QLO48" s="502"/>
      <c r="QLP48" s="502"/>
      <c r="QLQ48" s="502"/>
      <c r="QLR48" s="502"/>
      <c r="QLS48" s="502"/>
      <c r="QLT48" s="502"/>
      <c r="QLU48" s="502"/>
      <c r="QLV48" s="502"/>
      <c r="QLW48" s="502"/>
      <c r="QLX48" s="502"/>
      <c r="QLY48" s="502"/>
      <c r="QLZ48" s="502"/>
      <c r="QMA48" s="502"/>
      <c r="QMB48" s="502"/>
      <c r="QMC48" s="502"/>
      <c r="QMD48" s="502"/>
      <c r="QME48" s="502"/>
      <c r="QMF48" s="502"/>
      <c r="QMG48" s="502"/>
      <c r="QMH48" s="502"/>
      <c r="QMI48" s="502"/>
      <c r="QMJ48" s="502"/>
      <c r="QMK48" s="502"/>
      <c r="QML48" s="502"/>
      <c r="QMM48" s="502"/>
      <c r="QMN48" s="502"/>
      <c r="QMO48" s="502"/>
      <c r="QMP48" s="502"/>
      <c r="QMQ48" s="502"/>
      <c r="QMR48" s="502"/>
      <c r="QMS48" s="502"/>
      <c r="QMT48" s="502"/>
      <c r="QMU48" s="502"/>
      <c r="QMV48" s="502"/>
      <c r="QMW48" s="502"/>
      <c r="QMX48" s="502"/>
      <c r="QMY48" s="502"/>
      <c r="QMZ48" s="502"/>
      <c r="QNA48" s="502"/>
      <c r="QNB48" s="502"/>
      <c r="QNC48" s="502"/>
      <c r="QND48" s="502"/>
      <c r="QNE48" s="502"/>
      <c r="QNF48" s="502"/>
      <c r="QNG48" s="502"/>
      <c r="QNH48" s="502"/>
      <c r="QNI48" s="502"/>
      <c r="QNJ48" s="502"/>
      <c r="QNK48" s="502"/>
      <c r="QNL48" s="502"/>
      <c r="QNM48" s="502"/>
      <c r="QNN48" s="502"/>
      <c r="QNO48" s="502"/>
      <c r="QNP48" s="502"/>
      <c r="QNQ48" s="502"/>
      <c r="QNR48" s="502"/>
      <c r="QNS48" s="502"/>
      <c r="QNT48" s="502"/>
      <c r="QNU48" s="502"/>
      <c r="QNV48" s="502"/>
      <c r="QNW48" s="502"/>
      <c r="QNX48" s="502"/>
      <c r="QNY48" s="502"/>
      <c r="QNZ48" s="502"/>
      <c r="QOA48" s="502"/>
      <c r="QOB48" s="502"/>
      <c r="QOC48" s="502"/>
      <c r="QOD48" s="502"/>
      <c r="QOE48" s="502"/>
      <c r="QOF48" s="502"/>
      <c r="QOG48" s="502"/>
      <c r="QOH48" s="502"/>
      <c r="QOI48" s="502"/>
      <c r="QOJ48" s="502"/>
      <c r="QOK48" s="502"/>
      <c r="QOL48" s="502"/>
      <c r="QOM48" s="502"/>
      <c r="QON48" s="502"/>
      <c r="QOO48" s="502"/>
      <c r="QOP48" s="502"/>
      <c r="QOQ48" s="502"/>
      <c r="QOR48" s="502"/>
      <c r="QOS48" s="502"/>
      <c r="QOT48" s="502"/>
      <c r="QOU48" s="502"/>
      <c r="QOV48" s="502"/>
      <c r="QOW48" s="502"/>
      <c r="QOX48" s="502"/>
      <c r="QOY48" s="502"/>
      <c r="QOZ48" s="502"/>
      <c r="QPA48" s="502"/>
      <c r="QPB48" s="502"/>
      <c r="QPC48" s="502"/>
      <c r="QPD48" s="502"/>
      <c r="QPE48" s="502"/>
      <c r="QPF48" s="502"/>
      <c r="QPG48" s="502"/>
      <c r="QPH48" s="502"/>
      <c r="QPI48" s="502"/>
      <c r="QPJ48" s="502"/>
      <c r="QPK48" s="502"/>
      <c r="QPL48" s="502"/>
      <c r="QPM48" s="502"/>
      <c r="QPN48" s="502"/>
      <c r="QPO48" s="502"/>
      <c r="QPP48" s="502"/>
      <c r="QPQ48" s="502"/>
      <c r="QPR48" s="502"/>
      <c r="QPS48" s="502"/>
      <c r="QPT48" s="502"/>
      <c r="QPU48" s="502"/>
      <c r="QPV48" s="502"/>
      <c r="QPW48" s="502"/>
      <c r="QPX48" s="502"/>
      <c r="QPY48" s="502"/>
      <c r="QPZ48" s="502"/>
      <c r="QQA48" s="502"/>
      <c r="QQB48" s="502"/>
      <c r="QQC48" s="502"/>
      <c r="QQD48" s="502"/>
      <c r="QQE48" s="502"/>
      <c r="QQF48" s="502"/>
      <c r="QQG48" s="502"/>
      <c r="QQH48" s="502"/>
      <c r="QQI48" s="502"/>
      <c r="QQJ48" s="502"/>
      <c r="QQK48" s="502"/>
      <c r="QQL48" s="502"/>
      <c r="QQM48" s="502"/>
      <c r="QQN48" s="502"/>
      <c r="QQO48" s="502"/>
      <c r="QQP48" s="502"/>
      <c r="QQQ48" s="502"/>
      <c r="QQR48" s="502"/>
      <c r="QQS48" s="502"/>
      <c r="QQT48" s="502"/>
      <c r="QQU48" s="502"/>
      <c r="QQV48" s="502"/>
      <c r="QQW48" s="502"/>
      <c r="QQX48" s="502"/>
      <c r="QQY48" s="502"/>
      <c r="QQZ48" s="502"/>
      <c r="QRA48" s="502"/>
      <c r="QRB48" s="502"/>
      <c r="QRC48" s="502"/>
      <c r="QRD48" s="502"/>
      <c r="QRE48" s="502"/>
      <c r="QRF48" s="502"/>
      <c r="QRG48" s="502"/>
      <c r="QRH48" s="502"/>
      <c r="QRI48" s="502"/>
      <c r="QRJ48" s="502"/>
      <c r="QRK48" s="502"/>
      <c r="QRL48" s="502"/>
      <c r="QRM48" s="502"/>
      <c r="QRN48" s="502"/>
      <c r="QRO48" s="502"/>
      <c r="QRP48" s="502"/>
      <c r="QRQ48" s="502"/>
      <c r="QRR48" s="502"/>
      <c r="QRS48" s="502"/>
      <c r="QRT48" s="502"/>
      <c r="QRU48" s="502"/>
      <c r="QRV48" s="502"/>
      <c r="QRW48" s="502"/>
      <c r="QRX48" s="502"/>
      <c r="QRY48" s="502"/>
      <c r="QRZ48" s="502"/>
      <c r="QSA48" s="502"/>
      <c r="QSB48" s="502"/>
      <c r="QSC48" s="502"/>
      <c r="QSD48" s="502"/>
      <c r="QSE48" s="502"/>
      <c r="QSF48" s="502"/>
      <c r="QSG48" s="502"/>
      <c r="QSH48" s="502"/>
      <c r="QSI48" s="502"/>
      <c r="QSJ48" s="502"/>
      <c r="QSK48" s="502"/>
      <c r="QSL48" s="502"/>
      <c r="QSM48" s="502"/>
      <c r="QSN48" s="502"/>
      <c r="QSO48" s="502"/>
      <c r="QSP48" s="502"/>
      <c r="QSQ48" s="502"/>
      <c r="QSR48" s="502"/>
      <c r="QSS48" s="502"/>
      <c r="QST48" s="502"/>
      <c r="QSU48" s="502"/>
      <c r="QSV48" s="502"/>
      <c r="QSW48" s="502"/>
      <c r="QSX48" s="502"/>
      <c r="QSY48" s="502"/>
      <c r="QSZ48" s="502"/>
      <c r="QTA48" s="502"/>
      <c r="QTB48" s="502"/>
      <c r="QTC48" s="502"/>
      <c r="QTD48" s="502"/>
      <c r="QTE48" s="502"/>
      <c r="QTF48" s="502"/>
      <c r="QTG48" s="502"/>
      <c r="QTH48" s="502"/>
      <c r="QTI48" s="502"/>
      <c r="QTJ48" s="502"/>
      <c r="QTK48" s="502"/>
      <c r="QTL48" s="502"/>
      <c r="QTM48" s="502"/>
      <c r="QTN48" s="502"/>
      <c r="QTO48" s="502"/>
      <c r="QTP48" s="502"/>
      <c r="QTQ48" s="502"/>
      <c r="QTR48" s="502"/>
      <c r="QTS48" s="502"/>
      <c r="QTT48" s="502"/>
      <c r="QTU48" s="502"/>
      <c r="QTV48" s="502"/>
      <c r="QTW48" s="502"/>
      <c r="QTX48" s="502"/>
      <c r="QTY48" s="502"/>
      <c r="QTZ48" s="502"/>
      <c r="QUA48" s="502"/>
      <c r="QUB48" s="502"/>
      <c r="QUC48" s="502"/>
      <c r="QUD48" s="502"/>
      <c r="QUE48" s="502"/>
      <c r="QUF48" s="502"/>
      <c r="QUG48" s="502"/>
      <c r="QUH48" s="502"/>
      <c r="QUI48" s="502"/>
      <c r="QUJ48" s="502"/>
      <c r="QUK48" s="502"/>
      <c r="QUL48" s="502"/>
      <c r="QUM48" s="502"/>
      <c r="QUN48" s="502"/>
      <c r="QUO48" s="502"/>
      <c r="QUP48" s="502"/>
      <c r="QUQ48" s="502"/>
      <c r="QUR48" s="502"/>
      <c r="QUS48" s="502"/>
      <c r="QUT48" s="502"/>
      <c r="QUU48" s="502"/>
      <c r="QUV48" s="502"/>
      <c r="QUW48" s="502"/>
      <c r="QUX48" s="502"/>
      <c r="QUY48" s="502"/>
      <c r="QUZ48" s="502"/>
      <c r="QVA48" s="502"/>
      <c r="QVB48" s="502"/>
      <c r="QVC48" s="502"/>
      <c r="QVD48" s="502"/>
      <c r="QVE48" s="502"/>
      <c r="QVF48" s="502"/>
      <c r="QVG48" s="502"/>
      <c r="QVH48" s="502"/>
      <c r="QVI48" s="502"/>
      <c r="QVJ48" s="502"/>
      <c r="QVK48" s="502"/>
      <c r="QVL48" s="502"/>
      <c r="QVM48" s="502"/>
      <c r="QVN48" s="502"/>
      <c r="QVO48" s="502"/>
      <c r="QVP48" s="502"/>
      <c r="QVQ48" s="502"/>
      <c r="QVR48" s="502"/>
      <c r="QVS48" s="502"/>
      <c r="QVT48" s="502"/>
      <c r="QVU48" s="502"/>
      <c r="QVV48" s="502"/>
      <c r="QVW48" s="502"/>
      <c r="QVX48" s="502"/>
      <c r="QVY48" s="502"/>
      <c r="QVZ48" s="502"/>
      <c r="QWA48" s="502"/>
      <c r="QWB48" s="502"/>
      <c r="QWC48" s="502"/>
      <c r="QWD48" s="502"/>
      <c r="QWE48" s="502"/>
      <c r="QWF48" s="502"/>
      <c r="QWG48" s="502"/>
      <c r="QWH48" s="502"/>
      <c r="QWI48" s="502"/>
      <c r="QWJ48" s="502"/>
      <c r="QWK48" s="502"/>
      <c r="QWL48" s="502"/>
      <c r="QWM48" s="502"/>
      <c r="QWN48" s="502"/>
      <c r="QWO48" s="502"/>
      <c r="QWP48" s="502"/>
      <c r="QWQ48" s="502"/>
      <c r="QWR48" s="502"/>
      <c r="QWS48" s="502"/>
      <c r="QWT48" s="502"/>
      <c r="QWU48" s="502"/>
      <c r="QWV48" s="502"/>
      <c r="QWW48" s="502"/>
      <c r="QWX48" s="502"/>
      <c r="QWY48" s="502"/>
      <c r="QWZ48" s="502"/>
      <c r="QXA48" s="502"/>
      <c r="QXB48" s="502"/>
      <c r="QXC48" s="502"/>
      <c r="QXD48" s="502"/>
      <c r="QXE48" s="502"/>
      <c r="QXF48" s="502"/>
      <c r="QXG48" s="502"/>
      <c r="QXH48" s="502"/>
      <c r="QXI48" s="502"/>
      <c r="QXJ48" s="502"/>
      <c r="QXK48" s="502"/>
      <c r="QXL48" s="502"/>
      <c r="QXM48" s="502"/>
      <c r="QXN48" s="502"/>
      <c r="QXO48" s="502"/>
      <c r="QXP48" s="502"/>
      <c r="QXQ48" s="502"/>
      <c r="QXR48" s="502"/>
      <c r="QXS48" s="502"/>
      <c r="QXT48" s="502"/>
      <c r="QXU48" s="502"/>
      <c r="QXV48" s="502"/>
      <c r="QXW48" s="502"/>
      <c r="QXX48" s="502"/>
      <c r="QXY48" s="502"/>
      <c r="QXZ48" s="502"/>
      <c r="QYA48" s="502"/>
      <c r="QYB48" s="502"/>
      <c r="QYC48" s="502"/>
      <c r="QYD48" s="502"/>
      <c r="QYE48" s="502"/>
      <c r="QYF48" s="502"/>
      <c r="QYG48" s="502"/>
      <c r="QYH48" s="502"/>
      <c r="QYI48" s="502"/>
      <c r="QYJ48" s="502"/>
      <c r="QYK48" s="502"/>
      <c r="QYL48" s="502"/>
      <c r="QYM48" s="502"/>
      <c r="QYN48" s="502"/>
      <c r="QYO48" s="502"/>
      <c r="QYP48" s="502"/>
      <c r="QYQ48" s="502"/>
      <c r="QYR48" s="502"/>
      <c r="QYS48" s="502"/>
      <c r="QYT48" s="502"/>
      <c r="QYU48" s="502"/>
      <c r="QYV48" s="502"/>
      <c r="QYW48" s="502"/>
      <c r="QYX48" s="502"/>
      <c r="QYY48" s="502"/>
      <c r="QYZ48" s="502"/>
      <c r="QZA48" s="502"/>
      <c r="QZB48" s="502"/>
      <c r="QZC48" s="502"/>
      <c r="QZD48" s="502"/>
      <c r="QZE48" s="502"/>
      <c r="QZF48" s="502"/>
      <c r="QZG48" s="502"/>
      <c r="QZH48" s="502"/>
      <c r="QZI48" s="502"/>
      <c r="QZJ48" s="502"/>
      <c r="QZK48" s="502"/>
      <c r="QZL48" s="502"/>
      <c r="QZM48" s="502"/>
      <c r="QZN48" s="502"/>
      <c r="QZO48" s="502"/>
      <c r="QZP48" s="502"/>
      <c r="QZQ48" s="502"/>
      <c r="QZR48" s="502"/>
      <c r="QZS48" s="502"/>
      <c r="QZT48" s="502"/>
      <c r="QZU48" s="502"/>
      <c r="QZV48" s="502"/>
      <c r="QZW48" s="502"/>
      <c r="QZX48" s="502"/>
      <c r="QZY48" s="502"/>
      <c r="QZZ48" s="502"/>
      <c r="RAA48" s="502"/>
      <c r="RAB48" s="502"/>
      <c r="RAC48" s="502"/>
      <c r="RAD48" s="502"/>
      <c r="RAE48" s="502"/>
      <c r="RAF48" s="502"/>
      <c r="RAG48" s="502"/>
      <c r="RAH48" s="502"/>
      <c r="RAI48" s="502"/>
      <c r="RAJ48" s="502"/>
      <c r="RAK48" s="502"/>
      <c r="RAL48" s="502"/>
      <c r="RAM48" s="502"/>
      <c r="RAN48" s="502"/>
      <c r="RAO48" s="502"/>
      <c r="RAP48" s="502"/>
      <c r="RAQ48" s="502"/>
      <c r="RAR48" s="502"/>
      <c r="RAS48" s="502"/>
      <c r="RAT48" s="502"/>
      <c r="RAU48" s="502"/>
      <c r="RAV48" s="502"/>
      <c r="RAW48" s="502"/>
      <c r="RAX48" s="502"/>
      <c r="RAY48" s="502"/>
      <c r="RAZ48" s="502"/>
      <c r="RBA48" s="502"/>
      <c r="RBB48" s="502"/>
      <c r="RBC48" s="502"/>
      <c r="RBD48" s="502"/>
      <c r="RBE48" s="502"/>
      <c r="RBF48" s="502"/>
      <c r="RBG48" s="502"/>
      <c r="RBH48" s="502"/>
      <c r="RBI48" s="502"/>
      <c r="RBJ48" s="502"/>
      <c r="RBK48" s="502"/>
      <c r="RBL48" s="502"/>
      <c r="RBM48" s="502"/>
      <c r="RBN48" s="502"/>
      <c r="RBO48" s="502"/>
      <c r="RBP48" s="502"/>
      <c r="RBQ48" s="502"/>
      <c r="RBR48" s="502"/>
      <c r="RBS48" s="502"/>
      <c r="RBT48" s="502"/>
      <c r="RBU48" s="502"/>
      <c r="RBV48" s="502"/>
      <c r="RBW48" s="502"/>
      <c r="RBX48" s="502"/>
      <c r="RBY48" s="502"/>
      <c r="RBZ48" s="502"/>
      <c r="RCA48" s="502"/>
      <c r="RCB48" s="502"/>
      <c r="RCC48" s="502"/>
      <c r="RCD48" s="502"/>
      <c r="RCE48" s="502"/>
      <c r="RCF48" s="502"/>
      <c r="RCG48" s="502"/>
      <c r="RCH48" s="502"/>
      <c r="RCI48" s="502"/>
      <c r="RCJ48" s="502"/>
      <c r="RCK48" s="502"/>
      <c r="RCL48" s="502"/>
      <c r="RCM48" s="502"/>
      <c r="RCN48" s="502"/>
      <c r="RCO48" s="502"/>
      <c r="RCP48" s="502"/>
      <c r="RCQ48" s="502"/>
      <c r="RCR48" s="502"/>
      <c r="RCS48" s="502"/>
      <c r="RCT48" s="502"/>
      <c r="RCU48" s="502"/>
      <c r="RCV48" s="502"/>
      <c r="RCW48" s="502"/>
      <c r="RCX48" s="502"/>
      <c r="RCY48" s="502"/>
      <c r="RCZ48" s="502"/>
      <c r="RDA48" s="502"/>
      <c r="RDB48" s="502"/>
      <c r="RDC48" s="502"/>
      <c r="RDD48" s="502"/>
      <c r="RDE48" s="502"/>
      <c r="RDF48" s="502"/>
      <c r="RDG48" s="502"/>
      <c r="RDH48" s="502"/>
      <c r="RDI48" s="502"/>
      <c r="RDJ48" s="502"/>
      <c r="RDK48" s="502"/>
      <c r="RDL48" s="502"/>
      <c r="RDM48" s="502"/>
      <c r="RDN48" s="502"/>
      <c r="RDO48" s="502"/>
      <c r="RDP48" s="502"/>
      <c r="RDQ48" s="502"/>
      <c r="RDR48" s="502"/>
      <c r="RDS48" s="502"/>
      <c r="RDT48" s="502"/>
      <c r="RDU48" s="502"/>
      <c r="RDV48" s="502"/>
      <c r="RDW48" s="502"/>
      <c r="RDX48" s="502"/>
      <c r="RDY48" s="502"/>
      <c r="RDZ48" s="502"/>
      <c r="REA48" s="502"/>
      <c r="REB48" s="502"/>
      <c r="REC48" s="502"/>
      <c r="RED48" s="502"/>
      <c r="REE48" s="502"/>
      <c r="REF48" s="502"/>
      <c r="REG48" s="502"/>
      <c r="REH48" s="502"/>
      <c r="REI48" s="502"/>
      <c r="REJ48" s="502"/>
      <c r="REK48" s="502"/>
      <c r="REL48" s="502"/>
      <c r="REM48" s="502"/>
      <c r="REN48" s="502"/>
      <c r="REO48" s="502"/>
      <c r="REP48" s="502"/>
      <c r="REQ48" s="502"/>
      <c r="RER48" s="502"/>
      <c r="RES48" s="502"/>
      <c r="RET48" s="502"/>
      <c r="REU48" s="502"/>
      <c r="REV48" s="502"/>
      <c r="REW48" s="502"/>
      <c r="REX48" s="502"/>
      <c r="REY48" s="502"/>
      <c r="REZ48" s="502"/>
      <c r="RFA48" s="502"/>
      <c r="RFB48" s="502"/>
      <c r="RFC48" s="502"/>
      <c r="RFD48" s="502"/>
      <c r="RFE48" s="502"/>
      <c r="RFF48" s="502"/>
      <c r="RFG48" s="502"/>
      <c r="RFH48" s="502"/>
      <c r="RFI48" s="502"/>
      <c r="RFJ48" s="502"/>
      <c r="RFK48" s="502"/>
      <c r="RFL48" s="502"/>
      <c r="RFM48" s="502"/>
      <c r="RFN48" s="502"/>
      <c r="RFO48" s="502"/>
      <c r="RFP48" s="502"/>
      <c r="RFQ48" s="502"/>
      <c r="RFR48" s="502"/>
      <c r="RFS48" s="502"/>
      <c r="RFT48" s="502"/>
      <c r="RFU48" s="502"/>
      <c r="RFV48" s="502"/>
      <c r="RFW48" s="502"/>
      <c r="RFX48" s="502"/>
      <c r="RFY48" s="502"/>
      <c r="RFZ48" s="502"/>
      <c r="RGA48" s="502"/>
      <c r="RGB48" s="502"/>
      <c r="RGC48" s="502"/>
      <c r="RGD48" s="502"/>
      <c r="RGE48" s="502"/>
      <c r="RGF48" s="502"/>
      <c r="RGG48" s="502"/>
      <c r="RGH48" s="502"/>
      <c r="RGI48" s="502"/>
      <c r="RGJ48" s="502"/>
      <c r="RGK48" s="502"/>
      <c r="RGL48" s="502"/>
      <c r="RGM48" s="502"/>
      <c r="RGN48" s="502"/>
      <c r="RGO48" s="502"/>
      <c r="RGP48" s="502"/>
      <c r="RGQ48" s="502"/>
      <c r="RGR48" s="502"/>
      <c r="RGS48" s="502"/>
      <c r="RGT48" s="502"/>
      <c r="RGU48" s="502"/>
      <c r="RGV48" s="502"/>
      <c r="RGW48" s="502"/>
      <c r="RGX48" s="502"/>
      <c r="RGY48" s="502"/>
      <c r="RGZ48" s="502"/>
      <c r="RHA48" s="502"/>
      <c r="RHB48" s="502"/>
      <c r="RHC48" s="502"/>
      <c r="RHD48" s="502"/>
      <c r="RHE48" s="502"/>
      <c r="RHF48" s="502"/>
      <c r="RHG48" s="502"/>
      <c r="RHH48" s="502"/>
      <c r="RHI48" s="502"/>
      <c r="RHJ48" s="502"/>
      <c r="RHK48" s="502"/>
      <c r="RHL48" s="502"/>
      <c r="RHM48" s="502"/>
      <c r="RHN48" s="502"/>
      <c r="RHO48" s="502"/>
      <c r="RHP48" s="502"/>
      <c r="RHQ48" s="502"/>
      <c r="RHR48" s="502"/>
      <c r="RHS48" s="502"/>
      <c r="RHT48" s="502"/>
      <c r="RHU48" s="502"/>
      <c r="RHV48" s="502"/>
      <c r="RHW48" s="502"/>
      <c r="RHX48" s="502"/>
      <c r="RHY48" s="502"/>
      <c r="RHZ48" s="502"/>
      <c r="RIA48" s="502"/>
      <c r="RIB48" s="502"/>
      <c r="RIC48" s="502"/>
      <c r="RID48" s="502"/>
      <c r="RIE48" s="502"/>
      <c r="RIF48" s="502"/>
      <c r="RIG48" s="502"/>
      <c r="RIH48" s="502"/>
      <c r="RII48" s="502"/>
      <c r="RIJ48" s="502"/>
      <c r="RIK48" s="502"/>
      <c r="RIL48" s="502"/>
      <c r="RIM48" s="502"/>
      <c r="RIN48" s="502"/>
      <c r="RIO48" s="502"/>
      <c r="RIP48" s="502"/>
      <c r="RIQ48" s="502"/>
      <c r="RIR48" s="502"/>
      <c r="RIS48" s="502"/>
      <c r="RIT48" s="502"/>
      <c r="RIU48" s="502"/>
      <c r="RIV48" s="502"/>
      <c r="RIW48" s="502"/>
      <c r="RIX48" s="502"/>
      <c r="RIY48" s="502"/>
      <c r="RIZ48" s="502"/>
      <c r="RJA48" s="502"/>
      <c r="RJB48" s="502"/>
      <c r="RJC48" s="502"/>
      <c r="RJD48" s="502"/>
      <c r="RJE48" s="502"/>
      <c r="RJF48" s="502"/>
      <c r="RJG48" s="502"/>
      <c r="RJH48" s="502"/>
      <c r="RJI48" s="502"/>
      <c r="RJJ48" s="502"/>
      <c r="RJK48" s="502"/>
      <c r="RJL48" s="502"/>
      <c r="RJM48" s="502"/>
      <c r="RJN48" s="502"/>
      <c r="RJO48" s="502"/>
      <c r="RJP48" s="502"/>
      <c r="RJQ48" s="502"/>
      <c r="RJR48" s="502"/>
      <c r="RJS48" s="502"/>
      <c r="RJT48" s="502"/>
      <c r="RJU48" s="502"/>
      <c r="RJV48" s="502"/>
      <c r="RJW48" s="502"/>
      <c r="RJX48" s="502"/>
      <c r="RJY48" s="502"/>
      <c r="RJZ48" s="502"/>
      <c r="RKA48" s="502"/>
      <c r="RKB48" s="502"/>
      <c r="RKC48" s="502"/>
      <c r="RKD48" s="502"/>
      <c r="RKE48" s="502"/>
      <c r="RKF48" s="502"/>
      <c r="RKG48" s="502"/>
      <c r="RKH48" s="502"/>
      <c r="RKI48" s="502"/>
      <c r="RKJ48" s="502"/>
      <c r="RKK48" s="502"/>
      <c r="RKL48" s="502"/>
      <c r="RKM48" s="502"/>
      <c r="RKN48" s="502"/>
      <c r="RKO48" s="502"/>
      <c r="RKP48" s="502"/>
      <c r="RKQ48" s="502"/>
      <c r="RKR48" s="502"/>
      <c r="RKS48" s="502"/>
      <c r="RKT48" s="502"/>
      <c r="RKU48" s="502"/>
      <c r="RKV48" s="502"/>
      <c r="RKW48" s="502"/>
      <c r="RKX48" s="502"/>
      <c r="RKY48" s="502"/>
      <c r="RKZ48" s="502"/>
      <c r="RLA48" s="502"/>
      <c r="RLB48" s="502"/>
      <c r="RLC48" s="502"/>
      <c r="RLD48" s="502"/>
      <c r="RLE48" s="502"/>
      <c r="RLF48" s="502"/>
      <c r="RLG48" s="502"/>
      <c r="RLH48" s="502"/>
      <c r="RLI48" s="502"/>
      <c r="RLJ48" s="502"/>
      <c r="RLK48" s="502"/>
      <c r="RLL48" s="502"/>
      <c r="RLM48" s="502"/>
      <c r="RLN48" s="502"/>
      <c r="RLO48" s="502"/>
      <c r="RLP48" s="502"/>
      <c r="RLQ48" s="502"/>
      <c r="RLR48" s="502"/>
      <c r="RLS48" s="502"/>
      <c r="RLT48" s="502"/>
      <c r="RLU48" s="502"/>
      <c r="RLV48" s="502"/>
      <c r="RLW48" s="502"/>
      <c r="RLX48" s="502"/>
      <c r="RLY48" s="502"/>
      <c r="RLZ48" s="502"/>
      <c r="RMA48" s="502"/>
      <c r="RMB48" s="502"/>
      <c r="RMC48" s="502"/>
      <c r="RMD48" s="502"/>
      <c r="RME48" s="502"/>
      <c r="RMF48" s="502"/>
      <c r="RMG48" s="502"/>
      <c r="RMH48" s="502"/>
      <c r="RMI48" s="502"/>
      <c r="RMJ48" s="502"/>
      <c r="RMK48" s="502"/>
      <c r="RML48" s="502"/>
      <c r="RMM48" s="502"/>
      <c r="RMN48" s="502"/>
      <c r="RMO48" s="502"/>
      <c r="RMP48" s="502"/>
      <c r="RMQ48" s="502"/>
      <c r="RMR48" s="502"/>
      <c r="RMS48" s="502"/>
      <c r="RMT48" s="502"/>
      <c r="RMU48" s="502"/>
      <c r="RMV48" s="502"/>
      <c r="RMW48" s="502"/>
      <c r="RMX48" s="502"/>
      <c r="RMY48" s="502"/>
      <c r="RMZ48" s="502"/>
      <c r="RNA48" s="502"/>
      <c r="RNB48" s="502"/>
      <c r="RNC48" s="502"/>
      <c r="RND48" s="502"/>
      <c r="RNE48" s="502"/>
      <c r="RNF48" s="502"/>
      <c r="RNG48" s="502"/>
      <c r="RNH48" s="502"/>
      <c r="RNI48" s="502"/>
      <c r="RNJ48" s="502"/>
      <c r="RNK48" s="502"/>
      <c r="RNL48" s="502"/>
      <c r="RNM48" s="502"/>
      <c r="RNN48" s="502"/>
      <c r="RNO48" s="502"/>
      <c r="RNP48" s="502"/>
      <c r="RNQ48" s="502"/>
      <c r="RNR48" s="502"/>
      <c r="RNS48" s="502"/>
      <c r="RNT48" s="502"/>
      <c r="RNU48" s="502"/>
      <c r="RNV48" s="502"/>
      <c r="RNW48" s="502"/>
      <c r="RNX48" s="502"/>
      <c r="RNY48" s="502"/>
      <c r="RNZ48" s="502"/>
      <c r="ROA48" s="502"/>
      <c r="ROB48" s="502"/>
      <c r="ROC48" s="502"/>
      <c r="ROD48" s="502"/>
      <c r="ROE48" s="502"/>
      <c r="ROF48" s="502"/>
      <c r="ROG48" s="502"/>
      <c r="ROH48" s="502"/>
      <c r="ROI48" s="502"/>
      <c r="ROJ48" s="502"/>
      <c r="ROK48" s="502"/>
      <c r="ROL48" s="502"/>
      <c r="ROM48" s="502"/>
      <c r="RON48" s="502"/>
      <c r="ROO48" s="502"/>
      <c r="ROP48" s="502"/>
      <c r="ROQ48" s="502"/>
      <c r="ROR48" s="502"/>
      <c r="ROS48" s="502"/>
      <c r="ROT48" s="502"/>
      <c r="ROU48" s="502"/>
      <c r="ROV48" s="502"/>
      <c r="ROW48" s="502"/>
      <c r="ROX48" s="502"/>
      <c r="ROY48" s="502"/>
      <c r="ROZ48" s="502"/>
      <c r="RPA48" s="502"/>
      <c r="RPB48" s="502"/>
      <c r="RPC48" s="502"/>
      <c r="RPD48" s="502"/>
      <c r="RPE48" s="502"/>
      <c r="RPF48" s="502"/>
      <c r="RPG48" s="502"/>
      <c r="RPH48" s="502"/>
      <c r="RPI48" s="502"/>
      <c r="RPJ48" s="502"/>
      <c r="RPK48" s="502"/>
      <c r="RPL48" s="502"/>
      <c r="RPM48" s="502"/>
      <c r="RPN48" s="502"/>
      <c r="RPO48" s="502"/>
      <c r="RPP48" s="502"/>
      <c r="RPQ48" s="502"/>
      <c r="RPR48" s="502"/>
      <c r="RPS48" s="502"/>
      <c r="RPT48" s="502"/>
      <c r="RPU48" s="502"/>
      <c r="RPV48" s="502"/>
      <c r="RPW48" s="502"/>
      <c r="RPX48" s="502"/>
      <c r="RPY48" s="502"/>
      <c r="RPZ48" s="502"/>
      <c r="RQA48" s="502"/>
      <c r="RQB48" s="502"/>
      <c r="RQC48" s="502"/>
      <c r="RQD48" s="502"/>
      <c r="RQE48" s="502"/>
      <c r="RQF48" s="502"/>
      <c r="RQG48" s="502"/>
      <c r="RQH48" s="502"/>
      <c r="RQI48" s="502"/>
      <c r="RQJ48" s="502"/>
      <c r="RQK48" s="502"/>
      <c r="RQL48" s="502"/>
      <c r="RQM48" s="502"/>
      <c r="RQN48" s="502"/>
      <c r="RQO48" s="502"/>
      <c r="RQP48" s="502"/>
      <c r="RQQ48" s="502"/>
      <c r="RQR48" s="502"/>
      <c r="RQS48" s="502"/>
      <c r="RQT48" s="502"/>
      <c r="RQU48" s="502"/>
      <c r="RQV48" s="502"/>
      <c r="RQW48" s="502"/>
      <c r="RQX48" s="502"/>
      <c r="RQY48" s="502"/>
      <c r="RQZ48" s="502"/>
      <c r="RRA48" s="502"/>
      <c r="RRB48" s="502"/>
      <c r="RRC48" s="502"/>
      <c r="RRD48" s="502"/>
      <c r="RRE48" s="502"/>
      <c r="RRF48" s="502"/>
      <c r="RRG48" s="502"/>
      <c r="RRH48" s="502"/>
      <c r="RRI48" s="502"/>
      <c r="RRJ48" s="502"/>
      <c r="RRK48" s="502"/>
      <c r="RRL48" s="502"/>
      <c r="RRM48" s="502"/>
      <c r="RRN48" s="502"/>
      <c r="RRO48" s="502"/>
      <c r="RRP48" s="502"/>
      <c r="RRQ48" s="502"/>
      <c r="RRR48" s="502"/>
      <c r="RRS48" s="502"/>
      <c r="RRT48" s="502"/>
      <c r="RRU48" s="502"/>
      <c r="RRV48" s="502"/>
      <c r="RRW48" s="502"/>
      <c r="RRX48" s="502"/>
      <c r="RRY48" s="502"/>
      <c r="RRZ48" s="502"/>
      <c r="RSA48" s="502"/>
      <c r="RSB48" s="502"/>
      <c r="RSC48" s="502"/>
      <c r="RSD48" s="502"/>
      <c r="RSE48" s="502"/>
      <c r="RSF48" s="502"/>
      <c r="RSG48" s="502"/>
      <c r="RSH48" s="502"/>
      <c r="RSI48" s="502"/>
      <c r="RSJ48" s="502"/>
      <c r="RSK48" s="502"/>
      <c r="RSL48" s="502"/>
      <c r="RSM48" s="502"/>
      <c r="RSN48" s="502"/>
      <c r="RSO48" s="502"/>
      <c r="RSP48" s="502"/>
      <c r="RSQ48" s="502"/>
      <c r="RSR48" s="502"/>
      <c r="RSS48" s="502"/>
      <c r="RST48" s="502"/>
      <c r="RSU48" s="502"/>
      <c r="RSV48" s="502"/>
      <c r="RSW48" s="502"/>
      <c r="RSX48" s="502"/>
      <c r="RSY48" s="502"/>
      <c r="RSZ48" s="502"/>
      <c r="RTA48" s="502"/>
      <c r="RTB48" s="502"/>
      <c r="RTC48" s="502"/>
      <c r="RTD48" s="502"/>
      <c r="RTE48" s="502"/>
      <c r="RTF48" s="502"/>
      <c r="RTG48" s="502"/>
      <c r="RTH48" s="502"/>
      <c r="RTI48" s="502"/>
      <c r="RTJ48" s="502"/>
      <c r="RTK48" s="502"/>
      <c r="RTL48" s="502"/>
      <c r="RTM48" s="502"/>
      <c r="RTN48" s="502"/>
      <c r="RTO48" s="502"/>
      <c r="RTP48" s="502"/>
      <c r="RTQ48" s="502"/>
      <c r="RTR48" s="502"/>
      <c r="RTS48" s="502"/>
      <c r="RTT48" s="502"/>
      <c r="RTU48" s="502"/>
      <c r="RTV48" s="502"/>
      <c r="RTW48" s="502"/>
      <c r="RTX48" s="502"/>
      <c r="RTY48" s="502"/>
      <c r="RTZ48" s="502"/>
      <c r="RUA48" s="502"/>
      <c r="RUB48" s="502"/>
      <c r="RUC48" s="502"/>
      <c r="RUD48" s="502"/>
      <c r="RUE48" s="502"/>
      <c r="RUF48" s="502"/>
      <c r="RUG48" s="502"/>
      <c r="RUH48" s="502"/>
      <c r="RUI48" s="502"/>
      <c r="RUJ48" s="502"/>
      <c r="RUK48" s="502"/>
      <c r="RUL48" s="502"/>
      <c r="RUM48" s="502"/>
      <c r="RUN48" s="502"/>
      <c r="RUO48" s="502"/>
      <c r="RUP48" s="502"/>
      <c r="RUQ48" s="502"/>
      <c r="RUR48" s="502"/>
      <c r="RUS48" s="502"/>
      <c r="RUT48" s="502"/>
      <c r="RUU48" s="502"/>
      <c r="RUV48" s="502"/>
      <c r="RUW48" s="502"/>
      <c r="RUX48" s="502"/>
      <c r="RUY48" s="502"/>
      <c r="RUZ48" s="502"/>
      <c r="RVA48" s="502"/>
      <c r="RVB48" s="502"/>
      <c r="RVC48" s="502"/>
      <c r="RVD48" s="502"/>
      <c r="RVE48" s="502"/>
      <c r="RVF48" s="502"/>
      <c r="RVG48" s="502"/>
      <c r="RVH48" s="502"/>
      <c r="RVI48" s="502"/>
      <c r="RVJ48" s="502"/>
      <c r="RVK48" s="502"/>
      <c r="RVL48" s="502"/>
      <c r="RVM48" s="502"/>
      <c r="RVN48" s="502"/>
      <c r="RVO48" s="502"/>
      <c r="RVP48" s="502"/>
      <c r="RVQ48" s="502"/>
      <c r="RVR48" s="502"/>
      <c r="RVS48" s="502"/>
      <c r="RVT48" s="502"/>
      <c r="RVU48" s="502"/>
      <c r="RVV48" s="502"/>
      <c r="RVW48" s="502"/>
      <c r="RVX48" s="502"/>
      <c r="RVY48" s="502"/>
      <c r="RVZ48" s="502"/>
      <c r="RWA48" s="502"/>
      <c r="RWB48" s="502"/>
      <c r="RWC48" s="502"/>
      <c r="RWD48" s="502"/>
      <c r="RWE48" s="502"/>
      <c r="RWF48" s="502"/>
      <c r="RWG48" s="502"/>
      <c r="RWH48" s="502"/>
      <c r="RWI48" s="502"/>
      <c r="RWJ48" s="502"/>
      <c r="RWK48" s="502"/>
      <c r="RWL48" s="502"/>
      <c r="RWM48" s="502"/>
      <c r="RWN48" s="502"/>
      <c r="RWO48" s="502"/>
      <c r="RWP48" s="502"/>
      <c r="RWQ48" s="502"/>
      <c r="RWR48" s="502"/>
      <c r="RWS48" s="502"/>
      <c r="RWT48" s="502"/>
      <c r="RWU48" s="502"/>
      <c r="RWV48" s="502"/>
      <c r="RWW48" s="502"/>
      <c r="RWX48" s="502"/>
      <c r="RWY48" s="502"/>
      <c r="RWZ48" s="502"/>
      <c r="RXA48" s="502"/>
      <c r="RXB48" s="502"/>
      <c r="RXC48" s="502"/>
      <c r="RXD48" s="502"/>
      <c r="RXE48" s="502"/>
      <c r="RXF48" s="502"/>
      <c r="RXG48" s="502"/>
      <c r="RXH48" s="502"/>
      <c r="RXI48" s="502"/>
      <c r="RXJ48" s="502"/>
      <c r="RXK48" s="502"/>
      <c r="RXL48" s="502"/>
      <c r="RXM48" s="502"/>
      <c r="RXN48" s="502"/>
      <c r="RXO48" s="502"/>
      <c r="RXP48" s="502"/>
      <c r="RXQ48" s="502"/>
      <c r="RXR48" s="502"/>
      <c r="RXS48" s="502"/>
      <c r="RXT48" s="502"/>
      <c r="RXU48" s="502"/>
      <c r="RXV48" s="502"/>
      <c r="RXW48" s="502"/>
      <c r="RXX48" s="502"/>
      <c r="RXY48" s="502"/>
      <c r="RXZ48" s="502"/>
      <c r="RYA48" s="502"/>
      <c r="RYB48" s="502"/>
      <c r="RYC48" s="502"/>
      <c r="RYD48" s="502"/>
      <c r="RYE48" s="502"/>
      <c r="RYF48" s="502"/>
      <c r="RYG48" s="502"/>
      <c r="RYH48" s="502"/>
      <c r="RYI48" s="502"/>
      <c r="RYJ48" s="502"/>
      <c r="RYK48" s="502"/>
      <c r="RYL48" s="502"/>
      <c r="RYM48" s="502"/>
      <c r="RYN48" s="502"/>
      <c r="RYO48" s="502"/>
      <c r="RYP48" s="502"/>
      <c r="RYQ48" s="502"/>
      <c r="RYR48" s="502"/>
      <c r="RYS48" s="502"/>
      <c r="RYT48" s="502"/>
      <c r="RYU48" s="502"/>
      <c r="RYV48" s="502"/>
      <c r="RYW48" s="502"/>
      <c r="RYX48" s="502"/>
      <c r="RYY48" s="502"/>
      <c r="RYZ48" s="502"/>
      <c r="RZA48" s="502"/>
      <c r="RZB48" s="502"/>
      <c r="RZC48" s="502"/>
      <c r="RZD48" s="502"/>
      <c r="RZE48" s="502"/>
      <c r="RZF48" s="502"/>
      <c r="RZG48" s="502"/>
      <c r="RZH48" s="502"/>
      <c r="RZI48" s="502"/>
      <c r="RZJ48" s="502"/>
      <c r="RZK48" s="502"/>
      <c r="RZL48" s="502"/>
      <c r="RZM48" s="502"/>
      <c r="RZN48" s="502"/>
      <c r="RZO48" s="502"/>
      <c r="RZP48" s="502"/>
      <c r="RZQ48" s="502"/>
      <c r="RZR48" s="502"/>
      <c r="RZS48" s="502"/>
      <c r="RZT48" s="502"/>
      <c r="RZU48" s="502"/>
      <c r="RZV48" s="502"/>
      <c r="RZW48" s="502"/>
      <c r="RZX48" s="502"/>
      <c r="RZY48" s="502"/>
      <c r="RZZ48" s="502"/>
      <c r="SAA48" s="502"/>
      <c r="SAB48" s="502"/>
      <c r="SAC48" s="502"/>
      <c r="SAD48" s="502"/>
      <c r="SAE48" s="502"/>
      <c r="SAF48" s="502"/>
      <c r="SAG48" s="502"/>
      <c r="SAH48" s="502"/>
      <c r="SAI48" s="502"/>
      <c r="SAJ48" s="502"/>
      <c r="SAK48" s="502"/>
      <c r="SAL48" s="502"/>
      <c r="SAM48" s="502"/>
      <c r="SAN48" s="502"/>
      <c r="SAO48" s="502"/>
      <c r="SAP48" s="502"/>
      <c r="SAQ48" s="502"/>
      <c r="SAR48" s="502"/>
      <c r="SAS48" s="502"/>
      <c r="SAT48" s="502"/>
      <c r="SAU48" s="502"/>
      <c r="SAV48" s="502"/>
      <c r="SAW48" s="502"/>
      <c r="SAX48" s="502"/>
      <c r="SAY48" s="502"/>
      <c r="SAZ48" s="502"/>
      <c r="SBA48" s="502"/>
      <c r="SBB48" s="502"/>
      <c r="SBC48" s="502"/>
      <c r="SBD48" s="502"/>
      <c r="SBE48" s="502"/>
      <c r="SBF48" s="502"/>
      <c r="SBG48" s="502"/>
      <c r="SBH48" s="502"/>
      <c r="SBI48" s="502"/>
      <c r="SBJ48" s="502"/>
      <c r="SBK48" s="502"/>
      <c r="SBL48" s="502"/>
      <c r="SBM48" s="502"/>
      <c r="SBN48" s="502"/>
      <c r="SBO48" s="502"/>
      <c r="SBP48" s="502"/>
      <c r="SBQ48" s="502"/>
      <c r="SBR48" s="502"/>
      <c r="SBS48" s="502"/>
      <c r="SBT48" s="502"/>
      <c r="SBU48" s="502"/>
      <c r="SBV48" s="502"/>
      <c r="SBW48" s="502"/>
      <c r="SBX48" s="502"/>
      <c r="SBY48" s="502"/>
      <c r="SBZ48" s="502"/>
      <c r="SCA48" s="502"/>
      <c r="SCB48" s="502"/>
      <c r="SCC48" s="502"/>
      <c r="SCD48" s="502"/>
      <c r="SCE48" s="502"/>
      <c r="SCF48" s="502"/>
      <c r="SCG48" s="502"/>
      <c r="SCH48" s="502"/>
      <c r="SCI48" s="502"/>
      <c r="SCJ48" s="502"/>
      <c r="SCK48" s="502"/>
      <c r="SCL48" s="502"/>
      <c r="SCM48" s="502"/>
      <c r="SCN48" s="502"/>
      <c r="SCO48" s="502"/>
      <c r="SCP48" s="502"/>
      <c r="SCQ48" s="502"/>
      <c r="SCR48" s="502"/>
      <c r="SCS48" s="502"/>
      <c r="SCT48" s="502"/>
      <c r="SCU48" s="502"/>
      <c r="SCV48" s="502"/>
      <c r="SCW48" s="502"/>
      <c r="SCX48" s="502"/>
      <c r="SCY48" s="502"/>
      <c r="SCZ48" s="502"/>
      <c r="SDA48" s="502"/>
      <c r="SDB48" s="502"/>
      <c r="SDC48" s="502"/>
      <c r="SDD48" s="502"/>
      <c r="SDE48" s="502"/>
      <c r="SDF48" s="502"/>
      <c r="SDG48" s="502"/>
      <c r="SDH48" s="502"/>
      <c r="SDI48" s="502"/>
      <c r="SDJ48" s="502"/>
      <c r="SDK48" s="502"/>
      <c r="SDL48" s="502"/>
      <c r="SDM48" s="502"/>
      <c r="SDN48" s="502"/>
      <c r="SDO48" s="502"/>
      <c r="SDP48" s="502"/>
      <c r="SDQ48" s="502"/>
      <c r="SDR48" s="502"/>
      <c r="SDS48" s="502"/>
      <c r="SDT48" s="502"/>
      <c r="SDU48" s="502"/>
      <c r="SDV48" s="502"/>
      <c r="SDW48" s="502"/>
      <c r="SDX48" s="502"/>
      <c r="SDY48" s="502"/>
      <c r="SDZ48" s="502"/>
      <c r="SEA48" s="502"/>
      <c r="SEB48" s="502"/>
      <c r="SEC48" s="502"/>
      <c r="SED48" s="502"/>
      <c r="SEE48" s="502"/>
      <c r="SEF48" s="502"/>
      <c r="SEG48" s="502"/>
      <c r="SEH48" s="502"/>
      <c r="SEI48" s="502"/>
      <c r="SEJ48" s="502"/>
      <c r="SEK48" s="502"/>
      <c r="SEL48" s="502"/>
      <c r="SEM48" s="502"/>
      <c r="SEN48" s="502"/>
      <c r="SEO48" s="502"/>
      <c r="SEP48" s="502"/>
      <c r="SEQ48" s="502"/>
      <c r="SER48" s="502"/>
      <c r="SES48" s="502"/>
      <c r="SET48" s="502"/>
      <c r="SEU48" s="502"/>
      <c r="SEV48" s="502"/>
      <c r="SEW48" s="502"/>
      <c r="SEX48" s="502"/>
      <c r="SEY48" s="502"/>
      <c r="SEZ48" s="502"/>
      <c r="SFA48" s="502"/>
      <c r="SFB48" s="502"/>
      <c r="SFC48" s="502"/>
      <c r="SFD48" s="502"/>
      <c r="SFE48" s="502"/>
      <c r="SFF48" s="502"/>
      <c r="SFG48" s="502"/>
      <c r="SFH48" s="502"/>
      <c r="SFI48" s="502"/>
      <c r="SFJ48" s="502"/>
      <c r="SFK48" s="502"/>
      <c r="SFL48" s="502"/>
      <c r="SFM48" s="502"/>
      <c r="SFN48" s="502"/>
      <c r="SFO48" s="502"/>
      <c r="SFP48" s="502"/>
      <c r="SFQ48" s="502"/>
      <c r="SFR48" s="502"/>
      <c r="SFS48" s="502"/>
      <c r="SFT48" s="502"/>
      <c r="SFU48" s="502"/>
      <c r="SFV48" s="502"/>
      <c r="SFW48" s="502"/>
      <c r="SFX48" s="502"/>
      <c r="SFY48" s="502"/>
      <c r="SFZ48" s="502"/>
      <c r="SGA48" s="502"/>
      <c r="SGB48" s="502"/>
      <c r="SGC48" s="502"/>
      <c r="SGD48" s="502"/>
      <c r="SGE48" s="502"/>
      <c r="SGF48" s="502"/>
      <c r="SGG48" s="502"/>
      <c r="SGH48" s="502"/>
      <c r="SGI48" s="502"/>
      <c r="SGJ48" s="502"/>
      <c r="SGK48" s="502"/>
      <c r="SGL48" s="502"/>
      <c r="SGM48" s="502"/>
      <c r="SGN48" s="502"/>
      <c r="SGO48" s="502"/>
      <c r="SGP48" s="502"/>
      <c r="SGQ48" s="502"/>
      <c r="SGR48" s="502"/>
      <c r="SGS48" s="502"/>
      <c r="SGT48" s="502"/>
      <c r="SGU48" s="502"/>
      <c r="SGV48" s="502"/>
      <c r="SGW48" s="502"/>
      <c r="SGX48" s="502"/>
      <c r="SGY48" s="502"/>
      <c r="SGZ48" s="502"/>
      <c r="SHA48" s="502"/>
      <c r="SHB48" s="502"/>
      <c r="SHC48" s="502"/>
      <c r="SHD48" s="502"/>
      <c r="SHE48" s="502"/>
      <c r="SHF48" s="502"/>
      <c r="SHG48" s="502"/>
      <c r="SHH48" s="502"/>
      <c r="SHI48" s="502"/>
      <c r="SHJ48" s="502"/>
      <c r="SHK48" s="502"/>
      <c r="SHL48" s="502"/>
      <c r="SHM48" s="502"/>
      <c r="SHN48" s="502"/>
      <c r="SHO48" s="502"/>
      <c r="SHP48" s="502"/>
      <c r="SHQ48" s="502"/>
      <c r="SHR48" s="502"/>
      <c r="SHS48" s="502"/>
      <c r="SHT48" s="502"/>
      <c r="SHU48" s="502"/>
      <c r="SHV48" s="502"/>
      <c r="SHW48" s="502"/>
      <c r="SHX48" s="502"/>
      <c r="SHY48" s="502"/>
      <c r="SHZ48" s="502"/>
      <c r="SIA48" s="502"/>
      <c r="SIB48" s="502"/>
      <c r="SIC48" s="502"/>
      <c r="SID48" s="502"/>
      <c r="SIE48" s="502"/>
      <c r="SIF48" s="502"/>
      <c r="SIG48" s="502"/>
      <c r="SIH48" s="502"/>
      <c r="SII48" s="502"/>
      <c r="SIJ48" s="502"/>
      <c r="SIK48" s="502"/>
      <c r="SIL48" s="502"/>
      <c r="SIM48" s="502"/>
      <c r="SIN48" s="502"/>
      <c r="SIO48" s="502"/>
      <c r="SIP48" s="502"/>
      <c r="SIQ48" s="502"/>
      <c r="SIR48" s="502"/>
      <c r="SIS48" s="502"/>
      <c r="SIT48" s="502"/>
      <c r="SIU48" s="502"/>
      <c r="SIV48" s="502"/>
      <c r="SIW48" s="502"/>
      <c r="SIX48" s="502"/>
      <c r="SIY48" s="502"/>
      <c r="SIZ48" s="502"/>
      <c r="SJA48" s="502"/>
      <c r="SJB48" s="502"/>
      <c r="SJC48" s="502"/>
      <c r="SJD48" s="502"/>
      <c r="SJE48" s="502"/>
      <c r="SJF48" s="502"/>
      <c r="SJG48" s="502"/>
      <c r="SJH48" s="502"/>
      <c r="SJI48" s="502"/>
      <c r="SJJ48" s="502"/>
      <c r="SJK48" s="502"/>
      <c r="SJL48" s="502"/>
      <c r="SJM48" s="502"/>
      <c r="SJN48" s="502"/>
      <c r="SJO48" s="502"/>
      <c r="SJP48" s="502"/>
      <c r="SJQ48" s="502"/>
      <c r="SJR48" s="502"/>
      <c r="SJS48" s="502"/>
      <c r="SJT48" s="502"/>
      <c r="SJU48" s="502"/>
      <c r="SJV48" s="502"/>
      <c r="SJW48" s="502"/>
      <c r="SJX48" s="502"/>
      <c r="SJY48" s="502"/>
      <c r="SJZ48" s="502"/>
      <c r="SKA48" s="502"/>
      <c r="SKB48" s="502"/>
      <c r="SKC48" s="502"/>
      <c r="SKD48" s="502"/>
      <c r="SKE48" s="502"/>
      <c r="SKF48" s="502"/>
      <c r="SKG48" s="502"/>
      <c r="SKH48" s="502"/>
      <c r="SKI48" s="502"/>
      <c r="SKJ48" s="502"/>
      <c r="SKK48" s="502"/>
      <c r="SKL48" s="502"/>
      <c r="SKM48" s="502"/>
      <c r="SKN48" s="502"/>
      <c r="SKO48" s="502"/>
      <c r="SKP48" s="502"/>
      <c r="SKQ48" s="502"/>
      <c r="SKR48" s="502"/>
      <c r="SKS48" s="502"/>
      <c r="SKT48" s="502"/>
      <c r="SKU48" s="502"/>
      <c r="SKV48" s="502"/>
      <c r="SKW48" s="502"/>
      <c r="SKX48" s="502"/>
      <c r="SKY48" s="502"/>
      <c r="SKZ48" s="502"/>
      <c r="SLA48" s="502"/>
      <c r="SLB48" s="502"/>
      <c r="SLC48" s="502"/>
      <c r="SLD48" s="502"/>
      <c r="SLE48" s="502"/>
      <c r="SLF48" s="502"/>
      <c r="SLG48" s="502"/>
      <c r="SLH48" s="502"/>
      <c r="SLI48" s="502"/>
      <c r="SLJ48" s="502"/>
      <c r="SLK48" s="502"/>
      <c r="SLL48" s="502"/>
      <c r="SLM48" s="502"/>
      <c r="SLN48" s="502"/>
      <c r="SLO48" s="502"/>
      <c r="SLP48" s="502"/>
      <c r="SLQ48" s="502"/>
      <c r="SLR48" s="502"/>
      <c r="SLS48" s="502"/>
      <c r="SLT48" s="502"/>
      <c r="SLU48" s="502"/>
      <c r="SLV48" s="502"/>
      <c r="SLW48" s="502"/>
      <c r="SLX48" s="502"/>
      <c r="SLY48" s="502"/>
      <c r="SLZ48" s="502"/>
      <c r="SMA48" s="502"/>
      <c r="SMB48" s="502"/>
      <c r="SMC48" s="502"/>
      <c r="SMD48" s="502"/>
      <c r="SME48" s="502"/>
      <c r="SMF48" s="502"/>
      <c r="SMG48" s="502"/>
      <c r="SMH48" s="502"/>
      <c r="SMI48" s="502"/>
      <c r="SMJ48" s="502"/>
      <c r="SMK48" s="502"/>
      <c r="SML48" s="502"/>
      <c r="SMM48" s="502"/>
      <c r="SMN48" s="502"/>
      <c r="SMO48" s="502"/>
      <c r="SMP48" s="502"/>
      <c r="SMQ48" s="502"/>
      <c r="SMR48" s="502"/>
      <c r="SMS48" s="502"/>
      <c r="SMT48" s="502"/>
      <c r="SMU48" s="502"/>
      <c r="SMV48" s="502"/>
      <c r="SMW48" s="502"/>
      <c r="SMX48" s="502"/>
      <c r="SMY48" s="502"/>
      <c r="SMZ48" s="502"/>
      <c r="SNA48" s="502"/>
      <c r="SNB48" s="502"/>
      <c r="SNC48" s="502"/>
      <c r="SND48" s="502"/>
      <c r="SNE48" s="502"/>
      <c r="SNF48" s="502"/>
      <c r="SNG48" s="502"/>
      <c r="SNH48" s="502"/>
      <c r="SNI48" s="502"/>
      <c r="SNJ48" s="502"/>
      <c r="SNK48" s="502"/>
      <c r="SNL48" s="502"/>
      <c r="SNM48" s="502"/>
      <c r="SNN48" s="502"/>
      <c r="SNO48" s="502"/>
      <c r="SNP48" s="502"/>
      <c r="SNQ48" s="502"/>
      <c r="SNR48" s="502"/>
      <c r="SNS48" s="502"/>
      <c r="SNT48" s="502"/>
      <c r="SNU48" s="502"/>
      <c r="SNV48" s="502"/>
      <c r="SNW48" s="502"/>
      <c r="SNX48" s="502"/>
      <c r="SNY48" s="502"/>
      <c r="SNZ48" s="502"/>
      <c r="SOA48" s="502"/>
      <c r="SOB48" s="502"/>
      <c r="SOC48" s="502"/>
      <c r="SOD48" s="502"/>
      <c r="SOE48" s="502"/>
      <c r="SOF48" s="502"/>
      <c r="SOG48" s="502"/>
      <c r="SOH48" s="502"/>
      <c r="SOI48" s="502"/>
      <c r="SOJ48" s="502"/>
      <c r="SOK48" s="502"/>
      <c r="SOL48" s="502"/>
      <c r="SOM48" s="502"/>
      <c r="SON48" s="502"/>
      <c r="SOO48" s="502"/>
      <c r="SOP48" s="502"/>
      <c r="SOQ48" s="502"/>
      <c r="SOR48" s="502"/>
      <c r="SOS48" s="502"/>
      <c r="SOT48" s="502"/>
      <c r="SOU48" s="502"/>
      <c r="SOV48" s="502"/>
      <c r="SOW48" s="502"/>
      <c r="SOX48" s="502"/>
      <c r="SOY48" s="502"/>
      <c r="SOZ48" s="502"/>
      <c r="SPA48" s="502"/>
      <c r="SPB48" s="502"/>
      <c r="SPC48" s="502"/>
      <c r="SPD48" s="502"/>
      <c r="SPE48" s="502"/>
      <c r="SPF48" s="502"/>
      <c r="SPG48" s="502"/>
      <c r="SPH48" s="502"/>
      <c r="SPI48" s="502"/>
      <c r="SPJ48" s="502"/>
      <c r="SPK48" s="502"/>
      <c r="SPL48" s="502"/>
      <c r="SPM48" s="502"/>
      <c r="SPN48" s="502"/>
      <c r="SPO48" s="502"/>
      <c r="SPP48" s="502"/>
      <c r="SPQ48" s="502"/>
      <c r="SPR48" s="502"/>
      <c r="SPS48" s="502"/>
      <c r="SPT48" s="502"/>
      <c r="SPU48" s="502"/>
      <c r="SPV48" s="502"/>
      <c r="SPW48" s="502"/>
      <c r="SPX48" s="502"/>
      <c r="SPY48" s="502"/>
      <c r="SPZ48" s="502"/>
      <c r="SQA48" s="502"/>
      <c r="SQB48" s="502"/>
      <c r="SQC48" s="502"/>
      <c r="SQD48" s="502"/>
      <c r="SQE48" s="502"/>
      <c r="SQF48" s="502"/>
      <c r="SQG48" s="502"/>
      <c r="SQH48" s="502"/>
      <c r="SQI48" s="502"/>
      <c r="SQJ48" s="502"/>
      <c r="SQK48" s="502"/>
      <c r="SQL48" s="502"/>
      <c r="SQM48" s="502"/>
      <c r="SQN48" s="502"/>
      <c r="SQO48" s="502"/>
      <c r="SQP48" s="502"/>
      <c r="SQQ48" s="502"/>
      <c r="SQR48" s="502"/>
      <c r="SQS48" s="502"/>
      <c r="SQT48" s="502"/>
      <c r="SQU48" s="502"/>
      <c r="SQV48" s="502"/>
      <c r="SQW48" s="502"/>
      <c r="SQX48" s="502"/>
      <c r="SQY48" s="502"/>
      <c r="SQZ48" s="502"/>
      <c r="SRA48" s="502"/>
      <c r="SRB48" s="502"/>
      <c r="SRC48" s="502"/>
      <c r="SRD48" s="502"/>
      <c r="SRE48" s="502"/>
      <c r="SRF48" s="502"/>
      <c r="SRG48" s="502"/>
      <c r="SRH48" s="502"/>
      <c r="SRI48" s="502"/>
      <c r="SRJ48" s="502"/>
      <c r="SRK48" s="502"/>
      <c r="SRL48" s="502"/>
      <c r="SRM48" s="502"/>
      <c r="SRN48" s="502"/>
      <c r="SRO48" s="502"/>
      <c r="SRP48" s="502"/>
      <c r="SRQ48" s="502"/>
      <c r="SRR48" s="502"/>
      <c r="SRS48" s="502"/>
      <c r="SRT48" s="502"/>
      <c r="SRU48" s="502"/>
      <c r="SRV48" s="502"/>
      <c r="SRW48" s="502"/>
      <c r="SRX48" s="502"/>
      <c r="SRY48" s="502"/>
      <c r="SRZ48" s="502"/>
      <c r="SSA48" s="502"/>
      <c r="SSB48" s="502"/>
      <c r="SSC48" s="502"/>
      <c r="SSD48" s="502"/>
      <c r="SSE48" s="502"/>
      <c r="SSF48" s="502"/>
      <c r="SSG48" s="502"/>
      <c r="SSH48" s="502"/>
      <c r="SSI48" s="502"/>
      <c r="SSJ48" s="502"/>
      <c r="SSK48" s="502"/>
      <c r="SSL48" s="502"/>
      <c r="SSM48" s="502"/>
      <c r="SSN48" s="502"/>
      <c r="SSO48" s="502"/>
      <c r="SSP48" s="502"/>
      <c r="SSQ48" s="502"/>
      <c r="SSR48" s="502"/>
      <c r="SSS48" s="502"/>
      <c r="SST48" s="502"/>
      <c r="SSU48" s="502"/>
      <c r="SSV48" s="502"/>
      <c r="SSW48" s="502"/>
      <c r="SSX48" s="502"/>
      <c r="SSY48" s="502"/>
      <c r="SSZ48" s="502"/>
      <c r="STA48" s="502"/>
      <c r="STB48" s="502"/>
      <c r="STC48" s="502"/>
      <c r="STD48" s="502"/>
      <c r="STE48" s="502"/>
      <c r="STF48" s="502"/>
      <c r="STG48" s="502"/>
      <c r="STH48" s="502"/>
      <c r="STI48" s="502"/>
      <c r="STJ48" s="502"/>
      <c r="STK48" s="502"/>
      <c r="STL48" s="502"/>
      <c r="STM48" s="502"/>
      <c r="STN48" s="502"/>
      <c r="STO48" s="502"/>
      <c r="STP48" s="502"/>
      <c r="STQ48" s="502"/>
      <c r="STR48" s="502"/>
      <c r="STS48" s="502"/>
      <c r="STT48" s="502"/>
      <c r="STU48" s="502"/>
      <c r="STV48" s="502"/>
      <c r="STW48" s="502"/>
      <c r="STX48" s="502"/>
      <c r="STY48" s="502"/>
      <c r="STZ48" s="502"/>
      <c r="SUA48" s="502"/>
      <c r="SUB48" s="502"/>
      <c r="SUC48" s="502"/>
      <c r="SUD48" s="502"/>
      <c r="SUE48" s="502"/>
      <c r="SUF48" s="502"/>
      <c r="SUG48" s="502"/>
      <c r="SUH48" s="502"/>
      <c r="SUI48" s="502"/>
      <c r="SUJ48" s="502"/>
      <c r="SUK48" s="502"/>
      <c r="SUL48" s="502"/>
      <c r="SUM48" s="502"/>
      <c r="SUN48" s="502"/>
      <c r="SUO48" s="502"/>
      <c r="SUP48" s="502"/>
      <c r="SUQ48" s="502"/>
      <c r="SUR48" s="502"/>
      <c r="SUS48" s="502"/>
      <c r="SUT48" s="502"/>
      <c r="SUU48" s="502"/>
      <c r="SUV48" s="502"/>
      <c r="SUW48" s="502"/>
      <c r="SUX48" s="502"/>
      <c r="SUY48" s="502"/>
      <c r="SUZ48" s="502"/>
      <c r="SVA48" s="502"/>
      <c r="SVB48" s="502"/>
      <c r="SVC48" s="502"/>
      <c r="SVD48" s="502"/>
      <c r="SVE48" s="502"/>
      <c r="SVF48" s="502"/>
      <c r="SVG48" s="502"/>
      <c r="SVH48" s="502"/>
      <c r="SVI48" s="502"/>
      <c r="SVJ48" s="502"/>
      <c r="SVK48" s="502"/>
      <c r="SVL48" s="502"/>
      <c r="SVM48" s="502"/>
      <c r="SVN48" s="502"/>
      <c r="SVO48" s="502"/>
      <c r="SVP48" s="502"/>
      <c r="SVQ48" s="502"/>
      <c r="SVR48" s="502"/>
      <c r="SVS48" s="502"/>
      <c r="SVT48" s="502"/>
      <c r="SVU48" s="502"/>
      <c r="SVV48" s="502"/>
      <c r="SVW48" s="502"/>
      <c r="SVX48" s="502"/>
      <c r="SVY48" s="502"/>
      <c r="SVZ48" s="502"/>
      <c r="SWA48" s="502"/>
      <c r="SWB48" s="502"/>
      <c r="SWC48" s="502"/>
      <c r="SWD48" s="502"/>
      <c r="SWE48" s="502"/>
      <c r="SWF48" s="502"/>
      <c r="SWG48" s="502"/>
      <c r="SWH48" s="502"/>
      <c r="SWI48" s="502"/>
      <c r="SWJ48" s="502"/>
      <c r="SWK48" s="502"/>
      <c r="SWL48" s="502"/>
      <c r="SWM48" s="502"/>
      <c r="SWN48" s="502"/>
      <c r="SWO48" s="502"/>
      <c r="SWP48" s="502"/>
      <c r="SWQ48" s="502"/>
      <c r="SWR48" s="502"/>
      <c r="SWS48" s="502"/>
      <c r="SWT48" s="502"/>
      <c r="SWU48" s="502"/>
      <c r="SWV48" s="502"/>
      <c r="SWW48" s="502"/>
      <c r="SWX48" s="502"/>
      <c r="SWY48" s="502"/>
      <c r="SWZ48" s="502"/>
      <c r="SXA48" s="502"/>
      <c r="SXB48" s="502"/>
      <c r="SXC48" s="502"/>
      <c r="SXD48" s="502"/>
      <c r="SXE48" s="502"/>
      <c r="SXF48" s="502"/>
      <c r="SXG48" s="502"/>
      <c r="SXH48" s="502"/>
      <c r="SXI48" s="502"/>
      <c r="SXJ48" s="502"/>
      <c r="SXK48" s="502"/>
      <c r="SXL48" s="502"/>
      <c r="SXM48" s="502"/>
      <c r="SXN48" s="502"/>
      <c r="SXO48" s="502"/>
      <c r="SXP48" s="502"/>
      <c r="SXQ48" s="502"/>
      <c r="SXR48" s="502"/>
      <c r="SXS48" s="502"/>
      <c r="SXT48" s="502"/>
      <c r="SXU48" s="502"/>
      <c r="SXV48" s="502"/>
      <c r="SXW48" s="502"/>
      <c r="SXX48" s="502"/>
      <c r="SXY48" s="502"/>
      <c r="SXZ48" s="502"/>
      <c r="SYA48" s="502"/>
      <c r="SYB48" s="502"/>
      <c r="SYC48" s="502"/>
      <c r="SYD48" s="502"/>
      <c r="SYE48" s="502"/>
      <c r="SYF48" s="502"/>
      <c r="SYG48" s="502"/>
      <c r="SYH48" s="502"/>
      <c r="SYI48" s="502"/>
      <c r="SYJ48" s="502"/>
      <c r="SYK48" s="502"/>
      <c r="SYL48" s="502"/>
      <c r="SYM48" s="502"/>
      <c r="SYN48" s="502"/>
      <c r="SYO48" s="502"/>
      <c r="SYP48" s="502"/>
      <c r="SYQ48" s="502"/>
      <c r="SYR48" s="502"/>
      <c r="SYS48" s="502"/>
      <c r="SYT48" s="502"/>
      <c r="SYU48" s="502"/>
      <c r="SYV48" s="502"/>
      <c r="SYW48" s="502"/>
      <c r="SYX48" s="502"/>
      <c r="SYY48" s="502"/>
      <c r="SYZ48" s="502"/>
      <c r="SZA48" s="502"/>
      <c r="SZB48" s="502"/>
      <c r="SZC48" s="502"/>
      <c r="SZD48" s="502"/>
      <c r="SZE48" s="502"/>
      <c r="SZF48" s="502"/>
      <c r="SZG48" s="502"/>
      <c r="SZH48" s="502"/>
      <c r="SZI48" s="502"/>
      <c r="SZJ48" s="502"/>
      <c r="SZK48" s="502"/>
      <c r="SZL48" s="502"/>
      <c r="SZM48" s="502"/>
      <c r="SZN48" s="502"/>
      <c r="SZO48" s="502"/>
      <c r="SZP48" s="502"/>
      <c r="SZQ48" s="502"/>
      <c r="SZR48" s="502"/>
      <c r="SZS48" s="502"/>
      <c r="SZT48" s="502"/>
      <c r="SZU48" s="502"/>
      <c r="SZV48" s="502"/>
      <c r="SZW48" s="502"/>
      <c r="SZX48" s="502"/>
      <c r="SZY48" s="502"/>
      <c r="SZZ48" s="502"/>
      <c r="TAA48" s="502"/>
      <c r="TAB48" s="502"/>
      <c r="TAC48" s="502"/>
      <c r="TAD48" s="502"/>
      <c r="TAE48" s="502"/>
      <c r="TAF48" s="502"/>
      <c r="TAG48" s="502"/>
      <c r="TAH48" s="502"/>
      <c r="TAI48" s="502"/>
      <c r="TAJ48" s="502"/>
      <c r="TAK48" s="502"/>
      <c r="TAL48" s="502"/>
      <c r="TAM48" s="502"/>
      <c r="TAN48" s="502"/>
      <c r="TAO48" s="502"/>
      <c r="TAP48" s="502"/>
      <c r="TAQ48" s="502"/>
      <c r="TAR48" s="502"/>
      <c r="TAS48" s="502"/>
      <c r="TAT48" s="502"/>
      <c r="TAU48" s="502"/>
      <c r="TAV48" s="502"/>
      <c r="TAW48" s="502"/>
      <c r="TAX48" s="502"/>
      <c r="TAY48" s="502"/>
      <c r="TAZ48" s="502"/>
      <c r="TBA48" s="502"/>
      <c r="TBB48" s="502"/>
      <c r="TBC48" s="502"/>
      <c r="TBD48" s="502"/>
      <c r="TBE48" s="502"/>
      <c r="TBF48" s="502"/>
      <c r="TBG48" s="502"/>
      <c r="TBH48" s="502"/>
      <c r="TBI48" s="502"/>
      <c r="TBJ48" s="502"/>
      <c r="TBK48" s="502"/>
      <c r="TBL48" s="502"/>
      <c r="TBM48" s="502"/>
      <c r="TBN48" s="502"/>
      <c r="TBO48" s="502"/>
      <c r="TBP48" s="502"/>
      <c r="TBQ48" s="502"/>
      <c r="TBR48" s="502"/>
      <c r="TBS48" s="502"/>
      <c r="TBT48" s="502"/>
      <c r="TBU48" s="502"/>
      <c r="TBV48" s="502"/>
      <c r="TBW48" s="502"/>
      <c r="TBX48" s="502"/>
      <c r="TBY48" s="502"/>
      <c r="TBZ48" s="502"/>
      <c r="TCA48" s="502"/>
      <c r="TCB48" s="502"/>
      <c r="TCC48" s="502"/>
      <c r="TCD48" s="502"/>
      <c r="TCE48" s="502"/>
      <c r="TCF48" s="502"/>
      <c r="TCG48" s="502"/>
      <c r="TCH48" s="502"/>
      <c r="TCI48" s="502"/>
      <c r="TCJ48" s="502"/>
      <c r="TCK48" s="502"/>
      <c r="TCL48" s="502"/>
      <c r="TCM48" s="502"/>
      <c r="TCN48" s="502"/>
      <c r="TCO48" s="502"/>
      <c r="TCP48" s="502"/>
      <c r="TCQ48" s="502"/>
      <c r="TCR48" s="502"/>
      <c r="TCS48" s="502"/>
      <c r="TCT48" s="502"/>
      <c r="TCU48" s="502"/>
      <c r="TCV48" s="502"/>
      <c r="TCW48" s="502"/>
      <c r="TCX48" s="502"/>
      <c r="TCY48" s="502"/>
      <c r="TCZ48" s="502"/>
      <c r="TDA48" s="502"/>
      <c r="TDB48" s="502"/>
      <c r="TDC48" s="502"/>
      <c r="TDD48" s="502"/>
      <c r="TDE48" s="502"/>
      <c r="TDF48" s="502"/>
      <c r="TDG48" s="502"/>
      <c r="TDH48" s="502"/>
      <c r="TDI48" s="502"/>
      <c r="TDJ48" s="502"/>
      <c r="TDK48" s="502"/>
      <c r="TDL48" s="502"/>
      <c r="TDM48" s="502"/>
      <c r="TDN48" s="502"/>
      <c r="TDO48" s="502"/>
      <c r="TDP48" s="502"/>
      <c r="TDQ48" s="502"/>
      <c r="TDR48" s="502"/>
      <c r="TDS48" s="502"/>
      <c r="TDT48" s="502"/>
      <c r="TDU48" s="502"/>
      <c r="TDV48" s="502"/>
      <c r="TDW48" s="502"/>
      <c r="TDX48" s="502"/>
      <c r="TDY48" s="502"/>
      <c r="TDZ48" s="502"/>
      <c r="TEA48" s="502"/>
      <c r="TEB48" s="502"/>
      <c r="TEC48" s="502"/>
      <c r="TED48" s="502"/>
      <c r="TEE48" s="502"/>
      <c r="TEF48" s="502"/>
      <c r="TEG48" s="502"/>
      <c r="TEH48" s="502"/>
      <c r="TEI48" s="502"/>
      <c r="TEJ48" s="502"/>
      <c r="TEK48" s="502"/>
      <c r="TEL48" s="502"/>
      <c r="TEM48" s="502"/>
      <c r="TEN48" s="502"/>
      <c r="TEO48" s="502"/>
      <c r="TEP48" s="502"/>
      <c r="TEQ48" s="502"/>
      <c r="TER48" s="502"/>
      <c r="TES48" s="502"/>
      <c r="TET48" s="502"/>
      <c r="TEU48" s="502"/>
      <c r="TEV48" s="502"/>
      <c r="TEW48" s="502"/>
      <c r="TEX48" s="502"/>
      <c r="TEY48" s="502"/>
      <c r="TEZ48" s="502"/>
      <c r="TFA48" s="502"/>
      <c r="TFB48" s="502"/>
      <c r="TFC48" s="502"/>
      <c r="TFD48" s="502"/>
      <c r="TFE48" s="502"/>
      <c r="TFF48" s="502"/>
      <c r="TFG48" s="502"/>
      <c r="TFH48" s="502"/>
      <c r="TFI48" s="502"/>
      <c r="TFJ48" s="502"/>
      <c r="TFK48" s="502"/>
      <c r="TFL48" s="502"/>
      <c r="TFM48" s="502"/>
      <c r="TFN48" s="502"/>
      <c r="TFO48" s="502"/>
      <c r="TFP48" s="502"/>
      <c r="TFQ48" s="502"/>
      <c r="TFR48" s="502"/>
      <c r="TFS48" s="502"/>
      <c r="TFT48" s="502"/>
      <c r="TFU48" s="502"/>
      <c r="TFV48" s="502"/>
      <c r="TFW48" s="502"/>
      <c r="TFX48" s="502"/>
      <c r="TFY48" s="502"/>
      <c r="TFZ48" s="502"/>
      <c r="TGA48" s="502"/>
      <c r="TGB48" s="502"/>
      <c r="TGC48" s="502"/>
      <c r="TGD48" s="502"/>
      <c r="TGE48" s="502"/>
      <c r="TGF48" s="502"/>
      <c r="TGG48" s="502"/>
      <c r="TGH48" s="502"/>
      <c r="TGI48" s="502"/>
      <c r="TGJ48" s="502"/>
      <c r="TGK48" s="502"/>
      <c r="TGL48" s="502"/>
      <c r="TGM48" s="502"/>
      <c r="TGN48" s="502"/>
      <c r="TGO48" s="502"/>
      <c r="TGP48" s="502"/>
      <c r="TGQ48" s="502"/>
      <c r="TGR48" s="502"/>
      <c r="TGS48" s="502"/>
      <c r="TGT48" s="502"/>
      <c r="TGU48" s="502"/>
      <c r="TGV48" s="502"/>
      <c r="TGW48" s="502"/>
      <c r="TGX48" s="502"/>
      <c r="TGY48" s="502"/>
      <c r="TGZ48" s="502"/>
      <c r="THA48" s="502"/>
      <c r="THB48" s="502"/>
      <c r="THC48" s="502"/>
      <c r="THD48" s="502"/>
      <c r="THE48" s="502"/>
      <c r="THF48" s="502"/>
      <c r="THG48" s="502"/>
      <c r="THH48" s="502"/>
      <c r="THI48" s="502"/>
      <c r="THJ48" s="502"/>
      <c r="THK48" s="502"/>
      <c r="THL48" s="502"/>
      <c r="THM48" s="502"/>
      <c r="THN48" s="502"/>
      <c r="THO48" s="502"/>
      <c r="THP48" s="502"/>
      <c r="THQ48" s="502"/>
      <c r="THR48" s="502"/>
      <c r="THS48" s="502"/>
      <c r="THT48" s="502"/>
      <c r="THU48" s="502"/>
      <c r="THV48" s="502"/>
      <c r="THW48" s="502"/>
      <c r="THX48" s="502"/>
      <c r="THY48" s="502"/>
      <c r="THZ48" s="502"/>
      <c r="TIA48" s="502"/>
      <c r="TIB48" s="502"/>
      <c r="TIC48" s="502"/>
      <c r="TID48" s="502"/>
      <c r="TIE48" s="502"/>
      <c r="TIF48" s="502"/>
      <c r="TIG48" s="502"/>
      <c r="TIH48" s="502"/>
      <c r="TII48" s="502"/>
      <c r="TIJ48" s="502"/>
      <c r="TIK48" s="502"/>
      <c r="TIL48" s="502"/>
      <c r="TIM48" s="502"/>
      <c r="TIN48" s="502"/>
      <c r="TIO48" s="502"/>
      <c r="TIP48" s="502"/>
      <c r="TIQ48" s="502"/>
      <c r="TIR48" s="502"/>
      <c r="TIS48" s="502"/>
      <c r="TIT48" s="502"/>
      <c r="TIU48" s="502"/>
      <c r="TIV48" s="502"/>
      <c r="TIW48" s="502"/>
      <c r="TIX48" s="502"/>
      <c r="TIY48" s="502"/>
      <c r="TIZ48" s="502"/>
      <c r="TJA48" s="502"/>
      <c r="TJB48" s="502"/>
      <c r="TJC48" s="502"/>
      <c r="TJD48" s="502"/>
      <c r="TJE48" s="502"/>
      <c r="TJF48" s="502"/>
      <c r="TJG48" s="502"/>
      <c r="TJH48" s="502"/>
      <c r="TJI48" s="502"/>
      <c r="TJJ48" s="502"/>
      <c r="TJK48" s="502"/>
      <c r="TJL48" s="502"/>
      <c r="TJM48" s="502"/>
      <c r="TJN48" s="502"/>
      <c r="TJO48" s="502"/>
      <c r="TJP48" s="502"/>
      <c r="TJQ48" s="502"/>
      <c r="TJR48" s="502"/>
      <c r="TJS48" s="502"/>
      <c r="TJT48" s="502"/>
      <c r="TJU48" s="502"/>
      <c r="TJV48" s="502"/>
      <c r="TJW48" s="502"/>
      <c r="TJX48" s="502"/>
      <c r="TJY48" s="502"/>
      <c r="TJZ48" s="502"/>
      <c r="TKA48" s="502"/>
      <c r="TKB48" s="502"/>
      <c r="TKC48" s="502"/>
      <c r="TKD48" s="502"/>
      <c r="TKE48" s="502"/>
      <c r="TKF48" s="502"/>
      <c r="TKG48" s="502"/>
      <c r="TKH48" s="502"/>
      <c r="TKI48" s="502"/>
      <c r="TKJ48" s="502"/>
      <c r="TKK48" s="502"/>
      <c r="TKL48" s="502"/>
      <c r="TKM48" s="502"/>
      <c r="TKN48" s="502"/>
      <c r="TKO48" s="502"/>
      <c r="TKP48" s="502"/>
      <c r="TKQ48" s="502"/>
      <c r="TKR48" s="502"/>
      <c r="TKS48" s="502"/>
      <c r="TKT48" s="502"/>
      <c r="TKU48" s="502"/>
      <c r="TKV48" s="502"/>
      <c r="TKW48" s="502"/>
      <c r="TKX48" s="502"/>
      <c r="TKY48" s="502"/>
      <c r="TKZ48" s="502"/>
      <c r="TLA48" s="502"/>
      <c r="TLB48" s="502"/>
      <c r="TLC48" s="502"/>
      <c r="TLD48" s="502"/>
      <c r="TLE48" s="502"/>
      <c r="TLF48" s="502"/>
      <c r="TLG48" s="502"/>
      <c r="TLH48" s="502"/>
      <c r="TLI48" s="502"/>
      <c r="TLJ48" s="502"/>
      <c r="TLK48" s="502"/>
      <c r="TLL48" s="502"/>
      <c r="TLM48" s="502"/>
      <c r="TLN48" s="502"/>
      <c r="TLO48" s="502"/>
      <c r="TLP48" s="502"/>
      <c r="TLQ48" s="502"/>
      <c r="TLR48" s="502"/>
      <c r="TLS48" s="502"/>
      <c r="TLT48" s="502"/>
      <c r="TLU48" s="502"/>
      <c r="TLV48" s="502"/>
      <c r="TLW48" s="502"/>
      <c r="TLX48" s="502"/>
      <c r="TLY48" s="502"/>
      <c r="TLZ48" s="502"/>
      <c r="TMA48" s="502"/>
      <c r="TMB48" s="502"/>
      <c r="TMC48" s="502"/>
      <c r="TMD48" s="502"/>
      <c r="TME48" s="502"/>
      <c r="TMF48" s="502"/>
      <c r="TMG48" s="502"/>
      <c r="TMH48" s="502"/>
      <c r="TMI48" s="502"/>
      <c r="TMJ48" s="502"/>
      <c r="TMK48" s="502"/>
      <c r="TML48" s="502"/>
      <c r="TMM48" s="502"/>
      <c r="TMN48" s="502"/>
      <c r="TMO48" s="502"/>
      <c r="TMP48" s="502"/>
      <c r="TMQ48" s="502"/>
      <c r="TMR48" s="502"/>
      <c r="TMS48" s="502"/>
      <c r="TMT48" s="502"/>
      <c r="TMU48" s="502"/>
      <c r="TMV48" s="502"/>
      <c r="TMW48" s="502"/>
      <c r="TMX48" s="502"/>
      <c r="TMY48" s="502"/>
      <c r="TMZ48" s="502"/>
      <c r="TNA48" s="502"/>
      <c r="TNB48" s="502"/>
      <c r="TNC48" s="502"/>
      <c r="TND48" s="502"/>
      <c r="TNE48" s="502"/>
      <c r="TNF48" s="502"/>
      <c r="TNG48" s="502"/>
      <c r="TNH48" s="502"/>
      <c r="TNI48" s="502"/>
      <c r="TNJ48" s="502"/>
      <c r="TNK48" s="502"/>
      <c r="TNL48" s="502"/>
      <c r="TNM48" s="502"/>
      <c r="TNN48" s="502"/>
      <c r="TNO48" s="502"/>
      <c r="TNP48" s="502"/>
      <c r="TNQ48" s="502"/>
      <c r="TNR48" s="502"/>
      <c r="TNS48" s="502"/>
      <c r="TNT48" s="502"/>
      <c r="TNU48" s="502"/>
      <c r="TNV48" s="502"/>
      <c r="TNW48" s="502"/>
      <c r="TNX48" s="502"/>
      <c r="TNY48" s="502"/>
      <c r="TNZ48" s="502"/>
      <c r="TOA48" s="502"/>
      <c r="TOB48" s="502"/>
      <c r="TOC48" s="502"/>
      <c r="TOD48" s="502"/>
      <c r="TOE48" s="502"/>
      <c r="TOF48" s="502"/>
      <c r="TOG48" s="502"/>
      <c r="TOH48" s="502"/>
      <c r="TOI48" s="502"/>
      <c r="TOJ48" s="502"/>
      <c r="TOK48" s="502"/>
      <c r="TOL48" s="502"/>
      <c r="TOM48" s="502"/>
      <c r="TON48" s="502"/>
      <c r="TOO48" s="502"/>
      <c r="TOP48" s="502"/>
      <c r="TOQ48" s="502"/>
      <c r="TOR48" s="502"/>
      <c r="TOS48" s="502"/>
      <c r="TOT48" s="502"/>
      <c r="TOU48" s="502"/>
      <c r="TOV48" s="502"/>
      <c r="TOW48" s="502"/>
      <c r="TOX48" s="502"/>
      <c r="TOY48" s="502"/>
      <c r="TOZ48" s="502"/>
      <c r="TPA48" s="502"/>
      <c r="TPB48" s="502"/>
      <c r="TPC48" s="502"/>
      <c r="TPD48" s="502"/>
      <c r="TPE48" s="502"/>
      <c r="TPF48" s="502"/>
      <c r="TPG48" s="502"/>
      <c r="TPH48" s="502"/>
      <c r="TPI48" s="502"/>
      <c r="TPJ48" s="502"/>
      <c r="TPK48" s="502"/>
      <c r="TPL48" s="502"/>
      <c r="TPM48" s="502"/>
      <c r="TPN48" s="502"/>
      <c r="TPO48" s="502"/>
      <c r="TPP48" s="502"/>
      <c r="TPQ48" s="502"/>
      <c r="TPR48" s="502"/>
      <c r="TPS48" s="502"/>
      <c r="TPT48" s="502"/>
      <c r="TPU48" s="502"/>
      <c r="TPV48" s="502"/>
      <c r="TPW48" s="502"/>
      <c r="TPX48" s="502"/>
      <c r="TPY48" s="502"/>
      <c r="TPZ48" s="502"/>
      <c r="TQA48" s="502"/>
      <c r="TQB48" s="502"/>
      <c r="TQC48" s="502"/>
      <c r="TQD48" s="502"/>
      <c r="TQE48" s="502"/>
      <c r="TQF48" s="502"/>
      <c r="TQG48" s="502"/>
      <c r="TQH48" s="502"/>
      <c r="TQI48" s="502"/>
      <c r="TQJ48" s="502"/>
      <c r="TQK48" s="502"/>
      <c r="TQL48" s="502"/>
      <c r="TQM48" s="502"/>
      <c r="TQN48" s="502"/>
      <c r="TQO48" s="502"/>
      <c r="TQP48" s="502"/>
      <c r="TQQ48" s="502"/>
      <c r="TQR48" s="502"/>
      <c r="TQS48" s="502"/>
      <c r="TQT48" s="502"/>
      <c r="TQU48" s="502"/>
      <c r="TQV48" s="502"/>
      <c r="TQW48" s="502"/>
      <c r="TQX48" s="502"/>
      <c r="TQY48" s="502"/>
      <c r="TQZ48" s="502"/>
      <c r="TRA48" s="502"/>
      <c r="TRB48" s="502"/>
      <c r="TRC48" s="502"/>
      <c r="TRD48" s="502"/>
      <c r="TRE48" s="502"/>
      <c r="TRF48" s="502"/>
      <c r="TRG48" s="502"/>
      <c r="TRH48" s="502"/>
      <c r="TRI48" s="502"/>
      <c r="TRJ48" s="502"/>
      <c r="TRK48" s="502"/>
      <c r="TRL48" s="502"/>
      <c r="TRM48" s="502"/>
      <c r="TRN48" s="502"/>
      <c r="TRO48" s="502"/>
      <c r="TRP48" s="502"/>
      <c r="TRQ48" s="502"/>
      <c r="TRR48" s="502"/>
      <c r="TRS48" s="502"/>
      <c r="TRT48" s="502"/>
      <c r="TRU48" s="502"/>
      <c r="TRV48" s="502"/>
      <c r="TRW48" s="502"/>
      <c r="TRX48" s="502"/>
      <c r="TRY48" s="502"/>
      <c r="TRZ48" s="502"/>
      <c r="TSA48" s="502"/>
      <c r="TSB48" s="502"/>
      <c r="TSC48" s="502"/>
      <c r="TSD48" s="502"/>
      <c r="TSE48" s="502"/>
      <c r="TSF48" s="502"/>
      <c r="TSG48" s="502"/>
      <c r="TSH48" s="502"/>
      <c r="TSI48" s="502"/>
      <c r="TSJ48" s="502"/>
      <c r="TSK48" s="502"/>
      <c r="TSL48" s="502"/>
      <c r="TSM48" s="502"/>
      <c r="TSN48" s="502"/>
      <c r="TSO48" s="502"/>
      <c r="TSP48" s="502"/>
      <c r="TSQ48" s="502"/>
      <c r="TSR48" s="502"/>
      <c r="TSS48" s="502"/>
      <c r="TST48" s="502"/>
      <c r="TSU48" s="502"/>
      <c r="TSV48" s="502"/>
      <c r="TSW48" s="502"/>
      <c r="TSX48" s="502"/>
      <c r="TSY48" s="502"/>
      <c r="TSZ48" s="502"/>
      <c r="TTA48" s="502"/>
      <c r="TTB48" s="502"/>
      <c r="TTC48" s="502"/>
      <c r="TTD48" s="502"/>
      <c r="TTE48" s="502"/>
      <c r="TTF48" s="502"/>
      <c r="TTG48" s="502"/>
      <c r="TTH48" s="502"/>
      <c r="TTI48" s="502"/>
      <c r="TTJ48" s="502"/>
      <c r="TTK48" s="502"/>
      <c r="TTL48" s="502"/>
      <c r="TTM48" s="502"/>
      <c r="TTN48" s="502"/>
      <c r="TTO48" s="502"/>
      <c r="TTP48" s="502"/>
      <c r="TTQ48" s="502"/>
      <c r="TTR48" s="502"/>
      <c r="TTS48" s="502"/>
      <c r="TTT48" s="502"/>
      <c r="TTU48" s="502"/>
      <c r="TTV48" s="502"/>
      <c r="TTW48" s="502"/>
      <c r="TTX48" s="502"/>
      <c r="TTY48" s="502"/>
      <c r="TTZ48" s="502"/>
      <c r="TUA48" s="502"/>
      <c r="TUB48" s="502"/>
      <c r="TUC48" s="502"/>
      <c r="TUD48" s="502"/>
      <c r="TUE48" s="502"/>
      <c r="TUF48" s="502"/>
      <c r="TUG48" s="502"/>
      <c r="TUH48" s="502"/>
      <c r="TUI48" s="502"/>
      <c r="TUJ48" s="502"/>
      <c r="TUK48" s="502"/>
      <c r="TUL48" s="502"/>
      <c r="TUM48" s="502"/>
      <c r="TUN48" s="502"/>
      <c r="TUO48" s="502"/>
      <c r="TUP48" s="502"/>
      <c r="TUQ48" s="502"/>
      <c r="TUR48" s="502"/>
      <c r="TUS48" s="502"/>
      <c r="TUT48" s="502"/>
      <c r="TUU48" s="502"/>
      <c r="TUV48" s="502"/>
      <c r="TUW48" s="502"/>
      <c r="TUX48" s="502"/>
      <c r="TUY48" s="502"/>
      <c r="TUZ48" s="502"/>
      <c r="TVA48" s="502"/>
      <c r="TVB48" s="502"/>
      <c r="TVC48" s="502"/>
      <c r="TVD48" s="502"/>
      <c r="TVE48" s="502"/>
      <c r="TVF48" s="502"/>
      <c r="TVG48" s="502"/>
      <c r="TVH48" s="502"/>
      <c r="TVI48" s="502"/>
      <c r="TVJ48" s="502"/>
      <c r="TVK48" s="502"/>
      <c r="TVL48" s="502"/>
      <c r="TVM48" s="502"/>
      <c r="TVN48" s="502"/>
      <c r="TVO48" s="502"/>
      <c r="TVP48" s="502"/>
      <c r="TVQ48" s="502"/>
      <c r="TVR48" s="502"/>
      <c r="TVS48" s="502"/>
      <c r="TVT48" s="502"/>
      <c r="TVU48" s="502"/>
      <c r="TVV48" s="502"/>
      <c r="TVW48" s="502"/>
      <c r="TVX48" s="502"/>
      <c r="TVY48" s="502"/>
      <c r="TVZ48" s="502"/>
      <c r="TWA48" s="502"/>
      <c r="TWB48" s="502"/>
      <c r="TWC48" s="502"/>
      <c r="TWD48" s="502"/>
      <c r="TWE48" s="502"/>
      <c r="TWF48" s="502"/>
      <c r="TWG48" s="502"/>
      <c r="TWH48" s="502"/>
      <c r="TWI48" s="502"/>
      <c r="TWJ48" s="502"/>
      <c r="TWK48" s="502"/>
      <c r="TWL48" s="502"/>
      <c r="TWM48" s="502"/>
      <c r="TWN48" s="502"/>
      <c r="TWO48" s="502"/>
      <c r="TWP48" s="502"/>
      <c r="TWQ48" s="502"/>
      <c r="TWR48" s="502"/>
      <c r="TWS48" s="502"/>
      <c r="TWT48" s="502"/>
      <c r="TWU48" s="502"/>
      <c r="TWV48" s="502"/>
      <c r="TWW48" s="502"/>
      <c r="TWX48" s="502"/>
      <c r="TWY48" s="502"/>
      <c r="TWZ48" s="502"/>
      <c r="TXA48" s="502"/>
      <c r="TXB48" s="502"/>
      <c r="TXC48" s="502"/>
      <c r="TXD48" s="502"/>
      <c r="TXE48" s="502"/>
      <c r="TXF48" s="502"/>
      <c r="TXG48" s="502"/>
      <c r="TXH48" s="502"/>
      <c r="TXI48" s="502"/>
      <c r="TXJ48" s="502"/>
      <c r="TXK48" s="502"/>
      <c r="TXL48" s="502"/>
      <c r="TXM48" s="502"/>
      <c r="TXN48" s="502"/>
      <c r="TXO48" s="502"/>
      <c r="TXP48" s="502"/>
      <c r="TXQ48" s="502"/>
      <c r="TXR48" s="502"/>
      <c r="TXS48" s="502"/>
      <c r="TXT48" s="502"/>
      <c r="TXU48" s="502"/>
      <c r="TXV48" s="502"/>
      <c r="TXW48" s="502"/>
      <c r="TXX48" s="502"/>
      <c r="TXY48" s="502"/>
      <c r="TXZ48" s="502"/>
      <c r="TYA48" s="502"/>
      <c r="TYB48" s="502"/>
      <c r="TYC48" s="502"/>
      <c r="TYD48" s="502"/>
      <c r="TYE48" s="502"/>
      <c r="TYF48" s="502"/>
      <c r="TYG48" s="502"/>
      <c r="TYH48" s="502"/>
      <c r="TYI48" s="502"/>
      <c r="TYJ48" s="502"/>
      <c r="TYK48" s="502"/>
      <c r="TYL48" s="502"/>
      <c r="TYM48" s="502"/>
      <c r="TYN48" s="502"/>
      <c r="TYO48" s="502"/>
      <c r="TYP48" s="502"/>
      <c r="TYQ48" s="502"/>
      <c r="TYR48" s="502"/>
      <c r="TYS48" s="502"/>
      <c r="TYT48" s="502"/>
      <c r="TYU48" s="502"/>
      <c r="TYV48" s="502"/>
      <c r="TYW48" s="502"/>
      <c r="TYX48" s="502"/>
      <c r="TYY48" s="502"/>
      <c r="TYZ48" s="502"/>
      <c r="TZA48" s="502"/>
      <c r="TZB48" s="502"/>
      <c r="TZC48" s="502"/>
      <c r="TZD48" s="502"/>
      <c r="TZE48" s="502"/>
      <c r="TZF48" s="502"/>
      <c r="TZG48" s="502"/>
      <c r="TZH48" s="502"/>
      <c r="TZI48" s="502"/>
      <c r="TZJ48" s="502"/>
      <c r="TZK48" s="502"/>
      <c r="TZL48" s="502"/>
      <c r="TZM48" s="502"/>
      <c r="TZN48" s="502"/>
      <c r="TZO48" s="502"/>
      <c r="TZP48" s="502"/>
      <c r="TZQ48" s="502"/>
      <c r="TZR48" s="502"/>
      <c r="TZS48" s="502"/>
      <c r="TZT48" s="502"/>
      <c r="TZU48" s="502"/>
      <c r="TZV48" s="502"/>
      <c r="TZW48" s="502"/>
      <c r="TZX48" s="502"/>
      <c r="TZY48" s="502"/>
      <c r="TZZ48" s="502"/>
      <c r="UAA48" s="502"/>
      <c r="UAB48" s="502"/>
      <c r="UAC48" s="502"/>
      <c r="UAD48" s="502"/>
      <c r="UAE48" s="502"/>
      <c r="UAF48" s="502"/>
      <c r="UAG48" s="502"/>
      <c r="UAH48" s="502"/>
      <c r="UAI48" s="502"/>
      <c r="UAJ48" s="502"/>
      <c r="UAK48" s="502"/>
      <c r="UAL48" s="502"/>
      <c r="UAM48" s="502"/>
      <c r="UAN48" s="502"/>
      <c r="UAO48" s="502"/>
      <c r="UAP48" s="502"/>
      <c r="UAQ48" s="502"/>
      <c r="UAR48" s="502"/>
      <c r="UAS48" s="502"/>
      <c r="UAT48" s="502"/>
      <c r="UAU48" s="502"/>
      <c r="UAV48" s="502"/>
      <c r="UAW48" s="502"/>
      <c r="UAX48" s="502"/>
      <c r="UAY48" s="502"/>
      <c r="UAZ48" s="502"/>
      <c r="UBA48" s="502"/>
      <c r="UBB48" s="502"/>
      <c r="UBC48" s="502"/>
      <c r="UBD48" s="502"/>
      <c r="UBE48" s="502"/>
      <c r="UBF48" s="502"/>
      <c r="UBG48" s="502"/>
      <c r="UBH48" s="502"/>
      <c r="UBI48" s="502"/>
      <c r="UBJ48" s="502"/>
      <c r="UBK48" s="502"/>
      <c r="UBL48" s="502"/>
      <c r="UBM48" s="502"/>
      <c r="UBN48" s="502"/>
      <c r="UBO48" s="502"/>
      <c r="UBP48" s="502"/>
      <c r="UBQ48" s="502"/>
      <c r="UBR48" s="502"/>
      <c r="UBS48" s="502"/>
      <c r="UBT48" s="502"/>
      <c r="UBU48" s="502"/>
      <c r="UBV48" s="502"/>
      <c r="UBW48" s="502"/>
      <c r="UBX48" s="502"/>
      <c r="UBY48" s="502"/>
      <c r="UBZ48" s="502"/>
      <c r="UCA48" s="502"/>
      <c r="UCB48" s="502"/>
      <c r="UCC48" s="502"/>
      <c r="UCD48" s="502"/>
      <c r="UCE48" s="502"/>
      <c r="UCF48" s="502"/>
      <c r="UCG48" s="502"/>
      <c r="UCH48" s="502"/>
      <c r="UCI48" s="502"/>
      <c r="UCJ48" s="502"/>
      <c r="UCK48" s="502"/>
      <c r="UCL48" s="502"/>
      <c r="UCM48" s="502"/>
      <c r="UCN48" s="502"/>
      <c r="UCO48" s="502"/>
      <c r="UCP48" s="502"/>
      <c r="UCQ48" s="502"/>
      <c r="UCR48" s="502"/>
      <c r="UCS48" s="502"/>
      <c r="UCT48" s="502"/>
      <c r="UCU48" s="502"/>
      <c r="UCV48" s="502"/>
      <c r="UCW48" s="502"/>
      <c r="UCX48" s="502"/>
      <c r="UCY48" s="502"/>
      <c r="UCZ48" s="502"/>
      <c r="UDA48" s="502"/>
      <c r="UDB48" s="502"/>
      <c r="UDC48" s="502"/>
      <c r="UDD48" s="502"/>
      <c r="UDE48" s="502"/>
      <c r="UDF48" s="502"/>
      <c r="UDG48" s="502"/>
      <c r="UDH48" s="502"/>
      <c r="UDI48" s="502"/>
      <c r="UDJ48" s="502"/>
      <c r="UDK48" s="502"/>
      <c r="UDL48" s="502"/>
      <c r="UDM48" s="502"/>
      <c r="UDN48" s="502"/>
      <c r="UDO48" s="502"/>
      <c r="UDP48" s="502"/>
      <c r="UDQ48" s="502"/>
      <c r="UDR48" s="502"/>
      <c r="UDS48" s="502"/>
      <c r="UDT48" s="502"/>
      <c r="UDU48" s="502"/>
      <c r="UDV48" s="502"/>
      <c r="UDW48" s="502"/>
      <c r="UDX48" s="502"/>
      <c r="UDY48" s="502"/>
      <c r="UDZ48" s="502"/>
      <c r="UEA48" s="502"/>
      <c r="UEB48" s="502"/>
      <c r="UEC48" s="502"/>
      <c r="UED48" s="502"/>
      <c r="UEE48" s="502"/>
      <c r="UEF48" s="502"/>
      <c r="UEG48" s="502"/>
      <c r="UEH48" s="502"/>
      <c r="UEI48" s="502"/>
      <c r="UEJ48" s="502"/>
      <c r="UEK48" s="502"/>
      <c r="UEL48" s="502"/>
      <c r="UEM48" s="502"/>
      <c r="UEN48" s="502"/>
      <c r="UEO48" s="502"/>
      <c r="UEP48" s="502"/>
      <c r="UEQ48" s="502"/>
      <c r="UER48" s="502"/>
      <c r="UES48" s="502"/>
      <c r="UET48" s="502"/>
      <c r="UEU48" s="502"/>
      <c r="UEV48" s="502"/>
      <c r="UEW48" s="502"/>
      <c r="UEX48" s="502"/>
      <c r="UEY48" s="502"/>
      <c r="UEZ48" s="502"/>
      <c r="UFA48" s="502"/>
      <c r="UFB48" s="502"/>
      <c r="UFC48" s="502"/>
      <c r="UFD48" s="502"/>
      <c r="UFE48" s="502"/>
      <c r="UFF48" s="502"/>
      <c r="UFG48" s="502"/>
      <c r="UFH48" s="502"/>
      <c r="UFI48" s="502"/>
      <c r="UFJ48" s="502"/>
      <c r="UFK48" s="502"/>
      <c r="UFL48" s="502"/>
      <c r="UFM48" s="502"/>
      <c r="UFN48" s="502"/>
      <c r="UFO48" s="502"/>
      <c r="UFP48" s="502"/>
      <c r="UFQ48" s="502"/>
      <c r="UFR48" s="502"/>
      <c r="UFS48" s="502"/>
      <c r="UFT48" s="502"/>
      <c r="UFU48" s="502"/>
      <c r="UFV48" s="502"/>
      <c r="UFW48" s="502"/>
      <c r="UFX48" s="502"/>
      <c r="UFY48" s="502"/>
      <c r="UFZ48" s="502"/>
      <c r="UGA48" s="502"/>
      <c r="UGB48" s="502"/>
      <c r="UGC48" s="502"/>
      <c r="UGD48" s="502"/>
      <c r="UGE48" s="502"/>
      <c r="UGF48" s="502"/>
      <c r="UGG48" s="502"/>
      <c r="UGH48" s="502"/>
      <c r="UGI48" s="502"/>
      <c r="UGJ48" s="502"/>
      <c r="UGK48" s="502"/>
      <c r="UGL48" s="502"/>
      <c r="UGM48" s="502"/>
      <c r="UGN48" s="502"/>
      <c r="UGO48" s="502"/>
      <c r="UGP48" s="502"/>
      <c r="UGQ48" s="502"/>
      <c r="UGR48" s="502"/>
      <c r="UGS48" s="502"/>
      <c r="UGT48" s="502"/>
      <c r="UGU48" s="502"/>
      <c r="UGV48" s="502"/>
      <c r="UGW48" s="502"/>
      <c r="UGX48" s="502"/>
      <c r="UGY48" s="502"/>
      <c r="UGZ48" s="502"/>
      <c r="UHA48" s="502"/>
      <c r="UHB48" s="502"/>
      <c r="UHC48" s="502"/>
      <c r="UHD48" s="502"/>
      <c r="UHE48" s="502"/>
      <c r="UHF48" s="502"/>
      <c r="UHG48" s="502"/>
      <c r="UHH48" s="502"/>
      <c r="UHI48" s="502"/>
      <c r="UHJ48" s="502"/>
      <c r="UHK48" s="502"/>
      <c r="UHL48" s="502"/>
      <c r="UHM48" s="502"/>
      <c r="UHN48" s="502"/>
      <c r="UHO48" s="502"/>
      <c r="UHP48" s="502"/>
      <c r="UHQ48" s="502"/>
      <c r="UHR48" s="502"/>
      <c r="UHS48" s="502"/>
      <c r="UHT48" s="502"/>
      <c r="UHU48" s="502"/>
      <c r="UHV48" s="502"/>
      <c r="UHW48" s="502"/>
      <c r="UHX48" s="502"/>
      <c r="UHY48" s="502"/>
      <c r="UHZ48" s="502"/>
      <c r="UIA48" s="502"/>
      <c r="UIB48" s="502"/>
      <c r="UIC48" s="502"/>
      <c r="UID48" s="502"/>
      <c r="UIE48" s="502"/>
      <c r="UIF48" s="502"/>
      <c r="UIG48" s="502"/>
      <c r="UIH48" s="502"/>
      <c r="UII48" s="502"/>
      <c r="UIJ48" s="502"/>
      <c r="UIK48" s="502"/>
      <c r="UIL48" s="502"/>
      <c r="UIM48" s="502"/>
      <c r="UIN48" s="502"/>
      <c r="UIO48" s="502"/>
      <c r="UIP48" s="502"/>
      <c r="UIQ48" s="502"/>
      <c r="UIR48" s="502"/>
      <c r="UIS48" s="502"/>
      <c r="UIT48" s="502"/>
      <c r="UIU48" s="502"/>
      <c r="UIV48" s="502"/>
      <c r="UIW48" s="502"/>
      <c r="UIX48" s="502"/>
      <c r="UIY48" s="502"/>
      <c r="UIZ48" s="502"/>
      <c r="UJA48" s="502"/>
      <c r="UJB48" s="502"/>
      <c r="UJC48" s="502"/>
      <c r="UJD48" s="502"/>
      <c r="UJE48" s="502"/>
      <c r="UJF48" s="502"/>
      <c r="UJG48" s="502"/>
      <c r="UJH48" s="502"/>
      <c r="UJI48" s="502"/>
      <c r="UJJ48" s="502"/>
      <c r="UJK48" s="502"/>
      <c r="UJL48" s="502"/>
      <c r="UJM48" s="502"/>
      <c r="UJN48" s="502"/>
      <c r="UJO48" s="502"/>
      <c r="UJP48" s="502"/>
      <c r="UJQ48" s="502"/>
      <c r="UJR48" s="502"/>
      <c r="UJS48" s="502"/>
      <c r="UJT48" s="502"/>
      <c r="UJU48" s="502"/>
      <c r="UJV48" s="502"/>
      <c r="UJW48" s="502"/>
      <c r="UJX48" s="502"/>
      <c r="UJY48" s="502"/>
      <c r="UJZ48" s="502"/>
      <c r="UKA48" s="502"/>
      <c r="UKB48" s="502"/>
      <c r="UKC48" s="502"/>
      <c r="UKD48" s="502"/>
      <c r="UKE48" s="502"/>
      <c r="UKF48" s="502"/>
      <c r="UKG48" s="502"/>
      <c r="UKH48" s="502"/>
      <c r="UKI48" s="502"/>
      <c r="UKJ48" s="502"/>
      <c r="UKK48" s="502"/>
      <c r="UKL48" s="502"/>
      <c r="UKM48" s="502"/>
      <c r="UKN48" s="502"/>
      <c r="UKO48" s="502"/>
      <c r="UKP48" s="502"/>
      <c r="UKQ48" s="502"/>
      <c r="UKR48" s="502"/>
      <c r="UKS48" s="502"/>
      <c r="UKT48" s="502"/>
      <c r="UKU48" s="502"/>
      <c r="UKV48" s="502"/>
      <c r="UKW48" s="502"/>
      <c r="UKX48" s="502"/>
      <c r="UKY48" s="502"/>
      <c r="UKZ48" s="502"/>
      <c r="ULA48" s="502"/>
      <c r="ULB48" s="502"/>
      <c r="ULC48" s="502"/>
      <c r="ULD48" s="502"/>
      <c r="ULE48" s="502"/>
      <c r="ULF48" s="502"/>
      <c r="ULG48" s="502"/>
      <c r="ULH48" s="502"/>
      <c r="ULI48" s="502"/>
      <c r="ULJ48" s="502"/>
      <c r="ULK48" s="502"/>
      <c r="ULL48" s="502"/>
      <c r="ULM48" s="502"/>
      <c r="ULN48" s="502"/>
      <c r="ULO48" s="502"/>
      <c r="ULP48" s="502"/>
      <c r="ULQ48" s="502"/>
      <c r="ULR48" s="502"/>
      <c r="ULS48" s="502"/>
      <c r="ULT48" s="502"/>
      <c r="ULU48" s="502"/>
      <c r="ULV48" s="502"/>
      <c r="ULW48" s="502"/>
      <c r="ULX48" s="502"/>
      <c r="ULY48" s="502"/>
      <c r="ULZ48" s="502"/>
      <c r="UMA48" s="502"/>
      <c r="UMB48" s="502"/>
      <c r="UMC48" s="502"/>
      <c r="UMD48" s="502"/>
      <c r="UME48" s="502"/>
      <c r="UMF48" s="502"/>
      <c r="UMG48" s="502"/>
      <c r="UMH48" s="502"/>
      <c r="UMI48" s="502"/>
      <c r="UMJ48" s="502"/>
      <c r="UMK48" s="502"/>
      <c r="UML48" s="502"/>
      <c r="UMM48" s="502"/>
      <c r="UMN48" s="502"/>
      <c r="UMO48" s="502"/>
      <c r="UMP48" s="502"/>
      <c r="UMQ48" s="502"/>
      <c r="UMR48" s="502"/>
      <c r="UMS48" s="502"/>
      <c r="UMT48" s="502"/>
      <c r="UMU48" s="502"/>
      <c r="UMV48" s="502"/>
      <c r="UMW48" s="502"/>
      <c r="UMX48" s="502"/>
      <c r="UMY48" s="502"/>
      <c r="UMZ48" s="502"/>
      <c r="UNA48" s="502"/>
      <c r="UNB48" s="502"/>
      <c r="UNC48" s="502"/>
      <c r="UND48" s="502"/>
      <c r="UNE48" s="502"/>
      <c r="UNF48" s="502"/>
      <c r="UNG48" s="502"/>
      <c r="UNH48" s="502"/>
      <c r="UNI48" s="502"/>
      <c r="UNJ48" s="502"/>
      <c r="UNK48" s="502"/>
      <c r="UNL48" s="502"/>
      <c r="UNM48" s="502"/>
      <c r="UNN48" s="502"/>
      <c r="UNO48" s="502"/>
      <c r="UNP48" s="502"/>
      <c r="UNQ48" s="502"/>
      <c r="UNR48" s="502"/>
      <c r="UNS48" s="502"/>
      <c r="UNT48" s="502"/>
      <c r="UNU48" s="502"/>
      <c r="UNV48" s="502"/>
      <c r="UNW48" s="502"/>
      <c r="UNX48" s="502"/>
      <c r="UNY48" s="502"/>
      <c r="UNZ48" s="502"/>
      <c r="UOA48" s="502"/>
      <c r="UOB48" s="502"/>
      <c r="UOC48" s="502"/>
      <c r="UOD48" s="502"/>
      <c r="UOE48" s="502"/>
      <c r="UOF48" s="502"/>
      <c r="UOG48" s="502"/>
      <c r="UOH48" s="502"/>
      <c r="UOI48" s="502"/>
      <c r="UOJ48" s="502"/>
      <c r="UOK48" s="502"/>
      <c r="UOL48" s="502"/>
      <c r="UOM48" s="502"/>
      <c r="UON48" s="502"/>
      <c r="UOO48" s="502"/>
      <c r="UOP48" s="502"/>
      <c r="UOQ48" s="502"/>
      <c r="UOR48" s="502"/>
      <c r="UOS48" s="502"/>
      <c r="UOT48" s="502"/>
      <c r="UOU48" s="502"/>
      <c r="UOV48" s="502"/>
      <c r="UOW48" s="502"/>
      <c r="UOX48" s="502"/>
      <c r="UOY48" s="502"/>
      <c r="UOZ48" s="502"/>
      <c r="UPA48" s="502"/>
      <c r="UPB48" s="502"/>
      <c r="UPC48" s="502"/>
      <c r="UPD48" s="502"/>
      <c r="UPE48" s="502"/>
      <c r="UPF48" s="502"/>
      <c r="UPG48" s="502"/>
      <c r="UPH48" s="502"/>
      <c r="UPI48" s="502"/>
      <c r="UPJ48" s="502"/>
      <c r="UPK48" s="502"/>
      <c r="UPL48" s="502"/>
      <c r="UPM48" s="502"/>
      <c r="UPN48" s="502"/>
      <c r="UPO48" s="502"/>
      <c r="UPP48" s="502"/>
      <c r="UPQ48" s="502"/>
      <c r="UPR48" s="502"/>
      <c r="UPS48" s="502"/>
      <c r="UPT48" s="502"/>
      <c r="UPU48" s="502"/>
      <c r="UPV48" s="502"/>
      <c r="UPW48" s="502"/>
      <c r="UPX48" s="502"/>
      <c r="UPY48" s="502"/>
      <c r="UPZ48" s="502"/>
      <c r="UQA48" s="502"/>
      <c r="UQB48" s="502"/>
      <c r="UQC48" s="502"/>
      <c r="UQD48" s="502"/>
      <c r="UQE48" s="502"/>
      <c r="UQF48" s="502"/>
      <c r="UQG48" s="502"/>
      <c r="UQH48" s="502"/>
      <c r="UQI48" s="502"/>
      <c r="UQJ48" s="502"/>
      <c r="UQK48" s="502"/>
      <c r="UQL48" s="502"/>
      <c r="UQM48" s="502"/>
      <c r="UQN48" s="502"/>
      <c r="UQO48" s="502"/>
      <c r="UQP48" s="502"/>
      <c r="UQQ48" s="502"/>
      <c r="UQR48" s="502"/>
      <c r="UQS48" s="502"/>
      <c r="UQT48" s="502"/>
      <c r="UQU48" s="502"/>
      <c r="UQV48" s="502"/>
      <c r="UQW48" s="502"/>
      <c r="UQX48" s="502"/>
      <c r="UQY48" s="502"/>
      <c r="UQZ48" s="502"/>
      <c r="URA48" s="502"/>
      <c r="URB48" s="502"/>
      <c r="URC48" s="502"/>
      <c r="URD48" s="502"/>
      <c r="URE48" s="502"/>
      <c r="URF48" s="502"/>
      <c r="URG48" s="502"/>
      <c r="URH48" s="502"/>
      <c r="URI48" s="502"/>
      <c r="URJ48" s="502"/>
      <c r="URK48" s="502"/>
      <c r="URL48" s="502"/>
      <c r="URM48" s="502"/>
      <c r="URN48" s="502"/>
      <c r="URO48" s="502"/>
      <c r="URP48" s="502"/>
      <c r="URQ48" s="502"/>
      <c r="URR48" s="502"/>
      <c r="URS48" s="502"/>
      <c r="URT48" s="502"/>
      <c r="URU48" s="502"/>
      <c r="URV48" s="502"/>
      <c r="URW48" s="502"/>
      <c r="URX48" s="502"/>
      <c r="URY48" s="502"/>
      <c r="URZ48" s="502"/>
      <c r="USA48" s="502"/>
      <c r="USB48" s="502"/>
      <c r="USC48" s="502"/>
      <c r="USD48" s="502"/>
      <c r="USE48" s="502"/>
      <c r="USF48" s="502"/>
      <c r="USG48" s="502"/>
      <c r="USH48" s="502"/>
      <c r="USI48" s="502"/>
      <c r="USJ48" s="502"/>
      <c r="USK48" s="502"/>
      <c r="USL48" s="502"/>
      <c r="USM48" s="502"/>
      <c r="USN48" s="502"/>
      <c r="USO48" s="502"/>
      <c r="USP48" s="502"/>
      <c r="USQ48" s="502"/>
      <c r="USR48" s="502"/>
      <c r="USS48" s="502"/>
      <c r="UST48" s="502"/>
      <c r="USU48" s="502"/>
      <c r="USV48" s="502"/>
      <c r="USW48" s="502"/>
      <c r="USX48" s="502"/>
      <c r="USY48" s="502"/>
      <c r="USZ48" s="502"/>
      <c r="UTA48" s="502"/>
      <c r="UTB48" s="502"/>
      <c r="UTC48" s="502"/>
      <c r="UTD48" s="502"/>
      <c r="UTE48" s="502"/>
      <c r="UTF48" s="502"/>
      <c r="UTG48" s="502"/>
      <c r="UTH48" s="502"/>
      <c r="UTI48" s="502"/>
      <c r="UTJ48" s="502"/>
      <c r="UTK48" s="502"/>
      <c r="UTL48" s="502"/>
      <c r="UTM48" s="502"/>
      <c r="UTN48" s="502"/>
      <c r="UTO48" s="502"/>
      <c r="UTP48" s="502"/>
      <c r="UTQ48" s="502"/>
      <c r="UTR48" s="502"/>
      <c r="UTS48" s="502"/>
      <c r="UTT48" s="502"/>
      <c r="UTU48" s="502"/>
      <c r="UTV48" s="502"/>
      <c r="UTW48" s="502"/>
      <c r="UTX48" s="502"/>
      <c r="UTY48" s="502"/>
      <c r="UTZ48" s="502"/>
      <c r="UUA48" s="502"/>
      <c r="UUB48" s="502"/>
      <c r="UUC48" s="502"/>
      <c r="UUD48" s="502"/>
      <c r="UUE48" s="502"/>
      <c r="UUF48" s="502"/>
      <c r="UUG48" s="502"/>
      <c r="UUH48" s="502"/>
      <c r="UUI48" s="502"/>
      <c r="UUJ48" s="502"/>
      <c r="UUK48" s="502"/>
      <c r="UUL48" s="502"/>
      <c r="UUM48" s="502"/>
      <c r="UUN48" s="502"/>
      <c r="UUO48" s="502"/>
      <c r="UUP48" s="502"/>
      <c r="UUQ48" s="502"/>
      <c r="UUR48" s="502"/>
      <c r="UUS48" s="502"/>
      <c r="UUT48" s="502"/>
      <c r="UUU48" s="502"/>
      <c r="UUV48" s="502"/>
      <c r="UUW48" s="502"/>
      <c r="UUX48" s="502"/>
      <c r="UUY48" s="502"/>
      <c r="UUZ48" s="502"/>
      <c r="UVA48" s="502"/>
      <c r="UVB48" s="502"/>
      <c r="UVC48" s="502"/>
      <c r="UVD48" s="502"/>
      <c r="UVE48" s="502"/>
      <c r="UVF48" s="502"/>
      <c r="UVG48" s="502"/>
      <c r="UVH48" s="502"/>
      <c r="UVI48" s="502"/>
      <c r="UVJ48" s="502"/>
      <c r="UVK48" s="502"/>
      <c r="UVL48" s="502"/>
      <c r="UVM48" s="502"/>
      <c r="UVN48" s="502"/>
      <c r="UVO48" s="502"/>
      <c r="UVP48" s="502"/>
      <c r="UVQ48" s="502"/>
      <c r="UVR48" s="502"/>
      <c r="UVS48" s="502"/>
      <c r="UVT48" s="502"/>
      <c r="UVU48" s="502"/>
      <c r="UVV48" s="502"/>
      <c r="UVW48" s="502"/>
      <c r="UVX48" s="502"/>
      <c r="UVY48" s="502"/>
      <c r="UVZ48" s="502"/>
      <c r="UWA48" s="502"/>
      <c r="UWB48" s="502"/>
      <c r="UWC48" s="502"/>
      <c r="UWD48" s="502"/>
      <c r="UWE48" s="502"/>
      <c r="UWF48" s="502"/>
      <c r="UWG48" s="502"/>
      <c r="UWH48" s="502"/>
      <c r="UWI48" s="502"/>
      <c r="UWJ48" s="502"/>
      <c r="UWK48" s="502"/>
      <c r="UWL48" s="502"/>
      <c r="UWM48" s="502"/>
      <c r="UWN48" s="502"/>
      <c r="UWO48" s="502"/>
      <c r="UWP48" s="502"/>
      <c r="UWQ48" s="502"/>
      <c r="UWR48" s="502"/>
      <c r="UWS48" s="502"/>
      <c r="UWT48" s="502"/>
      <c r="UWU48" s="502"/>
      <c r="UWV48" s="502"/>
      <c r="UWW48" s="502"/>
      <c r="UWX48" s="502"/>
      <c r="UWY48" s="502"/>
      <c r="UWZ48" s="502"/>
      <c r="UXA48" s="502"/>
      <c r="UXB48" s="502"/>
      <c r="UXC48" s="502"/>
      <c r="UXD48" s="502"/>
      <c r="UXE48" s="502"/>
      <c r="UXF48" s="502"/>
      <c r="UXG48" s="502"/>
      <c r="UXH48" s="502"/>
      <c r="UXI48" s="502"/>
      <c r="UXJ48" s="502"/>
      <c r="UXK48" s="502"/>
      <c r="UXL48" s="502"/>
      <c r="UXM48" s="502"/>
      <c r="UXN48" s="502"/>
      <c r="UXO48" s="502"/>
      <c r="UXP48" s="502"/>
      <c r="UXQ48" s="502"/>
      <c r="UXR48" s="502"/>
      <c r="UXS48" s="502"/>
      <c r="UXT48" s="502"/>
      <c r="UXU48" s="502"/>
      <c r="UXV48" s="502"/>
      <c r="UXW48" s="502"/>
      <c r="UXX48" s="502"/>
      <c r="UXY48" s="502"/>
      <c r="UXZ48" s="502"/>
      <c r="UYA48" s="502"/>
      <c r="UYB48" s="502"/>
      <c r="UYC48" s="502"/>
      <c r="UYD48" s="502"/>
      <c r="UYE48" s="502"/>
      <c r="UYF48" s="502"/>
      <c r="UYG48" s="502"/>
      <c r="UYH48" s="502"/>
      <c r="UYI48" s="502"/>
      <c r="UYJ48" s="502"/>
      <c r="UYK48" s="502"/>
      <c r="UYL48" s="502"/>
      <c r="UYM48" s="502"/>
      <c r="UYN48" s="502"/>
      <c r="UYO48" s="502"/>
      <c r="UYP48" s="502"/>
      <c r="UYQ48" s="502"/>
      <c r="UYR48" s="502"/>
      <c r="UYS48" s="502"/>
      <c r="UYT48" s="502"/>
      <c r="UYU48" s="502"/>
      <c r="UYV48" s="502"/>
      <c r="UYW48" s="502"/>
      <c r="UYX48" s="502"/>
      <c r="UYY48" s="502"/>
      <c r="UYZ48" s="502"/>
      <c r="UZA48" s="502"/>
      <c r="UZB48" s="502"/>
      <c r="UZC48" s="502"/>
      <c r="UZD48" s="502"/>
      <c r="UZE48" s="502"/>
      <c r="UZF48" s="502"/>
      <c r="UZG48" s="502"/>
      <c r="UZH48" s="502"/>
      <c r="UZI48" s="502"/>
      <c r="UZJ48" s="502"/>
      <c r="UZK48" s="502"/>
      <c r="UZL48" s="502"/>
      <c r="UZM48" s="502"/>
      <c r="UZN48" s="502"/>
      <c r="UZO48" s="502"/>
      <c r="UZP48" s="502"/>
      <c r="UZQ48" s="502"/>
      <c r="UZR48" s="502"/>
      <c r="UZS48" s="502"/>
      <c r="UZT48" s="502"/>
      <c r="UZU48" s="502"/>
      <c r="UZV48" s="502"/>
      <c r="UZW48" s="502"/>
      <c r="UZX48" s="502"/>
      <c r="UZY48" s="502"/>
      <c r="UZZ48" s="502"/>
      <c r="VAA48" s="502"/>
      <c r="VAB48" s="502"/>
      <c r="VAC48" s="502"/>
      <c r="VAD48" s="502"/>
      <c r="VAE48" s="502"/>
      <c r="VAF48" s="502"/>
      <c r="VAG48" s="502"/>
      <c r="VAH48" s="502"/>
      <c r="VAI48" s="502"/>
      <c r="VAJ48" s="502"/>
      <c r="VAK48" s="502"/>
      <c r="VAL48" s="502"/>
      <c r="VAM48" s="502"/>
      <c r="VAN48" s="502"/>
      <c r="VAO48" s="502"/>
      <c r="VAP48" s="502"/>
      <c r="VAQ48" s="502"/>
      <c r="VAR48" s="502"/>
      <c r="VAS48" s="502"/>
      <c r="VAT48" s="502"/>
      <c r="VAU48" s="502"/>
      <c r="VAV48" s="502"/>
      <c r="VAW48" s="502"/>
      <c r="VAX48" s="502"/>
      <c r="VAY48" s="502"/>
      <c r="VAZ48" s="502"/>
      <c r="VBA48" s="502"/>
      <c r="VBB48" s="502"/>
      <c r="VBC48" s="502"/>
      <c r="VBD48" s="502"/>
      <c r="VBE48" s="502"/>
      <c r="VBF48" s="502"/>
      <c r="VBG48" s="502"/>
      <c r="VBH48" s="502"/>
      <c r="VBI48" s="502"/>
      <c r="VBJ48" s="502"/>
      <c r="VBK48" s="502"/>
      <c r="VBL48" s="502"/>
      <c r="VBM48" s="502"/>
      <c r="VBN48" s="502"/>
      <c r="VBO48" s="502"/>
      <c r="VBP48" s="502"/>
      <c r="VBQ48" s="502"/>
      <c r="VBR48" s="502"/>
      <c r="VBS48" s="502"/>
      <c r="VBT48" s="502"/>
      <c r="VBU48" s="502"/>
      <c r="VBV48" s="502"/>
      <c r="VBW48" s="502"/>
      <c r="VBX48" s="502"/>
      <c r="VBY48" s="502"/>
      <c r="VBZ48" s="502"/>
      <c r="VCA48" s="502"/>
      <c r="VCB48" s="502"/>
      <c r="VCC48" s="502"/>
      <c r="VCD48" s="502"/>
      <c r="VCE48" s="502"/>
      <c r="VCF48" s="502"/>
      <c r="VCG48" s="502"/>
      <c r="VCH48" s="502"/>
      <c r="VCI48" s="502"/>
      <c r="VCJ48" s="502"/>
      <c r="VCK48" s="502"/>
      <c r="VCL48" s="502"/>
      <c r="VCM48" s="502"/>
      <c r="VCN48" s="502"/>
      <c r="VCO48" s="502"/>
      <c r="VCP48" s="502"/>
      <c r="VCQ48" s="502"/>
      <c r="VCR48" s="502"/>
      <c r="VCS48" s="502"/>
      <c r="VCT48" s="502"/>
      <c r="VCU48" s="502"/>
      <c r="VCV48" s="502"/>
      <c r="VCW48" s="502"/>
      <c r="VCX48" s="502"/>
      <c r="VCY48" s="502"/>
      <c r="VCZ48" s="502"/>
      <c r="VDA48" s="502"/>
      <c r="VDB48" s="502"/>
      <c r="VDC48" s="502"/>
      <c r="VDD48" s="502"/>
      <c r="VDE48" s="502"/>
      <c r="VDF48" s="502"/>
      <c r="VDG48" s="502"/>
      <c r="VDH48" s="502"/>
      <c r="VDI48" s="502"/>
      <c r="VDJ48" s="502"/>
      <c r="VDK48" s="502"/>
      <c r="VDL48" s="502"/>
      <c r="VDM48" s="502"/>
      <c r="VDN48" s="502"/>
      <c r="VDO48" s="502"/>
      <c r="VDP48" s="502"/>
      <c r="VDQ48" s="502"/>
      <c r="VDR48" s="502"/>
      <c r="VDS48" s="502"/>
      <c r="VDT48" s="502"/>
      <c r="VDU48" s="502"/>
      <c r="VDV48" s="502"/>
      <c r="VDW48" s="502"/>
      <c r="VDX48" s="502"/>
      <c r="VDY48" s="502"/>
      <c r="VDZ48" s="502"/>
      <c r="VEA48" s="502"/>
      <c r="VEB48" s="502"/>
      <c r="VEC48" s="502"/>
      <c r="VED48" s="502"/>
      <c r="VEE48" s="502"/>
      <c r="VEF48" s="502"/>
      <c r="VEG48" s="502"/>
      <c r="VEH48" s="502"/>
      <c r="VEI48" s="502"/>
      <c r="VEJ48" s="502"/>
      <c r="VEK48" s="502"/>
      <c r="VEL48" s="502"/>
      <c r="VEM48" s="502"/>
      <c r="VEN48" s="502"/>
      <c r="VEO48" s="502"/>
      <c r="VEP48" s="502"/>
      <c r="VEQ48" s="502"/>
      <c r="VER48" s="502"/>
      <c r="VES48" s="502"/>
      <c r="VET48" s="502"/>
      <c r="VEU48" s="502"/>
      <c r="VEV48" s="502"/>
      <c r="VEW48" s="502"/>
      <c r="VEX48" s="502"/>
      <c r="VEY48" s="502"/>
      <c r="VEZ48" s="502"/>
      <c r="VFA48" s="502"/>
      <c r="VFB48" s="502"/>
      <c r="VFC48" s="502"/>
      <c r="VFD48" s="502"/>
      <c r="VFE48" s="502"/>
      <c r="VFF48" s="502"/>
      <c r="VFG48" s="502"/>
      <c r="VFH48" s="502"/>
      <c r="VFI48" s="502"/>
      <c r="VFJ48" s="502"/>
      <c r="VFK48" s="502"/>
      <c r="VFL48" s="502"/>
      <c r="VFM48" s="502"/>
      <c r="VFN48" s="502"/>
      <c r="VFO48" s="502"/>
      <c r="VFP48" s="502"/>
      <c r="VFQ48" s="502"/>
      <c r="VFR48" s="502"/>
      <c r="VFS48" s="502"/>
      <c r="VFT48" s="502"/>
      <c r="VFU48" s="502"/>
      <c r="VFV48" s="502"/>
      <c r="VFW48" s="502"/>
      <c r="VFX48" s="502"/>
      <c r="VFY48" s="502"/>
      <c r="VFZ48" s="502"/>
      <c r="VGA48" s="502"/>
      <c r="VGB48" s="502"/>
      <c r="VGC48" s="502"/>
      <c r="VGD48" s="502"/>
      <c r="VGE48" s="502"/>
      <c r="VGF48" s="502"/>
      <c r="VGG48" s="502"/>
      <c r="VGH48" s="502"/>
      <c r="VGI48" s="502"/>
      <c r="VGJ48" s="502"/>
      <c r="VGK48" s="502"/>
      <c r="VGL48" s="502"/>
      <c r="VGM48" s="502"/>
      <c r="VGN48" s="502"/>
      <c r="VGO48" s="502"/>
      <c r="VGP48" s="502"/>
      <c r="VGQ48" s="502"/>
      <c r="VGR48" s="502"/>
      <c r="VGS48" s="502"/>
      <c r="VGT48" s="502"/>
      <c r="VGU48" s="502"/>
      <c r="VGV48" s="502"/>
      <c r="VGW48" s="502"/>
      <c r="VGX48" s="502"/>
      <c r="VGY48" s="502"/>
      <c r="VGZ48" s="502"/>
      <c r="VHA48" s="502"/>
      <c r="VHB48" s="502"/>
      <c r="VHC48" s="502"/>
      <c r="VHD48" s="502"/>
      <c r="VHE48" s="502"/>
      <c r="VHF48" s="502"/>
      <c r="VHG48" s="502"/>
      <c r="VHH48" s="502"/>
      <c r="VHI48" s="502"/>
      <c r="VHJ48" s="502"/>
      <c r="VHK48" s="502"/>
      <c r="VHL48" s="502"/>
      <c r="VHM48" s="502"/>
      <c r="VHN48" s="502"/>
      <c r="VHO48" s="502"/>
      <c r="VHP48" s="502"/>
      <c r="VHQ48" s="502"/>
      <c r="VHR48" s="502"/>
      <c r="VHS48" s="502"/>
      <c r="VHT48" s="502"/>
      <c r="VHU48" s="502"/>
      <c r="VHV48" s="502"/>
      <c r="VHW48" s="502"/>
      <c r="VHX48" s="502"/>
      <c r="VHY48" s="502"/>
      <c r="VHZ48" s="502"/>
      <c r="VIA48" s="502"/>
      <c r="VIB48" s="502"/>
      <c r="VIC48" s="502"/>
      <c r="VID48" s="502"/>
      <c r="VIE48" s="502"/>
      <c r="VIF48" s="502"/>
      <c r="VIG48" s="502"/>
      <c r="VIH48" s="502"/>
      <c r="VII48" s="502"/>
      <c r="VIJ48" s="502"/>
      <c r="VIK48" s="502"/>
      <c r="VIL48" s="502"/>
      <c r="VIM48" s="502"/>
      <c r="VIN48" s="502"/>
      <c r="VIO48" s="502"/>
      <c r="VIP48" s="502"/>
      <c r="VIQ48" s="502"/>
      <c r="VIR48" s="502"/>
      <c r="VIS48" s="502"/>
      <c r="VIT48" s="502"/>
      <c r="VIU48" s="502"/>
      <c r="VIV48" s="502"/>
      <c r="VIW48" s="502"/>
      <c r="VIX48" s="502"/>
      <c r="VIY48" s="502"/>
      <c r="VIZ48" s="502"/>
      <c r="VJA48" s="502"/>
      <c r="VJB48" s="502"/>
      <c r="VJC48" s="502"/>
      <c r="VJD48" s="502"/>
      <c r="VJE48" s="502"/>
      <c r="VJF48" s="502"/>
      <c r="VJG48" s="502"/>
      <c r="VJH48" s="502"/>
      <c r="VJI48" s="502"/>
      <c r="VJJ48" s="502"/>
      <c r="VJK48" s="502"/>
      <c r="VJL48" s="502"/>
      <c r="VJM48" s="502"/>
      <c r="VJN48" s="502"/>
      <c r="VJO48" s="502"/>
      <c r="VJP48" s="502"/>
      <c r="VJQ48" s="502"/>
      <c r="VJR48" s="502"/>
      <c r="VJS48" s="502"/>
      <c r="VJT48" s="502"/>
      <c r="VJU48" s="502"/>
      <c r="VJV48" s="502"/>
      <c r="VJW48" s="502"/>
      <c r="VJX48" s="502"/>
      <c r="VJY48" s="502"/>
      <c r="VJZ48" s="502"/>
      <c r="VKA48" s="502"/>
      <c r="VKB48" s="502"/>
      <c r="VKC48" s="502"/>
      <c r="VKD48" s="502"/>
      <c r="VKE48" s="502"/>
      <c r="VKF48" s="502"/>
      <c r="VKG48" s="502"/>
      <c r="VKH48" s="502"/>
      <c r="VKI48" s="502"/>
      <c r="VKJ48" s="502"/>
      <c r="VKK48" s="502"/>
      <c r="VKL48" s="502"/>
      <c r="VKM48" s="502"/>
      <c r="VKN48" s="502"/>
      <c r="VKO48" s="502"/>
      <c r="VKP48" s="502"/>
      <c r="VKQ48" s="502"/>
      <c r="VKR48" s="502"/>
      <c r="VKS48" s="502"/>
      <c r="VKT48" s="502"/>
      <c r="VKU48" s="502"/>
      <c r="VKV48" s="502"/>
      <c r="VKW48" s="502"/>
      <c r="VKX48" s="502"/>
      <c r="VKY48" s="502"/>
      <c r="VKZ48" s="502"/>
      <c r="VLA48" s="502"/>
      <c r="VLB48" s="502"/>
      <c r="VLC48" s="502"/>
      <c r="VLD48" s="502"/>
      <c r="VLE48" s="502"/>
      <c r="VLF48" s="502"/>
      <c r="VLG48" s="502"/>
      <c r="VLH48" s="502"/>
      <c r="VLI48" s="502"/>
      <c r="VLJ48" s="502"/>
      <c r="VLK48" s="502"/>
      <c r="VLL48" s="502"/>
      <c r="VLM48" s="502"/>
      <c r="VLN48" s="502"/>
      <c r="VLO48" s="502"/>
      <c r="VLP48" s="502"/>
      <c r="VLQ48" s="502"/>
      <c r="VLR48" s="502"/>
      <c r="VLS48" s="502"/>
      <c r="VLT48" s="502"/>
      <c r="VLU48" s="502"/>
      <c r="VLV48" s="502"/>
      <c r="VLW48" s="502"/>
      <c r="VLX48" s="502"/>
      <c r="VLY48" s="502"/>
      <c r="VLZ48" s="502"/>
      <c r="VMA48" s="502"/>
      <c r="VMB48" s="502"/>
      <c r="VMC48" s="502"/>
      <c r="VMD48" s="502"/>
      <c r="VME48" s="502"/>
      <c r="VMF48" s="502"/>
      <c r="VMG48" s="502"/>
      <c r="VMH48" s="502"/>
      <c r="VMI48" s="502"/>
      <c r="VMJ48" s="502"/>
      <c r="VMK48" s="502"/>
      <c r="VML48" s="502"/>
      <c r="VMM48" s="502"/>
      <c r="VMN48" s="502"/>
      <c r="VMO48" s="502"/>
      <c r="VMP48" s="502"/>
      <c r="VMQ48" s="502"/>
      <c r="VMR48" s="502"/>
      <c r="VMS48" s="502"/>
      <c r="VMT48" s="502"/>
      <c r="VMU48" s="502"/>
      <c r="VMV48" s="502"/>
      <c r="VMW48" s="502"/>
      <c r="VMX48" s="502"/>
      <c r="VMY48" s="502"/>
      <c r="VMZ48" s="502"/>
      <c r="VNA48" s="502"/>
      <c r="VNB48" s="502"/>
      <c r="VNC48" s="502"/>
      <c r="VND48" s="502"/>
      <c r="VNE48" s="502"/>
      <c r="VNF48" s="502"/>
      <c r="VNG48" s="502"/>
      <c r="VNH48" s="502"/>
      <c r="VNI48" s="502"/>
      <c r="VNJ48" s="502"/>
      <c r="VNK48" s="502"/>
      <c r="VNL48" s="502"/>
      <c r="VNM48" s="502"/>
      <c r="VNN48" s="502"/>
      <c r="VNO48" s="502"/>
      <c r="VNP48" s="502"/>
      <c r="VNQ48" s="502"/>
      <c r="VNR48" s="502"/>
      <c r="VNS48" s="502"/>
      <c r="VNT48" s="502"/>
      <c r="VNU48" s="502"/>
      <c r="VNV48" s="502"/>
      <c r="VNW48" s="502"/>
      <c r="VNX48" s="502"/>
      <c r="VNY48" s="502"/>
      <c r="VNZ48" s="502"/>
      <c r="VOA48" s="502"/>
      <c r="VOB48" s="502"/>
      <c r="VOC48" s="502"/>
      <c r="VOD48" s="502"/>
      <c r="VOE48" s="502"/>
      <c r="VOF48" s="502"/>
      <c r="VOG48" s="502"/>
      <c r="VOH48" s="502"/>
      <c r="VOI48" s="502"/>
      <c r="VOJ48" s="502"/>
      <c r="VOK48" s="502"/>
      <c r="VOL48" s="502"/>
      <c r="VOM48" s="502"/>
      <c r="VON48" s="502"/>
      <c r="VOO48" s="502"/>
      <c r="VOP48" s="502"/>
      <c r="VOQ48" s="502"/>
      <c r="VOR48" s="502"/>
      <c r="VOS48" s="502"/>
      <c r="VOT48" s="502"/>
      <c r="VOU48" s="502"/>
      <c r="VOV48" s="502"/>
      <c r="VOW48" s="502"/>
      <c r="VOX48" s="502"/>
      <c r="VOY48" s="502"/>
      <c r="VOZ48" s="502"/>
      <c r="VPA48" s="502"/>
      <c r="VPB48" s="502"/>
      <c r="VPC48" s="502"/>
      <c r="VPD48" s="502"/>
      <c r="VPE48" s="502"/>
      <c r="VPF48" s="502"/>
      <c r="VPG48" s="502"/>
      <c r="VPH48" s="502"/>
      <c r="VPI48" s="502"/>
      <c r="VPJ48" s="502"/>
      <c r="VPK48" s="502"/>
      <c r="VPL48" s="502"/>
      <c r="VPM48" s="502"/>
      <c r="VPN48" s="502"/>
      <c r="VPO48" s="502"/>
      <c r="VPP48" s="502"/>
      <c r="VPQ48" s="502"/>
      <c r="VPR48" s="502"/>
      <c r="VPS48" s="502"/>
      <c r="VPT48" s="502"/>
      <c r="VPU48" s="502"/>
      <c r="VPV48" s="502"/>
      <c r="VPW48" s="502"/>
      <c r="VPX48" s="502"/>
      <c r="VPY48" s="502"/>
      <c r="VPZ48" s="502"/>
      <c r="VQA48" s="502"/>
      <c r="VQB48" s="502"/>
      <c r="VQC48" s="502"/>
      <c r="VQD48" s="502"/>
      <c r="VQE48" s="502"/>
      <c r="VQF48" s="502"/>
      <c r="VQG48" s="502"/>
      <c r="VQH48" s="502"/>
      <c r="VQI48" s="502"/>
      <c r="VQJ48" s="502"/>
      <c r="VQK48" s="502"/>
      <c r="VQL48" s="502"/>
      <c r="VQM48" s="502"/>
      <c r="VQN48" s="502"/>
      <c r="VQO48" s="502"/>
      <c r="VQP48" s="502"/>
      <c r="VQQ48" s="502"/>
      <c r="VQR48" s="502"/>
      <c r="VQS48" s="502"/>
      <c r="VQT48" s="502"/>
      <c r="VQU48" s="502"/>
      <c r="VQV48" s="502"/>
      <c r="VQW48" s="502"/>
      <c r="VQX48" s="502"/>
      <c r="VQY48" s="502"/>
      <c r="VQZ48" s="502"/>
      <c r="VRA48" s="502"/>
      <c r="VRB48" s="502"/>
      <c r="VRC48" s="502"/>
      <c r="VRD48" s="502"/>
      <c r="VRE48" s="502"/>
      <c r="VRF48" s="502"/>
      <c r="VRG48" s="502"/>
      <c r="VRH48" s="502"/>
      <c r="VRI48" s="502"/>
      <c r="VRJ48" s="502"/>
      <c r="VRK48" s="502"/>
      <c r="VRL48" s="502"/>
      <c r="VRM48" s="502"/>
      <c r="VRN48" s="502"/>
      <c r="VRO48" s="502"/>
      <c r="VRP48" s="502"/>
      <c r="VRQ48" s="502"/>
      <c r="VRR48" s="502"/>
      <c r="VRS48" s="502"/>
      <c r="VRT48" s="502"/>
      <c r="VRU48" s="502"/>
      <c r="VRV48" s="502"/>
      <c r="VRW48" s="502"/>
      <c r="VRX48" s="502"/>
      <c r="VRY48" s="502"/>
      <c r="VRZ48" s="502"/>
      <c r="VSA48" s="502"/>
      <c r="VSB48" s="502"/>
      <c r="VSC48" s="502"/>
      <c r="VSD48" s="502"/>
      <c r="VSE48" s="502"/>
      <c r="VSF48" s="502"/>
      <c r="VSG48" s="502"/>
      <c r="VSH48" s="502"/>
      <c r="VSI48" s="502"/>
      <c r="VSJ48" s="502"/>
      <c r="VSK48" s="502"/>
      <c r="VSL48" s="502"/>
      <c r="VSM48" s="502"/>
      <c r="VSN48" s="502"/>
      <c r="VSO48" s="502"/>
      <c r="VSP48" s="502"/>
      <c r="VSQ48" s="502"/>
      <c r="VSR48" s="502"/>
      <c r="VSS48" s="502"/>
      <c r="VST48" s="502"/>
      <c r="VSU48" s="502"/>
      <c r="VSV48" s="502"/>
      <c r="VSW48" s="502"/>
      <c r="VSX48" s="502"/>
      <c r="VSY48" s="502"/>
      <c r="VSZ48" s="502"/>
      <c r="VTA48" s="502"/>
      <c r="VTB48" s="502"/>
      <c r="VTC48" s="502"/>
      <c r="VTD48" s="502"/>
      <c r="VTE48" s="502"/>
      <c r="VTF48" s="502"/>
      <c r="VTG48" s="502"/>
      <c r="VTH48" s="502"/>
      <c r="VTI48" s="502"/>
      <c r="VTJ48" s="502"/>
      <c r="VTK48" s="502"/>
      <c r="VTL48" s="502"/>
      <c r="VTM48" s="502"/>
      <c r="VTN48" s="502"/>
      <c r="VTO48" s="502"/>
      <c r="VTP48" s="502"/>
      <c r="VTQ48" s="502"/>
      <c r="VTR48" s="502"/>
      <c r="VTS48" s="502"/>
      <c r="VTT48" s="502"/>
      <c r="VTU48" s="502"/>
      <c r="VTV48" s="502"/>
      <c r="VTW48" s="502"/>
      <c r="VTX48" s="502"/>
      <c r="VTY48" s="502"/>
      <c r="VTZ48" s="502"/>
      <c r="VUA48" s="502"/>
      <c r="VUB48" s="502"/>
      <c r="VUC48" s="502"/>
      <c r="VUD48" s="502"/>
      <c r="VUE48" s="502"/>
      <c r="VUF48" s="502"/>
      <c r="VUG48" s="502"/>
      <c r="VUH48" s="502"/>
      <c r="VUI48" s="502"/>
      <c r="VUJ48" s="502"/>
      <c r="VUK48" s="502"/>
      <c r="VUL48" s="502"/>
      <c r="VUM48" s="502"/>
      <c r="VUN48" s="502"/>
      <c r="VUO48" s="502"/>
      <c r="VUP48" s="502"/>
      <c r="VUQ48" s="502"/>
      <c r="VUR48" s="502"/>
      <c r="VUS48" s="502"/>
      <c r="VUT48" s="502"/>
      <c r="VUU48" s="502"/>
      <c r="VUV48" s="502"/>
      <c r="VUW48" s="502"/>
      <c r="VUX48" s="502"/>
      <c r="VUY48" s="502"/>
      <c r="VUZ48" s="502"/>
      <c r="VVA48" s="502"/>
      <c r="VVB48" s="502"/>
      <c r="VVC48" s="502"/>
      <c r="VVD48" s="502"/>
      <c r="VVE48" s="502"/>
      <c r="VVF48" s="502"/>
      <c r="VVG48" s="502"/>
      <c r="VVH48" s="502"/>
      <c r="VVI48" s="502"/>
      <c r="VVJ48" s="502"/>
      <c r="VVK48" s="502"/>
      <c r="VVL48" s="502"/>
      <c r="VVM48" s="502"/>
      <c r="VVN48" s="502"/>
      <c r="VVO48" s="502"/>
      <c r="VVP48" s="502"/>
      <c r="VVQ48" s="502"/>
      <c r="VVR48" s="502"/>
      <c r="VVS48" s="502"/>
      <c r="VVT48" s="502"/>
      <c r="VVU48" s="502"/>
      <c r="VVV48" s="502"/>
      <c r="VVW48" s="502"/>
      <c r="VVX48" s="502"/>
      <c r="VVY48" s="502"/>
      <c r="VVZ48" s="502"/>
      <c r="VWA48" s="502"/>
      <c r="VWB48" s="502"/>
      <c r="VWC48" s="502"/>
      <c r="VWD48" s="502"/>
      <c r="VWE48" s="502"/>
      <c r="VWF48" s="502"/>
      <c r="VWG48" s="502"/>
      <c r="VWH48" s="502"/>
      <c r="VWI48" s="502"/>
      <c r="VWJ48" s="502"/>
      <c r="VWK48" s="502"/>
      <c r="VWL48" s="502"/>
      <c r="VWM48" s="502"/>
      <c r="VWN48" s="502"/>
      <c r="VWO48" s="502"/>
      <c r="VWP48" s="502"/>
      <c r="VWQ48" s="502"/>
      <c r="VWR48" s="502"/>
      <c r="VWS48" s="502"/>
      <c r="VWT48" s="502"/>
      <c r="VWU48" s="502"/>
      <c r="VWV48" s="502"/>
      <c r="VWW48" s="502"/>
      <c r="VWX48" s="502"/>
      <c r="VWY48" s="502"/>
      <c r="VWZ48" s="502"/>
      <c r="VXA48" s="502"/>
      <c r="VXB48" s="502"/>
      <c r="VXC48" s="502"/>
      <c r="VXD48" s="502"/>
      <c r="VXE48" s="502"/>
      <c r="VXF48" s="502"/>
      <c r="VXG48" s="502"/>
      <c r="VXH48" s="502"/>
      <c r="VXI48" s="502"/>
      <c r="VXJ48" s="502"/>
      <c r="VXK48" s="502"/>
      <c r="VXL48" s="502"/>
      <c r="VXM48" s="502"/>
      <c r="VXN48" s="502"/>
      <c r="VXO48" s="502"/>
      <c r="VXP48" s="502"/>
      <c r="VXQ48" s="502"/>
      <c r="VXR48" s="502"/>
      <c r="VXS48" s="502"/>
      <c r="VXT48" s="502"/>
      <c r="VXU48" s="502"/>
      <c r="VXV48" s="502"/>
      <c r="VXW48" s="502"/>
      <c r="VXX48" s="502"/>
      <c r="VXY48" s="502"/>
      <c r="VXZ48" s="502"/>
      <c r="VYA48" s="502"/>
      <c r="VYB48" s="502"/>
      <c r="VYC48" s="502"/>
      <c r="VYD48" s="502"/>
      <c r="VYE48" s="502"/>
      <c r="VYF48" s="502"/>
      <c r="VYG48" s="502"/>
      <c r="VYH48" s="502"/>
      <c r="VYI48" s="502"/>
      <c r="VYJ48" s="502"/>
      <c r="VYK48" s="502"/>
      <c r="VYL48" s="502"/>
      <c r="VYM48" s="502"/>
      <c r="VYN48" s="502"/>
      <c r="VYO48" s="502"/>
      <c r="VYP48" s="502"/>
      <c r="VYQ48" s="502"/>
      <c r="VYR48" s="502"/>
      <c r="VYS48" s="502"/>
      <c r="VYT48" s="502"/>
      <c r="VYU48" s="502"/>
      <c r="VYV48" s="502"/>
      <c r="VYW48" s="502"/>
      <c r="VYX48" s="502"/>
      <c r="VYY48" s="502"/>
      <c r="VYZ48" s="502"/>
      <c r="VZA48" s="502"/>
      <c r="VZB48" s="502"/>
      <c r="VZC48" s="502"/>
      <c r="VZD48" s="502"/>
      <c r="VZE48" s="502"/>
      <c r="VZF48" s="502"/>
      <c r="VZG48" s="502"/>
      <c r="VZH48" s="502"/>
      <c r="VZI48" s="502"/>
      <c r="VZJ48" s="502"/>
      <c r="VZK48" s="502"/>
      <c r="VZL48" s="502"/>
      <c r="VZM48" s="502"/>
      <c r="VZN48" s="502"/>
      <c r="VZO48" s="502"/>
      <c r="VZP48" s="502"/>
      <c r="VZQ48" s="502"/>
      <c r="VZR48" s="502"/>
      <c r="VZS48" s="502"/>
      <c r="VZT48" s="502"/>
      <c r="VZU48" s="502"/>
      <c r="VZV48" s="502"/>
      <c r="VZW48" s="502"/>
      <c r="VZX48" s="502"/>
      <c r="VZY48" s="502"/>
      <c r="VZZ48" s="502"/>
      <c r="WAA48" s="502"/>
      <c r="WAB48" s="502"/>
      <c r="WAC48" s="502"/>
      <c r="WAD48" s="502"/>
      <c r="WAE48" s="502"/>
      <c r="WAF48" s="502"/>
      <c r="WAG48" s="502"/>
      <c r="WAH48" s="502"/>
      <c r="WAI48" s="502"/>
      <c r="WAJ48" s="502"/>
      <c r="WAK48" s="502"/>
      <c r="WAL48" s="502"/>
      <c r="WAM48" s="502"/>
      <c r="WAN48" s="502"/>
      <c r="WAO48" s="502"/>
      <c r="WAP48" s="502"/>
      <c r="WAQ48" s="502"/>
      <c r="WAR48" s="502"/>
      <c r="WAS48" s="502"/>
      <c r="WAT48" s="502"/>
      <c r="WAU48" s="502"/>
      <c r="WAV48" s="502"/>
      <c r="WAW48" s="502"/>
      <c r="WAX48" s="502"/>
      <c r="WAY48" s="502"/>
      <c r="WAZ48" s="502"/>
      <c r="WBA48" s="502"/>
      <c r="WBB48" s="502"/>
      <c r="WBC48" s="502"/>
      <c r="WBD48" s="502"/>
      <c r="WBE48" s="502"/>
      <c r="WBF48" s="502"/>
      <c r="WBG48" s="502"/>
      <c r="WBH48" s="502"/>
      <c r="WBI48" s="502"/>
      <c r="WBJ48" s="502"/>
      <c r="WBK48" s="502"/>
      <c r="WBL48" s="502"/>
      <c r="WBM48" s="502"/>
      <c r="WBN48" s="502"/>
      <c r="WBO48" s="502"/>
      <c r="WBP48" s="502"/>
      <c r="WBQ48" s="502"/>
      <c r="WBR48" s="502"/>
      <c r="WBS48" s="502"/>
      <c r="WBT48" s="502"/>
      <c r="WBU48" s="502"/>
      <c r="WBV48" s="502"/>
      <c r="WBW48" s="502"/>
      <c r="WBX48" s="502"/>
      <c r="WBY48" s="502"/>
      <c r="WBZ48" s="502"/>
      <c r="WCA48" s="502"/>
      <c r="WCB48" s="502"/>
      <c r="WCC48" s="502"/>
      <c r="WCD48" s="502"/>
      <c r="WCE48" s="502"/>
      <c r="WCF48" s="502"/>
      <c r="WCG48" s="502"/>
      <c r="WCH48" s="502"/>
      <c r="WCI48" s="502"/>
      <c r="WCJ48" s="502"/>
      <c r="WCK48" s="502"/>
      <c r="WCL48" s="502"/>
      <c r="WCM48" s="502"/>
      <c r="WCN48" s="502"/>
      <c r="WCO48" s="502"/>
      <c r="WCP48" s="502"/>
      <c r="WCQ48" s="502"/>
      <c r="WCR48" s="502"/>
      <c r="WCS48" s="502"/>
      <c r="WCT48" s="502"/>
      <c r="WCU48" s="502"/>
      <c r="WCV48" s="502"/>
      <c r="WCW48" s="502"/>
      <c r="WCX48" s="502"/>
      <c r="WCY48" s="502"/>
      <c r="WCZ48" s="502"/>
      <c r="WDA48" s="502"/>
      <c r="WDB48" s="502"/>
      <c r="WDC48" s="502"/>
      <c r="WDD48" s="502"/>
      <c r="WDE48" s="502"/>
      <c r="WDF48" s="502"/>
      <c r="WDG48" s="502"/>
      <c r="WDH48" s="502"/>
      <c r="WDI48" s="502"/>
      <c r="WDJ48" s="502"/>
      <c r="WDK48" s="502"/>
      <c r="WDL48" s="502"/>
      <c r="WDM48" s="502"/>
      <c r="WDN48" s="502"/>
      <c r="WDO48" s="502"/>
      <c r="WDP48" s="502"/>
      <c r="WDQ48" s="502"/>
      <c r="WDR48" s="502"/>
      <c r="WDS48" s="502"/>
      <c r="WDT48" s="502"/>
      <c r="WDU48" s="502"/>
      <c r="WDV48" s="502"/>
      <c r="WDW48" s="502"/>
      <c r="WDX48" s="502"/>
      <c r="WDY48" s="502"/>
      <c r="WDZ48" s="502"/>
      <c r="WEA48" s="502"/>
      <c r="WEB48" s="502"/>
      <c r="WEC48" s="502"/>
      <c r="WED48" s="502"/>
      <c r="WEE48" s="502"/>
      <c r="WEF48" s="502"/>
      <c r="WEG48" s="502"/>
      <c r="WEH48" s="502"/>
      <c r="WEI48" s="502"/>
      <c r="WEJ48" s="502"/>
      <c r="WEK48" s="502"/>
      <c r="WEL48" s="502"/>
      <c r="WEM48" s="502"/>
      <c r="WEN48" s="502"/>
      <c r="WEO48" s="502"/>
      <c r="WEP48" s="502"/>
      <c r="WEQ48" s="502"/>
      <c r="WER48" s="502"/>
      <c r="WES48" s="502"/>
      <c r="WET48" s="502"/>
      <c r="WEU48" s="502"/>
      <c r="WEV48" s="502"/>
      <c r="WEW48" s="502"/>
      <c r="WEX48" s="502"/>
      <c r="WEY48" s="502"/>
      <c r="WEZ48" s="502"/>
      <c r="WFA48" s="502"/>
      <c r="WFB48" s="502"/>
      <c r="WFC48" s="502"/>
      <c r="WFD48" s="502"/>
      <c r="WFE48" s="502"/>
      <c r="WFF48" s="502"/>
      <c r="WFG48" s="502"/>
      <c r="WFH48" s="502"/>
      <c r="WFI48" s="502"/>
      <c r="WFJ48" s="502"/>
      <c r="WFK48" s="502"/>
      <c r="WFL48" s="502"/>
      <c r="WFM48" s="502"/>
      <c r="WFN48" s="502"/>
      <c r="WFO48" s="502"/>
      <c r="WFP48" s="502"/>
      <c r="WFQ48" s="502"/>
      <c r="WFR48" s="502"/>
      <c r="WFS48" s="502"/>
      <c r="WFT48" s="502"/>
      <c r="WFU48" s="502"/>
      <c r="WFV48" s="502"/>
      <c r="WFW48" s="502"/>
      <c r="WFX48" s="502"/>
      <c r="WFY48" s="502"/>
      <c r="WFZ48" s="502"/>
      <c r="WGA48" s="502"/>
      <c r="WGB48" s="502"/>
      <c r="WGC48" s="502"/>
      <c r="WGD48" s="502"/>
      <c r="WGE48" s="502"/>
      <c r="WGF48" s="502"/>
      <c r="WGG48" s="502"/>
      <c r="WGH48" s="502"/>
      <c r="WGI48" s="502"/>
      <c r="WGJ48" s="502"/>
      <c r="WGK48" s="502"/>
      <c r="WGL48" s="502"/>
      <c r="WGM48" s="502"/>
      <c r="WGN48" s="502"/>
      <c r="WGO48" s="502"/>
      <c r="WGP48" s="502"/>
      <c r="WGQ48" s="502"/>
      <c r="WGR48" s="502"/>
      <c r="WGS48" s="502"/>
      <c r="WGT48" s="502"/>
      <c r="WGU48" s="502"/>
      <c r="WGV48" s="502"/>
      <c r="WGW48" s="502"/>
      <c r="WGX48" s="502"/>
      <c r="WGY48" s="502"/>
      <c r="WGZ48" s="502"/>
      <c r="WHA48" s="502"/>
      <c r="WHB48" s="502"/>
      <c r="WHC48" s="502"/>
      <c r="WHD48" s="502"/>
      <c r="WHE48" s="502"/>
      <c r="WHF48" s="502"/>
      <c r="WHG48" s="502"/>
      <c r="WHH48" s="502"/>
      <c r="WHI48" s="502"/>
      <c r="WHJ48" s="502"/>
      <c r="WHK48" s="502"/>
      <c r="WHL48" s="502"/>
      <c r="WHM48" s="502"/>
      <c r="WHN48" s="502"/>
      <c r="WHO48" s="502"/>
      <c r="WHP48" s="502"/>
      <c r="WHQ48" s="502"/>
      <c r="WHR48" s="502"/>
      <c r="WHS48" s="502"/>
      <c r="WHT48" s="502"/>
      <c r="WHU48" s="502"/>
      <c r="WHV48" s="502"/>
      <c r="WHW48" s="502"/>
      <c r="WHX48" s="502"/>
      <c r="WHY48" s="502"/>
      <c r="WHZ48" s="502"/>
      <c r="WIA48" s="502"/>
      <c r="WIB48" s="502"/>
      <c r="WIC48" s="502"/>
      <c r="WID48" s="502"/>
      <c r="WIE48" s="502"/>
      <c r="WIF48" s="502"/>
      <c r="WIG48" s="502"/>
      <c r="WIH48" s="502"/>
      <c r="WII48" s="502"/>
      <c r="WIJ48" s="502"/>
      <c r="WIK48" s="502"/>
      <c r="WIL48" s="502"/>
      <c r="WIM48" s="502"/>
      <c r="WIN48" s="502"/>
      <c r="WIO48" s="502"/>
      <c r="WIP48" s="502"/>
      <c r="WIQ48" s="502"/>
      <c r="WIR48" s="502"/>
      <c r="WIS48" s="502"/>
      <c r="WIT48" s="502"/>
      <c r="WIU48" s="502"/>
      <c r="WIV48" s="502"/>
      <c r="WIW48" s="502"/>
      <c r="WIX48" s="502"/>
      <c r="WIY48" s="502"/>
      <c r="WIZ48" s="502"/>
      <c r="WJA48" s="502"/>
      <c r="WJB48" s="502"/>
      <c r="WJC48" s="502"/>
      <c r="WJD48" s="502"/>
      <c r="WJE48" s="502"/>
      <c r="WJF48" s="502"/>
      <c r="WJG48" s="502"/>
      <c r="WJH48" s="502"/>
      <c r="WJI48" s="502"/>
      <c r="WJJ48" s="502"/>
      <c r="WJK48" s="502"/>
      <c r="WJL48" s="502"/>
      <c r="WJM48" s="502"/>
      <c r="WJN48" s="502"/>
      <c r="WJO48" s="502"/>
      <c r="WJP48" s="502"/>
      <c r="WJQ48" s="502"/>
      <c r="WJR48" s="502"/>
      <c r="WJS48" s="502"/>
      <c r="WJT48" s="502"/>
      <c r="WJU48" s="502"/>
      <c r="WJV48" s="502"/>
      <c r="WJW48" s="502"/>
      <c r="WJX48" s="502"/>
      <c r="WJY48" s="502"/>
      <c r="WJZ48" s="502"/>
      <c r="WKA48" s="502"/>
      <c r="WKB48" s="502"/>
      <c r="WKC48" s="502"/>
      <c r="WKD48" s="502"/>
      <c r="WKE48" s="502"/>
      <c r="WKF48" s="502"/>
      <c r="WKG48" s="502"/>
      <c r="WKH48" s="502"/>
      <c r="WKI48" s="502"/>
      <c r="WKJ48" s="502"/>
      <c r="WKK48" s="502"/>
      <c r="WKL48" s="502"/>
      <c r="WKM48" s="502"/>
      <c r="WKN48" s="502"/>
      <c r="WKO48" s="502"/>
      <c r="WKP48" s="502"/>
      <c r="WKQ48" s="502"/>
      <c r="WKR48" s="502"/>
      <c r="WKS48" s="502"/>
      <c r="WKT48" s="502"/>
      <c r="WKU48" s="502"/>
      <c r="WKV48" s="502"/>
      <c r="WKW48" s="502"/>
      <c r="WKX48" s="502"/>
      <c r="WKY48" s="502"/>
      <c r="WKZ48" s="502"/>
      <c r="WLA48" s="502"/>
      <c r="WLB48" s="502"/>
      <c r="WLC48" s="502"/>
      <c r="WLD48" s="502"/>
      <c r="WLE48" s="502"/>
      <c r="WLF48" s="502"/>
      <c r="WLG48" s="502"/>
      <c r="WLH48" s="502"/>
      <c r="WLI48" s="502"/>
      <c r="WLJ48" s="502"/>
      <c r="WLK48" s="502"/>
      <c r="WLL48" s="502"/>
      <c r="WLM48" s="502"/>
      <c r="WLN48" s="502"/>
      <c r="WLO48" s="502"/>
      <c r="WLP48" s="502"/>
      <c r="WLQ48" s="502"/>
      <c r="WLR48" s="502"/>
      <c r="WLS48" s="502"/>
      <c r="WLT48" s="502"/>
      <c r="WLU48" s="502"/>
      <c r="WLV48" s="502"/>
      <c r="WLW48" s="502"/>
      <c r="WLX48" s="502"/>
      <c r="WLY48" s="502"/>
      <c r="WLZ48" s="502"/>
      <c r="WMA48" s="502"/>
      <c r="WMB48" s="502"/>
      <c r="WMC48" s="502"/>
      <c r="WMD48" s="502"/>
      <c r="WME48" s="502"/>
      <c r="WMF48" s="502"/>
      <c r="WMG48" s="502"/>
      <c r="WMH48" s="502"/>
      <c r="WMI48" s="502"/>
      <c r="WMJ48" s="502"/>
      <c r="WMK48" s="502"/>
      <c r="WML48" s="502"/>
      <c r="WMM48" s="502"/>
      <c r="WMN48" s="502"/>
      <c r="WMO48" s="502"/>
      <c r="WMP48" s="502"/>
      <c r="WMQ48" s="502"/>
      <c r="WMR48" s="502"/>
      <c r="WMS48" s="502"/>
      <c r="WMT48" s="502"/>
      <c r="WMU48" s="502"/>
      <c r="WMV48" s="502"/>
      <c r="WMW48" s="502"/>
      <c r="WMX48" s="502"/>
      <c r="WMY48" s="502"/>
      <c r="WMZ48" s="502"/>
      <c r="WNA48" s="502"/>
      <c r="WNB48" s="502"/>
      <c r="WNC48" s="502"/>
      <c r="WND48" s="502"/>
      <c r="WNE48" s="502"/>
      <c r="WNF48" s="502"/>
      <c r="WNG48" s="502"/>
      <c r="WNH48" s="502"/>
      <c r="WNI48" s="502"/>
      <c r="WNJ48" s="502"/>
      <c r="WNK48" s="502"/>
      <c r="WNL48" s="502"/>
      <c r="WNM48" s="502"/>
      <c r="WNN48" s="502"/>
      <c r="WNO48" s="502"/>
      <c r="WNP48" s="502"/>
      <c r="WNQ48" s="502"/>
      <c r="WNR48" s="502"/>
      <c r="WNS48" s="502"/>
      <c r="WNT48" s="502"/>
      <c r="WNU48" s="502"/>
      <c r="WNV48" s="502"/>
      <c r="WNW48" s="502"/>
      <c r="WNX48" s="502"/>
      <c r="WNY48" s="502"/>
      <c r="WNZ48" s="502"/>
      <c r="WOA48" s="502"/>
      <c r="WOB48" s="502"/>
      <c r="WOC48" s="502"/>
      <c r="WOD48" s="502"/>
      <c r="WOE48" s="502"/>
      <c r="WOF48" s="502"/>
      <c r="WOG48" s="502"/>
      <c r="WOH48" s="502"/>
      <c r="WOI48" s="502"/>
      <c r="WOJ48" s="502"/>
      <c r="WOK48" s="502"/>
      <c r="WOL48" s="502"/>
      <c r="WOM48" s="502"/>
      <c r="WON48" s="502"/>
      <c r="WOO48" s="502"/>
      <c r="WOP48" s="502"/>
      <c r="WOQ48" s="502"/>
      <c r="WOR48" s="502"/>
      <c r="WOS48" s="502"/>
      <c r="WOT48" s="502"/>
      <c r="WOU48" s="502"/>
      <c r="WOV48" s="502"/>
      <c r="WOW48" s="502"/>
      <c r="WOX48" s="502"/>
      <c r="WOY48" s="502"/>
      <c r="WOZ48" s="502"/>
      <c r="WPA48" s="502"/>
      <c r="WPB48" s="502"/>
      <c r="WPC48" s="502"/>
      <c r="WPD48" s="502"/>
      <c r="WPE48" s="502"/>
      <c r="WPF48" s="502"/>
      <c r="WPG48" s="502"/>
      <c r="WPH48" s="502"/>
      <c r="WPI48" s="502"/>
      <c r="WPJ48" s="502"/>
      <c r="WPK48" s="502"/>
      <c r="WPL48" s="502"/>
      <c r="WPM48" s="502"/>
      <c r="WPN48" s="502"/>
      <c r="WPO48" s="502"/>
      <c r="WPP48" s="502"/>
      <c r="WPQ48" s="502"/>
      <c r="WPR48" s="502"/>
      <c r="WPS48" s="502"/>
      <c r="WPT48" s="502"/>
      <c r="WPU48" s="502"/>
      <c r="WPV48" s="502"/>
      <c r="WPW48" s="502"/>
      <c r="WPX48" s="502"/>
      <c r="WPY48" s="502"/>
      <c r="WPZ48" s="502"/>
      <c r="WQA48" s="502"/>
      <c r="WQB48" s="502"/>
      <c r="WQC48" s="502"/>
      <c r="WQD48" s="502"/>
      <c r="WQE48" s="502"/>
      <c r="WQF48" s="502"/>
      <c r="WQG48" s="502"/>
      <c r="WQH48" s="502"/>
      <c r="WQI48" s="502"/>
      <c r="WQJ48" s="502"/>
      <c r="WQK48" s="502"/>
      <c r="WQL48" s="502"/>
      <c r="WQM48" s="502"/>
      <c r="WQN48" s="502"/>
      <c r="WQO48" s="502"/>
      <c r="WQP48" s="502"/>
      <c r="WQQ48" s="502"/>
      <c r="WQR48" s="502"/>
      <c r="WQS48" s="502"/>
      <c r="WQT48" s="502"/>
      <c r="WQU48" s="502"/>
      <c r="WQV48" s="502"/>
      <c r="WQW48" s="502"/>
      <c r="WQX48" s="502"/>
      <c r="WQY48" s="502"/>
      <c r="WQZ48" s="502"/>
      <c r="WRA48" s="502"/>
      <c r="WRB48" s="502"/>
      <c r="WRC48" s="502"/>
      <c r="WRD48" s="502"/>
      <c r="WRE48" s="502"/>
      <c r="WRF48" s="502"/>
      <c r="WRG48" s="502"/>
      <c r="WRH48" s="502"/>
      <c r="WRI48" s="502"/>
      <c r="WRJ48" s="502"/>
      <c r="WRK48" s="502"/>
      <c r="WRL48" s="502"/>
      <c r="WRM48" s="502"/>
      <c r="WRN48" s="502"/>
      <c r="WRO48" s="502"/>
      <c r="WRP48" s="502"/>
      <c r="WRQ48" s="502"/>
      <c r="WRR48" s="502"/>
      <c r="WRS48" s="502"/>
      <c r="WRT48" s="502"/>
      <c r="WRU48" s="502"/>
      <c r="WRV48" s="502"/>
      <c r="WRW48" s="502"/>
      <c r="WRX48" s="502"/>
      <c r="WRY48" s="502"/>
      <c r="WRZ48" s="502"/>
      <c r="WSA48" s="502"/>
      <c r="WSB48" s="502"/>
      <c r="WSC48" s="502"/>
      <c r="WSD48" s="502"/>
      <c r="WSE48" s="502"/>
      <c r="WSF48" s="502"/>
      <c r="WSG48" s="502"/>
      <c r="WSH48" s="502"/>
      <c r="WSI48" s="502"/>
      <c r="WSJ48" s="502"/>
      <c r="WSK48" s="502"/>
      <c r="WSL48" s="502"/>
      <c r="WSM48" s="502"/>
      <c r="WSN48" s="502"/>
      <c r="WSO48" s="502"/>
      <c r="WSP48" s="502"/>
      <c r="WSQ48" s="502"/>
      <c r="WSR48" s="502"/>
      <c r="WSS48" s="502"/>
      <c r="WST48" s="502"/>
      <c r="WSU48" s="502"/>
      <c r="WSV48" s="502"/>
      <c r="WSW48" s="502"/>
      <c r="WSX48" s="502"/>
      <c r="WSY48" s="502"/>
      <c r="WSZ48" s="502"/>
      <c r="WTA48" s="502"/>
      <c r="WTB48" s="502"/>
      <c r="WTC48" s="502"/>
      <c r="WTD48" s="502"/>
      <c r="WTE48" s="502"/>
      <c r="WTF48" s="502"/>
      <c r="WTG48" s="502"/>
      <c r="WTH48" s="502"/>
      <c r="WTI48" s="502"/>
      <c r="WTJ48" s="502"/>
      <c r="WTK48" s="502"/>
      <c r="WTL48" s="502"/>
      <c r="WTM48" s="502"/>
      <c r="WTN48" s="502"/>
      <c r="WTO48" s="502"/>
      <c r="WTP48" s="502"/>
      <c r="WTQ48" s="502"/>
      <c r="WTR48" s="502"/>
      <c r="WTS48" s="502"/>
      <c r="WTT48" s="502"/>
      <c r="WTU48" s="502"/>
      <c r="WTV48" s="502"/>
      <c r="WTW48" s="502"/>
      <c r="WTX48" s="502"/>
      <c r="WTY48" s="502"/>
      <c r="WTZ48" s="502"/>
      <c r="WUA48" s="502"/>
      <c r="WUB48" s="502"/>
      <c r="WUC48" s="502"/>
      <c r="WUD48" s="502"/>
      <c r="WUE48" s="502"/>
      <c r="WUF48" s="502"/>
      <c r="WUG48" s="502"/>
      <c r="WUH48" s="502"/>
      <c r="WUI48" s="502"/>
      <c r="WUJ48" s="502"/>
      <c r="WUK48" s="502"/>
      <c r="WUL48" s="502"/>
      <c r="WUM48" s="502"/>
      <c r="WUN48" s="502"/>
      <c r="WUO48" s="502"/>
      <c r="WUP48" s="502"/>
      <c r="WUQ48" s="502"/>
      <c r="WUR48" s="502"/>
      <c r="WUS48" s="502"/>
      <c r="WUT48" s="502"/>
      <c r="WUU48" s="502"/>
      <c r="WUV48" s="502"/>
      <c r="WUW48" s="502"/>
      <c r="WUX48" s="502"/>
      <c r="WUY48" s="502"/>
      <c r="WUZ48" s="502"/>
      <c r="WVA48" s="502"/>
      <c r="WVB48" s="502"/>
      <c r="WVC48" s="502"/>
      <c r="WVD48" s="502"/>
      <c r="WVE48" s="502"/>
      <c r="WVF48" s="502"/>
      <c r="WVG48" s="502"/>
      <c r="WVH48" s="502"/>
      <c r="WVI48" s="502"/>
      <c r="WVJ48" s="502"/>
      <c r="WVK48" s="502"/>
      <c r="WVL48" s="502"/>
      <c r="WVM48" s="502"/>
      <c r="WVN48" s="502"/>
      <c r="WVO48" s="502"/>
      <c r="WVP48" s="502"/>
      <c r="WVQ48" s="502"/>
      <c r="WVR48" s="502"/>
      <c r="WVS48" s="502"/>
      <c r="WVT48" s="502"/>
      <c r="WVU48" s="502"/>
      <c r="WVV48" s="502"/>
      <c r="WVW48" s="502"/>
      <c r="WVX48" s="502"/>
      <c r="WVY48" s="502"/>
      <c r="WVZ48" s="502"/>
      <c r="WWA48" s="502"/>
      <c r="WWB48" s="502"/>
      <c r="WWC48" s="502"/>
      <c r="WWD48" s="502"/>
      <c r="WWE48" s="502"/>
      <c r="WWF48" s="502"/>
      <c r="WWG48" s="502"/>
      <c r="WWH48" s="502"/>
      <c r="WWI48" s="502"/>
      <c r="WWJ48" s="502"/>
      <c r="WWK48" s="502"/>
      <c r="WWL48" s="502"/>
      <c r="WWM48" s="502"/>
      <c r="WWN48" s="502"/>
      <c r="WWO48" s="502"/>
      <c r="WWP48" s="502"/>
      <c r="WWQ48" s="502"/>
      <c r="WWR48" s="502"/>
      <c r="WWS48" s="502"/>
      <c r="WWT48" s="502"/>
      <c r="WWU48" s="502"/>
      <c r="WWV48" s="502"/>
      <c r="WWW48" s="502"/>
      <c r="WWX48" s="502"/>
      <c r="WWY48" s="502"/>
      <c r="WWZ48" s="502"/>
      <c r="WXA48" s="502"/>
      <c r="WXB48" s="502"/>
      <c r="WXC48" s="502"/>
      <c r="WXD48" s="502"/>
      <c r="WXE48" s="502"/>
      <c r="WXF48" s="502"/>
      <c r="WXG48" s="502"/>
      <c r="WXH48" s="502"/>
      <c r="WXI48" s="502"/>
      <c r="WXJ48" s="502"/>
      <c r="WXK48" s="502"/>
      <c r="WXL48" s="502"/>
      <c r="WXM48" s="502"/>
      <c r="WXN48" s="502"/>
      <c r="WXO48" s="502"/>
      <c r="WXP48" s="502"/>
      <c r="WXQ48" s="502"/>
      <c r="WXR48" s="502"/>
      <c r="WXS48" s="502"/>
      <c r="WXT48" s="502"/>
      <c r="WXU48" s="502"/>
      <c r="WXV48" s="502"/>
      <c r="WXW48" s="502"/>
      <c r="WXX48" s="502"/>
      <c r="WXY48" s="502"/>
      <c r="WXZ48" s="502"/>
      <c r="WYA48" s="502"/>
      <c r="WYB48" s="502"/>
      <c r="WYC48" s="502"/>
      <c r="WYD48" s="502"/>
      <c r="WYE48" s="502"/>
      <c r="WYF48" s="502"/>
      <c r="WYG48" s="502"/>
      <c r="WYH48" s="502"/>
      <c r="WYI48" s="502"/>
      <c r="WYJ48" s="502"/>
      <c r="WYK48" s="502"/>
      <c r="WYL48" s="502"/>
      <c r="WYM48" s="502"/>
      <c r="WYN48" s="502"/>
      <c r="WYO48" s="502"/>
      <c r="WYP48" s="502"/>
      <c r="WYQ48" s="502"/>
      <c r="WYR48" s="502"/>
      <c r="WYS48" s="502"/>
      <c r="WYT48" s="502"/>
      <c r="WYU48" s="502"/>
      <c r="WYV48" s="502"/>
      <c r="WYW48" s="502"/>
      <c r="WYX48" s="502"/>
      <c r="WYY48" s="502"/>
      <c r="WYZ48" s="502"/>
      <c r="WZA48" s="502"/>
      <c r="WZB48" s="502"/>
      <c r="WZC48" s="502"/>
      <c r="WZD48" s="502"/>
      <c r="WZE48" s="502"/>
      <c r="WZF48" s="502"/>
      <c r="WZG48" s="502"/>
      <c r="WZH48" s="502"/>
      <c r="WZI48" s="502"/>
      <c r="WZJ48" s="502"/>
      <c r="WZK48" s="502"/>
      <c r="WZL48" s="502"/>
      <c r="WZM48" s="502"/>
      <c r="WZN48" s="502"/>
      <c r="WZO48" s="502"/>
      <c r="WZP48" s="502"/>
      <c r="WZQ48" s="502"/>
      <c r="WZR48" s="502"/>
      <c r="WZS48" s="502"/>
      <c r="WZT48" s="502"/>
      <c r="WZU48" s="502"/>
      <c r="WZV48" s="502"/>
      <c r="WZW48" s="502"/>
      <c r="WZX48" s="502"/>
      <c r="WZY48" s="502"/>
      <c r="WZZ48" s="502"/>
      <c r="XAA48" s="502"/>
      <c r="XAB48" s="502"/>
      <c r="XAC48" s="502"/>
      <c r="XAD48" s="502"/>
      <c r="XAE48" s="502"/>
      <c r="XAF48" s="502"/>
      <c r="XAG48" s="502"/>
      <c r="XAH48" s="502"/>
      <c r="XAI48" s="502"/>
      <c r="XAJ48" s="502"/>
      <c r="XAK48" s="502"/>
      <c r="XAL48" s="502"/>
      <c r="XAM48" s="502"/>
      <c r="XAN48" s="502"/>
      <c r="XAO48" s="502"/>
      <c r="XAP48" s="502"/>
      <c r="XAQ48" s="502"/>
      <c r="XAR48" s="502"/>
      <c r="XAS48" s="502"/>
      <c r="XAT48" s="502"/>
      <c r="XAU48" s="502"/>
      <c r="XAV48" s="502"/>
      <c r="XAW48" s="502"/>
      <c r="XAX48" s="502"/>
      <c r="XAY48" s="502"/>
      <c r="XAZ48" s="502"/>
      <c r="XBA48" s="502"/>
      <c r="XBB48" s="502"/>
      <c r="XBC48" s="502"/>
      <c r="XBD48" s="502"/>
      <c r="XBE48" s="502"/>
      <c r="XBF48" s="502"/>
      <c r="XBG48" s="502"/>
      <c r="XBH48" s="502"/>
      <c r="XBI48" s="502"/>
      <c r="XBJ48" s="502"/>
      <c r="XBK48" s="502"/>
      <c r="XBL48" s="502"/>
      <c r="XBM48" s="502"/>
      <c r="XBN48" s="502"/>
      <c r="XBO48" s="502"/>
      <c r="XBP48" s="502"/>
      <c r="XBQ48" s="502"/>
      <c r="XBR48" s="502"/>
      <c r="XBS48" s="502"/>
      <c r="XBT48" s="502"/>
      <c r="XBU48" s="502"/>
      <c r="XBV48" s="502"/>
      <c r="XBW48" s="502"/>
      <c r="XBX48" s="502"/>
      <c r="XBY48" s="502"/>
      <c r="XBZ48" s="502"/>
      <c r="XCA48" s="502"/>
      <c r="XCB48" s="502"/>
      <c r="XCC48" s="502"/>
      <c r="XCD48" s="502"/>
      <c r="XCE48" s="502"/>
      <c r="XCF48" s="502"/>
      <c r="XCG48" s="502"/>
      <c r="XCH48" s="502"/>
      <c r="XCI48" s="502"/>
      <c r="XCJ48" s="502"/>
      <c r="XCK48" s="502"/>
      <c r="XCL48" s="502"/>
      <c r="XCM48" s="502"/>
      <c r="XCN48" s="502"/>
      <c r="XCO48" s="502"/>
      <c r="XCP48" s="502"/>
      <c r="XCQ48" s="502"/>
      <c r="XCR48" s="502"/>
      <c r="XCS48" s="502"/>
      <c r="XCT48" s="502"/>
      <c r="XCU48" s="502"/>
      <c r="XCV48" s="502"/>
      <c r="XCW48" s="502"/>
      <c r="XCX48" s="502"/>
      <c r="XCY48" s="502"/>
      <c r="XCZ48" s="502"/>
      <c r="XDA48" s="502"/>
      <c r="XDB48" s="502"/>
      <c r="XDC48" s="502"/>
      <c r="XDD48" s="502"/>
      <c r="XDE48" s="502"/>
      <c r="XDF48" s="502"/>
      <c r="XDG48" s="502"/>
      <c r="XDH48" s="502"/>
      <c r="XDI48" s="502"/>
      <c r="XDJ48" s="502"/>
      <c r="XDK48" s="502"/>
      <c r="XDL48" s="502"/>
      <c r="XDM48" s="502"/>
      <c r="XDN48" s="502"/>
      <c r="XDO48" s="502"/>
      <c r="XDP48" s="502"/>
      <c r="XDQ48" s="502"/>
      <c r="XDR48" s="502"/>
      <c r="XDS48" s="502"/>
      <c r="XDT48" s="502"/>
      <c r="XDU48" s="502"/>
      <c r="XDV48" s="502"/>
      <c r="XDW48" s="502"/>
      <c r="XDX48" s="502"/>
      <c r="XDY48" s="502"/>
      <c r="XDZ48" s="502"/>
      <c r="XEA48" s="502"/>
      <c r="XEB48" s="502"/>
      <c r="XEC48" s="502"/>
      <c r="XED48" s="502"/>
      <c r="XEE48" s="502"/>
      <c r="XEF48" s="502"/>
      <c r="XEG48" s="502"/>
      <c r="XEH48" s="502"/>
      <c r="XEI48" s="502"/>
      <c r="XEJ48" s="502"/>
      <c r="XEK48" s="502"/>
      <c r="XEL48" s="502"/>
      <c r="XEM48" s="502"/>
      <c r="XEN48" s="502"/>
      <c r="XEO48" s="502"/>
      <c r="XEP48" s="502"/>
      <c r="XEQ48" s="502"/>
      <c r="XER48" s="502"/>
      <c r="XES48" s="502"/>
      <c r="XET48" s="502"/>
      <c r="XEU48" s="502"/>
      <c r="XEV48" s="502"/>
      <c r="XEW48" s="502"/>
      <c r="XEX48" s="502"/>
      <c r="XEY48" s="502"/>
      <c r="XEZ48" s="502"/>
      <c r="XFA48" s="502"/>
      <c r="XFB48" s="502"/>
      <c r="XFC48" s="502"/>
      <c r="XFD48" s="502"/>
    </row>
    <row r="49" s="388" customFormat="1" customHeight="1" spans="1:16384">
      <c r="A49" s="421" t="str">
        <f t="shared" si="30"/>
        <v>ZU9-2</v>
      </c>
      <c r="B49" s="422">
        <f t="shared" si="6"/>
        <v>270.1795</v>
      </c>
      <c r="C49" s="422">
        <f t="shared" si="7"/>
        <v>290.1795</v>
      </c>
      <c r="D49" s="423">
        <f t="shared" si="8"/>
        <v>20</v>
      </c>
      <c r="E49" s="424">
        <f t="shared" si="9"/>
        <v>3.348</v>
      </c>
      <c r="F49" s="424">
        <f t="shared" si="10"/>
        <v>3.348</v>
      </c>
      <c r="G49" s="424">
        <f t="shared" si="11"/>
        <v>-1.01829</v>
      </c>
      <c r="H49" s="424">
        <f t="shared" si="12"/>
        <v>-1.51829</v>
      </c>
      <c r="I49" s="424">
        <f t="shared" si="13"/>
        <v>4.36629</v>
      </c>
      <c r="J49" s="424">
        <f t="shared" si="14"/>
        <v>4.86629</v>
      </c>
      <c r="K49" s="449">
        <f t="shared" si="15"/>
        <v>0.6</v>
      </c>
      <c r="L49" s="449">
        <f>LOOKUP(MAX(J49,I49),{0,3,4,5,6.5,7.5,9,10},{0.3,0.4,0.5,0.6,0.7,0.8,0.9})</f>
        <v>0.5</v>
      </c>
      <c r="M49" s="449">
        <f t="shared" si="16"/>
        <v>9</v>
      </c>
      <c r="N49" s="449">
        <f t="shared" si="17"/>
        <v>9</v>
      </c>
      <c r="O49" s="450">
        <f t="shared" si="18"/>
        <v>0.7</v>
      </c>
      <c r="P49" s="451">
        <f t="shared" si="19"/>
        <v>0.79956</v>
      </c>
      <c r="Q49" s="451">
        <f t="shared" si="20"/>
        <v>1.75</v>
      </c>
      <c r="R49" s="423">
        <f t="shared" si="21"/>
        <v>1.75</v>
      </c>
      <c r="S49" s="482">
        <f t="shared" si="22"/>
        <v>0</v>
      </c>
      <c r="T49" s="483">
        <f t="shared" si="23"/>
        <v>-0.1301</v>
      </c>
      <c r="U49" s="450">
        <f t="shared" si="24"/>
        <v>-0.97088</v>
      </c>
      <c r="V49" s="450">
        <f t="shared" si="25"/>
        <v>0.45</v>
      </c>
      <c r="W49" s="483">
        <f t="shared" si="26"/>
        <v>0.45</v>
      </c>
      <c r="X49" s="484">
        <f t="shared" si="27"/>
        <v>0</v>
      </c>
      <c r="Y49" s="468">
        <f t="shared" si="28"/>
        <v>0</v>
      </c>
      <c r="Z49" s="468">
        <f t="shared" si="29"/>
        <v>0</v>
      </c>
      <c r="AA49" s="502"/>
      <c r="AB49" s="503"/>
      <c r="AC49" s="503"/>
      <c r="AD49" s="502"/>
      <c r="AE49" s="502"/>
      <c r="AF49" s="502"/>
      <c r="AG49" s="502"/>
      <c r="AH49" s="502"/>
      <c r="AI49" s="502"/>
      <c r="AJ49" s="502"/>
      <c r="AK49" s="502"/>
      <c r="AL49" s="502"/>
      <c r="AM49" s="502"/>
      <c r="AN49" s="502"/>
      <c r="AO49" s="502"/>
      <c r="AP49" s="502"/>
      <c r="AQ49" s="502"/>
      <c r="AR49" s="502"/>
      <c r="AS49" s="502"/>
      <c r="AT49" s="502"/>
      <c r="AU49" s="502"/>
      <c r="AV49" s="502"/>
      <c r="AW49" s="502"/>
      <c r="AX49" s="502"/>
      <c r="AY49" s="502"/>
      <c r="AZ49" s="502"/>
      <c r="BA49" s="502"/>
      <c r="BB49" s="502"/>
      <c r="BC49" s="502"/>
      <c r="BD49" s="502"/>
      <c r="BE49" s="502"/>
      <c r="BF49" s="502"/>
      <c r="BG49" s="502"/>
      <c r="BH49" s="502"/>
      <c r="BI49" s="502"/>
      <c r="BJ49" s="502"/>
      <c r="BK49" s="502"/>
      <c r="BL49" s="502"/>
      <c r="BM49" s="502"/>
      <c r="BN49" s="502"/>
      <c r="BO49" s="502"/>
      <c r="BP49" s="502"/>
      <c r="BQ49" s="502"/>
      <c r="BR49" s="502"/>
      <c r="BS49" s="502"/>
      <c r="BT49" s="502"/>
      <c r="BU49" s="502"/>
      <c r="BV49" s="502"/>
      <c r="BW49" s="502"/>
      <c r="BX49" s="502"/>
      <c r="BY49" s="502"/>
      <c r="BZ49" s="502"/>
      <c r="CA49" s="502"/>
      <c r="CB49" s="502"/>
      <c r="CC49" s="502"/>
      <c r="CD49" s="502"/>
      <c r="CE49" s="502"/>
      <c r="CF49" s="502"/>
      <c r="CG49" s="502"/>
      <c r="CH49" s="502"/>
      <c r="CI49" s="502"/>
      <c r="CJ49" s="502"/>
      <c r="CK49" s="502"/>
      <c r="CL49" s="502"/>
      <c r="CM49" s="502"/>
      <c r="CN49" s="502"/>
      <c r="CO49" s="502"/>
      <c r="CP49" s="502"/>
      <c r="CQ49" s="502"/>
      <c r="CR49" s="502"/>
      <c r="CS49" s="502"/>
      <c r="CT49" s="502"/>
      <c r="CU49" s="502"/>
      <c r="CV49" s="502"/>
      <c r="CW49" s="502"/>
      <c r="CX49" s="502"/>
      <c r="CY49" s="502"/>
      <c r="CZ49" s="502"/>
      <c r="DA49" s="502"/>
      <c r="DB49" s="502"/>
      <c r="DC49" s="502"/>
      <c r="DD49" s="502"/>
      <c r="DE49" s="502"/>
      <c r="DF49" s="502"/>
      <c r="DG49" s="502"/>
      <c r="DH49" s="502"/>
      <c r="DI49" s="502"/>
      <c r="DJ49" s="502"/>
      <c r="DK49" s="502"/>
      <c r="DL49" s="502"/>
      <c r="DM49" s="502"/>
      <c r="DN49" s="502"/>
      <c r="DO49" s="502"/>
      <c r="DP49" s="502"/>
      <c r="DQ49" s="502"/>
      <c r="DR49" s="502"/>
      <c r="DS49" s="502"/>
      <c r="DT49" s="502"/>
      <c r="DU49" s="502"/>
      <c r="DV49" s="502"/>
      <c r="DW49" s="502"/>
      <c r="DX49" s="502"/>
      <c r="DY49" s="502"/>
      <c r="DZ49" s="502"/>
      <c r="EA49" s="502"/>
      <c r="EB49" s="502"/>
      <c r="EC49" s="502"/>
      <c r="ED49" s="502"/>
      <c r="EE49" s="502"/>
      <c r="EF49" s="502"/>
      <c r="EG49" s="502"/>
      <c r="EH49" s="502"/>
      <c r="EI49" s="502"/>
      <c r="EJ49" s="502"/>
      <c r="EK49" s="502"/>
      <c r="EL49" s="502"/>
      <c r="EM49" s="502"/>
      <c r="EN49" s="502"/>
      <c r="EO49" s="502"/>
      <c r="EP49" s="502"/>
      <c r="EQ49" s="502"/>
      <c r="ER49" s="502"/>
      <c r="ES49" s="502"/>
      <c r="ET49" s="502"/>
      <c r="EU49" s="502"/>
      <c r="EV49" s="502"/>
      <c r="EW49" s="502"/>
      <c r="EX49" s="502"/>
      <c r="EY49" s="502"/>
      <c r="EZ49" s="502"/>
      <c r="FA49" s="502"/>
      <c r="FB49" s="502"/>
      <c r="FC49" s="502"/>
      <c r="FD49" s="502"/>
      <c r="FE49" s="502"/>
      <c r="FF49" s="502"/>
      <c r="FG49" s="502"/>
      <c r="FH49" s="502"/>
      <c r="FI49" s="502"/>
      <c r="FJ49" s="502"/>
      <c r="FK49" s="502"/>
      <c r="FL49" s="502"/>
      <c r="FM49" s="502"/>
      <c r="FN49" s="502"/>
      <c r="FO49" s="502"/>
      <c r="FP49" s="502"/>
      <c r="FQ49" s="502"/>
      <c r="FR49" s="502"/>
      <c r="FS49" s="502"/>
      <c r="FT49" s="502"/>
      <c r="FU49" s="502"/>
      <c r="FV49" s="502"/>
      <c r="FW49" s="502"/>
      <c r="FX49" s="502"/>
      <c r="FY49" s="502"/>
      <c r="FZ49" s="502"/>
      <c r="GA49" s="502"/>
      <c r="GB49" s="502"/>
      <c r="GC49" s="502"/>
      <c r="GD49" s="502"/>
      <c r="GE49" s="502"/>
      <c r="GF49" s="502"/>
      <c r="GG49" s="502"/>
      <c r="GH49" s="502"/>
      <c r="GI49" s="502"/>
      <c r="GJ49" s="502"/>
      <c r="GK49" s="502"/>
      <c r="GL49" s="502"/>
      <c r="GM49" s="502"/>
      <c r="GN49" s="502"/>
      <c r="GO49" s="502"/>
      <c r="GP49" s="502"/>
      <c r="GQ49" s="502"/>
      <c r="GR49" s="502"/>
      <c r="GS49" s="502"/>
      <c r="GT49" s="502"/>
      <c r="GU49" s="502"/>
      <c r="GV49" s="502"/>
      <c r="GW49" s="502"/>
      <c r="GX49" s="502"/>
      <c r="GY49" s="502"/>
      <c r="GZ49" s="502"/>
      <c r="HA49" s="502"/>
      <c r="HB49" s="502"/>
      <c r="HC49" s="502"/>
      <c r="HD49" s="502"/>
      <c r="HE49" s="502"/>
      <c r="HF49" s="502"/>
      <c r="HG49" s="502"/>
      <c r="HH49" s="502"/>
      <c r="HI49" s="502"/>
      <c r="HJ49" s="502"/>
      <c r="HK49" s="502"/>
      <c r="HL49" s="502"/>
      <c r="HM49" s="502"/>
      <c r="HN49" s="502"/>
      <c r="HO49" s="502"/>
      <c r="HP49" s="502"/>
      <c r="HQ49" s="502"/>
      <c r="HR49" s="502"/>
      <c r="HS49" s="502"/>
      <c r="HT49" s="502"/>
      <c r="HU49" s="502"/>
      <c r="HV49" s="502"/>
      <c r="HW49" s="502"/>
      <c r="HX49" s="502"/>
      <c r="HY49" s="502"/>
      <c r="HZ49" s="502"/>
      <c r="IA49" s="502"/>
      <c r="IB49" s="502"/>
      <c r="IC49" s="502"/>
      <c r="ID49" s="502"/>
      <c r="IE49" s="502"/>
      <c r="IF49" s="502"/>
      <c r="IG49" s="502"/>
      <c r="IH49" s="502"/>
      <c r="II49" s="502"/>
      <c r="IJ49" s="502"/>
      <c r="IK49" s="502"/>
      <c r="IL49" s="502"/>
      <c r="IM49" s="502"/>
      <c r="IN49" s="502"/>
      <c r="IO49" s="502"/>
      <c r="IP49" s="502"/>
      <c r="IQ49" s="502"/>
      <c r="IR49" s="502"/>
      <c r="IS49" s="502"/>
      <c r="IT49" s="502"/>
      <c r="IU49" s="502"/>
      <c r="IV49" s="502"/>
      <c r="IW49" s="502"/>
      <c r="IX49" s="502"/>
      <c r="IY49" s="502"/>
      <c r="IZ49" s="502"/>
      <c r="JA49" s="502"/>
      <c r="JB49" s="502"/>
      <c r="JC49" s="502"/>
      <c r="JD49" s="502"/>
      <c r="JE49" s="502"/>
      <c r="JF49" s="502"/>
      <c r="JG49" s="502"/>
      <c r="JH49" s="502"/>
      <c r="JI49" s="502"/>
      <c r="JJ49" s="502"/>
      <c r="JK49" s="502"/>
      <c r="JL49" s="502"/>
      <c r="JM49" s="502"/>
      <c r="JN49" s="502"/>
      <c r="JO49" s="502"/>
      <c r="JP49" s="502"/>
      <c r="JQ49" s="502"/>
      <c r="JR49" s="502"/>
      <c r="JS49" s="502"/>
      <c r="JT49" s="502"/>
      <c r="JU49" s="502"/>
      <c r="JV49" s="502"/>
      <c r="JW49" s="502"/>
      <c r="JX49" s="502"/>
      <c r="JY49" s="502"/>
      <c r="JZ49" s="502"/>
      <c r="KA49" s="502"/>
      <c r="KB49" s="502"/>
      <c r="KC49" s="502"/>
      <c r="KD49" s="502"/>
      <c r="KE49" s="502"/>
      <c r="KF49" s="502"/>
      <c r="KG49" s="502"/>
      <c r="KH49" s="502"/>
      <c r="KI49" s="502"/>
      <c r="KJ49" s="502"/>
      <c r="KK49" s="502"/>
      <c r="KL49" s="502"/>
      <c r="KM49" s="502"/>
      <c r="KN49" s="502"/>
      <c r="KO49" s="502"/>
      <c r="KP49" s="502"/>
      <c r="KQ49" s="502"/>
      <c r="KR49" s="502"/>
      <c r="KS49" s="502"/>
      <c r="KT49" s="502"/>
      <c r="KU49" s="502"/>
      <c r="KV49" s="502"/>
      <c r="KW49" s="502"/>
      <c r="KX49" s="502"/>
      <c r="KY49" s="502"/>
      <c r="KZ49" s="502"/>
      <c r="LA49" s="502"/>
      <c r="LB49" s="502"/>
      <c r="LC49" s="502"/>
      <c r="LD49" s="502"/>
      <c r="LE49" s="502"/>
      <c r="LF49" s="502"/>
      <c r="LG49" s="502"/>
      <c r="LH49" s="502"/>
      <c r="LI49" s="502"/>
      <c r="LJ49" s="502"/>
      <c r="LK49" s="502"/>
      <c r="LL49" s="502"/>
      <c r="LM49" s="502"/>
      <c r="LN49" s="502"/>
      <c r="LO49" s="502"/>
      <c r="LP49" s="502"/>
      <c r="LQ49" s="502"/>
      <c r="LR49" s="502"/>
      <c r="LS49" s="502"/>
      <c r="LT49" s="502"/>
      <c r="LU49" s="502"/>
      <c r="LV49" s="502"/>
      <c r="LW49" s="502"/>
      <c r="LX49" s="502"/>
      <c r="LY49" s="502"/>
      <c r="LZ49" s="502"/>
      <c r="MA49" s="502"/>
      <c r="MB49" s="502"/>
      <c r="MC49" s="502"/>
      <c r="MD49" s="502"/>
      <c r="ME49" s="502"/>
      <c r="MF49" s="502"/>
      <c r="MG49" s="502"/>
      <c r="MH49" s="502"/>
      <c r="MI49" s="502"/>
      <c r="MJ49" s="502"/>
      <c r="MK49" s="502"/>
      <c r="ML49" s="502"/>
      <c r="MM49" s="502"/>
      <c r="MN49" s="502"/>
      <c r="MO49" s="502"/>
      <c r="MP49" s="502"/>
      <c r="MQ49" s="502"/>
      <c r="MR49" s="502"/>
      <c r="MS49" s="502"/>
      <c r="MT49" s="502"/>
      <c r="MU49" s="502"/>
      <c r="MV49" s="502"/>
      <c r="MW49" s="502"/>
      <c r="MX49" s="502"/>
      <c r="MY49" s="502"/>
      <c r="MZ49" s="502"/>
      <c r="NA49" s="502"/>
      <c r="NB49" s="502"/>
      <c r="NC49" s="502"/>
      <c r="ND49" s="502"/>
      <c r="NE49" s="502"/>
      <c r="NF49" s="502"/>
      <c r="NG49" s="502"/>
      <c r="NH49" s="502"/>
      <c r="NI49" s="502"/>
      <c r="NJ49" s="502"/>
      <c r="NK49" s="502"/>
      <c r="NL49" s="502"/>
      <c r="NM49" s="502"/>
      <c r="NN49" s="502"/>
      <c r="NO49" s="502"/>
      <c r="NP49" s="502"/>
      <c r="NQ49" s="502"/>
      <c r="NR49" s="502"/>
      <c r="NS49" s="502"/>
      <c r="NT49" s="502"/>
      <c r="NU49" s="502"/>
      <c r="NV49" s="502"/>
      <c r="NW49" s="502"/>
      <c r="NX49" s="502"/>
      <c r="NY49" s="502"/>
      <c r="NZ49" s="502"/>
      <c r="OA49" s="502"/>
      <c r="OB49" s="502"/>
      <c r="OC49" s="502"/>
      <c r="OD49" s="502"/>
      <c r="OE49" s="502"/>
      <c r="OF49" s="502"/>
      <c r="OG49" s="502"/>
      <c r="OH49" s="502"/>
      <c r="OI49" s="502"/>
      <c r="OJ49" s="502"/>
      <c r="OK49" s="502"/>
      <c r="OL49" s="502"/>
      <c r="OM49" s="502"/>
      <c r="ON49" s="502"/>
      <c r="OO49" s="502"/>
      <c r="OP49" s="502"/>
      <c r="OQ49" s="502"/>
      <c r="OR49" s="502"/>
      <c r="OS49" s="502"/>
      <c r="OT49" s="502"/>
      <c r="OU49" s="502"/>
      <c r="OV49" s="502"/>
      <c r="OW49" s="502"/>
      <c r="OX49" s="502"/>
      <c r="OY49" s="502"/>
      <c r="OZ49" s="502"/>
      <c r="PA49" s="502"/>
      <c r="PB49" s="502"/>
      <c r="PC49" s="502"/>
      <c r="PD49" s="502"/>
      <c r="PE49" s="502"/>
      <c r="PF49" s="502"/>
      <c r="PG49" s="502"/>
      <c r="PH49" s="502"/>
      <c r="PI49" s="502"/>
      <c r="PJ49" s="502"/>
      <c r="PK49" s="502"/>
      <c r="PL49" s="502"/>
      <c r="PM49" s="502"/>
      <c r="PN49" s="502"/>
      <c r="PO49" s="502"/>
      <c r="PP49" s="502"/>
      <c r="PQ49" s="502"/>
      <c r="PR49" s="502"/>
      <c r="PS49" s="502"/>
      <c r="PT49" s="502"/>
      <c r="PU49" s="502"/>
      <c r="PV49" s="502"/>
      <c r="PW49" s="502"/>
      <c r="PX49" s="502"/>
      <c r="PY49" s="502"/>
      <c r="PZ49" s="502"/>
      <c r="QA49" s="502"/>
      <c r="QB49" s="502"/>
      <c r="QC49" s="502"/>
      <c r="QD49" s="502"/>
      <c r="QE49" s="502"/>
      <c r="QF49" s="502"/>
      <c r="QG49" s="502"/>
      <c r="QH49" s="502"/>
      <c r="QI49" s="502"/>
      <c r="QJ49" s="502"/>
      <c r="QK49" s="502"/>
      <c r="QL49" s="502"/>
      <c r="QM49" s="502"/>
      <c r="QN49" s="502"/>
      <c r="QO49" s="502"/>
      <c r="QP49" s="502"/>
      <c r="QQ49" s="502"/>
      <c r="QR49" s="502"/>
      <c r="QS49" s="502"/>
      <c r="QT49" s="502"/>
      <c r="QU49" s="502"/>
      <c r="QV49" s="502"/>
      <c r="QW49" s="502"/>
      <c r="QX49" s="502"/>
      <c r="QY49" s="502"/>
      <c r="QZ49" s="502"/>
      <c r="RA49" s="502"/>
      <c r="RB49" s="502"/>
      <c r="RC49" s="502"/>
      <c r="RD49" s="502"/>
      <c r="RE49" s="502"/>
      <c r="RF49" s="502"/>
      <c r="RG49" s="502"/>
      <c r="RH49" s="502"/>
      <c r="RI49" s="502"/>
      <c r="RJ49" s="502"/>
      <c r="RK49" s="502"/>
      <c r="RL49" s="502"/>
      <c r="RM49" s="502"/>
      <c r="RN49" s="502"/>
      <c r="RO49" s="502"/>
      <c r="RP49" s="502"/>
      <c r="RQ49" s="502"/>
      <c r="RR49" s="502"/>
      <c r="RS49" s="502"/>
      <c r="RT49" s="502"/>
      <c r="RU49" s="502"/>
      <c r="RV49" s="502"/>
      <c r="RW49" s="502"/>
      <c r="RX49" s="502"/>
      <c r="RY49" s="502"/>
      <c r="RZ49" s="502"/>
      <c r="SA49" s="502"/>
      <c r="SB49" s="502"/>
      <c r="SC49" s="502"/>
      <c r="SD49" s="502"/>
      <c r="SE49" s="502"/>
      <c r="SF49" s="502"/>
      <c r="SG49" s="502"/>
      <c r="SH49" s="502"/>
      <c r="SI49" s="502"/>
      <c r="SJ49" s="502"/>
      <c r="SK49" s="502"/>
      <c r="SL49" s="502"/>
      <c r="SM49" s="502"/>
      <c r="SN49" s="502"/>
      <c r="SO49" s="502"/>
      <c r="SP49" s="502"/>
      <c r="SQ49" s="502"/>
      <c r="SR49" s="502"/>
      <c r="SS49" s="502"/>
      <c r="ST49" s="502"/>
      <c r="SU49" s="502"/>
      <c r="SV49" s="502"/>
      <c r="SW49" s="502"/>
      <c r="SX49" s="502"/>
      <c r="SY49" s="502"/>
      <c r="SZ49" s="502"/>
      <c r="TA49" s="502"/>
      <c r="TB49" s="502"/>
      <c r="TC49" s="502"/>
      <c r="TD49" s="502"/>
      <c r="TE49" s="502"/>
      <c r="TF49" s="502"/>
      <c r="TG49" s="502"/>
      <c r="TH49" s="502"/>
      <c r="TI49" s="502"/>
      <c r="TJ49" s="502"/>
      <c r="TK49" s="502"/>
      <c r="TL49" s="502"/>
      <c r="TM49" s="502"/>
      <c r="TN49" s="502"/>
      <c r="TO49" s="502"/>
      <c r="TP49" s="502"/>
      <c r="TQ49" s="502"/>
      <c r="TR49" s="502"/>
      <c r="TS49" s="502"/>
      <c r="TT49" s="502"/>
      <c r="TU49" s="502"/>
      <c r="TV49" s="502"/>
      <c r="TW49" s="502"/>
      <c r="TX49" s="502"/>
      <c r="TY49" s="502"/>
      <c r="TZ49" s="502"/>
      <c r="UA49" s="502"/>
      <c r="UB49" s="502"/>
      <c r="UC49" s="502"/>
      <c r="UD49" s="502"/>
      <c r="UE49" s="502"/>
      <c r="UF49" s="502"/>
      <c r="UG49" s="502"/>
      <c r="UH49" s="502"/>
      <c r="UI49" s="502"/>
      <c r="UJ49" s="502"/>
      <c r="UK49" s="502"/>
      <c r="UL49" s="502"/>
      <c r="UM49" s="502"/>
      <c r="UN49" s="502"/>
      <c r="UO49" s="502"/>
      <c r="UP49" s="502"/>
      <c r="UQ49" s="502"/>
      <c r="UR49" s="502"/>
      <c r="US49" s="502"/>
      <c r="UT49" s="502"/>
      <c r="UU49" s="502"/>
      <c r="UV49" s="502"/>
      <c r="UW49" s="502"/>
      <c r="UX49" s="502"/>
      <c r="UY49" s="502"/>
      <c r="UZ49" s="502"/>
      <c r="VA49" s="502"/>
      <c r="VB49" s="502"/>
      <c r="VC49" s="502"/>
      <c r="VD49" s="502"/>
      <c r="VE49" s="502"/>
      <c r="VF49" s="502"/>
      <c r="VG49" s="502"/>
      <c r="VH49" s="502"/>
      <c r="VI49" s="502"/>
      <c r="VJ49" s="502"/>
      <c r="VK49" s="502"/>
      <c r="VL49" s="502"/>
      <c r="VM49" s="502"/>
      <c r="VN49" s="502"/>
      <c r="VO49" s="502"/>
      <c r="VP49" s="502"/>
      <c r="VQ49" s="502"/>
      <c r="VR49" s="502"/>
      <c r="VS49" s="502"/>
      <c r="VT49" s="502"/>
      <c r="VU49" s="502"/>
      <c r="VV49" s="502"/>
      <c r="VW49" s="502"/>
      <c r="VX49" s="502"/>
      <c r="VY49" s="502"/>
      <c r="VZ49" s="502"/>
      <c r="WA49" s="502"/>
      <c r="WB49" s="502"/>
      <c r="WC49" s="502"/>
      <c r="WD49" s="502"/>
      <c r="WE49" s="502"/>
      <c r="WF49" s="502"/>
      <c r="WG49" s="502"/>
      <c r="WH49" s="502"/>
      <c r="WI49" s="502"/>
      <c r="WJ49" s="502"/>
      <c r="WK49" s="502"/>
      <c r="WL49" s="502"/>
      <c r="WM49" s="502"/>
      <c r="WN49" s="502"/>
      <c r="WO49" s="502"/>
      <c r="WP49" s="502"/>
      <c r="WQ49" s="502"/>
      <c r="WR49" s="502"/>
      <c r="WS49" s="502"/>
      <c r="WT49" s="502"/>
      <c r="WU49" s="502"/>
      <c r="WV49" s="502"/>
      <c r="WW49" s="502"/>
      <c r="WX49" s="502"/>
      <c r="WY49" s="502"/>
      <c r="WZ49" s="502"/>
      <c r="XA49" s="502"/>
      <c r="XB49" s="502"/>
      <c r="XC49" s="502"/>
      <c r="XD49" s="502"/>
      <c r="XE49" s="502"/>
      <c r="XF49" s="502"/>
      <c r="XG49" s="502"/>
      <c r="XH49" s="502"/>
      <c r="XI49" s="502"/>
      <c r="XJ49" s="502"/>
      <c r="XK49" s="502"/>
      <c r="XL49" s="502"/>
      <c r="XM49" s="502"/>
      <c r="XN49" s="502"/>
      <c r="XO49" s="502"/>
      <c r="XP49" s="502"/>
      <c r="XQ49" s="502"/>
      <c r="XR49" s="502"/>
      <c r="XS49" s="502"/>
      <c r="XT49" s="502"/>
      <c r="XU49" s="502"/>
      <c r="XV49" s="502"/>
      <c r="XW49" s="502"/>
      <c r="XX49" s="502"/>
      <c r="XY49" s="502"/>
      <c r="XZ49" s="502"/>
      <c r="YA49" s="502"/>
      <c r="YB49" s="502"/>
      <c r="YC49" s="502"/>
      <c r="YD49" s="502"/>
      <c r="YE49" s="502"/>
      <c r="YF49" s="502"/>
      <c r="YG49" s="502"/>
      <c r="YH49" s="502"/>
      <c r="YI49" s="502"/>
      <c r="YJ49" s="502"/>
      <c r="YK49" s="502"/>
      <c r="YL49" s="502"/>
      <c r="YM49" s="502"/>
      <c r="YN49" s="502"/>
      <c r="YO49" s="502"/>
      <c r="YP49" s="502"/>
      <c r="YQ49" s="502"/>
      <c r="YR49" s="502"/>
      <c r="YS49" s="502"/>
      <c r="YT49" s="502"/>
      <c r="YU49" s="502"/>
      <c r="YV49" s="502"/>
      <c r="YW49" s="502"/>
      <c r="YX49" s="502"/>
      <c r="YY49" s="502"/>
      <c r="YZ49" s="502"/>
      <c r="ZA49" s="502"/>
      <c r="ZB49" s="502"/>
      <c r="ZC49" s="502"/>
      <c r="ZD49" s="502"/>
      <c r="ZE49" s="502"/>
      <c r="ZF49" s="502"/>
      <c r="ZG49" s="502"/>
      <c r="ZH49" s="502"/>
      <c r="ZI49" s="502"/>
      <c r="ZJ49" s="502"/>
      <c r="ZK49" s="502"/>
      <c r="ZL49" s="502"/>
      <c r="ZM49" s="502"/>
      <c r="ZN49" s="502"/>
      <c r="ZO49" s="502"/>
      <c r="ZP49" s="502"/>
      <c r="ZQ49" s="502"/>
      <c r="ZR49" s="502"/>
      <c r="ZS49" s="502"/>
      <c r="ZT49" s="502"/>
      <c r="ZU49" s="502"/>
      <c r="ZV49" s="502"/>
      <c r="ZW49" s="502"/>
      <c r="ZX49" s="502"/>
      <c r="ZY49" s="502"/>
      <c r="ZZ49" s="502"/>
      <c r="AAA49" s="502"/>
      <c r="AAB49" s="502"/>
      <c r="AAC49" s="502"/>
      <c r="AAD49" s="502"/>
      <c r="AAE49" s="502"/>
      <c r="AAF49" s="502"/>
      <c r="AAG49" s="502"/>
      <c r="AAH49" s="502"/>
      <c r="AAI49" s="502"/>
      <c r="AAJ49" s="502"/>
      <c r="AAK49" s="502"/>
      <c r="AAL49" s="502"/>
      <c r="AAM49" s="502"/>
      <c r="AAN49" s="502"/>
      <c r="AAO49" s="502"/>
      <c r="AAP49" s="502"/>
      <c r="AAQ49" s="502"/>
      <c r="AAR49" s="502"/>
      <c r="AAS49" s="502"/>
      <c r="AAT49" s="502"/>
      <c r="AAU49" s="502"/>
      <c r="AAV49" s="502"/>
      <c r="AAW49" s="502"/>
      <c r="AAX49" s="502"/>
      <c r="AAY49" s="502"/>
      <c r="AAZ49" s="502"/>
      <c r="ABA49" s="502"/>
      <c r="ABB49" s="502"/>
      <c r="ABC49" s="502"/>
      <c r="ABD49" s="502"/>
      <c r="ABE49" s="502"/>
      <c r="ABF49" s="502"/>
      <c r="ABG49" s="502"/>
      <c r="ABH49" s="502"/>
      <c r="ABI49" s="502"/>
      <c r="ABJ49" s="502"/>
      <c r="ABK49" s="502"/>
      <c r="ABL49" s="502"/>
      <c r="ABM49" s="502"/>
      <c r="ABN49" s="502"/>
      <c r="ABO49" s="502"/>
      <c r="ABP49" s="502"/>
      <c r="ABQ49" s="502"/>
      <c r="ABR49" s="502"/>
      <c r="ABS49" s="502"/>
      <c r="ABT49" s="502"/>
      <c r="ABU49" s="502"/>
      <c r="ABV49" s="502"/>
      <c r="ABW49" s="502"/>
      <c r="ABX49" s="502"/>
      <c r="ABY49" s="502"/>
      <c r="ABZ49" s="502"/>
      <c r="ACA49" s="502"/>
      <c r="ACB49" s="502"/>
      <c r="ACC49" s="502"/>
      <c r="ACD49" s="502"/>
      <c r="ACE49" s="502"/>
      <c r="ACF49" s="502"/>
      <c r="ACG49" s="502"/>
      <c r="ACH49" s="502"/>
      <c r="ACI49" s="502"/>
      <c r="ACJ49" s="502"/>
      <c r="ACK49" s="502"/>
      <c r="ACL49" s="502"/>
      <c r="ACM49" s="502"/>
      <c r="ACN49" s="502"/>
      <c r="ACO49" s="502"/>
      <c r="ACP49" s="502"/>
      <c r="ACQ49" s="502"/>
      <c r="ACR49" s="502"/>
      <c r="ACS49" s="502"/>
      <c r="ACT49" s="502"/>
      <c r="ACU49" s="502"/>
      <c r="ACV49" s="502"/>
      <c r="ACW49" s="502"/>
      <c r="ACX49" s="502"/>
      <c r="ACY49" s="502"/>
      <c r="ACZ49" s="502"/>
      <c r="ADA49" s="502"/>
      <c r="ADB49" s="502"/>
      <c r="ADC49" s="502"/>
      <c r="ADD49" s="502"/>
      <c r="ADE49" s="502"/>
      <c r="ADF49" s="502"/>
      <c r="ADG49" s="502"/>
      <c r="ADH49" s="502"/>
      <c r="ADI49" s="502"/>
      <c r="ADJ49" s="502"/>
      <c r="ADK49" s="502"/>
      <c r="ADL49" s="502"/>
      <c r="ADM49" s="502"/>
      <c r="ADN49" s="502"/>
      <c r="ADO49" s="502"/>
      <c r="ADP49" s="502"/>
      <c r="ADQ49" s="502"/>
      <c r="ADR49" s="502"/>
      <c r="ADS49" s="502"/>
      <c r="ADT49" s="502"/>
      <c r="ADU49" s="502"/>
      <c r="ADV49" s="502"/>
      <c r="ADW49" s="502"/>
      <c r="ADX49" s="502"/>
      <c r="ADY49" s="502"/>
      <c r="ADZ49" s="502"/>
      <c r="AEA49" s="502"/>
      <c r="AEB49" s="502"/>
      <c r="AEC49" s="502"/>
      <c r="AED49" s="502"/>
      <c r="AEE49" s="502"/>
      <c r="AEF49" s="502"/>
      <c r="AEG49" s="502"/>
      <c r="AEH49" s="502"/>
      <c r="AEI49" s="502"/>
      <c r="AEJ49" s="502"/>
      <c r="AEK49" s="502"/>
      <c r="AEL49" s="502"/>
      <c r="AEM49" s="502"/>
      <c r="AEN49" s="502"/>
      <c r="AEO49" s="502"/>
      <c r="AEP49" s="502"/>
      <c r="AEQ49" s="502"/>
      <c r="AER49" s="502"/>
      <c r="AES49" s="502"/>
      <c r="AET49" s="502"/>
      <c r="AEU49" s="502"/>
      <c r="AEV49" s="502"/>
      <c r="AEW49" s="502"/>
      <c r="AEX49" s="502"/>
      <c r="AEY49" s="502"/>
      <c r="AEZ49" s="502"/>
      <c r="AFA49" s="502"/>
      <c r="AFB49" s="502"/>
      <c r="AFC49" s="502"/>
      <c r="AFD49" s="502"/>
      <c r="AFE49" s="502"/>
      <c r="AFF49" s="502"/>
      <c r="AFG49" s="502"/>
      <c r="AFH49" s="502"/>
      <c r="AFI49" s="502"/>
      <c r="AFJ49" s="502"/>
      <c r="AFK49" s="502"/>
      <c r="AFL49" s="502"/>
      <c r="AFM49" s="502"/>
      <c r="AFN49" s="502"/>
      <c r="AFO49" s="502"/>
      <c r="AFP49" s="502"/>
      <c r="AFQ49" s="502"/>
      <c r="AFR49" s="502"/>
      <c r="AFS49" s="502"/>
      <c r="AFT49" s="502"/>
      <c r="AFU49" s="502"/>
      <c r="AFV49" s="502"/>
      <c r="AFW49" s="502"/>
      <c r="AFX49" s="502"/>
      <c r="AFY49" s="502"/>
      <c r="AFZ49" s="502"/>
      <c r="AGA49" s="502"/>
      <c r="AGB49" s="502"/>
      <c r="AGC49" s="502"/>
      <c r="AGD49" s="502"/>
      <c r="AGE49" s="502"/>
      <c r="AGF49" s="502"/>
      <c r="AGG49" s="502"/>
      <c r="AGH49" s="502"/>
      <c r="AGI49" s="502"/>
      <c r="AGJ49" s="502"/>
      <c r="AGK49" s="502"/>
      <c r="AGL49" s="502"/>
      <c r="AGM49" s="502"/>
      <c r="AGN49" s="502"/>
      <c r="AGO49" s="502"/>
      <c r="AGP49" s="502"/>
      <c r="AGQ49" s="502"/>
      <c r="AGR49" s="502"/>
      <c r="AGS49" s="502"/>
      <c r="AGT49" s="502"/>
      <c r="AGU49" s="502"/>
      <c r="AGV49" s="502"/>
      <c r="AGW49" s="502"/>
      <c r="AGX49" s="502"/>
      <c r="AGY49" s="502"/>
      <c r="AGZ49" s="502"/>
      <c r="AHA49" s="502"/>
      <c r="AHB49" s="502"/>
      <c r="AHC49" s="502"/>
      <c r="AHD49" s="502"/>
      <c r="AHE49" s="502"/>
      <c r="AHF49" s="502"/>
      <c r="AHG49" s="502"/>
      <c r="AHH49" s="502"/>
      <c r="AHI49" s="502"/>
      <c r="AHJ49" s="502"/>
      <c r="AHK49" s="502"/>
      <c r="AHL49" s="502"/>
      <c r="AHM49" s="502"/>
      <c r="AHN49" s="502"/>
      <c r="AHO49" s="502"/>
      <c r="AHP49" s="502"/>
      <c r="AHQ49" s="502"/>
      <c r="AHR49" s="502"/>
      <c r="AHS49" s="502"/>
      <c r="AHT49" s="502"/>
      <c r="AHU49" s="502"/>
      <c r="AHV49" s="502"/>
      <c r="AHW49" s="502"/>
      <c r="AHX49" s="502"/>
      <c r="AHY49" s="502"/>
      <c r="AHZ49" s="502"/>
      <c r="AIA49" s="502"/>
      <c r="AIB49" s="502"/>
      <c r="AIC49" s="502"/>
      <c r="AID49" s="502"/>
      <c r="AIE49" s="502"/>
      <c r="AIF49" s="502"/>
      <c r="AIG49" s="502"/>
      <c r="AIH49" s="502"/>
      <c r="AII49" s="502"/>
      <c r="AIJ49" s="502"/>
      <c r="AIK49" s="502"/>
      <c r="AIL49" s="502"/>
      <c r="AIM49" s="502"/>
      <c r="AIN49" s="502"/>
      <c r="AIO49" s="502"/>
      <c r="AIP49" s="502"/>
      <c r="AIQ49" s="502"/>
      <c r="AIR49" s="502"/>
      <c r="AIS49" s="502"/>
      <c r="AIT49" s="502"/>
      <c r="AIU49" s="502"/>
      <c r="AIV49" s="502"/>
      <c r="AIW49" s="502"/>
      <c r="AIX49" s="502"/>
      <c r="AIY49" s="502"/>
      <c r="AIZ49" s="502"/>
      <c r="AJA49" s="502"/>
      <c r="AJB49" s="502"/>
      <c r="AJC49" s="502"/>
      <c r="AJD49" s="502"/>
      <c r="AJE49" s="502"/>
      <c r="AJF49" s="502"/>
      <c r="AJG49" s="502"/>
      <c r="AJH49" s="502"/>
      <c r="AJI49" s="502"/>
      <c r="AJJ49" s="502"/>
      <c r="AJK49" s="502"/>
      <c r="AJL49" s="502"/>
      <c r="AJM49" s="502"/>
      <c r="AJN49" s="502"/>
      <c r="AJO49" s="502"/>
      <c r="AJP49" s="502"/>
      <c r="AJQ49" s="502"/>
      <c r="AJR49" s="502"/>
      <c r="AJS49" s="502"/>
      <c r="AJT49" s="502"/>
      <c r="AJU49" s="502"/>
      <c r="AJV49" s="502"/>
      <c r="AJW49" s="502"/>
      <c r="AJX49" s="502"/>
      <c r="AJY49" s="502"/>
      <c r="AJZ49" s="502"/>
      <c r="AKA49" s="502"/>
      <c r="AKB49" s="502"/>
      <c r="AKC49" s="502"/>
      <c r="AKD49" s="502"/>
      <c r="AKE49" s="502"/>
      <c r="AKF49" s="502"/>
      <c r="AKG49" s="502"/>
      <c r="AKH49" s="502"/>
      <c r="AKI49" s="502"/>
      <c r="AKJ49" s="502"/>
      <c r="AKK49" s="502"/>
      <c r="AKL49" s="502"/>
      <c r="AKM49" s="502"/>
      <c r="AKN49" s="502"/>
      <c r="AKO49" s="502"/>
      <c r="AKP49" s="502"/>
      <c r="AKQ49" s="502"/>
      <c r="AKR49" s="502"/>
      <c r="AKS49" s="502"/>
      <c r="AKT49" s="502"/>
      <c r="AKU49" s="502"/>
      <c r="AKV49" s="502"/>
      <c r="AKW49" s="502"/>
      <c r="AKX49" s="502"/>
      <c r="AKY49" s="502"/>
      <c r="AKZ49" s="502"/>
      <c r="ALA49" s="502"/>
      <c r="ALB49" s="502"/>
      <c r="ALC49" s="502"/>
      <c r="ALD49" s="502"/>
      <c r="ALE49" s="502"/>
      <c r="ALF49" s="502"/>
      <c r="ALG49" s="502"/>
      <c r="ALH49" s="502"/>
      <c r="ALI49" s="502"/>
      <c r="ALJ49" s="502"/>
      <c r="ALK49" s="502"/>
      <c r="ALL49" s="502"/>
      <c r="ALM49" s="502"/>
      <c r="ALN49" s="502"/>
      <c r="ALO49" s="502"/>
      <c r="ALP49" s="502"/>
      <c r="ALQ49" s="502"/>
      <c r="ALR49" s="502"/>
      <c r="ALS49" s="502"/>
      <c r="ALT49" s="502"/>
      <c r="ALU49" s="502"/>
      <c r="ALV49" s="502"/>
      <c r="ALW49" s="502"/>
      <c r="ALX49" s="502"/>
      <c r="ALY49" s="502"/>
      <c r="ALZ49" s="502"/>
      <c r="AMA49" s="502"/>
      <c r="AMB49" s="502"/>
      <c r="AMC49" s="502"/>
      <c r="AMD49" s="502"/>
      <c r="AME49" s="502"/>
      <c r="AMF49" s="502"/>
      <c r="AMG49" s="502"/>
      <c r="AMH49" s="502"/>
      <c r="AMI49" s="502"/>
      <c r="AMJ49" s="502"/>
      <c r="AMK49" s="502"/>
      <c r="AML49" s="502"/>
      <c r="AMM49" s="502"/>
      <c r="AMN49" s="502"/>
      <c r="AMO49" s="502"/>
      <c r="AMP49" s="502"/>
      <c r="AMQ49" s="502"/>
      <c r="AMR49" s="502"/>
      <c r="AMS49" s="502"/>
      <c r="AMT49" s="502"/>
      <c r="AMU49" s="502"/>
      <c r="AMV49" s="502"/>
      <c r="AMW49" s="502"/>
      <c r="AMX49" s="502"/>
      <c r="AMY49" s="502"/>
      <c r="AMZ49" s="502"/>
      <c r="ANA49" s="502"/>
      <c r="ANB49" s="502"/>
      <c r="ANC49" s="502"/>
      <c r="AND49" s="502"/>
      <c r="ANE49" s="502"/>
      <c r="ANF49" s="502"/>
      <c r="ANG49" s="502"/>
      <c r="ANH49" s="502"/>
      <c r="ANI49" s="502"/>
      <c r="ANJ49" s="502"/>
      <c r="ANK49" s="502"/>
      <c r="ANL49" s="502"/>
      <c r="ANM49" s="502"/>
      <c r="ANN49" s="502"/>
      <c r="ANO49" s="502"/>
      <c r="ANP49" s="502"/>
      <c r="ANQ49" s="502"/>
      <c r="ANR49" s="502"/>
      <c r="ANS49" s="502"/>
      <c r="ANT49" s="502"/>
      <c r="ANU49" s="502"/>
      <c r="ANV49" s="502"/>
      <c r="ANW49" s="502"/>
      <c r="ANX49" s="502"/>
      <c r="ANY49" s="502"/>
      <c r="ANZ49" s="502"/>
      <c r="AOA49" s="502"/>
      <c r="AOB49" s="502"/>
      <c r="AOC49" s="502"/>
      <c r="AOD49" s="502"/>
      <c r="AOE49" s="502"/>
      <c r="AOF49" s="502"/>
      <c r="AOG49" s="502"/>
      <c r="AOH49" s="502"/>
      <c r="AOI49" s="502"/>
      <c r="AOJ49" s="502"/>
      <c r="AOK49" s="502"/>
      <c r="AOL49" s="502"/>
      <c r="AOM49" s="502"/>
      <c r="AON49" s="502"/>
      <c r="AOO49" s="502"/>
      <c r="AOP49" s="502"/>
      <c r="AOQ49" s="502"/>
      <c r="AOR49" s="502"/>
      <c r="AOS49" s="502"/>
      <c r="AOT49" s="502"/>
      <c r="AOU49" s="502"/>
      <c r="AOV49" s="502"/>
      <c r="AOW49" s="502"/>
      <c r="AOX49" s="502"/>
      <c r="AOY49" s="502"/>
      <c r="AOZ49" s="502"/>
      <c r="APA49" s="502"/>
      <c r="APB49" s="502"/>
      <c r="APC49" s="502"/>
      <c r="APD49" s="502"/>
      <c r="APE49" s="502"/>
      <c r="APF49" s="502"/>
      <c r="APG49" s="502"/>
      <c r="APH49" s="502"/>
      <c r="API49" s="502"/>
      <c r="APJ49" s="502"/>
      <c r="APK49" s="502"/>
      <c r="APL49" s="502"/>
      <c r="APM49" s="502"/>
      <c r="APN49" s="502"/>
      <c r="APO49" s="502"/>
      <c r="APP49" s="502"/>
      <c r="APQ49" s="502"/>
      <c r="APR49" s="502"/>
      <c r="APS49" s="502"/>
      <c r="APT49" s="502"/>
      <c r="APU49" s="502"/>
      <c r="APV49" s="502"/>
      <c r="APW49" s="502"/>
      <c r="APX49" s="502"/>
      <c r="APY49" s="502"/>
      <c r="APZ49" s="502"/>
      <c r="AQA49" s="502"/>
      <c r="AQB49" s="502"/>
      <c r="AQC49" s="502"/>
      <c r="AQD49" s="502"/>
      <c r="AQE49" s="502"/>
      <c r="AQF49" s="502"/>
      <c r="AQG49" s="502"/>
      <c r="AQH49" s="502"/>
      <c r="AQI49" s="502"/>
      <c r="AQJ49" s="502"/>
      <c r="AQK49" s="502"/>
      <c r="AQL49" s="502"/>
      <c r="AQM49" s="502"/>
      <c r="AQN49" s="502"/>
      <c r="AQO49" s="502"/>
      <c r="AQP49" s="502"/>
      <c r="AQQ49" s="502"/>
      <c r="AQR49" s="502"/>
      <c r="AQS49" s="502"/>
      <c r="AQT49" s="502"/>
      <c r="AQU49" s="502"/>
      <c r="AQV49" s="502"/>
      <c r="AQW49" s="502"/>
      <c r="AQX49" s="502"/>
      <c r="AQY49" s="502"/>
      <c r="AQZ49" s="502"/>
      <c r="ARA49" s="502"/>
      <c r="ARB49" s="502"/>
      <c r="ARC49" s="502"/>
      <c r="ARD49" s="502"/>
      <c r="ARE49" s="502"/>
      <c r="ARF49" s="502"/>
      <c r="ARG49" s="502"/>
      <c r="ARH49" s="502"/>
      <c r="ARI49" s="502"/>
      <c r="ARJ49" s="502"/>
      <c r="ARK49" s="502"/>
      <c r="ARL49" s="502"/>
      <c r="ARM49" s="502"/>
      <c r="ARN49" s="502"/>
      <c r="ARO49" s="502"/>
      <c r="ARP49" s="502"/>
      <c r="ARQ49" s="502"/>
      <c r="ARR49" s="502"/>
      <c r="ARS49" s="502"/>
      <c r="ART49" s="502"/>
      <c r="ARU49" s="502"/>
      <c r="ARV49" s="502"/>
      <c r="ARW49" s="502"/>
      <c r="ARX49" s="502"/>
      <c r="ARY49" s="502"/>
      <c r="ARZ49" s="502"/>
      <c r="ASA49" s="502"/>
      <c r="ASB49" s="502"/>
      <c r="ASC49" s="502"/>
      <c r="ASD49" s="502"/>
      <c r="ASE49" s="502"/>
      <c r="ASF49" s="502"/>
      <c r="ASG49" s="502"/>
      <c r="ASH49" s="502"/>
      <c r="ASI49" s="502"/>
      <c r="ASJ49" s="502"/>
      <c r="ASK49" s="502"/>
      <c r="ASL49" s="502"/>
      <c r="ASM49" s="502"/>
      <c r="ASN49" s="502"/>
      <c r="ASO49" s="502"/>
      <c r="ASP49" s="502"/>
      <c r="ASQ49" s="502"/>
      <c r="ASR49" s="502"/>
      <c r="ASS49" s="502"/>
      <c r="AST49" s="502"/>
      <c r="ASU49" s="502"/>
      <c r="ASV49" s="502"/>
      <c r="ASW49" s="502"/>
      <c r="ASX49" s="502"/>
      <c r="ASY49" s="502"/>
      <c r="ASZ49" s="502"/>
      <c r="ATA49" s="502"/>
      <c r="ATB49" s="502"/>
      <c r="ATC49" s="502"/>
      <c r="ATD49" s="502"/>
      <c r="ATE49" s="502"/>
      <c r="ATF49" s="502"/>
      <c r="ATG49" s="502"/>
      <c r="ATH49" s="502"/>
      <c r="ATI49" s="502"/>
      <c r="ATJ49" s="502"/>
      <c r="ATK49" s="502"/>
      <c r="ATL49" s="502"/>
      <c r="ATM49" s="502"/>
      <c r="ATN49" s="502"/>
      <c r="ATO49" s="502"/>
      <c r="ATP49" s="502"/>
      <c r="ATQ49" s="502"/>
      <c r="ATR49" s="502"/>
      <c r="ATS49" s="502"/>
      <c r="ATT49" s="502"/>
      <c r="ATU49" s="502"/>
      <c r="ATV49" s="502"/>
      <c r="ATW49" s="502"/>
      <c r="ATX49" s="502"/>
      <c r="ATY49" s="502"/>
      <c r="ATZ49" s="502"/>
      <c r="AUA49" s="502"/>
      <c r="AUB49" s="502"/>
      <c r="AUC49" s="502"/>
      <c r="AUD49" s="502"/>
      <c r="AUE49" s="502"/>
      <c r="AUF49" s="502"/>
      <c r="AUG49" s="502"/>
      <c r="AUH49" s="502"/>
      <c r="AUI49" s="502"/>
      <c r="AUJ49" s="502"/>
      <c r="AUK49" s="502"/>
      <c r="AUL49" s="502"/>
      <c r="AUM49" s="502"/>
      <c r="AUN49" s="502"/>
      <c r="AUO49" s="502"/>
      <c r="AUP49" s="502"/>
      <c r="AUQ49" s="502"/>
      <c r="AUR49" s="502"/>
      <c r="AUS49" s="502"/>
      <c r="AUT49" s="502"/>
      <c r="AUU49" s="502"/>
      <c r="AUV49" s="502"/>
      <c r="AUW49" s="502"/>
      <c r="AUX49" s="502"/>
      <c r="AUY49" s="502"/>
      <c r="AUZ49" s="502"/>
      <c r="AVA49" s="502"/>
      <c r="AVB49" s="502"/>
      <c r="AVC49" s="502"/>
      <c r="AVD49" s="502"/>
      <c r="AVE49" s="502"/>
      <c r="AVF49" s="502"/>
      <c r="AVG49" s="502"/>
      <c r="AVH49" s="502"/>
      <c r="AVI49" s="502"/>
      <c r="AVJ49" s="502"/>
      <c r="AVK49" s="502"/>
      <c r="AVL49" s="502"/>
      <c r="AVM49" s="502"/>
      <c r="AVN49" s="502"/>
      <c r="AVO49" s="502"/>
      <c r="AVP49" s="502"/>
      <c r="AVQ49" s="502"/>
      <c r="AVR49" s="502"/>
      <c r="AVS49" s="502"/>
      <c r="AVT49" s="502"/>
      <c r="AVU49" s="502"/>
      <c r="AVV49" s="502"/>
      <c r="AVW49" s="502"/>
      <c r="AVX49" s="502"/>
      <c r="AVY49" s="502"/>
      <c r="AVZ49" s="502"/>
      <c r="AWA49" s="502"/>
      <c r="AWB49" s="502"/>
      <c r="AWC49" s="502"/>
      <c r="AWD49" s="502"/>
      <c r="AWE49" s="502"/>
      <c r="AWF49" s="502"/>
      <c r="AWG49" s="502"/>
      <c r="AWH49" s="502"/>
      <c r="AWI49" s="502"/>
      <c r="AWJ49" s="502"/>
      <c r="AWK49" s="502"/>
      <c r="AWL49" s="502"/>
      <c r="AWM49" s="502"/>
      <c r="AWN49" s="502"/>
      <c r="AWO49" s="502"/>
      <c r="AWP49" s="502"/>
      <c r="AWQ49" s="502"/>
      <c r="AWR49" s="502"/>
      <c r="AWS49" s="502"/>
      <c r="AWT49" s="502"/>
      <c r="AWU49" s="502"/>
      <c r="AWV49" s="502"/>
      <c r="AWW49" s="502"/>
      <c r="AWX49" s="502"/>
      <c r="AWY49" s="502"/>
      <c r="AWZ49" s="502"/>
      <c r="AXA49" s="502"/>
      <c r="AXB49" s="502"/>
      <c r="AXC49" s="502"/>
      <c r="AXD49" s="502"/>
      <c r="AXE49" s="502"/>
      <c r="AXF49" s="502"/>
      <c r="AXG49" s="502"/>
      <c r="AXH49" s="502"/>
      <c r="AXI49" s="502"/>
      <c r="AXJ49" s="502"/>
      <c r="AXK49" s="502"/>
      <c r="AXL49" s="502"/>
      <c r="AXM49" s="502"/>
      <c r="AXN49" s="502"/>
      <c r="AXO49" s="502"/>
      <c r="AXP49" s="502"/>
      <c r="AXQ49" s="502"/>
      <c r="AXR49" s="502"/>
      <c r="AXS49" s="502"/>
      <c r="AXT49" s="502"/>
      <c r="AXU49" s="502"/>
      <c r="AXV49" s="502"/>
      <c r="AXW49" s="502"/>
      <c r="AXX49" s="502"/>
      <c r="AXY49" s="502"/>
      <c r="AXZ49" s="502"/>
      <c r="AYA49" s="502"/>
      <c r="AYB49" s="502"/>
      <c r="AYC49" s="502"/>
      <c r="AYD49" s="502"/>
      <c r="AYE49" s="502"/>
      <c r="AYF49" s="502"/>
      <c r="AYG49" s="502"/>
      <c r="AYH49" s="502"/>
      <c r="AYI49" s="502"/>
      <c r="AYJ49" s="502"/>
      <c r="AYK49" s="502"/>
      <c r="AYL49" s="502"/>
      <c r="AYM49" s="502"/>
      <c r="AYN49" s="502"/>
      <c r="AYO49" s="502"/>
      <c r="AYP49" s="502"/>
      <c r="AYQ49" s="502"/>
      <c r="AYR49" s="502"/>
      <c r="AYS49" s="502"/>
      <c r="AYT49" s="502"/>
      <c r="AYU49" s="502"/>
      <c r="AYV49" s="502"/>
      <c r="AYW49" s="502"/>
      <c r="AYX49" s="502"/>
      <c r="AYY49" s="502"/>
      <c r="AYZ49" s="502"/>
      <c r="AZA49" s="502"/>
      <c r="AZB49" s="502"/>
      <c r="AZC49" s="502"/>
      <c r="AZD49" s="502"/>
      <c r="AZE49" s="502"/>
      <c r="AZF49" s="502"/>
      <c r="AZG49" s="502"/>
      <c r="AZH49" s="502"/>
      <c r="AZI49" s="502"/>
      <c r="AZJ49" s="502"/>
      <c r="AZK49" s="502"/>
      <c r="AZL49" s="502"/>
      <c r="AZM49" s="502"/>
      <c r="AZN49" s="502"/>
      <c r="AZO49" s="502"/>
      <c r="AZP49" s="502"/>
      <c r="AZQ49" s="502"/>
      <c r="AZR49" s="502"/>
      <c r="AZS49" s="502"/>
      <c r="AZT49" s="502"/>
      <c r="AZU49" s="502"/>
      <c r="AZV49" s="502"/>
      <c r="AZW49" s="502"/>
      <c r="AZX49" s="502"/>
      <c r="AZY49" s="502"/>
      <c r="AZZ49" s="502"/>
      <c r="BAA49" s="502"/>
      <c r="BAB49" s="502"/>
      <c r="BAC49" s="502"/>
      <c r="BAD49" s="502"/>
      <c r="BAE49" s="502"/>
      <c r="BAF49" s="502"/>
      <c r="BAG49" s="502"/>
      <c r="BAH49" s="502"/>
      <c r="BAI49" s="502"/>
      <c r="BAJ49" s="502"/>
      <c r="BAK49" s="502"/>
      <c r="BAL49" s="502"/>
      <c r="BAM49" s="502"/>
      <c r="BAN49" s="502"/>
      <c r="BAO49" s="502"/>
      <c r="BAP49" s="502"/>
      <c r="BAQ49" s="502"/>
      <c r="BAR49" s="502"/>
      <c r="BAS49" s="502"/>
      <c r="BAT49" s="502"/>
      <c r="BAU49" s="502"/>
      <c r="BAV49" s="502"/>
      <c r="BAW49" s="502"/>
      <c r="BAX49" s="502"/>
      <c r="BAY49" s="502"/>
      <c r="BAZ49" s="502"/>
      <c r="BBA49" s="502"/>
      <c r="BBB49" s="502"/>
      <c r="BBC49" s="502"/>
      <c r="BBD49" s="502"/>
      <c r="BBE49" s="502"/>
      <c r="BBF49" s="502"/>
      <c r="BBG49" s="502"/>
      <c r="BBH49" s="502"/>
      <c r="BBI49" s="502"/>
      <c r="BBJ49" s="502"/>
      <c r="BBK49" s="502"/>
      <c r="BBL49" s="502"/>
      <c r="BBM49" s="502"/>
      <c r="BBN49" s="502"/>
      <c r="BBO49" s="502"/>
      <c r="BBP49" s="502"/>
      <c r="BBQ49" s="502"/>
      <c r="BBR49" s="502"/>
      <c r="BBS49" s="502"/>
      <c r="BBT49" s="502"/>
      <c r="BBU49" s="502"/>
      <c r="BBV49" s="502"/>
      <c r="BBW49" s="502"/>
      <c r="BBX49" s="502"/>
      <c r="BBY49" s="502"/>
      <c r="BBZ49" s="502"/>
      <c r="BCA49" s="502"/>
      <c r="BCB49" s="502"/>
      <c r="BCC49" s="502"/>
      <c r="BCD49" s="502"/>
      <c r="BCE49" s="502"/>
      <c r="BCF49" s="502"/>
      <c r="BCG49" s="502"/>
      <c r="BCH49" s="502"/>
      <c r="BCI49" s="502"/>
      <c r="BCJ49" s="502"/>
      <c r="BCK49" s="502"/>
      <c r="BCL49" s="502"/>
      <c r="BCM49" s="502"/>
      <c r="BCN49" s="502"/>
      <c r="BCO49" s="502"/>
      <c r="BCP49" s="502"/>
      <c r="BCQ49" s="502"/>
      <c r="BCR49" s="502"/>
      <c r="BCS49" s="502"/>
      <c r="BCT49" s="502"/>
      <c r="BCU49" s="502"/>
      <c r="BCV49" s="502"/>
      <c r="BCW49" s="502"/>
      <c r="BCX49" s="502"/>
      <c r="BCY49" s="502"/>
      <c r="BCZ49" s="502"/>
      <c r="BDA49" s="502"/>
      <c r="BDB49" s="502"/>
      <c r="BDC49" s="502"/>
      <c r="BDD49" s="502"/>
      <c r="BDE49" s="502"/>
      <c r="BDF49" s="502"/>
      <c r="BDG49" s="502"/>
      <c r="BDH49" s="502"/>
      <c r="BDI49" s="502"/>
      <c r="BDJ49" s="502"/>
      <c r="BDK49" s="502"/>
      <c r="BDL49" s="502"/>
      <c r="BDM49" s="502"/>
      <c r="BDN49" s="502"/>
      <c r="BDO49" s="502"/>
      <c r="BDP49" s="502"/>
      <c r="BDQ49" s="502"/>
      <c r="BDR49" s="502"/>
      <c r="BDS49" s="502"/>
      <c r="BDT49" s="502"/>
      <c r="BDU49" s="502"/>
      <c r="BDV49" s="502"/>
      <c r="BDW49" s="502"/>
      <c r="BDX49" s="502"/>
      <c r="BDY49" s="502"/>
      <c r="BDZ49" s="502"/>
      <c r="BEA49" s="502"/>
      <c r="BEB49" s="502"/>
      <c r="BEC49" s="502"/>
      <c r="BED49" s="502"/>
      <c r="BEE49" s="502"/>
      <c r="BEF49" s="502"/>
      <c r="BEG49" s="502"/>
      <c r="BEH49" s="502"/>
      <c r="BEI49" s="502"/>
      <c r="BEJ49" s="502"/>
      <c r="BEK49" s="502"/>
      <c r="BEL49" s="502"/>
      <c r="BEM49" s="502"/>
      <c r="BEN49" s="502"/>
      <c r="BEO49" s="502"/>
      <c r="BEP49" s="502"/>
      <c r="BEQ49" s="502"/>
      <c r="BER49" s="502"/>
      <c r="BES49" s="502"/>
      <c r="BET49" s="502"/>
      <c r="BEU49" s="502"/>
      <c r="BEV49" s="502"/>
      <c r="BEW49" s="502"/>
      <c r="BEX49" s="502"/>
      <c r="BEY49" s="502"/>
      <c r="BEZ49" s="502"/>
      <c r="BFA49" s="502"/>
      <c r="BFB49" s="502"/>
      <c r="BFC49" s="502"/>
      <c r="BFD49" s="502"/>
      <c r="BFE49" s="502"/>
      <c r="BFF49" s="502"/>
      <c r="BFG49" s="502"/>
      <c r="BFH49" s="502"/>
      <c r="BFI49" s="502"/>
      <c r="BFJ49" s="502"/>
      <c r="BFK49" s="502"/>
      <c r="BFL49" s="502"/>
      <c r="BFM49" s="502"/>
      <c r="BFN49" s="502"/>
      <c r="BFO49" s="502"/>
      <c r="BFP49" s="502"/>
      <c r="BFQ49" s="502"/>
      <c r="BFR49" s="502"/>
      <c r="BFS49" s="502"/>
      <c r="BFT49" s="502"/>
      <c r="BFU49" s="502"/>
      <c r="BFV49" s="502"/>
      <c r="BFW49" s="502"/>
      <c r="BFX49" s="502"/>
      <c r="BFY49" s="502"/>
      <c r="BFZ49" s="502"/>
      <c r="BGA49" s="502"/>
      <c r="BGB49" s="502"/>
      <c r="BGC49" s="502"/>
      <c r="BGD49" s="502"/>
      <c r="BGE49" s="502"/>
      <c r="BGF49" s="502"/>
      <c r="BGG49" s="502"/>
      <c r="BGH49" s="502"/>
      <c r="BGI49" s="502"/>
      <c r="BGJ49" s="502"/>
      <c r="BGK49" s="502"/>
      <c r="BGL49" s="502"/>
      <c r="BGM49" s="502"/>
      <c r="BGN49" s="502"/>
      <c r="BGO49" s="502"/>
      <c r="BGP49" s="502"/>
      <c r="BGQ49" s="502"/>
      <c r="BGR49" s="502"/>
      <c r="BGS49" s="502"/>
      <c r="BGT49" s="502"/>
      <c r="BGU49" s="502"/>
      <c r="BGV49" s="502"/>
      <c r="BGW49" s="502"/>
      <c r="BGX49" s="502"/>
      <c r="BGY49" s="502"/>
      <c r="BGZ49" s="502"/>
      <c r="BHA49" s="502"/>
      <c r="BHB49" s="502"/>
      <c r="BHC49" s="502"/>
      <c r="BHD49" s="502"/>
      <c r="BHE49" s="502"/>
      <c r="BHF49" s="502"/>
      <c r="BHG49" s="502"/>
      <c r="BHH49" s="502"/>
      <c r="BHI49" s="502"/>
      <c r="BHJ49" s="502"/>
      <c r="BHK49" s="502"/>
      <c r="BHL49" s="502"/>
      <c r="BHM49" s="502"/>
      <c r="BHN49" s="502"/>
      <c r="BHO49" s="502"/>
      <c r="BHP49" s="502"/>
      <c r="BHQ49" s="502"/>
      <c r="BHR49" s="502"/>
      <c r="BHS49" s="502"/>
      <c r="BHT49" s="502"/>
      <c r="BHU49" s="502"/>
      <c r="BHV49" s="502"/>
      <c r="BHW49" s="502"/>
      <c r="BHX49" s="502"/>
      <c r="BHY49" s="502"/>
      <c r="BHZ49" s="502"/>
      <c r="BIA49" s="502"/>
      <c r="BIB49" s="502"/>
      <c r="BIC49" s="502"/>
      <c r="BID49" s="502"/>
      <c r="BIE49" s="502"/>
      <c r="BIF49" s="502"/>
      <c r="BIG49" s="502"/>
      <c r="BIH49" s="502"/>
      <c r="BII49" s="502"/>
      <c r="BIJ49" s="502"/>
      <c r="BIK49" s="502"/>
      <c r="BIL49" s="502"/>
      <c r="BIM49" s="502"/>
      <c r="BIN49" s="502"/>
      <c r="BIO49" s="502"/>
      <c r="BIP49" s="502"/>
      <c r="BIQ49" s="502"/>
      <c r="BIR49" s="502"/>
      <c r="BIS49" s="502"/>
      <c r="BIT49" s="502"/>
      <c r="BIU49" s="502"/>
      <c r="BIV49" s="502"/>
      <c r="BIW49" s="502"/>
      <c r="BIX49" s="502"/>
      <c r="BIY49" s="502"/>
      <c r="BIZ49" s="502"/>
      <c r="BJA49" s="502"/>
      <c r="BJB49" s="502"/>
      <c r="BJC49" s="502"/>
      <c r="BJD49" s="502"/>
      <c r="BJE49" s="502"/>
      <c r="BJF49" s="502"/>
      <c r="BJG49" s="502"/>
      <c r="BJH49" s="502"/>
      <c r="BJI49" s="502"/>
      <c r="BJJ49" s="502"/>
      <c r="BJK49" s="502"/>
      <c r="BJL49" s="502"/>
      <c r="BJM49" s="502"/>
      <c r="BJN49" s="502"/>
      <c r="BJO49" s="502"/>
      <c r="BJP49" s="502"/>
      <c r="BJQ49" s="502"/>
      <c r="BJR49" s="502"/>
      <c r="BJS49" s="502"/>
      <c r="BJT49" s="502"/>
      <c r="BJU49" s="502"/>
      <c r="BJV49" s="502"/>
      <c r="BJW49" s="502"/>
      <c r="BJX49" s="502"/>
      <c r="BJY49" s="502"/>
      <c r="BJZ49" s="502"/>
      <c r="BKA49" s="502"/>
      <c r="BKB49" s="502"/>
      <c r="BKC49" s="502"/>
      <c r="BKD49" s="502"/>
      <c r="BKE49" s="502"/>
      <c r="BKF49" s="502"/>
      <c r="BKG49" s="502"/>
      <c r="BKH49" s="502"/>
      <c r="BKI49" s="502"/>
      <c r="BKJ49" s="502"/>
      <c r="BKK49" s="502"/>
      <c r="BKL49" s="502"/>
      <c r="BKM49" s="502"/>
      <c r="BKN49" s="502"/>
      <c r="BKO49" s="502"/>
      <c r="BKP49" s="502"/>
      <c r="BKQ49" s="502"/>
      <c r="BKR49" s="502"/>
      <c r="BKS49" s="502"/>
      <c r="BKT49" s="502"/>
      <c r="BKU49" s="502"/>
      <c r="BKV49" s="502"/>
      <c r="BKW49" s="502"/>
      <c r="BKX49" s="502"/>
      <c r="BKY49" s="502"/>
      <c r="BKZ49" s="502"/>
      <c r="BLA49" s="502"/>
      <c r="BLB49" s="502"/>
      <c r="BLC49" s="502"/>
      <c r="BLD49" s="502"/>
      <c r="BLE49" s="502"/>
      <c r="BLF49" s="502"/>
      <c r="BLG49" s="502"/>
      <c r="BLH49" s="502"/>
      <c r="BLI49" s="502"/>
      <c r="BLJ49" s="502"/>
      <c r="BLK49" s="502"/>
      <c r="BLL49" s="502"/>
      <c r="BLM49" s="502"/>
      <c r="BLN49" s="502"/>
      <c r="BLO49" s="502"/>
      <c r="BLP49" s="502"/>
      <c r="BLQ49" s="502"/>
      <c r="BLR49" s="502"/>
      <c r="BLS49" s="502"/>
      <c r="BLT49" s="502"/>
      <c r="BLU49" s="502"/>
      <c r="BLV49" s="502"/>
      <c r="BLW49" s="502"/>
      <c r="BLX49" s="502"/>
      <c r="BLY49" s="502"/>
      <c r="BLZ49" s="502"/>
      <c r="BMA49" s="502"/>
      <c r="BMB49" s="502"/>
      <c r="BMC49" s="502"/>
      <c r="BMD49" s="502"/>
      <c r="BME49" s="502"/>
      <c r="BMF49" s="502"/>
      <c r="BMG49" s="502"/>
      <c r="BMH49" s="502"/>
      <c r="BMI49" s="502"/>
      <c r="BMJ49" s="502"/>
      <c r="BMK49" s="502"/>
      <c r="BML49" s="502"/>
      <c r="BMM49" s="502"/>
      <c r="BMN49" s="502"/>
      <c r="BMO49" s="502"/>
      <c r="BMP49" s="502"/>
      <c r="BMQ49" s="502"/>
      <c r="BMR49" s="502"/>
      <c r="BMS49" s="502"/>
      <c r="BMT49" s="502"/>
      <c r="BMU49" s="502"/>
      <c r="BMV49" s="502"/>
      <c r="BMW49" s="502"/>
      <c r="BMX49" s="502"/>
      <c r="BMY49" s="502"/>
      <c r="BMZ49" s="502"/>
      <c r="BNA49" s="502"/>
      <c r="BNB49" s="502"/>
      <c r="BNC49" s="502"/>
      <c r="BND49" s="502"/>
      <c r="BNE49" s="502"/>
      <c r="BNF49" s="502"/>
      <c r="BNG49" s="502"/>
      <c r="BNH49" s="502"/>
      <c r="BNI49" s="502"/>
      <c r="BNJ49" s="502"/>
      <c r="BNK49" s="502"/>
      <c r="BNL49" s="502"/>
      <c r="BNM49" s="502"/>
      <c r="BNN49" s="502"/>
      <c r="BNO49" s="502"/>
      <c r="BNP49" s="502"/>
      <c r="BNQ49" s="502"/>
      <c r="BNR49" s="502"/>
      <c r="BNS49" s="502"/>
      <c r="BNT49" s="502"/>
      <c r="BNU49" s="502"/>
      <c r="BNV49" s="502"/>
      <c r="BNW49" s="502"/>
      <c r="BNX49" s="502"/>
      <c r="BNY49" s="502"/>
      <c r="BNZ49" s="502"/>
      <c r="BOA49" s="502"/>
      <c r="BOB49" s="502"/>
      <c r="BOC49" s="502"/>
      <c r="BOD49" s="502"/>
      <c r="BOE49" s="502"/>
      <c r="BOF49" s="502"/>
      <c r="BOG49" s="502"/>
      <c r="BOH49" s="502"/>
      <c r="BOI49" s="502"/>
      <c r="BOJ49" s="502"/>
      <c r="BOK49" s="502"/>
      <c r="BOL49" s="502"/>
      <c r="BOM49" s="502"/>
      <c r="BON49" s="502"/>
      <c r="BOO49" s="502"/>
      <c r="BOP49" s="502"/>
      <c r="BOQ49" s="502"/>
      <c r="BOR49" s="502"/>
      <c r="BOS49" s="502"/>
      <c r="BOT49" s="502"/>
      <c r="BOU49" s="502"/>
      <c r="BOV49" s="502"/>
      <c r="BOW49" s="502"/>
      <c r="BOX49" s="502"/>
      <c r="BOY49" s="502"/>
      <c r="BOZ49" s="502"/>
      <c r="BPA49" s="502"/>
      <c r="BPB49" s="502"/>
      <c r="BPC49" s="502"/>
      <c r="BPD49" s="502"/>
      <c r="BPE49" s="502"/>
      <c r="BPF49" s="502"/>
      <c r="BPG49" s="502"/>
      <c r="BPH49" s="502"/>
      <c r="BPI49" s="502"/>
      <c r="BPJ49" s="502"/>
      <c r="BPK49" s="502"/>
      <c r="BPL49" s="502"/>
      <c r="BPM49" s="502"/>
      <c r="BPN49" s="502"/>
      <c r="BPO49" s="502"/>
      <c r="BPP49" s="502"/>
      <c r="BPQ49" s="502"/>
      <c r="BPR49" s="502"/>
      <c r="BPS49" s="502"/>
      <c r="BPT49" s="502"/>
      <c r="BPU49" s="502"/>
      <c r="BPV49" s="502"/>
      <c r="BPW49" s="502"/>
      <c r="BPX49" s="502"/>
      <c r="BPY49" s="502"/>
      <c r="BPZ49" s="502"/>
      <c r="BQA49" s="502"/>
      <c r="BQB49" s="502"/>
      <c r="BQC49" s="502"/>
      <c r="BQD49" s="502"/>
      <c r="BQE49" s="502"/>
      <c r="BQF49" s="502"/>
      <c r="BQG49" s="502"/>
      <c r="BQH49" s="502"/>
      <c r="BQI49" s="502"/>
      <c r="BQJ49" s="502"/>
      <c r="BQK49" s="502"/>
      <c r="BQL49" s="502"/>
      <c r="BQM49" s="502"/>
      <c r="BQN49" s="502"/>
      <c r="BQO49" s="502"/>
      <c r="BQP49" s="502"/>
      <c r="BQQ49" s="502"/>
      <c r="BQR49" s="502"/>
      <c r="BQS49" s="502"/>
      <c r="BQT49" s="502"/>
      <c r="BQU49" s="502"/>
      <c r="BQV49" s="502"/>
      <c r="BQW49" s="502"/>
      <c r="BQX49" s="502"/>
      <c r="BQY49" s="502"/>
      <c r="BQZ49" s="502"/>
      <c r="BRA49" s="502"/>
      <c r="BRB49" s="502"/>
      <c r="BRC49" s="502"/>
      <c r="BRD49" s="502"/>
      <c r="BRE49" s="502"/>
      <c r="BRF49" s="502"/>
      <c r="BRG49" s="502"/>
      <c r="BRH49" s="502"/>
      <c r="BRI49" s="502"/>
      <c r="BRJ49" s="502"/>
      <c r="BRK49" s="502"/>
      <c r="BRL49" s="502"/>
      <c r="BRM49" s="502"/>
      <c r="BRN49" s="502"/>
      <c r="BRO49" s="502"/>
      <c r="BRP49" s="502"/>
      <c r="BRQ49" s="502"/>
      <c r="BRR49" s="502"/>
      <c r="BRS49" s="502"/>
      <c r="BRT49" s="502"/>
      <c r="BRU49" s="502"/>
      <c r="BRV49" s="502"/>
      <c r="BRW49" s="502"/>
      <c r="BRX49" s="502"/>
      <c r="BRY49" s="502"/>
      <c r="BRZ49" s="502"/>
      <c r="BSA49" s="502"/>
      <c r="BSB49" s="502"/>
      <c r="BSC49" s="502"/>
      <c r="BSD49" s="502"/>
      <c r="BSE49" s="502"/>
      <c r="BSF49" s="502"/>
      <c r="BSG49" s="502"/>
      <c r="BSH49" s="502"/>
      <c r="BSI49" s="502"/>
      <c r="BSJ49" s="502"/>
      <c r="BSK49" s="502"/>
      <c r="BSL49" s="502"/>
      <c r="BSM49" s="502"/>
      <c r="BSN49" s="502"/>
      <c r="BSO49" s="502"/>
      <c r="BSP49" s="502"/>
      <c r="BSQ49" s="502"/>
      <c r="BSR49" s="502"/>
      <c r="BSS49" s="502"/>
      <c r="BST49" s="502"/>
      <c r="BSU49" s="502"/>
      <c r="BSV49" s="502"/>
      <c r="BSW49" s="502"/>
      <c r="BSX49" s="502"/>
      <c r="BSY49" s="502"/>
      <c r="BSZ49" s="502"/>
      <c r="BTA49" s="502"/>
      <c r="BTB49" s="502"/>
      <c r="BTC49" s="502"/>
      <c r="BTD49" s="502"/>
      <c r="BTE49" s="502"/>
      <c r="BTF49" s="502"/>
      <c r="BTG49" s="502"/>
      <c r="BTH49" s="502"/>
      <c r="BTI49" s="502"/>
      <c r="BTJ49" s="502"/>
      <c r="BTK49" s="502"/>
      <c r="BTL49" s="502"/>
      <c r="BTM49" s="502"/>
      <c r="BTN49" s="502"/>
      <c r="BTO49" s="502"/>
      <c r="BTP49" s="502"/>
      <c r="BTQ49" s="502"/>
      <c r="BTR49" s="502"/>
      <c r="BTS49" s="502"/>
      <c r="BTT49" s="502"/>
      <c r="BTU49" s="502"/>
      <c r="BTV49" s="502"/>
      <c r="BTW49" s="502"/>
      <c r="BTX49" s="502"/>
      <c r="BTY49" s="502"/>
      <c r="BTZ49" s="502"/>
      <c r="BUA49" s="502"/>
      <c r="BUB49" s="502"/>
      <c r="BUC49" s="502"/>
      <c r="BUD49" s="502"/>
      <c r="BUE49" s="502"/>
      <c r="BUF49" s="502"/>
      <c r="BUG49" s="502"/>
      <c r="BUH49" s="502"/>
      <c r="BUI49" s="502"/>
      <c r="BUJ49" s="502"/>
      <c r="BUK49" s="502"/>
      <c r="BUL49" s="502"/>
      <c r="BUM49" s="502"/>
      <c r="BUN49" s="502"/>
      <c r="BUO49" s="502"/>
      <c r="BUP49" s="502"/>
      <c r="BUQ49" s="502"/>
      <c r="BUR49" s="502"/>
      <c r="BUS49" s="502"/>
      <c r="BUT49" s="502"/>
      <c r="BUU49" s="502"/>
      <c r="BUV49" s="502"/>
      <c r="BUW49" s="502"/>
      <c r="BUX49" s="502"/>
      <c r="BUY49" s="502"/>
      <c r="BUZ49" s="502"/>
      <c r="BVA49" s="502"/>
      <c r="BVB49" s="502"/>
      <c r="BVC49" s="502"/>
      <c r="BVD49" s="502"/>
      <c r="BVE49" s="502"/>
      <c r="BVF49" s="502"/>
      <c r="BVG49" s="502"/>
      <c r="BVH49" s="502"/>
      <c r="BVI49" s="502"/>
      <c r="BVJ49" s="502"/>
      <c r="BVK49" s="502"/>
      <c r="BVL49" s="502"/>
      <c r="BVM49" s="502"/>
      <c r="BVN49" s="502"/>
      <c r="BVO49" s="502"/>
      <c r="BVP49" s="502"/>
      <c r="BVQ49" s="502"/>
      <c r="BVR49" s="502"/>
      <c r="BVS49" s="502"/>
      <c r="BVT49" s="502"/>
      <c r="BVU49" s="502"/>
      <c r="BVV49" s="502"/>
      <c r="BVW49" s="502"/>
      <c r="BVX49" s="502"/>
      <c r="BVY49" s="502"/>
      <c r="BVZ49" s="502"/>
      <c r="BWA49" s="502"/>
      <c r="BWB49" s="502"/>
      <c r="BWC49" s="502"/>
      <c r="BWD49" s="502"/>
      <c r="BWE49" s="502"/>
      <c r="BWF49" s="502"/>
      <c r="BWG49" s="502"/>
      <c r="BWH49" s="502"/>
      <c r="BWI49" s="502"/>
      <c r="BWJ49" s="502"/>
      <c r="BWK49" s="502"/>
      <c r="BWL49" s="502"/>
      <c r="BWM49" s="502"/>
      <c r="BWN49" s="502"/>
      <c r="BWO49" s="502"/>
      <c r="BWP49" s="502"/>
      <c r="BWQ49" s="502"/>
      <c r="BWR49" s="502"/>
      <c r="BWS49" s="502"/>
      <c r="BWT49" s="502"/>
      <c r="BWU49" s="502"/>
      <c r="BWV49" s="502"/>
      <c r="BWW49" s="502"/>
      <c r="BWX49" s="502"/>
      <c r="BWY49" s="502"/>
      <c r="BWZ49" s="502"/>
      <c r="BXA49" s="502"/>
      <c r="BXB49" s="502"/>
      <c r="BXC49" s="502"/>
      <c r="BXD49" s="502"/>
      <c r="BXE49" s="502"/>
      <c r="BXF49" s="502"/>
      <c r="BXG49" s="502"/>
      <c r="BXH49" s="502"/>
      <c r="BXI49" s="502"/>
      <c r="BXJ49" s="502"/>
      <c r="BXK49" s="502"/>
      <c r="BXL49" s="502"/>
      <c r="BXM49" s="502"/>
      <c r="BXN49" s="502"/>
      <c r="BXO49" s="502"/>
      <c r="BXP49" s="502"/>
      <c r="BXQ49" s="502"/>
      <c r="BXR49" s="502"/>
      <c r="BXS49" s="502"/>
      <c r="BXT49" s="502"/>
      <c r="BXU49" s="502"/>
      <c r="BXV49" s="502"/>
      <c r="BXW49" s="502"/>
      <c r="BXX49" s="502"/>
      <c r="BXY49" s="502"/>
      <c r="BXZ49" s="502"/>
      <c r="BYA49" s="502"/>
      <c r="BYB49" s="502"/>
      <c r="BYC49" s="502"/>
      <c r="BYD49" s="502"/>
      <c r="BYE49" s="502"/>
      <c r="BYF49" s="502"/>
      <c r="BYG49" s="502"/>
      <c r="BYH49" s="502"/>
      <c r="BYI49" s="502"/>
      <c r="BYJ49" s="502"/>
      <c r="BYK49" s="502"/>
      <c r="BYL49" s="502"/>
      <c r="BYM49" s="502"/>
      <c r="BYN49" s="502"/>
      <c r="BYO49" s="502"/>
      <c r="BYP49" s="502"/>
      <c r="BYQ49" s="502"/>
      <c r="BYR49" s="502"/>
      <c r="BYS49" s="502"/>
      <c r="BYT49" s="502"/>
      <c r="BYU49" s="502"/>
      <c r="BYV49" s="502"/>
      <c r="BYW49" s="502"/>
      <c r="BYX49" s="502"/>
      <c r="BYY49" s="502"/>
      <c r="BYZ49" s="502"/>
      <c r="BZA49" s="502"/>
      <c r="BZB49" s="502"/>
      <c r="BZC49" s="502"/>
      <c r="BZD49" s="502"/>
      <c r="BZE49" s="502"/>
      <c r="BZF49" s="502"/>
      <c r="BZG49" s="502"/>
      <c r="BZH49" s="502"/>
      <c r="BZI49" s="502"/>
      <c r="BZJ49" s="502"/>
      <c r="BZK49" s="502"/>
      <c r="BZL49" s="502"/>
      <c r="BZM49" s="502"/>
      <c r="BZN49" s="502"/>
      <c r="BZO49" s="502"/>
      <c r="BZP49" s="502"/>
      <c r="BZQ49" s="502"/>
      <c r="BZR49" s="502"/>
      <c r="BZS49" s="502"/>
      <c r="BZT49" s="502"/>
      <c r="BZU49" s="502"/>
      <c r="BZV49" s="502"/>
      <c r="BZW49" s="502"/>
      <c r="BZX49" s="502"/>
      <c r="BZY49" s="502"/>
      <c r="BZZ49" s="502"/>
      <c r="CAA49" s="502"/>
      <c r="CAB49" s="502"/>
      <c r="CAC49" s="502"/>
      <c r="CAD49" s="502"/>
      <c r="CAE49" s="502"/>
      <c r="CAF49" s="502"/>
      <c r="CAG49" s="502"/>
      <c r="CAH49" s="502"/>
      <c r="CAI49" s="502"/>
      <c r="CAJ49" s="502"/>
      <c r="CAK49" s="502"/>
      <c r="CAL49" s="502"/>
      <c r="CAM49" s="502"/>
      <c r="CAN49" s="502"/>
      <c r="CAO49" s="502"/>
      <c r="CAP49" s="502"/>
      <c r="CAQ49" s="502"/>
      <c r="CAR49" s="502"/>
      <c r="CAS49" s="502"/>
      <c r="CAT49" s="502"/>
      <c r="CAU49" s="502"/>
      <c r="CAV49" s="502"/>
      <c r="CAW49" s="502"/>
      <c r="CAX49" s="502"/>
      <c r="CAY49" s="502"/>
      <c r="CAZ49" s="502"/>
      <c r="CBA49" s="502"/>
      <c r="CBB49" s="502"/>
      <c r="CBC49" s="502"/>
      <c r="CBD49" s="502"/>
      <c r="CBE49" s="502"/>
      <c r="CBF49" s="502"/>
      <c r="CBG49" s="502"/>
      <c r="CBH49" s="502"/>
      <c r="CBI49" s="502"/>
      <c r="CBJ49" s="502"/>
      <c r="CBK49" s="502"/>
      <c r="CBL49" s="502"/>
      <c r="CBM49" s="502"/>
      <c r="CBN49" s="502"/>
      <c r="CBO49" s="502"/>
      <c r="CBP49" s="502"/>
      <c r="CBQ49" s="502"/>
      <c r="CBR49" s="502"/>
      <c r="CBS49" s="502"/>
      <c r="CBT49" s="502"/>
      <c r="CBU49" s="502"/>
      <c r="CBV49" s="502"/>
      <c r="CBW49" s="502"/>
      <c r="CBX49" s="502"/>
      <c r="CBY49" s="502"/>
      <c r="CBZ49" s="502"/>
      <c r="CCA49" s="502"/>
      <c r="CCB49" s="502"/>
      <c r="CCC49" s="502"/>
      <c r="CCD49" s="502"/>
      <c r="CCE49" s="502"/>
      <c r="CCF49" s="502"/>
      <c r="CCG49" s="502"/>
      <c r="CCH49" s="502"/>
      <c r="CCI49" s="502"/>
      <c r="CCJ49" s="502"/>
      <c r="CCK49" s="502"/>
      <c r="CCL49" s="502"/>
      <c r="CCM49" s="502"/>
      <c r="CCN49" s="502"/>
      <c r="CCO49" s="502"/>
      <c r="CCP49" s="502"/>
      <c r="CCQ49" s="502"/>
      <c r="CCR49" s="502"/>
      <c r="CCS49" s="502"/>
      <c r="CCT49" s="502"/>
      <c r="CCU49" s="502"/>
      <c r="CCV49" s="502"/>
      <c r="CCW49" s="502"/>
      <c r="CCX49" s="502"/>
      <c r="CCY49" s="502"/>
      <c r="CCZ49" s="502"/>
      <c r="CDA49" s="502"/>
      <c r="CDB49" s="502"/>
      <c r="CDC49" s="502"/>
      <c r="CDD49" s="502"/>
      <c r="CDE49" s="502"/>
      <c r="CDF49" s="502"/>
      <c r="CDG49" s="502"/>
      <c r="CDH49" s="502"/>
      <c r="CDI49" s="502"/>
      <c r="CDJ49" s="502"/>
      <c r="CDK49" s="502"/>
      <c r="CDL49" s="502"/>
      <c r="CDM49" s="502"/>
      <c r="CDN49" s="502"/>
      <c r="CDO49" s="502"/>
      <c r="CDP49" s="502"/>
      <c r="CDQ49" s="502"/>
      <c r="CDR49" s="502"/>
      <c r="CDS49" s="502"/>
      <c r="CDT49" s="502"/>
      <c r="CDU49" s="502"/>
      <c r="CDV49" s="502"/>
      <c r="CDW49" s="502"/>
      <c r="CDX49" s="502"/>
      <c r="CDY49" s="502"/>
      <c r="CDZ49" s="502"/>
      <c r="CEA49" s="502"/>
      <c r="CEB49" s="502"/>
      <c r="CEC49" s="502"/>
      <c r="CED49" s="502"/>
      <c r="CEE49" s="502"/>
      <c r="CEF49" s="502"/>
      <c r="CEG49" s="502"/>
      <c r="CEH49" s="502"/>
      <c r="CEI49" s="502"/>
      <c r="CEJ49" s="502"/>
      <c r="CEK49" s="502"/>
      <c r="CEL49" s="502"/>
      <c r="CEM49" s="502"/>
      <c r="CEN49" s="502"/>
      <c r="CEO49" s="502"/>
      <c r="CEP49" s="502"/>
      <c r="CEQ49" s="502"/>
      <c r="CER49" s="502"/>
      <c r="CES49" s="502"/>
      <c r="CET49" s="502"/>
      <c r="CEU49" s="502"/>
      <c r="CEV49" s="502"/>
      <c r="CEW49" s="502"/>
      <c r="CEX49" s="502"/>
      <c r="CEY49" s="502"/>
      <c r="CEZ49" s="502"/>
      <c r="CFA49" s="502"/>
      <c r="CFB49" s="502"/>
      <c r="CFC49" s="502"/>
      <c r="CFD49" s="502"/>
      <c r="CFE49" s="502"/>
      <c r="CFF49" s="502"/>
      <c r="CFG49" s="502"/>
      <c r="CFH49" s="502"/>
      <c r="CFI49" s="502"/>
      <c r="CFJ49" s="502"/>
      <c r="CFK49" s="502"/>
      <c r="CFL49" s="502"/>
      <c r="CFM49" s="502"/>
      <c r="CFN49" s="502"/>
      <c r="CFO49" s="502"/>
      <c r="CFP49" s="502"/>
      <c r="CFQ49" s="502"/>
      <c r="CFR49" s="502"/>
      <c r="CFS49" s="502"/>
      <c r="CFT49" s="502"/>
      <c r="CFU49" s="502"/>
      <c r="CFV49" s="502"/>
      <c r="CFW49" s="502"/>
      <c r="CFX49" s="502"/>
      <c r="CFY49" s="502"/>
      <c r="CFZ49" s="502"/>
      <c r="CGA49" s="502"/>
      <c r="CGB49" s="502"/>
      <c r="CGC49" s="502"/>
      <c r="CGD49" s="502"/>
      <c r="CGE49" s="502"/>
      <c r="CGF49" s="502"/>
      <c r="CGG49" s="502"/>
      <c r="CGH49" s="502"/>
      <c r="CGI49" s="502"/>
      <c r="CGJ49" s="502"/>
      <c r="CGK49" s="502"/>
      <c r="CGL49" s="502"/>
      <c r="CGM49" s="502"/>
      <c r="CGN49" s="502"/>
      <c r="CGO49" s="502"/>
      <c r="CGP49" s="502"/>
      <c r="CGQ49" s="502"/>
      <c r="CGR49" s="502"/>
      <c r="CGS49" s="502"/>
      <c r="CGT49" s="502"/>
      <c r="CGU49" s="502"/>
      <c r="CGV49" s="502"/>
      <c r="CGW49" s="502"/>
      <c r="CGX49" s="502"/>
      <c r="CGY49" s="502"/>
      <c r="CGZ49" s="502"/>
      <c r="CHA49" s="502"/>
      <c r="CHB49" s="502"/>
      <c r="CHC49" s="502"/>
      <c r="CHD49" s="502"/>
      <c r="CHE49" s="502"/>
      <c r="CHF49" s="502"/>
      <c r="CHG49" s="502"/>
      <c r="CHH49" s="502"/>
      <c r="CHI49" s="502"/>
      <c r="CHJ49" s="502"/>
      <c r="CHK49" s="502"/>
      <c r="CHL49" s="502"/>
      <c r="CHM49" s="502"/>
      <c r="CHN49" s="502"/>
      <c r="CHO49" s="502"/>
      <c r="CHP49" s="502"/>
      <c r="CHQ49" s="502"/>
      <c r="CHR49" s="502"/>
      <c r="CHS49" s="502"/>
      <c r="CHT49" s="502"/>
      <c r="CHU49" s="502"/>
      <c r="CHV49" s="502"/>
      <c r="CHW49" s="502"/>
      <c r="CHX49" s="502"/>
      <c r="CHY49" s="502"/>
      <c r="CHZ49" s="502"/>
      <c r="CIA49" s="502"/>
      <c r="CIB49" s="502"/>
      <c r="CIC49" s="502"/>
      <c r="CID49" s="502"/>
      <c r="CIE49" s="502"/>
      <c r="CIF49" s="502"/>
      <c r="CIG49" s="502"/>
      <c r="CIH49" s="502"/>
      <c r="CII49" s="502"/>
      <c r="CIJ49" s="502"/>
      <c r="CIK49" s="502"/>
      <c r="CIL49" s="502"/>
      <c r="CIM49" s="502"/>
      <c r="CIN49" s="502"/>
      <c r="CIO49" s="502"/>
      <c r="CIP49" s="502"/>
      <c r="CIQ49" s="502"/>
      <c r="CIR49" s="502"/>
      <c r="CIS49" s="502"/>
      <c r="CIT49" s="502"/>
      <c r="CIU49" s="502"/>
      <c r="CIV49" s="502"/>
      <c r="CIW49" s="502"/>
      <c r="CIX49" s="502"/>
      <c r="CIY49" s="502"/>
      <c r="CIZ49" s="502"/>
      <c r="CJA49" s="502"/>
      <c r="CJB49" s="502"/>
      <c r="CJC49" s="502"/>
      <c r="CJD49" s="502"/>
      <c r="CJE49" s="502"/>
      <c r="CJF49" s="502"/>
      <c r="CJG49" s="502"/>
      <c r="CJH49" s="502"/>
      <c r="CJI49" s="502"/>
      <c r="CJJ49" s="502"/>
      <c r="CJK49" s="502"/>
      <c r="CJL49" s="502"/>
      <c r="CJM49" s="502"/>
      <c r="CJN49" s="502"/>
      <c r="CJO49" s="502"/>
      <c r="CJP49" s="502"/>
      <c r="CJQ49" s="502"/>
      <c r="CJR49" s="502"/>
      <c r="CJS49" s="502"/>
      <c r="CJT49" s="502"/>
      <c r="CJU49" s="502"/>
      <c r="CJV49" s="502"/>
      <c r="CJW49" s="502"/>
      <c r="CJX49" s="502"/>
      <c r="CJY49" s="502"/>
      <c r="CJZ49" s="502"/>
      <c r="CKA49" s="502"/>
      <c r="CKB49" s="502"/>
      <c r="CKC49" s="502"/>
      <c r="CKD49" s="502"/>
      <c r="CKE49" s="502"/>
      <c r="CKF49" s="502"/>
      <c r="CKG49" s="502"/>
      <c r="CKH49" s="502"/>
      <c r="CKI49" s="502"/>
      <c r="CKJ49" s="502"/>
      <c r="CKK49" s="502"/>
      <c r="CKL49" s="502"/>
      <c r="CKM49" s="502"/>
      <c r="CKN49" s="502"/>
      <c r="CKO49" s="502"/>
      <c r="CKP49" s="502"/>
      <c r="CKQ49" s="502"/>
      <c r="CKR49" s="502"/>
      <c r="CKS49" s="502"/>
      <c r="CKT49" s="502"/>
      <c r="CKU49" s="502"/>
      <c r="CKV49" s="502"/>
      <c r="CKW49" s="502"/>
      <c r="CKX49" s="502"/>
      <c r="CKY49" s="502"/>
      <c r="CKZ49" s="502"/>
      <c r="CLA49" s="502"/>
      <c r="CLB49" s="502"/>
      <c r="CLC49" s="502"/>
      <c r="CLD49" s="502"/>
      <c r="CLE49" s="502"/>
      <c r="CLF49" s="502"/>
      <c r="CLG49" s="502"/>
      <c r="CLH49" s="502"/>
      <c r="CLI49" s="502"/>
      <c r="CLJ49" s="502"/>
      <c r="CLK49" s="502"/>
      <c r="CLL49" s="502"/>
      <c r="CLM49" s="502"/>
      <c r="CLN49" s="502"/>
      <c r="CLO49" s="502"/>
      <c r="CLP49" s="502"/>
      <c r="CLQ49" s="502"/>
      <c r="CLR49" s="502"/>
      <c r="CLS49" s="502"/>
      <c r="CLT49" s="502"/>
      <c r="CLU49" s="502"/>
      <c r="CLV49" s="502"/>
      <c r="CLW49" s="502"/>
      <c r="CLX49" s="502"/>
      <c r="CLY49" s="502"/>
      <c r="CLZ49" s="502"/>
      <c r="CMA49" s="502"/>
      <c r="CMB49" s="502"/>
      <c r="CMC49" s="502"/>
      <c r="CMD49" s="502"/>
      <c r="CME49" s="502"/>
      <c r="CMF49" s="502"/>
      <c r="CMG49" s="502"/>
      <c r="CMH49" s="502"/>
      <c r="CMI49" s="502"/>
      <c r="CMJ49" s="502"/>
      <c r="CMK49" s="502"/>
      <c r="CML49" s="502"/>
      <c r="CMM49" s="502"/>
      <c r="CMN49" s="502"/>
      <c r="CMO49" s="502"/>
      <c r="CMP49" s="502"/>
      <c r="CMQ49" s="502"/>
      <c r="CMR49" s="502"/>
      <c r="CMS49" s="502"/>
      <c r="CMT49" s="502"/>
      <c r="CMU49" s="502"/>
      <c r="CMV49" s="502"/>
      <c r="CMW49" s="502"/>
      <c r="CMX49" s="502"/>
      <c r="CMY49" s="502"/>
      <c r="CMZ49" s="502"/>
      <c r="CNA49" s="502"/>
      <c r="CNB49" s="502"/>
      <c r="CNC49" s="502"/>
      <c r="CND49" s="502"/>
      <c r="CNE49" s="502"/>
      <c r="CNF49" s="502"/>
      <c r="CNG49" s="502"/>
      <c r="CNH49" s="502"/>
      <c r="CNI49" s="502"/>
      <c r="CNJ49" s="502"/>
      <c r="CNK49" s="502"/>
      <c r="CNL49" s="502"/>
      <c r="CNM49" s="502"/>
      <c r="CNN49" s="502"/>
      <c r="CNO49" s="502"/>
      <c r="CNP49" s="502"/>
      <c r="CNQ49" s="502"/>
      <c r="CNR49" s="502"/>
      <c r="CNS49" s="502"/>
      <c r="CNT49" s="502"/>
      <c r="CNU49" s="502"/>
      <c r="CNV49" s="502"/>
      <c r="CNW49" s="502"/>
      <c r="CNX49" s="502"/>
      <c r="CNY49" s="502"/>
      <c r="CNZ49" s="502"/>
      <c r="COA49" s="502"/>
      <c r="COB49" s="502"/>
      <c r="COC49" s="502"/>
      <c r="COD49" s="502"/>
      <c r="COE49" s="502"/>
      <c r="COF49" s="502"/>
      <c r="COG49" s="502"/>
      <c r="COH49" s="502"/>
      <c r="COI49" s="502"/>
      <c r="COJ49" s="502"/>
      <c r="COK49" s="502"/>
      <c r="COL49" s="502"/>
      <c r="COM49" s="502"/>
      <c r="CON49" s="502"/>
      <c r="COO49" s="502"/>
      <c r="COP49" s="502"/>
      <c r="COQ49" s="502"/>
      <c r="COR49" s="502"/>
      <c r="COS49" s="502"/>
      <c r="COT49" s="502"/>
      <c r="COU49" s="502"/>
      <c r="COV49" s="502"/>
      <c r="COW49" s="502"/>
      <c r="COX49" s="502"/>
      <c r="COY49" s="502"/>
      <c r="COZ49" s="502"/>
      <c r="CPA49" s="502"/>
      <c r="CPB49" s="502"/>
      <c r="CPC49" s="502"/>
      <c r="CPD49" s="502"/>
      <c r="CPE49" s="502"/>
      <c r="CPF49" s="502"/>
      <c r="CPG49" s="502"/>
      <c r="CPH49" s="502"/>
      <c r="CPI49" s="502"/>
      <c r="CPJ49" s="502"/>
      <c r="CPK49" s="502"/>
      <c r="CPL49" s="502"/>
      <c r="CPM49" s="502"/>
      <c r="CPN49" s="502"/>
      <c r="CPO49" s="502"/>
      <c r="CPP49" s="502"/>
      <c r="CPQ49" s="502"/>
      <c r="CPR49" s="502"/>
      <c r="CPS49" s="502"/>
      <c r="CPT49" s="502"/>
      <c r="CPU49" s="502"/>
      <c r="CPV49" s="502"/>
      <c r="CPW49" s="502"/>
      <c r="CPX49" s="502"/>
      <c r="CPY49" s="502"/>
      <c r="CPZ49" s="502"/>
      <c r="CQA49" s="502"/>
      <c r="CQB49" s="502"/>
      <c r="CQC49" s="502"/>
      <c r="CQD49" s="502"/>
      <c r="CQE49" s="502"/>
      <c r="CQF49" s="502"/>
      <c r="CQG49" s="502"/>
      <c r="CQH49" s="502"/>
      <c r="CQI49" s="502"/>
      <c r="CQJ49" s="502"/>
      <c r="CQK49" s="502"/>
      <c r="CQL49" s="502"/>
      <c r="CQM49" s="502"/>
      <c r="CQN49" s="502"/>
      <c r="CQO49" s="502"/>
      <c r="CQP49" s="502"/>
      <c r="CQQ49" s="502"/>
      <c r="CQR49" s="502"/>
      <c r="CQS49" s="502"/>
      <c r="CQT49" s="502"/>
      <c r="CQU49" s="502"/>
      <c r="CQV49" s="502"/>
      <c r="CQW49" s="502"/>
      <c r="CQX49" s="502"/>
      <c r="CQY49" s="502"/>
      <c r="CQZ49" s="502"/>
      <c r="CRA49" s="502"/>
      <c r="CRB49" s="502"/>
      <c r="CRC49" s="502"/>
      <c r="CRD49" s="502"/>
      <c r="CRE49" s="502"/>
      <c r="CRF49" s="502"/>
      <c r="CRG49" s="502"/>
      <c r="CRH49" s="502"/>
      <c r="CRI49" s="502"/>
      <c r="CRJ49" s="502"/>
      <c r="CRK49" s="502"/>
      <c r="CRL49" s="502"/>
      <c r="CRM49" s="502"/>
      <c r="CRN49" s="502"/>
      <c r="CRO49" s="502"/>
      <c r="CRP49" s="502"/>
      <c r="CRQ49" s="502"/>
      <c r="CRR49" s="502"/>
      <c r="CRS49" s="502"/>
      <c r="CRT49" s="502"/>
      <c r="CRU49" s="502"/>
      <c r="CRV49" s="502"/>
      <c r="CRW49" s="502"/>
      <c r="CRX49" s="502"/>
      <c r="CRY49" s="502"/>
      <c r="CRZ49" s="502"/>
      <c r="CSA49" s="502"/>
      <c r="CSB49" s="502"/>
      <c r="CSC49" s="502"/>
      <c r="CSD49" s="502"/>
      <c r="CSE49" s="502"/>
      <c r="CSF49" s="502"/>
      <c r="CSG49" s="502"/>
      <c r="CSH49" s="502"/>
      <c r="CSI49" s="502"/>
      <c r="CSJ49" s="502"/>
      <c r="CSK49" s="502"/>
      <c r="CSL49" s="502"/>
      <c r="CSM49" s="502"/>
      <c r="CSN49" s="502"/>
      <c r="CSO49" s="502"/>
      <c r="CSP49" s="502"/>
      <c r="CSQ49" s="502"/>
      <c r="CSR49" s="502"/>
      <c r="CSS49" s="502"/>
      <c r="CST49" s="502"/>
      <c r="CSU49" s="502"/>
      <c r="CSV49" s="502"/>
      <c r="CSW49" s="502"/>
      <c r="CSX49" s="502"/>
      <c r="CSY49" s="502"/>
      <c r="CSZ49" s="502"/>
      <c r="CTA49" s="502"/>
      <c r="CTB49" s="502"/>
      <c r="CTC49" s="502"/>
      <c r="CTD49" s="502"/>
      <c r="CTE49" s="502"/>
      <c r="CTF49" s="502"/>
      <c r="CTG49" s="502"/>
      <c r="CTH49" s="502"/>
      <c r="CTI49" s="502"/>
      <c r="CTJ49" s="502"/>
      <c r="CTK49" s="502"/>
      <c r="CTL49" s="502"/>
      <c r="CTM49" s="502"/>
      <c r="CTN49" s="502"/>
      <c r="CTO49" s="502"/>
      <c r="CTP49" s="502"/>
      <c r="CTQ49" s="502"/>
      <c r="CTR49" s="502"/>
      <c r="CTS49" s="502"/>
      <c r="CTT49" s="502"/>
      <c r="CTU49" s="502"/>
      <c r="CTV49" s="502"/>
      <c r="CTW49" s="502"/>
      <c r="CTX49" s="502"/>
      <c r="CTY49" s="502"/>
      <c r="CTZ49" s="502"/>
      <c r="CUA49" s="502"/>
      <c r="CUB49" s="502"/>
      <c r="CUC49" s="502"/>
      <c r="CUD49" s="502"/>
      <c r="CUE49" s="502"/>
      <c r="CUF49" s="502"/>
      <c r="CUG49" s="502"/>
      <c r="CUH49" s="502"/>
      <c r="CUI49" s="502"/>
      <c r="CUJ49" s="502"/>
      <c r="CUK49" s="502"/>
      <c r="CUL49" s="502"/>
      <c r="CUM49" s="502"/>
      <c r="CUN49" s="502"/>
      <c r="CUO49" s="502"/>
      <c r="CUP49" s="502"/>
      <c r="CUQ49" s="502"/>
      <c r="CUR49" s="502"/>
      <c r="CUS49" s="502"/>
      <c r="CUT49" s="502"/>
      <c r="CUU49" s="502"/>
      <c r="CUV49" s="502"/>
      <c r="CUW49" s="502"/>
      <c r="CUX49" s="502"/>
      <c r="CUY49" s="502"/>
      <c r="CUZ49" s="502"/>
      <c r="CVA49" s="502"/>
      <c r="CVB49" s="502"/>
      <c r="CVC49" s="502"/>
      <c r="CVD49" s="502"/>
      <c r="CVE49" s="502"/>
      <c r="CVF49" s="502"/>
      <c r="CVG49" s="502"/>
      <c r="CVH49" s="502"/>
      <c r="CVI49" s="502"/>
      <c r="CVJ49" s="502"/>
      <c r="CVK49" s="502"/>
      <c r="CVL49" s="502"/>
      <c r="CVM49" s="502"/>
      <c r="CVN49" s="502"/>
      <c r="CVO49" s="502"/>
      <c r="CVP49" s="502"/>
      <c r="CVQ49" s="502"/>
      <c r="CVR49" s="502"/>
      <c r="CVS49" s="502"/>
      <c r="CVT49" s="502"/>
      <c r="CVU49" s="502"/>
      <c r="CVV49" s="502"/>
      <c r="CVW49" s="502"/>
      <c r="CVX49" s="502"/>
      <c r="CVY49" s="502"/>
      <c r="CVZ49" s="502"/>
      <c r="CWA49" s="502"/>
      <c r="CWB49" s="502"/>
      <c r="CWC49" s="502"/>
      <c r="CWD49" s="502"/>
      <c r="CWE49" s="502"/>
      <c r="CWF49" s="502"/>
      <c r="CWG49" s="502"/>
      <c r="CWH49" s="502"/>
      <c r="CWI49" s="502"/>
      <c r="CWJ49" s="502"/>
      <c r="CWK49" s="502"/>
      <c r="CWL49" s="502"/>
      <c r="CWM49" s="502"/>
      <c r="CWN49" s="502"/>
      <c r="CWO49" s="502"/>
      <c r="CWP49" s="502"/>
      <c r="CWQ49" s="502"/>
      <c r="CWR49" s="502"/>
      <c r="CWS49" s="502"/>
      <c r="CWT49" s="502"/>
      <c r="CWU49" s="502"/>
      <c r="CWV49" s="502"/>
      <c r="CWW49" s="502"/>
      <c r="CWX49" s="502"/>
      <c r="CWY49" s="502"/>
      <c r="CWZ49" s="502"/>
      <c r="CXA49" s="502"/>
      <c r="CXB49" s="502"/>
      <c r="CXC49" s="502"/>
      <c r="CXD49" s="502"/>
      <c r="CXE49" s="502"/>
      <c r="CXF49" s="502"/>
      <c r="CXG49" s="502"/>
      <c r="CXH49" s="502"/>
      <c r="CXI49" s="502"/>
      <c r="CXJ49" s="502"/>
      <c r="CXK49" s="502"/>
      <c r="CXL49" s="502"/>
      <c r="CXM49" s="502"/>
      <c r="CXN49" s="502"/>
      <c r="CXO49" s="502"/>
      <c r="CXP49" s="502"/>
      <c r="CXQ49" s="502"/>
      <c r="CXR49" s="502"/>
      <c r="CXS49" s="502"/>
      <c r="CXT49" s="502"/>
      <c r="CXU49" s="502"/>
      <c r="CXV49" s="502"/>
      <c r="CXW49" s="502"/>
      <c r="CXX49" s="502"/>
      <c r="CXY49" s="502"/>
      <c r="CXZ49" s="502"/>
      <c r="CYA49" s="502"/>
      <c r="CYB49" s="502"/>
      <c r="CYC49" s="502"/>
      <c r="CYD49" s="502"/>
      <c r="CYE49" s="502"/>
      <c r="CYF49" s="502"/>
      <c r="CYG49" s="502"/>
      <c r="CYH49" s="502"/>
      <c r="CYI49" s="502"/>
      <c r="CYJ49" s="502"/>
      <c r="CYK49" s="502"/>
      <c r="CYL49" s="502"/>
      <c r="CYM49" s="502"/>
      <c r="CYN49" s="502"/>
      <c r="CYO49" s="502"/>
      <c r="CYP49" s="502"/>
      <c r="CYQ49" s="502"/>
      <c r="CYR49" s="502"/>
      <c r="CYS49" s="502"/>
      <c r="CYT49" s="502"/>
      <c r="CYU49" s="502"/>
      <c r="CYV49" s="502"/>
      <c r="CYW49" s="502"/>
      <c r="CYX49" s="502"/>
      <c r="CYY49" s="502"/>
      <c r="CYZ49" s="502"/>
      <c r="CZA49" s="502"/>
      <c r="CZB49" s="502"/>
      <c r="CZC49" s="502"/>
      <c r="CZD49" s="502"/>
      <c r="CZE49" s="502"/>
      <c r="CZF49" s="502"/>
      <c r="CZG49" s="502"/>
      <c r="CZH49" s="502"/>
      <c r="CZI49" s="502"/>
      <c r="CZJ49" s="502"/>
      <c r="CZK49" s="502"/>
      <c r="CZL49" s="502"/>
      <c r="CZM49" s="502"/>
      <c r="CZN49" s="502"/>
      <c r="CZO49" s="502"/>
      <c r="CZP49" s="502"/>
      <c r="CZQ49" s="502"/>
      <c r="CZR49" s="502"/>
      <c r="CZS49" s="502"/>
      <c r="CZT49" s="502"/>
      <c r="CZU49" s="502"/>
      <c r="CZV49" s="502"/>
      <c r="CZW49" s="502"/>
      <c r="CZX49" s="502"/>
      <c r="CZY49" s="502"/>
      <c r="CZZ49" s="502"/>
      <c r="DAA49" s="502"/>
      <c r="DAB49" s="502"/>
      <c r="DAC49" s="502"/>
      <c r="DAD49" s="502"/>
      <c r="DAE49" s="502"/>
      <c r="DAF49" s="502"/>
      <c r="DAG49" s="502"/>
      <c r="DAH49" s="502"/>
      <c r="DAI49" s="502"/>
      <c r="DAJ49" s="502"/>
      <c r="DAK49" s="502"/>
      <c r="DAL49" s="502"/>
      <c r="DAM49" s="502"/>
      <c r="DAN49" s="502"/>
      <c r="DAO49" s="502"/>
      <c r="DAP49" s="502"/>
      <c r="DAQ49" s="502"/>
      <c r="DAR49" s="502"/>
      <c r="DAS49" s="502"/>
      <c r="DAT49" s="502"/>
      <c r="DAU49" s="502"/>
      <c r="DAV49" s="502"/>
      <c r="DAW49" s="502"/>
      <c r="DAX49" s="502"/>
      <c r="DAY49" s="502"/>
      <c r="DAZ49" s="502"/>
      <c r="DBA49" s="502"/>
      <c r="DBB49" s="502"/>
      <c r="DBC49" s="502"/>
      <c r="DBD49" s="502"/>
      <c r="DBE49" s="502"/>
      <c r="DBF49" s="502"/>
      <c r="DBG49" s="502"/>
      <c r="DBH49" s="502"/>
      <c r="DBI49" s="502"/>
      <c r="DBJ49" s="502"/>
      <c r="DBK49" s="502"/>
      <c r="DBL49" s="502"/>
      <c r="DBM49" s="502"/>
      <c r="DBN49" s="502"/>
      <c r="DBO49" s="502"/>
      <c r="DBP49" s="502"/>
      <c r="DBQ49" s="502"/>
      <c r="DBR49" s="502"/>
      <c r="DBS49" s="502"/>
      <c r="DBT49" s="502"/>
      <c r="DBU49" s="502"/>
      <c r="DBV49" s="502"/>
      <c r="DBW49" s="502"/>
      <c r="DBX49" s="502"/>
      <c r="DBY49" s="502"/>
      <c r="DBZ49" s="502"/>
      <c r="DCA49" s="502"/>
      <c r="DCB49" s="502"/>
      <c r="DCC49" s="502"/>
      <c r="DCD49" s="502"/>
      <c r="DCE49" s="502"/>
      <c r="DCF49" s="502"/>
      <c r="DCG49" s="502"/>
      <c r="DCH49" s="502"/>
      <c r="DCI49" s="502"/>
      <c r="DCJ49" s="502"/>
      <c r="DCK49" s="502"/>
      <c r="DCL49" s="502"/>
      <c r="DCM49" s="502"/>
      <c r="DCN49" s="502"/>
      <c r="DCO49" s="502"/>
      <c r="DCP49" s="502"/>
      <c r="DCQ49" s="502"/>
      <c r="DCR49" s="502"/>
      <c r="DCS49" s="502"/>
      <c r="DCT49" s="502"/>
      <c r="DCU49" s="502"/>
      <c r="DCV49" s="502"/>
      <c r="DCW49" s="502"/>
      <c r="DCX49" s="502"/>
      <c r="DCY49" s="502"/>
      <c r="DCZ49" s="502"/>
      <c r="DDA49" s="502"/>
      <c r="DDB49" s="502"/>
      <c r="DDC49" s="502"/>
      <c r="DDD49" s="502"/>
      <c r="DDE49" s="502"/>
      <c r="DDF49" s="502"/>
      <c r="DDG49" s="502"/>
      <c r="DDH49" s="502"/>
      <c r="DDI49" s="502"/>
      <c r="DDJ49" s="502"/>
      <c r="DDK49" s="502"/>
      <c r="DDL49" s="502"/>
      <c r="DDM49" s="502"/>
      <c r="DDN49" s="502"/>
      <c r="DDO49" s="502"/>
      <c r="DDP49" s="502"/>
      <c r="DDQ49" s="502"/>
      <c r="DDR49" s="502"/>
      <c r="DDS49" s="502"/>
      <c r="DDT49" s="502"/>
      <c r="DDU49" s="502"/>
      <c r="DDV49" s="502"/>
      <c r="DDW49" s="502"/>
      <c r="DDX49" s="502"/>
      <c r="DDY49" s="502"/>
      <c r="DDZ49" s="502"/>
      <c r="DEA49" s="502"/>
      <c r="DEB49" s="502"/>
      <c r="DEC49" s="502"/>
      <c r="DED49" s="502"/>
      <c r="DEE49" s="502"/>
      <c r="DEF49" s="502"/>
      <c r="DEG49" s="502"/>
      <c r="DEH49" s="502"/>
      <c r="DEI49" s="502"/>
      <c r="DEJ49" s="502"/>
      <c r="DEK49" s="502"/>
      <c r="DEL49" s="502"/>
      <c r="DEM49" s="502"/>
      <c r="DEN49" s="502"/>
      <c r="DEO49" s="502"/>
      <c r="DEP49" s="502"/>
      <c r="DEQ49" s="502"/>
      <c r="DER49" s="502"/>
      <c r="DES49" s="502"/>
      <c r="DET49" s="502"/>
      <c r="DEU49" s="502"/>
      <c r="DEV49" s="502"/>
      <c r="DEW49" s="502"/>
      <c r="DEX49" s="502"/>
      <c r="DEY49" s="502"/>
      <c r="DEZ49" s="502"/>
      <c r="DFA49" s="502"/>
      <c r="DFB49" s="502"/>
      <c r="DFC49" s="502"/>
      <c r="DFD49" s="502"/>
      <c r="DFE49" s="502"/>
      <c r="DFF49" s="502"/>
      <c r="DFG49" s="502"/>
      <c r="DFH49" s="502"/>
      <c r="DFI49" s="502"/>
      <c r="DFJ49" s="502"/>
      <c r="DFK49" s="502"/>
      <c r="DFL49" s="502"/>
      <c r="DFM49" s="502"/>
      <c r="DFN49" s="502"/>
      <c r="DFO49" s="502"/>
      <c r="DFP49" s="502"/>
      <c r="DFQ49" s="502"/>
      <c r="DFR49" s="502"/>
      <c r="DFS49" s="502"/>
      <c r="DFT49" s="502"/>
      <c r="DFU49" s="502"/>
      <c r="DFV49" s="502"/>
      <c r="DFW49" s="502"/>
      <c r="DFX49" s="502"/>
      <c r="DFY49" s="502"/>
      <c r="DFZ49" s="502"/>
      <c r="DGA49" s="502"/>
      <c r="DGB49" s="502"/>
      <c r="DGC49" s="502"/>
      <c r="DGD49" s="502"/>
      <c r="DGE49" s="502"/>
      <c r="DGF49" s="502"/>
      <c r="DGG49" s="502"/>
      <c r="DGH49" s="502"/>
      <c r="DGI49" s="502"/>
      <c r="DGJ49" s="502"/>
      <c r="DGK49" s="502"/>
      <c r="DGL49" s="502"/>
      <c r="DGM49" s="502"/>
      <c r="DGN49" s="502"/>
      <c r="DGO49" s="502"/>
      <c r="DGP49" s="502"/>
      <c r="DGQ49" s="502"/>
      <c r="DGR49" s="502"/>
      <c r="DGS49" s="502"/>
      <c r="DGT49" s="502"/>
      <c r="DGU49" s="502"/>
      <c r="DGV49" s="502"/>
      <c r="DGW49" s="502"/>
      <c r="DGX49" s="502"/>
      <c r="DGY49" s="502"/>
      <c r="DGZ49" s="502"/>
      <c r="DHA49" s="502"/>
      <c r="DHB49" s="502"/>
      <c r="DHC49" s="502"/>
      <c r="DHD49" s="502"/>
      <c r="DHE49" s="502"/>
      <c r="DHF49" s="502"/>
      <c r="DHG49" s="502"/>
      <c r="DHH49" s="502"/>
      <c r="DHI49" s="502"/>
      <c r="DHJ49" s="502"/>
      <c r="DHK49" s="502"/>
      <c r="DHL49" s="502"/>
      <c r="DHM49" s="502"/>
      <c r="DHN49" s="502"/>
      <c r="DHO49" s="502"/>
      <c r="DHP49" s="502"/>
      <c r="DHQ49" s="502"/>
      <c r="DHR49" s="502"/>
      <c r="DHS49" s="502"/>
      <c r="DHT49" s="502"/>
      <c r="DHU49" s="502"/>
      <c r="DHV49" s="502"/>
      <c r="DHW49" s="502"/>
      <c r="DHX49" s="502"/>
      <c r="DHY49" s="502"/>
      <c r="DHZ49" s="502"/>
      <c r="DIA49" s="502"/>
      <c r="DIB49" s="502"/>
      <c r="DIC49" s="502"/>
      <c r="DID49" s="502"/>
      <c r="DIE49" s="502"/>
      <c r="DIF49" s="502"/>
      <c r="DIG49" s="502"/>
      <c r="DIH49" s="502"/>
      <c r="DII49" s="502"/>
      <c r="DIJ49" s="502"/>
      <c r="DIK49" s="502"/>
      <c r="DIL49" s="502"/>
      <c r="DIM49" s="502"/>
      <c r="DIN49" s="502"/>
      <c r="DIO49" s="502"/>
      <c r="DIP49" s="502"/>
      <c r="DIQ49" s="502"/>
      <c r="DIR49" s="502"/>
      <c r="DIS49" s="502"/>
      <c r="DIT49" s="502"/>
      <c r="DIU49" s="502"/>
      <c r="DIV49" s="502"/>
      <c r="DIW49" s="502"/>
      <c r="DIX49" s="502"/>
      <c r="DIY49" s="502"/>
      <c r="DIZ49" s="502"/>
      <c r="DJA49" s="502"/>
      <c r="DJB49" s="502"/>
      <c r="DJC49" s="502"/>
      <c r="DJD49" s="502"/>
      <c r="DJE49" s="502"/>
      <c r="DJF49" s="502"/>
      <c r="DJG49" s="502"/>
      <c r="DJH49" s="502"/>
      <c r="DJI49" s="502"/>
      <c r="DJJ49" s="502"/>
      <c r="DJK49" s="502"/>
      <c r="DJL49" s="502"/>
      <c r="DJM49" s="502"/>
      <c r="DJN49" s="502"/>
      <c r="DJO49" s="502"/>
      <c r="DJP49" s="502"/>
      <c r="DJQ49" s="502"/>
      <c r="DJR49" s="502"/>
      <c r="DJS49" s="502"/>
      <c r="DJT49" s="502"/>
      <c r="DJU49" s="502"/>
      <c r="DJV49" s="502"/>
      <c r="DJW49" s="502"/>
      <c r="DJX49" s="502"/>
      <c r="DJY49" s="502"/>
      <c r="DJZ49" s="502"/>
      <c r="DKA49" s="502"/>
      <c r="DKB49" s="502"/>
      <c r="DKC49" s="502"/>
      <c r="DKD49" s="502"/>
      <c r="DKE49" s="502"/>
      <c r="DKF49" s="502"/>
      <c r="DKG49" s="502"/>
      <c r="DKH49" s="502"/>
      <c r="DKI49" s="502"/>
      <c r="DKJ49" s="502"/>
      <c r="DKK49" s="502"/>
      <c r="DKL49" s="502"/>
      <c r="DKM49" s="502"/>
      <c r="DKN49" s="502"/>
      <c r="DKO49" s="502"/>
      <c r="DKP49" s="502"/>
      <c r="DKQ49" s="502"/>
      <c r="DKR49" s="502"/>
      <c r="DKS49" s="502"/>
      <c r="DKT49" s="502"/>
      <c r="DKU49" s="502"/>
      <c r="DKV49" s="502"/>
      <c r="DKW49" s="502"/>
      <c r="DKX49" s="502"/>
      <c r="DKY49" s="502"/>
      <c r="DKZ49" s="502"/>
      <c r="DLA49" s="502"/>
      <c r="DLB49" s="502"/>
      <c r="DLC49" s="502"/>
      <c r="DLD49" s="502"/>
      <c r="DLE49" s="502"/>
      <c r="DLF49" s="502"/>
      <c r="DLG49" s="502"/>
      <c r="DLH49" s="502"/>
      <c r="DLI49" s="502"/>
      <c r="DLJ49" s="502"/>
      <c r="DLK49" s="502"/>
      <c r="DLL49" s="502"/>
      <c r="DLM49" s="502"/>
      <c r="DLN49" s="502"/>
      <c r="DLO49" s="502"/>
      <c r="DLP49" s="502"/>
      <c r="DLQ49" s="502"/>
      <c r="DLR49" s="502"/>
      <c r="DLS49" s="502"/>
      <c r="DLT49" s="502"/>
      <c r="DLU49" s="502"/>
      <c r="DLV49" s="502"/>
      <c r="DLW49" s="502"/>
      <c r="DLX49" s="502"/>
      <c r="DLY49" s="502"/>
      <c r="DLZ49" s="502"/>
      <c r="DMA49" s="502"/>
      <c r="DMB49" s="502"/>
      <c r="DMC49" s="502"/>
      <c r="DMD49" s="502"/>
      <c r="DME49" s="502"/>
      <c r="DMF49" s="502"/>
      <c r="DMG49" s="502"/>
      <c r="DMH49" s="502"/>
      <c r="DMI49" s="502"/>
      <c r="DMJ49" s="502"/>
      <c r="DMK49" s="502"/>
      <c r="DML49" s="502"/>
      <c r="DMM49" s="502"/>
      <c r="DMN49" s="502"/>
      <c r="DMO49" s="502"/>
      <c r="DMP49" s="502"/>
      <c r="DMQ49" s="502"/>
      <c r="DMR49" s="502"/>
      <c r="DMS49" s="502"/>
      <c r="DMT49" s="502"/>
      <c r="DMU49" s="502"/>
      <c r="DMV49" s="502"/>
      <c r="DMW49" s="502"/>
      <c r="DMX49" s="502"/>
      <c r="DMY49" s="502"/>
      <c r="DMZ49" s="502"/>
      <c r="DNA49" s="502"/>
      <c r="DNB49" s="502"/>
      <c r="DNC49" s="502"/>
      <c r="DND49" s="502"/>
      <c r="DNE49" s="502"/>
      <c r="DNF49" s="502"/>
      <c r="DNG49" s="502"/>
      <c r="DNH49" s="502"/>
      <c r="DNI49" s="502"/>
      <c r="DNJ49" s="502"/>
      <c r="DNK49" s="502"/>
      <c r="DNL49" s="502"/>
      <c r="DNM49" s="502"/>
      <c r="DNN49" s="502"/>
      <c r="DNO49" s="502"/>
      <c r="DNP49" s="502"/>
      <c r="DNQ49" s="502"/>
      <c r="DNR49" s="502"/>
      <c r="DNS49" s="502"/>
      <c r="DNT49" s="502"/>
      <c r="DNU49" s="502"/>
      <c r="DNV49" s="502"/>
      <c r="DNW49" s="502"/>
      <c r="DNX49" s="502"/>
      <c r="DNY49" s="502"/>
      <c r="DNZ49" s="502"/>
      <c r="DOA49" s="502"/>
      <c r="DOB49" s="502"/>
      <c r="DOC49" s="502"/>
      <c r="DOD49" s="502"/>
      <c r="DOE49" s="502"/>
      <c r="DOF49" s="502"/>
      <c r="DOG49" s="502"/>
      <c r="DOH49" s="502"/>
      <c r="DOI49" s="502"/>
      <c r="DOJ49" s="502"/>
      <c r="DOK49" s="502"/>
      <c r="DOL49" s="502"/>
      <c r="DOM49" s="502"/>
      <c r="DON49" s="502"/>
      <c r="DOO49" s="502"/>
      <c r="DOP49" s="502"/>
      <c r="DOQ49" s="502"/>
      <c r="DOR49" s="502"/>
      <c r="DOS49" s="502"/>
      <c r="DOT49" s="502"/>
      <c r="DOU49" s="502"/>
      <c r="DOV49" s="502"/>
      <c r="DOW49" s="502"/>
      <c r="DOX49" s="502"/>
      <c r="DOY49" s="502"/>
      <c r="DOZ49" s="502"/>
      <c r="DPA49" s="502"/>
      <c r="DPB49" s="502"/>
      <c r="DPC49" s="502"/>
      <c r="DPD49" s="502"/>
      <c r="DPE49" s="502"/>
      <c r="DPF49" s="502"/>
      <c r="DPG49" s="502"/>
      <c r="DPH49" s="502"/>
      <c r="DPI49" s="502"/>
      <c r="DPJ49" s="502"/>
      <c r="DPK49" s="502"/>
      <c r="DPL49" s="502"/>
      <c r="DPM49" s="502"/>
      <c r="DPN49" s="502"/>
      <c r="DPO49" s="502"/>
      <c r="DPP49" s="502"/>
      <c r="DPQ49" s="502"/>
      <c r="DPR49" s="502"/>
      <c r="DPS49" s="502"/>
      <c r="DPT49" s="502"/>
      <c r="DPU49" s="502"/>
      <c r="DPV49" s="502"/>
      <c r="DPW49" s="502"/>
      <c r="DPX49" s="502"/>
      <c r="DPY49" s="502"/>
      <c r="DPZ49" s="502"/>
      <c r="DQA49" s="502"/>
      <c r="DQB49" s="502"/>
      <c r="DQC49" s="502"/>
      <c r="DQD49" s="502"/>
      <c r="DQE49" s="502"/>
      <c r="DQF49" s="502"/>
      <c r="DQG49" s="502"/>
      <c r="DQH49" s="502"/>
      <c r="DQI49" s="502"/>
      <c r="DQJ49" s="502"/>
      <c r="DQK49" s="502"/>
      <c r="DQL49" s="502"/>
      <c r="DQM49" s="502"/>
      <c r="DQN49" s="502"/>
      <c r="DQO49" s="502"/>
      <c r="DQP49" s="502"/>
      <c r="DQQ49" s="502"/>
      <c r="DQR49" s="502"/>
      <c r="DQS49" s="502"/>
      <c r="DQT49" s="502"/>
      <c r="DQU49" s="502"/>
      <c r="DQV49" s="502"/>
      <c r="DQW49" s="502"/>
      <c r="DQX49" s="502"/>
      <c r="DQY49" s="502"/>
      <c r="DQZ49" s="502"/>
      <c r="DRA49" s="502"/>
      <c r="DRB49" s="502"/>
      <c r="DRC49" s="502"/>
      <c r="DRD49" s="502"/>
      <c r="DRE49" s="502"/>
      <c r="DRF49" s="502"/>
      <c r="DRG49" s="502"/>
      <c r="DRH49" s="502"/>
      <c r="DRI49" s="502"/>
      <c r="DRJ49" s="502"/>
      <c r="DRK49" s="502"/>
      <c r="DRL49" s="502"/>
      <c r="DRM49" s="502"/>
      <c r="DRN49" s="502"/>
      <c r="DRO49" s="502"/>
      <c r="DRP49" s="502"/>
      <c r="DRQ49" s="502"/>
      <c r="DRR49" s="502"/>
      <c r="DRS49" s="502"/>
      <c r="DRT49" s="502"/>
      <c r="DRU49" s="502"/>
      <c r="DRV49" s="502"/>
      <c r="DRW49" s="502"/>
      <c r="DRX49" s="502"/>
      <c r="DRY49" s="502"/>
      <c r="DRZ49" s="502"/>
      <c r="DSA49" s="502"/>
      <c r="DSB49" s="502"/>
      <c r="DSC49" s="502"/>
      <c r="DSD49" s="502"/>
      <c r="DSE49" s="502"/>
      <c r="DSF49" s="502"/>
      <c r="DSG49" s="502"/>
      <c r="DSH49" s="502"/>
      <c r="DSI49" s="502"/>
      <c r="DSJ49" s="502"/>
      <c r="DSK49" s="502"/>
      <c r="DSL49" s="502"/>
      <c r="DSM49" s="502"/>
      <c r="DSN49" s="502"/>
      <c r="DSO49" s="502"/>
      <c r="DSP49" s="502"/>
      <c r="DSQ49" s="502"/>
      <c r="DSR49" s="502"/>
      <c r="DSS49" s="502"/>
      <c r="DST49" s="502"/>
      <c r="DSU49" s="502"/>
      <c r="DSV49" s="502"/>
      <c r="DSW49" s="502"/>
      <c r="DSX49" s="502"/>
      <c r="DSY49" s="502"/>
      <c r="DSZ49" s="502"/>
      <c r="DTA49" s="502"/>
      <c r="DTB49" s="502"/>
      <c r="DTC49" s="502"/>
      <c r="DTD49" s="502"/>
      <c r="DTE49" s="502"/>
      <c r="DTF49" s="502"/>
      <c r="DTG49" s="502"/>
      <c r="DTH49" s="502"/>
      <c r="DTI49" s="502"/>
      <c r="DTJ49" s="502"/>
      <c r="DTK49" s="502"/>
      <c r="DTL49" s="502"/>
      <c r="DTM49" s="502"/>
      <c r="DTN49" s="502"/>
      <c r="DTO49" s="502"/>
      <c r="DTP49" s="502"/>
      <c r="DTQ49" s="502"/>
      <c r="DTR49" s="502"/>
      <c r="DTS49" s="502"/>
      <c r="DTT49" s="502"/>
      <c r="DTU49" s="502"/>
      <c r="DTV49" s="502"/>
      <c r="DTW49" s="502"/>
      <c r="DTX49" s="502"/>
      <c r="DTY49" s="502"/>
      <c r="DTZ49" s="502"/>
      <c r="DUA49" s="502"/>
      <c r="DUB49" s="502"/>
      <c r="DUC49" s="502"/>
      <c r="DUD49" s="502"/>
      <c r="DUE49" s="502"/>
      <c r="DUF49" s="502"/>
      <c r="DUG49" s="502"/>
      <c r="DUH49" s="502"/>
      <c r="DUI49" s="502"/>
      <c r="DUJ49" s="502"/>
      <c r="DUK49" s="502"/>
      <c r="DUL49" s="502"/>
      <c r="DUM49" s="502"/>
      <c r="DUN49" s="502"/>
      <c r="DUO49" s="502"/>
      <c r="DUP49" s="502"/>
      <c r="DUQ49" s="502"/>
      <c r="DUR49" s="502"/>
      <c r="DUS49" s="502"/>
      <c r="DUT49" s="502"/>
      <c r="DUU49" s="502"/>
      <c r="DUV49" s="502"/>
      <c r="DUW49" s="502"/>
      <c r="DUX49" s="502"/>
      <c r="DUY49" s="502"/>
      <c r="DUZ49" s="502"/>
      <c r="DVA49" s="502"/>
      <c r="DVB49" s="502"/>
      <c r="DVC49" s="502"/>
      <c r="DVD49" s="502"/>
      <c r="DVE49" s="502"/>
      <c r="DVF49" s="502"/>
      <c r="DVG49" s="502"/>
      <c r="DVH49" s="502"/>
      <c r="DVI49" s="502"/>
      <c r="DVJ49" s="502"/>
      <c r="DVK49" s="502"/>
      <c r="DVL49" s="502"/>
      <c r="DVM49" s="502"/>
      <c r="DVN49" s="502"/>
      <c r="DVO49" s="502"/>
      <c r="DVP49" s="502"/>
      <c r="DVQ49" s="502"/>
      <c r="DVR49" s="502"/>
      <c r="DVS49" s="502"/>
      <c r="DVT49" s="502"/>
      <c r="DVU49" s="502"/>
      <c r="DVV49" s="502"/>
      <c r="DVW49" s="502"/>
      <c r="DVX49" s="502"/>
      <c r="DVY49" s="502"/>
      <c r="DVZ49" s="502"/>
      <c r="DWA49" s="502"/>
      <c r="DWB49" s="502"/>
      <c r="DWC49" s="502"/>
      <c r="DWD49" s="502"/>
      <c r="DWE49" s="502"/>
      <c r="DWF49" s="502"/>
      <c r="DWG49" s="502"/>
      <c r="DWH49" s="502"/>
      <c r="DWI49" s="502"/>
      <c r="DWJ49" s="502"/>
      <c r="DWK49" s="502"/>
      <c r="DWL49" s="502"/>
      <c r="DWM49" s="502"/>
      <c r="DWN49" s="502"/>
      <c r="DWO49" s="502"/>
      <c r="DWP49" s="502"/>
      <c r="DWQ49" s="502"/>
      <c r="DWR49" s="502"/>
      <c r="DWS49" s="502"/>
      <c r="DWT49" s="502"/>
      <c r="DWU49" s="502"/>
      <c r="DWV49" s="502"/>
      <c r="DWW49" s="502"/>
      <c r="DWX49" s="502"/>
      <c r="DWY49" s="502"/>
      <c r="DWZ49" s="502"/>
      <c r="DXA49" s="502"/>
      <c r="DXB49" s="502"/>
      <c r="DXC49" s="502"/>
      <c r="DXD49" s="502"/>
      <c r="DXE49" s="502"/>
      <c r="DXF49" s="502"/>
      <c r="DXG49" s="502"/>
      <c r="DXH49" s="502"/>
      <c r="DXI49" s="502"/>
      <c r="DXJ49" s="502"/>
      <c r="DXK49" s="502"/>
      <c r="DXL49" s="502"/>
      <c r="DXM49" s="502"/>
      <c r="DXN49" s="502"/>
      <c r="DXO49" s="502"/>
      <c r="DXP49" s="502"/>
      <c r="DXQ49" s="502"/>
      <c r="DXR49" s="502"/>
      <c r="DXS49" s="502"/>
      <c r="DXT49" s="502"/>
      <c r="DXU49" s="502"/>
      <c r="DXV49" s="502"/>
      <c r="DXW49" s="502"/>
      <c r="DXX49" s="502"/>
      <c r="DXY49" s="502"/>
      <c r="DXZ49" s="502"/>
      <c r="DYA49" s="502"/>
      <c r="DYB49" s="502"/>
      <c r="DYC49" s="502"/>
      <c r="DYD49" s="502"/>
      <c r="DYE49" s="502"/>
      <c r="DYF49" s="502"/>
      <c r="DYG49" s="502"/>
      <c r="DYH49" s="502"/>
      <c r="DYI49" s="502"/>
      <c r="DYJ49" s="502"/>
      <c r="DYK49" s="502"/>
      <c r="DYL49" s="502"/>
      <c r="DYM49" s="502"/>
      <c r="DYN49" s="502"/>
      <c r="DYO49" s="502"/>
      <c r="DYP49" s="502"/>
      <c r="DYQ49" s="502"/>
      <c r="DYR49" s="502"/>
      <c r="DYS49" s="502"/>
      <c r="DYT49" s="502"/>
      <c r="DYU49" s="502"/>
      <c r="DYV49" s="502"/>
      <c r="DYW49" s="502"/>
      <c r="DYX49" s="502"/>
      <c r="DYY49" s="502"/>
      <c r="DYZ49" s="502"/>
      <c r="DZA49" s="502"/>
      <c r="DZB49" s="502"/>
      <c r="DZC49" s="502"/>
      <c r="DZD49" s="502"/>
      <c r="DZE49" s="502"/>
      <c r="DZF49" s="502"/>
      <c r="DZG49" s="502"/>
      <c r="DZH49" s="502"/>
      <c r="DZI49" s="502"/>
      <c r="DZJ49" s="502"/>
      <c r="DZK49" s="502"/>
      <c r="DZL49" s="502"/>
      <c r="DZM49" s="502"/>
      <c r="DZN49" s="502"/>
      <c r="DZO49" s="502"/>
      <c r="DZP49" s="502"/>
      <c r="DZQ49" s="502"/>
      <c r="DZR49" s="502"/>
      <c r="DZS49" s="502"/>
      <c r="DZT49" s="502"/>
      <c r="DZU49" s="502"/>
      <c r="DZV49" s="502"/>
      <c r="DZW49" s="502"/>
      <c r="DZX49" s="502"/>
      <c r="DZY49" s="502"/>
      <c r="DZZ49" s="502"/>
      <c r="EAA49" s="502"/>
      <c r="EAB49" s="502"/>
      <c r="EAC49" s="502"/>
      <c r="EAD49" s="502"/>
      <c r="EAE49" s="502"/>
      <c r="EAF49" s="502"/>
      <c r="EAG49" s="502"/>
      <c r="EAH49" s="502"/>
      <c r="EAI49" s="502"/>
      <c r="EAJ49" s="502"/>
      <c r="EAK49" s="502"/>
      <c r="EAL49" s="502"/>
      <c r="EAM49" s="502"/>
      <c r="EAN49" s="502"/>
      <c r="EAO49" s="502"/>
      <c r="EAP49" s="502"/>
      <c r="EAQ49" s="502"/>
      <c r="EAR49" s="502"/>
      <c r="EAS49" s="502"/>
      <c r="EAT49" s="502"/>
      <c r="EAU49" s="502"/>
      <c r="EAV49" s="502"/>
      <c r="EAW49" s="502"/>
      <c r="EAX49" s="502"/>
      <c r="EAY49" s="502"/>
      <c r="EAZ49" s="502"/>
      <c r="EBA49" s="502"/>
      <c r="EBB49" s="502"/>
      <c r="EBC49" s="502"/>
      <c r="EBD49" s="502"/>
      <c r="EBE49" s="502"/>
      <c r="EBF49" s="502"/>
      <c r="EBG49" s="502"/>
      <c r="EBH49" s="502"/>
      <c r="EBI49" s="502"/>
      <c r="EBJ49" s="502"/>
      <c r="EBK49" s="502"/>
      <c r="EBL49" s="502"/>
      <c r="EBM49" s="502"/>
      <c r="EBN49" s="502"/>
      <c r="EBO49" s="502"/>
      <c r="EBP49" s="502"/>
      <c r="EBQ49" s="502"/>
      <c r="EBR49" s="502"/>
      <c r="EBS49" s="502"/>
      <c r="EBT49" s="502"/>
      <c r="EBU49" s="502"/>
      <c r="EBV49" s="502"/>
      <c r="EBW49" s="502"/>
      <c r="EBX49" s="502"/>
      <c r="EBY49" s="502"/>
      <c r="EBZ49" s="502"/>
      <c r="ECA49" s="502"/>
      <c r="ECB49" s="502"/>
      <c r="ECC49" s="502"/>
      <c r="ECD49" s="502"/>
      <c r="ECE49" s="502"/>
      <c r="ECF49" s="502"/>
      <c r="ECG49" s="502"/>
      <c r="ECH49" s="502"/>
      <c r="ECI49" s="502"/>
      <c r="ECJ49" s="502"/>
      <c r="ECK49" s="502"/>
      <c r="ECL49" s="502"/>
      <c r="ECM49" s="502"/>
      <c r="ECN49" s="502"/>
      <c r="ECO49" s="502"/>
      <c r="ECP49" s="502"/>
      <c r="ECQ49" s="502"/>
      <c r="ECR49" s="502"/>
      <c r="ECS49" s="502"/>
      <c r="ECT49" s="502"/>
      <c r="ECU49" s="502"/>
      <c r="ECV49" s="502"/>
      <c r="ECW49" s="502"/>
      <c r="ECX49" s="502"/>
      <c r="ECY49" s="502"/>
      <c r="ECZ49" s="502"/>
      <c r="EDA49" s="502"/>
      <c r="EDB49" s="502"/>
      <c r="EDC49" s="502"/>
      <c r="EDD49" s="502"/>
      <c r="EDE49" s="502"/>
      <c r="EDF49" s="502"/>
      <c r="EDG49" s="502"/>
      <c r="EDH49" s="502"/>
      <c r="EDI49" s="502"/>
      <c r="EDJ49" s="502"/>
      <c r="EDK49" s="502"/>
      <c r="EDL49" s="502"/>
      <c r="EDM49" s="502"/>
      <c r="EDN49" s="502"/>
      <c r="EDO49" s="502"/>
      <c r="EDP49" s="502"/>
      <c r="EDQ49" s="502"/>
      <c r="EDR49" s="502"/>
      <c r="EDS49" s="502"/>
      <c r="EDT49" s="502"/>
      <c r="EDU49" s="502"/>
      <c r="EDV49" s="502"/>
      <c r="EDW49" s="502"/>
      <c r="EDX49" s="502"/>
      <c r="EDY49" s="502"/>
      <c r="EDZ49" s="502"/>
      <c r="EEA49" s="502"/>
      <c r="EEB49" s="502"/>
      <c r="EEC49" s="502"/>
      <c r="EED49" s="502"/>
      <c r="EEE49" s="502"/>
      <c r="EEF49" s="502"/>
      <c r="EEG49" s="502"/>
      <c r="EEH49" s="502"/>
      <c r="EEI49" s="502"/>
      <c r="EEJ49" s="502"/>
      <c r="EEK49" s="502"/>
      <c r="EEL49" s="502"/>
      <c r="EEM49" s="502"/>
      <c r="EEN49" s="502"/>
      <c r="EEO49" s="502"/>
      <c r="EEP49" s="502"/>
      <c r="EEQ49" s="502"/>
      <c r="EER49" s="502"/>
      <c r="EES49" s="502"/>
      <c r="EET49" s="502"/>
      <c r="EEU49" s="502"/>
      <c r="EEV49" s="502"/>
      <c r="EEW49" s="502"/>
      <c r="EEX49" s="502"/>
      <c r="EEY49" s="502"/>
      <c r="EEZ49" s="502"/>
      <c r="EFA49" s="502"/>
      <c r="EFB49" s="502"/>
      <c r="EFC49" s="502"/>
      <c r="EFD49" s="502"/>
      <c r="EFE49" s="502"/>
      <c r="EFF49" s="502"/>
      <c r="EFG49" s="502"/>
      <c r="EFH49" s="502"/>
      <c r="EFI49" s="502"/>
      <c r="EFJ49" s="502"/>
      <c r="EFK49" s="502"/>
      <c r="EFL49" s="502"/>
      <c r="EFM49" s="502"/>
      <c r="EFN49" s="502"/>
      <c r="EFO49" s="502"/>
      <c r="EFP49" s="502"/>
      <c r="EFQ49" s="502"/>
      <c r="EFR49" s="502"/>
      <c r="EFS49" s="502"/>
      <c r="EFT49" s="502"/>
      <c r="EFU49" s="502"/>
      <c r="EFV49" s="502"/>
      <c r="EFW49" s="502"/>
      <c r="EFX49" s="502"/>
      <c r="EFY49" s="502"/>
      <c r="EFZ49" s="502"/>
      <c r="EGA49" s="502"/>
      <c r="EGB49" s="502"/>
      <c r="EGC49" s="502"/>
      <c r="EGD49" s="502"/>
      <c r="EGE49" s="502"/>
      <c r="EGF49" s="502"/>
      <c r="EGG49" s="502"/>
      <c r="EGH49" s="502"/>
      <c r="EGI49" s="502"/>
      <c r="EGJ49" s="502"/>
      <c r="EGK49" s="502"/>
      <c r="EGL49" s="502"/>
      <c r="EGM49" s="502"/>
      <c r="EGN49" s="502"/>
      <c r="EGO49" s="502"/>
      <c r="EGP49" s="502"/>
      <c r="EGQ49" s="502"/>
      <c r="EGR49" s="502"/>
      <c r="EGS49" s="502"/>
      <c r="EGT49" s="502"/>
      <c r="EGU49" s="502"/>
      <c r="EGV49" s="502"/>
      <c r="EGW49" s="502"/>
      <c r="EGX49" s="502"/>
      <c r="EGY49" s="502"/>
      <c r="EGZ49" s="502"/>
      <c r="EHA49" s="502"/>
      <c r="EHB49" s="502"/>
      <c r="EHC49" s="502"/>
      <c r="EHD49" s="502"/>
      <c r="EHE49" s="502"/>
      <c r="EHF49" s="502"/>
      <c r="EHG49" s="502"/>
      <c r="EHH49" s="502"/>
      <c r="EHI49" s="502"/>
      <c r="EHJ49" s="502"/>
      <c r="EHK49" s="502"/>
      <c r="EHL49" s="502"/>
      <c r="EHM49" s="502"/>
      <c r="EHN49" s="502"/>
      <c r="EHO49" s="502"/>
      <c r="EHP49" s="502"/>
      <c r="EHQ49" s="502"/>
      <c r="EHR49" s="502"/>
      <c r="EHS49" s="502"/>
      <c r="EHT49" s="502"/>
      <c r="EHU49" s="502"/>
      <c r="EHV49" s="502"/>
      <c r="EHW49" s="502"/>
      <c r="EHX49" s="502"/>
      <c r="EHY49" s="502"/>
      <c r="EHZ49" s="502"/>
      <c r="EIA49" s="502"/>
      <c r="EIB49" s="502"/>
      <c r="EIC49" s="502"/>
      <c r="EID49" s="502"/>
      <c r="EIE49" s="502"/>
      <c r="EIF49" s="502"/>
      <c r="EIG49" s="502"/>
      <c r="EIH49" s="502"/>
      <c r="EII49" s="502"/>
      <c r="EIJ49" s="502"/>
      <c r="EIK49" s="502"/>
      <c r="EIL49" s="502"/>
      <c r="EIM49" s="502"/>
      <c r="EIN49" s="502"/>
      <c r="EIO49" s="502"/>
      <c r="EIP49" s="502"/>
      <c r="EIQ49" s="502"/>
      <c r="EIR49" s="502"/>
      <c r="EIS49" s="502"/>
      <c r="EIT49" s="502"/>
      <c r="EIU49" s="502"/>
      <c r="EIV49" s="502"/>
      <c r="EIW49" s="502"/>
      <c r="EIX49" s="502"/>
      <c r="EIY49" s="502"/>
      <c r="EIZ49" s="502"/>
      <c r="EJA49" s="502"/>
      <c r="EJB49" s="502"/>
      <c r="EJC49" s="502"/>
      <c r="EJD49" s="502"/>
      <c r="EJE49" s="502"/>
      <c r="EJF49" s="502"/>
      <c r="EJG49" s="502"/>
      <c r="EJH49" s="502"/>
      <c r="EJI49" s="502"/>
      <c r="EJJ49" s="502"/>
      <c r="EJK49" s="502"/>
      <c r="EJL49" s="502"/>
      <c r="EJM49" s="502"/>
      <c r="EJN49" s="502"/>
      <c r="EJO49" s="502"/>
      <c r="EJP49" s="502"/>
      <c r="EJQ49" s="502"/>
      <c r="EJR49" s="502"/>
      <c r="EJS49" s="502"/>
      <c r="EJT49" s="502"/>
      <c r="EJU49" s="502"/>
      <c r="EJV49" s="502"/>
      <c r="EJW49" s="502"/>
      <c r="EJX49" s="502"/>
      <c r="EJY49" s="502"/>
      <c r="EJZ49" s="502"/>
      <c r="EKA49" s="502"/>
      <c r="EKB49" s="502"/>
      <c r="EKC49" s="502"/>
      <c r="EKD49" s="502"/>
      <c r="EKE49" s="502"/>
      <c r="EKF49" s="502"/>
      <c r="EKG49" s="502"/>
      <c r="EKH49" s="502"/>
      <c r="EKI49" s="502"/>
      <c r="EKJ49" s="502"/>
      <c r="EKK49" s="502"/>
      <c r="EKL49" s="502"/>
      <c r="EKM49" s="502"/>
      <c r="EKN49" s="502"/>
      <c r="EKO49" s="502"/>
      <c r="EKP49" s="502"/>
      <c r="EKQ49" s="502"/>
      <c r="EKR49" s="502"/>
      <c r="EKS49" s="502"/>
      <c r="EKT49" s="502"/>
      <c r="EKU49" s="502"/>
      <c r="EKV49" s="502"/>
      <c r="EKW49" s="502"/>
      <c r="EKX49" s="502"/>
      <c r="EKY49" s="502"/>
      <c r="EKZ49" s="502"/>
      <c r="ELA49" s="502"/>
      <c r="ELB49" s="502"/>
      <c r="ELC49" s="502"/>
      <c r="ELD49" s="502"/>
      <c r="ELE49" s="502"/>
      <c r="ELF49" s="502"/>
      <c r="ELG49" s="502"/>
      <c r="ELH49" s="502"/>
      <c r="ELI49" s="502"/>
      <c r="ELJ49" s="502"/>
      <c r="ELK49" s="502"/>
      <c r="ELL49" s="502"/>
      <c r="ELM49" s="502"/>
      <c r="ELN49" s="502"/>
      <c r="ELO49" s="502"/>
      <c r="ELP49" s="502"/>
      <c r="ELQ49" s="502"/>
      <c r="ELR49" s="502"/>
      <c r="ELS49" s="502"/>
      <c r="ELT49" s="502"/>
      <c r="ELU49" s="502"/>
      <c r="ELV49" s="502"/>
      <c r="ELW49" s="502"/>
      <c r="ELX49" s="502"/>
      <c r="ELY49" s="502"/>
      <c r="ELZ49" s="502"/>
      <c r="EMA49" s="502"/>
      <c r="EMB49" s="502"/>
      <c r="EMC49" s="502"/>
      <c r="EMD49" s="502"/>
      <c r="EME49" s="502"/>
      <c r="EMF49" s="502"/>
      <c r="EMG49" s="502"/>
      <c r="EMH49" s="502"/>
      <c r="EMI49" s="502"/>
      <c r="EMJ49" s="502"/>
      <c r="EMK49" s="502"/>
      <c r="EML49" s="502"/>
      <c r="EMM49" s="502"/>
      <c r="EMN49" s="502"/>
      <c r="EMO49" s="502"/>
      <c r="EMP49" s="502"/>
      <c r="EMQ49" s="502"/>
      <c r="EMR49" s="502"/>
      <c r="EMS49" s="502"/>
      <c r="EMT49" s="502"/>
      <c r="EMU49" s="502"/>
      <c r="EMV49" s="502"/>
      <c r="EMW49" s="502"/>
      <c r="EMX49" s="502"/>
      <c r="EMY49" s="502"/>
      <c r="EMZ49" s="502"/>
      <c r="ENA49" s="502"/>
      <c r="ENB49" s="502"/>
      <c r="ENC49" s="502"/>
      <c r="END49" s="502"/>
      <c r="ENE49" s="502"/>
      <c r="ENF49" s="502"/>
      <c r="ENG49" s="502"/>
      <c r="ENH49" s="502"/>
      <c r="ENI49" s="502"/>
      <c r="ENJ49" s="502"/>
      <c r="ENK49" s="502"/>
      <c r="ENL49" s="502"/>
      <c r="ENM49" s="502"/>
      <c r="ENN49" s="502"/>
      <c r="ENO49" s="502"/>
      <c r="ENP49" s="502"/>
      <c r="ENQ49" s="502"/>
      <c r="ENR49" s="502"/>
      <c r="ENS49" s="502"/>
      <c r="ENT49" s="502"/>
      <c r="ENU49" s="502"/>
      <c r="ENV49" s="502"/>
      <c r="ENW49" s="502"/>
      <c r="ENX49" s="502"/>
      <c r="ENY49" s="502"/>
      <c r="ENZ49" s="502"/>
      <c r="EOA49" s="502"/>
      <c r="EOB49" s="502"/>
      <c r="EOC49" s="502"/>
      <c r="EOD49" s="502"/>
      <c r="EOE49" s="502"/>
      <c r="EOF49" s="502"/>
      <c r="EOG49" s="502"/>
      <c r="EOH49" s="502"/>
      <c r="EOI49" s="502"/>
      <c r="EOJ49" s="502"/>
      <c r="EOK49" s="502"/>
      <c r="EOL49" s="502"/>
      <c r="EOM49" s="502"/>
      <c r="EON49" s="502"/>
      <c r="EOO49" s="502"/>
      <c r="EOP49" s="502"/>
      <c r="EOQ49" s="502"/>
      <c r="EOR49" s="502"/>
      <c r="EOS49" s="502"/>
      <c r="EOT49" s="502"/>
      <c r="EOU49" s="502"/>
      <c r="EOV49" s="502"/>
      <c r="EOW49" s="502"/>
      <c r="EOX49" s="502"/>
      <c r="EOY49" s="502"/>
      <c r="EOZ49" s="502"/>
      <c r="EPA49" s="502"/>
      <c r="EPB49" s="502"/>
      <c r="EPC49" s="502"/>
      <c r="EPD49" s="502"/>
      <c r="EPE49" s="502"/>
      <c r="EPF49" s="502"/>
      <c r="EPG49" s="502"/>
      <c r="EPH49" s="502"/>
      <c r="EPI49" s="502"/>
      <c r="EPJ49" s="502"/>
      <c r="EPK49" s="502"/>
      <c r="EPL49" s="502"/>
      <c r="EPM49" s="502"/>
      <c r="EPN49" s="502"/>
      <c r="EPO49" s="502"/>
      <c r="EPP49" s="502"/>
      <c r="EPQ49" s="502"/>
      <c r="EPR49" s="502"/>
      <c r="EPS49" s="502"/>
      <c r="EPT49" s="502"/>
      <c r="EPU49" s="502"/>
      <c r="EPV49" s="502"/>
      <c r="EPW49" s="502"/>
      <c r="EPX49" s="502"/>
      <c r="EPY49" s="502"/>
      <c r="EPZ49" s="502"/>
      <c r="EQA49" s="502"/>
      <c r="EQB49" s="502"/>
      <c r="EQC49" s="502"/>
      <c r="EQD49" s="502"/>
      <c r="EQE49" s="502"/>
      <c r="EQF49" s="502"/>
      <c r="EQG49" s="502"/>
      <c r="EQH49" s="502"/>
      <c r="EQI49" s="502"/>
      <c r="EQJ49" s="502"/>
      <c r="EQK49" s="502"/>
      <c r="EQL49" s="502"/>
      <c r="EQM49" s="502"/>
      <c r="EQN49" s="502"/>
      <c r="EQO49" s="502"/>
      <c r="EQP49" s="502"/>
      <c r="EQQ49" s="502"/>
      <c r="EQR49" s="502"/>
      <c r="EQS49" s="502"/>
      <c r="EQT49" s="502"/>
      <c r="EQU49" s="502"/>
      <c r="EQV49" s="502"/>
      <c r="EQW49" s="502"/>
      <c r="EQX49" s="502"/>
      <c r="EQY49" s="502"/>
      <c r="EQZ49" s="502"/>
      <c r="ERA49" s="502"/>
      <c r="ERB49" s="502"/>
      <c r="ERC49" s="502"/>
      <c r="ERD49" s="502"/>
      <c r="ERE49" s="502"/>
      <c r="ERF49" s="502"/>
      <c r="ERG49" s="502"/>
      <c r="ERH49" s="502"/>
      <c r="ERI49" s="502"/>
      <c r="ERJ49" s="502"/>
      <c r="ERK49" s="502"/>
      <c r="ERL49" s="502"/>
      <c r="ERM49" s="502"/>
      <c r="ERN49" s="502"/>
      <c r="ERO49" s="502"/>
      <c r="ERP49" s="502"/>
      <c r="ERQ49" s="502"/>
      <c r="ERR49" s="502"/>
      <c r="ERS49" s="502"/>
      <c r="ERT49" s="502"/>
      <c r="ERU49" s="502"/>
      <c r="ERV49" s="502"/>
      <c r="ERW49" s="502"/>
      <c r="ERX49" s="502"/>
      <c r="ERY49" s="502"/>
      <c r="ERZ49" s="502"/>
      <c r="ESA49" s="502"/>
      <c r="ESB49" s="502"/>
      <c r="ESC49" s="502"/>
      <c r="ESD49" s="502"/>
      <c r="ESE49" s="502"/>
      <c r="ESF49" s="502"/>
      <c r="ESG49" s="502"/>
      <c r="ESH49" s="502"/>
      <c r="ESI49" s="502"/>
      <c r="ESJ49" s="502"/>
      <c r="ESK49" s="502"/>
      <c r="ESL49" s="502"/>
      <c r="ESM49" s="502"/>
      <c r="ESN49" s="502"/>
      <c r="ESO49" s="502"/>
      <c r="ESP49" s="502"/>
      <c r="ESQ49" s="502"/>
      <c r="ESR49" s="502"/>
      <c r="ESS49" s="502"/>
      <c r="EST49" s="502"/>
      <c r="ESU49" s="502"/>
      <c r="ESV49" s="502"/>
      <c r="ESW49" s="502"/>
      <c r="ESX49" s="502"/>
      <c r="ESY49" s="502"/>
      <c r="ESZ49" s="502"/>
      <c r="ETA49" s="502"/>
      <c r="ETB49" s="502"/>
      <c r="ETC49" s="502"/>
      <c r="ETD49" s="502"/>
      <c r="ETE49" s="502"/>
      <c r="ETF49" s="502"/>
      <c r="ETG49" s="502"/>
      <c r="ETH49" s="502"/>
      <c r="ETI49" s="502"/>
      <c r="ETJ49" s="502"/>
      <c r="ETK49" s="502"/>
      <c r="ETL49" s="502"/>
      <c r="ETM49" s="502"/>
      <c r="ETN49" s="502"/>
      <c r="ETO49" s="502"/>
      <c r="ETP49" s="502"/>
      <c r="ETQ49" s="502"/>
      <c r="ETR49" s="502"/>
      <c r="ETS49" s="502"/>
      <c r="ETT49" s="502"/>
      <c r="ETU49" s="502"/>
      <c r="ETV49" s="502"/>
      <c r="ETW49" s="502"/>
      <c r="ETX49" s="502"/>
      <c r="ETY49" s="502"/>
      <c r="ETZ49" s="502"/>
      <c r="EUA49" s="502"/>
      <c r="EUB49" s="502"/>
      <c r="EUC49" s="502"/>
      <c r="EUD49" s="502"/>
      <c r="EUE49" s="502"/>
      <c r="EUF49" s="502"/>
      <c r="EUG49" s="502"/>
      <c r="EUH49" s="502"/>
      <c r="EUI49" s="502"/>
      <c r="EUJ49" s="502"/>
      <c r="EUK49" s="502"/>
      <c r="EUL49" s="502"/>
      <c r="EUM49" s="502"/>
      <c r="EUN49" s="502"/>
      <c r="EUO49" s="502"/>
      <c r="EUP49" s="502"/>
      <c r="EUQ49" s="502"/>
      <c r="EUR49" s="502"/>
      <c r="EUS49" s="502"/>
      <c r="EUT49" s="502"/>
      <c r="EUU49" s="502"/>
      <c r="EUV49" s="502"/>
      <c r="EUW49" s="502"/>
      <c r="EUX49" s="502"/>
      <c r="EUY49" s="502"/>
      <c r="EUZ49" s="502"/>
      <c r="EVA49" s="502"/>
      <c r="EVB49" s="502"/>
      <c r="EVC49" s="502"/>
      <c r="EVD49" s="502"/>
      <c r="EVE49" s="502"/>
      <c r="EVF49" s="502"/>
      <c r="EVG49" s="502"/>
      <c r="EVH49" s="502"/>
      <c r="EVI49" s="502"/>
      <c r="EVJ49" s="502"/>
      <c r="EVK49" s="502"/>
      <c r="EVL49" s="502"/>
      <c r="EVM49" s="502"/>
      <c r="EVN49" s="502"/>
      <c r="EVO49" s="502"/>
      <c r="EVP49" s="502"/>
      <c r="EVQ49" s="502"/>
      <c r="EVR49" s="502"/>
      <c r="EVS49" s="502"/>
      <c r="EVT49" s="502"/>
      <c r="EVU49" s="502"/>
      <c r="EVV49" s="502"/>
      <c r="EVW49" s="502"/>
      <c r="EVX49" s="502"/>
      <c r="EVY49" s="502"/>
      <c r="EVZ49" s="502"/>
      <c r="EWA49" s="502"/>
      <c r="EWB49" s="502"/>
      <c r="EWC49" s="502"/>
      <c r="EWD49" s="502"/>
      <c r="EWE49" s="502"/>
      <c r="EWF49" s="502"/>
      <c r="EWG49" s="502"/>
      <c r="EWH49" s="502"/>
      <c r="EWI49" s="502"/>
      <c r="EWJ49" s="502"/>
      <c r="EWK49" s="502"/>
      <c r="EWL49" s="502"/>
      <c r="EWM49" s="502"/>
      <c r="EWN49" s="502"/>
      <c r="EWO49" s="502"/>
      <c r="EWP49" s="502"/>
      <c r="EWQ49" s="502"/>
      <c r="EWR49" s="502"/>
      <c r="EWS49" s="502"/>
      <c r="EWT49" s="502"/>
      <c r="EWU49" s="502"/>
      <c r="EWV49" s="502"/>
      <c r="EWW49" s="502"/>
      <c r="EWX49" s="502"/>
      <c r="EWY49" s="502"/>
      <c r="EWZ49" s="502"/>
      <c r="EXA49" s="502"/>
      <c r="EXB49" s="502"/>
      <c r="EXC49" s="502"/>
      <c r="EXD49" s="502"/>
      <c r="EXE49" s="502"/>
      <c r="EXF49" s="502"/>
      <c r="EXG49" s="502"/>
      <c r="EXH49" s="502"/>
      <c r="EXI49" s="502"/>
      <c r="EXJ49" s="502"/>
      <c r="EXK49" s="502"/>
      <c r="EXL49" s="502"/>
      <c r="EXM49" s="502"/>
      <c r="EXN49" s="502"/>
      <c r="EXO49" s="502"/>
      <c r="EXP49" s="502"/>
      <c r="EXQ49" s="502"/>
      <c r="EXR49" s="502"/>
      <c r="EXS49" s="502"/>
      <c r="EXT49" s="502"/>
      <c r="EXU49" s="502"/>
      <c r="EXV49" s="502"/>
      <c r="EXW49" s="502"/>
      <c r="EXX49" s="502"/>
      <c r="EXY49" s="502"/>
      <c r="EXZ49" s="502"/>
      <c r="EYA49" s="502"/>
      <c r="EYB49" s="502"/>
      <c r="EYC49" s="502"/>
      <c r="EYD49" s="502"/>
      <c r="EYE49" s="502"/>
      <c r="EYF49" s="502"/>
      <c r="EYG49" s="502"/>
      <c r="EYH49" s="502"/>
      <c r="EYI49" s="502"/>
      <c r="EYJ49" s="502"/>
      <c r="EYK49" s="502"/>
      <c r="EYL49" s="502"/>
      <c r="EYM49" s="502"/>
      <c r="EYN49" s="502"/>
      <c r="EYO49" s="502"/>
      <c r="EYP49" s="502"/>
      <c r="EYQ49" s="502"/>
      <c r="EYR49" s="502"/>
      <c r="EYS49" s="502"/>
      <c r="EYT49" s="502"/>
      <c r="EYU49" s="502"/>
      <c r="EYV49" s="502"/>
      <c r="EYW49" s="502"/>
      <c r="EYX49" s="502"/>
      <c r="EYY49" s="502"/>
      <c r="EYZ49" s="502"/>
      <c r="EZA49" s="502"/>
      <c r="EZB49" s="502"/>
      <c r="EZC49" s="502"/>
      <c r="EZD49" s="502"/>
      <c r="EZE49" s="502"/>
      <c r="EZF49" s="502"/>
      <c r="EZG49" s="502"/>
      <c r="EZH49" s="502"/>
      <c r="EZI49" s="502"/>
      <c r="EZJ49" s="502"/>
      <c r="EZK49" s="502"/>
      <c r="EZL49" s="502"/>
      <c r="EZM49" s="502"/>
      <c r="EZN49" s="502"/>
      <c r="EZO49" s="502"/>
      <c r="EZP49" s="502"/>
      <c r="EZQ49" s="502"/>
      <c r="EZR49" s="502"/>
      <c r="EZS49" s="502"/>
      <c r="EZT49" s="502"/>
      <c r="EZU49" s="502"/>
      <c r="EZV49" s="502"/>
      <c r="EZW49" s="502"/>
      <c r="EZX49" s="502"/>
      <c r="EZY49" s="502"/>
      <c r="EZZ49" s="502"/>
      <c r="FAA49" s="502"/>
      <c r="FAB49" s="502"/>
      <c r="FAC49" s="502"/>
      <c r="FAD49" s="502"/>
      <c r="FAE49" s="502"/>
      <c r="FAF49" s="502"/>
      <c r="FAG49" s="502"/>
      <c r="FAH49" s="502"/>
      <c r="FAI49" s="502"/>
      <c r="FAJ49" s="502"/>
      <c r="FAK49" s="502"/>
      <c r="FAL49" s="502"/>
      <c r="FAM49" s="502"/>
      <c r="FAN49" s="502"/>
      <c r="FAO49" s="502"/>
      <c r="FAP49" s="502"/>
      <c r="FAQ49" s="502"/>
      <c r="FAR49" s="502"/>
      <c r="FAS49" s="502"/>
      <c r="FAT49" s="502"/>
      <c r="FAU49" s="502"/>
      <c r="FAV49" s="502"/>
      <c r="FAW49" s="502"/>
      <c r="FAX49" s="502"/>
      <c r="FAY49" s="502"/>
      <c r="FAZ49" s="502"/>
      <c r="FBA49" s="502"/>
      <c r="FBB49" s="502"/>
      <c r="FBC49" s="502"/>
      <c r="FBD49" s="502"/>
      <c r="FBE49" s="502"/>
      <c r="FBF49" s="502"/>
      <c r="FBG49" s="502"/>
      <c r="FBH49" s="502"/>
      <c r="FBI49" s="502"/>
      <c r="FBJ49" s="502"/>
      <c r="FBK49" s="502"/>
      <c r="FBL49" s="502"/>
      <c r="FBM49" s="502"/>
      <c r="FBN49" s="502"/>
      <c r="FBO49" s="502"/>
      <c r="FBP49" s="502"/>
      <c r="FBQ49" s="502"/>
      <c r="FBR49" s="502"/>
      <c r="FBS49" s="502"/>
      <c r="FBT49" s="502"/>
      <c r="FBU49" s="502"/>
      <c r="FBV49" s="502"/>
      <c r="FBW49" s="502"/>
      <c r="FBX49" s="502"/>
      <c r="FBY49" s="502"/>
      <c r="FBZ49" s="502"/>
      <c r="FCA49" s="502"/>
      <c r="FCB49" s="502"/>
      <c r="FCC49" s="502"/>
      <c r="FCD49" s="502"/>
      <c r="FCE49" s="502"/>
      <c r="FCF49" s="502"/>
      <c r="FCG49" s="502"/>
      <c r="FCH49" s="502"/>
      <c r="FCI49" s="502"/>
      <c r="FCJ49" s="502"/>
      <c r="FCK49" s="502"/>
      <c r="FCL49" s="502"/>
      <c r="FCM49" s="502"/>
      <c r="FCN49" s="502"/>
      <c r="FCO49" s="502"/>
      <c r="FCP49" s="502"/>
      <c r="FCQ49" s="502"/>
      <c r="FCR49" s="502"/>
      <c r="FCS49" s="502"/>
      <c r="FCT49" s="502"/>
      <c r="FCU49" s="502"/>
      <c r="FCV49" s="502"/>
      <c r="FCW49" s="502"/>
      <c r="FCX49" s="502"/>
      <c r="FCY49" s="502"/>
      <c r="FCZ49" s="502"/>
      <c r="FDA49" s="502"/>
      <c r="FDB49" s="502"/>
      <c r="FDC49" s="502"/>
      <c r="FDD49" s="502"/>
      <c r="FDE49" s="502"/>
      <c r="FDF49" s="502"/>
      <c r="FDG49" s="502"/>
      <c r="FDH49" s="502"/>
      <c r="FDI49" s="502"/>
      <c r="FDJ49" s="502"/>
      <c r="FDK49" s="502"/>
      <c r="FDL49" s="502"/>
      <c r="FDM49" s="502"/>
      <c r="FDN49" s="502"/>
      <c r="FDO49" s="502"/>
      <c r="FDP49" s="502"/>
      <c r="FDQ49" s="502"/>
      <c r="FDR49" s="502"/>
      <c r="FDS49" s="502"/>
      <c r="FDT49" s="502"/>
      <c r="FDU49" s="502"/>
      <c r="FDV49" s="502"/>
      <c r="FDW49" s="502"/>
      <c r="FDX49" s="502"/>
      <c r="FDY49" s="502"/>
      <c r="FDZ49" s="502"/>
      <c r="FEA49" s="502"/>
      <c r="FEB49" s="502"/>
      <c r="FEC49" s="502"/>
      <c r="FED49" s="502"/>
      <c r="FEE49" s="502"/>
      <c r="FEF49" s="502"/>
      <c r="FEG49" s="502"/>
      <c r="FEH49" s="502"/>
      <c r="FEI49" s="502"/>
      <c r="FEJ49" s="502"/>
      <c r="FEK49" s="502"/>
      <c r="FEL49" s="502"/>
      <c r="FEM49" s="502"/>
      <c r="FEN49" s="502"/>
      <c r="FEO49" s="502"/>
      <c r="FEP49" s="502"/>
      <c r="FEQ49" s="502"/>
      <c r="FER49" s="502"/>
      <c r="FES49" s="502"/>
      <c r="FET49" s="502"/>
      <c r="FEU49" s="502"/>
      <c r="FEV49" s="502"/>
      <c r="FEW49" s="502"/>
      <c r="FEX49" s="502"/>
      <c r="FEY49" s="502"/>
      <c r="FEZ49" s="502"/>
      <c r="FFA49" s="502"/>
      <c r="FFB49" s="502"/>
      <c r="FFC49" s="502"/>
      <c r="FFD49" s="502"/>
      <c r="FFE49" s="502"/>
      <c r="FFF49" s="502"/>
      <c r="FFG49" s="502"/>
      <c r="FFH49" s="502"/>
      <c r="FFI49" s="502"/>
      <c r="FFJ49" s="502"/>
      <c r="FFK49" s="502"/>
      <c r="FFL49" s="502"/>
      <c r="FFM49" s="502"/>
      <c r="FFN49" s="502"/>
      <c r="FFO49" s="502"/>
      <c r="FFP49" s="502"/>
      <c r="FFQ49" s="502"/>
      <c r="FFR49" s="502"/>
      <c r="FFS49" s="502"/>
      <c r="FFT49" s="502"/>
      <c r="FFU49" s="502"/>
      <c r="FFV49" s="502"/>
      <c r="FFW49" s="502"/>
      <c r="FFX49" s="502"/>
      <c r="FFY49" s="502"/>
      <c r="FFZ49" s="502"/>
      <c r="FGA49" s="502"/>
      <c r="FGB49" s="502"/>
      <c r="FGC49" s="502"/>
      <c r="FGD49" s="502"/>
      <c r="FGE49" s="502"/>
      <c r="FGF49" s="502"/>
      <c r="FGG49" s="502"/>
      <c r="FGH49" s="502"/>
      <c r="FGI49" s="502"/>
      <c r="FGJ49" s="502"/>
      <c r="FGK49" s="502"/>
      <c r="FGL49" s="502"/>
      <c r="FGM49" s="502"/>
      <c r="FGN49" s="502"/>
      <c r="FGO49" s="502"/>
      <c r="FGP49" s="502"/>
      <c r="FGQ49" s="502"/>
      <c r="FGR49" s="502"/>
      <c r="FGS49" s="502"/>
      <c r="FGT49" s="502"/>
      <c r="FGU49" s="502"/>
      <c r="FGV49" s="502"/>
      <c r="FGW49" s="502"/>
      <c r="FGX49" s="502"/>
      <c r="FGY49" s="502"/>
      <c r="FGZ49" s="502"/>
      <c r="FHA49" s="502"/>
      <c r="FHB49" s="502"/>
      <c r="FHC49" s="502"/>
      <c r="FHD49" s="502"/>
      <c r="FHE49" s="502"/>
      <c r="FHF49" s="502"/>
      <c r="FHG49" s="502"/>
      <c r="FHH49" s="502"/>
      <c r="FHI49" s="502"/>
      <c r="FHJ49" s="502"/>
      <c r="FHK49" s="502"/>
      <c r="FHL49" s="502"/>
      <c r="FHM49" s="502"/>
      <c r="FHN49" s="502"/>
      <c r="FHO49" s="502"/>
      <c r="FHP49" s="502"/>
      <c r="FHQ49" s="502"/>
      <c r="FHR49" s="502"/>
      <c r="FHS49" s="502"/>
      <c r="FHT49" s="502"/>
      <c r="FHU49" s="502"/>
      <c r="FHV49" s="502"/>
      <c r="FHW49" s="502"/>
      <c r="FHX49" s="502"/>
      <c r="FHY49" s="502"/>
      <c r="FHZ49" s="502"/>
      <c r="FIA49" s="502"/>
      <c r="FIB49" s="502"/>
      <c r="FIC49" s="502"/>
      <c r="FID49" s="502"/>
      <c r="FIE49" s="502"/>
      <c r="FIF49" s="502"/>
      <c r="FIG49" s="502"/>
      <c r="FIH49" s="502"/>
      <c r="FII49" s="502"/>
      <c r="FIJ49" s="502"/>
      <c r="FIK49" s="502"/>
      <c r="FIL49" s="502"/>
      <c r="FIM49" s="502"/>
      <c r="FIN49" s="502"/>
      <c r="FIO49" s="502"/>
      <c r="FIP49" s="502"/>
      <c r="FIQ49" s="502"/>
      <c r="FIR49" s="502"/>
      <c r="FIS49" s="502"/>
      <c r="FIT49" s="502"/>
      <c r="FIU49" s="502"/>
      <c r="FIV49" s="502"/>
      <c r="FIW49" s="502"/>
      <c r="FIX49" s="502"/>
      <c r="FIY49" s="502"/>
      <c r="FIZ49" s="502"/>
      <c r="FJA49" s="502"/>
      <c r="FJB49" s="502"/>
      <c r="FJC49" s="502"/>
      <c r="FJD49" s="502"/>
      <c r="FJE49" s="502"/>
      <c r="FJF49" s="502"/>
      <c r="FJG49" s="502"/>
      <c r="FJH49" s="502"/>
      <c r="FJI49" s="502"/>
      <c r="FJJ49" s="502"/>
      <c r="FJK49" s="502"/>
      <c r="FJL49" s="502"/>
      <c r="FJM49" s="502"/>
      <c r="FJN49" s="502"/>
      <c r="FJO49" s="502"/>
      <c r="FJP49" s="502"/>
      <c r="FJQ49" s="502"/>
      <c r="FJR49" s="502"/>
      <c r="FJS49" s="502"/>
      <c r="FJT49" s="502"/>
      <c r="FJU49" s="502"/>
      <c r="FJV49" s="502"/>
      <c r="FJW49" s="502"/>
      <c r="FJX49" s="502"/>
      <c r="FJY49" s="502"/>
      <c r="FJZ49" s="502"/>
      <c r="FKA49" s="502"/>
      <c r="FKB49" s="502"/>
      <c r="FKC49" s="502"/>
      <c r="FKD49" s="502"/>
      <c r="FKE49" s="502"/>
      <c r="FKF49" s="502"/>
      <c r="FKG49" s="502"/>
      <c r="FKH49" s="502"/>
      <c r="FKI49" s="502"/>
      <c r="FKJ49" s="502"/>
      <c r="FKK49" s="502"/>
      <c r="FKL49" s="502"/>
      <c r="FKM49" s="502"/>
      <c r="FKN49" s="502"/>
      <c r="FKO49" s="502"/>
      <c r="FKP49" s="502"/>
      <c r="FKQ49" s="502"/>
      <c r="FKR49" s="502"/>
      <c r="FKS49" s="502"/>
      <c r="FKT49" s="502"/>
      <c r="FKU49" s="502"/>
      <c r="FKV49" s="502"/>
      <c r="FKW49" s="502"/>
      <c r="FKX49" s="502"/>
      <c r="FKY49" s="502"/>
      <c r="FKZ49" s="502"/>
      <c r="FLA49" s="502"/>
      <c r="FLB49" s="502"/>
      <c r="FLC49" s="502"/>
      <c r="FLD49" s="502"/>
      <c r="FLE49" s="502"/>
      <c r="FLF49" s="502"/>
      <c r="FLG49" s="502"/>
      <c r="FLH49" s="502"/>
      <c r="FLI49" s="502"/>
      <c r="FLJ49" s="502"/>
      <c r="FLK49" s="502"/>
      <c r="FLL49" s="502"/>
      <c r="FLM49" s="502"/>
      <c r="FLN49" s="502"/>
      <c r="FLO49" s="502"/>
      <c r="FLP49" s="502"/>
      <c r="FLQ49" s="502"/>
      <c r="FLR49" s="502"/>
      <c r="FLS49" s="502"/>
      <c r="FLT49" s="502"/>
      <c r="FLU49" s="502"/>
      <c r="FLV49" s="502"/>
      <c r="FLW49" s="502"/>
      <c r="FLX49" s="502"/>
      <c r="FLY49" s="502"/>
      <c r="FLZ49" s="502"/>
      <c r="FMA49" s="502"/>
      <c r="FMB49" s="502"/>
      <c r="FMC49" s="502"/>
      <c r="FMD49" s="502"/>
      <c r="FME49" s="502"/>
      <c r="FMF49" s="502"/>
      <c r="FMG49" s="502"/>
      <c r="FMH49" s="502"/>
      <c r="FMI49" s="502"/>
      <c r="FMJ49" s="502"/>
      <c r="FMK49" s="502"/>
      <c r="FML49" s="502"/>
      <c r="FMM49" s="502"/>
      <c r="FMN49" s="502"/>
      <c r="FMO49" s="502"/>
      <c r="FMP49" s="502"/>
      <c r="FMQ49" s="502"/>
      <c r="FMR49" s="502"/>
      <c r="FMS49" s="502"/>
      <c r="FMT49" s="502"/>
      <c r="FMU49" s="502"/>
      <c r="FMV49" s="502"/>
      <c r="FMW49" s="502"/>
      <c r="FMX49" s="502"/>
      <c r="FMY49" s="502"/>
      <c r="FMZ49" s="502"/>
      <c r="FNA49" s="502"/>
      <c r="FNB49" s="502"/>
      <c r="FNC49" s="502"/>
      <c r="FND49" s="502"/>
      <c r="FNE49" s="502"/>
      <c r="FNF49" s="502"/>
      <c r="FNG49" s="502"/>
      <c r="FNH49" s="502"/>
      <c r="FNI49" s="502"/>
      <c r="FNJ49" s="502"/>
      <c r="FNK49" s="502"/>
      <c r="FNL49" s="502"/>
      <c r="FNM49" s="502"/>
      <c r="FNN49" s="502"/>
      <c r="FNO49" s="502"/>
      <c r="FNP49" s="502"/>
      <c r="FNQ49" s="502"/>
      <c r="FNR49" s="502"/>
      <c r="FNS49" s="502"/>
      <c r="FNT49" s="502"/>
      <c r="FNU49" s="502"/>
      <c r="FNV49" s="502"/>
      <c r="FNW49" s="502"/>
      <c r="FNX49" s="502"/>
      <c r="FNY49" s="502"/>
      <c r="FNZ49" s="502"/>
      <c r="FOA49" s="502"/>
      <c r="FOB49" s="502"/>
      <c r="FOC49" s="502"/>
      <c r="FOD49" s="502"/>
      <c r="FOE49" s="502"/>
      <c r="FOF49" s="502"/>
      <c r="FOG49" s="502"/>
      <c r="FOH49" s="502"/>
      <c r="FOI49" s="502"/>
      <c r="FOJ49" s="502"/>
      <c r="FOK49" s="502"/>
      <c r="FOL49" s="502"/>
      <c r="FOM49" s="502"/>
      <c r="FON49" s="502"/>
      <c r="FOO49" s="502"/>
      <c r="FOP49" s="502"/>
      <c r="FOQ49" s="502"/>
      <c r="FOR49" s="502"/>
      <c r="FOS49" s="502"/>
      <c r="FOT49" s="502"/>
      <c r="FOU49" s="502"/>
      <c r="FOV49" s="502"/>
      <c r="FOW49" s="502"/>
      <c r="FOX49" s="502"/>
      <c r="FOY49" s="502"/>
      <c r="FOZ49" s="502"/>
      <c r="FPA49" s="502"/>
      <c r="FPB49" s="502"/>
      <c r="FPC49" s="502"/>
      <c r="FPD49" s="502"/>
      <c r="FPE49" s="502"/>
      <c r="FPF49" s="502"/>
      <c r="FPG49" s="502"/>
      <c r="FPH49" s="502"/>
      <c r="FPI49" s="502"/>
      <c r="FPJ49" s="502"/>
      <c r="FPK49" s="502"/>
      <c r="FPL49" s="502"/>
      <c r="FPM49" s="502"/>
      <c r="FPN49" s="502"/>
      <c r="FPO49" s="502"/>
      <c r="FPP49" s="502"/>
      <c r="FPQ49" s="502"/>
      <c r="FPR49" s="502"/>
      <c r="FPS49" s="502"/>
      <c r="FPT49" s="502"/>
      <c r="FPU49" s="502"/>
      <c r="FPV49" s="502"/>
      <c r="FPW49" s="502"/>
      <c r="FPX49" s="502"/>
      <c r="FPY49" s="502"/>
      <c r="FPZ49" s="502"/>
      <c r="FQA49" s="502"/>
      <c r="FQB49" s="502"/>
      <c r="FQC49" s="502"/>
      <c r="FQD49" s="502"/>
      <c r="FQE49" s="502"/>
      <c r="FQF49" s="502"/>
      <c r="FQG49" s="502"/>
      <c r="FQH49" s="502"/>
      <c r="FQI49" s="502"/>
      <c r="FQJ49" s="502"/>
      <c r="FQK49" s="502"/>
      <c r="FQL49" s="502"/>
      <c r="FQM49" s="502"/>
      <c r="FQN49" s="502"/>
      <c r="FQO49" s="502"/>
      <c r="FQP49" s="502"/>
      <c r="FQQ49" s="502"/>
      <c r="FQR49" s="502"/>
      <c r="FQS49" s="502"/>
      <c r="FQT49" s="502"/>
      <c r="FQU49" s="502"/>
      <c r="FQV49" s="502"/>
      <c r="FQW49" s="502"/>
      <c r="FQX49" s="502"/>
      <c r="FQY49" s="502"/>
      <c r="FQZ49" s="502"/>
      <c r="FRA49" s="502"/>
      <c r="FRB49" s="502"/>
      <c r="FRC49" s="502"/>
      <c r="FRD49" s="502"/>
      <c r="FRE49" s="502"/>
      <c r="FRF49" s="502"/>
      <c r="FRG49" s="502"/>
      <c r="FRH49" s="502"/>
      <c r="FRI49" s="502"/>
      <c r="FRJ49" s="502"/>
      <c r="FRK49" s="502"/>
      <c r="FRL49" s="502"/>
      <c r="FRM49" s="502"/>
      <c r="FRN49" s="502"/>
      <c r="FRO49" s="502"/>
      <c r="FRP49" s="502"/>
      <c r="FRQ49" s="502"/>
      <c r="FRR49" s="502"/>
      <c r="FRS49" s="502"/>
      <c r="FRT49" s="502"/>
      <c r="FRU49" s="502"/>
      <c r="FRV49" s="502"/>
      <c r="FRW49" s="502"/>
      <c r="FRX49" s="502"/>
      <c r="FRY49" s="502"/>
      <c r="FRZ49" s="502"/>
      <c r="FSA49" s="502"/>
      <c r="FSB49" s="502"/>
      <c r="FSC49" s="502"/>
      <c r="FSD49" s="502"/>
      <c r="FSE49" s="502"/>
      <c r="FSF49" s="502"/>
      <c r="FSG49" s="502"/>
      <c r="FSH49" s="502"/>
      <c r="FSI49" s="502"/>
      <c r="FSJ49" s="502"/>
      <c r="FSK49" s="502"/>
      <c r="FSL49" s="502"/>
      <c r="FSM49" s="502"/>
      <c r="FSN49" s="502"/>
      <c r="FSO49" s="502"/>
      <c r="FSP49" s="502"/>
      <c r="FSQ49" s="502"/>
      <c r="FSR49" s="502"/>
      <c r="FSS49" s="502"/>
      <c r="FST49" s="502"/>
      <c r="FSU49" s="502"/>
      <c r="FSV49" s="502"/>
      <c r="FSW49" s="502"/>
      <c r="FSX49" s="502"/>
      <c r="FSY49" s="502"/>
      <c r="FSZ49" s="502"/>
      <c r="FTA49" s="502"/>
      <c r="FTB49" s="502"/>
      <c r="FTC49" s="502"/>
      <c r="FTD49" s="502"/>
      <c r="FTE49" s="502"/>
      <c r="FTF49" s="502"/>
      <c r="FTG49" s="502"/>
      <c r="FTH49" s="502"/>
      <c r="FTI49" s="502"/>
      <c r="FTJ49" s="502"/>
      <c r="FTK49" s="502"/>
      <c r="FTL49" s="502"/>
      <c r="FTM49" s="502"/>
      <c r="FTN49" s="502"/>
      <c r="FTO49" s="502"/>
      <c r="FTP49" s="502"/>
      <c r="FTQ49" s="502"/>
      <c r="FTR49" s="502"/>
      <c r="FTS49" s="502"/>
      <c r="FTT49" s="502"/>
      <c r="FTU49" s="502"/>
      <c r="FTV49" s="502"/>
      <c r="FTW49" s="502"/>
      <c r="FTX49" s="502"/>
      <c r="FTY49" s="502"/>
      <c r="FTZ49" s="502"/>
      <c r="FUA49" s="502"/>
      <c r="FUB49" s="502"/>
      <c r="FUC49" s="502"/>
      <c r="FUD49" s="502"/>
      <c r="FUE49" s="502"/>
      <c r="FUF49" s="502"/>
      <c r="FUG49" s="502"/>
      <c r="FUH49" s="502"/>
      <c r="FUI49" s="502"/>
      <c r="FUJ49" s="502"/>
      <c r="FUK49" s="502"/>
      <c r="FUL49" s="502"/>
      <c r="FUM49" s="502"/>
      <c r="FUN49" s="502"/>
      <c r="FUO49" s="502"/>
      <c r="FUP49" s="502"/>
      <c r="FUQ49" s="502"/>
      <c r="FUR49" s="502"/>
      <c r="FUS49" s="502"/>
      <c r="FUT49" s="502"/>
      <c r="FUU49" s="502"/>
      <c r="FUV49" s="502"/>
      <c r="FUW49" s="502"/>
      <c r="FUX49" s="502"/>
      <c r="FUY49" s="502"/>
      <c r="FUZ49" s="502"/>
      <c r="FVA49" s="502"/>
      <c r="FVB49" s="502"/>
      <c r="FVC49" s="502"/>
      <c r="FVD49" s="502"/>
      <c r="FVE49" s="502"/>
      <c r="FVF49" s="502"/>
      <c r="FVG49" s="502"/>
      <c r="FVH49" s="502"/>
      <c r="FVI49" s="502"/>
      <c r="FVJ49" s="502"/>
      <c r="FVK49" s="502"/>
      <c r="FVL49" s="502"/>
      <c r="FVM49" s="502"/>
      <c r="FVN49" s="502"/>
      <c r="FVO49" s="502"/>
      <c r="FVP49" s="502"/>
      <c r="FVQ49" s="502"/>
      <c r="FVR49" s="502"/>
      <c r="FVS49" s="502"/>
      <c r="FVT49" s="502"/>
      <c r="FVU49" s="502"/>
      <c r="FVV49" s="502"/>
      <c r="FVW49" s="502"/>
      <c r="FVX49" s="502"/>
      <c r="FVY49" s="502"/>
      <c r="FVZ49" s="502"/>
      <c r="FWA49" s="502"/>
      <c r="FWB49" s="502"/>
      <c r="FWC49" s="502"/>
      <c r="FWD49" s="502"/>
      <c r="FWE49" s="502"/>
      <c r="FWF49" s="502"/>
      <c r="FWG49" s="502"/>
      <c r="FWH49" s="502"/>
      <c r="FWI49" s="502"/>
      <c r="FWJ49" s="502"/>
      <c r="FWK49" s="502"/>
      <c r="FWL49" s="502"/>
      <c r="FWM49" s="502"/>
      <c r="FWN49" s="502"/>
      <c r="FWO49" s="502"/>
      <c r="FWP49" s="502"/>
      <c r="FWQ49" s="502"/>
      <c r="FWR49" s="502"/>
      <c r="FWS49" s="502"/>
      <c r="FWT49" s="502"/>
      <c r="FWU49" s="502"/>
      <c r="FWV49" s="502"/>
      <c r="FWW49" s="502"/>
      <c r="FWX49" s="502"/>
      <c r="FWY49" s="502"/>
      <c r="FWZ49" s="502"/>
      <c r="FXA49" s="502"/>
      <c r="FXB49" s="502"/>
      <c r="FXC49" s="502"/>
      <c r="FXD49" s="502"/>
      <c r="FXE49" s="502"/>
      <c r="FXF49" s="502"/>
      <c r="FXG49" s="502"/>
      <c r="FXH49" s="502"/>
      <c r="FXI49" s="502"/>
      <c r="FXJ49" s="502"/>
      <c r="FXK49" s="502"/>
      <c r="FXL49" s="502"/>
      <c r="FXM49" s="502"/>
      <c r="FXN49" s="502"/>
      <c r="FXO49" s="502"/>
      <c r="FXP49" s="502"/>
      <c r="FXQ49" s="502"/>
      <c r="FXR49" s="502"/>
      <c r="FXS49" s="502"/>
      <c r="FXT49" s="502"/>
      <c r="FXU49" s="502"/>
      <c r="FXV49" s="502"/>
      <c r="FXW49" s="502"/>
      <c r="FXX49" s="502"/>
      <c r="FXY49" s="502"/>
      <c r="FXZ49" s="502"/>
      <c r="FYA49" s="502"/>
      <c r="FYB49" s="502"/>
      <c r="FYC49" s="502"/>
      <c r="FYD49" s="502"/>
      <c r="FYE49" s="502"/>
      <c r="FYF49" s="502"/>
      <c r="FYG49" s="502"/>
      <c r="FYH49" s="502"/>
      <c r="FYI49" s="502"/>
      <c r="FYJ49" s="502"/>
      <c r="FYK49" s="502"/>
      <c r="FYL49" s="502"/>
      <c r="FYM49" s="502"/>
      <c r="FYN49" s="502"/>
      <c r="FYO49" s="502"/>
      <c r="FYP49" s="502"/>
      <c r="FYQ49" s="502"/>
      <c r="FYR49" s="502"/>
      <c r="FYS49" s="502"/>
      <c r="FYT49" s="502"/>
      <c r="FYU49" s="502"/>
      <c r="FYV49" s="502"/>
      <c r="FYW49" s="502"/>
      <c r="FYX49" s="502"/>
      <c r="FYY49" s="502"/>
      <c r="FYZ49" s="502"/>
      <c r="FZA49" s="502"/>
      <c r="FZB49" s="502"/>
      <c r="FZC49" s="502"/>
      <c r="FZD49" s="502"/>
      <c r="FZE49" s="502"/>
      <c r="FZF49" s="502"/>
      <c r="FZG49" s="502"/>
      <c r="FZH49" s="502"/>
      <c r="FZI49" s="502"/>
      <c r="FZJ49" s="502"/>
      <c r="FZK49" s="502"/>
      <c r="FZL49" s="502"/>
      <c r="FZM49" s="502"/>
      <c r="FZN49" s="502"/>
      <c r="FZO49" s="502"/>
      <c r="FZP49" s="502"/>
      <c r="FZQ49" s="502"/>
      <c r="FZR49" s="502"/>
      <c r="FZS49" s="502"/>
      <c r="FZT49" s="502"/>
      <c r="FZU49" s="502"/>
      <c r="FZV49" s="502"/>
      <c r="FZW49" s="502"/>
      <c r="FZX49" s="502"/>
      <c r="FZY49" s="502"/>
      <c r="FZZ49" s="502"/>
      <c r="GAA49" s="502"/>
      <c r="GAB49" s="502"/>
      <c r="GAC49" s="502"/>
      <c r="GAD49" s="502"/>
      <c r="GAE49" s="502"/>
      <c r="GAF49" s="502"/>
      <c r="GAG49" s="502"/>
      <c r="GAH49" s="502"/>
      <c r="GAI49" s="502"/>
      <c r="GAJ49" s="502"/>
      <c r="GAK49" s="502"/>
      <c r="GAL49" s="502"/>
      <c r="GAM49" s="502"/>
      <c r="GAN49" s="502"/>
      <c r="GAO49" s="502"/>
      <c r="GAP49" s="502"/>
      <c r="GAQ49" s="502"/>
      <c r="GAR49" s="502"/>
      <c r="GAS49" s="502"/>
      <c r="GAT49" s="502"/>
      <c r="GAU49" s="502"/>
      <c r="GAV49" s="502"/>
      <c r="GAW49" s="502"/>
      <c r="GAX49" s="502"/>
      <c r="GAY49" s="502"/>
      <c r="GAZ49" s="502"/>
      <c r="GBA49" s="502"/>
      <c r="GBB49" s="502"/>
      <c r="GBC49" s="502"/>
      <c r="GBD49" s="502"/>
      <c r="GBE49" s="502"/>
      <c r="GBF49" s="502"/>
      <c r="GBG49" s="502"/>
      <c r="GBH49" s="502"/>
      <c r="GBI49" s="502"/>
      <c r="GBJ49" s="502"/>
      <c r="GBK49" s="502"/>
      <c r="GBL49" s="502"/>
      <c r="GBM49" s="502"/>
      <c r="GBN49" s="502"/>
      <c r="GBO49" s="502"/>
      <c r="GBP49" s="502"/>
      <c r="GBQ49" s="502"/>
      <c r="GBR49" s="502"/>
      <c r="GBS49" s="502"/>
      <c r="GBT49" s="502"/>
      <c r="GBU49" s="502"/>
      <c r="GBV49" s="502"/>
      <c r="GBW49" s="502"/>
      <c r="GBX49" s="502"/>
      <c r="GBY49" s="502"/>
      <c r="GBZ49" s="502"/>
      <c r="GCA49" s="502"/>
      <c r="GCB49" s="502"/>
      <c r="GCC49" s="502"/>
      <c r="GCD49" s="502"/>
      <c r="GCE49" s="502"/>
      <c r="GCF49" s="502"/>
      <c r="GCG49" s="502"/>
      <c r="GCH49" s="502"/>
      <c r="GCI49" s="502"/>
      <c r="GCJ49" s="502"/>
      <c r="GCK49" s="502"/>
      <c r="GCL49" s="502"/>
      <c r="GCM49" s="502"/>
      <c r="GCN49" s="502"/>
      <c r="GCO49" s="502"/>
      <c r="GCP49" s="502"/>
      <c r="GCQ49" s="502"/>
      <c r="GCR49" s="502"/>
      <c r="GCS49" s="502"/>
      <c r="GCT49" s="502"/>
      <c r="GCU49" s="502"/>
      <c r="GCV49" s="502"/>
      <c r="GCW49" s="502"/>
      <c r="GCX49" s="502"/>
      <c r="GCY49" s="502"/>
      <c r="GCZ49" s="502"/>
      <c r="GDA49" s="502"/>
      <c r="GDB49" s="502"/>
      <c r="GDC49" s="502"/>
      <c r="GDD49" s="502"/>
      <c r="GDE49" s="502"/>
      <c r="GDF49" s="502"/>
      <c r="GDG49" s="502"/>
      <c r="GDH49" s="502"/>
      <c r="GDI49" s="502"/>
      <c r="GDJ49" s="502"/>
      <c r="GDK49" s="502"/>
      <c r="GDL49" s="502"/>
      <c r="GDM49" s="502"/>
      <c r="GDN49" s="502"/>
      <c r="GDO49" s="502"/>
      <c r="GDP49" s="502"/>
      <c r="GDQ49" s="502"/>
      <c r="GDR49" s="502"/>
      <c r="GDS49" s="502"/>
      <c r="GDT49" s="502"/>
      <c r="GDU49" s="502"/>
      <c r="GDV49" s="502"/>
      <c r="GDW49" s="502"/>
      <c r="GDX49" s="502"/>
      <c r="GDY49" s="502"/>
      <c r="GDZ49" s="502"/>
      <c r="GEA49" s="502"/>
      <c r="GEB49" s="502"/>
      <c r="GEC49" s="502"/>
      <c r="GED49" s="502"/>
      <c r="GEE49" s="502"/>
      <c r="GEF49" s="502"/>
      <c r="GEG49" s="502"/>
      <c r="GEH49" s="502"/>
      <c r="GEI49" s="502"/>
      <c r="GEJ49" s="502"/>
      <c r="GEK49" s="502"/>
      <c r="GEL49" s="502"/>
      <c r="GEM49" s="502"/>
      <c r="GEN49" s="502"/>
      <c r="GEO49" s="502"/>
      <c r="GEP49" s="502"/>
      <c r="GEQ49" s="502"/>
      <c r="GER49" s="502"/>
      <c r="GES49" s="502"/>
      <c r="GET49" s="502"/>
      <c r="GEU49" s="502"/>
      <c r="GEV49" s="502"/>
      <c r="GEW49" s="502"/>
      <c r="GEX49" s="502"/>
      <c r="GEY49" s="502"/>
      <c r="GEZ49" s="502"/>
      <c r="GFA49" s="502"/>
      <c r="GFB49" s="502"/>
      <c r="GFC49" s="502"/>
      <c r="GFD49" s="502"/>
      <c r="GFE49" s="502"/>
      <c r="GFF49" s="502"/>
      <c r="GFG49" s="502"/>
      <c r="GFH49" s="502"/>
      <c r="GFI49" s="502"/>
      <c r="GFJ49" s="502"/>
      <c r="GFK49" s="502"/>
      <c r="GFL49" s="502"/>
      <c r="GFM49" s="502"/>
      <c r="GFN49" s="502"/>
      <c r="GFO49" s="502"/>
      <c r="GFP49" s="502"/>
      <c r="GFQ49" s="502"/>
      <c r="GFR49" s="502"/>
      <c r="GFS49" s="502"/>
      <c r="GFT49" s="502"/>
      <c r="GFU49" s="502"/>
      <c r="GFV49" s="502"/>
      <c r="GFW49" s="502"/>
      <c r="GFX49" s="502"/>
      <c r="GFY49" s="502"/>
      <c r="GFZ49" s="502"/>
      <c r="GGA49" s="502"/>
      <c r="GGB49" s="502"/>
      <c r="GGC49" s="502"/>
      <c r="GGD49" s="502"/>
      <c r="GGE49" s="502"/>
      <c r="GGF49" s="502"/>
      <c r="GGG49" s="502"/>
      <c r="GGH49" s="502"/>
      <c r="GGI49" s="502"/>
      <c r="GGJ49" s="502"/>
      <c r="GGK49" s="502"/>
      <c r="GGL49" s="502"/>
      <c r="GGM49" s="502"/>
      <c r="GGN49" s="502"/>
      <c r="GGO49" s="502"/>
      <c r="GGP49" s="502"/>
      <c r="GGQ49" s="502"/>
      <c r="GGR49" s="502"/>
      <c r="GGS49" s="502"/>
      <c r="GGT49" s="502"/>
      <c r="GGU49" s="502"/>
      <c r="GGV49" s="502"/>
      <c r="GGW49" s="502"/>
      <c r="GGX49" s="502"/>
      <c r="GGY49" s="502"/>
      <c r="GGZ49" s="502"/>
      <c r="GHA49" s="502"/>
      <c r="GHB49" s="502"/>
      <c r="GHC49" s="502"/>
      <c r="GHD49" s="502"/>
      <c r="GHE49" s="502"/>
      <c r="GHF49" s="502"/>
      <c r="GHG49" s="502"/>
      <c r="GHH49" s="502"/>
      <c r="GHI49" s="502"/>
      <c r="GHJ49" s="502"/>
      <c r="GHK49" s="502"/>
      <c r="GHL49" s="502"/>
      <c r="GHM49" s="502"/>
      <c r="GHN49" s="502"/>
      <c r="GHO49" s="502"/>
      <c r="GHP49" s="502"/>
      <c r="GHQ49" s="502"/>
      <c r="GHR49" s="502"/>
      <c r="GHS49" s="502"/>
      <c r="GHT49" s="502"/>
      <c r="GHU49" s="502"/>
      <c r="GHV49" s="502"/>
      <c r="GHW49" s="502"/>
      <c r="GHX49" s="502"/>
      <c r="GHY49" s="502"/>
      <c r="GHZ49" s="502"/>
      <c r="GIA49" s="502"/>
      <c r="GIB49" s="502"/>
      <c r="GIC49" s="502"/>
      <c r="GID49" s="502"/>
      <c r="GIE49" s="502"/>
      <c r="GIF49" s="502"/>
      <c r="GIG49" s="502"/>
      <c r="GIH49" s="502"/>
      <c r="GII49" s="502"/>
      <c r="GIJ49" s="502"/>
      <c r="GIK49" s="502"/>
      <c r="GIL49" s="502"/>
      <c r="GIM49" s="502"/>
      <c r="GIN49" s="502"/>
      <c r="GIO49" s="502"/>
      <c r="GIP49" s="502"/>
      <c r="GIQ49" s="502"/>
      <c r="GIR49" s="502"/>
      <c r="GIS49" s="502"/>
      <c r="GIT49" s="502"/>
      <c r="GIU49" s="502"/>
      <c r="GIV49" s="502"/>
      <c r="GIW49" s="502"/>
      <c r="GIX49" s="502"/>
      <c r="GIY49" s="502"/>
      <c r="GIZ49" s="502"/>
      <c r="GJA49" s="502"/>
      <c r="GJB49" s="502"/>
      <c r="GJC49" s="502"/>
      <c r="GJD49" s="502"/>
      <c r="GJE49" s="502"/>
      <c r="GJF49" s="502"/>
      <c r="GJG49" s="502"/>
      <c r="GJH49" s="502"/>
      <c r="GJI49" s="502"/>
      <c r="GJJ49" s="502"/>
      <c r="GJK49" s="502"/>
      <c r="GJL49" s="502"/>
      <c r="GJM49" s="502"/>
      <c r="GJN49" s="502"/>
      <c r="GJO49" s="502"/>
      <c r="GJP49" s="502"/>
      <c r="GJQ49" s="502"/>
      <c r="GJR49" s="502"/>
      <c r="GJS49" s="502"/>
      <c r="GJT49" s="502"/>
      <c r="GJU49" s="502"/>
      <c r="GJV49" s="502"/>
      <c r="GJW49" s="502"/>
      <c r="GJX49" s="502"/>
      <c r="GJY49" s="502"/>
      <c r="GJZ49" s="502"/>
      <c r="GKA49" s="502"/>
      <c r="GKB49" s="502"/>
      <c r="GKC49" s="502"/>
      <c r="GKD49" s="502"/>
      <c r="GKE49" s="502"/>
      <c r="GKF49" s="502"/>
      <c r="GKG49" s="502"/>
      <c r="GKH49" s="502"/>
      <c r="GKI49" s="502"/>
      <c r="GKJ49" s="502"/>
      <c r="GKK49" s="502"/>
      <c r="GKL49" s="502"/>
      <c r="GKM49" s="502"/>
      <c r="GKN49" s="502"/>
      <c r="GKO49" s="502"/>
      <c r="GKP49" s="502"/>
      <c r="GKQ49" s="502"/>
      <c r="GKR49" s="502"/>
      <c r="GKS49" s="502"/>
      <c r="GKT49" s="502"/>
      <c r="GKU49" s="502"/>
      <c r="GKV49" s="502"/>
      <c r="GKW49" s="502"/>
      <c r="GKX49" s="502"/>
      <c r="GKY49" s="502"/>
      <c r="GKZ49" s="502"/>
      <c r="GLA49" s="502"/>
      <c r="GLB49" s="502"/>
      <c r="GLC49" s="502"/>
      <c r="GLD49" s="502"/>
      <c r="GLE49" s="502"/>
      <c r="GLF49" s="502"/>
      <c r="GLG49" s="502"/>
      <c r="GLH49" s="502"/>
      <c r="GLI49" s="502"/>
      <c r="GLJ49" s="502"/>
      <c r="GLK49" s="502"/>
      <c r="GLL49" s="502"/>
      <c r="GLM49" s="502"/>
      <c r="GLN49" s="502"/>
      <c r="GLO49" s="502"/>
      <c r="GLP49" s="502"/>
      <c r="GLQ49" s="502"/>
      <c r="GLR49" s="502"/>
      <c r="GLS49" s="502"/>
      <c r="GLT49" s="502"/>
      <c r="GLU49" s="502"/>
      <c r="GLV49" s="502"/>
      <c r="GLW49" s="502"/>
      <c r="GLX49" s="502"/>
      <c r="GLY49" s="502"/>
      <c r="GLZ49" s="502"/>
      <c r="GMA49" s="502"/>
      <c r="GMB49" s="502"/>
      <c r="GMC49" s="502"/>
      <c r="GMD49" s="502"/>
      <c r="GME49" s="502"/>
      <c r="GMF49" s="502"/>
      <c r="GMG49" s="502"/>
      <c r="GMH49" s="502"/>
      <c r="GMI49" s="502"/>
      <c r="GMJ49" s="502"/>
      <c r="GMK49" s="502"/>
      <c r="GML49" s="502"/>
      <c r="GMM49" s="502"/>
      <c r="GMN49" s="502"/>
      <c r="GMO49" s="502"/>
      <c r="GMP49" s="502"/>
      <c r="GMQ49" s="502"/>
      <c r="GMR49" s="502"/>
      <c r="GMS49" s="502"/>
      <c r="GMT49" s="502"/>
      <c r="GMU49" s="502"/>
      <c r="GMV49" s="502"/>
      <c r="GMW49" s="502"/>
      <c r="GMX49" s="502"/>
      <c r="GMY49" s="502"/>
      <c r="GMZ49" s="502"/>
      <c r="GNA49" s="502"/>
      <c r="GNB49" s="502"/>
      <c r="GNC49" s="502"/>
      <c r="GND49" s="502"/>
      <c r="GNE49" s="502"/>
      <c r="GNF49" s="502"/>
      <c r="GNG49" s="502"/>
      <c r="GNH49" s="502"/>
      <c r="GNI49" s="502"/>
      <c r="GNJ49" s="502"/>
      <c r="GNK49" s="502"/>
      <c r="GNL49" s="502"/>
      <c r="GNM49" s="502"/>
      <c r="GNN49" s="502"/>
      <c r="GNO49" s="502"/>
      <c r="GNP49" s="502"/>
      <c r="GNQ49" s="502"/>
      <c r="GNR49" s="502"/>
      <c r="GNS49" s="502"/>
      <c r="GNT49" s="502"/>
      <c r="GNU49" s="502"/>
      <c r="GNV49" s="502"/>
      <c r="GNW49" s="502"/>
      <c r="GNX49" s="502"/>
      <c r="GNY49" s="502"/>
      <c r="GNZ49" s="502"/>
      <c r="GOA49" s="502"/>
      <c r="GOB49" s="502"/>
      <c r="GOC49" s="502"/>
      <c r="GOD49" s="502"/>
      <c r="GOE49" s="502"/>
      <c r="GOF49" s="502"/>
      <c r="GOG49" s="502"/>
      <c r="GOH49" s="502"/>
      <c r="GOI49" s="502"/>
      <c r="GOJ49" s="502"/>
      <c r="GOK49" s="502"/>
      <c r="GOL49" s="502"/>
      <c r="GOM49" s="502"/>
      <c r="GON49" s="502"/>
      <c r="GOO49" s="502"/>
      <c r="GOP49" s="502"/>
      <c r="GOQ49" s="502"/>
      <c r="GOR49" s="502"/>
      <c r="GOS49" s="502"/>
      <c r="GOT49" s="502"/>
      <c r="GOU49" s="502"/>
      <c r="GOV49" s="502"/>
      <c r="GOW49" s="502"/>
      <c r="GOX49" s="502"/>
      <c r="GOY49" s="502"/>
      <c r="GOZ49" s="502"/>
      <c r="GPA49" s="502"/>
      <c r="GPB49" s="502"/>
      <c r="GPC49" s="502"/>
      <c r="GPD49" s="502"/>
      <c r="GPE49" s="502"/>
      <c r="GPF49" s="502"/>
      <c r="GPG49" s="502"/>
      <c r="GPH49" s="502"/>
      <c r="GPI49" s="502"/>
      <c r="GPJ49" s="502"/>
      <c r="GPK49" s="502"/>
      <c r="GPL49" s="502"/>
      <c r="GPM49" s="502"/>
      <c r="GPN49" s="502"/>
      <c r="GPO49" s="502"/>
      <c r="GPP49" s="502"/>
      <c r="GPQ49" s="502"/>
      <c r="GPR49" s="502"/>
      <c r="GPS49" s="502"/>
      <c r="GPT49" s="502"/>
      <c r="GPU49" s="502"/>
      <c r="GPV49" s="502"/>
      <c r="GPW49" s="502"/>
      <c r="GPX49" s="502"/>
      <c r="GPY49" s="502"/>
      <c r="GPZ49" s="502"/>
      <c r="GQA49" s="502"/>
      <c r="GQB49" s="502"/>
      <c r="GQC49" s="502"/>
      <c r="GQD49" s="502"/>
      <c r="GQE49" s="502"/>
      <c r="GQF49" s="502"/>
      <c r="GQG49" s="502"/>
      <c r="GQH49" s="502"/>
      <c r="GQI49" s="502"/>
      <c r="GQJ49" s="502"/>
      <c r="GQK49" s="502"/>
      <c r="GQL49" s="502"/>
      <c r="GQM49" s="502"/>
      <c r="GQN49" s="502"/>
      <c r="GQO49" s="502"/>
      <c r="GQP49" s="502"/>
      <c r="GQQ49" s="502"/>
      <c r="GQR49" s="502"/>
      <c r="GQS49" s="502"/>
      <c r="GQT49" s="502"/>
      <c r="GQU49" s="502"/>
      <c r="GQV49" s="502"/>
      <c r="GQW49" s="502"/>
      <c r="GQX49" s="502"/>
      <c r="GQY49" s="502"/>
      <c r="GQZ49" s="502"/>
      <c r="GRA49" s="502"/>
      <c r="GRB49" s="502"/>
      <c r="GRC49" s="502"/>
      <c r="GRD49" s="502"/>
      <c r="GRE49" s="502"/>
      <c r="GRF49" s="502"/>
      <c r="GRG49" s="502"/>
      <c r="GRH49" s="502"/>
      <c r="GRI49" s="502"/>
      <c r="GRJ49" s="502"/>
      <c r="GRK49" s="502"/>
      <c r="GRL49" s="502"/>
      <c r="GRM49" s="502"/>
      <c r="GRN49" s="502"/>
      <c r="GRO49" s="502"/>
      <c r="GRP49" s="502"/>
      <c r="GRQ49" s="502"/>
      <c r="GRR49" s="502"/>
      <c r="GRS49" s="502"/>
      <c r="GRT49" s="502"/>
      <c r="GRU49" s="502"/>
      <c r="GRV49" s="502"/>
      <c r="GRW49" s="502"/>
      <c r="GRX49" s="502"/>
      <c r="GRY49" s="502"/>
      <c r="GRZ49" s="502"/>
      <c r="GSA49" s="502"/>
      <c r="GSB49" s="502"/>
      <c r="GSC49" s="502"/>
      <c r="GSD49" s="502"/>
      <c r="GSE49" s="502"/>
      <c r="GSF49" s="502"/>
      <c r="GSG49" s="502"/>
      <c r="GSH49" s="502"/>
      <c r="GSI49" s="502"/>
      <c r="GSJ49" s="502"/>
      <c r="GSK49" s="502"/>
      <c r="GSL49" s="502"/>
      <c r="GSM49" s="502"/>
      <c r="GSN49" s="502"/>
      <c r="GSO49" s="502"/>
      <c r="GSP49" s="502"/>
      <c r="GSQ49" s="502"/>
      <c r="GSR49" s="502"/>
      <c r="GSS49" s="502"/>
      <c r="GST49" s="502"/>
      <c r="GSU49" s="502"/>
      <c r="GSV49" s="502"/>
      <c r="GSW49" s="502"/>
      <c r="GSX49" s="502"/>
      <c r="GSY49" s="502"/>
      <c r="GSZ49" s="502"/>
      <c r="GTA49" s="502"/>
      <c r="GTB49" s="502"/>
      <c r="GTC49" s="502"/>
      <c r="GTD49" s="502"/>
      <c r="GTE49" s="502"/>
      <c r="GTF49" s="502"/>
      <c r="GTG49" s="502"/>
      <c r="GTH49" s="502"/>
      <c r="GTI49" s="502"/>
      <c r="GTJ49" s="502"/>
      <c r="GTK49" s="502"/>
      <c r="GTL49" s="502"/>
      <c r="GTM49" s="502"/>
      <c r="GTN49" s="502"/>
      <c r="GTO49" s="502"/>
      <c r="GTP49" s="502"/>
      <c r="GTQ49" s="502"/>
      <c r="GTR49" s="502"/>
      <c r="GTS49" s="502"/>
      <c r="GTT49" s="502"/>
      <c r="GTU49" s="502"/>
      <c r="GTV49" s="502"/>
      <c r="GTW49" s="502"/>
      <c r="GTX49" s="502"/>
      <c r="GTY49" s="502"/>
      <c r="GTZ49" s="502"/>
      <c r="GUA49" s="502"/>
      <c r="GUB49" s="502"/>
      <c r="GUC49" s="502"/>
      <c r="GUD49" s="502"/>
      <c r="GUE49" s="502"/>
      <c r="GUF49" s="502"/>
      <c r="GUG49" s="502"/>
      <c r="GUH49" s="502"/>
      <c r="GUI49" s="502"/>
      <c r="GUJ49" s="502"/>
      <c r="GUK49" s="502"/>
      <c r="GUL49" s="502"/>
      <c r="GUM49" s="502"/>
      <c r="GUN49" s="502"/>
      <c r="GUO49" s="502"/>
      <c r="GUP49" s="502"/>
      <c r="GUQ49" s="502"/>
      <c r="GUR49" s="502"/>
      <c r="GUS49" s="502"/>
      <c r="GUT49" s="502"/>
      <c r="GUU49" s="502"/>
      <c r="GUV49" s="502"/>
      <c r="GUW49" s="502"/>
      <c r="GUX49" s="502"/>
      <c r="GUY49" s="502"/>
      <c r="GUZ49" s="502"/>
      <c r="GVA49" s="502"/>
      <c r="GVB49" s="502"/>
      <c r="GVC49" s="502"/>
      <c r="GVD49" s="502"/>
      <c r="GVE49" s="502"/>
      <c r="GVF49" s="502"/>
      <c r="GVG49" s="502"/>
      <c r="GVH49" s="502"/>
      <c r="GVI49" s="502"/>
      <c r="GVJ49" s="502"/>
      <c r="GVK49" s="502"/>
      <c r="GVL49" s="502"/>
      <c r="GVM49" s="502"/>
      <c r="GVN49" s="502"/>
      <c r="GVO49" s="502"/>
      <c r="GVP49" s="502"/>
      <c r="GVQ49" s="502"/>
      <c r="GVR49" s="502"/>
      <c r="GVS49" s="502"/>
      <c r="GVT49" s="502"/>
      <c r="GVU49" s="502"/>
      <c r="GVV49" s="502"/>
      <c r="GVW49" s="502"/>
      <c r="GVX49" s="502"/>
      <c r="GVY49" s="502"/>
      <c r="GVZ49" s="502"/>
      <c r="GWA49" s="502"/>
      <c r="GWB49" s="502"/>
      <c r="GWC49" s="502"/>
      <c r="GWD49" s="502"/>
      <c r="GWE49" s="502"/>
      <c r="GWF49" s="502"/>
      <c r="GWG49" s="502"/>
      <c r="GWH49" s="502"/>
      <c r="GWI49" s="502"/>
      <c r="GWJ49" s="502"/>
      <c r="GWK49" s="502"/>
      <c r="GWL49" s="502"/>
      <c r="GWM49" s="502"/>
      <c r="GWN49" s="502"/>
      <c r="GWO49" s="502"/>
      <c r="GWP49" s="502"/>
      <c r="GWQ49" s="502"/>
      <c r="GWR49" s="502"/>
      <c r="GWS49" s="502"/>
      <c r="GWT49" s="502"/>
      <c r="GWU49" s="502"/>
      <c r="GWV49" s="502"/>
      <c r="GWW49" s="502"/>
      <c r="GWX49" s="502"/>
      <c r="GWY49" s="502"/>
      <c r="GWZ49" s="502"/>
      <c r="GXA49" s="502"/>
      <c r="GXB49" s="502"/>
      <c r="GXC49" s="502"/>
      <c r="GXD49" s="502"/>
      <c r="GXE49" s="502"/>
      <c r="GXF49" s="502"/>
      <c r="GXG49" s="502"/>
      <c r="GXH49" s="502"/>
      <c r="GXI49" s="502"/>
      <c r="GXJ49" s="502"/>
      <c r="GXK49" s="502"/>
      <c r="GXL49" s="502"/>
      <c r="GXM49" s="502"/>
      <c r="GXN49" s="502"/>
      <c r="GXO49" s="502"/>
      <c r="GXP49" s="502"/>
      <c r="GXQ49" s="502"/>
      <c r="GXR49" s="502"/>
      <c r="GXS49" s="502"/>
      <c r="GXT49" s="502"/>
      <c r="GXU49" s="502"/>
      <c r="GXV49" s="502"/>
      <c r="GXW49" s="502"/>
      <c r="GXX49" s="502"/>
      <c r="GXY49" s="502"/>
      <c r="GXZ49" s="502"/>
      <c r="GYA49" s="502"/>
      <c r="GYB49" s="502"/>
      <c r="GYC49" s="502"/>
      <c r="GYD49" s="502"/>
      <c r="GYE49" s="502"/>
      <c r="GYF49" s="502"/>
      <c r="GYG49" s="502"/>
      <c r="GYH49" s="502"/>
      <c r="GYI49" s="502"/>
      <c r="GYJ49" s="502"/>
      <c r="GYK49" s="502"/>
      <c r="GYL49" s="502"/>
      <c r="GYM49" s="502"/>
      <c r="GYN49" s="502"/>
      <c r="GYO49" s="502"/>
      <c r="GYP49" s="502"/>
      <c r="GYQ49" s="502"/>
      <c r="GYR49" s="502"/>
      <c r="GYS49" s="502"/>
      <c r="GYT49" s="502"/>
      <c r="GYU49" s="502"/>
      <c r="GYV49" s="502"/>
      <c r="GYW49" s="502"/>
      <c r="GYX49" s="502"/>
      <c r="GYY49" s="502"/>
      <c r="GYZ49" s="502"/>
      <c r="GZA49" s="502"/>
      <c r="GZB49" s="502"/>
      <c r="GZC49" s="502"/>
      <c r="GZD49" s="502"/>
      <c r="GZE49" s="502"/>
      <c r="GZF49" s="502"/>
      <c r="GZG49" s="502"/>
      <c r="GZH49" s="502"/>
      <c r="GZI49" s="502"/>
      <c r="GZJ49" s="502"/>
      <c r="GZK49" s="502"/>
      <c r="GZL49" s="502"/>
      <c r="GZM49" s="502"/>
      <c r="GZN49" s="502"/>
      <c r="GZO49" s="502"/>
      <c r="GZP49" s="502"/>
      <c r="GZQ49" s="502"/>
      <c r="GZR49" s="502"/>
      <c r="GZS49" s="502"/>
      <c r="GZT49" s="502"/>
      <c r="GZU49" s="502"/>
      <c r="GZV49" s="502"/>
      <c r="GZW49" s="502"/>
      <c r="GZX49" s="502"/>
      <c r="GZY49" s="502"/>
      <c r="GZZ49" s="502"/>
      <c r="HAA49" s="502"/>
      <c r="HAB49" s="502"/>
      <c r="HAC49" s="502"/>
      <c r="HAD49" s="502"/>
      <c r="HAE49" s="502"/>
      <c r="HAF49" s="502"/>
      <c r="HAG49" s="502"/>
      <c r="HAH49" s="502"/>
      <c r="HAI49" s="502"/>
      <c r="HAJ49" s="502"/>
      <c r="HAK49" s="502"/>
      <c r="HAL49" s="502"/>
      <c r="HAM49" s="502"/>
      <c r="HAN49" s="502"/>
      <c r="HAO49" s="502"/>
      <c r="HAP49" s="502"/>
      <c r="HAQ49" s="502"/>
      <c r="HAR49" s="502"/>
      <c r="HAS49" s="502"/>
      <c r="HAT49" s="502"/>
      <c r="HAU49" s="502"/>
      <c r="HAV49" s="502"/>
      <c r="HAW49" s="502"/>
      <c r="HAX49" s="502"/>
      <c r="HAY49" s="502"/>
      <c r="HAZ49" s="502"/>
      <c r="HBA49" s="502"/>
      <c r="HBB49" s="502"/>
      <c r="HBC49" s="502"/>
      <c r="HBD49" s="502"/>
      <c r="HBE49" s="502"/>
      <c r="HBF49" s="502"/>
      <c r="HBG49" s="502"/>
      <c r="HBH49" s="502"/>
      <c r="HBI49" s="502"/>
      <c r="HBJ49" s="502"/>
      <c r="HBK49" s="502"/>
      <c r="HBL49" s="502"/>
      <c r="HBM49" s="502"/>
      <c r="HBN49" s="502"/>
      <c r="HBO49" s="502"/>
      <c r="HBP49" s="502"/>
      <c r="HBQ49" s="502"/>
      <c r="HBR49" s="502"/>
      <c r="HBS49" s="502"/>
      <c r="HBT49" s="502"/>
      <c r="HBU49" s="502"/>
      <c r="HBV49" s="502"/>
      <c r="HBW49" s="502"/>
      <c r="HBX49" s="502"/>
      <c r="HBY49" s="502"/>
      <c r="HBZ49" s="502"/>
      <c r="HCA49" s="502"/>
      <c r="HCB49" s="502"/>
      <c r="HCC49" s="502"/>
      <c r="HCD49" s="502"/>
      <c r="HCE49" s="502"/>
      <c r="HCF49" s="502"/>
      <c r="HCG49" s="502"/>
      <c r="HCH49" s="502"/>
      <c r="HCI49" s="502"/>
      <c r="HCJ49" s="502"/>
      <c r="HCK49" s="502"/>
      <c r="HCL49" s="502"/>
      <c r="HCM49" s="502"/>
      <c r="HCN49" s="502"/>
      <c r="HCO49" s="502"/>
      <c r="HCP49" s="502"/>
      <c r="HCQ49" s="502"/>
      <c r="HCR49" s="502"/>
      <c r="HCS49" s="502"/>
      <c r="HCT49" s="502"/>
      <c r="HCU49" s="502"/>
      <c r="HCV49" s="502"/>
      <c r="HCW49" s="502"/>
      <c r="HCX49" s="502"/>
      <c r="HCY49" s="502"/>
      <c r="HCZ49" s="502"/>
      <c r="HDA49" s="502"/>
      <c r="HDB49" s="502"/>
      <c r="HDC49" s="502"/>
      <c r="HDD49" s="502"/>
      <c r="HDE49" s="502"/>
      <c r="HDF49" s="502"/>
      <c r="HDG49" s="502"/>
      <c r="HDH49" s="502"/>
      <c r="HDI49" s="502"/>
      <c r="HDJ49" s="502"/>
      <c r="HDK49" s="502"/>
      <c r="HDL49" s="502"/>
      <c r="HDM49" s="502"/>
      <c r="HDN49" s="502"/>
      <c r="HDO49" s="502"/>
      <c r="HDP49" s="502"/>
      <c r="HDQ49" s="502"/>
      <c r="HDR49" s="502"/>
      <c r="HDS49" s="502"/>
      <c r="HDT49" s="502"/>
      <c r="HDU49" s="502"/>
      <c r="HDV49" s="502"/>
      <c r="HDW49" s="502"/>
      <c r="HDX49" s="502"/>
      <c r="HDY49" s="502"/>
      <c r="HDZ49" s="502"/>
      <c r="HEA49" s="502"/>
      <c r="HEB49" s="502"/>
      <c r="HEC49" s="502"/>
      <c r="HED49" s="502"/>
      <c r="HEE49" s="502"/>
      <c r="HEF49" s="502"/>
      <c r="HEG49" s="502"/>
      <c r="HEH49" s="502"/>
      <c r="HEI49" s="502"/>
      <c r="HEJ49" s="502"/>
      <c r="HEK49" s="502"/>
      <c r="HEL49" s="502"/>
      <c r="HEM49" s="502"/>
      <c r="HEN49" s="502"/>
      <c r="HEO49" s="502"/>
      <c r="HEP49" s="502"/>
      <c r="HEQ49" s="502"/>
      <c r="HER49" s="502"/>
      <c r="HES49" s="502"/>
      <c r="HET49" s="502"/>
      <c r="HEU49" s="502"/>
      <c r="HEV49" s="502"/>
      <c r="HEW49" s="502"/>
      <c r="HEX49" s="502"/>
      <c r="HEY49" s="502"/>
      <c r="HEZ49" s="502"/>
      <c r="HFA49" s="502"/>
      <c r="HFB49" s="502"/>
      <c r="HFC49" s="502"/>
      <c r="HFD49" s="502"/>
      <c r="HFE49" s="502"/>
      <c r="HFF49" s="502"/>
      <c r="HFG49" s="502"/>
      <c r="HFH49" s="502"/>
      <c r="HFI49" s="502"/>
      <c r="HFJ49" s="502"/>
      <c r="HFK49" s="502"/>
      <c r="HFL49" s="502"/>
      <c r="HFM49" s="502"/>
      <c r="HFN49" s="502"/>
      <c r="HFO49" s="502"/>
      <c r="HFP49" s="502"/>
      <c r="HFQ49" s="502"/>
      <c r="HFR49" s="502"/>
      <c r="HFS49" s="502"/>
      <c r="HFT49" s="502"/>
      <c r="HFU49" s="502"/>
      <c r="HFV49" s="502"/>
      <c r="HFW49" s="502"/>
      <c r="HFX49" s="502"/>
      <c r="HFY49" s="502"/>
      <c r="HFZ49" s="502"/>
      <c r="HGA49" s="502"/>
      <c r="HGB49" s="502"/>
      <c r="HGC49" s="502"/>
      <c r="HGD49" s="502"/>
      <c r="HGE49" s="502"/>
      <c r="HGF49" s="502"/>
      <c r="HGG49" s="502"/>
      <c r="HGH49" s="502"/>
      <c r="HGI49" s="502"/>
      <c r="HGJ49" s="502"/>
      <c r="HGK49" s="502"/>
      <c r="HGL49" s="502"/>
      <c r="HGM49" s="502"/>
      <c r="HGN49" s="502"/>
      <c r="HGO49" s="502"/>
      <c r="HGP49" s="502"/>
      <c r="HGQ49" s="502"/>
      <c r="HGR49" s="502"/>
      <c r="HGS49" s="502"/>
      <c r="HGT49" s="502"/>
      <c r="HGU49" s="502"/>
      <c r="HGV49" s="502"/>
      <c r="HGW49" s="502"/>
      <c r="HGX49" s="502"/>
      <c r="HGY49" s="502"/>
      <c r="HGZ49" s="502"/>
      <c r="HHA49" s="502"/>
      <c r="HHB49" s="502"/>
      <c r="HHC49" s="502"/>
      <c r="HHD49" s="502"/>
      <c r="HHE49" s="502"/>
      <c r="HHF49" s="502"/>
      <c r="HHG49" s="502"/>
      <c r="HHH49" s="502"/>
      <c r="HHI49" s="502"/>
      <c r="HHJ49" s="502"/>
      <c r="HHK49" s="502"/>
      <c r="HHL49" s="502"/>
      <c r="HHM49" s="502"/>
      <c r="HHN49" s="502"/>
      <c r="HHO49" s="502"/>
      <c r="HHP49" s="502"/>
      <c r="HHQ49" s="502"/>
      <c r="HHR49" s="502"/>
      <c r="HHS49" s="502"/>
      <c r="HHT49" s="502"/>
      <c r="HHU49" s="502"/>
      <c r="HHV49" s="502"/>
      <c r="HHW49" s="502"/>
      <c r="HHX49" s="502"/>
      <c r="HHY49" s="502"/>
      <c r="HHZ49" s="502"/>
      <c r="HIA49" s="502"/>
      <c r="HIB49" s="502"/>
      <c r="HIC49" s="502"/>
      <c r="HID49" s="502"/>
      <c r="HIE49" s="502"/>
      <c r="HIF49" s="502"/>
      <c r="HIG49" s="502"/>
      <c r="HIH49" s="502"/>
      <c r="HII49" s="502"/>
      <c r="HIJ49" s="502"/>
      <c r="HIK49" s="502"/>
      <c r="HIL49" s="502"/>
      <c r="HIM49" s="502"/>
      <c r="HIN49" s="502"/>
      <c r="HIO49" s="502"/>
      <c r="HIP49" s="502"/>
      <c r="HIQ49" s="502"/>
      <c r="HIR49" s="502"/>
      <c r="HIS49" s="502"/>
      <c r="HIT49" s="502"/>
      <c r="HIU49" s="502"/>
      <c r="HIV49" s="502"/>
      <c r="HIW49" s="502"/>
      <c r="HIX49" s="502"/>
      <c r="HIY49" s="502"/>
      <c r="HIZ49" s="502"/>
      <c r="HJA49" s="502"/>
      <c r="HJB49" s="502"/>
      <c r="HJC49" s="502"/>
      <c r="HJD49" s="502"/>
      <c r="HJE49" s="502"/>
      <c r="HJF49" s="502"/>
      <c r="HJG49" s="502"/>
      <c r="HJH49" s="502"/>
      <c r="HJI49" s="502"/>
      <c r="HJJ49" s="502"/>
      <c r="HJK49" s="502"/>
      <c r="HJL49" s="502"/>
      <c r="HJM49" s="502"/>
      <c r="HJN49" s="502"/>
      <c r="HJO49" s="502"/>
      <c r="HJP49" s="502"/>
      <c r="HJQ49" s="502"/>
      <c r="HJR49" s="502"/>
      <c r="HJS49" s="502"/>
      <c r="HJT49" s="502"/>
      <c r="HJU49" s="502"/>
      <c r="HJV49" s="502"/>
      <c r="HJW49" s="502"/>
      <c r="HJX49" s="502"/>
      <c r="HJY49" s="502"/>
      <c r="HJZ49" s="502"/>
      <c r="HKA49" s="502"/>
      <c r="HKB49" s="502"/>
      <c r="HKC49" s="502"/>
      <c r="HKD49" s="502"/>
      <c r="HKE49" s="502"/>
      <c r="HKF49" s="502"/>
      <c r="HKG49" s="502"/>
      <c r="HKH49" s="502"/>
      <c r="HKI49" s="502"/>
      <c r="HKJ49" s="502"/>
      <c r="HKK49" s="502"/>
      <c r="HKL49" s="502"/>
      <c r="HKM49" s="502"/>
      <c r="HKN49" s="502"/>
      <c r="HKO49" s="502"/>
      <c r="HKP49" s="502"/>
      <c r="HKQ49" s="502"/>
      <c r="HKR49" s="502"/>
      <c r="HKS49" s="502"/>
      <c r="HKT49" s="502"/>
      <c r="HKU49" s="502"/>
      <c r="HKV49" s="502"/>
      <c r="HKW49" s="502"/>
      <c r="HKX49" s="502"/>
      <c r="HKY49" s="502"/>
      <c r="HKZ49" s="502"/>
      <c r="HLA49" s="502"/>
      <c r="HLB49" s="502"/>
      <c r="HLC49" s="502"/>
      <c r="HLD49" s="502"/>
      <c r="HLE49" s="502"/>
      <c r="HLF49" s="502"/>
      <c r="HLG49" s="502"/>
      <c r="HLH49" s="502"/>
      <c r="HLI49" s="502"/>
      <c r="HLJ49" s="502"/>
      <c r="HLK49" s="502"/>
      <c r="HLL49" s="502"/>
      <c r="HLM49" s="502"/>
      <c r="HLN49" s="502"/>
      <c r="HLO49" s="502"/>
      <c r="HLP49" s="502"/>
      <c r="HLQ49" s="502"/>
      <c r="HLR49" s="502"/>
      <c r="HLS49" s="502"/>
      <c r="HLT49" s="502"/>
      <c r="HLU49" s="502"/>
      <c r="HLV49" s="502"/>
      <c r="HLW49" s="502"/>
      <c r="HLX49" s="502"/>
      <c r="HLY49" s="502"/>
      <c r="HLZ49" s="502"/>
      <c r="HMA49" s="502"/>
      <c r="HMB49" s="502"/>
      <c r="HMC49" s="502"/>
      <c r="HMD49" s="502"/>
      <c r="HME49" s="502"/>
      <c r="HMF49" s="502"/>
      <c r="HMG49" s="502"/>
      <c r="HMH49" s="502"/>
      <c r="HMI49" s="502"/>
      <c r="HMJ49" s="502"/>
      <c r="HMK49" s="502"/>
      <c r="HML49" s="502"/>
      <c r="HMM49" s="502"/>
      <c r="HMN49" s="502"/>
      <c r="HMO49" s="502"/>
      <c r="HMP49" s="502"/>
      <c r="HMQ49" s="502"/>
      <c r="HMR49" s="502"/>
      <c r="HMS49" s="502"/>
      <c r="HMT49" s="502"/>
      <c r="HMU49" s="502"/>
      <c r="HMV49" s="502"/>
      <c r="HMW49" s="502"/>
      <c r="HMX49" s="502"/>
      <c r="HMY49" s="502"/>
      <c r="HMZ49" s="502"/>
      <c r="HNA49" s="502"/>
      <c r="HNB49" s="502"/>
      <c r="HNC49" s="502"/>
      <c r="HND49" s="502"/>
      <c r="HNE49" s="502"/>
      <c r="HNF49" s="502"/>
      <c r="HNG49" s="502"/>
      <c r="HNH49" s="502"/>
      <c r="HNI49" s="502"/>
      <c r="HNJ49" s="502"/>
      <c r="HNK49" s="502"/>
      <c r="HNL49" s="502"/>
      <c r="HNM49" s="502"/>
      <c r="HNN49" s="502"/>
      <c r="HNO49" s="502"/>
      <c r="HNP49" s="502"/>
      <c r="HNQ49" s="502"/>
      <c r="HNR49" s="502"/>
      <c r="HNS49" s="502"/>
      <c r="HNT49" s="502"/>
      <c r="HNU49" s="502"/>
      <c r="HNV49" s="502"/>
      <c r="HNW49" s="502"/>
      <c r="HNX49" s="502"/>
      <c r="HNY49" s="502"/>
      <c r="HNZ49" s="502"/>
      <c r="HOA49" s="502"/>
      <c r="HOB49" s="502"/>
      <c r="HOC49" s="502"/>
      <c r="HOD49" s="502"/>
      <c r="HOE49" s="502"/>
      <c r="HOF49" s="502"/>
      <c r="HOG49" s="502"/>
      <c r="HOH49" s="502"/>
      <c r="HOI49" s="502"/>
      <c r="HOJ49" s="502"/>
      <c r="HOK49" s="502"/>
      <c r="HOL49" s="502"/>
      <c r="HOM49" s="502"/>
      <c r="HON49" s="502"/>
      <c r="HOO49" s="502"/>
      <c r="HOP49" s="502"/>
      <c r="HOQ49" s="502"/>
      <c r="HOR49" s="502"/>
      <c r="HOS49" s="502"/>
      <c r="HOT49" s="502"/>
      <c r="HOU49" s="502"/>
      <c r="HOV49" s="502"/>
      <c r="HOW49" s="502"/>
      <c r="HOX49" s="502"/>
      <c r="HOY49" s="502"/>
      <c r="HOZ49" s="502"/>
      <c r="HPA49" s="502"/>
      <c r="HPB49" s="502"/>
      <c r="HPC49" s="502"/>
      <c r="HPD49" s="502"/>
      <c r="HPE49" s="502"/>
      <c r="HPF49" s="502"/>
      <c r="HPG49" s="502"/>
      <c r="HPH49" s="502"/>
      <c r="HPI49" s="502"/>
      <c r="HPJ49" s="502"/>
      <c r="HPK49" s="502"/>
      <c r="HPL49" s="502"/>
      <c r="HPM49" s="502"/>
      <c r="HPN49" s="502"/>
      <c r="HPO49" s="502"/>
      <c r="HPP49" s="502"/>
      <c r="HPQ49" s="502"/>
      <c r="HPR49" s="502"/>
      <c r="HPS49" s="502"/>
      <c r="HPT49" s="502"/>
      <c r="HPU49" s="502"/>
      <c r="HPV49" s="502"/>
      <c r="HPW49" s="502"/>
      <c r="HPX49" s="502"/>
      <c r="HPY49" s="502"/>
      <c r="HPZ49" s="502"/>
      <c r="HQA49" s="502"/>
      <c r="HQB49" s="502"/>
      <c r="HQC49" s="502"/>
      <c r="HQD49" s="502"/>
      <c r="HQE49" s="502"/>
      <c r="HQF49" s="502"/>
      <c r="HQG49" s="502"/>
      <c r="HQH49" s="502"/>
      <c r="HQI49" s="502"/>
      <c r="HQJ49" s="502"/>
      <c r="HQK49" s="502"/>
      <c r="HQL49" s="502"/>
      <c r="HQM49" s="502"/>
      <c r="HQN49" s="502"/>
      <c r="HQO49" s="502"/>
      <c r="HQP49" s="502"/>
      <c r="HQQ49" s="502"/>
      <c r="HQR49" s="502"/>
      <c r="HQS49" s="502"/>
      <c r="HQT49" s="502"/>
      <c r="HQU49" s="502"/>
      <c r="HQV49" s="502"/>
      <c r="HQW49" s="502"/>
      <c r="HQX49" s="502"/>
      <c r="HQY49" s="502"/>
      <c r="HQZ49" s="502"/>
      <c r="HRA49" s="502"/>
      <c r="HRB49" s="502"/>
      <c r="HRC49" s="502"/>
      <c r="HRD49" s="502"/>
      <c r="HRE49" s="502"/>
      <c r="HRF49" s="502"/>
      <c r="HRG49" s="502"/>
      <c r="HRH49" s="502"/>
      <c r="HRI49" s="502"/>
      <c r="HRJ49" s="502"/>
      <c r="HRK49" s="502"/>
      <c r="HRL49" s="502"/>
      <c r="HRM49" s="502"/>
      <c r="HRN49" s="502"/>
      <c r="HRO49" s="502"/>
      <c r="HRP49" s="502"/>
      <c r="HRQ49" s="502"/>
      <c r="HRR49" s="502"/>
      <c r="HRS49" s="502"/>
      <c r="HRT49" s="502"/>
      <c r="HRU49" s="502"/>
      <c r="HRV49" s="502"/>
      <c r="HRW49" s="502"/>
      <c r="HRX49" s="502"/>
      <c r="HRY49" s="502"/>
      <c r="HRZ49" s="502"/>
      <c r="HSA49" s="502"/>
      <c r="HSB49" s="502"/>
      <c r="HSC49" s="502"/>
      <c r="HSD49" s="502"/>
      <c r="HSE49" s="502"/>
      <c r="HSF49" s="502"/>
      <c r="HSG49" s="502"/>
      <c r="HSH49" s="502"/>
      <c r="HSI49" s="502"/>
      <c r="HSJ49" s="502"/>
      <c r="HSK49" s="502"/>
      <c r="HSL49" s="502"/>
      <c r="HSM49" s="502"/>
      <c r="HSN49" s="502"/>
      <c r="HSO49" s="502"/>
      <c r="HSP49" s="502"/>
      <c r="HSQ49" s="502"/>
      <c r="HSR49" s="502"/>
      <c r="HSS49" s="502"/>
      <c r="HST49" s="502"/>
      <c r="HSU49" s="502"/>
      <c r="HSV49" s="502"/>
      <c r="HSW49" s="502"/>
      <c r="HSX49" s="502"/>
      <c r="HSY49" s="502"/>
      <c r="HSZ49" s="502"/>
      <c r="HTA49" s="502"/>
      <c r="HTB49" s="502"/>
      <c r="HTC49" s="502"/>
      <c r="HTD49" s="502"/>
      <c r="HTE49" s="502"/>
      <c r="HTF49" s="502"/>
      <c r="HTG49" s="502"/>
      <c r="HTH49" s="502"/>
      <c r="HTI49" s="502"/>
      <c r="HTJ49" s="502"/>
      <c r="HTK49" s="502"/>
      <c r="HTL49" s="502"/>
      <c r="HTM49" s="502"/>
      <c r="HTN49" s="502"/>
      <c r="HTO49" s="502"/>
      <c r="HTP49" s="502"/>
      <c r="HTQ49" s="502"/>
      <c r="HTR49" s="502"/>
      <c r="HTS49" s="502"/>
      <c r="HTT49" s="502"/>
      <c r="HTU49" s="502"/>
      <c r="HTV49" s="502"/>
      <c r="HTW49" s="502"/>
      <c r="HTX49" s="502"/>
      <c r="HTY49" s="502"/>
      <c r="HTZ49" s="502"/>
      <c r="HUA49" s="502"/>
      <c r="HUB49" s="502"/>
      <c r="HUC49" s="502"/>
      <c r="HUD49" s="502"/>
      <c r="HUE49" s="502"/>
      <c r="HUF49" s="502"/>
      <c r="HUG49" s="502"/>
      <c r="HUH49" s="502"/>
      <c r="HUI49" s="502"/>
      <c r="HUJ49" s="502"/>
      <c r="HUK49" s="502"/>
      <c r="HUL49" s="502"/>
      <c r="HUM49" s="502"/>
      <c r="HUN49" s="502"/>
      <c r="HUO49" s="502"/>
      <c r="HUP49" s="502"/>
      <c r="HUQ49" s="502"/>
      <c r="HUR49" s="502"/>
      <c r="HUS49" s="502"/>
      <c r="HUT49" s="502"/>
      <c r="HUU49" s="502"/>
      <c r="HUV49" s="502"/>
      <c r="HUW49" s="502"/>
      <c r="HUX49" s="502"/>
      <c r="HUY49" s="502"/>
      <c r="HUZ49" s="502"/>
      <c r="HVA49" s="502"/>
      <c r="HVB49" s="502"/>
      <c r="HVC49" s="502"/>
      <c r="HVD49" s="502"/>
      <c r="HVE49" s="502"/>
      <c r="HVF49" s="502"/>
      <c r="HVG49" s="502"/>
      <c r="HVH49" s="502"/>
      <c r="HVI49" s="502"/>
      <c r="HVJ49" s="502"/>
      <c r="HVK49" s="502"/>
      <c r="HVL49" s="502"/>
      <c r="HVM49" s="502"/>
      <c r="HVN49" s="502"/>
      <c r="HVO49" s="502"/>
      <c r="HVP49" s="502"/>
      <c r="HVQ49" s="502"/>
      <c r="HVR49" s="502"/>
      <c r="HVS49" s="502"/>
      <c r="HVT49" s="502"/>
      <c r="HVU49" s="502"/>
      <c r="HVV49" s="502"/>
      <c r="HVW49" s="502"/>
      <c r="HVX49" s="502"/>
      <c r="HVY49" s="502"/>
      <c r="HVZ49" s="502"/>
      <c r="HWA49" s="502"/>
      <c r="HWB49" s="502"/>
      <c r="HWC49" s="502"/>
      <c r="HWD49" s="502"/>
      <c r="HWE49" s="502"/>
      <c r="HWF49" s="502"/>
      <c r="HWG49" s="502"/>
      <c r="HWH49" s="502"/>
      <c r="HWI49" s="502"/>
      <c r="HWJ49" s="502"/>
      <c r="HWK49" s="502"/>
      <c r="HWL49" s="502"/>
      <c r="HWM49" s="502"/>
      <c r="HWN49" s="502"/>
      <c r="HWO49" s="502"/>
      <c r="HWP49" s="502"/>
      <c r="HWQ49" s="502"/>
      <c r="HWR49" s="502"/>
      <c r="HWS49" s="502"/>
      <c r="HWT49" s="502"/>
      <c r="HWU49" s="502"/>
      <c r="HWV49" s="502"/>
      <c r="HWW49" s="502"/>
      <c r="HWX49" s="502"/>
      <c r="HWY49" s="502"/>
      <c r="HWZ49" s="502"/>
      <c r="HXA49" s="502"/>
      <c r="HXB49" s="502"/>
      <c r="HXC49" s="502"/>
      <c r="HXD49" s="502"/>
      <c r="HXE49" s="502"/>
      <c r="HXF49" s="502"/>
      <c r="HXG49" s="502"/>
      <c r="HXH49" s="502"/>
      <c r="HXI49" s="502"/>
      <c r="HXJ49" s="502"/>
      <c r="HXK49" s="502"/>
      <c r="HXL49" s="502"/>
      <c r="HXM49" s="502"/>
      <c r="HXN49" s="502"/>
      <c r="HXO49" s="502"/>
      <c r="HXP49" s="502"/>
      <c r="HXQ49" s="502"/>
      <c r="HXR49" s="502"/>
      <c r="HXS49" s="502"/>
      <c r="HXT49" s="502"/>
      <c r="HXU49" s="502"/>
      <c r="HXV49" s="502"/>
      <c r="HXW49" s="502"/>
      <c r="HXX49" s="502"/>
      <c r="HXY49" s="502"/>
      <c r="HXZ49" s="502"/>
      <c r="HYA49" s="502"/>
      <c r="HYB49" s="502"/>
      <c r="HYC49" s="502"/>
      <c r="HYD49" s="502"/>
      <c r="HYE49" s="502"/>
      <c r="HYF49" s="502"/>
      <c r="HYG49" s="502"/>
      <c r="HYH49" s="502"/>
      <c r="HYI49" s="502"/>
      <c r="HYJ49" s="502"/>
      <c r="HYK49" s="502"/>
      <c r="HYL49" s="502"/>
      <c r="HYM49" s="502"/>
      <c r="HYN49" s="502"/>
      <c r="HYO49" s="502"/>
      <c r="HYP49" s="502"/>
      <c r="HYQ49" s="502"/>
      <c r="HYR49" s="502"/>
      <c r="HYS49" s="502"/>
      <c r="HYT49" s="502"/>
      <c r="HYU49" s="502"/>
      <c r="HYV49" s="502"/>
      <c r="HYW49" s="502"/>
      <c r="HYX49" s="502"/>
      <c r="HYY49" s="502"/>
      <c r="HYZ49" s="502"/>
      <c r="HZA49" s="502"/>
      <c r="HZB49" s="502"/>
      <c r="HZC49" s="502"/>
      <c r="HZD49" s="502"/>
      <c r="HZE49" s="502"/>
      <c r="HZF49" s="502"/>
      <c r="HZG49" s="502"/>
      <c r="HZH49" s="502"/>
      <c r="HZI49" s="502"/>
      <c r="HZJ49" s="502"/>
      <c r="HZK49" s="502"/>
      <c r="HZL49" s="502"/>
      <c r="HZM49" s="502"/>
      <c r="HZN49" s="502"/>
      <c r="HZO49" s="502"/>
      <c r="HZP49" s="502"/>
      <c r="HZQ49" s="502"/>
      <c r="HZR49" s="502"/>
      <c r="HZS49" s="502"/>
      <c r="HZT49" s="502"/>
      <c r="HZU49" s="502"/>
      <c r="HZV49" s="502"/>
      <c r="HZW49" s="502"/>
      <c r="HZX49" s="502"/>
      <c r="HZY49" s="502"/>
      <c r="HZZ49" s="502"/>
      <c r="IAA49" s="502"/>
      <c r="IAB49" s="502"/>
      <c r="IAC49" s="502"/>
      <c r="IAD49" s="502"/>
      <c r="IAE49" s="502"/>
      <c r="IAF49" s="502"/>
      <c r="IAG49" s="502"/>
      <c r="IAH49" s="502"/>
      <c r="IAI49" s="502"/>
      <c r="IAJ49" s="502"/>
      <c r="IAK49" s="502"/>
      <c r="IAL49" s="502"/>
      <c r="IAM49" s="502"/>
      <c r="IAN49" s="502"/>
      <c r="IAO49" s="502"/>
      <c r="IAP49" s="502"/>
      <c r="IAQ49" s="502"/>
      <c r="IAR49" s="502"/>
      <c r="IAS49" s="502"/>
      <c r="IAT49" s="502"/>
      <c r="IAU49" s="502"/>
      <c r="IAV49" s="502"/>
      <c r="IAW49" s="502"/>
      <c r="IAX49" s="502"/>
      <c r="IAY49" s="502"/>
      <c r="IAZ49" s="502"/>
      <c r="IBA49" s="502"/>
      <c r="IBB49" s="502"/>
      <c r="IBC49" s="502"/>
      <c r="IBD49" s="502"/>
      <c r="IBE49" s="502"/>
      <c r="IBF49" s="502"/>
      <c r="IBG49" s="502"/>
      <c r="IBH49" s="502"/>
      <c r="IBI49" s="502"/>
      <c r="IBJ49" s="502"/>
      <c r="IBK49" s="502"/>
      <c r="IBL49" s="502"/>
      <c r="IBM49" s="502"/>
      <c r="IBN49" s="502"/>
      <c r="IBO49" s="502"/>
      <c r="IBP49" s="502"/>
      <c r="IBQ49" s="502"/>
      <c r="IBR49" s="502"/>
      <c r="IBS49" s="502"/>
      <c r="IBT49" s="502"/>
      <c r="IBU49" s="502"/>
      <c r="IBV49" s="502"/>
      <c r="IBW49" s="502"/>
      <c r="IBX49" s="502"/>
      <c r="IBY49" s="502"/>
      <c r="IBZ49" s="502"/>
      <c r="ICA49" s="502"/>
      <c r="ICB49" s="502"/>
      <c r="ICC49" s="502"/>
      <c r="ICD49" s="502"/>
      <c r="ICE49" s="502"/>
      <c r="ICF49" s="502"/>
      <c r="ICG49" s="502"/>
      <c r="ICH49" s="502"/>
      <c r="ICI49" s="502"/>
      <c r="ICJ49" s="502"/>
      <c r="ICK49" s="502"/>
      <c r="ICL49" s="502"/>
      <c r="ICM49" s="502"/>
      <c r="ICN49" s="502"/>
      <c r="ICO49" s="502"/>
      <c r="ICP49" s="502"/>
      <c r="ICQ49" s="502"/>
      <c r="ICR49" s="502"/>
      <c r="ICS49" s="502"/>
      <c r="ICT49" s="502"/>
      <c r="ICU49" s="502"/>
      <c r="ICV49" s="502"/>
      <c r="ICW49" s="502"/>
      <c r="ICX49" s="502"/>
      <c r="ICY49" s="502"/>
      <c r="ICZ49" s="502"/>
      <c r="IDA49" s="502"/>
      <c r="IDB49" s="502"/>
      <c r="IDC49" s="502"/>
      <c r="IDD49" s="502"/>
      <c r="IDE49" s="502"/>
      <c r="IDF49" s="502"/>
      <c r="IDG49" s="502"/>
      <c r="IDH49" s="502"/>
      <c r="IDI49" s="502"/>
      <c r="IDJ49" s="502"/>
      <c r="IDK49" s="502"/>
      <c r="IDL49" s="502"/>
      <c r="IDM49" s="502"/>
      <c r="IDN49" s="502"/>
      <c r="IDO49" s="502"/>
      <c r="IDP49" s="502"/>
      <c r="IDQ49" s="502"/>
      <c r="IDR49" s="502"/>
      <c r="IDS49" s="502"/>
      <c r="IDT49" s="502"/>
      <c r="IDU49" s="502"/>
      <c r="IDV49" s="502"/>
      <c r="IDW49" s="502"/>
      <c r="IDX49" s="502"/>
      <c r="IDY49" s="502"/>
      <c r="IDZ49" s="502"/>
      <c r="IEA49" s="502"/>
      <c r="IEB49" s="502"/>
      <c r="IEC49" s="502"/>
      <c r="IED49" s="502"/>
      <c r="IEE49" s="502"/>
      <c r="IEF49" s="502"/>
      <c r="IEG49" s="502"/>
      <c r="IEH49" s="502"/>
      <c r="IEI49" s="502"/>
      <c r="IEJ49" s="502"/>
      <c r="IEK49" s="502"/>
      <c r="IEL49" s="502"/>
      <c r="IEM49" s="502"/>
      <c r="IEN49" s="502"/>
      <c r="IEO49" s="502"/>
      <c r="IEP49" s="502"/>
      <c r="IEQ49" s="502"/>
      <c r="IER49" s="502"/>
      <c r="IES49" s="502"/>
      <c r="IET49" s="502"/>
      <c r="IEU49" s="502"/>
      <c r="IEV49" s="502"/>
      <c r="IEW49" s="502"/>
      <c r="IEX49" s="502"/>
      <c r="IEY49" s="502"/>
      <c r="IEZ49" s="502"/>
      <c r="IFA49" s="502"/>
      <c r="IFB49" s="502"/>
      <c r="IFC49" s="502"/>
      <c r="IFD49" s="502"/>
      <c r="IFE49" s="502"/>
      <c r="IFF49" s="502"/>
      <c r="IFG49" s="502"/>
      <c r="IFH49" s="502"/>
      <c r="IFI49" s="502"/>
      <c r="IFJ49" s="502"/>
      <c r="IFK49" s="502"/>
      <c r="IFL49" s="502"/>
      <c r="IFM49" s="502"/>
      <c r="IFN49" s="502"/>
      <c r="IFO49" s="502"/>
      <c r="IFP49" s="502"/>
      <c r="IFQ49" s="502"/>
      <c r="IFR49" s="502"/>
      <c r="IFS49" s="502"/>
      <c r="IFT49" s="502"/>
      <c r="IFU49" s="502"/>
      <c r="IFV49" s="502"/>
      <c r="IFW49" s="502"/>
      <c r="IFX49" s="502"/>
      <c r="IFY49" s="502"/>
      <c r="IFZ49" s="502"/>
      <c r="IGA49" s="502"/>
      <c r="IGB49" s="502"/>
      <c r="IGC49" s="502"/>
      <c r="IGD49" s="502"/>
      <c r="IGE49" s="502"/>
      <c r="IGF49" s="502"/>
      <c r="IGG49" s="502"/>
      <c r="IGH49" s="502"/>
      <c r="IGI49" s="502"/>
      <c r="IGJ49" s="502"/>
      <c r="IGK49" s="502"/>
      <c r="IGL49" s="502"/>
      <c r="IGM49" s="502"/>
      <c r="IGN49" s="502"/>
      <c r="IGO49" s="502"/>
      <c r="IGP49" s="502"/>
      <c r="IGQ49" s="502"/>
      <c r="IGR49" s="502"/>
      <c r="IGS49" s="502"/>
      <c r="IGT49" s="502"/>
      <c r="IGU49" s="502"/>
      <c r="IGV49" s="502"/>
      <c r="IGW49" s="502"/>
      <c r="IGX49" s="502"/>
      <c r="IGY49" s="502"/>
      <c r="IGZ49" s="502"/>
      <c r="IHA49" s="502"/>
      <c r="IHB49" s="502"/>
      <c r="IHC49" s="502"/>
      <c r="IHD49" s="502"/>
      <c r="IHE49" s="502"/>
      <c r="IHF49" s="502"/>
      <c r="IHG49" s="502"/>
      <c r="IHH49" s="502"/>
      <c r="IHI49" s="502"/>
      <c r="IHJ49" s="502"/>
      <c r="IHK49" s="502"/>
      <c r="IHL49" s="502"/>
      <c r="IHM49" s="502"/>
      <c r="IHN49" s="502"/>
      <c r="IHO49" s="502"/>
      <c r="IHP49" s="502"/>
      <c r="IHQ49" s="502"/>
      <c r="IHR49" s="502"/>
      <c r="IHS49" s="502"/>
      <c r="IHT49" s="502"/>
      <c r="IHU49" s="502"/>
      <c r="IHV49" s="502"/>
      <c r="IHW49" s="502"/>
      <c r="IHX49" s="502"/>
      <c r="IHY49" s="502"/>
      <c r="IHZ49" s="502"/>
      <c r="IIA49" s="502"/>
      <c r="IIB49" s="502"/>
      <c r="IIC49" s="502"/>
      <c r="IID49" s="502"/>
      <c r="IIE49" s="502"/>
      <c r="IIF49" s="502"/>
      <c r="IIG49" s="502"/>
      <c r="IIH49" s="502"/>
      <c r="III49" s="502"/>
      <c r="IIJ49" s="502"/>
      <c r="IIK49" s="502"/>
      <c r="IIL49" s="502"/>
      <c r="IIM49" s="502"/>
      <c r="IIN49" s="502"/>
      <c r="IIO49" s="502"/>
      <c r="IIP49" s="502"/>
      <c r="IIQ49" s="502"/>
      <c r="IIR49" s="502"/>
      <c r="IIS49" s="502"/>
      <c r="IIT49" s="502"/>
      <c r="IIU49" s="502"/>
      <c r="IIV49" s="502"/>
      <c r="IIW49" s="502"/>
      <c r="IIX49" s="502"/>
      <c r="IIY49" s="502"/>
      <c r="IIZ49" s="502"/>
      <c r="IJA49" s="502"/>
      <c r="IJB49" s="502"/>
      <c r="IJC49" s="502"/>
      <c r="IJD49" s="502"/>
      <c r="IJE49" s="502"/>
      <c r="IJF49" s="502"/>
      <c r="IJG49" s="502"/>
      <c r="IJH49" s="502"/>
      <c r="IJI49" s="502"/>
      <c r="IJJ49" s="502"/>
      <c r="IJK49" s="502"/>
      <c r="IJL49" s="502"/>
      <c r="IJM49" s="502"/>
      <c r="IJN49" s="502"/>
      <c r="IJO49" s="502"/>
      <c r="IJP49" s="502"/>
      <c r="IJQ49" s="502"/>
      <c r="IJR49" s="502"/>
      <c r="IJS49" s="502"/>
      <c r="IJT49" s="502"/>
      <c r="IJU49" s="502"/>
      <c r="IJV49" s="502"/>
      <c r="IJW49" s="502"/>
      <c r="IJX49" s="502"/>
      <c r="IJY49" s="502"/>
      <c r="IJZ49" s="502"/>
      <c r="IKA49" s="502"/>
      <c r="IKB49" s="502"/>
      <c r="IKC49" s="502"/>
      <c r="IKD49" s="502"/>
      <c r="IKE49" s="502"/>
      <c r="IKF49" s="502"/>
      <c r="IKG49" s="502"/>
      <c r="IKH49" s="502"/>
      <c r="IKI49" s="502"/>
      <c r="IKJ49" s="502"/>
      <c r="IKK49" s="502"/>
      <c r="IKL49" s="502"/>
      <c r="IKM49" s="502"/>
      <c r="IKN49" s="502"/>
      <c r="IKO49" s="502"/>
      <c r="IKP49" s="502"/>
      <c r="IKQ49" s="502"/>
      <c r="IKR49" s="502"/>
      <c r="IKS49" s="502"/>
      <c r="IKT49" s="502"/>
      <c r="IKU49" s="502"/>
      <c r="IKV49" s="502"/>
      <c r="IKW49" s="502"/>
      <c r="IKX49" s="502"/>
      <c r="IKY49" s="502"/>
      <c r="IKZ49" s="502"/>
      <c r="ILA49" s="502"/>
      <c r="ILB49" s="502"/>
      <c r="ILC49" s="502"/>
      <c r="ILD49" s="502"/>
      <c r="ILE49" s="502"/>
      <c r="ILF49" s="502"/>
      <c r="ILG49" s="502"/>
      <c r="ILH49" s="502"/>
      <c r="ILI49" s="502"/>
      <c r="ILJ49" s="502"/>
      <c r="ILK49" s="502"/>
      <c r="ILL49" s="502"/>
      <c r="ILM49" s="502"/>
      <c r="ILN49" s="502"/>
      <c r="ILO49" s="502"/>
      <c r="ILP49" s="502"/>
      <c r="ILQ49" s="502"/>
      <c r="ILR49" s="502"/>
      <c r="ILS49" s="502"/>
      <c r="ILT49" s="502"/>
      <c r="ILU49" s="502"/>
      <c r="ILV49" s="502"/>
      <c r="ILW49" s="502"/>
      <c r="ILX49" s="502"/>
      <c r="ILY49" s="502"/>
      <c r="ILZ49" s="502"/>
      <c r="IMA49" s="502"/>
      <c r="IMB49" s="502"/>
      <c r="IMC49" s="502"/>
      <c r="IMD49" s="502"/>
      <c r="IME49" s="502"/>
      <c r="IMF49" s="502"/>
      <c r="IMG49" s="502"/>
      <c r="IMH49" s="502"/>
      <c r="IMI49" s="502"/>
      <c r="IMJ49" s="502"/>
      <c r="IMK49" s="502"/>
      <c r="IML49" s="502"/>
      <c r="IMM49" s="502"/>
      <c r="IMN49" s="502"/>
      <c r="IMO49" s="502"/>
      <c r="IMP49" s="502"/>
      <c r="IMQ49" s="502"/>
      <c r="IMR49" s="502"/>
      <c r="IMS49" s="502"/>
      <c r="IMT49" s="502"/>
      <c r="IMU49" s="502"/>
      <c r="IMV49" s="502"/>
      <c r="IMW49" s="502"/>
      <c r="IMX49" s="502"/>
      <c r="IMY49" s="502"/>
      <c r="IMZ49" s="502"/>
      <c r="INA49" s="502"/>
      <c r="INB49" s="502"/>
      <c r="INC49" s="502"/>
      <c r="IND49" s="502"/>
      <c r="INE49" s="502"/>
      <c r="INF49" s="502"/>
      <c r="ING49" s="502"/>
      <c r="INH49" s="502"/>
      <c r="INI49" s="502"/>
      <c r="INJ49" s="502"/>
      <c r="INK49" s="502"/>
      <c r="INL49" s="502"/>
      <c r="INM49" s="502"/>
      <c r="INN49" s="502"/>
      <c r="INO49" s="502"/>
      <c r="INP49" s="502"/>
      <c r="INQ49" s="502"/>
      <c r="INR49" s="502"/>
      <c r="INS49" s="502"/>
      <c r="INT49" s="502"/>
      <c r="INU49" s="502"/>
      <c r="INV49" s="502"/>
      <c r="INW49" s="502"/>
      <c r="INX49" s="502"/>
      <c r="INY49" s="502"/>
      <c r="INZ49" s="502"/>
      <c r="IOA49" s="502"/>
      <c r="IOB49" s="502"/>
      <c r="IOC49" s="502"/>
      <c r="IOD49" s="502"/>
      <c r="IOE49" s="502"/>
      <c r="IOF49" s="502"/>
      <c r="IOG49" s="502"/>
      <c r="IOH49" s="502"/>
      <c r="IOI49" s="502"/>
      <c r="IOJ49" s="502"/>
      <c r="IOK49" s="502"/>
      <c r="IOL49" s="502"/>
      <c r="IOM49" s="502"/>
      <c r="ION49" s="502"/>
      <c r="IOO49" s="502"/>
      <c r="IOP49" s="502"/>
      <c r="IOQ49" s="502"/>
      <c r="IOR49" s="502"/>
      <c r="IOS49" s="502"/>
      <c r="IOT49" s="502"/>
      <c r="IOU49" s="502"/>
      <c r="IOV49" s="502"/>
      <c r="IOW49" s="502"/>
      <c r="IOX49" s="502"/>
      <c r="IOY49" s="502"/>
      <c r="IOZ49" s="502"/>
      <c r="IPA49" s="502"/>
      <c r="IPB49" s="502"/>
      <c r="IPC49" s="502"/>
      <c r="IPD49" s="502"/>
      <c r="IPE49" s="502"/>
      <c r="IPF49" s="502"/>
      <c r="IPG49" s="502"/>
      <c r="IPH49" s="502"/>
      <c r="IPI49" s="502"/>
      <c r="IPJ49" s="502"/>
      <c r="IPK49" s="502"/>
      <c r="IPL49" s="502"/>
      <c r="IPM49" s="502"/>
      <c r="IPN49" s="502"/>
      <c r="IPO49" s="502"/>
      <c r="IPP49" s="502"/>
      <c r="IPQ49" s="502"/>
      <c r="IPR49" s="502"/>
      <c r="IPS49" s="502"/>
      <c r="IPT49" s="502"/>
      <c r="IPU49" s="502"/>
      <c r="IPV49" s="502"/>
      <c r="IPW49" s="502"/>
      <c r="IPX49" s="502"/>
      <c r="IPY49" s="502"/>
      <c r="IPZ49" s="502"/>
      <c r="IQA49" s="502"/>
      <c r="IQB49" s="502"/>
      <c r="IQC49" s="502"/>
      <c r="IQD49" s="502"/>
      <c r="IQE49" s="502"/>
      <c r="IQF49" s="502"/>
      <c r="IQG49" s="502"/>
      <c r="IQH49" s="502"/>
      <c r="IQI49" s="502"/>
      <c r="IQJ49" s="502"/>
      <c r="IQK49" s="502"/>
      <c r="IQL49" s="502"/>
      <c r="IQM49" s="502"/>
      <c r="IQN49" s="502"/>
      <c r="IQO49" s="502"/>
      <c r="IQP49" s="502"/>
      <c r="IQQ49" s="502"/>
      <c r="IQR49" s="502"/>
      <c r="IQS49" s="502"/>
      <c r="IQT49" s="502"/>
      <c r="IQU49" s="502"/>
      <c r="IQV49" s="502"/>
      <c r="IQW49" s="502"/>
      <c r="IQX49" s="502"/>
      <c r="IQY49" s="502"/>
      <c r="IQZ49" s="502"/>
      <c r="IRA49" s="502"/>
      <c r="IRB49" s="502"/>
      <c r="IRC49" s="502"/>
      <c r="IRD49" s="502"/>
      <c r="IRE49" s="502"/>
      <c r="IRF49" s="502"/>
      <c r="IRG49" s="502"/>
      <c r="IRH49" s="502"/>
      <c r="IRI49" s="502"/>
      <c r="IRJ49" s="502"/>
      <c r="IRK49" s="502"/>
      <c r="IRL49" s="502"/>
      <c r="IRM49" s="502"/>
      <c r="IRN49" s="502"/>
      <c r="IRO49" s="502"/>
      <c r="IRP49" s="502"/>
      <c r="IRQ49" s="502"/>
      <c r="IRR49" s="502"/>
      <c r="IRS49" s="502"/>
      <c r="IRT49" s="502"/>
      <c r="IRU49" s="502"/>
      <c r="IRV49" s="502"/>
      <c r="IRW49" s="502"/>
      <c r="IRX49" s="502"/>
      <c r="IRY49" s="502"/>
      <c r="IRZ49" s="502"/>
      <c r="ISA49" s="502"/>
      <c r="ISB49" s="502"/>
      <c r="ISC49" s="502"/>
      <c r="ISD49" s="502"/>
      <c r="ISE49" s="502"/>
      <c r="ISF49" s="502"/>
      <c r="ISG49" s="502"/>
      <c r="ISH49" s="502"/>
      <c r="ISI49" s="502"/>
      <c r="ISJ49" s="502"/>
      <c r="ISK49" s="502"/>
      <c r="ISL49" s="502"/>
      <c r="ISM49" s="502"/>
      <c r="ISN49" s="502"/>
      <c r="ISO49" s="502"/>
      <c r="ISP49" s="502"/>
      <c r="ISQ49" s="502"/>
      <c r="ISR49" s="502"/>
      <c r="ISS49" s="502"/>
      <c r="IST49" s="502"/>
      <c r="ISU49" s="502"/>
      <c r="ISV49" s="502"/>
      <c r="ISW49" s="502"/>
      <c r="ISX49" s="502"/>
      <c r="ISY49" s="502"/>
      <c r="ISZ49" s="502"/>
      <c r="ITA49" s="502"/>
      <c r="ITB49" s="502"/>
      <c r="ITC49" s="502"/>
      <c r="ITD49" s="502"/>
      <c r="ITE49" s="502"/>
      <c r="ITF49" s="502"/>
      <c r="ITG49" s="502"/>
      <c r="ITH49" s="502"/>
      <c r="ITI49" s="502"/>
      <c r="ITJ49" s="502"/>
      <c r="ITK49" s="502"/>
      <c r="ITL49" s="502"/>
      <c r="ITM49" s="502"/>
      <c r="ITN49" s="502"/>
      <c r="ITO49" s="502"/>
      <c r="ITP49" s="502"/>
      <c r="ITQ49" s="502"/>
      <c r="ITR49" s="502"/>
      <c r="ITS49" s="502"/>
      <c r="ITT49" s="502"/>
      <c r="ITU49" s="502"/>
      <c r="ITV49" s="502"/>
      <c r="ITW49" s="502"/>
      <c r="ITX49" s="502"/>
      <c r="ITY49" s="502"/>
      <c r="ITZ49" s="502"/>
      <c r="IUA49" s="502"/>
      <c r="IUB49" s="502"/>
      <c r="IUC49" s="502"/>
      <c r="IUD49" s="502"/>
      <c r="IUE49" s="502"/>
      <c r="IUF49" s="502"/>
      <c r="IUG49" s="502"/>
      <c r="IUH49" s="502"/>
      <c r="IUI49" s="502"/>
      <c r="IUJ49" s="502"/>
      <c r="IUK49" s="502"/>
      <c r="IUL49" s="502"/>
      <c r="IUM49" s="502"/>
      <c r="IUN49" s="502"/>
      <c r="IUO49" s="502"/>
      <c r="IUP49" s="502"/>
      <c r="IUQ49" s="502"/>
      <c r="IUR49" s="502"/>
      <c r="IUS49" s="502"/>
      <c r="IUT49" s="502"/>
      <c r="IUU49" s="502"/>
      <c r="IUV49" s="502"/>
      <c r="IUW49" s="502"/>
      <c r="IUX49" s="502"/>
      <c r="IUY49" s="502"/>
      <c r="IUZ49" s="502"/>
      <c r="IVA49" s="502"/>
      <c r="IVB49" s="502"/>
      <c r="IVC49" s="502"/>
      <c r="IVD49" s="502"/>
      <c r="IVE49" s="502"/>
      <c r="IVF49" s="502"/>
      <c r="IVG49" s="502"/>
      <c r="IVH49" s="502"/>
      <c r="IVI49" s="502"/>
      <c r="IVJ49" s="502"/>
      <c r="IVK49" s="502"/>
      <c r="IVL49" s="502"/>
      <c r="IVM49" s="502"/>
      <c r="IVN49" s="502"/>
      <c r="IVO49" s="502"/>
      <c r="IVP49" s="502"/>
      <c r="IVQ49" s="502"/>
      <c r="IVR49" s="502"/>
      <c r="IVS49" s="502"/>
      <c r="IVT49" s="502"/>
      <c r="IVU49" s="502"/>
      <c r="IVV49" s="502"/>
      <c r="IVW49" s="502"/>
      <c r="IVX49" s="502"/>
      <c r="IVY49" s="502"/>
      <c r="IVZ49" s="502"/>
      <c r="IWA49" s="502"/>
      <c r="IWB49" s="502"/>
      <c r="IWC49" s="502"/>
      <c r="IWD49" s="502"/>
      <c r="IWE49" s="502"/>
      <c r="IWF49" s="502"/>
      <c r="IWG49" s="502"/>
      <c r="IWH49" s="502"/>
      <c r="IWI49" s="502"/>
      <c r="IWJ49" s="502"/>
      <c r="IWK49" s="502"/>
      <c r="IWL49" s="502"/>
      <c r="IWM49" s="502"/>
      <c r="IWN49" s="502"/>
      <c r="IWO49" s="502"/>
      <c r="IWP49" s="502"/>
      <c r="IWQ49" s="502"/>
      <c r="IWR49" s="502"/>
      <c r="IWS49" s="502"/>
      <c r="IWT49" s="502"/>
      <c r="IWU49" s="502"/>
      <c r="IWV49" s="502"/>
      <c r="IWW49" s="502"/>
      <c r="IWX49" s="502"/>
      <c r="IWY49" s="502"/>
      <c r="IWZ49" s="502"/>
      <c r="IXA49" s="502"/>
      <c r="IXB49" s="502"/>
      <c r="IXC49" s="502"/>
      <c r="IXD49" s="502"/>
      <c r="IXE49" s="502"/>
      <c r="IXF49" s="502"/>
      <c r="IXG49" s="502"/>
      <c r="IXH49" s="502"/>
      <c r="IXI49" s="502"/>
      <c r="IXJ49" s="502"/>
      <c r="IXK49" s="502"/>
      <c r="IXL49" s="502"/>
      <c r="IXM49" s="502"/>
      <c r="IXN49" s="502"/>
      <c r="IXO49" s="502"/>
      <c r="IXP49" s="502"/>
      <c r="IXQ49" s="502"/>
      <c r="IXR49" s="502"/>
      <c r="IXS49" s="502"/>
      <c r="IXT49" s="502"/>
      <c r="IXU49" s="502"/>
      <c r="IXV49" s="502"/>
      <c r="IXW49" s="502"/>
      <c r="IXX49" s="502"/>
      <c r="IXY49" s="502"/>
      <c r="IXZ49" s="502"/>
      <c r="IYA49" s="502"/>
      <c r="IYB49" s="502"/>
      <c r="IYC49" s="502"/>
      <c r="IYD49" s="502"/>
      <c r="IYE49" s="502"/>
      <c r="IYF49" s="502"/>
      <c r="IYG49" s="502"/>
      <c r="IYH49" s="502"/>
      <c r="IYI49" s="502"/>
      <c r="IYJ49" s="502"/>
      <c r="IYK49" s="502"/>
      <c r="IYL49" s="502"/>
      <c r="IYM49" s="502"/>
      <c r="IYN49" s="502"/>
      <c r="IYO49" s="502"/>
      <c r="IYP49" s="502"/>
      <c r="IYQ49" s="502"/>
      <c r="IYR49" s="502"/>
      <c r="IYS49" s="502"/>
      <c r="IYT49" s="502"/>
      <c r="IYU49" s="502"/>
      <c r="IYV49" s="502"/>
      <c r="IYW49" s="502"/>
      <c r="IYX49" s="502"/>
      <c r="IYY49" s="502"/>
      <c r="IYZ49" s="502"/>
      <c r="IZA49" s="502"/>
      <c r="IZB49" s="502"/>
      <c r="IZC49" s="502"/>
      <c r="IZD49" s="502"/>
      <c r="IZE49" s="502"/>
      <c r="IZF49" s="502"/>
      <c r="IZG49" s="502"/>
      <c r="IZH49" s="502"/>
      <c r="IZI49" s="502"/>
      <c r="IZJ49" s="502"/>
      <c r="IZK49" s="502"/>
      <c r="IZL49" s="502"/>
      <c r="IZM49" s="502"/>
      <c r="IZN49" s="502"/>
      <c r="IZO49" s="502"/>
      <c r="IZP49" s="502"/>
      <c r="IZQ49" s="502"/>
      <c r="IZR49" s="502"/>
      <c r="IZS49" s="502"/>
      <c r="IZT49" s="502"/>
      <c r="IZU49" s="502"/>
      <c r="IZV49" s="502"/>
      <c r="IZW49" s="502"/>
      <c r="IZX49" s="502"/>
      <c r="IZY49" s="502"/>
      <c r="IZZ49" s="502"/>
      <c r="JAA49" s="502"/>
      <c r="JAB49" s="502"/>
      <c r="JAC49" s="502"/>
      <c r="JAD49" s="502"/>
      <c r="JAE49" s="502"/>
      <c r="JAF49" s="502"/>
      <c r="JAG49" s="502"/>
      <c r="JAH49" s="502"/>
      <c r="JAI49" s="502"/>
      <c r="JAJ49" s="502"/>
      <c r="JAK49" s="502"/>
      <c r="JAL49" s="502"/>
      <c r="JAM49" s="502"/>
      <c r="JAN49" s="502"/>
      <c r="JAO49" s="502"/>
      <c r="JAP49" s="502"/>
      <c r="JAQ49" s="502"/>
      <c r="JAR49" s="502"/>
      <c r="JAS49" s="502"/>
      <c r="JAT49" s="502"/>
      <c r="JAU49" s="502"/>
      <c r="JAV49" s="502"/>
      <c r="JAW49" s="502"/>
      <c r="JAX49" s="502"/>
      <c r="JAY49" s="502"/>
      <c r="JAZ49" s="502"/>
      <c r="JBA49" s="502"/>
      <c r="JBB49" s="502"/>
      <c r="JBC49" s="502"/>
      <c r="JBD49" s="502"/>
      <c r="JBE49" s="502"/>
      <c r="JBF49" s="502"/>
      <c r="JBG49" s="502"/>
      <c r="JBH49" s="502"/>
      <c r="JBI49" s="502"/>
      <c r="JBJ49" s="502"/>
      <c r="JBK49" s="502"/>
      <c r="JBL49" s="502"/>
      <c r="JBM49" s="502"/>
      <c r="JBN49" s="502"/>
      <c r="JBO49" s="502"/>
      <c r="JBP49" s="502"/>
      <c r="JBQ49" s="502"/>
      <c r="JBR49" s="502"/>
      <c r="JBS49" s="502"/>
      <c r="JBT49" s="502"/>
      <c r="JBU49" s="502"/>
      <c r="JBV49" s="502"/>
      <c r="JBW49" s="502"/>
      <c r="JBX49" s="502"/>
      <c r="JBY49" s="502"/>
      <c r="JBZ49" s="502"/>
      <c r="JCA49" s="502"/>
      <c r="JCB49" s="502"/>
      <c r="JCC49" s="502"/>
      <c r="JCD49" s="502"/>
      <c r="JCE49" s="502"/>
      <c r="JCF49" s="502"/>
      <c r="JCG49" s="502"/>
      <c r="JCH49" s="502"/>
      <c r="JCI49" s="502"/>
      <c r="JCJ49" s="502"/>
      <c r="JCK49" s="502"/>
      <c r="JCL49" s="502"/>
      <c r="JCM49" s="502"/>
      <c r="JCN49" s="502"/>
      <c r="JCO49" s="502"/>
      <c r="JCP49" s="502"/>
      <c r="JCQ49" s="502"/>
      <c r="JCR49" s="502"/>
      <c r="JCS49" s="502"/>
      <c r="JCT49" s="502"/>
      <c r="JCU49" s="502"/>
      <c r="JCV49" s="502"/>
      <c r="JCW49" s="502"/>
      <c r="JCX49" s="502"/>
      <c r="JCY49" s="502"/>
      <c r="JCZ49" s="502"/>
      <c r="JDA49" s="502"/>
      <c r="JDB49" s="502"/>
      <c r="JDC49" s="502"/>
      <c r="JDD49" s="502"/>
      <c r="JDE49" s="502"/>
      <c r="JDF49" s="502"/>
      <c r="JDG49" s="502"/>
      <c r="JDH49" s="502"/>
      <c r="JDI49" s="502"/>
      <c r="JDJ49" s="502"/>
      <c r="JDK49" s="502"/>
      <c r="JDL49" s="502"/>
      <c r="JDM49" s="502"/>
      <c r="JDN49" s="502"/>
      <c r="JDO49" s="502"/>
      <c r="JDP49" s="502"/>
      <c r="JDQ49" s="502"/>
      <c r="JDR49" s="502"/>
      <c r="JDS49" s="502"/>
      <c r="JDT49" s="502"/>
      <c r="JDU49" s="502"/>
      <c r="JDV49" s="502"/>
      <c r="JDW49" s="502"/>
      <c r="JDX49" s="502"/>
      <c r="JDY49" s="502"/>
      <c r="JDZ49" s="502"/>
      <c r="JEA49" s="502"/>
      <c r="JEB49" s="502"/>
      <c r="JEC49" s="502"/>
      <c r="JED49" s="502"/>
      <c r="JEE49" s="502"/>
      <c r="JEF49" s="502"/>
      <c r="JEG49" s="502"/>
      <c r="JEH49" s="502"/>
      <c r="JEI49" s="502"/>
      <c r="JEJ49" s="502"/>
      <c r="JEK49" s="502"/>
      <c r="JEL49" s="502"/>
      <c r="JEM49" s="502"/>
      <c r="JEN49" s="502"/>
      <c r="JEO49" s="502"/>
      <c r="JEP49" s="502"/>
      <c r="JEQ49" s="502"/>
      <c r="JER49" s="502"/>
      <c r="JES49" s="502"/>
      <c r="JET49" s="502"/>
      <c r="JEU49" s="502"/>
      <c r="JEV49" s="502"/>
      <c r="JEW49" s="502"/>
      <c r="JEX49" s="502"/>
      <c r="JEY49" s="502"/>
      <c r="JEZ49" s="502"/>
      <c r="JFA49" s="502"/>
      <c r="JFB49" s="502"/>
      <c r="JFC49" s="502"/>
      <c r="JFD49" s="502"/>
      <c r="JFE49" s="502"/>
      <c r="JFF49" s="502"/>
      <c r="JFG49" s="502"/>
      <c r="JFH49" s="502"/>
      <c r="JFI49" s="502"/>
      <c r="JFJ49" s="502"/>
      <c r="JFK49" s="502"/>
      <c r="JFL49" s="502"/>
      <c r="JFM49" s="502"/>
      <c r="JFN49" s="502"/>
      <c r="JFO49" s="502"/>
      <c r="JFP49" s="502"/>
      <c r="JFQ49" s="502"/>
      <c r="JFR49" s="502"/>
      <c r="JFS49" s="502"/>
      <c r="JFT49" s="502"/>
      <c r="JFU49" s="502"/>
      <c r="JFV49" s="502"/>
      <c r="JFW49" s="502"/>
      <c r="JFX49" s="502"/>
      <c r="JFY49" s="502"/>
      <c r="JFZ49" s="502"/>
      <c r="JGA49" s="502"/>
      <c r="JGB49" s="502"/>
      <c r="JGC49" s="502"/>
      <c r="JGD49" s="502"/>
      <c r="JGE49" s="502"/>
      <c r="JGF49" s="502"/>
      <c r="JGG49" s="502"/>
      <c r="JGH49" s="502"/>
      <c r="JGI49" s="502"/>
      <c r="JGJ49" s="502"/>
      <c r="JGK49" s="502"/>
      <c r="JGL49" s="502"/>
      <c r="JGM49" s="502"/>
      <c r="JGN49" s="502"/>
      <c r="JGO49" s="502"/>
      <c r="JGP49" s="502"/>
      <c r="JGQ49" s="502"/>
      <c r="JGR49" s="502"/>
      <c r="JGS49" s="502"/>
      <c r="JGT49" s="502"/>
      <c r="JGU49" s="502"/>
      <c r="JGV49" s="502"/>
      <c r="JGW49" s="502"/>
      <c r="JGX49" s="502"/>
      <c r="JGY49" s="502"/>
      <c r="JGZ49" s="502"/>
      <c r="JHA49" s="502"/>
      <c r="JHB49" s="502"/>
      <c r="JHC49" s="502"/>
      <c r="JHD49" s="502"/>
      <c r="JHE49" s="502"/>
      <c r="JHF49" s="502"/>
      <c r="JHG49" s="502"/>
      <c r="JHH49" s="502"/>
      <c r="JHI49" s="502"/>
      <c r="JHJ49" s="502"/>
      <c r="JHK49" s="502"/>
      <c r="JHL49" s="502"/>
      <c r="JHM49" s="502"/>
      <c r="JHN49" s="502"/>
      <c r="JHO49" s="502"/>
      <c r="JHP49" s="502"/>
      <c r="JHQ49" s="502"/>
      <c r="JHR49" s="502"/>
      <c r="JHS49" s="502"/>
      <c r="JHT49" s="502"/>
      <c r="JHU49" s="502"/>
      <c r="JHV49" s="502"/>
      <c r="JHW49" s="502"/>
      <c r="JHX49" s="502"/>
      <c r="JHY49" s="502"/>
      <c r="JHZ49" s="502"/>
      <c r="JIA49" s="502"/>
      <c r="JIB49" s="502"/>
      <c r="JIC49" s="502"/>
      <c r="JID49" s="502"/>
      <c r="JIE49" s="502"/>
      <c r="JIF49" s="502"/>
      <c r="JIG49" s="502"/>
      <c r="JIH49" s="502"/>
      <c r="JII49" s="502"/>
      <c r="JIJ49" s="502"/>
      <c r="JIK49" s="502"/>
      <c r="JIL49" s="502"/>
      <c r="JIM49" s="502"/>
      <c r="JIN49" s="502"/>
      <c r="JIO49" s="502"/>
      <c r="JIP49" s="502"/>
      <c r="JIQ49" s="502"/>
      <c r="JIR49" s="502"/>
      <c r="JIS49" s="502"/>
      <c r="JIT49" s="502"/>
      <c r="JIU49" s="502"/>
      <c r="JIV49" s="502"/>
      <c r="JIW49" s="502"/>
      <c r="JIX49" s="502"/>
      <c r="JIY49" s="502"/>
      <c r="JIZ49" s="502"/>
      <c r="JJA49" s="502"/>
      <c r="JJB49" s="502"/>
      <c r="JJC49" s="502"/>
      <c r="JJD49" s="502"/>
      <c r="JJE49" s="502"/>
      <c r="JJF49" s="502"/>
      <c r="JJG49" s="502"/>
      <c r="JJH49" s="502"/>
      <c r="JJI49" s="502"/>
      <c r="JJJ49" s="502"/>
      <c r="JJK49" s="502"/>
      <c r="JJL49" s="502"/>
      <c r="JJM49" s="502"/>
      <c r="JJN49" s="502"/>
      <c r="JJO49" s="502"/>
      <c r="JJP49" s="502"/>
      <c r="JJQ49" s="502"/>
      <c r="JJR49" s="502"/>
      <c r="JJS49" s="502"/>
      <c r="JJT49" s="502"/>
      <c r="JJU49" s="502"/>
      <c r="JJV49" s="502"/>
      <c r="JJW49" s="502"/>
      <c r="JJX49" s="502"/>
      <c r="JJY49" s="502"/>
      <c r="JJZ49" s="502"/>
      <c r="JKA49" s="502"/>
      <c r="JKB49" s="502"/>
      <c r="JKC49" s="502"/>
      <c r="JKD49" s="502"/>
      <c r="JKE49" s="502"/>
      <c r="JKF49" s="502"/>
      <c r="JKG49" s="502"/>
      <c r="JKH49" s="502"/>
      <c r="JKI49" s="502"/>
      <c r="JKJ49" s="502"/>
      <c r="JKK49" s="502"/>
      <c r="JKL49" s="502"/>
      <c r="JKM49" s="502"/>
      <c r="JKN49" s="502"/>
      <c r="JKO49" s="502"/>
      <c r="JKP49" s="502"/>
      <c r="JKQ49" s="502"/>
      <c r="JKR49" s="502"/>
      <c r="JKS49" s="502"/>
      <c r="JKT49" s="502"/>
      <c r="JKU49" s="502"/>
      <c r="JKV49" s="502"/>
      <c r="JKW49" s="502"/>
      <c r="JKX49" s="502"/>
      <c r="JKY49" s="502"/>
      <c r="JKZ49" s="502"/>
      <c r="JLA49" s="502"/>
      <c r="JLB49" s="502"/>
      <c r="JLC49" s="502"/>
      <c r="JLD49" s="502"/>
      <c r="JLE49" s="502"/>
      <c r="JLF49" s="502"/>
      <c r="JLG49" s="502"/>
      <c r="JLH49" s="502"/>
      <c r="JLI49" s="502"/>
      <c r="JLJ49" s="502"/>
      <c r="JLK49" s="502"/>
      <c r="JLL49" s="502"/>
      <c r="JLM49" s="502"/>
      <c r="JLN49" s="502"/>
      <c r="JLO49" s="502"/>
      <c r="JLP49" s="502"/>
      <c r="JLQ49" s="502"/>
      <c r="JLR49" s="502"/>
      <c r="JLS49" s="502"/>
      <c r="JLT49" s="502"/>
      <c r="JLU49" s="502"/>
      <c r="JLV49" s="502"/>
      <c r="JLW49" s="502"/>
      <c r="JLX49" s="502"/>
      <c r="JLY49" s="502"/>
      <c r="JLZ49" s="502"/>
      <c r="JMA49" s="502"/>
      <c r="JMB49" s="502"/>
      <c r="JMC49" s="502"/>
      <c r="JMD49" s="502"/>
      <c r="JME49" s="502"/>
      <c r="JMF49" s="502"/>
      <c r="JMG49" s="502"/>
      <c r="JMH49" s="502"/>
      <c r="JMI49" s="502"/>
      <c r="JMJ49" s="502"/>
      <c r="JMK49" s="502"/>
      <c r="JML49" s="502"/>
      <c r="JMM49" s="502"/>
      <c r="JMN49" s="502"/>
      <c r="JMO49" s="502"/>
      <c r="JMP49" s="502"/>
      <c r="JMQ49" s="502"/>
      <c r="JMR49" s="502"/>
      <c r="JMS49" s="502"/>
      <c r="JMT49" s="502"/>
      <c r="JMU49" s="502"/>
      <c r="JMV49" s="502"/>
      <c r="JMW49" s="502"/>
      <c r="JMX49" s="502"/>
      <c r="JMY49" s="502"/>
      <c r="JMZ49" s="502"/>
      <c r="JNA49" s="502"/>
      <c r="JNB49" s="502"/>
      <c r="JNC49" s="502"/>
      <c r="JND49" s="502"/>
      <c r="JNE49" s="502"/>
      <c r="JNF49" s="502"/>
      <c r="JNG49" s="502"/>
      <c r="JNH49" s="502"/>
      <c r="JNI49" s="502"/>
      <c r="JNJ49" s="502"/>
      <c r="JNK49" s="502"/>
      <c r="JNL49" s="502"/>
      <c r="JNM49" s="502"/>
      <c r="JNN49" s="502"/>
      <c r="JNO49" s="502"/>
      <c r="JNP49" s="502"/>
      <c r="JNQ49" s="502"/>
      <c r="JNR49" s="502"/>
      <c r="JNS49" s="502"/>
      <c r="JNT49" s="502"/>
      <c r="JNU49" s="502"/>
      <c r="JNV49" s="502"/>
      <c r="JNW49" s="502"/>
      <c r="JNX49" s="502"/>
      <c r="JNY49" s="502"/>
      <c r="JNZ49" s="502"/>
      <c r="JOA49" s="502"/>
      <c r="JOB49" s="502"/>
      <c r="JOC49" s="502"/>
      <c r="JOD49" s="502"/>
      <c r="JOE49" s="502"/>
      <c r="JOF49" s="502"/>
      <c r="JOG49" s="502"/>
      <c r="JOH49" s="502"/>
      <c r="JOI49" s="502"/>
      <c r="JOJ49" s="502"/>
      <c r="JOK49" s="502"/>
      <c r="JOL49" s="502"/>
      <c r="JOM49" s="502"/>
      <c r="JON49" s="502"/>
      <c r="JOO49" s="502"/>
      <c r="JOP49" s="502"/>
      <c r="JOQ49" s="502"/>
      <c r="JOR49" s="502"/>
      <c r="JOS49" s="502"/>
      <c r="JOT49" s="502"/>
      <c r="JOU49" s="502"/>
      <c r="JOV49" s="502"/>
      <c r="JOW49" s="502"/>
      <c r="JOX49" s="502"/>
      <c r="JOY49" s="502"/>
      <c r="JOZ49" s="502"/>
      <c r="JPA49" s="502"/>
      <c r="JPB49" s="502"/>
      <c r="JPC49" s="502"/>
      <c r="JPD49" s="502"/>
      <c r="JPE49" s="502"/>
      <c r="JPF49" s="502"/>
      <c r="JPG49" s="502"/>
      <c r="JPH49" s="502"/>
      <c r="JPI49" s="502"/>
      <c r="JPJ49" s="502"/>
      <c r="JPK49" s="502"/>
      <c r="JPL49" s="502"/>
      <c r="JPM49" s="502"/>
      <c r="JPN49" s="502"/>
      <c r="JPO49" s="502"/>
      <c r="JPP49" s="502"/>
      <c r="JPQ49" s="502"/>
      <c r="JPR49" s="502"/>
      <c r="JPS49" s="502"/>
      <c r="JPT49" s="502"/>
      <c r="JPU49" s="502"/>
      <c r="JPV49" s="502"/>
      <c r="JPW49" s="502"/>
      <c r="JPX49" s="502"/>
      <c r="JPY49" s="502"/>
      <c r="JPZ49" s="502"/>
      <c r="JQA49" s="502"/>
      <c r="JQB49" s="502"/>
      <c r="JQC49" s="502"/>
      <c r="JQD49" s="502"/>
      <c r="JQE49" s="502"/>
      <c r="JQF49" s="502"/>
      <c r="JQG49" s="502"/>
      <c r="JQH49" s="502"/>
      <c r="JQI49" s="502"/>
      <c r="JQJ49" s="502"/>
      <c r="JQK49" s="502"/>
      <c r="JQL49" s="502"/>
      <c r="JQM49" s="502"/>
      <c r="JQN49" s="502"/>
      <c r="JQO49" s="502"/>
      <c r="JQP49" s="502"/>
      <c r="JQQ49" s="502"/>
      <c r="JQR49" s="502"/>
      <c r="JQS49" s="502"/>
      <c r="JQT49" s="502"/>
      <c r="JQU49" s="502"/>
      <c r="JQV49" s="502"/>
      <c r="JQW49" s="502"/>
      <c r="JQX49" s="502"/>
      <c r="JQY49" s="502"/>
      <c r="JQZ49" s="502"/>
      <c r="JRA49" s="502"/>
      <c r="JRB49" s="502"/>
      <c r="JRC49" s="502"/>
      <c r="JRD49" s="502"/>
      <c r="JRE49" s="502"/>
      <c r="JRF49" s="502"/>
      <c r="JRG49" s="502"/>
      <c r="JRH49" s="502"/>
      <c r="JRI49" s="502"/>
      <c r="JRJ49" s="502"/>
      <c r="JRK49" s="502"/>
      <c r="JRL49" s="502"/>
      <c r="JRM49" s="502"/>
      <c r="JRN49" s="502"/>
      <c r="JRO49" s="502"/>
      <c r="JRP49" s="502"/>
      <c r="JRQ49" s="502"/>
      <c r="JRR49" s="502"/>
      <c r="JRS49" s="502"/>
      <c r="JRT49" s="502"/>
      <c r="JRU49" s="502"/>
      <c r="JRV49" s="502"/>
      <c r="JRW49" s="502"/>
      <c r="JRX49" s="502"/>
      <c r="JRY49" s="502"/>
      <c r="JRZ49" s="502"/>
      <c r="JSA49" s="502"/>
      <c r="JSB49" s="502"/>
      <c r="JSC49" s="502"/>
      <c r="JSD49" s="502"/>
      <c r="JSE49" s="502"/>
      <c r="JSF49" s="502"/>
      <c r="JSG49" s="502"/>
      <c r="JSH49" s="502"/>
      <c r="JSI49" s="502"/>
      <c r="JSJ49" s="502"/>
      <c r="JSK49" s="502"/>
      <c r="JSL49" s="502"/>
      <c r="JSM49" s="502"/>
      <c r="JSN49" s="502"/>
      <c r="JSO49" s="502"/>
      <c r="JSP49" s="502"/>
      <c r="JSQ49" s="502"/>
      <c r="JSR49" s="502"/>
      <c r="JSS49" s="502"/>
      <c r="JST49" s="502"/>
      <c r="JSU49" s="502"/>
      <c r="JSV49" s="502"/>
      <c r="JSW49" s="502"/>
      <c r="JSX49" s="502"/>
      <c r="JSY49" s="502"/>
      <c r="JSZ49" s="502"/>
      <c r="JTA49" s="502"/>
      <c r="JTB49" s="502"/>
      <c r="JTC49" s="502"/>
      <c r="JTD49" s="502"/>
      <c r="JTE49" s="502"/>
      <c r="JTF49" s="502"/>
      <c r="JTG49" s="502"/>
      <c r="JTH49" s="502"/>
      <c r="JTI49" s="502"/>
      <c r="JTJ49" s="502"/>
      <c r="JTK49" s="502"/>
      <c r="JTL49" s="502"/>
      <c r="JTM49" s="502"/>
      <c r="JTN49" s="502"/>
      <c r="JTO49" s="502"/>
      <c r="JTP49" s="502"/>
      <c r="JTQ49" s="502"/>
      <c r="JTR49" s="502"/>
      <c r="JTS49" s="502"/>
      <c r="JTT49" s="502"/>
      <c r="JTU49" s="502"/>
      <c r="JTV49" s="502"/>
      <c r="JTW49" s="502"/>
      <c r="JTX49" s="502"/>
      <c r="JTY49" s="502"/>
      <c r="JTZ49" s="502"/>
      <c r="JUA49" s="502"/>
      <c r="JUB49" s="502"/>
      <c r="JUC49" s="502"/>
      <c r="JUD49" s="502"/>
      <c r="JUE49" s="502"/>
      <c r="JUF49" s="502"/>
      <c r="JUG49" s="502"/>
      <c r="JUH49" s="502"/>
      <c r="JUI49" s="502"/>
      <c r="JUJ49" s="502"/>
      <c r="JUK49" s="502"/>
      <c r="JUL49" s="502"/>
      <c r="JUM49" s="502"/>
      <c r="JUN49" s="502"/>
      <c r="JUO49" s="502"/>
      <c r="JUP49" s="502"/>
      <c r="JUQ49" s="502"/>
      <c r="JUR49" s="502"/>
      <c r="JUS49" s="502"/>
      <c r="JUT49" s="502"/>
      <c r="JUU49" s="502"/>
      <c r="JUV49" s="502"/>
      <c r="JUW49" s="502"/>
      <c r="JUX49" s="502"/>
      <c r="JUY49" s="502"/>
      <c r="JUZ49" s="502"/>
      <c r="JVA49" s="502"/>
      <c r="JVB49" s="502"/>
      <c r="JVC49" s="502"/>
      <c r="JVD49" s="502"/>
      <c r="JVE49" s="502"/>
      <c r="JVF49" s="502"/>
      <c r="JVG49" s="502"/>
      <c r="JVH49" s="502"/>
      <c r="JVI49" s="502"/>
      <c r="JVJ49" s="502"/>
      <c r="JVK49" s="502"/>
      <c r="JVL49" s="502"/>
      <c r="JVM49" s="502"/>
      <c r="JVN49" s="502"/>
      <c r="JVO49" s="502"/>
      <c r="JVP49" s="502"/>
      <c r="JVQ49" s="502"/>
      <c r="JVR49" s="502"/>
      <c r="JVS49" s="502"/>
      <c r="JVT49" s="502"/>
      <c r="JVU49" s="502"/>
      <c r="JVV49" s="502"/>
      <c r="JVW49" s="502"/>
      <c r="JVX49" s="502"/>
      <c r="JVY49" s="502"/>
      <c r="JVZ49" s="502"/>
      <c r="JWA49" s="502"/>
      <c r="JWB49" s="502"/>
      <c r="JWC49" s="502"/>
      <c r="JWD49" s="502"/>
      <c r="JWE49" s="502"/>
      <c r="JWF49" s="502"/>
      <c r="JWG49" s="502"/>
      <c r="JWH49" s="502"/>
      <c r="JWI49" s="502"/>
      <c r="JWJ49" s="502"/>
      <c r="JWK49" s="502"/>
      <c r="JWL49" s="502"/>
      <c r="JWM49" s="502"/>
      <c r="JWN49" s="502"/>
      <c r="JWO49" s="502"/>
      <c r="JWP49" s="502"/>
      <c r="JWQ49" s="502"/>
      <c r="JWR49" s="502"/>
      <c r="JWS49" s="502"/>
      <c r="JWT49" s="502"/>
      <c r="JWU49" s="502"/>
      <c r="JWV49" s="502"/>
      <c r="JWW49" s="502"/>
      <c r="JWX49" s="502"/>
      <c r="JWY49" s="502"/>
      <c r="JWZ49" s="502"/>
      <c r="JXA49" s="502"/>
      <c r="JXB49" s="502"/>
      <c r="JXC49" s="502"/>
      <c r="JXD49" s="502"/>
      <c r="JXE49" s="502"/>
      <c r="JXF49" s="502"/>
      <c r="JXG49" s="502"/>
      <c r="JXH49" s="502"/>
      <c r="JXI49" s="502"/>
      <c r="JXJ49" s="502"/>
      <c r="JXK49" s="502"/>
      <c r="JXL49" s="502"/>
      <c r="JXM49" s="502"/>
      <c r="JXN49" s="502"/>
      <c r="JXO49" s="502"/>
      <c r="JXP49" s="502"/>
      <c r="JXQ49" s="502"/>
      <c r="JXR49" s="502"/>
      <c r="JXS49" s="502"/>
      <c r="JXT49" s="502"/>
      <c r="JXU49" s="502"/>
      <c r="JXV49" s="502"/>
      <c r="JXW49" s="502"/>
      <c r="JXX49" s="502"/>
      <c r="JXY49" s="502"/>
      <c r="JXZ49" s="502"/>
      <c r="JYA49" s="502"/>
      <c r="JYB49" s="502"/>
      <c r="JYC49" s="502"/>
      <c r="JYD49" s="502"/>
      <c r="JYE49" s="502"/>
      <c r="JYF49" s="502"/>
      <c r="JYG49" s="502"/>
      <c r="JYH49" s="502"/>
      <c r="JYI49" s="502"/>
      <c r="JYJ49" s="502"/>
      <c r="JYK49" s="502"/>
      <c r="JYL49" s="502"/>
      <c r="JYM49" s="502"/>
      <c r="JYN49" s="502"/>
      <c r="JYO49" s="502"/>
      <c r="JYP49" s="502"/>
      <c r="JYQ49" s="502"/>
      <c r="JYR49" s="502"/>
      <c r="JYS49" s="502"/>
      <c r="JYT49" s="502"/>
      <c r="JYU49" s="502"/>
      <c r="JYV49" s="502"/>
      <c r="JYW49" s="502"/>
      <c r="JYX49" s="502"/>
      <c r="JYY49" s="502"/>
      <c r="JYZ49" s="502"/>
      <c r="JZA49" s="502"/>
      <c r="JZB49" s="502"/>
      <c r="JZC49" s="502"/>
      <c r="JZD49" s="502"/>
      <c r="JZE49" s="502"/>
      <c r="JZF49" s="502"/>
      <c r="JZG49" s="502"/>
      <c r="JZH49" s="502"/>
      <c r="JZI49" s="502"/>
      <c r="JZJ49" s="502"/>
      <c r="JZK49" s="502"/>
      <c r="JZL49" s="502"/>
      <c r="JZM49" s="502"/>
      <c r="JZN49" s="502"/>
      <c r="JZO49" s="502"/>
      <c r="JZP49" s="502"/>
      <c r="JZQ49" s="502"/>
      <c r="JZR49" s="502"/>
      <c r="JZS49" s="502"/>
      <c r="JZT49" s="502"/>
      <c r="JZU49" s="502"/>
      <c r="JZV49" s="502"/>
      <c r="JZW49" s="502"/>
      <c r="JZX49" s="502"/>
      <c r="JZY49" s="502"/>
      <c r="JZZ49" s="502"/>
      <c r="KAA49" s="502"/>
      <c r="KAB49" s="502"/>
      <c r="KAC49" s="502"/>
      <c r="KAD49" s="502"/>
      <c r="KAE49" s="502"/>
      <c r="KAF49" s="502"/>
      <c r="KAG49" s="502"/>
      <c r="KAH49" s="502"/>
      <c r="KAI49" s="502"/>
      <c r="KAJ49" s="502"/>
      <c r="KAK49" s="502"/>
      <c r="KAL49" s="502"/>
      <c r="KAM49" s="502"/>
      <c r="KAN49" s="502"/>
      <c r="KAO49" s="502"/>
      <c r="KAP49" s="502"/>
      <c r="KAQ49" s="502"/>
      <c r="KAR49" s="502"/>
      <c r="KAS49" s="502"/>
      <c r="KAT49" s="502"/>
      <c r="KAU49" s="502"/>
      <c r="KAV49" s="502"/>
      <c r="KAW49" s="502"/>
      <c r="KAX49" s="502"/>
      <c r="KAY49" s="502"/>
      <c r="KAZ49" s="502"/>
      <c r="KBA49" s="502"/>
      <c r="KBB49" s="502"/>
      <c r="KBC49" s="502"/>
      <c r="KBD49" s="502"/>
      <c r="KBE49" s="502"/>
      <c r="KBF49" s="502"/>
      <c r="KBG49" s="502"/>
      <c r="KBH49" s="502"/>
      <c r="KBI49" s="502"/>
      <c r="KBJ49" s="502"/>
      <c r="KBK49" s="502"/>
      <c r="KBL49" s="502"/>
      <c r="KBM49" s="502"/>
      <c r="KBN49" s="502"/>
      <c r="KBO49" s="502"/>
      <c r="KBP49" s="502"/>
      <c r="KBQ49" s="502"/>
      <c r="KBR49" s="502"/>
      <c r="KBS49" s="502"/>
      <c r="KBT49" s="502"/>
      <c r="KBU49" s="502"/>
      <c r="KBV49" s="502"/>
      <c r="KBW49" s="502"/>
      <c r="KBX49" s="502"/>
      <c r="KBY49" s="502"/>
      <c r="KBZ49" s="502"/>
      <c r="KCA49" s="502"/>
      <c r="KCB49" s="502"/>
      <c r="KCC49" s="502"/>
      <c r="KCD49" s="502"/>
      <c r="KCE49" s="502"/>
      <c r="KCF49" s="502"/>
      <c r="KCG49" s="502"/>
      <c r="KCH49" s="502"/>
      <c r="KCI49" s="502"/>
      <c r="KCJ49" s="502"/>
      <c r="KCK49" s="502"/>
      <c r="KCL49" s="502"/>
      <c r="KCM49" s="502"/>
      <c r="KCN49" s="502"/>
      <c r="KCO49" s="502"/>
      <c r="KCP49" s="502"/>
      <c r="KCQ49" s="502"/>
      <c r="KCR49" s="502"/>
      <c r="KCS49" s="502"/>
      <c r="KCT49" s="502"/>
      <c r="KCU49" s="502"/>
      <c r="KCV49" s="502"/>
      <c r="KCW49" s="502"/>
      <c r="KCX49" s="502"/>
      <c r="KCY49" s="502"/>
      <c r="KCZ49" s="502"/>
      <c r="KDA49" s="502"/>
      <c r="KDB49" s="502"/>
      <c r="KDC49" s="502"/>
      <c r="KDD49" s="502"/>
      <c r="KDE49" s="502"/>
      <c r="KDF49" s="502"/>
      <c r="KDG49" s="502"/>
      <c r="KDH49" s="502"/>
      <c r="KDI49" s="502"/>
      <c r="KDJ49" s="502"/>
      <c r="KDK49" s="502"/>
      <c r="KDL49" s="502"/>
      <c r="KDM49" s="502"/>
      <c r="KDN49" s="502"/>
      <c r="KDO49" s="502"/>
      <c r="KDP49" s="502"/>
      <c r="KDQ49" s="502"/>
      <c r="KDR49" s="502"/>
      <c r="KDS49" s="502"/>
      <c r="KDT49" s="502"/>
      <c r="KDU49" s="502"/>
      <c r="KDV49" s="502"/>
      <c r="KDW49" s="502"/>
      <c r="KDX49" s="502"/>
      <c r="KDY49" s="502"/>
      <c r="KDZ49" s="502"/>
      <c r="KEA49" s="502"/>
      <c r="KEB49" s="502"/>
      <c r="KEC49" s="502"/>
      <c r="KED49" s="502"/>
      <c r="KEE49" s="502"/>
      <c r="KEF49" s="502"/>
      <c r="KEG49" s="502"/>
      <c r="KEH49" s="502"/>
      <c r="KEI49" s="502"/>
      <c r="KEJ49" s="502"/>
      <c r="KEK49" s="502"/>
      <c r="KEL49" s="502"/>
      <c r="KEM49" s="502"/>
      <c r="KEN49" s="502"/>
      <c r="KEO49" s="502"/>
      <c r="KEP49" s="502"/>
      <c r="KEQ49" s="502"/>
      <c r="KER49" s="502"/>
      <c r="KES49" s="502"/>
      <c r="KET49" s="502"/>
      <c r="KEU49" s="502"/>
      <c r="KEV49" s="502"/>
      <c r="KEW49" s="502"/>
      <c r="KEX49" s="502"/>
      <c r="KEY49" s="502"/>
      <c r="KEZ49" s="502"/>
      <c r="KFA49" s="502"/>
      <c r="KFB49" s="502"/>
      <c r="KFC49" s="502"/>
      <c r="KFD49" s="502"/>
      <c r="KFE49" s="502"/>
      <c r="KFF49" s="502"/>
      <c r="KFG49" s="502"/>
      <c r="KFH49" s="502"/>
      <c r="KFI49" s="502"/>
      <c r="KFJ49" s="502"/>
      <c r="KFK49" s="502"/>
      <c r="KFL49" s="502"/>
      <c r="KFM49" s="502"/>
      <c r="KFN49" s="502"/>
      <c r="KFO49" s="502"/>
      <c r="KFP49" s="502"/>
      <c r="KFQ49" s="502"/>
      <c r="KFR49" s="502"/>
      <c r="KFS49" s="502"/>
      <c r="KFT49" s="502"/>
      <c r="KFU49" s="502"/>
      <c r="KFV49" s="502"/>
      <c r="KFW49" s="502"/>
      <c r="KFX49" s="502"/>
      <c r="KFY49" s="502"/>
      <c r="KFZ49" s="502"/>
      <c r="KGA49" s="502"/>
      <c r="KGB49" s="502"/>
      <c r="KGC49" s="502"/>
      <c r="KGD49" s="502"/>
      <c r="KGE49" s="502"/>
      <c r="KGF49" s="502"/>
      <c r="KGG49" s="502"/>
      <c r="KGH49" s="502"/>
      <c r="KGI49" s="502"/>
      <c r="KGJ49" s="502"/>
      <c r="KGK49" s="502"/>
      <c r="KGL49" s="502"/>
      <c r="KGM49" s="502"/>
      <c r="KGN49" s="502"/>
      <c r="KGO49" s="502"/>
      <c r="KGP49" s="502"/>
      <c r="KGQ49" s="502"/>
      <c r="KGR49" s="502"/>
      <c r="KGS49" s="502"/>
      <c r="KGT49" s="502"/>
      <c r="KGU49" s="502"/>
      <c r="KGV49" s="502"/>
      <c r="KGW49" s="502"/>
      <c r="KGX49" s="502"/>
      <c r="KGY49" s="502"/>
      <c r="KGZ49" s="502"/>
      <c r="KHA49" s="502"/>
      <c r="KHB49" s="502"/>
      <c r="KHC49" s="502"/>
      <c r="KHD49" s="502"/>
      <c r="KHE49" s="502"/>
      <c r="KHF49" s="502"/>
      <c r="KHG49" s="502"/>
      <c r="KHH49" s="502"/>
      <c r="KHI49" s="502"/>
      <c r="KHJ49" s="502"/>
      <c r="KHK49" s="502"/>
      <c r="KHL49" s="502"/>
      <c r="KHM49" s="502"/>
      <c r="KHN49" s="502"/>
      <c r="KHO49" s="502"/>
      <c r="KHP49" s="502"/>
      <c r="KHQ49" s="502"/>
      <c r="KHR49" s="502"/>
      <c r="KHS49" s="502"/>
      <c r="KHT49" s="502"/>
      <c r="KHU49" s="502"/>
      <c r="KHV49" s="502"/>
      <c r="KHW49" s="502"/>
      <c r="KHX49" s="502"/>
      <c r="KHY49" s="502"/>
      <c r="KHZ49" s="502"/>
      <c r="KIA49" s="502"/>
      <c r="KIB49" s="502"/>
      <c r="KIC49" s="502"/>
      <c r="KID49" s="502"/>
      <c r="KIE49" s="502"/>
      <c r="KIF49" s="502"/>
      <c r="KIG49" s="502"/>
      <c r="KIH49" s="502"/>
      <c r="KII49" s="502"/>
      <c r="KIJ49" s="502"/>
      <c r="KIK49" s="502"/>
      <c r="KIL49" s="502"/>
      <c r="KIM49" s="502"/>
      <c r="KIN49" s="502"/>
      <c r="KIO49" s="502"/>
      <c r="KIP49" s="502"/>
      <c r="KIQ49" s="502"/>
      <c r="KIR49" s="502"/>
      <c r="KIS49" s="502"/>
      <c r="KIT49" s="502"/>
      <c r="KIU49" s="502"/>
      <c r="KIV49" s="502"/>
      <c r="KIW49" s="502"/>
      <c r="KIX49" s="502"/>
      <c r="KIY49" s="502"/>
      <c r="KIZ49" s="502"/>
      <c r="KJA49" s="502"/>
      <c r="KJB49" s="502"/>
      <c r="KJC49" s="502"/>
      <c r="KJD49" s="502"/>
      <c r="KJE49" s="502"/>
      <c r="KJF49" s="502"/>
      <c r="KJG49" s="502"/>
      <c r="KJH49" s="502"/>
      <c r="KJI49" s="502"/>
      <c r="KJJ49" s="502"/>
      <c r="KJK49" s="502"/>
      <c r="KJL49" s="502"/>
      <c r="KJM49" s="502"/>
      <c r="KJN49" s="502"/>
      <c r="KJO49" s="502"/>
      <c r="KJP49" s="502"/>
      <c r="KJQ49" s="502"/>
      <c r="KJR49" s="502"/>
      <c r="KJS49" s="502"/>
      <c r="KJT49" s="502"/>
      <c r="KJU49" s="502"/>
      <c r="KJV49" s="502"/>
      <c r="KJW49" s="502"/>
      <c r="KJX49" s="502"/>
      <c r="KJY49" s="502"/>
      <c r="KJZ49" s="502"/>
      <c r="KKA49" s="502"/>
      <c r="KKB49" s="502"/>
      <c r="KKC49" s="502"/>
      <c r="KKD49" s="502"/>
      <c r="KKE49" s="502"/>
      <c r="KKF49" s="502"/>
      <c r="KKG49" s="502"/>
      <c r="KKH49" s="502"/>
      <c r="KKI49" s="502"/>
      <c r="KKJ49" s="502"/>
      <c r="KKK49" s="502"/>
      <c r="KKL49" s="502"/>
      <c r="KKM49" s="502"/>
      <c r="KKN49" s="502"/>
      <c r="KKO49" s="502"/>
      <c r="KKP49" s="502"/>
      <c r="KKQ49" s="502"/>
      <c r="KKR49" s="502"/>
      <c r="KKS49" s="502"/>
      <c r="KKT49" s="502"/>
      <c r="KKU49" s="502"/>
      <c r="KKV49" s="502"/>
      <c r="KKW49" s="502"/>
      <c r="KKX49" s="502"/>
      <c r="KKY49" s="502"/>
      <c r="KKZ49" s="502"/>
      <c r="KLA49" s="502"/>
      <c r="KLB49" s="502"/>
      <c r="KLC49" s="502"/>
      <c r="KLD49" s="502"/>
      <c r="KLE49" s="502"/>
      <c r="KLF49" s="502"/>
      <c r="KLG49" s="502"/>
      <c r="KLH49" s="502"/>
      <c r="KLI49" s="502"/>
      <c r="KLJ49" s="502"/>
      <c r="KLK49" s="502"/>
      <c r="KLL49" s="502"/>
      <c r="KLM49" s="502"/>
      <c r="KLN49" s="502"/>
      <c r="KLO49" s="502"/>
      <c r="KLP49" s="502"/>
      <c r="KLQ49" s="502"/>
      <c r="KLR49" s="502"/>
      <c r="KLS49" s="502"/>
      <c r="KLT49" s="502"/>
      <c r="KLU49" s="502"/>
      <c r="KLV49" s="502"/>
      <c r="KLW49" s="502"/>
      <c r="KLX49" s="502"/>
      <c r="KLY49" s="502"/>
      <c r="KLZ49" s="502"/>
      <c r="KMA49" s="502"/>
      <c r="KMB49" s="502"/>
      <c r="KMC49" s="502"/>
      <c r="KMD49" s="502"/>
      <c r="KME49" s="502"/>
      <c r="KMF49" s="502"/>
      <c r="KMG49" s="502"/>
      <c r="KMH49" s="502"/>
      <c r="KMI49" s="502"/>
      <c r="KMJ49" s="502"/>
      <c r="KMK49" s="502"/>
      <c r="KML49" s="502"/>
      <c r="KMM49" s="502"/>
      <c r="KMN49" s="502"/>
      <c r="KMO49" s="502"/>
      <c r="KMP49" s="502"/>
      <c r="KMQ49" s="502"/>
      <c r="KMR49" s="502"/>
      <c r="KMS49" s="502"/>
      <c r="KMT49" s="502"/>
      <c r="KMU49" s="502"/>
      <c r="KMV49" s="502"/>
      <c r="KMW49" s="502"/>
      <c r="KMX49" s="502"/>
      <c r="KMY49" s="502"/>
      <c r="KMZ49" s="502"/>
      <c r="KNA49" s="502"/>
      <c r="KNB49" s="502"/>
      <c r="KNC49" s="502"/>
      <c r="KND49" s="502"/>
      <c r="KNE49" s="502"/>
      <c r="KNF49" s="502"/>
      <c r="KNG49" s="502"/>
      <c r="KNH49" s="502"/>
      <c r="KNI49" s="502"/>
      <c r="KNJ49" s="502"/>
      <c r="KNK49" s="502"/>
      <c r="KNL49" s="502"/>
      <c r="KNM49" s="502"/>
      <c r="KNN49" s="502"/>
      <c r="KNO49" s="502"/>
      <c r="KNP49" s="502"/>
      <c r="KNQ49" s="502"/>
      <c r="KNR49" s="502"/>
      <c r="KNS49" s="502"/>
      <c r="KNT49" s="502"/>
      <c r="KNU49" s="502"/>
      <c r="KNV49" s="502"/>
      <c r="KNW49" s="502"/>
      <c r="KNX49" s="502"/>
      <c r="KNY49" s="502"/>
      <c r="KNZ49" s="502"/>
      <c r="KOA49" s="502"/>
      <c r="KOB49" s="502"/>
      <c r="KOC49" s="502"/>
      <c r="KOD49" s="502"/>
      <c r="KOE49" s="502"/>
      <c r="KOF49" s="502"/>
      <c r="KOG49" s="502"/>
      <c r="KOH49" s="502"/>
      <c r="KOI49" s="502"/>
      <c r="KOJ49" s="502"/>
      <c r="KOK49" s="502"/>
      <c r="KOL49" s="502"/>
      <c r="KOM49" s="502"/>
      <c r="KON49" s="502"/>
      <c r="KOO49" s="502"/>
      <c r="KOP49" s="502"/>
      <c r="KOQ49" s="502"/>
      <c r="KOR49" s="502"/>
      <c r="KOS49" s="502"/>
      <c r="KOT49" s="502"/>
      <c r="KOU49" s="502"/>
      <c r="KOV49" s="502"/>
      <c r="KOW49" s="502"/>
      <c r="KOX49" s="502"/>
      <c r="KOY49" s="502"/>
      <c r="KOZ49" s="502"/>
      <c r="KPA49" s="502"/>
      <c r="KPB49" s="502"/>
      <c r="KPC49" s="502"/>
      <c r="KPD49" s="502"/>
      <c r="KPE49" s="502"/>
      <c r="KPF49" s="502"/>
      <c r="KPG49" s="502"/>
      <c r="KPH49" s="502"/>
      <c r="KPI49" s="502"/>
      <c r="KPJ49" s="502"/>
      <c r="KPK49" s="502"/>
      <c r="KPL49" s="502"/>
      <c r="KPM49" s="502"/>
      <c r="KPN49" s="502"/>
      <c r="KPO49" s="502"/>
      <c r="KPP49" s="502"/>
      <c r="KPQ49" s="502"/>
      <c r="KPR49" s="502"/>
      <c r="KPS49" s="502"/>
      <c r="KPT49" s="502"/>
      <c r="KPU49" s="502"/>
      <c r="KPV49" s="502"/>
      <c r="KPW49" s="502"/>
      <c r="KPX49" s="502"/>
      <c r="KPY49" s="502"/>
      <c r="KPZ49" s="502"/>
      <c r="KQA49" s="502"/>
      <c r="KQB49" s="502"/>
      <c r="KQC49" s="502"/>
      <c r="KQD49" s="502"/>
      <c r="KQE49" s="502"/>
      <c r="KQF49" s="502"/>
      <c r="KQG49" s="502"/>
      <c r="KQH49" s="502"/>
      <c r="KQI49" s="502"/>
      <c r="KQJ49" s="502"/>
      <c r="KQK49" s="502"/>
      <c r="KQL49" s="502"/>
      <c r="KQM49" s="502"/>
      <c r="KQN49" s="502"/>
      <c r="KQO49" s="502"/>
      <c r="KQP49" s="502"/>
      <c r="KQQ49" s="502"/>
      <c r="KQR49" s="502"/>
      <c r="KQS49" s="502"/>
      <c r="KQT49" s="502"/>
      <c r="KQU49" s="502"/>
      <c r="KQV49" s="502"/>
      <c r="KQW49" s="502"/>
      <c r="KQX49" s="502"/>
      <c r="KQY49" s="502"/>
      <c r="KQZ49" s="502"/>
      <c r="KRA49" s="502"/>
      <c r="KRB49" s="502"/>
      <c r="KRC49" s="502"/>
      <c r="KRD49" s="502"/>
      <c r="KRE49" s="502"/>
      <c r="KRF49" s="502"/>
      <c r="KRG49" s="502"/>
      <c r="KRH49" s="502"/>
      <c r="KRI49" s="502"/>
      <c r="KRJ49" s="502"/>
      <c r="KRK49" s="502"/>
      <c r="KRL49" s="502"/>
      <c r="KRM49" s="502"/>
      <c r="KRN49" s="502"/>
      <c r="KRO49" s="502"/>
      <c r="KRP49" s="502"/>
      <c r="KRQ49" s="502"/>
      <c r="KRR49" s="502"/>
      <c r="KRS49" s="502"/>
      <c r="KRT49" s="502"/>
      <c r="KRU49" s="502"/>
      <c r="KRV49" s="502"/>
      <c r="KRW49" s="502"/>
      <c r="KRX49" s="502"/>
      <c r="KRY49" s="502"/>
      <c r="KRZ49" s="502"/>
      <c r="KSA49" s="502"/>
      <c r="KSB49" s="502"/>
      <c r="KSC49" s="502"/>
      <c r="KSD49" s="502"/>
      <c r="KSE49" s="502"/>
      <c r="KSF49" s="502"/>
      <c r="KSG49" s="502"/>
      <c r="KSH49" s="502"/>
      <c r="KSI49" s="502"/>
      <c r="KSJ49" s="502"/>
      <c r="KSK49" s="502"/>
      <c r="KSL49" s="502"/>
      <c r="KSM49" s="502"/>
      <c r="KSN49" s="502"/>
      <c r="KSO49" s="502"/>
      <c r="KSP49" s="502"/>
      <c r="KSQ49" s="502"/>
      <c r="KSR49" s="502"/>
      <c r="KSS49" s="502"/>
      <c r="KST49" s="502"/>
      <c r="KSU49" s="502"/>
      <c r="KSV49" s="502"/>
      <c r="KSW49" s="502"/>
      <c r="KSX49" s="502"/>
      <c r="KSY49" s="502"/>
      <c r="KSZ49" s="502"/>
      <c r="KTA49" s="502"/>
      <c r="KTB49" s="502"/>
      <c r="KTC49" s="502"/>
      <c r="KTD49" s="502"/>
      <c r="KTE49" s="502"/>
      <c r="KTF49" s="502"/>
      <c r="KTG49" s="502"/>
      <c r="KTH49" s="502"/>
      <c r="KTI49" s="502"/>
      <c r="KTJ49" s="502"/>
      <c r="KTK49" s="502"/>
      <c r="KTL49" s="502"/>
      <c r="KTM49" s="502"/>
      <c r="KTN49" s="502"/>
      <c r="KTO49" s="502"/>
      <c r="KTP49" s="502"/>
      <c r="KTQ49" s="502"/>
      <c r="KTR49" s="502"/>
      <c r="KTS49" s="502"/>
      <c r="KTT49" s="502"/>
      <c r="KTU49" s="502"/>
      <c r="KTV49" s="502"/>
      <c r="KTW49" s="502"/>
      <c r="KTX49" s="502"/>
      <c r="KTY49" s="502"/>
      <c r="KTZ49" s="502"/>
      <c r="KUA49" s="502"/>
      <c r="KUB49" s="502"/>
      <c r="KUC49" s="502"/>
      <c r="KUD49" s="502"/>
      <c r="KUE49" s="502"/>
      <c r="KUF49" s="502"/>
      <c r="KUG49" s="502"/>
      <c r="KUH49" s="502"/>
      <c r="KUI49" s="502"/>
      <c r="KUJ49" s="502"/>
      <c r="KUK49" s="502"/>
      <c r="KUL49" s="502"/>
      <c r="KUM49" s="502"/>
      <c r="KUN49" s="502"/>
      <c r="KUO49" s="502"/>
      <c r="KUP49" s="502"/>
      <c r="KUQ49" s="502"/>
      <c r="KUR49" s="502"/>
      <c r="KUS49" s="502"/>
      <c r="KUT49" s="502"/>
      <c r="KUU49" s="502"/>
      <c r="KUV49" s="502"/>
      <c r="KUW49" s="502"/>
      <c r="KUX49" s="502"/>
      <c r="KUY49" s="502"/>
      <c r="KUZ49" s="502"/>
      <c r="KVA49" s="502"/>
      <c r="KVB49" s="502"/>
      <c r="KVC49" s="502"/>
      <c r="KVD49" s="502"/>
      <c r="KVE49" s="502"/>
      <c r="KVF49" s="502"/>
      <c r="KVG49" s="502"/>
      <c r="KVH49" s="502"/>
      <c r="KVI49" s="502"/>
      <c r="KVJ49" s="502"/>
      <c r="KVK49" s="502"/>
      <c r="KVL49" s="502"/>
      <c r="KVM49" s="502"/>
      <c r="KVN49" s="502"/>
      <c r="KVO49" s="502"/>
      <c r="KVP49" s="502"/>
      <c r="KVQ49" s="502"/>
      <c r="KVR49" s="502"/>
      <c r="KVS49" s="502"/>
      <c r="KVT49" s="502"/>
      <c r="KVU49" s="502"/>
      <c r="KVV49" s="502"/>
      <c r="KVW49" s="502"/>
      <c r="KVX49" s="502"/>
      <c r="KVY49" s="502"/>
      <c r="KVZ49" s="502"/>
      <c r="KWA49" s="502"/>
      <c r="KWB49" s="502"/>
      <c r="KWC49" s="502"/>
      <c r="KWD49" s="502"/>
      <c r="KWE49" s="502"/>
      <c r="KWF49" s="502"/>
      <c r="KWG49" s="502"/>
      <c r="KWH49" s="502"/>
      <c r="KWI49" s="502"/>
      <c r="KWJ49" s="502"/>
      <c r="KWK49" s="502"/>
      <c r="KWL49" s="502"/>
      <c r="KWM49" s="502"/>
      <c r="KWN49" s="502"/>
      <c r="KWO49" s="502"/>
      <c r="KWP49" s="502"/>
      <c r="KWQ49" s="502"/>
      <c r="KWR49" s="502"/>
      <c r="KWS49" s="502"/>
      <c r="KWT49" s="502"/>
      <c r="KWU49" s="502"/>
      <c r="KWV49" s="502"/>
      <c r="KWW49" s="502"/>
      <c r="KWX49" s="502"/>
      <c r="KWY49" s="502"/>
      <c r="KWZ49" s="502"/>
      <c r="KXA49" s="502"/>
      <c r="KXB49" s="502"/>
      <c r="KXC49" s="502"/>
      <c r="KXD49" s="502"/>
      <c r="KXE49" s="502"/>
      <c r="KXF49" s="502"/>
      <c r="KXG49" s="502"/>
      <c r="KXH49" s="502"/>
      <c r="KXI49" s="502"/>
      <c r="KXJ49" s="502"/>
      <c r="KXK49" s="502"/>
      <c r="KXL49" s="502"/>
      <c r="KXM49" s="502"/>
      <c r="KXN49" s="502"/>
      <c r="KXO49" s="502"/>
      <c r="KXP49" s="502"/>
      <c r="KXQ49" s="502"/>
      <c r="KXR49" s="502"/>
      <c r="KXS49" s="502"/>
      <c r="KXT49" s="502"/>
      <c r="KXU49" s="502"/>
      <c r="KXV49" s="502"/>
      <c r="KXW49" s="502"/>
      <c r="KXX49" s="502"/>
      <c r="KXY49" s="502"/>
      <c r="KXZ49" s="502"/>
      <c r="KYA49" s="502"/>
      <c r="KYB49" s="502"/>
      <c r="KYC49" s="502"/>
      <c r="KYD49" s="502"/>
      <c r="KYE49" s="502"/>
      <c r="KYF49" s="502"/>
      <c r="KYG49" s="502"/>
      <c r="KYH49" s="502"/>
      <c r="KYI49" s="502"/>
      <c r="KYJ49" s="502"/>
      <c r="KYK49" s="502"/>
      <c r="KYL49" s="502"/>
      <c r="KYM49" s="502"/>
      <c r="KYN49" s="502"/>
      <c r="KYO49" s="502"/>
      <c r="KYP49" s="502"/>
      <c r="KYQ49" s="502"/>
      <c r="KYR49" s="502"/>
      <c r="KYS49" s="502"/>
      <c r="KYT49" s="502"/>
      <c r="KYU49" s="502"/>
      <c r="KYV49" s="502"/>
      <c r="KYW49" s="502"/>
      <c r="KYX49" s="502"/>
      <c r="KYY49" s="502"/>
      <c r="KYZ49" s="502"/>
      <c r="KZA49" s="502"/>
      <c r="KZB49" s="502"/>
      <c r="KZC49" s="502"/>
      <c r="KZD49" s="502"/>
      <c r="KZE49" s="502"/>
      <c r="KZF49" s="502"/>
      <c r="KZG49" s="502"/>
      <c r="KZH49" s="502"/>
      <c r="KZI49" s="502"/>
      <c r="KZJ49" s="502"/>
      <c r="KZK49" s="502"/>
      <c r="KZL49" s="502"/>
      <c r="KZM49" s="502"/>
      <c r="KZN49" s="502"/>
      <c r="KZO49" s="502"/>
      <c r="KZP49" s="502"/>
      <c r="KZQ49" s="502"/>
      <c r="KZR49" s="502"/>
      <c r="KZS49" s="502"/>
      <c r="KZT49" s="502"/>
      <c r="KZU49" s="502"/>
      <c r="KZV49" s="502"/>
      <c r="KZW49" s="502"/>
      <c r="KZX49" s="502"/>
      <c r="KZY49" s="502"/>
      <c r="KZZ49" s="502"/>
      <c r="LAA49" s="502"/>
      <c r="LAB49" s="502"/>
      <c r="LAC49" s="502"/>
      <c r="LAD49" s="502"/>
      <c r="LAE49" s="502"/>
      <c r="LAF49" s="502"/>
      <c r="LAG49" s="502"/>
      <c r="LAH49" s="502"/>
      <c r="LAI49" s="502"/>
      <c r="LAJ49" s="502"/>
      <c r="LAK49" s="502"/>
      <c r="LAL49" s="502"/>
      <c r="LAM49" s="502"/>
      <c r="LAN49" s="502"/>
      <c r="LAO49" s="502"/>
      <c r="LAP49" s="502"/>
      <c r="LAQ49" s="502"/>
      <c r="LAR49" s="502"/>
      <c r="LAS49" s="502"/>
      <c r="LAT49" s="502"/>
      <c r="LAU49" s="502"/>
      <c r="LAV49" s="502"/>
      <c r="LAW49" s="502"/>
      <c r="LAX49" s="502"/>
      <c r="LAY49" s="502"/>
      <c r="LAZ49" s="502"/>
      <c r="LBA49" s="502"/>
      <c r="LBB49" s="502"/>
      <c r="LBC49" s="502"/>
      <c r="LBD49" s="502"/>
      <c r="LBE49" s="502"/>
      <c r="LBF49" s="502"/>
      <c r="LBG49" s="502"/>
      <c r="LBH49" s="502"/>
      <c r="LBI49" s="502"/>
      <c r="LBJ49" s="502"/>
      <c r="LBK49" s="502"/>
      <c r="LBL49" s="502"/>
      <c r="LBM49" s="502"/>
      <c r="LBN49" s="502"/>
      <c r="LBO49" s="502"/>
      <c r="LBP49" s="502"/>
      <c r="LBQ49" s="502"/>
      <c r="LBR49" s="502"/>
      <c r="LBS49" s="502"/>
      <c r="LBT49" s="502"/>
      <c r="LBU49" s="502"/>
      <c r="LBV49" s="502"/>
      <c r="LBW49" s="502"/>
      <c r="LBX49" s="502"/>
      <c r="LBY49" s="502"/>
      <c r="LBZ49" s="502"/>
      <c r="LCA49" s="502"/>
      <c r="LCB49" s="502"/>
      <c r="LCC49" s="502"/>
      <c r="LCD49" s="502"/>
      <c r="LCE49" s="502"/>
      <c r="LCF49" s="502"/>
      <c r="LCG49" s="502"/>
      <c r="LCH49" s="502"/>
      <c r="LCI49" s="502"/>
      <c r="LCJ49" s="502"/>
      <c r="LCK49" s="502"/>
      <c r="LCL49" s="502"/>
      <c r="LCM49" s="502"/>
      <c r="LCN49" s="502"/>
      <c r="LCO49" s="502"/>
      <c r="LCP49" s="502"/>
      <c r="LCQ49" s="502"/>
      <c r="LCR49" s="502"/>
      <c r="LCS49" s="502"/>
      <c r="LCT49" s="502"/>
      <c r="LCU49" s="502"/>
      <c r="LCV49" s="502"/>
      <c r="LCW49" s="502"/>
      <c r="LCX49" s="502"/>
      <c r="LCY49" s="502"/>
      <c r="LCZ49" s="502"/>
      <c r="LDA49" s="502"/>
      <c r="LDB49" s="502"/>
      <c r="LDC49" s="502"/>
      <c r="LDD49" s="502"/>
      <c r="LDE49" s="502"/>
      <c r="LDF49" s="502"/>
      <c r="LDG49" s="502"/>
      <c r="LDH49" s="502"/>
      <c r="LDI49" s="502"/>
      <c r="LDJ49" s="502"/>
      <c r="LDK49" s="502"/>
      <c r="LDL49" s="502"/>
      <c r="LDM49" s="502"/>
      <c r="LDN49" s="502"/>
      <c r="LDO49" s="502"/>
      <c r="LDP49" s="502"/>
      <c r="LDQ49" s="502"/>
      <c r="LDR49" s="502"/>
      <c r="LDS49" s="502"/>
      <c r="LDT49" s="502"/>
      <c r="LDU49" s="502"/>
      <c r="LDV49" s="502"/>
      <c r="LDW49" s="502"/>
      <c r="LDX49" s="502"/>
      <c r="LDY49" s="502"/>
      <c r="LDZ49" s="502"/>
      <c r="LEA49" s="502"/>
      <c r="LEB49" s="502"/>
      <c r="LEC49" s="502"/>
      <c r="LED49" s="502"/>
      <c r="LEE49" s="502"/>
      <c r="LEF49" s="502"/>
      <c r="LEG49" s="502"/>
      <c r="LEH49" s="502"/>
      <c r="LEI49" s="502"/>
      <c r="LEJ49" s="502"/>
      <c r="LEK49" s="502"/>
      <c r="LEL49" s="502"/>
      <c r="LEM49" s="502"/>
      <c r="LEN49" s="502"/>
      <c r="LEO49" s="502"/>
      <c r="LEP49" s="502"/>
      <c r="LEQ49" s="502"/>
      <c r="LER49" s="502"/>
      <c r="LES49" s="502"/>
      <c r="LET49" s="502"/>
      <c r="LEU49" s="502"/>
      <c r="LEV49" s="502"/>
      <c r="LEW49" s="502"/>
      <c r="LEX49" s="502"/>
      <c r="LEY49" s="502"/>
      <c r="LEZ49" s="502"/>
      <c r="LFA49" s="502"/>
      <c r="LFB49" s="502"/>
      <c r="LFC49" s="502"/>
      <c r="LFD49" s="502"/>
      <c r="LFE49" s="502"/>
      <c r="LFF49" s="502"/>
      <c r="LFG49" s="502"/>
      <c r="LFH49" s="502"/>
      <c r="LFI49" s="502"/>
      <c r="LFJ49" s="502"/>
      <c r="LFK49" s="502"/>
      <c r="LFL49" s="502"/>
      <c r="LFM49" s="502"/>
      <c r="LFN49" s="502"/>
      <c r="LFO49" s="502"/>
      <c r="LFP49" s="502"/>
      <c r="LFQ49" s="502"/>
      <c r="LFR49" s="502"/>
      <c r="LFS49" s="502"/>
      <c r="LFT49" s="502"/>
      <c r="LFU49" s="502"/>
      <c r="LFV49" s="502"/>
      <c r="LFW49" s="502"/>
      <c r="LFX49" s="502"/>
      <c r="LFY49" s="502"/>
      <c r="LFZ49" s="502"/>
      <c r="LGA49" s="502"/>
      <c r="LGB49" s="502"/>
      <c r="LGC49" s="502"/>
      <c r="LGD49" s="502"/>
      <c r="LGE49" s="502"/>
      <c r="LGF49" s="502"/>
      <c r="LGG49" s="502"/>
      <c r="LGH49" s="502"/>
      <c r="LGI49" s="502"/>
      <c r="LGJ49" s="502"/>
      <c r="LGK49" s="502"/>
      <c r="LGL49" s="502"/>
      <c r="LGM49" s="502"/>
      <c r="LGN49" s="502"/>
      <c r="LGO49" s="502"/>
      <c r="LGP49" s="502"/>
      <c r="LGQ49" s="502"/>
      <c r="LGR49" s="502"/>
      <c r="LGS49" s="502"/>
      <c r="LGT49" s="502"/>
      <c r="LGU49" s="502"/>
      <c r="LGV49" s="502"/>
      <c r="LGW49" s="502"/>
      <c r="LGX49" s="502"/>
      <c r="LGY49" s="502"/>
      <c r="LGZ49" s="502"/>
      <c r="LHA49" s="502"/>
      <c r="LHB49" s="502"/>
      <c r="LHC49" s="502"/>
      <c r="LHD49" s="502"/>
      <c r="LHE49" s="502"/>
      <c r="LHF49" s="502"/>
      <c r="LHG49" s="502"/>
      <c r="LHH49" s="502"/>
      <c r="LHI49" s="502"/>
      <c r="LHJ49" s="502"/>
      <c r="LHK49" s="502"/>
      <c r="LHL49" s="502"/>
      <c r="LHM49" s="502"/>
      <c r="LHN49" s="502"/>
      <c r="LHO49" s="502"/>
      <c r="LHP49" s="502"/>
      <c r="LHQ49" s="502"/>
      <c r="LHR49" s="502"/>
      <c r="LHS49" s="502"/>
      <c r="LHT49" s="502"/>
      <c r="LHU49" s="502"/>
      <c r="LHV49" s="502"/>
      <c r="LHW49" s="502"/>
      <c r="LHX49" s="502"/>
      <c r="LHY49" s="502"/>
      <c r="LHZ49" s="502"/>
      <c r="LIA49" s="502"/>
      <c r="LIB49" s="502"/>
      <c r="LIC49" s="502"/>
      <c r="LID49" s="502"/>
      <c r="LIE49" s="502"/>
      <c r="LIF49" s="502"/>
      <c r="LIG49" s="502"/>
      <c r="LIH49" s="502"/>
      <c r="LII49" s="502"/>
      <c r="LIJ49" s="502"/>
      <c r="LIK49" s="502"/>
      <c r="LIL49" s="502"/>
      <c r="LIM49" s="502"/>
      <c r="LIN49" s="502"/>
      <c r="LIO49" s="502"/>
      <c r="LIP49" s="502"/>
      <c r="LIQ49" s="502"/>
      <c r="LIR49" s="502"/>
      <c r="LIS49" s="502"/>
      <c r="LIT49" s="502"/>
      <c r="LIU49" s="502"/>
      <c r="LIV49" s="502"/>
      <c r="LIW49" s="502"/>
      <c r="LIX49" s="502"/>
      <c r="LIY49" s="502"/>
      <c r="LIZ49" s="502"/>
      <c r="LJA49" s="502"/>
      <c r="LJB49" s="502"/>
      <c r="LJC49" s="502"/>
      <c r="LJD49" s="502"/>
      <c r="LJE49" s="502"/>
      <c r="LJF49" s="502"/>
      <c r="LJG49" s="502"/>
      <c r="LJH49" s="502"/>
      <c r="LJI49" s="502"/>
      <c r="LJJ49" s="502"/>
      <c r="LJK49" s="502"/>
      <c r="LJL49" s="502"/>
      <c r="LJM49" s="502"/>
      <c r="LJN49" s="502"/>
      <c r="LJO49" s="502"/>
      <c r="LJP49" s="502"/>
      <c r="LJQ49" s="502"/>
      <c r="LJR49" s="502"/>
      <c r="LJS49" s="502"/>
      <c r="LJT49" s="502"/>
      <c r="LJU49" s="502"/>
      <c r="LJV49" s="502"/>
      <c r="LJW49" s="502"/>
      <c r="LJX49" s="502"/>
      <c r="LJY49" s="502"/>
      <c r="LJZ49" s="502"/>
      <c r="LKA49" s="502"/>
      <c r="LKB49" s="502"/>
      <c r="LKC49" s="502"/>
      <c r="LKD49" s="502"/>
      <c r="LKE49" s="502"/>
      <c r="LKF49" s="502"/>
      <c r="LKG49" s="502"/>
      <c r="LKH49" s="502"/>
      <c r="LKI49" s="502"/>
      <c r="LKJ49" s="502"/>
      <c r="LKK49" s="502"/>
      <c r="LKL49" s="502"/>
      <c r="LKM49" s="502"/>
      <c r="LKN49" s="502"/>
      <c r="LKO49" s="502"/>
      <c r="LKP49" s="502"/>
      <c r="LKQ49" s="502"/>
      <c r="LKR49" s="502"/>
      <c r="LKS49" s="502"/>
      <c r="LKT49" s="502"/>
      <c r="LKU49" s="502"/>
      <c r="LKV49" s="502"/>
      <c r="LKW49" s="502"/>
      <c r="LKX49" s="502"/>
      <c r="LKY49" s="502"/>
      <c r="LKZ49" s="502"/>
      <c r="LLA49" s="502"/>
      <c r="LLB49" s="502"/>
      <c r="LLC49" s="502"/>
      <c r="LLD49" s="502"/>
      <c r="LLE49" s="502"/>
      <c r="LLF49" s="502"/>
      <c r="LLG49" s="502"/>
      <c r="LLH49" s="502"/>
      <c r="LLI49" s="502"/>
      <c r="LLJ49" s="502"/>
      <c r="LLK49" s="502"/>
      <c r="LLL49" s="502"/>
      <c r="LLM49" s="502"/>
      <c r="LLN49" s="502"/>
      <c r="LLO49" s="502"/>
      <c r="LLP49" s="502"/>
      <c r="LLQ49" s="502"/>
      <c r="LLR49" s="502"/>
      <c r="LLS49" s="502"/>
      <c r="LLT49" s="502"/>
      <c r="LLU49" s="502"/>
      <c r="LLV49" s="502"/>
      <c r="LLW49" s="502"/>
      <c r="LLX49" s="502"/>
      <c r="LLY49" s="502"/>
      <c r="LLZ49" s="502"/>
      <c r="LMA49" s="502"/>
      <c r="LMB49" s="502"/>
      <c r="LMC49" s="502"/>
      <c r="LMD49" s="502"/>
      <c r="LME49" s="502"/>
      <c r="LMF49" s="502"/>
      <c r="LMG49" s="502"/>
      <c r="LMH49" s="502"/>
      <c r="LMI49" s="502"/>
      <c r="LMJ49" s="502"/>
      <c r="LMK49" s="502"/>
      <c r="LML49" s="502"/>
      <c r="LMM49" s="502"/>
      <c r="LMN49" s="502"/>
      <c r="LMO49" s="502"/>
      <c r="LMP49" s="502"/>
      <c r="LMQ49" s="502"/>
      <c r="LMR49" s="502"/>
      <c r="LMS49" s="502"/>
      <c r="LMT49" s="502"/>
      <c r="LMU49" s="502"/>
      <c r="LMV49" s="502"/>
      <c r="LMW49" s="502"/>
      <c r="LMX49" s="502"/>
      <c r="LMY49" s="502"/>
      <c r="LMZ49" s="502"/>
      <c r="LNA49" s="502"/>
      <c r="LNB49" s="502"/>
      <c r="LNC49" s="502"/>
      <c r="LND49" s="502"/>
      <c r="LNE49" s="502"/>
      <c r="LNF49" s="502"/>
      <c r="LNG49" s="502"/>
      <c r="LNH49" s="502"/>
      <c r="LNI49" s="502"/>
      <c r="LNJ49" s="502"/>
      <c r="LNK49" s="502"/>
      <c r="LNL49" s="502"/>
      <c r="LNM49" s="502"/>
      <c r="LNN49" s="502"/>
      <c r="LNO49" s="502"/>
      <c r="LNP49" s="502"/>
      <c r="LNQ49" s="502"/>
      <c r="LNR49" s="502"/>
      <c r="LNS49" s="502"/>
      <c r="LNT49" s="502"/>
      <c r="LNU49" s="502"/>
      <c r="LNV49" s="502"/>
      <c r="LNW49" s="502"/>
      <c r="LNX49" s="502"/>
      <c r="LNY49" s="502"/>
      <c r="LNZ49" s="502"/>
      <c r="LOA49" s="502"/>
      <c r="LOB49" s="502"/>
      <c r="LOC49" s="502"/>
      <c r="LOD49" s="502"/>
      <c r="LOE49" s="502"/>
      <c r="LOF49" s="502"/>
      <c r="LOG49" s="502"/>
      <c r="LOH49" s="502"/>
      <c r="LOI49" s="502"/>
      <c r="LOJ49" s="502"/>
      <c r="LOK49" s="502"/>
      <c r="LOL49" s="502"/>
      <c r="LOM49" s="502"/>
      <c r="LON49" s="502"/>
      <c r="LOO49" s="502"/>
      <c r="LOP49" s="502"/>
      <c r="LOQ49" s="502"/>
      <c r="LOR49" s="502"/>
      <c r="LOS49" s="502"/>
      <c r="LOT49" s="502"/>
      <c r="LOU49" s="502"/>
      <c r="LOV49" s="502"/>
      <c r="LOW49" s="502"/>
      <c r="LOX49" s="502"/>
      <c r="LOY49" s="502"/>
      <c r="LOZ49" s="502"/>
      <c r="LPA49" s="502"/>
      <c r="LPB49" s="502"/>
      <c r="LPC49" s="502"/>
      <c r="LPD49" s="502"/>
      <c r="LPE49" s="502"/>
      <c r="LPF49" s="502"/>
      <c r="LPG49" s="502"/>
      <c r="LPH49" s="502"/>
      <c r="LPI49" s="502"/>
      <c r="LPJ49" s="502"/>
      <c r="LPK49" s="502"/>
      <c r="LPL49" s="502"/>
      <c r="LPM49" s="502"/>
      <c r="LPN49" s="502"/>
      <c r="LPO49" s="502"/>
      <c r="LPP49" s="502"/>
      <c r="LPQ49" s="502"/>
      <c r="LPR49" s="502"/>
      <c r="LPS49" s="502"/>
      <c r="LPT49" s="502"/>
      <c r="LPU49" s="502"/>
      <c r="LPV49" s="502"/>
      <c r="LPW49" s="502"/>
      <c r="LPX49" s="502"/>
      <c r="LPY49" s="502"/>
      <c r="LPZ49" s="502"/>
      <c r="LQA49" s="502"/>
      <c r="LQB49" s="502"/>
      <c r="LQC49" s="502"/>
      <c r="LQD49" s="502"/>
      <c r="LQE49" s="502"/>
      <c r="LQF49" s="502"/>
      <c r="LQG49" s="502"/>
      <c r="LQH49" s="502"/>
      <c r="LQI49" s="502"/>
      <c r="LQJ49" s="502"/>
      <c r="LQK49" s="502"/>
      <c r="LQL49" s="502"/>
      <c r="LQM49" s="502"/>
      <c r="LQN49" s="502"/>
      <c r="LQO49" s="502"/>
      <c r="LQP49" s="502"/>
      <c r="LQQ49" s="502"/>
      <c r="LQR49" s="502"/>
      <c r="LQS49" s="502"/>
      <c r="LQT49" s="502"/>
      <c r="LQU49" s="502"/>
      <c r="LQV49" s="502"/>
      <c r="LQW49" s="502"/>
      <c r="LQX49" s="502"/>
      <c r="LQY49" s="502"/>
      <c r="LQZ49" s="502"/>
      <c r="LRA49" s="502"/>
      <c r="LRB49" s="502"/>
      <c r="LRC49" s="502"/>
      <c r="LRD49" s="502"/>
      <c r="LRE49" s="502"/>
      <c r="LRF49" s="502"/>
      <c r="LRG49" s="502"/>
      <c r="LRH49" s="502"/>
      <c r="LRI49" s="502"/>
      <c r="LRJ49" s="502"/>
      <c r="LRK49" s="502"/>
      <c r="LRL49" s="502"/>
      <c r="LRM49" s="502"/>
      <c r="LRN49" s="502"/>
      <c r="LRO49" s="502"/>
      <c r="LRP49" s="502"/>
      <c r="LRQ49" s="502"/>
      <c r="LRR49" s="502"/>
      <c r="LRS49" s="502"/>
      <c r="LRT49" s="502"/>
      <c r="LRU49" s="502"/>
      <c r="LRV49" s="502"/>
      <c r="LRW49" s="502"/>
      <c r="LRX49" s="502"/>
      <c r="LRY49" s="502"/>
      <c r="LRZ49" s="502"/>
      <c r="LSA49" s="502"/>
      <c r="LSB49" s="502"/>
      <c r="LSC49" s="502"/>
      <c r="LSD49" s="502"/>
      <c r="LSE49" s="502"/>
      <c r="LSF49" s="502"/>
      <c r="LSG49" s="502"/>
      <c r="LSH49" s="502"/>
      <c r="LSI49" s="502"/>
      <c r="LSJ49" s="502"/>
      <c r="LSK49" s="502"/>
      <c r="LSL49" s="502"/>
      <c r="LSM49" s="502"/>
      <c r="LSN49" s="502"/>
      <c r="LSO49" s="502"/>
      <c r="LSP49" s="502"/>
      <c r="LSQ49" s="502"/>
      <c r="LSR49" s="502"/>
      <c r="LSS49" s="502"/>
      <c r="LST49" s="502"/>
      <c r="LSU49" s="502"/>
      <c r="LSV49" s="502"/>
      <c r="LSW49" s="502"/>
      <c r="LSX49" s="502"/>
      <c r="LSY49" s="502"/>
      <c r="LSZ49" s="502"/>
      <c r="LTA49" s="502"/>
      <c r="LTB49" s="502"/>
      <c r="LTC49" s="502"/>
      <c r="LTD49" s="502"/>
      <c r="LTE49" s="502"/>
      <c r="LTF49" s="502"/>
      <c r="LTG49" s="502"/>
      <c r="LTH49" s="502"/>
      <c r="LTI49" s="502"/>
      <c r="LTJ49" s="502"/>
      <c r="LTK49" s="502"/>
      <c r="LTL49" s="502"/>
      <c r="LTM49" s="502"/>
      <c r="LTN49" s="502"/>
      <c r="LTO49" s="502"/>
      <c r="LTP49" s="502"/>
      <c r="LTQ49" s="502"/>
      <c r="LTR49" s="502"/>
      <c r="LTS49" s="502"/>
      <c r="LTT49" s="502"/>
      <c r="LTU49" s="502"/>
      <c r="LTV49" s="502"/>
      <c r="LTW49" s="502"/>
      <c r="LTX49" s="502"/>
      <c r="LTY49" s="502"/>
      <c r="LTZ49" s="502"/>
      <c r="LUA49" s="502"/>
      <c r="LUB49" s="502"/>
      <c r="LUC49" s="502"/>
      <c r="LUD49" s="502"/>
      <c r="LUE49" s="502"/>
      <c r="LUF49" s="502"/>
      <c r="LUG49" s="502"/>
      <c r="LUH49" s="502"/>
      <c r="LUI49" s="502"/>
      <c r="LUJ49" s="502"/>
      <c r="LUK49" s="502"/>
      <c r="LUL49" s="502"/>
      <c r="LUM49" s="502"/>
      <c r="LUN49" s="502"/>
      <c r="LUO49" s="502"/>
      <c r="LUP49" s="502"/>
      <c r="LUQ49" s="502"/>
      <c r="LUR49" s="502"/>
      <c r="LUS49" s="502"/>
      <c r="LUT49" s="502"/>
      <c r="LUU49" s="502"/>
      <c r="LUV49" s="502"/>
      <c r="LUW49" s="502"/>
      <c r="LUX49" s="502"/>
      <c r="LUY49" s="502"/>
      <c r="LUZ49" s="502"/>
      <c r="LVA49" s="502"/>
      <c r="LVB49" s="502"/>
      <c r="LVC49" s="502"/>
      <c r="LVD49" s="502"/>
      <c r="LVE49" s="502"/>
      <c r="LVF49" s="502"/>
      <c r="LVG49" s="502"/>
      <c r="LVH49" s="502"/>
      <c r="LVI49" s="502"/>
      <c r="LVJ49" s="502"/>
      <c r="LVK49" s="502"/>
      <c r="LVL49" s="502"/>
      <c r="LVM49" s="502"/>
      <c r="LVN49" s="502"/>
      <c r="LVO49" s="502"/>
      <c r="LVP49" s="502"/>
      <c r="LVQ49" s="502"/>
      <c r="LVR49" s="502"/>
      <c r="LVS49" s="502"/>
      <c r="LVT49" s="502"/>
      <c r="LVU49" s="502"/>
      <c r="LVV49" s="502"/>
      <c r="LVW49" s="502"/>
      <c r="LVX49" s="502"/>
      <c r="LVY49" s="502"/>
      <c r="LVZ49" s="502"/>
      <c r="LWA49" s="502"/>
      <c r="LWB49" s="502"/>
      <c r="LWC49" s="502"/>
      <c r="LWD49" s="502"/>
      <c r="LWE49" s="502"/>
      <c r="LWF49" s="502"/>
      <c r="LWG49" s="502"/>
      <c r="LWH49" s="502"/>
      <c r="LWI49" s="502"/>
      <c r="LWJ49" s="502"/>
      <c r="LWK49" s="502"/>
      <c r="LWL49" s="502"/>
      <c r="LWM49" s="502"/>
      <c r="LWN49" s="502"/>
      <c r="LWO49" s="502"/>
      <c r="LWP49" s="502"/>
      <c r="LWQ49" s="502"/>
      <c r="LWR49" s="502"/>
      <c r="LWS49" s="502"/>
      <c r="LWT49" s="502"/>
      <c r="LWU49" s="502"/>
      <c r="LWV49" s="502"/>
      <c r="LWW49" s="502"/>
      <c r="LWX49" s="502"/>
      <c r="LWY49" s="502"/>
      <c r="LWZ49" s="502"/>
      <c r="LXA49" s="502"/>
      <c r="LXB49" s="502"/>
      <c r="LXC49" s="502"/>
      <c r="LXD49" s="502"/>
      <c r="LXE49" s="502"/>
      <c r="LXF49" s="502"/>
      <c r="LXG49" s="502"/>
      <c r="LXH49" s="502"/>
      <c r="LXI49" s="502"/>
      <c r="LXJ49" s="502"/>
      <c r="LXK49" s="502"/>
      <c r="LXL49" s="502"/>
      <c r="LXM49" s="502"/>
      <c r="LXN49" s="502"/>
      <c r="LXO49" s="502"/>
      <c r="LXP49" s="502"/>
      <c r="LXQ49" s="502"/>
      <c r="LXR49" s="502"/>
      <c r="LXS49" s="502"/>
      <c r="LXT49" s="502"/>
      <c r="LXU49" s="502"/>
      <c r="LXV49" s="502"/>
      <c r="LXW49" s="502"/>
      <c r="LXX49" s="502"/>
      <c r="LXY49" s="502"/>
      <c r="LXZ49" s="502"/>
      <c r="LYA49" s="502"/>
      <c r="LYB49" s="502"/>
      <c r="LYC49" s="502"/>
      <c r="LYD49" s="502"/>
      <c r="LYE49" s="502"/>
      <c r="LYF49" s="502"/>
      <c r="LYG49" s="502"/>
      <c r="LYH49" s="502"/>
      <c r="LYI49" s="502"/>
      <c r="LYJ49" s="502"/>
      <c r="LYK49" s="502"/>
      <c r="LYL49" s="502"/>
      <c r="LYM49" s="502"/>
      <c r="LYN49" s="502"/>
      <c r="LYO49" s="502"/>
      <c r="LYP49" s="502"/>
      <c r="LYQ49" s="502"/>
      <c r="LYR49" s="502"/>
      <c r="LYS49" s="502"/>
      <c r="LYT49" s="502"/>
      <c r="LYU49" s="502"/>
      <c r="LYV49" s="502"/>
      <c r="LYW49" s="502"/>
      <c r="LYX49" s="502"/>
      <c r="LYY49" s="502"/>
      <c r="LYZ49" s="502"/>
      <c r="LZA49" s="502"/>
      <c r="LZB49" s="502"/>
      <c r="LZC49" s="502"/>
      <c r="LZD49" s="502"/>
      <c r="LZE49" s="502"/>
      <c r="LZF49" s="502"/>
      <c r="LZG49" s="502"/>
      <c r="LZH49" s="502"/>
      <c r="LZI49" s="502"/>
      <c r="LZJ49" s="502"/>
      <c r="LZK49" s="502"/>
      <c r="LZL49" s="502"/>
      <c r="LZM49" s="502"/>
      <c r="LZN49" s="502"/>
      <c r="LZO49" s="502"/>
      <c r="LZP49" s="502"/>
      <c r="LZQ49" s="502"/>
      <c r="LZR49" s="502"/>
      <c r="LZS49" s="502"/>
      <c r="LZT49" s="502"/>
      <c r="LZU49" s="502"/>
      <c r="LZV49" s="502"/>
      <c r="LZW49" s="502"/>
      <c r="LZX49" s="502"/>
      <c r="LZY49" s="502"/>
      <c r="LZZ49" s="502"/>
      <c r="MAA49" s="502"/>
      <c r="MAB49" s="502"/>
      <c r="MAC49" s="502"/>
      <c r="MAD49" s="502"/>
      <c r="MAE49" s="502"/>
      <c r="MAF49" s="502"/>
      <c r="MAG49" s="502"/>
      <c r="MAH49" s="502"/>
      <c r="MAI49" s="502"/>
      <c r="MAJ49" s="502"/>
      <c r="MAK49" s="502"/>
      <c r="MAL49" s="502"/>
      <c r="MAM49" s="502"/>
      <c r="MAN49" s="502"/>
      <c r="MAO49" s="502"/>
      <c r="MAP49" s="502"/>
      <c r="MAQ49" s="502"/>
      <c r="MAR49" s="502"/>
      <c r="MAS49" s="502"/>
      <c r="MAT49" s="502"/>
      <c r="MAU49" s="502"/>
      <c r="MAV49" s="502"/>
      <c r="MAW49" s="502"/>
      <c r="MAX49" s="502"/>
      <c r="MAY49" s="502"/>
      <c r="MAZ49" s="502"/>
      <c r="MBA49" s="502"/>
      <c r="MBB49" s="502"/>
      <c r="MBC49" s="502"/>
      <c r="MBD49" s="502"/>
      <c r="MBE49" s="502"/>
      <c r="MBF49" s="502"/>
      <c r="MBG49" s="502"/>
      <c r="MBH49" s="502"/>
      <c r="MBI49" s="502"/>
      <c r="MBJ49" s="502"/>
      <c r="MBK49" s="502"/>
      <c r="MBL49" s="502"/>
      <c r="MBM49" s="502"/>
      <c r="MBN49" s="502"/>
      <c r="MBO49" s="502"/>
      <c r="MBP49" s="502"/>
      <c r="MBQ49" s="502"/>
      <c r="MBR49" s="502"/>
      <c r="MBS49" s="502"/>
      <c r="MBT49" s="502"/>
      <c r="MBU49" s="502"/>
      <c r="MBV49" s="502"/>
      <c r="MBW49" s="502"/>
      <c r="MBX49" s="502"/>
      <c r="MBY49" s="502"/>
      <c r="MBZ49" s="502"/>
      <c r="MCA49" s="502"/>
      <c r="MCB49" s="502"/>
      <c r="MCC49" s="502"/>
      <c r="MCD49" s="502"/>
      <c r="MCE49" s="502"/>
      <c r="MCF49" s="502"/>
      <c r="MCG49" s="502"/>
      <c r="MCH49" s="502"/>
      <c r="MCI49" s="502"/>
      <c r="MCJ49" s="502"/>
      <c r="MCK49" s="502"/>
      <c r="MCL49" s="502"/>
      <c r="MCM49" s="502"/>
      <c r="MCN49" s="502"/>
      <c r="MCO49" s="502"/>
      <c r="MCP49" s="502"/>
      <c r="MCQ49" s="502"/>
      <c r="MCR49" s="502"/>
      <c r="MCS49" s="502"/>
      <c r="MCT49" s="502"/>
      <c r="MCU49" s="502"/>
      <c r="MCV49" s="502"/>
      <c r="MCW49" s="502"/>
      <c r="MCX49" s="502"/>
      <c r="MCY49" s="502"/>
      <c r="MCZ49" s="502"/>
      <c r="MDA49" s="502"/>
      <c r="MDB49" s="502"/>
      <c r="MDC49" s="502"/>
      <c r="MDD49" s="502"/>
      <c r="MDE49" s="502"/>
      <c r="MDF49" s="502"/>
      <c r="MDG49" s="502"/>
      <c r="MDH49" s="502"/>
      <c r="MDI49" s="502"/>
      <c r="MDJ49" s="502"/>
      <c r="MDK49" s="502"/>
      <c r="MDL49" s="502"/>
      <c r="MDM49" s="502"/>
      <c r="MDN49" s="502"/>
      <c r="MDO49" s="502"/>
      <c r="MDP49" s="502"/>
      <c r="MDQ49" s="502"/>
      <c r="MDR49" s="502"/>
      <c r="MDS49" s="502"/>
      <c r="MDT49" s="502"/>
      <c r="MDU49" s="502"/>
      <c r="MDV49" s="502"/>
      <c r="MDW49" s="502"/>
      <c r="MDX49" s="502"/>
      <c r="MDY49" s="502"/>
      <c r="MDZ49" s="502"/>
      <c r="MEA49" s="502"/>
      <c r="MEB49" s="502"/>
      <c r="MEC49" s="502"/>
      <c r="MED49" s="502"/>
      <c r="MEE49" s="502"/>
      <c r="MEF49" s="502"/>
      <c r="MEG49" s="502"/>
      <c r="MEH49" s="502"/>
      <c r="MEI49" s="502"/>
      <c r="MEJ49" s="502"/>
      <c r="MEK49" s="502"/>
      <c r="MEL49" s="502"/>
      <c r="MEM49" s="502"/>
      <c r="MEN49" s="502"/>
      <c r="MEO49" s="502"/>
      <c r="MEP49" s="502"/>
      <c r="MEQ49" s="502"/>
      <c r="MER49" s="502"/>
      <c r="MES49" s="502"/>
      <c r="MET49" s="502"/>
      <c r="MEU49" s="502"/>
      <c r="MEV49" s="502"/>
      <c r="MEW49" s="502"/>
      <c r="MEX49" s="502"/>
      <c r="MEY49" s="502"/>
      <c r="MEZ49" s="502"/>
      <c r="MFA49" s="502"/>
      <c r="MFB49" s="502"/>
      <c r="MFC49" s="502"/>
      <c r="MFD49" s="502"/>
      <c r="MFE49" s="502"/>
      <c r="MFF49" s="502"/>
      <c r="MFG49" s="502"/>
      <c r="MFH49" s="502"/>
      <c r="MFI49" s="502"/>
      <c r="MFJ49" s="502"/>
      <c r="MFK49" s="502"/>
      <c r="MFL49" s="502"/>
      <c r="MFM49" s="502"/>
      <c r="MFN49" s="502"/>
      <c r="MFO49" s="502"/>
      <c r="MFP49" s="502"/>
      <c r="MFQ49" s="502"/>
      <c r="MFR49" s="502"/>
      <c r="MFS49" s="502"/>
      <c r="MFT49" s="502"/>
      <c r="MFU49" s="502"/>
      <c r="MFV49" s="502"/>
      <c r="MFW49" s="502"/>
      <c r="MFX49" s="502"/>
      <c r="MFY49" s="502"/>
      <c r="MFZ49" s="502"/>
      <c r="MGA49" s="502"/>
      <c r="MGB49" s="502"/>
      <c r="MGC49" s="502"/>
      <c r="MGD49" s="502"/>
      <c r="MGE49" s="502"/>
      <c r="MGF49" s="502"/>
      <c r="MGG49" s="502"/>
      <c r="MGH49" s="502"/>
      <c r="MGI49" s="502"/>
      <c r="MGJ49" s="502"/>
      <c r="MGK49" s="502"/>
      <c r="MGL49" s="502"/>
      <c r="MGM49" s="502"/>
      <c r="MGN49" s="502"/>
      <c r="MGO49" s="502"/>
      <c r="MGP49" s="502"/>
      <c r="MGQ49" s="502"/>
      <c r="MGR49" s="502"/>
      <c r="MGS49" s="502"/>
      <c r="MGT49" s="502"/>
      <c r="MGU49" s="502"/>
      <c r="MGV49" s="502"/>
      <c r="MGW49" s="502"/>
      <c r="MGX49" s="502"/>
      <c r="MGY49" s="502"/>
      <c r="MGZ49" s="502"/>
      <c r="MHA49" s="502"/>
      <c r="MHB49" s="502"/>
      <c r="MHC49" s="502"/>
      <c r="MHD49" s="502"/>
      <c r="MHE49" s="502"/>
      <c r="MHF49" s="502"/>
      <c r="MHG49" s="502"/>
      <c r="MHH49" s="502"/>
      <c r="MHI49" s="502"/>
      <c r="MHJ49" s="502"/>
      <c r="MHK49" s="502"/>
      <c r="MHL49" s="502"/>
      <c r="MHM49" s="502"/>
      <c r="MHN49" s="502"/>
      <c r="MHO49" s="502"/>
      <c r="MHP49" s="502"/>
      <c r="MHQ49" s="502"/>
      <c r="MHR49" s="502"/>
      <c r="MHS49" s="502"/>
      <c r="MHT49" s="502"/>
      <c r="MHU49" s="502"/>
      <c r="MHV49" s="502"/>
      <c r="MHW49" s="502"/>
      <c r="MHX49" s="502"/>
      <c r="MHY49" s="502"/>
      <c r="MHZ49" s="502"/>
      <c r="MIA49" s="502"/>
      <c r="MIB49" s="502"/>
      <c r="MIC49" s="502"/>
      <c r="MID49" s="502"/>
      <c r="MIE49" s="502"/>
      <c r="MIF49" s="502"/>
      <c r="MIG49" s="502"/>
      <c r="MIH49" s="502"/>
      <c r="MII49" s="502"/>
      <c r="MIJ49" s="502"/>
      <c r="MIK49" s="502"/>
      <c r="MIL49" s="502"/>
      <c r="MIM49" s="502"/>
      <c r="MIN49" s="502"/>
      <c r="MIO49" s="502"/>
      <c r="MIP49" s="502"/>
      <c r="MIQ49" s="502"/>
      <c r="MIR49" s="502"/>
      <c r="MIS49" s="502"/>
      <c r="MIT49" s="502"/>
      <c r="MIU49" s="502"/>
      <c r="MIV49" s="502"/>
      <c r="MIW49" s="502"/>
      <c r="MIX49" s="502"/>
      <c r="MIY49" s="502"/>
      <c r="MIZ49" s="502"/>
      <c r="MJA49" s="502"/>
      <c r="MJB49" s="502"/>
      <c r="MJC49" s="502"/>
      <c r="MJD49" s="502"/>
      <c r="MJE49" s="502"/>
      <c r="MJF49" s="502"/>
      <c r="MJG49" s="502"/>
      <c r="MJH49" s="502"/>
      <c r="MJI49" s="502"/>
      <c r="MJJ49" s="502"/>
      <c r="MJK49" s="502"/>
      <c r="MJL49" s="502"/>
      <c r="MJM49" s="502"/>
      <c r="MJN49" s="502"/>
      <c r="MJO49" s="502"/>
      <c r="MJP49" s="502"/>
      <c r="MJQ49" s="502"/>
      <c r="MJR49" s="502"/>
      <c r="MJS49" s="502"/>
      <c r="MJT49" s="502"/>
      <c r="MJU49" s="502"/>
      <c r="MJV49" s="502"/>
      <c r="MJW49" s="502"/>
      <c r="MJX49" s="502"/>
      <c r="MJY49" s="502"/>
      <c r="MJZ49" s="502"/>
      <c r="MKA49" s="502"/>
      <c r="MKB49" s="502"/>
      <c r="MKC49" s="502"/>
      <c r="MKD49" s="502"/>
      <c r="MKE49" s="502"/>
      <c r="MKF49" s="502"/>
      <c r="MKG49" s="502"/>
      <c r="MKH49" s="502"/>
      <c r="MKI49" s="502"/>
      <c r="MKJ49" s="502"/>
      <c r="MKK49" s="502"/>
      <c r="MKL49" s="502"/>
      <c r="MKM49" s="502"/>
      <c r="MKN49" s="502"/>
      <c r="MKO49" s="502"/>
      <c r="MKP49" s="502"/>
      <c r="MKQ49" s="502"/>
      <c r="MKR49" s="502"/>
      <c r="MKS49" s="502"/>
      <c r="MKT49" s="502"/>
      <c r="MKU49" s="502"/>
      <c r="MKV49" s="502"/>
      <c r="MKW49" s="502"/>
      <c r="MKX49" s="502"/>
      <c r="MKY49" s="502"/>
      <c r="MKZ49" s="502"/>
      <c r="MLA49" s="502"/>
      <c r="MLB49" s="502"/>
      <c r="MLC49" s="502"/>
      <c r="MLD49" s="502"/>
      <c r="MLE49" s="502"/>
      <c r="MLF49" s="502"/>
      <c r="MLG49" s="502"/>
      <c r="MLH49" s="502"/>
      <c r="MLI49" s="502"/>
      <c r="MLJ49" s="502"/>
      <c r="MLK49" s="502"/>
      <c r="MLL49" s="502"/>
      <c r="MLM49" s="502"/>
      <c r="MLN49" s="502"/>
      <c r="MLO49" s="502"/>
      <c r="MLP49" s="502"/>
      <c r="MLQ49" s="502"/>
      <c r="MLR49" s="502"/>
      <c r="MLS49" s="502"/>
      <c r="MLT49" s="502"/>
      <c r="MLU49" s="502"/>
      <c r="MLV49" s="502"/>
      <c r="MLW49" s="502"/>
      <c r="MLX49" s="502"/>
      <c r="MLY49" s="502"/>
      <c r="MLZ49" s="502"/>
      <c r="MMA49" s="502"/>
      <c r="MMB49" s="502"/>
      <c r="MMC49" s="502"/>
      <c r="MMD49" s="502"/>
      <c r="MME49" s="502"/>
      <c r="MMF49" s="502"/>
      <c r="MMG49" s="502"/>
      <c r="MMH49" s="502"/>
      <c r="MMI49" s="502"/>
      <c r="MMJ49" s="502"/>
      <c r="MMK49" s="502"/>
      <c r="MML49" s="502"/>
      <c r="MMM49" s="502"/>
      <c r="MMN49" s="502"/>
      <c r="MMO49" s="502"/>
      <c r="MMP49" s="502"/>
      <c r="MMQ49" s="502"/>
      <c r="MMR49" s="502"/>
      <c r="MMS49" s="502"/>
      <c r="MMT49" s="502"/>
      <c r="MMU49" s="502"/>
      <c r="MMV49" s="502"/>
      <c r="MMW49" s="502"/>
      <c r="MMX49" s="502"/>
      <c r="MMY49" s="502"/>
      <c r="MMZ49" s="502"/>
      <c r="MNA49" s="502"/>
      <c r="MNB49" s="502"/>
      <c r="MNC49" s="502"/>
      <c r="MND49" s="502"/>
      <c r="MNE49" s="502"/>
      <c r="MNF49" s="502"/>
      <c r="MNG49" s="502"/>
      <c r="MNH49" s="502"/>
      <c r="MNI49" s="502"/>
      <c r="MNJ49" s="502"/>
      <c r="MNK49" s="502"/>
      <c r="MNL49" s="502"/>
      <c r="MNM49" s="502"/>
      <c r="MNN49" s="502"/>
      <c r="MNO49" s="502"/>
      <c r="MNP49" s="502"/>
      <c r="MNQ49" s="502"/>
      <c r="MNR49" s="502"/>
      <c r="MNS49" s="502"/>
      <c r="MNT49" s="502"/>
      <c r="MNU49" s="502"/>
      <c r="MNV49" s="502"/>
      <c r="MNW49" s="502"/>
      <c r="MNX49" s="502"/>
      <c r="MNY49" s="502"/>
      <c r="MNZ49" s="502"/>
      <c r="MOA49" s="502"/>
      <c r="MOB49" s="502"/>
      <c r="MOC49" s="502"/>
      <c r="MOD49" s="502"/>
      <c r="MOE49" s="502"/>
      <c r="MOF49" s="502"/>
      <c r="MOG49" s="502"/>
      <c r="MOH49" s="502"/>
      <c r="MOI49" s="502"/>
      <c r="MOJ49" s="502"/>
      <c r="MOK49" s="502"/>
      <c r="MOL49" s="502"/>
      <c r="MOM49" s="502"/>
      <c r="MON49" s="502"/>
      <c r="MOO49" s="502"/>
      <c r="MOP49" s="502"/>
      <c r="MOQ49" s="502"/>
      <c r="MOR49" s="502"/>
      <c r="MOS49" s="502"/>
      <c r="MOT49" s="502"/>
      <c r="MOU49" s="502"/>
      <c r="MOV49" s="502"/>
      <c r="MOW49" s="502"/>
      <c r="MOX49" s="502"/>
      <c r="MOY49" s="502"/>
      <c r="MOZ49" s="502"/>
      <c r="MPA49" s="502"/>
      <c r="MPB49" s="502"/>
      <c r="MPC49" s="502"/>
      <c r="MPD49" s="502"/>
      <c r="MPE49" s="502"/>
      <c r="MPF49" s="502"/>
      <c r="MPG49" s="502"/>
      <c r="MPH49" s="502"/>
      <c r="MPI49" s="502"/>
      <c r="MPJ49" s="502"/>
      <c r="MPK49" s="502"/>
      <c r="MPL49" s="502"/>
      <c r="MPM49" s="502"/>
      <c r="MPN49" s="502"/>
      <c r="MPO49" s="502"/>
      <c r="MPP49" s="502"/>
      <c r="MPQ49" s="502"/>
      <c r="MPR49" s="502"/>
      <c r="MPS49" s="502"/>
      <c r="MPT49" s="502"/>
      <c r="MPU49" s="502"/>
      <c r="MPV49" s="502"/>
      <c r="MPW49" s="502"/>
      <c r="MPX49" s="502"/>
      <c r="MPY49" s="502"/>
      <c r="MPZ49" s="502"/>
      <c r="MQA49" s="502"/>
      <c r="MQB49" s="502"/>
      <c r="MQC49" s="502"/>
      <c r="MQD49" s="502"/>
      <c r="MQE49" s="502"/>
      <c r="MQF49" s="502"/>
      <c r="MQG49" s="502"/>
      <c r="MQH49" s="502"/>
      <c r="MQI49" s="502"/>
      <c r="MQJ49" s="502"/>
      <c r="MQK49" s="502"/>
      <c r="MQL49" s="502"/>
      <c r="MQM49" s="502"/>
      <c r="MQN49" s="502"/>
      <c r="MQO49" s="502"/>
      <c r="MQP49" s="502"/>
      <c r="MQQ49" s="502"/>
      <c r="MQR49" s="502"/>
      <c r="MQS49" s="502"/>
      <c r="MQT49" s="502"/>
      <c r="MQU49" s="502"/>
      <c r="MQV49" s="502"/>
      <c r="MQW49" s="502"/>
      <c r="MQX49" s="502"/>
      <c r="MQY49" s="502"/>
      <c r="MQZ49" s="502"/>
      <c r="MRA49" s="502"/>
      <c r="MRB49" s="502"/>
      <c r="MRC49" s="502"/>
      <c r="MRD49" s="502"/>
      <c r="MRE49" s="502"/>
      <c r="MRF49" s="502"/>
      <c r="MRG49" s="502"/>
      <c r="MRH49" s="502"/>
      <c r="MRI49" s="502"/>
      <c r="MRJ49" s="502"/>
      <c r="MRK49" s="502"/>
      <c r="MRL49" s="502"/>
      <c r="MRM49" s="502"/>
      <c r="MRN49" s="502"/>
      <c r="MRO49" s="502"/>
      <c r="MRP49" s="502"/>
      <c r="MRQ49" s="502"/>
      <c r="MRR49" s="502"/>
      <c r="MRS49" s="502"/>
      <c r="MRT49" s="502"/>
      <c r="MRU49" s="502"/>
      <c r="MRV49" s="502"/>
      <c r="MRW49" s="502"/>
      <c r="MRX49" s="502"/>
      <c r="MRY49" s="502"/>
      <c r="MRZ49" s="502"/>
      <c r="MSA49" s="502"/>
      <c r="MSB49" s="502"/>
      <c r="MSC49" s="502"/>
      <c r="MSD49" s="502"/>
      <c r="MSE49" s="502"/>
      <c r="MSF49" s="502"/>
      <c r="MSG49" s="502"/>
      <c r="MSH49" s="502"/>
      <c r="MSI49" s="502"/>
      <c r="MSJ49" s="502"/>
      <c r="MSK49" s="502"/>
      <c r="MSL49" s="502"/>
      <c r="MSM49" s="502"/>
      <c r="MSN49" s="502"/>
      <c r="MSO49" s="502"/>
      <c r="MSP49" s="502"/>
      <c r="MSQ49" s="502"/>
      <c r="MSR49" s="502"/>
      <c r="MSS49" s="502"/>
      <c r="MST49" s="502"/>
      <c r="MSU49" s="502"/>
      <c r="MSV49" s="502"/>
      <c r="MSW49" s="502"/>
      <c r="MSX49" s="502"/>
      <c r="MSY49" s="502"/>
      <c r="MSZ49" s="502"/>
      <c r="MTA49" s="502"/>
      <c r="MTB49" s="502"/>
      <c r="MTC49" s="502"/>
      <c r="MTD49" s="502"/>
      <c r="MTE49" s="502"/>
      <c r="MTF49" s="502"/>
      <c r="MTG49" s="502"/>
      <c r="MTH49" s="502"/>
      <c r="MTI49" s="502"/>
      <c r="MTJ49" s="502"/>
      <c r="MTK49" s="502"/>
      <c r="MTL49" s="502"/>
      <c r="MTM49" s="502"/>
      <c r="MTN49" s="502"/>
      <c r="MTO49" s="502"/>
      <c r="MTP49" s="502"/>
      <c r="MTQ49" s="502"/>
      <c r="MTR49" s="502"/>
      <c r="MTS49" s="502"/>
      <c r="MTT49" s="502"/>
      <c r="MTU49" s="502"/>
      <c r="MTV49" s="502"/>
      <c r="MTW49" s="502"/>
      <c r="MTX49" s="502"/>
      <c r="MTY49" s="502"/>
      <c r="MTZ49" s="502"/>
      <c r="MUA49" s="502"/>
      <c r="MUB49" s="502"/>
      <c r="MUC49" s="502"/>
      <c r="MUD49" s="502"/>
      <c r="MUE49" s="502"/>
      <c r="MUF49" s="502"/>
      <c r="MUG49" s="502"/>
      <c r="MUH49" s="502"/>
      <c r="MUI49" s="502"/>
      <c r="MUJ49" s="502"/>
      <c r="MUK49" s="502"/>
      <c r="MUL49" s="502"/>
      <c r="MUM49" s="502"/>
      <c r="MUN49" s="502"/>
      <c r="MUO49" s="502"/>
      <c r="MUP49" s="502"/>
      <c r="MUQ49" s="502"/>
      <c r="MUR49" s="502"/>
      <c r="MUS49" s="502"/>
      <c r="MUT49" s="502"/>
      <c r="MUU49" s="502"/>
      <c r="MUV49" s="502"/>
      <c r="MUW49" s="502"/>
      <c r="MUX49" s="502"/>
      <c r="MUY49" s="502"/>
      <c r="MUZ49" s="502"/>
      <c r="MVA49" s="502"/>
      <c r="MVB49" s="502"/>
      <c r="MVC49" s="502"/>
      <c r="MVD49" s="502"/>
      <c r="MVE49" s="502"/>
      <c r="MVF49" s="502"/>
      <c r="MVG49" s="502"/>
      <c r="MVH49" s="502"/>
      <c r="MVI49" s="502"/>
      <c r="MVJ49" s="502"/>
      <c r="MVK49" s="502"/>
      <c r="MVL49" s="502"/>
      <c r="MVM49" s="502"/>
      <c r="MVN49" s="502"/>
      <c r="MVO49" s="502"/>
      <c r="MVP49" s="502"/>
      <c r="MVQ49" s="502"/>
      <c r="MVR49" s="502"/>
      <c r="MVS49" s="502"/>
      <c r="MVT49" s="502"/>
      <c r="MVU49" s="502"/>
      <c r="MVV49" s="502"/>
      <c r="MVW49" s="502"/>
      <c r="MVX49" s="502"/>
      <c r="MVY49" s="502"/>
      <c r="MVZ49" s="502"/>
      <c r="MWA49" s="502"/>
      <c r="MWB49" s="502"/>
      <c r="MWC49" s="502"/>
      <c r="MWD49" s="502"/>
      <c r="MWE49" s="502"/>
      <c r="MWF49" s="502"/>
      <c r="MWG49" s="502"/>
      <c r="MWH49" s="502"/>
      <c r="MWI49" s="502"/>
      <c r="MWJ49" s="502"/>
      <c r="MWK49" s="502"/>
      <c r="MWL49" s="502"/>
      <c r="MWM49" s="502"/>
      <c r="MWN49" s="502"/>
      <c r="MWO49" s="502"/>
      <c r="MWP49" s="502"/>
      <c r="MWQ49" s="502"/>
      <c r="MWR49" s="502"/>
      <c r="MWS49" s="502"/>
      <c r="MWT49" s="502"/>
      <c r="MWU49" s="502"/>
      <c r="MWV49" s="502"/>
      <c r="MWW49" s="502"/>
      <c r="MWX49" s="502"/>
      <c r="MWY49" s="502"/>
      <c r="MWZ49" s="502"/>
      <c r="MXA49" s="502"/>
      <c r="MXB49" s="502"/>
      <c r="MXC49" s="502"/>
      <c r="MXD49" s="502"/>
      <c r="MXE49" s="502"/>
      <c r="MXF49" s="502"/>
      <c r="MXG49" s="502"/>
      <c r="MXH49" s="502"/>
      <c r="MXI49" s="502"/>
      <c r="MXJ49" s="502"/>
      <c r="MXK49" s="502"/>
      <c r="MXL49" s="502"/>
      <c r="MXM49" s="502"/>
      <c r="MXN49" s="502"/>
      <c r="MXO49" s="502"/>
      <c r="MXP49" s="502"/>
      <c r="MXQ49" s="502"/>
      <c r="MXR49" s="502"/>
      <c r="MXS49" s="502"/>
      <c r="MXT49" s="502"/>
      <c r="MXU49" s="502"/>
      <c r="MXV49" s="502"/>
      <c r="MXW49" s="502"/>
      <c r="MXX49" s="502"/>
      <c r="MXY49" s="502"/>
      <c r="MXZ49" s="502"/>
      <c r="MYA49" s="502"/>
      <c r="MYB49" s="502"/>
      <c r="MYC49" s="502"/>
      <c r="MYD49" s="502"/>
      <c r="MYE49" s="502"/>
      <c r="MYF49" s="502"/>
      <c r="MYG49" s="502"/>
      <c r="MYH49" s="502"/>
      <c r="MYI49" s="502"/>
      <c r="MYJ49" s="502"/>
      <c r="MYK49" s="502"/>
      <c r="MYL49" s="502"/>
      <c r="MYM49" s="502"/>
      <c r="MYN49" s="502"/>
      <c r="MYO49" s="502"/>
      <c r="MYP49" s="502"/>
      <c r="MYQ49" s="502"/>
      <c r="MYR49" s="502"/>
      <c r="MYS49" s="502"/>
      <c r="MYT49" s="502"/>
      <c r="MYU49" s="502"/>
      <c r="MYV49" s="502"/>
      <c r="MYW49" s="502"/>
      <c r="MYX49" s="502"/>
      <c r="MYY49" s="502"/>
      <c r="MYZ49" s="502"/>
      <c r="MZA49" s="502"/>
      <c r="MZB49" s="502"/>
      <c r="MZC49" s="502"/>
      <c r="MZD49" s="502"/>
      <c r="MZE49" s="502"/>
      <c r="MZF49" s="502"/>
      <c r="MZG49" s="502"/>
      <c r="MZH49" s="502"/>
      <c r="MZI49" s="502"/>
      <c r="MZJ49" s="502"/>
      <c r="MZK49" s="502"/>
      <c r="MZL49" s="502"/>
      <c r="MZM49" s="502"/>
      <c r="MZN49" s="502"/>
      <c r="MZO49" s="502"/>
      <c r="MZP49" s="502"/>
      <c r="MZQ49" s="502"/>
      <c r="MZR49" s="502"/>
      <c r="MZS49" s="502"/>
      <c r="MZT49" s="502"/>
      <c r="MZU49" s="502"/>
      <c r="MZV49" s="502"/>
      <c r="MZW49" s="502"/>
      <c r="MZX49" s="502"/>
      <c r="MZY49" s="502"/>
      <c r="MZZ49" s="502"/>
      <c r="NAA49" s="502"/>
      <c r="NAB49" s="502"/>
      <c r="NAC49" s="502"/>
      <c r="NAD49" s="502"/>
      <c r="NAE49" s="502"/>
      <c r="NAF49" s="502"/>
      <c r="NAG49" s="502"/>
      <c r="NAH49" s="502"/>
      <c r="NAI49" s="502"/>
      <c r="NAJ49" s="502"/>
      <c r="NAK49" s="502"/>
      <c r="NAL49" s="502"/>
      <c r="NAM49" s="502"/>
      <c r="NAN49" s="502"/>
      <c r="NAO49" s="502"/>
      <c r="NAP49" s="502"/>
      <c r="NAQ49" s="502"/>
      <c r="NAR49" s="502"/>
      <c r="NAS49" s="502"/>
      <c r="NAT49" s="502"/>
      <c r="NAU49" s="502"/>
      <c r="NAV49" s="502"/>
      <c r="NAW49" s="502"/>
      <c r="NAX49" s="502"/>
      <c r="NAY49" s="502"/>
      <c r="NAZ49" s="502"/>
      <c r="NBA49" s="502"/>
      <c r="NBB49" s="502"/>
      <c r="NBC49" s="502"/>
      <c r="NBD49" s="502"/>
      <c r="NBE49" s="502"/>
      <c r="NBF49" s="502"/>
      <c r="NBG49" s="502"/>
      <c r="NBH49" s="502"/>
      <c r="NBI49" s="502"/>
      <c r="NBJ49" s="502"/>
      <c r="NBK49" s="502"/>
      <c r="NBL49" s="502"/>
      <c r="NBM49" s="502"/>
      <c r="NBN49" s="502"/>
      <c r="NBO49" s="502"/>
      <c r="NBP49" s="502"/>
      <c r="NBQ49" s="502"/>
      <c r="NBR49" s="502"/>
      <c r="NBS49" s="502"/>
      <c r="NBT49" s="502"/>
      <c r="NBU49" s="502"/>
      <c r="NBV49" s="502"/>
      <c r="NBW49" s="502"/>
      <c r="NBX49" s="502"/>
      <c r="NBY49" s="502"/>
      <c r="NBZ49" s="502"/>
      <c r="NCA49" s="502"/>
      <c r="NCB49" s="502"/>
      <c r="NCC49" s="502"/>
      <c r="NCD49" s="502"/>
      <c r="NCE49" s="502"/>
      <c r="NCF49" s="502"/>
      <c r="NCG49" s="502"/>
      <c r="NCH49" s="502"/>
      <c r="NCI49" s="502"/>
      <c r="NCJ49" s="502"/>
      <c r="NCK49" s="502"/>
      <c r="NCL49" s="502"/>
      <c r="NCM49" s="502"/>
      <c r="NCN49" s="502"/>
      <c r="NCO49" s="502"/>
      <c r="NCP49" s="502"/>
      <c r="NCQ49" s="502"/>
      <c r="NCR49" s="502"/>
      <c r="NCS49" s="502"/>
      <c r="NCT49" s="502"/>
      <c r="NCU49" s="502"/>
      <c r="NCV49" s="502"/>
      <c r="NCW49" s="502"/>
      <c r="NCX49" s="502"/>
      <c r="NCY49" s="502"/>
      <c r="NCZ49" s="502"/>
      <c r="NDA49" s="502"/>
      <c r="NDB49" s="502"/>
      <c r="NDC49" s="502"/>
      <c r="NDD49" s="502"/>
      <c r="NDE49" s="502"/>
      <c r="NDF49" s="502"/>
      <c r="NDG49" s="502"/>
      <c r="NDH49" s="502"/>
      <c r="NDI49" s="502"/>
      <c r="NDJ49" s="502"/>
      <c r="NDK49" s="502"/>
      <c r="NDL49" s="502"/>
      <c r="NDM49" s="502"/>
      <c r="NDN49" s="502"/>
      <c r="NDO49" s="502"/>
      <c r="NDP49" s="502"/>
      <c r="NDQ49" s="502"/>
      <c r="NDR49" s="502"/>
      <c r="NDS49" s="502"/>
      <c r="NDT49" s="502"/>
      <c r="NDU49" s="502"/>
      <c r="NDV49" s="502"/>
      <c r="NDW49" s="502"/>
      <c r="NDX49" s="502"/>
      <c r="NDY49" s="502"/>
      <c r="NDZ49" s="502"/>
      <c r="NEA49" s="502"/>
      <c r="NEB49" s="502"/>
      <c r="NEC49" s="502"/>
      <c r="NED49" s="502"/>
      <c r="NEE49" s="502"/>
      <c r="NEF49" s="502"/>
      <c r="NEG49" s="502"/>
      <c r="NEH49" s="502"/>
      <c r="NEI49" s="502"/>
      <c r="NEJ49" s="502"/>
      <c r="NEK49" s="502"/>
      <c r="NEL49" s="502"/>
      <c r="NEM49" s="502"/>
      <c r="NEN49" s="502"/>
      <c r="NEO49" s="502"/>
      <c r="NEP49" s="502"/>
      <c r="NEQ49" s="502"/>
      <c r="NER49" s="502"/>
      <c r="NES49" s="502"/>
      <c r="NET49" s="502"/>
      <c r="NEU49" s="502"/>
      <c r="NEV49" s="502"/>
      <c r="NEW49" s="502"/>
      <c r="NEX49" s="502"/>
      <c r="NEY49" s="502"/>
      <c r="NEZ49" s="502"/>
      <c r="NFA49" s="502"/>
      <c r="NFB49" s="502"/>
      <c r="NFC49" s="502"/>
      <c r="NFD49" s="502"/>
      <c r="NFE49" s="502"/>
      <c r="NFF49" s="502"/>
      <c r="NFG49" s="502"/>
      <c r="NFH49" s="502"/>
      <c r="NFI49" s="502"/>
      <c r="NFJ49" s="502"/>
      <c r="NFK49" s="502"/>
      <c r="NFL49" s="502"/>
      <c r="NFM49" s="502"/>
      <c r="NFN49" s="502"/>
      <c r="NFO49" s="502"/>
      <c r="NFP49" s="502"/>
      <c r="NFQ49" s="502"/>
      <c r="NFR49" s="502"/>
      <c r="NFS49" s="502"/>
      <c r="NFT49" s="502"/>
      <c r="NFU49" s="502"/>
      <c r="NFV49" s="502"/>
      <c r="NFW49" s="502"/>
      <c r="NFX49" s="502"/>
      <c r="NFY49" s="502"/>
      <c r="NFZ49" s="502"/>
      <c r="NGA49" s="502"/>
      <c r="NGB49" s="502"/>
      <c r="NGC49" s="502"/>
      <c r="NGD49" s="502"/>
      <c r="NGE49" s="502"/>
      <c r="NGF49" s="502"/>
      <c r="NGG49" s="502"/>
      <c r="NGH49" s="502"/>
      <c r="NGI49" s="502"/>
      <c r="NGJ49" s="502"/>
      <c r="NGK49" s="502"/>
      <c r="NGL49" s="502"/>
      <c r="NGM49" s="502"/>
      <c r="NGN49" s="502"/>
      <c r="NGO49" s="502"/>
      <c r="NGP49" s="502"/>
      <c r="NGQ49" s="502"/>
      <c r="NGR49" s="502"/>
      <c r="NGS49" s="502"/>
      <c r="NGT49" s="502"/>
      <c r="NGU49" s="502"/>
      <c r="NGV49" s="502"/>
      <c r="NGW49" s="502"/>
      <c r="NGX49" s="502"/>
      <c r="NGY49" s="502"/>
      <c r="NGZ49" s="502"/>
      <c r="NHA49" s="502"/>
      <c r="NHB49" s="502"/>
      <c r="NHC49" s="502"/>
      <c r="NHD49" s="502"/>
      <c r="NHE49" s="502"/>
      <c r="NHF49" s="502"/>
      <c r="NHG49" s="502"/>
      <c r="NHH49" s="502"/>
      <c r="NHI49" s="502"/>
      <c r="NHJ49" s="502"/>
      <c r="NHK49" s="502"/>
      <c r="NHL49" s="502"/>
      <c r="NHM49" s="502"/>
      <c r="NHN49" s="502"/>
      <c r="NHO49" s="502"/>
      <c r="NHP49" s="502"/>
      <c r="NHQ49" s="502"/>
      <c r="NHR49" s="502"/>
      <c r="NHS49" s="502"/>
      <c r="NHT49" s="502"/>
      <c r="NHU49" s="502"/>
      <c r="NHV49" s="502"/>
      <c r="NHW49" s="502"/>
      <c r="NHX49" s="502"/>
      <c r="NHY49" s="502"/>
      <c r="NHZ49" s="502"/>
      <c r="NIA49" s="502"/>
      <c r="NIB49" s="502"/>
      <c r="NIC49" s="502"/>
      <c r="NID49" s="502"/>
      <c r="NIE49" s="502"/>
      <c r="NIF49" s="502"/>
      <c r="NIG49" s="502"/>
      <c r="NIH49" s="502"/>
      <c r="NII49" s="502"/>
      <c r="NIJ49" s="502"/>
      <c r="NIK49" s="502"/>
      <c r="NIL49" s="502"/>
      <c r="NIM49" s="502"/>
      <c r="NIN49" s="502"/>
      <c r="NIO49" s="502"/>
      <c r="NIP49" s="502"/>
      <c r="NIQ49" s="502"/>
      <c r="NIR49" s="502"/>
      <c r="NIS49" s="502"/>
      <c r="NIT49" s="502"/>
      <c r="NIU49" s="502"/>
      <c r="NIV49" s="502"/>
      <c r="NIW49" s="502"/>
      <c r="NIX49" s="502"/>
      <c r="NIY49" s="502"/>
      <c r="NIZ49" s="502"/>
      <c r="NJA49" s="502"/>
      <c r="NJB49" s="502"/>
      <c r="NJC49" s="502"/>
      <c r="NJD49" s="502"/>
      <c r="NJE49" s="502"/>
      <c r="NJF49" s="502"/>
      <c r="NJG49" s="502"/>
      <c r="NJH49" s="502"/>
      <c r="NJI49" s="502"/>
      <c r="NJJ49" s="502"/>
      <c r="NJK49" s="502"/>
      <c r="NJL49" s="502"/>
      <c r="NJM49" s="502"/>
      <c r="NJN49" s="502"/>
      <c r="NJO49" s="502"/>
      <c r="NJP49" s="502"/>
      <c r="NJQ49" s="502"/>
      <c r="NJR49" s="502"/>
      <c r="NJS49" s="502"/>
      <c r="NJT49" s="502"/>
      <c r="NJU49" s="502"/>
      <c r="NJV49" s="502"/>
      <c r="NJW49" s="502"/>
      <c r="NJX49" s="502"/>
      <c r="NJY49" s="502"/>
      <c r="NJZ49" s="502"/>
      <c r="NKA49" s="502"/>
      <c r="NKB49" s="502"/>
      <c r="NKC49" s="502"/>
      <c r="NKD49" s="502"/>
      <c r="NKE49" s="502"/>
      <c r="NKF49" s="502"/>
      <c r="NKG49" s="502"/>
      <c r="NKH49" s="502"/>
      <c r="NKI49" s="502"/>
      <c r="NKJ49" s="502"/>
      <c r="NKK49" s="502"/>
      <c r="NKL49" s="502"/>
      <c r="NKM49" s="502"/>
      <c r="NKN49" s="502"/>
      <c r="NKO49" s="502"/>
      <c r="NKP49" s="502"/>
      <c r="NKQ49" s="502"/>
      <c r="NKR49" s="502"/>
      <c r="NKS49" s="502"/>
      <c r="NKT49" s="502"/>
      <c r="NKU49" s="502"/>
      <c r="NKV49" s="502"/>
      <c r="NKW49" s="502"/>
      <c r="NKX49" s="502"/>
      <c r="NKY49" s="502"/>
      <c r="NKZ49" s="502"/>
      <c r="NLA49" s="502"/>
      <c r="NLB49" s="502"/>
      <c r="NLC49" s="502"/>
      <c r="NLD49" s="502"/>
      <c r="NLE49" s="502"/>
      <c r="NLF49" s="502"/>
      <c r="NLG49" s="502"/>
      <c r="NLH49" s="502"/>
      <c r="NLI49" s="502"/>
      <c r="NLJ49" s="502"/>
      <c r="NLK49" s="502"/>
      <c r="NLL49" s="502"/>
      <c r="NLM49" s="502"/>
      <c r="NLN49" s="502"/>
      <c r="NLO49" s="502"/>
      <c r="NLP49" s="502"/>
      <c r="NLQ49" s="502"/>
      <c r="NLR49" s="502"/>
      <c r="NLS49" s="502"/>
      <c r="NLT49" s="502"/>
      <c r="NLU49" s="502"/>
      <c r="NLV49" s="502"/>
      <c r="NLW49" s="502"/>
      <c r="NLX49" s="502"/>
      <c r="NLY49" s="502"/>
      <c r="NLZ49" s="502"/>
      <c r="NMA49" s="502"/>
      <c r="NMB49" s="502"/>
      <c r="NMC49" s="502"/>
      <c r="NMD49" s="502"/>
      <c r="NME49" s="502"/>
      <c r="NMF49" s="502"/>
      <c r="NMG49" s="502"/>
      <c r="NMH49" s="502"/>
      <c r="NMI49" s="502"/>
      <c r="NMJ49" s="502"/>
      <c r="NMK49" s="502"/>
      <c r="NML49" s="502"/>
      <c r="NMM49" s="502"/>
      <c r="NMN49" s="502"/>
      <c r="NMO49" s="502"/>
      <c r="NMP49" s="502"/>
      <c r="NMQ49" s="502"/>
      <c r="NMR49" s="502"/>
      <c r="NMS49" s="502"/>
      <c r="NMT49" s="502"/>
      <c r="NMU49" s="502"/>
      <c r="NMV49" s="502"/>
      <c r="NMW49" s="502"/>
      <c r="NMX49" s="502"/>
      <c r="NMY49" s="502"/>
      <c r="NMZ49" s="502"/>
      <c r="NNA49" s="502"/>
      <c r="NNB49" s="502"/>
      <c r="NNC49" s="502"/>
      <c r="NND49" s="502"/>
      <c r="NNE49" s="502"/>
      <c r="NNF49" s="502"/>
      <c r="NNG49" s="502"/>
      <c r="NNH49" s="502"/>
      <c r="NNI49" s="502"/>
      <c r="NNJ49" s="502"/>
      <c r="NNK49" s="502"/>
      <c r="NNL49" s="502"/>
      <c r="NNM49" s="502"/>
      <c r="NNN49" s="502"/>
      <c r="NNO49" s="502"/>
      <c r="NNP49" s="502"/>
      <c r="NNQ49" s="502"/>
      <c r="NNR49" s="502"/>
      <c r="NNS49" s="502"/>
      <c r="NNT49" s="502"/>
      <c r="NNU49" s="502"/>
      <c r="NNV49" s="502"/>
      <c r="NNW49" s="502"/>
      <c r="NNX49" s="502"/>
      <c r="NNY49" s="502"/>
      <c r="NNZ49" s="502"/>
      <c r="NOA49" s="502"/>
      <c r="NOB49" s="502"/>
      <c r="NOC49" s="502"/>
      <c r="NOD49" s="502"/>
      <c r="NOE49" s="502"/>
      <c r="NOF49" s="502"/>
      <c r="NOG49" s="502"/>
      <c r="NOH49" s="502"/>
      <c r="NOI49" s="502"/>
      <c r="NOJ49" s="502"/>
      <c r="NOK49" s="502"/>
      <c r="NOL49" s="502"/>
      <c r="NOM49" s="502"/>
      <c r="NON49" s="502"/>
      <c r="NOO49" s="502"/>
      <c r="NOP49" s="502"/>
      <c r="NOQ49" s="502"/>
      <c r="NOR49" s="502"/>
      <c r="NOS49" s="502"/>
      <c r="NOT49" s="502"/>
      <c r="NOU49" s="502"/>
      <c r="NOV49" s="502"/>
      <c r="NOW49" s="502"/>
      <c r="NOX49" s="502"/>
      <c r="NOY49" s="502"/>
      <c r="NOZ49" s="502"/>
      <c r="NPA49" s="502"/>
      <c r="NPB49" s="502"/>
      <c r="NPC49" s="502"/>
      <c r="NPD49" s="502"/>
      <c r="NPE49" s="502"/>
      <c r="NPF49" s="502"/>
      <c r="NPG49" s="502"/>
      <c r="NPH49" s="502"/>
      <c r="NPI49" s="502"/>
      <c r="NPJ49" s="502"/>
      <c r="NPK49" s="502"/>
      <c r="NPL49" s="502"/>
      <c r="NPM49" s="502"/>
      <c r="NPN49" s="502"/>
      <c r="NPO49" s="502"/>
      <c r="NPP49" s="502"/>
      <c r="NPQ49" s="502"/>
      <c r="NPR49" s="502"/>
      <c r="NPS49" s="502"/>
      <c r="NPT49" s="502"/>
      <c r="NPU49" s="502"/>
      <c r="NPV49" s="502"/>
      <c r="NPW49" s="502"/>
      <c r="NPX49" s="502"/>
      <c r="NPY49" s="502"/>
      <c r="NPZ49" s="502"/>
      <c r="NQA49" s="502"/>
      <c r="NQB49" s="502"/>
      <c r="NQC49" s="502"/>
      <c r="NQD49" s="502"/>
      <c r="NQE49" s="502"/>
      <c r="NQF49" s="502"/>
      <c r="NQG49" s="502"/>
      <c r="NQH49" s="502"/>
      <c r="NQI49" s="502"/>
      <c r="NQJ49" s="502"/>
      <c r="NQK49" s="502"/>
      <c r="NQL49" s="502"/>
      <c r="NQM49" s="502"/>
      <c r="NQN49" s="502"/>
      <c r="NQO49" s="502"/>
      <c r="NQP49" s="502"/>
      <c r="NQQ49" s="502"/>
      <c r="NQR49" s="502"/>
      <c r="NQS49" s="502"/>
      <c r="NQT49" s="502"/>
      <c r="NQU49" s="502"/>
      <c r="NQV49" s="502"/>
      <c r="NQW49" s="502"/>
      <c r="NQX49" s="502"/>
      <c r="NQY49" s="502"/>
      <c r="NQZ49" s="502"/>
      <c r="NRA49" s="502"/>
      <c r="NRB49" s="502"/>
      <c r="NRC49" s="502"/>
      <c r="NRD49" s="502"/>
      <c r="NRE49" s="502"/>
      <c r="NRF49" s="502"/>
      <c r="NRG49" s="502"/>
      <c r="NRH49" s="502"/>
      <c r="NRI49" s="502"/>
      <c r="NRJ49" s="502"/>
      <c r="NRK49" s="502"/>
      <c r="NRL49" s="502"/>
      <c r="NRM49" s="502"/>
      <c r="NRN49" s="502"/>
      <c r="NRO49" s="502"/>
      <c r="NRP49" s="502"/>
      <c r="NRQ49" s="502"/>
      <c r="NRR49" s="502"/>
      <c r="NRS49" s="502"/>
      <c r="NRT49" s="502"/>
      <c r="NRU49" s="502"/>
      <c r="NRV49" s="502"/>
      <c r="NRW49" s="502"/>
      <c r="NRX49" s="502"/>
      <c r="NRY49" s="502"/>
      <c r="NRZ49" s="502"/>
      <c r="NSA49" s="502"/>
      <c r="NSB49" s="502"/>
      <c r="NSC49" s="502"/>
      <c r="NSD49" s="502"/>
      <c r="NSE49" s="502"/>
      <c r="NSF49" s="502"/>
      <c r="NSG49" s="502"/>
      <c r="NSH49" s="502"/>
      <c r="NSI49" s="502"/>
      <c r="NSJ49" s="502"/>
      <c r="NSK49" s="502"/>
      <c r="NSL49" s="502"/>
      <c r="NSM49" s="502"/>
      <c r="NSN49" s="502"/>
      <c r="NSO49" s="502"/>
      <c r="NSP49" s="502"/>
      <c r="NSQ49" s="502"/>
      <c r="NSR49" s="502"/>
      <c r="NSS49" s="502"/>
      <c r="NST49" s="502"/>
      <c r="NSU49" s="502"/>
      <c r="NSV49" s="502"/>
      <c r="NSW49" s="502"/>
      <c r="NSX49" s="502"/>
      <c r="NSY49" s="502"/>
      <c r="NSZ49" s="502"/>
      <c r="NTA49" s="502"/>
      <c r="NTB49" s="502"/>
      <c r="NTC49" s="502"/>
      <c r="NTD49" s="502"/>
      <c r="NTE49" s="502"/>
      <c r="NTF49" s="502"/>
      <c r="NTG49" s="502"/>
      <c r="NTH49" s="502"/>
      <c r="NTI49" s="502"/>
      <c r="NTJ49" s="502"/>
      <c r="NTK49" s="502"/>
      <c r="NTL49" s="502"/>
      <c r="NTM49" s="502"/>
      <c r="NTN49" s="502"/>
      <c r="NTO49" s="502"/>
      <c r="NTP49" s="502"/>
      <c r="NTQ49" s="502"/>
      <c r="NTR49" s="502"/>
      <c r="NTS49" s="502"/>
      <c r="NTT49" s="502"/>
      <c r="NTU49" s="502"/>
      <c r="NTV49" s="502"/>
      <c r="NTW49" s="502"/>
      <c r="NTX49" s="502"/>
      <c r="NTY49" s="502"/>
      <c r="NTZ49" s="502"/>
      <c r="NUA49" s="502"/>
      <c r="NUB49" s="502"/>
      <c r="NUC49" s="502"/>
      <c r="NUD49" s="502"/>
      <c r="NUE49" s="502"/>
      <c r="NUF49" s="502"/>
      <c r="NUG49" s="502"/>
      <c r="NUH49" s="502"/>
      <c r="NUI49" s="502"/>
      <c r="NUJ49" s="502"/>
      <c r="NUK49" s="502"/>
      <c r="NUL49" s="502"/>
      <c r="NUM49" s="502"/>
      <c r="NUN49" s="502"/>
      <c r="NUO49" s="502"/>
      <c r="NUP49" s="502"/>
      <c r="NUQ49" s="502"/>
      <c r="NUR49" s="502"/>
      <c r="NUS49" s="502"/>
      <c r="NUT49" s="502"/>
      <c r="NUU49" s="502"/>
      <c r="NUV49" s="502"/>
      <c r="NUW49" s="502"/>
      <c r="NUX49" s="502"/>
      <c r="NUY49" s="502"/>
      <c r="NUZ49" s="502"/>
      <c r="NVA49" s="502"/>
      <c r="NVB49" s="502"/>
      <c r="NVC49" s="502"/>
      <c r="NVD49" s="502"/>
      <c r="NVE49" s="502"/>
      <c r="NVF49" s="502"/>
      <c r="NVG49" s="502"/>
      <c r="NVH49" s="502"/>
      <c r="NVI49" s="502"/>
      <c r="NVJ49" s="502"/>
      <c r="NVK49" s="502"/>
      <c r="NVL49" s="502"/>
      <c r="NVM49" s="502"/>
      <c r="NVN49" s="502"/>
      <c r="NVO49" s="502"/>
      <c r="NVP49" s="502"/>
      <c r="NVQ49" s="502"/>
      <c r="NVR49" s="502"/>
      <c r="NVS49" s="502"/>
      <c r="NVT49" s="502"/>
      <c r="NVU49" s="502"/>
      <c r="NVV49" s="502"/>
      <c r="NVW49" s="502"/>
      <c r="NVX49" s="502"/>
      <c r="NVY49" s="502"/>
      <c r="NVZ49" s="502"/>
      <c r="NWA49" s="502"/>
      <c r="NWB49" s="502"/>
      <c r="NWC49" s="502"/>
      <c r="NWD49" s="502"/>
      <c r="NWE49" s="502"/>
      <c r="NWF49" s="502"/>
      <c r="NWG49" s="502"/>
      <c r="NWH49" s="502"/>
      <c r="NWI49" s="502"/>
      <c r="NWJ49" s="502"/>
      <c r="NWK49" s="502"/>
      <c r="NWL49" s="502"/>
      <c r="NWM49" s="502"/>
      <c r="NWN49" s="502"/>
      <c r="NWO49" s="502"/>
      <c r="NWP49" s="502"/>
      <c r="NWQ49" s="502"/>
      <c r="NWR49" s="502"/>
      <c r="NWS49" s="502"/>
      <c r="NWT49" s="502"/>
      <c r="NWU49" s="502"/>
      <c r="NWV49" s="502"/>
      <c r="NWW49" s="502"/>
      <c r="NWX49" s="502"/>
      <c r="NWY49" s="502"/>
      <c r="NWZ49" s="502"/>
      <c r="NXA49" s="502"/>
      <c r="NXB49" s="502"/>
      <c r="NXC49" s="502"/>
      <c r="NXD49" s="502"/>
      <c r="NXE49" s="502"/>
      <c r="NXF49" s="502"/>
      <c r="NXG49" s="502"/>
      <c r="NXH49" s="502"/>
      <c r="NXI49" s="502"/>
      <c r="NXJ49" s="502"/>
      <c r="NXK49" s="502"/>
      <c r="NXL49" s="502"/>
      <c r="NXM49" s="502"/>
      <c r="NXN49" s="502"/>
      <c r="NXO49" s="502"/>
      <c r="NXP49" s="502"/>
      <c r="NXQ49" s="502"/>
      <c r="NXR49" s="502"/>
      <c r="NXS49" s="502"/>
      <c r="NXT49" s="502"/>
      <c r="NXU49" s="502"/>
      <c r="NXV49" s="502"/>
      <c r="NXW49" s="502"/>
      <c r="NXX49" s="502"/>
      <c r="NXY49" s="502"/>
      <c r="NXZ49" s="502"/>
      <c r="NYA49" s="502"/>
      <c r="NYB49" s="502"/>
      <c r="NYC49" s="502"/>
      <c r="NYD49" s="502"/>
      <c r="NYE49" s="502"/>
      <c r="NYF49" s="502"/>
      <c r="NYG49" s="502"/>
      <c r="NYH49" s="502"/>
      <c r="NYI49" s="502"/>
      <c r="NYJ49" s="502"/>
      <c r="NYK49" s="502"/>
      <c r="NYL49" s="502"/>
      <c r="NYM49" s="502"/>
      <c r="NYN49" s="502"/>
      <c r="NYO49" s="502"/>
      <c r="NYP49" s="502"/>
      <c r="NYQ49" s="502"/>
      <c r="NYR49" s="502"/>
      <c r="NYS49" s="502"/>
      <c r="NYT49" s="502"/>
      <c r="NYU49" s="502"/>
      <c r="NYV49" s="502"/>
      <c r="NYW49" s="502"/>
      <c r="NYX49" s="502"/>
      <c r="NYY49" s="502"/>
      <c r="NYZ49" s="502"/>
      <c r="NZA49" s="502"/>
      <c r="NZB49" s="502"/>
      <c r="NZC49" s="502"/>
      <c r="NZD49" s="502"/>
      <c r="NZE49" s="502"/>
      <c r="NZF49" s="502"/>
      <c r="NZG49" s="502"/>
      <c r="NZH49" s="502"/>
      <c r="NZI49" s="502"/>
      <c r="NZJ49" s="502"/>
      <c r="NZK49" s="502"/>
      <c r="NZL49" s="502"/>
      <c r="NZM49" s="502"/>
      <c r="NZN49" s="502"/>
      <c r="NZO49" s="502"/>
      <c r="NZP49" s="502"/>
      <c r="NZQ49" s="502"/>
      <c r="NZR49" s="502"/>
      <c r="NZS49" s="502"/>
      <c r="NZT49" s="502"/>
      <c r="NZU49" s="502"/>
      <c r="NZV49" s="502"/>
      <c r="NZW49" s="502"/>
      <c r="NZX49" s="502"/>
      <c r="NZY49" s="502"/>
      <c r="NZZ49" s="502"/>
      <c r="OAA49" s="502"/>
      <c r="OAB49" s="502"/>
      <c r="OAC49" s="502"/>
      <c r="OAD49" s="502"/>
      <c r="OAE49" s="502"/>
      <c r="OAF49" s="502"/>
      <c r="OAG49" s="502"/>
      <c r="OAH49" s="502"/>
      <c r="OAI49" s="502"/>
      <c r="OAJ49" s="502"/>
      <c r="OAK49" s="502"/>
      <c r="OAL49" s="502"/>
      <c r="OAM49" s="502"/>
      <c r="OAN49" s="502"/>
      <c r="OAO49" s="502"/>
      <c r="OAP49" s="502"/>
      <c r="OAQ49" s="502"/>
      <c r="OAR49" s="502"/>
      <c r="OAS49" s="502"/>
      <c r="OAT49" s="502"/>
      <c r="OAU49" s="502"/>
      <c r="OAV49" s="502"/>
      <c r="OAW49" s="502"/>
      <c r="OAX49" s="502"/>
      <c r="OAY49" s="502"/>
      <c r="OAZ49" s="502"/>
      <c r="OBA49" s="502"/>
      <c r="OBB49" s="502"/>
      <c r="OBC49" s="502"/>
      <c r="OBD49" s="502"/>
      <c r="OBE49" s="502"/>
      <c r="OBF49" s="502"/>
      <c r="OBG49" s="502"/>
      <c r="OBH49" s="502"/>
      <c r="OBI49" s="502"/>
      <c r="OBJ49" s="502"/>
      <c r="OBK49" s="502"/>
      <c r="OBL49" s="502"/>
      <c r="OBM49" s="502"/>
      <c r="OBN49" s="502"/>
      <c r="OBO49" s="502"/>
      <c r="OBP49" s="502"/>
      <c r="OBQ49" s="502"/>
      <c r="OBR49" s="502"/>
      <c r="OBS49" s="502"/>
      <c r="OBT49" s="502"/>
      <c r="OBU49" s="502"/>
      <c r="OBV49" s="502"/>
      <c r="OBW49" s="502"/>
      <c r="OBX49" s="502"/>
      <c r="OBY49" s="502"/>
      <c r="OBZ49" s="502"/>
      <c r="OCA49" s="502"/>
      <c r="OCB49" s="502"/>
      <c r="OCC49" s="502"/>
      <c r="OCD49" s="502"/>
      <c r="OCE49" s="502"/>
      <c r="OCF49" s="502"/>
      <c r="OCG49" s="502"/>
      <c r="OCH49" s="502"/>
      <c r="OCI49" s="502"/>
      <c r="OCJ49" s="502"/>
      <c r="OCK49" s="502"/>
      <c r="OCL49" s="502"/>
      <c r="OCM49" s="502"/>
      <c r="OCN49" s="502"/>
      <c r="OCO49" s="502"/>
      <c r="OCP49" s="502"/>
      <c r="OCQ49" s="502"/>
      <c r="OCR49" s="502"/>
      <c r="OCS49" s="502"/>
      <c r="OCT49" s="502"/>
      <c r="OCU49" s="502"/>
      <c r="OCV49" s="502"/>
      <c r="OCW49" s="502"/>
      <c r="OCX49" s="502"/>
      <c r="OCY49" s="502"/>
      <c r="OCZ49" s="502"/>
      <c r="ODA49" s="502"/>
      <c r="ODB49" s="502"/>
      <c r="ODC49" s="502"/>
      <c r="ODD49" s="502"/>
      <c r="ODE49" s="502"/>
      <c r="ODF49" s="502"/>
      <c r="ODG49" s="502"/>
      <c r="ODH49" s="502"/>
      <c r="ODI49" s="502"/>
      <c r="ODJ49" s="502"/>
      <c r="ODK49" s="502"/>
      <c r="ODL49" s="502"/>
      <c r="ODM49" s="502"/>
      <c r="ODN49" s="502"/>
      <c r="ODO49" s="502"/>
      <c r="ODP49" s="502"/>
      <c r="ODQ49" s="502"/>
      <c r="ODR49" s="502"/>
      <c r="ODS49" s="502"/>
      <c r="ODT49" s="502"/>
      <c r="ODU49" s="502"/>
      <c r="ODV49" s="502"/>
      <c r="ODW49" s="502"/>
      <c r="ODX49" s="502"/>
      <c r="ODY49" s="502"/>
      <c r="ODZ49" s="502"/>
      <c r="OEA49" s="502"/>
      <c r="OEB49" s="502"/>
      <c r="OEC49" s="502"/>
      <c r="OED49" s="502"/>
      <c r="OEE49" s="502"/>
      <c r="OEF49" s="502"/>
      <c r="OEG49" s="502"/>
      <c r="OEH49" s="502"/>
      <c r="OEI49" s="502"/>
      <c r="OEJ49" s="502"/>
      <c r="OEK49" s="502"/>
      <c r="OEL49" s="502"/>
      <c r="OEM49" s="502"/>
      <c r="OEN49" s="502"/>
      <c r="OEO49" s="502"/>
      <c r="OEP49" s="502"/>
      <c r="OEQ49" s="502"/>
      <c r="OER49" s="502"/>
      <c r="OES49" s="502"/>
      <c r="OET49" s="502"/>
      <c r="OEU49" s="502"/>
      <c r="OEV49" s="502"/>
      <c r="OEW49" s="502"/>
      <c r="OEX49" s="502"/>
      <c r="OEY49" s="502"/>
      <c r="OEZ49" s="502"/>
      <c r="OFA49" s="502"/>
      <c r="OFB49" s="502"/>
      <c r="OFC49" s="502"/>
      <c r="OFD49" s="502"/>
      <c r="OFE49" s="502"/>
      <c r="OFF49" s="502"/>
      <c r="OFG49" s="502"/>
      <c r="OFH49" s="502"/>
      <c r="OFI49" s="502"/>
      <c r="OFJ49" s="502"/>
      <c r="OFK49" s="502"/>
      <c r="OFL49" s="502"/>
      <c r="OFM49" s="502"/>
      <c r="OFN49" s="502"/>
      <c r="OFO49" s="502"/>
      <c r="OFP49" s="502"/>
      <c r="OFQ49" s="502"/>
      <c r="OFR49" s="502"/>
      <c r="OFS49" s="502"/>
      <c r="OFT49" s="502"/>
      <c r="OFU49" s="502"/>
      <c r="OFV49" s="502"/>
      <c r="OFW49" s="502"/>
      <c r="OFX49" s="502"/>
      <c r="OFY49" s="502"/>
      <c r="OFZ49" s="502"/>
      <c r="OGA49" s="502"/>
      <c r="OGB49" s="502"/>
      <c r="OGC49" s="502"/>
      <c r="OGD49" s="502"/>
      <c r="OGE49" s="502"/>
      <c r="OGF49" s="502"/>
      <c r="OGG49" s="502"/>
      <c r="OGH49" s="502"/>
      <c r="OGI49" s="502"/>
      <c r="OGJ49" s="502"/>
      <c r="OGK49" s="502"/>
      <c r="OGL49" s="502"/>
      <c r="OGM49" s="502"/>
      <c r="OGN49" s="502"/>
      <c r="OGO49" s="502"/>
      <c r="OGP49" s="502"/>
      <c r="OGQ49" s="502"/>
      <c r="OGR49" s="502"/>
      <c r="OGS49" s="502"/>
      <c r="OGT49" s="502"/>
      <c r="OGU49" s="502"/>
      <c r="OGV49" s="502"/>
      <c r="OGW49" s="502"/>
      <c r="OGX49" s="502"/>
      <c r="OGY49" s="502"/>
      <c r="OGZ49" s="502"/>
      <c r="OHA49" s="502"/>
      <c r="OHB49" s="502"/>
      <c r="OHC49" s="502"/>
      <c r="OHD49" s="502"/>
      <c r="OHE49" s="502"/>
      <c r="OHF49" s="502"/>
      <c r="OHG49" s="502"/>
      <c r="OHH49" s="502"/>
      <c r="OHI49" s="502"/>
      <c r="OHJ49" s="502"/>
      <c r="OHK49" s="502"/>
      <c r="OHL49" s="502"/>
      <c r="OHM49" s="502"/>
      <c r="OHN49" s="502"/>
      <c r="OHO49" s="502"/>
      <c r="OHP49" s="502"/>
      <c r="OHQ49" s="502"/>
      <c r="OHR49" s="502"/>
      <c r="OHS49" s="502"/>
      <c r="OHT49" s="502"/>
      <c r="OHU49" s="502"/>
      <c r="OHV49" s="502"/>
      <c r="OHW49" s="502"/>
      <c r="OHX49" s="502"/>
      <c r="OHY49" s="502"/>
      <c r="OHZ49" s="502"/>
      <c r="OIA49" s="502"/>
      <c r="OIB49" s="502"/>
      <c r="OIC49" s="502"/>
      <c r="OID49" s="502"/>
      <c r="OIE49" s="502"/>
      <c r="OIF49" s="502"/>
      <c r="OIG49" s="502"/>
      <c r="OIH49" s="502"/>
      <c r="OII49" s="502"/>
      <c r="OIJ49" s="502"/>
      <c r="OIK49" s="502"/>
      <c r="OIL49" s="502"/>
      <c r="OIM49" s="502"/>
      <c r="OIN49" s="502"/>
      <c r="OIO49" s="502"/>
      <c r="OIP49" s="502"/>
      <c r="OIQ49" s="502"/>
      <c r="OIR49" s="502"/>
      <c r="OIS49" s="502"/>
      <c r="OIT49" s="502"/>
      <c r="OIU49" s="502"/>
      <c r="OIV49" s="502"/>
      <c r="OIW49" s="502"/>
      <c r="OIX49" s="502"/>
      <c r="OIY49" s="502"/>
      <c r="OIZ49" s="502"/>
      <c r="OJA49" s="502"/>
      <c r="OJB49" s="502"/>
      <c r="OJC49" s="502"/>
      <c r="OJD49" s="502"/>
      <c r="OJE49" s="502"/>
      <c r="OJF49" s="502"/>
      <c r="OJG49" s="502"/>
      <c r="OJH49" s="502"/>
      <c r="OJI49" s="502"/>
      <c r="OJJ49" s="502"/>
      <c r="OJK49" s="502"/>
      <c r="OJL49" s="502"/>
      <c r="OJM49" s="502"/>
      <c r="OJN49" s="502"/>
      <c r="OJO49" s="502"/>
      <c r="OJP49" s="502"/>
      <c r="OJQ49" s="502"/>
      <c r="OJR49" s="502"/>
      <c r="OJS49" s="502"/>
      <c r="OJT49" s="502"/>
      <c r="OJU49" s="502"/>
      <c r="OJV49" s="502"/>
      <c r="OJW49" s="502"/>
      <c r="OJX49" s="502"/>
      <c r="OJY49" s="502"/>
      <c r="OJZ49" s="502"/>
      <c r="OKA49" s="502"/>
      <c r="OKB49" s="502"/>
      <c r="OKC49" s="502"/>
      <c r="OKD49" s="502"/>
      <c r="OKE49" s="502"/>
      <c r="OKF49" s="502"/>
      <c r="OKG49" s="502"/>
      <c r="OKH49" s="502"/>
      <c r="OKI49" s="502"/>
      <c r="OKJ49" s="502"/>
      <c r="OKK49" s="502"/>
      <c r="OKL49" s="502"/>
      <c r="OKM49" s="502"/>
      <c r="OKN49" s="502"/>
      <c r="OKO49" s="502"/>
      <c r="OKP49" s="502"/>
      <c r="OKQ49" s="502"/>
      <c r="OKR49" s="502"/>
      <c r="OKS49" s="502"/>
      <c r="OKT49" s="502"/>
      <c r="OKU49" s="502"/>
      <c r="OKV49" s="502"/>
      <c r="OKW49" s="502"/>
      <c r="OKX49" s="502"/>
      <c r="OKY49" s="502"/>
      <c r="OKZ49" s="502"/>
      <c r="OLA49" s="502"/>
      <c r="OLB49" s="502"/>
      <c r="OLC49" s="502"/>
      <c r="OLD49" s="502"/>
      <c r="OLE49" s="502"/>
      <c r="OLF49" s="502"/>
      <c r="OLG49" s="502"/>
      <c r="OLH49" s="502"/>
      <c r="OLI49" s="502"/>
      <c r="OLJ49" s="502"/>
      <c r="OLK49" s="502"/>
      <c r="OLL49" s="502"/>
      <c r="OLM49" s="502"/>
      <c r="OLN49" s="502"/>
      <c r="OLO49" s="502"/>
      <c r="OLP49" s="502"/>
      <c r="OLQ49" s="502"/>
      <c r="OLR49" s="502"/>
      <c r="OLS49" s="502"/>
      <c r="OLT49" s="502"/>
      <c r="OLU49" s="502"/>
      <c r="OLV49" s="502"/>
      <c r="OLW49" s="502"/>
      <c r="OLX49" s="502"/>
      <c r="OLY49" s="502"/>
      <c r="OLZ49" s="502"/>
      <c r="OMA49" s="502"/>
      <c r="OMB49" s="502"/>
      <c r="OMC49" s="502"/>
      <c r="OMD49" s="502"/>
      <c r="OME49" s="502"/>
      <c r="OMF49" s="502"/>
      <c r="OMG49" s="502"/>
      <c r="OMH49" s="502"/>
      <c r="OMI49" s="502"/>
      <c r="OMJ49" s="502"/>
      <c r="OMK49" s="502"/>
      <c r="OML49" s="502"/>
      <c r="OMM49" s="502"/>
      <c r="OMN49" s="502"/>
      <c r="OMO49" s="502"/>
      <c r="OMP49" s="502"/>
      <c r="OMQ49" s="502"/>
      <c r="OMR49" s="502"/>
      <c r="OMS49" s="502"/>
      <c r="OMT49" s="502"/>
      <c r="OMU49" s="502"/>
      <c r="OMV49" s="502"/>
      <c r="OMW49" s="502"/>
      <c r="OMX49" s="502"/>
      <c r="OMY49" s="502"/>
      <c r="OMZ49" s="502"/>
      <c r="ONA49" s="502"/>
      <c r="ONB49" s="502"/>
      <c r="ONC49" s="502"/>
      <c r="OND49" s="502"/>
      <c r="ONE49" s="502"/>
      <c r="ONF49" s="502"/>
      <c r="ONG49" s="502"/>
      <c r="ONH49" s="502"/>
      <c r="ONI49" s="502"/>
      <c r="ONJ49" s="502"/>
      <c r="ONK49" s="502"/>
      <c r="ONL49" s="502"/>
      <c r="ONM49" s="502"/>
      <c r="ONN49" s="502"/>
      <c r="ONO49" s="502"/>
      <c r="ONP49" s="502"/>
      <c r="ONQ49" s="502"/>
      <c r="ONR49" s="502"/>
      <c r="ONS49" s="502"/>
      <c r="ONT49" s="502"/>
      <c r="ONU49" s="502"/>
      <c r="ONV49" s="502"/>
      <c r="ONW49" s="502"/>
      <c r="ONX49" s="502"/>
      <c r="ONY49" s="502"/>
      <c r="ONZ49" s="502"/>
      <c r="OOA49" s="502"/>
      <c r="OOB49" s="502"/>
      <c r="OOC49" s="502"/>
      <c r="OOD49" s="502"/>
      <c r="OOE49" s="502"/>
      <c r="OOF49" s="502"/>
      <c r="OOG49" s="502"/>
      <c r="OOH49" s="502"/>
      <c r="OOI49" s="502"/>
      <c r="OOJ49" s="502"/>
      <c r="OOK49" s="502"/>
      <c r="OOL49" s="502"/>
      <c r="OOM49" s="502"/>
      <c r="OON49" s="502"/>
      <c r="OOO49" s="502"/>
      <c r="OOP49" s="502"/>
      <c r="OOQ49" s="502"/>
      <c r="OOR49" s="502"/>
      <c r="OOS49" s="502"/>
      <c r="OOT49" s="502"/>
      <c r="OOU49" s="502"/>
      <c r="OOV49" s="502"/>
      <c r="OOW49" s="502"/>
      <c r="OOX49" s="502"/>
      <c r="OOY49" s="502"/>
      <c r="OOZ49" s="502"/>
      <c r="OPA49" s="502"/>
      <c r="OPB49" s="502"/>
      <c r="OPC49" s="502"/>
      <c r="OPD49" s="502"/>
      <c r="OPE49" s="502"/>
      <c r="OPF49" s="502"/>
      <c r="OPG49" s="502"/>
      <c r="OPH49" s="502"/>
      <c r="OPI49" s="502"/>
      <c r="OPJ49" s="502"/>
      <c r="OPK49" s="502"/>
      <c r="OPL49" s="502"/>
      <c r="OPM49" s="502"/>
      <c r="OPN49" s="502"/>
      <c r="OPO49" s="502"/>
      <c r="OPP49" s="502"/>
      <c r="OPQ49" s="502"/>
      <c r="OPR49" s="502"/>
      <c r="OPS49" s="502"/>
      <c r="OPT49" s="502"/>
      <c r="OPU49" s="502"/>
      <c r="OPV49" s="502"/>
      <c r="OPW49" s="502"/>
      <c r="OPX49" s="502"/>
      <c r="OPY49" s="502"/>
      <c r="OPZ49" s="502"/>
      <c r="OQA49" s="502"/>
      <c r="OQB49" s="502"/>
      <c r="OQC49" s="502"/>
      <c r="OQD49" s="502"/>
      <c r="OQE49" s="502"/>
      <c r="OQF49" s="502"/>
      <c r="OQG49" s="502"/>
      <c r="OQH49" s="502"/>
      <c r="OQI49" s="502"/>
      <c r="OQJ49" s="502"/>
      <c r="OQK49" s="502"/>
      <c r="OQL49" s="502"/>
      <c r="OQM49" s="502"/>
      <c r="OQN49" s="502"/>
      <c r="OQO49" s="502"/>
      <c r="OQP49" s="502"/>
      <c r="OQQ49" s="502"/>
      <c r="OQR49" s="502"/>
      <c r="OQS49" s="502"/>
      <c r="OQT49" s="502"/>
      <c r="OQU49" s="502"/>
      <c r="OQV49" s="502"/>
      <c r="OQW49" s="502"/>
      <c r="OQX49" s="502"/>
      <c r="OQY49" s="502"/>
      <c r="OQZ49" s="502"/>
      <c r="ORA49" s="502"/>
      <c r="ORB49" s="502"/>
      <c r="ORC49" s="502"/>
      <c r="ORD49" s="502"/>
      <c r="ORE49" s="502"/>
      <c r="ORF49" s="502"/>
      <c r="ORG49" s="502"/>
      <c r="ORH49" s="502"/>
      <c r="ORI49" s="502"/>
      <c r="ORJ49" s="502"/>
      <c r="ORK49" s="502"/>
      <c r="ORL49" s="502"/>
      <c r="ORM49" s="502"/>
      <c r="ORN49" s="502"/>
      <c r="ORO49" s="502"/>
      <c r="ORP49" s="502"/>
      <c r="ORQ49" s="502"/>
      <c r="ORR49" s="502"/>
      <c r="ORS49" s="502"/>
      <c r="ORT49" s="502"/>
      <c r="ORU49" s="502"/>
      <c r="ORV49" s="502"/>
      <c r="ORW49" s="502"/>
      <c r="ORX49" s="502"/>
      <c r="ORY49" s="502"/>
      <c r="ORZ49" s="502"/>
      <c r="OSA49" s="502"/>
      <c r="OSB49" s="502"/>
      <c r="OSC49" s="502"/>
      <c r="OSD49" s="502"/>
      <c r="OSE49" s="502"/>
      <c r="OSF49" s="502"/>
      <c r="OSG49" s="502"/>
      <c r="OSH49" s="502"/>
      <c r="OSI49" s="502"/>
      <c r="OSJ49" s="502"/>
      <c r="OSK49" s="502"/>
      <c r="OSL49" s="502"/>
      <c r="OSM49" s="502"/>
      <c r="OSN49" s="502"/>
      <c r="OSO49" s="502"/>
      <c r="OSP49" s="502"/>
      <c r="OSQ49" s="502"/>
      <c r="OSR49" s="502"/>
      <c r="OSS49" s="502"/>
      <c r="OST49" s="502"/>
      <c r="OSU49" s="502"/>
      <c r="OSV49" s="502"/>
      <c r="OSW49" s="502"/>
      <c r="OSX49" s="502"/>
      <c r="OSY49" s="502"/>
      <c r="OSZ49" s="502"/>
      <c r="OTA49" s="502"/>
      <c r="OTB49" s="502"/>
      <c r="OTC49" s="502"/>
      <c r="OTD49" s="502"/>
      <c r="OTE49" s="502"/>
      <c r="OTF49" s="502"/>
      <c r="OTG49" s="502"/>
      <c r="OTH49" s="502"/>
      <c r="OTI49" s="502"/>
      <c r="OTJ49" s="502"/>
      <c r="OTK49" s="502"/>
      <c r="OTL49" s="502"/>
      <c r="OTM49" s="502"/>
      <c r="OTN49" s="502"/>
      <c r="OTO49" s="502"/>
      <c r="OTP49" s="502"/>
      <c r="OTQ49" s="502"/>
      <c r="OTR49" s="502"/>
      <c r="OTS49" s="502"/>
      <c r="OTT49" s="502"/>
      <c r="OTU49" s="502"/>
      <c r="OTV49" s="502"/>
      <c r="OTW49" s="502"/>
      <c r="OTX49" s="502"/>
      <c r="OTY49" s="502"/>
      <c r="OTZ49" s="502"/>
      <c r="OUA49" s="502"/>
      <c r="OUB49" s="502"/>
      <c r="OUC49" s="502"/>
      <c r="OUD49" s="502"/>
      <c r="OUE49" s="502"/>
      <c r="OUF49" s="502"/>
      <c r="OUG49" s="502"/>
      <c r="OUH49" s="502"/>
      <c r="OUI49" s="502"/>
      <c r="OUJ49" s="502"/>
      <c r="OUK49" s="502"/>
      <c r="OUL49" s="502"/>
      <c r="OUM49" s="502"/>
      <c r="OUN49" s="502"/>
      <c r="OUO49" s="502"/>
      <c r="OUP49" s="502"/>
      <c r="OUQ49" s="502"/>
      <c r="OUR49" s="502"/>
      <c r="OUS49" s="502"/>
      <c r="OUT49" s="502"/>
      <c r="OUU49" s="502"/>
      <c r="OUV49" s="502"/>
      <c r="OUW49" s="502"/>
      <c r="OUX49" s="502"/>
      <c r="OUY49" s="502"/>
      <c r="OUZ49" s="502"/>
      <c r="OVA49" s="502"/>
      <c r="OVB49" s="502"/>
      <c r="OVC49" s="502"/>
      <c r="OVD49" s="502"/>
      <c r="OVE49" s="502"/>
      <c r="OVF49" s="502"/>
      <c r="OVG49" s="502"/>
      <c r="OVH49" s="502"/>
      <c r="OVI49" s="502"/>
      <c r="OVJ49" s="502"/>
      <c r="OVK49" s="502"/>
      <c r="OVL49" s="502"/>
      <c r="OVM49" s="502"/>
      <c r="OVN49" s="502"/>
      <c r="OVO49" s="502"/>
      <c r="OVP49" s="502"/>
      <c r="OVQ49" s="502"/>
      <c r="OVR49" s="502"/>
      <c r="OVS49" s="502"/>
      <c r="OVT49" s="502"/>
      <c r="OVU49" s="502"/>
      <c r="OVV49" s="502"/>
      <c r="OVW49" s="502"/>
      <c r="OVX49" s="502"/>
      <c r="OVY49" s="502"/>
      <c r="OVZ49" s="502"/>
      <c r="OWA49" s="502"/>
      <c r="OWB49" s="502"/>
      <c r="OWC49" s="502"/>
      <c r="OWD49" s="502"/>
      <c r="OWE49" s="502"/>
      <c r="OWF49" s="502"/>
      <c r="OWG49" s="502"/>
      <c r="OWH49" s="502"/>
      <c r="OWI49" s="502"/>
      <c r="OWJ49" s="502"/>
      <c r="OWK49" s="502"/>
      <c r="OWL49" s="502"/>
      <c r="OWM49" s="502"/>
      <c r="OWN49" s="502"/>
      <c r="OWO49" s="502"/>
      <c r="OWP49" s="502"/>
      <c r="OWQ49" s="502"/>
      <c r="OWR49" s="502"/>
      <c r="OWS49" s="502"/>
      <c r="OWT49" s="502"/>
      <c r="OWU49" s="502"/>
      <c r="OWV49" s="502"/>
      <c r="OWW49" s="502"/>
      <c r="OWX49" s="502"/>
      <c r="OWY49" s="502"/>
      <c r="OWZ49" s="502"/>
      <c r="OXA49" s="502"/>
      <c r="OXB49" s="502"/>
      <c r="OXC49" s="502"/>
      <c r="OXD49" s="502"/>
      <c r="OXE49" s="502"/>
      <c r="OXF49" s="502"/>
      <c r="OXG49" s="502"/>
      <c r="OXH49" s="502"/>
      <c r="OXI49" s="502"/>
      <c r="OXJ49" s="502"/>
      <c r="OXK49" s="502"/>
      <c r="OXL49" s="502"/>
      <c r="OXM49" s="502"/>
      <c r="OXN49" s="502"/>
      <c r="OXO49" s="502"/>
      <c r="OXP49" s="502"/>
      <c r="OXQ49" s="502"/>
      <c r="OXR49" s="502"/>
      <c r="OXS49" s="502"/>
      <c r="OXT49" s="502"/>
      <c r="OXU49" s="502"/>
      <c r="OXV49" s="502"/>
      <c r="OXW49" s="502"/>
      <c r="OXX49" s="502"/>
      <c r="OXY49" s="502"/>
      <c r="OXZ49" s="502"/>
      <c r="OYA49" s="502"/>
      <c r="OYB49" s="502"/>
      <c r="OYC49" s="502"/>
      <c r="OYD49" s="502"/>
      <c r="OYE49" s="502"/>
      <c r="OYF49" s="502"/>
      <c r="OYG49" s="502"/>
      <c r="OYH49" s="502"/>
      <c r="OYI49" s="502"/>
      <c r="OYJ49" s="502"/>
      <c r="OYK49" s="502"/>
      <c r="OYL49" s="502"/>
      <c r="OYM49" s="502"/>
      <c r="OYN49" s="502"/>
      <c r="OYO49" s="502"/>
      <c r="OYP49" s="502"/>
      <c r="OYQ49" s="502"/>
      <c r="OYR49" s="502"/>
      <c r="OYS49" s="502"/>
      <c r="OYT49" s="502"/>
      <c r="OYU49" s="502"/>
      <c r="OYV49" s="502"/>
      <c r="OYW49" s="502"/>
      <c r="OYX49" s="502"/>
      <c r="OYY49" s="502"/>
      <c r="OYZ49" s="502"/>
      <c r="OZA49" s="502"/>
      <c r="OZB49" s="502"/>
      <c r="OZC49" s="502"/>
      <c r="OZD49" s="502"/>
      <c r="OZE49" s="502"/>
      <c r="OZF49" s="502"/>
      <c r="OZG49" s="502"/>
      <c r="OZH49" s="502"/>
      <c r="OZI49" s="502"/>
      <c r="OZJ49" s="502"/>
      <c r="OZK49" s="502"/>
      <c r="OZL49" s="502"/>
      <c r="OZM49" s="502"/>
      <c r="OZN49" s="502"/>
      <c r="OZO49" s="502"/>
      <c r="OZP49" s="502"/>
      <c r="OZQ49" s="502"/>
      <c r="OZR49" s="502"/>
      <c r="OZS49" s="502"/>
      <c r="OZT49" s="502"/>
      <c r="OZU49" s="502"/>
      <c r="OZV49" s="502"/>
      <c r="OZW49" s="502"/>
      <c r="OZX49" s="502"/>
      <c r="OZY49" s="502"/>
      <c r="OZZ49" s="502"/>
      <c r="PAA49" s="502"/>
      <c r="PAB49" s="502"/>
      <c r="PAC49" s="502"/>
      <c r="PAD49" s="502"/>
      <c r="PAE49" s="502"/>
      <c r="PAF49" s="502"/>
      <c r="PAG49" s="502"/>
      <c r="PAH49" s="502"/>
      <c r="PAI49" s="502"/>
      <c r="PAJ49" s="502"/>
      <c r="PAK49" s="502"/>
      <c r="PAL49" s="502"/>
      <c r="PAM49" s="502"/>
      <c r="PAN49" s="502"/>
      <c r="PAO49" s="502"/>
      <c r="PAP49" s="502"/>
      <c r="PAQ49" s="502"/>
      <c r="PAR49" s="502"/>
      <c r="PAS49" s="502"/>
      <c r="PAT49" s="502"/>
      <c r="PAU49" s="502"/>
      <c r="PAV49" s="502"/>
      <c r="PAW49" s="502"/>
      <c r="PAX49" s="502"/>
      <c r="PAY49" s="502"/>
      <c r="PAZ49" s="502"/>
      <c r="PBA49" s="502"/>
      <c r="PBB49" s="502"/>
      <c r="PBC49" s="502"/>
      <c r="PBD49" s="502"/>
      <c r="PBE49" s="502"/>
      <c r="PBF49" s="502"/>
      <c r="PBG49" s="502"/>
      <c r="PBH49" s="502"/>
      <c r="PBI49" s="502"/>
      <c r="PBJ49" s="502"/>
      <c r="PBK49" s="502"/>
      <c r="PBL49" s="502"/>
      <c r="PBM49" s="502"/>
      <c r="PBN49" s="502"/>
      <c r="PBO49" s="502"/>
      <c r="PBP49" s="502"/>
      <c r="PBQ49" s="502"/>
      <c r="PBR49" s="502"/>
      <c r="PBS49" s="502"/>
      <c r="PBT49" s="502"/>
      <c r="PBU49" s="502"/>
      <c r="PBV49" s="502"/>
      <c r="PBW49" s="502"/>
      <c r="PBX49" s="502"/>
      <c r="PBY49" s="502"/>
      <c r="PBZ49" s="502"/>
      <c r="PCA49" s="502"/>
      <c r="PCB49" s="502"/>
      <c r="PCC49" s="502"/>
      <c r="PCD49" s="502"/>
      <c r="PCE49" s="502"/>
      <c r="PCF49" s="502"/>
      <c r="PCG49" s="502"/>
      <c r="PCH49" s="502"/>
      <c r="PCI49" s="502"/>
      <c r="PCJ49" s="502"/>
      <c r="PCK49" s="502"/>
      <c r="PCL49" s="502"/>
      <c r="PCM49" s="502"/>
      <c r="PCN49" s="502"/>
      <c r="PCO49" s="502"/>
      <c r="PCP49" s="502"/>
      <c r="PCQ49" s="502"/>
      <c r="PCR49" s="502"/>
      <c r="PCS49" s="502"/>
      <c r="PCT49" s="502"/>
      <c r="PCU49" s="502"/>
      <c r="PCV49" s="502"/>
      <c r="PCW49" s="502"/>
      <c r="PCX49" s="502"/>
      <c r="PCY49" s="502"/>
      <c r="PCZ49" s="502"/>
      <c r="PDA49" s="502"/>
      <c r="PDB49" s="502"/>
      <c r="PDC49" s="502"/>
      <c r="PDD49" s="502"/>
      <c r="PDE49" s="502"/>
      <c r="PDF49" s="502"/>
      <c r="PDG49" s="502"/>
      <c r="PDH49" s="502"/>
      <c r="PDI49" s="502"/>
      <c r="PDJ49" s="502"/>
      <c r="PDK49" s="502"/>
      <c r="PDL49" s="502"/>
      <c r="PDM49" s="502"/>
      <c r="PDN49" s="502"/>
      <c r="PDO49" s="502"/>
      <c r="PDP49" s="502"/>
      <c r="PDQ49" s="502"/>
      <c r="PDR49" s="502"/>
      <c r="PDS49" s="502"/>
      <c r="PDT49" s="502"/>
      <c r="PDU49" s="502"/>
      <c r="PDV49" s="502"/>
      <c r="PDW49" s="502"/>
      <c r="PDX49" s="502"/>
      <c r="PDY49" s="502"/>
      <c r="PDZ49" s="502"/>
      <c r="PEA49" s="502"/>
      <c r="PEB49" s="502"/>
      <c r="PEC49" s="502"/>
      <c r="PED49" s="502"/>
      <c r="PEE49" s="502"/>
      <c r="PEF49" s="502"/>
      <c r="PEG49" s="502"/>
      <c r="PEH49" s="502"/>
      <c r="PEI49" s="502"/>
      <c r="PEJ49" s="502"/>
      <c r="PEK49" s="502"/>
      <c r="PEL49" s="502"/>
      <c r="PEM49" s="502"/>
      <c r="PEN49" s="502"/>
      <c r="PEO49" s="502"/>
      <c r="PEP49" s="502"/>
      <c r="PEQ49" s="502"/>
      <c r="PER49" s="502"/>
      <c r="PES49" s="502"/>
      <c r="PET49" s="502"/>
      <c r="PEU49" s="502"/>
      <c r="PEV49" s="502"/>
      <c r="PEW49" s="502"/>
      <c r="PEX49" s="502"/>
      <c r="PEY49" s="502"/>
      <c r="PEZ49" s="502"/>
      <c r="PFA49" s="502"/>
      <c r="PFB49" s="502"/>
      <c r="PFC49" s="502"/>
      <c r="PFD49" s="502"/>
      <c r="PFE49" s="502"/>
      <c r="PFF49" s="502"/>
      <c r="PFG49" s="502"/>
      <c r="PFH49" s="502"/>
      <c r="PFI49" s="502"/>
      <c r="PFJ49" s="502"/>
      <c r="PFK49" s="502"/>
      <c r="PFL49" s="502"/>
      <c r="PFM49" s="502"/>
      <c r="PFN49" s="502"/>
      <c r="PFO49" s="502"/>
      <c r="PFP49" s="502"/>
      <c r="PFQ49" s="502"/>
      <c r="PFR49" s="502"/>
      <c r="PFS49" s="502"/>
      <c r="PFT49" s="502"/>
      <c r="PFU49" s="502"/>
      <c r="PFV49" s="502"/>
      <c r="PFW49" s="502"/>
      <c r="PFX49" s="502"/>
      <c r="PFY49" s="502"/>
      <c r="PFZ49" s="502"/>
      <c r="PGA49" s="502"/>
      <c r="PGB49" s="502"/>
      <c r="PGC49" s="502"/>
      <c r="PGD49" s="502"/>
      <c r="PGE49" s="502"/>
      <c r="PGF49" s="502"/>
      <c r="PGG49" s="502"/>
      <c r="PGH49" s="502"/>
      <c r="PGI49" s="502"/>
      <c r="PGJ49" s="502"/>
      <c r="PGK49" s="502"/>
      <c r="PGL49" s="502"/>
      <c r="PGM49" s="502"/>
      <c r="PGN49" s="502"/>
      <c r="PGO49" s="502"/>
      <c r="PGP49" s="502"/>
      <c r="PGQ49" s="502"/>
      <c r="PGR49" s="502"/>
      <c r="PGS49" s="502"/>
      <c r="PGT49" s="502"/>
      <c r="PGU49" s="502"/>
      <c r="PGV49" s="502"/>
      <c r="PGW49" s="502"/>
      <c r="PGX49" s="502"/>
      <c r="PGY49" s="502"/>
      <c r="PGZ49" s="502"/>
      <c r="PHA49" s="502"/>
      <c r="PHB49" s="502"/>
      <c r="PHC49" s="502"/>
      <c r="PHD49" s="502"/>
      <c r="PHE49" s="502"/>
      <c r="PHF49" s="502"/>
      <c r="PHG49" s="502"/>
      <c r="PHH49" s="502"/>
      <c r="PHI49" s="502"/>
      <c r="PHJ49" s="502"/>
      <c r="PHK49" s="502"/>
      <c r="PHL49" s="502"/>
      <c r="PHM49" s="502"/>
      <c r="PHN49" s="502"/>
      <c r="PHO49" s="502"/>
      <c r="PHP49" s="502"/>
      <c r="PHQ49" s="502"/>
      <c r="PHR49" s="502"/>
      <c r="PHS49" s="502"/>
      <c r="PHT49" s="502"/>
      <c r="PHU49" s="502"/>
      <c r="PHV49" s="502"/>
      <c r="PHW49" s="502"/>
      <c r="PHX49" s="502"/>
      <c r="PHY49" s="502"/>
      <c r="PHZ49" s="502"/>
      <c r="PIA49" s="502"/>
      <c r="PIB49" s="502"/>
      <c r="PIC49" s="502"/>
      <c r="PID49" s="502"/>
      <c r="PIE49" s="502"/>
      <c r="PIF49" s="502"/>
      <c r="PIG49" s="502"/>
      <c r="PIH49" s="502"/>
      <c r="PII49" s="502"/>
      <c r="PIJ49" s="502"/>
      <c r="PIK49" s="502"/>
      <c r="PIL49" s="502"/>
      <c r="PIM49" s="502"/>
      <c r="PIN49" s="502"/>
      <c r="PIO49" s="502"/>
      <c r="PIP49" s="502"/>
      <c r="PIQ49" s="502"/>
      <c r="PIR49" s="502"/>
      <c r="PIS49" s="502"/>
      <c r="PIT49" s="502"/>
      <c r="PIU49" s="502"/>
      <c r="PIV49" s="502"/>
      <c r="PIW49" s="502"/>
      <c r="PIX49" s="502"/>
      <c r="PIY49" s="502"/>
      <c r="PIZ49" s="502"/>
      <c r="PJA49" s="502"/>
      <c r="PJB49" s="502"/>
      <c r="PJC49" s="502"/>
      <c r="PJD49" s="502"/>
      <c r="PJE49" s="502"/>
      <c r="PJF49" s="502"/>
      <c r="PJG49" s="502"/>
      <c r="PJH49" s="502"/>
      <c r="PJI49" s="502"/>
      <c r="PJJ49" s="502"/>
      <c r="PJK49" s="502"/>
      <c r="PJL49" s="502"/>
      <c r="PJM49" s="502"/>
      <c r="PJN49" s="502"/>
      <c r="PJO49" s="502"/>
      <c r="PJP49" s="502"/>
      <c r="PJQ49" s="502"/>
      <c r="PJR49" s="502"/>
      <c r="PJS49" s="502"/>
      <c r="PJT49" s="502"/>
      <c r="PJU49" s="502"/>
      <c r="PJV49" s="502"/>
      <c r="PJW49" s="502"/>
      <c r="PJX49" s="502"/>
      <c r="PJY49" s="502"/>
      <c r="PJZ49" s="502"/>
      <c r="PKA49" s="502"/>
      <c r="PKB49" s="502"/>
      <c r="PKC49" s="502"/>
      <c r="PKD49" s="502"/>
      <c r="PKE49" s="502"/>
      <c r="PKF49" s="502"/>
      <c r="PKG49" s="502"/>
      <c r="PKH49" s="502"/>
      <c r="PKI49" s="502"/>
      <c r="PKJ49" s="502"/>
      <c r="PKK49" s="502"/>
      <c r="PKL49" s="502"/>
      <c r="PKM49" s="502"/>
      <c r="PKN49" s="502"/>
      <c r="PKO49" s="502"/>
      <c r="PKP49" s="502"/>
      <c r="PKQ49" s="502"/>
      <c r="PKR49" s="502"/>
      <c r="PKS49" s="502"/>
      <c r="PKT49" s="502"/>
      <c r="PKU49" s="502"/>
      <c r="PKV49" s="502"/>
      <c r="PKW49" s="502"/>
      <c r="PKX49" s="502"/>
      <c r="PKY49" s="502"/>
      <c r="PKZ49" s="502"/>
      <c r="PLA49" s="502"/>
      <c r="PLB49" s="502"/>
      <c r="PLC49" s="502"/>
      <c r="PLD49" s="502"/>
      <c r="PLE49" s="502"/>
      <c r="PLF49" s="502"/>
      <c r="PLG49" s="502"/>
      <c r="PLH49" s="502"/>
      <c r="PLI49" s="502"/>
      <c r="PLJ49" s="502"/>
      <c r="PLK49" s="502"/>
      <c r="PLL49" s="502"/>
      <c r="PLM49" s="502"/>
      <c r="PLN49" s="502"/>
      <c r="PLO49" s="502"/>
      <c r="PLP49" s="502"/>
      <c r="PLQ49" s="502"/>
      <c r="PLR49" s="502"/>
      <c r="PLS49" s="502"/>
      <c r="PLT49" s="502"/>
      <c r="PLU49" s="502"/>
      <c r="PLV49" s="502"/>
      <c r="PLW49" s="502"/>
      <c r="PLX49" s="502"/>
      <c r="PLY49" s="502"/>
      <c r="PLZ49" s="502"/>
      <c r="PMA49" s="502"/>
      <c r="PMB49" s="502"/>
      <c r="PMC49" s="502"/>
      <c r="PMD49" s="502"/>
      <c r="PME49" s="502"/>
      <c r="PMF49" s="502"/>
      <c r="PMG49" s="502"/>
      <c r="PMH49" s="502"/>
      <c r="PMI49" s="502"/>
      <c r="PMJ49" s="502"/>
      <c r="PMK49" s="502"/>
      <c r="PML49" s="502"/>
      <c r="PMM49" s="502"/>
      <c r="PMN49" s="502"/>
      <c r="PMO49" s="502"/>
      <c r="PMP49" s="502"/>
      <c r="PMQ49" s="502"/>
      <c r="PMR49" s="502"/>
      <c r="PMS49" s="502"/>
      <c r="PMT49" s="502"/>
      <c r="PMU49" s="502"/>
      <c r="PMV49" s="502"/>
      <c r="PMW49" s="502"/>
      <c r="PMX49" s="502"/>
      <c r="PMY49" s="502"/>
      <c r="PMZ49" s="502"/>
      <c r="PNA49" s="502"/>
      <c r="PNB49" s="502"/>
      <c r="PNC49" s="502"/>
      <c r="PND49" s="502"/>
      <c r="PNE49" s="502"/>
      <c r="PNF49" s="502"/>
      <c r="PNG49" s="502"/>
      <c r="PNH49" s="502"/>
      <c r="PNI49" s="502"/>
      <c r="PNJ49" s="502"/>
      <c r="PNK49" s="502"/>
      <c r="PNL49" s="502"/>
      <c r="PNM49" s="502"/>
      <c r="PNN49" s="502"/>
      <c r="PNO49" s="502"/>
      <c r="PNP49" s="502"/>
      <c r="PNQ49" s="502"/>
      <c r="PNR49" s="502"/>
      <c r="PNS49" s="502"/>
      <c r="PNT49" s="502"/>
      <c r="PNU49" s="502"/>
      <c r="PNV49" s="502"/>
      <c r="PNW49" s="502"/>
      <c r="PNX49" s="502"/>
      <c r="PNY49" s="502"/>
      <c r="PNZ49" s="502"/>
      <c r="POA49" s="502"/>
      <c r="POB49" s="502"/>
      <c r="POC49" s="502"/>
      <c r="POD49" s="502"/>
      <c r="POE49" s="502"/>
      <c r="POF49" s="502"/>
      <c r="POG49" s="502"/>
      <c r="POH49" s="502"/>
      <c r="POI49" s="502"/>
      <c r="POJ49" s="502"/>
      <c r="POK49" s="502"/>
      <c r="POL49" s="502"/>
      <c r="POM49" s="502"/>
      <c r="PON49" s="502"/>
      <c r="POO49" s="502"/>
      <c r="POP49" s="502"/>
      <c r="POQ49" s="502"/>
      <c r="POR49" s="502"/>
      <c r="POS49" s="502"/>
      <c r="POT49" s="502"/>
      <c r="POU49" s="502"/>
      <c r="POV49" s="502"/>
      <c r="POW49" s="502"/>
      <c r="POX49" s="502"/>
      <c r="POY49" s="502"/>
      <c r="POZ49" s="502"/>
      <c r="PPA49" s="502"/>
      <c r="PPB49" s="502"/>
      <c r="PPC49" s="502"/>
      <c r="PPD49" s="502"/>
      <c r="PPE49" s="502"/>
      <c r="PPF49" s="502"/>
      <c r="PPG49" s="502"/>
      <c r="PPH49" s="502"/>
      <c r="PPI49" s="502"/>
      <c r="PPJ49" s="502"/>
      <c r="PPK49" s="502"/>
      <c r="PPL49" s="502"/>
      <c r="PPM49" s="502"/>
      <c r="PPN49" s="502"/>
      <c r="PPO49" s="502"/>
      <c r="PPP49" s="502"/>
      <c r="PPQ49" s="502"/>
      <c r="PPR49" s="502"/>
      <c r="PPS49" s="502"/>
      <c r="PPT49" s="502"/>
      <c r="PPU49" s="502"/>
      <c r="PPV49" s="502"/>
      <c r="PPW49" s="502"/>
      <c r="PPX49" s="502"/>
      <c r="PPY49" s="502"/>
      <c r="PPZ49" s="502"/>
      <c r="PQA49" s="502"/>
      <c r="PQB49" s="502"/>
      <c r="PQC49" s="502"/>
      <c r="PQD49" s="502"/>
      <c r="PQE49" s="502"/>
      <c r="PQF49" s="502"/>
      <c r="PQG49" s="502"/>
      <c r="PQH49" s="502"/>
      <c r="PQI49" s="502"/>
      <c r="PQJ49" s="502"/>
      <c r="PQK49" s="502"/>
      <c r="PQL49" s="502"/>
      <c r="PQM49" s="502"/>
      <c r="PQN49" s="502"/>
      <c r="PQO49" s="502"/>
      <c r="PQP49" s="502"/>
      <c r="PQQ49" s="502"/>
      <c r="PQR49" s="502"/>
      <c r="PQS49" s="502"/>
      <c r="PQT49" s="502"/>
      <c r="PQU49" s="502"/>
      <c r="PQV49" s="502"/>
      <c r="PQW49" s="502"/>
      <c r="PQX49" s="502"/>
      <c r="PQY49" s="502"/>
      <c r="PQZ49" s="502"/>
      <c r="PRA49" s="502"/>
      <c r="PRB49" s="502"/>
      <c r="PRC49" s="502"/>
      <c r="PRD49" s="502"/>
      <c r="PRE49" s="502"/>
      <c r="PRF49" s="502"/>
      <c r="PRG49" s="502"/>
      <c r="PRH49" s="502"/>
      <c r="PRI49" s="502"/>
      <c r="PRJ49" s="502"/>
      <c r="PRK49" s="502"/>
      <c r="PRL49" s="502"/>
      <c r="PRM49" s="502"/>
      <c r="PRN49" s="502"/>
      <c r="PRO49" s="502"/>
      <c r="PRP49" s="502"/>
      <c r="PRQ49" s="502"/>
      <c r="PRR49" s="502"/>
      <c r="PRS49" s="502"/>
      <c r="PRT49" s="502"/>
      <c r="PRU49" s="502"/>
      <c r="PRV49" s="502"/>
      <c r="PRW49" s="502"/>
      <c r="PRX49" s="502"/>
      <c r="PRY49" s="502"/>
      <c r="PRZ49" s="502"/>
      <c r="PSA49" s="502"/>
      <c r="PSB49" s="502"/>
      <c r="PSC49" s="502"/>
      <c r="PSD49" s="502"/>
      <c r="PSE49" s="502"/>
      <c r="PSF49" s="502"/>
      <c r="PSG49" s="502"/>
      <c r="PSH49" s="502"/>
      <c r="PSI49" s="502"/>
      <c r="PSJ49" s="502"/>
      <c r="PSK49" s="502"/>
      <c r="PSL49" s="502"/>
      <c r="PSM49" s="502"/>
      <c r="PSN49" s="502"/>
      <c r="PSO49" s="502"/>
      <c r="PSP49" s="502"/>
      <c r="PSQ49" s="502"/>
      <c r="PSR49" s="502"/>
      <c r="PSS49" s="502"/>
      <c r="PST49" s="502"/>
      <c r="PSU49" s="502"/>
      <c r="PSV49" s="502"/>
      <c r="PSW49" s="502"/>
      <c r="PSX49" s="502"/>
      <c r="PSY49" s="502"/>
      <c r="PSZ49" s="502"/>
      <c r="PTA49" s="502"/>
      <c r="PTB49" s="502"/>
      <c r="PTC49" s="502"/>
      <c r="PTD49" s="502"/>
      <c r="PTE49" s="502"/>
      <c r="PTF49" s="502"/>
      <c r="PTG49" s="502"/>
      <c r="PTH49" s="502"/>
      <c r="PTI49" s="502"/>
      <c r="PTJ49" s="502"/>
      <c r="PTK49" s="502"/>
      <c r="PTL49" s="502"/>
      <c r="PTM49" s="502"/>
      <c r="PTN49" s="502"/>
      <c r="PTO49" s="502"/>
      <c r="PTP49" s="502"/>
      <c r="PTQ49" s="502"/>
      <c r="PTR49" s="502"/>
      <c r="PTS49" s="502"/>
      <c r="PTT49" s="502"/>
      <c r="PTU49" s="502"/>
      <c r="PTV49" s="502"/>
      <c r="PTW49" s="502"/>
      <c r="PTX49" s="502"/>
      <c r="PTY49" s="502"/>
      <c r="PTZ49" s="502"/>
      <c r="PUA49" s="502"/>
      <c r="PUB49" s="502"/>
      <c r="PUC49" s="502"/>
      <c r="PUD49" s="502"/>
      <c r="PUE49" s="502"/>
      <c r="PUF49" s="502"/>
      <c r="PUG49" s="502"/>
      <c r="PUH49" s="502"/>
      <c r="PUI49" s="502"/>
      <c r="PUJ49" s="502"/>
      <c r="PUK49" s="502"/>
      <c r="PUL49" s="502"/>
      <c r="PUM49" s="502"/>
      <c r="PUN49" s="502"/>
      <c r="PUO49" s="502"/>
      <c r="PUP49" s="502"/>
      <c r="PUQ49" s="502"/>
      <c r="PUR49" s="502"/>
      <c r="PUS49" s="502"/>
      <c r="PUT49" s="502"/>
      <c r="PUU49" s="502"/>
      <c r="PUV49" s="502"/>
      <c r="PUW49" s="502"/>
      <c r="PUX49" s="502"/>
      <c r="PUY49" s="502"/>
      <c r="PUZ49" s="502"/>
      <c r="PVA49" s="502"/>
      <c r="PVB49" s="502"/>
      <c r="PVC49" s="502"/>
      <c r="PVD49" s="502"/>
      <c r="PVE49" s="502"/>
      <c r="PVF49" s="502"/>
      <c r="PVG49" s="502"/>
      <c r="PVH49" s="502"/>
      <c r="PVI49" s="502"/>
      <c r="PVJ49" s="502"/>
      <c r="PVK49" s="502"/>
      <c r="PVL49" s="502"/>
      <c r="PVM49" s="502"/>
      <c r="PVN49" s="502"/>
      <c r="PVO49" s="502"/>
      <c r="PVP49" s="502"/>
      <c r="PVQ49" s="502"/>
      <c r="PVR49" s="502"/>
      <c r="PVS49" s="502"/>
      <c r="PVT49" s="502"/>
      <c r="PVU49" s="502"/>
      <c r="PVV49" s="502"/>
      <c r="PVW49" s="502"/>
      <c r="PVX49" s="502"/>
      <c r="PVY49" s="502"/>
      <c r="PVZ49" s="502"/>
      <c r="PWA49" s="502"/>
      <c r="PWB49" s="502"/>
      <c r="PWC49" s="502"/>
      <c r="PWD49" s="502"/>
      <c r="PWE49" s="502"/>
      <c r="PWF49" s="502"/>
      <c r="PWG49" s="502"/>
      <c r="PWH49" s="502"/>
      <c r="PWI49" s="502"/>
      <c r="PWJ49" s="502"/>
      <c r="PWK49" s="502"/>
      <c r="PWL49" s="502"/>
      <c r="PWM49" s="502"/>
      <c r="PWN49" s="502"/>
      <c r="PWO49" s="502"/>
      <c r="PWP49" s="502"/>
      <c r="PWQ49" s="502"/>
      <c r="PWR49" s="502"/>
      <c r="PWS49" s="502"/>
      <c r="PWT49" s="502"/>
      <c r="PWU49" s="502"/>
      <c r="PWV49" s="502"/>
      <c r="PWW49" s="502"/>
      <c r="PWX49" s="502"/>
      <c r="PWY49" s="502"/>
      <c r="PWZ49" s="502"/>
      <c r="PXA49" s="502"/>
      <c r="PXB49" s="502"/>
      <c r="PXC49" s="502"/>
      <c r="PXD49" s="502"/>
      <c r="PXE49" s="502"/>
      <c r="PXF49" s="502"/>
      <c r="PXG49" s="502"/>
      <c r="PXH49" s="502"/>
      <c r="PXI49" s="502"/>
      <c r="PXJ49" s="502"/>
      <c r="PXK49" s="502"/>
      <c r="PXL49" s="502"/>
      <c r="PXM49" s="502"/>
      <c r="PXN49" s="502"/>
      <c r="PXO49" s="502"/>
      <c r="PXP49" s="502"/>
      <c r="PXQ49" s="502"/>
      <c r="PXR49" s="502"/>
      <c r="PXS49" s="502"/>
      <c r="PXT49" s="502"/>
      <c r="PXU49" s="502"/>
      <c r="PXV49" s="502"/>
      <c r="PXW49" s="502"/>
      <c r="PXX49" s="502"/>
      <c r="PXY49" s="502"/>
      <c r="PXZ49" s="502"/>
      <c r="PYA49" s="502"/>
      <c r="PYB49" s="502"/>
      <c r="PYC49" s="502"/>
      <c r="PYD49" s="502"/>
      <c r="PYE49" s="502"/>
      <c r="PYF49" s="502"/>
      <c r="PYG49" s="502"/>
      <c r="PYH49" s="502"/>
      <c r="PYI49" s="502"/>
      <c r="PYJ49" s="502"/>
      <c r="PYK49" s="502"/>
      <c r="PYL49" s="502"/>
      <c r="PYM49" s="502"/>
      <c r="PYN49" s="502"/>
      <c r="PYO49" s="502"/>
      <c r="PYP49" s="502"/>
      <c r="PYQ49" s="502"/>
      <c r="PYR49" s="502"/>
      <c r="PYS49" s="502"/>
      <c r="PYT49" s="502"/>
      <c r="PYU49" s="502"/>
      <c r="PYV49" s="502"/>
      <c r="PYW49" s="502"/>
      <c r="PYX49" s="502"/>
      <c r="PYY49" s="502"/>
      <c r="PYZ49" s="502"/>
      <c r="PZA49" s="502"/>
      <c r="PZB49" s="502"/>
      <c r="PZC49" s="502"/>
      <c r="PZD49" s="502"/>
      <c r="PZE49" s="502"/>
      <c r="PZF49" s="502"/>
      <c r="PZG49" s="502"/>
      <c r="PZH49" s="502"/>
      <c r="PZI49" s="502"/>
      <c r="PZJ49" s="502"/>
      <c r="PZK49" s="502"/>
      <c r="PZL49" s="502"/>
      <c r="PZM49" s="502"/>
      <c r="PZN49" s="502"/>
      <c r="PZO49" s="502"/>
      <c r="PZP49" s="502"/>
      <c r="PZQ49" s="502"/>
      <c r="PZR49" s="502"/>
      <c r="PZS49" s="502"/>
      <c r="PZT49" s="502"/>
      <c r="PZU49" s="502"/>
      <c r="PZV49" s="502"/>
      <c r="PZW49" s="502"/>
      <c r="PZX49" s="502"/>
      <c r="PZY49" s="502"/>
      <c r="PZZ49" s="502"/>
      <c r="QAA49" s="502"/>
      <c r="QAB49" s="502"/>
      <c r="QAC49" s="502"/>
      <c r="QAD49" s="502"/>
      <c r="QAE49" s="502"/>
      <c r="QAF49" s="502"/>
      <c r="QAG49" s="502"/>
      <c r="QAH49" s="502"/>
      <c r="QAI49" s="502"/>
      <c r="QAJ49" s="502"/>
      <c r="QAK49" s="502"/>
      <c r="QAL49" s="502"/>
      <c r="QAM49" s="502"/>
      <c r="QAN49" s="502"/>
      <c r="QAO49" s="502"/>
      <c r="QAP49" s="502"/>
      <c r="QAQ49" s="502"/>
      <c r="QAR49" s="502"/>
      <c r="QAS49" s="502"/>
      <c r="QAT49" s="502"/>
      <c r="QAU49" s="502"/>
      <c r="QAV49" s="502"/>
      <c r="QAW49" s="502"/>
      <c r="QAX49" s="502"/>
      <c r="QAY49" s="502"/>
      <c r="QAZ49" s="502"/>
      <c r="QBA49" s="502"/>
      <c r="QBB49" s="502"/>
      <c r="QBC49" s="502"/>
      <c r="QBD49" s="502"/>
      <c r="QBE49" s="502"/>
      <c r="QBF49" s="502"/>
      <c r="QBG49" s="502"/>
      <c r="QBH49" s="502"/>
      <c r="QBI49" s="502"/>
      <c r="QBJ49" s="502"/>
      <c r="QBK49" s="502"/>
      <c r="QBL49" s="502"/>
      <c r="QBM49" s="502"/>
      <c r="QBN49" s="502"/>
      <c r="QBO49" s="502"/>
      <c r="QBP49" s="502"/>
      <c r="QBQ49" s="502"/>
      <c r="QBR49" s="502"/>
      <c r="QBS49" s="502"/>
      <c r="QBT49" s="502"/>
      <c r="QBU49" s="502"/>
      <c r="QBV49" s="502"/>
      <c r="QBW49" s="502"/>
      <c r="QBX49" s="502"/>
      <c r="QBY49" s="502"/>
      <c r="QBZ49" s="502"/>
      <c r="QCA49" s="502"/>
      <c r="QCB49" s="502"/>
      <c r="QCC49" s="502"/>
      <c r="QCD49" s="502"/>
      <c r="QCE49" s="502"/>
      <c r="QCF49" s="502"/>
      <c r="QCG49" s="502"/>
      <c r="QCH49" s="502"/>
      <c r="QCI49" s="502"/>
      <c r="QCJ49" s="502"/>
      <c r="QCK49" s="502"/>
      <c r="QCL49" s="502"/>
      <c r="QCM49" s="502"/>
      <c r="QCN49" s="502"/>
      <c r="QCO49" s="502"/>
      <c r="QCP49" s="502"/>
      <c r="QCQ49" s="502"/>
      <c r="QCR49" s="502"/>
      <c r="QCS49" s="502"/>
      <c r="QCT49" s="502"/>
      <c r="QCU49" s="502"/>
      <c r="QCV49" s="502"/>
      <c r="QCW49" s="502"/>
      <c r="QCX49" s="502"/>
      <c r="QCY49" s="502"/>
      <c r="QCZ49" s="502"/>
      <c r="QDA49" s="502"/>
      <c r="QDB49" s="502"/>
      <c r="QDC49" s="502"/>
      <c r="QDD49" s="502"/>
      <c r="QDE49" s="502"/>
      <c r="QDF49" s="502"/>
      <c r="QDG49" s="502"/>
      <c r="QDH49" s="502"/>
      <c r="QDI49" s="502"/>
      <c r="QDJ49" s="502"/>
      <c r="QDK49" s="502"/>
      <c r="QDL49" s="502"/>
      <c r="QDM49" s="502"/>
      <c r="QDN49" s="502"/>
      <c r="QDO49" s="502"/>
      <c r="QDP49" s="502"/>
      <c r="QDQ49" s="502"/>
      <c r="QDR49" s="502"/>
      <c r="QDS49" s="502"/>
      <c r="QDT49" s="502"/>
      <c r="QDU49" s="502"/>
      <c r="QDV49" s="502"/>
      <c r="QDW49" s="502"/>
      <c r="QDX49" s="502"/>
      <c r="QDY49" s="502"/>
      <c r="QDZ49" s="502"/>
      <c r="QEA49" s="502"/>
      <c r="QEB49" s="502"/>
      <c r="QEC49" s="502"/>
      <c r="QED49" s="502"/>
      <c r="QEE49" s="502"/>
      <c r="QEF49" s="502"/>
      <c r="QEG49" s="502"/>
      <c r="QEH49" s="502"/>
      <c r="QEI49" s="502"/>
      <c r="QEJ49" s="502"/>
      <c r="QEK49" s="502"/>
      <c r="QEL49" s="502"/>
      <c r="QEM49" s="502"/>
      <c r="QEN49" s="502"/>
      <c r="QEO49" s="502"/>
      <c r="QEP49" s="502"/>
      <c r="QEQ49" s="502"/>
      <c r="QER49" s="502"/>
      <c r="QES49" s="502"/>
      <c r="QET49" s="502"/>
      <c r="QEU49" s="502"/>
      <c r="QEV49" s="502"/>
      <c r="QEW49" s="502"/>
      <c r="QEX49" s="502"/>
      <c r="QEY49" s="502"/>
      <c r="QEZ49" s="502"/>
      <c r="QFA49" s="502"/>
      <c r="QFB49" s="502"/>
      <c r="QFC49" s="502"/>
      <c r="QFD49" s="502"/>
      <c r="QFE49" s="502"/>
      <c r="QFF49" s="502"/>
      <c r="QFG49" s="502"/>
      <c r="QFH49" s="502"/>
      <c r="QFI49" s="502"/>
      <c r="QFJ49" s="502"/>
      <c r="QFK49" s="502"/>
      <c r="QFL49" s="502"/>
      <c r="QFM49" s="502"/>
      <c r="QFN49" s="502"/>
      <c r="QFO49" s="502"/>
      <c r="QFP49" s="502"/>
      <c r="QFQ49" s="502"/>
      <c r="QFR49" s="502"/>
      <c r="QFS49" s="502"/>
      <c r="QFT49" s="502"/>
      <c r="QFU49" s="502"/>
      <c r="QFV49" s="502"/>
      <c r="QFW49" s="502"/>
      <c r="QFX49" s="502"/>
      <c r="QFY49" s="502"/>
      <c r="QFZ49" s="502"/>
      <c r="QGA49" s="502"/>
      <c r="QGB49" s="502"/>
      <c r="QGC49" s="502"/>
      <c r="QGD49" s="502"/>
      <c r="QGE49" s="502"/>
      <c r="QGF49" s="502"/>
      <c r="QGG49" s="502"/>
      <c r="QGH49" s="502"/>
      <c r="QGI49" s="502"/>
      <c r="QGJ49" s="502"/>
      <c r="QGK49" s="502"/>
      <c r="QGL49" s="502"/>
      <c r="QGM49" s="502"/>
      <c r="QGN49" s="502"/>
      <c r="QGO49" s="502"/>
      <c r="QGP49" s="502"/>
      <c r="QGQ49" s="502"/>
      <c r="QGR49" s="502"/>
      <c r="QGS49" s="502"/>
      <c r="QGT49" s="502"/>
      <c r="QGU49" s="502"/>
      <c r="QGV49" s="502"/>
      <c r="QGW49" s="502"/>
      <c r="QGX49" s="502"/>
      <c r="QGY49" s="502"/>
      <c r="QGZ49" s="502"/>
      <c r="QHA49" s="502"/>
      <c r="QHB49" s="502"/>
      <c r="QHC49" s="502"/>
      <c r="QHD49" s="502"/>
      <c r="QHE49" s="502"/>
      <c r="QHF49" s="502"/>
      <c r="QHG49" s="502"/>
      <c r="QHH49" s="502"/>
      <c r="QHI49" s="502"/>
      <c r="QHJ49" s="502"/>
      <c r="QHK49" s="502"/>
      <c r="QHL49" s="502"/>
      <c r="QHM49" s="502"/>
      <c r="QHN49" s="502"/>
      <c r="QHO49" s="502"/>
      <c r="QHP49" s="502"/>
      <c r="QHQ49" s="502"/>
      <c r="QHR49" s="502"/>
      <c r="QHS49" s="502"/>
      <c r="QHT49" s="502"/>
      <c r="QHU49" s="502"/>
      <c r="QHV49" s="502"/>
      <c r="QHW49" s="502"/>
      <c r="QHX49" s="502"/>
      <c r="QHY49" s="502"/>
      <c r="QHZ49" s="502"/>
      <c r="QIA49" s="502"/>
      <c r="QIB49" s="502"/>
      <c r="QIC49" s="502"/>
      <c r="QID49" s="502"/>
      <c r="QIE49" s="502"/>
      <c r="QIF49" s="502"/>
      <c r="QIG49" s="502"/>
      <c r="QIH49" s="502"/>
      <c r="QII49" s="502"/>
      <c r="QIJ49" s="502"/>
      <c r="QIK49" s="502"/>
      <c r="QIL49" s="502"/>
      <c r="QIM49" s="502"/>
      <c r="QIN49" s="502"/>
      <c r="QIO49" s="502"/>
      <c r="QIP49" s="502"/>
      <c r="QIQ49" s="502"/>
      <c r="QIR49" s="502"/>
      <c r="QIS49" s="502"/>
      <c r="QIT49" s="502"/>
      <c r="QIU49" s="502"/>
      <c r="QIV49" s="502"/>
      <c r="QIW49" s="502"/>
      <c r="QIX49" s="502"/>
      <c r="QIY49" s="502"/>
      <c r="QIZ49" s="502"/>
      <c r="QJA49" s="502"/>
      <c r="QJB49" s="502"/>
      <c r="QJC49" s="502"/>
      <c r="QJD49" s="502"/>
      <c r="QJE49" s="502"/>
      <c r="QJF49" s="502"/>
      <c r="QJG49" s="502"/>
      <c r="QJH49" s="502"/>
      <c r="QJI49" s="502"/>
      <c r="QJJ49" s="502"/>
      <c r="QJK49" s="502"/>
      <c r="QJL49" s="502"/>
      <c r="QJM49" s="502"/>
      <c r="QJN49" s="502"/>
      <c r="QJO49" s="502"/>
      <c r="QJP49" s="502"/>
      <c r="QJQ49" s="502"/>
      <c r="QJR49" s="502"/>
      <c r="QJS49" s="502"/>
      <c r="QJT49" s="502"/>
      <c r="QJU49" s="502"/>
      <c r="QJV49" s="502"/>
      <c r="QJW49" s="502"/>
      <c r="QJX49" s="502"/>
      <c r="QJY49" s="502"/>
      <c r="QJZ49" s="502"/>
      <c r="QKA49" s="502"/>
      <c r="QKB49" s="502"/>
      <c r="QKC49" s="502"/>
      <c r="QKD49" s="502"/>
      <c r="QKE49" s="502"/>
      <c r="QKF49" s="502"/>
      <c r="QKG49" s="502"/>
      <c r="QKH49" s="502"/>
      <c r="QKI49" s="502"/>
      <c r="QKJ49" s="502"/>
      <c r="QKK49" s="502"/>
      <c r="QKL49" s="502"/>
      <c r="QKM49" s="502"/>
      <c r="QKN49" s="502"/>
      <c r="QKO49" s="502"/>
      <c r="QKP49" s="502"/>
      <c r="QKQ49" s="502"/>
      <c r="QKR49" s="502"/>
      <c r="QKS49" s="502"/>
      <c r="QKT49" s="502"/>
      <c r="QKU49" s="502"/>
      <c r="QKV49" s="502"/>
      <c r="QKW49" s="502"/>
      <c r="QKX49" s="502"/>
      <c r="QKY49" s="502"/>
      <c r="QKZ49" s="502"/>
      <c r="QLA49" s="502"/>
      <c r="QLB49" s="502"/>
      <c r="QLC49" s="502"/>
      <c r="QLD49" s="502"/>
      <c r="QLE49" s="502"/>
      <c r="QLF49" s="502"/>
      <c r="QLG49" s="502"/>
      <c r="QLH49" s="502"/>
      <c r="QLI49" s="502"/>
      <c r="QLJ49" s="502"/>
      <c r="QLK49" s="502"/>
      <c r="QLL49" s="502"/>
      <c r="QLM49" s="502"/>
      <c r="QLN49" s="502"/>
      <c r="QLO49" s="502"/>
      <c r="QLP49" s="502"/>
      <c r="QLQ49" s="502"/>
      <c r="QLR49" s="502"/>
      <c r="QLS49" s="502"/>
      <c r="QLT49" s="502"/>
      <c r="QLU49" s="502"/>
      <c r="QLV49" s="502"/>
      <c r="QLW49" s="502"/>
      <c r="QLX49" s="502"/>
      <c r="QLY49" s="502"/>
      <c r="QLZ49" s="502"/>
      <c r="QMA49" s="502"/>
      <c r="QMB49" s="502"/>
      <c r="QMC49" s="502"/>
      <c r="QMD49" s="502"/>
      <c r="QME49" s="502"/>
      <c r="QMF49" s="502"/>
      <c r="QMG49" s="502"/>
      <c r="QMH49" s="502"/>
      <c r="QMI49" s="502"/>
      <c r="QMJ49" s="502"/>
      <c r="QMK49" s="502"/>
      <c r="QML49" s="502"/>
      <c r="QMM49" s="502"/>
      <c r="QMN49" s="502"/>
      <c r="QMO49" s="502"/>
      <c r="QMP49" s="502"/>
      <c r="QMQ49" s="502"/>
      <c r="QMR49" s="502"/>
      <c r="QMS49" s="502"/>
      <c r="QMT49" s="502"/>
      <c r="QMU49" s="502"/>
      <c r="QMV49" s="502"/>
      <c r="QMW49" s="502"/>
      <c r="QMX49" s="502"/>
      <c r="QMY49" s="502"/>
      <c r="QMZ49" s="502"/>
      <c r="QNA49" s="502"/>
      <c r="QNB49" s="502"/>
      <c r="QNC49" s="502"/>
      <c r="QND49" s="502"/>
      <c r="QNE49" s="502"/>
      <c r="QNF49" s="502"/>
      <c r="QNG49" s="502"/>
      <c r="QNH49" s="502"/>
      <c r="QNI49" s="502"/>
      <c r="QNJ49" s="502"/>
      <c r="QNK49" s="502"/>
      <c r="QNL49" s="502"/>
      <c r="QNM49" s="502"/>
      <c r="QNN49" s="502"/>
      <c r="QNO49" s="502"/>
      <c r="QNP49" s="502"/>
      <c r="QNQ49" s="502"/>
      <c r="QNR49" s="502"/>
      <c r="QNS49" s="502"/>
      <c r="QNT49" s="502"/>
      <c r="QNU49" s="502"/>
      <c r="QNV49" s="502"/>
      <c r="QNW49" s="502"/>
      <c r="QNX49" s="502"/>
      <c r="QNY49" s="502"/>
      <c r="QNZ49" s="502"/>
      <c r="QOA49" s="502"/>
      <c r="QOB49" s="502"/>
      <c r="QOC49" s="502"/>
      <c r="QOD49" s="502"/>
      <c r="QOE49" s="502"/>
      <c r="QOF49" s="502"/>
      <c r="QOG49" s="502"/>
      <c r="QOH49" s="502"/>
      <c r="QOI49" s="502"/>
      <c r="QOJ49" s="502"/>
      <c r="QOK49" s="502"/>
      <c r="QOL49" s="502"/>
      <c r="QOM49" s="502"/>
      <c r="QON49" s="502"/>
      <c r="QOO49" s="502"/>
      <c r="QOP49" s="502"/>
      <c r="QOQ49" s="502"/>
      <c r="QOR49" s="502"/>
      <c r="QOS49" s="502"/>
      <c r="QOT49" s="502"/>
      <c r="QOU49" s="502"/>
      <c r="QOV49" s="502"/>
      <c r="QOW49" s="502"/>
      <c r="QOX49" s="502"/>
      <c r="QOY49" s="502"/>
      <c r="QOZ49" s="502"/>
      <c r="QPA49" s="502"/>
      <c r="QPB49" s="502"/>
      <c r="QPC49" s="502"/>
      <c r="QPD49" s="502"/>
      <c r="QPE49" s="502"/>
      <c r="QPF49" s="502"/>
      <c r="QPG49" s="502"/>
      <c r="QPH49" s="502"/>
      <c r="QPI49" s="502"/>
      <c r="QPJ49" s="502"/>
      <c r="QPK49" s="502"/>
      <c r="QPL49" s="502"/>
      <c r="QPM49" s="502"/>
      <c r="QPN49" s="502"/>
      <c r="QPO49" s="502"/>
      <c r="QPP49" s="502"/>
      <c r="QPQ49" s="502"/>
      <c r="QPR49" s="502"/>
      <c r="QPS49" s="502"/>
      <c r="QPT49" s="502"/>
      <c r="QPU49" s="502"/>
      <c r="QPV49" s="502"/>
      <c r="QPW49" s="502"/>
      <c r="QPX49" s="502"/>
      <c r="QPY49" s="502"/>
      <c r="QPZ49" s="502"/>
      <c r="QQA49" s="502"/>
      <c r="QQB49" s="502"/>
      <c r="QQC49" s="502"/>
      <c r="QQD49" s="502"/>
      <c r="QQE49" s="502"/>
      <c r="QQF49" s="502"/>
      <c r="QQG49" s="502"/>
      <c r="QQH49" s="502"/>
      <c r="QQI49" s="502"/>
      <c r="QQJ49" s="502"/>
      <c r="QQK49" s="502"/>
      <c r="QQL49" s="502"/>
      <c r="QQM49" s="502"/>
      <c r="QQN49" s="502"/>
      <c r="QQO49" s="502"/>
      <c r="QQP49" s="502"/>
      <c r="QQQ49" s="502"/>
      <c r="QQR49" s="502"/>
      <c r="QQS49" s="502"/>
      <c r="QQT49" s="502"/>
      <c r="QQU49" s="502"/>
      <c r="QQV49" s="502"/>
      <c r="QQW49" s="502"/>
      <c r="QQX49" s="502"/>
      <c r="QQY49" s="502"/>
      <c r="QQZ49" s="502"/>
      <c r="QRA49" s="502"/>
      <c r="QRB49" s="502"/>
      <c r="QRC49" s="502"/>
      <c r="QRD49" s="502"/>
      <c r="QRE49" s="502"/>
      <c r="QRF49" s="502"/>
      <c r="QRG49" s="502"/>
      <c r="QRH49" s="502"/>
      <c r="QRI49" s="502"/>
      <c r="QRJ49" s="502"/>
      <c r="QRK49" s="502"/>
      <c r="QRL49" s="502"/>
      <c r="QRM49" s="502"/>
      <c r="QRN49" s="502"/>
      <c r="QRO49" s="502"/>
      <c r="QRP49" s="502"/>
      <c r="QRQ49" s="502"/>
      <c r="QRR49" s="502"/>
      <c r="QRS49" s="502"/>
      <c r="QRT49" s="502"/>
      <c r="QRU49" s="502"/>
      <c r="QRV49" s="502"/>
      <c r="QRW49" s="502"/>
      <c r="QRX49" s="502"/>
      <c r="QRY49" s="502"/>
      <c r="QRZ49" s="502"/>
      <c r="QSA49" s="502"/>
      <c r="QSB49" s="502"/>
      <c r="QSC49" s="502"/>
      <c r="QSD49" s="502"/>
      <c r="QSE49" s="502"/>
      <c r="QSF49" s="502"/>
      <c r="QSG49" s="502"/>
      <c r="QSH49" s="502"/>
      <c r="QSI49" s="502"/>
      <c r="QSJ49" s="502"/>
      <c r="QSK49" s="502"/>
      <c r="QSL49" s="502"/>
      <c r="QSM49" s="502"/>
      <c r="QSN49" s="502"/>
      <c r="QSO49" s="502"/>
      <c r="QSP49" s="502"/>
      <c r="QSQ49" s="502"/>
      <c r="QSR49" s="502"/>
      <c r="QSS49" s="502"/>
      <c r="QST49" s="502"/>
      <c r="QSU49" s="502"/>
      <c r="QSV49" s="502"/>
      <c r="QSW49" s="502"/>
      <c r="QSX49" s="502"/>
      <c r="QSY49" s="502"/>
      <c r="QSZ49" s="502"/>
      <c r="QTA49" s="502"/>
      <c r="QTB49" s="502"/>
      <c r="QTC49" s="502"/>
      <c r="QTD49" s="502"/>
      <c r="QTE49" s="502"/>
      <c r="QTF49" s="502"/>
      <c r="QTG49" s="502"/>
      <c r="QTH49" s="502"/>
      <c r="QTI49" s="502"/>
      <c r="QTJ49" s="502"/>
      <c r="QTK49" s="502"/>
      <c r="QTL49" s="502"/>
      <c r="QTM49" s="502"/>
      <c r="QTN49" s="502"/>
      <c r="QTO49" s="502"/>
      <c r="QTP49" s="502"/>
      <c r="QTQ49" s="502"/>
      <c r="QTR49" s="502"/>
      <c r="QTS49" s="502"/>
      <c r="QTT49" s="502"/>
      <c r="QTU49" s="502"/>
      <c r="QTV49" s="502"/>
      <c r="QTW49" s="502"/>
      <c r="QTX49" s="502"/>
      <c r="QTY49" s="502"/>
      <c r="QTZ49" s="502"/>
      <c r="QUA49" s="502"/>
      <c r="QUB49" s="502"/>
      <c r="QUC49" s="502"/>
      <c r="QUD49" s="502"/>
      <c r="QUE49" s="502"/>
      <c r="QUF49" s="502"/>
      <c r="QUG49" s="502"/>
      <c r="QUH49" s="502"/>
      <c r="QUI49" s="502"/>
      <c r="QUJ49" s="502"/>
      <c r="QUK49" s="502"/>
      <c r="QUL49" s="502"/>
      <c r="QUM49" s="502"/>
      <c r="QUN49" s="502"/>
      <c r="QUO49" s="502"/>
      <c r="QUP49" s="502"/>
      <c r="QUQ49" s="502"/>
      <c r="QUR49" s="502"/>
      <c r="QUS49" s="502"/>
      <c r="QUT49" s="502"/>
      <c r="QUU49" s="502"/>
      <c r="QUV49" s="502"/>
      <c r="QUW49" s="502"/>
      <c r="QUX49" s="502"/>
      <c r="QUY49" s="502"/>
      <c r="QUZ49" s="502"/>
      <c r="QVA49" s="502"/>
      <c r="QVB49" s="502"/>
      <c r="QVC49" s="502"/>
      <c r="QVD49" s="502"/>
      <c r="QVE49" s="502"/>
      <c r="QVF49" s="502"/>
      <c r="QVG49" s="502"/>
      <c r="QVH49" s="502"/>
      <c r="QVI49" s="502"/>
      <c r="QVJ49" s="502"/>
      <c r="QVK49" s="502"/>
      <c r="QVL49" s="502"/>
      <c r="QVM49" s="502"/>
      <c r="QVN49" s="502"/>
      <c r="QVO49" s="502"/>
      <c r="QVP49" s="502"/>
      <c r="QVQ49" s="502"/>
      <c r="QVR49" s="502"/>
      <c r="QVS49" s="502"/>
      <c r="QVT49" s="502"/>
      <c r="QVU49" s="502"/>
      <c r="QVV49" s="502"/>
      <c r="QVW49" s="502"/>
      <c r="QVX49" s="502"/>
      <c r="QVY49" s="502"/>
      <c r="QVZ49" s="502"/>
      <c r="QWA49" s="502"/>
      <c r="QWB49" s="502"/>
      <c r="QWC49" s="502"/>
      <c r="QWD49" s="502"/>
      <c r="QWE49" s="502"/>
      <c r="QWF49" s="502"/>
      <c r="QWG49" s="502"/>
      <c r="QWH49" s="502"/>
      <c r="QWI49" s="502"/>
      <c r="QWJ49" s="502"/>
      <c r="QWK49" s="502"/>
      <c r="QWL49" s="502"/>
      <c r="QWM49" s="502"/>
      <c r="QWN49" s="502"/>
      <c r="QWO49" s="502"/>
      <c r="QWP49" s="502"/>
      <c r="QWQ49" s="502"/>
      <c r="QWR49" s="502"/>
      <c r="QWS49" s="502"/>
      <c r="QWT49" s="502"/>
      <c r="QWU49" s="502"/>
      <c r="QWV49" s="502"/>
      <c r="QWW49" s="502"/>
      <c r="QWX49" s="502"/>
      <c r="QWY49" s="502"/>
      <c r="QWZ49" s="502"/>
      <c r="QXA49" s="502"/>
      <c r="QXB49" s="502"/>
      <c r="QXC49" s="502"/>
      <c r="QXD49" s="502"/>
      <c r="QXE49" s="502"/>
      <c r="QXF49" s="502"/>
      <c r="QXG49" s="502"/>
      <c r="QXH49" s="502"/>
      <c r="QXI49" s="502"/>
      <c r="QXJ49" s="502"/>
      <c r="QXK49" s="502"/>
      <c r="QXL49" s="502"/>
      <c r="QXM49" s="502"/>
      <c r="QXN49" s="502"/>
      <c r="QXO49" s="502"/>
      <c r="QXP49" s="502"/>
      <c r="QXQ49" s="502"/>
      <c r="QXR49" s="502"/>
      <c r="QXS49" s="502"/>
      <c r="QXT49" s="502"/>
      <c r="QXU49" s="502"/>
      <c r="QXV49" s="502"/>
      <c r="QXW49" s="502"/>
      <c r="QXX49" s="502"/>
      <c r="QXY49" s="502"/>
      <c r="QXZ49" s="502"/>
      <c r="QYA49" s="502"/>
      <c r="QYB49" s="502"/>
      <c r="QYC49" s="502"/>
      <c r="QYD49" s="502"/>
      <c r="QYE49" s="502"/>
      <c r="QYF49" s="502"/>
      <c r="QYG49" s="502"/>
      <c r="QYH49" s="502"/>
      <c r="QYI49" s="502"/>
      <c r="QYJ49" s="502"/>
      <c r="QYK49" s="502"/>
      <c r="QYL49" s="502"/>
      <c r="QYM49" s="502"/>
      <c r="QYN49" s="502"/>
      <c r="QYO49" s="502"/>
      <c r="QYP49" s="502"/>
      <c r="QYQ49" s="502"/>
      <c r="QYR49" s="502"/>
      <c r="QYS49" s="502"/>
      <c r="QYT49" s="502"/>
      <c r="QYU49" s="502"/>
      <c r="QYV49" s="502"/>
      <c r="QYW49" s="502"/>
      <c r="QYX49" s="502"/>
      <c r="QYY49" s="502"/>
      <c r="QYZ49" s="502"/>
      <c r="QZA49" s="502"/>
      <c r="QZB49" s="502"/>
      <c r="QZC49" s="502"/>
      <c r="QZD49" s="502"/>
      <c r="QZE49" s="502"/>
      <c r="QZF49" s="502"/>
      <c r="QZG49" s="502"/>
      <c r="QZH49" s="502"/>
      <c r="QZI49" s="502"/>
      <c r="QZJ49" s="502"/>
      <c r="QZK49" s="502"/>
      <c r="QZL49" s="502"/>
      <c r="QZM49" s="502"/>
      <c r="QZN49" s="502"/>
      <c r="QZO49" s="502"/>
      <c r="QZP49" s="502"/>
      <c r="QZQ49" s="502"/>
      <c r="QZR49" s="502"/>
      <c r="QZS49" s="502"/>
      <c r="QZT49" s="502"/>
      <c r="QZU49" s="502"/>
      <c r="QZV49" s="502"/>
      <c r="QZW49" s="502"/>
      <c r="QZX49" s="502"/>
      <c r="QZY49" s="502"/>
      <c r="QZZ49" s="502"/>
      <c r="RAA49" s="502"/>
      <c r="RAB49" s="502"/>
      <c r="RAC49" s="502"/>
      <c r="RAD49" s="502"/>
      <c r="RAE49" s="502"/>
      <c r="RAF49" s="502"/>
      <c r="RAG49" s="502"/>
      <c r="RAH49" s="502"/>
      <c r="RAI49" s="502"/>
      <c r="RAJ49" s="502"/>
      <c r="RAK49" s="502"/>
      <c r="RAL49" s="502"/>
      <c r="RAM49" s="502"/>
      <c r="RAN49" s="502"/>
      <c r="RAO49" s="502"/>
      <c r="RAP49" s="502"/>
      <c r="RAQ49" s="502"/>
      <c r="RAR49" s="502"/>
      <c r="RAS49" s="502"/>
      <c r="RAT49" s="502"/>
      <c r="RAU49" s="502"/>
      <c r="RAV49" s="502"/>
      <c r="RAW49" s="502"/>
      <c r="RAX49" s="502"/>
      <c r="RAY49" s="502"/>
      <c r="RAZ49" s="502"/>
      <c r="RBA49" s="502"/>
      <c r="RBB49" s="502"/>
      <c r="RBC49" s="502"/>
      <c r="RBD49" s="502"/>
      <c r="RBE49" s="502"/>
      <c r="RBF49" s="502"/>
      <c r="RBG49" s="502"/>
      <c r="RBH49" s="502"/>
      <c r="RBI49" s="502"/>
      <c r="RBJ49" s="502"/>
      <c r="RBK49" s="502"/>
      <c r="RBL49" s="502"/>
      <c r="RBM49" s="502"/>
      <c r="RBN49" s="502"/>
      <c r="RBO49" s="502"/>
      <c r="RBP49" s="502"/>
      <c r="RBQ49" s="502"/>
      <c r="RBR49" s="502"/>
      <c r="RBS49" s="502"/>
      <c r="RBT49" s="502"/>
      <c r="RBU49" s="502"/>
      <c r="RBV49" s="502"/>
      <c r="RBW49" s="502"/>
      <c r="RBX49" s="502"/>
      <c r="RBY49" s="502"/>
      <c r="RBZ49" s="502"/>
      <c r="RCA49" s="502"/>
      <c r="RCB49" s="502"/>
      <c r="RCC49" s="502"/>
      <c r="RCD49" s="502"/>
      <c r="RCE49" s="502"/>
      <c r="RCF49" s="502"/>
      <c r="RCG49" s="502"/>
      <c r="RCH49" s="502"/>
      <c r="RCI49" s="502"/>
      <c r="RCJ49" s="502"/>
      <c r="RCK49" s="502"/>
      <c r="RCL49" s="502"/>
      <c r="RCM49" s="502"/>
      <c r="RCN49" s="502"/>
      <c r="RCO49" s="502"/>
      <c r="RCP49" s="502"/>
      <c r="RCQ49" s="502"/>
      <c r="RCR49" s="502"/>
      <c r="RCS49" s="502"/>
      <c r="RCT49" s="502"/>
      <c r="RCU49" s="502"/>
      <c r="RCV49" s="502"/>
      <c r="RCW49" s="502"/>
      <c r="RCX49" s="502"/>
      <c r="RCY49" s="502"/>
      <c r="RCZ49" s="502"/>
      <c r="RDA49" s="502"/>
      <c r="RDB49" s="502"/>
      <c r="RDC49" s="502"/>
      <c r="RDD49" s="502"/>
      <c r="RDE49" s="502"/>
      <c r="RDF49" s="502"/>
      <c r="RDG49" s="502"/>
      <c r="RDH49" s="502"/>
      <c r="RDI49" s="502"/>
      <c r="RDJ49" s="502"/>
      <c r="RDK49" s="502"/>
      <c r="RDL49" s="502"/>
      <c r="RDM49" s="502"/>
      <c r="RDN49" s="502"/>
      <c r="RDO49" s="502"/>
      <c r="RDP49" s="502"/>
      <c r="RDQ49" s="502"/>
      <c r="RDR49" s="502"/>
      <c r="RDS49" s="502"/>
      <c r="RDT49" s="502"/>
      <c r="RDU49" s="502"/>
      <c r="RDV49" s="502"/>
      <c r="RDW49" s="502"/>
      <c r="RDX49" s="502"/>
      <c r="RDY49" s="502"/>
      <c r="RDZ49" s="502"/>
      <c r="REA49" s="502"/>
      <c r="REB49" s="502"/>
      <c r="REC49" s="502"/>
      <c r="RED49" s="502"/>
      <c r="REE49" s="502"/>
      <c r="REF49" s="502"/>
      <c r="REG49" s="502"/>
      <c r="REH49" s="502"/>
      <c r="REI49" s="502"/>
      <c r="REJ49" s="502"/>
      <c r="REK49" s="502"/>
      <c r="REL49" s="502"/>
      <c r="REM49" s="502"/>
      <c r="REN49" s="502"/>
      <c r="REO49" s="502"/>
      <c r="REP49" s="502"/>
      <c r="REQ49" s="502"/>
      <c r="RER49" s="502"/>
      <c r="RES49" s="502"/>
      <c r="RET49" s="502"/>
      <c r="REU49" s="502"/>
      <c r="REV49" s="502"/>
      <c r="REW49" s="502"/>
      <c r="REX49" s="502"/>
      <c r="REY49" s="502"/>
      <c r="REZ49" s="502"/>
      <c r="RFA49" s="502"/>
      <c r="RFB49" s="502"/>
      <c r="RFC49" s="502"/>
      <c r="RFD49" s="502"/>
      <c r="RFE49" s="502"/>
      <c r="RFF49" s="502"/>
      <c r="RFG49" s="502"/>
      <c r="RFH49" s="502"/>
      <c r="RFI49" s="502"/>
      <c r="RFJ49" s="502"/>
      <c r="RFK49" s="502"/>
      <c r="RFL49" s="502"/>
      <c r="RFM49" s="502"/>
      <c r="RFN49" s="502"/>
      <c r="RFO49" s="502"/>
      <c r="RFP49" s="502"/>
      <c r="RFQ49" s="502"/>
      <c r="RFR49" s="502"/>
      <c r="RFS49" s="502"/>
      <c r="RFT49" s="502"/>
      <c r="RFU49" s="502"/>
      <c r="RFV49" s="502"/>
      <c r="RFW49" s="502"/>
      <c r="RFX49" s="502"/>
      <c r="RFY49" s="502"/>
      <c r="RFZ49" s="502"/>
      <c r="RGA49" s="502"/>
      <c r="RGB49" s="502"/>
      <c r="RGC49" s="502"/>
      <c r="RGD49" s="502"/>
      <c r="RGE49" s="502"/>
      <c r="RGF49" s="502"/>
      <c r="RGG49" s="502"/>
      <c r="RGH49" s="502"/>
      <c r="RGI49" s="502"/>
      <c r="RGJ49" s="502"/>
      <c r="RGK49" s="502"/>
      <c r="RGL49" s="502"/>
      <c r="RGM49" s="502"/>
      <c r="RGN49" s="502"/>
      <c r="RGO49" s="502"/>
      <c r="RGP49" s="502"/>
      <c r="RGQ49" s="502"/>
      <c r="RGR49" s="502"/>
      <c r="RGS49" s="502"/>
      <c r="RGT49" s="502"/>
      <c r="RGU49" s="502"/>
      <c r="RGV49" s="502"/>
      <c r="RGW49" s="502"/>
      <c r="RGX49" s="502"/>
      <c r="RGY49" s="502"/>
      <c r="RGZ49" s="502"/>
      <c r="RHA49" s="502"/>
      <c r="RHB49" s="502"/>
      <c r="RHC49" s="502"/>
      <c r="RHD49" s="502"/>
      <c r="RHE49" s="502"/>
      <c r="RHF49" s="502"/>
      <c r="RHG49" s="502"/>
      <c r="RHH49" s="502"/>
      <c r="RHI49" s="502"/>
      <c r="RHJ49" s="502"/>
      <c r="RHK49" s="502"/>
      <c r="RHL49" s="502"/>
      <c r="RHM49" s="502"/>
      <c r="RHN49" s="502"/>
      <c r="RHO49" s="502"/>
      <c r="RHP49" s="502"/>
      <c r="RHQ49" s="502"/>
      <c r="RHR49" s="502"/>
      <c r="RHS49" s="502"/>
      <c r="RHT49" s="502"/>
      <c r="RHU49" s="502"/>
      <c r="RHV49" s="502"/>
      <c r="RHW49" s="502"/>
      <c r="RHX49" s="502"/>
      <c r="RHY49" s="502"/>
      <c r="RHZ49" s="502"/>
      <c r="RIA49" s="502"/>
      <c r="RIB49" s="502"/>
      <c r="RIC49" s="502"/>
      <c r="RID49" s="502"/>
      <c r="RIE49" s="502"/>
      <c r="RIF49" s="502"/>
      <c r="RIG49" s="502"/>
      <c r="RIH49" s="502"/>
      <c r="RII49" s="502"/>
      <c r="RIJ49" s="502"/>
      <c r="RIK49" s="502"/>
      <c r="RIL49" s="502"/>
      <c r="RIM49" s="502"/>
      <c r="RIN49" s="502"/>
      <c r="RIO49" s="502"/>
      <c r="RIP49" s="502"/>
      <c r="RIQ49" s="502"/>
      <c r="RIR49" s="502"/>
      <c r="RIS49" s="502"/>
      <c r="RIT49" s="502"/>
      <c r="RIU49" s="502"/>
      <c r="RIV49" s="502"/>
      <c r="RIW49" s="502"/>
      <c r="RIX49" s="502"/>
      <c r="RIY49" s="502"/>
      <c r="RIZ49" s="502"/>
      <c r="RJA49" s="502"/>
      <c r="RJB49" s="502"/>
      <c r="RJC49" s="502"/>
      <c r="RJD49" s="502"/>
      <c r="RJE49" s="502"/>
      <c r="RJF49" s="502"/>
      <c r="RJG49" s="502"/>
      <c r="RJH49" s="502"/>
      <c r="RJI49" s="502"/>
      <c r="RJJ49" s="502"/>
      <c r="RJK49" s="502"/>
      <c r="RJL49" s="502"/>
      <c r="RJM49" s="502"/>
      <c r="RJN49" s="502"/>
      <c r="RJO49" s="502"/>
      <c r="RJP49" s="502"/>
      <c r="RJQ49" s="502"/>
      <c r="RJR49" s="502"/>
      <c r="RJS49" s="502"/>
      <c r="RJT49" s="502"/>
      <c r="RJU49" s="502"/>
      <c r="RJV49" s="502"/>
      <c r="RJW49" s="502"/>
      <c r="RJX49" s="502"/>
      <c r="RJY49" s="502"/>
      <c r="RJZ49" s="502"/>
      <c r="RKA49" s="502"/>
      <c r="RKB49" s="502"/>
      <c r="RKC49" s="502"/>
      <c r="RKD49" s="502"/>
      <c r="RKE49" s="502"/>
      <c r="RKF49" s="502"/>
      <c r="RKG49" s="502"/>
      <c r="RKH49" s="502"/>
      <c r="RKI49" s="502"/>
      <c r="RKJ49" s="502"/>
      <c r="RKK49" s="502"/>
      <c r="RKL49" s="502"/>
      <c r="RKM49" s="502"/>
      <c r="RKN49" s="502"/>
      <c r="RKO49" s="502"/>
      <c r="RKP49" s="502"/>
      <c r="RKQ49" s="502"/>
      <c r="RKR49" s="502"/>
      <c r="RKS49" s="502"/>
      <c r="RKT49" s="502"/>
      <c r="RKU49" s="502"/>
      <c r="RKV49" s="502"/>
      <c r="RKW49" s="502"/>
      <c r="RKX49" s="502"/>
      <c r="RKY49" s="502"/>
      <c r="RKZ49" s="502"/>
      <c r="RLA49" s="502"/>
      <c r="RLB49" s="502"/>
      <c r="RLC49" s="502"/>
      <c r="RLD49" s="502"/>
      <c r="RLE49" s="502"/>
      <c r="RLF49" s="502"/>
      <c r="RLG49" s="502"/>
      <c r="RLH49" s="502"/>
      <c r="RLI49" s="502"/>
      <c r="RLJ49" s="502"/>
      <c r="RLK49" s="502"/>
      <c r="RLL49" s="502"/>
      <c r="RLM49" s="502"/>
      <c r="RLN49" s="502"/>
      <c r="RLO49" s="502"/>
      <c r="RLP49" s="502"/>
      <c r="RLQ49" s="502"/>
      <c r="RLR49" s="502"/>
      <c r="RLS49" s="502"/>
      <c r="RLT49" s="502"/>
      <c r="RLU49" s="502"/>
      <c r="RLV49" s="502"/>
      <c r="RLW49" s="502"/>
      <c r="RLX49" s="502"/>
      <c r="RLY49" s="502"/>
      <c r="RLZ49" s="502"/>
      <c r="RMA49" s="502"/>
      <c r="RMB49" s="502"/>
      <c r="RMC49" s="502"/>
      <c r="RMD49" s="502"/>
      <c r="RME49" s="502"/>
      <c r="RMF49" s="502"/>
      <c r="RMG49" s="502"/>
      <c r="RMH49" s="502"/>
      <c r="RMI49" s="502"/>
      <c r="RMJ49" s="502"/>
      <c r="RMK49" s="502"/>
      <c r="RML49" s="502"/>
      <c r="RMM49" s="502"/>
      <c r="RMN49" s="502"/>
      <c r="RMO49" s="502"/>
      <c r="RMP49" s="502"/>
      <c r="RMQ49" s="502"/>
      <c r="RMR49" s="502"/>
      <c r="RMS49" s="502"/>
      <c r="RMT49" s="502"/>
      <c r="RMU49" s="502"/>
      <c r="RMV49" s="502"/>
      <c r="RMW49" s="502"/>
      <c r="RMX49" s="502"/>
      <c r="RMY49" s="502"/>
      <c r="RMZ49" s="502"/>
      <c r="RNA49" s="502"/>
      <c r="RNB49" s="502"/>
      <c r="RNC49" s="502"/>
      <c r="RND49" s="502"/>
      <c r="RNE49" s="502"/>
      <c r="RNF49" s="502"/>
      <c r="RNG49" s="502"/>
      <c r="RNH49" s="502"/>
      <c r="RNI49" s="502"/>
      <c r="RNJ49" s="502"/>
      <c r="RNK49" s="502"/>
      <c r="RNL49" s="502"/>
      <c r="RNM49" s="502"/>
      <c r="RNN49" s="502"/>
      <c r="RNO49" s="502"/>
      <c r="RNP49" s="502"/>
      <c r="RNQ49" s="502"/>
      <c r="RNR49" s="502"/>
      <c r="RNS49" s="502"/>
      <c r="RNT49" s="502"/>
      <c r="RNU49" s="502"/>
      <c r="RNV49" s="502"/>
      <c r="RNW49" s="502"/>
      <c r="RNX49" s="502"/>
      <c r="RNY49" s="502"/>
      <c r="RNZ49" s="502"/>
      <c r="ROA49" s="502"/>
      <c r="ROB49" s="502"/>
      <c r="ROC49" s="502"/>
      <c r="ROD49" s="502"/>
      <c r="ROE49" s="502"/>
      <c r="ROF49" s="502"/>
      <c r="ROG49" s="502"/>
      <c r="ROH49" s="502"/>
      <c r="ROI49" s="502"/>
      <c r="ROJ49" s="502"/>
      <c r="ROK49" s="502"/>
      <c r="ROL49" s="502"/>
      <c r="ROM49" s="502"/>
      <c r="RON49" s="502"/>
      <c r="ROO49" s="502"/>
      <c r="ROP49" s="502"/>
      <c r="ROQ49" s="502"/>
      <c r="ROR49" s="502"/>
      <c r="ROS49" s="502"/>
      <c r="ROT49" s="502"/>
      <c r="ROU49" s="502"/>
      <c r="ROV49" s="502"/>
      <c r="ROW49" s="502"/>
      <c r="ROX49" s="502"/>
      <c r="ROY49" s="502"/>
      <c r="ROZ49" s="502"/>
      <c r="RPA49" s="502"/>
      <c r="RPB49" s="502"/>
      <c r="RPC49" s="502"/>
      <c r="RPD49" s="502"/>
      <c r="RPE49" s="502"/>
      <c r="RPF49" s="502"/>
      <c r="RPG49" s="502"/>
      <c r="RPH49" s="502"/>
      <c r="RPI49" s="502"/>
      <c r="RPJ49" s="502"/>
      <c r="RPK49" s="502"/>
      <c r="RPL49" s="502"/>
      <c r="RPM49" s="502"/>
      <c r="RPN49" s="502"/>
      <c r="RPO49" s="502"/>
      <c r="RPP49" s="502"/>
      <c r="RPQ49" s="502"/>
      <c r="RPR49" s="502"/>
      <c r="RPS49" s="502"/>
      <c r="RPT49" s="502"/>
      <c r="RPU49" s="502"/>
      <c r="RPV49" s="502"/>
      <c r="RPW49" s="502"/>
      <c r="RPX49" s="502"/>
      <c r="RPY49" s="502"/>
      <c r="RPZ49" s="502"/>
      <c r="RQA49" s="502"/>
      <c r="RQB49" s="502"/>
      <c r="RQC49" s="502"/>
      <c r="RQD49" s="502"/>
      <c r="RQE49" s="502"/>
      <c r="RQF49" s="502"/>
      <c r="RQG49" s="502"/>
      <c r="RQH49" s="502"/>
      <c r="RQI49" s="502"/>
      <c r="RQJ49" s="502"/>
      <c r="RQK49" s="502"/>
      <c r="RQL49" s="502"/>
      <c r="RQM49" s="502"/>
      <c r="RQN49" s="502"/>
      <c r="RQO49" s="502"/>
      <c r="RQP49" s="502"/>
      <c r="RQQ49" s="502"/>
      <c r="RQR49" s="502"/>
      <c r="RQS49" s="502"/>
      <c r="RQT49" s="502"/>
      <c r="RQU49" s="502"/>
      <c r="RQV49" s="502"/>
      <c r="RQW49" s="502"/>
      <c r="RQX49" s="502"/>
      <c r="RQY49" s="502"/>
      <c r="RQZ49" s="502"/>
      <c r="RRA49" s="502"/>
      <c r="RRB49" s="502"/>
      <c r="RRC49" s="502"/>
      <c r="RRD49" s="502"/>
      <c r="RRE49" s="502"/>
      <c r="RRF49" s="502"/>
      <c r="RRG49" s="502"/>
      <c r="RRH49" s="502"/>
      <c r="RRI49" s="502"/>
      <c r="RRJ49" s="502"/>
      <c r="RRK49" s="502"/>
      <c r="RRL49" s="502"/>
      <c r="RRM49" s="502"/>
      <c r="RRN49" s="502"/>
      <c r="RRO49" s="502"/>
      <c r="RRP49" s="502"/>
      <c r="RRQ49" s="502"/>
      <c r="RRR49" s="502"/>
      <c r="RRS49" s="502"/>
      <c r="RRT49" s="502"/>
      <c r="RRU49" s="502"/>
      <c r="RRV49" s="502"/>
      <c r="RRW49" s="502"/>
      <c r="RRX49" s="502"/>
      <c r="RRY49" s="502"/>
      <c r="RRZ49" s="502"/>
      <c r="RSA49" s="502"/>
      <c r="RSB49" s="502"/>
      <c r="RSC49" s="502"/>
      <c r="RSD49" s="502"/>
      <c r="RSE49" s="502"/>
      <c r="RSF49" s="502"/>
      <c r="RSG49" s="502"/>
      <c r="RSH49" s="502"/>
      <c r="RSI49" s="502"/>
      <c r="RSJ49" s="502"/>
      <c r="RSK49" s="502"/>
      <c r="RSL49" s="502"/>
      <c r="RSM49" s="502"/>
      <c r="RSN49" s="502"/>
      <c r="RSO49" s="502"/>
      <c r="RSP49" s="502"/>
      <c r="RSQ49" s="502"/>
      <c r="RSR49" s="502"/>
      <c r="RSS49" s="502"/>
      <c r="RST49" s="502"/>
      <c r="RSU49" s="502"/>
      <c r="RSV49" s="502"/>
      <c r="RSW49" s="502"/>
      <c r="RSX49" s="502"/>
      <c r="RSY49" s="502"/>
      <c r="RSZ49" s="502"/>
      <c r="RTA49" s="502"/>
      <c r="RTB49" s="502"/>
      <c r="RTC49" s="502"/>
      <c r="RTD49" s="502"/>
      <c r="RTE49" s="502"/>
      <c r="RTF49" s="502"/>
      <c r="RTG49" s="502"/>
      <c r="RTH49" s="502"/>
      <c r="RTI49" s="502"/>
      <c r="RTJ49" s="502"/>
      <c r="RTK49" s="502"/>
      <c r="RTL49" s="502"/>
      <c r="RTM49" s="502"/>
      <c r="RTN49" s="502"/>
      <c r="RTO49" s="502"/>
      <c r="RTP49" s="502"/>
      <c r="RTQ49" s="502"/>
      <c r="RTR49" s="502"/>
      <c r="RTS49" s="502"/>
      <c r="RTT49" s="502"/>
      <c r="RTU49" s="502"/>
      <c r="RTV49" s="502"/>
      <c r="RTW49" s="502"/>
      <c r="RTX49" s="502"/>
      <c r="RTY49" s="502"/>
      <c r="RTZ49" s="502"/>
      <c r="RUA49" s="502"/>
      <c r="RUB49" s="502"/>
      <c r="RUC49" s="502"/>
      <c r="RUD49" s="502"/>
      <c r="RUE49" s="502"/>
      <c r="RUF49" s="502"/>
      <c r="RUG49" s="502"/>
      <c r="RUH49" s="502"/>
      <c r="RUI49" s="502"/>
      <c r="RUJ49" s="502"/>
      <c r="RUK49" s="502"/>
      <c r="RUL49" s="502"/>
      <c r="RUM49" s="502"/>
      <c r="RUN49" s="502"/>
      <c r="RUO49" s="502"/>
      <c r="RUP49" s="502"/>
      <c r="RUQ49" s="502"/>
      <c r="RUR49" s="502"/>
      <c r="RUS49" s="502"/>
      <c r="RUT49" s="502"/>
      <c r="RUU49" s="502"/>
      <c r="RUV49" s="502"/>
      <c r="RUW49" s="502"/>
      <c r="RUX49" s="502"/>
      <c r="RUY49" s="502"/>
      <c r="RUZ49" s="502"/>
      <c r="RVA49" s="502"/>
      <c r="RVB49" s="502"/>
      <c r="RVC49" s="502"/>
      <c r="RVD49" s="502"/>
      <c r="RVE49" s="502"/>
      <c r="RVF49" s="502"/>
      <c r="RVG49" s="502"/>
      <c r="RVH49" s="502"/>
      <c r="RVI49" s="502"/>
      <c r="RVJ49" s="502"/>
      <c r="RVK49" s="502"/>
      <c r="RVL49" s="502"/>
      <c r="RVM49" s="502"/>
      <c r="RVN49" s="502"/>
      <c r="RVO49" s="502"/>
      <c r="RVP49" s="502"/>
      <c r="RVQ49" s="502"/>
      <c r="RVR49" s="502"/>
      <c r="RVS49" s="502"/>
      <c r="RVT49" s="502"/>
      <c r="RVU49" s="502"/>
      <c r="RVV49" s="502"/>
      <c r="RVW49" s="502"/>
      <c r="RVX49" s="502"/>
      <c r="RVY49" s="502"/>
      <c r="RVZ49" s="502"/>
      <c r="RWA49" s="502"/>
      <c r="RWB49" s="502"/>
      <c r="RWC49" s="502"/>
      <c r="RWD49" s="502"/>
      <c r="RWE49" s="502"/>
      <c r="RWF49" s="502"/>
      <c r="RWG49" s="502"/>
      <c r="RWH49" s="502"/>
      <c r="RWI49" s="502"/>
      <c r="RWJ49" s="502"/>
      <c r="RWK49" s="502"/>
      <c r="RWL49" s="502"/>
      <c r="RWM49" s="502"/>
      <c r="RWN49" s="502"/>
      <c r="RWO49" s="502"/>
      <c r="RWP49" s="502"/>
      <c r="RWQ49" s="502"/>
      <c r="RWR49" s="502"/>
      <c r="RWS49" s="502"/>
      <c r="RWT49" s="502"/>
      <c r="RWU49" s="502"/>
      <c r="RWV49" s="502"/>
      <c r="RWW49" s="502"/>
      <c r="RWX49" s="502"/>
      <c r="RWY49" s="502"/>
      <c r="RWZ49" s="502"/>
      <c r="RXA49" s="502"/>
      <c r="RXB49" s="502"/>
      <c r="RXC49" s="502"/>
      <c r="RXD49" s="502"/>
      <c r="RXE49" s="502"/>
      <c r="RXF49" s="502"/>
      <c r="RXG49" s="502"/>
      <c r="RXH49" s="502"/>
      <c r="RXI49" s="502"/>
      <c r="RXJ49" s="502"/>
      <c r="RXK49" s="502"/>
      <c r="RXL49" s="502"/>
      <c r="RXM49" s="502"/>
      <c r="RXN49" s="502"/>
      <c r="RXO49" s="502"/>
      <c r="RXP49" s="502"/>
      <c r="RXQ49" s="502"/>
      <c r="RXR49" s="502"/>
      <c r="RXS49" s="502"/>
      <c r="RXT49" s="502"/>
      <c r="RXU49" s="502"/>
      <c r="RXV49" s="502"/>
      <c r="RXW49" s="502"/>
      <c r="RXX49" s="502"/>
      <c r="RXY49" s="502"/>
      <c r="RXZ49" s="502"/>
      <c r="RYA49" s="502"/>
      <c r="RYB49" s="502"/>
      <c r="RYC49" s="502"/>
      <c r="RYD49" s="502"/>
      <c r="RYE49" s="502"/>
      <c r="RYF49" s="502"/>
      <c r="RYG49" s="502"/>
      <c r="RYH49" s="502"/>
      <c r="RYI49" s="502"/>
      <c r="RYJ49" s="502"/>
      <c r="RYK49" s="502"/>
      <c r="RYL49" s="502"/>
      <c r="RYM49" s="502"/>
      <c r="RYN49" s="502"/>
      <c r="RYO49" s="502"/>
      <c r="RYP49" s="502"/>
      <c r="RYQ49" s="502"/>
      <c r="RYR49" s="502"/>
      <c r="RYS49" s="502"/>
      <c r="RYT49" s="502"/>
      <c r="RYU49" s="502"/>
      <c r="RYV49" s="502"/>
      <c r="RYW49" s="502"/>
      <c r="RYX49" s="502"/>
      <c r="RYY49" s="502"/>
      <c r="RYZ49" s="502"/>
      <c r="RZA49" s="502"/>
      <c r="RZB49" s="502"/>
      <c r="RZC49" s="502"/>
      <c r="RZD49" s="502"/>
      <c r="RZE49" s="502"/>
      <c r="RZF49" s="502"/>
      <c r="RZG49" s="502"/>
      <c r="RZH49" s="502"/>
      <c r="RZI49" s="502"/>
      <c r="RZJ49" s="502"/>
      <c r="RZK49" s="502"/>
      <c r="RZL49" s="502"/>
      <c r="RZM49" s="502"/>
      <c r="RZN49" s="502"/>
      <c r="RZO49" s="502"/>
      <c r="RZP49" s="502"/>
      <c r="RZQ49" s="502"/>
      <c r="RZR49" s="502"/>
      <c r="RZS49" s="502"/>
      <c r="RZT49" s="502"/>
      <c r="RZU49" s="502"/>
      <c r="RZV49" s="502"/>
      <c r="RZW49" s="502"/>
      <c r="RZX49" s="502"/>
      <c r="RZY49" s="502"/>
      <c r="RZZ49" s="502"/>
      <c r="SAA49" s="502"/>
      <c r="SAB49" s="502"/>
      <c r="SAC49" s="502"/>
      <c r="SAD49" s="502"/>
      <c r="SAE49" s="502"/>
      <c r="SAF49" s="502"/>
      <c r="SAG49" s="502"/>
      <c r="SAH49" s="502"/>
      <c r="SAI49" s="502"/>
      <c r="SAJ49" s="502"/>
      <c r="SAK49" s="502"/>
      <c r="SAL49" s="502"/>
      <c r="SAM49" s="502"/>
      <c r="SAN49" s="502"/>
      <c r="SAO49" s="502"/>
      <c r="SAP49" s="502"/>
      <c r="SAQ49" s="502"/>
      <c r="SAR49" s="502"/>
      <c r="SAS49" s="502"/>
      <c r="SAT49" s="502"/>
      <c r="SAU49" s="502"/>
      <c r="SAV49" s="502"/>
      <c r="SAW49" s="502"/>
      <c r="SAX49" s="502"/>
      <c r="SAY49" s="502"/>
      <c r="SAZ49" s="502"/>
      <c r="SBA49" s="502"/>
      <c r="SBB49" s="502"/>
      <c r="SBC49" s="502"/>
      <c r="SBD49" s="502"/>
      <c r="SBE49" s="502"/>
      <c r="SBF49" s="502"/>
      <c r="SBG49" s="502"/>
      <c r="SBH49" s="502"/>
      <c r="SBI49" s="502"/>
      <c r="SBJ49" s="502"/>
      <c r="SBK49" s="502"/>
      <c r="SBL49" s="502"/>
      <c r="SBM49" s="502"/>
      <c r="SBN49" s="502"/>
      <c r="SBO49" s="502"/>
      <c r="SBP49" s="502"/>
      <c r="SBQ49" s="502"/>
      <c r="SBR49" s="502"/>
      <c r="SBS49" s="502"/>
      <c r="SBT49" s="502"/>
      <c r="SBU49" s="502"/>
      <c r="SBV49" s="502"/>
      <c r="SBW49" s="502"/>
      <c r="SBX49" s="502"/>
      <c r="SBY49" s="502"/>
      <c r="SBZ49" s="502"/>
      <c r="SCA49" s="502"/>
      <c r="SCB49" s="502"/>
      <c r="SCC49" s="502"/>
      <c r="SCD49" s="502"/>
      <c r="SCE49" s="502"/>
      <c r="SCF49" s="502"/>
      <c r="SCG49" s="502"/>
      <c r="SCH49" s="502"/>
      <c r="SCI49" s="502"/>
      <c r="SCJ49" s="502"/>
      <c r="SCK49" s="502"/>
      <c r="SCL49" s="502"/>
      <c r="SCM49" s="502"/>
      <c r="SCN49" s="502"/>
      <c r="SCO49" s="502"/>
      <c r="SCP49" s="502"/>
      <c r="SCQ49" s="502"/>
      <c r="SCR49" s="502"/>
      <c r="SCS49" s="502"/>
      <c r="SCT49" s="502"/>
      <c r="SCU49" s="502"/>
      <c r="SCV49" s="502"/>
      <c r="SCW49" s="502"/>
      <c r="SCX49" s="502"/>
      <c r="SCY49" s="502"/>
      <c r="SCZ49" s="502"/>
      <c r="SDA49" s="502"/>
      <c r="SDB49" s="502"/>
      <c r="SDC49" s="502"/>
      <c r="SDD49" s="502"/>
      <c r="SDE49" s="502"/>
      <c r="SDF49" s="502"/>
      <c r="SDG49" s="502"/>
      <c r="SDH49" s="502"/>
      <c r="SDI49" s="502"/>
      <c r="SDJ49" s="502"/>
      <c r="SDK49" s="502"/>
      <c r="SDL49" s="502"/>
      <c r="SDM49" s="502"/>
      <c r="SDN49" s="502"/>
      <c r="SDO49" s="502"/>
      <c r="SDP49" s="502"/>
      <c r="SDQ49" s="502"/>
      <c r="SDR49" s="502"/>
      <c r="SDS49" s="502"/>
      <c r="SDT49" s="502"/>
      <c r="SDU49" s="502"/>
      <c r="SDV49" s="502"/>
      <c r="SDW49" s="502"/>
      <c r="SDX49" s="502"/>
      <c r="SDY49" s="502"/>
      <c r="SDZ49" s="502"/>
      <c r="SEA49" s="502"/>
      <c r="SEB49" s="502"/>
      <c r="SEC49" s="502"/>
      <c r="SED49" s="502"/>
      <c r="SEE49" s="502"/>
      <c r="SEF49" s="502"/>
      <c r="SEG49" s="502"/>
      <c r="SEH49" s="502"/>
      <c r="SEI49" s="502"/>
      <c r="SEJ49" s="502"/>
      <c r="SEK49" s="502"/>
      <c r="SEL49" s="502"/>
      <c r="SEM49" s="502"/>
      <c r="SEN49" s="502"/>
      <c r="SEO49" s="502"/>
      <c r="SEP49" s="502"/>
      <c r="SEQ49" s="502"/>
      <c r="SER49" s="502"/>
      <c r="SES49" s="502"/>
      <c r="SET49" s="502"/>
      <c r="SEU49" s="502"/>
      <c r="SEV49" s="502"/>
      <c r="SEW49" s="502"/>
      <c r="SEX49" s="502"/>
      <c r="SEY49" s="502"/>
      <c r="SEZ49" s="502"/>
      <c r="SFA49" s="502"/>
      <c r="SFB49" s="502"/>
      <c r="SFC49" s="502"/>
      <c r="SFD49" s="502"/>
      <c r="SFE49" s="502"/>
      <c r="SFF49" s="502"/>
      <c r="SFG49" s="502"/>
      <c r="SFH49" s="502"/>
      <c r="SFI49" s="502"/>
      <c r="SFJ49" s="502"/>
      <c r="SFK49" s="502"/>
      <c r="SFL49" s="502"/>
      <c r="SFM49" s="502"/>
      <c r="SFN49" s="502"/>
      <c r="SFO49" s="502"/>
      <c r="SFP49" s="502"/>
      <c r="SFQ49" s="502"/>
      <c r="SFR49" s="502"/>
      <c r="SFS49" s="502"/>
      <c r="SFT49" s="502"/>
      <c r="SFU49" s="502"/>
      <c r="SFV49" s="502"/>
      <c r="SFW49" s="502"/>
      <c r="SFX49" s="502"/>
      <c r="SFY49" s="502"/>
      <c r="SFZ49" s="502"/>
      <c r="SGA49" s="502"/>
      <c r="SGB49" s="502"/>
      <c r="SGC49" s="502"/>
      <c r="SGD49" s="502"/>
      <c r="SGE49" s="502"/>
      <c r="SGF49" s="502"/>
      <c r="SGG49" s="502"/>
      <c r="SGH49" s="502"/>
      <c r="SGI49" s="502"/>
      <c r="SGJ49" s="502"/>
      <c r="SGK49" s="502"/>
      <c r="SGL49" s="502"/>
      <c r="SGM49" s="502"/>
      <c r="SGN49" s="502"/>
      <c r="SGO49" s="502"/>
      <c r="SGP49" s="502"/>
      <c r="SGQ49" s="502"/>
      <c r="SGR49" s="502"/>
      <c r="SGS49" s="502"/>
      <c r="SGT49" s="502"/>
      <c r="SGU49" s="502"/>
      <c r="SGV49" s="502"/>
      <c r="SGW49" s="502"/>
      <c r="SGX49" s="502"/>
      <c r="SGY49" s="502"/>
      <c r="SGZ49" s="502"/>
      <c r="SHA49" s="502"/>
      <c r="SHB49" s="502"/>
      <c r="SHC49" s="502"/>
      <c r="SHD49" s="502"/>
      <c r="SHE49" s="502"/>
      <c r="SHF49" s="502"/>
      <c r="SHG49" s="502"/>
      <c r="SHH49" s="502"/>
      <c r="SHI49" s="502"/>
      <c r="SHJ49" s="502"/>
      <c r="SHK49" s="502"/>
      <c r="SHL49" s="502"/>
      <c r="SHM49" s="502"/>
      <c r="SHN49" s="502"/>
      <c r="SHO49" s="502"/>
      <c r="SHP49" s="502"/>
      <c r="SHQ49" s="502"/>
      <c r="SHR49" s="502"/>
      <c r="SHS49" s="502"/>
      <c r="SHT49" s="502"/>
      <c r="SHU49" s="502"/>
      <c r="SHV49" s="502"/>
      <c r="SHW49" s="502"/>
      <c r="SHX49" s="502"/>
      <c r="SHY49" s="502"/>
      <c r="SHZ49" s="502"/>
      <c r="SIA49" s="502"/>
      <c r="SIB49" s="502"/>
      <c r="SIC49" s="502"/>
      <c r="SID49" s="502"/>
      <c r="SIE49" s="502"/>
      <c r="SIF49" s="502"/>
      <c r="SIG49" s="502"/>
      <c r="SIH49" s="502"/>
      <c r="SII49" s="502"/>
      <c r="SIJ49" s="502"/>
      <c r="SIK49" s="502"/>
      <c r="SIL49" s="502"/>
      <c r="SIM49" s="502"/>
      <c r="SIN49" s="502"/>
      <c r="SIO49" s="502"/>
      <c r="SIP49" s="502"/>
      <c r="SIQ49" s="502"/>
      <c r="SIR49" s="502"/>
      <c r="SIS49" s="502"/>
      <c r="SIT49" s="502"/>
      <c r="SIU49" s="502"/>
      <c r="SIV49" s="502"/>
      <c r="SIW49" s="502"/>
      <c r="SIX49" s="502"/>
      <c r="SIY49" s="502"/>
      <c r="SIZ49" s="502"/>
      <c r="SJA49" s="502"/>
      <c r="SJB49" s="502"/>
      <c r="SJC49" s="502"/>
      <c r="SJD49" s="502"/>
      <c r="SJE49" s="502"/>
      <c r="SJF49" s="502"/>
      <c r="SJG49" s="502"/>
      <c r="SJH49" s="502"/>
      <c r="SJI49" s="502"/>
      <c r="SJJ49" s="502"/>
      <c r="SJK49" s="502"/>
      <c r="SJL49" s="502"/>
      <c r="SJM49" s="502"/>
      <c r="SJN49" s="502"/>
      <c r="SJO49" s="502"/>
      <c r="SJP49" s="502"/>
      <c r="SJQ49" s="502"/>
      <c r="SJR49" s="502"/>
      <c r="SJS49" s="502"/>
      <c r="SJT49" s="502"/>
      <c r="SJU49" s="502"/>
      <c r="SJV49" s="502"/>
      <c r="SJW49" s="502"/>
      <c r="SJX49" s="502"/>
      <c r="SJY49" s="502"/>
      <c r="SJZ49" s="502"/>
      <c r="SKA49" s="502"/>
      <c r="SKB49" s="502"/>
      <c r="SKC49" s="502"/>
      <c r="SKD49" s="502"/>
      <c r="SKE49" s="502"/>
      <c r="SKF49" s="502"/>
      <c r="SKG49" s="502"/>
      <c r="SKH49" s="502"/>
      <c r="SKI49" s="502"/>
      <c r="SKJ49" s="502"/>
      <c r="SKK49" s="502"/>
      <c r="SKL49" s="502"/>
      <c r="SKM49" s="502"/>
      <c r="SKN49" s="502"/>
      <c r="SKO49" s="502"/>
      <c r="SKP49" s="502"/>
      <c r="SKQ49" s="502"/>
      <c r="SKR49" s="502"/>
      <c r="SKS49" s="502"/>
      <c r="SKT49" s="502"/>
      <c r="SKU49" s="502"/>
      <c r="SKV49" s="502"/>
      <c r="SKW49" s="502"/>
      <c r="SKX49" s="502"/>
      <c r="SKY49" s="502"/>
      <c r="SKZ49" s="502"/>
      <c r="SLA49" s="502"/>
      <c r="SLB49" s="502"/>
      <c r="SLC49" s="502"/>
      <c r="SLD49" s="502"/>
      <c r="SLE49" s="502"/>
      <c r="SLF49" s="502"/>
      <c r="SLG49" s="502"/>
      <c r="SLH49" s="502"/>
      <c r="SLI49" s="502"/>
      <c r="SLJ49" s="502"/>
      <c r="SLK49" s="502"/>
      <c r="SLL49" s="502"/>
      <c r="SLM49" s="502"/>
      <c r="SLN49" s="502"/>
      <c r="SLO49" s="502"/>
      <c r="SLP49" s="502"/>
      <c r="SLQ49" s="502"/>
      <c r="SLR49" s="502"/>
      <c r="SLS49" s="502"/>
      <c r="SLT49" s="502"/>
      <c r="SLU49" s="502"/>
      <c r="SLV49" s="502"/>
      <c r="SLW49" s="502"/>
      <c r="SLX49" s="502"/>
      <c r="SLY49" s="502"/>
      <c r="SLZ49" s="502"/>
      <c r="SMA49" s="502"/>
      <c r="SMB49" s="502"/>
      <c r="SMC49" s="502"/>
      <c r="SMD49" s="502"/>
      <c r="SME49" s="502"/>
      <c r="SMF49" s="502"/>
      <c r="SMG49" s="502"/>
      <c r="SMH49" s="502"/>
      <c r="SMI49" s="502"/>
      <c r="SMJ49" s="502"/>
      <c r="SMK49" s="502"/>
      <c r="SML49" s="502"/>
      <c r="SMM49" s="502"/>
      <c r="SMN49" s="502"/>
      <c r="SMO49" s="502"/>
      <c r="SMP49" s="502"/>
      <c r="SMQ49" s="502"/>
      <c r="SMR49" s="502"/>
      <c r="SMS49" s="502"/>
      <c r="SMT49" s="502"/>
      <c r="SMU49" s="502"/>
      <c r="SMV49" s="502"/>
      <c r="SMW49" s="502"/>
      <c r="SMX49" s="502"/>
      <c r="SMY49" s="502"/>
      <c r="SMZ49" s="502"/>
      <c r="SNA49" s="502"/>
      <c r="SNB49" s="502"/>
      <c r="SNC49" s="502"/>
      <c r="SND49" s="502"/>
      <c r="SNE49" s="502"/>
      <c r="SNF49" s="502"/>
      <c r="SNG49" s="502"/>
      <c r="SNH49" s="502"/>
      <c r="SNI49" s="502"/>
      <c r="SNJ49" s="502"/>
      <c r="SNK49" s="502"/>
      <c r="SNL49" s="502"/>
      <c r="SNM49" s="502"/>
      <c r="SNN49" s="502"/>
      <c r="SNO49" s="502"/>
      <c r="SNP49" s="502"/>
      <c r="SNQ49" s="502"/>
      <c r="SNR49" s="502"/>
      <c r="SNS49" s="502"/>
      <c r="SNT49" s="502"/>
      <c r="SNU49" s="502"/>
      <c r="SNV49" s="502"/>
      <c r="SNW49" s="502"/>
      <c r="SNX49" s="502"/>
      <c r="SNY49" s="502"/>
      <c r="SNZ49" s="502"/>
      <c r="SOA49" s="502"/>
      <c r="SOB49" s="502"/>
      <c r="SOC49" s="502"/>
      <c r="SOD49" s="502"/>
      <c r="SOE49" s="502"/>
      <c r="SOF49" s="502"/>
      <c r="SOG49" s="502"/>
      <c r="SOH49" s="502"/>
      <c r="SOI49" s="502"/>
      <c r="SOJ49" s="502"/>
      <c r="SOK49" s="502"/>
      <c r="SOL49" s="502"/>
      <c r="SOM49" s="502"/>
      <c r="SON49" s="502"/>
      <c r="SOO49" s="502"/>
      <c r="SOP49" s="502"/>
      <c r="SOQ49" s="502"/>
      <c r="SOR49" s="502"/>
      <c r="SOS49" s="502"/>
      <c r="SOT49" s="502"/>
      <c r="SOU49" s="502"/>
      <c r="SOV49" s="502"/>
      <c r="SOW49" s="502"/>
      <c r="SOX49" s="502"/>
      <c r="SOY49" s="502"/>
      <c r="SOZ49" s="502"/>
      <c r="SPA49" s="502"/>
      <c r="SPB49" s="502"/>
      <c r="SPC49" s="502"/>
      <c r="SPD49" s="502"/>
      <c r="SPE49" s="502"/>
      <c r="SPF49" s="502"/>
      <c r="SPG49" s="502"/>
      <c r="SPH49" s="502"/>
      <c r="SPI49" s="502"/>
      <c r="SPJ49" s="502"/>
      <c r="SPK49" s="502"/>
      <c r="SPL49" s="502"/>
      <c r="SPM49" s="502"/>
      <c r="SPN49" s="502"/>
      <c r="SPO49" s="502"/>
      <c r="SPP49" s="502"/>
      <c r="SPQ49" s="502"/>
      <c r="SPR49" s="502"/>
      <c r="SPS49" s="502"/>
      <c r="SPT49" s="502"/>
      <c r="SPU49" s="502"/>
      <c r="SPV49" s="502"/>
      <c r="SPW49" s="502"/>
      <c r="SPX49" s="502"/>
      <c r="SPY49" s="502"/>
      <c r="SPZ49" s="502"/>
      <c r="SQA49" s="502"/>
      <c r="SQB49" s="502"/>
      <c r="SQC49" s="502"/>
      <c r="SQD49" s="502"/>
      <c r="SQE49" s="502"/>
      <c r="SQF49" s="502"/>
      <c r="SQG49" s="502"/>
      <c r="SQH49" s="502"/>
      <c r="SQI49" s="502"/>
      <c r="SQJ49" s="502"/>
      <c r="SQK49" s="502"/>
      <c r="SQL49" s="502"/>
      <c r="SQM49" s="502"/>
      <c r="SQN49" s="502"/>
      <c r="SQO49" s="502"/>
      <c r="SQP49" s="502"/>
      <c r="SQQ49" s="502"/>
      <c r="SQR49" s="502"/>
      <c r="SQS49" s="502"/>
      <c r="SQT49" s="502"/>
      <c r="SQU49" s="502"/>
      <c r="SQV49" s="502"/>
      <c r="SQW49" s="502"/>
      <c r="SQX49" s="502"/>
      <c r="SQY49" s="502"/>
      <c r="SQZ49" s="502"/>
      <c r="SRA49" s="502"/>
      <c r="SRB49" s="502"/>
      <c r="SRC49" s="502"/>
      <c r="SRD49" s="502"/>
      <c r="SRE49" s="502"/>
      <c r="SRF49" s="502"/>
      <c r="SRG49" s="502"/>
      <c r="SRH49" s="502"/>
      <c r="SRI49" s="502"/>
      <c r="SRJ49" s="502"/>
      <c r="SRK49" s="502"/>
      <c r="SRL49" s="502"/>
      <c r="SRM49" s="502"/>
      <c r="SRN49" s="502"/>
      <c r="SRO49" s="502"/>
      <c r="SRP49" s="502"/>
      <c r="SRQ49" s="502"/>
      <c r="SRR49" s="502"/>
      <c r="SRS49" s="502"/>
      <c r="SRT49" s="502"/>
      <c r="SRU49" s="502"/>
      <c r="SRV49" s="502"/>
      <c r="SRW49" s="502"/>
      <c r="SRX49" s="502"/>
      <c r="SRY49" s="502"/>
      <c r="SRZ49" s="502"/>
      <c r="SSA49" s="502"/>
      <c r="SSB49" s="502"/>
      <c r="SSC49" s="502"/>
      <c r="SSD49" s="502"/>
      <c r="SSE49" s="502"/>
      <c r="SSF49" s="502"/>
      <c r="SSG49" s="502"/>
      <c r="SSH49" s="502"/>
      <c r="SSI49" s="502"/>
      <c r="SSJ49" s="502"/>
      <c r="SSK49" s="502"/>
      <c r="SSL49" s="502"/>
      <c r="SSM49" s="502"/>
      <c r="SSN49" s="502"/>
      <c r="SSO49" s="502"/>
      <c r="SSP49" s="502"/>
      <c r="SSQ49" s="502"/>
      <c r="SSR49" s="502"/>
      <c r="SSS49" s="502"/>
      <c r="SST49" s="502"/>
      <c r="SSU49" s="502"/>
      <c r="SSV49" s="502"/>
      <c r="SSW49" s="502"/>
      <c r="SSX49" s="502"/>
      <c r="SSY49" s="502"/>
      <c r="SSZ49" s="502"/>
      <c r="STA49" s="502"/>
      <c r="STB49" s="502"/>
      <c r="STC49" s="502"/>
      <c r="STD49" s="502"/>
      <c r="STE49" s="502"/>
      <c r="STF49" s="502"/>
      <c r="STG49" s="502"/>
      <c r="STH49" s="502"/>
      <c r="STI49" s="502"/>
      <c r="STJ49" s="502"/>
      <c r="STK49" s="502"/>
      <c r="STL49" s="502"/>
      <c r="STM49" s="502"/>
      <c r="STN49" s="502"/>
      <c r="STO49" s="502"/>
      <c r="STP49" s="502"/>
      <c r="STQ49" s="502"/>
      <c r="STR49" s="502"/>
      <c r="STS49" s="502"/>
      <c r="STT49" s="502"/>
      <c r="STU49" s="502"/>
      <c r="STV49" s="502"/>
      <c r="STW49" s="502"/>
      <c r="STX49" s="502"/>
      <c r="STY49" s="502"/>
      <c r="STZ49" s="502"/>
      <c r="SUA49" s="502"/>
      <c r="SUB49" s="502"/>
      <c r="SUC49" s="502"/>
      <c r="SUD49" s="502"/>
      <c r="SUE49" s="502"/>
      <c r="SUF49" s="502"/>
      <c r="SUG49" s="502"/>
      <c r="SUH49" s="502"/>
      <c r="SUI49" s="502"/>
      <c r="SUJ49" s="502"/>
      <c r="SUK49" s="502"/>
      <c r="SUL49" s="502"/>
      <c r="SUM49" s="502"/>
      <c r="SUN49" s="502"/>
      <c r="SUO49" s="502"/>
      <c r="SUP49" s="502"/>
      <c r="SUQ49" s="502"/>
      <c r="SUR49" s="502"/>
      <c r="SUS49" s="502"/>
      <c r="SUT49" s="502"/>
      <c r="SUU49" s="502"/>
      <c r="SUV49" s="502"/>
      <c r="SUW49" s="502"/>
      <c r="SUX49" s="502"/>
      <c r="SUY49" s="502"/>
      <c r="SUZ49" s="502"/>
      <c r="SVA49" s="502"/>
      <c r="SVB49" s="502"/>
      <c r="SVC49" s="502"/>
      <c r="SVD49" s="502"/>
      <c r="SVE49" s="502"/>
      <c r="SVF49" s="502"/>
      <c r="SVG49" s="502"/>
      <c r="SVH49" s="502"/>
      <c r="SVI49" s="502"/>
      <c r="SVJ49" s="502"/>
      <c r="SVK49" s="502"/>
      <c r="SVL49" s="502"/>
      <c r="SVM49" s="502"/>
      <c r="SVN49" s="502"/>
      <c r="SVO49" s="502"/>
      <c r="SVP49" s="502"/>
      <c r="SVQ49" s="502"/>
      <c r="SVR49" s="502"/>
      <c r="SVS49" s="502"/>
      <c r="SVT49" s="502"/>
      <c r="SVU49" s="502"/>
      <c r="SVV49" s="502"/>
      <c r="SVW49" s="502"/>
      <c r="SVX49" s="502"/>
      <c r="SVY49" s="502"/>
      <c r="SVZ49" s="502"/>
      <c r="SWA49" s="502"/>
      <c r="SWB49" s="502"/>
      <c r="SWC49" s="502"/>
      <c r="SWD49" s="502"/>
      <c r="SWE49" s="502"/>
      <c r="SWF49" s="502"/>
      <c r="SWG49" s="502"/>
      <c r="SWH49" s="502"/>
      <c r="SWI49" s="502"/>
      <c r="SWJ49" s="502"/>
      <c r="SWK49" s="502"/>
      <c r="SWL49" s="502"/>
      <c r="SWM49" s="502"/>
      <c r="SWN49" s="502"/>
      <c r="SWO49" s="502"/>
      <c r="SWP49" s="502"/>
      <c r="SWQ49" s="502"/>
      <c r="SWR49" s="502"/>
      <c r="SWS49" s="502"/>
      <c r="SWT49" s="502"/>
      <c r="SWU49" s="502"/>
      <c r="SWV49" s="502"/>
      <c r="SWW49" s="502"/>
      <c r="SWX49" s="502"/>
      <c r="SWY49" s="502"/>
      <c r="SWZ49" s="502"/>
      <c r="SXA49" s="502"/>
      <c r="SXB49" s="502"/>
      <c r="SXC49" s="502"/>
      <c r="SXD49" s="502"/>
      <c r="SXE49" s="502"/>
      <c r="SXF49" s="502"/>
      <c r="SXG49" s="502"/>
      <c r="SXH49" s="502"/>
      <c r="SXI49" s="502"/>
      <c r="SXJ49" s="502"/>
      <c r="SXK49" s="502"/>
      <c r="SXL49" s="502"/>
      <c r="SXM49" s="502"/>
      <c r="SXN49" s="502"/>
      <c r="SXO49" s="502"/>
      <c r="SXP49" s="502"/>
      <c r="SXQ49" s="502"/>
      <c r="SXR49" s="502"/>
      <c r="SXS49" s="502"/>
      <c r="SXT49" s="502"/>
      <c r="SXU49" s="502"/>
      <c r="SXV49" s="502"/>
      <c r="SXW49" s="502"/>
      <c r="SXX49" s="502"/>
      <c r="SXY49" s="502"/>
      <c r="SXZ49" s="502"/>
      <c r="SYA49" s="502"/>
      <c r="SYB49" s="502"/>
      <c r="SYC49" s="502"/>
      <c r="SYD49" s="502"/>
      <c r="SYE49" s="502"/>
      <c r="SYF49" s="502"/>
      <c r="SYG49" s="502"/>
      <c r="SYH49" s="502"/>
      <c r="SYI49" s="502"/>
      <c r="SYJ49" s="502"/>
      <c r="SYK49" s="502"/>
      <c r="SYL49" s="502"/>
      <c r="SYM49" s="502"/>
      <c r="SYN49" s="502"/>
      <c r="SYO49" s="502"/>
      <c r="SYP49" s="502"/>
      <c r="SYQ49" s="502"/>
      <c r="SYR49" s="502"/>
      <c r="SYS49" s="502"/>
      <c r="SYT49" s="502"/>
      <c r="SYU49" s="502"/>
      <c r="SYV49" s="502"/>
      <c r="SYW49" s="502"/>
      <c r="SYX49" s="502"/>
      <c r="SYY49" s="502"/>
      <c r="SYZ49" s="502"/>
      <c r="SZA49" s="502"/>
      <c r="SZB49" s="502"/>
      <c r="SZC49" s="502"/>
      <c r="SZD49" s="502"/>
      <c r="SZE49" s="502"/>
      <c r="SZF49" s="502"/>
      <c r="SZG49" s="502"/>
      <c r="SZH49" s="502"/>
      <c r="SZI49" s="502"/>
      <c r="SZJ49" s="502"/>
      <c r="SZK49" s="502"/>
      <c r="SZL49" s="502"/>
      <c r="SZM49" s="502"/>
      <c r="SZN49" s="502"/>
      <c r="SZO49" s="502"/>
      <c r="SZP49" s="502"/>
      <c r="SZQ49" s="502"/>
      <c r="SZR49" s="502"/>
      <c r="SZS49" s="502"/>
      <c r="SZT49" s="502"/>
      <c r="SZU49" s="502"/>
      <c r="SZV49" s="502"/>
      <c r="SZW49" s="502"/>
      <c r="SZX49" s="502"/>
      <c r="SZY49" s="502"/>
      <c r="SZZ49" s="502"/>
      <c r="TAA49" s="502"/>
      <c r="TAB49" s="502"/>
      <c r="TAC49" s="502"/>
      <c r="TAD49" s="502"/>
      <c r="TAE49" s="502"/>
      <c r="TAF49" s="502"/>
      <c r="TAG49" s="502"/>
      <c r="TAH49" s="502"/>
      <c r="TAI49" s="502"/>
      <c r="TAJ49" s="502"/>
      <c r="TAK49" s="502"/>
      <c r="TAL49" s="502"/>
      <c r="TAM49" s="502"/>
      <c r="TAN49" s="502"/>
      <c r="TAO49" s="502"/>
      <c r="TAP49" s="502"/>
      <c r="TAQ49" s="502"/>
      <c r="TAR49" s="502"/>
      <c r="TAS49" s="502"/>
      <c r="TAT49" s="502"/>
      <c r="TAU49" s="502"/>
      <c r="TAV49" s="502"/>
      <c r="TAW49" s="502"/>
      <c r="TAX49" s="502"/>
      <c r="TAY49" s="502"/>
      <c r="TAZ49" s="502"/>
      <c r="TBA49" s="502"/>
      <c r="TBB49" s="502"/>
      <c r="TBC49" s="502"/>
      <c r="TBD49" s="502"/>
      <c r="TBE49" s="502"/>
      <c r="TBF49" s="502"/>
      <c r="TBG49" s="502"/>
      <c r="TBH49" s="502"/>
      <c r="TBI49" s="502"/>
      <c r="TBJ49" s="502"/>
      <c r="TBK49" s="502"/>
      <c r="TBL49" s="502"/>
      <c r="TBM49" s="502"/>
      <c r="TBN49" s="502"/>
      <c r="TBO49" s="502"/>
      <c r="TBP49" s="502"/>
      <c r="TBQ49" s="502"/>
      <c r="TBR49" s="502"/>
      <c r="TBS49" s="502"/>
      <c r="TBT49" s="502"/>
      <c r="TBU49" s="502"/>
      <c r="TBV49" s="502"/>
      <c r="TBW49" s="502"/>
      <c r="TBX49" s="502"/>
      <c r="TBY49" s="502"/>
      <c r="TBZ49" s="502"/>
      <c r="TCA49" s="502"/>
      <c r="TCB49" s="502"/>
      <c r="TCC49" s="502"/>
      <c r="TCD49" s="502"/>
      <c r="TCE49" s="502"/>
      <c r="TCF49" s="502"/>
      <c r="TCG49" s="502"/>
      <c r="TCH49" s="502"/>
      <c r="TCI49" s="502"/>
      <c r="TCJ49" s="502"/>
      <c r="TCK49" s="502"/>
      <c r="TCL49" s="502"/>
      <c r="TCM49" s="502"/>
      <c r="TCN49" s="502"/>
      <c r="TCO49" s="502"/>
      <c r="TCP49" s="502"/>
      <c r="TCQ49" s="502"/>
      <c r="TCR49" s="502"/>
      <c r="TCS49" s="502"/>
      <c r="TCT49" s="502"/>
      <c r="TCU49" s="502"/>
      <c r="TCV49" s="502"/>
      <c r="TCW49" s="502"/>
      <c r="TCX49" s="502"/>
      <c r="TCY49" s="502"/>
      <c r="TCZ49" s="502"/>
      <c r="TDA49" s="502"/>
      <c r="TDB49" s="502"/>
      <c r="TDC49" s="502"/>
      <c r="TDD49" s="502"/>
      <c r="TDE49" s="502"/>
      <c r="TDF49" s="502"/>
      <c r="TDG49" s="502"/>
      <c r="TDH49" s="502"/>
      <c r="TDI49" s="502"/>
      <c r="TDJ49" s="502"/>
      <c r="TDK49" s="502"/>
      <c r="TDL49" s="502"/>
      <c r="TDM49" s="502"/>
      <c r="TDN49" s="502"/>
      <c r="TDO49" s="502"/>
      <c r="TDP49" s="502"/>
      <c r="TDQ49" s="502"/>
      <c r="TDR49" s="502"/>
      <c r="TDS49" s="502"/>
      <c r="TDT49" s="502"/>
      <c r="TDU49" s="502"/>
      <c r="TDV49" s="502"/>
      <c r="TDW49" s="502"/>
      <c r="TDX49" s="502"/>
      <c r="TDY49" s="502"/>
      <c r="TDZ49" s="502"/>
      <c r="TEA49" s="502"/>
      <c r="TEB49" s="502"/>
      <c r="TEC49" s="502"/>
      <c r="TED49" s="502"/>
      <c r="TEE49" s="502"/>
      <c r="TEF49" s="502"/>
      <c r="TEG49" s="502"/>
      <c r="TEH49" s="502"/>
      <c r="TEI49" s="502"/>
      <c r="TEJ49" s="502"/>
      <c r="TEK49" s="502"/>
      <c r="TEL49" s="502"/>
      <c r="TEM49" s="502"/>
      <c r="TEN49" s="502"/>
      <c r="TEO49" s="502"/>
      <c r="TEP49" s="502"/>
      <c r="TEQ49" s="502"/>
      <c r="TER49" s="502"/>
      <c r="TES49" s="502"/>
      <c r="TET49" s="502"/>
      <c r="TEU49" s="502"/>
      <c r="TEV49" s="502"/>
      <c r="TEW49" s="502"/>
      <c r="TEX49" s="502"/>
      <c r="TEY49" s="502"/>
      <c r="TEZ49" s="502"/>
      <c r="TFA49" s="502"/>
      <c r="TFB49" s="502"/>
      <c r="TFC49" s="502"/>
      <c r="TFD49" s="502"/>
      <c r="TFE49" s="502"/>
      <c r="TFF49" s="502"/>
      <c r="TFG49" s="502"/>
      <c r="TFH49" s="502"/>
      <c r="TFI49" s="502"/>
      <c r="TFJ49" s="502"/>
      <c r="TFK49" s="502"/>
      <c r="TFL49" s="502"/>
      <c r="TFM49" s="502"/>
      <c r="TFN49" s="502"/>
      <c r="TFO49" s="502"/>
      <c r="TFP49" s="502"/>
      <c r="TFQ49" s="502"/>
      <c r="TFR49" s="502"/>
      <c r="TFS49" s="502"/>
      <c r="TFT49" s="502"/>
      <c r="TFU49" s="502"/>
      <c r="TFV49" s="502"/>
      <c r="TFW49" s="502"/>
      <c r="TFX49" s="502"/>
      <c r="TFY49" s="502"/>
      <c r="TFZ49" s="502"/>
      <c r="TGA49" s="502"/>
      <c r="TGB49" s="502"/>
      <c r="TGC49" s="502"/>
      <c r="TGD49" s="502"/>
      <c r="TGE49" s="502"/>
      <c r="TGF49" s="502"/>
      <c r="TGG49" s="502"/>
      <c r="TGH49" s="502"/>
      <c r="TGI49" s="502"/>
      <c r="TGJ49" s="502"/>
      <c r="TGK49" s="502"/>
      <c r="TGL49" s="502"/>
      <c r="TGM49" s="502"/>
      <c r="TGN49" s="502"/>
      <c r="TGO49" s="502"/>
      <c r="TGP49" s="502"/>
      <c r="TGQ49" s="502"/>
      <c r="TGR49" s="502"/>
      <c r="TGS49" s="502"/>
      <c r="TGT49" s="502"/>
      <c r="TGU49" s="502"/>
      <c r="TGV49" s="502"/>
      <c r="TGW49" s="502"/>
      <c r="TGX49" s="502"/>
      <c r="TGY49" s="502"/>
      <c r="TGZ49" s="502"/>
      <c r="THA49" s="502"/>
      <c r="THB49" s="502"/>
      <c r="THC49" s="502"/>
      <c r="THD49" s="502"/>
      <c r="THE49" s="502"/>
      <c r="THF49" s="502"/>
      <c r="THG49" s="502"/>
      <c r="THH49" s="502"/>
      <c r="THI49" s="502"/>
      <c r="THJ49" s="502"/>
      <c r="THK49" s="502"/>
      <c r="THL49" s="502"/>
      <c r="THM49" s="502"/>
      <c r="THN49" s="502"/>
      <c r="THO49" s="502"/>
      <c r="THP49" s="502"/>
      <c r="THQ49" s="502"/>
      <c r="THR49" s="502"/>
      <c r="THS49" s="502"/>
      <c r="THT49" s="502"/>
      <c r="THU49" s="502"/>
      <c r="THV49" s="502"/>
      <c r="THW49" s="502"/>
      <c r="THX49" s="502"/>
      <c r="THY49" s="502"/>
      <c r="THZ49" s="502"/>
      <c r="TIA49" s="502"/>
      <c r="TIB49" s="502"/>
      <c r="TIC49" s="502"/>
      <c r="TID49" s="502"/>
      <c r="TIE49" s="502"/>
      <c r="TIF49" s="502"/>
      <c r="TIG49" s="502"/>
      <c r="TIH49" s="502"/>
      <c r="TII49" s="502"/>
      <c r="TIJ49" s="502"/>
      <c r="TIK49" s="502"/>
      <c r="TIL49" s="502"/>
      <c r="TIM49" s="502"/>
      <c r="TIN49" s="502"/>
      <c r="TIO49" s="502"/>
      <c r="TIP49" s="502"/>
      <c r="TIQ49" s="502"/>
      <c r="TIR49" s="502"/>
      <c r="TIS49" s="502"/>
      <c r="TIT49" s="502"/>
      <c r="TIU49" s="502"/>
      <c r="TIV49" s="502"/>
      <c r="TIW49" s="502"/>
      <c r="TIX49" s="502"/>
      <c r="TIY49" s="502"/>
      <c r="TIZ49" s="502"/>
      <c r="TJA49" s="502"/>
      <c r="TJB49" s="502"/>
      <c r="TJC49" s="502"/>
      <c r="TJD49" s="502"/>
      <c r="TJE49" s="502"/>
      <c r="TJF49" s="502"/>
      <c r="TJG49" s="502"/>
      <c r="TJH49" s="502"/>
      <c r="TJI49" s="502"/>
      <c r="TJJ49" s="502"/>
      <c r="TJK49" s="502"/>
      <c r="TJL49" s="502"/>
      <c r="TJM49" s="502"/>
      <c r="TJN49" s="502"/>
      <c r="TJO49" s="502"/>
      <c r="TJP49" s="502"/>
      <c r="TJQ49" s="502"/>
      <c r="TJR49" s="502"/>
      <c r="TJS49" s="502"/>
      <c r="TJT49" s="502"/>
      <c r="TJU49" s="502"/>
      <c r="TJV49" s="502"/>
      <c r="TJW49" s="502"/>
      <c r="TJX49" s="502"/>
      <c r="TJY49" s="502"/>
      <c r="TJZ49" s="502"/>
      <c r="TKA49" s="502"/>
      <c r="TKB49" s="502"/>
      <c r="TKC49" s="502"/>
      <c r="TKD49" s="502"/>
      <c r="TKE49" s="502"/>
      <c r="TKF49" s="502"/>
      <c r="TKG49" s="502"/>
      <c r="TKH49" s="502"/>
      <c r="TKI49" s="502"/>
      <c r="TKJ49" s="502"/>
      <c r="TKK49" s="502"/>
      <c r="TKL49" s="502"/>
      <c r="TKM49" s="502"/>
      <c r="TKN49" s="502"/>
      <c r="TKO49" s="502"/>
      <c r="TKP49" s="502"/>
      <c r="TKQ49" s="502"/>
      <c r="TKR49" s="502"/>
      <c r="TKS49" s="502"/>
      <c r="TKT49" s="502"/>
      <c r="TKU49" s="502"/>
      <c r="TKV49" s="502"/>
      <c r="TKW49" s="502"/>
      <c r="TKX49" s="502"/>
      <c r="TKY49" s="502"/>
      <c r="TKZ49" s="502"/>
      <c r="TLA49" s="502"/>
      <c r="TLB49" s="502"/>
      <c r="TLC49" s="502"/>
      <c r="TLD49" s="502"/>
      <c r="TLE49" s="502"/>
      <c r="TLF49" s="502"/>
      <c r="TLG49" s="502"/>
      <c r="TLH49" s="502"/>
      <c r="TLI49" s="502"/>
      <c r="TLJ49" s="502"/>
      <c r="TLK49" s="502"/>
      <c r="TLL49" s="502"/>
      <c r="TLM49" s="502"/>
      <c r="TLN49" s="502"/>
      <c r="TLO49" s="502"/>
      <c r="TLP49" s="502"/>
      <c r="TLQ49" s="502"/>
      <c r="TLR49" s="502"/>
      <c r="TLS49" s="502"/>
      <c r="TLT49" s="502"/>
      <c r="TLU49" s="502"/>
      <c r="TLV49" s="502"/>
      <c r="TLW49" s="502"/>
      <c r="TLX49" s="502"/>
      <c r="TLY49" s="502"/>
      <c r="TLZ49" s="502"/>
      <c r="TMA49" s="502"/>
      <c r="TMB49" s="502"/>
      <c r="TMC49" s="502"/>
      <c r="TMD49" s="502"/>
      <c r="TME49" s="502"/>
      <c r="TMF49" s="502"/>
      <c r="TMG49" s="502"/>
      <c r="TMH49" s="502"/>
      <c r="TMI49" s="502"/>
      <c r="TMJ49" s="502"/>
      <c r="TMK49" s="502"/>
      <c r="TML49" s="502"/>
      <c r="TMM49" s="502"/>
      <c r="TMN49" s="502"/>
      <c r="TMO49" s="502"/>
      <c r="TMP49" s="502"/>
      <c r="TMQ49" s="502"/>
      <c r="TMR49" s="502"/>
      <c r="TMS49" s="502"/>
      <c r="TMT49" s="502"/>
      <c r="TMU49" s="502"/>
      <c r="TMV49" s="502"/>
      <c r="TMW49" s="502"/>
      <c r="TMX49" s="502"/>
      <c r="TMY49" s="502"/>
      <c r="TMZ49" s="502"/>
      <c r="TNA49" s="502"/>
      <c r="TNB49" s="502"/>
      <c r="TNC49" s="502"/>
      <c r="TND49" s="502"/>
      <c r="TNE49" s="502"/>
      <c r="TNF49" s="502"/>
      <c r="TNG49" s="502"/>
      <c r="TNH49" s="502"/>
      <c r="TNI49" s="502"/>
      <c r="TNJ49" s="502"/>
      <c r="TNK49" s="502"/>
      <c r="TNL49" s="502"/>
      <c r="TNM49" s="502"/>
      <c r="TNN49" s="502"/>
      <c r="TNO49" s="502"/>
      <c r="TNP49" s="502"/>
      <c r="TNQ49" s="502"/>
      <c r="TNR49" s="502"/>
      <c r="TNS49" s="502"/>
      <c r="TNT49" s="502"/>
      <c r="TNU49" s="502"/>
      <c r="TNV49" s="502"/>
      <c r="TNW49" s="502"/>
      <c r="TNX49" s="502"/>
      <c r="TNY49" s="502"/>
      <c r="TNZ49" s="502"/>
      <c r="TOA49" s="502"/>
      <c r="TOB49" s="502"/>
      <c r="TOC49" s="502"/>
      <c r="TOD49" s="502"/>
      <c r="TOE49" s="502"/>
      <c r="TOF49" s="502"/>
      <c r="TOG49" s="502"/>
      <c r="TOH49" s="502"/>
      <c r="TOI49" s="502"/>
      <c r="TOJ49" s="502"/>
      <c r="TOK49" s="502"/>
      <c r="TOL49" s="502"/>
      <c r="TOM49" s="502"/>
      <c r="TON49" s="502"/>
      <c r="TOO49" s="502"/>
      <c r="TOP49" s="502"/>
      <c r="TOQ49" s="502"/>
      <c r="TOR49" s="502"/>
      <c r="TOS49" s="502"/>
      <c r="TOT49" s="502"/>
      <c r="TOU49" s="502"/>
      <c r="TOV49" s="502"/>
      <c r="TOW49" s="502"/>
      <c r="TOX49" s="502"/>
      <c r="TOY49" s="502"/>
      <c r="TOZ49" s="502"/>
      <c r="TPA49" s="502"/>
      <c r="TPB49" s="502"/>
      <c r="TPC49" s="502"/>
      <c r="TPD49" s="502"/>
      <c r="TPE49" s="502"/>
      <c r="TPF49" s="502"/>
      <c r="TPG49" s="502"/>
      <c r="TPH49" s="502"/>
      <c r="TPI49" s="502"/>
      <c r="TPJ49" s="502"/>
      <c r="TPK49" s="502"/>
      <c r="TPL49" s="502"/>
      <c r="TPM49" s="502"/>
      <c r="TPN49" s="502"/>
      <c r="TPO49" s="502"/>
      <c r="TPP49" s="502"/>
      <c r="TPQ49" s="502"/>
      <c r="TPR49" s="502"/>
      <c r="TPS49" s="502"/>
      <c r="TPT49" s="502"/>
      <c r="TPU49" s="502"/>
      <c r="TPV49" s="502"/>
      <c r="TPW49" s="502"/>
      <c r="TPX49" s="502"/>
      <c r="TPY49" s="502"/>
      <c r="TPZ49" s="502"/>
      <c r="TQA49" s="502"/>
      <c r="TQB49" s="502"/>
      <c r="TQC49" s="502"/>
      <c r="TQD49" s="502"/>
      <c r="TQE49" s="502"/>
      <c r="TQF49" s="502"/>
      <c r="TQG49" s="502"/>
      <c r="TQH49" s="502"/>
      <c r="TQI49" s="502"/>
      <c r="TQJ49" s="502"/>
      <c r="TQK49" s="502"/>
      <c r="TQL49" s="502"/>
      <c r="TQM49" s="502"/>
      <c r="TQN49" s="502"/>
      <c r="TQO49" s="502"/>
      <c r="TQP49" s="502"/>
      <c r="TQQ49" s="502"/>
      <c r="TQR49" s="502"/>
      <c r="TQS49" s="502"/>
      <c r="TQT49" s="502"/>
      <c r="TQU49" s="502"/>
      <c r="TQV49" s="502"/>
      <c r="TQW49" s="502"/>
      <c r="TQX49" s="502"/>
      <c r="TQY49" s="502"/>
      <c r="TQZ49" s="502"/>
      <c r="TRA49" s="502"/>
      <c r="TRB49" s="502"/>
      <c r="TRC49" s="502"/>
      <c r="TRD49" s="502"/>
      <c r="TRE49" s="502"/>
      <c r="TRF49" s="502"/>
      <c r="TRG49" s="502"/>
      <c r="TRH49" s="502"/>
      <c r="TRI49" s="502"/>
      <c r="TRJ49" s="502"/>
      <c r="TRK49" s="502"/>
      <c r="TRL49" s="502"/>
      <c r="TRM49" s="502"/>
      <c r="TRN49" s="502"/>
      <c r="TRO49" s="502"/>
      <c r="TRP49" s="502"/>
      <c r="TRQ49" s="502"/>
      <c r="TRR49" s="502"/>
      <c r="TRS49" s="502"/>
      <c r="TRT49" s="502"/>
      <c r="TRU49" s="502"/>
      <c r="TRV49" s="502"/>
      <c r="TRW49" s="502"/>
      <c r="TRX49" s="502"/>
      <c r="TRY49" s="502"/>
      <c r="TRZ49" s="502"/>
      <c r="TSA49" s="502"/>
      <c r="TSB49" s="502"/>
      <c r="TSC49" s="502"/>
      <c r="TSD49" s="502"/>
      <c r="TSE49" s="502"/>
      <c r="TSF49" s="502"/>
      <c r="TSG49" s="502"/>
      <c r="TSH49" s="502"/>
      <c r="TSI49" s="502"/>
      <c r="TSJ49" s="502"/>
      <c r="TSK49" s="502"/>
      <c r="TSL49" s="502"/>
      <c r="TSM49" s="502"/>
      <c r="TSN49" s="502"/>
      <c r="TSO49" s="502"/>
      <c r="TSP49" s="502"/>
      <c r="TSQ49" s="502"/>
      <c r="TSR49" s="502"/>
      <c r="TSS49" s="502"/>
      <c r="TST49" s="502"/>
      <c r="TSU49" s="502"/>
      <c r="TSV49" s="502"/>
      <c r="TSW49" s="502"/>
      <c r="TSX49" s="502"/>
      <c r="TSY49" s="502"/>
      <c r="TSZ49" s="502"/>
      <c r="TTA49" s="502"/>
      <c r="TTB49" s="502"/>
      <c r="TTC49" s="502"/>
      <c r="TTD49" s="502"/>
      <c r="TTE49" s="502"/>
      <c r="TTF49" s="502"/>
      <c r="TTG49" s="502"/>
      <c r="TTH49" s="502"/>
      <c r="TTI49" s="502"/>
      <c r="TTJ49" s="502"/>
      <c r="TTK49" s="502"/>
      <c r="TTL49" s="502"/>
      <c r="TTM49" s="502"/>
      <c r="TTN49" s="502"/>
      <c r="TTO49" s="502"/>
      <c r="TTP49" s="502"/>
      <c r="TTQ49" s="502"/>
      <c r="TTR49" s="502"/>
      <c r="TTS49" s="502"/>
      <c r="TTT49" s="502"/>
      <c r="TTU49" s="502"/>
      <c r="TTV49" s="502"/>
      <c r="TTW49" s="502"/>
      <c r="TTX49" s="502"/>
      <c r="TTY49" s="502"/>
      <c r="TTZ49" s="502"/>
      <c r="TUA49" s="502"/>
      <c r="TUB49" s="502"/>
      <c r="TUC49" s="502"/>
      <c r="TUD49" s="502"/>
      <c r="TUE49" s="502"/>
      <c r="TUF49" s="502"/>
      <c r="TUG49" s="502"/>
      <c r="TUH49" s="502"/>
      <c r="TUI49" s="502"/>
      <c r="TUJ49" s="502"/>
      <c r="TUK49" s="502"/>
      <c r="TUL49" s="502"/>
      <c r="TUM49" s="502"/>
      <c r="TUN49" s="502"/>
      <c r="TUO49" s="502"/>
      <c r="TUP49" s="502"/>
      <c r="TUQ49" s="502"/>
      <c r="TUR49" s="502"/>
      <c r="TUS49" s="502"/>
      <c r="TUT49" s="502"/>
      <c r="TUU49" s="502"/>
      <c r="TUV49" s="502"/>
      <c r="TUW49" s="502"/>
      <c r="TUX49" s="502"/>
      <c r="TUY49" s="502"/>
      <c r="TUZ49" s="502"/>
      <c r="TVA49" s="502"/>
      <c r="TVB49" s="502"/>
      <c r="TVC49" s="502"/>
      <c r="TVD49" s="502"/>
      <c r="TVE49" s="502"/>
      <c r="TVF49" s="502"/>
      <c r="TVG49" s="502"/>
      <c r="TVH49" s="502"/>
      <c r="TVI49" s="502"/>
      <c r="TVJ49" s="502"/>
      <c r="TVK49" s="502"/>
      <c r="TVL49" s="502"/>
      <c r="TVM49" s="502"/>
      <c r="TVN49" s="502"/>
      <c r="TVO49" s="502"/>
      <c r="TVP49" s="502"/>
      <c r="TVQ49" s="502"/>
      <c r="TVR49" s="502"/>
      <c r="TVS49" s="502"/>
      <c r="TVT49" s="502"/>
      <c r="TVU49" s="502"/>
      <c r="TVV49" s="502"/>
      <c r="TVW49" s="502"/>
      <c r="TVX49" s="502"/>
      <c r="TVY49" s="502"/>
      <c r="TVZ49" s="502"/>
      <c r="TWA49" s="502"/>
      <c r="TWB49" s="502"/>
      <c r="TWC49" s="502"/>
      <c r="TWD49" s="502"/>
      <c r="TWE49" s="502"/>
      <c r="TWF49" s="502"/>
      <c r="TWG49" s="502"/>
      <c r="TWH49" s="502"/>
      <c r="TWI49" s="502"/>
      <c r="TWJ49" s="502"/>
      <c r="TWK49" s="502"/>
      <c r="TWL49" s="502"/>
      <c r="TWM49" s="502"/>
      <c r="TWN49" s="502"/>
      <c r="TWO49" s="502"/>
      <c r="TWP49" s="502"/>
      <c r="TWQ49" s="502"/>
      <c r="TWR49" s="502"/>
      <c r="TWS49" s="502"/>
      <c r="TWT49" s="502"/>
      <c r="TWU49" s="502"/>
      <c r="TWV49" s="502"/>
      <c r="TWW49" s="502"/>
      <c r="TWX49" s="502"/>
      <c r="TWY49" s="502"/>
      <c r="TWZ49" s="502"/>
      <c r="TXA49" s="502"/>
      <c r="TXB49" s="502"/>
      <c r="TXC49" s="502"/>
      <c r="TXD49" s="502"/>
      <c r="TXE49" s="502"/>
      <c r="TXF49" s="502"/>
      <c r="TXG49" s="502"/>
      <c r="TXH49" s="502"/>
      <c r="TXI49" s="502"/>
      <c r="TXJ49" s="502"/>
      <c r="TXK49" s="502"/>
      <c r="TXL49" s="502"/>
      <c r="TXM49" s="502"/>
      <c r="TXN49" s="502"/>
      <c r="TXO49" s="502"/>
      <c r="TXP49" s="502"/>
      <c r="TXQ49" s="502"/>
      <c r="TXR49" s="502"/>
      <c r="TXS49" s="502"/>
      <c r="TXT49" s="502"/>
      <c r="TXU49" s="502"/>
      <c r="TXV49" s="502"/>
      <c r="TXW49" s="502"/>
      <c r="TXX49" s="502"/>
      <c r="TXY49" s="502"/>
      <c r="TXZ49" s="502"/>
      <c r="TYA49" s="502"/>
      <c r="TYB49" s="502"/>
      <c r="TYC49" s="502"/>
      <c r="TYD49" s="502"/>
      <c r="TYE49" s="502"/>
      <c r="TYF49" s="502"/>
      <c r="TYG49" s="502"/>
      <c r="TYH49" s="502"/>
      <c r="TYI49" s="502"/>
      <c r="TYJ49" s="502"/>
      <c r="TYK49" s="502"/>
      <c r="TYL49" s="502"/>
      <c r="TYM49" s="502"/>
      <c r="TYN49" s="502"/>
      <c r="TYO49" s="502"/>
      <c r="TYP49" s="502"/>
      <c r="TYQ49" s="502"/>
      <c r="TYR49" s="502"/>
      <c r="TYS49" s="502"/>
      <c r="TYT49" s="502"/>
      <c r="TYU49" s="502"/>
      <c r="TYV49" s="502"/>
      <c r="TYW49" s="502"/>
      <c r="TYX49" s="502"/>
      <c r="TYY49" s="502"/>
      <c r="TYZ49" s="502"/>
      <c r="TZA49" s="502"/>
      <c r="TZB49" s="502"/>
      <c r="TZC49" s="502"/>
      <c r="TZD49" s="502"/>
      <c r="TZE49" s="502"/>
      <c r="TZF49" s="502"/>
      <c r="TZG49" s="502"/>
      <c r="TZH49" s="502"/>
      <c r="TZI49" s="502"/>
      <c r="TZJ49" s="502"/>
      <c r="TZK49" s="502"/>
      <c r="TZL49" s="502"/>
      <c r="TZM49" s="502"/>
      <c r="TZN49" s="502"/>
      <c r="TZO49" s="502"/>
      <c r="TZP49" s="502"/>
      <c r="TZQ49" s="502"/>
      <c r="TZR49" s="502"/>
      <c r="TZS49" s="502"/>
      <c r="TZT49" s="502"/>
      <c r="TZU49" s="502"/>
      <c r="TZV49" s="502"/>
      <c r="TZW49" s="502"/>
      <c r="TZX49" s="502"/>
      <c r="TZY49" s="502"/>
      <c r="TZZ49" s="502"/>
      <c r="UAA49" s="502"/>
      <c r="UAB49" s="502"/>
      <c r="UAC49" s="502"/>
      <c r="UAD49" s="502"/>
      <c r="UAE49" s="502"/>
      <c r="UAF49" s="502"/>
      <c r="UAG49" s="502"/>
      <c r="UAH49" s="502"/>
      <c r="UAI49" s="502"/>
      <c r="UAJ49" s="502"/>
      <c r="UAK49" s="502"/>
      <c r="UAL49" s="502"/>
      <c r="UAM49" s="502"/>
      <c r="UAN49" s="502"/>
      <c r="UAO49" s="502"/>
      <c r="UAP49" s="502"/>
      <c r="UAQ49" s="502"/>
      <c r="UAR49" s="502"/>
      <c r="UAS49" s="502"/>
      <c r="UAT49" s="502"/>
      <c r="UAU49" s="502"/>
      <c r="UAV49" s="502"/>
      <c r="UAW49" s="502"/>
      <c r="UAX49" s="502"/>
      <c r="UAY49" s="502"/>
      <c r="UAZ49" s="502"/>
      <c r="UBA49" s="502"/>
      <c r="UBB49" s="502"/>
      <c r="UBC49" s="502"/>
      <c r="UBD49" s="502"/>
      <c r="UBE49" s="502"/>
      <c r="UBF49" s="502"/>
      <c r="UBG49" s="502"/>
      <c r="UBH49" s="502"/>
      <c r="UBI49" s="502"/>
      <c r="UBJ49" s="502"/>
      <c r="UBK49" s="502"/>
      <c r="UBL49" s="502"/>
      <c r="UBM49" s="502"/>
      <c r="UBN49" s="502"/>
      <c r="UBO49" s="502"/>
      <c r="UBP49" s="502"/>
      <c r="UBQ49" s="502"/>
      <c r="UBR49" s="502"/>
      <c r="UBS49" s="502"/>
      <c r="UBT49" s="502"/>
      <c r="UBU49" s="502"/>
      <c r="UBV49" s="502"/>
      <c r="UBW49" s="502"/>
      <c r="UBX49" s="502"/>
      <c r="UBY49" s="502"/>
      <c r="UBZ49" s="502"/>
      <c r="UCA49" s="502"/>
      <c r="UCB49" s="502"/>
      <c r="UCC49" s="502"/>
      <c r="UCD49" s="502"/>
      <c r="UCE49" s="502"/>
      <c r="UCF49" s="502"/>
      <c r="UCG49" s="502"/>
      <c r="UCH49" s="502"/>
      <c r="UCI49" s="502"/>
      <c r="UCJ49" s="502"/>
      <c r="UCK49" s="502"/>
      <c r="UCL49" s="502"/>
      <c r="UCM49" s="502"/>
      <c r="UCN49" s="502"/>
      <c r="UCO49" s="502"/>
      <c r="UCP49" s="502"/>
      <c r="UCQ49" s="502"/>
      <c r="UCR49" s="502"/>
      <c r="UCS49" s="502"/>
      <c r="UCT49" s="502"/>
      <c r="UCU49" s="502"/>
      <c r="UCV49" s="502"/>
      <c r="UCW49" s="502"/>
      <c r="UCX49" s="502"/>
      <c r="UCY49" s="502"/>
      <c r="UCZ49" s="502"/>
      <c r="UDA49" s="502"/>
      <c r="UDB49" s="502"/>
      <c r="UDC49" s="502"/>
      <c r="UDD49" s="502"/>
      <c r="UDE49" s="502"/>
      <c r="UDF49" s="502"/>
      <c r="UDG49" s="502"/>
      <c r="UDH49" s="502"/>
      <c r="UDI49" s="502"/>
      <c r="UDJ49" s="502"/>
      <c r="UDK49" s="502"/>
      <c r="UDL49" s="502"/>
      <c r="UDM49" s="502"/>
      <c r="UDN49" s="502"/>
      <c r="UDO49" s="502"/>
      <c r="UDP49" s="502"/>
      <c r="UDQ49" s="502"/>
      <c r="UDR49" s="502"/>
      <c r="UDS49" s="502"/>
      <c r="UDT49" s="502"/>
      <c r="UDU49" s="502"/>
      <c r="UDV49" s="502"/>
      <c r="UDW49" s="502"/>
      <c r="UDX49" s="502"/>
      <c r="UDY49" s="502"/>
      <c r="UDZ49" s="502"/>
      <c r="UEA49" s="502"/>
      <c r="UEB49" s="502"/>
      <c r="UEC49" s="502"/>
      <c r="UED49" s="502"/>
      <c r="UEE49" s="502"/>
      <c r="UEF49" s="502"/>
      <c r="UEG49" s="502"/>
      <c r="UEH49" s="502"/>
      <c r="UEI49" s="502"/>
      <c r="UEJ49" s="502"/>
      <c r="UEK49" s="502"/>
      <c r="UEL49" s="502"/>
      <c r="UEM49" s="502"/>
      <c r="UEN49" s="502"/>
      <c r="UEO49" s="502"/>
      <c r="UEP49" s="502"/>
      <c r="UEQ49" s="502"/>
      <c r="UER49" s="502"/>
      <c r="UES49" s="502"/>
      <c r="UET49" s="502"/>
      <c r="UEU49" s="502"/>
      <c r="UEV49" s="502"/>
      <c r="UEW49" s="502"/>
      <c r="UEX49" s="502"/>
      <c r="UEY49" s="502"/>
      <c r="UEZ49" s="502"/>
      <c r="UFA49" s="502"/>
      <c r="UFB49" s="502"/>
      <c r="UFC49" s="502"/>
      <c r="UFD49" s="502"/>
      <c r="UFE49" s="502"/>
      <c r="UFF49" s="502"/>
      <c r="UFG49" s="502"/>
      <c r="UFH49" s="502"/>
      <c r="UFI49" s="502"/>
      <c r="UFJ49" s="502"/>
      <c r="UFK49" s="502"/>
      <c r="UFL49" s="502"/>
      <c r="UFM49" s="502"/>
      <c r="UFN49" s="502"/>
      <c r="UFO49" s="502"/>
      <c r="UFP49" s="502"/>
      <c r="UFQ49" s="502"/>
      <c r="UFR49" s="502"/>
      <c r="UFS49" s="502"/>
      <c r="UFT49" s="502"/>
      <c r="UFU49" s="502"/>
      <c r="UFV49" s="502"/>
      <c r="UFW49" s="502"/>
      <c r="UFX49" s="502"/>
      <c r="UFY49" s="502"/>
      <c r="UFZ49" s="502"/>
      <c r="UGA49" s="502"/>
      <c r="UGB49" s="502"/>
      <c r="UGC49" s="502"/>
      <c r="UGD49" s="502"/>
      <c r="UGE49" s="502"/>
      <c r="UGF49" s="502"/>
      <c r="UGG49" s="502"/>
      <c r="UGH49" s="502"/>
      <c r="UGI49" s="502"/>
      <c r="UGJ49" s="502"/>
      <c r="UGK49" s="502"/>
      <c r="UGL49" s="502"/>
      <c r="UGM49" s="502"/>
      <c r="UGN49" s="502"/>
      <c r="UGO49" s="502"/>
      <c r="UGP49" s="502"/>
      <c r="UGQ49" s="502"/>
      <c r="UGR49" s="502"/>
      <c r="UGS49" s="502"/>
      <c r="UGT49" s="502"/>
      <c r="UGU49" s="502"/>
      <c r="UGV49" s="502"/>
      <c r="UGW49" s="502"/>
      <c r="UGX49" s="502"/>
      <c r="UGY49" s="502"/>
      <c r="UGZ49" s="502"/>
      <c r="UHA49" s="502"/>
      <c r="UHB49" s="502"/>
      <c r="UHC49" s="502"/>
      <c r="UHD49" s="502"/>
      <c r="UHE49" s="502"/>
      <c r="UHF49" s="502"/>
      <c r="UHG49" s="502"/>
      <c r="UHH49" s="502"/>
      <c r="UHI49" s="502"/>
      <c r="UHJ49" s="502"/>
      <c r="UHK49" s="502"/>
      <c r="UHL49" s="502"/>
      <c r="UHM49" s="502"/>
      <c r="UHN49" s="502"/>
      <c r="UHO49" s="502"/>
      <c r="UHP49" s="502"/>
      <c r="UHQ49" s="502"/>
      <c r="UHR49" s="502"/>
      <c r="UHS49" s="502"/>
      <c r="UHT49" s="502"/>
      <c r="UHU49" s="502"/>
      <c r="UHV49" s="502"/>
      <c r="UHW49" s="502"/>
      <c r="UHX49" s="502"/>
      <c r="UHY49" s="502"/>
      <c r="UHZ49" s="502"/>
      <c r="UIA49" s="502"/>
      <c r="UIB49" s="502"/>
      <c r="UIC49" s="502"/>
      <c r="UID49" s="502"/>
      <c r="UIE49" s="502"/>
      <c r="UIF49" s="502"/>
      <c r="UIG49" s="502"/>
      <c r="UIH49" s="502"/>
      <c r="UII49" s="502"/>
      <c r="UIJ49" s="502"/>
      <c r="UIK49" s="502"/>
      <c r="UIL49" s="502"/>
      <c r="UIM49" s="502"/>
      <c r="UIN49" s="502"/>
      <c r="UIO49" s="502"/>
      <c r="UIP49" s="502"/>
      <c r="UIQ49" s="502"/>
      <c r="UIR49" s="502"/>
      <c r="UIS49" s="502"/>
      <c r="UIT49" s="502"/>
      <c r="UIU49" s="502"/>
      <c r="UIV49" s="502"/>
      <c r="UIW49" s="502"/>
      <c r="UIX49" s="502"/>
      <c r="UIY49" s="502"/>
      <c r="UIZ49" s="502"/>
      <c r="UJA49" s="502"/>
      <c r="UJB49" s="502"/>
      <c r="UJC49" s="502"/>
      <c r="UJD49" s="502"/>
      <c r="UJE49" s="502"/>
      <c r="UJF49" s="502"/>
      <c r="UJG49" s="502"/>
      <c r="UJH49" s="502"/>
      <c r="UJI49" s="502"/>
      <c r="UJJ49" s="502"/>
      <c r="UJK49" s="502"/>
      <c r="UJL49" s="502"/>
      <c r="UJM49" s="502"/>
      <c r="UJN49" s="502"/>
      <c r="UJO49" s="502"/>
      <c r="UJP49" s="502"/>
      <c r="UJQ49" s="502"/>
      <c r="UJR49" s="502"/>
      <c r="UJS49" s="502"/>
      <c r="UJT49" s="502"/>
      <c r="UJU49" s="502"/>
      <c r="UJV49" s="502"/>
      <c r="UJW49" s="502"/>
      <c r="UJX49" s="502"/>
      <c r="UJY49" s="502"/>
      <c r="UJZ49" s="502"/>
      <c r="UKA49" s="502"/>
      <c r="UKB49" s="502"/>
      <c r="UKC49" s="502"/>
      <c r="UKD49" s="502"/>
      <c r="UKE49" s="502"/>
      <c r="UKF49" s="502"/>
      <c r="UKG49" s="502"/>
      <c r="UKH49" s="502"/>
      <c r="UKI49" s="502"/>
      <c r="UKJ49" s="502"/>
      <c r="UKK49" s="502"/>
      <c r="UKL49" s="502"/>
      <c r="UKM49" s="502"/>
      <c r="UKN49" s="502"/>
      <c r="UKO49" s="502"/>
      <c r="UKP49" s="502"/>
      <c r="UKQ49" s="502"/>
      <c r="UKR49" s="502"/>
      <c r="UKS49" s="502"/>
      <c r="UKT49" s="502"/>
      <c r="UKU49" s="502"/>
      <c r="UKV49" s="502"/>
      <c r="UKW49" s="502"/>
      <c r="UKX49" s="502"/>
      <c r="UKY49" s="502"/>
      <c r="UKZ49" s="502"/>
      <c r="ULA49" s="502"/>
      <c r="ULB49" s="502"/>
      <c r="ULC49" s="502"/>
      <c r="ULD49" s="502"/>
      <c r="ULE49" s="502"/>
      <c r="ULF49" s="502"/>
      <c r="ULG49" s="502"/>
      <c r="ULH49" s="502"/>
      <c r="ULI49" s="502"/>
      <c r="ULJ49" s="502"/>
      <c r="ULK49" s="502"/>
      <c r="ULL49" s="502"/>
      <c r="ULM49" s="502"/>
      <c r="ULN49" s="502"/>
      <c r="ULO49" s="502"/>
      <c r="ULP49" s="502"/>
      <c r="ULQ49" s="502"/>
      <c r="ULR49" s="502"/>
      <c r="ULS49" s="502"/>
      <c r="ULT49" s="502"/>
      <c r="ULU49" s="502"/>
      <c r="ULV49" s="502"/>
      <c r="ULW49" s="502"/>
      <c r="ULX49" s="502"/>
      <c r="ULY49" s="502"/>
      <c r="ULZ49" s="502"/>
      <c r="UMA49" s="502"/>
      <c r="UMB49" s="502"/>
      <c r="UMC49" s="502"/>
      <c r="UMD49" s="502"/>
      <c r="UME49" s="502"/>
      <c r="UMF49" s="502"/>
      <c r="UMG49" s="502"/>
      <c r="UMH49" s="502"/>
      <c r="UMI49" s="502"/>
      <c r="UMJ49" s="502"/>
      <c r="UMK49" s="502"/>
      <c r="UML49" s="502"/>
      <c r="UMM49" s="502"/>
      <c r="UMN49" s="502"/>
      <c r="UMO49" s="502"/>
      <c r="UMP49" s="502"/>
      <c r="UMQ49" s="502"/>
      <c r="UMR49" s="502"/>
      <c r="UMS49" s="502"/>
      <c r="UMT49" s="502"/>
      <c r="UMU49" s="502"/>
      <c r="UMV49" s="502"/>
      <c r="UMW49" s="502"/>
      <c r="UMX49" s="502"/>
      <c r="UMY49" s="502"/>
      <c r="UMZ49" s="502"/>
      <c r="UNA49" s="502"/>
      <c r="UNB49" s="502"/>
      <c r="UNC49" s="502"/>
      <c r="UND49" s="502"/>
      <c r="UNE49" s="502"/>
      <c r="UNF49" s="502"/>
      <c r="UNG49" s="502"/>
      <c r="UNH49" s="502"/>
      <c r="UNI49" s="502"/>
      <c r="UNJ49" s="502"/>
      <c r="UNK49" s="502"/>
      <c r="UNL49" s="502"/>
      <c r="UNM49" s="502"/>
      <c r="UNN49" s="502"/>
      <c r="UNO49" s="502"/>
      <c r="UNP49" s="502"/>
      <c r="UNQ49" s="502"/>
      <c r="UNR49" s="502"/>
      <c r="UNS49" s="502"/>
      <c r="UNT49" s="502"/>
      <c r="UNU49" s="502"/>
      <c r="UNV49" s="502"/>
      <c r="UNW49" s="502"/>
      <c r="UNX49" s="502"/>
      <c r="UNY49" s="502"/>
      <c r="UNZ49" s="502"/>
      <c r="UOA49" s="502"/>
      <c r="UOB49" s="502"/>
      <c r="UOC49" s="502"/>
      <c r="UOD49" s="502"/>
      <c r="UOE49" s="502"/>
      <c r="UOF49" s="502"/>
      <c r="UOG49" s="502"/>
      <c r="UOH49" s="502"/>
      <c r="UOI49" s="502"/>
      <c r="UOJ49" s="502"/>
      <c r="UOK49" s="502"/>
      <c r="UOL49" s="502"/>
      <c r="UOM49" s="502"/>
      <c r="UON49" s="502"/>
      <c r="UOO49" s="502"/>
      <c r="UOP49" s="502"/>
      <c r="UOQ49" s="502"/>
      <c r="UOR49" s="502"/>
      <c r="UOS49" s="502"/>
      <c r="UOT49" s="502"/>
      <c r="UOU49" s="502"/>
      <c r="UOV49" s="502"/>
      <c r="UOW49" s="502"/>
      <c r="UOX49" s="502"/>
      <c r="UOY49" s="502"/>
      <c r="UOZ49" s="502"/>
      <c r="UPA49" s="502"/>
      <c r="UPB49" s="502"/>
      <c r="UPC49" s="502"/>
      <c r="UPD49" s="502"/>
      <c r="UPE49" s="502"/>
      <c r="UPF49" s="502"/>
      <c r="UPG49" s="502"/>
      <c r="UPH49" s="502"/>
      <c r="UPI49" s="502"/>
      <c r="UPJ49" s="502"/>
      <c r="UPK49" s="502"/>
      <c r="UPL49" s="502"/>
      <c r="UPM49" s="502"/>
      <c r="UPN49" s="502"/>
      <c r="UPO49" s="502"/>
      <c r="UPP49" s="502"/>
      <c r="UPQ49" s="502"/>
      <c r="UPR49" s="502"/>
      <c r="UPS49" s="502"/>
      <c r="UPT49" s="502"/>
      <c r="UPU49" s="502"/>
      <c r="UPV49" s="502"/>
      <c r="UPW49" s="502"/>
      <c r="UPX49" s="502"/>
      <c r="UPY49" s="502"/>
      <c r="UPZ49" s="502"/>
      <c r="UQA49" s="502"/>
      <c r="UQB49" s="502"/>
      <c r="UQC49" s="502"/>
      <c r="UQD49" s="502"/>
      <c r="UQE49" s="502"/>
      <c r="UQF49" s="502"/>
      <c r="UQG49" s="502"/>
      <c r="UQH49" s="502"/>
      <c r="UQI49" s="502"/>
      <c r="UQJ49" s="502"/>
      <c r="UQK49" s="502"/>
      <c r="UQL49" s="502"/>
      <c r="UQM49" s="502"/>
      <c r="UQN49" s="502"/>
      <c r="UQO49" s="502"/>
      <c r="UQP49" s="502"/>
      <c r="UQQ49" s="502"/>
      <c r="UQR49" s="502"/>
      <c r="UQS49" s="502"/>
      <c r="UQT49" s="502"/>
      <c r="UQU49" s="502"/>
      <c r="UQV49" s="502"/>
      <c r="UQW49" s="502"/>
      <c r="UQX49" s="502"/>
      <c r="UQY49" s="502"/>
      <c r="UQZ49" s="502"/>
      <c r="URA49" s="502"/>
      <c r="URB49" s="502"/>
      <c r="URC49" s="502"/>
      <c r="URD49" s="502"/>
      <c r="URE49" s="502"/>
      <c r="URF49" s="502"/>
      <c r="URG49" s="502"/>
      <c r="URH49" s="502"/>
      <c r="URI49" s="502"/>
      <c r="URJ49" s="502"/>
      <c r="URK49" s="502"/>
      <c r="URL49" s="502"/>
      <c r="URM49" s="502"/>
      <c r="URN49" s="502"/>
      <c r="URO49" s="502"/>
      <c r="URP49" s="502"/>
      <c r="URQ49" s="502"/>
      <c r="URR49" s="502"/>
      <c r="URS49" s="502"/>
      <c r="URT49" s="502"/>
      <c r="URU49" s="502"/>
      <c r="URV49" s="502"/>
      <c r="URW49" s="502"/>
      <c r="URX49" s="502"/>
      <c r="URY49" s="502"/>
      <c r="URZ49" s="502"/>
      <c r="USA49" s="502"/>
      <c r="USB49" s="502"/>
      <c r="USC49" s="502"/>
      <c r="USD49" s="502"/>
      <c r="USE49" s="502"/>
      <c r="USF49" s="502"/>
      <c r="USG49" s="502"/>
      <c r="USH49" s="502"/>
      <c r="USI49" s="502"/>
      <c r="USJ49" s="502"/>
      <c r="USK49" s="502"/>
      <c r="USL49" s="502"/>
      <c r="USM49" s="502"/>
      <c r="USN49" s="502"/>
      <c r="USO49" s="502"/>
      <c r="USP49" s="502"/>
      <c r="USQ49" s="502"/>
      <c r="USR49" s="502"/>
      <c r="USS49" s="502"/>
      <c r="UST49" s="502"/>
      <c r="USU49" s="502"/>
      <c r="USV49" s="502"/>
      <c r="USW49" s="502"/>
      <c r="USX49" s="502"/>
      <c r="USY49" s="502"/>
      <c r="USZ49" s="502"/>
      <c r="UTA49" s="502"/>
      <c r="UTB49" s="502"/>
      <c r="UTC49" s="502"/>
      <c r="UTD49" s="502"/>
      <c r="UTE49" s="502"/>
      <c r="UTF49" s="502"/>
      <c r="UTG49" s="502"/>
      <c r="UTH49" s="502"/>
      <c r="UTI49" s="502"/>
      <c r="UTJ49" s="502"/>
      <c r="UTK49" s="502"/>
      <c r="UTL49" s="502"/>
      <c r="UTM49" s="502"/>
      <c r="UTN49" s="502"/>
      <c r="UTO49" s="502"/>
      <c r="UTP49" s="502"/>
      <c r="UTQ49" s="502"/>
      <c r="UTR49" s="502"/>
      <c r="UTS49" s="502"/>
      <c r="UTT49" s="502"/>
      <c r="UTU49" s="502"/>
      <c r="UTV49" s="502"/>
      <c r="UTW49" s="502"/>
      <c r="UTX49" s="502"/>
      <c r="UTY49" s="502"/>
      <c r="UTZ49" s="502"/>
      <c r="UUA49" s="502"/>
      <c r="UUB49" s="502"/>
      <c r="UUC49" s="502"/>
      <c r="UUD49" s="502"/>
      <c r="UUE49" s="502"/>
      <c r="UUF49" s="502"/>
      <c r="UUG49" s="502"/>
      <c r="UUH49" s="502"/>
      <c r="UUI49" s="502"/>
      <c r="UUJ49" s="502"/>
      <c r="UUK49" s="502"/>
      <c r="UUL49" s="502"/>
      <c r="UUM49" s="502"/>
      <c r="UUN49" s="502"/>
      <c r="UUO49" s="502"/>
      <c r="UUP49" s="502"/>
      <c r="UUQ49" s="502"/>
      <c r="UUR49" s="502"/>
      <c r="UUS49" s="502"/>
      <c r="UUT49" s="502"/>
      <c r="UUU49" s="502"/>
      <c r="UUV49" s="502"/>
      <c r="UUW49" s="502"/>
      <c r="UUX49" s="502"/>
      <c r="UUY49" s="502"/>
      <c r="UUZ49" s="502"/>
      <c r="UVA49" s="502"/>
      <c r="UVB49" s="502"/>
      <c r="UVC49" s="502"/>
      <c r="UVD49" s="502"/>
      <c r="UVE49" s="502"/>
      <c r="UVF49" s="502"/>
      <c r="UVG49" s="502"/>
      <c r="UVH49" s="502"/>
      <c r="UVI49" s="502"/>
      <c r="UVJ49" s="502"/>
      <c r="UVK49" s="502"/>
      <c r="UVL49" s="502"/>
      <c r="UVM49" s="502"/>
      <c r="UVN49" s="502"/>
      <c r="UVO49" s="502"/>
      <c r="UVP49" s="502"/>
      <c r="UVQ49" s="502"/>
      <c r="UVR49" s="502"/>
      <c r="UVS49" s="502"/>
      <c r="UVT49" s="502"/>
      <c r="UVU49" s="502"/>
      <c r="UVV49" s="502"/>
      <c r="UVW49" s="502"/>
      <c r="UVX49" s="502"/>
      <c r="UVY49" s="502"/>
      <c r="UVZ49" s="502"/>
      <c r="UWA49" s="502"/>
      <c r="UWB49" s="502"/>
      <c r="UWC49" s="502"/>
      <c r="UWD49" s="502"/>
      <c r="UWE49" s="502"/>
      <c r="UWF49" s="502"/>
      <c r="UWG49" s="502"/>
      <c r="UWH49" s="502"/>
      <c r="UWI49" s="502"/>
      <c r="UWJ49" s="502"/>
      <c r="UWK49" s="502"/>
      <c r="UWL49" s="502"/>
      <c r="UWM49" s="502"/>
      <c r="UWN49" s="502"/>
      <c r="UWO49" s="502"/>
      <c r="UWP49" s="502"/>
      <c r="UWQ49" s="502"/>
      <c r="UWR49" s="502"/>
      <c r="UWS49" s="502"/>
      <c r="UWT49" s="502"/>
      <c r="UWU49" s="502"/>
      <c r="UWV49" s="502"/>
      <c r="UWW49" s="502"/>
      <c r="UWX49" s="502"/>
      <c r="UWY49" s="502"/>
      <c r="UWZ49" s="502"/>
      <c r="UXA49" s="502"/>
      <c r="UXB49" s="502"/>
      <c r="UXC49" s="502"/>
      <c r="UXD49" s="502"/>
      <c r="UXE49" s="502"/>
      <c r="UXF49" s="502"/>
      <c r="UXG49" s="502"/>
      <c r="UXH49" s="502"/>
      <c r="UXI49" s="502"/>
      <c r="UXJ49" s="502"/>
      <c r="UXK49" s="502"/>
      <c r="UXL49" s="502"/>
      <c r="UXM49" s="502"/>
      <c r="UXN49" s="502"/>
      <c r="UXO49" s="502"/>
      <c r="UXP49" s="502"/>
      <c r="UXQ49" s="502"/>
      <c r="UXR49" s="502"/>
      <c r="UXS49" s="502"/>
      <c r="UXT49" s="502"/>
      <c r="UXU49" s="502"/>
      <c r="UXV49" s="502"/>
      <c r="UXW49" s="502"/>
      <c r="UXX49" s="502"/>
      <c r="UXY49" s="502"/>
      <c r="UXZ49" s="502"/>
      <c r="UYA49" s="502"/>
      <c r="UYB49" s="502"/>
      <c r="UYC49" s="502"/>
      <c r="UYD49" s="502"/>
      <c r="UYE49" s="502"/>
      <c r="UYF49" s="502"/>
      <c r="UYG49" s="502"/>
      <c r="UYH49" s="502"/>
      <c r="UYI49" s="502"/>
      <c r="UYJ49" s="502"/>
      <c r="UYK49" s="502"/>
      <c r="UYL49" s="502"/>
      <c r="UYM49" s="502"/>
      <c r="UYN49" s="502"/>
      <c r="UYO49" s="502"/>
      <c r="UYP49" s="502"/>
      <c r="UYQ49" s="502"/>
      <c r="UYR49" s="502"/>
      <c r="UYS49" s="502"/>
      <c r="UYT49" s="502"/>
      <c r="UYU49" s="502"/>
      <c r="UYV49" s="502"/>
      <c r="UYW49" s="502"/>
      <c r="UYX49" s="502"/>
      <c r="UYY49" s="502"/>
      <c r="UYZ49" s="502"/>
      <c r="UZA49" s="502"/>
      <c r="UZB49" s="502"/>
      <c r="UZC49" s="502"/>
      <c r="UZD49" s="502"/>
      <c r="UZE49" s="502"/>
      <c r="UZF49" s="502"/>
      <c r="UZG49" s="502"/>
      <c r="UZH49" s="502"/>
      <c r="UZI49" s="502"/>
      <c r="UZJ49" s="502"/>
      <c r="UZK49" s="502"/>
      <c r="UZL49" s="502"/>
      <c r="UZM49" s="502"/>
      <c r="UZN49" s="502"/>
      <c r="UZO49" s="502"/>
      <c r="UZP49" s="502"/>
      <c r="UZQ49" s="502"/>
      <c r="UZR49" s="502"/>
      <c r="UZS49" s="502"/>
      <c r="UZT49" s="502"/>
      <c r="UZU49" s="502"/>
      <c r="UZV49" s="502"/>
      <c r="UZW49" s="502"/>
      <c r="UZX49" s="502"/>
      <c r="UZY49" s="502"/>
      <c r="UZZ49" s="502"/>
      <c r="VAA49" s="502"/>
      <c r="VAB49" s="502"/>
      <c r="VAC49" s="502"/>
      <c r="VAD49" s="502"/>
      <c r="VAE49" s="502"/>
      <c r="VAF49" s="502"/>
      <c r="VAG49" s="502"/>
      <c r="VAH49" s="502"/>
      <c r="VAI49" s="502"/>
      <c r="VAJ49" s="502"/>
      <c r="VAK49" s="502"/>
      <c r="VAL49" s="502"/>
      <c r="VAM49" s="502"/>
      <c r="VAN49" s="502"/>
      <c r="VAO49" s="502"/>
      <c r="VAP49" s="502"/>
      <c r="VAQ49" s="502"/>
      <c r="VAR49" s="502"/>
      <c r="VAS49" s="502"/>
      <c r="VAT49" s="502"/>
      <c r="VAU49" s="502"/>
      <c r="VAV49" s="502"/>
      <c r="VAW49" s="502"/>
      <c r="VAX49" s="502"/>
      <c r="VAY49" s="502"/>
      <c r="VAZ49" s="502"/>
      <c r="VBA49" s="502"/>
      <c r="VBB49" s="502"/>
      <c r="VBC49" s="502"/>
      <c r="VBD49" s="502"/>
      <c r="VBE49" s="502"/>
      <c r="VBF49" s="502"/>
      <c r="VBG49" s="502"/>
      <c r="VBH49" s="502"/>
      <c r="VBI49" s="502"/>
      <c r="VBJ49" s="502"/>
      <c r="VBK49" s="502"/>
      <c r="VBL49" s="502"/>
      <c r="VBM49" s="502"/>
      <c r="VBN49" s="502"/>
      <c r="VBO49" s="502"/>
      <c r="VBP49" s="502"/>
      <c r="VBQ49" s="502"/>
      <c r="VBR49" s="502"/>
      <c r="VBS49" s="502"/>
      <c r="VBT49" s="502"/>
      <c r="VBU49" s="502"/>
      <c r="VBV49" s="502"/>
      <c r="VBW49" s="502"/>
      <c r="VBX49" s="502"/>
      <c r="VBY49" s="502"/>
      <c r="VBZ49" s="502"/>
      <c r="VCA49" s="502"/>
      <c r="VCB49" s="502"/>
      <c r="VCC49" s="502"/>
      <c r="VCD49" s="502"/>
      <c r="VCE49" s="502"/>
      <c r="VCF49" s="502"/>
      <c r="VCG49" s="502"/>
      <c r="VCH49" s="502"/>
      <c r="VCI49" s="502"/>
      <c r="VCJ49" s="502"/>
      <c r="VCK49" s="502"/>
      <c r="VCL49" s="502"/>
      <c r="VCM49" s="502"/>
      <c r="VCN49" s="502"/>
      <c r="VCO49" s="502"/>
      <c r="VCP49" s="502"/>
      <c r="VCQ49" s="502"/>
      <c r="VCR49" s="502"/>
      <c r="VCS49" s="502"/>
      <c r="VCT49" s="502"/>
      <c r="VCU49" s="502"/>
      <c r="VCV49" s="502"/>
      <c r="VCW49" s="502"/>
      <c r="VCX49" s="502"/>
      <c r="VCY49" s="502"/>
      <c r="VCZ49" s="502"/>
      <c r="VDA49" s="502"/>
      <c r="VDB49" s="502"/>
      <c r="VDC49" s="502"/>
      <c r="VDD49" s="502"/>
      <c r="VDE49" s="502"/>
      <c r="VDF49" s="502"/>
      <c r="VDG49" s="502"/>
      <c r="VDH49" s="502"/>
      <c r="VDI49" s="502"/>
      <c r="VDJ49" s="502"/>
      <c r="VDK49" s="502"/>
      <c r="VDL49" s="502"/>
      <c r="VDM49" s="502"/>
      <c r="VDN49" s="502"/>
      <c r="VDO49" s="502"/>
      <c r="VDP49" s="502"/>
      <c r="VDQ49" s="502"/>
      <c r="VDR49" s="502"/>
      <c r="VDS49" s="502"/>
      <c r="VDT49" s="502"/>
      <c r="VDU49" s="502"/>
      <c r="VDV49" s="502"/>
      <c r="VDW49" s="502"/>
      <c r="VDX49" s="502"/>
      <c r="VDY49" s="502"/>
      <c r="VDZ49" s="502"/>
      <c r="VEA49" s="502"/>
      <c r="VEB49" s="502"/>
      <c r="VEC49" s="502"/>
      <c r="VED49" s="502"/>
      <c r="VEE49" s="502"/>
      <c r="VEF49" s="502"/>
      <c r="VEG49" s="502"/>
      <c r="VEH49" s="502"/>
      <c r="VEI49" s="502"/>
      <c r="VEJ49" s="502"/>
      <c r="VEK49" s="502"/>
      <c r="VEL49" s="502"/>
      <c r="VEM49" s="502"/>
      <c r="VEN49" s="502"/>
      <c r="VEO49" s="502"/>
      <c r="VEP49" s="502"/>
      <c r="VEQ49" s="502"/>
      <c r="VER49" s="502"/>
      <c r="VES49" s="502"/>
      <c r="VET49" s="502"/>
      <c r="VEU49" s="502"/>
      <c r="VEV49" s="502"/>
      <c r="VEW49" s="502"/>
      <c r="VEX49" s="502"/>
      <c r="VEY49" s="502"/>
      <c r="VEZ49" s="502"/>
      <c r="VFA49" s="502"/>
      <c r="VFB49" s="502"/>
      <c r="VFC49" s="502"/>
      <c r="VFD49" s="502"/>
      <c r="VFE49" s="502"/>
      <c r="VFF49" s="502"/>
      <c r="VFG49" s="502"/>
      <c r="VFH49" s="502"/>
      <c r="VFI49" s="502"/>
      <c r="VFJ49" s="502"/>
      <c r="VFK49" s="502"/>
      <c r="VFL49" s="502"/>
      <c r="VFM49" s="502"/>
      <c r="VFN49" s="502"/>
      <c r="VFO49" s="502"/>
      <c r="VFP49" s="502"/>
      <c r="VFQ49" s="502"/>
      <c r="VFR49" s="502"/>
      <c r="VFS49" s="502"/>
      <c r="VFT49" s="502"/>
      <c r="VFU49" s="502"/>
      <c r="VFV49" s="502"/>
      <c r="VFW49" s="502"/>
      <c r="VFX49" s="502"/>
      <c r="VFY49" s="502"/>
      <c r="VFZ49" s="502"/>
      <c r="VGA49" s="502"/>
      <c r="VGB49" s="502"/>
      <c r="VGC49" s="502"/>
      <c r="VGD49" s="502"/>
      <c r="VGE49" s="502"/>
      <c r="VGF49" s="502"/>
      <c r="VGG49" s="502"/>
      <c r="VGH49" s="502"/>
      <c r="VGI49" s="502"/>
      <c r="VGJ49" s="502"/>
      <c r="VGK49" s="502"/>
      <c r="VGL49" s="502"/>
      <c r="VGM49" s="502"/>
      <c r="VGN49" s="502"/>
      <c r="VGO49" s="502"/>
      <c r="VGP49" s="502"/>
      <c r="VGQ49" s="502"/>
      <c r="VGR49" s="502"/>
      <c r="VGS49" s="502"/>
      <c r="VGT49" s="502"/>
      <c r="VGU49" s="502"/>
      <c r="VGV49" s="502"/>
      <c r="VGW49" s="502"/>
      <c r="VGX49" s="502"/>
      <c r="VGY49" s="502"/>
      <c r="VGZ49" s="502"/>
      <c r="VHA49" s="502"/>
      <c r="VHB49" s="502"/>
      <c r="VHC49" s="502"/>
      <c r="VHD49" s="502"/>
      <c r="VHE49" s="502"/>
      <c r="VHF49" s="502"/>
      <c r="VHG49" s="502"/>
      <c r="VHH49" s="502"/>
      <c r="VHI49" s="502"/>
      <c r="VHJ49" s="502"/>
      <c r="VHK49" s="502"/>
      <c r="VHL49" s="502"/>
      <c r="VHM49" s="502"/>
      <c r="VHN49" s="502"/>
      <c r="VHO49" s="502"/>
      <c r="VHP49" s="502"/>
      <c r="VHQ49" s="502"/>
      <c r="VHR49" s="502"/>
      <c r="VHS49" s="502"/>
      <c r="VHT49" s="502"/>
      <c r="VHU49" s="502"/>
      <c r="VHV49" s="502"/>
      <c r="VHW49" s="502"/>
      <c r="VHX49" s="502"/>
      <c r="VHY49" s="502"/>
      <c r="VHZ49" s="502"/>
      <c r="VIA49" s="502"/>
      <c r="VIB49" s="502"/>
      <c r="VIC49" s="502"/>
      <c r="VID49" s="502"/>
      <c r="VIE49" s="502"/>
      <c r="VIF49" s="502"/>
      <c r="VIG49" s="502"/>
      <c r="VIH49" s="502"/>
      <c r="VII49" s="502"/>
      <c r="VIJ49" s="502"/>
      <c r="VIK49" s="502"/>
      <c r="VIL49" s="502"/>
      <c r="VIM49" s="502"/>
      <c r="VIN49" s="502"/>
      <c r="VIO49" s="502"/>
      <c r="VIP49" s="502"/>
      <c r="VIQ49" s="502"/>
      <c r="VIR49" s="502"/>
      <c r="VIS49" s="502"/>
      <c r="VIT49" s="502"/>
      <c r="VIU49" s="502"/>
      <c r="VIV49" s="502"/>
      <c r="VIW49" s="502"/>
      <c r="VIX49" s="502"/>
      <c r="VIY49" s="502"/>
      <c r="VIZ49" s="502"/>
      <c r="VJA49" s="502"/>
      <c r="VJB49" s="502"/>
      <c r="VJC49" s="502"/>
      <c r="VJD49" s="502"/>
      <c r="VJE49" s="502"/>
      <c r="VJF49" s="502"/>
      <c r="VJG49" s="502"/>
      <c r="VJH49" s="502"/>
      <c r="VJI49" s="502"/>
      <c r="VJJ49" s="502"/>
      <c r="VJK49" s="502"/>
      <c r="VJL49" s="502"/>
      <c r="VJM49" s="502"/>
      <c r="VJN49" s="502"/>
      <c r="VJO49" s="502"/>
      <c r="VJP49" s="502"/>
      <c r="VJQ49" s="502"/>
      <c r="VJR49" s="502"/>
      <c r="VJS49" s="502"/>
      <c r="VJT49" s="502"/>
      <c r="VJU49" s="502"/>
      <c r="VJV49" s="502"/>
      <c r="VJW49" s="502"/>
      <c r="VJX49" s="502"/>
      <c r="VJY49" s="502"/>
      <c r="VJZ49" s="502"/>
      <c r="VKA49" s="502"/>
      <c r="VKB49" s="502"/>
      <c r="VKC49" s="502"/>
      <c r="VKD49" s="502"/>
      <c r="VKE49" s="502"/>
      <c r="VKF49" s="502"/>
      <c r="VKG49" s="502"/>
      <c r="VKH49" s="502"/>
      <c r="VKI49" s="502"/>
      <c r="VKJ49" s="502"/>
      <c r="VKK49" s="502"/>
      <c r="VKL49" s="502"/>
      <c r="VKM49" s="502"/>
      <c r="VKN49" s="502"/>
      <c r="VKO49" s="502"/>
      <c r="VKP49" s="502"/>
      <c r="VKQ49" s="502"/>
      <c r="VKR49" s="502"/>
      <c r="VKS49" s="502"/>
      <c r="VKT49" s="502"/>
      <c r="VKU49" s="502"/>
      <c r="VKV49" s="502"/>
      <c r="VKW49" s="502"/>
      <c r="VKX49" s="502"/>
      <c r="VKY49" s="502"/>
      <c r="VKZ49" s="502"/>
      <c r="VLA49" s="502"/>
      <c r="VLB49" s="502"/>
      <c r="VLC49" s="502"/>
      <c r="VLD49" s="502"/>
      <c r="VLE49" s="502"/>
      <c r="VLF49" s="502"/>
      <c r="VLG49" s="502"/>
      <c r="VLH49" s="502"/>
      <c r="VLI49" s="502"/>
      <c r="VLJ49" s="502"/>
      <c r="VLK49" s="502"/>
      <c r="VLL49" s="502"/>
      <c r="VLM49" s="502"/>
      <c r="VLN49" s="502"/>
      <c r="VLO49" s="502"/>
      <c r="VLP49" s="502"/>
      <c r="VLQ49" s="502"/>
      <c r="VLR49" s="502"/>
      <c r="VLS49" s="502"/>
      <c r="VLT49" s="502"/>
      <c r="VLU49" s="502"/>
      <c r="VLV49" s="502"/>
      <c r="VLW49" s="502"/>
      <c r="VLX49" s="502"/>
      <c r="VLY49" s="502"/>
      <c r="VLZ49" s="502"/>
      <c r="VMA49" s="502"/>
      <c r="VMB49" s="502"/>
      <c r="VMC49" s="502"/>
      <c r="VMD49" s="502"/>
      <c r="VME49" s="502"/>
      <c r="VMF49" s="502"/>
      <c r="VMG49" s="502"/>
      <c r="VMH49" s="502"/>
      <c r="VMI49" s="502"/>
      <c r="VMJ49" s="502"/>
      <c r="VMK49" s="502"/>
      <c r="VML49" s="502"/>
      <c r="VMM49" s="502"/>
      <c r="VMN49" s="502"/>
      <c r="VMO49" s="502"/>
      <c r="VMP49" s="502"/>
      <c r="VMQ49" s="502"/>
      <c r="VMR49" s="502"/>
      <c r="VMS49" s="502"/>
      <c r="VMT49" s="502"/>
      <c r="VMU49" s="502"/>
      <c r="VMV49" s="502"/>
      <c r="VMW49" s="502"/>
      <c r="VMX49" s="502"/>
      <c r="VMY49" s="502"/>
      <c r="VMZ49" s="502"/>
      <c r="VNA49" s="502"/>
      <c r="VNB49" s="502"/>
      <c r="VNC49" s="502"/>
      <c r="VND49" s="502"/>
      <c r="VNE49" s="502"/>
      <c r="VNF49" s="502"/>
      <c r="VNG49" s="502"/>
      <c r="VNH49" s="502"/>
      <c r="VNI49" s="502"/>
      <c r="VNJ49" s="502"/>
      <c r="VNK49" s="502"/>
      <c r="VNL49" s="502"/>
      <c r="VNM49" s="502"/>
      <c r="VNN49" s="502"/>
      <c r="VNO49" s="502"/>
      <c r="VNP49" s="502"/>
      <c r="VNQ49" s="502"/>
      <c r="VNR49" s="502"/>
      <c r="VNS49" s="502"/>
      <c r="VNT49" s="502"/>
      <c r="VNU49" s="502"/>
      <c r="VNV49" s="502"/>
      <c r="VNW49" s="502"/>
      <c r="VNX49" s="502"/>
      <c r="VNY49" s="502"/>
      <c r="VNZ49" s="502"/>
      <c r="VOA49" s="502"/>
      <c r="VOB49" s="502"/>
      <c r="VOC49" s="502"/>
      <c r="VOD49" s="502"/>
      <c r="VOE49" s="502"/>
      <c r="VOF49" s="502"/>
      <c r="VOG49" s="502"/>
      <c r="VOH49" s="502"/>
      <c r="VOI49" s="502"/>
      <c r="VOJ49" s="502"/>
      <c r="VOK49" s="502"/>
      <c r="VOL49" s="502"/>
      <c r="VOM49" s="502"/>
      <c r="VON49" s="502"/>
      <c r="VOO49" s="502"/>
      <c r="VOP49" s="502"/>
      <c r="VOQ49" s="502"/>
      <c r="VOR49" s="502"/>
      <c r="VOS49" s="502"/>
      <c r="VOT49" s="502"/>
      <c r="VOU49" s="502"/>
      <c r="VOV49" s="502"/>
      <c r="VOW49" s="502"/>
      <c r="VOX49" s="502"/>
      <c r="VOY49" s="502"/>
      <c r="VOZ49" s="502"/>
      <c r="VPA49" s="502"/>
      <c r="VPB49" s="502"/>
      <c r="VPC49" s="502"/>
      <c r="VPD49" s="502"/>
      <c r="VPE49" s="502"/>
      <c r="VPF49" s="502"/>
      <c r="VPG49" s="502"/>
      <c r="VPH49" s="502"/>
      <c r="VPI49" s="502"/>
      <c r="VPJ49" s="502"/>
      <c r="VPK49" s="502"/>
      <c r="VPL49" s="502"/>
      <c r="VPM49" s="502"/>
      <c r="VPN49" s="502"/>
      <c r="VPO49" s="502"/>
      <c r="VPP49" s="502"/>
      <c r="VPQ49" s="502"/>
      <c r="VPR49" s="502"/>
      <c r="VPS49" s="502"/>
      <c r="VPT49" s="502"/>
      <c r="VPU49" s="502"/>
      <c r="VPV49" s="502"/>
      <c r="VPW49" s="502"/>
      <c r="VPX49" s="502"/>
      <c r="VPY49" s="502"/>
      <c r="VPZ49" s="502"/>
      <c r="VQA49" s="502"/>
      <c r="VQB49" s="502"/>
      <c r="VQC49" s="502"/>
      <c r="VQD49" s="502"/>
      <c r="VQE49" s="502"/>
      <c r="VQF49" s="502"/>
      <c r="VQG49" s="502"/>
      <c r="VQH49" s="502"/>
      <c r="VQI49" s="502"/>
      <c r="VQJ49" s="502"/>
      <c r="VQK49" s="502"/>
      <c r="VQL49" s="502"/>
      <c r="VQM49" s="502"/>
      <c r="VQN49" s="502"/>
      <c r="VQO49" s="502"/>
      <c r="VQP49" s="502"/>
      <c r="VQQ49" s="502"/>
      <c r="VQR49" s="502"/>
      <c r="VQS49" s="502"/>
      <c r="VQT49" s="502"/>
      <c r="VQU49" s="502"/>
      <c r="VQV49" s="502"/>
      <c r="VQW49" s="502"/>
      <c r="VQX49" s="502"/>
      <c r="VQY49" s="502"/>
      <c r="VQZ49" s="502"/>
      <c r="VRA49" s="502"/>
      <c r="VRB49" s="502"/>
      <c r="VRC49" s="502"/>
      <c r="VRD49" s="502"/>
      <c r="VRE49" s="502"/>
      <c r="VRF49" s="502"/>
      <c r="VRG49" s="502"/>
      <c r="VRH49" s="502"/>
      <c r="VRI49" s="502"/>
      <c r="VRJ49" s="502"/>
      <c r="VRK49" s="502"/>
      <c r="VRL49" s="502"/>
      <c r="VRM49" s="502"/>
      <c r="VRN49" s="502"/>
      <c r="VRO49" s="502"/>
      <c r="VRP49" s="502"/>
      <c r="VRQ49" s="502"/>
      <c r="VRR49" s="502"/>
      <c r="VRS49" s="502"/>
      <c r="VRT49" s="502"/>
      <c r="VRU49" s="502"/>
      <c r="VRV49" s="502"/>
      <c r="VRW49" s="502"/>
      <c r="VRX49" s="502"/>
      <c r="VRY49" s="502"/>
      <c r="VRZ49" s="502"/>
      <c r="VSA49" s="502"/>
      <c r="VSB49" s="502"/>
      <c r="VSC49" s="502"/>
      <c r="VSD49" s="502"/>
      <c r="VSE49" s="502"/>
      <c r="VSF49" s="502"/>
      <c r="VSG49" s="502"/>
      <c r="VSH49" s="502"/>
      <c r="VSI49" s="502"/>
      <c r="VSJ49" s="502"/>
      <c r="VSK49" s="502"/>
      <c r="VSL49" s="502"/>
      <c r="VSM49" s="502"/>
      <c r="VSN49" s="502"/>
      <c r="VSO49" s="502"/>
      <c r="VSP49" s="502"/>
      <c r="VSQ49" s="502"/>
      <c r="VSR49" s="502"/>
      <c r="VSS49" s="502"/>
      <c r="VST49" s="502"/>
      <c r="VSU49" s="502"/>
      <c r="VSV49" s="502"/>
      <c r="VSW49" s="502"/>
      <c r="VSX49" s="502"/>
      <c r="VSY49" s="502"/>
      <c r="VSZ49" s="502"/>
      <c r="VTA49" s="502"/>
      <c r="VTB49" s="502"/>
      <c r="VTC49" s="502"/>
      <c r="VTD49" s="502"/>
      <c r="VTE49" s="502"/>
      <c r="VTF49" s="502"/>
      <c r="VTG49" s="502"/>
      <c r="VTH49" s="502"/>
      <c r="VTI49" s="502"/>
      <c r="VTJ49" s="502"/>
      <c r="VTK49" s="502"/>
      <c r="VTL49" s="502"/>
      <c r="VTM49" s="502"/>
      <c r="VTN49" s="502"/>
      <c r="VTO49" s="502"/>
      <c r="VTP49" s="502"/>
      <c r="VTQ49" s="502"/>
      <c r="VTR49" s="502"/>
      <c r="VTS49" s="502"/>
      <c r="VTT49" s="502"/>
      <c r="VTU49" s="502"/>
      <c r="VTV49" s="502"/>
      <c r="VTW49" s="502"/>
      <c r="VTX49" s="502"/>
      <c r="VTY49" s="502"/>
      <c r="VTZ49" s="502"/>
      <c r="VUA49" s="502"/>
      <c r="VUB49" s="502"/>
      <c r="VUC49" s="502"/>
      <c r="VUD49" s="502"/>
      <c r="VUE49" s="502"/>
      <c r="VUF49" s="502"/>
      <c r="VUG49" s="502"/>
      <c r="VUH49" s="502"/>
      <c r="VUI49" s="502"/>
      <c r="VUJ49" s="502"/>
      <c r="VUK49" s="502"/>
      <c r="VUL49" s="502"/>
      <c r="VUM49" s="502"/>
      <c r="VUN49" s="502"/>
      <c r="VUO49" s="502"/>
      <c r="VUP49" s="502"/>
      <c r="VUQ49" s="502"/>
      <c r="VUR49" s="502"/>
      <c r="VUS49" s="502"/>
      <c r="VUT49" s="502"/>
      <c r="VUU49" s="502"/>
      <c r="VUV49" s="502"/>
      <c r="VUW49" s="502"/>
      <c r="VUX49" s="502"/>
      <c r="VUY49" s="502"/>
      <c r="VUZ49" s="502"/>
      <c r="VVA49" s="502"/>
      <c r="VVB49" s="502"/>
      <c r="VVC49" s="502"/>
      <c r="VVD49" s="502"/>
      <c r="VVE49" s="502"/>
      <c r="VVF49" s="502"/>
      <c r="VVG49" s="502"/>
      <c r="VVH49" s="502"/>
      <c r="VVI49" s="502"/>
      <c r="VVJ49" s="502"/>
      <c r="VVK49" s="502"/>
      <c r="VVL49" s="502"/>
      <c r="VVM49" s="502"/>
      <c r="VVN49" s="502"/>
      <c r="VVO49" s="502"/>
      <c r="VVP49" s="502"/>
      <c r="VVQ49" s="502"/>
      <c r="VVR49" s="502"/>
      <c r="VVS49" s="502"/>
      <c r="VVT49" s="502"/>
      <c r="VVU49" s="502"/>
      <c r="VVV49" s="502"/>
      <c r="VVW49" s="502"/>
      <c r="VVX49" s="502"/>
      <c r="VVY49" s="502"/>
      <c r="VVZ49" s="502"/>
      <c r="VWA49" s="502"/>
      <c r="VWB49" s="502"/>
      <c r="VWC49" s="502"/>
      <c r="VWD49" s="502"/>
      <c r="VWE49" s="502"/>
      <c r="VWF49" s="502"/>
      <c r="VWG49" s="502"/>
      <c r="VWH49" s="502"/>
      <c r="VWI49" s="502"/>
      <c r="VWJ49" s="502"/>
      <c r="VWK49" s="502"/>
      <c r="VWL49" s="502"/>
      <c r="VWM49" s="502"/>
      <c r="VWN49" s="502"/>
      <c r="VWO49" s="502"/>
      <c r="VWP49" s="502"/>
      <c r="VWQ49" s="502"/>
      <c r="VWR49" s="502"/>
      <c r="VWS49" s="502"/>
      <c r="VWT49" s="502"/>
      <c r="VWU49" s="502"/>
      <c r="VWV49" s="502"/>
      <c r="VWW49" s="502"/>
      <c r="VWX49" s="502"/>
      <c r="VWY49" s="502"/>
      <c r="VWZ49" s="502"/>
      <c r="VXA49" s="502"/>
      <c r="VXB49" s="502"/>
      <c r="VXC49" s="502"/>
      <c r="VXD49" s="502"/>
      <c r="VXE49" s="502"/>
      <c r="VXF49" s="502"/>
      <c r="VXG49" s="502"/>
      <c r="VXH49" s="502"/>
      <c r="VXI49" s="502"/>
      <c r="VXJ49" s="502"/>
      <c r="VXK49" s="502"/>
      <c r="VXL49" s="502"/>
      <c r="VXM49" s="502"/>
      <c r="VXN49" s="502"/>
      <c r="VXO49" s="502"/>
      <c r="VXP49" s="502"/>
      <c r="VXQ49" s="502"/>
      <c r="VXR49" s="502"/>
      <c r="VXS49" s="502"/>
      <c r="VXT49" s="502"/>
      <c r="VXU49" s="502"/>
      <c r="VXV49" s="502"/>
      <c r="VXW49" s="502"/>
      <c r="VXX49" s="502"/>
      <c r="VXY49" s="502"/>
      <c r="VXZ49" s="502"/>
      <c r="VYA49" s="502"/>
      <c r="VYB49" s="502"/>
      <c r="VYC49" s="502"/>
      <c r="VYD49" s="502"/>
      <c r="VYE49" s="502"/>
      <c r="VYF49" s="502"/>
      <c r="VYG49" s="502"/>
      <c r="VYH49" s="502"/>
      <c r="VYI49" s="502"/>
      <c r="VYJ49" s="502"/>
      <c r="VYK49" s="502"/>
      <c r="VYL49" s="502"/>
      <c r="VYM49" s="502"/>
      <c r="VYN49" s="502"/>
      <c r="VYO49" s="502"/>
      <c r="VYP49" s="502"/>
      <c r="VYQ49" s="502"/>
      <c r="VYR49" s="502"/>
      <c r="VYS49" s="502"/>
      <c r="VYT49" s="502"/>
      <c r="VYU49" s="502"/>
      <c r="VYV49" s="502"/>
      <c r="VYW49" s="502"/>
      <c r="VYX49" s="502"/>
      <c r="VYY49" s="502"/>
      <c r="VYZ49" s="502"/>
      <c r="VZA49" s="502"/>
      <c r="VZB49" s="502"/>
      <c r="VZC49" s="502"/>
      <c r="VZD49" s="502"/>
      <c r="VZE49" s="502"/>
      <c r="VZF49" s="502"/>
      <c r="VZG49" s="502"/>
      <c r="VZH49" s="502"/>
      <c r="VZI49" s="502"/>
      <c r="VZJ49" s="502"/>
      <c r="VZK49" s="502"/>
      <c r="VZL49" s="502"/>
      <c r="VZM49" s="502"/>
      <c r="VZN49" s="502"/>
      <c r="VZO49" s="502"/>
      <c r="VZP49" s="502"/>
      <c r="VZQ49" s="502"/>
      <c r="VZR49" s="502"/>
      <c r="VZS49" s="502"/>
      <c r="VZT49" s="502"/>
      <c r="VZU49" s="502"/>
      <c r="VZV49" s="502"/>
      <c r="VZW49" s="502"/>
      <c r="VZX49" s="502"/>
      <c r="VZY49" s="502"/>
      <c r="VZZ49" s="502"/>
      <c r="WAA49" s="502"/>
      <c r="WAB49" s="502"/>
      <c r="WAC49" s="502"/>
      <c r="WAD49" s="502"/>
      <c r="WAE49" s="502"/>
      <c r="WAF49" s="502"/>
      <c r="WAG49" s="502"/>
      <c r="WAH49" s="502"/>
      <c r="WAI49" s="502"/>
      <c r="WAJ49" s="502"/>
      <c r="WAK49" s="502"/>
      <c r="WAL49" s="502"/>
      <c r="WAM49" s="502"/>
      <c r="WAN49" s="502"/>
      <c r="WAO49" s="502"/>
      <c r="WAP49" s="502"/>
      <c r="WAQ49" s="502"/>
      <c r="WAR49" s="502"/>
      <c r="WAS49" s="502"/>
      <c r="WAT49" s="502"/>
      <c r="WAU49" s="502"/>
      <c r="WAV49" s="502"/>
      <c r="WAW49" s="502"/>
      <c r="WAX49" s="502"/>
      <c r="WAY49" s="502"/>
      <c r="WAZ49" s="502"/>
      <c r="WBA49" s="502"/>
      <c r="WBB49" s="502"/>
      <c r="WBC49" s="502"/>
      <c r="WBD49" s="502"/>
      <c r="WBE49" s="502"/>
      <c r="WBF49" s="502"/>
      <c r="WBG49" s="502"/>
      <c r="WBH49" s="502"/>
      <c r="WBI49" s="502"/>
      <c r="WBJ49" s="502"/>
      <c r="WBK49" s="502"/>
      <c r="WBL49" s="502"/>
      <c r="WBM49" s="502"/>
      <c r="WBN49" s="502"/>
      <c r="WBO49" s="502"/>
      <c r="WBP49" s="502"/>
      <c r="WBQ49" s="502"/>
      <c r="WBR49" s="502"/>
      <c r="WBS49" s="502"/>
      <c r="WBT49" s="502"/>
      <c r="WBU49" s="502"/>
      <c r="WBV49" s="502"/>
      <c r="WBW49" s="502"/>
      <c r="WBX49" s="502"/>
      <c r="WBY49" s="502"/>
      <c r="WBZ49" s="502"/>
      <c r="WCA49" s="502"/>
      <c r="WCB49" s="502"/>
      <c r="WCC49" s="502"/>
      <c r="WCD49" s="502"/>
      <c r="WCE49" s="502"/>
      <c r="WCF49" s="502"/>
      <c r="WCG49" s="502"/>
      <c r="WCH49" s="502"/>
      <c r="WCI49" s="502"/>
      <c r="WCJ49" s="502"/>
      <c r="WCK49" s="502"/>
      <c r="WCL49" s="502"/>
      <c r="WCM49" s="502"/>
      <c r="WCN49" s="502"/>
      <c r="WCO49" s="502"/>
      <c r="WCP49" s="502"/>
      <c r="WCQ49" s="502"/>
      <c r="WCR49" s="502"/>
      <c r="WCS49" s="502"/>
      <c r="WCT49" s="502"/>
      <c r="WCU49" s="502"/>
      <c r="WCV49" s="502"/>
      <c r="WCW49" s="502"/>
      <c r="WCX49" s="502"/>
      <c r="WCY49" s="502"/>
      <c r="WCZ49" s="502"/>
      <c r="WDA49" s="502"/>
      <c r="WDB49" s="502"/>
      <c r="WDC49" s="502"/>
      <c r="WDD49" s="502"/>
      <c r="WDE49" s="502"/>
      <c r="WDF49" s="502"/>
      <c r="WDG49" s="502"/>
      <c r="WDH49" s="502"/>
      <c r="WDI49" s="502"/>
      <c r="WDJ49" s="502"/>
      <c r="WDK49" s="502"/>
      <c r="WDL49" s="502"/>
      <c r="WDM49" s="502"/>
      <c r="WDN49" s="502"/>
      <c r="WDO49" s="502"/>
      <c r="WDP49" s="502"/>
      <c r="WDQ49" s="502"/>
      <c r="WDR49" s="502"/>
      <c r="WDS49" s="502"/>
      <c r="WDT49" s="502"/>
      <c r="WDU49" s="502"/>
      <c r="WDV49" s="502"/>
      <c r="WDW49" s="502"/>
      <c r="WDX49" s="502"/>
      <c r="WDY49" s="502"/>
      <c r="WDZ49" s="502"/>
      <c r="WEA49" s="502"/>
      <c r="WEB49" s="502"/>
      <c r="WEC49" s="502"/>
      <c r="WED49" s="502"/>
      <c r="WEE49" s="502"/>
      <c r="WEF49" s="502"/>
      <c r="WEG49" s="502"/>
      <c r="WEH49" s="502"/>
      <c r="WEI49" s="502"/>
      <c r="WEJ49" s="502"/>
      <c r="WEK49" s="502"/>
      <c r="WEL49" s="502"/>
      <c r="WEM49" s="502"/>
      <c r="WEN49" s="502"/>
      <c r="WEO49" s="502"/>
      <c r="WEP49" s="502"/>
      <c r="WEQ49" s="502"/>
      <c r="WER49" s="502"/>
      <c r="WES49" s="502"/>
      <c r="WET49" s="502"/>
      <c r="WEU49" s="502"/>
      <c r="WEV49" s="502"/>
      <c r="WEW49" s="502"/>
      <c r="WEX49" s="502"/>
      <c r="WEY49" s="502"/>
      <c r="WEZ49" s="502"/>
      <c r="WFA49" s="502"/>
      <c r="WFB49" s="502"/>
      <c r="WFC49" s="502"/>
      <c r="WFD49" s="502"/>
      <c r="WFE49" s="502"/>
      <c r="WFF49" s="502"/>
      <c r="WFG49" s="502"/>
      <c r="WFH49" s="502"/>
      <c r="WFI49" s="502"/>
      <c r="WFJ49" s="502"/>
      <c r="WFK49" s="502"/>
      <c r="WFL49" s="502"/>
      <c r="WFM49" s="502"/>
      <c r="WFN49" s="502"/>
      <c r="WFO49" s="502"/>
      <c r="WFP49" s="502"/>
      <c r="WFQ49" s="502"/>
      <c r="WFR49" s="502"/>
      <c r="WFS49" s="502"/>
      <c r="WFT49" s="502"/>
      <c r="WFU49" s="502"/>
      <c r="WFV49" s="502"/>
      <c r="WFW49" s="502"/>
      <c r="WFX49" s="502"/>
      <c r="WFY49" s="502"/>
      <c r="WFZ49" s="502"/>
      <c r="WGA49" s="502"/>
      <c r="WGB49" s="502"/>
      <c r="WGC49" s="502"/>
      <c r="WGD49" s="502"/>
      <c r="WGE49" s="502"/>
      <c r="WGF49" s="502"/>
      <c r="WGG49" s="502"/>
      <c r="WGH49" s="502"/>
      <c r="WGI49" s="502"/>
      <c r="WGJ49" s="502"/>
      <c r="WGK49" s="502"/>
      <c r="WGL49" s="502"/>
      <c r="WGM49" s="502"/>
      <c r="WGN49" s="502"/>
      <c r="WGO49" s="502"/>
      <c r="WGP49" s="502"/>
      <c r="WGQ49" s="502"/>
      <c r="WGR49" s="502"/>
      <c r="WGS49" s="502"/>
      <c r="WGT49" s="502"/>
      <c r="WGU49" s="502"/>
      <c r="WGV49" s="502"/>
      <c r="WGW49" s="502"/>
      <c r="WGX49" s="502"/>
      <c r="WGY49" s="502"/>
      <c r="WGZ49" s="502"/>
      <c r="WHA49" s="502"/>
      <c r="WHB49" s="502"/>
      <c r="WHC49" s="502"/>
      <c r="WHD49" s="502"/>
      <c r="WHE49" s="502"/>
      <c r="WHF49" s="502"/>
      <c r="WHG49" s="502"/>
      <c r="WHH49" s="502"/>
      <c r="WHI49" s="502"/>
      <c r="WHJ49" s="502"/>
      <c r="WHK49" s="502"/>
      <c r="WHL49" s="502"/>
      <c r="WHM49" s="502"/>
      <c r="WHN49" s="502"/>
      <c r="WHO49" s="502"/>
      <c r="WHP49" s="502"/>
      <c r="WHQ49" s="502"/>
      <c r="WHR49" s="502"/>
      <c r="WHS49" s="502"/>
      <c r="WHT49" s="502"/>
      <c r="WHU49" s="502"/>
      <c r="WHV49" s="502"/>
      <c r="WHW49" s="502"/>
      <c r="WHX49" s="502"/>
      <c r="WHY49" s="502"/>
      <c r="WHZ49" s="502"/>
      <c r="WIA49" s="502"/>
      <c r="WIB49" s="502"/>
      <c r="WIC49" s="502"/>
      <c r="WID49" s="502"/>
      <c r="WIE49" s="502"/>
      <c r="WIF49" s="502"/>
      <c r="WIG49" s="502"/>
      <c r="WIH49" s="502"/>
      <c r="WII49" s="502"/>
      <c r="WIJ49" s="502"/>
      <c r="WIK49" s="502"/>
      <c r="WIL49" s="502"/>
      <c r="WIM49" s="502"/>
      <c r="WIN49" s="502"/>
      <c r="WIO49" s="502"/>
      <c r="WIP49" s="502"/>
      <c r="WIQ49" s="502"/>
      <c r="WIR49" s="502"/>
      <c r="WIS49" s="502"/>
      <c r="WIT49" s="502"/>
      <c r="WIU49" s="502"/>
      <c r="WIV49" s="502"/>
      <c r="WIW49" s="502"/>
      <c r="WIX49" s="502"/>
      <c r="WIY49" s="502"/>
      <c r="WIZ49" s="502"/>
      <c r="WJA49" s="502"/>
      <c r="WJB49" s="502"/>
      <c r="WJC49" s="502"/>
      <c r="WJD49" s="502"/>
      <c r="WJE49" s="502"/>
      <c r="WJF49" s="502"/>
      <c r="WJG49" s="502"/>
      <c r="WJH49" s="502"/>
      <c r="WJI49" s="502"/>
      <c r="WJJ49" s="502"/>
      <c r="WJK49" s="502"/>
      <c r="WJL49" s="502"/>
      <c r="WJM49" s="502"/>
      <c r="WJN49" s="502"/>
      <c r="WJO49" s="502"/>
      <c r="WJP49" s="502"/>
      <c r="WJQ49" s="502"/>
      <c r="WJR49" s="502"/>
      <c r="WJS49" s="502"/>
      <c r="WJT49" s="502"/>
      <c r="WJU49" s="502"/>
      <c r="WJV49" s="502"/>
      <c r="WJW49" s="502"/>
      <c r="WJX49" s="502"/>
      <c r="WJY49" s="502"/>
      <c r="WJZ49" s="502"/>
      <c r="WKA49" s="502"/>
      <c r="WKB49" s="502"/>
      <c r="WKC49" s="502"/>
      <c r="WKD49" s="502"/>
      <c r="WKE49" s="502"/>
      <c r="WKF49" s="502"/>
      <c r="WKG49" s="502"/>
      <c r="WKH49" s="502"/>
      <c r="WKI49" s="502"/>
      <c r="WKJ49" s="502"/>
      <c r="WKK49" s="502"/>
      <c r="WKL49" s="502"/>
      <c r="WKM49" s="502"/>
      <c r="WKN49" s="502"/>
      <c r="WKO49" s="502"/>
      <c r="WKP49" s="502"/>
      <c r="WKQ49" s="502"/>
      <c r="WKR49" s="502"/>
      <c r="WKS49" s="502"/>
      <c r="WKT49" s="502"/>
      <c r="WKU49" s="502"/>
      <c r="WKV49" s="502"/>
      <c r="WKW49" s="502"/>
      <c r="WKX49" s="502"/>
      <c r="WKY49" s="502"/>
      <c r="WKZ49" s="502"/>
      <c r="WLA49" s="502"/>
      <c r="WLB49" s="502"/>
      <c r="WLC49" s="502"/>
      <c r="WLD49" s="502"/>
      <c r="WLE49" s="502"/>
      <c r="WLF49" s="502"/>
      <c r="WLG49" s="502"/>
      <c r="WLH49" s="502"/>
      <c r="WLI49" s="502"/>
      <c r="WLJ49" s="502"/>
      <c r="WLK49" s="502"/>
      <c r="WLL49" s="502"/>
      <c r="WLM49" s="502"/>
      <c r="WLN49" s="502"/>
      <c r="WLO49" s="502"/>
      <c r="WLP49" s="502"/>
      <c r="WLQ49" s="502"/>
      <c r="WLR49" s="502"/>
      <c r="WLS49" s="502"/>
      <c r="WLT49" s="502"/>
      <c r="WLU49" s="502"/>
      <c r="WLV49" s="502"/>
      <c r="WLW49" s="502"/>
      <c r="WLX49" s="502"/>
      <c r="WLY49" s="502"/>
      <c r="WLZ49" s="502"/>
      <c r="WMA49" s="502"/>
      <c r="WMB49" s="502"/>
      <c r="WMC49" s="502"/>
      <c r="WMD49" s="502"/>
      <c r="WME49" s="502"/>
      <c r="WMF49" s="502"/>
      <c r="WMG49" s="502"/>
      <c r="WMH49" s="502"/>
      <c r="WMI49" s="502"/>
      <c r="WMJ49" s="502"/>
      <c r="WMK49" s="502"/>
      <c r="WML49" s="502"/>
      <c r="WMM49" s="502"/>
      <c r="WMN49" s="502"/>
      <c r="WMO49" s="502"/>
      <c r="WMP49" s="502"/>
      <c r="WMQ49" s="502"/>
      <c r="WMR49" s="502"/>
      <c r="WMS49" s="502"/>
      <c r="WMT49" s="502"/>
      <c r="WMU49" s="502"/>
      <c r="WMV49" s="502"/>
      <c r="WMW49" s="502"/>
      <c r="WMX49" s="502"/>
      <c r="WMY49" s="502"/>
      <c r="WMZ49" s="502"/>
      <c r="WNA49" s="502"/>
      <c r="WNB49" s="502"/>
      <c r="WNC49" s="502"/>
      <c r="WND49" s="502"/>
      <c r="WNE49" s="502"/>
      <c r="WNF49" s="502"/>
      <c r="WNG49" s="502"/>
      <c r="WNH49" s="502"/>
      <c r="WNI49" s="502"/>
      <c r="WNJ49" s="502"/>
      <c r="WNK49" s="502"/>
      <c r="WNL49" s="502"/>
      <c r="WNM49" s="502"/>
      <c r="WNN49" s="502"/>
      <c r="WNO49" s="502"/>
      <c r="WNP49" s="502"/>
      <c r="WNQ49" s="502"/>
      <c r="WNR49" s="502"/>
      <c r="WNS49" s="502"/>
      <c r="WNT49" s="502"/>
      <c r="WNU49" s="502"/>
      <c r="WNV49" s="502"/>
      <c r="WNW49" s="502"/>
      <c r="WNX49" s="502"/>
      <c r="WNY49" s="502"/>
      <c r="WNZ49" s="502"/>
      <c r="WOA49" s="502"/>
      <c r="WOB49" s="502"/>
      <c r="WOC49" s="502"/>
      <c r="WOD49" s="502"/>
      <c r="WOE49" s="502"/>
      <c r="WOF49" s="502"/>
      <c r="WOG49" s="502"/>
      <c r="WOH49" s="502"/>
      <c r="WOI49" s="502"/>
      <c r="WOJ49" s="502"/>
      <c r="WOK49" s="502"/>
      <c r="WOL49" s="502"/>
      <c r="WOM49" s="502"/>
      <c r="WON49" s="502"/>
      <c r="WOO49" s="502"/>
      <c r="WOP49" s="502"/>
      <c r="WOQ49" s="502"/>
      <c r="WOR49" s="502"/>
      <c r="WOS49" s="502"/>
      <c r="WOT49" s="502"/>
      <c r="WOU49" s="502"/>
      <c r="WOV49" s="502"/>
      <c r="WOW49" s="502"/>
      <c r="WOX49" s="502"/>
      <c r="WOY49" s="502"/>
      <c r="WOZ49" s="502"/>
      <c r="WPA49" s="502"/>
      <c r="WPB49" s="502"/>
      <c r="WPC49" s="502"/>
      <c r="WPD49" s="502"/>
      <c r="WPE49" s="502"/>
      <c r="WPF49" s="502"/>
      <c r="WPG49" s="502"/>
      <c r="WPH49" s="502"/>
      <c r="WPI49" s="502"/>
      <c r="WPJ49" s="502"/>
      <c r="WPK49" s="502"/>
      <c r="WPL49" s="502"/>
      <c r="WPM49" s="502"/>
      <c r="WPN49" s="502"/>
      <c r="WPO49" s="502"/>
      <c r="WPP49" s="502"/>
      <c r="WPQ49" s="502"/>
      <c r="WPR49" s="502"/>
      <c r="WPS49" s="502"/>
      <c r="WPT49" s="502"/>
      <c r="WPU49" s="502"/>
      <c r="WPV49" s="502"/>
      <c r="WPW49" s="502"/>
      <c r="WPX49" s="502"/>
      <c r="WPY49" s="502"/>
      <c r="WPZ49" s="502"/>
      <c r="WQA49" s="502"/>
      <c r="WQB49" s="502"/>
      <c r="WQC49" s="502"/>
      <c r="WQD49" s="502"/>
      <c r="WQE49" s="502"/>
      <c r="WQF49" s="502"/>
      <c r="WQG49" s="502"/>
      <c r="WQH49" s="502"/>
      <c r="WQI49" s="502"/>
      <c r="WQJ49" s="502"/>
      <c r="WQK49" s="502"/>
      <c r="WQL49" s="502"/>
      <c r="WQM49" s="502"/>
      <c r="WQN49" s="502"/>
      <c r="WQO49" s="502"/>
      <c r="WQP49" s="502"/>
      <c r="WQQ49" s="502"/>
      <c r="WQR49" s="502"/>
      <c r="WQS49" s="502"/>
      <c r="WQT49" s="502"/>
      <c r="WQU49" s="502"/>
      <c r="WQV49" s="502"/>
      <c r="WQW49" s="502"/>
      <c r="WQX49" s="502"/>
      <c r="WQY49" s="502"/>
      <c r="WQZ49" s="502"/>
      <c r="WRA49" s="502"/>
      <c r="WRB49" s="502"/>
      <c r="WRC49" s="502"/>
      <c r="WRD49" s="502"/>
      <c r="WRE49" s="502"/>
      <c r="WRF49" s="502"/>
      <c r="WRG49" s="502"/>
      <c r="WRH49" s="502"/>
      <c r="WRI49" s="502"/>
      <c r="WRJ49" s="502"/>
      <c r="WRK49" s="502"/>
      <c r="WRL49" s="502"/>
      <c r="WRM49" s="502"/>
      <c r="WRN49" s="502"/>
      <c r="WRO49" s="502"/>
      <c r="WRP49" s="502"/>
      <c r="WRQ49" s="502"/>
      <c r="WRR49" s="502"/>
      <c r="WRS49" s="502"/>
      <c r="WRT49" s="502"/>
      <c r="WRU49" s="502"/>
      <c r="WRV49" s="502"/>
      <c r="WRW49" s="502"/>
      <c r="WRX49" s="502"/>
      <c r="WRY49" s="502"/>
      <c r="WRZ49" s="502"/>
      <c r="WSA49" s="502"/>
      <c r="WSB49" s="502"/>
      <c r="WSC49" s="502"/>
      <c r="WSD49" s="502"/>
      <c r="WSE49" s="502"/>
      <c r="WSF49" s="502"/>
      <c r="WSG49" s="502"/>
      <c r="WSH49" s="502"/>
      <c r="WSI49" s="502"/>
      <c r="WSJ49" s="502"/>
      <c r="WSK49" s="502"/>
      <c r="WSL49" s="502"/>
      <c r="WSM49" s="502"/>
      <c r="WSN49" s="502"/>
      <c r="WSO49" s="502"/>
      <c r="WSP49" s="502"/>
      <c r="WSQ49" s="502"/>
      <c r="WSR49" s="502"/>
      <c r="WSS49" s="502"/>
      <c r="WST49" s="502"/>
      <c r="WSU49" s="502"/>
      <c r="WSV49" s="502"/>
      <c r="WSW49" s="502"/>
      <c r="WSX49" s="502"/>
      <c r="WSY49" s="502"/>
      <c r="WSZ49" s="502"/>
      <c r="WTA49" s="502"/>
      <c r="WTB49" s="502"/>
      <c r="WTC49" s="502"/>
      <c r="WTD49" s="502"/>
      <c r="WTE49" s="502"/>
      <c r="WTF49" s="502"/>
      <c r="WTG49" s="502"/>
      <c r="WTH49" s="502"/>
      <c r="WTI49" s="502"/>
      <c r="WTJ49" s="502"/>
      <c r="WTK49" s="502"/>
      <c r="WTL49" s="502"/>
      <c r="WTM49" s="502"/>
      <c r="WTN49" s="502"/>
      <c r="WTO49" s="502"/>
      <c r="WTP49" s="502"/>
      <c r="WTQ49" s="502"/>
      <c r="WTR49" s="502"/>
      <c r="WTS49" s="502"/>
      <c r="WTT49" s="502"/>
      <c r="WTU49" s="502"/>
      <c r="WTV49" s="502"/>
      <c r="WTW49" s="502"/>
      <c r="WTX49" s="502"/>
      <c r="WTY49" s="502"/>
      <c r="WTZ49" s="502"/>
      <c r="WUA49" s="502"/>
      <c r="WUB49" s="502"/>
      <c r="WUC49" s="502"/>
      <c r="WUD49" s="502"/>
      <c r="WUE49" s="502"/>
      <c r="WUF49" s="502"/>
      <c r="WUG49" s="502"/>
      <c r="WUH49" s="502"/>
      <c r="WUI49" s="502"/>
      <c r="WUJ49" s="502"/>
      <c r="WUK49" s="502"/>
      <c r="WUL49" s="502"/>
      <c r="WUM49" s="502"/>
      <c r="WUN49" s="502"/>
      <c r="WUO49" s="502"/>
      <c r="WUP49" s="502"/>
      <c r="WUQ49" s="502"/>
      <c r="WUR49" s="502"/>
      <c r="WUS49" s="502"/>
      <c r="WUT49" s="502"/>
      <c r="WUU49" s="502"/>
      <c r="WUV49" s="502"/>
      <c r="WUW49" s="502"/>
      <c r="WUX49" s="502"/>
      <c r="WUY49" s="502"/>
      <c r="WUZ49" s="502"/>
      <c r="WVA49" s="502"/>
      <c r="WVB49" s="502"/>
      <c r="WVC49" s="502"/>
      <c r="WVD49" s="502"/>
      <c r="WVE49" s="502"/>
      <c r="WVF49" s="502"/>
      <c r="WVG49" s="502"/>
      <c r="WVH49" s="502"/>
      <c r="WVI49" s="502"/>
      <c r="WVJ49" s="502"/>
      <c r="WVK49" s="502"/>
      <c r="WVL49" s="502"/>
      <c r="WVM49" s="502"/>
      <c r="WVN49" s="502"/>
      <c r="WVO49" s="502"/>
      <c r="WVP49" s="502"/>
      <c r="WVQ49" s="502"/>
      <c r="WVR49" s="502"/>
      <c r="WVS49" s="502"/>
      <c r="WVT49" s="502"/>
      <c r="WVU49" s="502"/>
      <c r="WVV49" s="502"/>
      <c r="WVW49" s="502"/>
      <c r="WVX49" s="502"/>
      <c r="WVY49" s="502"/>
      <c r="WVZ49" s="502"/>
      <c r="WWA49" s="502"/>
      <c r="WWB49" s="502"/>
      <c r="WWC49" s="502"/>
      <c r="WWD49" s="502"/>
      <c r="WWE49" s="502"/>
      <c r="WWF49" s="502"/>
      <c r="WWG49" s="502"/>
      <c r="WWH49" s="502"/>
      <c r="WWI49" s="502"/>
      <c r="WWJ49" s="502"/>
      <c r="WWK49" s="502"/>
      <c r="WWL49" s="502"/>
      <c r="WWM49" s="502"/>
      <c r="WWN49" s="502"/>
      <c r="WWO49" s="502"/>
      <c r="WWP49" s="502"/>
      <c r="WWQ49" s="502"/>
      <c r="WWR49" s="502"/>
      <c r="WWS49" s="502"/>
      <c r="WWT49" s="502"/>
      <c r="WWU49" s="502"/>
      <c r="WWV49" s="502"/>
      <c r="WWW49" s="502"/>
      <c r="WWX49" s="502"/>
      <c r="WWY49" s="502"/>
      <c r="WWZ49" s="502"/>
      <c r="WXA49" s="502"/>
      <c r="WXB49" s="502"/>
      <c r="WXC49" s="502"/>
      <c r="WXD49" s="502"/>
      <c r="WXE49" s="502"/>
      <c r="WXF49" s="502"/>
      <c r="WXG49" s="502"/>
      <c r="WXH49" s="502"/>
      <c r="WXI49" s="502"/>
      <c r="WXJ49" s="502"/>
      <c r="WXK49" s="502"/>
      <c r="WXL49" s="502"/>
      <c r="WXM49" s="502"/>
      <c r="WXN49" s="502"/>
      <c r="WXO49" s="502"/>
      <c r="WXP49" s="502"/>
      <c r="WXQ49" s="502"/>
      <c r="WXR49" s="502"/>
      <c r="WXS49" s="502"/>
      <c r="WXT49" s="502"/>
      <c r="WXU49" s="502"/>
      <c r="WXV49" s="502"/>
      <c r="WXW49" s="502"/>
      <c r="WXX49" s="502"/>
      <c r="WXY49" s="502"/>
      <c r="WXZ49" s="502"/>
      <c r="WYA49" s="502"/>
      <c r="WYB49" s="502"/>
      <c r="WYC49" s="502"/>
      <c r="WYD49" s="502"/>
      <c r="WYE49" s="502"/>
      <c r="WYF49" s="502"/>
      <c r="WYG49" s="502"/>
      <c r="WYH49" s="502"/>
      <c r="WYI49" s="502"/>
      <c r="WYJ49" s="502"/>
      <c r="WYK49" s="502"/>
      <c r="WYL49" s="502"/>
      <c r="WYM49" s="502"/>
      <c r="WYN49" s="502"/>
      <c r="WYO49" s="502"/>
      <c r="WYP49" s="502"/>
      <c r="WYQ49" s="502"/>
      <c r="WYR49" s="502"/>
      <c r="WYS49" s="502"/>
      <c r="WYT49" s="502"/>
      <c r="WYU49" s="502"/>
      <c r="WYV49" s="502"/>
      <c r="WYW49" s="502"/>
      <c r="WYX49" s="502"/>
      <c r="WYY49" s="502"/>
      <c r="WYZ49" s="502"/>
      <c r="WZA49" s="502"/>
      <c r="WZB49" s="502"/>
      <c r="WZC49" s="502"/>
      <c r="WZD49" s="502"/>
      <c r="WZE49" s="502"/>
      <c r="WZF49" s="502"/>
      <c r="WZG49" s="502"/>
      <c r="WZH49" s="502"/>
      <c r="WZI49" s="502"/>
      <c r="WZJ49" s="502"/>
      <c r="WZK49" s="502"/>
      <c r="WZL49" s="502"/>
      <c r="WZM49" s="502"/>
      <c r="WZN49" s="502"/>
      <c r="WZO49" s="502"/>
      <c r="WZP49" s="502"/>
      <c r="WZQ49" s="502"/>
      <c r="WZR49" s="502"/>
      <c r="WZS49" s="502"/>
      <c r="WZT49" s="502"/>
      <c r="WZU49" s="502"/>
      <c r="WZV49" s="502"/>
      <c r="WZW49" s="502"/>
      <c r="WZX49" s="502"/>
      <c r="WZY49" s="502"/>
      <c r="WZZ49" s="502"/>
      <c r="XAA49" s="502"/>
      <c r="XAB49" s="502"/>
      <c r="XAC49" s="502"/>
      <c r="XAD49" s="502"/>
      <c r="XAE49" s="502"/>
      <c r="XAF49" s="502"/>
      <c r="XAG49" s="502"/>
      <c r="XAH49" s="502"/>
      <c r="XAI49" s="502"/>
      <c r="XAJ49" s="502"/>
      <c r="XAK49" s="502"/>
      <c r="XAL49" s="502"/>
      <c r="XAM49" s="502"/>
      <c r="XAN49" s="502"/>
      <c r="XAO49" s="502"/>
      <c r="XAP49" s="502"/>
      <c r="XAQ49" s="502"/>
      <c r="XAR49" s="502"/>
      <c r="XAS49" s="502"/>
      <c r="XAT49" s="502"/>
      <c r="XAU49" s="502"/>
      <c r="XAV49" s="502"/>
      <c r="XAW49" s="502"/>
      <c r="XAX49" s="502"/>
      <c r="XAY49" s="502"/>
      <c r="XAZ49" s="502"/>
      <c r="XBA49" s="502"/>
      <c r="XBB49" s="502"/>
      <c r="XBC49" s="502"/>
      <c r="XBD49" s="502"/>
      <c r="XBE49" s="502"/>
      <c r="XBF49" s="502"/>
      <c r="XBG49" s="502"/>
      <c r="XBH49" s="502"/>
      <c r="XBI49" s="502"/>
      <c r="XBJ49" s="502"/>
      <c r="XBK49" s="502"/>
      <c r="XBL49" s="502"/>
      <c r="XBM49" s="502"/>
      <c r="XBN49" s="502"/>
      <c r="XBO49" s="502"/>
      <c r="XBP49" s="502"/>
      <c r="XBQ49" s="502"/>
      <c r="XBR49" s="502"/>
      <c r="XBS49" s="502"/>
      <c r="XBT49" s="502"/>
      <c r="XBU49" s="502"/>
      <c r="XBV49" s="502"/>
      <c r="XBW49" s="502"/>
      <c r="XBX49" s="502"/>
      <c r="XBY49" s="502"/>
      <c r="XBZ49" s="502"/>
      <c r="XCA49" s="502"/>
      <c r="XCB49" s="502"/>
      <c r="XCC49" s="502"/>
      <c r="XCD49" s="502"/>
      <c r="XCE49" s="502"/>
      <c r="XCF49" s="502"/>
      <c r="XCG49" s="502"/>
      <c r="XCH49" s="502"/>
      <c r="XCI49" s="502"/>
      <c r="XCJ49" s="502"/>
      <c r="XCK49" s="502"/>
      <c r="XCL49" s="502"/>
      <c r="XCM49" s="502"/>
      <c r="XCN49" s="502"/>
      <c r="XCO49" s="502"/>
      <c r="XCP49" s="502"/>
      <c r="XCQ49" s="502"/>
      <c r="XCR49" s="502"/>
      <c r="XCS49" s="502"/>
      <c r="XCT49" s="502"/>
      <c r="XCU49" s="502"/>
      <c r="XCV49" s="502"/>
      <c r="XCW49" s="502"/>
      <c r="XCX49" s="502"/>
      <c r="XCY49" s="502"/>
      <c r="XCZ49" s="502"/>
      <c r="XDA49" s="502"/>
      <c r="XDB49" s="502"/>
      <c r="XDC49" s="502"/>
      <c r="XDD49" s="502"/>
      <c r="XDE49" s="502"/>
      <c r="XDF49" s="502"/>
      <c r="XDG49" s="502"/>
      <c r="XDH49" s="502"/>
      <c r="XDI49" s="502"/>
      <c r="XDJ49" s="502"/>
      <c r="XDK49" s="502"/>
      <c r="XDL49" s="502"/>
      <c r="XDM49" s="502"/>
      <c r="XDN49" s="502"/>
      <c r="XDO49" s="502"/>
      <c r="XDP49" s="502"/>
      <c r="XDQ49" s="502"/>
      <c r="XDR49" s="502"/>
      <c r="XDS49" s="502"/>
      <c r="XDT49" s="502"/>
      <c r="XDU49" s="502"/>
      <c r="XDV49" s="502"/>
      <c r="XDW49" s="502"/>
      <c r="XDX49" s="502"/>
      <c r="XDY49" s="502"/>
      <c r="XDZ49" s="502"/>
      <c r="XEA49" s="502"/>
      <c r="XEB49" s="502"/>
      <c r="XEC49" s="502"/>
      <c r="XED49" s="502"/>
      <c r="XEE49" s="502"/>
      <c r="XEF49" s="502"/>
      <c r="XEG49" s="502"/>
      <c r="XEH49" s="502"/>
      <c r="XEI49" s="502"/>
      <c r="XEJ49" s="502"/>
      <c r="XEK49" s="502"/>
      <c r="XEL49" s="502"/>
      <c r="XEM49" s="502"/>
      <c r="XEN49" s="502"/>
      <c r="XEO49" s="502"/>
      <c r="XEP49" s="502"/>
      <c r="XEQ49" s="502"/>
      <c r="XER49" s="502"/>
      <c r="XES49" s="502"/>
      <c r="XET49" s="502"/>
      <c r="XEU49" s="502"/>
      <c r="XEV49" s="502"/>
      <c r="XEW49" s="502"/>
      <c r="XEX49" s="502"/>
      <c r="XEY49" s="502"/>
      <c r="XEZ49" s="502"/>
      <c r="XFA49" s="502"/>
      <c r="XFB49" s="502"/>
      <c r="XFC49" s="502"/>
      <c r="XFD49" s="502"/>
    </row>
    <row r="50" s="388" customFormat="1" customHeight="1" spans="1:16384">
      <c r="A50" s="421" t="str">
        <f t="shared" si="30"/>
        <v>ZU10-2</v>
      </c>
      <c r="B50" s="422">
        <f t="shared" si="6"/>
        <v>290.2095</v>
      </c>
      <c r="C50" s="422">
        <f t="shared" si="7"/>
        <v>310.2095</v>
      </c>
      <c r="D50" s="423">
        <f t="shared" si="8"/>
        <v>20</v>
      </c>
      <c r="E50" s="424">
        <f t="shared" si="9"/>
        <v>3.348</v>
      </c>
      <c r="F50" s="424">
        <f t="shared" si="10"/>
        <v>3.348</v>
      </c>
      <c r="G50" s="424">
        <f t="shared" si="11"/>
        <v>-1.51844</v>
      </c>
      <c r="H50" s="424">
        <f t="shared" si="12"/>
        <v>-1.61933</v>
      </c>
      <c r="I50" s="424">
        <f t="shared" si="13"/>
        <v>4.86644</v>
      </c>
      <c r="J50" s="424">
        <f t="shared" si="14"/>
        <v>4.96733</v>
      </c>
      <c r="K50" s="449">
        <f t="shared" si="15"/>
        <v>0.6</v>
      </c>
      <c r="L50" s="449">
        <f>LOOKUP(MAX(J50,I50),{0,3,4,5,6.5,7.5,9,10},{0.3,0.4,0.5,0.6,0.7,0.8,0.9})</f>
        <v>0.5</v>
      </c>
      <c r="M50" s="449">
        <f t="shared" si="16"/>
        <v>9</v>
      </c>
      <c r="N50" s="449">
        <f t="shared" si="17"/>
        <v>9</v>
      </c>
      <c r="O50" s="450">
        <f t="shared" si="18"/>
        <v>0.79925</v>
      </c>
      <c r="P50" s="451">
        <f t="shared" si="19"/>
        <v>0.7</v>
      </c>
      <c r="Q50" s="451">
        <f t="shared" si="20"/>
        <v>1.75</v>
      </c>
      <c r="R50" s="423">
        <f t="shared" si="21"/>
        <v>1.75</v>
      </c>
      <c r="S50" s="482">
        <f t="shared" si="22"/>
        <v>0</v>
      </c>
      <c r="T50" s="483">
        <f t="shared" si="23"/>
        <v>0.0289199999999998</v>
      </c>
      <c r="U50" s="450">
        <f t="shared" si="24"/>
        <v>-0.98842</v>
      </c>
      <c r="V50" s="450">
        <f t="shared" si="25"/>
        <v>0.45</v>
      </c>
      <c r="W50" s="483">
        <f t="shared" si="26"/>
        <v>0.45</v>
      </c>
      <c r="X50" s="484">
        <f t="shared" si="27"/>
        <v>0</v>
      </c>
      <c r="Y50" s="468">
        <f t="shared" si="28"/>
        <v>0</v>
      </c>
      <c r="Z50" s="468">
        <f t="shared" si="29"/>
        <v>0</v>
      </c>
      <c r="AA50" s="502"/>
      <c r="AB50" s="503"/>
      <c r="AC50" s="503"/>
      <c r="AD50" s="502"/>
      <c r="AE50" s="502"/>
      <c r="AF50" s="502"/>
      <c r="AG50" s="502"/>
      <c r="AH50" s="502"/>
      <c r="AI50" s="502"/>
      <c r="AJ50" s="502"/>
      <c r="AK50" s="502"/>
      <c r="AL50" s="502"/>
      <c r="AM50" s="502"/>
      <c r="AN50" s="502"/>
      <c r="AO50" s="502"/>
      <c r="AP50" s="502"/>
      <c r="AQ50" s="502"/>
      <c r="AR50" s="502"/>
      <c r="AS50" s="502"/>
      <c r="AT50" s="502"/>
      <c r="AU50" s="502"/>
      <c r="AV50" s="502"/>
      <c r="AW50" s="502"/>
      <c r="AX50" s="502"/>
      <c r="AY50" s="502"/>
      <c r="AZ50" s="502"/>
      <c r="BA50" s="502"/>
      <c r="BB50" s="502"/>
      <c r="BC50" s="502"/>
      <c r="BD50" s="502"/>
      <c r="BE50" s="502"/>
      <c r="BF50" s="502"/>
      <c r="BG50" s="502"/>
      <c r="BH50" s="502"/>
      <c r="BI50" s="502"/>
      <c r="BJ50" s="502"/>
      <c r="BK50" s="502"/>
      <c r="BL50" s="502"/>
      <c r="BM50" s="502"/>
      <c r="BN50" s="502"/>
      <c r="BO50" s="502"/>
      <c r="BP50" s="502"/>
      <c r="BQ50" s="502"/>
      <c r="BR50" s="502"/>
      <c r="BS50" s="502"/>
      <c r="BT50" s="502"/>
      <c r="BU50" s="502"/>
      <c r="BV50" s="502"/>
      <c r="BW50" s="502"/>
      <c r="BX50" s="502"/>
      <c r="BY50" s="502"/>
      <c r="BZ50" s="502"/>
      <c r="CA50" s="502"/>
      <c r="CB50" s="502"/>
      <c r="CC50" s="502"/>
      <c r="CD50" s="502"/>
      <c r="CE50" s="502"/>
      <c r="CF50" s="502"/>
      <c r="CG50" s="502"/>
      <c r="CH50" s="502"/>
      <c r="CI50" s="502"/>
      <c r="CJ50" s="502"/>
      <c r="CK50" s="502"/>
      <c r="CL50" s="502"/>
      <c r="CM50" s="502"/>
      <c r="CN50" s="502"/>
      <c r="CO50" s="502"/>
      <c r="CP50" s="502"/>
      <c r="CQ50" s="502"/>
      <c r="CR50" s="502"/>
      <c r="CS50" s="502"/>
      <c r="CT50" s="502"/>
      <c r="CU50" s="502"/>
      <c r="CV50" s="502"/>
      <c r="CW50" s="502"/>
      <c r="CX50" s="502"/>
      <c r="CY50" s="502"/>
      <c r="CZ50" s="502"/>
      <c r="DA50" s="502"/>
      <c r="DB50" s="502"/>
      <c r="DC50" s="502"/>
      <c r="DD50" s="502"/>
      <c r="DE50" s="502"/>
      <c r="DF50" s="502"/>
      <c r="DG50" s="502"/>
      <c r="DH50" s="502"/>
      <c r="DI50" s="502"/>
      <c r="DJ50" s="502"/>
      <c r="DK50" s="502"/>
      <c r="DL50" s="502"/>
      <c r="DM50" s="502"/>
      <c r="DN50" s="502"/>
      <c r="DO50" s="502"/>
      <c r="DP50" s="502"/>
      <c r="DQ50" s="502"/>
      <c r="DR50" s="502"/>
      <c r="DS50" s="502"/>
      <c r="DT50" s="502"/>
      <c r="DU50" s="502"/>
      <c r="DV50" s="502"/>
      <c r="DW50" s="502"/>
      <c r="DX50" s="502"/>
      <c r="DY50" s="502"/>
      <c r="DZ50" s="502"/>
      <c r="EA50" s="502"/>
      <c r="EB50" s="502"/>
      <c r="EC50" s="502"/>
      <c r="ED50" s="502"/>
      <c r="EE50" s="502"/>
      <c r="EF50" s="502"/>
      <c r="EG50" s="502"/>
      <c r="EH50" s="502"/>
      <c r="EI50" s="502"/>
      <c r="EJ50" s="502"/>
      <c r="EK50" s="502"/>
      <c r="EL50" s="502"/>
      <c r="EM50" s="502"/>
      <c r="EN50" s="502"/>
      <c r="EO50" s="502"/>
      <c r="EP50" s="502"/>
      <c r="EQ50" s="502"/>
      <c r="ER50" s="502"/>
      <c r="ES50" s="502"/>
      <c r="ET50" s="502"/>
      <c r="EU50" s="502"/>
      <c r="EV50" s="502"/>
      <c r="EW50" s="502"/>
      <c r="EX50" s="502"/>
      <c r="EY50" s="502"/>
      <c r="EZ50" s="502"/>
      <c r="FA50" s="502"/>
      <c r="FB50" s="502"/>
      <c r="FC50" s="502"/>
      <c r="FD50" s="502"/>
      <c r="FE50" s="502"/>
      <c r="FF50" s="502"/>
      <c r="FG50" s="502"/>
      <c r="FH50" s="502"/>
      <c r="FI50" s="502"/>
      <c r="FJ50" s="502"/>
      <c r="FK50" s="502"/>
      <c r="FL50" s="502"/>
      <c r="FM50" s="502"/>
      <c r="FN50" s="502"/>
      <c r="FO50" s="502"/>
      <c r="FP50" s="502"/>
      <c r="FQ50" s="502"/>
      <c r="FR50" s="502"/>
      <c r="FS50" s="502"/>
      <c r="FT50" s="502"/>
      <c r="FU50" s="502"/>
      <c r="FV50" s="502"/>
      <c r="FW50" s="502"/>
      <c r="FX50" s="502"/>
      <c r="FY50" s="502"/>
      <c r="FZ50" s="502"/>
      <c r="GA50" s="502"/>
      <c r="GB50" s="502"/>
      <c r="GC50" s="502"/>
      <c r="GD50" s="502"/>
      <c r="GE50" s="502"/>
      <c r="GF50" s="502"/>
      <c r="GG50" s="502"/>
      <c r="GH50" s="502"/>
      <c r="GI50" s="502"/>
      <c r="GJ50" s="502"/>
      <c r="GK50" s="502"/>
      <c r="GL50" s="502"/>
      <c r="GM50" s="502"/>
      <c r="GN50" s="502"/>
      <c r="GO50" s="502"/>
      <c r="GP50" s="502"/>
      <c r="GQ50" s="502"/>
      <c r="GR50" s="502"/>
      <c r="GS50" s="502"/>
      <c r="GT50" s="502"/>
      <c r="GU50" s="502"/>
      <c r="GV50" s="502"/>
      <c r="GW50" s="502"/>
      <c r="GX50" s="502"/>
      <c r="GY50" s="502"/>
      <c r="GZ50" s="502"/>
      <c r="HA50" s="502"/>
      <c r="HB50" s="502"/>
      <c r="HC50" s="502"/>
      <c r="HD50" s="502"/>
      <c r="HE50" s="502"/>
      <c r="HF50" s="502"/>
      <c r="HG50" s="502"/>
      <c r="HH50" s="502"/>
      <c r="HI50" s="502"/>
      <c r="HJ50" s="502"/>
      <c r="HK50" s="502"/>
      <c r="HL50" s="502"/>
      <c r="HM50" s="502"/>
      <c r="HN50" s="502"/>
      <c r="HO50" s="502"/>
      <c r="HP50" s="502"/>
      <c r="HQ50" s="502"/>
      <c r="HR50" s="502"/>
      <c r="HS50" s="502"/>
      <c r="HT50" s="502"/>
      <c r="HU50" s="502"/>
      <c r="HV50" s="502"/>
      <c r="HW50" s="502"/>
      <c r="HX50" s="502"/>
      <c r="HY50" s="502"/>
      <c r="HZ50" s="502"/>
      <c r="IA50" s="502"/>
      <c r="IB50" s="502"/>
      <c r="IC50" s="502"/>
      <c r="ID50" s="502"/>
      <c r="IE50" s="502"/>
      <c r="IF50" s="502"/>
      <c r="IG50" s="502"/>
      <c r="IH50" s="502"/>
      <c r="II50" s="502"/>
      <c r="IJ50" s="502"/>
      <c r="IK50" s="502"/>
      <c r="IL50" s="502"/>
      <c r="IM50" s="502"/>
      <c r="IN50" s="502"/>
      <c r="IO50" s="502"/>
      <c r="IP50" s="502"/>
      <c r="IQ50" s="502"/>
      <c r="IR50" s="502"/>
      <c r="IS50" s="502"/>
      <c r="IT50" s="502"/>
      <c r="IU50" s="502"/>
      <c r="IV50" s="502"/>
      <c r="IW50" s="502"/>
      <c r="IX50" s="502"/>
      <c r="IY50" s="502"/>
      <c r="IZ50" s="502"/>
      <c r="JA50" s="502"/>
      <c r="JB50" s="502"/>
      <c r="JC50" s="502"/>
      <c r="JD50" s="502"/>
      <c r="JE50" s="502"/>
      <c r="JF50" s="502"/>
      <c r="JG50" s="502"/>
      <c r="JH50" s="502"/>
      <c r="JI50" s="502"/>
      <c r="JJ50" s="502"/>
      <c r="JK50" s="502"/>
      <c r="JL50" s="502"/>
      <c r="JM50" s="502"/>
      <c r="JN50" s="502"/>
      <c r="JO50" s="502"/>
      <c r="JP50" s="502"/>
      <c r="JQ50" s="502"/>
      <c r="JR50" s="502"/>
      <c r="JS50" s="502"/>
      <c r="JT50" s="502"/>
      <c r="JU50" s="502"/>
      <c r="JV50" s="502"/>
      <c r="JW50" s="502"/>
      <c r="JX50" s="502"/>
      <c r="JY50" s="502"/>
      <c r="JZ50" s="502"/>
      <c r="KA50" s="502"/>
      <c r="KB50" s="502"/>
      <c r="KC50" s="502"/>
      <c r="KD50" s="502"/>
      <c r="KE50" s="502"/>
      <c r="KF50" s="502"/>
      <c r="KG50" s="502"/>
      <c r="KH50" s="502"/>
      <c r="KI50" s="502"/>
      <c r="KJ50" s="502"/>
      <c r="KK50" s="502"/>
      <c r="KL50" s="502"/>
      <c r="KM50" s="502"/>
      <c r="KN50" s="502"/>
      <c r="KO50" s="502"/>
      <c r="KP50" s="502"/>
      <c r="KQ50" s="502"/>
      <c r="KR50" s="502"/>
      <c r="KS50" s="502"/>
      <c r="KT50" s="502"/>
      <c r="KU50" s="502"/>
      <c r="KV50" s="502"/>
      <c r="KW50" s="502"/>
      <c r="KX50" s="502"/>
      <c r="KY50" s="502"/>
      <c r="KZ50" s="502"/>
      <c r="LA50" s="502"/>
      <c r="LB50" s="502"/>
      <c r="LC50" s="502"/>
      <c r="LD50" s="502"/>
      <c r="LE50" s="502"/>
      <c r="LF50" s="502"/>
      <c r="LG50" s="502"/>
      <c r="LH50" s="502"/>
      <c r="LI50" s="502"/>
      <c r="LJ50" s="502"/>
      <c r="LK50" s="502"/>
      <c r="LL50" s="502"/>
      <c r="LM50" s="502"/>
      <c r="LN50" s="502"/>
      <c r="LO50" s="502"/>
      <c r="LP50" s="502"/>
      <c r="LQ50" s="502"/>
      <c r="LR50" s="502"/>
      <c r="LS50" s="502"/>
      <c r="LT50" s="502"/>
      <c r="LU50" s="502"/>
      <c r="LV50" s="502"/>
      <c r="LW50" s="502"/>
      <c r="LX50" s="502"/>
      <c r="LY50" s="502"/>
      <c r="LZ50" s="502"/>
      <c r="MA50" s="502"/>
      <c r="MB50" s="502"/>
      <c r="MC50" s="502"/>
      <c r="MD50" s="502"/>
      <c r="ME50" s="502"/>
      <c r="MF50" s="502"/>
      <c r="MG50" s="502"/>
      <c r="MH50" s="502"/>
      <c r="MI50" s="502"/>
      <c r="MJ50" s="502"/>
      <c r="MK50" s="502"/>
      <c r="ML50" s="502"/>
      <c r="MM50" s="502"/>
      <c r="MN50" s="502"/>
      <c r="MO50" s="502"/>
      <c r="MP50" s="502"/>
      <c r="MQ50" s="502"/>
      <c r="MR50" s="502"/>
      <c r="MS50" s="502"/>
      <c r="MT50" s="502"/>
      <c r="MU50" s="502"/>
      <c r="MV50" s="502"/>
      <c r="MW50" s="502"/>
      <c r="MX50" s="502"/>
      <c r="MY50" s="502"/>
      <c r="MZ50" s="502"/>
      <c r="NA50" s="502"/>
      <c r="NB50" s="502"/>
      <c r="NC50" s="502"/>
      <c r="ND50" s="502"/>
      <c r="NE50" s="502"/>
      <c r="NF50" s="502"/>
      <c r="NG50" s="502"/>
      <c r="NH50" s="502"/>
      <c r="NI50" s="502"/>
      <c r="NJ50" s="502"/>
      <c r="NK50" s="502"/>
      <c r="NL50" s="502"/>
      <c r="NM50" s="502"/>
      <c r="NN50" s="502"/>
      <c r="NO50" s="502"/>
      <c r="NP50" s="502"/>
      <c r="NQ50" s="502"/>
      <c r="NR50" s="502"/>
      <c r="NS50" s="502"/>
      <c r="NT50" s="502"/>
      <c r="NU50" s="502"/>
      <c r="NV50" s="502"/>
      <c r="NW50" s="502"/>
      <c r="NX50" s="502"/>
      <c r="NY50" s="502"/>
      <c r="NZ50" s="502"/>
      <c r="OA50" s="502"/>
      <c r="OB50" s="502"/>
      <c r="OC50" s="502"/>
      <c r="OD50" s="502"/>
      <c r="OE50" s="502"/>
      <c r="OF50" s="502"/>
      <c r="OG50" s="502"/>
      <c r="OH50" s="502"/>
      <c r="OI50" s="502"/>
      <c r="OJ50" s="502"/>
      <c r="OK50" s="502"/>
      <c r="OL50" s="502"/>
      <c r="OM50" s="502"/>
      <c r="ON50" s="502"/>
      <c r="OO50" s="502"/>
      <c r="OP50" s="502"/>
      <c r="OQ50" s="502"/>
      <c r="OR50" s="502"/>
      <c r="OS50" s="502"/>
      <c r="OT50" s="502"/>
      <c r="OU50" s="502"/>
      <c r="OV50" s="502"/>
      <c r="OW50" s="502"/>
      <c r="OX50" s="502"/>
      <c r="OY50" s="502"/>
      <c r="OZ50" s="502"/>
      <c r="PA50" s="502"/>
      <c r="PB50" s="502"/>
      <c r="PC50" s="502"/>
      <c r="PD50" s="502"/>
      <c r="PE50" s="502"/>
      <c r="PF50" s="502"/>
      <c r="PG50" s="502"/>
      <c r="PH50" s="502"/>
      <c r="PI50" s="502"/>
      <c r="PJ50" s="502"/>
      <c r="PK50" s="502"/>
      <c r="PL50" s="502"/>
      <c r="PM50" s="502"/>
      <c r="PN50" s="502"/>
      <c r="PO50" s="502"/>
      <c r="PP50" s="502"/>
      <c r="PQ50" s="502"/>
      <c r="PR50" s="502"/>
      <c r="PS50" s="502"/>
      <c r="PT50" s="502"/>
      <c r="PU50" s="502"/>
      <c r="PV50" s="502"/>
      <c r="PW50" s="502"/>
      <c r="PX50" s="502"/>
      <c r="PY50" s="502"/>
      <c r="PZ50" s="502"/>
      <c r="QA50" s="502"/>
      <c r="QB50" s="502"/>
      <c r="QC50" s="502"/>
      <c r="QD50" s="502"/>
      <c r="QE50" s="502"/>
      <c r="QF50" s="502"/>
      <c r="QG50" s="502"/>
      <c r="QH50" s="502"/>
      <c r="QI50" s="502"/>
      <c r="QJ50" s="502"/>
      <c r="QK50" s="502"/>
      <c r="QL50" s="502"/>
      <c r="QM50" s="502"/>
      <c r="QN50" s="502"/>
      <c r="QO50" s="502"/>
      <c r="QP50" s="502"/>
      <c r="QQ50" s="502"/>
      <c r="QR50" s="502"/>
      <c r="QS50" s="502"/>
      <c r="QT50" s="502"/>
      <c r="QU50" s="502"/>
      <c r="QV50" s="502"/>
      <c r="QW50" s="502"/>
      <c r="QX50" s="502"/>
      <c r="QY50" s="502"/>
      <c r="QZ50" s="502"/>
      <c r="RA50" s="502"/>
      <c r="RB50" s="502"/>
      <c r="RC50" s="502"/>
      <c r="RD50" s="502"/>
      <c r="RE50" s="502"/>
      <c r="RF50" s="502"/>
      <c r="RG50" s="502"/>
      <c r="RH50" s="502"/>
      <c r="RI50" s="502"/>
      <c r="RJ50" s="502"/>
      <c r="RK50" s="502"/>
      <c r="RL50" s="502"/>
      <c r="RM50" s="502"/>
      <c r="RN50" s="502"/>
      <c r="RO50" s="502"/>
      <c r="RP50" s="502"/>
      <c r="RQ50" s="502"/>
      <c r="RR50" s="502"/>
      <c r="RS50" s="502"/>
      <c r="RT50" s="502"/>
      <c r="RU50" s="502"/>
      <c r="RV50" s="502"/>
      <c r="RW50" s="502"/>
      <c r="RX50" s="502"/>
      <c r="RY50" s="502"/>
      <c r="RZ50" s="502"/>
      <c r="SA50" s="502"/>
      <c r="SB50" s="502"/>
      <c r="SC50" s="502"/>
      <c r="SD50" s="502"/>
      <c r="SE50" s="502"/>
      <c r="SF50" s="502"/>
      <c r="SG50" s="502"/>
      <c r="SH50" s="502"/>
      <c r="SI50" s="502"/>
      <c r="SJ50" s="502"/>
      <c r="SK50" s="502"/>
      <c r="SL50" s="502"/>
      <c r="SM50" s="502"/>
      <c r="SN50" s="502"/>
      <c r="SO50" s="502"/>
      <c r="SP50" s="502"/>
      <c r="SQ50" s="502"/>
      <c r="SR50" s="502"/>
      <c r="SS50" s="502"/>
      <c r="ST50" s="502"/>
      <c r="SU50" s="502"/>
      <c r="SV50" s="502"/>
      <c r="SW50" s="502"/>
      <c r="SX50" s="502"/>
      <c r="SY50" s="502"/>
      <c r="SZ50" s="502"/>
      <c r="TA50" s="502"/>
      <c r="TB50" s="502"/>
      <c r="TC50" s="502"/>
      <c r="TD50" s="502"/>
      <c r="TE50" s="502"/>
      <c r="TF50" s="502"/>
      <c r="TG50" s="502"/>
      <c r="TH50" s="502"/>
      <c r="TI50" s="502"/>
      <c r="TJ50" s="502"/>
      <c r="TK50" s="502"/>
      <c r="TL50" s="502"/>
      <c r="TM50" s="502"/>
      <c r="TN50" s="502"/>
      <c r="TO50" s="502"/>
      <c r="TP50" s="502"/>
      <c r="TQ50" s="502"/>
      <c r="TR50" s="502"/>
      <c r="TS50" s="502"/>
      <c r="TT50" s="502"/>
      <c r="TU50" s="502"/>
      <c r="TV50" s="502"/>
      <c r="TW50" s="502"/>
      <c r="TX50" s="502"/>
      <c r="TY50" s="502"/>
      <c r="TZ50" s="502"/>
      <c r="UA50" s="502"/>
      <c r="UB50" s="502"/>
      <c r="UC50" s="502"/>
      <c r="UD50" s="502"/>
      <c r="UE50" s="502"/>
      <c r="UF50" s="502"/>
      <c r="UG50" s="502"/>
      <c r="UH50" s="502"/>
      <c r="UI50" s="502"/>
      <c r="UJ50" s="502"/>
      <c r="UK50" s="502"/>
      <c r="UL50" s="502"/>
      <c r="UM50" s="502"/>
      <c r="UN50" s="502"/>
      <c r="UO50" s="502"/>
      <c r="UP50" s="502"/>
      <c r="UQ50" s="502"/>
      <c r="UR50" s="502"/>
      <c r="US50" s="502"/>
      <c r="UT50" s="502"/>
      <c r="UU50" s="502"/>
      <c r="UV50" s="502"/>
      <c r="UW50" s="502"/>
      <c r="UX50" s="502"/>
      <c r="UY50" s="502"/>
      <c r="UZ50" s="502"/>
      <c r="VA50" s="502"/>
      <c r="VB50" s="502"/>
      <c r="VC50" s="502"/>
      <c r="VD50" s="502"/>
      <c r="VE50" s="502"/>
      <c r="VF50" s="502"/>
      <c r="VG50" s="502"/>
      <c r="VH50" s="502"/>
      <c r="VI50" s="502"/>
      <c r="VJ50" s="502"/>
      <c r="VK50" s="502"/>
      <c r="VL50" s="502"/>
      <c r="VM50" s="502"/>
      <c r="VN50" s="502"/>
      <c r="VO50" s="502"/>
      <c r="VP50" s="502"/>
      <c r="VQ50" s="502"/>
      <c r="VR50" s="502"/>
      <c r="VS50" s="502"/>
      <c r="VT50" s="502"/>
      <c r="VU50" s="502"/>
      <c r="VV50" s="502"/>
      <c r="VW50" s="502"/>
      <c r="VX50" s="502"/>
      <c r="VY50" s="502"/>
      <c r="VZ50" s="502"/>
      <c r="WA50" s="502"/>
      <c r="WB50" s="502"/>
      <c r="WC50" s="502"/>
      <c r="WD50" s="502"/>
      <c r="WE50" s="502"/>
      <c r="WF50" s="502"/>
      <c r="WG50" s="502"/>
      <c r="WH50" s="502"/>
      <c r="WI50" s="502"/>
      <c r="WJ50" s="502"/>
      <c r="WK50" s="502"/>
      <c r="WL50" s="502"/>
      <c r="WM50" s="502"/>
      <c r="WN50" s="502"/>
      <c r="WO50" s="502"/>
      <c r="WP50" s="502"/>
      <c r="WQ50" s="502"/>
      <c r="WR50" s="502"/>
      <c r="WS50" s="502"/>
      <c r="WT50" s="502"/>
      <c r="WU50" s="502"/>
      <c r="WV50" s="502"/>
      <c r="WW50" s="502"/>
      <c r="WX50" s="502"/>
      <c r="WY50" s="502"/>
      <c r="WZ50" s="502"/>
      <c r="XA50" s="502"/>
      <c r="XB50" s="502"/>
      <c r="XC50" s="502"/>
      <c r="XD50" s="502"/>
      <c r="XE50" s="502"/>
      <c r="XF50" s="502"/>
      <c r="XG50" s="502"/>
      <c r="XH50" s="502"/>
      <c r="XI50" s="502"/>
      <c r="XJ50" s="502"/>
      <c r="XK50" s="502"/>
      <c r="XL50" s="502"/>
      <c r="XM50" s="502"/>
      <c r="XN50" s="502"/>
      <c r="XO50" s="502"/>
      <c r="XP50" s="502"/>
      <c r="XQ50" s="502"/>
      <c r="XR50" s="502"/>
      <c r="XS50" s="502"/>
      <c r="XT50" s="502"/>
      <c r="XU50" s="502"/>
      <c r="XV50" s="502"/>
      <c r="XW50" s="502"/>
      <c r="XX50" s="502"/>
      <c r="XY50" s="502"/>
      <c r="XZ50" s="502"/>
      <c r="YA50" s="502"/>
      <c r="YB50" s="502"/>
      <c r="YC50" s="502"/>
      <c r="YD50" s="502"/>
      <c r="YE50" s="502"/>
      <c r="YF50" s="502"/>
      <c r="YG50" s="502"/>
      <c r="YH50" s="502"/>
      <c r="YI50" s="502"/>
      <c r="YJ50" s="502"/>
      <c r="YK50" s="502"/>
      <c r="YL50" s="502"/>
      <c r="YM50" s="502"/>
      <c r="YN50" s="502"/>
      <c r="YO50" s="502"/>
      <c r="YP50" s="502"/>
      <c r="YQ50" s="502"/>
      <c r="YR50" s="502"/>
      <c r="YS50" s="502"/>
      <c r="YT50" s="502"/>
      <c r="YU50" s="502"/>
      <c r="YV50" s="502"/>
      <c r="YW50" s="502"/>
      <c r="YX50" s="502"/>
      <c r="YY50" s="502"/>
      <c r="YZ50" s="502"/>
      <c r="ZA50" s="502"/>
      <c r="ZB50" s="502"/>
      <c r="ZC50" s="502"/>
      <c r="ZD50" s="502"/>
      <c r="ZE50" s="502"/>
      <c r="ZF50" s="502"/>
      <c r="ZG50" s="502"/>
      <c r="ZH50" s="502"/>
      <c r="ZI50" s="502"/>
      <c r="ZJ50" s="502"/>
      <c r="ZK50" s="502"/>
      <c r="ZL50" s="502"/>
      <c r="ZM50" s="502"/>
      <c r="ZN50" s="502"/>
      <c r="ZO50" s="502"/>
      <c r="ZP50" s="502"/>
      <c r="ZQ50" s="502"/>
      <c r="ZR50" s="502"/>
      <c r="ZS50" s="502"/>
      <c r="ZT50" s="502"/>
      <c r="ZU50" s="502"/>
      <c r="ZV50" s="502"/>
      <c r="ZW50" s="502"/>
      <c r="ZX50" s="502"/>
      <c r="ZY50" s="502"/>
      <c r="ZZ50" s="502"/>
      <c r="AAA50" s="502"/>
      <c r="AAB50" s="502"/>
      <c r="AAC50" s="502"/>
      <c r="AAD50" s="502"/>
      <c r="AAE50" s="502"/>
      <c r="AAF50" s="502"/>
      <c r="AAG50" s="502"/>
      <c r="AAH50" s="502"/>
      <c r="AAI50" s="502"/>
      <c r="AAJ50" s="502"/>
      <c r="AAK50" s="502"/>
      <c r="AAL50" s="502"/>
      <c r="AAM50" s="502"/>
      <c r="AAN50" s="502"/>
      <c r="AAO50" s="502"/>
      <c r="AAP50" s="502"/>
      <c r="AAQ50" s="502"/>
      <c r="AAR50" s="502"/>
      <c r="AAS50" s="502"/>
      <c r="AAT50" s="502"/>
      <c r="AAU50" s="502"/>
      <c r="AAV50" s="502"/>
      <c r="AAW50" s="502"/>
      <c r="AAX50" s="502"/>
      <c r="AAY50" s="502"/>
      <c r="AAZ50" s="502"/>
      <c r="ABA50" s="502"/>
      <c r="ABB50" s="502"/>
      <c r="ABC50" s="502"/>
      <c r="ABD50" s="502"/>
      <c r="ABE50" s="502"/>
      <c r="ABF50" s="502"/>
      <c r="ABG50" s="502"/>
      <c r="ABH50" s="502"/>
      <c r="ABI50" s="502"/>
      <c r="ABJ50" s="502"/>
      <c r="ABK50" s="502"/>
      <c r="ABL50" s="502"/>
      <c r="ABM50" s="502"/>
      <c r="ABN50" s="502"/>
      <c r="ABO50" s="502"/>
      <c r="ABP50" s="502"/>
      <c r="ABQ50" s="502"/>
      <c r="ABR50" s="502"/>
      <c r="ABS50" s="502"/>
      <c r="ABT50" s="502"/>
      <c r="ABU50" s="502"/>
      <c r="ABV50" s="502"/>
      <c r="ABW50" s="502"/>
      <c r="ABX50" s="502"/>
      <c r="ABY50" s="502"/>
      <c r="ABZ50" s="502"/>
      <c r="ACA50" s="502"/>
      <c r="ACB50" s="502"/>
      <c r="ACC50" s="502"/>
      <c r="ACD50" s="502"/>
      <c r="ACE50" s="502"/>
      <c r="ACF50" s="502"/>
      <c r="ACG50" s="502"/>
      <c r="ACH50" s="502"/>
      <c r="ACI50" s="502"/>
      <c r="ACJ50" s="502"/>
      <c r="ACK50" s="502"/>
      <c r="ACL50" s="502"/>
      <c r="ACM50" s="502"/>
      <c r="ACN50" s="502"/>
      <c r="ACO50" s="502"/>
      <c r="ACP50" s="502"/>
      <c r="ACQ50" s="502"/>
      <c r="ACR50" s="502"/>
      <c r="ACS50" s="502"/>
      <c r="ACT50" s="502"/>
      <c r="ACU50" s="502"/>
      <c r="ACV50" s="502"/>
      <c r="ACW50" s="502"/>
      <c r="ACX50" s="502"/>
      <c r="ACY50" s="502"/>
      <c r="ACZ50" s="502"/>
      <c r="ADA50" s="502"/>
      <c r="ADB50" s="502"/>
      <c r="ADC50" s="502"/>
      <c r="ADD50" s="502"/>
      <c r="ADE50" s="502"/>
      <c r="ADF50" s="502"/>
      <c r="ADG50" s="502"/>
      <c r="ADH50" s="502"/>
      <c r="ADI50" s="502"/>
      <c r="ADJ50" s="502"/>
      <c r="ADK50" s="502"/>
      <c r="ADL50" s="502"/>
      <c r="ADM50" s="502"/>
      <c r="ADN50" s="502"/>
      <c r="ADO50" s="502"/>
      <c r="ADP50" s="502"/>
      <c r="ADQ50" s="502"/>
      <c r="ADR50" s="502"/>
      <c r="ADS50" s="502"/>
      <c r="ADT50" s="502"/>
      <c r="ADU50" s="502"/>
      <c r="ADV50" s="502"/>
      <c r="ADW50" s="502"/>
      <c r="ADX50" s="502"/>
      <c r="ADY50" s="502"/>
      <c r="ADZ50" s="502"/>
      <c r="AEA50" s="502"/>
      <c r="AEB50" s="502"/>
      <c r="AEC50" s="502"/>
      <c r="AED50" s="502"/>
      <c r="AEE50" s="502"/>
      <c r="AEF50" s="502"/>
      <c r="AEG50" s="502"/>
      <c r="AEH50" s="502"/>
      <c r="AEI50" s="502"/>
      <c r="AEJ50" s="502"/>
      <c r="AEK50" s="502"/>
      <c r="AEL50" s="502"/>
      <c r="AEM50" s="502"/>
      <c r="AEN50" s="502"/>
      <c r="AEO50" s="502"/>
      <c r="AEP50" s="502"/>
      <c r="AEQ50" s="502"/>
      <c r="AER50" s="502"/>
      <c r="AES50" s="502"/>
      <c r="AET50" s="502"/>
      <c r="AEU50" s="502"/>
      <c r="AEV50" s="502"/>
      <c r="AEW50" s="502"/>
      <c r="AEX50" s="502"/>
      <c r="AEY50" s="502"/>
      <c r="AEZ50" s="502"/>
      <c r="AFA50" s="502"/>
      <c r="AFB50" s="502"/>
      <c r="AFC50" s="502"/>
      <c r="AFD50" s="502"/>
      <c r="AFE50" s="502"/>
      <c r="AFF50" s="502"/>
      <c r="AFG50" s="502"/>
      <c r="AFH50" s="502"/>
      <c r="AFI50" s="502"/>
      <c r="AFJ50" s="502"/>
      <c r="AFK50" s="502"/>
      <c r="AFL50" s="502"/>
      <c r="AFM50" s="502"/>
      <c r="AFN50" s="502"/>
      <c r="AFO50" s="502"/>
      <c r="AFP50" s="502"/>
      <c r="AFQ50" s="502"/>
      <c r="AFR50" s="502"/>
      <c r="AFS50" s="502"/>
      <c r="AFT50" s="502"/>
      <c r="AFU50" s="502"/>
      <c r="AFV50" s="502"/>
      <c r="AFW50" s="502"/>
      <c r="AFX50" s="502"/>
      <c r="AFY50" s="502"/>
      <c r="AFZ50" s="502"/>
      <c r="AGA50" s="502"/>
      <c r="AGB50" s="502"/>
      <c r="AGC50" s="502"/>
      <c r="AGD50" s="502"/>
      <c r="AGE50" s="502"/>
      <c r="AGF50" s="502"/>
      <c r="AGG50" s="502"/>
      <c r="AGH50" s="502"/>
      <c r="AGI50" s="502"/>
      <c r="AGJ50" s="502"/>
      <c r="AGK50" s="502"/>
      <c r="AGL50" s="502"/>
      <c r="AGM50" s="502"/>
      <c r="AGN50" s="502"/>
      <c r="AGO50" s="502"/>
      <c r="AGP50" s="502"/>
      <c r="AGQ50" s="502"/>
      <c r="AGR50" s="502"/>
      <c r="AGS50" s="502"/>
      <c r="AGT50" s="502"/>
      <c r="AGU50" s="502"/>
      <c r="AGV50" s="502"/>
      <c r="AGW50" s="502"/>
      <c r="AGX50" s="502"/>
      <c r="AGY50" s="502"/>
      <c r="AGZ50" s="502"/>
      <c r="AHA50" s="502"/>
      <c r="AHB50" s="502"/>
      <c r="AHC50" s="502"/>
      <c r="AHD50" s="502"/>
      <c r="AHE50" s="502"/>
      <c r="AHF50" s="502"/>
      <c r="AHG50" s="502"/>
      <c r="AHH50" s="502"/>
      <c r="AHI50" s="502"/>
      <c r="AHJ50" s="502"/>
      <c r="AHK50" s="502"/>
      <c r="AHL50" s="502"/>
      <c r="AHM50" s="502"/>
      <c r="AHN50" s="502"/>
      <c r="AHO50" s="502"/>
      <c r="AHP50" s="502"/>
      <c r="AHQ50" s="502"/>
      <c r="AHR50" s="502"/>
      <c r="AHS50" s="502"/>
      <c r="AHT50" s="502"/>
      <c r="AHU50" s="502"/>
      <c r="AHV50" s="502"/>
      <c r="AHW50" s="502"/>
      <c r="AHX50" s="502"/>
      <c r="AHY50" s="502"/>
      <c r="AHZ50" s="502"/>
      <c r="AIA50" s="502"/>
      <c r="AIB50" s="502"/>
      <c r="AIC50" s="502"/>
      <c r="AID50" s="502"/>
      <c r="AIE50" s="502"/>
      <c r="AIF50" s="502"/>
      <c r="AIG50" s="502"/>
      <c r="AIH50" s="502"/>
      <c r="AII50" s="502"/>
      <c r="AIJ50" s="502"/>
      <c r="AIK50" s="502"/>
      <c r="AIL50" s="502"/>
      <c r="AIM50" s="502"/>
      <c r="AIN50" s="502"/>
      <c r="AIO50" s="502"/>
      <c r="AIP50" s="502"/>
      <c r="AIQ50" s="502"/>
      <c r="AIR50" s="502"/>
      <c r="AIS50" s="502"/>
      <c r="AIT50" s="502"/>
      <c r="AIU50" s="502"/>
      <c r="AIV50" s="502"/>
      <c r="AIW50" s="502"/>
      <c r="AIX50" s="502"/>
      <c r="AIY50" s="502"/>
      <c r="AIZ50" s="502"/>
      <c r="AJA50" s="502"/>
      <c r="AJB50" s="502"/>
      <c r="AJC50" s="502"/>
      <c r="AJD50" s="502"/>
      <c r="AJE50" s="502"/>
      <c r="AJF50" s="502"/>
      <c r="AJG50" s="502"/>
      <c r="AJH50" s="502"/>
      <c r="AJI50" s="502"/>
      <c r="AJJ50" s="502"/>
      <c r="AJK50" s="502"/>
      <c r="AJL50" s="502"/>
      <c r="AJM50" s="502"/>
      <c r="AJN50" s="502"/>
      <c r="AJO50" s="502"/>
      <c r="AJP50" s="502"/>
      <c r="AJQ50" s="502"/>
      <c r="AJR50" s="502"/>
      <c r="AJS50" s="502"/>
      <c r="AJT50" s="502"/>
      <c r="AJU50" s="502"/>
      <c r="AJV50" s="502"/>
      <c r="AJW50" s="502"/>
      <c r="AJX50" s="502"/>
      <c r="AJY50" s="502"/>
      <c r="AJZ50" s="502"/>
      <c r="AKA50" s="502"/>
      <c r="AKB50" s="502"/>
      <c r="AKC50" s="502"/>
      <c r="AKD50" s="502"/>
      <c r="AKE50" s="502"/>
      <c r="AKF50" s="502"/>
      <c r="AKG50" s="502"/>
      <c r="AKH50" s="502"/>
      <c r="AKI50" s="502"/>
      <c r="AKJ50" s="502"/>
      <c r="AKK50" s="502"/>
      <c r="AKL50" s="502"/>
      <c r="AKM50" s="502"/>
      <c r="AKN50" s="502"/>
      <c r="AKO50" s="502"/>
      <c r="AKP50" s="502"/>
      <c r="AKQ50" s="502"/>
      <c r="AKR50" s="502"/>
      <c r="AKS50" s="502"/>
      <c r="AKT50" s="502"/>
      <c r="AKU50" s="502"/>
      <c r="AKV50" s="502"/>
      <c r="AKW50" s="502"/>
      <c r="AKX50" s="502"/>
      <c r="AKY50" s="502"/>
      <c r="AKZ50" s="502"/>
      <c r="ALA50" s="502"/>
      <c r="ALB50" s="502"/>
      <c r="ALC50" s="502"/>
      <c r="ALD50" s="502"/>
      <c r="ALE50" s="502"/>
      <c r="ALF50" s="502"/>
      <c r="ALG50" s="502"/>
      <c r="ALH50" s="502"/>
      <c r="ALI50" s="502"/>
      <c r="ALJ50" s="502"/>
      <c r="ALK50" s="502"/>
      <c r="ALL50" s="502"/>
      <c r="ALM50" s="502"/>
      <c r="ALN50" s="502"/>
      <c r="ALO50" s="502"/>
      <c r="ALP50" s="502"/>
      <c r="ALQ50" s="502"/>
      <c r="ALR50" s="502"/>
      <c r="ALS50" s="502"/>
      <c r="ALT50" s="502"/>
      <c r="ALU50" s="502"/>
      <c r="ALV50" s="502"/>
      <c r="ALW50" s="502"/>
      <c r="ALX50" s="502"/>
      <c r="ALY50" s="502"/>
      <c r="ALZ50" s="502"/>
      <c r="AMA50" s="502"/>
      <c r="AMB50" s="502"/>
      <c r="AMC50" s="502"/>
      <c r="AMD50" s="502"/>
      <c r="AME50" s="502"/>
      <c r="AMF50" s="502"/>
      <c r="AMG50" s="502"/>
      <c r="AMH50" s="502"/>
      <c r="AMI50" s="502"/>
      <c r="AMJ50" s="502"/>
      <c r="AMK50" s="502"/>
      <c r="AML50" s="502"/>
      <c r="AMM50" s="502"/>
      <c r="AMN50" s="502"/>
      <c r="AMO50" s="502"/>
      <c r="AMP50" s="502"/>
      <c r="AMQ50" s="502"/>
      <c r="AMR50" s="502"/>
      <c r="AMS50" s="502"/>
      <c r="AMT50" s="502"/>
      <c r="AMU50" s="502"/>
      <c r="AMV50" s="502"/>
      <c r="AMW50" s="502"/>
      <c r="AMX50" s="502"/>
      <c r="AMY50" s="502"/>
      <c r="AMZ50" s="502"/>
      <c r="ANA50" s="502"/>
      <c r="ANB50" s="502"/>
      <c r="ANC50" s="502"/>
      <c r="AND50" s="502"/>
      <c r="ANE50" s="502"/>
      <c r="ANF50" s="502"/>
      <c r="ANG50" s="502"/>
      <c r="ANH50" s="502"/>
      <c r="ANI50" s="502"/>
      <c r="ANJ50" s="502"/>
      <c r="ANK50" s="502"/>
      <c r="ANL50" s="502"/>
      <c r="ANM50" s="502"/>
      <c r="ANN50" s="502"/>
      <c r="ANO50" s="502"/>
      <c r="ANP50" s="502"/>
      <c r="ANQ50" s="502"/>
      <c r="ANR50" s="502"/>
      <c r="ANS50" s="502"/>
      <c r="ANT50" s="502"/>
      <c r="ANU50" s="502"/>
      <c r="ANV50" s="502"/>
      <c r="ANW50" s="502"/>
      <c r="ANX50" s="502"/>
      <c r="ANY50" s="502"/>
      <c r="ANZ50" s="502"/>
      <c r="AOA50" s="502"/>
      <c r="AOB50" s="502"/>
      <c r="AOC50" s="502"/>
      <c r="AOD50" s="502"/>
      <c r="AOE50" s="502"/>
      <c r="AOF50" s="502"/>
      <c r="AOG50" s="502"/>
      <c r="AOH50" s="502"/>
      <c r="AOI50" s="502"/>
      <c r="AOJ50" s="502"/>
      <c r="AOK50" s="502"/>
      <c r="AOL50" s="502"/>
      <c r="AOM50" s="502"/>
      <c r="AON50" s="502"/>
      <c r="AOO50" s="502"/>
      <c r="AOP50" s="502"/>
      <c r="AOQ50" s="502"/>
      <c r="AOR50" s="502"/>
      <c r="AOS50" s="502"/>
      <c r="AOT50" s="502"/>
      <c r="AOU50" s="502"/>
      <c r="AOV50" s="502"/>
      <c r="AOW50" s="502"/>
      <c r="AOX50" s="502"/>
      <c r="AOY50" s="502"/>
      <c r="AOZ50" s="502"/>
      <c r="APA50" s="502"/>
      <c r="APB50" s="502"/>
      <c r="APC50" s="502"/>
      <c r="APD50" s="502"/>
      <c r="APE50" s="502"/>
      <c r="APF50" s="502"/>
      <c r="APG50" s="502"/>
      <c r="APH50" s="502"/>
      <c r="API50" s="502"/>
      <c r="APJ50" s="502"/>
      <c r="APK50" s="502"/>
      <c r="APL50" s="502"/>
      <c r="APM50" s="502"/>
      <c r="APN50" s="502"/>
      <c r="APO50" s="502"/>
      <c r="APP50" s="502"/>
      <c r="APQ50" s="502"/>
      <c r="APR50" s="502"/>
      <c r="APS50" s="502"/>
      <c r="APT50" s="502"/>
      <c r="APU50" s="502"/>
      <c r="APV50" s="502"/>
      <c r="APW50" s="502"/>
      <c r="APX50" s="502"/>
      <c r="APY50" s="502"/>
      <c r="APZ50" s="502"/>
      <c r="AQA50" s="502"/>
      <c r="AQB50" s="502"/>
      <c r="AQC50" s="502"/>
      <c r="AQD50" s="502"/>
      <c r="AQE50" s="502"/>
      <c r="AQF50" s="502"/>
      <c r="AQG50" s="502"/>
      <c r="AQH50" s="502"/>
      <c r="AQI50" s="502"/>
      <c r="AQJ50" s="502"/>
      <c r="AQK50" s="502"/>
      <c r="AQL50" s="502"/>
      <c r="AQM50" s="502"/>
      <c r="AQN50" s="502"/>
      <c r="AQO50" s="502"/>
      <c r="AQP50" s="502"/>
      <c r="AQQ50" s="502"/>
      <c r="AQR50" s="502"/>
      <c r="AQS50" s="502"/>
      <c r="AQT50" s="502"/>
      <c r="AQU50" s="502"/>
      <c r="AQV50" s="502"/>
      <c r="AQW50" s="502"/>
      <c r="AQX50" s="502"/>
      <c r="AQY50" s="502"/>
      <c r="AQZ50" s="502"/>
      <c r="ARA50" s="502"/>
      <c r="ARB50" s="502"/>
      <c r="ARC50" s="502"/>
      <c r="ARD50" s="502"/>
      <c r="ARE50" s="502"/>
      <c r="ARF50" s="502"/>
      <c r="ARG50" s="502"/>
      <c r="ARH50" s="502"/>
      <c r="ARI50" s="502"/>
      <c r="ARJ50" s="502"/>
      <c r="ARK50" s="502"/>
      <c r="ARL50" s="502"/>
      <c r="ARM50" s="502"/>
      <c r="ARN50" s="502"/>
      <c r="ARO50" s="502"/>
      <c r="ARP50" s="502"/>
      <c r="ARQ50" s="502"/>
      <c r="ARR50" s="502"/>
      <c r="ARS50" s="502"/>
      <c r="ART50" s="502"/>
      <c r="ARU50" s="502"/>
      <c r="ARV50" s="502"/>
      <c r="ARW50" s="502"/>
      <c r="ARX50" s="502"/>
      <c r="ARY50" s="502"/>
      <c r="ARZ50" s="502"/>
      <c r="ASA50" s="502"/>
      <c r="ASB50" s="502"/>
      <c r="ASC50" s="502"/>
      <c r="ASD50" s="502"/>
      <c r="ASE50" s="502"/>
      <c r="ASF50" s="502"/>
      <c r="ASG50" s="502"/>
      <c r="ASH50" s="502"/>
      <c r="ASI50" s="502"/>
      <c r="ASJ50" s="502"/>
      <c r="ASK50" s="502"/>
      <c r="ASL50" s="502"/>
      <c r="ASM50" s="502"/>
      <c r="ASN50" s="502"/>
      <c r="ASO50" s="502"/>
      <c r="ASP50" s="502"/>
      <c r="ASQ50" s="502"/>
      <c r="ASR50" s="502"/>
      <c r="ASS50" s="502"/>
      <c r="AST50" s="502"/>
      <c r="ASU50" s="502"/>
      <c r="ASV50" s="502"/>
      <c r="ASW50" s="502"/>
      <c r="ASX50" s="502"/>
      <c r="ASY50" s="502"/>
      <c r="ASZ50" s="502"/>
      <c r="ATA50" s="502"/>
      <c r="ATB50" s="502"/>
      <c r="ATC50" s="502"/>
      <c r="ATD50" s="502"/>
      <c r="ATE50" s="502"/>
      <c r="ATF50" s="502"/>
      <c r="ATG50" s="502"/>
      <c r="ATH50" s="502"/>
      <c r="ATI50" s="502"/>
      <c r="ATJ50" s="502"/>
      <c r="ATK50" s="502"/>
      <c r="ATL50" s="502"/>
      <c r="ATM50" s="502"/>
      <c r="ATN50" s="502"/>
      <c r="ATO50" s="502"/>
      <c r="ATP50" s="502"/>
      <c r="ATQ50" s="502"/>
      <c r="ATR50" s="502"/>
      <c r="ATS50" s="502"/>
      <c r="ATT50" s="502"/>
      <c r="ATU50" s="502"/>
      <c r="ATV50" s="502"/>
      <c r="ATW50" s="502"/>
      <c r="ATX50" s="502"/>
      <c r="ATY50" s="502"/>
      <c r="ATZ50" s="502"/>
      <c r="AUA50" s="502"/>
      <c r="AUB50" s="502"/>
      <c r="AUC50" s="502"/>
      <c r="AUD50" s="502"/>
      <c r="AUE50" s="502"/>
      <c r="AUF50" s="502"/>
      <c r="AUG50" s="502"/>
      <c r="AUH50" s="502"/>
      <c r="AUI50" s="502"/>
      <c r="AUJ50" s="502"/>
      <c r="AUK50" s="502"/>
      <c r="AUL50" s="502"/>
      <c r="AUM50" s="502"/>
      <c r="AUN50" s="502"/>
      <c r="AUO50" s="502"/>
      <c r="AUP50" s="502"/>
      <c r="AUQ50" s="502"/>
      <c r="AUR50" s="502"/>
      <c r="AUS50" s="502"/>
      <c r="AUT50" s="502"/>
      <c r="AUU50" s="502"/>
      <c r="AUV50" s="502"/>
      <c r="AUW50" s="502"/>
      <c r="AUX50" s="502"/>
      <c r="AUY50" s="502"/>
      <c r="AUZ50" s="502"/>
      <c r="AVA50" s="502"/>
      <c r="AVB50" s="502"/>
      <c r="AVC50" s="502"/>
      <c r="AVD50" s="502"/>
      <c r="AVE50" s="502"/>
      <c r="AVF50" s="502"/>
      <c r="AVG50" s="502"/>
      <c r="AVH50" s="502"/>
      <c r="AVI50" s="502"/>
      <c r="AVJ50" s="502"/>
      <c r="AVK50" s="502"/>
      <c r="AVL50" s="502"/>
      <c r="AVM50" s="502"/>
      <c r="AVN50" s="502"/>
      <c r="AVO50" s="502"/>
      <c r="AVP50" s="502"/>
      <c r="AVQ50" s="502"/>
      <c r="AVR50" s="502"/>
      <c r="AVS50" s="502"/>
      <c r="AVT50" s="502"/>
      <c r="AVU50" s="502"/>
      <c r="AVV50" s="502"/>
      <c r="AVW50" s="502"/>
      <c r="AVX50" s="502"/>
      <c r="AVY50" s="502"/>
      <c r="AVZ50" s="502"/>
      <c r="AWA50" s="502"/>
      <c r="AWB50" s="502"/>
      <c r="AWC50" s="502"/>
      <c r="AWD50" s="502"/>
      <c r="AWE50" s="502"/>
      <c r="AWF50" s="502"/>
      <c r="AWG50" s="502"/>
      <c r="AWH50" s="502"/>
      <c r="AWI50" s="502"/>
      <c r="AWJ50" s="502"/>
      <c r="AWK50" s="502"/>
      <c r="AWL50" s="502"/>
      <c r="AWM50" s="502"/>
      <c r="AWN50" s="502"/>
      <c r="AWO50" s="502"/>
      <c r="AWP50" s="502"/>
      <c r="AWQ50" s="502"/>
      <c r="AWR50" s="502"/>
      <c r="AWS50" s="502"/>
      <c r="AWT50" s="502"/>
      <c r="AWU50" s="502"/>
      <c r="AWV50" s="502"/>
      <c r="AWW50" s="502"/>
      <c r="AWX50" s="502"/>
      <c r="AWY50" s="502"/>
      <c r="AWZ50" s="502"/>
      <c r="AXA50" s="502"/>
      <c r="AXB50" s="502"/>
      <c r="AXC50" s="502"/>
      <c r="AXD50" s="502"/>
      <c r="AXE50" s="502"/>
      <c r="AXF50" s="502"/>
      <c r="AXG50" s="502"/>
      <c r="AXH50" s="502"/>
      <c r="AXI50" s="502"/>
      <c r="AXJ50" s="502"/>
      <c r="AXK50" s="502"/>
      <c r="AXL50" s="502"/>
      <c r="AXM50" s="502"/>
      <c r="AXN50" s="502"/>
      <c r="AXO50" s="502"/>
      <c r="AXP50" s="502"/>
      <c r="AXQ50" s="502"/>
      <c r="AXR50" s="502"/>
      <c r="AXS50" s="502"/>
      <c r="AXT50" s="502"/>
      <c r="AXU50" s="502"/>
      <c r="AXV50" s="502"/>
      <c r="AXW50" s="502"/>
      <c r="AXX50" s="502"/>
      <c r="AXY50" s="502"/>
      <c r="AXZ50" s="502"/>
      <c r="AYA50" s="502"/>
      <c r="AYB50" s="502"/>
      <c r="AYC50" s="502"/>
      <c r="AYD50" s="502"/>
      <c r="AYE50" s="502"/>
      <c r="AYF50" s="502"/>
      <c r="AYG50" s="502"/>
      <c r="AYH50" s="502"/>
      <c r="AYI50" s="502"/>
      <c r="AYJ50" s="502"/>
      <c r="AYK50" s="502"/>
      <c r="AYL50" s="502"/>
      <c r="AYM50" s="502"/>
      <c r="AYN50" s="502"/>
      <c r="AYO50" s="502"/>
      <c r="AYP50" s="502"/>
      <c r="AYQ50" s="502"/>
      <c r="AYR50" s="502"/>
      <c r="AYS50" s="502"/>
      <c r="AYT50" s="502"/>
      <c r="AYU50" s="502"/>
      <c r="AYV50" s="502"/>
      <c r="AYW50" s="502"/>
      <c r="AYX50" s="502"/>
      <c r="AYY50" s="502"/>
      <c r="AYZ50" s="502"/>
      <c r="AZA50" s="502"/>
      <c r="AZB50" s="502"/>
      <c r="AZC50" s="502"/>
      <c r="AZD50" s="502"/>
      <c r="AZE50" s="502"/>
      <c r="AZF50" s="502"/>
      <c r="AZG50" s="502"/>
      <c r="AZH50" s="502"/>
      <c r="AZI50" s="502"/>
      <c r="AZJ50" s="502"/>
      <c r="AZK50" s="502"/>
      <c r="AZL50" s="502"/>
      <c r="AZM50" s="502"/>
      <c r="AZN50" s="502"/>
      <c r="AZO50" s="502"/>
      <c r="AZP50" s="502"/>
      <c r="AZQ50" s="502"/>
      <c r="AZR50" s="502"/>
      <c r="AZS50" s="502"/>
      <c r="AZT50" s="502"/>
      <c r="AZU50" s="502"/>
      <c r="AZV50" s="502"/>
      <c r="AZW50" s="502"/>
      <c r="AZX50" s="502"/>
      <c r="AZY50" s="502"/>
      <c r="AZZ50" s="502"/>
      <c r="BAA50" s="502"/>
      <c r="BAB50" s="502"/>
      <c r="BAC50" s="502"/>
      <c r="BAD50" s="502"/>
      <c r="BAE50" s="502"/>
      <c r="BAF50" s="502"/>
      <c r="BAG50" s="502"/>
      <c r="BAH50" s="502"/>
      <c r="BAI50" s="502"/>
      <c r="BAJ50" s="502"/>
      <c r="BAK50" s="502"/>
      <c r="BAL50" s="502"/>
      <c r="BAM50" s="502"/>
      <c r="BAN50" s="502"/>
      <c r="BAO50" s="502"/>
      <c r="BAP50" s="502"/>
      <c r="BAQ50" s="502"/>
      <c r="BAR50" s="502"/>
      <c r="BAS50" s="502"/>
      <c r="BAT50" s="502"/>
      <c r="BAU50" s="502"/>
      <c r="BAV50" s="502"/>
      <c r="BAW50" s="502"/>
      <c r="BAX50" s="502"/>
      <c r="BAY50" s="502"/>
      <c r="BAZ50" s="502"/>
      <c r="BBA50" s="502"/>
      <c r="BBB50" s="502"/>
      <c r="BBC50" s="502"/>
      <c r="BBD50" s="502"/>
      <c r="BBE50" s="502"/>
      <c r="BBF50" s="502"/>
      <c r="BBG50" s="502"/>
      <c r="BBH50" s="502"/>
      <c r="BBI50" s="502"/>
      <c r="BBJ50" s="502"/>
      <c r="BBK50" s="502"/>
      <c r="BBL50" s="502"/>
      <c r="BBM50" s="502"/>
      <c r="BBN50" s="502"/>
      <c r="BBO50" s="502"/>
      <c r="BBP50" s="502"/>
      <c r="BBQ50" s="502"/>
      <c r="BBR50" s="502"/>
      <c r="BBS50" s="502"/>
      <c r="BBT50" s="502"/>
      <c r="BBU50" s="502"/>
      <c r="BBV50" s="502"/>
      <c r="BBW50" s="502"/>
      <c r="BBX50" s="502"/>
      <c r="BBY50" s="502"/>
      <c r="BBZ50" s="502"/>
      <c r="BCA50" s="502"/>
      <c r="BCB50" s="502"/>
      <c r="BCC50" s="502"/>
      <c r="BCD50" s="502"/>
      <c r="BCE50" s="502"/>
      <c r="BCF50" s="502"/>
      <c r="BCG50" s="502"/>
      <c r="BCH50" s="502"/>
      <c r="BCI50" s="502"/>
      <c r="BCJ50" s="502"/>
      <c r="BCK50" s="502"/>
      <c r="BCL50" s="502"/>
      <c r="BCM50" s="502"/>
      <c r="BCN50" s="502"/>
      <c r="BCO50" s="502"/>
      <c r="BCP50" s="502"/>
      <c r="BCQ50" s="502"/>
      <c r="BCR50" s="502"/>
      <c r="BCS50" s="502"/>
      <c r="BCT50" s="502"/>
      <c r="BCU50" s="502"/>
      <c r="BCV50" s="502"/>
      <c r="BCW50" s="502"/>
      <c r="BCX50" s="502"/>
      <c r="BCY50" s="502"/>
      <c r="BCZ50" s="502"/>
      <c r="BDA50" s="502"/>
      <c r="BDB50" s="502"/>
      <c r="BDC50" s="502"/>
      <c r="BDD50" s="502"/>
      <c r="BDE50" s="502"/>
      <c r="BDF50" s="502"/>
      <c r="BDG50" s="502"/>
      <c r="BDH50" s="502"/>
      <c r="BDI50" s="502"/>
      <c r="BDJ50" s="502"/>
      <c r="BDK50" s="502"/>
      <c r="BDL50" s="502"/>
      <c r="BDM50" s="502"/>
      <c r="BDN50" s="502"/>
      <c r="BDO50" s="502"/>
      <c r="BDP50" s="502"/>
      <c r="BDQ50" s="502"/>
      <c r="BDR50" s="502"/>
      <c r="BDS50" s="502"/>
      <c r="BDT50" s="502"/>
      <c r="BDU50" s="502"/>
      <c r="BDV50" s="502"/>
      <c r="BDW50" s="502"/>
      <c r="BDX50" s="502"/>
      <c r="BDY50" s="502"/>
      <c r="BDZ50" s="502"/>
      <c r="BEA50" s="502"/>
      <c r="BEB50" s="502"/>
      <c r="BEC50" s="502"/>
      <c r="BED50" s="502"/>
      <c r="BEE50" s="502"/>
      <c r="BEF50" s="502"/>
      <c r="BEG50" s="502"/>
      <c r="BEH50" s="502"/>
      <c r="BEI50" s="502"/>
      <c r="BEJ50" s="502"/>
      <c r="BEK50" s="502"/>
      <c r="BEL50" s="502"/>
      <c r="BEM50" s="502"/>
      <c r="BEN50" s="502"/>
      <c r="BEO50" s="502"/>
      <c r="BEP50" s="502"/>
      <c r="BEQ50" s="502"/>
      <c r="BER50" s="502"/>
      <c r="BES50" s="502"/>
      <c r="BET50" s="502"/>
      <c r="BEU50" s="502"/>
      <c r="BEV50" s="502"/>
      <c r="BEW50" s="502"/>
      <c r="BEX50" s="502"/>
      <c r="BEY50" s="502"/>
      <c r="BEZ50" s="502"/>
      <c r="BFA50" s="502"/>
      <c r="BFB50" s="502"/>
      <c r="BFC50" s="502"/>
      <c r="BFD50" s="502"/>
      <c r="BFE50" s="502"/>
      <c r="BFF50" s="502"/>
      <c r="BFG50" s="502"/>
      <c r="BFH50" s="502"/>
      <c r="BFI50" s="502"/>
      <c r="BFJ50" s="502"/>
      <c r="BFK50" s="502"/>
      <c r="BFL50" s="502"/>
      <c r="BFM50" s="502"/>
      <c r="BFN50" s="502"/>
      <c r="BFO50" s="502"/>
      <c r="BFP50" s="502"/>
      <c r="BFQ50" s="502"/>
      <c r="BFR50" s="502"/>
      <c r="BFS50" s="502"/>
      <c r="BFT50" s="502"/>
      <c r="BFU50" s="502"/>
      <c r="BFV50" s="502"/>
      <c r="BFW50" s="502"/>
      <c r="BFX50" s="502"/>
      <c r="BFY50" s="502"/>
      <c r="BFZ50" s="502"/>
      <c r="BGA50" s="502"/>
      <c r="BGB50" s="502"/>
      <c r="BGC50" s="502"/>
      <c r="BGD50" s="502"/>
      <c r="BGE50" s="502"/>
      <c r="BGF50" s="502"/>
      <c r="BGG50" s="502"/>
      <c r="BGH50" s="502"/>
      <c r="BGI50" s="502"/>
      <c r="BGJ50" s="502"/>
      <c r="BGK50" s="502"/>
      <c r="BGL50" s="502"/>
      <c r="BGM50" s="502"/>
      <c r="BGN50" s="502"/>
      <c r="BGO50" s="502"/>
      <c r="BGP50" s="502"/>
      <c r="BGQ50" s="502"/>
      <c r="BGR50" s="502"/>
      <c r="BGS50" s="502"/>
      <c r="BGT50" s="502"/>
      <c r="BGU50" s="502"/>
      <c r="BGV50" s="502"/>
      <c r="BGW50" s="502"/>
      <c r="BGX50" s="502"/>
      <c r="BGY50" s="502"/>
      <c r="BGZ50" s="502"/>
      <c r="BHA50" s="502"/>
      <c r="BHB50" s="502"/>
      <c r="BHC50" s="502"/>
      <c r="BHD50" s="502"/>
      <c r="BHE50" s="502"/>
      <c r="BHF50" s="502"/>
      <c r="BHG50" s="502"/>
      <c r="BHH50" s="502"/>
      <c r="BHI50" s="502"/>
      <c r="BHJ50" s="502"/>
      <c r="BHK50" s="502"/>
      <c r="BHL50" s="502"/>
      <c r="BHM50" s="502"/>
      <c r="BHN50" s="502"/>
      <c r="BHO50" s="502"/>
      <c r="BHP50" s="502"/>
      <c r="BHQ50" s="502"/>
      <c r="BHR50" s="502"/>
      <c r="BHS50" s="502"/>
      <c r="BHT50" s="502"/>
      <c r="BHU50" s="502"/>
      <c r="BHV50" s="502"/>
      <c r="BHW50" s="502"/>
      <c r="BHX50" s="502"/>
      <c r="BHY50" s="502"/>
      <c r="BHZ50" s="502"/>
      <c r="BIA50" s="502"/>
      <c r="BIB50" s="502"/>
      <c r="BIC50" s="502"/>
      <c r="BID50" s="502"/>
      <c r="BIE50" s="502"/>
      <c r="BIF50" s="502"/>
      <c r="BIG50" s="502"/>
      <c r="BIH50" s="502"/>
      <c r="BII50" s="502"/>
      <c r="BIJ50" s="502"/>
      <c r="BIK50" s="502"/>
      <c r="BIL50" s="502"/>
      <c r="BIM50" s="502"/>
      <c r="BIN50" s="502"/>
      <c r="BIO50" s="502"/>
      <c r="BIP50" s="502"/>
      <c r="BIQ50" s="502"/>
      <c r="BIR50" s="502"/>
      <c r="BIS50" s="502"/>
      <c r="BIT50" s="502"/>
      <c r="BIU50" s="502"/>
      <c r="BIV50" s="502"/>
      <c r="BIW50" s="502"/>
      <c r="BIX50" s="502"/>
      <c r="BIY50" s="502"/>
      <c r="BIZ50" s="502"/>
      <c r="BJA50" s="502"/>
      <c r="BJB50" s="502"/>
      <c r="BJC50" s="502"/>
      <c r="BJD50" s="502"/>
      <c r="BJE50" s="502"/>
      <c r="BJF50" s="502"/>
      <c r="BJG50" s="502"/>
      <c r="BJH50" s="502"/>
      <c r="BJI50" s="502"/>
      <c r="BJJ50" s="502"/>
      <c r="BJK50" s="502"/>
      <c r="BJL50" s="502"/>
      <c r="BJM50" s="502"/>
      <c r="BJN50" s="502"/>
      <c r="BJO50" s="502"/>
      <c r="BJP50" s="502"/>
      <c r="BJQ50" s="502"/>
      <c r="BJR50" s="502"/>
      <c r="BJS50" s="502"/>
      <c r="BJT50" s="502"/>
      <c r="BJU50" s="502"/>
      <c r="BJV50" s="502"/>
      <c r="BJW50" s="502"/>
      <c r="BJX50" s="502"/>
      <c r="BJY50" s="502"/>
      <c r="BJZ50" s="502"/>
      <c r="BKA50" s="502"/>
      <c r="BKB50" s="502"/>
      <c r="BKC50" s="502"/>
      <c r="BKD50" s="502"/>
      <c r="BKE50" s="502"/>
      <c r="BKF50" s="502"/>
      <c r="BKG50" s="502"/>
      <c r="BKH50" s="502"/>
      <c r="BKI50" s="502"/>
      <c r="BKJ50" s="502"/>
      <c r="BKK50" s="502"/>
      <c r="BKL50" s="502"/>
      <c r="BKM50" s="502"/>
      <c r="BKN50" s="502"/>
      <c r="BKO50" s="502"/>
      <c r="BKP50" s="502"/>
      <c r="BKQ50" s="502"/>
      <c r="BKR50" s="502"/>
      <c r="BKS50" s="502"/>
      <c r="BKT50" s="502"/>
      <c r="BKU50" s="502"/>
      <c r="BKV50" s="502"/>
      <c r="BKW50" s="502"/>
      <c r="BKX50" s="502"/>
      <c r="BKY50" s="502"/>
      <c r="BKZ50" s="502"/>
      <c r="BLA50" s="502"/>
      <c r="BLB50" s="502"/>
      <c r="BLC50" s="502"/>
      <c r="BLD50" s="502"/>
      <c r="BLE50" s="502"/>
      <c r="BLF50" s="502"/>
      <c r="BLG50" s="502"/>
      <c r="BLH50" s="502"/>
      <c r="BLI50" s="502"/>
      <c r="BLJ50" s="502"/>
      <c r="BLK50" s="502"/>
      <c r="BLL50" s="502"/>
      <c r="BLM50" s="502"/>
      <c r="BLN50" s="502"/>
      <c r="BLO50" s="502"/>
      <c r="BLP50" s="502"/>
      <c r="BLQ50" s="502"/>
      <c r="BLR50" s="502"/>
      <c r="BLS50" s="502"/>
      <c r="BLT50" s="502"/>
      <c r="BLU50" s="502"/>
      <c r="BLV50" s="502"/>
      <c r="BLW50" s="502"/>
      <c r="BLX50" s="502"/>
      <c r="BLY50" s="502"/>
      <c r="BLZ50" s="502"/>
      <c r="BMA50" s="502"/>
      <c r="BMB50" s="502"/>
      <c r="BMC50" s="502"/>
      <c r="BMD50" s="502"/>
      <c r="BME50" s="502"/>
      <c r="BMF50" s="502"/>
      <c r="BMG50" s="502"/>
      <c r="BMH50" s="502"/>
      <c r="BMI50" s="502"/>
      <c r="BMJ50" s="502"/>
      <c r="BMK50" s="502"/>
      <c r="BML50" s="502"/>
      <c r="BMM50" s="502"/>
      <c r="BMN50" s="502"/>
      <c r="BMO50" s="502"/>
      <c r="BMP50" s="502"/>
      <c r="BMQ50" s="502"/>
      <c r="BMR50" s="502"/>
      <c r="BMS50" s="502"/>
      <c r="BMT50" s="502"/>
      <c r="BMU50" s="502"/>
      <c r="BMV50" s="502"/>
      <c r="BMW50" s="502"/>
      <c r="BMX50" s="502"/>
      <c r="BMY50" s="502"/>
      <c r="BMZ50" s="502"/>
      <c r="BNA50" s="502"/>
      <c r="BNB50" s="502"/>
      <c r="BNC50" s="502"/>
      <c r="BND50" s="502"/>
      <c r="BNE50" s="502"/>
      <c r="BNF50" s="502"/>
      <c r="BNG50" s="502"/>
      <c r="BNH50" s="502"/>
      <c r="BNI50" s="502"/>
      <c r="BNJ50" s="502"/>
      <c r="BNK50" s="502"/>
      <c r="BNL50" s="502"/>
      <c r="BNM50" s="502"/>
      <c r="BNN50" s="502"/>
      <c r="BNO50" s="502"/>
      <c r="BNP50" s="502"/>
      <c r="BNQ50" s="502"/>
      <c r="BNR50" s="502"/>
      <c r="BNS50" s="502"/>
      <c r="BNT50" s="502"/>
      <c r="BNU50" s="502"/>
      <c r="BNV50" s="502"/>
      <c r="BNW50" s="502"/>
      <c r="BNX50" s="502"/>
      <c r="BNY50" s="502"/>
      <c r="BNZ50" s="502"/>
      <c r="BOA50" s="502"/>
      <c r="BOB50" s="502"/>
      <c r="BOC50" s="502"/>
      <c r="BOD50" s="502"/>
      <c r="BOE50" s="502"/>
      <c r="BOF50" s="502"/>
      <c r="BOG50" s="502"/>
      <c r="BOH50" s="502"/>
      <c r="BOI50" s="502"/>
      <c r="BOJ50" s="502"/>
      <c r="BOK50" s="502"/>
      <c r="BOL50" s="502"/>
      <c r="BOM50" s="502"/>
      <c r="BON50" s="502"/>
      <c r="BOO50" s="502"/>
      <c r="BOP50" s="502"/>
      <c r="BOQ50" s="502"/>
      <c r="BOR50" s="502"/>
      <c r="BOS50" s="502"/>
      <c r="BOT50" s="502"/>
      <c r="BOU50" s="502"/>
      <c r="BOV50" s="502"/>
      <c r="BOW50" s="502"/>
      <c r="BOX50" s="502"/>
      <c r="BOY50" s="502"/>
      <c r="BOZ50" s="502"/>
      <c r="BPA50" s="502"/>
      <c r="BPB50" s="502"/>
      <c r="BPC50" s="502"/>
      <c r="BPD50" s="502"/>
      <c r="BPE50" s="502"/>
      <c r="BPF50" s="502"/>
      <c r="BPG50" s="502"/>
      <c r="BPH50" s="502"/>
      <c r="BPI50" s="502"/>
      <c r="BPJ50" s="502"/>
      <c r="BPK50" s="502"/>
      <c r="BPL50" s="502"/>
      <c r="BPM50" s="502"/>
      <c r="BPN50" s="502"/>
      <c r="BPO50" s="502"/>
      <c r="BPP50" s="502"/>
      <c r="BPQ50" s="502"/>
      <c r="BPR50" s="502"/>
      <c r="BPS50" s="502"/>
      <c r="BPT50" s="502"/>
      <c r="BPU50" s="502"/>
      <c r="BPV50" s="502"/>
      <c r="BPW50" s="502"/>
      <c r="BPX50" s="502"/>
      <c r="BPY50" s="502"/>
      <c r="BPZ50" s="502"/>
      <c r="BQA50" s="502"/>
      <c r="BQB50" s="502"/>
      <c r="BQC50" s="502"/>
      <c r="BQD50" s="502"/>
      <c r="BQE50" s="502"/>
      <c r="BQF50" s="502"/>
      <c r="BQG50" s="502"/>
      <c r="BQH50" s="502"/>
      <c r="BQI50" s="502"/>
      <c r="BQJ50" s="502"/>
      <c r="BQK50" s="502"/>
      <c r="BQL50" s="502"/>
      <c r="BQM50" s="502"/>
      <c r="BQN50" s="502"/>
      <c r="BQO50" s="502"/>
      <c r="BQP50" s="502"/>
      <c r="BQQ50" s="502"/>
      <c r="BQR50" s="502"/>
      <c r="BQS50" s="502"/>
      <c r="BQT50" s="502"/>
      <c r="BQU50" s="502"/>
      <c r="BQV50" s="502"/>
      <c r="BQW50" s="502"/>
      <c r="BQX50" s="502"/>
      <c r="BQY50" s="502"/>
      <c r="BQZ50" s="502"/>
      <c r="BRA50" s="502"/>
      <c r="BRB50" s="502"/>
      <c r="BRC50" s="502"/>
      <c r="BRD50" s="502"/>
      <c r="BRE50" s="502"/>
      <c r="BRF50" s="502"/>
      <c r="BRG50" s="502"/>
      <c r="BRH50" s="502"/>
      <c r="BRI50" s="502"/>
      <c r="BRJ50" s="502"/>
      <c r="BRK50" s="502"/>
      <c r="BRL50" s="502"/>
      <c r="BRM50" s="502"/>
      <c r="BRN50" s="502"/>
      <c r="BRO50" s="502"/>
      <c r="BRP50" s="502"/>
      <c r="BRQ50" s="502"/>
      <c r="BRR50" s="502"/>
      <c r="BRS50" s="502"/>
      <c r="BRT50" s="502"/>
      <c r="BRU50" s="502"/>
      <c r="BRV50" s="502"/>
      <c r="BRW50" s="502"/>
      <c r="BRX50" s="502"/>
      <c r="BRY50" s="502"/>
      <c r="BRZ50" s="502"/>
      <c r="BSA50" s="502"/>
      <c r="BSB50" s="502"/>
      <c r="BSC50" s="502"/>
      <c r="BSD50" s="502"/>
      <c r="BSE50" s="502"/>
      <c r="BSF50" s="502"/>
      <c r="BSG50" s="502"/>
      <c r="BSH50" s="502"/>
      <c r="BSI50" s="502"/>
      <c r="BSJ50" s="502"/>
      <c r="BSK50" s="502"/>
      <c r="BSL50" s="502"/>
      <c r="BSM50" s="502"/>
      <c r="BSN50" s="502"/>
      <c r="BSO50" s="502"/>
      <c r="BSP50" s="502"/>
      <c r="BSQ50" s="502"/>
      <c r="BSR50" s="502"/>
      <c r="BSS50" s="502"/>
      <c r="BST50" s="502"/>
      <c r="BSU50" s="502"/>
      <c r="BSV50" s="502"/>
      <c r="BSW50" s="502"/>
      <c r="BSX50" s="502"/>
      <c r="BSY50" s="502"/>
      <c r="BSZ50" s="502"/>
      <c r="BTA50" s="502"/>
      <c r="BTB50" s="502"/>
      <c r="BTC50" s="502"/>
      <c r="BTD50" s="502"/>
      <c r="BTE50" s="502"/>
      <c r="BTF50" s="502"/>
      <c r="BTG50" s="502"/>
      <c r="BTH50" s="502"/>
      <c r="BTI50" s="502"/>
      <c r="BTJ50" s="502"/>
      <c r="BTK50" s="502"/>
      <c r="BTL50" s="502"/>
      <c r="BTM50" s="502"/>
      <c r="BTN50" s="502"/>
      <c r="BTO50" s="502"/>
      <c r="BTP50" s="502"/>
      <c r="BTQ50" s="502"/>
      <c r="BTR50" s="502"/>
      <c r="BTS50" s="502"/>
      <c r="BTT50" s="502"/>
      <c r="BTU50" s="502"/>
      <c r="BTV50" s="502"/>
      <c r="BTW50" s="502"/>
      <c r="BTX50" s="502"/>
      <c r="BTY50" s="502"/>
      <c r="BTZ50" s="502"/>
      <c r="BUA50" s="502"/>
      <c r="BUB50" s="502"/>
      <c r="BUC50" s="502"/>
      <c r="BUD50" s="502"/>
      <c r="BUE50" s="502"/>
      <c r="BUF50" s="502"/>
      <c r="BUG50" s="502"/>
      <c r="BUH50" s="502"/>
      <c r="BUI50" s="502"/>
      <c r="BUJ50" s="502"/>
      <c r="BUK50" s="502"/>
      <c r="BUL50" s="502"/>
      <c r="BUM50" s="502"/>
      <c r="BUN50" s="502"/>
      <c r="BUO50" s="502"/>
      <c r="BUP50" s="502"/>
      <c r="BUQ50" s="502"/>
      <c r="BUR50" s="502"/>
      <c r="BUS50" s="502"/>
      <c r="BUT50" s="502"/>
      <c r="BUU50" s="502"/>
      <c r="BUV50" s="502"/>
      <c r="BUW50" s="502"/>
      <c r="BUX50" s="502"/>
      <c r="BUY50" s="502"/>
      <c r="BUZ50" s="502"/>
      <c r="BVA50" s="502"/>
      <c r="BVB50" s="502"/>
      <c r="BVC50" s="502"/>
      <c r="BVD50" s="502"/>
      <c r="BVE50" s="502"/>
      <c r="BVF50" s="502"/>
      <c r="BVG50" s="502"/>
      <c r="BVH50" s="502"/>
      <c r="BVI50" s="502"/>
      <c r="BVJ50" s="502"/>
      <c r="BVK50" s="502"/>
      <c r="BVL50" s="502"/>
      <c r="BVM50" s="502"/>
      <c r="BVN50" s="502"/>
      <c r="BVO50" s="502"/>
      <c r="BVP50" s="502"/>
      <c r="BVQ50" s="502"/>
      <c r="BVR50" s="502"/>
      <c r="BVS50" s="502"/>
      <c r="BVT50" s="502"/>
      <c r="BVU50" s="502"/>
      <c r="BVV50" s="502"/>
      <c r="BVW50" s="502"/>
      <c r="BVX50" s="502"/>
      <c r="BVY50" s="502"/>
      <c r="BVZ50" s="502"/>
      <c r="BWA50" s="502"/>
      <c r="BWB50" s="502"/>
      <c r="BWC50" s="502"/>
      <c r="BWD50" s="502"/>
      <c r="BWE50" s="502"/>
      <c r="BWF50" s="502"/>
      <c r="BWG50" s="502"/>
      <c r="BWH50" s="502"/>
      <c r="BWI50" s="502"/>
      <c r="BWJ50" s="502"/>
      <c r="BWK50" s="502"/>
      <c r="BWL50" s="502"/>
      <c r="BWM50" s="502"/>
      <c r="BWN50" s="502"/>
      <c r="BWO50" s="502"/>
      <c r="BWP50" s="502"/>
      <c r="BWQ50" s="502"/>
      <c r="BWR50" s="502"/>
      <c r="BWS50" s="502"/>
      <c r="BWT50" s="502"/>
      <c r="BWU50" s="502"/>
      <c r="BWV50" s="502"/>
      <c r="BWW50" s="502"/>
      <c r="BWX50" s="502"/>
      <c r="BWY50" s="502"/>
      <c r="BWZ50" s="502"/>
      <c r="BXA50" s="502"/>
      <c r="BXB50" s="502"/>
      <c r="BXC50" s="502"/>
      <c r="BXD50" s="502"/>
      <c r="BXE50" s="502"/>
      <c r="BXF50" s="502"/>
      <c r="BXG50" s="502"/>
      <c r="BXH50" s="502"/>
      <c r="BXI50" s="502"/>
      <c r="BXJ50" s="502"/>
      <c r="BXK50" s="502"/>
      <c r="BXL50" s="502"/>
      <c r="BXM50" s="502"/>
      <c r="BXN50" s="502"/>
      <c r="BXO50" s="502"/>
      <c r="BXP50" s="502"/>
      <c r="BXQ50" s="502"/>
      <c r="BXR50" s="502"/>
      <c r="BXS50" s="502"/>
      <c r="BXT50" s="502"/>
      <c r="BXU50" s="502"/>
      <c r="BXV50" s="502"/>
      <c r="BXW50" s="502"/>
      <c r="BXX50" s="502"/>
      <c r="BXY50" s="502"/>
      <c r="BXZ50" s="502"/>
      <c r="BYA50" s="502"/>
      <c r="BYB50" s="502"/>
      <c r="BYC50" s="502"/>
      <c r="BYD50" s="502"/>
      <c r="BYE50" s="502"/>
      <c r="BYF50" s="502"/>
      <c r="BYG50" s="502"/>
      <c r="BYH50" s="502"/>
      <c r="BYI50" s="502"/>
      <c r="BYJ50" s="502"/>
      <c r="BYK50" s="502"/>
      <c r="BYL50" s="502"/>
      <c r="BYM50" s="502"/>
      <c r="BYN50" s="502"/>
      <c r="BYO50" s="502"/>
      <c r="BYP50" s="502"/>
      <c r="BYQ50" s="502"/>
      <c r="BYR50" s="502"/>
      <c r="BYS50" s="502"/>
      <c r="BYT50" s="502"/>
      <c r="BYU50" s="502"/>
      <c r="BYV50" s="502"/>
      <c r="BYW50" s="502"/>
      <c r="BYX50" s="502"/>
      <c r="BYY50" s="502"/>
      <c r="BYZ50" s="502"/>
      <c r="BZA50" s="502"/>
      <c r="BZB50" s="502"/>
      <c r="BZC50" s="502"/>
      <c r="BZD50" s="502"/>
      <c r="BZE50" s="502"/>
      <c r="BZF50" s="502"/>
      <c r="BZG50" s="502"/>
      <c r="BZH50" s="502"/>
      <c r="BZI50" s="502"/>
      <c r="BZJ50" s="502"/>
      <c r="BZK50" s="502"/>
      <c r="BZL50" s="502"/>
      <c r="BZM50" s="502"/>
      <c r="BZN50" s="502"/>
      <c r="BZO50" s="502"/>
      <c r="BZP50" s="502"/>
      <c r="BZQ50" s="502"/>
      <c r="BZR50" s="502"/>
      <c r="BZS50" s="502"/>
      <c r="BZT50" s="502"/>
      <c r="BZU50" s="502"/>
      <c r="BZV50" s="502"/>
      <c r="BZW50" s="502"/>
      <c r="BZX50" s="502"/>
      <c r="BZY50" s="502"/>
      <c r="BZZ50" s="502"/>
      <c r="CAA50" s="502"/>
      <c r="CAB50" s="502"/>
      <c r="CAC50" s="502"/>
      <c r="CAD50" s="502"/>
      <c r="CAE50" s="502"/>
      <c r="CAF50" s="502"/>
      <c r="CAG50" s="502"/>
      <c r="CAH50" s="502"/>
      <c r="CAI50" s="502"/>
      <c r="CAJ50" s="502"/>
      <c r="CAK50" s="502"/>
      <c r="CAL50" s="502"/>
      <c r="CAM50" s="502"/>
      <c r="CAN50" s="502"/>
      <c r="CAO50" s="502"/>
      <c r="CAP50" s="502"/>
      <c r="CAQ50" s="502"/>
      <c r="CAR50" s="502"/>
      <c r="CAS50" s="502"/>
      <c r="CAT50" s="502"/>
      <c r="CAU50" s="502"/>
      <c r="CAV50" s="502"/>
      <c r="CAW50" s="502"/>
      <c r="CAX50" s="502"/>
      <c r="CAY50" s="502"/>
      <c r="CAZ50" s="502"/>
      <c r="CBA50" s="502"/>
      <c r="CBB50" s="502"/>
      <c r="CBC50" s="502"/>
      <c r="CBD50" s="502"/>
      <c r="CBE50" s="502"/>
      <c r="CBF50" s="502"/>
      <c r="CBG50" s="502"/>
      <c r="CBH50" s="502"/>
      <c r="CBI50" s="502"/>
      <c r="CBJ50" s="502"/>
      <c r="CBK50" s="502"/>
      <c r="CBL50" s="502"/>
      <c r="CBM50" s="502"/>
      <c r="CBN50" s="502"/>
      <c r="CBO50" s="502"/>
      <c r="CBP50" s="502"/>
      <c r="CBQ50" s="502"/>
      <c r="CBR50" s="502"/>
      <c r="CBS50" s="502"/>
      <c r="CBT50" s="502"/>
      <c r="CBU50" s="502"/>
      <c r="CBV50" s="502"/>
      <c r="CBW50" s="502"/>
      <c r="CBX50" s="502"/>
      <c r="CBY50" s="502"/>
      <c r="CBZ50" s="502"/>
      <c r="CCA50" s="502"/>
      <c r="CCB50" s="502"/>
      <c r="CCC50" s="502"/>
      <c r="CCD50" s="502"/>
      <c r="CCE50" s="502"/>
      <c r="CCF50" s="502"/>
      <c r="CCG50" s="502"/>
      <c r="CCH50" s="502"/>
      <c r="CCI50" s="502"/>
      <c r="CCJ50" s="502"/>
      <c r="CCK50" s="502"/>
      <c r="CCL50" s="502"/>
      <c r="CCM50" s="502"/>
      <c r="CCN50" s="502"/>
      <c r="CCO50" s="502"/>
      <c r="CCP50" s="502"/>
      <c r="CCQ50" s="502"/>
      <c r="CCR50" s="502"/>
      <c r="CCS50" s="502"/>
      <c r="CCT50" s="502"/>
      <c r="CCU50" s="502"/>
      <c r="CCV50" s="502"/>
      <c r="CCW50" s="502"/>
      <c r="CCX50" s="502"/>
      <c r="CCY50" s="502"/>
      <c r="CCZ50" s="502"/>
      <c r="CDA50" s="502"/>
      <c r="CDB50" s="502"/>
      <c r="CDC50" s="502"/>
      <c r="CDD50" s="502"/>
      <c r="CDE50" s="502"/>
      <c r="CDF50" s="502"/>
      <c r="CDG50" s="502"/>
      <c r="CDH50" s="502"/>
      <c r="CDI50" s="502"/>
      <c r="CDJ50" s="502"/>
      <c r="CDK50" s="502"/>
      <c r="CDL50" s="502"/>
      <c r="CDM50" s="502"/>
      <c r="CDN50" s="502"/>
      <c r="CDO50" s="502"/>
      <c r="CDP50" s="502"/>
      <c r="CDQ50" s="502"/>
      <c r="CDR50" s="502"/>
      <c r="CDS50" s="502"/>
      <c r="CDT50" s="502"/>
      <c r="CDU50" s="502"/>
      <c r="CDV50" s="502"/>
      <c r="CDW50" s="502"/>
      <c r="CDX50" s="502"/>
      <c r="CDY50" s="502"/>
      <c r="CDZ50" s="502"/>
      <c r="CEA50" s="502"/>
      <c r="CEB50" s="502"/>
      <c r="CEC50" s="502"/>
      <c r="CED50" s="502"/>
      <c r="CEE50" s="502"/>
      <c r="CEF50" s="502"/>
      <c r="CEG50" s="502"/>
      <c r="CEH50" s="502"/>
      <c r="CEI50" s="502"/>
      <c r="CEJ50" s="502"/>
      <c r="CEK50" s="502"/>
      <c r="CEL50" s="502"/>
      <c r="CEM50" s="502"/>
      <c r="CEN50" s="502"/>
      <c r="CEO50" s="502"/>
      <c r="CEP50" s="502"/>
      <c r="CEQ50" s="502"/>
      <c r="CER50" s="502"/>
      <c r="CES50" s="502"/>
      <c r="CET50" s="502"/>
      <c r="CEU50" s="502"/>
      <c r="CEV50" s="502"/>
      <c r="CEW50" s="502"/>
      <c r="CEX50" s="502"/>
      <c r="CEY50" s="502"/>
      <c r="CEZ50" s="502"/>
      <c r="CFA50" s="502"/>
      <c r="CFB50" s="502"/>
      <c r="CFC50" s="502"/>
      <c r="CFD50" s="502"/>
      <c r="CFE50" s="502"/>
      <c r="CFF50" s="502"/>
      <c r="CFG50" s="502"/>
      <c r="CFH50" s="502"/>
      <c r="CFI50" s="502"/>
      <c r="CFJ50" s="502"/>
      <c r="CFK50" s="502"/>
      <c r="CFL50" s="502"/>
      <c r="CFM50" s="502"/>
      <c r="CFN50" s="502"/>
      <c r="CFO50" s="502"/>
      <c r="CFP50" s="502"/>
      <c r="CFQ50" s="502"/>
      <c r="CFR50" s="502"/>
      <c r="CFS50" s="502"/>
      <c r="CFT50" s="502"/>
      <c r="CFU50" s="502"/>
      <c r="CFV50" s="502"/>
      <c r="CFW50" s="502"/>
      <c r="CFX50" s="502"/>
      <c r="CFY50" s="502"/>
      <c r="CFZ50" s="502"/>
      <c r="CGA50" s="502"/>
      <c r="CGB50" s="502"/>
      <c r="CGC50" s="502"/>
      <c r="CGD50" s="502"/>
      <c r="CGE50" s="502"/>
      <c r="CGF50" s="502"/>
      <c r="CGG50" s="502"/>
      <c r="CGH50" s="502"/>
      <c r="CGI50" s="502"/>
      <c r="CGJ50" s="502"/>
      <c r="CGK50" s="502"/>
      <c r="CGL50" s="502"/>
      <c r="CGM50" s="502"/>
      <c r="CGN50" s="502"/>
      <c r="CGO50" s="502"/>
      <c r="CGP50" s="502"/>
      <c r="CGQ50" s="502"/>
      <c r="CGR50" s="502"/>
      <c r="CGS50" s="502"/>
      <c r="CGT50" s="502"/>
      <c r="CGU50" s="502"/>
      <c r="CGV50" s="502"/>
      <c r="CGW50" s="502"/>
      <c r="CGX50" s="502"/>
      <c r="CGY50" s="502"/>
      <c r="CGZ50" s="502"/>
      <c r="CHA50" s="502"/>
      <c r="CHB50" s="502"/>
      <c r="CHC50" s="502"/>
      <c r="CHD50" s="502"/>
      <c r="CHE50" s="502"/>
      <c r="CHF50" s="502"/>
      <c r="CHG50" s="502"/>
      <c r="CHH50" s="502"/>
      <c r="CHI50" s="502"/>
      <c r="CHJ50" s="502"/>
      <c r="CHK50" s="502"/>
      <c r="CHL50" s="502"/>
      <c r="CHM50" s="502"/>
      <c r="CHN50" s="502"/>
      <c r="CHO50" s="502"/>
      <c r="CHP50" s="502"/>
      <c r="CHQ50" s="502"/>
      <c r="CHR50" s="502"/>
      <c r="CHS50" s="502"/>
      <c r="CHT50" s="502"/>
      <c r="CHU50" s="502"/>
      <c r="CHV50" s="502"/>
      <c r="CHW50" s="502"/>
      <c r="CHX50" s="502"/>
      <c r="CHY50" s="502"/>
      <c r="CHZ50" s="502"/>
      <c r="CIA50" s="502"/>
      <c r="CIB50" s="502"/>
      <c r="CIC50" s="502"/>
      <c r="CID50" s="502"/>
      <c r="CIE50" s="502"/>
      <c r="CIF50" s="502"/>
      <c r="CIG50" s="502"/>
      <c r="CIH50" s="502"/>
      <c r="CII50" s="502"/>
      <c r="CIJ50" s="502"/>
      <c r="CIK50" s="502"/>
      <c r="CIL50" s="502"/>
      <c r="CIM50" s="502"/>
      <c r="CIN50" s="502"/>
      <c r="CIO50" s="502"/>
      <c r="CIP50" s="502"/>
      <c r="CIQ50" s="502"/>
      <c r="CIR50" s="502"/>
      <c r="CIS50" s="502"/>
      <c r="CIT50" s="502"/>
      <c r="CIU50" s="502"/>
      <c r="CIV50" s="502"/>
      <c r="CIW50" s="502"/>
      <c r="CIX50" s="502"/>
      <c r="CIY50" s="502"/>
      <c r="CIZ50" s="502"/>
      <c r="CJA50" s="502"/>
      <c r="CJB50" s="502"/>
      <c r="CJC50" s="502"/>
      <c r="CJD50" s="502"/>
      <c r="CJE50" s="502"/>
      <c r="CJF50" s="502"/>
      <c r="CJG50" s="502"/>
      <c r="CJH50" s="502"/>
      <c r="CJI50" s="502"/>
      <c r="CJJ50" s="502"/>
      <c r="CJK50" s="502"/>
      <c r="CJL50" s="502"/>
      <c r="CJM50" s="502"/>
      <c r="CJN50" s="502"/>
      <c r="CJO50" s="502"/>
      <c r="CJP50" s="502"/>
      <c r="CJQ50" s="502"/>
      <c r="CJR50" s="502"/>
      <c r="CJS50" s="502"/>
      <c r="CJT50" s="502"/>
      <c r="CJU50" s="502"/>
      <c r="CJV50" s="502"/>
      <c r="CJW50" s="502"/>
      <c r="CJX50" s="502"/>
      <c r="CJY50" s="502"/>
      <c r="CJZ50" s="502"/>
      <c r="CKA50" s="502"/>
      <c r="CKB50" s="502"/>
      <c r="CKC50" s="502"/>
      <c r="CKD50" s="502"/>
      <c r="CKE50" s="502"/>
      <c r="CKF50" s="502"/>
      <c r="CKG50" s="502"/>
      <c r="CKH50" s="502"/>
      <c r="CKI50" s="502"/>
      <c r="CKJ50" s="502"/>
      <c r="CKK50" s="502"/>
      <c r="CKL50" s="502"/>
      <c r="CKM50" s="502"/>
      <c r="CKN50" s="502"/>
      <c r="CKO50" s="502"/>
      <c r="CKP50" s="502"/>
      <c r="CKQ50" s="502"/>
      <c r="CKR50" s="502"/>
      <c r="CKS50" s="502"/>
      <c r="CKT50" s="502"/>
      <c r="CKU50" s="502"/>
      <c r="CKV50" s="502"/>
      <c r="CKW50" s="502"/>
      <c r="CKX50" s="502"/>
      <c r="CKY50" s="502"/>
      <c r="CKZ50" s="502"/>
      <c r="CLA50" s="502"/>
      <c r="CLB50" s="502"/>
      <c r="CLC50" s="502"/>
      <c r="CLD50" s="502"/>
      <c r="CLE50" s="502"/>
      <c r="CLF50" s="502"/>
      <c r="CLG50" s="502"/>
      <c r="CLH50" s="502"/>
      <c r="CLI50" s="502"/>
      <c r="CLJ50" s="502"/>
      <c r="CLK50" s="502"/>
      <c r="CLL50" s="502"/>
      <c r="CLM50" s="502"/>
      <c r="CLN50" s="502"/>
      <c r="CLO50" s="502"/>
      <c r="CLP50" s="502"/>
      <c r="CLQ50" s="502"/>
      <c r="CLR50" s="502"/>
      <c r="CLS50" s="502"/>
      <c r="CLT50" s="502"/>
      <c r="CLU50" s="502"/>
      <c r="CLV50" s="502"/>
      <c r="CLW50" s="502"/>
      <c r="CLX50" s="502"/>
      <c r="CLY50" s="502"/>
      <c r="CLZ50" s="502"/>
      <c r="CMA50" s="502"/>
      <c r="CMB50" s="502"/>
      <c r="CMC50" s="502"/>
      <c r="CMD50" s="502"/>
      <c r="CME50" s="502"/>
      <c r="CMF50" s="502"/>
      <c r="CMG50" s="502"/>
      <c r="CMH50" s="502"/>
      <c r="CMI50" s="502"/>
      <c r="CMJ50" s="502"/>
      <c r="CMK50" s="502"/>
      <c r="CML50" s="502"/>
      <c r="CMM50" s="502"/>
      <c r="CMN50" s="502"/>
      <c r="CMO50" s="502"/>
      <c r="CMP50" s="502"/>
      <c r="CMQ50" s="502"/>
      <c r="CMR50" s="502"/>
      <c r="CMS50" s="502"/>
      <c r="CMT50" s="502"/>
      <c r="CMU50" s="502"/>
      <c r="CMV50" s="502"/>
      <c r="CMW50" s="502"/>
      <c r="CMX50" s="502"/>
      <c r="CMY50" s="502"/>
      <c r="CMZ50" s="502"/>
      <c r="CNA50" s="502"/>
      <c r="CNB50" s="502"/>
      <c r="CNC50" s="502"/>
      <c r="CND50" s="502"/>
      <c r="CNE50" s="502"/>
      <c r="CNF50" s="502"/>
      <c r="CNG50" s="502"/>
      <c r="CNH50" s="502"/>
      <c r="CNI50" s="502"/>
      <c r="CNJ50" s="502"/>
      <c r="CNK50" s="502"/>
      <c r="CNL50" s="502"/>
      <c r="CNM50" s="502"/>
      <c r="CNN50" s="502"/>
      <c r="CNO50" s="502"/>
      <c r="CNP50" s="502"/>
      <c r="CNQ50" s="502"/>
      <c r="CNR50" s="502"/>
      <c r="CNS50" s="502"/>
      <c r="CNT50" s="502"/>
      <c r="CNU50" s="502"/>
      <c r="CNV50" s="502"/>
      <c r="CNW50" s="502"/>
      <c r="CNX50" s="502"/>
      <c r="CNY50" s="502"/>
      <c r="CNZ50" s="502"/>
      <c r="COA50" s="502"/>
      <c r="COB50" s="502"/>
      <c r="COC50" s="502"/>
      <c r="COD50" s="502"/>
      <c r="COE50" s="502"/>
      <c r="COF50" s="502"/>
      <c r="COG50" s="502"/>
      <c r="COH50" s="502"/>
      <c r="COI50" s="502"/>
      <c r="COJ50" s="502"/>
      <c r="COK50" s="502"/>
      <c r="COL50" s="502"/>
      <c r="COM50" s="502"/>
      <c r="CON50" s="502"/>
      <c r="COO50" s="502"/>
      <c r="COP50" s="502"/>
      <c r="COQ50" s="502"/>
      <c r="COR50" s="502"/>
      <c r="COS50" s="502"/>
      <c r="COT50" s="502"/>
      <c r="COU50" s="502"/>
      <c r="COV50" s="502"/>
      <c r="COW50" s="502"/>
      <c r="COX50" s="502"/>
      <c r="COY50" s="502"/>
      <c r="COZ50" s="502"/>
      <c r="CPA50" s="502"/>
      <c r="CPB50" s="502"/>
      <c r="CPC50" s="502"/>
      <c r="CPD50" s="502"/>
      <c r="CPE50" s="502"/>
      <c r="CPF50" s="502"/>
      <c r="CPG50" s="502"/>
      <c r="CPH50" s="502"/>
      <c r="CPI50" s="502"/>
      <c r="CPJ50" s="502"/>
      <c r="CPK50" s="502"/>
      <c r="CPL50" s="502"/>
      <c r="CPM50" s="502"/>
      <c r="CPN50" s="502"/>
      <c r="CPO50" s="502"/>
      <c r="CPP50" s="502"/>
      <c r="CPQ50" s="502"/>
      <c r="CPR50" s="502"/>
      <c r="CPS50" s="502"/>
      <c r="CPT50" s="502"/>
      <c r="CPU50" s="502"/>
      <c r="CPV50" s="502"/>
      <c r="CPW50" s="502"/>
      <c r="CPX50" s="502"/>
      <c r="CPY50" s="502"/>
      <c r="CPZ50" s="502"/>
      <c r="CQA50" s="502"/>
      <c r="CQB50" s="502"/>
      <c r="CQC50" s="502"/>
      <c r="CQD50" s="502"/>
      <c r="CQE50" s="502"/>
      <c r="CQF50" s="502"/>
      <c r="CQG50" s="502"/>
      <c r="CQH50" s="502"/>
      <c r="CQI50" s="502"/>
      <c r="CQJ50" s="502"/>
      <c r="CQK50" s="502"/>
      <c r="CQL50" s="502"/>
      <c r="CQM50" s="502"/>
      <c r="CQN50" s="502"/>
      <c r="CQO50" s="502"/>
      <c r="CQP50" s="502"/>
      <c r="CQQ50" s="502"/>
      <c r="CQR50" s="502"/>
      <c r="CQS50" s="502"/>
      <c r="CQT50" s="502"/>
      <c r="CQU50" s="502"/>
      <c r="CQV50" s="502"/>
      <c r="CQW50" s="502"/>
      <c r="CQX50" s="502"/>
      <c r="CQY50" s="502"/>
      <c r="CQZ50" s="502"/>
      <c r="CRA50" s="502"/>
      <c r="CRB50" s="502"/>
      <c r="CRC50" s="502"/>
      <c r="CRD50" s="502"/>
      <c r="CRE50" s="502"/>
      <c r="CRF50" s="502"/>
      <c r="CRG50" s="502"/>
      <c r="CRH50" s="502"/>
      <c r="CRI50" s="502"/>
      <c r="CRJ50" s="502"/>
      <c r="CRK50" s="502"/>
      <c r="CRL50" s="502"/>
      <c r="CRM50" s="502"/>
      <c r="CRN50" s="502"/>
      <c r="CRO50" s="502"/>
      <c r="CRP50" s="502"/>
      <c r="CRQ50" s="502"/>
      <c r="CRR50" s="502"/>
      <c r="CRS50" s="502"/>
      <c r="CRT50" s="502"/>
      <c r="CRU50" s="502"/>
      <c r="CRV50" s="502"/>
      <c r="CRW50" s="502"/>
      <c r="CRX50" s="502"/>
      <c r="CRY50" s="502"/>
      <c r="CRZ50" s="502"/>
      <c r="CSA50" s="502"/>
      <c r="CSB50" s="502"/>
      <c r="CSC50" s="502"/>
      <c r="CSD50" s="502"/>
      <c r="CSE50" s="502"/>
      <c r="CSF50" s="502"/>
      <c r="CSG50" s="502"/>
      <c r="CSH50" s="502"/>
      <c r="CSI50" s="502"/>
      <c r="CSJ50" s="502"/>
      <c r="CSK50" s="502"/>
      <c r="CSL50" s="502"/>
      <c r="CSM50" s="502"/>
      <c r="CSN50" s="502"/>
      <c r="CSO50" s="502"/>
      <c r="CSP50" s="502"/>
      <c r="CSQ50" s="502"/>
      <c r="CSR50" s="502"/>
      <c r="CSS50" s="502"/>
      <c r="CST50" s="502"/>
      <c r="CSU50" s="502"/>
      <c r="CSV50" s="502"/>
      <c r="CSW50" s="502"/>
      <c r="CSX50" s="502"/>
      <c r="CSY50" s="502"/>
      <c r="CSZ50" s="502"/>
      <c r="CTA50" s="502"/>
      <c r="CTB50" s="502"/>
      <c r="CTC50" s="502"/>
      <c r="CTD50" s="502"/>
      <c r="CTE50" s="502"/>
      <c r="CTF50" s="502"/>
      <c r="CTG50" s="502"/>
      <c r="CTH50" s="502"/>
      <c r="CTI50" s="502"/>
      <c r="CTJ50" s="502"/>
      <c r="CTK50" s="502"/>
      <c r="CTL50" s="502"/>
      <c r="CTM50" s="502"/>
      <c r="CTN50" s="502"/>
      <c r="CTO50" s="502"/>
      <c r="CTP50" s="502"/>
      <c r="CTQ50" s="502"/>
      <c r="CTR50" s="502"/>
      <c r="CTS50" s="502"/>
      <c r="CTT50" s="502"/>
      <c r="CTU50" s="502"/>
      <c r="CTV50" s="502"/>
      <c r="CTW50" s="502"/>
      <c r="CTX50" s="502"/>
      <c r="CTY50" s="502"/>
      <c r="CTZ50" s="502"/>
      <c r="CUA50" s="502"/>
      <c r="CUB50" s="502"/>
      <c r="CUC50" s="502"/>
      <c r="CUD50" s="502"/>
      <c r="CUE50" s="502"/>
      <c r="CUF50" s="502"/>
      <c r="CUG50" s="502"/>
      <c r="CUH50" s="502"/>
      <c r="CUI50" s="502"/>
      <c r="CUJ50" s="502"/>
      <c r="CUK50" s="502"/>
      <c r="CUL50" s="502"/>
      <c r="CUM50" s="502"/>
      <c r="CUN50" s="502"/>
      <c r="CUO50" s="502"/>
      <c r="CUP50" s="502"/>
      <c r="CUQ50" s="502"/>
      <c r="CUR50" s="502"/>
      <c r="CUS50" s="502"/>
      <c r="CUT50" s="502"/>
      <c r="CUU50" s="502"/>
      <c r="CUV50" s="502"/>
      <c r="CUW50" s="502"/>
      <c r="CUX50" s="502"/>
      <c r="CUY50" s="502"/>
      <c r="CUZ50" s="502"/>
      <c r="CVA50" s="502"/>
      <c r="CVB50" s="502"/>
      <c r="CVC50" s="502"/>
      <c r="CVD50" s="502"/>
      <c r="CVE50" s="502"/>
      <c r="CVF50" s="502"/>
      <c r="CVG50" s="502"/>
      <c r="CVH50" s="502"/>
      <c r="CVI50" s="502"/>
      <c r="CVJ50" s="502"/>
      <c r="CVK50" s="502"/>
      <c r="CVL50" s="502"/>
      <c r="CVM50" s="502"/>
      <c r="CVN50" s="502"/>
      <c r="CVO50" s="502"/>
      <c r="CVP50" s="502"/>
      <c r="CVQ50" s="502"/>
      <c r="CVR50" s="502"/>
      <c r="CVS50" s="502"/>
      <c r="CVT50" s="502"/>
      <c r="CVU50" s="502"/>
      <c r="CVV50" s="502"/>
      <c r="CVW50" s="502"/>
      <c r="CVX50" s="502"/>
      <c r="CVY50" s="502"/>
      <c r="CVZ50" s="502"/>
      <c r="CWA50" s="502"/>
      <c r="CWB50" s="502"/>
      <c r="CWC50" s="502"/>
      <c r="CWD50" s="502"/>
      <c r="CWE50" s="502"/>
      <c r="CWF50" s="502"/>
      <c r="CWG50" s="502"/>
      <c r="CWH50" s="502"/>
      <c r="CWI50" s="502"/>
      <c r="CWJ50" s="502"/>
      <c r="CWK50" s="502"/>
      <c r="CWL50" s="502"/>
      <c r="CWM50" s="502"/>
      <c r="CWN50" s="502"/>
      <c r="CWO50" s="502"/>
      <c r="CWP50" s="502"/>
      <c r="CWQ50" s="502"/>
      <c r="CWR50" s="502"/>
      <c r="CWS50" s="502"/>
      <c r="CWT50" s="502"/>
      <c r="CWU50" s="502"/>
      <c r="CWV50" s="502"/>
      <c r="CWW50" s="502"/>
      <c r="CWX50" s="502"/>
      <c r="CWY50" s="502"/>
      <c r="CWZ50" s="502"/>
      <c r="CXA50" s="502"/>
      <c r="CXB50" s="502"/>
      <c r="CXC50" s="502"/>
      <c r="CXD50" s="502"/>
      <c r="CXE50" s="502"/>
      <c r="CXF50" s="502"/>
      <c r="CXG50" s="502"/>
      <c r="CXH50" s="502"/>
      <c r="CXI50" s="502"/>
      <c r="CXJ50" s="502"/>
      <c r="CXK50" s="502"/>
      <c r="CXL50" s="502"/>
      <c r="CXM50" s="502"/>
      <c r="CXN50" s="502"/>
      <c r="CXO50" s="502"/>
      <c r="CXP50" s="502"/>
      <c r="CXQ50" s="502"/>
      <c r="CXR50" s="502"/>
      <c r="CXS50" s="502"/>
      <c r="CXT50" s="502"/>
      <c r="CXU50" s="502"/>
      <c r="CXV50" s="502"/>
      <c r="CXW50" s="502"/>
      <c r="CXX50" s="502"/>
      <c r="CXY50" s="502"/>
      <c r="CXZ50" s="502"/>
      <c r="CYA50" s="502"/>
      <c r="CYB50" s="502"/>
      <c r="CYC50" s="502"/>
      <c r="CYD50" s="502"/>
      <c r="CYE50" s="502"/>
      <c r="CYF50" s="502"/>
      <c r="CYG50" s="502"/>
      <c r="CYH50" s="502"/>
      <c r="CYI50" s="502"/>
      <c r="CYJ50" s="502"/>
      <c r="CYK50" s="502"/>
      <c r="CYL50" s="502"/>
      <c r="CYM50" s="502"/>
      <c r="CYN50" s="502"/>
      <c r="CYO50" s="502"/>
      <c r="CYP50" s="502"/>
      <c r="CYQ50" s="502"/>
      <c r="CYR50" s="502"/>
      <c r="CYS50" s="502"/>
      <c r="CYT50" s="502"/>
      <c r="CYU50" s="502"/>
      <c r="CYV50" s="502"/>
      <c r="CYW50" s="502"/>
      <c r="CYX50" s="502"/>
      <c r="CYY50" s="502"/>
      <c r="CYZ50" s="502"/>
      <c r="CZA50" s="502"/>
      <c r="CZB50" s="502"/>
      <c r="CZC50" s="502"/>
      <c r="CZD50" s="502"/>
      <c r="CZE50" s="502"/>
      <c r="CZF50" s="502"/>
      <c r="CZG50" s="502"/>
      <c r="CZH50" s="502"/>
      <c r="CZI50" s="502"/>
      <c r="CZJ50" s="502"/>
      <c r="CZK50" s="502"/>
      <c r="CZL50" s="502"/>
      <c r="CZM50" s="502"/>
      <c r="CZN50" s="502"/>
      <c r="CZO50" s="502"/>
      <c r="CZP50" s="502"/>
      <c r="CZQ50" s="502"/>
      <c r="CZR50" s="502"/>
      <c r="CZS50" s="502"/>
      <c r="CZT50" s="502"/>
      <c r="CZU50" s="502"/>
      <c r="CZV50" s="502"/>
      <c r="CZW50" s="502"/>
      <c r="CZX50" s="502"/>
      <c r="CZY50" s="502"/>
      <c r="CZZ50" s="502"/>
      <c r="DAA50" s="502"/>
      <c r="DAB50" s="502"/>
      <c r="DAC50" s="502"/>
      <c r="DAD50" s="502"/>
      <c r="DAE50" s="502"/>
      <c r="DAF50" s="502"/>
      <c r="DAG50" s="502"/>
      <c r="DAH50" s="502"/>
      <c r="DAI50" s="502"/>
      <c r="DAJ50" s="502"/>
      <c r="DAK50" s="502"/>
      <c r="DAL50" s="502"/>
      <c r="DAM50" s="502"/>
      <c r="DAN50" s="502"/>
      <c r="DAO50" s="502"/>
      <c r="DAP50" s="502"/>
      <c r="DAQ50" s="502"/>
      <c r="DAR50" s="502"/>
      <c r="DAS50" s="502"/>
      <c r="DAT50" s="502"/>
      <c r="DAU50" s="502"/>
      <c r="DAV50" s="502"/>
      <c r="DAW50" s="502"/>
      <c r="DAX50" s="502"/>
      <c r="DAY50" s="502"/>
      <c r="DAZ50" s="502"/>
      <c r="DBA50" s="502"/>
      <c r="DBB50" s="502"/>
      <c r="DBC50" s="502"/>
      <c r="DBD50" s="502"/>
      <c r="DBE50" s="502"/>
      <c r="DBF50" s="502"/>
      <c r="DBG50" s="502"/>
      <c r="DBH50" s="502"/>
      <c r="DBI50" s="502"/>
      <c r="DBJ50" s="502"/>
      <c r="DBK50" s="502"/>
      <c r="DBL50" s="502"/>
      <c r="DBM50" s="502"/>
      <c r="DBN50" s="502"/>
      <c r="DBO50" s="502"/>
      <c r="DBP50" s="502"/>
      <c r="DBQ50" s="502"/>
      <c r="DBR50" s="502"/>
      <c r="DBS50" s="502"/>
      <c r="DBT50" s="502"/>
      <c r="DBU50" s="502"/>
      <c r="DBV50" s="502"/>
      <c r="DBW50" s="502"/>
      <c r="DBX50" s="502"/>
      <c r="DBY50" s="502"/>
      <c r="DBZ50" s="502"/>
      <c r="DCA50" s="502"/>
      <c r="DCB50" s="502"/>
      <c r="DCC50" s="502"/>
      <c r="DCD50" s="502"/>
      <c r="DCE50" s="502"/>
      <c r="DCF50" s="502"/>
      <c r="DCG50" s="502"/>
      <c r="DCH50" s="502"/>
      <c r="DCI50" s="502"/>
      <c r="DCJ50" s="502"/>
      <c r="DCK50" s="502"/>
      <c r="DCL50" s="502"/>
      <c r="DCM50" s="502"/>
      <c r="DCN50" s="502"/>
      <c r="DCO50" s="502"/>
      <c r="DCP50" s="502"/>
      <c r="DCQ50" s="502"/>
      <c r="DCR50" s="502"/>
      <c r="DCS50" s="502"/>
      <c r="DCT50" s="502"/>
      <c r="DCU50" s="502"/>
      <c r="DCV50" s="502"/>
      <c r="DCW50" s="502"/>
      <c r="DCX50" s="502"/>
      <c r="DCY50" s="502"/>
      <c r="DCZ50" s="502"/>
      <c r="DDA50" s="502"/>
      <c r="DDB50" s="502"/>
      <c r="DDC50" s="502"/>
      <c r="DDD50" s="502"/>
      <c r="DDE50" s="502"/>
      <c r="DDF50" s="502"/>
      <c r="DDG50" s="502"/>
      <c r="DDH50" s="502"/>
      <c r="DDI50" s="502"/>
      <c r="DDJ50" s="502"/>
      <c r="DDK50" s="502"/>
      <c r="DDL50" s="502"/>
      <c r="DDM50" s="502"/>
      <c r="DDN50" s="502"/>
      <c r="DDO50" s="502"/>
      <c r="DDP50" s="502"/>
      <c r="DDQ50" s="502"/>
      <c r="DDR50" s="502"/>
      <c r="DDS50" s="502"/>
      <c r="DDT50" s="502"/>
      <c r="DDU50" s="502"/>
      <c r="DDV50" s="502"/>
      <c r="DDW50" s="502"/>
      <c r="DDX50" s="502"/>
      <c r="DDY50" s="502"/>
      <c r="DDZ50" s="502"/>
      <c r="DEA50" s="502"/>
      <c r="DEB50" s="502"/>
      <c r="DEC50" s="502"/>
      <c r="DED50" s="502"/>
      <c r="DEE50" s="502"/>
      <c r="DEF50" s="502"/>
      <c r="DEG50" s="502"/>
      <c r="DEH50" s="502"/>
      <c r="DEI50" s="502"/>
      <c r="DEJ50" s="502"/>
      <c r="DEK50" s="502"/>
      <c r="DEL50" s="502"/>
      <c r="DEM50" s="502"/>
      <c r="DEN50" s="502"/>
      <c r="DEO50" s="502"/>
      <c r="DEP50" s="502"/>
      <c r="DEQ50" s="502"/>
      <c r="DER50" s="502"/>
      <c r="DES50" s="502"/>
      <c r="DET50" s="502"/>
      <c r="DEU50" s="502"/>
      <c r="DEV50" s="502"/>
      <c r="DEW50" s="502"/>
      <c r="DEX50" s="502"/>
      <c r="DEY50" s="502"/>
      <c r="DEZ50" s="502"/>
      <c r="DFA50" s="502"/>
      <c r="DFB50" s="502"/>
      <c r="DFC50" s="502"/>
      <c r="DFD50" s="502"/>
      <c r="DFE50" s="502"/>
      <c r="DFF50" s="502"/>
      <c r="DFG50" s="502"/>
      <c r="DFH50" s="502"/>
      <c r="DFI50" s="502"/>
      <c r="DFJ50" s="502"/>
      <c r="DFK50" s="502"/>
      <c r="DFL50" s="502"/>
      <c r="DFM50" s="502"/>
      <c r="DFN50" s="502"/>
      <c r="DFO50" s="502"/>
      <c r="DFP50" s="502"/>
      <c r="DFQ50" s="502"/>
      <c r="DFR50" s="502"/>
      <c r="DFS50" s="502"/>
      <c r="DFT50" s="502"/>
      <c r="DFU50" s="502"/>
      <c r="DFV50" s="502"/>
      <c r="DFW50" s="502"/>
      <c r="DFX50" s="502"/>
      <c r="DFY50" s="502"/>
      <c r="DFZ50" s="502"/>
      <c r="DGA50" s="502"/>
      <c r="DGB50" s="502"/>
      <c r="DGC50" s="502"/>
      <c r="DGD50" s="502"/>
      <c r="DGE50" s="502"/>
      <c r="DGF50" s="502"/>
      <c r="DGG50" s="502"/>
      <c r="DGH50" s="502"/>
      <c r="DGI50" s="502"/>
      <c r="DGJ50" s="502"/>
      <c r="DGK50" s="502"/>
      <c r="DGL50" s="502"/>
      <c r="DGM50" s="502"/>
      <c r="DGN50" s="502"/>
      <c r="DGO50" s="502"/>
      <c r="DGP50" s="502"/>
      <c r="DGQ50" s="502"/>
      <c r="DGR50" s="502"/>
      <c r="DGS50" s="502"/>
      <c r="DGT50" s="502"/>
      <c r="DGU50" s="502"/>
      <c r="DGV50" s="502"/>
      <c r="DGW50" s="502"/>
      <c r="DGX50" s="502"/>
      <c r="DGY50" s="502"/>
      <c r="DGZ50" s="502"/>
      <c r="DHA50" s="502"/>
      <c r="DHB50" s="502"/>
      <c r="DHC50" s="502"/>
      <c r="DHD50" s="502"/>
      <c r="DHE50" s="502"/>
      <c r="DHF50" s="502"/>
      <c r="DHG50" s="502"/>
      <c r="DHH50" s="502"/>
      <c r="DHI50" s="502"/>
      <c r="DHJ50" s="502"/>
      <c r="DHK50" s="502"/>
      <c r="DHL50" s="502"/>
      <c r="DHM50" s="502"/>
      <c r="DHN50" s="502"/>
      <c r="DHO50" s="502"/>
      <c r="DHP50" s="502"/>
      <c r="DHQ50" s="502"/>
      <c r="DHR50" s="502"/>
      <c r="DHS50" s="502"/>
      <c r="DHT50" s="502"/>
      <c r="DHU50" s="502"/>
      <c r="DHV50" s="502"/>
      <c r="DHW50" s="502"/>
      <c r="DHX50" s="502"/>
      <c r="DHY50" s="502"/>
      <c r="DHZ50" s="502"/>
      <c r="DIA50" s="502"/>
      <c r="DIB50" s="502"/>
      <c r="DIC50" s="502"/>
      <c r="DID50" s="502"/>
      <c r="DIE50" s="502"/>
      <c r="DIF50" s="502"/>
      <c r="DIG50" s="502"/>
      <c r="DIH50" s="502"/>
      <c r="DII50" s="502"/>
      <c r="DIJ50" s="502"/>
      <c r="DIK50" s="502"/>
      <c r="DIL50" s="502"/>
      <c r="DIM50" s="502"/>
      <c r="DIN50" s="502"/>
      <c r="DIO50" s="502"/>
      <c r="DIP50" s="502"/>
      <c r="DIQ50" s="502"/>
      <c r="DIR50" s="502"/>
      <c r="DIS50" s="502"/>
      <c r="DIT50" s="502"/>
      <c r="DIU50" s="502"/>
      <c r="DIV50" s="502"/>
      <c r="DIW50" s="502"/>
      <c r="DIX50" s="502"/>
      <c r="DIY50" s="502"/>
      <c r="DIZ50" s="502"/>
      <c r="DJA50" s="502"/>
      <c r="DJB50" s="502"/>
      <c r="DJC50" s="502"/>
      <c r="DJD50" s="502"/>
      <c r="DJE50" s="502"/>
      <c r="DJF50" s="502"/>
      <c r="DJG50" s="502"/>
      <c r="DJH50" s="502"/>
      <c r="DJI50" s="502"/>
      <c r="DJJ50" s="502"/>
      <c r="DJK50" s="502"/>
      <c r="DJL50" s="502"/>
      <c r="DJM50" s="502"/>
      <c r="DJN50" s="502"/>
      <c r="DJO50" s="502"/>
      <c r="DJP50" s="502"/>
      <c r="DJQ50" s="502"/>
      <c r="DJR50" s="502"/>
      <c r="DJS50" s="502"/>
      <c r="DJT50" s="502"/>
      <c r="DJU50" s="502"/>
      <c r="DJV50" s="502"/>
      <c r="DJW50" s="502"/>
      <c r="DJX50" s="502"/>
      <c r="DJY50" s="502"/>
      <c r="DJZ50" s="502"/>
      <c r="DKA50" s="502"/>
      <c r="DKB50" s="502"/>
      <c r="DKC50" s="502"/>
      <c r="DKD50" s="502"/>
      <c r="DKE50" s="502"/>
      <c r="DKF50" s="502"/>
      <c r="DKG50" s="502"/>
      <c r="DKH50" s="502"/>
      <c r="DKI50" s="502"/>
      <c r="DKJ50" s="502"/>
      <c r="DKK50" s="502"/>
      <c r="DKL50" s="502"/>
      <c r="DKM50" s="502"/>
      <c r="DKN50" s="502"/>
      <c r="DKO50" s="502"/>
      <c r="DKP50" s="502"/>
      <c r="DKQ50" s="502"/>
      <c r="DKR50" s="502"/>
      <c r="DKS50" s="502"/>
      <c r="DKT50" s="502"/>
      <c r="DKU50" s="502"/>
      <c r="DKV50" s="502"/>
      <c r="DKW50" s="502"/>
      <c r="DKX50" s="502"/>
      <c r="DKY50" s="502"/>
      <c r="DKZ50" s="502"/>
      <c r="DLA50" s="502"/>
      <c r="DLB50" s="502"/>
      <c r="DLC50" s="502"/>
      <c r="DLD50" s="502"/>
      <c r="DLE50" s="502"/>
      <c r="DLF50" s="502"/>
      <c r="DLG50" s="502"/>
      <c r="DLH50" s="502"/>
      <c r="DLI50" s="502"/>
      <c r="DLJ50" s="502"/>
      <c r="DLK50" s="502"/>
      <c r="DLL50" s="502"/>
      <c r="DLM50" s="502"/>
      <c r="DLN50" s="502"/>
      <c r="DLO50" s="502"/>
      <c r="DLP50" s="502"/>
      <c r="DLQ50" s="502"/>
      <c r="DLR50" s="502"/>
      <c r="DLS50" s="502"/>
      <c r="DLT50" s="502"/>
      <c r="DLU50" s="502"/>
      <c r="DLV50" s="502"/>
      <c r="DLW50" s="502"/>
      <c r="DLX50" s="502"/>
      <c r="DLY50" s="502"/>
      <c r="DLZ50" s="502"/>
      <c r="DMA50" s="502"/>
      <c r="DMB50" s="502"/>
      <c r="DMC50" s="502"/>
      <c r="DMD50" s="502"/>
      <c r="DME50" s="502"/>
      <c r="DMF50" s="502"/>
      <c r="DMG50" s="502"/>
      <c r="DMH50" s="502"/>
      <c r="DMI50" s="502"/>
      <c r="DMJ50" s="502"/>
      <c r="DMK50" s="502"/>
      <c r="DML50" s="502"/>
      <c r="DMM50" s="502"/>
      <c r="DMN50" s="502"/>
      <c r="DMO50" s="502"/>
      <c r="DMP50" s="502"/>
      <c r="DMQ50" s="502"/>
      <c r="DMR50" s="502"/>
      <c r="DMS50" s="502"/>
      <c r="DMT50" s="502"/>
      <c r="DMU50" s="502"/>
      <c r="DMV50" s="502"/>
      <c r="DMW50" s="502"/>
      <c r="DMX50" s="502"/>
      <c r="DMY50" s="502"/>
      <c r="DMZ50" s="502"/>
      <c r="DNA50" s="502"/>
      <c r="DNB50" s="502"/>
      <c r="DNC50" s="502"/>
      <c r="DND50" s="502"/>
      <c r="DNE50" s="502"/>
      <c r="DNF50" s="502"/>
      <c r="DNG50" s="502"/>
      <c r="DNH50" s="502"/>
      <c r="DNI50" s="502"/>
      <c r="DNJ50" s="502"/>
      <c r="DNK50" s="502"/>
      <c r="DNL50" s="502"/>
      <c r="DNM50" s="502"/>
      <c r="DNN50" s="502"/>
      <c r="DNO50" s="502"/>
      <c r="DNP50" s="502"/>
      <c r="DNQ50" s="502"/>
      <c r="DNR50" s="502"/>
      <c r="DNS50" s="502"/>
      <c r="DNT50" s="502"/>
      <c r="DNU50" s="502"/>
      <c r="DNV50" s="502"/>
      <c r="DNW50" s="502"/>
      <c r="DNX50" s="502"/>
      <c r="DNY50" s="502"/>
      <c r="DNZ50" s="502"/>
      <c r="DOA50" s="502"/>
      <c r="DOB50" s="502"/>
      <c r="DOC50" s="502"/>
      <c r="DOD50" s="502"/>
      <c r="DOE50" s="502"/>
      <c r="DOF50" s="502"/>
      <c r="DOG50" s="502"/>
      <c r="DOH50" s="502"/>
      <c r="DOI50" s="502"/>
      <c r="DOJ50" s="502"/>
      <c r="DOK50" s="502"/>
      <c r="DOL50" s="502"/>
      <c r="DOM50" s="502"/>
      <c r="DON50" s="502"/>
      <c r="DOO50" s="502"/>
      <c r="DOP50" s="502"/>
      <c r="DOQ50" s="502"/>
      <c r="DOR50" s="502"/>
      <c r="DOS50" s="502"/>
      <c r="DOT50" s="502"/>
      <c r="DOU50" s="502"/>
      <c r="DOV50" s="502"/>
      <c r="DOW50" s="502"/>
      <c r="DOX50" s="502"/>
      <c r="DOY50" s="502"/>
      <c r="DOZ50" s="502"/>
      <c r="DPA50" s="502"/>
      <c r="DPB50" s="502"/>
      <c r="DPC50" s="502"/>
      <c r="DPD50" s="502"/>
      <c r="DPE50" s="502"/>
      <c r="DPF50" s="502"/>
      <c r="DPG50" s="502"/>
      <c r="DPH50" s="502"/>
      <c r="DPI50" s="502"/>
      <c r="DPJ50" s="502"/>
      <c r="DPK50" s="502"/>
      <c r="DPL50" s="502"/>
      <c r="DPM50" s="502"/>
      <c r="DPN50" s="502"/>
      <c r="DPO50" s="502"/>
      <c r="DPP50" s="502"/>
      <c r="DPQ50" s="502"/>
      <c r="DPR50" s="502"/>
      <c r="DPS50" s="502"/>
      <c r="DPT50" s="502"/>
      <c r="DPU50" s="502"/>
      <c r="DPV50" s="502"/>
      <c r="DPW50" s="502"/>
      <c r="DPX50" s="502"/>
      <c r="DPY50" s="502"/>
      <c r="DPZ50" s="502"/>
      <c r="DQA50" s="502"/>
      <c r="DQB50" s="502"/>
      <c r="DQC50" s="502"/>
      <c r="DQD50" s="502"/>
      <c r="DQE50" s="502"/>
      <c r="DQF50" s="502"/>
      <c r="DQG50" s="502"/>
      <c r="DQH50" s="502"/>
      <c r="DQI50" s="502"/>
      <c r="DQJ50" s="502"/>
      <c r="DQK50" s="502"/>
      <c r="DQL50" s="502"/>
      <c r="DQM50" s="502"/>
      <c r="DQN50" s="502"/>
      <c r="DQO50" s="502"/>
      <c r="DQP50" s="502"/>
      <c r="DQQ50" s="502"/>
      <c r="DQR50" s="502"/>
      <c r="DQS50" s="502"/>
      <c r="DQT50" s="502"/>
      <c r="DQU50" s="502"/>
      <c r="DQV50" s="502"/>
      <c r="DQW50" s="502"/>
      <c r="DQX50" s="502"/>
      <c r="DQY50" s="502"/>
      <c r="DQZ50" s="502"/>
      <c r="DRA50" s="502"/>
      <c r="DRB50" s="502"/>
      <c r="DRC50" s="502"/>
      <c r="DRD50" s="502"/>
      <c r="DRE50" s="502"/>
      <c r="DRF50" s="502"/>
      <c r="DRG50" s="502"/>
      <c r="DRH50" s="502"/>
      <c r="DRI50" s="502"/>
      <c r="DRJ50" s="502"/>
      <c r="DRK50" s="502"/>
      <c r="DRL50" s="502"/>
      <c r="DRM50" s="502"/>
      <c r="DRN50" s="502"/>
      <c r="DRO50" s="502"/>
      <c r="DRP50" s="502"/>
      <c r="DRQ50" s="502"/>
      <c r="DRR50" s="502"/>
      <c r="DRS50" s="502"/>
      <c r="DRT50" s="502"/>
      <c r="DRU50" s="502"/>
      <c r="DRV50" s="502"/>
      <c r="DRW50" s="502"/>
      <c r="DRX50" s="502"/>
      <c r="DRY50" s="502"/>
      <c r="DRZ50" s="502"/>
      <c r="DSA50" s="502"/>
      <c r="DSB50" s="502"/>
      <c r="DSC50" s="502"/>
      <c r="DSD50" s="502"/>
      <c r="DSE50" s="502"/>
      <c r="DSF50" s="502"/>
      <c r="DSG50" s="502"/>
      <c r="DSH50" s="502"/>
      <c r="DSI50" s="502"/>
      <c r="DSJ50" s="502"/>
      <c r="DSK50" s="502"/>
      <c r="DSL50" s="502"/>
      <c r="DSM50" s="502"/>
      <c r="DSN50" s="502"/>
      <c r="DSO50" s="502"/>
      <c r="DSP50" s="502"/>
      <c r="DSQ50" s="502"/>
      <c r="DSR50" s="502"/>
      <c r="DSS50" s="502"/>
      <c r="DST50" s="502"/>
      <c r="DSU50" s="502"/>
      <c r="DSV50" s="502"/>
      <c r="DSW50" s="502"/>
      <c r="DSX50" s="502"/>
      <c r="DSY50" s="502"/>
      <c r="DSZ50" s="502"/>
      <c r="DTA50" s="502"/>
      <c r="DTB50" s="502"/>
      <c r="DTC50" s="502"/>
      <c r="DTD50" s="502"/>
      <c r="DTE50" s="502"/>
      <c r="DTF50" s="502"/>
      <c r="DTG50" s="502"/>
      <c r="DTH50" s="502"/>
      <c r="DTI50" s="502"/>
      <c r="DTJ50" s="502"/>
      <c r="DTK50" s="502"/>
      <c r="DTL50" s="502"/>
      <c r="DTM50" s="502"/>
      <c r="DTN50" s="502"/>
      <c r="DTO50" s="502"/>
      <c r="DTP50" s="502"/>
      <c r="DTQ50" s="502"/>
      <c r="DTR50" s="502"/>
      <c r="DTS50" s="502"/>
      <c r="DTT50" s="502"/>
      <c r="DTU50" s="502"/>
      <c r="DTV50" s="502"/>
      <c r="DTW50" s="502"/>
      <c r="DTX50" s="502"/>
      <c r="DTY50" s="502"/>
      <c r="DTZ50" s="502"/>
      <c r="DUA50" s="502"/>
      <c r="DUB50" s="502"/>
      <c r="DUC50" s="502"/>
      <c r="DUD50" s="502"/>
      <c r="DUE50" s="502"/>
      <c r="DUF50" s="502"/>
      <c r="DUG50" s="502"/>
      <c r="DUH50" s="502"/>
      <c r="DUI50" s="502"/>
      <c r="DUJ50" s="502"/>
      <c r="DUK50" s="502"/>
      <c r="DUL50" s="502"/>
      <c r="DUM50" s="502"/>
      <c r="DUN50" s="502"/>
      <c r="DUO50" s="502"/>
      <c r="DUP50" s="502"/>
      <c r="DUQ50" s="502"/>
      <c r="DUR50" s="502"/>
      <c r="DUS50" s="502"/>
      <c r="DUT50" s="502"/>
      <c r="DUU50" s="502"/>
      <c r="DUV50" s="502"/>
      <c r="DUW50" s="502"/>
      <c r="DUX50" s="502"/>
      <c r="DUY50" s="502"/>
      <c r="DUZ50" s="502"/>
      <c r="DVA50" s="502"/>
      <c r="DVB50" s="502"/>
      <c r="DVC50" s="502"/>
      <c r="DVD50" s="502"/>
      <c r="DVE50" s="502"/>
      <c r="DVF50" s="502"/>
      <c r="DVG50" s="502"/>
      <c r="DVH50" s="502"/>
      <c r="DVI50" s="502"/>
      <c r="DVJ50" s="502"/>
      <c r="DVK50" s="502"/>
      <c r="DVL50" s="502"/>
      <c r="DVM50" s="502"/>
      <c r="DVN50" s="502"/>
      <c r="DVO50" s="502"/>
      <c r="DVP50" s="502"/>
      <c r="DVQ50" s="502"/>
      <c r="DVR50" s="502"/>
      <c r="DVS50" s="502"/>
      <c r="DVT50" s="502"/>
      <c r="DVU50" s="502"/>
      <c r="DVV50" s="502"/>
      <c r="DVW50" s="502"/>
      <c r="DVX50" s="502"/>
      <c r="DVY50" s="502"/>
      <c r="DVZ50" s="502"/>
      <c r="DWA50" s="502"/>
      <c r="DWB50" s="502"/>
      <c r="DWC50" s="502"/>
      <c r="DWD50" s="502"/>
      <c r="DWE50" s="502"/>
      <c r="DWF50" s="502"/>
      <c r="DWG50" s="502"/>
      <c r="DWH50" s="502"/>
      <c r="DWI50" s="502"/>
      <c r="DWJ50" s="502"/>
      <c r="DWK50" s="502"/>
      <c r="DWL50" s="502"/>
      <c r="DWM50" s="502"/>
      <c r="DWN50" s="502"/>
      <c r="DWO50" s="502"/>
      <c r="DWP50" s="502"/>
      <c r="DWQ50" s="502"/>
      <c r="DWR50" s="502"/>
      <c r="DWS50" s="502"/>
      <c r="DWT50" s="502"/>
      <c r="DWU50" s="502"/>
      <c r="DWV50" s="502"/>
      <c r="DWW50" s="502"/>
      <c r="DWX50" s="502"/>
      <c r="DWY50" s="502"/>
      <c r="DWZ50" s="502"/>
      <c r="DXA50" s="502"/>
      <c r="DXB50" s="502"/>
      <c r="DXC50" s="502"/>
      <c r="DXD50" s="502"/>
      <c r="DXE50" s="502"/>
      <c r="DXF50" s="502"/>
      <c r="DXG50" s="502"/>
      <c r="DXH50" s="502"/>
      <c r="DXI50" s="502"/>
      <c r="DXJ50" s="502"/>
      <c r="DXK50" s="502"/>
      <c r="DXL50" s="502"/>
      <c r="DXM50" s="502"/>
      <c r="DXN50" s="502"/>
      <c r="DXO50" s="502"/>
      <c r="DXP50" s="502"/>
      <c r="DXQ50" s="502"/>
      <c r="DXR50" s="502"/>
      <c r="DXS50" s="502"/>
      <c r="DXT50" s="502"/>
      <c r="DXU50" s="502"/>
      <c r="DXV50" s="502"/>
      <c r="DXW50" s="502"/>
      <c r="DXX50" s="502"/>
      <c r="DXY50" s="502"/>
      <c r="DXZ50" s="502"/>
      <c r="DYA50" s="502"/>
      <c r="DYB50" s="502"/>
      <c r="DYC50" s="502"/>
      <c r="DYD50" s="502"/>
      <c r="DYE50" s="502"/>
      <c r="DYF50" s="502"/>
      <c r="DYG50" s="502"/>
      <c r="DYH50" s="502"/>
      <c r="DYI50" s="502"/>
      <c r="DYJ50" s="502"/>
      <c r="DYK50" s="502"/>
      <c r="DYL50" s="502"/>
      <c r="DYM50" s="502"/>
      <c r="DYN50" s="502"/>
      <c r="DYO50" s="502"/>
      <c r="DYP50" s="502"/>
      <c r="DYQ50" s="502"/>
      <c r="DYR50" s="502"/>
      <c r="DYS50" s="502"/>
      <c r="DYT50" s="502"/>
      <c r="DYU50" s="502"/>
      <c r="DYV50" s="502"/>
      <c r="DYW50" s="502"/>
      <c r="DYX50" s="502"/>
      <c r="DYY50" s="502"/>
      <c r="DYZ50" s="502"/>
      <c r="DZA50" s="502"/>
      <c r="DZB50" s="502"/>
      <c r="DZC50" s="502"/>
      <c r="DZD50" s="502"/>
      <c r="DZE50" s="502"/>
      <c r="DZF50" s="502"/>
      <c r="DZG50" s="502"/>
      <c r="DZH50" s="502"/>
      <c r="DZI50" s="502"/>
      <c r="DZJ50" s="502"/>
      <c r="DZK50" s="502"/>
      <c r="DZL50" s="502"/>
      <c r="DZM50" s="502"/>
      <c r="DZN50" s="502"/>
      <c r="DZO50" s="502"/>
      <c r="DZP50" s="502"/>
      <c r="DZQ50" s="502"/>
      <c r="DZR50" s="502"/>
      <c r="DZS50" s="502"/>
      <c r="DZT50" s="502"/>
      <c r="DZU50" s="502"/>
      <c r="DZV50" s="502"/>
      <c r="DZW50" s="502"/>
      <c r="DZX50" s="502"/>
      <c r="DZY50" s="502"/>
      <c r="DZZ50" s="502"/>
      <c r="EAA50" s="502"/>
      <c r="EAB50" s="502"/>
      <c r="EAC50" s="502"/>
      <c r="EAD50" s="502"/>
      <c r="EAE50" s="502"/>
      <c r="EAF50" s="502"/>
      <c r="EAG50" s="502"/>
      <c r="EAH50" s="502"/>
      <c r="EAI50" s="502"/>
      <c r="EAJ50" s="502"/>
      <c r="EAK50" s="502"/>
      <c r="EAL50" s="502"/>
      <c r="EAM50" s="502"/>
      <c r="EAN50" s="502"/>
      <c r="EAO50" s="502"/>
      <c r="EAP50" s="502"/>
      <c r="EAQ50" s="502"/>
      <c r="EAR50" s="502"/>
      <c r="EAS50" s="502"/>
      <c r="EAT50" s="502"/>
      <c r="EAU50" s="502"/>
      <c r="EAV50" s="502"/>
      <c r="EAW50" s="502"/>
      <c r="EAX50" s="502"/>
      <c r="EAY50" s="502"/>
      <c r="EAZ50" s="502"/>
      <c r="EBA50" s="502"/>
      <c r="EBB50" s="502"/>
      <c r="EBC50" s="502"/>
      <c r="EBD50" s="502"/>
      <c r="EBE50" s="502"/>
      <c r="EBF50" s="502"/>
      <c r="EBG50" s="502"/>
      <c r="EBH50" s="502"/>
      <c r="EBI50" s="502"/>
      <c r="EBJ50" s="502"/>
      <c r="EBK50" s="502"/>
      <c r="EBL50" s="502"/>
      <c r="EBM50" s="502"/>
      <c r="EBN50" s="502"/>
      <c r="EBO50" s="502"/>
      <c r="EBP50" s="502"/>
      <c r="EBQ50" s="502"/>
      <c r="EBR50" s="502"/>
      <c r="EBS50" s="502"/>
      <c r="EBT50" s="502"/>
      <c r="EBU50" s="502"/>
      <c r="EBV50" s="502"/>
      <c r="EBW50" s="502"/>
      <c r="EBX50" s="502"/>
      <c r="EBY50" s="502"/>
      <c r="EBZ50" s="502"/>
      <c r="ECA50" s="502"/>
      <c r="ECB50" s="502"/>
      <c r="ECC50" s="502"/>
      <c r="ECD50" s="502"/>
      <c r="ECE50" s="502"/>
      <c r="ECF50" s="502"/>
      <c r="ECG50" s="502"/>
      <c r="ECH50" s="502"/>
      <c r="ECI50" s="502"/>
      <c r="ECJ50" s="502"/>
      <c r="ECK50" s="502"/>
      <c r="ECL50" s="502"/>
      <c r="ECM50" s="502"/>
      <c r="ECN50" s="502"/>
      <c r="ECO50" s="502"/>
      <c r="ECP50" s="502"/>
      <c r="ECQ50" s="502"/>
      <c r="ECR50" s="502"/>
      <c r="ECS50" s="502"/>
      <c r="ECT50" s="502"/>
      <c r="ECU50" s="502"/>
      <c r="ECV50" s="502"/>
      <c r="ECW50" s="502"/>
      <c r="ECX50" s="502"/>
      <c r="ECY50" s="502"/>
      <c r="ECZ50" s="502"/>
      <c r="EDA50" s="502"/>
      <c r="EDB50" s="502"/>
      <c r="EDC50" s="502"/>
      <c r="EDD50" s="502"/>
      <c r="EDE50" s="502"/>
      <c r="EDF50" s="502"/>
      <c r="EDG50" s="502"/>
      <c r="EDH50" s="502"/>
      <c r="EDI50" s="502"/>
      <c r="EDJ50" s="502"/>
      <c r="EDK50" s="502"/>
      <c r="EDL50" s="502"/>
      <c r="EDM50" s="502"/>
      <c r="EDN50" s="502"/>
      <c r="EDO50" s="502"/>
      <c r="EDP50" s="502"/>
      <c r="EDQ50" s="502"/>
      <c r="EDR50" s="502"/>
      <c r="EDS50" s="502"/>
      <c r="EDT50" s="502"/>
      <c r="EDU50" s="502"/>
      <c r="EDV50" s="502"/>
      <c r="EDW50" s="502"/>
      <c r="EDX50" s="502"/>
      <c r="EDY50" s="502"/>
      <c r="EDZ50" s="502"/>
      <c r="EEA50" s="502"/>
      <c r="EEB50" s="502"/>
      <c r="EEC50" s="502"/>
      <c r="EED50" s="502"/>
      <c r="EEE50" s="502"/>
      <c r="EEF50" s="502"/>
      <c r="EEG50" s="502"/>
      <c r="EEH50" s="502"/>
      <c r="EEI50" s="502"/>
      <c r="EEJ50" s="502"/>
      <c r="EEK50" s="502"/>
      <c r="EEL50" s="502"/>
      <c r="EEM50" s="502"/>
      <c r="EEN50" s="502"/>
      <c r="EEO50" s="502"/>
      <c r="EEP50" s="502"/>
      <c r="EEQ50" s="502"/>
      <c r="EER50" s="502"/>
      <c r="EES50" s="502"/>
      <c r="EET50" s="502"/>
      <c r="EEU50" s="502"/>
      <c r="EEV50" s="502"/>
      <c r="EEW50" s="502"/>
      <c r="EEX50" s="502"/>
      <c r="EEY50" s="502"/>
      <c r="EEZ50" s="502"/>
      <c r="EFA50" s="502"/>
      <c r="EFB50" s="502"/>
      <c r="EFC50" s="502"/>
      <c r="EFD50" s="502"/>
      <c r="EFE50" s="502"/>
      <c r="EFF50" s="502"/>
      <c r="EFG50" s="502"/>
      <c r="EFH50" s="502"/>
      <c r="EFI50" s="502"/>
      <c r="EFJ50" s="502"/>
      <c r="EFK50" s="502"/>
      <c r="EFL50" s="502"/>
      <c r="EFM50" s="502"/>
      <c r="EFN50" s="502"/>
      <c r="EFO50" s="502"/>
      <c r="EFP50" s="502"/>
      <c r="EFQ50" s="502"/>
      <c r="EFR50" s="502"/>
      <c r="EFS50" s="502"/>
      <c r="EFT50" s="502"/>
      <c r="EFU50" s="502"/>
      <c r="EFV50" s="502"/>
      <c r="EFW50" s="502"/>
      <c r="EFX50" s="502"/>
      <c r="EFY50" s="502"/>
      <c r="EFZ50" s="502"/>
      <c r="EGA50" s="502"/>
      <c r="EGB50" s="502"/>
      <c r="EGC50" s="502"/>
      <c r="EGD50" s="502"/>
      <c r="EGE50" s="502"/>
      <c r="EGF50" s="502"/>
      <c r="EGG50" s="502"/>
      <c r="EGH50" s="502"/>
      <c r="EGI50" s="502"/>
      <c r="EGJ50" s="502"/>
      <c r="EGK50" s="502"/>
      <c r="EGL50" s="502"/>
      <c r="EGM50" s="502"/>
      <c r="EGN50" s="502"/>
      <c r="EGO50" s="502"/>
      <c r="EGP50" s="502"/>
      <c r="EGQ50" s="502"/>
      <c r="EGR50" s="502"/>
      <c r="EGS50" s="502"/>
      <c r="EGT50" s="502"/>
      <c r="EGU50" s="502"/>
      <c r="EGV50" s="502"/>
      <c r="EGW50" s="502"/>
      <c r="EGX50" s="502"/>
      <c r="EGY50" s="502"/>
      <c r="EGZ50" s="502"/>
      <c r="EHA50" s="502"/>
      <c r="EHB50" s="502"/>
      <c r="EHC50" s="502"/>
      <c r="EHD50" s="502"/>
      <c r="EHE50" s="502"/>
      <c r="EHF50" s="502"/>
      <c r="EHG50" s="502"/>
      <c r="EHH50" s="502"/>
      <c r="EHI50" s="502"/>
      <c r="EHJ50" s="502"/>
      <c r="EHK50" s="502"/>
      <c r="EHL50" s="502"/>
      <c r="EHM50" s="502"/>
      <c r="EHN50" s="502"/>
      <c r="EHO50" s="502"/>
      <c r="EHP50" s="502"/>
      <c r="EHQ50" s="502"/>
      <c r="EHR50" s="502"/>
      <c r="EHS50" s="502"/>
      <c r="EHT50" s="502"/>
      <c r="EHU50" s="502"/>
      <c r="EHV50" s="502"/>
      <c r="EHW50" s="502"/>
      <c r="EHX50" s="502"/>
      <c r="EHY50" s="502"/>
      <c r="EHZ50" s="502"/>
      <c r="EIA50" s="502"/>
      <c r="EIB50" s="502"/>
      <c r="EIC50" s="502"/>
      <c r="EID50" s="502"/>
      <c r="EIE50" s="502"/>
      <c r="EIF50" s="502"/>
      <c r="EIG50" s="502"/>
      <c r="EIH50" s="502"/>
      <c r="EII50" s="502"/>
      <c r="EIJ50" s="502"/>
      <c r="EIK50" s="502"/>
      <c r="EIL50" s="502"/>
      <c r="EIM50" s="502"/>
      <c r="EIN50" s="502"/>
      <c r="EIO50" s="502"/>
      <c r="EIP50" s="502"/>
      <c r="EIQ50" s="502"/>
      <c r="EIR50" s="502"/>
      <c r="EIS50" s="502"/>
      <c r="EIT50" s="502"/>
      <c r="EIU50" s="502"/>
      <c r="EIV50" s="502"/>
      <c r="EIW50" s="502"/>
      <c r="EIX50" s="502"/>
      <c r="EIY50" s="502"/>
      <c r="EIZ50" s="502"/>
      <c r="EJA50" s="502"/>
      <c r="EJB50" s="502"/>
      <c r="EJC50" s="502"/>
      <c r="EJD50" s="502"/>
      <c r="EJE50" s="502"/>
      <c r="EJF50" s="502"/>
      <c r="EJG50" s="502"/>
      <c r="EJH50" s="502"/>
      <c r="EJI50" s="502"/>
      <c r="EJJ50" s="502"/>
      <c r="EJK50" s="502"/>
      <c r="EJL50" s="502"/>
      <c r="EJM50" s="502"/>
      <c r="EJN50" s="502"/>
      <c r="EJO50" s="502"/>
      <c r="EJP50" s="502"/>
      <c r="EJQ50" s="502"/>
      <c r="EJR50" s="502"/>
      <c r="EJS50" s="502"/>
      <c r="EJT50" s="502"/>
      <c r="EJU50" s="502"/>
      <c r="EJV50" s="502"/>
      <c r="EJW50" s="502"/>
      <c r="EJX50" s="502"/>
      <c r="EJY50" s="502"/>
      <c r="EJZ50" s="502"/>
      <c r="EKA50" s="502"/>
      <c r="EKB50" s="502"/>
      <c r="EKC50" s="502"/>
      <c r="EKD50" s="502"/>
      <c r="EKE50" s="502"/>
      <c r="EKF50" s="502"/>
      <c r="EKG50" s="502"/>
      <c r="EKH50" s="502"/>
      <c r="EKI50" s="502"/>
      <c r="EKJ50" s="502"/>
      <c r="EKK50" s="502"/>
      <c r="EKL50" s="502"/>
      <c r="EKM50" s="502"/>
      <c r="EKN50" s="502"/>
      <c r="EKO50" s="502"/>
      <c r="EKP50" s="502"/>
      <c r="EKQ50" s="502"/>
      <c r="EKR50" s="502"/>
      <c r="EKS50" s="502"/>
      <c r="EKT50" s="502"/>
      <c r="EKU50" s="502"/>
      <c r="EKV50" s="502"/>
      <c r="EKW50" s="502"/>
      <c r="EKX50" s="502"/>
      <c r="EKY50" s="502"/>
      <c r="EKZ50" s="502"/>
      <c r="ELA50" s="502"/>
      <c r="ELB50" s="502"/>
      <c r="ELC50" s="502"/>
      <c r="ELD50" s="502"/>
      <c r="ELE50" s="502"/>
      <c r="ELF50" s="502"/>
      <c r="ELG50" s="502"/>
      <c r="ELH50" s="502"/>
      <c r="ELI50" s="502"/>
      <c r="ELJ50" s="502"/>
      <c r="ELK50" s="502"/>
      <c r="ELL50" s="502"/>
      <c r="ELM50" s="502"/>
      <c r="ELN50" s="502"/>
      <c r="ELO50" s="502"/>
      <c r="ELP50" s="502"/>
      <c r="ELQ50" s="502"/>
      <c r="ELR50" s="502"/>
      <c r="ELS50" s="502"/>
      <c r="ELT50" s="502"/>
      <c r="ELU50" s="502"/>
      <c r="ELV50" s="502"/>
      <c r="ELW50" s="502"/>
      <c r="ELX50" s="502"/>
      <c r="ELY50" s="502"/>
      <c r="ELZ50" s="502"/>
      <c r="EMA50" s="502"/>
      <c r="EMB50" s="502"/>
      <c r="EMC50" s="502"/>
      <c r="EMD50" s="502"/>
      <c r="EME50" s="502"/>
      <c r="EMF50" s="502"/>
      <c r="EMG50" s="502"/>
      <c r="EMH50" s="502"/>
      <c r="EMI50" s="502"/>
      <c r="EMJ50" s="502"/>
      <c r="EMK50" s="502"/>
      <c r="EML50" s="502"/>
      <c r="EMM50" s="502"/>
      <c r="EMN50" s="502"/>
      <c r="EMO50" s="502"/>
      <c r="EMP50" s="502"/>
      <c r="EMQ50" s="502"/>
      <c r="EMR50" s="502"/>
      <c r="EMS50" s="502"/>
      <c r="EMT50" s="502"/>
      <c r="EMU50" s="502"/>
      <c r="EMV50" s="502"/>
      <c r="EMW50" s="502"/>
      <c r="EMX50" s="502"/>
      <c r="EMY50" s="502"/>
      <c r="EMZ50" s="502"/>
      <c r="ENA50" s="502"/>
      <c r="ENB50" s="502"/>
      <c r="ENC50" s="502"/>
      <c r="END50" s="502"/>
      <c r="ENE50" s="502"/>
      <c r="ENF50" s="502"/>
      <c r="ENG50" s="502"/>
      <c r="ENH50" s="502"/>
      <c r="ENI50" s="502"/>
      <c r="ENJ50" s="502"/>
      <c r="ENK50" s="502"/>
      <c r="ENL50" s="502"/>
      <c r="ENM50" s="502"/>
      <c r="ENN50" s="502"/>
      <c r="ENO50" s="502"/>
      <c r="ENP50" s="502"/>
      <c r="ENQ50" s="502"/>
      <c r="ENR50" s="502"/>
      <c r="ENS50" s="502"/>
      <c r="ENT50" s="502"/>
      <c r="ENU50" s="502"/>
      <c r="ENV50" s="502"/>
      <c r="ENW50" s="502"/>
      <c r="ENX50" s="502"/>
      <c r="ENY50" s="502"/>
      <c r="ENZ50" s="502"/>
      <c r="EOA50" s="502"/>
      <c r="EOB50" s="502"/>
      <c r="EOC50" s="502"/>
      <c r="EOD50" s="502"/>
      <c r="EOE50" s="502"/>
      <c r="EOF50" s="502"/>
      <c r="EOG50" s="502"/>
      <c r="EOH50" s="502"/>
      <c r="EOI50" s="502"/>
      <c r="EOJ50" s="502"/>
      <c r="EOK50" s="502"/>
      <c r="EOL50" s="502"/>
      <c r="EOM50" s="502"/>
      <c r="EON50" s="502"/>
      <c r="EOO50" s="502"/>
      <c r="EOP50" s="502"/>
      <c r="EOQ50" s="502"/>
      <c r="EOR50" s="502"/>
      <c r="EOS50" s="502"/>
      <c r="EOT50" s="502"/>
      <c r="EOU50" s="502"/>
      <c r="EOV50" s="502"/>
      <c r="EOW50" s="502"/>
      <c r="EOX50" s="502"/>
      <c r="EOY50" s="502"/>
      <c r="EOZ50" s="502"/>
      <c r="EPA50" s="502"/>
      <c r="EPB50" s="502"/>
      <c r="EPC50" s="502"/>
      <c r="EPD50" s="502"/>
      <c r="EPE50" s="502"/>
      <c r="EPF50" s="502"/>
      <c r="EPG50" s="502"/>
      <c r="EPH50" s="502"/>
      <c r="EPI50" s="502"/>
      <c r="EPJ50" s="502"/>
      <c r="EPK50" s="502"/>
      <c r="EPL50" s="502"/>
      <c r="EPM50" s="502"/>
      <c r="EPN50" s="502"/>
      <c r="EPO50" s="502"/>
      <c r="EPP50" s="502"/>
      <c r="EPQ50" s="502"/>
      <c r="EPR50" s="502"/>
      <c r="EPS50" s="502"/>
      <c r="EPT50" s="502"/>
      <c r="EPU50" s="502"/>
      <c r="EPV50" s="502"/>
      <c r="EPW50" s="502"/>
      <c r="EPX50" s="502"/>
      <c r="EPY50" s="502"/>
      <c r="EPZ50" s="502"/>
      <c r="EQA50" s="502"/>
      <c r="EQB50" s="502"/>
      <c r="EQC50" s="502"/>
      <c r="EQD50" s="502"/>
      <c r="EQE50" s="502"/>
      <c r="EQF50" s="502"/>
      <c r="EQG50" s="502"/>
      <c r="EQH50" s="502"/>
      <c r="EQI50" s="502"/>
      <c r="EQJ50" s="502"/>
      <c r="EQK50" s="502"/>
      <c r="EQL50" s="502"/>
      <c r="EQM50" s="502"/>
      <c r="EQN50" s="502"/>
      <c r="EQO50" s="502"/>
      <c r="EQP50" s="502"/>
      <c r="EQQ50" s="502"/>
      <c r="EQR50" s="502"/>
      <c r="EQS50" s="502"/>
      <c r="EQT50" s="502"/>
      <c r="EQU50" s="502"/>
      <c r="EQV50" s="502"/>
      <c r="EQW50" s="502"/>
      <c r="EQX50" s="502"/>
      <c r="EQY50" s="502"/>
      <c r="EQZ50" s="502"/>
      <c r="ERA50" s="502"/>
      <c r="ERB50" s="502"/>
      <c r="ERC50" s="502"/>
      <c r="ERD50" s="502"/>
      <c r="ERE50" s="502"/>
      <c r="ERF50" s="502"/>
      <c r="ERG50" s="502"/>
      <c r="ERH50" s="502"/>
      <c r="ERI50" s="502"/>
      <c r="ERJ50" s="502"/>
      <c r="ERK50" s="502"/>
      <c r="ERL50" s="502"/>
      <c r="ERM50" s="502"/>
      <c r="ERN50" s="502"/>
      <c r="ERO50" s="502"/>
      <c r="ERP50" s="502"/>
      <c r="ERQ50" s="502"/>
      <c r="ERR50" s="502"/>
      <c r="ERS50" s="502"/>
      <c r="ERT50" s="502"/>
      <c r="ERU50" s="502"/>
      <c r="ERV50" s="502"/>
      <c r="ERW50" s="502"/>
      <c r="ERX50" s="502"/>
      <c r="ERY50" s="502"/>
      <c r="ERZ50" s="502"/>
      <c r="ESA50" s="502"/>
      <c r="ESB50" s="502"/>
      <c r="ESC50" s="502"/>
      <c r="ESD50" s="502"/>
      <c r="ESE50" s="502"/>
      <c r="ESF50" s="502"/>
      <c r="ESG50" s="502"/>
      <c r="ESH50" s="502"/>
      <c r="ESI50" s="502"/>
      <c r="ESJ50" s="502"/>
      <c r="ESK50" s="502"/>
      <c r="ESL50" s="502"/>
      <c r="ESM50" s="502"/>
      <c r="ESN50" s="502"/>
      <c r="ESO50" s="502"/>
      <c r="ESP50" s="502"/>
      <c r="ESQ50" s="502"/>
      <c r="ESR50" s="502"/>
      <c r="ESS50" s="502"/>
      <c r="EST50" s="502"/>
      <c r="ESU50" s="502"/>
      <c r="ESV50" s="502"/>
      <c r="ESW50" s="502"/>
      <c r="ESX50" s="502"/>
      <c r="ESY50" s="502"/>
      <c r="ESZ50" s="502"/>
      <c r="ETA50" s="502"/>
      <c r="ETB50" s="502"/>
      <c r="ETC50" s="502"/>
      <c r="ETD50" s="502"/>
      <c r="ETE50" s="502"/>
      <c r="ETF50" s="502"/>
      <c r="ETG50" s="502"/>
      <c r="ETH50" s="502"/>
      <c r="ETI50" s="502"/>
      <c r="ETJ50" s="502"/>
      <c r="ETK50" s="502"/>
      <c r="ETL50" s="502"/>
      <c r="ETM50" s="502"/>
      <c r="ETN50" s="502"/>
      <c r="ETO50" s="502"/>
      <c r="ETP50" s="502"/>
      <c r="ETQ50" s="502"/>
      <c r="ETR50" s="502"/>
      <c r="ETS50" s="502"/>
      <c r="ETT50" s="502"/>
      <c r="ETU50" s="502"/>
      <c r="ETV50" s="502"/>
      <c r="ETW50" s="502"/>
      <c r="ETX50" s="502"/>
      <c r="ETY50" s="502"/>
      <c r="ETZ50" s="502"/>
      <c r="EUA50" s="502"/>
      <c r="EUB50" s="502"/>
      <c r="EUC50" s="502"/>
      <c r="EUD50" s="502"/>
      <c r="EUE50" s="502"/>
      <c r="EUF50" s="502"/>
      <c r="EUG50" s="502"/>
      <c r="EUH50" s="502"/>
      <c r="EUI50" s="502"/>
      <c r="EUJ50" s="502"/>
      <c r="EUK50" s="502"/>
      <c r="EUL50" s="502"/>
      <c r="EUM50" s="502"/>
      <c r="EUN50" s="502"/>
      <c r="EUO50" s="502"/>
      <c r="EUP50" s="502"/>
      <c r="EUQ50" s="502"/>
      <c r="EUR50" s="502"/>
      <c r="EUS50" s="502"/>
      <c r="EUT50" s="502"/>
      <c r="EUU50" s="502"/>
      <c r="EUV50" s="502"/>
      <c r="EUW50" s="502"/>
      <c r="EUX50" s="502"/>
      <c r="EUY50" s="502"/>
      <c r="EUZ50" s="502"/>
      <c r="EVA50" s="502"/>
      <c r="EVB50" s="502"/>
      <c r="EVC50" s="502"/>
      <c r="EVD50" s="502"/>
      <c r="EVE50" s="502"/>
      <c r="EVF50" s="502"/>
      <c r="EVG50" s="502"/>
      <c r="EVH50" s="502"/>
      <c r="EVI50" s="502"/>
      <c r="EVJ50" s="502"/>
      <c r="EVK50" s="502"/>
      <c r="EVL50" s="502"/>
      <c r="EVM50" s="502"/>
      <c r="EVN50" s="502"/>
      <c r="EVO50" s="502"/>
      <c r="EVP50" s="502"/>
      <c r="EVQ50" s="502"/>
      <c r="EVR50" s="502"/>
      <c r="EVS50" s="502"/>
      <c r="EVT50" s="502"/>
      <c r="EVU50" s="502"/>
      <c r="EVV50" s="502"/>
      <c r="EVW50" s="502"/>
      <c r="EVX50" s="502"/>
      <c r="EVY50" s="502"/>
      <c r="EVZ50" s="502"/>
      <c r="EWA50" s="502"/>
      <c r="EWB50" s="502"/>
      <c r="EWC50" s="502"/>
      <c r="EWD50" s="502"/>
      <c r="EWE50" s="502"/>
      <c r="EWF50" s="502"/>
      <c r="EWG50" s="502"/>
      <c r="EWH50" s="502"/>
      <c r="EWI50" s="502"/>
      <c r="EWJ50" s="502"/>
      <c r="EWK50" s="502"/>
      <c r="EWL50" s="502"/>
      <c r="EWM50" s="502"/>
      <c r="EWN50" s="502"/>
      <c r="EWO50" s="502"/>
      <c r="EWP50" s="502"/>
      <c r="EWQ50" s="502"/>
      <c r="EWR50" s="502"/>
      <c r="EWS50" s="502"/>
      <c r="EWT50" s="502"/>
      <c r="EWU50" s="502"/>
      <c r="EWV50" s="502"/>
      <c r="EWW50" s="502"/>
      <c r="EWX50" s="502"/>
      <c r="EWY50" s="502"/>
      <c r="EWZ50" s="502"/>
      <c r="EXA50" s="502"/>
      <c r="EXB50" s="502"/>
      <c r="EXC50" s="502"/>
      <c r="EXD50" s="502"/>
      <c r="EXE50" s="502"/>
      <c r="EXF50" s="502"/>
      <c r="EXG50" s="502"/>
      <c r="EXH50" s="502"/>
      <c r="EXI50" s="502"/>
      <c r="EXJ50" s="502"/>
      <c r="EXK50" s="502"/>
      <c r="EXL50" s="502"/>
      <c r="EXM50" s="502"/>
      <c r="EXN50" s="502"/>
      <c r="EXO50" s="502"/>
      <c r="EXP50" s="502"/>
      <c r="EXQ50" s="502"/>
      <c r="EXR50" s="502"/>
      <c r="EXS50" s="502"/>
      <c r="EXT50" s="502"/>
      <c r="EXU50" s="502"/>
      <c r="EXV50" s="502"/>
      <c r="EXW50" s="502"/>
      <c r="EXX50" s="502"/>
      <c r="EXY50" s="502"/>
      <c r="EXZ50" s="502"/>
      <c r="EYA50" s="502"/>
      <c r="EYB50" s="502"/>
      <c r="EYC50" s="502"/>
      <c r="EYD50" s="502"/>
      <c r="EYE50" s="502"/>
      <c r="EYF50" s="502"/>
      <c r="EYG50" s="502"/>
      <c r="EYH50" s="502"/>
      <c r="EYI50" s="502"/>
      <c r="EYJ50" s="502"/>
      <c r="EYK50" s="502"/>
      <c r="EYL50" s="502"/>
      <c r="EYM50" s="502"/>
      <c r="EYN50" s="502"/>
      <c r="EYO50" s="502"/>
      <c r="EYP50" s="502"/>
      <c r="EYQ50" s="502"/>
      <c r="EYR50" s="502"/>
      <c r="EYS50" s="502"/>
      <c r="EYT50" s="502"/>
      <c r="EYU50" s="502"/>
      <c r="EYV50" s="502"/>
      <c r="EYW50" s="502"/>
      <c r="EYX50" s="502"/>
      <c r="EYY50" s="502"/>
      <c r="EYZ50" s="502"/>
      <c r="EZA50" s="502"/>
      <c r="EZB50" s="502"/>
      <c r="EZC50" s="502"/>
      <c r="EZD50" s="502"/>
      <c r="EZE50" s="502"/>
      <c r="EZF50" s="502"/>
      <c r="EZG50" s="502"/>
      <c r="EZH50" s="502"/>
      <c r="EZI50" s="502"/>
      <c r="EZJ50" s="502"/>
      <c r="EZK50" s="502"/>
      <c r="EZL50" s="502"/>
      <c r="EZM50" s="502"/>
      <c r="EZN50" s="502"/>
      <c r="EZO50" s="502"/>
      <c r="EZP50" s="502"/>
      <c r="EZQ50" s="502"/>
      <c r="EZR50" s="502"/>
      <c r="EZS50" s="502"/>
      <c r="EZT50" s="502"/>
      <c r="EZU50" s="502"/>
      <c r="EZV50" s="502"/>
      <c r="EZW50" s="502"/>
      <c r="EZX50" s="502"/>
      <c r="EZY50" s="502"/>
      <c r="EZZ50" s="502"/>
      <c r="FAA50" s="502"/>
      <c r="FAB50" s="502"/>
      <c r="FAC50" s="502"/>
      <c r="FAD50" s="502"/>
      <c r="FAE50" s="502"/>
      <c r="FAF50" s="502"/>
      <c r="FAG50" s="502"/>
      <c r="FAH50" s="502"/>
      <c r="FAI50" s="502"/>
      <c r="FAJ50" s="502"/>
      <c r="FAK50" s="502"/>
      <c r="FAL50" s="502"/>
      <c r="FAM50" s="502"/>
      <c r="FAN50" s="502"/>
      <c r="FAO50" s="502"/>
      <c r="FAP50" s="502"/>
      <c r="FAQ50" s="502"/>
      <c r="FAR50" s="502"/>
      <c r="FAS50" s="502"/>
      <c r="FAT50" s="502"/>
      <c r="FAU50" s="502"/>
      <c r="FAV50" s="502"/>
      <c r="FAW50" s="502"/>
      <c r="FAX50" s="502"/>
      <c r="FAY50" s="502"/>
      <c r="FAZ50" s="502"/>
      <c r="FBA50" s="502"/>
      <c r="FBB50" s="502"/>
      <c r="FBC50" s="502"/>
      <c r="FBD50" s="502"/>
      <c r="FBE50" s="502"/>
      <c r="FBF50" s="502"/>
      <c r="FBG50" s="502"/>
      <c r="FBH50" s="502"/>
      <c r="FBI50" s="502"/>
      <c r="FBJ50" s="502"/>
      <c r="FBK50" s="502"/>
      <c r="FBL50" s="502"/>
      <c r="FBM50" s="502"/>
      <c r="FBN50" s="502"/>
      <c r="FBO50" s="502"/>
      <c r="FBP50" s="502"/>
      <c r="FBQ50" s="502"/>
      <c r="FBR50" s="502"/>
      <c r="FBS50" s="502"/>
      <c r="FBT50" s="502"/>
      <c r="FBU50" s="502"/>
      <c r="FBV50" s="502"/>
      <c r="FBW50" s="502"/>
      <c r="FBX50" s="502"/>
      <c r="FBY50" s="502"/>
      <c r="FBZ50" s="502"/>
      <c r="FCA50" s="502"/>
      <c r="FCB50" s="502"/>
      <c r="FCC50" s="502"/>
      <c r="FCD50" s="502"/>
      <c r="FCE50" s="502"/>
      <c r="FCF50" s="502"/>
      <c r="FCG50" s="502"/>
      <c r="FCH50" s="502"/>
      <c r="FCI50" s="502"/>
      <c r="FCJ50" s="502"/>
      <c r="FCK50" s="502"/>
      <c r="FCL50" s="502"/>
      <c r="FCM50" s="502"/>
      <c r="FCN50" s="502"/>
      <c r="FCO50" s="502"/>
      <c r="FCP50" s="502"/>
      <c r="FCQ50" s="502"/>
      <c r="FCR50" s="502"/>
      <c r="FCS50" s="502"/>
      <c r="FCT50" s="502"/>
      <c r="FCU50" s="502"/>
      <c r="FCV50" s="502"/>
      <c r="FCW50" s="502"/>
      <c r="FCX50" s="502"/>
      <c r="FCY50" s="502"/>
      <c r="FCZ50" s="502"/>
      <c r="FDA50" s="502"/>
      <c r="FDB50" s="502"/>
      <c r="FDC50" s="502"/>
      <c r="FDD50" s="502"/>
      <c r="FDE50" s="502"/>
      <c r="FDF50" s="502"/>
      <c r="FDG50" s="502"/>
      <c r="FDH50" s="502"/>
      <c r="FDI50" s="502"/>
      <c r="FDJ50" s="502"/>
      <c r="FDK50" s="502"/>
      <c r="FDL50" s="502"/>
      <c r="FDM50" s="502"/>
      <c r="FDN50" s="502"/>
      <c r="FDO50" s="502"/>
      <c r="FDP50" s="502"/>
      <c r="FDQ50" s="502"/>
      <c r="FDR50" s="502"/>
      <c r="FDS50" s="502"/>
      <c r="FDT50" s="502"/>
      <c r="FDU50" s="502"/>
      <c r="FDV50" s="502"/>
      <c r="FDW50" s="502"/>
      <c r="FDX50" s="502"/>
      <c r="FDY50" s="502"/>
      <c r="FDZ50" s="502"/>
      <c r="FEA50" s="502"/>
      <c r="FEB50" s="502"/>
      <c r="FEC50" s="502"/>
      <c r="FED50" s="502"/>
      <c r="FEE50" s="502"/>
      <c r="FEF50" s="502"/>
      <c r="FEG50" s="502"/>
      <c r="FEH50" s="502"/>
      <c r="FEI50" s="502"/>
      <c r="FEJ50" s="502"/>
      <c r="FEK50" s="502"/>
      <c r="FEL50" s="502"/>
      <c r="FEM50" s="502"/>
      <c r="FEN50" s="502"/>
      <c r="FEO50" s="502"/>
      <c r="FEP50" s="502"/>
      <c r="FEQ50" s="502"/>
      <c r="FER50" s="502"/>
      <c r="FES50" s="502"/>
      <c r="FET50" s="502"/>
      <c r="FEU50" s="502"/>
      <c r="FEV50" s="502"/>
      <c r="FEW50" s="502"/>
      <c r="FEX50" s="502"/>
      <c r="FEY50" s="502"/>
      <c r="FEZ50" s="502"/>
      <c r="FFA50" s="502"/>
      <c r="FFB50" s="502"/>
      <c r="FFC50" s="502"/>
      <c r="FFD50" s="502"/>
      <c r="FFE50" s="502"/>
      <c r="FFF50" s="502"/>
      <c r="FFG50" s="502"/>
      <c r="FFH50" s="502"/>
      <c r="FFI50" s="502"/>
      <c r="FFJ50" s="502"/>
      <c r="FFK50" s="502"/>
      <c r="FFL50" s="502"/>
      <c r="FFM50" s="502"/>
      <c r="FFN50" s="502"/>
      <c r="FFO50" s="502"/>
      <c r="FFP50" s="502"/>
      <c r="FFQ50" s="502"/>
      <c r="FFR50" s="502"/>
      <c r="FFS50" s="502"/>
      <c r="FFT50" s="502"/>
      <c r="FFU50" s="502"/>
      <c r="FFV50" s="502"/>
      <c r="FFW50" s="502"/>
      <c r="FFX50" s="502"/>
      <c r="FFY50" s="502"/>
      <c r="FFZ50" s="502"/>
      <c r="FGA50" s="502"/>
      <c r="FGB50" s="502"/>
      <c r="FGC50" s="502"/>
      <c r="FGD50" s="502"/>
      <c r="FGE50" s="502"/>
      <c r="FGF50" s="502"/>
      <c r="FGG50" s="502"/>
      <c r="FGH50" s="502"/>
      <c r="FGI50" s="502"/>
      <c r="FGJ50" s="502"/>
      <c r="FGK50" s="502"/>
      <c r="FGL50" s="502"/>
      <c r="FGM50" s="502"/>
      <c r="FGN50" s="502"/>
      <c r="FGO50" s="502"/>
      <c r="FGP50" s="502"/>
      <c r="FGQ50" s="502"/>
      <c r="FGR50" s="502"/>
      <c r="FGS50" s="502"/>
      <c r="FGT50" s="502"/>
      <c r="FGU50" s="502"/>
      <c r="FGV50" s="502"/>
      <c r="FGW50" s="502"/>
      <c r="FGX50" s="502"/>
      <c r="FGY50" s="502"/>
      <c r="FGZ50" s="502"/>
      <c r="FHA50" s="502"/>
      <c r="FHB50" s="502"/>
      <c r="FHC50" s="502"/>
      <c r="FHD50" s="502"/>
      <c r="FHE50" s="502"/>
      <c r="FHF50" s="502"/>
      <c r="FHG50" s="502"/>
      <c r="FHH50" s="502"/>
      <c r="FHI50" s="502"/>
      <c r="FHJ50" s="502"/>
      <c r="FHK50" s="502"/>
      <c r="FHL50" s="502"/>
      <c r="FHM50" s="502"/>
      <c r="FHN50" s="502"/>
      <c r="FHO50" s="502"/>
      <c r="FHP50" s="502"/>
      <c r="FHQ50" s="502"/>
      <c r="FHR50" s="502"/>
      <c r="FHS50" s="502"/>
      <c r="FHT50" s="502"/>
      <c r="FHU50" s="502"/>
      <c r="FHV50" s="502"/>
      <c r="FHW50" s="502"/>
      <c r="FHX50" s="502"/>
      <c r="FHY50" s="502"/>
      <c r="FHZ50" s="502"/>
      <c r="FIA50" s="502"/>
      <c r="FIB50" s="502"/>
      <c r="FIC50" s="502"/>
      <c r="FID50" s="502"/>
      <c r="FIE50" s="502"/>
      <c r="FIF50" s="502"/>
      <c r="FIG50" s="502"/>
      <c r="FIH50" s="502"/>
      <c r="FII50" s="502"/>
      <c r="FIJ50" s="502"/>
      <c r="FIK50" s="502"/>
      <c r="FIL50" s="502"/>
      <c r="FIM50" s="502"/>
      <c r="FIN50" s="502"/>
      <c r="FIO50" s="502"/>
      <c r="FIP50" s="502"/>
      <c r="FIQ50" s="502"/>
      <c r="FIR50" s="502"/>
      <c r="FIS50" s="502"/>
      <c r="FIT50" s="502"/>
      <c r="FIU50" s="502"/>
      <c r="FIV50" s="502"/>
      <c r="FIW50" s="502"/>
      <c r="FIX50" s="502"/>
      <c r="FIY50" s="502"/>
      <c r="FIZ50" s="502"/>
      <c r="FJA50" s="502"/>
      <c r="FJB50" s="502"/>
      <c r="FJC50" s="502"/>
      <c r="FJD50" s="502"/>
      <c r="FJE50" s="502"/>
      <c r="FJF50" s="502"/>
      <c r="FJG50" s="502"/>
      <c r="FJH50" s="502"/>
      <c r="FJI50" s="502"/>
      <c r="FJJ50" s="502"/>
      <c r="FJK50" s="502"/>
      <c r="FJL50" s="502"/>
      <c r="FJM50" s="502"/>
      <c r="FJN50" s="502"/>
      <c r="FJO50" s="502"/>
      <c r="FJP50" s="502"/>
      <c r="FJQ50" s="502"/>
      <c r="FJR50" s="502"/>
      <c r="FJS50" s="502"/>
      <c r="FJT50" s="502"/>
      <c r="FJU50" s="502"/>
      <c r="FJV50" s="502"/>
      <c r="FJW50" s="502"/>
      <c r="FJX50" s="502"/>
      <c r="FJY50" s="502"/>
      <c r="FJZ50" s="502"/>
      <c r="FKA50" s="502"/>
      <c r="FKB50" s="502"/>
      <c r="FKC50" s="502"/>
      <c r="FKD50" s="502"/>
      <c r="FKE50" s="502"/>
      <c r="FKF50" s="502"/>
      <c r="FKG50" s="502"/>
      <c r="FKH50" s="502"/>
      <c r="FKI50" s="502"/>
      <c r="FKJ50" s="502"/>
      <c r="FKK50" s="502"/>
      <c r="FKL50" s="502"/>
      <c r="FKM50" s="502"/>
      <c r="FKN50" s="502"/>
      <c r="FKO50" s="502"/>
      <c r="FKP50" s="502"/>
      <c r="FKQ50" s="502"/>
      <c r="FKR50" s="502"/>
      <c r="FKS50" s="502"/>
      <c r="FKT50" s="502"/>
      <c r="FKU50" s="502"/>
      <c r="FKV50" s="502"/>
      <c r="FKW50" s="502"/>
      <c r="FKX50" s="502"/>
      <c r="FKY50" s="502"/>
      <c r="FKZ50" s="502"/>
      <c r="FLA50" s="502"/>
      <c r="FLB50" s="502"/>
      <c r="FLC50" s="502"/>
      <c r="FLD50" s="502"/>
      <c r="FLE50" s="502"/>
      <c r="FLF50" s="502"/>
      <c r="FLG50" s="502"/>
      <c r="FLH50" s="502"/>
      <c r="FLI50" s="502"/>
      <c r="FLJ50" s="502"/>
      <c r="FLK50" s="502"/>
      <c r="FLL50" s="502"/>
      <c r="FLM50" s="502"/>
      <c r="FLN50" s="502"/>
      <c r="FLO50" s="502"/>
      <c r="FLP50" s="502"/>
      <c r="FLQ50" s="502"/>
      <c r="FLR50" s="502"/>
      <c r="FLS50" s="502"/>
      <c r="FLT50" s="502"/>
      <c r="FLU50" s="502"/>
      <c r="FLV50" s="502"/>
      <c r="FLW50" s="502"/>
      <c r="FLX50" s="502"/>
      <c r="FLY50" s="502"/>
      <c r="FLZ50" s="502"/>
      <c r="FMA50" s="502"/>
      <c r="FMB50" s="502"/>
      <c r="FMC50" s="502"/>
      <c r="FMD50" s="502"/>
      <c r="FME50" s="502"/>
      <c r="FMF50" s="502"/>
      <c r="FMG50" s="502"/>
      <c r="FMH50" s="502"/>
      <c r="FMI50" s="502"/>
      <c r="FMJ50" s="502"/>
      <c r="FMK50" s="502"/>
      <c r="FML50" s="502"/>
      <c r="FMM50" s="502"/>
      <c r="FMN50" s="502"/>
      <c r="FMO50" s="502"/>
      <c r="FMP50" s="502"/>
      <c r="FMQ50" s="502"/>
      <c r="FMR50" s="502"/>
      <c r="FMS50" s="502"/>
      <c r="FMT50" s="502"/>
      <c r="FMU50" s="502"/>
      <c r="FMV50" s="502"/>
      <c r="FMW50" s="502"/>
      <c r="FMX50" s="502"/>
      <c r="FMY50" s="502"/>
      <c r="FMZ50" s="502"/>
      <c r="FNA50" s="502"/>
      <c r="FNB50" s="502"/>
      <c r="FNC50" s="502"/>
      <c r="FND50" s="502"/>
      <c r="FNE50" s="502"/>
      <c r="FNF50" s="502"/>
      <c r="FNG50" s="502"/>
      <c r="FNH50" s="502"/>
      <c r="FNI50" s="502"/>
      <c r="FNJ50" s="502"/>
      <c r="FNK50" s="502"/>
      <c r="FNL50" s="502"/>
      <c r="FNM50" s="502"/>
      <c r="FNN50" s="502"/>
      <c r="FNO50" s="502"/>
      <c r="FNP50" s="502"/>
      <c r="FNQ50" s="502"/>
      <c r="FNR50" s="502"/>
      <c r="FNS50" s="502"/>
      <c r="FNT50" s="502"/>
      <c r="FNU50" s="502"/>
      <c r="FNV50" s="502"/>
      <c r="FNW50" s="502"/>
      <c r="FNX50" s="502"/>
      <c r="FNY50" s="502"/>
      <c r="FNZ50" s="502"/>
      <c r="FOA50" s="502"/>
      <c r="FOB50" s="502"/>
      <c r="FOC50" s="502"/>
      <c r="FOD50" s="502"/>
      <c r="FOE50" s="502"/>
      <c r="FOF50" s="502"/>
      <c r="FOG50" s="502"/>
      <c r="FOH50" s="502"/>
      <c r="FOI50" s="502"/>
      <c r="FOJ50" s="502"/>
      <c r="FOK50" s="502"/>
      <c r="FOL50" s="502"/>
      <c r="FOM50" s="502"/>
      <c r="FON50" s="502"/>
      <c r="FOO50" s="502"/>
      <c r="FOP50" s="502"/>
      <c r="FOQ50" s="502"/>
      <c r="FOR50" s="502"/>
      <c r="FOS50" s="502"/>
      <c r="FOT50" s="502"/>
      <c r="FOU50" s="502"/>
      <c r="FOV50" s="502"/>
      <c r="FOW50" s="502"/>
      <c r="FOX50" s="502"/>
      <c r="FOY50" s="502"/>
      <c r="FOZ50" s="502"/>
      <c r="FPA50" s="502"/>
      <c r="FPB50" s="502"/>
      <c r="FPC50" s="502"/>
      <c r="FPD50" s="502"/>
      <c r="FPE50" s="502"/>
      <c r="FPF50" s="502"/>
      <c r="FPG50" s="502"/>
      <c r="FPH50" s="502"/>
      <c r="FPI50" s="502"/>
      <c r="FPJ50" s="502"/>
      <c r="FPK50" s="502"/>
      <c r="FPL50" s="502"/>
      <c r="FPM50" s="502"/>
      <c r="FPN50" s="502"/>
      <c r="FPO50" s="502"/>
      <c r="FPP50" s="502"/>
      <c r="FPQ50" s="502"/>
      <c r="FPR50" s="502"/>
      <c r="FPS50" s="502"/>
      <c r="FPT50" s="502"/>
      <c r="FPU50" s="502"/>
      <c r="FPV50" s="502"/>
      <c r="FPW50" s="502"/>
      <c r="FPX50" s="502"/>
      <c r="FPY50" s="502"/>
      <c r="FPZ50" s="502"/>
      <c r="FQA50" s="502"/>
      <c r="FQB50" s="502"/>
      <c r="FQC50" s="502"/>
      <c r="FQD50" s="502"/>
      <c r="FQE50" s="502"/>
      <c r="FQF50" s="502"/>
      <c r="FQG50" s="502"/>
      <c r="FQH50" s="502"/>
      <c r="FQI50" s="502"/>
      <c r="FQJ50" s="502"/>
      <c r="FQK50" s="502"/>
      <c r="FQL50" s="502"/>
      <c r="FQM50" s="502"/>
      <c r="FQN50" s="502"/>
      <c r="FQO50" s="502"/>
      <c r="FQP50" s="502"/>
      <c r="FQQ50" s="502"/>
      <c r="FQR50" s="502"/>
      <c r="FQS50" s="502"/>
      <c r="FQT50" s="502"/>
      <c r="FQU50" s="502"/>
      <c r="FQV50" s="502"/>
      <c r="FQW50" s="502"/>
      <c r="FQX50" s="502"/>
      <c r="FQY50" s="502"/>
      <c r="FQZ50" s="502"/>
      <c r="FRA50" s="502"/>
      <c r="FRB50" s="502"/>
      <c r="FRC50" s="502"/>
      <c r="FRD50" s="502"/>
      <c r="FRE50" s="502"/>
      <c r="FRF50" s="502"/>
      <c r="FRG50" s="502"/>
      <c r="FRH50" s="502"/>
      <c r="FRI50" s="502"/>
      <c r="FRJ50" s="502"/>
      <c r="FRK50" s="502"/>
      <c r="FRL50" s="502"/>
      <c r="FRM50" s="502"/>
      <c r="FRN50" s="502"/>
      <c r="FRO50" s="502"/>
      <c r="FRP50" s="502"/>
      <c r="FRQ50" s="502"/>
      <c r="FRR50" s="502"/>
      <c r="FRS50" s="502"/>
      <c r="FRT50" s="502"/>
      <c r="FRU50" s="502"/>
      <c r="FRV50" s="502"/>
      <c r="FRW50" s="502"/>
      <c r="FRX50" s="502"/>
      <c r="FRY50" s="502"/>
      <c r="FRZ50" s="502"/>
      <c r="FSA50" s="502"/>
      <c r="FSB50" s="502"/>
      <c r="FSC50" s="502"/>
      <c r="FSD50" s="502"/>
      <c r="FSE50" s="502"/>
      <c r="FSF50" s="502"/>
      <c r="FSG50" s="502"/>
      <c r="FSH50" s="502"/>
      <c r="FSI50" s="502"/>
      <c r="FSJ50" s="502"/>
      <c r="FSK50" s="502"/>
      <c r="FSL50" s="502"/>
      <c r="FSM50" s="502"/>
      <c r="FSN50" s="502"/>
      <c r="FSO50" s="502"/>
      <c r="FSP50" s="502"/>
      <c r="FSQ50" s="502"/>
      <c r="FSR50" s="502"/>
      <c r="FSS50" s="502"/>
      <c r="FST50" s="502"/>
      <c r="FSU50" s="502"/>
      <c r="FSV50" s="502"/>
      <c r="FSW50" s="502"/>
      <c r="FSX50" s="502"/>
      <c r="FSY50" s="502"/>
      <c r="FSZ50" s="502"/>
      <c r="FTA50" s="502"/>
      <c r="FTB50" s="502"/>
      <c r="FTC50" s="502"/>
      <c r="FTD50" s="502"/>
      <c r="FTE50" s="502"/>
      <c r="FTF50" s="502"/>
      <c r="FTG50" s="502"/>
      <c r="FTH50" s="502"/>
      <c r="FTI50" s="502"/>
      <c r="FTJ50" s="502"/>
      <c r="FTK50" s="502"/>
      <c r="FTL50" s="502"/>
      <c r="FTM50" s="502"/>
      <c r="FTN50" s="502"/>
      <c r="FTO50" s="502"/>
      <c r="FTP50" s="502"/>
      <c r="FTQ50" s="502"/>
      <c r="FTR50" s="502"/>
      <c r="FTS50" s="502"/>
      <c r="FTT50" s="502"/>
      <c r="FTU50" s="502"/>
      <c r="FTV50" s="502"/>
      <c r="FTW50" s="502"/>
      <c r="FTX50" s="502"/>
      <c r="FTY50" s="502"/>
      <c r="FTZ50" s="502"/>
      <c r="FUA50" s="502"/>
      <c r="FUB50" s="502"/>
      <c r="FUC50" s="502"/>
      <c r="FUD50" s="502"/>
      <c r="FUE50" s="502"/>
      <c r="FUF50" s="502"/>
      <c r="FUG50" s="502"/>
      <c r="FUH50" s="502"/>
      <c r="FUI50" s="502"/>
      <c r="FUJ50" s="502"/>
      <c r="FUK50" s="502"/>
      <c r="FUL50" s="502"/>
      <c r="FUM50" s="502"/>
      <c r="FUN50" s="502"/>
      <c r="FUO50" s="502"/>
      <c r="FUP50" s="502"/>
      <c r="FUQ50" s="502"/>
      <c r="FUR50" s="502"/>
      <c r="FUS50" s="502"/>
      <c r="FUT50" s="502"/>
      <c r="FUU50" s="502"/>
      <c r="FUV50" s="502"/>
      <c r="FUW50" s="502"/>
      <c r="FUX50" s="502"/>
      <c r="FUY50" s="502"/>
      <c r="FUZ50" s="502"/>
      <c r="FVA50" s="502"/>
      <c r="FVB50" s="502"/>
      <c r="FVC50" s="502"/>
      <c r="FVD50" s="502"/>
      <c r="FVE50" s="502"/>
      <c r="FVF50" s="502"/>
      <c r="FVG50" s="502"/>
      <c r="FVH50" s="502"/>
      <c r="FVI50" s="502"/>
      <c r="FVJ50" s="502"/>
      <c r="FVK50" s="502"/>
      <c r="FVL50" s="502"/>
      <c r="FVM50" s="502"/>
      <c r="FVN50" s="502"/>
      <c r="FVO50" s="502"/>
      <c r="FVP50" s="502"/>
      <c r="FVQ50" s="502"/>
      <c r="FVR50" s="502"/>
      <c r="FVS50" s="502"/>
      <c r="FVT50" s="502"/>
      <c r="FVU50" s="502"/>
      <c r="FVV50" s="502"/>
      <c r="FVW50" s="502"/>
      <c r="FVX50" s="502"/>
      <c r="FVY50" s="502"/>
      <c r="FVZ50" s="502"/>
      <c r="FWA50" s="502"/>
      <c r="FWB50" s="502"/>
      <c r="FWC50" s="502"/>
      <c r="FWD50" s="502"/>
      <c r="FWE50" s="502"/>
      <c r="FWF50" s="502"/>
      <c r="FWG50" s="502"/>
      <c r="FWH50" s="502"/>
      <c r="FWI50" s="502"/>
      <c r="FWJ50" s="502"/>
      <c r="FWK50" s="502"/>
      <c r="FWL50" s="502"/>
      <c r="FWM50" s="502"/>
      <c r="FWN50" s="502"/>
      <c r="FWO50" s="502"/>
      <c r="FWP50" s="502"/>
      <c r="FWQ50" s="502"/>
      <c r="FWR50" s="502"/>
      <c r="FWS50" s="502"/>
      <c r="FWT50" s="502"/>
      <c r="FWU50" s="502"/>
      <c r="FWV50" s="502"/>
      <c r="FWW50" s="502"/>
      <c r="FWX50" s="502"/>
      <c r="FWY50" s="502"/>
      <c r="FWZ50" s="502"/>
      <c r="FXA50" s="502"/>
      <c r="FXB50" s="502"/>
      <c r="FXC50" s="502"/>
      <c r="FXD50" s="502"/>
      <c r="FXE50" s="502"/>
      <c r="FXF50" s="502"/>
      <c r="FXG50" s="502"/>
      <c r="FXH50" s="502"/>
      <c r="FXI50" s="502"/>
      <c r="FXJ50" s="502"/>
      <c r="FXK50" s="502"/>
      <c r="FXL50" s="502"/>
      <c r="FXM50" s="502"/>
      <c r="FXN50" s="502"/>
      <c r="FXO50" s="502"/>
      <c r="FXP50" s="502"/>
      <c r="FXQ50" s="502"/>
      <c r="FXR50" s="502"/>
      <c r="FXS50" s="502"/>
      <c r="FXT50" s="502"/>
      <c r="FXU50" s="502"/>
      <c r="FXV50" s="502"/>
      <c r="FXW50" s="502"/>
      <c r="FXX50" s="502"/>
      <c r="FXY50" s="502"/>
      <c r="FXZ50" s="502"/>
      <c r="FYA50" s="502"/>
      <c r="FYB50" s="502"/>
      <c r="FYC50" s="502"/>
      <c r="FYD50" s="502"/>
      <c r="FYE50" s="502"/>
      <c r="FYF50" s="502"/>
      <c r="FYG50" s="502"/>
      <c r="FYH50" s="502"/>
      <c r="FYI50" s="502"/>
      <c r="FYJ50" s="502"/>
      <c r="FYK50" s="502"/>
      <c r="FYL50" s="502"/>
      <c r="FYM50" s="502"/>
      <c r="FYN50" s="502"/>
      <c r="FYO50" s="502"/>
      <c r="FYP50" s="502"/>
      <c r="FYQ50" s="502"/>
      <c r="FYR50" s="502"/>
      <c r="FYS50" s="502"/>
      <c r="FYT50" s="502"/>
      <c r="FYU50" s="502"/>
      <c r="FYV50" s="502"/>
      <c r="FYW50" s="502"/>
      <c r="FYX50" s="502"/>
      <c r="FYY50" s="502"/>
      <c r="FYZ50" s="502"/>
      <c r="FZA50" s="502"/>
      <c r="FZB50" s="502"/>
      <c r="FZC50" s="502"/>
      <c r="FZD50" s="502"/>
      <c r="FZE50" s="502"/>
      <c r="FZF50" s="502"/>
      <c r="FZG50" s="502"/>
      <c r="FZH50" s="502"/>
      <c r="FZI50" s="502"/>
      <c r="FZJ50" s="502"/>
      <c r="FZK50" s="502"/>
      <c r="FZL50" s="502"/>
      <c r="FZM50" s="502"/>
      <c r="FZN50" s="502"/>
      <c r="FZO50" s="502"/>
      <c r="FZP50" s="502"/>
      <c r="FZQ50" s="502"/>
      <c r="FZR50" s="502"/>
      <c r="FZS50" s="502"/>
      <c r="FZT50" s="502"/>
      <c r="FZU50" s="502"/>
      <c r="FZV50" s="502"/>
      <c r="FZW50" s="502"/>
      <c r="FZX50" s="502"/>
      <c r="FZY50" s="502"/>
      <c r="FZZ50" s="502"/>
      <c r="GAA50" s="502"/>
      <c r="GAB50" s="502"/>
      <c r="GAC50" s="502"/>
      <c r="GAD50" s="502"/>
      <c r="GAE50" s="502"/>
      <c r="GAF50" s="502"/>
      <c r="GAG50" s="502"/>
      <c r="GAH50" s="502"/>
      <c r="GAI50" s="502"/>
      <c r="GAJ50" s="502"/>
      <c r="GAK50" s="502"/>
      <c r="GAL50" s="502"/>
      <c r="GAM50" s="502"/>
      <c r="GAN50" s="502"/>
      <c r="GAO50" s="502"/>
      <c r="GAP50" s="502"/>
      <c r="GAQ50" s="502"/>
      <c r="GAR50" s="502"/>
      <c r="GAS50" s="502"/>
      <c r="GAT50" s="502"/>
      <c r="GAU50" s="502"/>
      <c r="GAV50" s="502"/>
      <c r="GAW50" s="502"/>
      <c r="GAX50" s="502"/>
      <c r="GAY50" s="502"/>
      <c r="GAZ50" s="502"/>
      <c r="GBA50" s="502"/>
      <c r="GBB50" s="502"/>
      <c r="GBC50" s="502"/>
      <c r="GBD50" s="502"/>
      <c r="GBE50" s="502"/>
      <c r="GBF50" s="502"/>
      <c r="GBG50" s="502"/>
      <c r="GBH50" s="502"/>
      <c r="GBI50" s="502"/>
      <c r="GBJ50" s="502"/>
      <c r="GBK50" s="502"/>
      <c r="GBL50" s="502"/>
      <c r="GBM50" s="502"/>
      <c r="GBN50" s="502"/>
      <c r="GBO50" s="502"/>
      <c r="GBP50" s="502"/>
      <c r="GBQ50" s="502"/>
      <c r="GBR50" s="502"/>
      <c r="GBS50" s="502"/>
      <c r="GBT50" s="502"/>
      <c r="GBU50" s="502"/>
      <c r="GBV50" s="502"/>
      <c r="GBW50" s="502"/>
      <c r="GBX50" s="502"/>
      <c r="GBY50" s="502"/>
      <c r="GBZ50" s="502"/>
      <c r="GCA50" s="502"/>
      <c r="GCB50" s="502"/>
      <c r="GCC50" s="502"/>
      <c r="GCD50" s="502"/>
      <c r="GCE50" s="502"/>
      <c r="GCF50" s="502"/>
      <c r="GCG50" s="502"/>
      <c r="GCH50" s="502"/>
      <c r="GCI50" s="502"/>
      <c r="GCJ50" s="502"/>
      <c r="GCK50" s="502"/>
      <c r="GCL50" s="502"/>
      <c r="GCM50" s="502"/>
      <c r="GCN50" s="502"/>
      <c r="GCO50" s="502"/>
      <c r="GCP50" s="502"/>
      <c r="GCQ50" s="502"/>
      <c r="GCR50" s="502"/>
      <c r="GCS50" s="502"/>
      <c r="GCT50" s="502"/>
      <c r="GCU50" s="502"/>
      <c r="GCV50" s="502"/>
      <c r="GCW50" s="502"/>
      <c r="GCX50" s="502"/>
      <c r="GCY50" s="502"/>
      <c r="GCZ50" s="502"/>
      <c r="GDA50" s="502"/>
      <c r="GDB50" s="502"/>
      <c r="GDC50" s="502"/>
      <c r="GDD50" s="502"/>
      <c r="GDE50" s="502"/>
      <c r="GDF50" s="502"/>
      <c r="GDG50" s="502"/>
      <c r="GDH50" s="502"/>
      <c r="GDI50" s="502"/>
      <c r="GDJ50" s="502"/>
      <c r="GDK50" s="502"/>
      <c r="GDL50" s="502"/>
      <c r="GDM50" s="502"/>
      <c r="GDN50" s="502"/>
      <c r="GDO50" s="502"/>
      <c r="GDP50" s="502"/>
      <c r="GDQ50" s="502"/>
      <c r="GDR50" s="502"/>
      <c r="GDS50" s="502"/>
      <c r="GDT50" s="502"/>
      <c r="GDU50" s="502"/>
      <c r="GDV50" s="502"/>
      <c r="GDW50" s="502"/>
      <c r="GDX50" s="502"/>
      <c r="GDY50" s="502"/>
      <c r="GDZ50" s="502"/>
      <c r="GEA50" s="502"/>
      <c r="GEB50" s="502"/>
      <c r="GEC50" s="502"/>
      <c r="GED50" s="502"/>
      <c r="GEE50" s="502"/>
      <c r="GEF50" s="502"/>
      <c r="GEG50" s="502"/>
      <c r="GEH50" s="502"/>
      <c r="GEI50" s="502"/>
      <c r="GEJ50" s="502"/>
      <c r="GEK50" s="502"/>
      <c r="GEL50" s="502"/>
      <c r="GEM50" s="502"/>
      <c r="GEN50" s="502"/>
      <c r="GEO50" s="502"/>
      <c r="GEP50" s="502"/>
      <c r="GEQ50" s="502"/>
      <c r="GER50" s="502"/>
      <c r="GES50" s="502"/>
      <c r="GET50" s="502"/>
      <c r="GEU50" s="502"/>
      <c r="GEV50" s="502"/>
      <c r="GEW50" s="502"/>
      <c r="GEX50" s="502"/>
      <c r="GEY50" s="502"/>
      <c r="GEZ50" s="502"/>
      <c r="GFA50" s="502"/>
      <c r="GFB50" s="502"/>
      <c r="GFC50" s="502"/>
      <c r="GFD50" s="502"/>
      <c r="GFE50" s="502"/>
      <c r="GFF50" s="502"/>
      <c r="GFG50" s="502"/>
      <c r="GFH50" s="502"/>
      <c r="GFI50" s="502"/>
      <c r="GFJ50" s="502"/>
      <c r="GFK50" s="502"/>
      <c r="GFL50" s="502"/>
      <c r="GFM50" s="502"/>
      <c r="GFN50" s="502"/>
      <c r="GFO50" s="502"/>
      <c r="GFP50" s="502"/>
      <c r="GFQ50" s="502"/>
      <c r="GFR50" s="502"/>
      <c r="GFS50" s="502"/>
      <c r="GFT50" s="502"/>
      <c r="GFU50" s="502"/>
      <c r="GFV50" s="502"/>
      <c r="GFW50" s="502"/>
      <c r="GFX50" s="502"/>
      <c r="GFY50" s="502"/>
      <c r="GFZ50" s="502"/>
      <c r="GGA50" s="502"/>
      <c r="GGB50" s="502"/>
      <c r="GGC50" s="502"/>
      <c r="GGD50" s="502"/>
      <c r="GGE50" s="502"/>
      <c r="GGF50" s="502"/>
      <c r="GGG50" s="502"/>
      <c r="GGH50" s="502"/>
      <c r="GGI50" s="502"/>
      <c r="GGJ50" s="502"/>
      <c r="GGK50" s="502"/>
      <c r="GGL50" s="502"/>
      <c r="GGM50" s="502"/>
      <c r="GGN50" s="502"/>
      <c r="GGO50" s="502"/>
      <c r="GGP50" s="502"/>
      <c r="GGQ50" s="502"/>
      <c r="GGR50" s="502"/>
      <c r="GGS50" s="502"/>
      <c r="GGT50" s="502"/>
      <c r="GGU50" s="502"/>
      <c r="GGV50" s="502"/>
      <c r="GGW50" s="502"/>
      <c r="GGX50" s="502"/>
      <c r="GGY50" s="502"/>
      <c r="GGZ50" s="502"/>
      <c r="GHA50" s="502"/>
      <c r="GHB50" s="502"/>
      <c r="GHC50" s="502"/>
      <c r="GHD50" s="502"/>
      <c r="GHE50" s="502"/>
      <c r="GHF50" s="502"/>
      <c r="GHG50" s="502"/>
      <c r="GHH50" s="502"/>
      <c r="GHI50" s="502"/>
      <c r="GHJ50" s="502"/>
      <c r="GHK50" s="502"/>
      <c r="GHL50" s="502"/>
      <c r="GHM50" s="502"/>
      <c r="GHN50" s="502"/>
      <c r="GHO50" s="502"/>
      <c r="GHP50" s="502"/>
      <c r="GHQ50" s="502"/>
      <c r="GHR50" s="502"/>
      <c r="GHS50" s="502"/>
      <c r="GHT50" s="502"/>
      <c r="GHU50" s="502"/>
      <c r="GHV50" s="502"/>
      <c r="GHW50" s="502"/>
      <c r="GHX50" s="502"/>
      <c r="GHY50" s="502"/>
      <c r="GHZ50" s="502"/>
      <c r="GIA50" s="502"/>
      <c r="GIB50" s="502"/>
      <c r="GIC50" s="502"/>
      <c r="GID50" s="502"/>
      <c r="GIE50" s="502"/>
      <c r="GIF50" s="502"/>
      <c r="GIG50" s="502"/>
      <c r="GIH50" s="502"/>
      <c r="GII50" s="502"/>
      <c r="GIJ50" s="502"/>
      <c r="GIK50" s="502"/>
      <c r="GIL50" s="502"/>
      <c r="GIM50" s="502"/>
      <c r="GIN50" s="502"/>
      <c r="GIO50" s="502"/>
      <c r="GIP50" s="502"/>
      <c r="GIQ50" s="502"/>
      <c r="GIR50" s="502"/>
      <c r="GIS50" s="502"/>
      <c r="GIT50" s="502"/>
      <c r="GIU50" s="502"/>
      <c r="GIV50" s="502"/>
      <c r="GIW50" s="502"/>
      <c r="GIX50" s="502"/>
      <c r="GIY50" s="502"/>
      <c r="GIZ50" s="502"/>
      <c r="GJA50" s="502"/>
      <c r="GJB50" s="502"/>
      <c r="GJC50" s="502"/>
      <c r="GJD50" s="502"/>
      <c r="GJE50" s="502"/>
      <c r="GJF50" s="502"/>
      <c r="GJG50" s="502"/>
      <c r="GJH50" s="502"/>
      <c r="GJI50" s="502"/>
      <c r="GJJ50" s="502"/>
      <c r="GJK50" s="502"/>
      <c r="GJL50" s="502"/>
      <c r="GJM50" s="502"/>
      <c r="GJN50" s="502"/>
      <c r="GJO50" s="502"/>
      <c r="GJP50" s="502"/>
      <c r="GJQ50" s="502"/>
      <c r="GJR50" s="502"/>
      <c r="GJS50" s="502"/>
      <c r="GJT50" s="502"/>
      <c r="GJU50" s="502"/>
      <c r="GJV50" s="502"/>
      <c r="GJW50" s="502"/>
      <c r="GJX50" s="502"/>
      <c r="GJY50" s="502"/>
      <c r="GJZ50" s="502"/>
      <c r="GKA50" s="502"/>
      <c r="GKB50" s="502"/>
      <c r="GKC50" s="502"/>
      <c r="GKD50" s="502"/>
      <c r="GKE50" s="502"/>
      <c r="GKF50" s="502"/>
      <c r="GKG50" s="502"/>
      <c r="GKH50" s="502"/>
      <c r="GKI50" s="502"/>
      <c r="GKJ50" s="502"/>
      <c r="GKK50" s="502"/>
      <c r="GKL50" s="502"/>
      <c r="GKM50" s="502"/>
      <c r="GKN50" s="502"/>
      <c r="GKO50" s="502"/>
      <c r="GKP50" s="502"/>
      <c r="GKQ50" s="502"/>
      <c r="GKR50" s="502"/>
      <c r="GKS50" s="502"/>
      <c r="GKT50" s="502"/>
      <c r="GKU50" s="502"/>
      <c r="GKV50" s="502"/>
      <c r="GKW50" s="502"/>
      <c r="GKX50" s="502"/>
      <c r="GKY50" s="502"/>
      <c r="GKZ50" s="502"/>
      <c r="GLA50" s="502"/>
      <c r="GLB50" s="502"/>
      <c r="GLC50" s="502"/>
      <c r="GLD50" s="502"/>
      <c r="GLE50" s="502"/>
      <c r="GLF50" s="502"/>
      <c r="GLG50" s="502"/>
      <c r="GLH50" s="502"/>
      <c r="GLI50" s="502"/>
      <c r="GLJ50" s="502"/>
      <c r="GLK50" s="502"/>
      <c r="GLL50" s="502"/>
      <c r="GLM50" s="502"/>
      <c r="GLN50" s="502"/>
      <c r="GLO50" s="502"/>
      <c r="GLP50" s="502"/>
      <c r="GLQ50" s="502"/>
      <c r="GLR50" s="502"/>
      <c r="GLS50" s="502"/>
      <c r="GLT50" s="502"/>
      <c r="GLU50" s="502"/>
      <c r="GLV50" s="502"/>
      <c r="GLW50" s="502"/>
      <c r="GLX50" s="502"/>
      <c r="GLY50" s="502"/>
      <c r="GLZ50" s="502"/>
      <c r="GMA50" s="502"/>
      <c r="GMB50" s="502"/>
      <c r="GMC50" s="502"/>
      <c r="GMD50" s="502"/>
      <c r="GME50" s="502"/>
      <c r="GMF50" s="502"/>
      <c r="GMG50" s="502"/>
      <c r="GMH50" s="502"/>
      <c r="GMI50" s="502"/>
      <c r="GMJ50" s="502"/>
      <c r="GMK50" s="502"/>
      <c r="GML50" s="502"/>
      <c r="GMM50" s="502"/>
      <c r="GMN50" s="502"/>
      <c r="GMO50" s="502"/>
      <c r="GMP50" s="502"/>
      <c r="GMQ50" s="502"/>
      <c r="GMR50" s="502"/>
      <c r="GMS50" s="502"/>
      <c r="GMT50" s="502"/>
      <c r="GMU50" s="502"/>
      <c r="GMV50" s="502"/>
      <c r="GMW50" s="502"/>
      <c r="GMX50" s="502"/>
      <c r="GMY50" s="502"/>
      <c r="GMZ50" s="502"/>
      <c r="GNA50" s="502"/>
      <c r="GNB50" s="502"/>
      <c r="GNC50" s="502"/>
      <c r="GND50" s="502"/>
      <c r="GNE50" s="502"/>
      <c r="GNF50" s="502"/>
      <c r="GNG50" s="502"/>
      <c r="GNH50" s="502"/>
      <c r="GNI50" s="502"/>
      <c r="GNJ50" s="502"/>
      <c r="GNK50" s="502"/>
      <c r="GNL50" s="502"/>
      <c r="GNM50" s="502"/>
      <c r="GNN50" s="502"/>
      <c r="GNO50" s="502"/>
      <c r="GNP50" s="502"/>
      <c r="GNQ50" s="502"/>
      <c r="GNR50" s="502"/>
      <c r="GNS50" s="502"/>
      <c r="GNT50" s="502"/>
      <c r="GNU50" s="502"/>
      <c r="GNV50" s="502"/>
      <c r="GNW50" s="502"/>
      <c r="GNX50" s="502"/>
      <c r="GNY50" s="502"/>
      <c r="GNZ50" s="502"/>
      <c r="GOA50" s="502"/>
      <c r="GOB50" s="502"/>
      <c r="GOC50" s="502"/>
      <c r="GOD50" s="502"/>
      <c r="GOE50" s="502"/>
      <c r="GOF50" s="502"/>
      <c r="GOG50" s="502"/>
      <c r="GOH50" s="502"/>
      <c r="GOI50" s="502"/>
      <c r="GOJ50" s="502"/>
      <c r="GOK50" s="502"/>
      <c r="GOL50" s="502"/>
      <c r="GOM50" s="502"/>
      <c r="GON50" s="502"/>
      <c r="GOO50" s="502"/>
      <c r="GOP50" s="502"/>
      <c r="GOQ50" s="502"/>
      <c r="GOR50" s="502"/>
      <c r="GOS50" s="502"/>
      <c r="GOT50" s="502"/>
      <c r="GOU50" s="502"/>
      <c r="GOV50" s="502"/>
      <c r="GOW50" s="502"/>
      <c r="GOX50" s="502"/>
      <c r="GOY50" s="502"/>
      <c r="GOZ50" s="502"/>
      <c r="GPA50" s="502"/>
      <c r="GPB50" s="502"/>
      <c r="GPC50" s="502"/>
      <c r="GPD50" s="502"/>
      <c r="GPE50" s="502"/>
      <c r="GPF50" s="502"/>
      <c r="GPG50" s="502"/>
      <c r="GPH50" s="502"/>
      <c r="GPI50" s="502"/>
      <c r="GPJ50" s="502"/>
      <c r="GPK50" s="502"/>
      <c r="GPL50" s="502"/>
      <c r="GPM50" s="502"/>
      <c r="GPN50" s="502"/>
      <c r="GPO50" s="502"/>
      <c r="GPP50" s="502"/>
      <c r="GPQ50" s="502"/>
      <c r="GPR50" s="502"/>
      <c r="GPS50" s="502"/>
      <c r="GPT50" s="502"/>
      <c r="GPU50" s="502"/>
      <c r="GPV50" s="502"/>
      <c r="GPW50" s="502"/>
      <c r="GPX50" s="502"/>
      <c r="GPY50" s="502"/>
      <c r="GPZ50" s="502"/>
      <c r="GQA50" s="502"/>
      <c r="GQB50" s="502"/>
      <c r="GQC50" s="502"/>
      <c r="GQD50" s="502"/>
      <c r="GQE50" s="502"/>
      <c r="GQF50" s="502"/>
      <c r="GQG50" s="502"/>
      <c r="GQH50" s="502"/>
      <c r="GQI50" s="502"/>
      <c r="GQJ50" s="502"/>
      <c r="GQK50" s="502"/>
      <c r="GQL50" s="502"/>
      <c r="GQM50" s="502"/>
      <c r="GQN50" s="502"/>
      <c r="GQO50" s="502"/>
      <c r="GQP50" s="502"/>
      <c r="GQQ50" s="502"/>
      <c r="GQR50" s="502"/>
      <c r="GQS50" s="502"/>
      <c r="GQT50" s="502"/>
      <c r="GQU50" s="502"/>
      <c r="GQV50" s="502"/>
      <c r="GQW50" s="502"/>
      <c r="GQX50" s="502"/>
      <c r="GQY50" s="502"/>
      <c r="GQZ50" s="502"/>
      <c r="GRA50" s="502"/>
      <c r="GRB50" s="502"/>
      <c r="GRC50" s="502"/>
      <c r="GRD50" s="502"/>
      <c r="GRE50" s="502"/>
      <c r="GRF50" s="502"/>
      <c r="GRG50" s="502"/>
      <c r="GRH50" s="502"/>
      <c r="GRI50" s="502"/>
      <c r="GRJ50" s="502"/>
      <c r="GRK50" s="502"/>
      <c r="GRL50" s="502"/>
      <c r="GRM50" s="502"/>
      <c r="GRN50" s="502"/>
      <c r="GRO50" s="502"/>
      <c r="GRP50" s="502"/>
      <c r="GRQ50" s="502"/>
      <c r="GRR50" s="502"/>
      <c r="GRS50" s="502"/>
      <c r="GRT50" s="502"/>
      <c r="GRU50" s="502"/>
      <c r="GRV50" s="502"/>
      <c r="GRW50" s="502"/>
      <c r="GRX50" s="502"/>
      <c r="GRY50" s="502"/>
      <c r="GRZ50" s="502"/>
      <c r="GSA50" s="502"/>
      <c r="GSB50" s="502"/>
      <c r="GSC50" s="502"/>
      <c r="GSD50" s="502"/>
      <c r="GSE50" s="502"/>
      <c r="GSF50" s="502"/>
      <c r="GSG50" s="502"/>
      <c r="GSH50" s="502"/>
      <c r="GSI50" s="502"/>
      <c r="GSJ50" s="502"/>
      <c r="GSK50" s="502"/>
      <c r="GSL50" s="502"/>
      <c r="GSM50" s="502"/>
      <c r="GSN50" s="502"/>
      <c r="GSO50" s="502"/>
      <c r="GSP50" s="502"/>
      <c r="GSQ50" s="502"/>
      <c r="GSR50" s="502"/>
      <c r="GSS50" s="502"/>
      <c r="GST50" s="502"/>
      <c r="GSU50" s="502"/>
      <c r="GSV50" s="502"/>
      <c r="GSW50" s="502"/>
      <c r="GSX50" s="502"/>
      <c r="GSY50" s="502"/>
      <c r="GSZ50" s="502"/>
      <c r="GTA50" s="502"/>
      <c r="GTB50" s="502"/>
      <c r="GTC50" s="502"/>
      <c r="GTD50" s="502"/>
      <c r="GTE50" s="502"/>
      <c r="GTF50" s="502"/>
      <c r="GTG50" s="502"/>
      <c r="GTH50" s="502"/>
      <c r="GTI50" s="502"/>
      <c r="GTJ50" s="502"/>
      <c r="GTK50" s="502"/>
      <c r="GTL50" s="502"/>
      <c r="GTM50" s="502"/>
      <c r="GTN50" s="502"/>
      <c r="GTO50" s="502"/>
      <c r="GTP50" s="502"/>
      <c r="GTQ50" s="502"/>
      <c r="GTR50" s="502"/>
      <c r="GTS50" s="502"/>
      <c r="GTT50" s="502"/>
      <c r="GTU50" s="502"/>
      <c r="GTV50" s="502"/>
      <c r="GTW50" s="502"/>
      <c r="GTX50" s="502"/>
      <c r="GTY50" s="502"/>
      <c r="GTZ50" s="502"/>
      <c r="GUA50" s="502"/>
      <c r="GUB50" s="502"/>
      <c r="GUC50" s="502"/>
      <c r="GUD50" s="502"/>
      <c r="GUE50" s="502"/>
      <c r="GUF50" s="502"/>
      <c r="GUG50" s="502"/>
      <c r="GUH50" s="502"/>
      <c r="GUI50" s="502"/>
      <c r="GUJ50" s="502"/>
      <c r="GUK50" s="502"/>
      <c r="GUL50" s="502"/>
      <c r="GUM50" s="502"/>
      <c r="GUN50" s="502"/>
      <c r="GUO50" s="502"/>
      <c r="GUP50" s="502"/>
      <c r="GUQ50" s="502"/>
      <c r="GUR50" s="502"/>
      <c r="GUS50" s="502"/>
      <c r="GUT50" s="502"/>
      <c r="GUU50" s="502"/>
      <c r="GUV50" s="502"/>
      <c r="GUW50" s="502"/>
      <c r="GUX50" s="502"/>
      <c r="GUY50" s="502"/>
      <c r="GUZ50" s="502"/>
      <c r="GVA50" s="502"/>
      <c r="GVB50" s="502"/>
      <c r="GVC50" s="502"/>
      <c r="GVD50" s="502"/>
      <c r="GVE50" s="502"/>
      <c r="GVF50" s="502"/>
      <c r="GVG50" s="502"/>
      <c r="GVH50" s="502"/>
      <c r="GVI50" s="502"/>
      <c r="GVJ50" s="502"/>
      <c r="GVK50" s="502"/>
      <c r="GVL50" s="502"/>
      <c r="GVM50" s="502"/>
      <c r="GVN50" s="502"/>
      <c r="GVO50" s="502"/>
      <c r="GVP50" s="502"/>
      <c r="GVQ50" s="502"/>
      <c r="GVR50" s="502"/>
      <c r="GVS50" s="502"/>
      <c r="GVT50" s="502"/>
      <c r="GVU50" s="502"/>
      <c r="GVV50" s="502"/>
      <c r="GVW50" s="502"/>
      <c r="GVX50" s="502"/>
      <c r="GVY50" s="502"/>
      <c r="GVZ50" s="502"/>
      <c r="GWA50" s="502"/>
      <c r="GWB50" s="502"/>
      <c r="GWC50" s="502"/>
      <c r="GWD50" s="502"/>
      <c r="GWE50" s="502"/>
      <c r="GWF50" s="502"/>
      <c r="GWG50" s="502"/>
      <c r="GWH50" s="502"/>
      <c r="GWI50" s="502"/>
      <c r="GWJ50" s="502"/>
      <c r="GWK50" s="502"/>
      <c r="GWL50" s="502"/>
      <c r="GWM50" s="502"/>
      <c r="GWN50" s="502"/>
      <c r="GWO50" s="502"/>
      <c r="GWP50" s="502"/>
      <c r="GWQ50" s="502"/>
      <c r="GWR50" s="502"/>
      <c r="GWS50" s="502"/>
      <c r="GWT50" s="502"/>
      <c r="GWU50" s="502"/>
      <c r="GWV50" s="502"/>
      <c r="GWW50" s="502"/>
      <c r="GWX50" s="502"/>
      <c r="GWY50" s="502"/>
      <c r="GWZ50" s="502"/>
      <c r="GXA50" s="502"/>
      <c r="GXB50" s="502"/>
      <c r="GXC50" s="502"/>
      <c r="GXD50" s="502"/>
      <c r="GXE50" s="502"/>
      <c r="GXF50" s="502"/>
      <c r="GXG50" s="502"/>
      <c r="GXH50" s="502"/>
      <c r="GXI50" s="502"/>
      <c r="GXJ50" s="502"/>
      <c r="GXK50" s="502"/>
      <c r="GXL50" s="502"/>
      <c r="GXM50" s="502"/>
      <c r="GXN50" s="502"/>
      <c r="GXO50" s="502"/>
      <c r="GXP50" s="502"/>
      <c r="GXQ50" s="502"/>
      <c r="GXR50" s="502"/>
      <c r="GXS50" s="502"/>
      <c r="GXT50" s="502"/>
      <c r="GXU50" s="502"/>
      <c r="GXV50" s="502"/>
      <c r="GXW50" s="502"/>
      <c r="GXX50" s="502"/>
      <c r="GXY50" s="502"/>
      <c r="GXZ50" s="502"/>
      <c r="GYA50" s="502"/>
      <c r="GYB50" s="502"/>
      <c r="GYC50" s="502"/>
      <c r="GYD50" s="502"/>
      <c r="GYE50" s="502"/>
      <c r="GYF50" s="502"/>
      <c r="GYG50" s="502"/>
      <c r="GYH50" s="502"/>
      <c r="GYI50" s="502"/>
      <c r="GYJ50" s="502"/>
      <c r="GYK50" s="502"/>
      <c r="GYL50" s="502"/>
      <c r="GYM50" s="502"/>
      <c r="GYN50" s="502"/>
      <c r="GYO50" s="502"/>
      <c r="GYP50" s="502"/>
      <c r="GYQ50" s="502"/>
      <c r="GYR50" s="502"/>
      <c r="GYS50" s="502"/>
      <c r="GYT50" s="502"/>
      <c r="GYU50" s="502"/>
      <c r="GYV50" s="502"/>
      <c r="GYW50" s="502"/>
      <c r="GYX50" s="502"/>
      <c r="GYY50" s="502"/>
      <c r="GYZ50" s="502"/>
      <c r="GZA50" s="502"/>
      <c r="GZB50" s="502"/>
      <c r="GZC50" s="502"/>
      <c r="GZD50" s="502"/>
      <c r="GZE50" s="502"/>
      <c r="GZF50" s="502"/>
      <c r="GZG50" s="502"/>
      <c r="GZH50" s="502"/>
      <c r="GZI50" s="502"/>
      <c r="GZJ50" s="502"/>
      <c r="GZK50" s="502"/>
      <c r="GZL50" s="502"/>
      <c r="GZM50" s="502"/>
      <c r="GZN50" s="502"/>
      <c r="GZO50" s="502"/>
      <c r="GZP50" s="502"/>
      <c r="GZQ50" s="502"/>
      <c r="GZR50" s="502"/>
      <c r="GZS50" s="502"/>
      <c r="GZT50" s="502"/>
      <c r="GZU50" s="502"/>
      <c r="GZV50" s="502"/>
      <c r="GZW50" s="502"/>
      <c r="GZX50" s="502"/>
      <c r="GZY50" s="502"/>
      <c r="GZZ50" s="502"/>
      <c r="HAA50" s="502"/>
      <c r="HAB50" s="502"/>
      <c r="HAC50" s="502"/>
      <c r="HAD50" s="502"/>
      <c r="HAE50" s="502"/>
      <c r="HAF50" s="502"/>
      <c r="HAG50" s="502"/>
      <c r="HAH50" s="502"/>
      <c r="HAI50" s="502"/>
      <c r="HAJ50" s="502"/>
      <c r="HAK50" s="502"/>
      <c r="HAL50" s="502"/>
      <c r="HAM50" s="502"/>
      <c r="HAN50" s="502"/>
      <c r="HAO50" s="502"/>
      <c r="HAP50" s="502"/>
      <c r="HAQ50" s="502"/>
      <c r="HAR50" s="502"/>
      <c r="HAS50" s="502"/>
      <c r="HAT50" s="502"/>
      <c r="HAU50" s="502"/>
      <c r="HAV50" s="502"/>
      <c r="HAW50" s="502"/>
      <c r="HAX50" s="502"/>
      <c r="HAY50" s="502"/>
      <c r="HAZ50" s="502"/>
      <c r="HBA50" s="502"/>
      <c r="HBB50" s="502"/>
      <c r="HBC50" s="502"/>
      <c r="HBD50" s="502"/>
      <c r="HBE50" s="502"/>
      <c r="HBF50" s="502"/>
      <c r="HBG50" s="502"/>
      <c r="HBH50" s="502"/>
      <c r="HBI50" s="502"/>
      <c r="HBJ50" s="502"/>
      <c r="HBK50" s="502"/>
      <c r="HBL50" s="502"/>
      <c r="HBM50" s="502"/>
      <c r="HBN50" s="502"/>
      <c r="HBO50" s="502"/>
      <c r="HBP50" s="502"/>
      <c r="HBQ50" s="502"/>
      <c r="HBR50" s="502"/>
      <c r="HBS50" s="502"/>
      <c r="HBT50" s="502"/>
      <c r="HBU50" s="502"/>
      <c r="HBV50" s="502"/>
      <c r="HBW50" s="502"/>
      <c r="HBX50" s="502"/>
      <c r="HBY50" s="502"/>
      <c r="HBZ50" s="502"/>
      <c r="HCA50" s="502"/>
      <c r="HCB50" s="502"/>
      <c r="HCC50" s="502"/>
      <c r="HCD50" s="502"/>
      <c r="HCE50" s="502"/>
      <c r="HCF50" s="502"/>
      <c r="HCG50" s="502"/>
      <c r="HCH50" s="502"/>
      <c r="HCI50" s="502"/>
      <c r="HCJ50" s="502"/>
      <c r="HCK50" s="502"/>
      <c r="HCL50" s="502"/>
      <c r="HCM50" s="502"/>
      <c r="HCN50" s="502"/>
      <c r="HCO50" s="502"/>
      <c r="HCP50" s="502"/>
      <c r="HCQ50" s="502"/>
      <c r="HCR50" s="502"/>
      <c r="HCS50" s="502"/>
      <c r="HCT50" s="502"/>
      <c r="HCU50" s="502"/>
      <c r="HCV50" s="502"/>
      <c r="HCW50" s="502"/>
      <c r="HCX50" s="502"/>
      <c r="HCY50" s="502"/>
      <c r="HCZ50" s="502"/>
      <c r="HDA50" s="502"/>
      <c r="HDB50" s="502"/>
      <c r="HDC50" s="502"/>
      <c r="HDD50" s="502"/>
      <c r="HDE50" s="502"/>
      <c r="HDF50" s="502"/>
      <c r="HDG50" s="502"/>
      <c r="HDH50" s="502"/>
      <c r="HDI50" s="502"/>
      <c r="HDJ50" s="502"/>
      <c r="HDK50" s="502"/>
      <c r="HDL50" s="502"/>
      <c r="HDM50" s="502"/>
      <c r="HDN50" s="502"/>
      <c r="HDO50" s="502"/>
      <c r="HDP50" s="502"/>
      <c r="HDQ50" s="502"/>
      <c r="HDR50" s="502"/>
      <c r="HDS50" s="502"/>
      <c r="HDT50" s="502"/>
      <c r="HDU50" s="502"/>
      <c r="HDV50" s="502"/>
      <c r="HDW50" s="502"/>
      <c r="HDX50" s="502"/>
      <c r="HDY50" s="502"/>
      <c r="HDZ50" s="502"/>
      <c r="HEA50" s="502"/>
      <c r="HEB50" s="502"/>
      <c r="HEC50" s="502"/>
      <c r="HED50" s="502"/>
      <c r="HEE50" s="502"/>
      <c r="HEF50" s="502"/>
      <c r="HEG50" s="502"/>
      <c r="HEH50" s="502"/>
      <c r="HEI50" s="502"/>
      <c r="HEJ50" s="502"/>
      <c r="HEK50" s="502"/>
      <c r="HEL50" s="502"/>
      <c r="HEM50" s="502"/>
      <c r="HEN50" s="502"/>
      <c r="HEO50" s="502"/>
      <c r="HEP50" s="502"/>
      <c r="HEQ50" s="502"/>
      <c r="HER50" s="502"/>
      <c r="HES50" s="502"/>
      <c r="HET50" s="502"/>
      <c r="HEU50" s="502"/>
      <c r="HEV50" s="502"/>
      <c r="HEW50" s="502"/>
      <c r="HEX50" s="502"/>
      <c r="HEY50" s="502"/>
      <c r="HEZ50" s="502"/>
      <c r="HFA50" s="502"/>
      <c r="HFB50" s="502"/>
      <c r="HFC50" s="502"/>
      <c r="HFD50" s="502"/>
      <c r="HFE50" s="502"/>
      <c r="HFF50" s="502"/>
      <c r="HFG50" s="502"/>
      <c r="HFH50" s="502"/>
      <c r="HFI50" s="502"/>
      <c r="HFJ50" s="502"/>
      <c r="HFK50" s="502"/>
      <c r="HFL50" s="502"/>
      <c r="HFM50" s="502"/>
      <c r="HFN50" s="502"/>
      <c r="HFO50" s="502"/>
      <c r="HFP50" s="502"/>
      <c r="HFQ50" s="502"/>
      <c r="HFR50" s="502"/>
      <c r="HFS50" s="502"/>
      <c r="HFT50" s="502"/>
      <c r="HFU50" s="502"/>
      <c r="HFV50" s="502"/>
      <c r="HFW50" s="502"/>
      <c r="HFX50" s="502"/>
      <c r="HFY50" s="502"/>
      <c r="HFZ50" s="502"/>
      <c r="HGA50" s="502"/>
      <c r="HGB50" s="502"/>
      <c r="HGC50" s="502"/>
      <c r="HGD50" s="502"/>
      <c r="HGE50" s="502"/>
      <c r="HGF50" s="502"/>
      <c r="HGG50" s="502"/>
      <c r="HGH50" s="502"/>
      <c r="HGI50" s="502"/>
      <c r="HGJ50" s="502"/>
      <c r="HGK50" s="502"/>
      <c r="HGL50" s="502"/>
      <c r="HGM50" s="502"/>
      <c r="HGN50" s="502"/>
      <c r="HGO50" s="502"/>
      <c r="HGP50" s="502"/>
      <c r="HGQ50" s="502"/>
      <c r="HGR50" s="502"/>
      <c r="HGS50" s="502"/>
      <c r="HGT50" s="502"/>
      <c r="HGU50" s="502"/>
      <c r="HGV50" s="502"/>
      <c r="HGW50" s="502"/>
      <c r="HGX50" s="502"/>
      <c r="HGY50" s="502"/>
      <c r="HGZ50" s="502"/>
      <c r="HHA50" s="502"/>
      <c r="HHB50" s="502"/>
      <c r="HHC50" s="502"/>
      <c r="HHD50" s="502"/>
      <c r="HHE50" s="502"/>
      <c r="HHF50" s="502"/>
      <c r="HHG50" s="502"/>
      <c r="HHH50" s="502"/>
      <c r="HHI50" s="502"/>
      <c r="HHJ50" s="502"/>
      <c r="HHK50" s="502"/>
      <c r="HHL50" s="502"/>
      <c r="HHM50" s="502"/>
      <c r="HHN50" s="502"/>
      <c r="HHO50" s="502"/>
      <c r="HHP50" s="502"/>
      <c r="HHQ50" s="502"/>
      <c r="HHR50" s="502"/>
      <c r="HHS50" s="502"/>
      <c r="HHT50" s="502"/>
      <c r="HHU50" s="502"/>
      <c r="HHV50" s="502"/>
      <c r="HHW50" s="502"/>
      <c r="HHX50" s="502"/>
      <c r="HHY50" s="502"/>
      <c r="HHZ50" s="502"/>
      <c r="HIA50" s="502"/>
      <c r="HIB50" s="502"/>
      <c r="HIC50" s="502"/>
      <c r="HID50" s="502"/>
      <c r="HIE50" s="502"/>
      <c r="HIF50" s="502"/>
      <c r="HIG50" s="502"/>
      <c r="HIH50" s="502"/>
      <c r="HII50" s="502"/>
      <c r="HIJ50" s="502"/>
      <c r="HIK50" s="502"/>
      <c r="HIL50" s="502"/>
      <c r="HIM50" s="502"/>
      <c r="HIN50" s="502"/>
      <c r="HIO50" s="502"/>
      <c r="HIP50" s="502"/>
      <c r="HIQ50" s="502"/>
      <c r="HIR50" s="502"/>
      <c r="HIS50" s="502"/>
      <c r="HIT50" s="502"/>
      <c r="HIU50" s="502"/>
      <c r="HIV50" s="502"/>
      <c r="HIW50" s="502"/>
      <c r="HIX50" s="502"/>
      <c r="HIY50" s="502"/>
      <c r="HIZ50" s="502"/>
      <c r="HJA50" s="502"/>
      <c r="HJB50" s="502"/>
      <c r="HJC50" s="502"/>
      <c r="HJD50" s="502"/>
      <c r="HJE50" s="502"/>
      <c r="HJF50" s="502"/>
      <c r="HJG50" s="502"/>
      <c r="HJH50" s="502"/>
      <c r="HJI50" s="502"/>
      <c r="HJJ50" s="502"/>
      <c r="HJK50" s="502"/>
      <c r="HJL50" s="502"/>
      <c r="HJM50" s="502"/>
      <c r="HJN50" s="502"/>
      <c r="HJO50" s="502"/>
      <c r="HJP50" s="502"/>
      <c r="HJQ50" s="502"/>
      <c r="HJR50" s="502"/>
      <c r="HJS50" s="502"/>
      <c r="HJT50" s="502"/>
      <c r="HJU50" s="502"/>
      <c r="HJV50" s="502"/>
      <c r="HJW50" s="502"/>
      <c r="HJX50" s="502"/>
      <c r="HJY50" s="502"/>
      <c r="HJZ50" s="502"/>
      <c r="HKA50" s="502"/>
      <c r="HKB50" s="502"/>
      <c r="HKC50" s="502"/>
      <c r="HKD50" s="502"/>
      <c r="HKE50" s="502"/>
      <c r="HKF50" s="502"/>
      <c r="HKG50" s="502"/>
      <c r="HKH50" s="502"/>
      <c r="HKI50" s="502"/>
      <c r="HKJ50" s="502"/>
      <c r="HKK50" s="502"/>
      <c r="HKL50" s="502"/>
      <c r="HKM50" s="502"/>
      <c r="HKN50" s="502"/>
      <c r="HKO50" s="502"/>
      <c r="HKP50" s="502"/>
      <c r="HKQ50" s="502"/>
      <c r="HKR50" s="502"/>
      <c r="HKS50" s="502"/>
      <c r="HKT50" s="502"/>
      <c r="HKU50" s="502"/>
      <c r="HKV50" s="502"/>
      <c r="HKW50" s="502"/>
      <c r="HKX50" s="502"/>
      <c r="HKY50" s="502"/>
      <c r="HKZ50" s="502"/>
      <c r="HLA50" s="502"/>
      <c r="HLB50" s="502"/>
      <c r="HLC50" s="502"/>
      <c r="HLD50" s="502"/>
      <c r="HLE50" s="502"/>
      <c r="HLF50" s="502"/>
      <c r="HLG50" s="502"/>
      <c r="HLH50" s="502"/>
      <c r="HLI50" s="502"/>
      <c r="HLJ50" s="502"/>
      <c r="HLK50" s="502"/>
      <c r="HLL50" s="502"/>
      <c r="HLM50" s="502"/>
      <c r="HLN50" s="502"/>
      <c r="HLO50" s="502"/>
      <c r="HLP50" s="502"/>
      <c r="HLQ50" s="502"/>
      <c r="HLR50" s="502"/>
      <c r="HLS50" s="502"/>
      <c r="HLT50" s="502"/>
      <c r="HLU50" s="502"/>
      <c r="HLV50" s="502"/>
      <c r="HLW50" s="502"/>
      <c r="HLX50" s="502"/>
      <c r="HLY50" s="502"/>
      <c r="HLZ50" s="502"/>
      <c r="HMA50" s="502"/>
      <c r="HMB50" s="502"/>
      <c r="HMC50" s="502"/>
      <c r="HMD50" s="502"/>
      <c r="HME50" s="502"/>
      <c r="HMF50" s="502"/>
      <c r="HMG50" s="502"/>
      <c r="HMH50" s="502"/>
      <c r="HMI50" s="502"/>
      <c r="HMJ50" s="502"/>
      <c r="HMK50" s="502"/>
      <c r="HML50" s="502"/>
      <c r="HMM50" s="502"/>
      <c r="HMN50" s="502"/>
      <c r="HMO50" s="502"/>
      <c r="HMP50" s="502"/>
      <c r="HMQ50" s="502"/>
      <c r="HMR50" s="502"/>
      <c r="HMS50" s="502"/>
      <c r="HMT50" s="502"/>
      <c r="HMU50" s="502"/>
      <c r="HMV50" s="502"/>
      <c r="HMW50" s="502"/>
      <c r="HMX50" s="502"/>
      <c r="HMY50" s="502"/>
      <c r="HMZ50" s="502"/>
      <c r="HNA50" s="502"/>
      <c r="HNB50" s="502"/>
      <c r="HNC50" s="502"/>
      <c r="HND50" s="502"/>
      <c r="HNE50" s="502"/>
      <c r="HNF50" s="502"/>
      <c r="HNG50" s="502"/>
      <c r="HNH50" s="502"/>
      <c r="HNI50" s="502"/>
      <c r="HNJ50" s="502"/>
      <c r="HNK50" s="502"/>
      <c r="HNL50" s="502"/>
      <c r="HNM50" s="502"/>
      <c r="HNN50" s="502"/>
      <c r="HNO50" s="502"/>
      <c r="HNP50" s="502"/>
      <c r="HNQ50" s="502"/>
      <c r="HNR50" s="502"/>
      <c r="HNS50" s="502"/>
      <c r="HNT50" s="502"/>
      <c r="HNU50" s="502"/>
      <c r="HNV50" s="502"/>
      <c r="HNW50" s="502"/>
      <c r="HNX50" s="502"/>
      <c r="HNY50" s="502"/>
      <c r="HNZ50" s="502"/>
      <c r="HOA50" s="502"/>
      <c r="HOB50" s="502"/>
      <c r="HOC50" s="502"/>
      <c r="HOD50" s="502"/>
      <c r="HOE50" s="502"/>
      <c r="HOF50" s="502"/>
      <c r="HOG50" s="502"/>
      <c r="HOH50" s="502"/>
      <c r="HOI50" s="502"/>
      <c r="HOJ50" s="502"/>
      <c r="HOK50" s="502"/>
      <c r="HOL50" s="502"/>
      <c r="HOM50" s="502"/>
      <c r="HON50" s="502"/>
      <c r="HOO50" s="502"/>
      <c r="HOP50" s="502"/>
      <c r="HOQ50" s="502"/>
      <c r="HOR50" s="502"/>
      <c r="HOS50" s="502"/>
      <c r="HOT50" s="502"/>
      <c r="HOU50" s="502"/>
      <c r="HOV50" s="502"/>
      <c r="HOW50" s="502"/>
      <c r="HOX50" s="502"/>
      <c r="HOY50" s="502"/>
      <c r="HOZ50" s="502"/>
      <c r="HPA50" s="502"/>
      <c r="HPB50" s="502"/>
      <c r="HPC50" s="502"/>
      <c r="HPD50" s="502"/>
      <c r="HPE50" s="502"/>
      <c r="HPF50" s="502"/>
      <c r="HPG50" s="502"/>
      <c r="HPH50" s="502"/>
      <c r="HPI50" s="502"/>
      <c r="HPJ50" s="502"/>
      <c r="HPK50" s="502"/>
      <c r="HPL50" s="502"/>
      <c r="HPM50" s="502"/>
      <c r="HPN50" s="502"/>
      <c r="HPO50" s="502"/>
      <c r="HPP50" s="502"/>
      <c r="HPQ50" s="502"/>
      <c r="HPR50" s="502"/>
      <c r="HPS50" s="502"/>
      <c r="HPT50" s="502"/>
      <c r="HPU50" s="502"/>
      <c r="HPV50" s="502"/>
      <c r="HPW50" s="502"/>
      <c r="HPX50" s="502"/>
      <c r="HPY50" s="502"/>
      <c r="HPZ50" s="502"/>
      <c r="HQA50" s="502"/>
      <c r="HQB50" s="502"/>
      <c r="HQC50" s="502"/>
      <c r="HQD50" s="502"/>
      <c r="HQE50" s="502"/>
      <c r="HQF50" s="502"/>
      <c r="HQG50" s="502"/>
      <c r="HQH50" s="502"/>
      <c r="HQI50" s="502"/>
      <c r="HQJ50" s="502"/>
      <c r="HQK50" s="502"/>
      <c r="HQL50" s="502"/>
      <c r="HQM50" s="502"/>
      <c r="HQN50" s="502"/>
      <c r="HQO50" s="502"/>
      <c r="HQP50" s="502"/>
      <c r="HQQ50" s="502"/>
      <c r="HQR50" s="502"/>
      <c r="HQS50" s="502"/>
      <c r="HQT50" s="502"/>
      <c r="HQU50" s="502"/>
      <c r="HQV50" s="502"/>
      <c r="HQW50" s="502"/>
      <c r="HQX50" s="502"/>
      <c r="HQY50" s="502"/>
      <c r="HQZ50" s="502"/>
      <c r="HRA50" s="502"/>
      <c r="HRB50" s="502"/>
      <c r="HRC50" s="502"/>
      <c r="HRD50" s="502"/>
      <c r="HRE50" s="502"/>
      <c r="HRF50" s="502"/>
      <c r="HRG50" s="502"/>
      <c r="HRH50" s="502"/>
      <c r="HRI50" s="502"/>
      <c r="HRJ50" s="502"/>
      <c r="HRK50" s="502"/>
      <c r="HRL50" s="502"/>
      <c r="HRM50" s="502"/>
      <c r="HRN50" s="502"/>
      <c r="HRO50" s="502"/>
      <c r="HRP50" s="502"/>
      <c r="HRQ50" s="502"/>
      <c r="HRR50" s="502"/>
      <c r="HRS50" s="502"/>
      <c r="HRT50" s="502"/>
      <c r="HRU50" s="502"/>
      <c r="HRV50" s="502"/>
      <c r="HRW50" s="502"/>
      <c r="HRX50" s="502"/>
      <c r="HRY50" s="502"/>
      <c r="HRZ50" s="502"/>
      <c r="HSA50" s="502"/>
      <c r="HSB50" s="502"/>
      <c r="HSC50" s="502"/>
      <c r="HSD50" s="502"/>
      <c r="HSE50" s="502"/>
      <c r="HSF50" s="502"/>
      <c r="HSG50" s="502"/>
      <c r="HSH50" s="502"/>
      <c r="HSI50" s="502"/>
      <c r="HSJ50" s="502"/>
      <c r="HSK50" s="502"/>
      <c r="HSL50" s="502"/>
      <c r="HSM50" s="502"/>
      <c r="HSN50" s="502"/>
      <c r="HSO50" s="502"/>
      <c r="HSP50" s="502"/>
      <c r="HSQ50" s="502"/>
      <c r="HSR50" s="502"/>
      <c r="HSS50" s="502"/>
      <c r="HST50" s="502"/>
      <c r="HSU50" s="502"/>
      <c r="HSV50" s="502"/>
      <c r="HSW50" s="502"/>
      <c r="HSX50" s="502"/>
      <c r="HSY50" s="502"/>
      <c r="HSZ50" s="502"/>
      <c r="HTA50" s="502"/>
      <c r="HTB50" s="502"/>
      <c r="HTC50" s="502"/>
      <c r="HTD50" s="502"/>
      <c r="HTE50" s="502"/>
      <c r="HTF50" s="502"/>
      <c r="HTG50" s="502"/>
      <c r="HTH50" s="502"/>
      <c r="HTI50" s="502"/>
      <c r="HTJ50" s="502"/>
      <c r="HTK50" s="502"/>
      <c r="HTL50" s="502"/>
      <c r="HTM50" s="502"/>
      <c r="HTN50" s="502"/>
      <c r="HTO50" s="502"/>
      <c r="HTP50" s="502"/>
      <c r="HTQ50" s="502"/>
      <c r="HTR50" s="502"/>
      <c r="HTS50" s="502"/>
      <c r="HTT50" s="502"/>
      <c r="HTU50" s="502"/>
      <c r="HTV50" s="502"/>
      <c r="HTW50" s="502"/>
      <c r="HTX50" s="502"/>
      <c r="HTY50" s="502"/>
      <c r="HTZ50" s="502"/>
      <c r="HUA50" s="502"/>
      <c r="HUB50" s="502"/>
      <c r="HUC50" s="502"/>
      <c r="HUD50" s="502"/>
      <c r="HUE50" s="502"/>
      <c r="HUF50" s="502"/>
      <c r="HUG50" s="502"/>
      <c r="HUH50" s="502"/>
      <c r="HUI50" s="502"/>
      <c r="HUJ50" s="502"/>
      <c r="HUK50" s="502"/>
      <c r="HUL50" s="502"/>
      <c r="HUM50" s="502"/>
      <c r="HUN50" s="502"/>
      <c r="HUO50" s="502"/>
      <c r="HUP50" s="502"/>
      <c r="HUQ50" s="502"/>
      <c r="HUR50" s="502"/>
      <c r="HUS50" s="502"/>
      <c r="HUT50" s="502"/>
      <c r="HUU50" s="502"/>
      <c r="HUV50" s="502"/>
      <c r="HUW50" s="502"/>
      <c r="HUX50" s="502"/>
      <c r="HUY50" s="502"/>
      <c r="HUZ50" s="502"/>
      <c r="HVA50" s="502"/>
      <c r="HVB50" s="502"/>
      <c r="HVC50" s="502"/>
      <c r="HVD50" s="502"/>
      <c r="HVE50" s="502"/>
      <c r="HVF50" s="502"/>
      <c r="HVG50" s="502"/>
      <c r="HVH50" s="502"/>
      <c r="HVI50" s="502"/>
      <c r="HVJ50" s="502"/>
      <c r="HVK50" s="502"/>
      <c r="HVL50" s="502"/>
      <c r="HVM50" s="502"/>
      <c r="HVN50" s="502"/>
      <c r="HVO50" s="502"/>
      <c r="HVP50" s="502"/>
      <c r="HVQ50" s="502"/>
      <c r="HVR50" s="502"/>
      <c r="HVS50" s="502"/>
      <c r="HVT50" s="502"/>
      <c r="HVU50" s="502"/>
      <c r="HVV50" s="502"/>
      <c r="HVW50" s="502"/>
      <c r="HVX50" s="502"/>
      <c r="HVY50" s="502"/>
      <c r="HVZ50" s="502"/>
      <c r="HWA50" s="502"/>
      <c r="HWB50" s="502"/>
      <c r="HWC50" s="502"/>
      <c r="HWD50" s="502"/>
      <c r="HWE50" s="502"/>
      <c r="HWF50" s="502"/>
      <c r="HWG50" s="502"/>
      <c r="HWH50" s="502"/>
      <c r="HWI50" s="502"/>
      <c r="HWJ50" s="502"/>
      <c r="HWK50" s="502"/>
      <c r="HWL50" s="502"/>
      <c r="HWM50" s="502"/>
      <c r="HWN50" s="502"/>
      <c r="HWO50" s="502"/>
      <c r="HWP50" s="502"/>
      <c r="HWQ50" s="502"/>
      <c r="HWR50" s="502"/>
      <c r="HWS50" s="502"/>
      <c r="HWT50" s="502"/>
      <c r="HWU50" s="502"/>
      <c r="HWV50" s="502"/>
      <c r="HWW50" s="502"/>
      <c r="HWX50" s="502"/>
      <c r="HWY50" s="502"/>
      <c r="HWZ50" s="502"/>
      <c r="HXA50" s="502"/>
      <c r="HXB50" s="502"/>
      <c r="HXC50" s="502"/>
      <c r="HXD50" s="502"/>
      <c r="HXE50" s="502"/>
      <c r="HXF50" s="502"/>
      <c r="HXG50" s="502"/>
      <c r="HXH50" s="502"/>
      <c r="HXI50" s="502"/>
      <c r="HXJ50" s="502"/>
      <c r="HXK50" s="502"/>
      <c r="HXL50" s="502"/>
      <c r="HXM50" s="502"/>
      <c r="HXN50" s="502"/>
      <c r="HXO50" s="502"/>
      <c r="HXP50" s="502"/>
      <c r="HXQ50" s="502"/>
      <c r="HXR50" s="502"/>
      <c r="HXS50" s="502"/>
      <c r="HXT50" s="502"/>
      <c r="HXU50" s="502"/>
      <c r="HXV50" s="502"/>
      <c r="HXW50" s="502"/>
      <c r="HXX50" s="502"/>
      <c r="HXY50" s="502"/>
      <c r="HXZ50" s="502"/>
      <c r="HYA50" s="502"/>
      <c r="HYB50" s="502"/>
      <c r="HYC50" s="502"/>
      <c r="HYD50" s="502"/>
      <c r="HYE50" s="502"/>
      <c r="HYF50" s="502"/>
      <c r="HYG50" s="502"/>
      <c r="HYH50" s="502"/>
      <c r="HYI50" s="502"/>
      <c r="HYJ50" s="502"/>
      <c r="HYK50" s="502"/>
      <c r="HYL50" s="502"/>
      <c r="HYM50" s="502"/>
      <c r="HYN50" s="502"/>
      <c r="HYO50" s="502"/>
      <c r="HYP50" s="502"/>
      <c r="HYQ50" s="502"/>
      <c r="HYR50" s="502"/>
      <c r="HYS50" s="502"/>
      <c r="HYT50" s="502"/>
      <c r="HYU50" s="502"/>
      <c r="HYV50" s="502"/>
      <c r="HYW50" s="502"/>
      <c r="HYX50" s="502"/>
      <c r="HYY50" s="502"/>
      <c r="HYZ50" s="502"/>
      <c r="HZA50" s="502"/>
      <c r="HZB50" s="502"/>
      <c r="HZC50" s="502"/>
      <c r="HZD50" s="502"/>
      <c r="HZE50" s="502"/>
      <c r="HZF50" s="502"/>
      <c r="HZG50" s="502"/>
      <c r="HZH50" s="502"/>
      <c r="HZI50" s="502"/>
      <c r="HZJ50" s="502"/>
      <c r="HZK50" s="502"/>
      <c r="HZL50" s="502"/>
      <c r="HZM50" s="502"/>
      <c r="HZN50" s="502"/>
      <c r="HZO50" s="502"/>
      <c r="HZP50" s="502"/>
      <c r="HZQ50" s="502"/>
      <c r="HZR50" s="502"/>
      <c r="HZS50" s="502"/>
      <c r="HZT50" s="502"/>
      <c r="HZU50" s="502"/>
      <c r="HZV50" s="502"/>
      <c r="HZW50" s="502"/>
      <c r="HZX50" s="502"/>
      <c r="HZY50" s="502"/>
      <c r="HZZ50" s="502"/>
      <c r="IAA50" s="502"/>
      <c r="IAB50" s="502"/>
      <c r="IAC50" s="502"/>
      <c r="IAD50" s="502"/>
      <c r="IAE50" s="502"/>
      <c r="IAF50" s="502"/>
      <c r="IAG50" s="502"/>
      <c r="IAH50" s="502"/>
      <c r="IAI50" s="502"/>
      <c r="IAJ50" s="502"/>
      <c r="IAK50" s="502"/>
      <c r="IAL50" s="502"/>
      <c r="IAM50" s="502"/>
      <c r="IAN50" s="502"/>
      <c r="IAO50" s="502"/>
      <c r="IAP50" s="502"/>
      <c r="IAQ50" s="502"/>
      <c r="IAR50" s="502"/>
      <c r="IAS50" s="502"/>
      <c r="IAT50" s="502"/>
      <c r="IAU50" s="502"/>
      <c r="IAV50" s="502"/>
      <c r="IAW50" s="502"/>
      <c r="IAX50" s="502"/>
      <c r="IAY50" s="502"/>
      <c r="IAZ50" s="502"/>
      <c r="IBA50" s="502"/>
      <c r="IBB50" s="502"/>
      <c r="IBC50" s="502"/>
      <c r="IBD50" s="502"/>
      <c r="IBE50" s="502"/>
      <c r="IBF50" s="502"/>
      <c r="IBG50" s="502"/>
      <c r="IBH50" s="502"/>
      <c r="IBI50" s="502"/>
      <c r="IBJ50" s="502"/>
      <c r="IBK50" s="502"/>
      <c r="IBL50" s="502"/>
      <c r="IBM50" s="502"/>
      <c r="IBN50" s="502"/>
      <c r="IBO50" s="502"/>
      <c r="IBP50" s="502"/>
      <c r="IBQ50" s="502"/>
      <c r="IBR50" s="502"/>
      <c r="IBS50" s="502"/>
      <c r="IBT50" s="502"/>
      <c r="IBU50" s="502"/>
      <c r="IBV50" s="502"/>
      <c r="IBW50" s="502"/>
      <c r="IBX50" s="502"/>
      <c r="IBY50" s="502"/>
      <c r="IBZ50" s="502"/>
      <c r="ICA50" s="502"/>
      <c r="ICB50" s="502"/>
      <c r="ICC50" s="502"/>
      <c r="ICD50" s="502"/>
      <c r="ICE50" s="502"/>
      <c r="ICF50" s="502"/>
      <c r="ICG50" s="502"/>
      <c r="ICH50" s="502"/>
      <c r="ICI50" s="502"/>
      <c r="ICJ50" s="502"/>
      <c r="ICK50" s="502"/>
      <c r="ICL50" s="502"/>
      <c r="ICM50" s="502"/>
      <c r="ICN50" s="502"/>
      <c r="ICO50" s="502"/>
      <c r="ICP50" s="502"/>
      <c r="ICQ50" s="502"/>
      <c r="ICR50" s="502"/>
      <c r="ICS50" s="502"/>
      <c r="ICT50" s="502"/>
      <c r="ICU50" s="502"/>
      <c r="ICV50" s="502"/>
      <c r="ICW50" s="502"/>
      <c r="ICX50" s="502"/>
      <c r="ICY50" s="502"/>
      <c r="ICZ50" s="502"/>
      <c r="IDA50" s="502"/>
      <c r="IDB50" s="502"/>
      <c r="IDC50" s="502"/>
      <c r="IDD50" s="502"/>
      <c r="IDE50" s="502"/>
      <c r="IDF50" s="502"/>
      <c r="IDG50" s="502"/>
      <c r="IDH50" s="502"/>
      <c r="IDI50" s="502"/>
      <c r="IDJ50" s="502"/>
      <c r="IDK50" s="502"/>
      <c r="IDL50" s="502"/>
      <c r="IDM50" s="502"/>
      <c r="IDN50" s="502"/>
      <c r="IDO50" s="502"/>
      <c r="IDP50" s="502"/>
      <c r="IDQ50" s="502"/>
      <c r="IDR50" s="502"/>
      <c r="IDS50" s="502"/>
      <c r="IDT50" s="502"/>
      <c r="IDU50" s="502"/>
      <c r="IDV50" s="502"/>
      <c r="IDW50" s="502"/>
      <c r="IDX50" s="502"/>
      <c r="IDY50" s="502"/>
      <c r="IDZ50" s="502"/>
      <c r="IEA50" s="502"/>
      <c r="IEB50" s="502"/>
      <c r="IEC50" s="502"/>
      <c r="IED50" s="502"/>
      <c r="IEE50" s="502"/>
      <c r="IEF50" s="502"/>
      <c r="IEG50" s="502"/>
      <c r="IEH50" s="502"/>
      <c r="IEI50" s="502"/>
      <c r="IEJ50" s="502"/>
      <c r="IEK50" s="502"/>
      <c r="IEL50" s="502"/>
      <c r="IEM50" s="502"/>
      <c r="IEN50" s="502"/>
      <c r="IEO50" s="502"/>
      <c r="IEP50" s="502"/>
      <c r="IEQ50" s="502"/>
      <c r="IER50" s="502"/>
      <c r="IES50" s="502"/>
      <c r="IET50" s="502"/>
      <c r="IEU50" s="502"/>
      <c r="IEV50" s="502"/>
      <c r="IEW50" s="502"/>
      <c r="IEX50" s="502"/>
      <c r="IEY50" s="502"/>
      <c r="IEZ50" s="502"/>
      <c r="IFA50" s="502"/>
      <c r="IFB50" s="502"/>
      <c r="IFC50" s="502"/>
      <c r="IFD50" s="502"/>
      <c r="IFE50" s="502"/>
      <c r="IFF50" s="502"/>
      <c r="IFG50" s="502"/>
      <c r="IFH50" s="502"/>
      <c r="IFI50" s="502"/>
      <c r="IFJ50" s="502"/>
      <c r="IFK50" s="502"/>
      <c r="IFL50" s="502"/>
      <c r="IFM50" s="502"/>
      <c r="IFN50" s="502"/>
      <c r="IFO50" s="502"/>
      <c r="IFP50" s="502"/>
      <c r="IFQ50" s="502"/>
      <c r="IFR50" s="502"/>
      <c r="IFS50" s="502"/>
      <c r="IFT50" s="502"/>
      <c r="IFU50" s="502"/>
      <c r="IFV50" s="502"/>
      <c r="IFW50" s="502"/>
      <c r="IFX50" s="502"/>
      <c r="IFY50" s="502"/>
      <c r="IFZ50" s="502"/>
      <c r="IGA50" s="502"/>
      <c r="IGB50" s="502"/>
      <c r="IGC50" s="502"/>
      <c r="IGD50" s="502"/>
      <c r="IGE50" s="502"/>
      <c r="IGF50" s="502"/>
      <c r="IGG50" s="502"/>
      <c r="IGH50" s="502"/>
      <c r="IGI50" s="502"/>
      <c r="IGJ50" s="502"/>
      <c r="IGK50" s="502"/>
      <c r="IGL50" s="502"/>
      <c r="IGM50" s="502"/>
      <c r="IGN50" s="502"/>
      <c r="IGO50" s="502"/>
      <c r="IGP50" s="502"/>
      <c r="IGQ50" s="502"/>
      <c r="IGR50" s="502"/>
      <c r="IGS50" s="502"/>
      <c r="IGT50" s="502"/>
      <c r="IGU50" s="502"/>
      <c r="IGV50" s="502"/>
      <c r="IGW50" s="502"/>
      <c r="IGX50" s="502"/>
      <c r="IGY50" s="502"/>
      <c r="IGZ50" s="502"/>
      <c r="IHA50" s="502"/>
      <c r="IHB50" s="502"/>
      <c r="IHC50" s="502"/>
      <c r="IHD50" s="502"/>
      <c r="IHE50" s="502"/>
      <c r="IHF50" s="502"/>
      <c r="IHG50" s="502"/>
      <c r="IHH50" s="502"/>
      <c r="IHI50" s="502"/>
      <c r="IHJ50" s="502"/>
      <c r="IHK50" s="502"/>
      <c r="IHL50" s="502"/>
      <c r="IHM50" s="502"/>
      <c r="IHN50" s="502"/>
      <c r="IHO50" s="502"/>
      <c r="IHP50" s="502"/>
      <c r="IHQ50" s="502"/>
      <c r="IHR50" s="502"/>
      <c r="IHS50" s="502"/>
      <c r="IHT50" s="502"/>
      <c r="IHU50" s="502"/>
      <c r="IHV50" s="502"/>
      <c r="IHW50" s="502"/>
      <c r="IHX50" s="502"/>
      <c r="IHY50" s="502"/>
      <c r="IHZ50" s="502"/>
      <c r="IIA50" s="502"/>
      <c r="IIB50" s="502"/>
      <c r="IIC50" s="502"/>
      <c r="IID50" s="502"/>
      <c r="IIE50" s="502"/>
      <c r="IIF50" s="502"/>
      <c r="IIG50" s="502"/>
      <c r="IIH50" s="502"/>
      <c r="III50" s="502"/>
      <c r="IIJ50" s="502"/>
      <c r="IIK50" s="502"/>
      <c r="IIL50" s="502"/>
      <c r="IIM50" s="502"/>
      <c r="IIN50" s="502"/>
      <c r="IIO50" s="502"/>
      <c r="IIP50" s="502"/>
      <c r="IIQ50" s="502"/>
      <c r="IIR50" s="502"/>
      <c r="IIS50" s="502"/>
      <c r="IIT50" s="502"/>
      <c r="IIU50" s="502"/>
      <c r="IIV50" s="502"/>
      <c r="IIW50" s="502"/>
      <c r="IIX50" s="502"/>
      <c r="IIY50" s="502"/>
      <c r="IIZ50" s="502"/>
      <c r="IJA50" s="502"/>
      <c r="IJB50" s="502"/>
      <c r="IJC50" s="502"/>
      <c r="IJD50" s="502"/>
      <c r="IJE50" s="502"/>
      <c r="IJF50" s="502"/>
      <c r="IJG50" s="502"/>
      <c r="IJH50" s="502"/>
      <c r="IJI50" s="502"/>
      <c r="IJJ50" s="502"/>
      <c r="IJK50" s="502"/>
      <c r="IJL50" s="502"/>
      <c r="IJM50" s="502"/>
      <c r="IJN50" s="502"/>
      <c r="IJO50" s="502"/>
      <c r="IJP50" s="502"/>
      <c r="IJQ50" s="502"/>
      <c r="IJR50" s="502"/>
      <c r="IJS50" s="502"/>
      <c r="IJT50" s="502"/>
      <c r="IJU50" s="502"/>
      <c r="IJV50" s="502"/>
      <c r="IJW50" s="502"/>
      <c r="IJX50" s="502"/>
      <c r="IJY50" s="502"/>
      <c r="IJZ50" s="502"/>
      <c r="IKA50" s="502"/>
      <c r="IKB50" s="502"/>
      <c r="IKC50" s="502"/>
      <c r="IKD50" s="502"/>
      <c r="IKE50" s="502"/>
      <c r="IKF50" s="502"/>
      <c r="IKG50" s="502"/>
      <c r="IKH50" s="502"/>
      <c r="IKI50" s="502"/>
      <c r="IKJ50" s="502"/>
      <c r="IKK50" s="502"/>
      <c r="IKL50" s="502"/>
      <c r="IKM50" s="502"/>
      <c r="IKN50" s="502"/>
      <c r="IKO50" s="502"/>
      <c r="IKP50" s="502"/>
      <c r="IKQ50" s="502"/>
      <c r="IKR50" s="502"/>
      <c r="IKS50" s="502"/>
      <c r="IKT50" s="502"/>
      <c r="IKU50" s="502"/>
      <c r="IKV50" s="502"/>
      <c r="IKW50" s="502"/>
      <c r="IKX50" s="502"/>
      <c r="IKY50" s="502"/>
      <c r="IKZ50" s="502"/>
      <c r="ILA50" s="502"/>
      <c r="ILB50" s="502"/>
      <c r="ILC50" s="502"/>
      <c r="ILD50" s="502"/>
      <c r="ILE50" s="502"/>
      <c r="ILF50" s="502"/>
      <c r="ILG50" s="502"/>
      <c r="ILH50" s="502"/>
      <c r="ILI50" s="502"/>
      <c r="ILJ50" s="502"/>
      <c r="ILK50" s="502"/>
      <c r="ILL50" s="502"/>
      <c r="ILM50" s="502"/>
      <c r="ILN50" s="502"/>
      <c r="ILO50" s="502"/>
      <c r="ILP50" s="502"/>
      <c r="ILQ50" s="502"/>
      <c r="ILR50" s="502"/>
      <c r="ILS50" s="502"/>
      <c r="ILT50" s="502"/>
      <c r="ILU50" s="502"/>
      <c r="ILV50" s="502"/>
      <c r="ILW50" s="502"/>
      <c r="ILX50" s="502"/>
      <c r="ILY50" s="502"/>
      <c r="ILZ50" s="502"/>
      <c r="IMA50" s="502"/>
      <c r="IMB50" s="502"/>
      <c r="IMC50" s="502"/>
      <c r="IMD50" s="502"/>
      <c r="IME50" s="502"/>
      <c r="IMF50" s="502"/>
      <c r="IMG50" s="502"/>
      <c r="IMH50" s="502"/>
      <c r="IMI50" s="502"/>
      <c r="IMJ50" s="502"/>
      <c r="IMK50" s="502"/>
      <c r="IML50" s="502"/>
      <c r="IMM50" s="502"/>
      <c r="IMN50" s="502"/>
      <c r="IMO50" s="502"/>
      <c r="IMP50" s="502"/>
      <c r="IMQ50" s="502"/>
      <c r="IMR50" s="502"/>
      <c r="IMS50" s="502"/>
      <c r="IMT50" s="502"/>
      <c r="IMU50" s="502"/>
      <c r="IMV50" s="502"/>
      <c r="IMW50" s="502"/>
      <c r="IMX50" s="502"/>
      <c r="IMY50" s="502"/>
      <c r="IMZ50" s="502"/>
      <c r="INA50" s="502"/>
      <c r="INB50" s="502"/>
      <c r="INC50" s="502"/>
      <c r="IND50" s="502"/>
      <c r="INE50" s="502"/>
      <c r="INF50" s="502"/>
      <c r="ING50" s="502"/>
      <c r="INH50" s="502"/>
      <c r="INI50" s="502"/>
      <c r="INJ50" s="502"/>
      <c r="INK50" s="502"/>
      <c r="INL50" s="502"/>
      <c r="INM50" s="502"/>
      <c r="INN50" s="502"/>
      <c r="INO50" s="502"/>
      <c r="INP50" s="502"/>
      <c r="INQ50" s="502"/>
      <c r="INR50" s="502"/>
      <c r="INS50" s="502"/>
      <c r="INT50" s="502"/>
      <c r="INU50" s="502"/>
      <c r="INV50" s="502"/>
      <c r="INW50" s="502"/>
      <c r="INX50" s="502"/>
      <c r="INY50" s="502"/>
      <c r="INZ50" s="502"/>
      <c r="IOA50" s="502"/>
      <c r="IOB50" s="502"/>
      <c r="IOC50" s="502"/>
      <c r="IOD50" s="502"/>
      <c r="IOE50" s="502"/>
      <c r="IOF50" s="502"/>
      <c r="IOG50" s="502"/>
      <c r="IOH50" s="502"/>
      <c r="IOI50" s="502"/>
      <c r="IOJ50" s="502"/>
      <c r="IOK50" s="502"/>
      <c r="IOL50" s="502"/>
      <c r="IOM50" s="502"/>
      <c r="ION50" s="502"/>
      <c r="IOO50" s="502"/>
      <c r="IOP50" s="502"/>
      <c r="IOQ50" s="502"/>
      <c r="IOR50" s="502"/>
      <c r="IOS50" s="502"/>
      <c r="IOT50" s="502"/>
      <c r="IOU50" s="502"/>
      <c r="IOV50" s="502"/>
      <c r="IOW50" s="502"/>
      <c r="IOX50" s="502"/>
      <c r="IOY50" s="502"/>
      <c r="IOZ50" s="502"/>
      <c r="IPA50" s="502"/>
      <c r="IPB50" s="502"/>
      <c r="IPC50" s="502"/>
      <c r="IPD50" s="502"/>
      <c r="IPE50" s="502"/>
      <c r="IPF50" s="502"/>
      <c r="IPG50" s="502"/>
      <c r="IPH50" s="502"/>
      <c r="IPI50" s="502"/>
      <c r="IPJ50" s="502"/>
      <c r="IPK50" s="502"/>
      <c r="IPL50" s="502"/>
      <c r="IPM50" s="502"/>
      <c r="IPN50" s="502"/>
      <c r="IPO50" s="502"/>
      <c r="IPP50" s="502"/>
      <c r="IPQ50" s="502"/>
      <c r="IPR50" s="502"/>
      <c r="IPS50" s="502"/>
      <c r="IPT50" s="502"/>
      <c r="IPU50" s="502"/>
      <c r="IPV50" s="502"/>
      <c r="IPW50" s="502"/>
      <c r="IPX50" s="502"/>
      <c r="IPY50" s="502"/>
      <c r="IPZ50" s="502"/>
      <c r="IQA50" s="502"/>
      <c r="IQB50" s="502"/>
      <c r="IQC50" s="502"/>
      <c r="IQD50" s="502"/>
      <c r="IQE50" s="502"/>
      <c r="IQF50" s="502"/>
      <c r="IQG50" s="502"/>
      <c r="IQH50" s="502"/>
      <c r="IQI50" s="502"/>
      <c r="IQJ50" s="502"/>
      <c r="IQK50" s="502"/>
      <c r="IQL50" s="502"/>
      <c r="IQM50" s="502"/>
      <c r="IQN50" s="502"/>
      <c r="IQO50" s="502"/>
      <c r="IQP50" s="502"/>
      <c r="IQQ50" s="502"/>
      <c r="IQR50" s="502"/>
      <c r="IQS50" s="502"/>
      <c r="IQT50" s="502"/>
      <c r="IQU50" s="502"/>
      <c r="IQV50" s="502"/>
      <c r="IQW50" s="502"/>
      <c r="IQX50" s="502"/>
      <c r="IQY50" s="502"/>
      <c r="IQZ50" s="502"/>
      <c r="IRA50" s="502"/>
      <c r="IRB50" s="502"/>
      <c r="IRC50" s="502"/>
      <c r="IRD50" s="502"/>
      <c r="IRE50" s="502"/>
      <c r="IRF50" s="502"/>
      <c r="IRG50" s="502"/>
      <c r="IRH50" s="502"/>
      <c r="IRI50" s="502"/>
      <c r="IRJ50" s="502"/>
      <c r="IRK50" s="502"/>
      <c r="IRL50" s="502"/>
      <c r="IRM50" s="502"/>
      <c r="IRN50" s="502"/>
      <c r="IRO50" s="502"/>
      <c r="IRP50" s="502"/>
      <c r="IRQ50" s="502"/>
      <c r="IRR50" s="502"/>
      <c r="IRS50" s="502"/>
      <c r="IRT50" s="502"/>
      <c r="IRU50" s="502"/>
      <c r="IRV50" s="502"/>
      <c r="IRW50" s="502"/>
      <c r="IRX50" s="502"/>
      <c r="IRY50" s="502"/>
      <c r="IRZ50" s="502"/>
      <c r="ISA50" s="502"/>
      <c r="ISB50" s="502"/>
      <c r="ISC50" s="502"/>
      <c r="ISD50" s="502"/>
      <c r="ISE50" s="502"/>
      <c r="ISF50" s="502"/>
      <c r="ISG50" s="502"/>
      <c r="ISH50" s="502"/>
      <c r="ISI50" s="502"/>
      <c r="ISJ50" s="502"/>
      <c r="ISK50" s="502"/>
      <c r="ISL50" s="502"/>
      <c r="ISM50" s="502"/>
      <c r="ISN50" s="502"/>
      <c r="ISO50" s="502"/>
      <c r="ISP50" s="502"/>
      <c r="ISQ50" s="502"/>
      <c r="ISR50" s="502"/>
      <c r="ISS50" s="502"/>
      <c r="IST50" s="502"/>
      <c r="ISU50" s="502"/>
      <c r="ISV50" s="502"/>
      <c r="ISW50" s="502"/>
      <c r="ISX50" s="502"/>
      <c r="ISY50" s="502"/>
      <c r="ISZ50" s="502"/>
      <c r="ITA50" s="502"/>
      <c r="ITB50" s="502"/>
      <c r="ITC50" s="502"/>
      <c r="ITD50" s="502"/>
      <c r="ITE50" s="502"/>
      <c r="ITF50" s="502"/>
      <c r="ITG50" s="502"/>
      <c r="ITH50" s="502"/>
      <c r="ITI50" s="502"/>
      <c r="ITJ50" s="502"/>
      <c r="ITK50" s="502"/>
      <c r="ITL50" s="502"/>
      <c r="ITM50" s="502"/>
      <c r="ITN50" s="502"/>
      <c r="ITO50" s="502"/>
      <c r="ITP50" s="502"/>
      <c r="ITQ50" s="502"/>
      <c r="ITR50" s="502"/>
      <c r="ITS50" s="502"/>
      <c r="ITT50" s="502"/>
      <c r="ITU50" s="502"/>
      <c r="ITV50" s="502"/>
      <c r="ITW50" s="502"/>
      <c r="ITX50" s="502"/>
      <c r="ITY50" s="502"/>
      <c r="ITZ50" s="502"/>
      <c r="IUA50" s="502"/>
      <c r="IUB50" s="502"/>
      <c r="IUC50" s="502"/>
      <c r="IUD50" s="502"/>
      <c r="IUE50" s="502"/>
      <c r="IUF50" s="502"/>
      <c r="IUG50" s="502"/>
      <c r="IUH50" s="502"/>
      <c r="IUI50" s="502"/>
      <c r="IUJ50" s="502"/>
      <c r="IUK50" s="502"/>
      <c r="IUL50" s="502"/>
      <c r="IUM50" s="502"/>
      <c r="IUN50" s="502"/>
      <c r="IUO50" s="502"/>
      <c r="IUP50" s="502"/>
      <c r="IUQ50" s="502"/>
      <c r="IUR50" s="502"/>
      <c r="IUS50" s="502"/>
      <c r="IUT50" s="502"/>
      <c r="IUU50" s="502"/>
      <c r="IUV50" s="502"/>
      <c r="IUW50" s="502"/>
      <c r="IUX50" s="502"/>
      <c r="IUY50" s="502"/>
      <c r="IUZ50" s="502"/>
      <c r="IVA50" s="502"/>
      <c r="IVB50" s="502"/>
      <c r="IVC50" s="502"/>
      <c r="IVD50" s="502"/>
      <c r="IVE50" s="502"/>
      <c r="IVF50" s="502"/>
      <c r="IVG50" s="502"/>
      <c r="IVH50" s="502"/>
      <c r="IVI50" s="502"/>
      <c r="IVJ50" s="502"/>
      <c r="IVK50" s="502"/>
      <c r="IVL50" s="502"/>
      <c r="IVM50" s="502"/>
      <c r="IVN50" s="502"/>
      <c r="IVO50" s="502"/>
      <c r="IVP50" s="502"/>
      <c r="IVQ50" s="502"/>
      <c r="IVR50" s="502"/>
      <c r="IVS50" s="502"/>
      <c r="IVT50" s="502"/>
      <c r="IVU50" s="502"/>
      <c r="IVV50" s="502"/>
      <c r="IVW50" s="502"/>
      <c r="IVX50" s="502"/>
      <c r="IVY50" s="502"/>
      <c r="IVZ50" s="502"/>
      <c r="IWA50" s="502"/>
      <c r="IWB50" s="502"/>
      <c r="IWC50" s="502"/>
      <c r="IWD50" s="502"/>
      <c r="IWE50" s="502"/>
      <c r="IWF50" s="502"/>
      <c r="IWG50" s="502"/>
      <c r="IWH50" s="502"/>
      <c r="IWI50" s="502"/>
      <c r="IWJ50" s="502"/>
      <c r="IWK50" s="502"/>
      <c r="IWL50" s="502"/>
      <c r="IWM50" s="502"/>
      <c r="IWN50" s="502"/>
      <c r="IWO50" s="502"/>
      <c r="IWP50" s="502"/>
      <c r="IWQ50" s="502"/>
      <c r="IWR50" s="502"/>
      <c r="IWS50" s="502"/>
      <c r="IWT50" s="502"/>
      <c r="IWU50" s="502"/>
      <c r="IWV50" s="502"/>
      <c r="IWW50" s="502"/>
      <c r="IWX50" s="502"/>
      <c r="IWY50" s="502"/>
      <c r="IWZ50" s="502"/>
      <c r="IXA50" s="502"/>
      <c r="IXB50" s="502"/>
      <c r="IXC50" s="502"/>
      <c r="IXD50" s="502"/>
      <c r="IXE50" s="502"/>
      <c r="IXF50" s="502"/>
      <c r="IXG50" s="502"/>
      <c r="IXH50" s="502"/>
      <c r="IXI50" s="502"/>
      <c r="IXJ50" s="502"/>
      <c r="IXK50" s="502"/>
      <c r="IXL50" s="502"/>
      <c r="IXM50" s="502"/>
      <c r="IXN50" s="502"/>
      <c r="IXO50" s="502"/>
      <c r="IXP50" s="502"/>
      <c r="IXQ50" s="502"/>
      <c r="IXR50" s="502"/>
      <c r="IXS50" s="502"/>
      <c r="IXT50" s="502"/>
      <c r="IXU50" s="502"/>
      <c r="IXV50" s="502"/>
      <c r="IXW50" s="502"/>
      <c r="IXX50" s="502"/>
      <c r="IXY50" s="502"/>
      <c r="IXZ50" s="502"/>
      <c r="IYA50" s="502"/>
      <c r="IYB50" s="502"/>
      <c r="IYC50" s="502"/>
      <c r="IYD50" s="502"/>
      <c r="IYE50" s="502"/>
      <c r="IYF50" s="502"/>
      <c r="IYG50" s="502"/>
      <c r="IYH50" s="502"/>
      <c r="IYI50" s="502"/>
      <c r="IYJ50" s="502"/>
      <c r="IYK50" s="502"/>
      <c r="IYL50" s="502"/>
      <c r="IYM50" s="502"/>
      <c r="IYN50" s="502"/>
      <c r="IYO50" s="502"/>
      <c r="IYP50" s="502"/>
      <c r="IYQ50" s="502"/>
      <c r="IYR50" s="502"/>
      <c r="IYS50" s="502"/>
      <c r="IYT50" s="502"/>
      <c r="IYU50" s="502"/>
      <c r="IYV50" s="502"/>
      <c r="IYW50" s="502"/>
      <c r="IYX50" s="502"/>
      <c r="IYY50" s="502"/>
      <c r="IYZ50" s="502"/>
      <c r="IZA50" s="502"/>
      <c r="IZB50" s="502"/>
      <c r="IZC50" s="502"/>
      <c r="IZD50" s="502"/>
      <c r="IZE50" s="502"/>
      <c r="IZF50" s="502"/>
      <c r="IZG50" s="502"/>
      <c r="IZH50" s="502"/>
      <c r="IZI50" s="502"/>
      <c r="IZJ50" s="502"/>
      <c r="IZK50" s="502"/>
      <c r="IZL50" s="502"/>
      <c r="IZM50" s="502"/>
      <c r="IZN50" s="502"/>
      <c r="IZO50" s="502"/>
      <c r="IZP50" s="502"/>
      <c r="IZQ50" s="502"/>
      <c r="IZR50" s="502"/>
      <c r="IZS50" s="502"/>
      <c r="IZT50" s="502"/>
      <c r="IZU50" s="502"/>
      <c r="IZV50" s="502"/>
      <c r="IZW50" s="502"/>
      <c r="IZX50" s="502"/>
      <c r="IZY50" s="502"/>
      <c r="IZZ50" s="502"/>
      <c r="JAA50" s="502"/>
      <c r="JAB50" s="502"/>
      <c r="JAC50" s="502"/>
      <c r="JAD50" s="502"/>
      <c r="JAE50" s="502"/>
      <c r="JAF50" s="502"/>
      <c r="JAG50" s="502"/>
      <c r="JAH50" s="502"/>
      <c r="JAI50" s="502"/>
      <c r="JAJ50" s="502"/>
      <c r="JAK50" s="502"/>
      <c r="JAL50" s="502"/>
      <c r="JAM50" s="502"/>
      <c r="JAN50" s="502"/>
      <c r="JAO50" s="502"/>
      <c r="JAP50" s="502"/>
      <c r="JAQ50" s="502"/>
      <c r="JAR50" s="502"/>
      <c r="JAS50" s="502"/>
      <c r="JAT50" s="502"/>
      <c r="JAU50" s="502"/>
      <c r="JAV50" s="502"/>
      <c r="JAW50" s="502"/>
      <c r="JAX50" s="502"/>
      <c r="JAY50" s="502"/>
      <c r="JAZ50" s="502"/>
      <c r="JBA50" s="502"/>
      <c r="JBB50" s="502"/>
      <c r="JBC50" s="502"/>
      <c r="JBD50" s="502"/>
      <c r="JBE50" s="502"/>
      <c r="JBF50" s="502"/>
      <c r="JBG50" s="502"/>
      <c r="JBH50" s="502"/>
      <c r="JBI50" s="502"/>
      <c r="JBJ50" s="502"/>
      <c r="JBK50" s="502"/>
      <c r="JBL50" s="502"/>
      <c r="JBM50" s="502"/>
      <c r="JBN50" s="502"/>
      <c r="JBO50" s="502"/>
      <c r="JBP50" s="502"/>
      <c r="JBQ50" s="502"/>
      <c r="JBR50" s="502"/>
      <c r="JBS50" s="502"/>
      <c r="JBT50" s="502"/>
      <c r="JBU50" s="502"/>
      <c r="JBV50" s="502"/>
      <c r="JBW50" s="502"/>
      <c r="JBX50" s="502"/>
      <c r="JBY50" s="502"/>
      <c r="JBZ50" s="502"/>
      <c r="JCA50" s="502"/>
      <c r="JCB50" s="502"/>
      <c r="JCC50" s="502"/>
      <c r="JCD50" s="502"/>
      <c r="JCE50" s="502"/>
      <c r="JCF50" s="502"/>
      <c r="JCG50" s="502"/>
      <c r="JCH50" s="502"/>
      <c r="JCI50" s="502"/>
      <c r="JCJ50" s="502"/>
      <c r="JCK50" s="502"/>
      <c r="JCL50" s="502"/>
      <c r="JCM50" s="502"/>
      <c r="JCN50" s="502"/>
      <c r="JCO50" s="502"/>
      <c r="JCP50" s="502"/>
      <c r="JCQ50" s="502"/>
      <c r="JCR50" s="502"/>
      <c r="JCS50" s="502"/>
      <c r="JCT50" s="502"/>
      <c r="JCU50" s="502"/>
      <c r="JCV50" s="502"/>
      <c r="JCW50" s="502"/>
      <c r="JCX50" s="502"/>
      <c r="JCY50" s="502"/>
      <c r="JCZ50" s="502"/>
      <c r="JDA50" s="502"/>
      <c r="JDB50" s="502"/>
      <c r="JDC50" s="502"/>
      <c r="JDD50" s="502"/>
      <c r="JDE50" s="502"/>
      <c r="JDF50" s="502"/>
      <c r="JDG50" s="502"/>
      <c r="JDH50" s="502"/>
      <c r="JDI50" s="502"/>
      <c r="JDJ50" s="502"/>
      <c r="JDK50" s="502"/>
      <c r="JDL50" s="502"/>
      <c r="JDM50" s="502"/>
      <c r="JDN50" s="502"/>
      <c r="JDO50" s="502"/>
      <c r="JDP50" s="502"/>
      <c r="JDQ50" s="502"/>
      <c r="JDR50" s="502"/>
      <c r="JDS50" s="502"/>
      <c r="JDT50" s="502"/>
      <c r="JDU50" s="502"/>
      <c r="JDV50" s="502"/>
      <c r="JDW50" s="502"/>
      <c r="JDX50" s="502"/>
      <c r="JDY50" s="502"/>
      <c r="JDZ50" s="502"/>
      <c r="JEA50" s="502"/>
      <c r="JEB50" s="502"/>
      <c r="JEC50" s="502"/>
      <c r="JED50" s="502"/>
      <c r="JEE50" s="502"/>
      <c r="JEF50" s="502"/>
      <c r="JEG50" s="502"/>
      <c r="JEH50" s="502"/>
      <c r="JEI50" s="502"/>
      <c r="JEJ50" s="502"/>
      <c r="JEK50" s="502"/>
      <c r="JEL50" s="502"/>
      <c r="JEM50" s="502"/>
      <c r="JEN50" s="502"/>
      <c r="JEO50" s="502"/>
      <c r="JEP50" s="502"/>
      <c r="JEQ50" s="502"/>
      <c r="JER50" s="502"/>
      <c r="JES50" s="502"/>
      <c r="JET50" s="502"/>
      <c r="JEU50" s="502"/>
      <c r="JEV50" s="502"/>
      <c r="JEW50" s="502"/>
      <c r="JEX50" s="502"/>
      <c r="JEY50" s="502"/>
      <c r="JEZ50" s="502"/>
      <c r="JFA50" s="502"/>
      <c r="JFB50" s="502"/>
      <c r="JFC50" s="502"/>
      <c r="JFD50" s="502"/>
      <c r="JFE50" s="502"/>
      <c r="JFF50" s="502"/>
      <c r="JFG50" s="502"/>
      <c r="JFH50" s="502"/>
      <c r="JFI50" s="502"/>
      <c r="JFJ50" s="502"/>
      <c r="JFK50" s="502"/>
      <c r="JFL50" s="502"/>
      <c r="JFM50" s="502"/>
      <c r="JFN50" s="502"/>
      <c r="JFO50" s="502"/>
      <c r="JFP50" s="502"/>
      <c r="JFQ50" s="502"/>
      <c r="JFR50" s="502"/>
      <c r="JFS50" s="502"/>
      <c r="JFT50" s="502"/>
      <c r="JFU50" s="502"/>
      <c r="JFV50" s="502"/>
      <c r="JFW50" s="502"/>
      <c r="JFX50" s="502"/>
      <c r="JFY50" s="502"/>
      <c r="JFZ50" s="502"/>
      <c r="JGA50" s="502"/>
      <c r="JGB50" s="502"/>
      <c r="JGC50" s="502"/>
      <c r="JGD50" s="502"/>
      <c r="JGE50" s="502"/>
      <c r="JGF50" s="502"/>
      <c r="JGG50" s="502"/>
      <c r="JGH50" s="502"/>
      <c r="JGI50" s="502"/>
      <c r="JGJ50" s="502"/>
      <c r="JGK50" s="502"/>
      <c r="JGL50" s="502"/>
      <c r="JGM50" s="502"/>
      <c r="JGN50" s="502"/>
      <c r="JGO50" s="502"/>
      <c r="JGP50" s="502"/>
      <c r="JGQ50" s="502"/>
      <c r="JGR50" s="502"/>
      <c r="JGS50" s="502"/>
      <c r="JGT50" s="502"/>
      <c r="JGU50" s="502"/>
      <c r="JGV50" s="502"/>
      <c r="JGW50" s="502"/>
      <c r="JGX50" s="502"/>
      <c r="JGY50" s="502"/>
      <c r="JGZ50" s="502"/>
      <c r="JHA50" s="502"/>
      <c r="JHB50" s="502"/>
      <c r="JHC50" s="502"/>
      <c r="JHD50" s="502"/>
      <c r="JHE50" s="502"/>
      <c r="JHF50" s="502"/>
      <c r="JHG50" s="502"/>
      <c r="JHH50" s="502"/>
      <c r="JHI50" s="502"/>
      <c r="JHJ50" s="502"/>
      <c r="JHK50" s="502"/>
      <c r="JHL50" s="502"/>
      <c r="JHM50" s="502"/>
      <c r="JHN50" s="502"/>
      <c r="JHO50" s="502"/>
      <c r="JHP50" s="502"/>
      <c r="JHQ50" s="502"/>
      <c r="JHR50" s="502"/>
      <c r="JHS50" s="502"/>
      <c r="JHT50" s="502"/>
      <c r="JHU50" s="502"/>
      <c r="JHV50" s="502"/>
      <c r="JHW50" s="502"/>
      <c r="JHX50" s="502"/>
      <c r="JHY50" s="502"/>
      <c r="JHZ50" s="502"/>
      <c r="JIA50" s="502"/>
      <c r="JIB50" s="502"/>
      <c r="JIC50" s="502"/>
      <c r="JID50" s="502"/>
      <c r="JIE50" s="502"/>
      <c r="JIF50" s="502"/>
      <c r="JIG50" s="502"/>
      <c r="JIH50" s="502"/>
      <c r="JII50" s="502"/>
      <c r="JIJ50" s="502"/>
      <c r="JIK50" s="502"/>
      <c r="JIL50" s="502"/>
      <c r="JIM50" s="502"/>
      <c r="JIN50" s="502"/>
      <c r="JIO50" s="502"/>
      <c r="JIP50" s="502"/>
      <c r="JIQ50" s="502"/>
      <c r="JIR50" s="502"/>
      <c r="JIS50" s="502"/>
      <c r="JIT50" s="502"/>
      <c r="JIU50" s="502"/>
      <c r="JIV50" s="502"/>
      <c r="JIW50" s="502"/>
      <c r="JIX50" s="502"/>
      <c r="JIY50" s="502"/>
      <c r="JIZ50" s="502"/>
      <c r="JJA50" s="502"/>
      <c r="JJB50" s="502"/>
      <c r="JJC50" s="502"/>
      <c r="JJD50" s="502"/>
      <c r="JJE50" s="502"/>
      <c r="JJF50" s="502"/>
      <c r="JJG50" s="502"/>
      <c r="JJH50" s="502"/>
      <c r="JJI50" s="502"/>
      <c r="JJJ50" s="502"/>
      <c r="JJK50" s="502"/>
      <c r="JJL50" s="502"/>
      <c r="JJM50" s="502"/>
      <c r="JJN50" s="502"/>
      <c r="JJO50" s="502"/>
      <c r="JJP50" s="502"/>
      <c r="JJQ50" s="502"/>
      <c r="JJR50" s="502"/>
      <c r="JJS50" s="502"/>
      <c r="JJT50" s="502"/>
      <c r="JJU50" s="502"/>
      <c r="JJV50" s="502"/>
      <c r="JJW50" s="502"/>
      <c r="JJX50" s="502"/>
      <c r="JJY50" s="502"/>
      <c r="JJZ50" s="502"/>
      <c r="JKA50" s="502"/>
      <c r="JKB50" s="502"/>
      <c r="JKC50" s="502"/>
      <c r="JKD50" s="502"/>
      <c r="JKE50" s="502"/>
      <c r="JKF50" s="502"/>
      <c r="JKG50" s="502"/>
      <c r="JKH50" s="502"/>
      <c r="JKI50" s="502"/>
      <c r="JKJ50" s="502"/>
      <c r="JKK50" s="502"/>
      <c r="JKL50" s="502"/>
      <c r="JKM50" s="502"/>
      <c r="JKN50" s="502"/>
      <c r="JKO50" s="502"/>
      <c r="JKP50" s="502"/>
      <c r="JKQ50" s="502"/>
      <c r="JKR50" s="502"/>
      <c r="JKS50" s="502"/>
      <c r="JKT50" s="502"/>
      <c r="JKU50" s="502"/>
      <c r="JKV50" s="502"/>
      <c r="JKW50" s="502"/>
      <c r="JKX50" s="502"/>
      <c r="JKY50" s="502"/>
      <c r="JKZ50" s="502"/>
      <c r="JLA50" s="502"/>
      <c r="JLB50" s="502"/>
      <c r="JLC50" s="502"/>
      <c r="JLD50" s="502"/>
      <c r="JLE50" s="502"/>
      <c r="JLF50" s="502"/>
      <c r="JLG50" s="502"/>
      <c r="JLH50" s="502"/>
      <c r="JLI50" s="502"/>
      <c r="JLJ50" s="502"/>
      <c r="JLK50" s="502"/>
      <c r="JLL50" s="502"/>
      <c r="JLM50" s="502"/>
      <c r="JLN50" s="502"/>
      <c r="JLO50" s="502"/>
      <c r="JLP50" s="502"/>
      <c r="JLQ50" s="502"/>
      <c r="JLR50" s="502"/>
      <c r="JLS50" s="502"/>
      <c r="JLT50" s="502"/>
      <c r="JLU50" s="502"/>
      <c r="JLV50" s="502"/>
      <c r="JLW50" s="502"/>
      <c r="JLX50" s="502"/>
      <c r="JLY50" s="502"/>
      <c r="JLZ50" s="502"/>
      <c r="JMA50" s="502"/>
      <c r="JMB50" s="502"/>
      <c r="JMC50" s="502"/>
      <c r="JMD50" s="502"/>
      <c r="JME50" s="502"/>
      <c r="JMF50" s="502"/>
      <c r="JMG50" s="502"/>
      <c r="JMH50" s="502"/>
      <c r="JMI50" s="502"/>
      <c r="JMJ50" s="502"/>
      <c r="JMK50" s="502"/>
      <c r="JML50" s="502"/>
      <c r="JMM50" s="502"/>
      <c r="JMN50" s="502"/>
      <c r="JMO50" s="502"/>
      <c r="JMP50" s="502"/>
      <c r="JMQ50" s="502"/>
      <c r="JMR50" s="502"/>
      <c r="JMS50" s="502"/>
      <c r="JMT50" s="502"/>
      <c r="JMU50" s="502"/>
      <c r="JMV50" s="502"/>
      <c r="JMW50" s="502"/>
      <c r="JMX50" s="502"/>
      <c r="JMY50" s="502"/>
      <c r="JMZ50" s="502"/>
      <c r="JNA50" s="502"/>
      <c r="JNB50" s="502"/>
      <c r="JNC50" s="502"/>
      <c r="JND50" s="502"/>
      <c r="JNE50" s="502"/>
      <c r="JNF50" s="502"/>
      <c r="JNG50" s="502"/>
      <c r="JNH50" s="502"/>
      <c r="JNI50" s="502"/>
      <c r="JNJ50" s="502"/>
      <c r="JNK50" s="502"/>
      <c r="JNL50" s="502"/>
      <c r="JNM50" s="502"/>
      <c r="JNN50" s="502"/>
      <c r="JNO50" s="502"/>
      <c r="JNP50" s="502"/>
      <c r="JNQ50" s="502"/>
      <c r="JNR50" s="502"/>
      <c r="JNS50" s="502"/>
      <c r="JNT50" s="502"/>
      <c r="JNU50" s="502"/>
      <c r="JNV50" s="502"/>
      <c r="JNW50" s="502"/>
      <c r="JNX50" s="502"/>
      <c r="JNY50" s="502"/>
      <c r="JNZ50" s="502"/>
      <c r="JOA50" s="502"/>
      <c r="JOB50" s="502"/>
      <c r="JOC50" s="502"/>
      <c r="JOD50" s="502"/>
      <c r="JOE50" s="502"/>
      <c r="JOF50" s="502"/>
      <c r="JOG50" s="502"/>
      <c r="JOH50" s="502"/>
      <c r="JOI50" s="502"/>
      <c r="JOJ50" s="502"/>
      <c r="JOK50" s="502"/>
      <c r="JOL50" s="502"/>
      <c r="JOM50" s="502"/>
      <c r="JON50" s="502"/>
      <c r="JOO50" s="502"/>
      <c r="JOP50" s="502"/>
      <c r="JOQ50" s="502"/>
      <c r="JOR50" s="502"/>
      <c r="JOS50" s="502"/>
      <c r="JOT50" s="502"/>
      <c r="JOU50" s="502"/>
      <c r="JOV50" s="502"/>
      <c r="JOW50" s="502"/>
      <c r="JOX50" s="502"/>
      <c r="JOY50" s="502"/>
      <c r="JOZ50" s="502"/>
      <c r="JPA50" s="502"/>
      <c r="JPB50" s="502"/>
      <c r="JPC50" s="502"/>
      <c r="JPD50" s="502"/>
      <c r="JPE50" s="502"/>
      <c r="JPF50" s="502"/>
      <c r="JPG50" s="502"/>
      <c r="JPH50" s="502"/>
      <c r="JPI50" s="502"/>
      <c r="JPJ50" s="502"/>
      <c r="JPK50" s="502"/>
      <c r="JPL50" s="502"/>
      <c r="JPM50" s="502"/>
      <c r="JPN50" s="502"/>
      <c r="JPO50" s="502"/>
      <c r="JPP50" s="502"/>
      <c r="JPQ50" s="502"/>
      <c r="JPR50" s="502"/>
      <c r="JPS50" s="502"/>
      <c r="JPT50" s="502"/>
      <c r="JPU50" s="502"/>
      <c r="JPV50" s="502"/>
      <c r="JPW50" s="502"/>
      <c r="JPX50" s="502"/>
      <c r="JPY50" s="502"/>
      <c r="JPZ50" s="502"/>
      <c r="JQA50" s="502"/>
      <c r="JQB50" s="502"/>
      <c r="JQC50" s="502"/>
      <c r="JQD50" s="502"/>
      <c r="JQE50" s="502"/>
      <c r="JQF50" s="502"/>
      <c r="JQG50" s="502"/>
      <c r="JQH50" s="502"/>
      <c r="JQI50" s="502"/>
      <c r="JQJ50" s="502"/>
      <c r="JQK50" s="502"/>
      <c r="JQL50" s="502"/>
      <c r="JQM50" s="502"/>
      <c r="JQN50" s="502"/>
      <c r="JQO50" s="502"/>
      <c r="JQP50" s="502"/>
      <c r="JQQ50" s="502"/>
      <c r="JQR50" s="502"/>
      <c r="JQS50" s="502"/>
      <c r="JQT50" s="502"/>
      <c r="JQU50" s="502"/>
      <c r="JQV50" s="502"/>
      <c r="JQW50" s="502"/>
      <c r="JQX50" s="502"/>
      <c r="JQY50" s="502"/>
      <c r="JQZ50" s="502"/>
      <c r="JRA50" s="502"/>
      <c r="JRB50" s="502"/>
      <c r="JRC50" s="502"/>
      <c r="JRD50" s="502"/>
      <c r="JRE50" s="502"/>
      <c r="JRF50" s="502"/>
      <c r="JRG50" s="502"/>
      <c r="JRH50" s="502"/>
      <c r="JRI50" s="502"/>
      <c r="JRJ50" s="502"/>
      <c r="JRK50" s="502"/>
      <c r="JRL50" s="502"/>
      <c r="JRM50" s="502"/>
      <c r="JRN50" s="502"/>
      <c r="JRO50" s="502"/>
      <c r="JRP50" s="502"/>
      <c r="JRQ50" s="502"/>
      <c r="JRR50" s="502"/>
      <c r="JRS50" s="502"/>
      <c r="JRT50" s="502"/>
      <c r="JRU50" s="502"/>
      <c r="JRV50" s="502"/>
      <c r="JRW50" s="502"/>
      <c r="JRX50" s="502"/>
      <c r="JRY50" s="502"/>
      <c r="JRZ50" s="502"/>
      <c r="JSA50" s="502"/>
      <c r="JSB50" s="502"/>
      <c r="JSC50" s="502"/>
      <c r="JSD50" s="502"/>
      <c r="JSE50" s="502"/>
      <c r="JSF50" s="502"/>
      <c r="JSG50" s="502"/>
      <c r="JSH50" s="502"/>
      <c r="JSI50" s="502"/>
      <c r="JSJ50" s="502"/>
      <c r="JSK50" s="502"/>
      <c r="JSL50" s="502"/>
      <c r="JSM50" s="502"/>
      <c r="JSN50" s="502"/>
      <c r="JSO50" s="502"/>
      <c r="JSP50" s="502"/>
      <c r="JSQ50" s="502"/>
      <c r="JSR50" s="502"/>
      <c r="JSS50" s="502"/>
      <c r="JST50" s="502"/>
      <c r="JSU50" s="502"/>
      <c r="JSV50" s="502"/>
      <c r="JSW50" s="502"/>
      <c r="JSX50" s="502"/>
      <c r="JSY50" s="502"/>
      <c r="JSZ50" s="502"/>
      <c r="JTA50" s="502"/>
      <c r="JTB50" s="502"/>
      <c r="JTC50" s="502"/>
      <c r="JTD50" s="502"/>
      <c r="JTE50" s="502"/>
      <c r="JTF50" s="502"/>
      <c r="JTG50" s="502"/>
      <c r="JTH50" s="502"/>
      <c r="JTI50" s="502"/>
      <c r="JTJ50" s="502"/>
      <c r="JTK50" s="502"/>
      <c r="JTL50" s="502"/>
      <c r="JTM50" s="502"/>
      <c r="JTN50" s="502"/>
      <c r="JTO50" s="502"/>
      <c r="JTP50" s="502"/>
      <c r="JTQ50" s="502"/>
      <c r="JTR50" s="502"/>
      <c r="JTS50" s="502"/>
      <c r="JTT50" s="502"/>
      <c r="JTU50" s="502"/>
      <c r="JTV50" s="502"/>
      <c r="JTW50" s="502"/>
      <c r="JTX50" s="502"/>
      <c r="JTY50" s="502"/>
      <c r="JTZ50" s="502"/>
      <c r="JUA50" s="502"/>
      <c r="JUB50" s="502"/>
      <c r="JUC50" s="502"/>
      <c r="JUD50" s="502"/>
      <c r="JUE50" s="502"/>
      <c r="JUF50" s="502"/>
      <c r="JUG50" s="502"/>
      <c r="JUH50" s="502"/>
      <c r="JUI50" s="502"/>
      <c r="JUJ50" s="502"/>
      <c r="JUK50" s="502"/>
      <c r="JUL50" s="502"/>
      <c r="JUM50" s="502"/>
      <c r="JUN50" s="502"/>
      <c r="JUO50" s="502"/>
      <c r="JUP50" s="502"/>
      <c r="JUQ50" s="502"/>
      <c r="JUR50" s="502"/>
      <c r="JUS50" s="502"/>
      <c r="JUT50" s="502"/>
      <c r="JUU50" s="502"/>
      <c r="JUV50" s="502"/>
      <c r="JUW50" s="502"/>
      <c r="JUX50" s="502"/>
      <c r="JUY50" s="502"/>
      <c r="JUZ50" s="502"/>
      <c r="JVA50" s="502"/>
      <c r="JVB50" s="502"/>
      <c r="JVC50" s="502"/>
      <c r="JVD50" s="502"/>
      <c r="JVE50" s="502"/>
      <c r="JVF50" s="502"/>
      <c r="JVG50" s="502"/>
      <c r="JVH50" s="502"/>
      <c r="JVI50" s="502"/>
      <c r="JVJ50" s="502"/>
      <c r="JVK50" s="502"/>
      <c r="JVL50" s="502"/>
      <c r="JVM50" s="502"/>
      <c r="JVN50" s="502"/>
      <c r="JVO50" s="502"/>
      <c r="JVP50" s="502"/>
      <c r="JVQ50" s="502"/>
      <c r="JVR50" s="502"/>
      <c r="JVS50" s="502"/>
      <c r="JVT50" s="502"/>
      <c r="JVU50" s="502"/>
      <c r="JVV50" s="502"/>
      <c r="JVW50" s="502"/>
      <c r="JVX50" s="502"/>
      <c r="JVY50" s="502"/>
      <c r="JVZ50" s="502"/>
      <c r="JWA50" s="502"/>
      <c r="JWB50" s="502"/>
      <c r="JWC50" s="502"/>
      <c r="JWD50" s="502"/>
      <c r="JWE50" s="502"/>
      <c r="JWF50" s="502"/>
      <c r="JWG50" s="502"/>
      <c r="JWH50" s="502"/>
      <c r="JWI50" s="502"/>
      <c r="JWJ50" s="502"/>
      <c r="JWK50" s="502"/>
      <c r="JWL50" s="502"/>
      <c r="JWM50" s="502"/>
      <c r="JWN50" s="502"/>
      <c r="JWO50" s="502"/>
      <c r="JWP50" s="502"/>
      <c r="JWQ50" s="502"/>
      <c r="JWR50" s="502"/>
      <c r="JWS50" s="502"/>
      <c r="JWT50" s="502"/>
      <c r="JWU50" s="502"/>
      <c r="JWV50" s="502"/>
      <c r="JWW50" s="502"/>
      <c r="JWX50" s="502"/>
      <c r="JWY50" s="502"/>
      <c r="JWZ50" s="502"/>
      <c r="JXA50" s="502"/>
      <c r="JXB50" s="502"/>
      <c r="JXC50" s="502"/>
      <c r="JXD50" s="502"/>
      <c r="JXE50" s="502"/>
      <c r="JXF50" s="502"/>
      <c r="JXG50" s="502"/>
      <c r="JXH50" s="502"/>
      <c r="JXI50" s="502"/>
      <c r="JXJ50" s="502"/>
      <c r="JXK50" s="502"/>
      <c r="JXL50" s="502"/>
      <c r="JXM50" s="502"/>
      <c r="JXN50" s="502"/>
      <c r="JXO50" s="502"/>
      <c r="JXP50" s="502"/>
      <c r="JXQ50" s="502"/>
      <c r="JXR50" s="502"/>
      <c r="JXS50" s="502"/>
      <c r="JXT50" s="502"/>
      <c r="JXU50" s="502"/>
      <c r="JXV50" s="502"/>
      <c r="JXW50" s="502"/>
      <c r="JXX50" s="502"/>
      <c r="JXY50" s="502"/>
      <c r="JXZ50" s="502"/>
      <c r="JYA50" s="502"/>
      <c r="JYB50" s="502"/>
      <c r="JYC50" s="502"/>
      <c r="JYD50" s="502"/>
      <c r="JYE50" s="502"/>
      <c r="JYF50" s="502"/>
      <c r="JYG50" s="502"/>
      <c r="JYH50" s="502"/>
      <c r="JYI50" s="502"/>
      <c r="JYJ50" s="502"/>
      <c r="JYK50" s="502"/>
      <c r="JYL50" s="502"/>
      <c r="JYM50" s="502"/>
      <c r="JYN50" s="502"/>
      <c r="JYO50" s="502"/>
      <c r="JYP50" s="502"/>
      <c r="JYQ50" s="502"/>
      <c r="JYR50" s="502"/>
      <c r="JYS50" s="502"/>
      <c r="JYT50" s="502"/>
      <c r="JYU50" s="502"/>
      <c r="JYV50" s="502"/>
      <c r="JYW50" s="502"/>
      <c r="JYX50" s="502"/>
      <c r="JYY50" s="502"/>
      <c r="JYZ50" s="502"/>
      <c r="JZA50" s="502"/>
      <c r="JZB50" s="502"/>
      <c r="JZC50" s="502"/>
      <c r="JZD50" s="502"/>
      <c r="JZE50" s="502"/>
      <c r="JZF50" s="502"/>
      <c r="JZG50" s="502"/>
      <c r="JZH50" s="502"/>
      <c r="JZI50" s="502"/>
      <c r="JZJ50" s="502"/>
      <c r="JZK50" s="502"/>
      <c r="JZL50" s="502"/>
      <c r="JZM50" s="502"/>
      <c r="JZN50" s="502"/>
      <c r="JZO50" s="502"/>
      <c r="JZP50" s="502"/>
      <c r="JZQ50" s="502"/>
      <c r="JZR50" s="502"/>
      <c r="JZS50" s="502"/>
      <c r="JZT50" s="502"/>
      <c r="JZU50" s="502"/>
      <c r="JZV50" s="502"/>
      <c r="JZW50" s="502"/>
      <c r="JZX50" s="502"/>
      <c r="JZY50" s="502"/>
      <c r="JZZ50" s="502"/>
      <c r="KAA50" s="502"/>
      <c r="KAB50" s="502"/>
      <c r="KAC50" s="502"/>
      <c r="KAD50" s="502"/>
      <c r="KAE50" s="502"/>
      <c r="KAF50" s="502"/>
      <c r="KAG50" s="502"/>
      <c r="KAH50" s="502"/>
      <c r="KAI50" s="502"/>
      <c r="KAJ50" s="502"/>
      <c r="KAK50" s="502"/>
      <c r="KAL50" s="502"/>
      <c r="KAM50" s="502"/>
      <c r="KAN50" s="502"/>
      <c r="KAO50" s="502"/>
      <c r="KAP50" s="502"/>
      <c r="KAQ50" s="502"/>
      <c r="KAR50" s="502"/>
      <c r="KAS50" s="502"/>
      <c r="KAT50" s="502"/>
      <c r="KAU50" s="502"/>
      <c r="KAV50" s="502"/>
      <c r="KAW50" s="502"/>
      <c r="KAX50" s="502"/>
      <c r="KAY50" s="502"/>
      <c r="KAZ50" s="502"/>
      <c r="KBA50" s="502"/>
      <c r="KBB50" s="502"/>
      <c r="KBC50" s="502"/>
      <c r="KBD50" s="502"/>
      <c r="KBE50" s="502"/>
      <c r="KBF50" s="502"/>
      <c r="KBG50" s="502"/>
      <c r="KBH50" s="502"/>
      <c r="KBI50" s="502"/>
      <c r="KBJ50" s="502"/>
      <c r="KBK50" s="502"/>
      <c r="KBL50" s="502"/>
      <c r="KBM50" s="502"/>
      <c r="KBN50" s="502"/>
      <c r="KBO50" s="502"/>
      <c r="KBP50" s="502"/>
      <c r="KBQ50" s="502"/>
      <c r="KBR50" s="502"/>
      <c r="KBS50" s="502"/>
      <c r="KBT50" s="502"/>
      <c r="KBU50" s="502"/>
      <c r="KBV50" s="502"/>
      <c r="KBW50" s="502"/>
      <c r="KBX50" s="502"/>
      <c r="KBY50" s="502"/>
      <c r="KBZ50" s="502"/>
      <c r="KCA50" s="502"/>
      <c r="KCB50" s="502"/>
      <c r="KCC50" s="502"/>
      <c r="KCD50" s="502"/>
      <c r="KCE50" s="502"/>
      <c r="KCF50" s="502"/>
      <c r="KCG50" s="502"/>
      <c r="KCH50" s="502"/>
      <c r="KCI50" s="502"/>
      <c r="KCJ50" s="502"/>
      <c r="KCK50" s="502"/>
      <c r="KCL50" s="502"/>
      <c r="KCM50" s="502"/>
      <c r="KCN50" s="502"/>
      <c r="KCO50" s="502"/>
      <c r="KCP50" s="502"/>
      <c r="KCQ50" s="502"/>
      <c r="KCR50" s="502"/>
      <c r="KCS50" s="502"/>
      <c r="KCT50" s="502"/>
      <c r="KCU50" s="502"/>
      <c r="KCV50" s="502"/>
      <c r="KCW50" s="502"/>
      <c r="KCX50" s="502"/>
      <c r="KCY50" s="502"/>
      <c r="KCZ50" s="502"/>
      <c r="KDA50" s="502"/>
      <c r="KDB50" s="502"/>
      <c r="KDC50" s="502"/>
      <c r="KDD50" s="502"/>
      <c r="KDE50" s="502"/>
      <c r="KDF50" s="502"/>
      <c r="KDG50" s="502"/>
      <c r="KDH50" s="502"/>
      <c r="KDI50" s="502"/>
      <c r="KDJ50" s="502"/>
      <c r="KDK50" s="502"/>
      <c r="KDL50" s="502"/>
      <c r="KDM50" s="502"/>
      <c r="KDN50" s="502"/>
      <c r="KDO50" s="502"/>
      <c r="KDP50" s="502"/>
      <c r="KDQ50" s="502"/>
      <c r="KDR50" s="502"/>
      <c r="KDS50" s="502"/>
      <c r="KDT50" s="502"/>
      <c r="KDU50" s="502"/>
      <c r="KDV50" s="502"/>
      <c r="KDW50" s="502"/>
      <c r="KDX50" s="502"/>
      <c r="KDY50" s="502"/>
      <c r="KDZ50" s="502"/>
      <c r="KEA50" s="502"/>
      <c r="KEB50" s="502"/>
      <c r="KEC50" s="502"/>
      <c r="KED50" s="502"/>
      <c r="KEE50" s="502"/>
      <c r="KEF50" s="502"/>
      <c r="KEG50" s="502"/>
      <c r="KEH50" s="502"/>
      <c r="KEI50" s="502"/>
      <c r="KEJ50" s="502"/>
      <c r="KEK50" s="502"/>
      <c r="KEL50" s="502"/>
      <c r="KEM50" s="502"/>
      <c r="KEN50" s="502"/>
      <c r="KEO50" s="502"/>
      <c r="KEP50" s="502"/>
      <c r="KEQ50" s="502"/>
      <c r="KER50" s="502"/>
      <c r="KES50" s="502"/>
      <c r="KET50" s="502"/>
      <c r="KEU50" s="502"/>
      <c r="KEV50" s="502"/>
      <c r="KEW50" s="502"/>
      <c r="KEX50" s="502"/>
      <c r="KEY50" s="502"/>
      <c r="KEZ50" s="502"/>
      <c r="KFA50" s="502"/>
      <c r="KFB50" s="502"/>
      <c r="KFC50" s="502"/>
      <c r="KFD50" s="502"/>
      <c r="KFE50" s="502"/>
      <c r="KFF50" s="502"/>
      <c r="KFG50" s="502"/>
      <c r="KFH50" s="502"/>
      <c r="KFI50" s="502"/>
      <c r="KFJ50" s="502"/>
      <c r="KFK50" s="502"/>
      <c r="KFL50" s="502"/>
      <c r="KFM50" s="502"/>
      <c r="KFN50" s="502"/>
      <c r="KFO50" s="502"/>
      <c r="KFP50" s="502"/>
      <c r="KFQ50" s="502"/>
      <c r="KFR50" s="502"/>
      <c r="KFS50" s="502"/>
      <c r="KFT50" s="502"/>
      <c r="KFU50" s="502"/>
      <c r="KFV50" s="502"/>
      <c r="KFW50" s="502"/>
      <c r="KFX50" s="502"/>
      <c r="KFY50" s="502"/>
      <c r="KFZ50" s="502"/>
      <c r="KGA50" s="502"/>
      <c r="KGB50" s="502"/>
      <c r="KGC50" s="502"/>
      <c r="KGD50" s="502"/>
      <c r="KGE50" s="502"/>
      <c r="KGF50" s="502"/>
      <c r="KGG50" s="502"/>
      <c r="KGH50" s="502"/>
      <c r="KGI50" s="502"/>
      <c r="KGJ50" s="502"/>
      <c r="KGK50" s="502"/>
      <c r="KGL50" s="502"/>
      <c r="KGM50" s="502"/>
      <c r="KGN50" s="502"/>
      <c r="KGO50" s="502"/>
      <c r="KGP50" s="502"/>
      <c r="KGQ50" s="502"/>
      <c r="KGR50" s="502"/>
      <c r="KGS50" s="502"/>
      <c r="KGT50" s="502"/>
      <c r="KGU50" s="502"/>
      <c r="KGV50" s="502"/>
      <c r="KGW50" s="502"/>
      <c r="KGX50" s="502"/>
      <c r="KGY50" s="502"/>
      <c r="KGZ50" s="502"/>
      <c r="KHA50" s="502"/>
      <c r="KHB50" s="502"/>
      <c r="KHC50" s="502"/>
      <c r="KHD50" s="502"/>
      <c r="KHE50" s="502"/>
      <c r="KHF50" s="502"/>
      <c r="KHG50" s="502"/>
      <c r="KHH50" s="502"/>
      <c r="KHI50" s="502"/>
      <c r="KHJ50" s="502"/>
      <c r="KHK50" s="502"/>
      <c r="KHL50" s="502"/>
      <c r="KHM50" s="502"/>
      <c r="KHN50" s="502"/>
      <c r="KHO50" s="502"/>
      <c r="KHP50" s="502"/>
      <c r="KHQ50" s="502"/>
      <c r="KHR50" s="502"/>
      <c r="KHS50" s="502"/>
      <c r="KHT50" s="502"/>
      <c r="KHU50" s="502"/>
      <c r="KHV50" s="502"/>
      <c r="KHW50" s="502"/>
      <c r="KHX50" s="502"/>
      <c r="KHY50" s="502"/>
      <c r="KHZ50" s="502"/>
      <c r="KIA50" s="502"/>
      <c r="KIB50" s="502"/>
      <c r="KIC50" s="502"/>
      <c r="KID50" s="502"/>
      <c r="KIE50" s="502"/>
      <c r="KIF50" s="502"/>
      <c r="KIG50" s="502"/>
      <c r="KIH50" s="502"/>
      <c r="KII50" s="502"/>
      <c r="KIJ50" s="502"/>
      <c r="KIK50" s="502"/>
      <c r="KIL50" s="502"/>
      <c r="KIM50" s="502"/>
      <c r="KIN50" s="502"/>
      <c r="KIO50" s="502"/>
      <c r="KIP50" s="502"/>
      <c r="KIQ50" s="502"/>
      <c r="KIR50" s="502"/>
      <c r="KIS50" s="502"/>
      <c r="KIT50" s="502"/>
      <c r="KIU50" s="502"/>
      <c r="KIV50" s="502"/>
      <c r="KIW50" s="502"/>
      <c r="KIX50" s="502"/>
      <c r="KIY50" s="502"/>
      <c r="KIZ50" s="502"/>
      <c r="KJA50" s="502"/>
      <c r="KJB50" s="502"/>
      <c r="KJC50" s="502"/>
      <c r="KJD50" s="502"/>
      <c r="KJE50" s="502"/>
      <c r="KJF50" s="502"/>
      <c r="KJG50" s="502"/>
      <c r="KJH50" s="502"/>
      <c r="KJI50" s="502"/>
      <c r="KJJ50" s="502"/>
      <c r="KJK50" s="502"/>
      <c r="KJL50" s="502"/>
      <c r="KJM50" s="502"/>
      <c r="KJN50" s="502"/>
      <c r="KJO50" s="502"/>
      <c r="KJP50" s="502"/>
      <c r="KJQ50" s="502"/>
      <c r="KJR50" s="502"/>
      <c r="KJS50" s="502"/>
      <c r="KJT50" s="502"/>
      <c r="KJU50" s="502"/>
      <c r="KJV50" s="502"/>
      <c r="KJW50" s="502"/>
      <c r="KJX50" s="502"/>
      <c r="KJY50" s="502"/>
      <c r="KJZ50" s="502"/>
      <c r="KKA50" s="502"/>
      <c r="KKB50" s="502"/>
      <c r="KKC50" s="502"/>
      <c r="KKD50" s="502"/>
      <c r="KKE50" s="502"/>
      <c r="KKF50" s="502"/>
      <c r="KKG50" s="502"/>
      <c r="KKH50" s="502"/>
      <c r="KKI50" s="502"/>
      <c r="KKJ50" s="502"/>
      <c r="KKK50" s="502"/>
      <c r="KKL50" s="502"/>
      <c r="KKM50" s="502"/>
      <c r="KKN50" s="502"/>
      <c r="KKO50" s="502"/>
      <c r="KKP50" s="502"/>
      <c r="KKQ50" s="502"/>
      <c r="KKR50" s="502"/>
      <c r="KKS50" s="502"/>
      <c r="KKT50" s="502"/>
      <c r="KKU50" s="502"/>
      <c r="KKV50" s="502"/>
      <c r="KKW50" s="502"/>
      <c r="KKX50" s="502"/>
      <c r="KKY50" s="502"/>
      <c r="KKZ50" s="502"/>
      <c r="KLA50" s="502"/>
      <c r="KLB50" s="502"/>
      <c r="KLC50" s="502"/>
      <c r="KLD50" s="502"/>
      <c r="KLE50" s="502"/>
      <c r="KLF50" s="502"/>
      <c r="KLG50" s="502"/>
      <c r="KLH50" s="502"/>
      <c r="KLI50" s="502"/>
      <c r="KLJ50" s="502"/>
      <c r="KLK50" s="502"/>
      <c r="KLL50" s="502"/>
      <c r="KLM50" s="502"/>
      <c r="KLN50" s="502"/>
      <c r="KLO50" s="502"/>
      <c r="KLP50" s="502"/>
      <c r="KLQ50" s="502"/>
      <c r="KLR50" s="502"/>
      <c r="KLS50" s="502"/>
      <c r="KLT50" s="502"/>
      <c r="KLU50" s="502"/>
      <c r="KLV50" s="502"/>
      <c r="KLW50" s="502"/>
      <c r="KLX50" s="502"/>
      <c r="KLY50" s="502"/>
      <c r="KLZ50" s="502"/>
      <c r="KMA50" s="502"/>
      <c r="KMB50" s="502"/>
      <c r="KMC50" s="502"/>
      <c r="KMD50" s="502"/>
      <c r="KME50" s="502"/>
      <c r="KMF50" s="502"/>
      <c r="KMG50" s="502"/>
      <c r="KMH50" s="502"/>
      <c r="KMI50" s="502"/>
      <c r="KMJ50" s="502"/>
      <c r="KMK50" s="502"/>
      <c r="KML50" s="502"/>
      <c r="KMM50" s="502"/>
      <c r="KMN50" s="502"/>
      <c r="KMO50" s="502"/>
      <c r="KMP50" s="502"/>
      <c r="KMQ50" s="502"/>
      <c r="KMR50" s="502"/>
      <c r="KMS50" s="502"/>
      <c r="KMT50" s="502"/>
      <c r="KMU50" s="502"/>
      <c r="KMV50" s="502"/>
      <c r="KMW50" s="502"/>
      <c r="KMX50" s="502"/>
      <c r="KMY50" s="502"/>
      <c r="KMZ50" s="502"/>
      <c r="KNA50" s="502"/>
      <c r="KNB50" s="502"/>
      <c r="KNC50" s="502"/>
      <c r="KND50" s="502"/>
      <c r="KNE50" s="502"/>
      <c r="KNF50" s="502"/>
      <c r="KNG50" s="502"/>
      <c r="KNH50" s="502"/>
      <c r="KNI50" s="502"/>
      <c r="KNJ50" s="502"/>
      <c r="KNK50" s="502"/>
      <c r="KNL50" s="502"/>
      <c r="KNM50" s="502"/>
      <c r="KNN50" s="502"/>
      <c r="KNO50" s="502"/>
      <c r="KNP50" s="502"/>
      <c r="KNQ50" s="502"/>
      <c r="KNR50" s="502"/>
      <c r="KNS50" s="502"/>
      <c r="KNT50" s="502"/>
      <c r="KNU50" s="502"/>
      <c r="KNV50" s="502"/>
      <c r="KNW50" s="502"/>
      <c r="KNX50" s="502"/>
      <c r="KNY50" s="502"/>
      <c r="KNZ50" s="502"/>
      <c r="KOA50" s="502"/>
      <c r="KOB50" s="502"/>
      <c r="KOC50" s="502"/>
      <c r="KOD50" s="502"/>
      <c r="KOE50" s="502"/>
      <c r="KOF50" s="502"/>
      <c r="KOG50" s="502"/>
      <c r="KOH50" s="502"/>
      <c r="KOI50" s="502"/>
      <c r="KOJ50" s="502"/>
      <c r="KOK50" s="502"/>
      <c r="KOL50" s="502"/>
      <c r="KOM50" s="502"/>
      <c r="KON50" s="502"/>
      <c r="KOO50" s="502"/>
      <c r="KOP50" s="502"/>
      <c r="KOQ50" s="502"/>
      <c r="KOR50" s="502"/>
      <c r="KOS50" s="502"/>
      <c r="KOT50" s="502"/>
      <c r="KOU50" s="502"/>
      <c r="KOV50" s="502"/>
      <c r="KOW50" s="502"/>
      <c r="KOX50" s="502"/>
      <c r="KOY50" s="502"/>
      <c r="KOZ50" s="502"/>
      <c r="KPA50" s="502"/>
      <c r="KPB50" s="502"/>
      <c r="KPC50" s="502"/>
      <c r="KPD50" s="502"/>
      <c r="KPE50" s="502"/>
      <c r="KPF50" s="502"/>
      <c r="KPG50" s="502"/>
      <c r="KPH50" s="502"/>
      <c r="KPI50" s="502"/>
      <c r="KPJ50" s="502"/>
      <c r="KPK50" s="502"/>
      <c r="KPL50" s="502"/>
      <c r="KPM50" s="502"/>
      <c r="KPN50" s="502"/>
      <c r="KPO50" s="502"/>
      <c r="KPP50" s="502"/>
      <c r="KPQ50" s="502"/>
      <c r="KPR50" s="502"/>
      <c r="KPS50" s="502"/>
      <c r="KPT50" s="502"/>
      <c r="KPU50" s="502"/>
      <c r="KPV50" s="502"/>
      <c r="KPW50" s="502"/>
      <c r="KPX50" s="502"/>
      <c r="KPY50" s="502"/>
      <c r="KPZ50" s="502"/>
      <c r="KQA50" s="502"/>
      <c r="KQB50" s="502"/>
      <c r="KQC50" s="502"/>
      <c r="KQD50" s="502"/>
      <c r="KQE50" s="502"/>
      <c r="KQF50" s="502"/>
      <c r="KQG50" s="502"/>
      <c r="KQH50" s="502"/>
      <c r="KQI50" s="502"/>
      <c r="KQJ50" s="502"/>
      <c r="KQK50" s="502"/>
      <c r="KQL50" s="502"/>
      <c r="KQM50" s="502"/>
      <c r="KQN50" s="502"/>
      <c r="KQO50" s="502"/>
      <c r="KQP50" s="502"/>
      <c r="KQQ50" s="502"/>
      <c r="KQR50" s="502"/>
      <c r="KQS50" s="502"/>
      <c r="KQT50" s="502"/>
      <c r="KQU50" s="502"/>
      <c r="KQV50" s="502"/>
      <c r="KQW50" s="502"/>
      <c r="KQX50" s="502"/>
      <c r="KQY50" s="502"/>
      <c r="KQZ50" s="502"/>
      <c r="KRA50" s="502"/>
      <c r="KRB50" s="502"/>
      <c r="KRC50" s="502"/>
      <c r="KRD50" s="502"/>
      <c r="KRE50" s="502"/>
      <c r="KRF50" s="502"/>
      <c r="KRG50" s="502"/>
      <c r="KRH50" s="502"/>
      <c r="KRI50" s="502"/>
      <c r="KRJ50" s="502"/>
      <c r="KRK50" s="502"/>
      <c r="KRL50" s="502"/>
      <c r="KRM50" s="502"/>
      <c r="KRN50" s="502"/>
      <c r="KRO50" s="502"/>
      <c r="KRP50" s="502"/>
      <c r="KRQ50" s="502"/>
      <c r="KRR50" s="502"/>
      <c r="KRS50" s="502"/>
      <c r="KRT50" s="502"/>
      <c r="KRU50" s="502"/>
      <c r="KRV50" s="502"/>
      <c r="KRW50" s="502"/>
      <c r="KRX50" s="502"/>
      <c r="KRY50" s="502"/>
      <c r="KRZ50" s="502"/>
      <c r="KSA50" s="502"/>
      <c r="KSB50" s="502"/>
      <c r="KSC50" s="502"/>
      <c r="KSD50" s="502"/>
      <c r="KSE50" s="502"/>
      <c r="KSF50" s="502"/>
      <c r="KSG50" s="502"/>
      <c r="KSH50" s="502"/>
      <c r="KSI50" s="502"/>
      <c r="KSJ50" s="502"/>
      <c r="KSK50" s="502"/>
      <c r="KSL50" s="502"/>
      <c r="KSM50" s="502"/>
      <c r="KSN50" s="502"/>
      <c r="KSO50" s="502"/>
      <c r="KSP50" s="502"/>
      <c r="KSQ50" s="502"/>
      <c r="KSR50" s="502"/>
      <c r="KSS50" s="502"/>
      <c r="KST50" s="502"/>
      <c r="KSU50" s="502"/>
      <c r="KSV50" s="502"/>
      <c r="KSW50" s="502"/>
      <c r="KSX50" s="502"/>
      <c r="KSY50" s="502"/>
      <c r="KSZ50" s="502"/>
      <c r="KTA50" s="502"/>
      <c r="KTB50" s="502"/>
      <c r="KTC50" s="502"/>
      <c r="KTD50" s="502"/>
      <c r="KTE50" s="502"/>
      <c r="KTF50" s="502"/>
      <c r="KTG50" s="502"/>
      <c r="KTH50" s="502"/>
      <c r="KTI50" s="502"/>
      <c r="KTJ50" s="502"/>
      <c r="KTK50" s="502"/>
      <c r="KTL50" s="502"/>
      <c r="KTM50" s="502"/>
      <c r="KTN50" s="502"/>
      <c r="KTO50" s="502"/>
      <c r="KTP50" s="502"/>
      <c r="KTQ50" s="502"/>
      <c r="KTR50" s="502"/>
      <c r="KTS50" s="502"/>
      <c r="KTT50" s="502"/>
      <c r="KTU50" s="502"/>
      <c r="KTV50" s="502"/>
      <c r="KTW50" s="502"/>
      <c r="KTX50" s="502"/>
      <c r="KTY50" s="502"/>
      <c r="KTZ50" s="502"/>
      <c r="KUA50" s="502"/>
      <c r="KUB50" s="502"/>
      <c r="KUC50" s="502"/>
      <c r="KUD50" s="502"/>
      <c r="KUE50" s="502"/>
      <c r="KUF50" s="502"/>
      <c r="KUG50" s="502"/>
      <c r="KUH50" s="502"/>
      <c r="KUI50" s="502"/>
      <c r="KUJ50" s="502"/>
      <c r="KUK50" s="502"/>
      <c r="KUL50" s="502"/>
      <c r="KUM50" s="502"/>
      <c r="KUN50" s="502"/>
      <c r="KUO50" s="502"/>
      <c r="KUP50" s="502"/>
      <c r="KUQ50" s="502"/>
      <c r="KUR50" s="502"/>
      <c r="KUS50" s="502"/>
      <c r="KUT50" s="502"/>
      <c r="KUU50" s="502"/>
      <c r="KUV50" s="502"/>
      <c r="KUW50" s="502"/>
      <c r="KUX50" s="502"/>
      <c r="KUY50" s="502"/>
      <c r="KUZ50" s="502"/>
      <c r="KVA50" s="502"/>
      <c r="KVB50" s="502"/>
      <c r="KVC50" s="502"/>
      <c r="KVD50" s="502"/>
      <c r="KVE50" s="502"/>
      <c r="KVF50" s="502"/>
      <c r="KVG50" s="502"/>
      <c r="KVH50" s="502"/>
      <c r="KVI50" s="502"/>
      <c r="KVJ50" s="502"/>
      <c r="KVK50" s="502"/>
      <c r="KVL50" s="502"/>
      <c r="KVM50" s="502"/>
      <c r="KVN50" s="502"/>
      <c r="KVO50" s="502"/>
      <c r="KVP50" s="502"/>
      <c r="KVQ50" s="502"/>
      <c r="KVR50" s="502"/>
      <c r="KVS50" s="502"/>
      <c r="KVT50" s="502"/>
      <c r="KVU50" s="502"/>
      <c r="KVV50" s="502"/>
      <c r="KVW50" s="502"/>
      <c r="KVX50" s="502"/>
      <c r="KVY50" s="502"/>
      <c r="KVZ50" s="502"/>
      <c r="KWA50" s="502"/>
      <c r="KWB50" s="502"/>
      <c r="KWC50" s="502"/>
      <c r="KWD50" s="502"/>
      <c r="KWE50" s="502"/>
      <c r="KWF50" s="502"/>
      <c r="KWG50" s="502"/>
      <c r="KWH50" s="502"/>
      <c r="KWI50" s="502"/>
      <c r="KWJ50" s="502"/>
      <c r="KWK50" s="502"/>
      <c r="KWL50" s="502"/>
      <c r="KWM50" s="502"/>
      <c r="KWN50" s="502"/>
      <c r="KWO50" s="502"/>
      <c r="KWP50" s="502"/>
      <c r="KWQ50" s="502"/>
      <c r="KWR50" s="502"/>
      <c r="KWS50" s="502"/>
      <c r="KWT50" s="502"/>
      <c r="KWU50" s="502"/>
      <c r="KWV50" s="502"/>
      <c r="KWW50" s="502"/>
      <c r="KWX50" s="502"/>
      <c r="KWY50" s="502"/>
      <c r="KWZ50" s="502"/>
      <c r="KXA50" s="502"/>
      <c r="KXB50" s="502"/>
      <c r="KXC50" s="502"/>
      <c r="KXD50" s="502"/>
      <c r="KXE50" s="502"/>
      <c r="KXF50" s="502"/>
      <c r="KXG50" s="502"/>
      <c r="KXH50" s="502"/>
      <c r="KXI50" s="502"/>
      <c r="KXJ50" s="502"/>
      <c r="KXK50" s="502"/>
      <c r="KXL50" s="502"/>
      <c r="KXM50" s="502"/>
      <c r="KXN50" s="502"/>
      <c r="KXO50" s="502"/>
      <c r="KXP50" s="502"/>
      <c r="KXQ50" s="502"/>
      <c r="KXR50" s="502"/>
      <c r="KXS50" s="502"/>
      <c r="KXT50" s="502"/>
      <c r="KXU50" s="502"/>
      <c r="KXV50" s="502"/>
      <c r="KXW50" s="502"/>
      <c r="KXX50" s="502"/>
      <c r="KXY50" s="502"/>
      <c r="KXZ50" s="502"/>
      <c r="KYA50" s="502"/>
      <c r="KYB50" s="502"/>
      <c r="KYC50" s="502"/>
      <c r="KYD50" s="502"/>
      <c r="KYE50" s="502"/>
      <c r="KYF50" s="502"/>
      <c r="KYG50" s="502"/>
      <c r="KYH50" s="502"/>
      <c r="KYI50" s="502"/>
      <c r="KYJ50" s="502"/>
      <c r="KYK50" s="502"/>
      <c r="KYL50" s="502"/>
      <c r="KYM50" s="502"/>
      <c r="KYN50" s="502"/>
      <c r="KYO50" s="502"/>
      <c r="KYP50" s="502"/>
      <c r="KYQ50" s="502"/>
      <c r="KYR50" s="502"/>
      <c r="KYS50" s="502"/>
      <c r="KYT50" s="502"/>
      <c r="KYU50" s="502"/>
      <c r="KYV50" s="502"/>
      <c r="KYW50" s="502"/>
      <c r="KYX50" s="502"/>
      <c r="KYY50" s="502"/>
      <c r="KYZ50" s="502"/>
      <c r="KZA50" s="502"/>
      <c r="KZB50" s="502"/>
      <c r="KZC50" s="502"/>
      <c r="KZD50" s="502"/>
      <c r="KZE50" s="502"/>
      <c r="KZF50" s="502"/>
      <c r="KZG50" s="502"/>
      <c r="KZH50" s="502"/>
      <c r="KZI50" s="502"/>
      <c r="KZJ50" s="502"/>
      <c r="KZK50" s="502"/>
      <c r="KZL50" s="502"/>
      <c r="KZM50" s="502"/>
      <c r="KZN50" s="502"/>
      <c r="KZO50" s="502"/>
      <c r="KZP50" s="502"/>
      <c r="KZQ50" s="502"/>
      <c r="KZR50" s="502"/>
      <c r="KZS50" s="502"/>
      <c r="KZT50" s="502"/>
      <c r="KZU50" s="502"/>
      <c r="KZV50" s="502"/>
      <c r="KZW50" s="502"/>
      <c r="KZX50" s="502"/>
      <c r="KZY50" s="502"/>
      <c r="KZZ50" s="502"/>
      <c r="LAA50" s="502"/>
      <c r="LAB50" s="502"/>
      <c r="LAC50" s="502"/>
      <c r="LAD50" s="502"/>
      <c r="LAE50" s="502"/>
      <c r="LAF50" s="502"/>
      <c r="LAG50" s="502"/>
      <c r="LAH50" s="502"/>
      <c r="LAI50" s="502"/>
      <c r="LAJ50" s="502"/>
      <c r="LAK50" s="502"/>
      <c r="LAL50" s="502"/>
      <c r="LAM50" s="502"/>
      <c r="LAN50" s="502"/>
      <c r="LAO50" s="502"/>
      <c r="LAP50" s="502"/>
      <c r="LAQ50" s="502"/>
      <c r="LAR50" s="502"/>
      <c r="LAS50" s="502"/>
      <c r="LAT50" s="502"/>
      <c r="LAU50" s="502"/>
      <c r="LAV50" s="502"/>
      <c r="LAW50" s="502"/>
      <c r="LAX50" s="502"/>
      <c r="LAY50" s="502"/>
      <c r="LAZ50" s="502"/>
      <c r="LBA50" s="502"/>
      <c r="LBB50" s="502"/>
      <c r="LBC50" s="502"/>
      <c r="LBD50" s="502"/>
      <c r="LBE50" s="502"/>
      <c r="LBF50" s="502"/>
      <c r="LBG50" s="502"/>
      <c r="LBH50" s="502"/>
      <c r="LBI50" s="502"/>
      <c r="LBJ50" s="502"/>
      <c r="LBK50" s="502"/>
      <c r="LBL50" s="502"/>
      <c r="LBM50" s="502"/>
      <c r="LBN50" s="502"/>
      <c r="LBO50" s="502"/>
      <c r="LBP50" s="502"/>
      <c r="LBQ50" s="502"/>
      <c r="LBR50" s="502"/>
      <c r="LBS50" s="502"/>
      <c r="LBT50" s="502"/>
      <c r="LBU50" s="502"/>
      <c r="LBV50" s="502"/>
      <c r="LBW50" s="502"/>
      <c r="LBX50" s="502"/>
      <c r="LBY50" s="502"/>
      <c r="LBZ50" s="502"/>
      <c r="LCA50" s="502"/>
      <c r="LCB50" s="502"/>
      <c r="LCC50" s="502"/>
      <c r="LCD50" s="502"/>
      <c r="LCE50" s="502"/>
      <c r="LCF50" s="502"/>
      <c r="LCG50" s="502"/>
      <c r="LCH50" s="502"/>
      <c r="LCI50" s="502"/>
      <c r="LCJ50" s="502"/>
      <c r="LCK50" s="502"/>
      <c r="LCL50" s="502"/>
      <c r="LCM50" s="502"/>
      <c r="LCN50" s="502"/>
      <c r="LCO50" s="502"/>
      <c r="LCP50" s="502"/>
      <c r="LCQ50" s="502"/>
      <c r="LCR50" s="502"/>
      <c r="LCS50" s="502"/>
      <c r="LCT50" s="502"/>
      <c r="LCU50" s="502"/>
      <c r="LCV50" s="502"/>
      <c r="LCW50" s="502"/>
      <c r="LCX50" s="502"/>
      <c r="LCY50" s="502"/>
      <c r="LCZ50" s="502"/>
      <c r="LDA50" s="502"/>
      <c r="LDB50" s="502"/>
      <c r="LDC50" s="502"/>
      <c r="LDD50" s="502"/>
      <c r="LDE50" s="502"/>
      <c r="LDF50" s="502"/>
      <c r="LDG50" s="502"/>
      <c r="LDH50" s="502"/>
      <c r="LDI50" s="502"/>
      <c r="LDJ50" s="502"/>
      <c r="LDK50" s="502"/>
      <c r="LDL50" s="502"/>
      <c r="LDM50" s="502"/>
      <c r="LDN50" s="502"/>
      <c r="LDO50" s="502"/>
      <c r="LDP50" s="502"/>
      <c r="LDQ50" s="502"/>
      <c r="LDR50" s="502"/>
      <c r="LDS50" s="502"/>
      <c r="LDT50" s="502"/>
      <c r="LDU50" s="502"/>
      <c r="LDV50" s="502"/>
      <c r="LDW50" s="502"/>
      <c r="LDX50" s="502"/>
      <c r="LDY50" s="502"/>
      <c r="LDZ50" s="502"/>
      <c r="LEA50" s="502"/>
      <c r="LEB50" s="502"/>
      <c r="LEC50" s="502"/>
      <c r="LED50" s="502"/>
      <c r="LEE50" s="502"/>
      <c r="LEF50" s="502"/>
      <c r="LEG50" s="502"/>
      <c r="LEH50" s="502"/>
      <c r="LEI50" s="502"/>
      <c r="LEJ50" s="502"/>
      <c r="LEK50" s="502"/>
      <c r="LEL50" s="502"/>
      <c r="LEM50" s="502"/>
      <c r="LEN50" s="502"/>
      <c r="LEO50" s="502"/>
      <c r="LEP50" s="502"/>
      <c r="LEQ50" s="502"/>
      <c r="LER50" s="502"/>
      <c r="LES50" s="502"/>
      <c r="LET50" s="502"/>
      <c r="LEU50" s="502"/>
      <c r="LEV50" s="502"/>
      <c r="LEW50" s="502"/>
      <c r="LEX50" s="502"/>
      <c r="LEY50" s="502"/>
      <c r="LEZ50" s="502"/>
      <c r="LFA50" s="502"/>
      <c r="LFB50" s="502"/>
      <c r="LFC50" s="502"/>
      <c r="LFD50" s="502"/>
      <c r="LFE50" s="502"/>
      <c r="LFF50" s="502"/>
      <c r="LFG50" s="502"/>
      <c r="LFH50" s="502"/>
      <c r="LFI50" s="502"/>
      <c r="LFJ50" s="502"/>
      <c r="LFK50" s="502"/>
      <c r="LFL50" s="502"/>
      <c r="LFM50" s="502"/>
      <c r="LFN50" s="502"/>
      <c r="LFO50" s="502"/>
      <c r="LFP50" s="502"/>
      <c r="LFQ50" s="502"/>
      <c r="LFR50" s="502"/>
      <c r="LFS50" s="502"/>
      <c r="LFT50" s="502"/>
      <c r="LFU50" s="502"/>
      <c r="LFV50" s="502"/>
      <c r="LFW50" s="502"/>
      <c r="LFX50" s="502"/>
      <c r="LFY50" s="502"/>
      <c r="LFZ50" s="502"/>
      <c r="LGA50" s="502"/>
      <c r="LGB50" s="502"/>
      <c r="LGC50" s="502"/>
      <c r="LGD50" s="502"/>
      <c r="LGE50" s="502"/>
      <c r="LGF50" s="502"/>
      <c r="LGG50" s="502"/>
      <c r="LGH50" s="502"/>
      <c r="LGI50" s="502"/>
      <c r="LGJ50" s="502"/>
      <c r="LGK50" s="502"/>
      <c r="LGL50" s="502"/>
      <c r="LGM50" s="502"/>
      <c r="LGN50" s="502"/>
      <c r="LGO50" s="502"/>
      <c r="LGP50" s="502"/>
      <c r="LGQ50" s="502"/>
      <c r="LGR50" s="502"/>
      <c r="LGS50" s="502"/>
      <c r="LGT50" s="502"/>
      <c r="LGU50" s="502"/>
      <c r="LGV50" s="502"/>
      <c r="LGW50" s="502"/>
      <c r="LGX50" s="502"/>
      <c r="LGY50" s="502"/>
      <c r="LGZ50" s="502"/>
      <c r="LHA50" s="502"/>
      <c r="LHB50" s="502"/>
      <c r="LHC50" s="502"/>
      <c r="LHD50" s="502"/>
      <c r="LHE50" s="502"/>
      <c r="LHF50" s="502"/>
      <c r="LHG50" s="502"/>
      <c r="LHH50" s="502"/>
      <c r="LHI50" s="502"/>
      <c r="LHJ50" s="502"/>
      <c r="LHK50" s="502"/>
      <c r="LHL50" s="502"/>
      <c r="LHM50" s="502"/>
      <c r="LHN50" s="502"/>
      <c r="LHO50" s="502"/>
      <c r="LHP50" s="502"/>
      <c r="LHQ50" s="502"/>
      <c r="LHR50" s="502"/>
      <c r="LHS50" s="502"/>
      <c r="LHT50" s="502"/>
      <c r="LHU50" s="502"/>
      <c r="LHV50" s="502"/>
      <c r="LHW50" s="502"/>
      <c r="LHX50" s="502"/>
      <c r="LHY50" s="502"/>
      <c r="LHZ50" s="502"/>
      <c r="LIA50" s="502"/>
      <c r="LIB50" s="502"/>
      <c r="LIC50" s="502"/>
      <c r="LID50" s="502"/>
      <c r="LIE50" s="502"/>
      <c r="LIF50" s="502"/>
      <c r="LIG50" s="502"/>
      <c r="LIH50" s="502"/>
      <c r="LII50" s="502"/>
      <c r="LIJ50" s="502"/>
      <c r="LIK50" s="502"/>
      <c r="LIL50" s="502"/>
      <c r="LIM50" s="502"/>
      <c r="LIN50" s="502"/>
      <c r="LIO50" s="502"/>
      <c r="LIP50" s="502"/>
      <c r="LIQ50" s="502"/>
      <c r="LIR50" s="502"/>
      <c r="LIS50" s="502"/>
      <c r="LIT50" s="502"/>
      <c r="LIU50" s="502"/>
      <c r="LIV50" s="502"/>
      <c r="LIW50" s="502"/>
      <c r="LIX50" s="502"/>
      <c r="LIY50" s="502"/>
      <c r="LIZ50" s="502"/>
      <c r="LJA50" s="502"/>
      <c r="LJB50" s="502"/>
      <c r="LJC50" s="502"/>
      <c r="LJD50" s="502"/>
      <c r="LJE50" s="502"/>
      <c r="LJF50" s="502"/>
      <c r="LJG50" s="502"/>
      <c r="LJH50" s="502"/>
      <c r="LJI50" s="502"/>
      <c r="LJJ50" s="502"/>
      <c r="LJK50" s="502"/>
      <c r="LJL50" s="502"/>
      <c r="LJM50" s="502"/>
      <c r="LJN50" s="502"/>
      <c r="LJO50" s="502"/>
      <c r="LJP50" s="502"/>
      <c r="LJQ50" s="502"/>
      <c r="LJR50" s="502"/>
      <c r="LJS50" s="502"/>
      <c r="LJT50" s="502"/>
      <c r="LJU50" s="502"/>
      <c r="LJV50" s="502"/>
      <c r="LJW50" s="502"/>
      <c r="LJX50" s="502"/>
      <c r="LJY50" s="502"/>
      <c r="LJZ50" s="502"/>
      <c r="LKA50" s="502"/>
      <c r="LKB50" s="502"/>
      <c r="LKC50" s="502"/>
      <c r="LKD50" s="502"/>
      <c r="LKE50" s="502"/>
      <c r="LKF50" s="502"/>
      <c r="LKG50" s="502"/>
      <c r="LKH50" s="502"/>
      <c r="LKI50" s="502"/>
      <c r="LKJ50" s="502"/>
      <c r="LKK50" s="502"/>
      <c r="LKL50" s="502"/>
      <c r="LKM50" s="502"/>
      <c r="LKN50" s="502"/>
      <c r="LKO50" s="502"/>
      <c r="LKP50" s="502"/>
      <c r="LKQ50" s="502"/>
      <c r="LKR50" s="502"/>
      <c r="LKS50" s="502"/>
      <c r="LKT50" s="502"/>
      <c r="LKU50" s="502"/>
      <c r="LKV50" s="502"/>
      <c r="LKW50" s="502"/>
      <c r="LKX50" s="502"/>
      <c r="LKY50" s="502"/>
      <c r="LKZ50" s="502"/>
      <c r="LLA50" s="502"/>
      <c r="LLB50" s="502"/>
      <c r="LLC50" s="502"/>
      <c r="LLD50" s="502"/>
      <c r="LLE50" s="502"/>
      <c r="LLF50" s="502"/>
      <c r="LLG50" s="502"/>
      <c r="LLH50" s="502"/>
      <c r="LLI50" s="502"/>
      <c r="LLJ50" s="502"/>
      <c r="LLK50" s="502"/>
      <c r="LLL50" s="502"/>
      <c r="LLM50" s="502"/>
      <c r="LLN50" s="502"/>
      <c r="LLO50" s="502"/>
      <c r="LLP50" s="502"/>
      <c r="LLQ50" s="502"/>
      <c r="LLR50" s="502"/>
      <c r="LLS50" s="502"/>
      <c r="LLT50" s="502"/>
      <c r="LLU50" s="502"/>
      <c r="LLV50" s="502"/>
      <c r="LLW50" s="502"/>
      <c r="LLX50" s="502"/>
      <c r="LLY50" s="502"/>
      <c r="LLZ50" s="502"/>
      <c r="LMA50" s="502"/>
      <c r="LMB50" s="502"/>
      <c r="LMC50" s="502"/>
      <c r="LMD50" s="502"/>
      <c r="LME50" s="502"/>
      <c r="LMF50" s="502"/>
      <c r="LMG50" s="502"/>
      <c r="LMH50" s="502"/>
      <c r="LMI50" s="502"/>
      <c r="LMJ50" s="502"/>
      <c r="LMK50" s="502"/>
      <c r="LML50" s="502"/>
      <c r="LMM50" s="502"/>
      <c r="LMN50" s="502"/>
      <c r="LMO50" s="502"/>
      <c r="LMP50" s="502"/>
      <c r="LMQ50" s="502"/>
      <c r="LMR50" s="502"/>
      <c r="LMS50" s="502"/>
      <c r="LMT50" s="502"/>
      <c r="LMU50" s="502"/>
      <c r="LMV50" s="502"/>
      <c r="LMW50" s="502"/>
      <c r="LMX50" s="502"/>
      <c r="LMY50" s="502"/>
      <c r="LMZ50" s="502"/>
      <c r="LNA50" s="502"/>
      <c r="LNB50" s="502"/>
      <c r="LNC50" s="502"/>
      <c r="LND50" s="502"/>
      <c r="LNE50" s="502"/>
      <c r="LNF50" s="502"/>
      <c r="LNG50" s="502"/>
      <c r="LNH50" s="502"/>
      <c r="LNI50" s="502"/>
      <c r="LNJ50" s="502"/>
      <c r="LNK50" s="502"/>
      <c r="LNL50" s="502"/>
      <c r="LNM50" s="502"/>
      <c r="LNN50" s="502"/>
      <c r="LNO50" s="502"/>
      <c r="LNP50" s="502"/>
      <c r="LNQ50" s="502"/>
      <c r="LNR50" s="502"/>
      <c r="LNS50" s="502"/>
      <c r="LNT50" s="502"/>
      <c r="LNU50" s="502"/>
      <c r="LNV50" s="502"/>
      <c r="LNW50" s="502"/>
      <c r="LNX50" s="502"/>
      <c r="LNY50" s="502"/>
      <c r="LNZ50" s="502"/>
      <c r="LOA50" s="502"/>
      <c r="LOB50" s="502"/>
      <c r="LOC50" s="502"/>
      <c r="LOD50" s="502"/>
      <c r="LOE50" s="502"/>
      <c r="LOF50" s="502"/>
      <c r="LOG50" s="502"/>
      <c r="LOH50" s="502"/>
      <c r="LOI50" s="502"/>
      <c r="LOJ50" s="502"/>
      <c r="LOK50" s="502"/>
      <c r="LOL50" s="502"/>
      <c r="LOM50" s="502"/>
      <c r="LON50" s="502"/>
      <c r="LOO50" s="502"/>
      <c r="LOP50" s="502"/>
      <c r="LOQ50" s="502"/>
      <c r="LOR50" s="502"/>
      <c r="LOS50" s="502"/>
      <c r="LOT50" s="502"/>
      <c r="LOU50" s="502"/>
      <c r="LOV50" s="502"/>
      <c r="LOW50" s="502"/>
      <c r="LOX50" s="502"/>
      <c r="LOY50" s="502"/>
      <c r="LOZ50" s="502"/>
      <c r="LPA50" s="502"/>
      <c r="LPB50" s="502"/>
      <c r="LPC50" s="502"/>
      <c r="LPD50" s="502"/>
      <c r="LPE50" s="502"/>
      <c r="LPF50" s="502"/>
      <c r="LPG50" s="502"/>
      <c r="LPH50" s="502"/>
      <c r="LPI50" s="502"/>
      <c r="LPJ50" s="502"/>
      <c r="LPK50" s="502"/>
      <c r="LPL50" s="502"/>
      <c r="LPM50" s="502"/>
      <c r="LPN50" s="502"/>
      <c r="LPO50" s="502"/>
      <c r="LPP50" s="502"/>
      <c r="LPQ50" s="502"/>
      <c r="LPR50" s="502"/>
      <c r="LPS50" s="502"/>
      <c r="LPT50" s="502"/>
      <c r="LPU50" s="502"/>
      <c r="LPV50" s="502"/>
      <c r="LPW50" s="502"/>
      <c r="LPX50" s="502"/>
      <c r="LPY50" s="502"/>
      <c r="LPZ50" s="502"/>
      <c r="LQA50" s="502"/>
      <c r="LQB50" s="502"/>
      <c r="LQC50" s="502"/>
      <c r="LQD50" s="502"/>
      <c r="LQE50" s="502"/>
      <c r="LQF50" s="502"/>
      <c r="LQG50" s="502"/>
      <c r="LQH50" s="502"/>
      <c r="LQI50" s="502"/>
      <c r="LQJ50" s="502"/>
      <c r="LQK50" s="502"/>
      <c r="LQL50" s="502"/>
      <c r="LQM50" s="502"/>
      <c r="LQN50" s="502"/>
      <c r="LQO50" s="502"/>
      <c r="LQP50" s="502"/>
      <c r="LQQ50" s="502"/>
      <c r="LQR50" s="502"/>
      <c r="LQS50" s="502"/>
      <c r="LQT50" s="502"/>
      <c r="LQU50" s="502"/>
      <c r="LQV50" s="502"/>
      <c r="LQW50" s="502"/>
      <c r="LQX50" s="502"/>
      <c r="LQY50" s="502"/>
      <c r="LQZ50" s="502"/>
      <c r="LRA50" s="502"/>
      <c r="LRB50" s="502"/>
      <c r="LRC50" s="502"/>
      <c r="LRD50" s="502"/>
      <c r="LRE50" s="502"/>
      <c r="LRF50" s="502"/>
      <c r="LRG50" s="502"/>
      <c r="LRH50" s="502"/>
      <c r="LRI50" s="502"/>
      <c r="LRJ50" s="502"/>
      <c r="LRK50" s="502"/>
      <c r="LRL50" s="502"/>
      <c r="LRM50" s="502"/>
      <c r="LRN50" s="502"/>
      <c r="LRO50" s="502"/>
      <c r="LRP50" s="502"/>
      <c r="LRQ50" s="502"/>
      <c r="LRR50" s="502"/>
      <c r="LRS50" s="502"/>
      <c r="LRT50" s="502"/>
      <c r="LRU50" s="502"/>
      <c r="LRV50" s="502"/>
      <c r="LRW50" s="502"/>
      <c r="LRX50" s="502"/>
      <c r="LRY50" s="502"/>
      <c r="LRZ50" s="502"/>
      <c r="LSA50" s="502"/>
      <c r="LSB50" s="502"/>
      <c r="LSC50" s="502"/>
      <c r="LSD50" s="502"/>
      <c r="LSE50" s="502"/>
      <c r="LSF50" s="502"/>
      <c r="LSG50" s="502"/>
      <c r="LSH50" s="502"/>
      <c r="LSI50" s="502"/>
      <c r="LSJ50" s="502"/>
      <c r="LSK50" s="502"/>
      <c r="LSL50" s="502"/>
      <c r="LSM50" s="502"/>
      <c r="LSN50" s="502"/>
      <c r="LSO50" s="502"/>
      <c r="LSP50" s="502"/>
      <c r="LSQ50" s="502"/>
      <c r="LSR50" s="502"/>
      <c r="LSS50" s="502"/>
      <c r="LST50" s="502"/>
      <c r="LSU50" s="502"/>
      <c r="LSV50" s="502"/>
      <c r="LSW50" s="502"/>
      <c r="LSX50" s="502"/>
      <c r="LSY50" s="502"/>
      <c r="LSZ50" s="502"/>
      <c r="LTA50" s="502"/>
      <c r="LTB50" s="502"/>
      <c r="LTC50" s="502"/>
      <c r="LTD50" s="502"/>
      <c r="LTE50" s="502"/>
      <c r="LTF50" s="502"/>
      <c r="LTG50" s="502"/>
      <c r="LTH50" s="502"/>
      <c r="LTI50" s="502"/>
      <c r="LTJ50" s="502"/>
      <c r="LTK50" s="502"/>
      <c r="LTL50" s="502"/>
      <c r="LTM50" s="502"/>
      <c r="LTN50" s="502"/>
      <c r="LTO50" s="502"/>
      <c r="LTP50" s="502"/>
      <c r="LTQ50" s="502"/>
      <c r="LTR50" s="502"/>
      <c r="LTS50" s="502"/>
      <c r="LTT50" s="502"/>
      <c r="LTU50" s="502"/>
      <c r="LTV50" s="502"/>
      <c r="LTW50" s="502"/>
      <c r="LTX50" s="502"/>
      <c r="LTY50" s="502"/>
      <c r="LTZ50" s="502"/>
      <c r="LUA50" s="502"/>
      <c r="LUB50" s="502"/>
      <c r="LUC50" s="502"/>
      <c r="LUD50" s="502"/>
      <c r="LUE50" s="502"/>
      <c r="LUF50" s="502"/>
      <c r="LUG50" s="502"/>
      <c r="LUH50" s="502"/>
      <c r="LUI50" s="502"/>
      <c r="LUJ50" s="502"/>
      <c r="LUK50" s="502"/>
      <c r="LUL50" s="502"/>
      <c r="LUM50" s="502"/>
      <c r="LUN50" s="502"/>
      <c r="LUO50" s="502"/>
      <c r="LUP50" s="502"/>
      <c r="LUQ50" s="502"/>
      <c r="LUR50" s="502"/>
      <c r="LUS50" s="502"/>
      <c r="LUT50" s="502"/>
      <c r="LUU50" s="502"/>
      <c r="LUV50" s="502"/>
      <c r="LUW50" s="502"/>
      <c r="LUX50" s="502"/>
      <c r="LUY50" s="502"/>
      <c r="LUZ50" s="502"/>
      <c r="LVA50" s="502"/>
      <c r="LVB50" s="502"/>
      <c r="LVC50" s="502"/>
      <c r="LVD50" s="502"/>
      <c r="LVE50" s="502"/>
      <c r="LVF50" s="502"/>
      <c r="LVG50" s="502"/>
      <c r="LVH50" s="502"/>
      <c r="LVI50" s="502"/>
      <c r="LVJ50" s="502"/>
      <c r="LVK50" s="502"/>
      <c r="LVL50" s="502"/>
      <c r="LVM50" s="502"/>
      <c r="LVN50" s="502"/>
      <c r="LVO50" s="502"/>
      <c r="LVP50" s="502"/>
      <c r="LVQ50" s="502"/>
      <c r="LVR50" s="502"/>
      <c r="LVS50" s="502"/>
      <c r="LVT50" s="502"/>
      <c r="LVU50" s="502"/>
      <c r="LVV50" s="502"/>
      <c r="LVW50" s="502"/>
      <c r="LVX50" s="502"/>
      <c r="LVY50" s="502"/>
      <c r="LVZ50" s="502"/>
      <c r="LWA50" s="502"/>
      <c r="LWB50" s="502"/>
      <c r="LWC50" s="502"/>
      <c r="LWD50" s="502"/>
      <c r="LWE50" s="502"/>
      <c r="LWF50" s="502"/>
      <c r="LWG50" s="502"/>
      <c r="LWH50" s="502"/>
      <c r="LWI50" s="502"/>
      <c r="LWJ50" s="502"/>
      <c r="LWK50" s="502"/>
      <c r="LWL50" s="502"/>
      <c r="LWM50" s="502"/>
      <c r="LWN50" s="502"/>
      <c r="LWO50" s="502"/>
      <c r="LWP50" s="502"/>
      <c r="LWQ50" s="502"/>
      <c r="LWR50" s="502"/>
      <c r="LWS50" s="502"/>
      <c r="LWT50" s="502"/>
      <c r="LWU50" s="502"/>
      <c r="LWV50" s="502"/>
      <c r="LWW50" s="502"/>
      <c r="LWX50" s="502"/>
      <c r="LWY50" s="502"/>
      <c r="LWZ50" s="502"/>
      <c r="LXA50" s="502"/>
      <c r="LXB50" s="502"/>
      <c r="LXC50" s="502"/>
      <c r="LXD50" s="502"/>
      <c r="LXE50" s="502"/>
      <c r="LXF50" s="502"/>
      <c r="LXG50" s="502"/>
      <c r="LXH50" s="502"/>
      <c r="LXI50" s="502"/>
      <c r="LXJ50" s="502"/>
      <c r="LXK50" s="502"/>
      <c r="LXL50" s="502"/>
      <c r="LXM50" s="502"/>
      <c r="LXN50" s="502"/>
      <c r="LXO50" s="502"/>
      <c r="LXP50" s="502"/>
      <c r="LXQ50" s="502"/>
      <c r="LXR50" s="502"/>
      <c r="LXS50" s="502"/>
      <c r="LXT50" s="502"/>
      <c r="LXU50" s="502"/>
      <c r="LXV50" s="502"/>
      <c r="LXW50" s="502"/>
      <c r="LXX50" s="502"/>
      <c r="LXY50" s="502"/>
      <c r="LXZ50" s="502"/>
      <c r="LYA50" s="502"/>
      <c r="LYB50" s="502"/>
      <c r="LYC50" s="502"/>
      <c r="LYD50" s="502"/>
      <c r="LYE50" s="502"/>
      <c r="LYF50" s="502"/>
      <c r="LYG50" s="502"/>
      <c r="LYH50" s="502"/>
      <c r="LYI50" s="502"/>
      <c r="LYJ50" s="502"/>
      <c r="LYK50" s="502"/>
      <c r="LYL50" s="502"/>
      <c r="LYM50" s="502"/>
      <c r="LYN50" s="502"/>
      <c r="LYO50" s="502"/>
      <c r="LYP50" s="502"/>
      <c r="LYQ50" s="502"/>
      <c r="LYR50" s="502"/>
      <c r="LYS50" s="502"/>
      <c r="LYT50" s="502"/>
      <c r="LYU50" s="502"/>
      <c r="LYV50" s="502"/>
      <c r="LYW50" s="502"/>
      <c r="LYX50" s="502"/>
      <c r="LYY50" s="502"/>
      <c r="LYZ50" s="502"/>
      <c r="LZA50" s="502"/>
      <c r="LZB50" s="502"/>
      <c r="LZC50" s="502"/>
      <c r="LZD50" s="502"/>
      <c r="LZE50" s="502"/>
      <c r="LZF50" s="502"/>
      <c r="LZG50" s="502"/>
      <c r="LZH50" s="502"/>
      <c r="LZI50" s="502"/>
      <c r="LZJ50" s="502"/>
      <c r="LZK50" s="502"/>
      <c r="LZL50" s="502"/>
      <c r="LZM50" s="502"/>
      <c r="LZN50" s="502"/>
      <c r="LZO50" s="502"/>
      <c r="LZP50" s="502"/>
      <c r="LZQ50" s="502"/>
      <c r="LZR50" s="502"/>
      <c r="LZS50" s="502"/>
      <c r="LZT50" s="502"/>
      <c r="LZU50" s="502"/>
      <c r="LZV50" s="502"/>
      <c r="LZW50" s="502"/>
      <c r="LZX50" s="502"/>
      <c r="LZY50" s="502"/>
      <c r="LZZ50" s="502"/>
      <c r="MAA50" s="502"/>
      <c r="MAB50" s="502"/>
      <c r="MAC50" s="502"/>
      <c r="MAD50" s="502"/>
      <c r="MAE50" s="502"/>
      <c r="MAF50" s="502"/>
      <c r="MAG50" s="502"/>
      <c r="MAH50" s="502"/>
      <c r="MAI50" s="502"/>
      <c r="MAJ50" s="502"/>
      <c r="MAK50" s="502"/>
      <c r="MAL50" s="502"/>
      <c r="MAM50" s="502"/>
      <c r="MAN50" s="502"/>
      <c r="MAO50" s="502"/>
      <c r="MAP50" s="502"/>
      <c r="MAQ50" s="502"/>
      <c r="MAR50" s="502"/>
      <c r="MAS50" s="502"/>
      <c r="MAT50" s="502"/>
      <c r="MAU50" s="502"/>
      <c r="MAV50" s="502"/>
      <c r="MAW50" s="502"/>
      <c r="MAX50" s="502"/>
      <c r="MAY50" s="502"/>
      <c r="MAZ50" s="502"/>
      <c r="MBA50" s="502"/>
      <c r="MBB50" s="502"/>
      <c r="MBC50" s="502"/>
      <c r="MBD50" s="502"/>
      <c r="MBE50" s="502"/>
      <c r="MBF50" s="502"/>
      <c r="MBG50" s="502"/>
      <c r="MBH50" s="502"/>
      <c r="MBI50" s="502"/>
      <c r="MBJ50" s="502"/>
      <c r="MBK50" s="502"/>
      <c r="MBL50" s="502"/>
      <c r="MBM50" s="502"/>
      <c r="MBN50" s="502"/>
      <c r="MBO50" s="502"/>
      <c r="MBP50" s="502"/>
      <c r="MBQ50" s="502"/>
      <c r="MBR50" s="502"/>
      <c r="MBS50" s="502"/>
      <c r="MBT50" s="502"/>
      <c r="MBU50" s="502"/>
      <c r="MBV50" s="502"/>
      <c r="MBW50" s="502"/>
      <c r="MBX50" s="502"/>
      <c r="MBY50" s="502"/>
      <c r="MBZ50" s="502"/>
      <c r="MCA50" s="502"/>
      <c r="MCB50" s="502"/>
      <c r="MCC50" s="502"/>
      <c r="MCD50" s="502"/>
      <c r="MCE50" s="502"/>
      <c r="MCF50" s="502"/>
      <c r="MCG50" s="502"/>
      <c r="MCH50" s="502"/>
      <c r="MCI50" s="502"/>
      <c r="MCJ50" s="502"/>
      <c r="MCK50" s="502"/>
      <c r="MCL50" s="502"/>
      <c r="MCM50" s="502"/>
      <c r="MCN50" s="502"/>
      <c r="MCO50" s="502"/>
      <c r="MCP50" s="502"/>
      <c r="MCQ50" s="502"/>
      <c r="MCR50" s="502"/>
      <c r="MCS50" s="502"/>
      <c r="MCT50" s="502"/>
      <c r="MCU50" s="502"/>
      <c r="MCV50" s="502"/>
      <c r="MCW50" s="502"/>
      <c r="MCX50" s="502"/>
      <c r="MCY50" s="502"/>
      <c r="MCZ50" s="502"/>
      <c r="MDA50" s="502"/>
      <c r="MDB50" s="502"/>
      <c r="MDC50" s="502"/>
      <c r="MDD50" s="502"/>
      <c r="MDE50" s="502"/>
      <c r="MDF50" s="502"/>
      <c r="MDG50" s="502"/>
      <c r="MDH50" s="502"/>
      <c r="MDI50" s="502"/>
      <c r="MDJ50" s="502"/>
      <c r="MDK50" s="502"/>
      <c r="MDL50" s="502"/>
      <c r="MDM50" s="502"/>
      <c r="MDN50" s="502"/>
      <c r="MDO50" s="502"/>
      <c r="MDP50" s="502"/>
      <c r="MDQ50" s="502"/>
      <c r="MDR50" s="502"/>
      <c r="MDS50" s="502"/>
      <c r="MDT50" s="502"/>
      <c r="MDU50" s="502"/>
      <c r="MDV50" s="502"/>
      <c r="MDW50" s="502"/>
      <c r="MDX50" s="502"/>
      <c r="MDY50" s="502"/>
      <c r="MDZ50" s="502"/>
      <c r="MEA50" s="502"/>
      <c r="MEB50" s="502"/>
      <c r="MEC50" s="502"/>
      <c r="MED50" s="502"/>
      <c r="MEE50" s="502"/>
      <c r="MEF50" s="502"/>
      <c r="MEG50" s="502"/>
      <c r="MEH50" s="502"/>
      <c r="MEI50" s="502"/>
      <c r="MEJ50" s="502"/>
      <c r="MEK50" s="502"/>
      <c r="MEL50" s="502"/>
      <c r="MEM50" s="502"/>
      <c r="MEN50" s="502"/>
      <c r="MEO50" s="502"/>
      <c r="MEP50" s="502"/>
      <c r="MEQ50" s="502"/>
      <c r="MER50" s="502"/>
      <c r="MES50" s="502"/>
      <c r="MET50" s="502"/>
      <c r="MEU50" s="502"/>
      <c r="MEV50" s="502"/>
      <c r="MEW50" s="502"/>
      <c r="MEX50" s="502"/>
      <c r="MEY50" s="502"/>
      <c r="MEZ50" s="502"/>
      <c r="MFA50" s="502"/>
      <c r="MFB50" s="502"/>
      <c r="MFC50" s="502"/>
      <c r="MFD50" s="502"/>
      <c r="MFE50" s="502"/>
      <c r="MFF50" s="502"/>
      <c r="MFG50" s="502"/>
      <c r="MFH50" s="502"/>
      <c r="MFI50" s="502"/>
      <c r="MFJ50" s="502"/>
      <c r="MFK50" s="502"/>
      <c r="MFL50" s="502"/>
      <c r="MFM50" s="502"/>
      <c r="MFN50" s="502"/>
      <c r="MFO50" s="502"/>
      <c r="MFP50" s="502"/>
      <c r="MFQ50" s="502"/>
      <c r="MFR50" s="502"/>
      <c r="MFS50" s="502"/>
      <c r="MFT50" s="502"/>
      <c r="MFU50" s="502"/>
      <c r="MFV50" s="502"/>
      <c r="MFW50" s="502"/>
      <c r="MFX50" s="502"/>
      <c r="MFY50" s="502"/>
      <c r="MFZ50" s="502"/>
      <c r="MGA50" s="502"/>
      <c r="MGB50" s="502"/>
      <c r="MGC50" s="502"/>
      <c r="MGD50" s="502"/>
      <c r="MGE50" s="502"/>
      <c r="MGF50" s="502"/>
      <c r="MGG50" s="502"/>
      <c r="MGH50" s="502"/>
      <c r="MGI50" s="502"/>
      <c r="MGJ50" s="502"/>
      <c r="MGK50" s="502"/>
      <c r="MGL50" s="502"/>
      <c r="MGM50" s="502"/>
      <c r="MGN50" s="502"/>
      <c r="MGO50" s="502"/>
      <c r="MGP50" s="502"/>
      <c r="MGQ50" s="502"/>
      <c r="MGR50" s="502"/>
      <c r="MGS50" s="502"/>
      <c r="MGT50" s="502"/>
      <c r="MGU50" s="502"/>
      <c r="MGV50" s="502"/>
      <c r="MGW50" s="502"/>
      <c r="MGX50" s="502"/>
      <c r="MGY50" s="502"/>
      <c r="MGZ50" s="502"/>
      <c r="MHA50" s="502"/>
      <c r="MHB50" s="502"/>
      <c r="MHC50" s="502"/>
      <c r="MHD50" s="502"/>
      <c r="MHE50" s="502"/>
      <c r="MHF50" s="502"/>
      <c r="MHG50" s="502"/>
      <c r="MHH50" s="502"/>
      <c r="MHI50" s="502"/>
      <c r="MHJ50" s="502"/>
      <c r="MHK50" s="502"/>
      <c r="MHL50" s="502"/>
      <c r="MHM50" s="502"/>
      <c r="MHN50" s="502"/>
      <c r="MHO50" s="502"/>
      <c r="MHP50" s="502"/>
      <c r="MHQ50" s="502"/>
      <c r="MHR50" s="502"/>
      <c r="MHS50" s="502"/>
      <c r="MHT50" s="502"/>
      <c r="MHU50" s="502"/>
      <c r="MHV50" s="502"/>
      <c r="MHW50" s="502"/>
      <c r="MHX50" s="502"/>
      <c r="MHY50" s="502"/>
      <c r="MHZ50" s="502"/>
      <c r="MIA50" s="502"/>
      <c r="MIB50" s="502"/>
      <c r="MIC50" s="502"/>
      <c r="MID50" s="502"/>
      <c r="MIE50" s="502"/>
      <c r="MIF50" s="502"/>
      <c r="MIG50" s="502"/>
      <c r="MIH50" s="502"/>
      <c r="MII50" s="502"/>
      <c r="MIJ50" s="502"/>
      <c r="MIK50" s="502"/>
      <c r="MIL50" s="502"/>
      <c r="MIM50" s="502"/>
      <c r="MIN50" s="502"/>
      <c r="MIO50" s="502"/>
      <c r="MIP50" s="502"/>
      <c r="MIQ50" s="502"/>
      <c r="MIR50" s="502"/>
      <c r="MIS50" s="502"/>
      <c r="MIT50" s="502"/>
      <c r="MIU50" s="502"/>
      <c r="MIV50" s="502"/>
      <c r="MIW50" s="502"/>
      <c r="MIX50" s="502"/>
      <c r="MIY50" s="502"/>
      <c r="MIZ50" s="502"/>
      <c r="MJA50" s="502"/>
      <c r="MJB50" s="502"/>
      <c r="MJC50" s="502"/>
      <c r="MJD50" s="502"/>
      <c r="MJE50" s="502"/>
      <c r="MJF50" s="502"/>
      <c r="MJG50" s="502"/>
      <c r="MJH50" s="502"/>
      <c r="MJI50" s="502"/>
      <c r="MJJ50" s="502"/>
      <c r="MJK50" s="502"/>
      <c r="MJL50" s="502"/>
      <c r="MJM50" s="502"/>
      <c r="MJN50" s="502"/>
      <c r="MJO50" s="502"/>
      <c r="MJP50" s="502"/>
      <c r="MJQ50" s="502"/>
      <c r="MJR50" s="502"/>
      <c r="MJS50" s="502"/>
      <c r="MJT50" s="502"/>
      <c r="MJU50" s="502"/>
      <c r="MJV50" s="502"/>
      <c r="MJW50" s="502"/>
      <c r="MJX50" s="502"/>
      <c r="MJY50" s="502"/>
      <c r="MJZ50" s="502"/>
      <c r="MKA50" s="502"/>
      <c r="MKB50" s="502"/>
      <c r="MKC50" s="502"/>
      <c r="MKD50" s="502"/>
      <c r="MKE50" s="502"/>
      <c r="MKF50" s="502"/>
      <c r="MKG50" s="502"/>
      <c r="MKH50" s="502"/>
      <c r="MKI50" s="502"/>
      <c r="MKJ50" s="502"/>
      <c r="MKK50" s="502"/>
      <c r="MKL50" s="502"/>
      <c r="MKM50" s="502"/>
      <c r="MKN50" s="502"/>
      <c r="MKO50" s="502"/>
      <c r="MKP50" s="502"/>
      <c r="MKQ50" s="502"/>
      <c r="MKR50" s="502"/>
      <c r="MKS50" s="502"/>
      <c r="MKT50" s="502"/>
      <c r="MKU50" s="502"/>
      <c r="MKV50" s="502"/>
      <c r="MKW50" s="502"/>
      <c r="MKX50" s="502"/>
      <c r="MKY50" s="502"/>
      <c r="MKZ50" s="502"/>
      <c r="MLA50" s="502"/>
      <c r="MLB50" s="502"/>
      <c r="MLC50" s="502"/>
      <c r="MLD50" s="502"/>
      <c r="MLE50" s="502"/>
      <c r="MLF50" s="502"/>
      <c r="MLG50" s="502"/>
      <c r="MLH50" s="502"/>
      <c r="MLI50" s="502"/>
      <c r="MLJ50" s="502"/>
      <c r="MLK50" s="502"/>
      <c r="MLL50" s="502"/>
      <c r="MLM50" s="502"/>
      <c r="MLN50" s="502"/>
      <c r="MLO50" s="502"/>
      <c r="MLP50" s="502"/>
      <c r="MLQ50" s="502"/>
      <c r="MLR50" s="502"/>
      <c r="MLS50" s="502"/>
      <c r="MLT50" s="502"/>
      <c r="MLU50" s="502"/>
      <c r="MLV50" s="502"/>
      <c r="MLW50" s="502"/>
      <c r="MLX50" s="502"/>
      <c r="MLY50" s="502"/>
      <c r="MLZ50" s="502"/>
      <c r="MMA50" s="502"/>
      <c r="MMB50" s="502"/>
      <c r="MMC50" s="502"/>
      <c r="MMD50" s="502"/>
      <c r="MME50" s="502"/>
      <c r="MMF50" s="502"/>
      <c r="MMG50" s="502"/>
      <c r="MMH50" s="502"/>
      <c r="MMI50" s="502"/>
      <c r="MMJ50" s="502"/>
      <c r="MMK50" s="502"/>
      <c r="MML50" s="502"/>
      <c r="MMM50" s="502"/>
      <c r="MMN50" s="502"/>
      <c r="MMO50" s="502"/>
      <c r="MMP50" s="502"/>
      <c r="MMQ50" s="502"/>
      <c r="MMR50" s="502"/>
      <c r="MMS50" s="502"/>
      <c r="MMT50" s="502"/>
      <c r="MMU50" s="502"/>
      <c r="MMV50" s="502"/>
      <c r="MMW50" s="502"/>
      <c r="MMX50" s="502"/>
      <c r="MMY50" s="502"/>
      <c r="MMZ50" s="502"/>
      <c r="MNA50" s="502"/>
      <c r="MNB50" s="502"/>
      <c r="MNC50" s="502"/>
      <c r="MND50" s="502"/>
      <c r="MNE50" s="502"/>
      <c r="MNF50" s="502"/>
      <c r="MNG50" s="502"/>
      <c r="MNH50" s="502"/>
      <c r="MNI50" s="502"/>
      <c r="MNJ50" s="502"/>
      <c r="MNK50" s="502"/>
      <c r="MNL50" s="502"/>
      <c r="MNM50" s="502"/>
      <c r="MNN50" s="502"/>
      <c r="MNO50" s="502"/>
      <c r="MNP50" s="502"/>
      <c r="MNQ50" s="502"/>
      <c r="MNR50" s="502"/>
      <c r="MNS50" s="502"/>
      <c r="MNT50" s="502"/>
      <c r="MNU50" s="502"/>
      <c r="MNV50" s="502"/>
      <c r="MNW50" s="502"/>
      <c r="MNX50" s="502"/>
      <c r="MNY50" s="502"/>
      <c r="MNZ50" s="502"/>
      <c r="MOA50" s="502"/>
      <c r="MOB50" s="502"/>
      <c r="MOC50" s="502"/>
      <c r="MOD50" s="502"/>
      <c r="MOE50" s="502"/>
      <c r="MOF50" s="502"/>
      <c r="MOG50" s="502"/>
      <c r="MOH50" s="502"/>
      <c r="MOI50" s="502"/>
      <c r="MOJ50" s="502"/>
      <c r="MOK50" s="502"/>
      <c r="MOL50" s="502"/>
      <c r="MOM50" s="502"/>
      <c r="MON50" s="502"/>
      <c r="MOO50" s="502"/>
      <c r="MOP50" s="502"/>
      <c r="MOQ50" s="502"/>
      <c r="MOR50" s="502"/>
      <c r="MOS50" s="502"/>
      <c r="MOT50" s="502"/>
      <c r="MOU50" s="502"/>
      <c r="MOV50" s="502"/>
      <c r="MOW50" s="502"/>
      <c r="MOX50" s="502"/>
      <c r="MOY50" s="502"/>
      <c r="MOZ50" s="502"/>
      <c r="MPA50" s="502"/>
      <c r="MPB50" s="502"/>
      <c r="MPC50" s="502"/>
      <c r="MPD50" s="502"/>
      <c r="MPE50" s="502"/>
      <c r="MPF50" s="502"/>
      <c r="MPG50" s="502"/>
      <c r="MPH50" s="502"/>
      <c r="MPI50" s="502"/>
      <c r="MPJ50" s="502"/>
      <c r="MPK50" s="502"/>
      <c r="MPL50" s="502"/>
      <c r="MPM50" s="502"/>
      <c r="MPN50" s="502"/>
      <c r="MPO50" s="502"/>
      <c r="MPP50" s="502"/>
      <c r="MPQ50" s="502"/>
      <c r="MPR50" s="502"/>
      <c r="MPS50" s="502"/>
      <c r="MPT50" s="502"/>
      <c r="MPU50" s="502"/>
      <c r="MPV50" s="502"/>
      <c r="MPW50" s="502"/>
      <c r="MPX50" s="502"/>
      <c r="MPY50" s="502"/>
      <c r="MPZ50" s="502"/>
      <c r="MQA50" s="502"/>
      <c r="MQB50" s="502"/>
      <c r="MQC50" s="502"/>
      <c r="MQD50" s="502"/>
      <c r="MQE50" s="502"/>
      <c r="MQF50" s="502"/>
      <c r="MQG50" s="502"/>
      <c r="MQH50" s="502"/>
      <c r="MQI50" s="502"/>
      <c r="MQJ50" s="502"/>
      <c r="MQK50" s="502"/>
      <c r="MQL50" s="502"/>
      <c r="MQM50" s="502"/>
      <c r="MQN50" s="502"/>
      <c r="MQO50" s="502"/>
      <c r="MQP50" s="502"/>
      <c r="MQQ50" s="502"/>
      <c r="MQR50" s="502"/>
      <c r="MQS50" s="502"/>
      <c r="MQT50" s="502"/>
      <c r="MQU50" s="502"/>
      <c r="MQV50" s="502"/>
      <c r="MQW50" s="502"/>
      <c r="MQX50" s="502"/>
      <c r="MQY50" s="502"/>
      <c r="MQZ50" s="502"/>
      <c r="MRA50" s="502"/>
      <c r="MRB50" s="502"/>
      <c r="MRC50" s="502"/>
      <c r="MRD50" s="502"/>
      <c r="MRE50" s="502"/>
      <c r="MRF50" s="502"/>
      <c r="MRG50" s="502"/>
      <c r="MRH50" s="502"/>
      <c r="MRI50" s="502"/>
      <c r="MRJ50" s="502"/>
      <c r="MRK50" s="502"/>
      <c r="MRL50" s="502"/>
      <c r="MRM50" s="502"/>
      <c r="MRN50" s="502"/>
      <c r="MRO50" s="502"/>
      <c r="MRP50" s="502"/>
      <c r="MRQ50" s="502"/>
      <c r="MRR50" s="502"/>
      <c r="MRS50" s="502"/>
      <c r="MRT50" s="502"/>
      <c r="MRU50" s="502"/>
      <c r="MRV50" s="502"/>
      <c r="MRW50" s="502"/>
      <c r="MRX50" s="502"/>
      <c r="MRY50" s="502"/>
      <c r="MRZ50" s="502"/>
      <c r="MSA50" s="502"/>
      <c r="MSB50" s="502"/>
      <c r="MSC50" s="502"/>
      <c r="MSD50" s="502"/>
      <c r="MSE50" s="502"/>
      <c r="MSF50" s="502"/>
      <c r="MSG50" s="502"/>
      <c r="MSH50" s="502"/>
      <c r="MSI50" s="502"/>
      <c r="MSJ50" s="502"/>
      <c r="MSK50" s="502"/>
      <c r="MSL50" s="502"/>
      <c r="MSM50" s="502"/>
      <c r="MSN50" s="502"/>
      <c r="MSO50" s="502"/>
      <c r="MSP50" s="502"/>
      <c r="MSQ50" s="502"/>
      <c r="MSR50" s="502"/>
      <c r="MSS50" s="502"/>
      <c r="MST50" s="502"/>
      <c r="MSU50" s="502"/>
      <c r="MSV50" s="502"/>
      <c r="MSW50" s="502"/>
      <c r="MSX50" s="502"/>
      <c r="MSY50" s="502"/>
      <c r="MSZ50" s="502"/>
      <c r="MTA50" s="502"/>
      <c r="MTB50" s="502"/>
      <c r="MTC50" s="502"/>
      <c r="MTD50" s="502"/>
      <c r="MTE50" s="502"/>
      <c r="MTF50" s="502"/>
      <c r="MTG50" s="502"/>
      <c r="MTH50" s="502"/>
      <c r="MTI50" s="502"/>
      <c r="MTJ50" s="502"/>
      <c r="MTK50" s="502"/>
      <c r="MTL50" s="502"/>
      <c r="MTM50" s="502"/>
      <c r="MTN50" s="502"/>
      <c r="MTO50" s="502"/>
      <c r="MTP50" s="502"/>
      <c r="MTQ50" s="502"/>
      <c r="MTR50" s="502"/>
      <c r="MTS50" s="502"/>
      <c r="MTT50" s="502"/>
      <c r="MTU50" s="502"/>
      <c r="MTV50" s="502"/>
      <c r="MTW50" s="502"/>
      <c r="MTX50" s="502"/>
      <c r="MTY50" s="502"/>
      <c r="MTZ50" s="502"/>
      <c r="MUA50" s="502"/>
      <c r="MUB50" s="502"/>
      <c r="MUC50" s="502"/>
      <c r="MUD50" s="502"/>
      <c r="MUE50" s="502"/>
      <c r="MUF50" s="502"/>
      <c r="MUG50" s="502"/>
      <c r="MUH50" s="502"/>
      <c r="MUI50" s="502"/>
      <c r="MUJ50" s="502"/>
      <c r="MUK50" s="502"/>
      <c r="MUL50" s="502"/>
      <c r="MUM50" s="502"/>
      <c r="MUN50" s="502"/>
      <c r="MUO50" s="502"/>
      <c r="MUP50" s="502"/>
      <c r="MUQ50" s="502"/>
      <c r="MUR50" s="502"/>
      <c r="MUS50" s="502"/>
      <c r="MUT50" s="502"/>
      <c r="MUU50" s="502"/>
      <c r="MUV50" s="502"/>
      <c r="MUW50" s="502"/>
      <c r="MUX50" s="502"/>
      <c r="MUY50" s="502"/>
      <c r="MUZ50" s="502"/>
      <c r="MVA50" s="502"/>
      <c r="MVB50" s="502"/>
      <c r="MVC50" s="502"/>
      <c r="MVD50" s="502"/>
      <c r="MVE50" s="502"/>
      <c r="MVF50" s="502"/>
      <c r="MVG50" s="502"/>
      <c r="MVH50" s="502"/>
      <c r="MVI50" s="502"/>
      <c r="MVJ50" s="502"/>
      <c r="MVK50" s="502"/>
      <c r="MVL50" s="502"/>
      <c r="MVM50" s="502"/>
      <c r="MVN50" s="502"/>
      <c r="MVO50" s="502"/>
      <c r="MVP50" s="502"/>
      <c r="MVQ50" s="502"/>
      <c r="MVR50" s="502"/>
      <c r="MVS50" s="502"/>
      <c r="MVT50" s="502"/>
      <c r="MVU50" s="502"/>
      <c r="MVV50" s="502"/>
      <c r="MVW50" s="502"/>
      <c r="MVX50" s="502"/>
      <c r="MVY50" s="502"/>
      <c r="MVZ50" s="502"/>
      <c r="MWA50" s="502"/>
      <c r="MWB50" s="502"/>
      <c r="MWC50" s="502"/>
      <c r="MWD50" s="502"/>
      <c r="MWE50" s="502"/>
      <c r="MWF50" s="502"/>
      <c r="MWG50" s="502"/>
      <c r="MWH50" s="502"/>
      <c r="MWI50" s="502"/>
      <c r="MWJ50" s="502"/>
      <c r="MWK50" s="502"/>
      <c r="MWL50" s="502"/>
      <c r="MWM50" s="502"/>
      <c r="MWN50" s="502"/>
      <c r="MWO50" s="502"/>
      <c r="MWP50" s="502"/>
      <c r="MWQ50" s="502"/>
      <c r="MWR50" s="502"/>
      <c r="MWS50" s="502"/>
      <c r="MWT50" s="502"/>
      <c r="MWU50" s="502"/>
      <c r="MWV50" s="502"/>
      <c r="MWW50" s="502"/>
      <c r="MWX50" s="502"/>
      <c r="MWY50" s="502"/>
      <c r="MWZ50" s="502"/>
      <c r="MXA50" s="502"/>
      <c r="MXB50" s="502"/>
      <c r="MXC50" s="502"/>
      <c r="MXD50" s="502"/>
      <c r="MXE50" s="502"/>
      <c r="MXF50" s="502"/>
      <c r="MXG50" s="502"/>
      <c r="MXH50" s="502"/>
      <c r="MXI50" s="502"/>
      <c r="MXJ50" s="502"/>
      <c r="MXK50" s="502"/>
      <c r="MXL50" s="502"/>
      <c r="MXM50" s="502"/>
      <c r="MXN50" s="502"/>
      <c r="MXO50" s="502"/>
      <c r="MXP50" s="502"/>
      <c r="MXQ50" s="502"/>
      <c r="MXR50" s="502"/>
      <c r="MXS50" s="502"/>
      <c r="MXT50" s="502"/>
      <c r="MXU50" s="502"/>
      <c r="MXV50" s="502"/>
      <c r="MXW50" s="502"/>
      <c r="MXX50" s="502"/>
      <c r="MXY50" s="502"/>
      <c r="MXZ50" s="502"/>
      <c r="MYA50" s="502"/>
      <c r="MYB50" s="502"/>
      <c r="MYC50" s="502"/>
      <c r="MYD50" s="502"/>
      <c r="MYE50" s="502"/>
      <c r="MYF50" s="502"/>
      <c r="MYG50" s="502"/>
      <c r="MYH50" s="502"/>
      <c r="MYI50" s="502"/>
      <c r="MYJ50" s="502"/>
      <c r="MYK50" s="502"/>
      <c r="MYL50" s="502"/>
      <c r="MYM50" s="502"/>
      <c r="MYN50" s="502"/>
      <c r="MYO50" s="502"/>
      <c r="MYP50" s="502"/>
      <c r="MYQ50" s="502"/>
      <c r="MYR50" s="502"/>
      <c r="MYS50" s="502"/>
      <c r="MYT50" s="502"/>
      <c r="MYU50" s="502"/>
      <c r="MYV50" s="502"/>
      <c r="MYW50" s="502"/>
      <c r="MYX50" s="502"/>
      <c r="MYY50" s="502"/>
      <c r="MYZ50" s="502"/>
      <c r="MZA50" s="502"/>
      <c r="MZB50" s="502"/>
      <c r="MZC50" s="502"/>
      <c r="MZD50" s="502"/>
      <c r="MZE50" s="502"/>
      <c r="MZF50" s="502"/>
      <c r="MZG50" s="502"/>
      <c r="MZH50" s="502"/>
      <c r="MZI50" s="502"/>
      <c r="MZJ50" s="502"/>
      <c r="MZK50" s="502"/>
      <c r="MZL50" s="502"/>
      <c r="MZM50" s="502"/>
      <c r="MZN50" s="502"/>
      <c r="MZO50" s="502"/>
      <c r="MZP50" s="502"/>
      <c r="MZQ50" s="502"/>
      <c r="MZR50" s="502"/>
      <c r="MZS50" s="502"/>
      <c r="MZT50" s="502"/>
      <c r="MZU50" s="502"/>
      <c r="MZV50" s="502"/>
      <c r="MZW50" s="502"/>
      <c r="MZX50" s="502"/>
      <c r="MZY50" s="502"/>
      <c r="MZZ50" s="502"/>
      <c r="NAA50" s="502"/>
      <c r="NAB50" s="502"/>
      <c r="NAC50" s="502"/>
      <c r="NAD50" s="502"/>
      <c r="NAE50" s="502"/>
      <c r="NAF50" s="502"/>
      <c r="NAG50" s="502"/>
      <c r="NAH50" s="502"/>
      <c r="NAI50" s="502"/>
      <c r="NAJ50" s="502"/>
      <c r="NAK50" s="502"/>
      <c r="NAL50" s="502"/>
      <c r="NAM50" s="502"/>
      <c r="NAN50" s="502"/>
      <c r="NAO50" s="502"/>
      <c r="NAP50" s="502"/>
      <c r="NAQ50" s="502"/>
      <c r="NAR50" s="502"/>
      <c r="NAS50" s="502"/>
      <c r="NAT50" s="502"/>
      <c r="NAU50" s="502"/>
      <c r="NAV50" s="502"/>
      <c r="NAW50" s="502"/>
      <c r="NAX50" s="502"/>
      <c r="NAY50" s="502"/>
      <c r="NAZ50" s="502"/>
      <c r="NBA50" s="502"/>
      <c r="NBB50" s="502"/>
      <c r="NBC50" s="502"/>
      <c r="NBD50" s="502"/>
      <c r="NBE50" s="502"/>
      <c r="NBF50" s="502"/>
      <c r="NBG50" s="502"/>
      <c r="NBH50" s="502"/>
      <c r="NBI50" s="502"/>
      <c r="NBJ50" s="502"/>
      <c r="NBK50" s="502"/>
      <c r="NBL50" s="502"/>
      <c r="NBM50" s="502"/>
      <c r="NBN50" s="502"/>
      <c r="NBO50" s="502"/>
      <c r="NBP50" s="502"/>
      <c r="NBQ50" s="502"/>
      <c r="NBR50" s="502"/>
      <c r="NBS50" s="502"/>
      <c r="NBT50" s="502"/>
      <c r="NBU50" s="502"/>
      <c r="NBV50" s="502"/>
      <c r="NBW50" s="502"/>
      <c r="NBX50" s="502"/>
      <c r="NBY50" s="502"/>
      <c r="NBZ50" s="502"/>
      <c r="NCA50" s="502"/>
      <c r="NCB50" s="502"/>
      <c r="NCC50" s="502"/>
      <c r="NCD50" s="502"/>
      <c r="NCE50" s="502"/>
      <c r="NCF50" s="502"/>
      <c r="NCG50" s="502"/>
      <c r="NCH50" s="502"/>
      <c r="NCI50" s="502"/>
      <c r="NCJ50" s="502"/>
      <c r="NCK50" s="502"/>
      <c r="NCL50" s="502"/>
      <c r="NCM50" s="502"/>
      <c r="NCN50" s="502"/>
      <c r="NCO50" s="502"/>
      <c r="NCP50" s="502"/>
      <c r="NCQ50" s="502"/>
      <c r="NCR50" s="502"/>
      <c r="NCS50" s="502"/>
      <c r="NCT50" s="502"/>
      <c r="NCU50" s="502"/>
      <c r="NCV50" s="502"/>
      <c r="NCW50" s="502"/>
      <c r="NCX50" s="502"/>
      <c r="NCY50" s="502"/>
      <c r="NCZ50" s="502"/>
      <c r="NDA50" s="502"/>
      <c r="NDB50" s="502"/>
      <c r="NDC50" s="502"/>
      <c r="NDD50" s="502"/>
      <c r="NDE50" s="502"/>
      <c r="NDF50" s="502"/>
      <c r="NDG50" s="502"/>
      <c r="NDH50" s="502"/>
      <c r="NDI50" s="502"/>
      <c r="NDJ50" s="502"/>
      <c r="NDK50" s="502"/>
      <c r="NDL50" s="502"/>
      <c r="NDM50" s="502"/>
      <c r="NDN50" s="502"/>
      <c r="NDO50" s="502"/>
      <c r="NDP50" s="502"/>
      <c r="NDQ50" s="502"/>
      <c r="NDR50" s="502"/>
      <c r="NDS50" s="502"/>
      <c r="NDT50" s="502"/>
      <c r="NDU50" s="502"/>
      <c r="NDV50" s="502"/>
      <c r="NDW50" s="502"/>
      <c r="NDX50" s="502"/>
      <c r="NDY50" s="502"/>
      <c r="NDZ50" s="502"/>
      <c r="NEA50" s="502"/>
      <c r="NEB50" s="502"/>
      <c r="NEC50" s="502"/>
      <c r="NED50" s="502"/>
      <c r="NEE50" s="502"/>
      <c r="NEF50" s="502"/>
      <c r="NEG50" s="502"/>
      <c r="NEH50" s="502"/>
      <c r="NEI50" s="502"/>
      <c r="NEJ50" s="502"/>
      <c r="NEK50" s="502"/>
      <c r="NEL50" s="502"/>
      <c r="NEM50" s="502"/>
      <c r="NEN50" s="502"/>
      <c r="NEO50" s="502"/>
      <c r="NEP50" s="502"/>
      <c r="NEQ50" s="502"/>
      <c r="NER50" s="502"/>
      <c r="NES50" s="502"/>
      <c r="NET50" s="502"/>
      <c r="NEU50" s="502"/>
      <c r="NEV50" s="502"/>
      <c r="NEW50" s="502"/>
      <c r="NEX50" s="502"/>
      <c r="NEY50" s="502"/>
      <c r="NEZ50" s="502"/>
      <c r="NFA50" s="502"/>
      <c r="NFB50" s="502"/>
      <c r="NFC50" s="502"/>
      <c r="NFD50" s="502"/>
      <c r="NFE50" s="502"/>
      <c r="NFF50" s="502"/>
      <c r="NFG50" s="502"/>
      <c r="NFH50" s="502"/>
      <c r="NFI50" s="502"/>
      <c r="NFJ50" s="502"/>
      <c r="NFK50" s="502"/>
      <c r="NFL50" s="502"/>
      <c r="NFM50" s="502"/>
      <c r="NFN50" s="502"/>
      <c r="NFO50" s="502"/>
      <c r="NFP50" s="502"/>
      <c r="NFQ50" s="502"/>
      <c r="NFR50" s="502"/>
      <c r="NFS50" s="502"/>
      <c r="NFT50" s="502"/>
      <c r="NFU50" s="502"/>
      <c r="NFV50" s="502"/>
      <c r="NFW50" s="502"/>
      <c r="NFX50" s="502"/>
      <c r="NFY50" s="502"/>
      <c r="NFZ50" s="502"/>
      <c r="NGA50" s="502"/>
      <c r="NGB50" s="502"/>
      <c r="NGC50" s="502"/>
      <c r="NGD50" s="502"/>
      <c r="NGE50" s="502"/>
      <c r="NGF50" s="502"/>
      <c r="NGG50" s="502"/>
      <c r="NGH50" s="502"/>
      <c r="NGI50" s="502"/>
      <c r="NGJ50" s="502"/>
      <c r="NGK50" s="502"/>
      <c r="NGL50" s="502"/>
      <c r="NGM50" s="502"/>
      <c r="NGN50" s="502"/>
      <c r="NGO50" s="502"/>
      <c r="NGP50" s="502"/>
      <c r="NGQ50" s="502"/>
      <c r="NGR50" s="502"/>
      <c r="NGS50" s="502"/>
      <c r="NGT50" s="502"/>
      <c r="NGU50" s="502"/>
      <c r="NGV50" s="502"/>
      <c r="NGW50" s="502"/>
      <c r="NGX50" s="502"/>
      <c r="NGY50" s="502"/>
      <c r="NGZ50" s="502"/>
      <c r="NHA50" s="502"/>
      <c r="NHB50" s="502"/>
      <c r="NHC50" s="502"/>
      <c r="NHD50" s="502"/>
      <c r="NHE50" s="502"/>
      <c r="NHF50" s="502"/>
      <c r="NHG50" s="502"/>
      <c r="NHH50" s="502"/>
      <c r="NHI50" s="502"/>
      <c r="NHJ50" s="502"/>
      <c r="NHK50" s="502"/>
      <c r="NHL50" s="502"/>
      <c r="NHM50" s="502"/>
      <c r="NHN50" s="502"/>
      <c r="NHO50" s="502"/>
      <c r="NHP50" s="502"/>
      <c r="NHQ50" s="502"/>
      <c r="NHR50" s="502"/>
      <c r="NHS50" s="502"/>
      <c r="NHT50" s="502"/>
      <c r="NHU50" s="502"/>
      <c r="NHV50" s="502"/>
      <c r="NHW50" s="502"/>
      <c r="NHX50" s="502"/>
      <c r="NHY50" s="502"/>
      <c r="NHZ50" s="502"/>
      <c r="NIA50" s="502"/>
      <c r="NIB50" s="502"/>
      <c r="NIC50" s="502"/>
      <c r="NID50" s="502"/>
      <c r="NIE50" s="502"/>
      <c r="NIF50" s="502"/>
      <c r="NIG50" s="502"/>
      <c r="NIH50" s="502"/>
      <c r="NII50" s="502"/>
      <c r="NIJ50" s="502"/>
      <c r="NIK50" s="502"/>
      <c r="NIL50" s="502"/>
      <c r="NIM50" s="502"/>
      <c r="NIN50" s="502"/>
      <c r="NIO50" s="502"/>
      <c r="NIP50" s="502"/>
      <c r="NIQ50" s="502"/>
      <c r="NIR50" s="502"/>
      <c r="NIS50" s="502"/>
      <c r="NIT50" s="502"/>
      <c r="NIU50" s="502"/>
      <c r="NIV50" s="502"/>
      <c r="NIW50" s="502"/>
      <c r="NIX50" s="502"/>
      <c r="NIY50" s="502"/>
      <c r="NIZ50" s="502"/>
      <c r="NJA50" s="502"/>
      <c r="NJB50" s="502"/>
      <c r="NJC50" s="502"/>
      <c r="NJD50" s="502"/>
      <c r="NJE50" s="502"/>
      <c r="NJF50" s="502"/>
      <c r="NJG50" s="502"/>
      <c r="NJH50" s="502"/>
      <c r="NJI50" s="502"/>
      <c r="NJJ50" s="502"/>
      <c r="NJK50" s="502"/>
      <c r="NJL50" s="502"/>
      <c r="NJM50" s="502"/>
      <c r="NJN50" s="502"/>
      <c r="NJO50" s="502"/>
      <c r="NJP50" s="502"/>
      <c r="NJQ50" s="502"/>
      <c r="NJR50" s="502"/>
      <c r="NJS50" s="502"/>
      <c r="NJT50" s="502"/>
      <c r="NJU50" s="502"/>
      <c r="NJV50" s="502"/>
      <c r="NJW50" s="502"/>
      <c r="NJX50" s="502"/>
      <c r="NJY50" s="502"/>
      <c r="NJZ50" s="502"/>
      <c r="NKA50" s="502"/>
      <c r="NKB50" s="502"/>
      <c r="NKC50" s="502"/>
      <c r="NKD50" s="502"/>
      <c r="NKE50" s="502"/>
      <c r="NKF50" s="502"/>
      <c r="NKG50" s="502"/>
      <c r="NKH50" s="502"/>
      <c r="NKI50" s="502"/>
      <c r="NKJ50" s="502"/>
      <c r="NKK50" s="502"/>
      <c r="NKL50" s="502"/>
      <c r="NKM50" s="502"/>
      <c r="NKN50" s="502"/>
      <c r="NKO50" s="502"/>
      <c r="NKP50" s="502"/>
      <c r="NKQ50" s="502"/>
      <c r="NKR50" s="502"/>
      <c r="NKS50" s="502"/>
      <c r="NKT50" s="502"/>
      <c r="NKU50" s="502"/>
      <c r="NKV50" s="502"/>
      <c r="NKW50" s="502"/>
      <c r="NKX50" s="502"/>
      <c r="NKY50" s="502"/>
      <c r="NKZ50" s="502"/>
      <c r="NLA50" s="502"/>
      <c r="NLB50" s="502"/>
      <c r="NLC50" s="502"/>
      <c r="NLD50" s="502"/>
      <c r="NLE50" s="502"/>
      <c r="NLF50" s="502"/>
      <c r="NLG50" s="502"/>
      <c r="NLH50" s="502"/>
      <c r="NLI50" s="502"/>
      <c r="NLJ50" s="502"/>
      <c r="NLK50" s="502"/>
      <c r="NLL50" s="502"/>
      <c r="NLM50" s="502"/>
      <c r="NLN50" s="502"/>
      <c r="NLO50" s="502"/>
      <c r="NLP50" s="502"/>
      <c r="NLQ50" s="502"/>
      <c r="NLR50" s="502"/>
      <c r="NLS50" s="502"/>
      <c r="NLT50" s="502"/>
      <c r="NLU50" s="502"/>
      <c r="NLV50" s="502"/>
      <c r="NLW50" s="502"/>
      <c r="NLX50" s="502"/>
      <c r="NLY50" s="502"/>
      <c r="NLZ50" s="502"/>
      <c r="NMA50" s="502"/>
      <c r="NMB50" s="502"/>
      <c r="NMC50" s="502"/>
      <c r="NMD50" s="502"/>
      <c r="NME50" s="502"/>
      <c r="NMF50" s="502"/>
      <c r="NMG50" s="502"/>
      <c r="NMH50" s="502"/>
      <c r="NMI50" s="502"/>
      <c r="NMJ50" s="502"/>
      <c r="NMK50" s="502"/>
      <c r="NML50" s="502"/>
      <c r="NMM50" s="502"/>
      <c r="NMN50" s="502"/>
      <c r="NMO50" s="502"/>
      <c r="NMP50" s="502"/>
      <c r="NMQ50" s="502"/>
      <c r="NMR50" s="502"/>
      <c r="NMS50" s="502"/>
      <c r="NMT50" s="502"/>
      <c r="NMU50" s="502"/>
      <c r="NMV50" s="502"/>
      <c r="NMW50" s="502"/>
      <c r="NMX50" s="502"/>
      <c r="NMY50" s="502"/>
      <c r="NMZ50" s="502"/>
      <c r="NNA50" s="502"/>
      <c r="NNB50" s="502"/>
      <c r="NNC50" s="502"/>
      <c r="NND50" s="502"/>
      <c r="NNE50" s="502"/>
      <c r="NNF50" s="502"/>
      <c r="NNG50" s="502"/>
      <c r="NNH50" s="502"/>
      <c r="NNI50" s="502"/>
      <c r="NNJ50" s="502"/>
      <c r="NNK50" s="502"/>
      <c r="NNL50" s="502"/>
      <c r="NNM50" s="502"/>
      <c r="NNN50" s="502"/>
      <c r="NNO50" s="502"/>
      <c r="NNP50" s="502"/>
      <c r="NNQ50" s="502"/>
      <c r="NNR50" s="502"/>
      <c r="NNS50" s="502"/>
      <c r="NNT50" s="502"/>
      <c r="NNU50" s="502"/>
      <c r="NNV50" s="502"/>
      <c r="NNW50" s="502"/>
      <c r="NNX50" s="502"/>
      <c r="NNY50" s="502"/>
      <c r="NNZ50" s="502"/>
      <c r="NOA50" s="502"/>
      <c r="NOB50" s="502"/>
      <c r="NOC50" s="502"/>
      <c r="NOD50" s="502"/>
      <c r="NOE50" s="502"/>
      <c r="NOF50" s="502"/>
      <c r="NOG50" s="502"/>
      <c r="NOH50" s="502"/>
      <c r="NOI50" s="502"/>
      <c r="NOJ50" s="502"/>
      <c r="NOK50" s="502"/>
      <c r="NOL50" s="502"/>
      <c r="NOM50" s="502"/>
      <c r="NON50" s="502"/>
      <c r="NOO50" s="502"/>
      <c r="NOP50" s="502"/>
      <c r="NOQ50" s="502"/>
      <c r="NOR50" s="502"/>
      <c r="NOS50" s="502"/>
      <c r="NOT50" s="502"/>
      <c r="NOU50" s="502"/>
      <c r="NOV50" s="502"/>
      <c r="NOW50" s="502"/>
      <c r="NOX50" s="502"/>
      <c r="NOY50" s="502"/>
      <c r="NOZ50" s="502"/>
      <c r="NPA50" s="502"/>
      <c r="NPB50" s="502"/>
      <c r="NPC50" s="502"/>
      <c r="NPD50" s="502"/>
      <c r="NPE50" s="502"/>
      <c r="NPF50" s="502"/>
      <c r="NPG50" s="502"/>
      <c r="NPH50" s="502"/>
      <c r="NPI50" s="502"/>
      <c r="NPJ50" s="502"/>
      <c r="NPK50" s="502"/>
      <c r="NPL50" s="502"/>
      <c r="NPM50" s="502"/>
      <c r="NPN50" s="502"/>
      <c r="NPO50" s="502"/>
      <c r="NPP50" s="502"/>
      <c r="NPQ50" s="502"/>
      <c r="NPR50" s="502"/>
      <c r="NPS50" s="502"/>
      <c r="NPT50" s="502"/>
      <c r="NPU50" s="502"/>
      <c r="NPV50" s="502"/>
      <c r="NPW50" s="502"/>
      <c r="NPX50" s="502"/>
      <c r="NPY50" s="502"/>
      <c r="NPZ50" s="502"/>
      <c r="NQA50" s="502"/>
      <c r="NQB50" s="502"/>
      <c r="NQC50" s="502"/>
      <c r="NQD50" s="502"/>
      <c r="NQE50" s="502"/>
      <c r="NQF50" s="502"/>
      <c r="NQG50" s="502"/>
      <c r="NQH50" s="502"/>
      <c r="NQI50" s="502"/>
      <c r="NQJ50" s="502"/>
      <c r="NQK50" s="502"/>
      <c r="NQL50" s="502"/>
      <c r="NQM50" s="502"/>
      <c r="NQN50" s="502"/>
      <c r="NQO50" s="502"/>
      <c r="NQP50" s="502"/>
      <c r="NQQ50" s="502"/>
      <c r="NQR50" s="502"/>
      <c r="NQS50" s="502"/>
      <c r="NQT50" s="502"/>
      <c r="NQU50" s="502"/>
      <c r="NQV50" s="502"/>
      <c r="NQW50" s="502"/>
      <c r="NQX50" s="502"/>
      <c r="NQY50" s="502"/>
      <c r="NQZ50" s="502"/>
      <c r="NRA50" s="502"/>
      <c r="NRB50" s="502"/>
      <c r="NRC50" s="502"/>
      <c r="NRD50" s="502"/>
      <c r="NRE50" s="502"/>
      <c r="NRF50" s="502"/>
      <c r="NRG50" s="502"/>
      <c r="NRH50" s="502"/>
      <c r="NRI50" s="502"/>
      <c r="NRJ50" s="502"/>
      <c r="NRK50" s="502"/>
      <c r="NRL50" s="502"/>
      <c r="NRM50" s="502"/>
      <c r="NRN50" s="502"/>
      <c r="NRO50" s="502"/>
      <c r="NRP50" s="502"/>
      <c r="NRQ50" s="502"/>
      <c r="NRR50" s="502"/>
      <c r="NRS50" s="502"/>
      <c r="NRT50" s="502"/>
      <c r="NRU50" s="502"/>
      <c r="NRV50" s="502"/>
      <c r="NRW50" s="502"/>
      <c r="NRX50" s="502"/>
      <c r="NRY50" s="502"/>
      <c r="NRZ50" s="502"/>
      <c r="NSA50" s="502"/>
      <c r="NSB50" s="502"/>
      <c r="NSC50" s="502"/>
      <c r="NSD50" s="502"/>
      <c r="NSE50" s="502"/>
      <c r="NSF50" s="502"/>
      <c r="NSG50" s="502"/>
      <c r="NSH50" s="502"/>
      <c r="NSI50" s="502"/>
      <c r="NSJ50" s="502"/>
      <c r="NSK50" s="502"/>
      <c r="NSL50" s="502"/>
      <c r="NSM50" s="502"/>
      <c r="NSN50" s="502"/>
      <c r="NSO50" s="502"/>
      <c r="NSP50" s="502"/>
      <c r="NSQ50" s="502"/>
      <c r="NSR50" s="502"/>
      <c r="NSS50" s="502"/>
      <c r="NST50" s="502"/>
      <c r="NSU50" s="502"/>
      <c r="NSV50" s="502"/>
      <c r="NSW50" s="502"/>
      <c r="NSX50" s="502"/>
      <c r="NSY50" s="502"/>
      <c r="NSZ50" s="502"/>
      <c r="NTA50" s="502"/>
      <c r="NTB50" s="502"/>
      <c r="NTC50" s="502"/>
      <c r="NTD50" s="502"/>
      <c r="NTE50" s="502"/>
      <c r="NTF50" s="502"/>
      <c r="NTG50" s="502"/>
      <c r="NTH50" s="502"/>
      <c r="NTI50" s="502"/>
      <c r="NTJ50" s="502"/>
      <c r="NTK50" s="502"/>
      <c r="NTL50" s="502"/>
      <c r="NTM50" s="502"/>
      <c r="NTN50" s="502"/>
      <c r="NTO50" s="502"/>
      <c r="NTP50" s="502"/>
      <c r="NTQ50" s="502"/>
      <c r="NTR50" s="502"/>
      <c r="NTS50" s="502"/>
      <c r="NTT50" s="502"/>
      <c r="NTU50" s="502"/>
      <c r="NTV50" s="502"/>
      <c r="NTW50" s="502"/>
      <c r="NTX50" s="502"/>
      <c r="NTY50" s="502"/>
      <c r="NTZ50" s="502"/>
      <c r="NUA50" s="502"/>
      <c r="NUB50" s="502"/>
      <c r="NUC50" s="502"/>
      <c r="NUD50" s="502"/>
      <c r="NUE50" s="502"/>
      <c r="NUF50" s="502"/>
      <c r="NUG50" s="502"/>
      <c r="NUH50" s="502"/>
      <c r="NUI50" s="502"/>
      <c r="NUJ50" s="502"/>
      <c r="NUK50" s="502"/>
      <c r="NUL50" s="502"/>
      <c r="NUM50" s="502"/>
      <c r="NUN50" s="502"/>
      <c r="NUO50" s="502"/>
      <c r="NUP50" s="502"/>
      <c r="NUQ50" s="502"/>
      <c r="NUR50" s="502"/>
      <c r="NUS50" s="502"/>
      <c r="NUT50" s="502"/>
      <c r="NUU50" s="502"/>
      <c r="NUV50" s="502"/>
      <c r="NUW50" s="502"/>
      <c r="NUX50" s="502"/>
      <c r="NUY50" s="502"/>
      <c r="NUZ50" s="502"/>
      <c r="NVA50" s="502"/>
      <c r="NVB50" s="502"/>
      <c r="NVC50" s="502"/>
      <c r="NVD50" s="502"/>
      <c r="NVE50" s="502"/>
      <c r="NVF50" s="502"/>
      <c r="NVG50" s="502"/>
      <c r="NVH50" s="502"/>
      <c r="NVI50" s="502"/>
      <c r="NVJ50" s="502"/>
      <c r="NVK50" s="502"/>
      <c r="NVL50" s="502"/>
      <c r="NVM50" s="502"/>
      <c r="NVN50" s="502"/>
      <c r="NVO50" s="502"/>
      <c r="NVP50" s="502"/>
      <c r="NVQ50" s="502"/>
      <c r="NVR50" s="502"/>
      <c r="NVS50" s="502"/>
      <c r="NVT50" s="502"/>
      <c r="NVU50" s="502"/>
      <c r="NVV50" s="502"/>
      <c r="NVW50" s="502"/>
      <c r="NVX50" s="502"/>
      <c r="NVY50" s="502"/>
      <c r="NVZ50" s="502"/>
      <c r="NWA50" s="502"/>
      <c r="NWB50" s="502"/>
      <c r="NWC50" s="502"/>
      <c r="NWD50" s="502"/>
      <c r="NWE50" s="502"/>
      <c r="NWF50" s="502"/>
      <c r="NWG50" s="502"/>
      <c r="NWH50" s="502"/>
      <c r="NWI50" s="502"/>
      <c r="NWJ50" s="502"/>
      <c r="NWK50" s="502"/>
      <c r="NWL50" s="502"/>
      <c r="NWM50" s="502"/>
      <c r="NWN50" s="502"/>
      <c r="NWO50" s="502"/>
      <c r="NWP50" s="502"/>
      <c r="NWQ50" s="502"/>
      <c r="NWR50" s="502"/>
      <c r="NWS50" s="502"/>
      <c r="NWT50" s="502"/>
      <c r="NWU50" s="502"/>
      <c r="NWV50" s="502"/>
      <c r="NWW50" s="502"/>
      <c r="NWX50" s="502"/>
      <c r="NWY50" s="502"/>
      <c r="NWZ50" s="502"/>
      <c r="NXA50" s="502"/>
      <c r="NXB50" s="502"/>
      <c r="NXC50" s="502"/>
      <c r="NXD50" s="502"/>
      <c r="NXE50" s="502"/>
      <c r="NXF50" s="502"/>
      <c r="NXG50" s="502"/>
      <c r="NXH50" s="502"/>
      <c r="NXI50" s="502"/>
      <c r="NXJ50" s="502"/>
      <c r="NXK50" s="502"/>
      <c r="NXL50" s="502"/>
      <c r="NXM50" s="502"/>
      <c r="NXN50" s="502"/>
      <c r="NXO50" s="502"/>
      <c r="NXP50" s="502"/>
      <c r="NXQ50" s="502"/>
      <c r="NXR50" s="502"/>
      <c r="NXS50" s="502"/>
      <c r="NXT50" s="502"/>
      <c r="NXU50" s="502"/>
      <c r="NXV50" s="502"/>
      <c r="NXW50" s="502"/>
      <c r="NXX50" s="502"/>
      <c r="NXY50" s="502"/>
      <c r="NXZ50" s="502"/>
      <c r="NYA50" s="502"/>
      <c r="NYB50" s="502"/>
      <c r="NYC50" s="502"/>
      <c r="NYD50" s="502"/>
      <c r="NYE50" s="502"/>
      <c r="NYF50" s="502"/>
      <c r="NYG50" s="502"/>
      <c r="NYH50" s="502"/>
      <c r="NYI50" s="502"/>
      <c r="NYJ50" s="502"/>
      <c r="NYK50" s="502"/>
      <c r="NYL50" s="502"/>
      <c r="NYM50" s="502"/>
      <c r="NYN50" s="502"/>
      <c r="NYO50" s="502"/>
      <c r="NYP50" s="502"/>
      <c r="NYQ50" s="502"/>
      <c r="NYR50" s="502"/>
      <c r="NYS50" s="502"/>
      <c r="NYT50" s="502"/>
      <c r="NYU50" s="502"/>
      <c r="NYV50" s="502"/>
      <c r="NYW50" s="502"/>
      <c r="NYX50" s="502"/>
      <c r="NYY50" s="502"/>
      <c r="NYZ50" s="502"/>
      <c r="NZA50" s="502"/>
      <c r="NZB50" s="502"/>
      <c r="NZC50" s="502"/>
      <c r="NZD50" s="502"/>
      <c r="NZE50" s="502"/>
      <c r="NZF50" s="502"/>
      <c r="NZG50" s="502"/>
      <c r="NZH50" s="502"/>
      <c r="NZI50" s="502"/>
      <c r="NZJ50" s="502"/>
      <c r="NZK50" s="502"/>
      <c r="NZL50" s="502"/>
      <c r="NZM50" s="502"/>
      <c r="NZN50" s="502"/>
      <c r="NZO50" s="502"/>
      <c r="NZP50" s="502"/>
      <c r="NZQ50" s="502"/>
      <c r="NZR50" s="502"/>
      <c r="NZS50" s="502"/>
      <c r="NZT50" s="502"/>
      <c r="NZU50" s="502"/>
      <c r="NZV50" s="502"/>
      <c r="NZW50" s="502"/>
      <c r="NZX50" s="502"/>
      <c r="NZY50" s="502"/>
      <c r="NZZ50" s="502"/>
      <c r="OAA50" s="502"/>
      <c r="OAB50" s="502"/>
      <c r="OAC50" s="502"/>
      <c r="OAD50" s="502"/>
      <c r="OAE50" s="502"/>
      <c r="OAF50" s="502"/>
      <c r="OAG50" s="502"/>
      <c r="OAH50" s="502"/>
      <c r="OAI50" s="502"/>
      <c r="OAJ50" s="502"/>
      <c r="OAK50" s="502"/>
      <c r="OAL50" s="502"/>
      <c r="OAM50" s="502"/>
      <c r="OAN50" s="502"/>
      <c r="OAO50" s="502"/>
      <c r="OAP50" s="502"/>
      <c r="OAQ50" s="502"/>
      <c r="OAR50" s="502"/>
      <c r="OAS50" s="502"/>
      <c r="OAT50" s="502"/>
      <c r="OAU50" s="502"/>
      <c r="OAV50" s="502"/>
      <c r="OAW50" s="502"/>
      <c r="OAX50" s="502"/>
      <c r="OAY50" s="502"/>
      <c r="OAZ50" s="502"/>
      <c r="OBA50" s="502"/>
      <c r="OBB50" s="502"/>
      <c r="OBC50" s="502"/>
      <c r="OBD50" s="502"/>
      <c r="OBE50" s="502"/>
      <c r="OBF50" s="502"/>
      <c r="OBG50" s="502"/>
      <c r="OBH50" s="502"/>
      <c r="OBI50" s="502"/>
      <c r="OBJ50" s="502"/>
      <c r="OBK50" s="502"/>
      <c r="OBL50" s="502"/>
      <c r="OBM50" s="502"/>
      <c r="OBN50" s="502"/>
      <c r="OBO50" s="502"/>
      <c r="OBP50" s="502"/>
      <c r="OBQ50" s="502"/>
      <c r="OBR50" s="502"/>
      <c r="OBS50" s="502"/>
      <c r="OBT50" s="502"/>
      <c r="OBU50" s="502"/>
      <c r="OBV50" s="502"/>
      <c r="OBW50" s="502"/>
      <c r="OBX50" s="502"/>
      <c r="OBY50" s="502"/>
      <c r="OBZ50" s="502"/>
      <c r="OCA50" s="502"/>
      <c r="OCB50" s="502"/>
      <c r="OCC50" s="502"/>
      <c r="OCD50" s="502"/>
      <c r="OCE50" s="502"/>
      <c r="OCF50" s="502"/>
      <c r="OCG50" s="502"/>
      <c r="OCH50" s="502"/>
      <c r="OCI50" s="502"/>
      <c r="OCJ50" s="502"/>
      <c r="OCK50" s="502"/>
      <c r="OCL50" s="502"/>
      <c r="OCM50" s="502"/>
      <c r="OCN50" s="502"/>
      <c r="OCO50" s="502"/>
      <c r="OCP50" s="502"/>
      <c r="OCQ50" s="502"/>
      <c r="OCR50" s="502"/>
      <c r="OCS50" s="502"/>
      <c r="OCT50" s="502"/>
      <c r="OCU50" s="502"/>
      <c r="OCV50" s="502"/>
      <c r="OCW50" s="502"/>
      <c r="OCX50" s="502"/>
      <c r="OCY50" s="502"/>
      <c r="OCZ50" s="502"/>
      <c r="ODA50" s="502"/>
      <c r="ODB50" s="502"/>
      <c r="ODC50" s="502"/>
      <c r="ODD50" s="502"/>
      <c r="ODE50" s="502"/>
      <c r="ODF50" s="502"/>
      <c r="ODG50" s="502"/>
      <c r="ODH50" s="502"/>
      <c r="ODI50" s="502"/>
      <c r="ODJ50" s="502"/>
      <c r="ODK50" s="502"/>
      <c r="ODL50" s="502"/>
      <c r="ODM50" s="502"/>
      <c r="ODN50" s="502"/>
      <c r="ODO50" s="502"/>
      <c r="ODP50" s="502"/>
      <c r="ODQ50" s="502"/>
      <c r="ODR50" s="502"/>
      <c r="ODS50" s="502"/>
      <c r="ODT50" s="502"/>
      <c r="ODU50" s="502"/>
      <c r="ODV50" s="502"/>
      <c r="ODW50" s="502"/>
      <c r="ODX50" s="502"/>
      <c r="ODY50" s="502"/>
      <c r="ODZ50" s="502"/>
      <c r="OEA50" s="502"/>
      <c r="OEB50" s="502"/>
      <c r="OEC50" s="502"/>
      <c r="OED50" s="502"/>
      <c r="OEE50" s="502"/>
      <c r="OEF50" s="502"/>
      <c r="OEG50" s="502"/>
      <c r="OEH50" s="502"/>
      <c r="OEI50" s="502"/>
      <c r="OEJ50" s="502"/>
      <c r="OEK50" s="502"/>
      <c r="OEL50" s="502"/>
      <c r="OEM50" s="502"/>
      <c r="OEN50" s="502"/>
      <c r="OEO50" s="502"/>
      <c r="OEP50" s="502"/>
      <c r="OEQ50" s="502"/>
      <c r="OER50" s="502"/>
      <c r="OES50" s="502"/>
      <c r="OET50" s="502"/>
      <c r="OEU50" s="502"/>
      <c r="OEV50" s="502"/>
      <c r="OEW50" s="502"/>
      <c r="OEX50" s="502"/>
      <c r="OEY50" s="502"/>
      <c r="OEZ50" s="502"/>
      <c r="OFA50" s="502"/>
      <c r="OFB50" s="502"/>
      <c r="OFC50" s="502"/>
      <c r="OFD50" s="502"/>
      <c r="OFE50" s="502"/>
      <c r="OFF50" s="502"/>
      <c r="OFG50" s="502"/>
      <c r="OFH50" s="502"/>
      <c r="OFI50" s="502"/>
      <c r="OFJ50" s="502"/>
      <c r="OFK50" s="502"/>
      <c r="OFL50" s="502"/>
      <c r="OFM50" s="502"/>
      <c r="OFN50" s="502"/>
      <c r="OFO50" s="502"/>
      <c r="OFP50" s="502"/>
      <c r="OFQ50" s="502"/>
      <c r="OFR50" s="502"/>
      <c r="OFS50" s="502"/>
      <c r="OFT50" s="502"/>
      <c r="OFU50" s="502"/>
      <c r="OFV50" s="502"/>
      <c r="OFW50" s="502"/>
      <c r="OFX50" s="502"/>
      <c r="OFY50" s="502"/>
      <c r="OFZ50" s="502"/>
      <c r="OGA50" s="502"/>
      <c r="OGB50" s="502"/>
      <c r="OGC50" s="502"/>
      <c r="OGD50" s="502"/>
      <c r="OGE50" s="502"/>
      <c r="OGF50" s="502"/>
      <c r="OGG50" s="502"/>
      <c r="OGH50" s="502"/>
      <c r="OGI50" s="502"/>
      <c r="OGJ50" s="502"/>
      <c r="OGK50" s="502"/>
      <c r="OGL50" s="502"/>
      <c r="OGM50" s="502"/>
      <c r="OGN50" s="502"/>
      <c r="OGO50" s="502"/>
      <c r="OGP50" s="502"/>
      <c r="OGQ50" s="502"/>
      <c r="OGR50" s="502"/>
      <c r="OGS50" s="502"/>
      <c r="OGT50" s="502"/>
      <c r="OGU50" s="502"/>
      <c r="OGV50" s="502"/>
      <c r="OGW50" s="502"/>
      <c r="OGX50" s="502"/>
      <c r="OGY50" s="502"/>
      <c r="OGZ50" s="502"/>
      <c r="OHA50" s="502"/>
      <c r="OHB50" s="502"/>
      <c r="OHC50" s="502"/>
      <c r="OHD50" s="502"/>
      <c r="OHE50" s="502"/>
      <c r="OHF50" s="502"/>
      <c r="OHG50" s="502"/>
      <c r="OHH50" s="502"/>
      <c r="OHI50" s="502"/>
      <c r="OHJ50" s="502"/>
      <c r="OHK50" s="502"/>
      <c r="OHL50" s="502"/>
      <c r="OHM50" s="502"/>
      <c r="OHN50" s="502"/>
      <c r="OHO50" s="502"/>
      <c r="OHP50" s="502"/>
      <c r="OHQ50" s="502"/>
      <c r="OHR50" s="502"/>
      <c r="OHS50" s="502"/>
      <c r="OHT50" s="502"/>
      <c r="OHU50" s="502"/>
      <c r="OHV50" s="502"/>
      <c r="OHW50" s="502"/>
      <c r="OHX50" s="502"/>
      <c r="OHY50" s="502"/>
      <c r="OHZ50" s="502"/>
      <c r="OIA50" s="502"/>
      <c r="OIB50" s="502"/>
      <c r="OIC50" s="502"/>
      <c r="OID50" s="502"/>
      <c r="OIE50" s="502"/>
      <c r="OIF50" s="502"/>
      <c r="OIG50" s="502"/>
      <c r="OIH50" s="502"/>
      <c r="OII50" s="502"/>
      <c r="OIJ50" s="502"/>
      <c r="OIK50" s="502"/>
      <c r="OIL50" s="502"/>
      <c r="OIM50" s="502"/>
      <c r="OIN50" s="502"/>
      <c r="OIO50" s="502"/>
      <c r="OIP50" s="502"/>
      <c r="OIQ50" s="502"/>
      <c r="OIR50" s="502"/>
      <c r="OIS50" s="502"/>
      <c r="OIT50" s="502"/>
      <c r="OIU50" s="502"/>
      <c r="OIV50" s="502"/>
      <c r="OIW50" s="502"/>
      <c r="OIX50" s="502"/>
      <c r="OIY50" s="502"/>
      <c r="OIZ50" s="502"/>
      <c r="OJA50" s="502"/>
      <c r="OJB50" s="502"/>
      <c r="OJC50" s="502"/>
      <c r="OJD50" s="502"/>
      <c r="OJE50" s="502"/>
      <c r="OJF50" s="502"/>
      <c r="OJG50" s="502"/>
      <c r="OJH50" s="502"/>
      <c r="OJI50" s="502"/>
      <c r="OJJ50" s="502"/>
      <c r="OJK50" s="502"/>
      <c r="OJL50" s="502"/>
      <c r="OJM50" s="502"/>
      <c r="OJN50" s="502"/>
      <c r="OJO50" s="502"/>
      <c r="OJP50" s="502"/>
      <c r="OJQ50" s="502"/>
      <c r="OJR50" s="502"/>
      <c r="OJS50" s="502"/>
      <c r="OJT50" s="502"/>
      <c r="OJU50" s="502"/>
      <c r="OJV50" s="502"/>
      <c r="OJW50" s="502"/>
      <c r="OJX50" s="502"/>
      <c r="OJY50" s="502"/>
      <c r="OJZ50" s="502"/>
      <c r="OKA50" s="502"/>
      <c r="OKB50" s="502"/>
      <c r="OKC50" s="502"/>
      <c r="OKD50" s="502"/>
      <c r="OKE50" s="502"/>
      <c r="OKF50" s="502"/>
      <c r="OKG50" s="502"/>
      <c r="OKH50" s="502"/>
      <c r="OKI50" s="502"/>
      <c r="OKJ50" s="502"/>
      <c r="OKK50" s="502"/>
      <c r="OKL50" s="502"/>
      <c r="OKM50" s="502"/>
      <c r="OKN50" s="502"/>
      <c r="OKO50" s="502"/>
      <c r="OKP50" s="502"/>
      <c r="OKQ50" s="502"/>
      <c r="OKR50" s="502"/>
      <c r="OKS50" s="502"/>
      <c r="OKT50" s="502"/>
      <c r="OKU50" s="502"/>
      <c r="OKV50" s="502"/>
      <c r="OKW50" s="502"/>
      <c r="OKX50" s="502"/>
      <c r="OKY50" s="502"/>
      <c r="OKZ50" s="502"/>
      <c r="OLA50" s="502"/>
      <c r="OLB50" s="502"/>
      <c r="OLC50" s="502"/>
      <c r="OLD50" s="502"/>
      <c r="OLE50" s="502"/>
      <c r="OLF50" s="502"/>
      <c r="OLG50" s="502"/>
      <c r="OLH50" s="502"/>
      <c r="OLI50" s="502"/>
      <c r="OLJ50" s="502"/>
      <c r="OLK50" s="502"/>
      <c r="OLL50" s="502"/>
      <c r="OLM50" s="502"/>
      <c r="OLN50" s="502"/>
      <c r="OLO50" s="502"/>
      <c r="OLP50" s="502"/>
      <c r="OLQ50" s="502"/>
      <c r="OLR50" s="502"/>
      <c r="OLS50" s="502"/>
      <c r="OLT50" s="502"/>
      <c r="OLU50" s="502"/>
      <c r="OLV50" s="502"/>
      <c r="OLW50" s="502"/>
      <c r="OLX50" s="502"/>
      <c r="OLY50" s="502"/>
      <c r="OLZ50" s="502"/>
      <c r="OMA50" s="502"/>
      <c r="OMB50" s="502"/>
      <c r="OMC50" s="502"/>
      <c r="OMD50" s="502"/>
      <c r="OME50" s="502"/>
      <c r="OMF50" s="502"/>
      <c r="OMG50" s="502"/>
      <c r="OMH50" s="502"/>
      <c r="OMI50" s="502"/>
      <c r="OMJ50" s="502"/>
      <c r="OMK50" s="502"/>
      <c r="OML50" s="502"/>
      <c r="OMM50" s="502"/>
      <c r="OMN50" s="502"/>
      <c r="OMO50" s="502"/>
      <c r="OMP50" s="502"/>
      <c r="OMQ50" s="502"/>
      <c r="OMR50" s="502"/>
      <c r="OMS50" s="502"/>
      <c r="OMT50" s="502"/>
      <c r="OMU50" s="502"/>
      <c r="OMV50" s="502"/>
      <c r="OMW50" s="502"/>
      <c r="OMX50" s="502"/>
      <c r="OMY50" s="502"/>
      <c r="OMZ50" s="502"/>
      <c r="ONA50" s="502"/>
      <c r="ONB50" s="502"/>
      <c r="ONC50" s="502"/>
      <c r="OND50" s="502"/>
      <c r="ONE50" s="502"/>
      <c r="ONF50" s="502"/>
      <c r="ONG50" s="502"/>
      <c r="ONH50" s="502"/>
      <c r="ONI50" s="502"/>
      <c r="ONJ50" s="502"/>
      <c r="ONK50" s="502"/>
      <c r="ONL50" s="502"/>
      <c r="ONM50" s="502"/>
      <c r="ONN50" s="502"/>
      <c r="ONO50" s="502"/>
      <c r="ONP50" s="502"/>
      <c r="ONQ50" s="502"/>
      <c r="ONR50" s="502"/>
      <c r="ONS50" s="502"/>
      <c r="ONT50" s="502"/>
      <c r="ONU50" s="502"/>
      <c r="ONV50" s="502"/>
      <c r="ONW50" s="502"/>
      <c r="ONX50" s="502"/>
      <c r="ONY50" s="502"/>
      <c r="ONZ50" s="502"/>
      <c r="OOA50" s="502"/>
      <c r="OOB50" s="502"/>
      <c r="OOC50" s="502"/>
      <c r="OOD50" s="502"/>
      <c r="OOE50" s="502"/>
      <c r="OOF50" s="502"/>
      <c r="OOG50" s="502"/>
      <c r="OOH50" s="502"/>
      <c r="OOI50" s="502"/>
      <c r="OOJ50" s="502"/>
      <c r="OOK50" s="502"/>
      <c r="OOL50" s="502"/>
      <c r="OOM50" s="502"/>
      <c r="OON50" s="502"/>
      <c r="OOO50" s="502"/>
      <c r="OOP50" s="502"/>
      <c r="OOQ50" s="502"/>
      <c r="OOR50" s="502"/>
      <c r="OOS50" s="502"/>
      <c r="OOT50" s="502"/>
      <c r="OOU50" s="502"/>
      <c r="OOV50" s="502"/>
      <c r="OOW50" s="502"/>
      <c r="OOX50" s="502"/>
      <c r="OOY50" s="502"/>
      <c r="OOZ50" s="502"/>
      <c r="OPA50" s="502"/>
      <c r="OPB50" s="502"/>
      <c r="OPC50" s="502"/>
      <c r="OPD50" s="502"/>
      <c r="OPE50" s="502"/>
      <c r="OPF50" s="502"/>
      <c r="OPG50" s="502"/>
      <c r="OPH50" s="502"/>
      <c r="OPI50" s="502"/>
      <c r="OPJ50" s="502"/>
      <c r="OPK50" s="502"/>
      <c r="OPL50" s="502"/>
      <c r="OPM50" s="502"/>
      <c r="OPN50" s="502"/>
      <c r="OPO50" s="502"/>
      <c r="OPP50" s="502"/>
      <c r="OPQ50" s="502"/>
      <c r="OPR50" s="502"/>
      <c r="OPS50" s="502"/>
      <c r="OPT50" s="502"/>
      <c r="OPU50" s="502"/>
      <c r="OPV50" s="502"/>
      <c r="OPW50" s="502"/>
      <c r="OPX50" s="502"/>
      <c r="OPY50" s="502"/>
      <c r="OPZ50" s="502"/>
      <c r="OQA50" s="502"/>
      <c r="OQB50" s="502"/>
      <c r="OQC50" s="502"/>
      <c r="OQD50" s="502"/>
      <c r="OQE50" s="502"/>
      <c r="OQF50" s="502"/>
      <c r="OQG50" s="502"/>
      <c r="OQH50" s="502"/>
      <c r="OQI50" s="502"/>
      <c r="OQJ50" s="502"/>
      <c r="OQK50" s="502"/>
      <c r="OQL50" s="502"/>
      <c r="OQM50" s="502"/>
      <c r="OQN50" s="502"/>
      <c r="OQO50" s="502"/>
      <c r="OQP50" s="502"/>
      <c r="OQQ50" s="502"/>
      <c r="OQR50" s="502"/>
      <c r="OQS50" s="502"/>
      <c r="OQT50" s="502"/>
      <c r="OQU50" s="502"/>
      <c r="OQV50" s="502"/>
      <c r="OQW50" s="502"/>
      <c r="OQX50" s="502"/>
      <c r="OQY50" s="502"/>
      <c r="OQZ50" s="502"/>
      <c r="ORA50" s="502"/>
      <c r="ORB50" s="502"/>
      <c r="ORC50" s="502"/>
      <c r="ORD50" s="502"/>
      <c r="ORE50" s="502"/>
      <c r="ORF50" s="502"/>
      <c r="ORG50" s="502"/>
      <c r="ORH50" s="502"/>
      <c r="ORI50" s="502"/>
      <c r="ORJ50" s="502"/>
      <c r="ORK50" s="502"/>
      <c r="ORL50" s="502"/>
      <c r="ORM50" s="502"/>
      <c r="ORN50" s="502"/>
      <c r="ORO50" s="502"/>
      <c r="ORP50" s="502"/>
      <c r="ORQ50" s="502"/>
      <c r="ORR50" s="502"/>
      <c r="ORS50" s="502"/>
      <c r="ORT50" s="502"/>
      <c r="ORU50" s="502"/>
      <c r="ORV50" s="502"/>
      <c r="ORW50" s="502"/>
      <c r="ORX50" s="502"/>
      <c r="ORY50" s="502"/>
      <c r="ORZ50" s="502"/>
      <c r="OSA50" s="502"/>
      <c r="OSB50" s="502"/>
      <c r="OSC50" s="502"/>
      <c r="OSD50" s="502"/>
      <c r="OSE50" s="502"/>
      <c r="OSF50" s="502"/>
      <c r="OSG50" s="502"/>
      <c r="OSH50" s="502"/>
      <c r="OSI50" s="502"/>
      <c r="OSJ50" s="502"/>
      <c r="OSK50" s="502"/>
      <c r="OSL50" s="502"/>
      <c r="OSM50" s="502"/>
      <c r="OSN50" s="502"/>
      <c r="OSO50" s="502"/>
      <c r="OSP50" s="502"/>
      <c r="OSQ50" s="502"/>
      <c r="OSR50" s="502"/>
      <c r="OSS50" s="502"/>
      <c r="OST50" s="502"/>
      <c r="OSU50" s="502"/>
      <c r="OSV50" s="502"/>
      <c r="OSW50" s="502"/>
      <c r="OSX50" s="502"/>
      <c r="OSY50" s="502"/>
      <c r="OSZ50" s="502"/>
      <c r="OTA50" s="502"/>
      <c r="OTB50" s="502"/>
      <c r="OTC50" s="502"/>
      <c r="OTD50" s="502"/>
      <c r="OTE50" s="502"/>
      <c r="OTF50" s="502"/>
      <c r="OTG50" s="502"/>
      <c r="OTH50" s="502"/>
      <c r="OTI50" s="502"/>
      <c r="OTJ50" s="502"/>
      <c r="OTK50" s="502"/>
      <c r="OTL50" s="502"/>
      <c r="OTM50" s="502"/>
      <c r="OTN50" s="502"/>
      <c r="OTO50" s="502"/>
      <c r="OTP50" s="502"/>
      <c r="OTQ50" s="502"/>
      <c r="OTR50" s="502"/>
      <c r="OTS50" s="502"/>
      <c r="OTT50" s="502"/>
      <c r="OTU50" s="502"/>
      <c r="OTV50" s="502"/>
      <c r="OTW50" s="502"/>
      <c r="OTX50" s="502"/>
      <c r="OTY50" s="502"/>
      <c r="OTZ50" s="502"/>
      <c r="OUA50" s="502"/>
      <c r="OUB50" s="502"/>
      <c r="OUC50" s="502"/>
      <c r="OUD50" s="502"/>
      <c r="OUE50" s="502"/>
      <c r="OUF50" s="502"/>
      <c r="OUG50" s="502"/>
      <c r="OUH50" s="502"/>
      <c r="OUI50" s="502"/>
      <c r="OUJ50" s="502"/>
      <c r="OUK50" s="502"/>
      <c r="OUL50" s="502"/>
      <c r="OUM50" s="502"/>
      <c r="OUN50" s="502"/>
      <c r="OUO50" s="502"/>
      <c r="OUP50" s="502"/>
      <c r="OUQ50" s="502"/>
      <c r="OUR50" s="502"/>
      <c r="OUS50" s="502"/>
      <c r="OUT50" s="502"/>
      <c r="OUU50" s="502"/>
      <c r="OUV50" s="502"/>
      <c r="OUW50" s="502"/>
      <c r="OUX50" s="502"/>
      <c r="OUY50" s="502"/>
      <c r="OUZ50" s="502"/>
      <c r="OVA50" s="502"/>
      <c r="OVB50" s="502"/>
      <c r="OVC50" s="502"/>
      <c r="OVD50" s="502"/>
      <c r="OVE50" s="502"/>
      <c r="OVF50" s="502"/>
      <c r="OVG50" s="502"/>
      <c r="OVH50" s="502"/>
      <c r="OVI50" s="502"/>
      <c r="OVJ50" s="502"/>
      <c r="OVK50" s="502"/>
      <c r="OVL50" s="502"/>
      <c r="OVM50" s="502"/>
      <c r="OVN50" s="502"/>
      <c r="OVO50" s="502"/>
      <c r="OVP50" s="502"/>
      <c r="OVQ50" s="502"/>
      <c r="OVR50" s="502"/>
      <c r="OVS50" s="502"/>
      <c r="OVT50" s="502"/>
      <c r="OVU50" s="502"/>
      <c r="OVV50" s="502"/>
      <c r="OVW50" s="502"/>
      <c r="OVX50" s="502"/>
      <c r="OVY50" s="502"/>
      <c r="OVZ50" s="502"/>
      <c r="OWA50" s="502"/>
      <c r="OWB50" s="502"/>
      <c r="OWC50" s="502"/>
      <c r="OWD50" s="502"/>
      <c r="OWE50" s="502"/>
      <c r="OWF50" s="502"/>
      <c r="OWG50" s="502"/>
      <c r="OWH50" s="502"/>
      <c r="OWI50" s="502"/>
      <c r="OWJ50" s="502"/>
      <c r="OWK50" s="502"/>
      <c r="OWL50" s="502"/>
      <c r="OWM50" s="502"/>
      <c r="OWN50" s="502"/>
      <c r="OWO50" s="502"/>
      <c r="OWP50" s="502"/>
      <c r="OWQ50" s="502"/>
      <c r="OWR50" s="502"/>
      <c r="OWS50" s="502"/>
      <c r="OWT50" s="502"/>
      <c r="OWU50" s="502"/>
      <c r="OWV50" s="502"/>
      <c r="OWW50" s="502"/>
      <c r="OWX50" s="502"/>
      <c r="OWY50" s="502"/>
      <c r="OWZ50" s="502"/>
      <c r="OXA50" s="502"/>
      <c r="OXB50" s="502"/>
      <c r="OXC50" s="502"/>
      <c r="OXD50" s="502"/>
      <c r="OXE50" s="502"/>
      <c r="OXF50" s="502"/>
      <c r="OXG50" s="502"/>
      <c r="OXH50" s="502"/>
      <c r="OXI50" s="502"/>
      <c r="OXJ50" s="502"/>
      <c r="OXK50" s="502"/>
      <c r="OXL50" s="502"/>
      <c r="OXM50" s="502"/>
      <c r="OXN50" s="502"/>
      <c r="OXO50" s="502"/>
      <c r="OXP50" s="502"/>
      <c r="OXQ50" s="502"/>
      <c r="OXR50" s="502"/>
      <c r="OXS50" s="502"/>
      <c r="OXT50" s="502"/>
      <c r="OXU50" s="502"/>
      <c r="OXV50" s="502"/>
      <c r="OXW50" s="502"/>
      <c r="OXX50" s="502"/>
      <c r="OXY50" s="502"/>
      <c r="OXZ50" s="502"/>
      <c r="OYA50" s="502"/>
      <c r="OYB50" s="502"/>
      <c r="OYC50" s="502"/>
      <c r="OYD50" s="502"/>
      <c r="OYE50" s="502"/>
      <c r="OYF50" s="502"/>
      <c r="OYG50" s="502"/>
      <c r="OYH50" s="502"/>
      <c r="OYI50" s="502"/>
      <c r="OYJ50" s="502"/>
      <c r="OYK50" s="502"/>
      <c r="OYL50" s="502"/>
      <c r="OYM50" s="502"/>
      <c r="OYN50" s="502"/>
      <c r="OYO50" s="502"/>
      <c r="OYP50" s="502"/>
      <c r="OYQ50" s="502"/>
      <c r="OYR50" s="502"/>
      <c r="OYS50" s="502"/>
      <c r="OYT50" s="502"/>
      <c r="OYU50" s="502"/>
      <c r="OYV50" s="502"/>
      <c r="OYW50" s="502"/>
      <c r="OYX50" s="502"/>
      <c r="OYY50" s="502"/>
      <c r="OYZ50" s="502"/>
      <c r="OZA50" s="502"/>
      <c r="OZB50" s="502"/>
      <c r="OZC50" s="502"/>
      <c r="OZD50" s="502"/>
      <c r="OZE50" s="502"/>
      <c r="OZF50" s="502"/>
      <c r="OZG50" s="502"/>
      <c r="OZH50" s="502"/>
      <c r="OZI50" s="502"/>
      <c r="OZJ50" s="502"/>
      <c r="OZK50" s="502"/>
      <c r="OZL50" s="502"/>
      <c r="OZM50" s="502"/>
      <c r="OZN50" s="502"/>
      <c r="OZO50" s="502"/>
      <c r="OZP50" s="502"/>
      <c r="OZQ50" s="502"/>
      <c r="OZR50" s="502"/>
      <c r="OZS50" s="502"/>
      <c r="OZT50" s="502"/>
      <c r="OZU50" s="502"/>
      <c r="OZV50" s="502"/>
      <c r="OZW50" s="502"/>
      <c r="OZX50" s="502"/>
      <c r="OZY50" s="502"/>
      <c r="OZZ50" s="502"/>
      <c r="PAA50" s="502"/>
      <c r="PAB50" s="502"/>
      <c r="PAC50" s="502"/>
      <c r="PAD50" s="502"/>
      <c r="PAE50" s="502"/>
      <c r="PAF50" s="502"/>
      <c r="PAG50" s="502"/>
      <c r="PAH50" s="502"/>
      <c r="PAI50" s="502"/>
      <c r="PAJ50" s="502"/>
      <c r="PAK50" s="502"/>
      <c r="PAL50" s="502"/>
      <c r="PAM50" s="502"/>
      <c r="PAN50" s="502"/>
      <c r="PAO50" s="502"/>
      <c r="PAP50" s="502"/>
      <c r="PAQ50" s="502"/>
      <c r="PAR50" s="502"/>
      <c r="PAS50" s="502"/>
      <c r="PAT50" s="502"/>
      <c r="PAU50" s="502"/>
      <c r="PAV50" s="502"/>
      <c r="PAW50" s="502"/>
      <c r="PAX50" s="502"/>
      <c r="PAY50" s="502"/>
      <c r="PAZ50" s="502"/>
      <c r="PBA50" s="502"/>
      <c r="PBB50" s="502"/>
      <c r="PBC50" s="502"/>
      <c r="PBD50" s="502"/>
      <c r="PBE50" s="502"/>
      <c r="PBF50" s="502"/>
      <c r="PBG50" s="502"/>
      <c r="PBH50" s="502"/>
      <c r="PBI50" s="502"/>
      <c r="PBJ50" s="502"/>
      <c r="PBK50" s="502"/>
      <c r="PBL50" s="502"/>
      <c r="PBM50" s="502"/>
      <c r="PBN50" s="502"/>
      <c r="PBO50" s="502"/>
      <c r="PBP50" s="502"/>
      <c r="PBQ50" s="502"/>
      <c r="PBR50" s="502"/>
      <c r="PBS50" s="502"/>
      <c r="PBT50" s="502"/>
      <c r="PBU50" s="502"/>
      <c r="PBV50" s="502"/>
      <c r="PBW50" s="502"/>
      <c r="PBX50" s="502"/>
      <c r="PBY50" s="502"/>
      <c r="PBZ50" s="502"/>
      <c r="PCA50" s="502"/>
      <c r="PCB50" s="502"/>
      <c r="PCC50" s="502"/>
      <c r="PCD50" s="502"/>
      <c r="PCE50" s="502"/>
      <c r="PCF50" s="502"/>
      <c r="PCG50" s="502"/>
      <c r="PCH50" s="502"/>
      <c r="PCI50" s="502"/>
      <c r="PCJ50" s="502"/>
      <c r="PCK50" s="502"/>
      <c r="PCL50" s="502"/>
      <c r="PCM50" s="502"/>
      <c r="PCN50" s="502"/>
      <c r="PCO50" s="502"/>
      <c r="PCP50" s="502"/>
      <c r="PCQ50" s="502"/>
      <c r="PCR50" s="502"/>
      <c r="PCS50" s="502"/>
      <c r="PCT50" s="502"/>
      <c r="PCU50" s="502"/>
      <c r="PCV50" s="502"/>
      <c r="PCW50" s="502"/>
      <c r="PCX50" s="502"/>
      <c r="PCY50" s="502"/>
      <c r="PCZ50" s="502"/>
      <c r="PDA50" s="502"/>
      <c r="PDB50" s="502"/>
      <c r="PDC50" s="502"/>
      <c r="PDD50" s="502"/>
      <c r="PDE50" s="502"/>
      <c r="PDF50" s="502"/>
      <c r="PDG50" s="502"/>
      <c r="PDH50" s="502"/>
      <c r="PDI50" s="502"/>
      <c r="PDJ50" s="502"/>
      <c r="PDK50" s="502"/>
      <c r="PDL50" s="502"/>
      <c r="PDM50" s="502"/>
      <c r="PDN50" s="502"/>
      <c r="PDO50" s="502"/>
      <c r="PDP50" s="502"/>
      <c r="PDQ50" s="502"/>
      <c r="PDR50" s="502"/>
      <c r="PDS50" s="502"/>
      <c r="PDT50" s="502"/>
      <c r="PDU50" s="502"/>
      <c r="PDV50" s="502"/>
      <c r="PDW50" s="502"/>
      <c r="PDX50" s="502"/>
      <c r="PDY50" s="502"/>
      <c r="PDZ50" s="502"/>
      <c r="PEA50" s="502"/>
      <c r="PEB50" s="502"/>
      <c r="PEC50" s="502"/>
      <c r="PED50" s="502"/>
      <c r="PEE50" s="502"/>
      <c r="PEF50" s="502"/>
      <c r="PEG50" s="502"/>
      <c r="PEH50" s="502"/>
      <c r="PEI50" s="502"/>
      <c r="PEJ50" s="502"/>
      <c r="PEK50" s="502"/>
      <c r="PEL50" s="502"/>
      <c r="PEM50" s="502"/>
      <c r="PEN50" s="502"/>
      <c r="PEO50" s="502"/>
      <c r="PEP50" s="502"/>
      <c r="PEQ50" s="502"/>
      <c r="PER50" s="502"/>
      <c r="PES50" s="502"/>
      <c r="PET50" s="502"/>
      <c r="PEU50" s="502"/>
      <c r="PEV50" s="502"/>
      <c r="PEW50" s="502"/>
      <c r="PEX50" s="502"/>
      <c r="PEY50" s="502"/>
      <c r="PEZ50" s="502"/>
      <c r="PFA50" s="502"/>
      <c r="PFB50" s="502"/>
      <c r="PFC50" s="502"/>
      <c r="PFD50" s="502"/>
      <c r="PFE50" s="502"/>
      <c r="PFF50" s="502"/>
      <c r="PFG50" s="502"/>
      <c r="PFH50" s="502"/>
      <c r="PFI50" s="502"/>
      <c r="PFJ50" s="502"/>
      <c r="PFK50" s="502"/>
      <c r="PFL50" s="502"/>
      <c r="PFM50" s="502"/>
      <c r="PFN50" s="502"/>
      <c r="PFO50" s="502"/>
      <c r="PFP50" s="502"/>
      <c r="PFQ50" s="502"/>
      <c r="PFR50" s="502"/>
      <c r="PFS50" s="502"/>
      <c r="PFT50" s="502"/>
      <c r="PFU50" s="502"/>
      <c r="PFV50" s="502"/>
      <c r="PFW50" s="502"/>
      <c r="PFX50" s="502"/>
      <c r="PFY50" s="502"/>
      <c r="PFZ50" s="502"/>
      <c r="PGA50" s="502"/>
      <c r="PGB50" s="502"/>
      <c r="PGC50" s="502"/>
      <c r="PGD50" s="502"/>
      <c r="PGE50" s="502"/>
      <c r="PGF50" s="502"/>
      <c r="PGG50" s="502"/>
      <c r="PGH50" s="502"/>
      <c r="PGI50" s="502"/>
      <c r="PGJ50" s="502"/>
      <c r="PGK50" s="502"/>
      <c r="PGL50" s="502"/>
      <c r="PGM50" s="502"/>
      <c r="PGN50" s="502"/>
      <c r="PGO50" s="502"/>
      <c r="PGP50" s="502"/>
      <c r="PGQ50" s="502"/>
      <c r="PGR50" s="502"/>
      <c r="PGS50" s="502"/>
      <c r="PGT50" s="502"/>
      <c r="PGU50" s="502"/>
      <c r="PGV50" s="502"/>
      <c r="PGW50" s="502"/>
      <c r="PGX50" s="502"/>
      <c r="PGY50" s="502"/>
      <c r="PGZ50" s="502"/>
      <c r="PHA50" s="502"/>
      <c r="PHB50" s="502"/>
      <c r="PHC50" s="502"/>
      <c r="PHD50" s="502"/>
      <c r="PHE50" s="502"/>
      <c r="PHF50" s="502"/>
      <c r="PHG50" s="502"/>
      <c r="PHH50" s="502"/>
      <c r="PHI50" s="502"/>
      <c r="PHJ50" s="502"/>
      <c r="PHK50" s="502"/>
      <c r="PHL50" s="502"/>
      <c r="PHM50" s="502"/>
      <c r="PHN50" s="502"/>
      <c r="PHO50" s="502"/>
      <c r="PHP50" s="502"/>
      <c r="PHQ50" s="502"/>
      <c r="PHR50" s="502"/>
      <c r="PHS50" s="502"/>
      <c r="PHT50" s="502"/>
      <c r="PHU50" s="502"/>
      <c r="PHV50" s="502"/>
      <c r="PHW50" s="502"/>
      <c r="PHX50" s="502"/>
      <c r="PHY50" s="502"/>
      <c r="PHZ50" s="502"/>
      <c r="PIA50" s="502"/>
      <c r="PIB50" s="502"/>
      <c r="PIC50" s="502"/>
      <c r="PID50" s="502"/>
      <c r="PIE50" s="502"/>
      <c r="PIF50" s="502"/>
      <c r="PIG50" s="502"/>
      <c r="PIH50" s="502"/>
      <c r="PII50" s="502"/>
      <c r="PIJ50" s="502"/>
      <c r="PIK50" s="502"/>
      <c r="PIL50" s="502"/>
      <c r="PIM50" s="502"/>
      <c r="PIN50" s="502"/>
      <c r="PIO50" s="502"/>
      <c r="PIP50" s="502"/>
      <c r="PIQ50" s="502"/>
      <c r="PIR50" s="502"/>
      <c r="PIS50" s="502"/>
      <c r="PIT50" s="502"/>
      <c r="PIU50" s="502"/>
      <c r="PIV50" s="502"/>
      <c r="PIW50" s="502"/>
      <c r="PIX50" s="502"/>
      <c r="PIY50" s="502"/>
      <c r="PIZ50" s="502"/>
      <c r="PJA50" s="502"/>
      <c r="PJB50" s="502"/>
      <c r="PJC50" s="502"/>
      <c r="PJD50" s="502"/>
      <c r="PJE50" s="502"/>
      <c r="PJF50" s="502"/>
      <c r="PJG50" s="502"/>
      <c r="PJH50" s="502"/>
      <c r="PJI50" s="502"/>
      <c r="PJJ50" s="502"/>
      <c r="PJK50" s="502"/>
      <c r="PJL50" s="502"/>
      <c r="PJM50" s="502"/>
      <c r="PJN50" s="502"/>
      <c r="PJO50" s="502"/>
      <c r="PJP50" s="502"/>
      <c r="PJQ50" s="502"/>
      <c r="PJR50" s="502"/>
      <c r="PJS50" s="502"/>
      <c r="PJT50" s="502"/>
      <c r="PJU50" s="502"/>
      <c r="PJV50" s="502"/>
      <c r="PJW50" s="502"/>
      <c r="PJX50" s="502"/>
      <c r="PJY50" s="502"/>
      <c r="PJZ50" s="502"/>
      <c r="PKA50" s="502"/>
      <c r="PKB50" s="502"/>
      <c r="PKC50" s="502"/>
      <c r="PKD50" s="502"/>
      <c r="PKE50" s="502"/>
      <c r="PKF50" s="502"/>
      <c r="PKG50" s="502"/>
      <c r="PKH50" s="502"/>
      <c r="PKI50" s="502"/>
      <c r="PKJ50" s="502"/>
      <c r="PKK50" s="502"/>
      <c r="PKL50" s="502"/>
      <c r="PKM50" s="502"/>
      <c r="PKN50" s="502"/>
      <c r="PKO50" s="502"/>
      <c r="PKP50" s="502"/>
      <c r="PKQ50" s="502"/>
      <c r="PKR50" s="502"/>
      <c r="PKS50" s="502"/>
      <c r="PKT50" s="502"/>
      <c r="PKU50" s="502"/>
      <c r="PKV50" s="502"/>
      <c r="PKW50" s="502"/>
      <c r="PKX50" s="502"/>
      <c r="PKY50" s="502"/>
      <c r="PKZ50" s="502"/>
      <c r="PLA50" s="502"/>
      <c r="PLB50" s="502"/>
      <c r="PLC50" s="502"/>
      <c r="PLD50" s="502"/>
      <c r="PLE50" s="502"/>
      <c r="PLF50" s="502"/>
      <c r="PLG50" s="502"/>
      <c r="PLH50" s="502"/>
      <c r="PLI50" s="502"/>
      <c r="PLJ50" s="502"/>
      <c r="PLK50" s="502"/>
      <c r="PLL50" s="502"/>
      <c r="PLM50" s="502"/>
      <c r="PLN50" s="502"/>
      <c r="PLO50" s="502"/>
      <c r="PLP50" s="502"/>
      <c r="PLQ50" s="502"/>
      <c r="PLR50" s="502"/>
      <c r="PLS50" s="502"/>
      <c r="PLT50" s="502"/>
      <c r="PLU50" s="502"/>
      <c r="PLV50" s="502"/>
      <c r="PLW50" s="502"/>
      <c r="PLX50" s="502"/>
      <c r="PLY50" s="502"/>
      <c r="PLZ50" s="502"/>
      <c r="PMA50" s="502"/>
      <c r="PMB50" s="502"/>
      <c r="PMC50" s="502"/>
      <c r="PMD50" s="502"/>
      <c r="PME50" s="502"/>
      <c r="PMF50" s="502"/>
      <c r="PMG50" s="502"/>
      <c r="PMH50" s="502"/>
      <c r="PMI50" s="502"/>
      <c r="PMJ50" s="502"/>
      <c r="PMK50" s="502"/>
      <c r="PML50" s="502"/>
      <c r="PMM50" s="502"/>
      <c r="PMN50" s="502"/>
      <c r="PMO50" s="502"/>
      <c r="PMP50" s="502"/>
      <c r="PMQ50" s="502"/>
      <c r="PMR50" s="502"/>
      <c r="PMS50" s="502"/>
      <c r="PMT50" s="502"/>
      <c r="PMU50" s="502"/>
      <c r="PMV50" s="502"/>
      <c r="PMW50" s="502"/>
      <c r="PMX50" s="502"/>
      <c r="PMY50" s="502"/>
      <c r="PMZ50" s="502"/>
      <c r="PNA50" s="502"/>
      <c r="PNB50" s="502"/>
      <c r="PNC50" s="502"/>
      <c r="PND50" s="502"/>
      <c r="PNE50" s="502"/>
      <c r="PNF50" s="502"/>
      <c r="PNG50" s="502"/>
      <c r="PNH50" s="502"/>
      <c r="PNI50" s="502"/>
      <c r="PNJ50" s="502"/>
      <c r="PNK50" s="502"/>
      <c r="PNL50" s="502"/>
      <c r="PNM50" s="502"/>
      <c r="PNN50" s="502"/>
      <c r="PNO50" s="502"/>
      <c r="PNP50" s="502"/>
      <c r="PNQ50" s="502"/>
      <c r="PNR50" s="502"/>
      <c r="PNS50" s="502"/>
      <c r="PNT50" s="502"/>
      <c r="PNU50" s="502"/>
      <c r="PNV50" s="502"/>
      <c r="PNW50" s="502"/>
      <c r="PNX50" s="502"/>
      <c r="PNY50" s="502"/>
      <c r="PNZ50" s="502"/>
      <c r="POA50" s="502"/>
      <c r="POB50" s="502"/>
      <c r="POC50" s="502"/>
      <c r="POD50" s="502"/>
      <c r="POE50" s="502"/>
      <c r="POF50" s="502"/>
      <c r="POG50" s="502"/>
      <c r="POH50" s="502"/>
      <c r="POI50" s="502"/>
      <c r="POJ50" s="502"/>
      <c r="POK50" s="502"/>
      <c r="POL50" s="502"/>
      <c r="POM50" s="502"/>
      <c r="PON50" s="502"/>
      <c r="POO50" s="502"/>
      <c r="POP50" s="502"/>
      <c r="POQ50" s="502"/>
      <c r="POR50" s="502"/>
      <c r="POS50" s="502"/>
      <c r="POT50" s="502"/>
      <c r="POU50" s="502"/>
      <c r="POV50" s="502"/>
      <c r="POW50" s="502"/>
      <c r="POX50" s="502"/>
      <c r="POY50" s="502"/>
      <c r="POZ50" s="502"/>
      <c r="PPA50" s="502"/>
      <c r="PPB50" s="502"/>
      <c r="PPC50" s="502"/>
      <c r="PPD50" s="502"/>
      <c r="PPE50" s="502"/>
      <c r="PPF50" s="502"/>
      <c r="PPG50" s="502"/>
      <c r="PPH50" s="502"/>
      <c r="PPI50" s="502"/>
      <c r="PPJ50" s="502"/>
      <c r="PPK50" s="502"/>
      <c r="PPL50" s="502"/>
      <c r="PPM50" s="502"/>
      <c r="PPN50" s="502"/>
      <c r="PPO50" s="502"/>
      <c r="PPP50" s="502"/>
      <c r="PPQ50" s="502"/>
      <c r="PPR50" s="502"/>
      <c r="PPS50" s="502"/>
      <c r="PPT50" s="502"/>
      <c r="PPU50" s="502"/>
      <c r="PPV50" s="502"/>
      <c r="PPW50" s="502"/>
      <c r="PPX50" s="502"/>
      <c r="PPY50" s="502"/>
      <c r="PPZ50" s="502"/>
      <c r="PQA50" s="502"/>
      <c r="PQB50" s="502"/>
      <c r="PQC50" s="502"/>
      <c r="PQD50" s="502"/>
      <c r="PQE50" s="502"/>
      <c r="PQF50" s="502"/>
      <c r="PQG50" s="502"/>
      <c r="PQH50" s="502"/>
      <c r="PQI50" s="502"/>
      <c r="PQJ50" s="502"/>
      <c r="PQK50" s="502"/>
      <c r="PQL50" s="502"/>
      <c r="PQM50" s="502"/>
      <c r="PQN50" s="502"/>
      <c r="PQO50" s="502"/>
      <c r="PQP50" s="502"/>
      <c r="PQQ50" s="502"/>
      <c r="PQR50" s="502"/>
      <c r="PQS50" s="502"/>
      <c r="PQT50" s="502"/>
      <c r="PQU50" s="502"/>
      <c r="PQV50" s="502"/>
      <c r="PQW50" s="502"/>
      <c r="PQX50" s="502"/>
      <c r="PQY50" s="502"/>
      <c r="PQZ50" s="502"/>
      <c r="PRA50" s="502"/>
      <c r="PRB50" s="502"/>
      <c r="PRC50" s="502"/>
      <c r="PRD50" s="502"/>
      <c r="PRE50" s="502"/>
      <c r="PRF50" s="502"/>
      <c r="PRG50" s="502"/>
      <c r="PRH50" s="502"/>
      <c r="PRI50" s="502"/>
      <c r="PRJ50" s="502"/>
      <c r="PRK50" s="502"/>
      <c r="PRL50" s="502"/>
      <c r="PRM50" s="502"/>
      <c r="PRN50" s="502"/>
      <c r="PRO50" s="502"/>
      <c r="PRP50" s="502"/>
      <c r="PRQ50" s="502"/>
      <c r="PRR50" s="502"/>
      <c r="PRS50" s="502"/>
      <c r="PRT50" s="502"/>
      <c r="PRU50" s="502"/>
      <c r="PRV50" s="502"/>
      <c r="PRW50" s="502"/>
      <c r="PRX50" s="502"/>
      <c r="PRY50" s="502"/>
      <c r="PRZ50" s="502"/>
      <c r="PSA50" s="502"/>
      <c r="PSB50" s="502"/>
      <c r="PSC50" s="502"/>
      <c r="PSD50" s="502"/>
      <c r="PSE50" s="502"/>
      <c r="PSF50" s="502"/>
      <c r="PSG50" s="502"/>
      <c r="PSH50" s="502"/>
      <c r="PSI50" s="502"/>
      <c r="PSJ50" s="502"/>
      <c r="PSK50" s="502"/>
      <c r="PSL50" s="502"/>
      <c r="PSM50" s="502"/>
      <c r="PSN50" s="502"/>
      <c r="PSO50" s="502"/>
      <c r="PSP50" s="502"/>
      <c r="PSQ50" s="502"/>
      <c r="PSR50" s="502"/>
      <c r="PSS50" s="502"/>
      <c r="PST50" s="502"/>
      <c r="PSU50" s="502"/>
      <c r="PSV50" s="502"/>
      <c r="PSW50" s="502"/>
      <c r="PSX50" s="502"/>
      <c r="PSY50" s="502"/>
      <c r="PSZ50" s="502"/>
      <c r="PTA50" s="502"/>
      <c r="PTB50" s="502"/>
      <c r="PTC50" s="502"/>
      <c r="PTD50" s="502"/>
      <c r="PTE50" s="502"/>
      <c r="PTF50" s="502"/>
      <c r="PTG50" s="502"/>
      <c r="PTH50" s="502"/>
      <c r="PTI50" s="502"/>
      <c r="PTJ50" s="502"/>
      <c r="PTK50" s="502"/>
      <c r="PTL50" s="502"/>
      <c r="PTM50" s="502"/>
      <c r="PTN50" s="502"/>
      <c r="PTO50" s="502"/>
      <c r="PTP50" s="502"/>
      <c r="PTQ50" s="502"/>
      <c r="PTR50" s="502"/>
      <c r="PTS50" s="502"/>
      <c r="PTT50" s="502"/>
      <c r="PTU50" s="502"/>
      <c r="PTV50" s="502"/>
      <c r="PTW50" s="502"/>
      <c r="PTX50" s="502"/>
      <c r="PTY50" s="502"/>
      <c r="PTZ50" s="502"/>
      <c r="PUA50" s="502"/>
      <c r="PUB50" s="502"/>
      <c r="PUC50" s="502"/>
      <c r="PUD50" s="502"/>
      <c r="PUE50" s="502"/>
      <c r="PUF50" s="502"/>
      <c r="PUG50" s="502"/>
      <c r="PUH50" s="502"/>
      <c r="PUI50" s="502"/>
      <c r="PUJ50" s="502"/>
      <c r="PUK50" s="502"/>
      <c r="PUL50" s="502"/>
      <c r="PUM50" s="502"/>
      <c r="PUN50" s="502"/>
      <c r="PUO50" s="502"/>
      <c r="PUP50" s="502"/>
      <c r="PUQ50" s="502"/>
      <c r="PUR50" s="502"/>
      <c r="PUS50" s="502"/>
      <c r="PUT50" s="502"/>
      <c r="PUU50" s="502"/>
      <c r="PUV50" s="502"/>
      <c r="PUW50" s="502"/>
      <c r="PUX50" s="502"/>
      <c r="PUY50" s="502"/>
      <c r="PUZ50" s="502"/>
      <c r="PVA50" s="502"/>
      <c r="PVB50" s="502"/>
      <c r="PVC50" s="502"/>
      <c r="PVD50" s="502"/>
      <c r="PVE50" s="502"/>
      <c r="PVF50" s="502"/>
      <c r="PVG50" s="502"/>
      <c r="PVH50" s="502"/>
      <c r="PVI50" s="502"/>
      <c r="PVJ50" s="502"/>
      <c r="PVK50" s="502"/>
      <c r="PVL50" s="502"/>
      <c r="PVM50" s="502"/>
      <c r="PVN50" s="502"/>
      <c r="PVO50" s="502"/>
      <c r="PVP50" s="502"/>
      <c r="PVQ50" s="502"/>
      <c r="PVR50" s="502"/>
      <c r="PVS50" s="502"/>
      <c r="PVT50" s="502"/>
      <c r="PVU50" s="502"/>
      <c r="PVV50" s="502"/>
      <c r="PVW50" s="502"/>
      <c r="PVX50" s="502"/>
      <c r="PVY50" s="502"/>
      <c r="PVZ50" s="502"/>
      <c r="PWA50" s="502"/>
      <c r="PWB50" s="502"/>
      <c r="PWC50" s="502"/>
      <c r="PWD50" s="502"/>
      <c r="PWE50" s="502"/>
      <c r="PWF50" s="502"/>
      <c r="PWG50" s="502"/>
      <c r="PWH50" s="502"/>
      <c r="PWI50" s="502"/>
      <c r="PWJ50" s="502"/>
      <c r="PWK50" s="502"/>
      <c r="PWL50" s="502"/>
      <c r="PWM50" s="502"/>
      <c r="PWN50" s="502"/>
      <c r="PWO50" s="502"/>
      <c r="PWP50" s="502"/>
      <c r="PWQ50" s="502"/>
      <c r="PWR50" s="502"/>
      <c r="PWS50" s="502"/>
      <c r="PWT50" s="502"/>
      <c r="PWU50" s="502"/>
      <c r="PWV50" s="502"/>
      <c r="PWW50" s="502"/>
      <c r="PWX50" s="502"/>
      <c r="PWY50" s="502"/>
      <c r="PWZ50" s="502"/>
      <c r="PXA50" s="502"/>
      <c r="PXB50" s="502"/>
      <c r="PXC50" s="502"/>
      <c r="PXD50" s="502"/>
      <c r="PXE50" s="502"/>
      <c r="PXF50" s="502"/>
      <c r="PXG50" s="502"/>
      <c r="PXH50" s="502"/>
      <c r="PXI50" s="502"/>
      <c r="PXJ50" s="502"/>
      <c r="PXK50" s="502"/>
      <c r="PXL50" s="502"/>
      <c r="PXM50" s="502"/>
      <c r="PXN50" s="502"/>
      <c r="PXO50" s="502"/>
      <c r="PXP50" s="502"/>
      <c r="PXQ50" s="502"/>
      <c r="PXR50" s="502"/>
      <c r="PXS50" s="502"/>
      <c r="PXT50" s="502"/>
      <c r="PXU50" s="502"/>
      <c r="PXV50" s="502"/>
      <c r="PXW50" s="502"/>
      <c r="PXX50" s="502"/>
      <c r="PXY50" s="502"/>
      <c r="PXZ50" s="502"/>
      <c r="PYA50" s="502"/>
      <c r="PYB50" s="502"/>
      <c r="PYC50" s="502"/>
      <c r="PYD50" s="502"/>
      <c r="PYE50" s="502"/>
      <c r="PYF50" s="502"/>
      <c r="PYG50" s="502"/>
      <c r="PYH50" s="502"/>
      <c r="PYI50" s="502"/>
      <c r="PYJ50" s="502"/>
      <c r="PYK50" s="502"/>
      <c r="PYL50" s="502"/>
      <c r="PYM50" s="502"/>
      <c r="PYN50" s="502"/>
      <c r="PYO50" s="502"/>
      <c r="PYP50" s="502"/>
      <c r="PYQ50" s="502"/>
      <c r="PYR50" s="502"/>
      <c r="PYS50" s="502"/>
      <c r="PYT50" s="502"/>
      <c r="PYU50" s="502"/>
      <c r="PYV50" s="502"/>
      <c r="PYW50" s="502"/>
      <c r="PYX50" s="502"/>
      <c r="PYY50" s="502"/>
      <c r="PYZ50" s="502"/>
      <c r="PZA50" s="502"/>
      <c r="PZB50" s="502"/>
      <c r="PZC50" s="502"/>
      <c r="PZD50" s="502"/>
      <c r="PZE50" s="502"/>
      <c r="PZF50" s="502"/>
      <c r="PZG50" s="502"/>
      <c r="PZH50" s="502"/>
      <c r="PZI50" s="502"/>
      <c r="PZJ50" s="502"/>
      <c r="PZK50" s="502"/>
      <c r="PZL50" s="502"/>
      <c r="PZM50" s="502"/>
      <c r="PZN50" s="502"/>
      <c r="PZO50" s="502"/>
      <c r="PZP50" s="502"/>
      <c r="PZQ50" s="502"/>
      <c r="PZR50" s="502"/>
      <c r="PZS50" s="502"/>
      <c r="PZT50" s="502"/>
      <c r="PZU50" s="502"/>
      <c r="PZV50" s="502"/>
      <c r="PZW50" s="502"/>
      <c r="PZX50" s="502"/>
      <c r="PZY50" s="502"/>
      <c r="PZZ50" s="502"/>
      <c r="QAA50" s="502"/>
      <c r="QAB50" s="502"/>
      <c r="QAC50" s="502"/>
      <c r="QAD50" s="502"/>
      <c r="QAE50" s="502"/>
      <c r="QAF50" s="502"/>
      <c r="QAG50" s="502"/>
      <c r="QAH50" s="502"/>
      <c r="QAI50" s="502"/>
      <c r="QAJ50" s="502"/>
      <c r="QAK50" s="502"/>
      <c r="QAL50" s="502"/>
      <c r="QAM50" s="502"/>
      <c r="QAN50" s="502"/>
      <c r="QAO50" s="502"/>
      <c r="QAP50" s="502"/>
      <c r="QAQ50" s="502"/>
      <c r="QAR50" s="502"/>
      <c r="QAS50" s="502"/>
      <c r="QAT50" s="502"/>
      <c r="QAU50" s="502"/>
      <c r="QAV50" s="502"/>
      <c r="QAW50" s="502"/>
      <c r="QAX50" s="502"/>
      <c r="QAY50" s="502"/>
      <c r="QAZ50" s="502"/>
      <c r="QBA50" s="502"/>
      <c r="QBB50" s="502"/>
      <c r="QBC50" s="502"/>
      <c r="QBD50" s="502"/>
      <c r="QBE50" s="502"/>
      <c r="QBF50" s="502"/>
      <c r="QBG50" s="502"/>
      <c r="QBH50" s="502"/>
      <c r="QBI50" s="502"/>
      <c r="QBJ50" s="502"/>
      <c r="QBK50" s="502"/>
      <c r="QBL50" s="502"/>
      <c r="QBM50" s="502"/>
      <c r="QBN50" s="502"/>
      <c r="QBO50" s="502"/>
      <c r="QBP50" s="502"/>
      <c r="QBQ50" s="502"/>
      <c r="QBR50" s="502"/>
      <c r="QBS50" s="502"/>
      <c r="QBT50" s="502"/>
      <c r="QBU50" s="502"/>
      <c r="QBV50" s="502"/>
      <c r="QBW50" s="502"/>
      <c r="QBX50" s="502"/>
      <c r="QBY50" s="502"/>
      <c r="QBZ50" s="502"/>
      <c r="QCA50" s="502"/>
      <c r="QCB50" s="502"/>
      <c r="QCC50" s="502"/>
      <c r="QCD50" s="502"/>
      <c r="QCE50" s="502"/>
      <c r="QCF50" s="502"/>
      <c r="QCG50" s="502"/>
      <c r="QCH50" s="502"/>
      <c r="QCI50" s="502"/>
      <c r="QCJ50" s="502"/>
      <c r="QCK50" s="502"/>
      <c r="QCL50" s="502"/>
      <c r="QCM50" s="502"/>
      <c r="QCN50" s="502"/>
      <c r="QCO50" s="502"/>
      <c r="QCP50" s="502"/>
      <c r="QCQ50" s="502"/>
      <c r="QCR50" s="502"/>
      <c r="QCS50" s="502"/>
      <c r="QCT50" s="502"/>
      <c r="QCU50" s="502"/>
      <c r="QCV50" s="502"/>
      <c r="QCW50" s="502"/>
      <c r="QCX50" s="502"/>
      <c r="QCY50" s="502"/>
      <c r="QCZ50" s="502"/>
      <c r="QDA50" s="502"/>
      <c r="QDB50" s="502"/>
      <c r="QDC50" s="502"/>
      <c r="QDD50" s="502"/>
      <c r="QDE50" s="502"/>
      <c r="QDF50" s="502"/>
      <c r="QDG50" s="502"/>
      <c r="QDH50" s="502"/>
      <c r="QDI50" s="502"/>
      <c r="QDJ50" s="502"/>
      <c r="QDK50" s="502"/>
      <c r="QDL50" s="502"/>
      <c r="QDM50" s="502"/>
      <c r="QDN50" s="502"/>
      <c r="QDO50" s="502"/>
      <c r="QDP50" s="502"/>
      <c r="QDQ50" s="502"/>
      <c r="QDR50" s="502"/>
      <c r="QDS50" s="502"/>
      <c r="QDT50" s="502"/>
      <c r="QDU50" s="502"/>
      <c r="QDV50" s="502"/>
      <c r="QDW50" s="502"/>
      <c r="QDX50" s="502"/>
      <c r="QDY50" s="502"/>
      <c r="QDZ50" s="502"/>
      <c r="QEA50" s="502"/>
      <c r="QEB50" s="502"/>
      <c r="QEC50" s="502"/>
      <c r="QED50" s="502"/>
      <c r="QEE50" s="502"/>
      <c r="QEF50" s="502"/>
      <c r="QEG50" s="502"/>
      <c r="QEH50" s="502"/>
      <c r="QEI50" s="502"/>
      <c r="QEJ50" s="502"/>
      <c r="QEK50" s="502"/>
      <c r="QEL50" s="502"/>
      <c r="QEM50" s="502"/>
      <c r="QEN50" s="502"/>
      <c r="QEO50" s="502"/>
      <c r="QEP50" s="502"/>
      <c r="QEQ50" s="502"/>
      <c r="QER50" s="502"/>
      <c r="QES50" s="502"/>
      <c r="QET50" s="502"/>
      <c r="QEU50" s="502"/>
      <c r="QEV50" s="502"/>
      <c r="QEW50" s="502"/>
      <c r="QEX50" s="502"/>
      <c r="QEY50" s="502"/>
      <c r="QEZ50" s="502"/>
      <c r="QFA50" s="502"/>
      <c r="QFB50" s="502"/>
      <c r="QFC50" s="502"/>
      <c r="QFD50" s="502"/>
      <c r="QFE50" s="502"/>
      <c r="QFF50" s="502"/>
      <c r="QFG50" s="502"/>
      <c r="QFH50" s="502"/>
      <c r="QFI50" s="502"/>
      <c r="QFJ50" s="502"/>
      <c r="QFK50" s="502"/>
      <c r="QFL50" s="502"/>
      <c r="QFM50" s="502"/>
      <c r="QFN50" s="502"/>
      <c r="QFO50" s="502"/>
      <c r="QFP50" s="502"/>
      <c r="QFQ50" s="502"/>
      <c r="QFR50" s="502"/>
      <c r="QFS50" s="502"/>
      <c r="QFT50" s="502"/>
      <c r="QFU50" s="502"/>
      <c r="QFV50" s="502"/>
      <c r="QFW50" s="502"/>
      <c r="QFX50" s="502"/>
      <c r="QFY50" s="502"/>
      <c r="QFZ50" s="502"/>
      <c r="QGA50" s="502"/>
      <c r="QGB50" s="502"/>
      <c r="QGC50" s="502"/>
      <c r="QGD50" s="502"/>
      <c r="QGE50" s="502"/>
      <c r="QGF50" s="502"/>
      <c r="QGG50" s="502"/>
      <c r="QGH50" s="502"/>
      <c r="QGI50" s="502"/>
      <c r="QGJ50" s="502"/>
      <c r="QGK50" s="502"/>
      <c r="QGL50" s="502"/>
      <c r="QGM50" s="502"/>
      <c r="QGN50" s="502"/>
      <c r="QGO50" s="502"/>
      <c r="QGP50" s="502"/>
      <c r="QGQ50" s="502"/>
      <c r="QGR50" s="502"/>
      <c r="QGS50" s="502"/>
      <c r="QGT50" s="502"/>
      <c r="QGU50" s="502"/>
      <c r="QGV50" s="502"/>
      <c r="QGW50" s="502"/>
      <c r="QGX50" s="502"/>
      <c r="QGY50" s="502"/>
      <c r="QGZ50" s="502"/>
      <c r="QHA50" s="502"/>
      <c r="QHB50" s="502"/>
      <c r="QHC50" s="502"/>
      <c r="QHD50" s="502"/>
      <c r="QHE50" s="502"/>
      <c r="QHF50" s="502"/>
      <c r="QHG50" s="502"/>
      <c r="QHH50" s="502"/>
      <c r="QHI50" s="502"/>
      <c r="QHJ50" s="502"/>
      <c r="QHK50" s="502"/>
      <c r="QHL50" s="502"/>
      <c r="QHM50" s="502"/>
      <c r="QHN50" s="502"/>
      <c r="QHO50" s="502"/>
      <c r="QHP50" s="502"/>
      <c r="QHQ50" s="502"/>
      <c r="QHR50" s="502"/>
      <c r="QHS50" s="502"/>
      <c r="QHT50" s="502"/>
      <c r="QHU50" s="502"/>
      <c r="QHV50" s="502"/>
      <c r="QHW50" s="502"/>
      <c r="QHX50" s="502"/>
      <c r="QHY50" s="502"/>
      <c r="QHZ50" s="502"/>
      <c r="QIA50" s="502"/>
      <c r="QIB50" s="502"/>
      <c r="QIC50" s="502"/>
      <c r="QID50" s="502"/>
      <c r="QIE50" s="502"/>
      <c r="QIF50" s="502"/>
      <c r="QIG50" s="502"/>
      <c r="QIH50" s="502"/>
      <c r="QII50" s="502"/>
      <c r="QIJ50" s="502"/>
      <c r="QIK50" s="502"/>
      <c r="QIL50" s="502"/>
      <c r="QIM50" s="502"/>
      <c r="QIN50" s="502"/>
      <c r="QIO50" s="502"/>
      <c r="QIP50" s="502"/>
      <c r="QIQ50" s="502"/>
      <c r="QIR50" s="502"/>
      <c r="QIS50" s="502"/>
      <c r="QIT50" s="502"/>
      <c r="QIU50" s="502"/>
      <c r="QIV50" s="502"/>
      <c r="QIW50" s="502"/>
      <c r="QIX50" s="502"/>
      <c r="QIY50" s="502"/>
      <c r="QIZ50" s="502"/>
      <c r="QJA50" s="502"/>
      <c r="QJB50" s="502"/>
      <c r="QJC50" s="502"/>
      <c r="QJD50" s="502"/>
      <c r="QJE50" s="502"/>
      <c r="QJF50" s="502"/>
      <c r="QJG50" s="502"/>
      <c r="QJH50" s="502"/>
      <c r="QJI50" s="502"/>
      <c r="QJJ50" s="502"/>
      <c r="QJK50" s="502"/>
      <c r="QJL50" s="502"/>
      <c r="QJM50" s="502"/>
      <c r="QJN50" s="502"/>
      <c r="QJO50" s="502"/>
      <c r="QJP50" s="502"/>
      <c r="QJQ50" s="502"/>
      <c r="QJR50" s="502"/>
      <c r="QJS50" s="502"/>
      <c r="QJT50" s="502"/>
      <c r="QJU50" s="502"/>
      <c r="QJV50" s="502"/>
      <c r="QJW50" s="502"/>
      <c r="QJX50" s="502"/>
      <c r="QJY50" s="502"/>
      <c r="QJZ50" s="502"/>
      <c r="QKA50" s="502"/>
      <c r="QKB50" s="502"/>
      <c r="QKC50" s="502"/>
      <c r="QKD50" s="502"/>
      <c r="QKE50" s="502"/>
      <c r="QKF50" s="502"/>
      <c r="QKG50" s="502"/>
      <c r="QKH50" s="502"/>
      <c r="QKI50" s="502"/>
      <c r="QKJ50" s="502"/>
      <c r="QKK50" s="502"/>
      <c r="QKL50" s="502"/>
      <c r="QKM50" s="502"/>
      <c r="QKN50" s="502"/>
      <c r="QKO50" s="502"/>
      <c r="QKP50" s="502"/>
      <c r="QKQ50" s="502"/>
      <c r="QKR50" s="502"/>
      <c r="QKS50" s="502"/>
      <c r="QKT50" s="502"/>
      <c r="QKU50" s="502"/>
      <c r="QKV50" s="502"/>
      <c r="QKW50" s="502"/>
      <c r="QKX50" s="502"/>
      <c r="QKY50" s="502"/>
      <c r="QKZ50" s="502"/>
      <c r="QLA50" s="502"/>
      <c r="QLB50" s="502"/>
      <c r="QLC50" s="502"/>
      <c r="QLD50" s="502"/>
      <c r="QLE50" s="502"/>
      <c r="QLF50" s="502"/>
      <c r="QLG50" s="502"/>
      <c r="QLH50" s="502"/>
      <c r="QLI50" s="502"/>
      <c r="QLJ50" s="502"/>
      <c r="QLK50" s="502"/>
      <c r="QLL50" s="502"/>
      <c r="QLM50" s="502"/>
      <c r="QLN50" s="502"/>
      <c r="QLO50" s="502"/>
      <c r="QLP50" s="502"/>
      <c r="QLQ50" s="502"/>
      <c r="QLR50" s="502"/>
      <c r="QLS50" s="502"/>
      <c r="QLT50" s="502"/>
      <c r="QLU50" s="502"/>
      <c r="QLV50" s="502"/>
      <c r="QLW50" s="502"/>
      <c r="QLX50" s="502"/>
      <c r="QLY50" s="502"/>
      <c r="QLZ50" s="502"/>
      <c r="QMA50" s="502"/>
      <c r="QMB50" s="502"/>
      <c r="QMC50" s="502"/>
      <c r="QMD50" s="502"/>
      <c r="QME50" s="502"/>
      <c r="QMF50" s="502"/>
      <c r="QMG50" s="502"/>
      <c r="QMH50" s="502"/>
      <c r="QMI50" s="502"/>
      <c r="QMJ50" s="502"/>
      <c r="QMK50" s="502"/>
      <c r="QML50" s="502"/>
      <c r="QMM50" s="502"/>
      <c r="QMN50" s="502"/>
      <c r="QMO50" s="502"/>
      <c r="QMP50" s="502"/>
      <c r="QMQ50" s="502"/>
      <c r="QMR50" s="502"/>
      <c r="QMS50" s="502"/>
      <c r="QMT50" s="502"/>
      <c r="QMU50" s="502"/>
      <c r="QMV50" s="502"/>
      <c r="QMW50" s="502"/>
      <c r="QMX50" s="502"/>
      <c r="QMY50" s="502"/>
      <c r="QMZ50" s="502"/>
      <c r="QNA50" s="502"/>
      <c r="QNB50" s="502"/>
      <c r="QNC50" s="502"/>
      <c r="QND50" s="502"/>
      <c r="QNE50" s="502"/>
      <c r="QNF50" s="502"/>
      <c r="QNG50" s="502"/>
      <c r="QNH50" s="502"/>
      <c r="QNI50" s="502"/>
      <c r="QNJ50" s="502"/>
      <c r="QNK50" s="502"/>
      <c r="QNL50" s="502"/>
      <c r="QNM50" s="502"/>
      <c r="QNN50" s="502"/>
      <c r="QNO50" s="502"/>
      <c r="QNP50" s="502"/>
      <c r="QNQ50" s="502"/>
      <c r="QNR50" s="502"/>
      <c r="QNS50" s="502"/>
      <c r="QNT50" s="502"/>
      <c r="QNU50" s="502"/>
      <c r="QNV50" s="502"/>
      <c r="QNW50" s="502"/>
      <c r="QNX50" s="502"/>
      <c r="QNY50" s="502"/>
      <c r="QNZ50" s="502"/>
      <c r="QOA50" s="502"/>
      <c r="QOB50" s="502"/>
      <c r="QOC50" s="502"/>
      <c r="QOD50" s="502"/>
      <c r="QOE50" s="502"/>
      <c r="QOF50" s="502"/>
      <c r="QOG50" s="502"/>
      <c r="QOH50" s="502"/>
      <c r="QOI50" s="502"/>
      <c r="QOJ50" s="502"/>
      <c r="QOK50" s="502"/>
      <c r="QOL50" s="502"/>
      <c r="QOM50" s="502"/>
      <c r="QON50" s="502"/>
      <c r="QOO50" s="502"/>
      <c r="QOP50" s="502"/>
      <c r="QOQ50" s="502"/>
      <c r="QOR50" s="502"/>
      <c r="QOS50" s="502"/>
      <c r="QOT50" s="502"/>
      <c r="QOU50" s="502"/>
      <c r="QOV50" s="502"/>
      <c r="QOW50" s="502"/>
      <c r="QOX50" s="502"/>
      <c r="QOY50" s="502"/>
      <c r="QOZ50" s="502"/>
      <c r="QPA50" s="502"/>
      <c r="QPB50" s="502"/>
      <c r="QPC50" s="502"/>
      <c r="QPD50" s="502"/>
      <c r="QPE50" s="502"/>
      <c r="QPF50" s="502"/>
      <c r="QPG50" s="502"/>
      <c r="QPH50" s="502"/>
      <c r="QPI50" s="502"/>
      <c r="QPJ50" s="502"/>
      <c r="QPK50" s="502"/>
      <c r="QPL50" s="502"/>
      <c r="QPM50" s="502"/>
      <c r="QPN50" s="502"/>
      <c r="QPO50" s="502"/>
      <c r="QPP50" s="502"/>
      <c r="QPQ50" s="502"/>
      <c r="QPR50" s="502"/>
      <c r="QPS50" s="502"/>
      <c r="QPT50" s="502"/>
      <c r="QPU50" s="502"/>
      <c r="QPV50" s="502"/>
      <c r="QPW50" s="502"/>
      <c r="QPX50" s="502"/>
      <c r="QPY50" s="502"/>
      <c r="QPZ50" s="502"/>
      <c r="QQA50" s="502"/>
      <c r="QQB50" s="502"/>
      <c r="QQC50" s="502"/>
      <c r="QQD50" s="502"/>
      <c r="QQE50" s="502"/>
      <c r="QQF50" s="502"/>
      <c r="QQG50" s="502"/>
      <c r="QQH50" s="502"/>
      <c r="QQI50" s="502"/>
      <c r="QQJ50" s="502"/>
      <c r="QQK50" s="502"/>
      <c r="QQL50" s="502"/>
      <c r="QQM50" s="502"/>
      <c r="QQN50" s="502"/>
      <c r="QQO50" s="502"/>
      <c r="QQP50" s="502"/>
      <c r="QQQ50" s="502"/>
      <c r="QQR50" s="502"/>
      <c r="QQS50" s="502"/>
      <c r="QQT50" s="502"/>
      <c r="QQU50" s="502"/>
      <c r="QQV50" s="502"/>
      <c r="QQW50" s="502"/>
      <c r="QQX50" s="502"/>
      <c r="QQY50" s="502"/>
      <c r="QQZ50" s="502"/>
      <c r="QRA50" s="502"/>
      <c r="QRB50" s="502"/>
      <c r="QRC50" s="502"/>
      <c r="QRD50" s="502"/>
      <c r="QRE50" s="502"/>
      <c r="QRF50" s="502"/>
      <c r="QRG50" s="502"/>
      <c r="QRH50" s="502"/>
      <c r="QRI50" s="502"/>
      <c r="QRJ50" s="502"/>
      <c r="QRK50" s="502"/>
      <c r="QRL50" s="502"/>
      <c r="QRM50" s="502"/>
      <c r="QRN50" s="502"/>
      <c r="QRO50" s="502"/>
      <c r="QRP50" s="502"/>
      <c r="QRQ50" s="502"/>
      <c r="QRR50" s="502"/>
      <c r="QRS50" s="502"/>
      <c r="QRT50" s="502"/>
      <c r="QRU50" s="502"/>
      <c r="QRV50" s="502"/>
      <c r="QRW50" s="502"/>
      <c r="QRX50" s="502"/>
      <c r="QRY50" s="502"/>
      <c r="QRZ50" s="502"/>
      <c r="QSA50" s="502"/>
      <c r="QSB50" s="502"/>
      <c r="QSC50" s="502"/>
      <c r="QSD50" s="502"/>
      <c r="QSE50" s="502"/>
      <c r="QSF50" s="502"/>
      <c r="QSG50" s="502"/>
      <c r="QSH50" s="502"/>
      <c r="QSI50" s="502"/>
      <c r="QSJ50" s="502"/>
      <c r="QSK50" s="502"/>
      <c r="QSL50" s="502"/>
      <c r="QSM50" s="502"/>
      <c r="QSN50" s="502"/>
      <c r="QSO50" s="502"/>
      <c r="QSP50" s="502"/>
      <c r="QSQ50" s="502"/>
      <c r="QSR50" s="502"/>
      <c r="QSS50" s="502"/>
      <c r="QST50" s="502"/>
      <c r="QSU50" s="502"/>
      <c r="QSV50" s="502"/>
      <c r="QSW50" s="502"/>
      <c r="QSX50" s="502"/>
      <c r="QSY50" s="502"/>
      <c r="QSZ50" s="502"/>
      <c r="QTA50" s="502"/>
      <c r="QTB50" s="502"/>
      <c r="QTC50" s="502"/>
      <c r="QTD50" s="502"/>
      <c r="QTE50" s="502"/>
      <c r="QTF50" s="502"/>
      <c r="QTG50" s="502"/>
      <c r="QTH50" s="502"/>
      <c r="QTI50" s="502"/>
      <c r="QTJ50" s="502"/>
      <c r="QTK50" s="502"/>
      <c r="QTL50" s="502"/>
      <c r="QTM50" s="502"/>
      <c r="QTN50" s="502"/>
      <c r="QTO50" s="502"/>
      <c r="QTP50" s="502"/>
      <c r="QTQ50" s="502"/>
      <c r="QTR50" s="502"/>
      <c r="QTS50" s="502"/>
      <c r="QTT50" s="502"/>
      <c r="QTU50" s="502"/>
      <c r="QTV50" s="502"/>
      <c r="QTW50" s="502"/>
      <c r="QTX50" s="502"/>
      <c r="QTY50" s="502"/>
      <c r="QTZ50" s="502"/>
      <c r="QUA50" s="502"/>
      <c r="QUB50" s="502"/>
      <c r="QUC50" s="502"/>
      <c r="QUD50" s="502"/>
      <c r="QUE50" s="502"/>
      <c r="QUF50" s="502"/>
      <c r="QUG50" s="502"/>
      <c r="QUH50" s="502"/>
      <c r="QUI50" s="502"/>
      <c r="QUJ50" s="502"/>
      <c r="QUK50" s="502"/>
      <c r="QUL50" s="502"/>
      <c r="QUM50" s="502"/>
      <c r="QUN50" s="502"/>
      <c r="QUO50" s="502"/>
      <c r="QUP50" s="502"/>
      <c r="QUQ50" s="502"/>
      <c r="QUR50" s="502"/>
      <c r="QUS50" s="502"/>
      <c r="QUT50" s="502"/>
      <c r="QUU50" s="502"/>
      <c r="QUV50" s="502"/>
      <c r="QUW50" s="502"/>
      <c r="QUX50" s="502"/>
      <c r="QUY50" s="502"/>
      <c r="QUZ50" s="502"/>
      <c r="QVA50" s="502"/>
      <c r="QVB50" s="502"/>
      <c r="QVC50" s="502"/>
      <c r="QVD50" s="502"/>
      <c r="QVE50" s="502"/>
      <c r="QVF50" s="502"/>
      <c r="QVG50" s="502"/>
      <c r="QVH50" s="502"/>
      <c r="QVI50" s="502"/>
      <c r="QVJ50" s="502"/>
      <c r="QVK50" s="502"/>
      <c r="QVL50" s="502"/>
      <c r="QVM50" s="502"/>
      <c r="QVN50" s="502"/>
      <c r="QVO50" s="502"/>
      <c r="QVP50" s="502"/>
      <c r="QVQ50" s="502"/>
      <c r="QVR50" s="502"/>
      <c r="QVS50" s="502"/>
      <c r="QVT50" s="502"/>
      <c r="QVU50" s="502"/>
      <c r="QVV50" s="502"/>
      <c r="QVW50" s="502"/>
      <c r="QVX50" s="502"/>
      <c r="QVY50" s="502"/>
      <c r="QVZ50" s="502"/>
      <c r="QWA50" s="502"/>
      <c r="QWB50" s="502"/>
      <c r="QWC50" s="502"/>
      <c r="QWD50" s="502"/>
      <c r="QWE50" s="502"/>
      <c r="QWF50" s="502"/>
      <c r="QWG50" s="502"/>
      <c r="QWH50" s="502"/>
      <c r="QWI50" s="502"/>
      <c r="QWJ50" s="502"/>
      <c r="QWK50" s="502"/>
      <c r="QWL50" s="502"/>
      <c r="QWM50" s="502"/>
      <c r="QWN50" s="502"/>
      <c r="QWO50" s="502"/>
      <c r="QWP50" s="502"/>
      <c r="QWQ50" s="502"/>
      <c r="QWR50" s="502"/>
      <c r="QWS50" s="502"/>
      <c r="QWT50" s="502"/>
      <c r="QWU50" s="502"/>
      <c r="QWV50" s="502"/>
      <c r="QWW50" s="502"/>
      <c r="QWX50" s="502"/>
      <c r="QWY50" s="502"/>
      <c r="QWZ50" s="502"/>
      <c r="QXA50" s="502"/>
      <c r="QXB50" s="502"/>
      <c r="QXC50" s="502"/>
      <c r="QXD50" s="502"/>
      <c r="QXE50" s="502"/>
      <c r="QXF50" s="502"/>
      <c r="QXG50" s="502"/>
      <c r="QXH50" s="502"/>
      <c r="QXI50" s="502"/>
      <c r="QXJ50" s="502"/>
      <c r="QXK50" s="502"/>
      <c r="QXL50" s="502"/>
      <c r="QXM50" s="502"/>
      <c r="QXN50" s="502"/>
      <c r="QXO50" s="502"/>
      <c r="QXP50" s="502"/>
      <c r="QXQ50" s="502"/>
      <c r="QXR50" s="502"/>
      <c r="QXS50" s="502"/>
      <c r="QXT50" s="502"/>
      <c r="QXU50" s="502"/>
      <c r="QXV50" s="502"/>
      <c r="QXW50" s="502"/>
      <c r="QXX50" s="502"/>
      <c r="QXY50" s="502"/>
      <c r="QXZ50" s="502"/>
      <c r="QYA50" s="502"/>
      <c r="QYB50" s="502"/>
      <c r="QYC50" s="502"/>
      <c r="QYD50" s="502"/>
      <c r="QYE50" s="502"/>
      <c r="QYF50" s="502"/>
      <c r="QYG50" s="502"/>
      <c r="QYH50" s="502"/>
      <c r="QYI50" s="502"/>
      <c r="QYJ50" s="502"/>
      <c r="QYK50" s="502"/>
      <c r="QYL50" s="502"/>
      <c r="QYM50" s="502"/>
      <c r="QYN50" s="502"/>
      <c r="QYO50" s="502"/>
      <c r="QYP50" s="502"/>
      <c r="QYQ50" s="502"/>
      <c r="QYR50" s="502"/>
      <c r="QYS50" s="502"/>
      <c r="QYT50" s="502"/>
      <c r="QYU50" s="502"/>
      <c r="QYV50" s="502"/>
      <c r="QYW50" s="502"/>
      <c r="QYX50" s="502"/>
      <c r="QYY50" s="502"/>
      <c r="QYZ50" s="502"/>
      <c r="QZA50" s="502"/>
      <c r="QZB50" s="502"/>
      <c r="QZC50" s="502"/>
      <c r="QZD50" s="502"/>
      <c r="QZE50" s="502"/>
      <c r="QZF50" s="502"/>
      <c r="QZG50" s="502"/>
      <c r="QZH50" s="502"/>
      <c r="QZI50" s="502"/>
      <c r="QZJ50" s="502"/>
      <c r="QZK50" s="502"/>
      <c r="QZL50" s="502"/>
      <c r="QZM50" s="502"/>
      <c r="QZN50" s="502"/>
      <c r="QZO50" s="502"/>
      <c r="QZP50" s="502"/>
      <c r="QZQ50" s="502"/>
      <c r="QZR50" s="502"/>
      <c r="QZS50" s="502"/>
      <c r="QZT50" s="502"/>
      <c r="QZU50" s="502"/>
      <c r="QZV50" s="502"/>
      <c r="QZW50" s="502"/>
      <c r="QZX50" s="502"/>
      <c r="QZY50" s="502"/>
      <c r="QZZ50" s="502"/>
      <c r="RAA50" s="502"/>
      <c r="RAB50" s="502"/>
      <c r="RAC50" s="502"/>
      <c r="RAD50" s="502"/>
      <c r="RAE50" s="502"/>
      <c r="RAF50" s="502"/>
      <c r="RAG50" s="502"/>
      <c r="RAH50" s="502"/>
      <c r="RAI50" s="502"/>
      <c r="RAJ50" s="502"/>
      <c r="RAK50" s="502"/>
      <c r="RAL50" s="502"/>
      <c r="RAM50" s="502"/>
      <c r="RAN50" s="502"/>
      <c r="RAO50" s="502"/>
      <c r="RAP50" s="502"/>
      <c r="RAQ50" s="502"/>
      <c r="RAR50" s="502"/>
      <c r="RAS50" s="502"/>
      <c r="RAT50" s="502"/>
      <c r="RAU50" s="502"/>
      <c r="RAV50" s="502"/>
      <c r="RAW50" s="502"/>
      <c r="RAX50" s="502"/>
      <c r="RAY50" s="502"/>
      <c r="RAZ50" s="502"/>
      <c r="RBA50" s="502"/>
      <c r="RBB50" s="502"/>
      <c r="RBC50" s="502"/>
      <c r="RBD50" s="502"/>
      <c r="RBE50" s="502"/>
      <c r="RBF50" s="502"/>
      <c r="RBG50" s="502"/>
      <c r="RBH50" s="502"/>
      <c r="RBI50" s="502"/>
      <c r="RBJ50" s="502"/>
      <c r="RBK50" s="502"/>
      <c r="RBL50" s="502"/>
      <c r="RBM50" s="502"/>
      <c r="RBN50" s="502"/>
      <c r="RBO50" s="502"/>
      <c r="RBP50" s="502"/>
      <c r="RBQ50" s="502"/>
      <c r="RBR50" s="502"/>
      <c r="RBS50" s="502"/>
      <c r="RBT50" s="502"/>
      <c r="RBU50" s="502"/>
      <c r="RBV50" s="502"/>
      <c r="RBW50" s="502"/>
      <c r="RBX50" s="502"/>
      <c r="RBY50" s="502"/>
      <c r="RBZ50" s="502"/>
      <c r="RCA50" s="502"/>
      <c r="RCB50" s="502"/>
      <c r="RCC50" s="502"/>
      <c r="RCD50" s="502"/>
      <c r="RCE50" s="502"/>
      <c r="RCF50" s="502"/>
      <c r="RCG50" s="502"/>
      <c r="RCH50" s="502"/>
      <c r="RCI50" s="502"/>
      <c r="RCJ50" s="502"/>
      <c r="RCK50" s="502"/>
      <c r="RCL50" s="502"/>
      <c r="RCM50" s="502"/>
      <c r="RCN50" s="502"/>
      <c r="RCO50" s="502"/>
      <c r="RCP50" s="502"/>
      <c r="RCQ50" s="502"/>
      <c r="RCR50" s="502"/>
      <c r="RCS50" s="502"/>
      <c r="RCT50" s="502"/>
      <c r="RCU50" s="502"/>
      <c r="RCV50" s="502"/>
      <c r="RCW50" s="502"/>
      <c r="RCX50" s="502"/>
      <c r="RCY50" s="502"/>
      <c r="RCZ50" s="502"/>
      <c r="RDA50" s="502"/>
      <c r="RDB50" s="502"/>
      <c r="RDC50" s="502"/>
      <c r="RDD50" s="502"/>
      <c r="RDE50" s="502"/>
      <c r="RDF50" s="502"/>
      <c r="RDG50" s="502"/>
      <c r="RDH50" s="502"/>
      <c r="RDI50" s="502"/>
      <c r="RDJ50" s="502"/>
      <c r="RDK50" s="502"/>
      <c r="RDL50" s="502"/>
      <c r="RDM50" s="502"/>
      <c r="RDN50" s="502"/>
      <c r="RDO50" s="502"/>
      <c r="RDP50" s="502"/>
      <c r="RDQ50" s="502"/>
      <c r="RDR50" s="502"/>
      <c r="RDS50" s="502"/>
      <c r="RDT50" s="502"/>
      <c r="RDU50" s="502"/>
      <c r="RDV50" s="502"/>
      <c r="RDW50" s="502"/>
      <c r="RDX50" s="502"/>
      <c r="RDY50" s="502"/>
      <c r="RDZ50" s="502"/>
      <c r="REA50" s="502"/>
      <c r="REB50" s="502"/>
      <c r="REC50" s="502"/>
      <c r="RED50" s="502"/>
      <c r="REE50" s="502"/>
      <c r="REF50" s="502"/>
      <c r="REG50" s="502"/>
      <c r="REH50" s="502"/>
      <c r="REI50" s="502"/>
      <c r="REJ50" s="502"/>
      <c r="REK50" s="502"/>
      <c r="REL50" s="502"/>
      <c r="REM50" s="502"/>
      <c r="REN50" s="502"/>
      <c r="REO50" s="502"/>
      <c r="REP50" s="502"/>
      <c r="REQ50" s="502"/>
      <c r="RER50" s="502"/>
      <c r="RES50" s="502"/>
      <c r="RET50" s="502"/>
      <c r="REU50" s="502"/>
      <c r="REV50" s="502"/>
      <c r="REW50" s="502"/>
      <c r="REX50" s="502"/>
      <c r="REY50" s="502"/>
      <c r="REZ50" s="502"/>
      <c r="RFA50" s="502"/>
      <c r="RFB50" s="502"/>
      <c r="RFC50" s="502"/>
      <c r="RFD50" s="502"/>
      <c r="RFE50" s="502"/>
      <c r="RFF50" s="502"/>
      <c r="RFG50" s="502"/>
      <c r="RFH50" s="502"/>
      <c r="RFI50" s="502"/>
      <c r="RFJ50" s="502"/>
      <c r="RFK50" s="502"/>
      <c r="RFL50" s="502"/>
      <c r="RFM50" s="502"/>
      <c r="RFN50" s="502"/>
      <c r="RFO50" s="502"/>
      <c r="RFP50" s="502"/>
      <c r="RFQ50" s="502"/>
      <c r="RFR50" s="502"/>
      <c r="RFS50" s="502"/>
      <c r="RFT50" s="502"/>
      <c r="RFU50" s="502"/>
      <c r="RFV50" s="502"/>
      <c r="RFW50" s="502"/>
      <c r="RFX50" s="502"/>
      <c r="RFY50" s="502"/>
      <c r="RFZ50" s="502"/>
      <c r="RGA50" s="502"/>
      <c r="RGB50" s="502"/>
      <c r="RGC50" s="502"/>
      <c r="RGD50" s="502"/>
      <c r="RGE50" s="502"/>
      <c r="RGF50" s="502"/>
      <c r="RGG50" s="502"/>
      <c r="RGH50" s="502"/>
      <c r="RGI50" s="502"/>
      <c r="RGJ50" s="502"/>
      <c r="RGK50" s="502"/>
      <c r="RGL50" s="502"/>
      <c r="RGM50" s="502"/>
      <c r="RGN50" s="502"/>
      <c r="RGO50" s="502"/>
      <c r="RGP50" s="502"/>
      <c r="RGQ50" s="502"/>
      <c r="RGR50" s="502"/>
      <c r="RGS50" s="502"/>
      <c r="RGT50" s="502"/>
      <c r="RGU50" s="502"/>
      <c r="RGV50" s="502"/>
      <c r="RGW50" s="502"/>
      <c r="RGX50" s="502"/>
      <c r="RGY50" s="502"/>
      <c r="RGZ50" s="502"/>
      <c r="RHA50" s="502"/>
      <c r="RHB50" s="502"/>
      <c r="RHC50" s="502"/>
      <c r="RHD50" s="502"/>
      <c r="RHE50" s="502"/>
      <c r="RHF50" s="502"/>
      <c r="RHG50" s="502"/>
      <c r="RHH50" s="502"/>
      <c r="RHI50" s="502"/>
      <c r="RHJ50" s="502"/>
      <c r="RHK50" s="502"/>
      <c r="RHL50" s="502"/>
      <c r="RHM50" s="502"/>
      <c r="RHN50" s="502"/>
      <c r="RHO50" s="502"/>
      <c r="RHP50" s="502"/>
      <c r="RHQ50" s="502"/>
      <c r="RHR50" s="502"/>
      <c r="RHS50" s="502"/>
      <c r="RHT50" s="502"/>
      <c r="RHU50" s="502"/>
      <c r="RHV50" s="502"/>
      <c r="RHW50" s="502"/>
      <c r="RHX50" s="502"/>
      <c r="RHY50" s="502"/>
      <c r="RHZ50" s="502"/>
      <c r="RIA50" s="502"/>
      <c r="RIB50" s="502"/>
      <c r="RIC50" s="502"/>
      <c r="RID50" s="502"/>
      <c r="RIE50" s="502"/>
      <c r="RIF50" s="502"/>
      <c r="RIG50" s="502"/>
      <c r="RIH50" s="502"/>
      <c r="RII50" s="502"/>
      <c r="RIJ50" s="502"/>
      <c r="RIK50" s="502"/>
      <c r="RIL50" s="502"/>
      <c r="RIM50" s="502"/>
      <c r="RIN50" s="502"/>
      <c r="RIO50" s="502"/>
      <c r="RIP50" s="502"/>
      <c r="RIQ50" s="502"/>
      <c r="RIR50" s="502"/>
      <c r="RIS50" s="502"/>
      <c r="RIT50" s="502"/>
      <c r="RIU50" s="502"/>
      <c r="RIV50" s="502"/>
      <c r="RIW50" s="502"/>
      <c r="RIX50" s="502"/>
      <c r="RIY50" s="502"/>
      <c r="RIZ50" s="502"/>
      <c r="RJA50" s="502"/>
      <c r="RJB50" s="502"/>
      <c r="RJC50" s="502"/>
      <c r="RJD50" s="502"/>
      <c r="RJE50" s="502"/>
      <c r="RJF50" s="502"/>
      <c r="RJG50" s="502"/>
      <c r="RJH50" s="502"/>
      <c r="RJI50" s="502"/>
      <c r="RJJ50" s="502"/>
      <c r="RJK50" s="502"/>
      <c r="RJL50" s="502"/>
      <c r="RJM50" s="502"/>
      <c r="RJN50" s="502"/>
      <c r="RJO50" s="502"/>
      <c r="RJP50" s="502"/>
      <c r="RJQ50" s="502"/>
      <c r="RJR50" s="502"/>
      <c r="RJS50" s="502"/>
      <c r="RJT50" s="502"/>
      <c r="RJU50" s="502"/>
      <c r="RJV50" s="502"/>
      <c r="RJW50" s="502"/>
      <c r="RJX50" s="502"/>
      <c r="RJY50" s="502"/>
      <c r="RJZ50" s="502"/>
      <c r="RKA50" s="502"/>
      <c r="RKB50" s="502"/>
      <c r="RKC50" s="502"/>
      <c r="RKD50" s="502"/>
      <c r="RKE50" s="502"/>
      <c r="RKF50" s="502"/>
      <c r="RKG50" s="502"/>
      <c r="RKH50" s="502"/>
      <c r="RKI50" s="502"/>
      <c r="RKJ50" s="502"/>
      <c r="RKK50" s="502"/>
      <c r="RKL50" s="502"/>
      <c r="RKM50" s="502"/>
      <c r="RKN50" s="502"/>
      <c r="RKO50" s="502"/>
      <c r="RKP50" s="502"/>
      <c r="RKQ50" s="502"/>
      <c r="RKR50" s="502"/>
      <c r="RKS50" s="502"/>
      <c r="RKT50" s="502"/>
      <c r="RKU50" s="502"/>
      <c r="RKV50" s="502"/>
      <c r="RKW50" s="502"/>
      <c r="RKX50" s="502"/>
      <c r="RKY50" s="502"/>
      <c r="RKZ50" s="502"/>
      <c r="RLA50" s="502"/>
      <c r="RLB50" s="502"/>
      <c r="RLC50" s="502"/>
      <c r="RLD50" s="502"/>
      <c r="RLE50" s="502"/>
      <c r="RLF50" s="502"/>
      <c r="RLG50" s="502"/>
      <c r="RLH50" s="502"/>
      <c r="RLI50" s="502"/>
      <c r="RLJ50" s="502"/>
      <c r="RLK50" s="502"/>
      <c r="RLL50" s="502"/>
      <c r="RLM50" s="502"/>
      <c r="RLN50" s="502"/>
      <c r="RLO50" s="502"/>
      <c r="RLP50" s="502"/>
      <c r="RLQ50" s="502"/>
      <c r="RLR50" s="502"/>
      <c r="RLS50" s="502"/>
      <c r="RLT50" s="502"/>
      <c r="RLU50" s="502"/>
      <c r="RLV50" s="502"/>
      <c r="RLW50" s="502"/>
      <c r="RLX50" s="502"/>
      <c r="RLY50" s="502"/>
      <c r="RLZ50" s="502"/>
      <c r="RMA50" s="502"/>
      <c r="RMB50" s="502"/>
      <c r="RMC50" s="502"/>
      <c r="RMD50" s="502"/>
      <c r="RME50" s="502"/>
      <c r="RMF50" s="502"/>
      <c r="RMG50" s="502"/>
      <c r="RMH50" s="502"/>
      <c r="RMI50" s="502"/>
      <c r="RMJ50" s="502"/>
      <c r="RMK50" s="502"/>
      <c r="RML50" s="502"/>
      <c r="RMM50" s="502"/>
      <c r="RMN50" s="502"/>
      <c r="RMO50" s="502"/>
      <c r="RMP50" s="502"/>
      <c r="RMQ50" s="502"/>
      <c r="RMR50" s="502"/>
      <c r="RMS50" s="502"/>
      <c r="RMT50" s="502"/>
      <c r="RMU50" s="502"/>
      <c r="RMV50" s="502"/>
      <c r="RMW50" s="502"/>
      <c r="RMX50" s="502"/>
      <c r="RMY50" s="502"/>
      <c r="RMZ50" s="502"/>
      <c r="RNA50" s="502"/>
      <c r="RNB50" s="502"/>
      <c r="RNC50" s="502"/>
      <c r="RND50" s="502"/>
      <c r="RNE50" s="502"/>
      <c r="RNF50" s="502"/>
      <c r="RNG50" s="502"/>
      <c r="RNH50" s="502"/>
      <c r="RNI50" s="502"/>
      <c r="RNJ50" s="502"/>
      <c r="RNK50" s="502"/>
      <c r="RNL50" s="502"/>
      <c r="RNM50" s="502"/>
      <c r="RNN50" s="502"/>
      <c r="RNO50" s="502"/>
      <c r="RNP50" s="502"/>
      <c r="RNQ50" s="502"/>
      <c r="RNR50" s="502"/>
      <c r="RNS50" s="502"/>
      <c r="RNT50" s="502"/>
      <c r="RNU50" s="502"/>
      <c r="RNV50" s="502"/>
      <c r="RNW50" s="502"/>
      <c r="RNX50" s="502"/>
      <c r="RNY50" s="502"/>
      <c r="RNZ50" s="502"/>
      <c r="ROA50" s="502"/>
      <c r="ROB50" s="502"/>
      <c r="ROC50" s="502"/>
      <c r="ROD50" s="502"/>
      <c r="ROE50" s="502"/>
      <c r="ROF50" s="502"/>
      <c r="ROG50" s="502"/>
      <c r="ROH50" s="502"/>
      <c r="ROI50" s="502"/>
      <c r="ROJ50" s="502"/>
      <c r="ROK50" s="502"/>
      <c r="ROL50" s="502"/>
      <c r="ROM50" s="502"/>
      <c r="RON50" s="502"/>
      <c r="ROO50" s="502"/>
      <c r="ROP50" s="502"/>
      <c r="ROQ50" s="502"/>
      <c r="ROR50" s="502"/>
      <c r="ROS50" s="502"/>
      <c r="ROT50" s="502"/>
      <c r="ROU50" s="502"/>
      <c r="ROV50" s="502"/>
      <c r="ROW50" s="502"/>
      <c r="ROX50" s="502"/>
      <c r="ROY50" s="502"/>
      <c r="ROZ50" s="502"/>
      <c r="RPA50" s="502"/>
      <c r="RPB50" s="502"/>
      <c r="RPC50" s="502"/>
      <c r="RPD50" s="502"/>
      <c r="RPE50" s="502"/>
      <c r="RPF50" s="502"/>
      <c r="RPG50" s="502"/>
      <c r="RPH50" s="502"/>
      <c r="RPI50" s="502"/>
      <c r="RPJ50" s="502"/>
      <c r="RPK50" s="502"/>
      <c r="RPL50" s="502"/>
      <c r="RPM50" s="502"/>
      <c r="RPN50" s="502"/>
      <c r="RPO50" s="502"/>
      <c r="RPP50" s="502"/>
      <c r="RPQ50" s="502"/>
      <c r="RPR50" s="502"/>
      <c r="RPS50" s="502"/>
      <c r="RPT50" s="502"/>
      <c r="RPU50" s="502"/>
      <c r="RPV50" s="502"/>
      <c r="RPW50" s="502"/>
      <c r="RPX50" s="502"/>
      <c r="RPY50" s="502"/>
      <c r="RPZ50" s="502"/>
      <c r="RQA50" s="502"/>
      <c r="RQB50" s="502"/>
      <c r="RQC50" s="502"/>
      <c r="RQD50" s="502"/>
      <c r="RQE50" s="502"/>
      <c r="RQF50" s="502"/>
      <c r="RQG50" s="502"/>
      <c r="RQH50" s="502"/>
      <c r="RQI50" s="502"/>
      <c r="RQJ50" s="502"/>
      <c r="RQK50" s="502"/>
      <c r="RQL50" s="502"/>
      <c r="RQM50" s="502"/>
      <c r="RQN50" s="502"/>
      <c r="RQO50" s="502"/>
      <c r="RQP50" s="502"/>
      <c r="RQQ50" s="502"/>
      <c r="RQR50" s="502"/>
      <c r="RQS50" s="502"/>
      <c r="RQT50" s="502"/>
      <c r="RQU50" s="502"/>
      <c r="RQV50" s="502"/>
      <c r="RQW50" s="502"/>
      <c r="RQX50" s="502"/>
      <c r="RQY50" s="502"/>
      <c r="RQZ50" s="502"/>
      <c r="RRA50" s="502"/>
      <c r="RRB50" s="502"/>
      <c r="RRC50" s="502"/>
      <c r="RRD50" s="502"/>
      <c r="RRE50" s="502"/>
      <c r="RRF50" s="502"/>
      <c r="RRG50" s="502"/>
      <c r="RRH50" s="502"/>
      <c r="RRI50" s="502"/>
      <c r="RRJ50" s="502"/>
      <c r="RRK50" s="502"/>
      <c r="RRL50" s="502"/>
      <c r="RRM50" s="502"/>
      <c r="RRN50" s="502"/>
      <c r="RRO50" s="502"/>
      <c r="RRP50" s="502"/>
      <c r="RRQ50" s="502"/>
      <c r="RRR50" s="502"/>
      <c r="RRS50" s="502"/>
      <c r="RRT50" s="502"/>
      <c r="RRU50" s="502"/>
      <c r="RRV50" s="502"/>
      <c r="RRW50" s="502"/>
      <c r="RRX50" s="502"/>
      <c r="RRY50" s="502"/>
      <c r="RRZ50" s="502"/>
      <c r="RSA50" s="502"/>
      <c r="RSB50" s="502"/>
      <c r="RSC50" s="502"/>
      <c r="RSD50" s="502"/>
      <c r="RSE50" s="502"/>
      <c r="RSF50" s="502"/>
      <c r="RSG50" s="502"/>
      <c r="RSH50" s="502"/>
      <c r="RSI50" s="502"/>
      <c r="RSJ50" s="502"/>
      <c r="RSK50" s="502"/>
      <c r="RSL50" s="502"/>
      <c r="RSM50" s="502"/>
      <c r="RSN50" s="502"/>
      <c r="RSO50" s="502"/>
      <c r="RSP50" s="502"/>
      <c r="RSQ50" s="502"/>
      <c r="RSR50" s="502"/>
      <c r="RSS50" s="502"/>
      <c r="RST50" s="502"/>
      <c r="RSU50" s="502"/>
      <c r="RSV50" s="502"/>
      <c r="RSW50" s="502"/>
      <c r="RSX50" s="502"/>
      <c r="RSY50" s="502"/>
      <c r="RSZ50" s="502"/>
      <c r="RTA50" s="502"/>
      <c r="RTB50" s="502"/>
      <c r="RTC50" s="502"/>
      <c r="RTD50" s="502"/>
      <c r="RTE50" s="502"/>
      <c r="RTF50" s="502"/>
      <c r="RTG50" s="502"/>
      <c r="RTH50" s="502"/>
      <c r="RTI50" s="502"/>
      <c r="RTJ50" s="502"/>
      <c r="RTK50" s="502"/>
      <c r="RTL50" s="502"/>
      <c r="RTM50" s="502"/>
      <c r="RTN50" s="502"/>
      <c r="RTO50" s="502"/>
      <c r="RTP50" s="502"/>
      <c r="RTQ50" s="502"/>
      <c r="RTR50" s="502"/>
      <c r="RTS50" s="502"/>
      <c r="RTT50" s="502"/>
      <c r="RTU50" s="502"/>
      <c r="RTV50" s="502"/>
      <c r="RTW50" s="502"/>
      <c r="RTX50" s="502"/>
      <c r="RTY50" s="502"/>
      <c r="RTZ50" s="502"/>
      <c r="RUA50" s="502"/>
      <c r="RUB50" s="502"/>
      <c r="RUC50" s="502"/>
      <c r="RUD50" s="502"/>
      <c r="RUE50" s="502"/>
      <c r="RUF50" s="502"/>
      <c r="RUG50" s="502"/>
      <c r="RUH50" s="502"/>
      <c r="RUI50" s="502"/>
      <c r="RUJ50" s="502"/>
      <c r="RUK50" s="502"/>
      <c r="RUL50" s="502"/>
      <c r="RUM50" s="502"/>
      <c r="RUN50" s="502"/>
      <c r="RUO50" s="502"/>
      <c r="RUP50" s="502"/>
      <c r="RUQ50" s="502"/>
      <c r="RUR50" s="502"/>
      <c r="RUS50" s="502"/>
      <c r="RUT50" s="502"/>
      <c r="RUU50" s="502"/>
      <c r="RUV50" s="502"/>
      <c r="RUW50" s="502"/>
      <c r="RUX50" s="502"/>
      <c r="RUY50" s="502"/>
      <c r="RUZ50" s="502"/>
      <c r="RVA50" s="502"/>
      <c r="RVB50" s="502"/>
      <c r="RVC50" s="502"/>
      <c r="RVD50" s="502"/>
      <c r="RVE50" s="502"/>
      <c r="RVF50" s="502"/>
      <c r="RVG50" s="502"/>
      <c r="RVH50" s="502"/>
      <c r="RVI50" s="502"/>
      <c r="RVJ50" s="502"/>
      <c r="RVK50" s="502"/>
      <c r="RVL50" s="502"/>
      <c r="RVM50" s="502"/>
      <c r="RVN50" s="502"/>
      <c r="RVO50" s="502"/>
      <c r="RVP50" s="502"/>
      <c r="RVQ50" s="502"/>
      <c r="RVR50" s="502"/>
      <c r="RVS50" s="502"/>
      <c r="RVT50" s="502"/>
      <c r="RVU50" s="502"/>
      <c r="RVV50" s="502"/>
      <c r="RVW50" s="502"/>
      <c r="RVX50" s="502"/>
      <c r="RVY50" s="502"/>
      <c r="RVZ50" s="502"/>
      <c r="RWA50" s="502"/>
      <c r="RWB50" s="502"/>
      <c r="RWC50" s="502"/>
      <c r="RWD50" s="502"/>
      <c r="RWE50" s="502"/>
      <c r="RWF50" s="502"/>
      <c r="RWG50" s="502"/>
      <c r="RWH50" s="502"/>
      <c r="RWI50" s="502"/>
      <c r="RWJ50" s="502"/>
      <c r="RWK50" s="502"/>
      <c r="RWL50" s="502"/>
      <c r="RWM50" s="502"/>
      <c r="RWN50" s="502"/>
      <c r="RWO50" s="502"/>
      <c r="RWP50" s="502"/>
      <c r="RWQ50" s="502"/>
      <c r="RWR50" s="502"/>
      <c r="RWS50" s="502"/>
      <c r="RWT50" s="502"/>
      <c r="RWU50" s="502"/>
      <c r="RWV50" s="502"/>
      <c r="RWW50" s="502"/>
      <c r="RWX50" s="502"/>
      <c r="RWY50" s="502"/>
      <c r="RWZ50" s="502"/>
      <c r="RXA50" s="502"/>
      <c r="RXB50" s="502"/>
      <c r="RXC50" s="502"/>
      <c r="RXD50" s="502"/>
      <c r="RXE50" s="502"/>
      <c r="RXF50" s="502"/>
      <c r="RXG50" s="502"/>
      <c r="RXH50" s="502"/>
      <c r="RXI50" s="502"/>
      <c r="RXJ50" s="502"/>
      <c r="RXK50" s="502"/>
      <c r="RXL50" s="502"/>
      <c r="RXM50" s="502"/>
      <c r="RXN50" s="502"/>
      <c r="RXO50" s="502"/>
      <c r="RXP50" s="502"/>
      <c r="RXQ50" s="502"/>
      <c r="RXR50" s="502"/>
      <c r="RXS50" s="502"/>
      <c r="RXT50" s="502"/>
      <c r="RXU50" s="502"/>
      <c r="RXV50" s="502"/>
      <c r="RXW50" s="502"/>
      <c r="RXX50" s="502"/>
      <c r="RXY50" s="502"/>
      <c r="RXZ50" s="502"/>
      <c r="RYA50" s="502"/>
      <c r="RYB50" s="502"/>
      <c r="RYC50" s="502"/>
      <c r="RYD50" s="502"/>
      <c r="RYE50" s="502"/>
      <c r="RYF50" s="502"/>
      <c r="RYG50" s="502"/>
      <c r="RYH50" s="502"/>
      <c r="RYI50" s="502"/>
      <c r="RYJ50" s="502"/>
      <c r="RYK50" s="502"/>
      <c r="RYL50" s="502"/>
      <c r="RYM50" s="502"/>
      <c r="RYN50" s="502"/>
      <c r="RYO50" s="502"/>
      <c r="RYP50" s="502"/>
      <c r="RYQ50" s="502"/>
      <c r="RYR50" s="502"/>
      <c r="RYS50" s="502"/>
      <c r="RYT50" s="502"/>
      <c r="RYU50" s="502"/>
      <c r="RYV50" s="502"/>
      <c r="RYW50" s="502"/>
      <c r="RYX50" s="502"/>
      <c r="RYY50" s="502"/>
      <c r="RYZ50" s="502"/>
      <c r="RZA50" s="502"/>
      <c r="RZB50" s="502"/>
      <c r="RZC50" s="502"/>
      <c r="RZD50" s="502"/>
      <c r="RZE50" s="502"/>
      <c r="RZF50" s="502"/>
      <c r="RZG50" s="502"/>
      <c r="RZH50" s="502"/>
      <c r="RZI50" s="502"/>
      <c r="RZJ50" s="502"/>
      <c r="RZK50" s="502"/>
      <c r="RZL50" s="502"/>
      <c r="RZM50" s="502"/>
      <c r="RZN50" s="502"/>
      <c r="RZO50" s="502"/>
      <c r="RZP50" s="502"/>
      <c r="RZQ50" s="502"/>
      <c r="RZR50" s="502"/>
      <c r="RZS50" s="502"/>
      <c r="RZT50" s="502"/>
      <c r="RZU50" s="502"/>
      <c r="RZV50" s="502"/>
      <c r="RZW50" s="502"/>
      <c r="RZX50" s="502"/>
      <c r="RZY50" s="502"/>
      <c r="RZZ50" s="502"/>
      <c r="SAA50" s="502"/>
      <c r="SAB50" s="502"/>
      <c r="SAC50" s="502"/>
      <c r="SAD50" s="502"/>
      <c r="SAE50" s="502"/>
      <c r="SAF50" s="502"/>
      <c r="SAG50" s="502"/>
      <c r="SAH50" s="502"/>
      <c r="SAI50" s="502"/>
      <c r="SAJ50" s="502"/>
      <c r="SAK50" s="502"/>
      <c r="SAL50" s="502"/>
      <c r="SAM50" s="502"/>
      <c r="SAN50" s="502"/>
      <c r="SAO50" s="502"/>
      <c r="SAP50" s="502"/>
      <c r="SAQ50" s="502"/>
      <c r="SAR50" s="502"/>
      <c r="SAS50" s="502"/>
      <c r="SAT50" s="502"/>
      <c r="SAU50" s="502"/>
      <c r="SAV50" s="502"/>
      <c r="SAW50" s="502"/>
      <c r="SAX50" s="502"/>
      <c r="SAY50" s="502"/>
      <c r="SAZ50" s="502"/>
      <c r="SBA50" s="502"/>
      <c r="SBB50" s="502"/>
      <c r="SBC50" s="502"/>
      <c r="SBD50" s="502"/>
      <c r="SBE50" s="502"/>
      <c r="SBF50" s="502"/>
      <c r="SBG50" s="502"/>
      <c r="SBH50" s="502"/>
      <c r="SBI50" s="502"/>
      <c r="SBJ50" s="502"/>
      <c r="SBK50" s="502"/>
      <c r="SBL50" s="502"/>
      <c r="SBM50" s="502"/>
      <c r="SBN50" s="502"/>
      <c r="SBO50" s="502"/>
      <c r="SBP50" s="502"/>
      <c r="SBQ50" s="502"/>
      <c r="SBR50" s="502"/>
      <c r="SBS50" s="502"/>
      <c r="SBT50" s="502"/>
      <c r="SBU50" s="502"/>
      <c r="SBV50" s="502"/>
      <c r="SBW50" s="502"/>
      <c r="SBX50" s="502"/>
      <c r="SBY50" s="502"/>
      <c r="SBZ50" s="502"/>
      <c r="SCA50" s="502"/>
      <c r="SCB50" s="502"/>
      <c r="SCC50" s="502"/>
      <c r="SCD50" s="502"/>
      <c r="SCE50" s="502"/>
      <c r="SCF50" s="502"/>
      <c r="SCG50" s="502"/>
      <c r="SCH50" s="502"/>
      <c r="SCI50" s="502"/>
      <c r="SCJ50" s="502"/>
      <c r="SCK50" s="502"/>
      <c r="SCL50" s="502"/>
      <c r="SCM50" s="502"/>
      <c r="SCN50" s="502"/>
      <c r="SCO50" s="502"/>
      <c r="SCP50" s="502"/>
      <c r="SCQ50" s="502"/>
      <c r="SCR50" s="502"/>
      <c r="SCS50" s="502"/>
      <c r="SCT50" s="502"/>
      <c r="SCU50" s="502"/>
      <c r="SCV50" s="502"/>
      <c r="SCW50" s="502"/>
      <c r="SCX50" s="502"/>
      <c r="SCY50" s="502"/>
      <c r="SCZ50" s="502"/>
      <c r="SDA50" s="502"/>
      <c r="SDB50" s="502"/>
      <c r="SDC50" s="502"/>
      <c r="SDD50" s="502"/>
      <c r="SDE50" s="502"/>
      <c r="SDF50" s="502"/>
      <c r="SDG50" s="502"/>
      <c r="SDH50" s="502"/>
      <c r="SDI50" s="502"/>
      <c r="SDJ50" s="502"/>
      <c r="SDK50" s="502"/>
      <c r="SDL50" s="502"/>
      <c r="SDM50" s="502"/>
      <c r="SDN50" s="502"/>
      <c r="SDO50" s="502"/>
      <c r="SDP50" s="502"/>
      <c r="SDQ50" s="502"/>
      <c r="SDR50" s="502"/>
      <c r="SDS50" s="502"/>
      <c r="SDT50" s="502"/>
      <c r="SDU50" s="502"/>
      <c r="SDV50" s="502"/>
      <c r="SDW50" s="502"/>
      <c r="SDX50" s="502"/>
      <c r="SDY50" s="502"/>
      <c r="SDZ50" s="502"/>
      <c r="SEA50" s="502"/>
      <c r="SEB50" s="502"/>
      <c r="SEC50" s="502"/>
      <c r="SED50" s="502"/>
      <c r="SEE50" s="502"/>
      <c r="SEF50" s="502"/>
      <c r="SEG50" s="502"/>
      <c r="SEH50" s="502"/>
      <c r="SEI50" s="502"/>
      <c r="SEJ50" s="502"/>
      <c r="SEK50" s="502"/>
      <c r="SEL50" s="502"/>
      <c r="SEM50" s="502"/>
      <c r="SEN50" s="502"/>
      <c r="SEO50" s="502"/>
      <c r="SEP50" s="502"/>
      <c r="SEQ50" s="502"/>
      <c r="SER50" s="502"/>
      <c r="SES50" s="502"/>
      <c r="SET50" s="502"/>
      <c r="SEU50" s="502"/>
      <c r="SEV50" s="502"/>
      <c r="SEW50" s="502"/>
      <c r="SEX50" s="502"/>
      <c r="SEY50" s="502"/>
      <c r="SEZ50" s="502"/>
      <c r="SFA50" s="502"/>
      <c r="SFB50" s="502"/>
      <c r="SFC50" s="502"/>
      <c r="SFD50" s="502"/>
      <c r="SFE50" s="502"/>
      <c r="SFF50" s="502"/>
      <c r="SFG50" s="502"/>
      <c r="SFH50" s="502"/>
      <c r="SFI50" s="502"/>
      <c r="SFJ50" s="502"/>
      <c r="SFK50" s="502"/>
      <c r="SFL50" s="502"/>
      <c r="SFM50" s="502"/>
      <c r="SFN50" s="502"/>
      <c r="SFO50" s="502"/>
      <c r="SFP50" s="502"/>
      <c r="SFQ50" s="502"/>
      <c r="SFR50" s="502"/>
      <c r="SFS50" s="502"/>
      <c r="SFT50" s="502"/>
      <c r="SFU50" s="502"/>
      <c r="SFV50" s="502"/>
      <c r="SFW50" s="502"/>
      <c r="SFX50" s="502"/>
      <c r="SFY50" s="502"/>
      <c r="SFZ50" s="502"/>
      <c r="SGA50" s="502"/>
      <c r="SGB50" s="502"/>
      <c r="SGC50" s="502"/>
      <c r="SGD50" s="502"/>
      <c r="SGE50" s="502"/>
      <c r="SGF50" s="502"/>
      <c r="SGG50" s="502"/>
      <c r="SGH50" s="502"/>
      <c r="SGI50" s="502"/>
      <c r="SGJ50" s="502"/>
      <c r="SGK50" s="502"/>
      <c r="SGL50" s="502"/>
      <c r="SGM50" s="502"/>
      <c r="SGN50" s="502"/>
      <c r="SGO50" s="502"/>
      <c r="SGP50" s="502"/>
      <c r="SGQ50" s="502"/>
      <c r="SGR50" s="502"/>
      <c r="SGS50" s="502"/>
      <c r="SGT50" s="502"/>
      <c r="SGU50" s="502"/>
      <c r="SGV50" s="502"/>
      <c r="SGW50" s="502"/>
      <c r="SGX50" s="502"/>
      <c r="SGY50" s="502"/>
      <c r="SGZ50" s="502"/>
      <c r="SHA50" s="502"/>
      <c r="SHB50" s="502"/>
      <c r="SHC50" s="502"/>
      <c r="SHD50" s="502"/>
      <c r="SHE50" s="502"/>
      <c r="SHF50" s="502"/>
      <c r="SHG50" s="502"/>
      <c r="SHH50" s="502"/>
      <c r="SHI50" s="502"/>
      <c r="SHJ50" s="502"/>
      <c r="SHK50" s="502"/>
      <c r="SHL50" s="502"/>
      <c r="SHM50" s="502"/>
      <c r="SHN50" s="502"/>
      <c r="SHO50" s="502"/>
      <c r="SHP50" s="502"/>
      <c r="SHQ50" s="502"/>
      <c r="SHR50" s="502"/>
      <c r="SHS50" s="502"/>
      <c r="SHT50" s="502"/>
      <c r="SHU50" s="502"/>
      <c r="SHV50" s="502"/>
      <c r="SHW50" s="502"/>
      <c r="SHX50" s="502"/>
      <c r="SHY50" s="502"/>
      <c r="SHZ50" s="502"/>
      <c r="SIA50" s="502"/>
      <c r="SIB50" s="502"/>
      <c r="SIC50" s="502"/>
      <c r="SID50" s="502"/>
      <c r="SIE50" s="502"/>
      <c r="SIF50" s="502"/>
      <c r="SIG50" s="502"/>
      <c r="SIH50" s="502"/>
      <c r="SII50" s="502"/>
      <c r="SIJ50" s="502"/>
      <c r="SIK50" s="502"/>
      <c r="SIL50" s="502"/>
      <c r="SIM50" s="502"/>
      <c r="SIN50" s="502"/>
      <c r="SIO50" s="502"/>
      <c r="SIP50" s="502"/>
      <c r="SIQ50" s="502"/>
      <c r="SIR50" s="502"/>
      <c r="SIS50" s="502"/>
      <c r="SIT50" s="502"/>
      <c r="SIU50" s="502"/>
      <c r="SIV50" s="502"/>
      <c r="SIW50" s="502"/>
      <c r="SIX50" s="502"/>
      <c r="SIY50" s="502"/>
      <c r="SIZ50" s="502"/>
      <c r="SJA50" s="502"/>
      <c r="SJB50" s="502"/>
      <c r="SJC50" s="502"/>
      <c r="SJD50" s="502"/>
      <c r="SJE50" s="502"/>
      <c r="SJF50" s="502"/>
      <c r="SJG50" s="502"/>
      <c r="SJH50" s="502"/>
      <c r="SJI50" s="502"/>
      <c r="SJJ50" s="502"/>
      <c r="SJK50" s="502"/>
      <c r="SJL50" s="502"/>
      <c r="SJM50" s="502"/>
      <c r="SJN50" s="502"/>
      <c r="SJO50" s="502"/>
      <c r="SJP50" s="502"/>
      <c r="SJQ50" s="502"/>
      <c r="SJR50" s="502"/>
      <c r="SJS50" s="502"/>
      <c r="SJT50" s="502"/>
      <c r="SJU50" s="502"/>
      <c r="SJV50" s="502"/>
      <c r="SJW50" s="502"/>
      <c r="SJX50" s="502"/>
      <c r="SJY50" s="502"/>
      <c r="SJZ50" s="502"/>
      <c r="SKA50" s="502"/>
      <c r="SKB50" s="502"/>
      <c r="SKC50" s="502"/>
      <c r="SKD50" s="502"/>
      <c r="SKE50" s="502"/>
      <c r="SKF50" s="502"/>
      <c r="SKG50" s="502"/>
      <c r="SKH50" s="502"/>
      <c r="SKI50" s="502"/>
      <c r="SKJ50" s="502"/>
      <c r="SKK50" s="502"/>
      <c r="SKL50" s="502"/>
      <c r="SKM50" s="502"/>
      <c r="SKN50" s="502"/>
      <c r="SKO50" s="502"/>
      <c r="SKP50" s="502"/>
      <c r="SKQ50" s="502"/>
      <c r="SKR50" s="502"/>
      <c r="SKS50" s="502"/>
      <c r="SKT50" s="502"/>
      <c r="SKU50" s="502"/>
      <c r="SKV50" s="502"/>
      <c r="SKW50" s="502"/>
      <c r="SKX50" s="502"/>
      <c r="SKY50" s="502"/>
      <c r="SKZ50" s="502"/>
      <c r="SLA50" s="502"/>
      <c r="SLB50" s="502"/>
      <c r="SLC50" s="502"/>
      <c r="SLD50" s="502"/>
      <c r="SLE50" s="502"/>
      <c r="SLF50" s="502"/>
      <c r="SLG50" s="502"/>
      <c r="SLH50" s="502"/>
      <c r="SLI50" s="502"/>
      <c r="SLJ50" s="502"/>
      <c r="SLK50" s="502"/>
      <c r="SLL50" s="502"/>
      <c r="SLM50" s="502"/>
      <c r="SLN50" s="502"/>
      <c r="SLO50" s="502"/>
      <c r="SLP50" s="502"/>
      <c r="SLQ50" s="502"/>
      <c r="SLR50" s="502"/>
      <c r="SLS50" s="502"/>
      <c r="SLT50" s="502"/>
      <c r="SLU50" s="502"/>
      <c r="SLV50" s="502"/>
      <c r="SLW50" s="502"/>
      <c r="SLX50" s="502"/>
      <c r="SLY50" s="502"/>
      <c r="SLZ50" s="502"/>
      <c r="SMA50" s="502"/>
      <c r="SMB50" s="502"/>
      <c r="SMC50" s="502"/>
      <c r="SMD50" s="502"/>
      <c r="SME50" s="502"/>
      <c r="SMF50" s="502"/>
      <c r="SMG50" s="502"/>
      <c r="SMH50" s="502"/>
      <c r="SMI50" s="502"/>
      <c r="SMJ50" s="502"/>
      <c r="SMK50" s="502"/>
      <c r="SML50" s="502"/>
      <c r="SMM50" s="502"/>
      <c r="SMN50" s="502"/>
      <c r="SMO50" s="502"/>
      <c r="SMP50" s="502"/>
      <c r="SMQ50" s="502"/>
      <c r="SMR50" s="502"/>
      <c r="SMS50" s="502"/>
      <c r="SMT50" s="502"/>
      <c r="SMU50" s="502"/>
      <c r="SMV50" s="502"/>
      <c r="SMW50" s="502"/>
      <c r="SMX50" s="502"/>
      <c r="SMY50" s="502"/>
      <c r="SMZ50" s="502"/>
      <c r="SNA50" s="502"/>
      <c r="SNB50" s="502"/>
      <c r="SNC50" s="502"/>
      <c r="SND50" s="502"/>
      <c r="SNE50" s="502"/>
      <c r="SNF50" s="502"/>
      <c r="SNG50" s="502"/>
      <c r="SNH50" s="502"/>
      <c r="SNI50" s="502"/>
      <c r="SNJ50" s="502"/>
      <c r="SNK50" s="502"/>
      <c r="SNL50" s="502"/>
      <c r="SNM50" s="502"/>
      <c r="SNN50" s="502"/>
      <c r="SNO50" s="502"/>
      <c r="SNP50" s="502"/>
      <c r="SNQ50" s="502"/>
      <c r="SNR50" s="502"/>
      <c r="SNS50" s="502"/>
      <c r="SNT50" s="502"/>
      <c r="SNU50" s="502"/>
      <c r="SNV50" s="502"/>
      <c r="SNW50" s="502"/>
      <c r="SNX50" s="502"/>
      <c r="SNY50" s="502"/>
      <c r="SNZ50" s="502"/>
      <c r="SOA50" s="502"/>
      <c r="SOB50" s="502"/>
      <c r="SOC50" s="502"/>
      <c r="SOD50" s="502"/>
      <c r="SOE50" s="502"/>
      <c r="SOF50" s="502"/>
      <c r="SOG50" s="502"/>
      <c r="SOH50" s="502"/>
      <c r="SOI50" s="502"/>
      <c r="SOJ50" s="502"/>
      <c r="SOK50" s="502"/>
      <c r="SOL50" s="502"/>
      <c r="SOM50" s="502"/>
      <c r="SON50" s="502"/>
      <c r="SOO50" s="502"/>
      <c r="SOP50" s="502"/>
      <c r="SOQ50" s="502"/>
      <c r="SOR50" s="502"/>
      <c r="SOS50" s="502"/>
      <c r="SOT50" s="502"/>
      <c r="SOU50" s="502"/>
      <c r="SOV50" s="502"/>
      <c r="SOW50" s="502"/>
      <c r="SOX50" s="502"/>
      <c r="SOY50" s="502"/>
      <c r="SOZ50" s="502"/>
      <c r="SPA50" s="502"/>
      <c r="SPB50" s="502"/>
      <c r="SPC50" s="502"/>
      <c r="SPD50" s="502"/>
      <c r="SPE50" s="502"/>
      <c r="SPF50" s="502"/>
      <c r="SPG50" s="502"/>
      <c r="SPH50" s="502"/>
      <c r="SPI50" s="502"/>
      <c r="SPJ50" s="502"/>
      <c r="SPK50" s="502"/>
      <c r="SPL50" s="502"/>
      <c r="SPM50" s="502"/>
      <c r="SPN50" s="502"/>
      <c r="SPO50" s="502"/>
      <c r="SPP50" s="502"/>
      <c r="SPQ50" s="502"/>
      <c r="SPR50" s="502"/>
      <c r="SPS50" s="502"/>
      <c r="SPT50" s="502"/>
      <c r="SPU50" s="502"/>
      <c r="SPV50" s="502"/>
      <c r="SPW50" s="502"/>
      <c r="SPX50" s="502"/>
      <c r="SPY50" s="502"/>
      <c r="SPZ50" s="502"/>
      <c r="SQA50" s="502"/>
      <c r="SQB50" s="502"/>
      <c r="SQC50" s="502"/>
      <c r="SQD50" s="502"/>
      <c r="SQE50" s="502"/>
      <c r="SQF50" s="502"/>
      <c r="SQG50" s="502"/>
      <c r="SQH50" s="502"/>
      <c r="SQI50" s="502"/>
      <c r="SQJ50" s="502"/>
      <c r="SQK50" s="502"/>
      <c r="SQL50" s="502"/>
      <c r="SQM50" s="502"/>
      <c r="SQN50" s="502"/>
      <c r="SQO50" s="502"/>
      <c r="SQP50" s="502"/>
      <c r="SQQ50" s="502"/>
      <c r="SQR50" s="502"/>
      <c r="SQS50" s="502"/>
      <c r="SQT50" s="502"/>
      <c r="SQU50" s="502"/>
      <c r="SQV50" s="502"/>
      <c r="SQW50" s="502"/>
      <c r="SQX50" s="502"/>
      <c r="SQY50" s="502"/>
      <c r="SQZ50" s="502"/>
      <c r="SRA50" s="502"/>
      <c r="SRB50" s="502"/>
      <c r="SRC50" s="502"/>
      <c r="SRD50" s="502"/>
      <c r="SRE50" s="502"/>
      <c r="SRF50" s="502"/>
      <c r="SRG50" s="502"/>
      <c r="SRH50" s="502"/>
      <c r="SRI50" s="502"/>
      <c r="SRJ50" s="502"/>
      <c r="SRK50" s="502"/>
      <c r="SRL50" s="502"/>
      <c r="SRM50" s="502"/>
      <c r="SRN50" s="502"/>
      <c r="SRO50" s="502"/>
      <c r="SRP50" s="502"/>
      <c r="SRQ50" s="502"/>
      <c r="SRR50" s="502"/>
      <c r="SRS50" s="502"/>
      <c r="SRT50" s="502"/>
      <c r="SRU50" s="502"/>
      <c r="SRV50" s="502"/>
      <c r="SRW50" s="502"/>
      <c r="SRX50" s="502"/>
      <c r="SRY50" s="502"/>
      <c r="SRZ50" s="502"/>
      <c r="SSA50" s="502"/>
      <c r="SSB50" s="502"/>
      <c r="SSC50" s="502"/>
      <c r="SSD50" s="502"/>
      <c r="SSE50" s="502"/>
      <c r="SSF50" s="502"/>
      <c r="SSG50" s="502"/>
      <c r="SSH50" s="502"/>
      <c r="SSI50" s="502"/>
      <c r="SSJ50" s="502"/>
      <c r="SSK50" s="502"/>
      <c r="SSL50" s="502"/>
      <c r="SSM50" s="502"/>
      <c r="SSN50" s="502"/>
      <c r="SSO50" s="502"/>
      <c r="SSP50" s="502"/>
      <c r="SSQ50" s="502"/>
      <c r="SSR50" s="502"/>
      <c r="SSS50" s="502"/>
      <c r="SST50" s="502"/>
      <c r="SSU50" s="502"/>
      <c r="SSV50" s="502"/>
      <c r="SSW50" s="502"/>
      <c r="SSX50" s="502"/>
      <c r="SSY50" s="502"/>
      <c r="SSZ50" s="502"/>
      <c r="STA50" s="502"/>
      <c r="STB50" s="502"/>
      <c r="STC50" s="502"/>
      <c r="STD50" s="502"/>
      <c r="STE50" s="502"/>
      <c r="STF50" s="502"/>
      <c r="STG50" s="502"/>
      <c r="STH50" s="502"/>
      <c r="STI50" s="502"/>
      <c r="STJ50" s="502"/>
      <c r="STK50" s="502"/>
      <c r="STL50" s="502"/>
      <c r="STM50" s="502"/>
      <c r="STN50" s="502"/>
      <c r="STO50" s="502"/>
      <c r="STP50" s="502"/>
      <c r="STQ50" s="502"/>
      <c r="STR50" s="502"/>
      <c r="STS50" s="502"/>
      <c r="STT50" s="502"/>
      <c r="STU50" s="502"/>
      <c r="STV50" s="502"/>
      <c r="STW50" s="502"/>
      <c r="STX50" s="502"/>
      <c r="STY50" s="502"/>
      <c r="STZ50" s="502"/>
      <c r="SUA50" s="502"/>
      <c r="SUB50" s="502"/>
      <c r="SUC50" s="502"/>
      <c r="SUD50" s="502"/>
      <c r="SUE50" s="502"/>
      <c r="SUF50" s="502"/>
      <c r="SUG50" s="502"/>
      <c r="SUH50" s="502"/>
      <c r="SUI50" s="502"/>
      <c r="SUJ50" s="502"/>
      <c r="SUK50" s="502"/>
      <c r="SUL50" s="502"/>
      <c r="SUM50" s="502"/>
      <c r="SUN50" s="502"/>
      <c r="SUO50" s="502"/>
      <c r="SUP50" s="502"/>
      <c r="SUQ50" s="502"/>
      <c r="SUR50" s="502"/>
      <c r="SUS50" s="502"/>
      <c r="SUT50" s="502"/>
      <c r="SUU50" s="502"/>
      <c r="SUV50" s="502"/>
      <c r="SUW50" s="502"/>
      <c r="SUX50" s="502"/>
      <c r="SUY50" s="502"/>
      <c r="SUZ50" s="502"/>
      <c r="SVA50" s="502"/>
      <c r="SVB50" s="502"/>
      <c r="SVC50" s="502"/>
      <c r="SVD50" s="502"/>
      <c r="SVE50" s="502"/>
      <c r="SVF50" s="502"/>
      <c r="SVG50" s="502"/>
      <c r="SVH50" s="502"/>
      <c r="SVI50" s="502"/>
      <c r="SVJ50" s="502"/>
      <c r="SVK50" s="502"/>
      <c r="SVL50" s="502"/>
      <c r="SVM50" s="502"/>
      <c r="SVN50" s="502"/>
      <c r="SVO50" s="502"/>
      <c r="SVP50" s="502"/>
      <c r="SVQ50" s="502"/>
      <c r="SVR50" s="502"/>
      <c r="SVS50" s="502"/>
      <c r="SVT50" s="502"/>
      <c r="SVU50" s="502"/>
      <c r="SVV50" s="502"/>
      <c r="SVW50" s="502"/>
      <c r="SVX50" s="502"/>
      <c r="SVY50" s="502"/>
      <c r="SVZ50" s="502"/>
      <c r="SWA50" s="502"/>
      <c r="SWB50" s="502"/>
      <c r="SWC50" s="502"/>
      <c r="SWD50" s="502"/>
      <c r="SWE50" s="502"/>
      <c r="SWF50" s="502"/>
      <c r="SWG50" s="502"/>
      <c r="SWH50" s="502"/>
      <c r="SWI50" s="502"/>
      <c r="SWJ50" s="502"/>
      <c r="SWK50" s="502"/>
      <c r="SWL50" s="502"/>
      <c r="SWM50" s="502"/>
      <c r="SWN50" s="502"/>
      <c r="SWO50" s="502"/>
      <c r="SWP50" s="502"/>
      <c r="SWQ50" s="502"/>
      <c r="SWR50" s="502"/>
      <c r="SWS50" s="502"/>
      <c r="SWT50" s="502"/>
      <c r="SWU50" s="502"/>
      <c r="SWV50" s="502"/>
      <c r="SWW50" s="502"/>
      <c r="SWX50" s="502"/>
      <c r="SWY50" s="502"/>
      <c r="SWZ50" s="502"/>
      <c r="SXA50" s="502"/>
      <c r="SXB50" s="502"/>
      <c r="SXC50" s="502"/>
      <c r="SXD50" s="502"/>
      <c r="SXE50" s="502"/>
      <c r="SXF50" s="502"/>
      <c r="SXG50" s="502"/>
      <c r="SXH50" s="502"/>
      <c r="SXI50" s="502"/>
      <c r="SXJ50" s="502"/>
      <c r="SXK50" s="502"/>
      <c r="SXL50" s="502"/>
      <c r="SXM50" s="502"/>
      <c r="SXN50" s="502"/>
      <c r="SXO50" s="502"/>
      <c r="SXP50" s="502"/>
      <c r="SXQ50" s="502"/>
      <c r="SXR50" s="502"/>
      <c r="SXS50" s="502"/>
      <c r="SXT50" s="502"/>
      <c r="SXU50" s="502"/>
      <c r="SXV50" s="502"/>
      <c r="SXW50" s="502"/>
      <c r="SXX50" s="502"/>
      <c r="SXY50" s="502"/>
      <c r="SXZ50" s="502"/>
      <c r="SYA50" s="502"/>
      <c r="SYB50" s="502"/>
      <c r="SYC50" s="502"/>
      <c r="SYD50" s="502"/>
      <c r="SYE50" s="502"/>
      <c r="SYF50" s="502"/>
      <c r="SYG50" s="502"/>
      <c r="SYH50" s="502"/>
      <c r="SYI50" s="502"/>
      <c r="SYJ50" s="502"/>
      <c r="SYK50" s="502"/>
      <c r="SYL50" s="502"/>
      <c r="SYM50" s="502"/>
      <c r="SYN50" s="502"/>
      <c r="SYO50" s="502"/>
      <c r="SYP50" s="502"/>
      <c r="SYQ50" s="502"/>
      <c r="SYR50" s="502"/>
      <c r="SYS50" s="502"/>
      <c r="SYT50" s="502"/>
      <c r="SYU50" s="502"/>
      <c r="SYV50" s="502"/>
      <c r="SYW50" s="502"/>
      <c r="SYX50" s="502"/>
      <c r="SYY50" s="502"/>
      <c r="SYZ50" s="502"/>
      <c r="SZA50" s="502"/>
      <c r="SZB50" s="502"/>
      <c r="SZC50" s="502"/>
      <c r="SZD50" s="502"/>
      <c r="SZE50" s="502"/>
      <c r="SZF50" s="502"/>
      <c r="SZG50" s="502"/>
      <c r="SZH50" s="502"/>
      <c r="SZI50" s="502"/>
      <c r="SZJ50" s="502"/>
      <c r="SZK50" s="502"/>
      <c r="SZL50" s="502"/>
      <c r="SZM50" s="502"/>
      <c r="SZN50" s="502"/>
      <c r="SZO50" s="502"/>
      <c r="SZP50" s="502"/>
      <c r="SZQ50" s="502"/>
      <c r="SZR50" s="502"/>
      <c r="SZS50" s="502"/>
      <c r="SZT50" s="502"/>
      <c r="SZU50" s="502"/>
      <c r="SZV50" s="502"/>
      <c r="SZW50" s="502"/>
      <c r="SZX50" s="502"/>
      <c r="SZY50" s="502"/>
      <c r="SZZ50" s="502"/>
      <c r="TAA50" s="502"/>
      <c r="TAB50" s="502"/>
      <c r="TAC50" s="502"/>
      <c r="TAD50" s="502"/>
      <c r="TAE50" s="502"/>
      <c r="TAF50" s="502"/>
      <c r="TAG50" s="502"/>
      <c r="TAH50" s="502"/>
      <c r="TAI50" s="502"/>
      <c r="TAJ50" s="502"/>
      <c r="TAK50" s="502"/>
      <c r="TAL50" s="502"/>
      <c r="TAM50" s="502"/>
      <c r="TAN50" s="502"/>
      <c r="TAO50" s="502"/>
      <c r="TAP50" s="502"/>
      <c r="TAQ50" s="502"/>
      <c r="TAR50" s="502"/>
      <c r="TAS50" s="502"/>
      <c r="TAT50" s="502"/>
      <c r="TAU50" s="502"/>
      <c r="TAV50" s="502"/>
      <c r="TAW50" s="502"/>
      <c r="TAX50" s="502"/>
      <c r="TAY50" s="502"/>
      <c r="TAZ50" s="502"/>
      <c r="TBA50" s="502"/>
      <c r="TBB50" s="502"/>
      <c r="TBC50" s="502"/>
      <c r="TBD50" s="502"/>
      <c r="TBE50" s="502"/>
      <c r="TBF50" s="502"/>
      <c r="TBG50" s="502"/>
      <c r="TBH50" s="502"/>
      <c r="TBI50" s="502"/>
      <c r="TBJ50" s="502"/>
      <c r="TBK50" s="502"/>
      <c r="TBL50" s="502"/>
      <c r="TBM50" s="502"/>
      <c r="TBN50" s="502"/>
      <c r="TBO50" s="502"/>
      <c r="TBP50" s="502"/>
      <c r="TBQ50" s="502"/>
      <c r="TBR50" s="502"/>
      <c r="TBS50" s="502"/>
      <c r="TBT50" s="502"/>
      <c r="TBU50" s="502"/>
      <c r="TBV50" s="502"/>
      <c r="TBW50" s="502"/>
      <c r="TBX50" s="502"/>
      <c r="TBY50" s="502"/>
      <c r="TBZ50" s="502"/>
      <c r="TCA50" s="502"/>
      <c r="TCB50" s="502"/>
      <c r="TCC50" s="502"/>
      <c r="TCD50" s="502"/>
      <c r="TCE50" s="502"/>
      <c r="TCF50" s="502"/>
      <c r="TCG50" s="502"/>
      <c r="TCH50" s="502"/>
      <c r="TCI50" s="502"/>
      <c r="TCJ50" s="502"/>
      <c r="TCK50" s="502"/>
      <c r="TCL50" s="502"/>
      <c r="TCM50" s="502"/>
      <c r="TCN50" s="502"/>
      <c r="TCO50" s="502"/>
      <c r="TCP50" s="502"/>
      <c r="TCQ50" s="502"/>
      <c r="TCR50" s="502"/>
      <c r="TCS50" s="502"/>
      <c r="TCT50" s="502"/>
      <c r="TCU50" s="502"/>
      <c r="TCV50" s="502"/>
      <c r="TCW50" s="502"/>
      <c r="TCX50" s="502"/>
      <c r="TCY50" s="502"/>
      <c r="TCZ50" s="502"/>
      <c r="TDA50" s="502"/>
      <c r="TDB50" s="502"/>
      <c r="TDC50" s="502"/>
      <c r="TDD50" s="502"/>
      <c r="TDE50" s="502"/>
      <c r="TDF50" s="502"/>
      <c r="TDG50" s="502"/>
      <c r="TDH50" s="502"/>
      <c r="TDI50" s="502"/>
      <c r="TDJ50" s="502"/>
      <c r="TDK50" s="502"/>
      <c r="TDL50" s="502"/>
      <c r="TDM50" s="502"/>
      <c r="TDN50" s="502"/>
      <c r="TDO50" s="502"/>
      <c r="TDP50" s="502"/>
      <c r="TDQ50" s="502"/>
      <c r="TDR50" s="502"/>
      <c r="TDS50" s="502"/>
      <c r="TDT50" s="502"/>
      <c r="TDU50" s="502"/>
      <c r="TDV50" s="502"/>
      <c r="TDW50" s="502"/>
      <c r="TDX50" s="502"/>
      <c r="TDY50" s="502"/>
      <c r="TDZ50" s="502"/>
      <c r="TEA50" s="502"/>
      <c r="TEB50" s="502"/>
      <c r="TEC50" s="502"/>
      <c r="TED50" s="502"/>
      <c r="TEE50" s="502"/>
      <c r="TEF50" s="502"/>
      <c r="TEG50" s="502"/>
      <c r="TEH50" s="502"/>
      <c r="TEI50" s="502"/>
      <c r="TEJ50" s="502"/>
      <c r="TEK50" s="502"/>
      <c r="TEL50" s="502"/>
      <c r="TEM50" s="502"/>
      <c r="TEN50" s="502"/>
      <c r="TEO50" s="502"/>
      <c r="TEP50" s="502"/>
      <c r="TEQ50" s="502"/>
      <c r="TER50" s="502"/>
      <c r="TES50" s="502"/>
      <c r="TET50" s="502"/>
      <c r="TEU50" s="502"/>
      <c r="TEV50" s="502"/>
      <c r="TEW50" s="502"/>
      <c r="TEX50" s="502"/>
      <c r="TEY50" s="502"/>
      <c r="TEZ50" s="502"/>
      <c r="TFA50" s="502"/>
      <c r="TFB50" s="502"/>
      <c r="TFC50" s="502"/>
      <c r="TFD50" s="502"/>
      <c r="TFE50" s="502"/>
      <c r="TFF50" s="502"/>
      <c r="TFG50" s="502"/>
      <c r="TFH50" s="502"/>
      <c r="TFI50" s="502"/>
      <c r="TFJ50" s="502"/>
      <c r="TFK50" s="502"/>
      <c r="TFL50" s="502"/>
      <c r="TFM50" s="502"/>
      <c r="TFN50" s="502"/>
      <c r="TFO50" s="502"/>
      <c r="TFP50" s="502"/>
      <c r="TFQ50" s="502"/>
      <c r="TFR50" s="502"/>
      <c r="TFS50" s="502"/>
      <c r="TFT50" s="502"/>
      <c r="TFU50" s="502"/>
      <c r="TFV50" s="502"/>
      <c r="TFW50" s="502"/>
      <c r="TFX50" s="502"/>
      <c r="TFY50" s="502"/>
      <c r="TFZ50" s="502"/>
      <c r="TGA50" s="502"/>
      <c r="TGB50" s="502"/>
      <c r="TGC50" s="502"/>
      <c r="TGD50" s="502"/>
      <c r="TGE50" s="502"/>
      <c r="TGF50" s="502"/>
      <c r="TGG50" s="502"/>
      <c r="TGH50" s="502"/>
      <c r="TGI50" s="502"/>
      <c r="TGJ50" s="502"/>
      <c r="TGK50" s="502"/>
      <c r="TGL50" s="502"/>
      <c r="TGM50" s="502"/>
      <c r="TGN50" s="502"/>
      <c r="TGO50" s="502"/>
      <c r="TGP50" s="502"/>
      <c r="TGQ50" s="502"/>
      <c r="TGR50" s="502"/>
      <c r="TGS50" s="502"/>
      <c r="TGT50" s="502"/>
      <c r="TGU50" s="502"/>
      <c r="TGV50" s="502"/>
      <c r="TGW50" s="502"/>
      <c r="TGX50" s="502"/>
      <c r="TGY50" s="502"/>
      <c r="TGZ50" s="502"/>
      <c r="THA50" s="502"/>
      <c r="THB50" s="502"/>
      <c r="THC50" s="502"/>
      <c r="THD50" s="502"/>
      <c r="THE50" s="502"/>
      <c r="THF50" s="502"/>
      <c r="THG50" s="502"/>
      <c r="THH50" s="502"/>
      <c r="THI50" s="502"/>
      <c r="THJ50" s="502"/>
      <c r="THK50" s="502"/>
      <c r="THL50" s="502"/>
      <c r="THM50" s="502"/>
      <c r="THN50" s="502"/>
      <c r="THO50" s="502"/>
      <c r="THP50" s="502"/>
      <c r="THQ50" s="502"/>
      <c r="THR50" s="502"/>
      <c r="THS50" s="502"/>
      <c r="THT50" s="502"/>
      <c r="THU50" s="502"/>
      <c r="THV50" s="502"/>
      <c r="THW50" s="502"/>
      <c r="THX50" s="502"/>
      <c r="THY50" s="502"/>
      <c r="THZ50" s="502"/>
      <c r="TIA50" s="502"/>
      <c r="TIB50" s="502"/>
      <c r="TIC50" s="502"/>
      <c r="TID50" s="502"/>
      <c r="TIE50" s="502"/>
      <c r="TIF50" s="502"/>
      <c r="TIG50" s="502"/>
      <c r="TIH50" s="502"/>
      <c r="TII50" s="502"/>
      <c r="TIJ50" s="502"/>
      <c r="TIK50" s="502"/>
      <c r="TIL50" s="502"/>
      <c r="TIM50" s="502"/>
      <c r="TIN50" s="502"/>
      <c r="TIO50" s="502"/>
      <c r="TIP50" s="502"/>
      <c r="TIQ50" s="502"/>
      <c r="TIR50" s="502"/>
      <c r="TIS50" s="502"/>
      <c r="TIT50" s="502"/>
      <c r="TIU50" s="502"/>
      <c r="TIV50" s="502"/>
      <c r="TIW50" s="502"/>
      <c r="TIX50" s="502"/>
      <c r="TIY50" s="502"/>
      <c r="TIZ50" s="502"/>
      <c r="TJA50" s="502"/>
      <c r="TJB50" s="502"/>
      <c r="TJC50" s="502"/>
      <c r="TJD50" s="502"/>
      <c r="TJE50" s="502"/>
      <c r="TJF50" s="502"/>
      <c r="TJG50" s="502"/>
      <c r="TJH50" s="502"/>
      <c r="TJI50" s="502"/>
      <c r="TJJ50" s="502"/>
      <c r="TJK50" s="502"/>
      <c r="TJL50" s="502"/>
      <c r="TJM50" s="502"/>
      <c r="TJN50" s="502"/>
      <c r="TJO50" s="502"/>
      <c r="TJP50" s="502"/>
      <c r="TJQ50" s="502"/>
      <c r="TJR50" s="502"/>
      <c r="TJS50" s="502"/>
      <c r="TJT50" s="502"/>
      <c r="TJU50" s="502"/>
      <c r="TJV50" s="502"/>
      <c r="TJW50" s="502"/>
      <c r="TJX50" s="502"/>
      <c r="TJY50" s="502"/>
      <c r="TJZ50" s="502"/>
      <c r="TKA50" s="502"/>
      <c r="TKB50" s="502"/>
      <c r="TKC50" s="502"/>
      <c r="TKD50" s="502"/>
      <c r="TKE50" s="502"/>
      <c r="TKF50" s="502"/>
      <c r="TKG50" s="502"/>
      <c r="TKH50" s="502"/>
      <c r="TKI50" s="502"/>
      <c r="TKJ50" s="502"/>
      <c r="TKK50" s="502"/>
      <c r="TKL50" s="502"/>
      <c r="TKM50" s="502"/>
      <c r="TKN50" s="502"/>
      <c r="TKO50" s="502"/>
      <c r="TKP50" s="502"/>
      <c r="TKQ50" s="502"/>
      <c r="TKR50" s="502"/>
      <c r="TKS50" s="502"/>
      <c r="TKT50" s="502"/>
      <c r="TKU50" s="502"/>
      <c r="TKV50" s="502"/>
      <c r="TKW50" s="502"/>
      <c r="TKX50" s="502"/>
      <c r="TKY50" s="502"/>
      <c r="TKZ50" s="502"/>
      <c r="TLA50" s="502"/>
      <c r="TLB50" s="502"/>
      <c r="TLC50" s="502"/>
      <c r="TLD50" s="502"/>
      <c r="TLE50" s="502"/>
      <c r="TLF50" s="502"/>
      <c r="TLG50" s="502"/>
      <c r="TLH50" s="502"/>
      <c r="TLI50" s="502"/>
      <c r="TLJ50" s="502"/>
      <c r="TLK50" s="502"/>
      <c r="TLL50" s="502"/>
      <c r="TLM50" s="502"/>
      <c r="TLN50" s="502"/>
      <c r="TLO50" s="502"/>
      <c r="TLP50" s="502"/>
      <c r="TLQ50" s="502"/>
      <c r="TLR50" s="502"/>
      <c r="TLS50" s="502"/>
      <c r="TLT50" s="502"/>
      <c r="TLU50" s="502"/>
      <c r="TLV50" s="502"/>
      <c r="TLW50" s="502"/>
      <c r="TLX50" s="502"/>
      <c r="TLY50" s="502"/>
      <c r="TLZ50" s="502"/>
      <c r="TMA50" s="502"/>
      <c r="TMB50" s="502"/>
      <c r="TMC50" s="502"/>
      <c r="TMD50" s="502"/>
      <c r="TME50" s="502"/>
      <c r="TMF50" s="502"/>
      <c r="TMG50" s="502"/>
      <c r="TMH50" s="502"/>
      <c r="TMI50" s="502"/>
      <c r="TMJ50" s="502"/>
      <c r="TMK50" s="502"/>
      <c r="TML50" s="502"/>
      <c r="TMM50" s="502"/>
      <c r="TMN50" s="502"/>
      <c r="TMO50" s="502"/>
      <c r="TMP50" s="502"/>
      <c r="TMQ50" s="502"/>
      <c r="TMR50" s="502"/>
      <c r="TMS50" s="502"/>
      <c r="TMT50" s="502"/>
      <c r="TMU50" s="502"/>
      <c r="TMV50" s="502"/>
      <c r="TMW50" s="502"/>
      <c r="TMX50" s="502"/>
      <c r="TMY50" s="502"/>
      <c r="TMZ50" s="502"/>
      <c r="TNA50" s="502"/>
      <c r="TNB50" s="502"/>
      <c r="TNC50" s="502"/>
      <c r="TND50" s="502"/>
      <c r="TNE50" s="502"/>
      <c r="TNF50" s="502"/>
      <c r="TNG50" s="502"/>
      <c r="TNH50" s="502"/>
      <c r="TNI50" s="502"/>
      <c r="TNJ50" s="502"/>
      <c r="TNK50" s="502"/>
      <c r="TNL50" s="502"/>
      <c r="TNM50" s="502"/>
      <c r="TNN50" s="502"/>
      <c r="TNO50" s="502"/>
      <c r="TNP50" s="502"/>
      <c r="TNQ50" s="502"/>
      <c r="TNR50" s="502"/>
      <c r="TNS50" s="502"/>
      <c r="TNT50" s="502"/>
      <c r="TNU50" s="502"/>
      <c r="TNV50" s="502"/>
      <c r="TNW50" s="502"/>
      <c r="TNX50" s="502"/>
      <c r="TNY50" s="502"/>
      <c r="TNZ50" s="502"/>
      <c r="TOA50" s="502"/>
      <c r="TOB50" s="502"/>
      <c r="TOC50" s="502"/>
      <c r="TOD50" s="502"/>
      <c r="TOE50" s="502"/>
      <c r="TOF50" s="502"/>
      <c r="TOG50" s="502"/>
      <c r="TOH50" s="502"/>
      <c r="TOI50" s="502"/>
      <c r="TOJ50" s="502"/>
      <c r="TOK50" s="502"/>
      <c r="TOL50" s="502"/>
      <c r="TOM50" s="502"/>
      <c r="TON50" s="502"/>
      <c r="TOO50" s="502"/>
      <c r="TOP50" s="502"/>
      <c r="TOQ50" s="502"/>
      <c r="TOR50" s="502"/>
      <c r="TOS50" s="502"/>
      <c r="TOT50" s="502"/>
      <c r="TOU50" s="502"/>
      <c r="TOV50" s="502"/>
      <c r="TOW50" s="502"/>
      <c r="TOX50" s="502"/>
      <c r="TOY50" s="502"/>
      <c r="TOZ50" s="502"/>
      <c r="TPA50" s="502"/>
      <c r="TPB50" s="502"/>
      <c r="TPC50" s="502"/>
      <c r="TPD50" s="502"/>
      <c r="TPE50" s="502"/>
      <c r="TPF50" s="502"/>
      <c r="TPG50" s="502"/>
      <c r="TPH50" s="502"/>
      <c r="TPI50" s="502"/>
      <c r="TPJ50" s="502"/>
      <c r="TPK50" s="502"/>
      <c r="TPL50" s="502"/>
      <c r="TPM50" s="502"/>
      <c r="TPN50" s="502"/>
      <c r="TPO50" s="502"/>
      <c r="TPP50" s="502"/>
      <c r="TPQ50" s="502"/>
      <c r="TPR50" s="502"/>
      <c r="TPS50" s="502"/>
      <c r="TPT50" s="502"/>
      <c r="TPU50" s="502"/>
      <c r="TPV50" s="502"/>
      <c r="TPW50" s="502"/>
      <c r="TPX50" s="502"/>
      <c r="TPY50" s="502"/>
      <c r="TPZ50" s="502"/>
      <c r="TQA50" s="502"/>
      <c r="TQB50" s="502"/>
      <c r="TQC50" s="502"/>
      <c r="TQD50" s="502"/>
      <c r="TQE50" s="502"/>
      <c r="TQF50" s="502"/>
      <c r="TQG50" s="502"/>
      <c r="TQH50" s="502"/>
      <c r="TQI50" s="502"/>
      <c r="TQJ50" s="502"/>
      <c r="TQK50" s="502"/>
      <c r="TQL50" s="502"/>
      <c r="TQM50" s="502"/>
      <c r="TQN50" s="502"/>
      <c r="TQO50" s="502"/>
      <c r="TQP50" s="502"/>
      <c r="TQQ50" s="502"/>
      <c r="TQR50" s="502"/>
      <c r="TQS50" s="502"/>
      <c r="TQT50" s="502"/>
      <c r="TQU50" s="502"/>
      <c r="TQV50" s="502"/>
      <c r="TQW50" s="502"/>
      <c r="TQX50" s="502"/>
      <c r="TQY50" s="502"/>
      <c r="TQZ50" s="502"/>
      <c r="TRA50" s="502"/>
      <c r="TRB50" s="502"/>
      <c r="TRC50" s="502"/>
      <c r="TRD50" s="502"/>
      <c r="TRE50" s="502"/>
      <c r="TRF50" s="502"/>
      <c r="TRG50" s="502"/>
      <c r="TRH50" s="502"/>
      <c r="TRI50" s="502"/>
      <c r="TRJ50" s="502"/>
      <c r="TRK50" s="502"/>
      <c r="TRL50" s="502"/>
      <c r="TRM50" s="502"/>
      <c r="TRN50" s="502"/>
      <c r="TRO50" s="502"/>
      <c r="TRP50" s="502"/>
      <c r="TRQ50" s="502"/>
      <c r="TRR50" s="502"/>
      <c r="TRS50" s="502"/>
      <c r="TRT50" s="502"/>
      <c r="TRU50" s="502"/>
      <c r="TRV50" s="502"/>
      <c r="TRW50" s="502"/>
      <c r="TRX50" s="502"/>
      <c r="TRY50" s="502"/>
      <c r="TRZ50" s="502"/>
      <c r="TSA50" s="502"/>
      <c r="TSB50" s="502"/>
      <c r="TSC50" s="502"/>
      <c r="TSD50" s="502"/>
      <c r="TSE50" s="502"/>
      <c r="TSF50" s="502"/>
      <c r="TSG50" s="502"/>
      <c r="TSH50" s="502"/>
      <c r="TSI50" s="502"/>
      <c r="TSJ50" s="502"/>
      <c r="TSK50" s="502"/>
      <c r="TSL50" s="502"/>
      <c r="TSM50" s="502"/>
      <c r="TSN50" s="502"/>
      <c r="TSO50" s="502"/>
      <c r="TSP50" s="502"/>
      <c r="TSQ50" s="502"/>
      <c r="TSR50" s="502"/>
      <c r="TSS50" s="502"/>
      <c r="TST50" s="502"/>
      <c r="TSU50" s="502"/>
      <c r="TSV50" s="502"/>
      <c r="TSW50" s="502"/>
      <c r="TSX50" s="502"/>
      <c r="TSY50" s="502"/>
      <c r="TSZ50" s="502"/>
      <c r="TTA50" s="502"/>
      <c r="TTB50" s="502"/>
      <c r="TTC50" s="502"/>
      <c r="TTD50" s="502"/>
      <c r="TTE50" s="502"/>
      <c r="TTF50" s="502"/>
      <c r="TTG50" s="502"/>
      <c r="TTH50" s="502"/>
      <c r="TTI50" s="502"/>
      <c r="TTJ50" s="502"/>
      <c r="TTK50" s="502"/>
      <c r="TTL50" s="502"/>
      <c r="TTM50" s="502"/>
      <c r="TTN50" s="502"/>
      <c r="TTO50" s="502"/>
      <c r="TTP50" s="502"/>
      <c r="TTQ50" s="502"/>
      <c r="TTR50" s="502"/>
      <c r="TTS50" s="502"/>
      <c r="TTT50" s="502"/>
      <c r="TTU50" s="502"/>
      <c r="TTV50" s="502"/>
      <c r="TTW50" s="502"/>
      <c r="TTX50" s="502"/>
      <c r="TTY50" s="502"/>
      <c r="TTZ50" s="502"/>
      <c r="TUA50" s="502"/>
      <c r="TUB50" s="502"/>
      <c r="TUC50" s="502"/>
      <c r="TUD50" s="502"/>
      <c r="TUE50" s="502"/>
      <c r="TUF50" s="502"/>
      <c r="TUG50" s="502"/>
      <c r="TUH50" s="502"/>
      <c r="TUI50" s="502"/>
      <c r="TUJ50" s="502"/>
      <c r="TUK50" s="502"/>
      <c r="TUL50" s="502"/>
      <c r="TUM50" s="502"/>
      <c r="TUN50" s="502"/>
      <c r="TUO50" s="502"/>
      <c r="TUP50" s="502"/>
      <c r="TUQ50" s="502"/>
      <c r="TUR50" s="502"/>
      <c r="TUS50" s="502"/>
      <c r="TUT50" s="502"/>
      <c r="TUU50" s="502"/>
      <c r="TUV50" s="502"/>
      <c r="TUW50" s="502"/>
      <c r="TUX50" s="502"/>
      <c r="TUY50" s="502"/>
      <c r="TUZ50" s="502"/>
      <c r="TVA50" s="502"/>
      <c r="TVB50" s="502"/>
      <c r="TVC50" s="502"/>
      <c r="TVD50" s="502"/>
      <c r="TVE50" s="502"/>
      <c r="TVF50" s="502"/>
      <c r="TVG50" s="502"/>
      <c r="TVH50" s="502"/>
      <c r="TVI50" s="502"/>
      <c r="TVJ50" s="502"/>
      <c r="TVK50" s="502"/>
      <c r="TVL50" s="502"/>
      <c r="TVM50" s="502"/>
      <c r="TVN50" s="502"/>
      <c r="TVO50" s="502"/>
      <c r="TVP50" s="502"/>
      <c r="TVQ50" s="502"/>
      <c r="TVR50" s="502"/>
      <c r="TVS50" s="502"/>
      <c r="TVT50" s="502"/>
      <c r="TVU50" s="502"/>
      <c r="TVV50" s="502"/>
      <c r="TVW50" s="502"/>
      <c r="TVX50" s="502"/>
      <c r="TVY50" s="502"/>
      <c r="TVZ50" s="502"/>
      <c r="TWA50" s="502"/>
      <c r="TWB50" s="502"/>
      <c r="TWC50" s="502"/>
      <c r="TWD50" s="502"/>
      <c r="TWE50" s="502"/>
      <c r="TWF50" s="502"/>
      <c r="TWG50" s="502"/>
      <c r="TWH50" s="502"/>
      <c r="TWI50" s="502"/>
      <c r="TWJ50" s="502"/>
      <c r="TWK50" s="502"/>
      <c r="TWL50" s="502"/>
      <c r="TWM50" s="502"/>
      <c r="TWN50" s="502"/>
      <c r="TWO50" s="502"/>
      <c r="TWP50" s="502"/>
      <c r="TWQ50" s="502"/>
      <c r="TWR50" s="502"/>
      <c r="TWS50" s="502"/>
      <c r="TWT50" s="502"/>
      <c r="TWU50" s="502"/>
      <c r="TWV50" s="502"/>
      <c r="TWW50" s="502"/>
      <c r="TWX50" s="502"/>
      <c r="TWY50" s="502"/>
      <c r="TWZ50" s="502"/>
      <c r="TXA50" s="502"/>
      <c r="TXB50" s="502"/>
      <c r="TXC50" s="502"/>
      <c r="TXD50" s="502"/>
      <c r="TXE50" s="502"/>
      <c r="TXF50" s="502"/>
      <c r="TXG50" s="502"/>
      <c r="TXH50" s="502"/>
      <c r="TXI50" s="502"/>
      <c r="TXJ50" s="502"/>
      <c r="TXK50" s="502"/>
      <c r="TXL50" s="502"/>
      <c r="TXM50" s="502"/>
      <c r="TXN50" s="502"/>
      <c r="TXO50" s="502"/>
      <c r="TXP50" s="502"/>
      <c r="TXQ50" s="502"/>
      <c r="TXR50" s="502"/>
      <c r="TXS50" s="502"/>
      <c r="TXT50" s="502"/>
      <c r="TXU50" s="502"/>
      <c r="TXV50" s="502"/>
      <c r="TXW50" s="502"/>
      <c r="TXX50" s="502"/>
      <c r="TXY50" s="502"/>
      <c r="TXZ50" s="502"/>
      <c r="TYA50" s="502"/>
      <c r="TYB50" s="502"/>
      <c r="TYC50" s="502"/>
      <c r="TYD50" s="502"/>
      <c r="TYE50" s="502"/>
      <c r="TYF50" s="502"/>
      <c r="TYG50" s="502"/>
      <c r="TYH50" s="502"/>
      <c r="TYI50" s="502"/>
      <c r="TYJ50" s="502"/>
      <c r="TYK50" s="502"/>
      <c r="TYL50" s="502"/>
      <c r="TYM50" s="502"/>
      <c r="TYN50" s="502"/>
      <c r="TYO50" s="502"/>
      <c r="TYP50" s="502"/>
      <c r="TYQ50" s="502"/>
      <c r="TYR50" s="502"/>
      <c r="TYS50" s="502"/>
      <c r="TYT50" s="502"/>
      <c r="TYU50" s="502"/>
      <c r="TYV50" s="502"/>
      <c r="TYW50" s="502"/>
      <c r="TYX50" s="502"/>
      <c r="TYY50" s="502"/>
      <c r="TYZ50" s="502"/>
      <c r="TZA50" s="502"/>
      <c r="TZB50" s="502"/>
      <c r="TZC50" s="502"/>
      <c r="TZD50" s="502"/>
      <c r="TZE50" s="502"/>
      <c r="TZF50" s="502"/>
      <c r="TZG50" s="502"/>
      <c r="TZH50" s="502"/>
      <c r="TZI50" s="502"/>
      <c r="TZJ50" s="502"/>
      <c r="TZK50" s="502"/>
      <c r="TZL50" s="502"/>
      <c r="TZM50" s="502"/>
      <c r="TZN50" s="502"/>
      <c r="TZO50" s="502"/>
      <c r="TZP50" s="502"/>
      <c r="TZQ50" s="502"/>
      <c r="TZR50" s="502"/>
      <c r="TZS50" s="502"/>
      <c r="TZT50" s="502"/>
      <c r="TZU50" s="502"/>
      <c r="TZV50" s="502"/>
      <c r="TZW50" s="502"/>
      <c r="TZX50" s="502"/>
      <c r="TZY50" s="502"/>
      <c r="TZZ50" s="502"/>
      <c r="UAA50" s="502"/>
      <c r="UAB50" s="502"/>
      <c r="UAC50" s="502"/>
      <c r="UAD50" s="502"/>
      <c r="UAE50" s="502"/>
      <c r="UAF50" s="502"/>
      <c r="UAG50" s="502"/>
      <c r="UAH50" s="502"/>
      <c r="UAI50" s="502"/>
      <c r="UAJ50" s="502"/>
      <c r="UAK50" s="502"/>
      <c r="UAL50" s="502"/>
      <c r="UAM50" s="502"/>
      <c r="UAN50" s="502"/>
      <c r="UAO50" s="502"/>
      <c r="UAP50" s="502"/>
      <c r="UAQ50" s="502"/>
      <c r="UAR50" s="502"/>
      <c r="UAS50" s="502"/>
      <c r="UAT50" s="502"/>
      <c r="UAU50" s="502"/>
      <c r="UAV50" s="502"/>
      <c r="UAW50" s="502"/>
      <c r="UAX50" s="502"/>
      <c r="UAY50" s="502"/>
      <c r="UAZ50" s="502"/>
      <c r="UBA50" s="502"/>
      <c r="UBB50" s="502"/>
      <c r="UBC50" s="502"/>
      <c r="UBD50" s="502"/>
      <c r="UBE50" s="502"/>
      <c r="UBF50" s="502"/>
      <c r="UBG50" s="502"/>
      <c r="UBH50" s="502"/>
      <c r="UBI50" s="502"/>
      <c r="UBJ50" s="502"/>
      <c r="UBK50" s="502"/>
      <c r="UBL50" s="502"/>
      <c r="UBM50" s="502"/>
      <c r="UBN50" s="502"/>
      <c r="UBO50" s="502"/>
      <c r="UBP50" s="502"/>
      <c r="UBQ50" s="502"/>
      <c r="UBR50" s="502"/>
      <c r="UBS50" s="502"/>
      <c r="UBT50" s="502"/>
      <c r="UBU50" s="502"/>
      <c r="UBV50" s="502"/>
      <c r="UBW50" s="502"/>
      <c r="UBX50" s="502"/>
      <c r="UBY50" s="502"/>
      <c r="UBZ50" s="502"/>
      <c r="UCA50" s="502"/>
      <c r="UCB50" s="502"/>
      <c r="UCC50" s="502"/>
      <c r="UCD50" s="502"/>
      <c r="UCE50" s="502"/>
      <c r="UCF50" s="502"/>
      <c r="UCG50" s="502"/>
      <c r="UCH50" s="502"/>
      <c r="UCI50" s="502"/>
      <c r="UCJ50" s="502"/>
      <c r="UCK50" s="502"/>
      <c r="UCL50" s="502"/>
      <c r="UCM50" s="502"/>
      <c r="UCN50" s="502"/>
      <c r="UCO50" s="502"/>
      <c r="UCP50" s="502"/>
      <c r="UCQ50" s="502"/>
      <c r="UCR50" s="502"/>
      <c r="UCS50" s="502"/>
      <c r="UCT50" s="502"/>
      <c r="UCU50" s="502"/>
      <c r="UCV50" s="502"/>
      <c r="UCW50" s="502"/>
      <c r="UCX50" s="502"/>
      <c r="UCY50" s="502"/>
      <c r="UCZ50" s="502"/>
      <c r="UDA50" s="502"/>
      <c r="UDB50" s="502"/>
      <c r="UDC50" s="502"/>
      <c r="UDD50" s="502"/>
      <c r="UDE50" s="502"/>
      <c r="UDF50" s="502"/>
      <c r="UDG50" s="502"/>
      <c r="UDH50" s="502"/>
      <c r="UDI50" s="502"/>
      <c r="UDJ50" s="502"/>
      <c r="UDK50" s="502"/>
      <c r="UDL50" s="502"/>
      <c r="UDM50" s="502"/>
      <c r="UDN50" s="502"/>
      <c r="UDO50" s="502"/>
      <c r="UDP50" s="502"/>
      <c r="UDQ50" s="502"/>
      <c r="UDR50" s="502"/>
      <c r="UDS50" s="502"/>
      <c r="UDT50" s="502"/>
      <c r="UDU50" s="502"/>
      <c r="UDV50" s="502"/>
      <c r="UDW50" s="502"/>
      <c r="UDX50" s="502"/>
      <c r="UDY50" s="502"/>
      <c r="UDZ50" s="502"/>
      <c r="UEA50" s="502"/>
      <c r="UEB50" s="502"/>
      <c r="UEC50" s="502"/>
      <c r="UED50" s="502"/>
      <c r="UEE50" s="502"/>
      <c r="UEF50" s="502"/>
      <c r="UEG50" s="502"/>
      <c r="UEH50" s="502"/>
      <c r="UEI50" s="502"/>
      <c r="UEJ50" s="502"/>
      <c r="UEK50" s="502"/>
      <c r="UEL50" s="502"/>
      <c r="UEM50" s="502"/>
      <c r="UEN50" s="502"/>
      <c r="UEO50" s="502"/>
      <c r="UEP50" s="502"/>
      <c r="UEQ50" s="502"/>
      <c r="UER50" s="502"/>
      <c r="UES50" s="502"/>
      <c r="UET50" s="502"/>
      <c r="UEU50" s="502"/>
      <c r="UEV50" s="502"/>
      <c r="UEW50" s="502"/>
      <c r="UEX50" s="502"/>
      <c r="UEY50" s="502"/>
      <c r="UEZ50" s="502"/>
      <c r="UFA50" s="502"/>
      <c r="UFB50" s="502"/>
      <c r="UFC50" s="502"/>
      <c r="UFD50" s="502"/>
      <c r="UFE50" s="502"/>
      <c r="UFF50" s="502"/>
      <c r="UFG50" s="502"/>
      <c r="UFH50" s="502"/>
      <c r="UFI50" s="502"/>
      <c r="UFJ50" s="502"/>
      <c r="UFK50" s="502"/>
      <c r="UFL50" s="502"/>
      <c r="UFM50" s="502"/>
      <c r="UFN50" s="502"/>
      <c r="UFO50" s="502"/>
      <c r="UFP50" s="502"/>
      <c r="UFQ50" s="502"/>
      <c r="UFR50" s="502"/>
      <c r="UFS50" s="502"/>
      <c r="UFT50" s="502"/>
      <c r="UFU50" s="502"/>
      <c r="UFV50" s="502"/>
      <c r="UFW50" s="502"/>
      <c r="UFX50" s="502"/>
      <c r="UFY50" s="502"/>
      <c r="UFZ50" s="502"/>
      <c r="UGA50" s="502"/>
      <c r="UGB50" s="502"/>
      <c r="UGC50" s="502"/>
      <c r="UGD50" s="502"/>
      <c r="UGE50" s="502"/>
      <c r="UGF50" s="502"/>
      <c r="UGG50" s="502"/>
      <c r="UGH50" s="502"/>
      <c r="UGI50" s="502"/>
      <c r="UGJ50" s="502"/>
      <c r="UGK50" s="502"/>
      <c r="UGL50" s="502"/>
      <c r="UGM50" s="502"/>
      <c r="UGN50" s="502"/>
      <c r="UGO50" s="502"/>
      <c r="UGP50" s="502"/>
      <c r="UGQ50" s="502"/>
      <c r="UGR50" s="502"/>
      <c r="UGS50" s="502"/>
      <c r="UGT50" s="502"/>
      <c r="UGU50" s="502"/>
      <c r="UGV50" s="502"/>
      <c r="UGW50" s="502"/>
      <c r="UGX50" s="502"/>
      <c r="UGY50" s="502"/>
      <c r="UGZ50" s="502"/>
      <c r="UHA50" s="502"/>
      <c r="UHB50" s="502"/>
      <c r="UHC50" s="502"/>
      <c r="UHD50" s="502"/>
      <c r="UHE50" s="502"/>
      <c r="UHF50" s="502"/>
      <c r="UHG50" s="502"/>
      <c r="UHH50" s="502"/>
      <c r="UHI50" s="502"/>
      <c r="UHJ50" s="502"/>
      <c r="UHK50" s="502"/>
      <c r="UHL50" s="502"/>
      <c r="UHM50" s="502"/>
      <c r="UHN50" s="502"/>
      <c r="UHO50" s="502"/>
      <c r="UHP50" s="502"/>
      <c r="UHQ50" s="502"/>
      <c r="UHR50" s="502"/>
      <c r="UHS50" s="502"/>
      <c r="UHT50" s="502"/>
      <c r="UHU50" s="502"/>
      <c r="UHV50" s="502"/>
      <c r="UHW50" s="502"/>
      <c r="UHX50" s="502"/>
      <c r="UHY50" s="502"/>
      <c r="UHZ50" s="502"/>
      <c r="UIA50" s="502"/>
      <c r="UIB50" s="502"/>
      <c r="UIC50" s="502"/>
      <c r="UID50" s="502"/>
      <c r="UIE50" s="502"/>
      <c r="UIF50" s="502"/>
      <c r="UIG50" s="502"/>
      <c r="UIH50" s="502"/>
      <c r="UII50" s="502"/>
      <c r="UIJ50" s="502"/>
      <c r="UIK50" s="502"/>
      <c r="UIL50" s="502"/>
      <c r="UIM50" s="502"/>
      <c r="UIN50" s="502"/>
      <c r="UIO50" s="502"/>
      <c r="UIP50" s="502"/>
      <c r="UIQ50" s="502"/>
      <c r="UIR50" s="502"/>
      <c r="UIS50" s="502"/>
      <c r="UIT50" s="502"/>
      <c r="UIU50" s="502"/>
      <c r="UIV50" s="502"/>
      <c r="UIW50" s="502"/>
      <c r="UIX50" s="502"/>
      <c r="UIY50" s="502"/>
      <c r="UIZ50" s="502"/>
      <c r="UJA50" s="502"/>
      <c r="UJB50" s="502"/>
      <c r="UJC50" s="502"/>
      <c r="UJD50" s="502"/>
      <c r="UJE50" s="502"/>
      <c r="UJF50" s="502"/>
      <c r="UJG50" s="502"/>
      <c r="UJH50" s="502"/>
      <c r="UJI50" s="502"/>
      <c r="UJJ50" s="502"/>
      <c r="UJK50" s="502"/>
      <c r="UJL50" s="502"/>
      <c r="UJM50" s="502"/>
      <c r="UJN50" s="502"/>
      <c r="UJO50" s="502"/>
      <c r="UJP50" s="502"/>
      <c r="UJQ50" s="502"/>
      <c r="UJR50" s="502"/>
      <c r="UJS50" s="502"/>
      <c r="UJT50" s="502"/>
      <c r="UJU50" s="502"/>
      <c r="UJV50" s="502"/>
      <c r="UJW50" s="502"/>
      <c r="UJX50" s="502"/>
      <c r="UJY50" s="502"/>
      <c r="UJZ50" s="502"/>
      <c r="UKA50" s="502"/>
      <c r="UKB50" s="502"/>
      <c r="UKC50" s="502"/>
      <c r="UKD50" s="502"/>
      <c r="UKE50" s="502"/>
      <c r="UKF50" s="502"/>
      <c r="UKG50" s="502"/>
      <c r="UKH50" s="502"/>
      <c r="UKI50" s="502"/>
      <c r="UKJ50" s="502"/>
      <c r="UKK50" s="502"/>
      <c r="UKL50" s="502"/>
      <c r="UKM50" s="502"/>
      <c r="UKN50" s="502"/>
      <c r="UKO50" s="502"/>
      <c r="UKP50" s="502"/>
      <c r="UKQ50" s="502"/>
      <c r="UKR50" s="502"/>
      <c r="UKS50" s="502"/>
      <c r="UKT50" s="502"/>
      <c r="UKU50" s="502"/>
      <c r="UKV50" s="502"/>
      <c r="UKW50" s="502"/>
      <c r="UKX50" s="502"/>
      <c r="UKY50" s="502"/>
      <c r="UKZ50" s="502"/>
      <c r="ULA50" s="502"/>
      <c r="ULB50" s="502"/>
      <c r="ULC50" s="502"/>
      <c r="ULD50" s="502"/>
      <c r="ULE50" s="502"/>
      <c r="ULF50" s="502"/>
      <c r="ULG50" s="502"/>
      <c r="ULH50" s="502"/>
      <c r="ULI50" s="502"/>
      <c r="ULJ50" s="502"/>
      <c r="ULK50" s="502"/>
      <c r="ULL50" s="502"/>
      <c r="ULM50" s="502"/>
      <c r="ULN50" s="502"/>
      <c r="ULO50" s="502"/>
      <c r="ULP50" s="502"/>
      <c r="ULQ50" s="502"/>
      <c r="ULR50" s="502"/>
      <c r="ULS50" s="502"/>
      <c r="ULT50" s="502"/>
      <c r="ULU50" s="502"/>
      <c r="ULV50" s="502"/>
      <c r="ULW50" s="502"/>
      <c r="ULX50" s="502"/>
      <c r="ULY50" s="502"/>
      <c r="ULZ50" s="502"/>
      <c r="UMA50" s="502"/>
      <c r="UMB50" s="502"/>
      <c r="UMC50" s="502"/>
      <c r="UMD50" s="502"/>
      <c r="UME50" s="502"/>
      <c r="UMF50" s="502"/>
      <c r="UMG50" s="502"/>
      <c r="UMH50" s="502"/>
      <c r="UMI50" s="502"/>
      <c r="UMJ50" s="502"/>
      <c r="UMK50" s="502"/>
      <c r="UML50" s="502"/>
      <c r="UMM50" s="502"/>
      <c r="UMN50" s="502"/>
      <c r="UMO50" s="502"/>
      <c r="UMP50" s="502"/>
      <c r="UMQ50" s="502"/>
      <c r="UMR50" s="502"/>
      <c r="UMS50" s="502"/>
      <c r="UMT50" s="502"/>
      <c r="UMU50" s="502"/>
      <c r="UMV50" s="502"/>
      <c r="UMW50" s="502"/>
      <c r="UMX50" s="502"/>
      <c r="UMY50" s="502"/>
      <c r="UMZ50" s="502"/>
      <c r="UNA50" s="502"/>
      <c r="UNB50" s="502"/>
      <c r="UNC50" s="502"/>
      <c r="UND50" s="502"/>
      <c r="UNE50" s="502"/>
      <c r="UNF50" s="502"/>
      <c r="UNG50" s="502"/>
      <c r="UNH50" s="502"/>
      <c r="UNI50" s="502"/>
      <c r="UNJ50" s="502"/>
      <c r="UNK50" s="502"/>
      <c r="UNL50" s="502"/>
      <c r="UNM50" s="502"/>
      <c r="UNN50" s="502"/>
      <c r="UNO50" s="502"/>
      <c r="UNP50" s="502"/>
      <c r="UNQ50" s="502"/>
      <c r="UNR50" s="502"/>
      <c r="UNS50" s="502"/>
      <c r="UNT50" s="502"/>
      <c r="UNU50" s="502"/>
      <c r="UNV50" s="502"/>
      <c r="UNW50" s="502"/>
      <c r="UNX50" s="502"/>
      <c r="UNY50" s="502"/>
      <c r="UNZ50" s="502"/>
      <c r="UOA50" s="502"/>
      <c r="UOB50" s="502"/>
      <c r="UOC50" s="502"/>
      <c r="UOD50" s="502"/>
      <c r="UOE50" s="502"/>
      <c r="UOF50" s="502"/>
      <c r="UOG50" s="502"/>
      <c r="UOH50" s="502"/>
      <c r="UOI50" s="502"/>
      <c r="UOJ50" s="502"/>
      <c r="UOK50" s="502"/>
      <c r="UOL50" s="502"/>
      <c r="UOM50" s="502"/>
      <c r="UON50" s="502"/>
      <c r="UOO50" s="502"/>
      <c r="UOP50" s="502"/>
      <c r="UOQ50" s="502"/>
      <c r="UOR50" s="502"/>
      <c r="UOS50" s="502"/>
      <c r="UOT50" s="502"/>
      <c r="UOU50" s="502"/>
      <c r="UOV50" s="502"/>
      <c r="UOW50" s="502"/>
      <c r="UOX50" s="502"/>
      <c r="UOY50" s="502"/>
      <c r="UOZ50" s="502"/>
      <c r="UPA50" s="502"/>
      <c r="UPB50" s="502"/>
      <c r="UPC50" s="502"/>
      <c r="UPD50" s="502"/>
      <c r="UPE50" s="502"/>
      <c r="UPF50" s="502"/>
      <c r="UPG50" s="502"/>
      <c r="UPH50" s="502"/>
      <c r="UPI50" s="502"/>
      <c r="UPJ50" s="502"/>
      <c r="UPK50" s="502"/>
      <c r="UPL50" s="502"/>
      <c r="UPM50" s="502"/>
      <c r="UPN50" s="502"/>
      <c r="UPO50" s="502"/>
      <c r="UPP50" s="502"/>
      <c r="UPQ50" s="502"/>
      <c r="UPR50" s="502"/>
      <c r="UPS50" s="502"/>
      <c r="UPT50" s="502"/>
      <c r="UPU50" s="502"/>
      <c r="UPV50" s="502"/>
      <c r="UPW50" s="502"/>
      <c r="UPX50" s="502"/>
      <c r="UPY50" s="502"/>
      <c r="UPZ50" s="502"/>
      <c r="UQA50" s="502"/>
      <c r="UQB50" s="502"/>
      <c r="UQC50" s="502"/>
      <c r="UQD50" s="502"/>
      <c r="UQE50" s="502"/>
      <c r="UQF50" s="502"/>
      <c r="UQG50" s="502"/>
      <c r="UQH50" s="502"/>
      <c r="UQI50" s="502"/>
      <c r="UQJ50" s="502"/>
      <c r="UQK50" s="502"/>
      <c r="UQL50" s="502"/>
      <c r="UQM50" s="502"/>
      <c r="UQN50" s="502"/>
      <c r="UQO50" s="502"/>
      <c r="UQP50" s="502"/>
      <c r="UQQ50" s="502"/>
      <c r="UQR50" s="502"/>
      <c r="UQS50" s="502"/>
      <c r="UQT50" s="502"/>
      <c r="UQU50" s="502"/>
      <c r="UQV50" s="502"/>
      <c r="UQW50" s="502"/>
      <c r="UQX50" s="502"/>
      <c r="UQY50" s="502"/>
      <c r="UQZ50" s="502"/>
      <c r="URA50" s="502"/>
      <c r="URB50" s="502"/>
      <c r="URC50" s="502"/>
      <c r="URD50" s="502"/>
      <c r="URE50" s="502"/>
      <c r="URF50" s="502"/>
      <c r="URG50" s="502"/>
      <c r="URH50" s="502"/>
      <c r="URI50" s="502"/>
      <c r="URJ50" s="502"/>
      <c r="URK50" s="502"/>
      <c r="URL50" s="502"/>
      <c r="URM50" s="502"/>
      <c r="URN50" s="502"/>
      <c r="URO50" s="502"/>
      <c r="URP50" s="502"/>
      <c r="URQ50" s="502"/>
      <c r="URR50" s="502"/>
      <c r="URS50" s="502"/>
      <c r="URT50" s="502"/>
      <c r="URU50" s="502"/>
      <c r="URV50" s="502"/>
      <c r="URW50" s="502"/>
      <c r="URX50" s="502"/>
      <c r="URY50" s="502"/>
      <c r="URZ50" s="502"/>
      <c r="USA50" s="502"/>
      <c r="USB50" s="502"/>
      <c r="USC50" s="502"/>
      <c r="USD50" s="502"/>
      <c r="USE50" s="502"/>
      <c r="USF50" s="502"/>
      <c r="USG50" s="502"/>
      <c r="USH50" s="502"/>
      <c r="USI50" s="502"/>
      <c r="USJ50" s="502"/>
      <c r="USK50" s="502"/>
      <c r="USL50" s="502"/>
      <c r="USM50" s="502"/>
      <c r="USN50" s="502"/>
      <c r="USO50" s="502"/>
      <c r="USP50" s="502"/>
      <c r="USQ50" s="502"/>
      <c r="USR50" s="502"/>
      <c r="USS50" s="502"/>
      <c r="UST50" s="502"/>
      <c r="USU50" s="502"/>
      <c r="USV50" s="502"/>
      <c r="USW50" s="502"/>
      <c r="USX50" s="502"/>
      <c r="USY50" s="502"/>
      <c r="USZ50" s="502"/>
      <c r="UTA50" s="502"/>
      <c r="UTB50" s="502"/>
      <c r="UTC50" s="502"/>
      <c r="UTD50" s="502"/>
      <c r="UTE50" s="502"/>
      <c r="UTF50" s="502"/>
      <c r="UTG50" s="502"/>
      <c r="UTH50" s="502"/>
      <c r="UTI50" s="502"/>
      <c r="UTJ50" s="502"/>
      <c r="UTK50" s="502"/>
      <c r="UTL50" s="502"/>
      <c r="UTM50" s="502"/>
      <c r="UTN50" s="502"/>
      <c r="UTO50" s="502"/>
      <c r="UTP50" s="502"/>
      <c r="UTQ50" s="502"/>
      <c r="UTR50" s="502"/>
      <c r="UTS50" s="502"/>
      <c r="UTT50" s="502"/>
      <c r="UTU50" s="502"/>
      <c r="UTV50" s="502"/>
      <c r="UTW50" s="502"/>
      <c r="UTX50" s="502"/>
      <c r="UTY50" s="502"/>
      <c r="UTZ50" s="502"/>
      <c r="UUA50" s="502"/>
      <c r="UUB50" s="502"/>
      <c r="UUC50" s="502"/>
      <c r="UUD50" s="502"/>
      <c r="UUE50" s="502"/>
      <c r="UUF50" s="502"/>
      <c r="UUG50" s="502"/>
      <c r="UUH50" s="502"/>
      <c r="UUI50" s="502"/>
      <c r="UUJ50" s="502"/>
      <c r="UUK50" s="502"/>
      <c r="UUL50" s="502"/>
      <c r="UUM50" s="502"/>
      <c r="UUN50" s="502"/>
      <c r="UUO50" s="502"/>
      <c r="UUP50" s="502"/>
      <c r="UUQ50" s="502"/>
      <c r="UUR50" s="502"/>
      <c r="UUS50" s="502"/>
      <c r="UUT50" s="502"/>
      <c r="UUU50" s="502"/>
      <c r="UUV50" s="502"/>
      <c r="UUW50" s="502"/>
      <c r="UUX50" s="502"/>
      <c r="UUY50" s="502"/>
      <c r="UUZ50" s="502"/>
      <c r="UVA50" s="502"/>
      <c r="UVB50" s="502"/>
      <c r="UVC50" s="502"/>
      <c r="UVD50" s="502"/>
      <c r="UVE50" s="502"/>
      <c r="UVF50" s="502"/>
      <c r="UVG50" s="502"/>
      <c r="UVH50" s="502"/>
      <c r="UVI50" s="502"/>
      <c r="UVJ50" s="502"/>
      <c r="UVK50" s="502"/>
      <c r="UVL50" s="502"/>
      <c r="UVM50" s="502"/>
      <c r="UVN50" s="502"/>
      <c r="UVO50" s="502"/>
      <c r="UVP50" s="502"/>
      <c r="UVQ50" s="502"/>
      <c r="UVR50" s="502"/>
      <c r="UVS50" s="502"/>
      <c r="UVT50" s="502"/>
      <c r="UVU50" s="502"/>
      <c r="UVV50" s="502"/>
      <c r="UVW50" s="502"/>
      <c r="UVX50" s="502"/>
      <c r="UVY50" s="502"/>
      <c r="UVZ50" s="502"/>
      <c r="UWA50" s="502"/>
      <c r="UWB50" s="502"/>
      <c r="UWC50" s="502"/>
      <c r="UWD50" s="502"/>
      <c r="UWE50" s="502"/>
      <c r="UWF50" s="502"/>
      <c r="UWG50" s="502"/>
      <c r="UWH50" s="502"/>
      <c r="UWI50" s="502"/>
      <c r="UWJ50" s="502"/>
      <c r="UWK50" s="502"/>
      <c r="UWL50" s="502"/>
      <c r="UWM50" s="502"/>
      <c r="UWN50" s="502"/>
      <c r="UWO50" s="502"/>
      <c r="UWP50" s="502"/>
      <c r="UWQ50" s="502"/>
      <c r="UWR50" s="502"/>
      <c r="UWS50" s="502"/>
      <c r="UWT50" s="502"/>
      <c r="UWU50" s="502"/>
      <c r="UWV50" s="502"/>
      <c r="UWW50" s="502"/>
      <c r="UWX50" s="502"/>
      <c r="UWY50" s="502"/>
      <c r="UWZ50" s="502"/>
      <c r="UXA50" s="502"/>
      <c r="UXB50" s="502"/>
      <c r="UXC50" s="502"/>
      <c r="UXD50" s="502"/>
      <c r="UXE50" s="502"/>
      <c r="UXF50" s="502"/>
      <c r="UXG50" s="502"/>
      <c r="UXH50" s="502"/>
      <c r="UXI50" s="502"/>
      <c r="UXJ50" s="502"/>
      <c r="UXK50" s="502"/>
      <c r="UXL50" s="502"/>
      <c r="UXM50" s="502"/>
      <c r="UXN50" s="502"/>
      <c r="UXO50" s="502"/>
      <c r="UXP50" s="502"/>
      <c r="UXQ50" s="502"/>
      <c r="UXR50" s="502"/>
      <c r="UXS50" s="502"/>
      <c r="UXT50" s="502"/>
      <c r="UXU50" s="502"/>
      <c r="UXV50" s="502"/>
      <c r="UXW50" s="502"/>
      <c r="UXX50" s="502"/>
      <c r="UXY50" s="502"/>
      <c r="UXZ50" s="502"/>
      <c r="UYA50" s="502"/>
      <c r="UYB50" s="502"/>
      <c r="UYC50" s="502"/>
      <c r="UYD50" s="502"/>
      <c r="UYE50" s="502"/>
      <c r="UYF50" s="502"/>
      <c r="UYG50" s="502"/>
      <c r="UYH50" s="502"/>
      <c r="UYI50" s="502"/>
      <c r="UYJ50" s="502"/>
      <c r="UYK50" s="502"/>
      <c r="UYL50" s="502"/>
      <c r="UYM50" s="502"/>
      <c r="UYN50" s="502"/>
      <c r="UYO50" s="502"/>
      <c r="UYP50" s="502"/>
      <c r="UYQ50" s="502"/>
      <c r="UYR50" s="502"/>
      <c r="UYS50" s="502"/>
      <c r="UYT50" s="502"/>
      <c r="UYU50" s="502"/>
      <c r="UYV50" s="502"/>
      <c r="UYW50" s="502"/>
      <c r="UYX50" s="502"/>
      <c r="UYY50" s="502"/>
      <c r="UYZ50" s="502"/>
      <c r="UZA50" s="502"/>
      <c r="UZB50" s="502"/>
      <c r="UZC50" s="502"/>
      <c r="UZD50" s="502"/>
      <c r="UZE50" s="502"/>
      <c r="UZF50" s="502"/>
      <c r="UZG50" s="502"/>
      <c r="UZH50" s="502"/>
      <c r="UZI50" s="502"/>
      <c r="UZJ50" s="502"/>
      <c r="UZK50" s="502"/>
      <c r="UZL50" s="502"/>
      <c r="UZM50" s="502"/>
      <c r="UZN50" s="502"/>
      <c r="UZO50" s="502"/>
      <c r="UZP50" s="502"/>
      <c r="UZQ50" s="502"/>
      <c r="UZR50" s="502"/>
      <c r="UZS50" s="502"/>
      <c r="UZT50" s="502"/>
      <c r="UZU50" s="502"/>
      <c r="UZV50" s="502"/>
      <c r="UZW50" s="502"/>
      <c r="UZX50" s="502"/>
      <c r="UZY50" s="502"/>
      <c r="UZZ50" s="502"/>
      <c r="VAA50" s="502"/>
      <c r="VAB50" s="502"/>
      <c r="VAC50" s="502"/>
      <c r="VAD50" s="502"/>
      <c r="VAE50" s="502"/>
      <c r="VAF50" s="502"/>
      <c r="VAG50" s="502"/>
      <c r="VAH50" s="502"/>
      <c r="VAI50" s="502"/>
      <c r="VAJ50" s="502"/>
      <c r="VAK50" s="502"/>
      <c r="VAL50" s="502"/>
      <c r="VAM50" s="502"/>
      <c r="VAN50" s="502"/>
      <c r="VAO50" s="502"/>
      <c r="VAP50" s="502"/>
      <c r="VAQ50" s="502"/>
      <c r="VAR50" s="502"/>
      <c r="VAS50" s="502"/>
      <c r="VAT50" s="502"/>
      <c r="VAU50" s="502"/>
      <c r="VAV50" s="502"/>
      <c r="VAW50" s="502"/>
      <c r="VAX50" s="502"/>
      <c r="VAY50" s="502"/>
      <c r="VAZ50" s="502"/>
      <c r="VBA50" s="502"/>
      <c r="VBB50" s="502"/>
      <c r="VBC50" s="502"/>
      <c r="VBD50" s="502"/>
      <c r="VBE50" s="502"/>
      <c r="VBF50" s="502"/>
      <c r="VBG50" s="502"/>
      <c r="VBH50" s="502"/>
      <c r="VBI50" s="502"/>
      <c r="VBJ50" s="502"/>
      <c r="VBK50" s="502"/>
      <c r="VBL50" s="502"/>
      <c r="VBM50" s="502"/>
      <c r="VBN50" s="502"/>
      <c r="VBO50" s="502"/>
      <c r="VBP50" s="502"/>
      <c r="VBQ50" s="502"/>
      <c r="VBR50" s="502"/>
      <c r="VBS50" s="502"/>
      <c r="VBT50" s="502"/>
      <c r="VBU50" s="502"/>
      <c r="VBV50" s="502"/>
      <c r="VBW50" s="502"/>
      <c r="VBX50" s="502"/>
      <c r="VBY50" s="502"/>
      <c r="VBZ50" s="502"/>
      <c r="VCA50" s="502"/>
      <c r="VCB50" s="502"/>
      <c r="VCC50" s="502"/>
      <c r="VCD50" s="502"/>
      <c r="VCE50" s="502"/>
      <c r="VCF50" s="502"/>
      <c r="VCG50" s="502"/>
      <c r="VCH50" s="502"/>
      <c r="VCI50" s="502"/>
      <c r="VCJ50" s="502"/>
      <c r="VCK50" s="502"/>
      <c r="VCL50" s="502"/>
      <c r="VCM50" s="502"/>
      <c r="VCN50" s="502"/>
      <c r="VCO50" s="502"/>
      <c r="VCP50" s="502"/>
      <c r="VCQ50" s="502"/>
      <c r="VCR50" s="502"/>
      <c r="VCS50" s="502"/>
      <c r="VCT50" s="502"/>
      <c r="VCU50" s="502"/>
      <c r="VCV50" s="502"/>
      <c r="VCW50" s="502"/>
      <c r="VCX50" s="502"/>
      <c r="VCY50" s="502"/>
      <c r="VCZ50" s="502"/>
      <c r="VDA50" s="502"/>
      <c r="VDB50" s="502"/>
      <c r="VDC50" s="502"/>
      <c r="VDD50" s="502"/>
      <c r="VDE50" s="502"/>
      <c r="VDF50" s="502"/>
      <c r="VDG50" s="502"/>
      <c r="VDH50" s="502"/>
      <c r="VDI50" s="502"/>
      <c r="VDJ50" s="502"/>
      <c r="VDK50" s="502"/>
      <c r="VDL50" s="502"/>
      <c r="VDM50" s="502"/>
      <c r="VDN50" s="502"/>
      <c r="VDO50" s="502"/>
      <c r="VDP50" s="502"/>
      <c r="VDQ50" s="502"/>
      <c r="VDR50" s="502"/>
      <c r="VDS50" s="502"/>
      <c r="VDT50" s="502"/>
      <c r="VDU50" s="502"/>
      <c r="VDV50" s="502"/>
      <c r="VDW50" s="502"/>
      <c r="VDX50" s="502"/>
      <c r="VDY50" s="502"/>
      <c r="VDZ50" s="502"/>
      <c r="VEA50" s="502"/>
      <c r="VEB50" s="502"/>
      <c r="VEC50" s="502"/>
      <c r="VED50" s="502"/>
      <c r="VEE50" s="502"/>
      <c r="VEF50" s="502"/>
      <c r="VEG50" s="502"/>
      <c r="VEH50" s="502"/>
      <c r="VEI50" s="502"/>
      <c r="VEJ50" s="502"/>
      <c r="VEK50" s="502"/>
      <c r="VEL50" s="502"/>
      <c r="VEM50" s="502"/>
      <c r="VEN50" s="502"/>
      <c r="VEO50" s="502"/>
      <c r="VEP50" s="502"/>
      <c r="VEQ50" s="502"/>
      <c r="VER50" s="502"/>
      <c r="VES50" s="502"/>
      <c r="VET50" s="502"/>
      <c r="VEU50" s="502"/>
      <c r="VEV50" s="502"/>
      <c r="VEW50" s="502"/>
      <c r="VEX50" s="502"/>
      <c r="VEY50" s="502"/>
      <c r="VEZ50" s="502"/>
      <c r="VFA50" s="502"/>
      <c r="VFB50" s="502"/>
      <c r="VFC50" s="502"/>
      <c r="VFD50" s="502"/>
      <c r="VFE50" s="502"/>
      <c r="VFF50" s="502"/>
      <c r="VFG50" s="502"/>
      <c r="VFH50" s="502"/>
      <c r="VFI50" s="502"/>
      <c r="VFJ50" s="502"/>
      <c r="VFK50" s="502"/>
      <c r="VFL50" s="502"/>
      <c r="VFM50" s="502"/>
      <c r="VFN50" s="502"/>
      <c r="VFO50" s="502"/>
      <c r="VFP50" s="502"/>
      <c r="VFQ50" s="502"/>
      <c r="VFR50" s="502"/>
      <c r="VFS50" s="502"/>
      <c r="VFT50" s="502"/>
      <c r="VFU50" s="502"/>
      <c r="VFV50" s="502"/>
      <c r="VFW50" s="502"/>
      <c r="VFX50" s="502"/>
      <c r="VFY50" s="502"/>
      <c r="VFZ50" s="502"/>
      <c r="VGA50" s="502"/>
      <c r="VGB50" s="502"/>
      <c r="VGC50" s="502"/>
      <c r="VGD50" s="502"/>
      <c r="VGE50" s="502"/>
      <c r="VGF50" s="502"/>
      <c r="VGG50" s="502"/>
      <c r="VGH50" s="502"/>
      <c r="VGI50" s="502"/>
      <c r="VGJ50" s="502"/>
      <c r="VGK50" s="502"/>
      <c r="VGL50" s="502"/>
      <c r="VGM50" s="502"/>
      <c r="VGN50" s="502"/>
      <c r="VGO50" s="502"/>
      <c r="VGP50" s="502"/>
      <c r="VGQ50" s="502"/>
      <c r="VGR50" s="502"/>
      <c r="VGS50" s="502"/>
      <c r="VGT50" s="502"/>
      <c r="VGU50" s="502"/>
      <c r="VGV50" s="502"/>
      <c r="VGW50" s="502"/>
      <c r="VGX50" s="502"/>
      <c r="VGY50" s="502"/>
      <c r="VGZ50" s="502"/>
      <c r="VHA50" s="502"/>
      <c r="VHB50" s="502"/>
      <c r="VHC50" s="502"/>
      <c r="VHD50" s="502"/>
      <c r="VHE50" s="502"/>
      <c r="VHF50" s="502"/>
      <c r="VHG50" s="502"/>
      <c r="VHH50" s="502"/>
      <c r="VHI50" s="502"/>
      <c r="VHJ50" s="502"/>
      <c r="VHK50" s="502"/>
      <c r="VHL50" s="502"/>
      <c r="VHM50" s="502"/>
      <c r="VHN50" s="502"/>
      <c r="VHO50" s="502"/>
      <c r="VHP50" s="502"/>
      <c r="VHQ50" s="502"/>
      <c r="VHR50" s="502"/>
      <c r="VHS50" s="502"/>
      <c r="VHT50" s="502"/>
      <c r="VHU50" s="502"/>
      <c r="VHV50" s="502"/>
      <c r="VHW50" s="502"/>
      <c r="VHX50" s="502"/>
      <c r="VHY50" s="502"/>
      <c r="VHZ50" s="502"/>
      <c r="VIA50" s="502"/>
      <c r="VIB50" s="502"/>
      <c r="VIC50" s="502"/>
      <c r="VID50" s="502"/>
      <c r="VIE50" s="502"/>
      <c r="VIF50" s="502"/>
      <c r="VIG50" s="502"/>
      <c r="VIH50" s="502"/>
      <c r="VII50" s="502"/>
      <c r="VIJ50" s="502"/>
      <c r="VIK50" s="502"/>
      <c r="VIL50" s="502"/>
      <c r="VIM50" s="502"/>
      <c r="VIN50" s="502"/>
      <c r="VIO50" s="502"/>
      <c r="VIP50" s="502"/>
      <c r="VIQ50" s="502"/>
      <c r="VIR50" s="502"/>
      <c r="VIS50" s="502"/>
      <c r="VIT50" s="502"/>
      <c r="VIU50" s="502"/>
      <c r="VIV50" s="502"/>
      <c r="VIW50" s="502"/>
      <c r="VIX50" s="502"/>
      <c r="VIY50" s="502"/>
      <c r="VIZ50" s="502"/>
      <c r="VJA50" s="502"/>
      <c r="VJB50" s="502"/>
      <c r="VJC50" s="502"/>
      <c r="VJD50" s="502"/>
      <c r="VJE50" s="502"/>
      <c r="VJF50" s="502"/>
      <c r="VJG50" s="502"/>
      <c r="VJH50" s="502"/>
      <c r="VJI50" s="502"/>
      <c r="VJJ50" s="502"/>
      <c r="VJK50" s="502"/>
      <c r="VJL50" s="502"/>
      <c r="VJM50" s="502"/>
      <c r="VJN50" s="502"/>
      <c r="VJO50" s="502"/>
      <c r="VJP50" s="502"/>
      <c r="VJQ50" s="502"/>
      <c r="VJR50" s="502"/>
      <c r="VJS50" s="502"/>
      <c r="VJT50" s="502"/>
      <c r="VJU50" s="502"/>
      <c r="VJV50" s="502"/>
      <c r="VJW50" s="502"/>
      <c r="VJX50" s="502"/>
      <c r="VJY50" s="502"/>
      <c r="VJZ50" s="502"/>
      <c r="VKA50" s="502"/>
      <c r="VKB50" s="502"/>
      <c r="VKC50" s="502"/>
      <c r="VKD50" s="502"/>
      <c r="VKE50" s="502"/>
      <c r="VKF50" s="502"/>
      <c r="VKG50" s="502"/>
      <c r="VKH50" s="502"/>
      <c r="VKI50" s="502"/>
      <c r="VKJ50" s="502"/>
      <c r="VKK50" s="502"/>
      <c r="VKL50" s="502"/>
      <c r="VKM50" s="502"/>
      <c r="VKN50" s="502"/>
      <c r="VKO50" s="502"/>
      <c r="VKP50" s="502"/>
      <c r="VKQ50" s="502"/>
      <c r="VKR50" s="502"/>
      <c r="VKS50" s="502"/>
      <c r="VKT50" s="502"/>
      <c r="VKU50" s="502"/>
      <c r="VKV50" s="502"/>
      <c r="VKW50" s="502"/>
      <c r="VKX50" s="502"/>
      <c r="VKY50" s="502"/>
      <c r="VKZ50" s="502"/>
      <c r="VLA50" s="502"/>
      <c r="VLB50" s="502"/>
      <c r="VLC50" s="502"/>
      <c r="VLD50" s="502"/>
      <c r="VLE50" s="502"/>
      <c r="VLF50" s="502"/>
      <c r="VLG50" s="502"/>
      <c r="VLH50" s="502"/>
      <c r="VLI50" s="502"/>
      <c r="VLJ50" s="502"/>
      <c r="VLK50" s="502"/>
      <c r="VLL50" s="502"/>
      <c r="VLM50" s="502"/>
      <c r="VLN50" s="502"/>
      <c r="VLO50" s="502"/>
      <c r="VLP50" s="502"/>
      <c r="VLQ50" s="502"/>
      <c r="VLR50" s="502"/>
      <c r="VLS50" s="502"/>
      <c r="VLT50" s="502"/>
      <c r="VLU50" s="502"/>
      <c r="VLV50" s="502"/>
      <c r="VLW50" s="502"/>
      <c r="VLX50" s="502"/>
      <c r="VLY50" s="502"/>
      <c r="VLZ50" s="502"/>
      <c r="VMA50" s="502"/>
      <c r="VMB50" s="502"/>
      <c r="VMC50" s="502"/>
      <c r="VMD50" s="502"/>
      <c r="VME50" s="502"/>
      <c r="VMF50" s="502"/>
      <c r="VMG50" s="502"/>
      <c r="VMH50" s="502"/>
      <c r="VMI50" s="502"/>
      <c r="VMJ50" s="502"/>
      <c r="VMK50" s="502"/>
      <c r="VML50" s="502"/>
      <c r="VMM50" s="502"/>
      <c r="VMN50" s="502"/>
      <c r="VMO50" s="502"/>
      <c r="VMP50" s="502"/>
      <c r="VMQ50" s="502"/>
      <c r="VMR50" s="502"/>
      <c r="VMS50" s="502"/>
      <c r="VMT50" s="502"/>
      <c r="VMU50" s="502"/>
      <c r="VMV50" s="502"/>
      <c r="VMW50" s="502"/>
      <c r="VMX50" s="502"/>
      <c r="VMY50" s="502"/>
      <c r="VMZ50" s="502"/>
      <c r="VNA50" s="502"/>
      <c r="VNB50" s="502"/>
      <c r="VNC50" s="502"/>
      <c r="VND50" s="502"/>
      <c r="VNE50" s="502"/>
      <c r="VNF50" s="502"/>
      <c r="VNG50" s="502"/>
      <c r="VNH50" s="502"/>
      <c r="VNI50" s="502"/>
      <c r="VNJ50" s="502"/>
      <c r="VNK50" s="502"/>
      <c r="VNL50" s="502"/>
      <c r="VNM50" s="502"/>
      <c r="VNN50" s="502"/>
      <c r="VNO50" s="502"/>
      <c r="VNP50" s="502"/>
      <c r="VNQ50" s="502"/>
      <c r="VNR50" s="502"/>
      <c r="VNS50" s="502"/>
      <c r="VNT50" s="502"/>
      <c r="VNU50" s="502"/>
      <c r="VNV50" s="502"/>
      <c r="VNW50" s="502"/>
      <c r="VNX50" s="502"/>
      <c r="VNY50" s="502"/>
      <c r="VNZ50" s="502"/>
      <c r="VOA50" s="502"/>
      <c r="VOB50" s="502"/>
      <c r="VOC50" s="502"/>
      <c r="VOD50" s="502"/>
      <c r="VOE50" s="502"/>
      <c r="VOF50" s="502"/>
      <c r="VOG50" s="502"/>
      <c r="VOH50" s="502"/>
      <c r="VOI50" s="502"/>
      <c r="VOJ50" s="502"/>
      <c r="VOK50" s="502"/>
      <c r="VOL50" s="502"/>
      <c r="VOM50" s="502"/>
      <c r="VON50" s="502"/>
      <c r="VOO50" s="502"/>
      <c r="VOP50" s="502"/>
      <c r="VOQ50" s="502"/>
      <c r="VOR50" s="502"/>
      <c r="VOS50" s="502"/>
      <c r="VOT50" s="502"/>
      <c r="VOU50" s="502"/>
      <c r="VOV50" s="502"/>
      <c r="VOW50" s="502"/>
      <c r="VOX50" s="502"/>
      <c r="VOY50" s="502"/>
      <c r="VOZ50" s="502"/>
      <c r="VPA50" s="502"/>
      <c r="VPB50" s="502"/>
      <c r="VPC50" s="502"/>
      <c r="VPD50" s="502"/>
      <c r="VPE50" s="502"/>
      <c r="VPF50" s="502"/>
      <c r="VPG50" s="502"/>
      <c r="VPH50" s="502"/>
      <c r="VPI50" s="502"/>
      <c r="VPJ50" s="502"/>
      <c r="VPK50" s="502"/>
      <c r="VPL50" s="502"/>
      <c r="VPM50" s="502"/>
      <c r="VPN50" s="502"/>
      <c r="VPO50" s="502"/>
      <c r="VPP50" s="502"/>
      <c r="VPQ50" s="502"/>
      <c r="VPR50" s="502"/>
      <c r="VPS50" s="502"/>
      <c r="VPT50" s="502"/>
      <c r="VPU50" s="502"/>
      <c r="VPV50" s="502"/>
      <c r="VPW50" s="502"/>
      <c r="VPX50" s="502"/>
      <c r="VPY50" s="502"/>
      <c r="VPZ50" s="502"/>
      <c r="VQA50" s="502"/>
      <c r="VQB50" s="502"/>
      <c r="VQC50" s="502"/>
      <c r="VQD50" s="502"/>
      <c r="VQE50" s="502"/>
      <c r="VQF50" s="502"/>
      <c r="VQG50" s="502"/>
      <c r="VQH50" s="502"/>
      <c r="VQI50" s="502"/>
      <c r="VQJ50" s="502"/>
      <c r="VQK50" s="502"/>
      <c r="VQL50" s="502"/>
      <c r="VQM50" s="502"/>
      <c r="VQN50" s="502"/>
      <c r="VQO50" s="502"/>
      <c r="VQP50" s="502"/>
      <c r="VQQ50" s="502"/>
      <c r="VQR50" s="502"/>
      <c r="VQS50" s="502"/>
      <c r="VQT50" s="502"/>
      <c r="VQU50" s="502"/>
      <c r="VQV50" s="502"/>
      <c r="VQW50" s="502"/>
      <c r="VQX50" s="502"/>
      <c r="VQY50" s="502"/>
      <c r="VQZ50" s="502"/>
      <c r="VRA50" s="502"/>
      <c r="VRB50" s="502"/>
      <c r="VRC50" s="502"/>
      <c r="VRD50" s="502"/>
      <c r="VRE50" s="502"/>
      <c r="VRF50" s="502"/>
      <c r="VRG50" s="502"/>
      <c r="VRH50" s="502"/>
      <c r="VRI50" s="502"/>
      <c r="VRJ50" s="502"/>
      <c r="VRK50" s="502"/>
      <c r="VRL50" s="502"/>
      <c r="VRM50" s="502"/>
      <c r="VRN50" s="502"/>
      <c r="VRO50" s="502"/>
      <c r="VRP50" s="502"/>
      <c r="VRQ50" s="502"/>
      <c r="VRR50" s="502"/>
      <c r="VRS50" s="502"/>
      <c r="VRT50" s="502"/>
      <c r="VRU50" s="502"/>
      <c r="VRV50" s="502"/>
      <c r="VRW50" s="502"/>
      <c r="VRX50" s="502"/>
      <c r="VRY50" s="502"/>
      <c r="VRZ50" s="502"/>
      <c r="VSA50" s="502"/>
      <c r="VSB50" s="502"/>
      <c r="VSC50" s="502"/>
      <c r="VSD50" s="502"/>
      <c r="VSE50" s="502"/>
      <c r="VSF50" s="502"/>
      <c r="VSG50" s="502"/>
      <c r="VSH50" s="502"/>
      <c r="VSI50" s="502"/>
      <c r="VSJ50" s="502"/>
      <c r="VSK50" s="502"/>
      <c r="VSL50" s="502"/>
      <c r="VSM50" s="502"/>
      <c r="VSN50" s="502"/>
      <c r="VSO50" s="502"/>
      <c r="VSP50" s="502"/>
      <c r="VSQ50" s="502"/>
      <c r="VSR50" s="502"/>
      <c r="VSS50" s="502"/>
      <c r="VST50" s="502"/>
      <c r="VSU50" s="502"/>
      <c r="VSV50" s="502"/>
      <c r="VSW50" s="502"/>
      <c r="VSX50" s="502"/>
      <c r="VSY50" s="502"/>
      <c r="VSZ50" s="502"/>
      <c r="VTA50" s="502"/>
      <c r="VTB50" s="502"/>
      <c r="VTC50" s="502"/>
      <c r="VTD50" s="502"/>
      <c r="VTE50" s="502"/>
      <c r="VTF50" s="502"/>
      <c r="VTG50" s="502"/>
      <c r="VTH50" s="502"/>
      <c r="VTI50" s="502"/>
      <c r="VTJ50" s="502"/>
      <c r="VTK50" s="502"/>
      <c r="VTL50" s="502"/>
      <c r="VTM50" s="502"/>
      <c r="VTN50" s="502"/>
      <c r="VTO50" s="502"/>
      <c r="VTP50" s="502"/>
      <c r="VTQ50" s="502"/>
      <c r="VTR50" s="502"/>
      <c r="VTS50" s="502"/>
      <c r="VTT50" s="502"/>
      <c r="VTU50" s="502"/>
      <c r="VTV50" s="502"/>
      <c r="VTW50" s="502"/>
      <c r="VTX50" s="502"/>
      <c r="VTY50" s="502"/>
      <c r="VTZ50" s="502"/>
      <c r="VUA50" s="502"/>
      <c r="VUB50" s="502"/>
      <c r="VUC50" s="502"/>
      <c r="VUD50" s="502"/>
      <c r="VUE50" s="502"/>
      <c r="VUF50" s="502"/>
      <c r="VUG50" s="502"/>
      <c r="VUH50" s="502"/>
      <c r="VUI50" s="502"/>
      <c r="VUJ50" s="502"/>
      <c r="VUK50" s="502"/>
      <c r="VUL50" s="502"/>
      <c r="VUM50" s="502"/>
      <c r="VUN50" s="502"/>
      <c r="VUO50" s="502"/>
      <c r="VUP50" s="502"/>
      <c r="VUQ50" s="502"/>
      <c r="VUR50" s="502"/>
      <c r="VUS50" s="502"/>
      <c r="VUT50" s="502"/>
      <c r="VUU50" s="502"/>
      <c r="VUV50" s="502"/>
      <c r="VUW50" s="502"/>
      <c r="VUX50" s="502"/>
      <c r="VUY50" s="502"/>
      <c r="VUZ50" s="502"/>
      <c r="VVA50" s="502"/>
      <c r="VVB50" s="502"/>
      <c r="VVC50" s="502"/>
      <c r="VVD50" s="502"/>
      <c r="VVE50" s="502"/>
      <c r="VVF50" s="502"/>
      <c r="VVG50" s="502"/>
      <c r="VVH50" s="502"/>
      <c r="VVI50" s="502"/>
      <c r="VVJ50" s="502"/>
      <c r="VVK50" s="502"/>
      <c r="VVL50" s="502"/>
      <c r="VVM50" s="502"/>
      <c r="VVN50" s="502"/>
      <c r="VVO50" s="502"/>
      <c r="VVP50" s="502"/>
      <c r="VVQ50" s="502"/>
      <c r="VVR50" s="502"/>
      <c r="VVS50" s="502"/>
      <c r="VVT50" s="502"/>
      <c r="VVU50" s="502"/>
      <c r="VVV50" s="502"/>
      <c r="VVW50" s="502"/>
      <c r="VVX50" s="502"/>
      <c r="VVY50" s="502"/>
      <c r="VVZ50" s="502"/>
      <c r="VWA50" s="502"/>
      <c r="VWB50" s="502"/>
      <c r="VWC50" s="502"/>
      <c r="VWD50" s="502"/>
      <c r="VWE50" s="502"/>
      <c r="VWF50" s="502"/>
      <c r="VWG50" s="502"/>
      <c r="VWH50" s="502"/>
      <c r="VWI50" s="502"/>
      <c r="VWJ50" s="502"/>
      <c r="VWK50" s="502"/>
      <c r="VWL50" s="502"/>
      <c r="VWM50" s="502"/>
      <c r="VWN50" s="502"/>
      <c r="VWO50" s="502"/>
      <c r="VWP50" s="502"/>
      <c r="VWQ50" s="502"/>
      <c r="VWR50" s="502"/>
      <c r="VWS50" s="502"/>
      <c r="VWT50" s="502"/>
      <c r="VWU50" s="502"/>
      <c r="VWV50" s="502"/>
      <c r="VWW50" s="502"/>
      <c r="VWX50" s="502"/>
      <c r="VWY50" s="502"/>
      <c r="VWZ50" s="502"/>
      <c r="VXA50" s="502"/>
      <c r="VXB50" s="502"/>
      <c r="VXC50" s="502"/>
      <c r="VXD50" s="502"/>
      <c r="VXE50" s="502"/>
      <c r="VXF50" s="502"/>
      <c r="VXG50" s="502"/>
      <c r="VXH50" s="502"/>
      <c r="VXI50" s="502"/>
      <c r="VXJ50" s="502"/>
      <c r="VXK50" s="502"/>
      <c r="VXL50" s="502"/>
      <c r="VXM50" s="502"/>
      <c r="VXN50" s="502"/>
      <c r="VXO50" s="502"/>
      <c r="VXP50" s="502"/>
      <c r="VXQ50" s="502"/>
      <c r="VXR50" s="502"/>
      <c r="VXS50" s="502"/>
      <c r="VXT50" s="502"/>
      <c r="VXU50" s="502"/>
      <c r="VXV50" s="502"/>
      <c r="VXW50" s="502"/>
      <c r="VXX50" s="502"/>
      <c r="VXY50" s="502"/>
      <c r="VXZ50" s="502"/>
      <c r="VYA50" s="502"/>
      <c r="VYB50" s="502"/>
      <c r="VYC50" s="502"/>
      <c r="VYD50" s="502"/>
      <c r="VYE50" s="502"/>
      <c r="VYF50" s="502"/>
      <c r="VYG50" s="502"/>
      <c r="VYH50" s="502"/>
      <c r="VYI50" s="502"/>
      <c r="VYJ50" s="502"/>
      <c r="VYK50" s="502"/>
      <c r="VYL50" s="502"/>
      <c r="VYM50" s="502"/>
      <c r="VYN50" s="502"/>
      <c r="VYO50" s="502"/>
      <c r="VYP50" s="502"/>
      <c r="VYQ50" s="502"/>
      <c r="VYR50" s="502"/>
      <c r="VYS50" s="502"/>
      <c r="VYT50" s="502"/>
      <c r="VYU50" s="502"/>
      <c r="VYV50" s="502"/>
      <c r="VYW50" s="502"/>
      <c r="VYX50" s="502"/>
      <c r="VYY50" s="502"/>
      <c r="VYZ50" s="502"/>
      <c r="VZA50" s="502"/>
      <c r="VZB50" s="502"/>
      <c r="VZC50" s="502"/>
      <c r="VZD50" s="502"/>
      <c r="VZE50" s="502"/>
      <c r="VZF50" s="502"/>
      <c r="VZG50" s="502"/>
      <c r="VZH50" s="502"/>
      <c r="VZI50" s="502"/>
      <c r="VZJ50" s="502"/>
      <c r="VZK50" s="502"/>
      <c r="VZL50" s="502"/>
      <c r="VZM50" s="502"/>
      <c r="VZN50" s="502"/>
      <c r="VZO50" s="502"/>
      <c r="VZP50" s="502"/>
      <c r="VZQ50" s="502"/>
      <c r="VZR50" s="502"/>
      <c r="VZS50" s="502"/>
      <c r="VZT50" s="502"/>
      <c r="VZU50" s="502"/>
      <c r="VZV50" s="502"/>
      <c r="VZW50" s="502"/>
      <c r="VZX50" s="502"/>
      <c r="VZY50" s="502"/>
      <c r="VZZ50" s="502"/>
      <c r="WAA50" s="502"/>
      <c r="WAB50" s="502"/>
      <c r="WAC50" s="502"/>
      <c r="WAD50" s="502"/>
      <c r="WAE50" s="502"/>
      <c r="WAF50" s="502"/>
      <c r="WAG50" s="502"/>
      <c r="WAH50" s="502"/>
      <c r="WAI50" s="502"/>
      <c r="WAJ50" s="502"/>
      <c r="WAK50" s="502"/>
      <c r="WAL50" s="502"/>
      <c r="WAM50" s="502"/>
      <c r="WAN50" s="502"/>
      <c r="WAO50" s="502"/>
      <c r="WAP50" s="502"/>
      <c r="WAQ50" s="502"/>
      <c r="WAR50" s="502"/>
      <c r="WAS50" s="502"/>
      <c r="WAT50" s="502"/>
      <c r="WAU50" s="502"/>
      <c r="WAV50" s="502"/>
      <c r="WAW50" s="502"/>
      <c r="WAX50" s="502"/>
      <c r="WAY50" s="502"/>
      <c r="WAZ50" s="502"/>
      <c r="WBA50" s="502"/>
      <c r="WBB50" s="502"/>
      <c r="WBC50" s="502"/>
      <c r="WBD50" s="502"/>
      <c r="WBE50" s="502"/>
      <c r="WBF50" s="502"/>
      <c r="WBG50" s="502"/>
      <c r="WBH50" s="502"/>
      <c r="WBI50" s="502"/>
      <c r="WBJ50" s="502"/>
      <c r="WBK50" s="502"/>
      <c r="WBL50" s="502"/>
      <c r="WBM50" s="502"/>
      <c r="WBN50" s="502"/>
      <c r="WBO50" s="502"/>
      <c r="WBP50" s="502"/>
      <c r="WBQ50" s="502"/>
      <c r="WBR50" s="502"/>
      <c r="WBS50" s="502"/>
      <c r="WBT50" s="502"/>
      <c r="WBU50" s="502"/>
      <c r="WBV50" s="502"/>
      <c r="WBW50" s="502"/>
      <c r="WBX50" s="502"/>
      <c r="WBY50" s="502"/>
      <c r="WBZ50" s="502"/>
      <c r="WCA50" s="502"/>
      <c r="WCB50" s="502"/>
      <c r="WCC50" s="502"/>
      <c r="WCD50" s="502"/>
      <c r="WCE50" s="502"/>
      <c r="WCF50" s="502"/>
      <c r="WCG50" s="502"/>
      <c r="WCH50" s="502"/>
      <c r="WCI50" s="502"/>
      <c r="WCJ50" s="502"/>
      <c r="WCK50" s="502"/>
      <c r="WCL50" s="502"/>
      <c r="WCM50" s="502"/>
      <c r="WCN50" s="502"/>
      <c r="WCO50" s="502"/>
      <c r="WCP50" s="502"/>
      <c r="WCQ50" s="502"/>
      <c r="WCR50" s="502"/>
      <c r="WCS50" s="502"/>
      <c r="WCT50" s="502"/>
      <c r="WCU50" s="502"/>
      <c r="WCV50" s="502"/>
      <c r="WCW50" s="502"/>
      <c r="WCX50" s="502"/>
      <c r="WCY50" s="502"/>
      <c r="WCZ50" s="502"/>
      <c r="WDA50" s="502"/>
      <c r="WDB50" s="502"/>
      <c r="WDC50" s="502"/>
      <c r="WDD50" s="502"/>
      <c r="WDE50" s="502"/>
      <c r="WDF50" s="502"/>
      <c r="WDG50" s="502"/>
      <c r="WDH50" s="502"/>
      <c r="WDI50" s="502"/>
      <c r="WDJ50" s="502"/>
      <c r="WDK50" s="502"/>
      <c r="WDL50" s="502"/>
      <c r="WDM50" s="502"/>
      <c r="WDN50" s="502"/>
      <c r="WDO50" s="502"/>
      <c r="WDP50" s="502"/>
      <c r="WDQ50" s="502"/>
      <c r="WDR50" s="502"/>
      <c r="WDS50" s="502"/>
      <c r="WDT50" s="502"/>
      <c r="WDU50" s="502"/>
      <c r="WDV50" s="502"/>
      <c r="WDW50" s="502"/>
      <c r="WDX50" s="502"/>
      <c r="WDY50" s="502"/>
      <c r="WDZ50" s="502"/>
      <c r="WEA50" s="502"/>
      <c r="WEB50" s="502"/>
      <c r="WEC50" s="502"/>
      <c r="WED50" s="502"/>
      <c r="WEE50" s="502"/>
      <c r="WEF50" s="502"/>
      <c r="WEG50" s="502"/>
      <c r="WEH50" s="502"/>
      <c r="WEI50" s="502"/>
      <c r="WEJ50" s="502"/>
      <c r="WEK50" s="502"/>
      <c r="WEL50" s="502"/>
      <c r="WEM50" s="502"/>
      <c r="WEN50" s="502"/>
      <c r="WEO50" s="502"/>
      <c r="WEP50" s="502"/>
      <c r="WEQ50" s="502"/>
      <c r="WER50" s="502"/>
      <c r="WES50" s="502"/>
      <c r="WET50" s="502"/>
      <c r="WEU50" s="502"/>
      <c r="WEV50" s="502"/>
      <c r="WEW50" s="502"/>
      <c r="WEX50" s="502"/>
      <c r="WEY50" s="502"/>
      <c r="WEZ50" s="502"/>
      <c r="WFA50" s="502"/>
      <c r="WFB50" s="502"/>
      <c r="WFC50" s="502"/>
      <c r="WFD50" s="502"/>
      <c r="WFE50" s="502"/>
      <c r="WFF50" s="502"/>
      <c r="WFG50" s="502"/>
      <c r="WFH50" s="502"/>
      <c r="WFI50" s="502"/>
      <c r="WFJ50" s="502"/>
      <c r="WFK50" s="502"/>
      <c r="WFL50" s="502"/>
      <c r="WFM50" s="502"/>
      <c r="WFN50" s="502"/>
      <c r="WFO50" s="502"/>
      <c r="WFP50" s="502"/>
      <c r="WFQ50" s="502"/>
      <c r="WFR50" s="502"/>
      <c r="WFS50" s="502"/>
      <c r="WFT50" s="502"/>
      <c r="WFU50" s="502"/>
      <c r="WFV50" s="502"/>
      <c r="WFW50" s="502"/>
      <c r="WFX50" s="502"/>
      <c r="WFY50" s="502"/>
      <c r="WFZ50" s="502"/>
      <c r="WGA50" s="502"/>
      <c r="WGB50" s="502"/>
      <c r="WGC50" s="502"/>
      <c r="WGD50" s="502"/>
      <c r="WGE50" s="502"/>
      <c r="WGF50" s="502"/>
      <c r="WGG50" s="502"/>
      <c r="WGH50" s="502"/>
      <c r="WGI50" s="502"/>
      <c r="WGJ50" s="502"/>
      <c r="WGK50" s="502"/>
      <c r="WGL50" s="502"/>
      <c r="WGM50" s="502"/>
      <c r="WGN50" s="502"/>
      <c r="WGO50" s="502"/>
      <c r="WGP50" s="502"/>
      <c r="WGQ50" s="502"/>
      <c r="WGR50" s="502"/>
      <c r="WGS50" s="502"/>
      <c r="WGT50" s="502"/>
      <c r="WGU50" s="502"/>
      <c r="WGV50" s="502"/>
      <c r="WGW50" s="502"/>
      <c r="WGX50" s="502"/>
      <c r="WGY50" s="502"/>
      <c r="WGZ50" s="502"/>
      <c r="WHA50" s="502"/>
      <c r="WHB50" s="502"/>
      <c r="WHC50" s="502"/>
      <c r="WHD50" s="502"/>
      <c r="WHE50" s="502"/>
      <c r="WHF50" s="502"/>
      <c r="WHG50" s="502"/>
      <c r="WHH50" s="502"/>
      <c r="WHI50" s="502"/>
      <c r="WHJ50" s="502"/>
      <c r="WHK50" s="502"/>
      <c r="WHL50" s="502"/>
      <c r="WHM50" s="502"/>
      <c r="WHN50" s="502"/>
      <c r="WHO50" s="502"/>
      <c r="WHP50" s="502"/>
      <c r="WHQ50" s="502"/>
      <c r="WHR50" s="502"/>
      <c r="WHS50" s="502"/>
      <c r="WHT50" s="502"/>
      <c r="WHU50" s="502"/>
      <c r="WHV50" s="502"/>
      <c r="WHW50" s="502"/>
      <c r="WHX50" s="502"/>
      <c r="WHY50" s="502"/>
      <c r="WHZ50" s="502"/>
      <c r="WIA50" s="502"/>
      <c r="WIB50" s="502"/>
      <c r="WIC50" s="502"/>
      <c r="WID50" s="502"/>
      <c r="WIE50" s="502"/>
      <c r="WIF50" s="502"/>
      <c r="WIG50" s="502"/>
      <c r="WIH50" s="502"/>
      <c r="WII50" s="502"/>
      <c r="WIJ50" s="502"/>
      <c r="WIK50" s="502"/>
      <c r="WIL50" s="502"/>
      <c r="WIM50" s="502"/>
      <c r="WIN50" s="502"/>
      <c r="WIO50" s="502"/>
      <c r="WIP50" s="502"/>
      <c r="WIQ50" s="502"/>
      <c r="WIR50" s="502"/>
      <c r="WIS50" s="502"/>
      <c r="WIT50" s="502"/>
      <c r="WIU50" s="502"/>
      <c r="WIV50" s="502"/>
      <c r="WIW50" s="502"/>
      <c r="WIX50" s="502"/>
      <c r="WIY50" s="502"/>
      <c r="WIZ50" s="502"/>
      <c r="WJA50" s="502"/>
      <c r="WJB50" s="502"/>
      <c r="WJC50" s="502"/>
      <c r="WJD50" s="502"/>
      <c r="WJE50" s="502"/>
      <c r="WJF50" s="502"/>
      <c r="WJG50" s="502"/>
      <c r="WJH50" s="502"/>
      <c r="WJI50" s="502"/>
      <c r="WJJ50" s="502"/>
      <c r="WJK50" s="502"/>
      <c r="WJL50" s="502"/>
      <c r="WJM50" s="502"/>
      <c r="WJN50" s="502"/>
      <c r="WJO50" s="502"/>
      <c r="WJP50" s="502"/>
      <c r="WJQ50" s="502"/>
      <c r="WJR50" s="502"/>
      <c r="WJS50" s="502"/>
      <c r="WJT50" s="502"/>
      <c r="WJU50" s="502"/>
      <c r="WJV50" s="502"/>
      <c r="WJW50" s="502"/>
      <c r="WJX50" s="502"/>
      <c r="WJY50" s="502"/>
      <c r="WJZ50" s="502"/>
      <c r="WKA50" s="502"/>
      <c r="WKB50" s="502"/>
      <c r="WKC50" s="502"/>
      <c r="WKD50" s="502"/>
      <c r="WKE50" s="502"/>
      <c r="WKF50" s="502"/>
      <c r="WKG50" s="502"/>
      <c r="WKH50" s="502"/>
      <c r="WKI50" s="502"/>
      <c r="WKJ50" s="502"/>
      <c r="WKK50" s="502"/>
      <c r="WKL50" s="502"/>
      <c r="WKM50" s="502"/>
      <c r="WKN50" s="502"/>
      <c r="WKO50" s="502"/>
      <c r="WKP50" s="502"/>
      <c r="WKQ50" s="502"/>
      <c r="WKR50" s="502"/>
      <c r="WKS50" s="502"/>
      <c r="WKT50" s="502"/>
      <c r="WKU50" s="502"/>
      <c r="WKV50" s="502"/>
      <c r="WKW50" s="502"/>
      <c r="WKX50" s="502"/>
      <c r="WKY50" s="502"/>
      <c r="WKZ50" s="502"/>
      <c r="WLA50" s="502"/>
      <c r="WLB50" s="502"/>
      <c r="WLC50" s="502"/>
      <c r="WLD50" s="502"/>
      <c r="WLE50" s="502"/>
      <c r="WLF50" s="502"/>
      <c r="WLG50" s="502"/>
      <c r="WLH50" s="502"/>
      <c r="WLI50" s="502"/>
      <c r="WLJ50" s="502"/>
      <c r="WLK50" s="502"/>
      <c r="WLL50" s="502"/>
      <c r="WLM50" s="502"/>
      <c r="WLN50" s="502"/>
      <c r="WLO50" s="502"/>
      <c r="WLP50" s="502"/>
      <c r="WLQ50" s="502"/>
      <c r="WLR50" s="502"/>
      <c r="WLS50" s="502"/>
      <c r="WLT50" s="502"/>
      <c r="WLU50" s="502"/>
      <c r="WLV50" s="502"/>
      <c r="WLW50" s="502"/>
      <c r="WLX50" s="502"/>
      <c r="WLY50" s="502"/>
      <c r="WLZ50" s="502"/>
      <c r="WMA50" s="502"/>
      <c r="WMB50" s="502"/>
      <c r="WMC50" s="502"/>
      <c r="WMD50" s="502"/>
      <c r="WME50" s="502"/>
      <c r="WMF50" s="502"/>
      <c r="WMG50" s="502"/>
      <c r="WMH50" s="502"/>
      <c r="WMI50" s="502"/>
      <c r="WMJ50" s="502"/>
      <c r="WMK50" s="502"/>
      <c r="WML50" s="502"/>
      <c r="WMM50" s="502"/>
      <c r="WMN50" s="502"/>
      <c r="WMO50" s="502"/>
      <c r="WMP50" s="502"/>
      <c r="WMQ50" s="502"/>
      <c r="WMR50" s="502"/>
      <c r="WMS50" s="502"/>
      <c r="WMT50" s="502"/>
      <c r="WMU50" s="502"/>
      <c r="WMV50" s="502"/>
      <c r="WMW50" s="502"/>
      <c r="WMX50" s="502"/>
      <c r="WMY50" s="502"/>
      <c r="WMZ50" s="502"/>
      <c r="WNA50" s="502"/>
      <c r="WNB50" s="502"/>
      <c r="WNC50" s="502"/>
      <c r="WND50" s="502"/>
      <c r="WNE50" s="502"/>
      <c r="WNF50" s="502"/>
      <c r="WNG50" s="502"/>
      <c r="WNH50" s="502"/>
      <c r="WNI50" s="502"/>
      <c r="WNJ50" s="502"/>
      <c r="WNK50" s="502"/>
      <c r="WNL50" s="502"/>
      <c r="WNM50" s="502"/>
      <c r="WNN50" s="502"/>
      <c r="WNO50" s="502"/>
      <c r="WNP50" s="502"/>
      <c r="WNQ50" s="502"/>
      <c r="WNR50" s="502"/>
      <c r="WNS50" s="502"/>
      <c r="WNT50" s="502"/>
      <c r="WNU50" s="502"/>
      <c r="WNV50" s="502"/>
      <c r="WNW50" s="502"/>
      <c r="WNX50" s="502"/>
      <c r="WNY50" s="502"/>
      <c r="WNZ50" s="502"/>
      <c r="WOA50" s="502"/>
      <c r="WOB50" s="502"/>
      <c r="WOC50" s="502"/>
      <c r="WOD50" s="502"/>
      <c r="WOE50" s="502"/>
      <c r="WOF50" s="502"/>
      <c r="WOG50" s="502"/>
      <c r="WOH50" s="502"/>
      <c r="WOI50" s="502"/>
      <c r="WOJ50" s="502"/>
      <c r="WOK50" s="502"/>
      <c r="WOL50" s="502"/>
      <c r="WOM50" s="502"/>
      <c r="WON50" s="502"/>
      <c r="WOO50" s="502"/>
      <c r="WOP50" s="502"/>
      <c r="WOQ50" s="502"/>
      <c r="WOR50" s="502"/>
      <c r="WOS50" s="502"/>
      <c r="WOT50" s="502"/>
      <c r="WOU50" s="502"/>
      <c r="WOV50" s="502"/>
      <c r="WOW50" s="502"/>
      <c r="WOX50" s="502"/>
      <c r="WOY50" s="502"/>
      <c r="WOZ50" s="502"/>
      <c r="WPA50" s="502"/>
      <c r="WPB50" s="502"/>
      <c r="WPC50" s="502"/>
      <c r="WPD50" s="502"/>
      <c r="WPE50" s="502"/>
      <c r="WPF50" s="502"/>
      <c r="WPG50" s="502"/>
      <c r="WPH50" s="502"/>
      <c r="WPI50" s="502"/>
      <c r="WPJ50" s="502"/>
      <c r="WPK50" s="502"/>
      <c r="WPL50" s="502"/>
      <c r="WPM50" s="502"/>
      <c r="WPN50" s="502"/>
      <c r="WPO50" s="502"/>
      <c r="WPP50" s="502"/>
      <c r="WPQ50" s="502"/>
      <c r="WPR50" s="502"/>
      <c r="WPS50" s="502"/>
      <c r="WPT50" s="502"/>
      <c r="WPU50" s="502"/>
      <c r="WPV50" s="502"/>
      <c r="WPW50" s="502"/>
      <c r="WPX50" s="502"/>
      <c r="WPY50" s="502"/>
      <c r="WPZ50" s="502"/>
      <c r="WQA50" s="502"/>
      <c r="WQB50" s="502"/>
      <c r="WQC50" s="502"/>
      <c r="WQD50" s="502"/>
      <c r="WQE50" s="502"/>
      <c r="WQF50" s="502"/>
      <c r="WQG50" s="502"/>
      <c r="WQH50" s="502"/>
      <c r="WQI50" s="502"/>
      <c r="WQJ50" s="502"/>
      <c r="WQK50" s="502"/>
      <c r="WQL50" s="502"/>
      <c r="WQM50" s="502"/>
      <c r="WQN50" s="502"/>
      <c r="WQO50" s="502"/>
      <c r="WQP50" s="502"/>
      <c r="WQQ50" s="502"/>
      <c r="WQR50" s="502"/>
      <c r="WQS50" s="502"/>
      <c r="WQT50" s="502"/>
      <c r="WQU50" s="502"/>
      <c r="WQV50" s="502"/>
      <c r="WQW50" s="502"/>
      <c r="WQX50" s="502"/>
      <c r="WQY50" s="502"/>
      <c r="WQZ50" s="502"/>
      <c r="WRA50" s="502"/>
      <c r="WRB50" s="502"/>
      <c r="WRC50" s="502"/>
      <c r="WRD50" s="502"/>
      <c r="WRE50" s="502"/>
      <c r="WRF50" s="502"/>
      <c r="WRG50" s="502"/>
      <c r="WRH50" s="502"/>
      <c r="WRI50" s="502"/>
      <c r="WRJ50" s="502"/>
      <c r="WRK50" s="502"/>
      <c r="WRL50" s="502"/>
      <c r="WRM50" s="502"/>
      <c r="WRN50" s="502"/>
      <c r="WRO50" s="502"/>
      <c r="WRP50" s="502"/>
      <c r="WRQ50" s="502"/>
      <c r="WRR50" s="502"/>
      <c r="WRS50" s="502"/>
      <c r="WRT50" s="502"/>
      <c r="WRU50" s="502"/>
      <c r="WRV50" s="502"/>
      <c r="WRW50" s="502"/>
      <c r="WRX50" s="502"/>
      <c r="WRY50" s="502"/>
      <c r="WRZ50" s="502"/>
      <c r="WSA50" s="502"/>
      <c r="WSB50" s="502"/>
      <c r="WSC50" s="502"/>
      <c r="WSD50" s="502"/>
      <c r="WSE50" s="502"/>
      <c r="WSF50" s="502"/>
      <c r="WSG50" s="502"/>
      <c r="WSH50" s="502"/>
      <c r="WSI50" s="502"/>
      <c r="WSJ50" s="502"/>
      <c r="WSK50" s="502"/>
      <c r="WSL50" s="502"/>
      <c r="WSM50" s="502"/>
      <c r="WSN50" s="502"/>
      <c r="WSO50" s="502"/>
      <c r="WSP50" s="502"/>
      <c r="WSQ50" s="502"/>
      <c r="WSR50" s="502"/>
      <c r="WSS50" s="502"/>
      <c r="WST50" s="502"/>
      <c r="WSU50" s="502"/>
      <c r="WSV50" s="502"/>
      <c r="WSW50" s="502"/>
      <c r="WSX50" s="502"/>
      <c r="WSY50" s="502"/>
      <c r="WSZ50" s="502"/>
      <c r="WTA50" s="502"/>
      <c r="WTB50" s="502"/>
      <c r="WTC50" s="502"/>
      <c r="WTD50" s="502"/>
      <c r="WTE50" s="502"/>
      <c r="WTF50" s="502"/>
      <c r="WTG50" s="502"/>
      <c r="WTH50" s="502"/>
      <c r="WTI50" s="502"/>
      <c r="WTJ50" s="502"/>
      <c r="WTK50" s="502"/>
      <c r="WTL50" s="502"/>
      <c r="WTM50" s="502"/>
      <c r="WTN50" s="502"/>
      <c r="WTO50" s="502"/>
      <c r="WTP50" s="502"/>
      <c r="WTQ50" s="502"/>
      <c r="WTR50" s="502"/>
      <c r="WTS50" s="502"/>
      <c r="WTT50" s="502"/>
      <c r="WTU50" s="502"/>
      <c r="WTV50" s="502"/>
      <c r="WTW50" s="502"/>
      <c r="WTX50" s="502"/>
      <c r="WTY50" s="502"/>
      <c r="WTZ50" s="502"/>
      <c r="WUA50" s="502"/>
      <c r="WUB50" s="502"/>
      <c r="WUC50" s="502"/>
      <c r="WUD50" s="502"/>
      <c r="WUE50" s="502"/>
      <c r="WUF50" s="502"/>
      <c r="WUG50" s="502"/>
      <c r="WUH50" s="502"/>
      <c r="WUI50" s="502"/>
      <c r="WUJ50" s="502"/>
      <c r="WUK50" s="502"/>
      <c r="WUL50" s="502"/>
      <c r="WUM50" s="502"/>
      <c r="WUN50" s="502"/>
      <c r="WUO50" s="502"/>
      <c r="WUP50" s="502"/>
      <c r="WUQ50" s="502"/>
      <c r="WUR50" s="502"/>
      <c r="WUS50" s="502"/>
      <c r="WUT50" s="502"/>
      <c r="WUU50" s="502"/>
      <c r="WUV50" s="502"/>
      <c r="WUW50" s="502"/>
      <c r="WUX50" s="502"/>
      <c r="WUY50" s="502"/>
      <c r="WUZ50" s="502"/>
      <c r="WVA50" s="502"/>
      <c r="WVB50" s="502"/>
      <c r="WVC50" s="502"/>
      <c r="WVD50" s="502"/>
      <c r="WVE50" s="502"/>
      <c r="WVF50" s="502"/>
      <c r="WVG50" s="502"/>
      <c r="WVH50" s="502"/>
      <c r="WVI50" s="502"/>
      <c r="WVJ50" s="502"/>
      <c r="WVK50" s="502"/>
      <c r="WVL50" s="502"/>
      <c r="WVM50" s="502"/>
      <c r="WVN50" s="502"/>
      <c r="WVO50" s="502"/>
      <c r="WVP50" s="502"/>
      <c r="WVQ50" s="502"/>
      <c r="WVR50" s="502"/>
      <c r="WVS50" s="502"/>
      <c r="WVT50" s="502"/>
      <c r="WVU50" s="502"/>
      <c r="WVV50" s="502"/>
      <c r="WVW50" s="502"/>
      <c r="WVX50" s="502"/>
      <c r="WVY50" s="502"/>
      <c r="WVZ50" s="502"/>
      <c r="WWA50" s="502"/>
      <c r="WWB50" s="502"/>
      <c r="WWC50" s="502"/>
      <c r="WWD50" s="502"/>
      <c r="WWE50" s="502"/>
      <c r="WWF50" s="502"/>
      <c r="WWG50" s="502"/>
      <c r="WWH50" s="502"/>
      <c r="WWI50" s="502"/>
      <c r="WWJ50" s="502"/>
      <c r="WWK50" s="502"/>
      <c r="WWL50" s="502"/>
      <c r="WWM50" s="502"/>
      <c r="WWN50" s="502"/>
      <c r="WWO50" s="502"/>
      <c r="WWP50" s="502"/>
      <c r="WWQ50" s="502"/>
      <c r="WWR50" s="502"/>
      <c r="WWS50" s="502"/>
      <c r="WWT50" s="502"/>
      <c r="WWU50" s="502"/>
      <c r="WWV50" s="502"/>
      <c r="WWW50" s="502"/>
      <c r="WWX50" s="502"/>
      <c r="WWY50" s="502"/>
      <c r="WWZ50" s="502"/>
      <c r="WXA50" s="502"/>
      <c r="WXB50" s="502"/>
      <c r="WXC50" s="502"/>
      <c r="WXD50" s="502"/>
      <c r="WXE50" s="502"/>
      <c r="WXF50" s="502"/>
      <c r="WXG50" s="502"/>
      <c r="WXH50" s="502"/>
      <c r="WXI50" s="502"/>
      <c r="WXJ50" s="502"/>
      <c r="WXK50" s="502"/>
      <c r="WXL50" s="502"/>
      <c r="WXM50" s="502"/>
      <c r="WXN50" s="502"/>
      <c r="WXO50" s="502"/>
      <c r="WXP50" s="502"/>
      <c r="WXQ50" s="502"/>
      <c r="WXR50" s="502"/>
      <c r="WXS50" s="502"/>
      <c r="WXT50" s="502"/>
      <c r="WXU50" s="502"/>
      <c r="WXV50" s="502"/>
      <c r="WXW50" s="502"/>
      <c r="WXX50" s="502"/>
      <c r="WXY50" s="502"/>
      <c r="WXZ50" s="502"/>
      <c r="WYA50" s="502"/>
      <c r="WYB50" s="502"/>
      <c r="WYC50" s="502"/>
      <c r="WYD50" s="502"/>
      <c r="WYE50" s="502"/>
      <c r="WYF50" s="502"/>
      <c r="WYG50" s="502"/>
      <c r="WYH50" s="502"/>
      <c r="WYI50" s="502"/>
      <c r="WYJ50" s="502"/>
      <c r="WYK50" s="502"/>
      <c r="WYL50" s="502"/>
      <c r="WYM50" s="502"/>
      <c r="WYN50" s="502"/>
      <c r="WYO50" s="502"/>
      <c r="WYP50" s="502"/>
      <c r="WYQ50" s="502"/>
      <c r="WYR50" s="502"/>
      <c r="WYS50" s="502"/>
      <c r="WYT50" s="502"/>
      <c r="WYU50" s="502"/>
      <c r="WYV50" s="502"/>
      <c r="WYW50" s="502"/>
      <c r="WYX50" s="502"/>
      <c r="WYY50" s="502"/>
      <c r="WYZ50" s="502"/>
      <c r="WZA50" s="502"/>
      <c r="WZB50" s="502"/>
      <c r="WZC50" s="502"/>
      <c r="WZD50" s="502"/>
      <c r="WZE50" s="502"/>
      <c r="WZF50" s="502"/>
      <c r="WZG50" s="502"/>
      <c r="WZH50" s="502"/>
      <c r="WZI50" s="502"/>
      <c r="WZJ50" s="502"/>
      <c r="WZK50" s="502"/>
      <c r="WZL50" s="502"/>
      <c r="WZM50" s="502"/>
      <c r="WZN50" s="502"/>
      <c r="WZO50" s="502"/>
      <c r="WZP50" s="502"/>
      <c r="WZQ50" s="502"/>
      <c r="WZR50" s="502"/>
      <c r="WZS50" s="502"/>
      <c r="WZT50" s="502"/>
      <c r="WZU50" s="502"/>
      <c r="WZV50" s="502"/>
      <c r="WZW50" s="502"/>
      <c r="WZX50" s="502"/>
      <c r="WZY50" s="502"/>
      <c r="WZZ50" s="502"/>
      <c r="XAA50" s="502"/>
      <c r="XAB50" s="502"/>
      <c r="XAC50" s="502"/>
      <c r="XAD50" s="502"/>
      <c r="XAE50" s="502"/>
      <c r="XAF50" s="502"/>
      <c r="XAG50" s="502"/>
      <c r="XAH50" s="502"/>
      <c r="XAI50" s="502"/>
      <c r="XAJ50" s="502"/>
      <c r="XAK50" s="502"/>
      <c r="XAL50" s="502"/>
      <c r="XAM50" s="502"/>
      <c r="XAN50" s="502"/>
      <c r="XAO50" s="502"/>
      <c r="XAP50" s="502"/>
      <c r="XAQ50" s="502"/>
      <c r="XAR50" s="502"/>
      <c r="XAS50" s="502"/>
      <c r="XAT50" s="502"/>
      <c r="XAU50" s="502"/>
      <c r="XAV50" s="502"/>
      <c r="XAW50" s="502"/>
      <c r="XAX50" s="502"/>
      <c r="XAY50" s="502"/>
      <c r="XAZ50" s="502"/>
      <c r="XBA50" s="502"/>
      <c r="XBB50" s="502"/>
      <c r="XBC50" s="502"/>
      <c r="XBD50" s="502"/>
      <c r="XBE50" s="502"/>
      <c r="XBF50" s="502"/>
      <c r="XBG50" s="502"/>
      <c r="XBH50" s="502"/>
      <c r="XBI50" s="502"/>
      <c r="XBJ50" s="502"/>
      <c r="XBK50" s="502"/>
      <c r="XBL50" s="502"/>
      <c r="XBM50" s="502"/>
      <c r="XBN50" s="502"/>
      <c r="XBO50" s="502"/>
      <c r="XBP50" s="502"/>
      <c r="XBQ50" s="502"/>
      <c r="XBR50" s="502"/>
      <c r="XBS50" s="502"/>
      <c r="XBT50" s="502"/>
      <c r="XBU50" s="502"/>
      <c r="XBV50" s="502"/>
      <c r="XBW50" s="502"/>
      <c r="XBX50" s="502"/>
      <c r="XBY50" s="502"/>
      <c r="XBZ50" s="502"/>
      <c r="XCA50" s="502"/>
      <c r="XCB50" s="502"/>
      <c r="XCC50" s="502"/>
      <c r="XCD50" s="502"/>
      <c r="XCE50" s="502"/>
      <c r="XCF50" s="502"/>
      <c r="XCG50" s="502"/>
      <c r="XCH50" s="502"/>
      <c r="XCI50" s="502"/>
      <c r="XCJ50" s="502"/>
      <c r="XCK50" s="502"/>
      <c r="XCL50" s="502"/>
      <c r="XCM50" s="502"/>
      <c r="XCN50" s="502"/>
      <c r="XCO50" s="502"/>
      <c r="XCP50" s="502"/>
      <c r="XCQ50" s="502"/>
      <c r="XCR50" s="502"/>
      <c r="XCS50" s="502"/>
      <c r="XCT50" s="502"/>
      <c r="XCU50" s="502"/>
      <c r="XCV50" s="502"/>
      <c r="XCW50" s="502"/>
      <c r="XCX50" s="502"/>
      <c r="XCY50" s="502"/>
      <c r="XCZ50" s="502"/>
      <c r="XDA50" s="502"/>
      <c r="XDB50" s="502"/>
      <c r="XDC50" s="502"/>
      <c r="XDD50" s="502"/>
      <c r="XDE50" s="502"/>
      <c r="XDF50" s="502"/>
      <c r="XDG50" s="502"/>
      <c r="XDH50" s="502"/>
      <c r="XDI50" s="502"/>
      <c r="XDJ50" s="502"/>
      <c r="XDK50" s="502"/>
      <c r="XDL50" s="502"/>
      <c r="XDM50" s="502"/>
      <c r="XDN50" s="502"/>
      <c r="XDO50" s="502"/>
      <c r="XDP50" s="502"/>
      <c r="XDQ50" s="502"/>
      <c r="XDR50" s="502"/>
      <c r="XDS50" s="502"/>
      <c r="XDT50" s="502"/>
      <c r="XDU50" s="502"/>
      <c r="XDV50" s="502"/>
      <c r="XDW50" s="502"/>
      <c r="XDX50" s="502"/>
      <c r="XDY50" s="502"/>
      <c r="XDZ50" s="502"/>
      <c r="XEA50" s="502"/>
      <c r="XEB50" s="502"/>
      <c r="XEC50" s="502"/>
      <c r="XED50" s="502"/>
      <c r="XEE50" s="502"/>
      <c r="XEF50" s="502"/>
      <c r="XEG50" s="502"/>
      <c r="XEH50" s="502"/>
      <c r="XEI50" s="502"/>
      <c r="XEJ50" s="502"/>
      <c r="XEK50" s="502"/>
      <c r="XEL50" s="502"/>
      <c r="XEM50" s="502"/>
      <c r="XEN50" s="502"/>
      <c r="XEO50" s="502"/>
      <c r="XEP50" s="502"/>
      <c r="XEQ50" s="502"/>
      <c r="XER50" s="502"/>
      <c r="XES50" s="502"/>
      <c r="XET50" s="502"/>
      <c r="XEU50" s="502"/>
      <c r="XEV50" s="502"/>
      <c r="XEW50" s="502"/>
      <c r="XEX50" s="502"/>
      <c r="XEY50" s="502"/>
      <c r="XEZ50" s="502"/>
      <c r="XFA50" s="502"/>
      <c r="XFB50" s="502"/>
      <c r="XFC50" s="502"/>
      <c r="XFD50" s="502"/>
    </row>
    <row r="51" customHeight="1" spans="1:16384">
      <c r="A51" s="425" t="str">
        <f t="shared" si="30"/>
        <v>ZU11-2</v>
      </c>
      <c r="B51" s="426">
        <f t="shared" si="6"/>
        <v>389.2295</v>
      </c>
      <c r="C51" s="426">
        <f t="shared" si="7"/>
        <v>404.2295</v>
      </c>
      <c r="D51" s="427">
        <f t="shared" si="8"/>
        <v>15</v>
      </c>
      <c r="E51" s="428">
        <f t="shared" si="9"/>
        <v>3.348</v>
      </c>
      <c r="F51" s="428">
        <f t="shared" si="10"/>
        <v>3.348</v>
      </c>
      <c r="G51" s="428">
        <f t="shared" si="11"/>
        <v>-1.452</v>
      </c>
      <c r="H51" s="428">
        <f t="shared" si="12"/>
        <v>-1.452</v>
      </c>
      <c r="I51" s="428">
        <f t="shared" si="13"/>
        <v>4.8</v>
      </c>
      <c r="J51" s="424">
        <f t="shared" si="14"/>
        <v>4.8</v>
      </c>
      <c r="K51" s="452">
        <f t="shared" si="15"/>
        <v>0.6</v>
      </c>
      <c r="L51" s="449">
        <f>LOOKUP(MAX(J51,I51),{0,3,4,5,6.5,7.5,9,10},{0.3,0.4,0.5,0.6,0.7,0.8,0.9})</f>
        <v>0.5</v>
      </c>
      <c r="M51" s="452">
        <f t="shared" si="16"/>
        <v>9</v>
      </c>
      <c r="N51" s="452">
        <f t="shared" si="17"/>
        <v>9</v>
      </c>
      <c r="O51" s="453">
        <f t="shared" si="18"/>
        <v>0.72062</v>
      </c>
      <c r="P51" s="454">
        <f t="shared" si="19"/>
        <v>0.75062</v>
      </c>
      <c r="Q51" s="454">
        <f t="shared" si="20"/>
        <v>1.75</v>
      </c>
      <c r="R51" s="427">
        <f t="shared" si="21"/>
        <v>1.75</v>
      </c>
      <c r="S51" s="485">
        <f t="shared" si="22"/>
        <v>0</v>
      </c>
      <c r="T51" s="486">
        <f t="shared" si="23"/>
        <v>0.0861800000000001</v>
      </c>
      <c r="U51" s="453">
        <f t="shared" si="24"/>
        <v>-0.88382</v>
      </c>
      <c r="V51" s="453">
        <f t="shared" si="25"/>
        <v>0.45</v>
      </c>
      <c r="W51" s="486">
        <f t="shared" si="26"/>
        <v>0.45</v>
      </c>
      <c r="X51" s="487">
        <f t="shared" si="27"/>
        <v>0</v>
      </c>
      <c r="Y51" s="468">
        <f t="shared" si="28"/>
        <v>0</v>
      </c>
      <c r="Z51" s="468">
        <f t="shared" si="29"/>
        <v>0</v>
      </c>
      <c r="AB51" s="389"/>
      <c r="AC51" s="389"/>
      <c r="XFC51" s="384"/>
      <c r="XFD51" s="384"/>
    </row>
    <row r="52" customHeight="1" spans="1:16384">
      <c r="A52" s="425" t="str">
        <f t="shared" si="30"/>
        <v>ZU12-2</v>
      </c>
      <c r="B52" s="426">
        <f t="shared" si="6"/>
        <v>449.3195</v>
      </c>
      <c r="C52" s="426">
        <f t="shared" si="7"/>
        <v>469.3195</v>
      </c>
      <c r="D52" s="427">
        <f t="shared" si="8"/>
        <v>20</v>
      </c>
      <c r="E52" s="428">
        <f t="shared" si="9"/>
        <v>3.348</v>
      </c>
      <c r="F52" s="428">
        <f t="shared" si="10"/>
        <v>3.348</v>
      </c>
      <c r="G52" s="428">
        <f t="shared" si="11"/>
        <v>-1.45125</v>
      </c>
      <c r="H52" s="428">
        <f t="shared" si="12"/>
        <v>-0.95564</v>
      </c>
      <c r="I52" s="428">
        <f t="shared" si="13"/>
        <v>4.79925</v>
      </c>
      <c r="J52" s="424">
        <f t="shared" si="14"/>
        <v>4.30364</v>
      </c>
      <c r="K52" s="452">
        <f t="shared" si="15"/>
        <v>0.6</v>
      </c>
      <c r="L52" s="449">
        <f>LOOKUP(MAX(J52,I52),{0,3,4,5,6.5,7.5,9,10},{0.3,0.4,0.5,0.6,0.7,0.8,0.9})</f>
        <v>0.5</v>
      </c>
      <c r="M52" s="452">
        <f t="shared" si="16"/>
        <v>9</v>
      </c>
      <c r="N52" s="452">
        <f t="shared" si="17"/>
        <v>9</v>
      </c>
      <c r="O52" s="453">
        <f t="shared" si="18"/>
        <v>0.92992</v>
      </c>
      <c r="P52" s="454">
        <f t="shared" si="19"/>
        <v>0.72816</v>
      </c>
      <c r="Q52" s="454">
        <f t="shared" si="20"/>
        <v>1.75</v>
      </c>
      <c r="R52" s="427">
        <f t="shared" si="21"/>
        <v>1.75</v>
      </c>
      <c r="S52" s="485">
        <f t="shared" si="22"/>
        <v>0</v>
      </c>
      <c r="T52" s="486">
        <f t="shared" si="23"/>
        <v>0.30647</v>
      </c>
      <c r="U52" s="453">
        <f t="shared" si="24"/>
        <v>-0.86059</v>
      </c>
      <c r="V52" s="453">
        <f t="shared" si="25"/>
        <v>0.45</v>
      </c>
      <c r="W52" s="486">
        <f t="shared" si="26"/>
        <v>0.45</v>
      </c>
      <c r="X52" s="487">
        <f t="shared" si="27"/>
        <v>0</v>
      </c>
      <c r="Y52" s="468">
        <f t="shared" si="28"/>
        <v>0</v>
      </c>
      <c r="Z52" s="468">
        <f t="shared" si="29"/>
        <v>0</v>
      </c>
      <c r="AB52" s="389"/>
      <c r="AC52" s="389"/>
      <c r="XFC52" s="384"/>
      <c r="XFD52" s="384"/>
    </row>
    <row r="53" customHeight="1" spans="1:16384">
      <c r="A53" s="425" t="str">
        <f t="shared" si="30"/>
        <v>ZU13-2</v>
      </c>
      <c r="B53" s="426">
        <f t="shared" si="6"/>
        <v>469.3495</v>
      </c>
      <c r="C53" s="426">
        <f t="shared" si="7"/>
        <v>489.3495</v>
      </c>
      <c r="D53" s="427">
        <f t="shared" si="8"/>
        <v>20</v>
      </c>
      <c r="E53" s="428">
        <f t="shared" si="9"/>
        <v>3.348</v>
      </c>
      <c r="F53" s="428">
        <f t="shared" si="10"/>
        <v>3.348</v>
      </c>
      <c r="G53" s="428">
        <f t="shared" si="11"/>
        <v>-0.9549</v>
      </c>
      <c r="H53" s="428">
        <f t="shared" si="12"/>
        <v>-0.4549</v>
      </c>
      <c r="I53" s="428">
        <f t="shared" si="13"/>
        <v>4.3029</v>
      </c>
      <c r="J53" s="424">
        <f t="shared" si="14"/>
        <v>3.8029</v>
      </c>
      <c r="K53" s="452">
        <f t="shared" si="15"/>
        <v>0.6</v>
      </c>
      <c r="L53" s="449">
        <f>LOOKUP(MAX(J53,I53),{0,3,4,5,6.5,7.5,9,10},{0.3,0.4,0.5,0.6,0.7,0.8,0.9})</f>
        <v>0.5</v>
      </c>
      <c r="M53" s="452">
        <f t="shared" si="16"/>
        <v>9</v>
      </c>
      <c r="N53" s="452">
        <f t="shared" si="17"/>
        <v>9</v>
      </c>
      <c r="O53" s="453">
        <f t="shared" si="18"/>
        <v>0.72801</v>
      </c>
      <c r="P53" s="454">
        <f t="shared" si="19"/>
        <v>0.7</v>
      </c>
      <c r="Q53" s="454">
        <f t="shared" si="20"/>
        <v>1.75</v>
      </c>
      <c r="R53" s="427">
        <f t="shared" si="21"/>
        <v>1.75</v>
      </c>
      <c r="S53" s="485">
        <f t="shared" si="22"/>
        <v>0</v>
      </c>
      <c r="T53" s="486">
        <f t="shared" si="23"/>
        <v>0.13933</v>
      </c>
      <c r="U53" s="453">
        <f t="shared" si="24"/>
        <v>-0.80956</v>
      </c>
      <c r="V53" s="453">
        <f t="shared" si="25"/>
        <v>0.45</v>
      </c>
      <c r="W53" s="486">
        <f t="shared" si="26"/>
        <v>0.45</v>
      </c>
      <c r="X53" s="487">
        <f t="shared" si="27"/>
        <v>0</v>
      </c>
      <c r="Y53" s="468">
        <f t="shared" si="28"/>
        <v>0</v>
      </c>
      <c r="Z53" s="468">
        <f t="shared" si="29"/>
        <v>0</v>
      </c>
      <c r="AB53" s="389"/>
      <c r="AC53" s="389"/>
      <c r="XFC53" s="384"/>
      <c r="XFD53" s="384"/>
    </row>
    <row r="54" customHeight="1" spans="1:16384">
      <c r="A54" s="425" t="str">
        <f t="shared" si="30"/>
        <v>ZU14-2</v>
      </c>
      <c r="B54" s="426">
        <f t="shared" si="6"/>
        <v>489.3795</v>
      </c>
      <c r="C54" s="426">
        <f t="shared" si="7"/>
        <v>509.3795</v>
      </c>
      <c r="D54" s="427">
        <f t="shared" si="8"/>
        <v>20</v>
      </c>
      <c r="E54" s="428">
        <f t="shared" si="9"/>
        <v>3.348</v>
      </c>
      <c r="F54" s="428">
        <f t="shared" si="10"/>
        <v>3.348</v>
      </c>
      <c r="G54" s="428">
        <f t="shared" si="11"/>
        <v>-0.45415</v>
      </c>
      <c r="H54" s="428">
        <f t="shared" si="12"/>
        <v>0.04585</v>
      </c>
      <c r="I54" s="428">
        <f t="shared" si="13"/>
        <v>3.80215</v>
      </c>
      <c r="J54" s="424">
        <f t="shared" si="14"/>
        <v>3.30215</v>
      </c>
      <c r="K54" s="452">
        <f t="shared" si="15"/>
        <v>0.5</v>
      </c>
      <c r="L54" s="449">
        <f>LOOKUP(MAX(J54,I54),{0,3,4,5,6.5,7.5,9,10},{0.3,0.4,0.5,0.6,0.7,0.8,0.9})</f>
        <v>0.4</v>
      </c>
      <c r="M54" s="452">
        <f t="shared" si="16"/>
        <v>8.8</v>
      </c>
      <c r="N54" s="452">
        <f t="shared" si="17"/>
        <v>8.8</v>
      </c>
      <c r="O54" s="453">
        <f t="shared" si="18"/>
        <v>0.7</v>
      </c>
      <c r="P54" s="454">
        <f t="shared" si="19"/>
        <v>0.7</v>
      </c>
      <c r="Q54" s="454">
        <f t="shared" si="20"/>
        <v>1.75</v>
      </c>
      <c r="R54" s="427">
        <f t="shared" si="21"/>
        <v>1.75</v>
      </c>
      <c r="S54" s="485">
        <f t="shared" si="22"/>
        <v>0</v>
      </c>
      <c r="T54" s="486">
        <f t="shared" si="23"/>
        <v>0.19068</v>
      </c>
      <c r="U54" s="453">
        <f t="shared" si="24"/>
        <v>-0.55587</v>
      </c>
      <c r="V54" s="453">
        <f t="shared" si="25"/>
        <v>0.45</v>
      </c>
      <c r="W54" s="486">
        <f t="shared" si="26"/>
        <v>0.45</v>
      </c>
      <c r="X54" s="487">
        <f t="shared" si="27"/>
        <v>0</v>
      </c>
      <c r="Y54" s="468">
        <f t="shared" si="28"/>
        <v>0</v>
      </c>
      <c r="Z54" s="468">
        <f t="shared" si="29"/>
        <v>0</v>
      </c>
      <c r="AB54" s="389"/>
      <c r="AC54" s="389"/>
      <c r="XFC54" s="384"/>
      <c r="XFD54" s="384"/>
    </row>
    <row r="55" customHeight="1" spans="1:16384">
      <c r="A55" s="425" t="str">
        <f t="shared" si="30"/>
        <v>ZU15-2</v>
      </c>
      <c r="B55" s="426">
        <f t="shared" si="6"/>
        <v>509.4095</v>
      </c>
      <c r="C55" s="426">
        <f t="shared" si="7"/>
        <v>529.4095</v>
      </c>
      <c r="D55" s="427">
        <f t="shared" si="8"/>
        <v>20</v>
      </c>
      <c r="E55" s="428">
        <f t="shared" si="9"/>
        <v>3.348</v>
      </c>
      <c r="F55" s="428">
        <f t="shared" si="10"/>
        <v>3.348</v>
      </c>
      <c r="G55" s="428">
        <f t="shared" si="11"/>
        <v>0.0466</v>
      </c>
      <c r="H55" s="428">
        <f t="shared" si="12"/>
        <v>0.5466</v>
      </c>
      <c r="I55" s="428">
        <f t="shared" si="13"/>
        <v>3.3014</v>
      </c>
      <c r="J55" s="424">
        <f t="shared" si="14"/>
        <v>2.8014</v>
      </c>
      <c r="K55" s="452">
        <f t="shared" si="15"/>
        <v>0.5</v>
      </c>
      <c r="L55" s="449">
        <f>LOOKUP(MAX(J55,I55),{0,3,4,5,6.5,7.5,9,10},{0.3,0.4,0.5,0.6,0.7,0.8,0.9})</f>
        <v>0.4</v>
      </c>
      <c r="M55" s="452">
        <f t="shared" si="16"/>
        <v>8.8</v>
      </c>
      <c r="N55" s="452">
        <f t="shared" si="17"/>
        <v>8.8</v>
      </c>
      <c r="O55" s="453">
        <f t="shared" si="18"/>
        <v>0.7</v>
      </c>
      <c r="P55" s="454">
        <f t="shared" si="19"/>
        <v>0.7</v>
      </c>
      <c r="Q55" s="454">
        <f t="shared" si="20"/>
        <v>1.75</v>
      </c>
      <c r="R55" s="427">
        <f t="shared" si="21"/>
        <v>1.75</v>
      </c>
      <c r="S55" s="485">
        <f t="shared" si="22"/>
        <v>0</v>
      </c>
      <c r="T55" s="486">
        <f t="shared" si="23"/>
        <v>0.44457</v>
      </c>
      <c r="U55" s="453">
        <f t="shared" si="24"/>
        <v>-0.26543</v>
      </c>
      <c r="V55" s="453">
        <f t="shared" si="25"/>
        <v>0.45</v>
      </c>
      <c r="W55" s="486">
        <f t="shared" si="26"/>
        <v>0.45</v>
      </c>
      <c r="X55" s="487">
        <f t="shared" si="27"/>
        <v>0</v>
      </c>
      <c r="Y55" s="468">
        <f t="shared" si="28"/>
        <v>0</v>
      </c>
      <c r="Z55" s="468">
        <f t="shared" si="29"/>
        <v>0</v>
      </c>
      <c r="AB55" s="389"/>
      <c r="AC55" s="389"/>
      <c r="XFC55" s="384"/>
      <c r="XFD55" s="384"/>
    </row>
    <row r="56" customHeight="1" spans="1:16384">
      <c r="A56" s="425" t="str">
        <f t="shared" si="30"/>
        <v>ZU16-2</v>
      </c>
      <c r="B56" s="426">
        <f t="shared" si="6"/>
        <v>529.4395</v>
      </c>
      <c r="C56" s="426">
        <f t="shared" si="7"/>
        <v>549.4395</v>
      </c>
      <c r="D56" s="427">
        <f t="shared" si="8"/>
        <v>20</v>
      </c>
      <c r="E56" s="428">
        <f t="shared" si="9"/>
        <v>3.348</v>
      </c>
      <c r="F56" s="428">
        <f t="shared" si="10"/>
        <v>3.348</v>
      </c>
      <c r="G56" s="428">
        <f t="shared" si="11"/>
        <v>0.54735</v>
      </c>
      <c r="H56" s="428">
        <f t="shared" si="12"/>
        <v>1.04735</v>
      </c>
      <c r="I56" s="428">
        <f t="shared" si="13"/>
        <v>2.80065</v>
      </c>
      <c r="J56" s="424">
        <f t="shared" si="14"/>
        <v>2.30065</v>
      </c>
      <c r="K56" s="452">
        <f t="shared" si="15"/>
        <v>0.4</v>
      </c>
      <c r="L56" s="449">
        <f>LOOKUP(MAX(J56,I56),{0,3,4,5,6.5,7.5,9,10},{0.3,0.4,0.5,0.6,0.7,0.8,0.9})</f>
        <v>0.3</v>
      </c>
      <c r="M56" s="452">
        <f t="shared" si="16"/>
        <v>8.6</v>
      </c>
      <c r="N56" s="452">
        <f t="shared" si="17"/>
        <v>8.6</v>
      </c>
      <c r="O56" s="453">
        <f t="shared" si="18"/>
        <v>0.7</v>
      </c>
      <c r="P56" s="454">
        <f t="shared" si="19"/>
        <v>0.7</v>
      </c>
      <c r="Q56" s="454">
        <f t="shared" si="20"/>
        <v>1.75</v>
      </c>
      <c r="R56" s="427">
        <f t="shared" si="21"/>
        <v>1.75</v>
      </c>
      <c r="S56" s="485">
        <f t="shared" si="22"/>
        <v>0</v>
      </c>
      <c r="T56" s="486">
        <f t="shared" si="23"/>
        <v>0.735</v>
      </c>
      <c r="U56" s="453">
        <f t="shared" si="24"/>
        <v>0.0249999999999999</v>
      </c>
      <c r="V56" s="453">
        <f t="shared" si="25"/>
        <v>0.45</v>
      </c>
      <c r="W56" s="486">
        <f t="shared" si="26"/>
        <v>0.45</v>
      </c>
      <c r="X56" s="487">
        <f t="shared" si="27"/>
        <v>0</v>
      </c>
      <c r="Y56" s="468">
        <f t="shared" si="28"/>
        <v>0</v>
      </c>
      <c r="Z56" s="468">
        <f t="shared" si="29"/>
        <v>0</v>
      </c>
      <c r="AB56" s="389"/>
      <c r="AC56" s="389"/>
      <c r="XFC56" s="384"/>
      <c r="XFD56" s="384"/>
    </row>
    <row r="57" customHeight="1" spans="1:16384">
      <c r="A57" s="425" t="str">
        <f t="shared" si="30"/>
        <v>ZU17-2</v>
      </c>
      <c r="B57" s="426">
        <f t="shared" si="6"/>
        <v>549.4695</v>
      </c>
      <c r="C57" s="426">
        <f t="shared" si="7"/>
        <v>569.4695</v>
      </c>
      <c r="D57" s="427">
        <f t="shared" si="8"/>
        <v>20</v>
      </c>
      <c r="E57" s="428">
        <f t="shared" si="9"/>
        <v>3.348</v>
      </c>
      <c r="F57" s="428">
        <f t="shared" si="10"/>
        <v>3.348</v>
      </c>
      <c r="G57" s="428">
        <f t="shared" si="11"/>
        <v>1.0481</v>
      </c>
      <c r="H57" s="428">
        <f t="shared" si="12"/>
        <v>1.5481</v>
      </c>
      <c r="I57" s="428">
        <f t="shared" si="13"/>
        <v>2.2999</v>
      </c>
      <c r="J57" s="424">
        <f t="shared" si="14"/>
        <v>1.7999</v>
      </c>
      <c r="K57" s="452">
        <f t="shared" si="15"/>
        <v>0.4</v>
      </c>
      <c r="L57" s="449">
        <f>LOOKUP(MAX(J57,I57),{0,3,4,5,6.5,7.5,9,10},{0.3,0.4,0.5,0.6,0.7,0.8,0.9})</f>
        <v>0.3</v>
      </c>
      <c r="M57" s="452">
        <f t="shared" si="16"/>
        <v>8.6</v>
      </c>
      <c r="N57" s="452">
        <f t="shared" si="17"/>
        <v>8.6</v>
      </c>
      <c r="O57" s="453">
        <f t="shared" si="18"/>
        <v>0.7</v>
      </c>
      <c r="P57" s="454">
        <f t="shared" si="19"/>
        <v>0.7</v>
      </c>
      <c r="Q57" s="454">
        <f t="shared" si="20"/>
        <v>1.75</v>
      </c>
      <c r="R57" s="427">
        <f t="shared" si="21"/>
        <v>1.75</v>
      </c>
      <c r="S57" s="485">
        <f t="shared" si="22"/>
        <v>0</v>
      </c>
      <c r="T57" s="486">
        <f t="shared" si="23"/>
        <v>1.02544</v>
      </c>
      <c r="U57" s="453">
        <f t="shared" si="24"/>
        <v>0.31541</v>
      </c>
      <c r="V57" s="453">
        <f t="shared" si="25"/>
        <v>0.45</v>
      </c>
      <c r="W57" s="486">
        <f t="shared" si="26"/>
        <v>0.45</v>
      </c>
      <c r="X57" s="487">
        <f t="shared" si="27"/>
        <v>0</v>
      </c>
      <c r="Y57" s="468">
        <f t="shared" si="28"/>
        <v>0</v>
      </c>
      <c r="Z57" s="468">
        <f t="shared" si="29"/>
        <v>0</v>
      </c>
      <c r="AB57" s="389"/>
      <c r="AC57" s="389"/>
      <c r="XFC57" s="384"/>
      <c r="XFD57" s="384"/>
    </row>
    <row r="58" customHeight="1" spans="1:16384">
      <c r="A58" s="425" t="str">
        <f t="shared" si="30"/>
        <v>ZU18-2</v>
      </c>
      <c r="B58" s="426">
        <f t="shared" si="6"/>
        <v>569.4995</v>
      </c>
      <c r="C58" s="426">
        <f t="shared" si="7"/>
        <v>589.4995</v>
      </c>
      <c r="D58" s="427">
        <f t="shared" si="8"/>
        <v>20</v>
      </c>
      <c r="E58" s="428">
        <f t="shared" si="9"/>
        <v>3.348</v>
      </c>
      <c r="F58" s="428">
        <f t="shared" si="10"/>
        <v>3.348</v>
      </c>
      <c r="G58" s="428">
        <f t="shared" si="11"/>
        <v>1.54885</v>
      </c>
      <c r="H58" s="428">
        <f t="shared" si="12"/>
        <v>2.04885</v>
      </c>
      <c r="I58" s="428">
        <f t="shared" si="13"/>
        <v>1.79915</v>
      </c>
      <c r="J58" s="424">
        <f t="shared" si="14"/>
        <v>1.29915</v>
      </c>
      <c r="K58" s="452">
        <f t="shared" si="15"/>
        <v>0.4</v>
      </c>
      <c r="L58" s="449">
        <f>LOOKUP(MAX(J58,I58),{0,3,4,5,6.5,7.5,9,10},{0.3,0.4,0.5,0.6,0.7,0.8,0.9})</f>
        <v>0.3</v>
      </c>
      <c r="M58" s="452">
        <f t="shared" si="16"/>
        <v>8.6</v>
      </c>
      <c r="N58" s="452">
        <f t="shared" si="17"/>
        <v>8.6</v>
      </c>
      <c r="O58" s="453">
        <f t="shared" si="18"/>
        <v>0.7</v>
      </c>
      <c r="P58" s="454">
        <f t="shared" si="19"/>
        <v>0.7</v>
      </c>
      <c r="Q58" s="454">
        <f t="shared" si="20"/>
        <v>1.75</v>
      </c>
      <c r="R58" s="427">
        <f t="shared" si="21"/>
        <v>1.75</v>
      </c>
      <c r="S58" s="485">
        <f t="shared" si="22"/>
        <v>0</v>
      </c>
      <c r="T58" s="486">
        <f t="shared" si="23"/>
        <v>1.31584</v>
      </c>
      <c r="U58" s="453">
        <f t="shared" si="24"/>
        <v>0.49084</v>
      </c>
      <c r="V58" s="453">
        <f t="shared" si="25"/>
        <v>0.45</v>
      </c>
      <c r="W58" s="486">
        <f t="shared" si="26"/>
        <v>0.45</v>
      </c>
      <c r="X58" s="487">
        <f t="shared" si="27"/>
        <v>0</v>
      </c>
      <c r="Y58" s="468">
        <f t="shared" si="28"/>
        <v>0</v>
      </c>
      <c r="Z58" s="468">
        <f t="shared" si="29"/>
        <v>0</v>
      </c>
      <c r="AB58" s="389"/>
      <c r="AC58" s="389"/>
      <c r="XFC58" s="384"/>
      <c r="XFD58" s="384"/>
    </row>
    <row r="59" customHeight="1" spans="1:16384">
      <c r="A59" s="425" t="str">
        <f t="shared" si="30"/>
        <v>ZU19-2</v>
      </c>
      <c r="B59" s="426">
        <f t="shared" si="6"/>
        <v>589.5295</v>
      </c>
      <c r="C59" s="426">
        <f t="shared" si="7"/>
        <v>605</v>
      </c>
      <c r="D59" s="427">
        <f t="shared" si="8"/>
        <v>15.4705</v>
      </c>
      <c r="E59" s="428">
        <f t="shared" si="9"/>
        <v>3.348</v>
      </c>
      <c r="F59" s="428">
        <f t="shared" si="10"/>
        <v>3.348</v>
      </c>
      <c r="G59" s="428">
        <f t="shared" si="11"/>
        <v>2.04955</v>
      </c>
      <c r="H59" s="428">
        <f t="shared" si="12"/>
        <v>2.40998</v>
      </c>
      <c r="I59" s="428">
        <f t="shared" si="13"/>
        <v>1.29845</v>
      </c>
      <c r="J59" s="424">
        <f t="shared" si="14"/>
        <v>0.93802</v>
      </c>
      <c r="K59" s="452">
        <f t="shared" si="15"/>
        <v>0.4</v>
      </c>
      <c r="L59" s="449">
        <f>LOOKUP(MAX(J59,I59),{0,3,4,5,6.5,7.5,9,10},{0.3,0.4,0.5,0.6,0.7,0.8,0.9})</f>
        <v>0.3</v>
      </c>
      <c r="M59" s="452">
        <f t="shared" si="16"/>
        <v>8.6</v>
      </c>
      <c r="N59" s="452">
        <f t="shared" si="17"/>
        <v>8.6</v>
      </c>
      <c r="O59" s="453">
        <f t="shared" si="18"/>
        <v>0.70005</v>
      </c>
      <c r="P59" s="454">
        <f t="shared" si="19"/>
        <v>0.7</v>
      </c>
      <c r="Q59" s="454">
        <f t="shared" si="20"/>
        <v>1.75</v>
      </c>
      <c r="R59" s="427">
        <f t="shared" si="21"/>
        <v>1.75</v>
      </c>
      <c r="S59" s="485">
        <f t="shared" si="22"/>
        <v>0</v>
      </c>
      <c r="T59" s="486">
        <f t="shared" si="23"/>
        <v>1.49099</v>
      </c>
      <c r="U59" s="453">
        <f t="shared" si="24"/>
        <v>0.5</v>
      </c>
      <c r="V59" s="453">
        <f t="shared" si="25"/>
        <v>0.45</v>
      </c>
      <c r="W59" s="486">
        <f t="shared" si="26"/>
        <v>0.45</v>
      </c>
      <c r="X59" s="487">
        <f t="shared" si="27"/>
        <v>0</v>
      </c>
      <c r="Y59" s="468">
        <f t="shared" si="28"/>
        <v>0</v>
      </c>
      <c r="Z59" s="468">
        <f t="shared" si="29"/>
        <v>0</v>
      </c>
      <c r="AB59" s="389"/>
      <c r="AC59" s="389"/>
      <c r="XFC59" s="384"/>
      <c r="XFD59" s="384"/>
    </row>
    <row r="60" s="385" customFormat="1" hidden="1" customHeight="1" spans="1:16384">
      <c r="A60" s="429" t="str">
        <f t="shared" si="30"/>
        <v>东U10</v>
      </c>
      <c r="B60" s="430">
        <f t="shared" si="6"/>
        <v>594.2491</v>
      </c>
      <c r="C60" s="430">
        <f t="shared" si="7"/>
        <v>614.2491</v>
      </c>
      <c r="D60" s="431">
        <f t="shared" si="8"/>
        <v>20</v>
      </c>
      <c r="E60" s="432">
        <f t="shared" si="9"/>
        <v>3.914</v>
      </c>
      <c r="F60" s="432">
        <f t="shared" si="10"/>
        <v>3.914</v>
      </c>
      <c r="G60" s="432">
        <f t="shared" si="11"/>
        <v>2.27743</v>
      </c>
      <c r="H60" s="432">
        <f t="shared" si="12"/>
        <v>2.65934</v>
      </c>
      <c r="I60" s="432">
        <f t="shared" si="13"/>
        <v>1.63657</v>
      </c>
      <c r="J60" s="432">
        <f t="shared" si="14"/>
        <v>1.25466</v>
      </c>
      <c r="K60" s="455">
        <f t="shared" si="15"/>
        <v>0.4</v>
      </c>
      <c r="L60" s="455">
        <f>LOOKUP(MAX(J60,I60),{0,3.5,4,5,6.5,7.5,9,10},{0.3,0.4,0.5,0.6,0.7,0.8,0.9})</f>
        <v>0.3</v>
      </c>
      <c r="M60" s="455">
        <f t="shared" si="16"/>
        <v>8.6</v>
      </c>
      <c r="N60" s="455">
        <f t="shared" si="17"/>
        <v>8.6</v>
      </c>
      <c r="O60" s="456">
        <f t="shared" si="18"/>
        <v>1.12115</v>
      </c>
      <c r="P60" s="457">
        <f t="shared" si="19"/>
        <v>1.21711</v>
      </c>
      <c r="Q60" s="457">
        <f t="shared" si="20"/>
        <v>1.75</v>
      </c>
      <c r="R60" s="431">
        <f t="shared" si="21"/>
        <v>1.75</v>
      </c>
      <c r="S60" s="488">
        <f t="shared" si="22"/>
        <v>1</v>
      </c>
      <c r="T60" s="489">
        <f t="shared" si="23"/>
        <v>1.89652</v>
      </c>
      <c r="U60" s="490">
        <f t="shared" si="24"/>
        <v>1.01711</v>
      </c>
      <c r="V60" s="490">
        <f t="shared" si="25"/>
        <v>0.45</v>
      </c>
      <c r="W60" s="489">
        <f t="shared" si="26"/>
        <v>0.45</v>
      </c>
      <c r="X60" s="491">
        <f t="shared" si="27"/>
        <v>0</v>
      </c>
      <c r="Y60" s="473">
        <f t="shared" si="28"/>
        <v>2.0459775</v>
      </c>
      <c r="Z60" s="473">
        <f t="shared" si="29"/>
        <v>0</v>
      </c>
      <c r="AA60" s="497"/>
      <c r="AB60" s="504"/>
      <c r="AC60" s="504"/>
      <c r="AD60" s="497"/>
      <c r="AE60" s="497"/>
      <c r="AF60" s="497"/>
      <c r="AG60" s="497"/>
      <c r="AH60" s="497"/>
      <c r="AI60" s="497"/>
      <c r="AJ60" s="497"/>
      <c r="AK60" s="497"/>
      <c r="AL60" s="497"/>
      <c r="AM60" s="497"/>
      <c r="AN60" s="497"/>
      <c r="AO60" s="497"/>
      <c r="AP60" s="497"/>
      <c r="AQ60" s="497"/>
      <c r="AR60" s="497"/>
      <c r="AS60" s="497"/>
      <c r="AT60" s="497"/>
      <c r="AU60" s="497"/>
      <c r="AV60" s="497"/>
      <c r="AW60" s="497"/>
      <c r="AX60" s="497"/>
      <c r="AY60" s="497"/>
      <c r="AZ60" s="497"/>
      <c r="BA60" s="497"/>
      <c r="BB60" s="497"/>
      <c r="BC60" s="497"/>
      <c r="BD60" s="497"/>
      <c r="BE60" s="497"/>
      <c r="BF60" s="497"/>
      <c r="BG60" s="497"/>
      <c r="BH60" s="497"/>
      <c r="BI60" s="497"/>
      <c r="BJ60" s="497"/>
      <c r="BK60" s="497"/>
      <c r="BL60" s="497"/>
      <c r="BM60" s="497"/>
      <c r="BN60" s="497"/>
      <c r="BO60" s="497"/>
      <c r="BP60" s="497"/>
      <c r="BQ60" s="497"/>
      <c r="BR60" s="497"/>
      <c r="BS60" s="497"/>
      <c r="BT60" s="497"/>
      <c r="BU60" s="497"/>
      <c r="BV60" s="497"/>
      <c r="BW60" s="497"/>
      <c r="BX60" s="497"/>
      <c r="BY60" s="497"/>
      <c r="BZ60" s="497"/>
      <c r="CA60" s="497"/>
      <c r="CB60" s="497"/>
      <c r="CC60" s="497"/>
      <c r="CD60" s="497"/>
      <c r="CE60" s="497"/>
      <c r="CF60" s="497"/>
      <c r="CG60" s="497"/>
      <c r="CH60" s="497"/>
      <c r="CI60" s="497"/>
      <c r="CJ60" s="497"/>
      <c r="CK60" s="497"/>
      <c r="CL60" s="497"/>
      <c r="CM60" s="497"/>
      <c r="CN60" s="497"/>
      <c r="CO60" s="497"/>
      <c r="CP60" s="497"/>
      <c r="CQ60" s="497"/>
      <c r="CR60" s="497"/>
      <c r="CS60" s="497"/>
      <c r="CT60" s="497"/>
      <c r="CU60" s="497"/>
      <c r="CV60" s="497"/>
      <c r="CW60" s="497"/>
      <c r="CX60" s="497"/>
      <c r="CY60" s="497"/>
      <c r="CZ60" s="497"/>
      <c r="DA60" s="497"/>
      <c r="DB60" s="497"/>
      <c r="DC60" s="497"/>
      <c r="DD60" s="497"/>
      <c r="DE60" s="497"/>
      <c r="DF60" s="497"/>
      <c r="DG60" s="497"/>
      <c r="DH60" s="497"/>
      <c r="DI60" s="497"/>
      <c r="DJ60" s="497"/>
      <c r="DK60" s="497"/>
      <c r="DL60" s="497"/>
      <c r="DM60" s="497"/>
      <c r="DN60" s="497"/>
      <c r="DO60" s="497"/>
      <c r="DP60" s="497"/>
      <c r="DQ60" s="497"/>
      <c r="DR60" s="497"/>
      <c r="DS60" s="497"/>
      <c r="DT60" s="497"/>
      <c r="DU60" s="497"/>
      <c r="DV60" s="497"/>
      <c r="DW60" s="497"/>
      <c r="DX60" s="497"/>
      <c r="DY60" s="497"/>
      <c r="DZ60" s="497"/>
      <c r="EA60" s="497"/>
      <c r="EB60" s="497"/>
      <c r="EC60" s="497"/>
      <c r="ED60" s="497"/>
      <c r="EE60" s="497"/>
      <c r="EF60" s="497"/>
      <c r="EG60" s="497"/>
      <c r="EH60" s="497"/>
      <c r="EI60" s="497"/>
      <c r="EJ60" s="497"/>
      <c r="EK60" s="497"/>
      <c r="EL60" s="497"/>
      <c r="EM60" s="497"/>
      <c r="EN60" s="497"/>
      <c r="EO60" s="497"/>
      <c r="EP60" s="497"/>
      <c r="EQ60" s="497"/>
      <c r="ER60" s="497"/>
      <c r="ES60" s="497"/>
      <c r="ET60" s="497"/>
      <c r="EU60" s="497"/>
      <c r="EV60" s="497"/>
      <c r="EW60" s="497"/>
      <c r="EX60" s="497"/>
      <c r="EY60" s="497"/>
      <c r="EZ60" s="497"/>
      <c r="FA60" s="497"/>
      <c r="FB60" s="497"/>
      <c r="FC60" s="497"/>
      <c r="FD60" s="497"/>
      <c r="FE60" s="497"/>
      <c r="FF60" s="497"/>
      <c r="FG60" s="497"/>
      <c r="FH60" s="497"/>
      <c r="FI60" s="497"/>
      <c r="FJ60" s="497"/>
      <c r="FK60" s="497"/>
      <c r="FL60" s="497"/>
      <c r="FM60" s="497"/>
      <c r="FN60" s="497"/>
      <c r="FO60" s="497"/>
      <c r="FP60" s="497"/>
      <c r="FQ60" s="497"/>
      <c r="FR60" s="497"/>
      <c r="FS60" s="497"/>
      <c r="FT60" s="497"/>
      <c r="FU60" s="497"/>
      <c r="FV60" s="497"/>
      <c r="FW60" s="497"/>
      <c r="FX60" s="497"/>
      <c r="FY60" s="497"/>
      <c r="FZ60" s="497"/>
      <c r="GA60" s="497"/>
      <c r="GB60" s="497"/>
      <c r="GC60" s="497"/>
      <c r="GD60" s="497"/>
      <c r="GE60" s="497"/>
      <c r="GF60" s="497"/>
      <c r="GG60" s="497"/>
      <c r="GH60" s="497"/>
      <c r="GI60" s="497"/>
      <c r="GJ60" s="497"/>
      <c r="GK60" s="497"/>
      <c r="GL60" s="497"/>
      <c r="GM60" s="497"/>
      <c r="GN60" s="497"/>
      <c r="GO60" s="497"/>
      <c r="GP60" s="497"/>
      <c r="GQ60" s="497"/>
      <c r="GR60" s="497"/>
      <c r="GS60" s="497"/>
      <c r="GT60" s="497"/>
      <c r="GU60" s="497"/>
      <c r="GV60" s="497"/>
      <c r="GW60" s="497"/>
      <c r="GX60" s="497"/>
      <c r="GY60" s="497"/>
      <c r="GZ60" s="497"/>
      <c r="HA60" s="497"/>
      <c r="HB60" s="497"/>
      <c r="HC60" s="497"/>
      <c r="HD60" s="497"/>
      <c r="HE60" s="497"/>
      <c r="HF60" s="497"/>
      <c r="HG60" s="497"/>
      <c r="HH60" s="497"/>
      <c r="HI60" s="497"/>
      <c r="HJ60" s="497"/>
      <c r="HK60" s="497"/>
      <c r="HL60" s="497"/>
      <c r="HM60" s="497"/>
      <c r="HN60" s="497"/>
      <c r="HO60" s="497"/>
      <c r="HP60" s="497"/>
      <c r="HQ60" s="497"/>
      <c r="HR60" s="497"/>
      <c r="HS60" s="497"/>
      <c r="HT60" s="497"/>
      <c r="HU60" s="497"/>
      <c r="HV60" s="497"/>
      <c r="HW60" s="497"/>
      <c r="HX60" s="497"/>
      <c r="HY60" s="497"/>
      <c r="HZ60" s="497"/>
      <c r="IA60" s="497"/>
      <c r="IB60" s="497"/>
      <c r="IC60" s="497"/>
      <c r="ID60" s="497"/>
      <c r="IE60" s="497"/>
      <c r="IF60" s="497"/>
      <c r="IG60" s="497"/>
      <c r="IH60" s="497"/>
      <c r="II60" s="497"/>
      <c r="IJ60" s="497"/>
      <c r="IK60" s="497"/>
      <c r="IL60" s="497"/>
      <c r="IM60" s="497"/>
      <c r="IN60" s="497"/>
      <c r="IO60" s="497"/>
      <c r="IP60" s="497"/>
      <c r="IQ60" s="497"/>
      <c r="IR60" s="497"/>
      <c r="IS60" s="497"/>
      <c r="IT60" s="497"/>
      <c r="IU60" s="497"/>
      <c r="IV60" s="497"/>
      <c r="IW60" s="497"/>
      <c r="IX60" s="497"/>
      <c r="IY60" s="497"/>
      <c r="IZ60" s="497"/>
      <c r="JA60" s="497"/>
      <c r="JB60" s="497"/>
      <c r="JC60" s="497"/>
      <c r="JD60" s="497"/>
      <c r="JE60" s="497"/>
      <c r="JF60" s="497"/>
      <c r="JG60" s="497"/>
      <c r="JH60" s="497"/>
      <c r="JI60" s="497"/>
      <c r="JJ60" s="497"/>
      <c r="JK60" s="497"/>
      <c r="JL60" s="497"/>
      <c r="JM60" s="497"/>
      <c r="JN60" s="497"/>
      <c r="JO60" s="497"/>
      <c r="JP60" s="497"/>
      <c r="JQ60" s="497"/>
      <c r="JR60" s="497"/>
      <c r="JS60" s="497"/>
      <c r="JT60" s="497"/>
      <c r="JU60" s="497"/>
      <c r="JV60" s="497"/>
      <c r="JW60" s="497"/>
      <c r="JX60" s="497"/>
      <c r="JY60" s="497"/>
      <c r="JZ60" s="497"/>
      <c r="KA60" s="497"/>
      <c r="KB60" s="497"/>
      <c r="KC60" s="497"/>
      <c r="KD60" s="497"/>
      <c r="KE60" s="497"/>
      <c r="KF60" s="497"/>
      <c r="KG60" s="497"/>
      <c r="KH60" s="497"/>
      <c r="KI60" s="497"/>
      <c r="KJ60" s="497"/>
      <c r="KK60" s="497"/>
      <c r="KL60" s="497"/>
      <c r="KM60" s="497"/>
      <c r="KN60" s="497"/>
      <c r="KO60" s="497"/>
      <c r="KP60" s="497"/>
      <c r="KQ60" s="497"/>
      <c r="KR60" s="497"/>
      <c r="KS60" s="497"/>
      <c r="KT60" s="497"/>
      <c r="KU60" s="497"/>
      <c r="KV60" s="497"/>
      <c r="KW60" s="497"/>
      <c r="KX60" s="497"/>
      <c r="KY60" s="497"/>
      <c r="KZ60" s="497"/>
      <c r="LA60" s="497"/>
      <c r="LB60" s="497"/>
      <c r="LC60" s="497"/>
      <c r="LD60" s="497"/>
      <c r="LE60" s="497"/>
      <c r="LF60" s="497"/>
      <c r="LG60" s="497"/>
      <c r="LH60" s="497"/>
      <c r="LI60" s="497"/>
      <c r="LJ60" s="497"/>
      <c r="LK60" s="497"/>
      <c r="LL60" s="497"/>
      <c r="LM60" s="497"/>
      <c r="LN60" s="497"/>
      <c r="LO60" s="497"/>
      <c r="LP60" s="497"/>
      <c r="LQ60" s="497"/>
      <c r="LR60" s="497"/>
      <c r="LS60" s="497"/>
      <c r="LT60" s="497"/>
      <c r="LU60" s="497"/>
      <c r="LV60" s="497"/>
      <c r="LW60" s="497"/>
      <c r="LX60" s="497"/>
      <c r="LY60" s="497"/>
      <c r="LZ60" s="497"/>
      <c r="MA60" s="497"/>
      <c r="MB60" s="497"/>
      <c r="MC60" s="497"/>
      <c r="MD60" s="497"/>
      <c r="ME60" s="497"/>
      <c r="MF60" s="497"/>
      <c r="MG60" s="497"/>
      <c r="MH60" s="497"/>
      <c r="MI60" s="497"/>
      <c r="MJ60" s="497"/>
      <c r="MK60" s="497"/>
      <c r="ML60" s="497"/>
      <c r="MM60" s="497"/>
      <c r="MN60" s="497"/>
      <c r="MO60" s="497"/>
      <c r="MP60" s="497"/>
      <c r="MQ60" s="497"/>
      <c r="MR60" s="497"/>
      <c r="MS60" s="497"/>
      <c r="MT60" s="497"/>
      <c r="MU60" s="497"/>
      <c r="MV60" s="497"/>
      <c r="MW60" s="497"/>
      <c r="MX60" s="497"/>
      <c r="MY60" s="497"/>
      <c r="MZ60" s="497"/>
      <c r="NA60" s="497"/>
      <c r="NB60" s="497"/>
      <c r="NC60" s="497"/>
      <c r="ND60" s="497"/>
      <c r="NE60" s="497"/>
      <c r="NF60" s="497"/>
      <c r="NG60" s="497"/>
      <c r="NH60" s="497"/>
      <c r="NI60" s="497"/>
      <c r="NJ60" s="497"/>
      <c r="NK60" s="497"/>
      <c r="NL60" s="497"/>
      <c r="NM60" s="497"/>
      <c r="NN60" s="497"/>
      <c r="NO60" s="497"/>
      <c r="NP60" s="497"/>
      <c r="NQ60" s="497"/>
      <c r="NR60" s="497"/>
      <c r="NS60" s="497"/>
      <c r="NT60" s="497"/>
      <c r="NU60" s="497"/>
      <c r="NV60" s="497"/>
      <c r="NW60" s="497"/>
      <c r="NX60" s="497"/>
      <c r="NY60" s="497"/>
      <c r="NZ60" s="497"/>
      <c r="OA60" s="497"/>
      <c r="OB60" s="497"/>
      <c r="OC60" s="497"/>
      <c r="OD60" s="497"/>
      <c r="OE60" s="497"/>
      <c r="OF60" s="497"/>
      <c r="OG60" s="497"/>
      <c r="OH60" s="497"/>
      <c r="OI60" s="497"/>
      <c r="OJ60" s="497"/>
      <c r="OK60" s="497"/>
      <c r="OL60" s="497"/>
      <c r="OM60" s="497"/>
      <c r="ON60" s="497"/>
      <c r="OO60" s="497"/>
      <c r="OP60" s="497"/>
      <c r="OQ60" s="497"/>
      <c r="OR60" s="497"/>
      <c r="OS60" s="497"/>
      <c r="OT60" s="497"/>
      <c r="OU60" s="497"/>
      <c r="OV60" s="497"/>
      <c r="OW60" s="497"/>
      <c r="OX60" s="497"/>
      <c r="OY60" s="497"/>
      <c r="OZ60" s="497"/>
      <c r="PA60" s="497"/>
      <c r="PB60" s="497"/>
      <c r="PC60" s="497"/>
      <c r="PD60" s="497"/>
      <c r="PE60" s="497"/>
      <c r="PF60" s="497"/>
      <c r="PG60" s="497"/>
      <c r="PH60" s="497"/>
      <c r="PI60" s="497"/>
      <c r="PJ60" s="497"/>
      <c r="PK60" s="497"/>
      <c r="PL60" s="497"/>
      <c r="PM60" s="497"/>
      <c r="PN60" s="497"/>
      <c r="PO60" s="497"/>
      <c r="PP60" s="497"/>
      <c r="PQ60" s="497"/>
      <c r="PR60" s="497"/>
      <c r="PS60" s="497"/>
      <c r="PT60" s="497"/>
      <c r="PU60" s="497"/>
      <c r="PV60" s="497"/>
      <c r="PW60" s="497"/>
      <c r="PX60" s="497"/>
      <c r="PY60" s="497"/>
      <c r="PZ60" s="497"/>
      <c r="QA60" s="497"/>
      <c r="QB60" s="497"/>
      <c r="QC60" s="497"/>
      <c r="QD60" s="497"/>
      <c r="QE60" s="497"/>
      <c r="QF60" s="497"/>
      <c r="QG60" s="497"/>
      <c r="QH60" s="497"/>
      <c r="QI60" s="497"/>
      <c r="QJ60" s="497"/>
      <c r="QK60" s="497"/>
      <c r="QL60" s="497"/>
      <c r="QM60" s="497"/>
      <c r="QN60" s="497"/>
      <c r="QO60" s="497"/>
      <c r="QP60" s="497"/>
      <c r="QQ60" s="497"/>
      <c r="QR60" s="497"/>
      <c r="QS60" s="497"/>
      <c r="QT60" s="497"/>
      <c r="QU60" s="497"/>
      <c r="QV60" s="497"/>
      <c r="QW60" s="497"/>
      <c r="QX60" s="497"/>
      <c r="QY60" s="497"/>
      <c r="QZ60" s="497"/>
      <c r="RA60" s="497"/>
      <c r="RB60" s="497"/>
      <c r="RC60" s="497"/>
      <c r="RD60" s="497"/>
      <c r="RE60" s="497"/>
      <c r="RF60" s="497"/>
      <c r="RG60" s="497"/>
      <c r="RH60" s="497"/>
      <c r="RI60" s="497"/>
      <c r="RJ60" s="497"/>
      <c r="RK60" s="497"/>
      <c r="RL60" s="497"/>
      <c r="RM60" s="497"/>
      <c r="RN60" s="497"/>
      <c r="RO60" s="497"/>
      <c r="RP60" s="497"/>
      <c r="RQ60" s="497"/>
      <c r="RR60" s="497"/>
      <c r="RS60" s="497"/>
      <c r="RT60" s="497"/>
      <c r="RU60" s="497"/>
      <c r="RV60" s="497"/>
      <c r="RW60" s="497"/>
      <c r="RX60" s="497"/>
      <c r="RY60" s="497"/>
      <c r="RZ60" s="497"/>
      <c r="SA60" s="497"/>
      <c r="SB60" s="497"/>
      <c r="SC60" s="497"/>
      <c r="SD60" s="497"/>
      <c r="SE60" s="497"/>
      <c r="SF60" s="497"/>
      <c r="SG60" s="497"/>
      <c r="SH60" s="497"/>
      <c r="SI60" s="497"/>
      <c r="SJ60" s="497"/>
      <c r="SK60" s="497"/>
      <c r="SL60" s="497"/>
      <c r="SM60" s="497"/>
      <c r="SN60" s="497"/>
      <c r="SO60" s="497"/>
      <c r="SP60" s="497"/>
      <c r="SQ60" s="497"/>
      <c r="SR60" s="497"/>
      <c r="SS60" s="497"/>
      <c r="ST60" s="497"/>
      <c r="SU60" s="497"/>
      <c r="SV60" s="497"/>
      <c r="SW60" s="497"/>
      <c r="SX60" s="497"/>
      <c r="SY60" s="497"/>
      <c r="SZ60" s="497"/>
      <c r="TA60" s="497"/>
      <c r="TB60" s="497"/>
      <c r="TC60" s="497"/>
      <c r="TD60" s="497"/>
      <c r="TE60" s="497"/>
      <c r="TF60" s="497"/>
      <c r="TG60" s="497"/>
      <c r="TH60" s="497"/>
      <c r="TI60" s="497"/>
      <c r="TJ60" s="497"/>
      <c r="TK60" s="497"/>
      <c r="TL60" s="497"/>
      <c r="TM60" s="497"/>
      <c r="TN60" s="497"/>
      <c r="TO60" s="497"/>
      <c r="TP60" s="497"/>
      <c r="TQ60" s="497"/>
      <c r="TR60" s="497"/>
      <c r="TS60" s="497"/>
      <c r="TT60" s="497"/>
      <c r="TU60" s="497"/>
      <c r="TV60" s="497"/>
      <c r="TW60" s="497"/>
      <c r="TX60" s="497"/>
      <c r="TY60" s="497"/>
      <c r="TZ60" s="497"/>
      <c r="UA60" s="497"/>
      <c r="UB60" s="497"/>
      <c r="UC60" s="497"/>
      <c r="UD60" s="497"/>
      <c r="UE60" s="497"/>
      <c r="UF60" s="497"/>
      <c r="UG60" s="497"/>
      <c r="UH60" s="497"/>
      <c r="UI60" s="497"/>
      <c r="UJ60" s="497"/>
      <c r="UK60" s="497"/>
      <c r="UL60" s="497"/>
      <c r="UM60" s="497"/>
      <c r="UN60" s="497"/>
      <c r="UO60" s="497"/>
      <c r="UP60" s="497"/>
      <c r="UQ60" s="497"/>
      <c r="UR60" s="497"/>
      <c r="US60" s="497"/>
      <c r="UT60" s="497"/>
      <c r="UU60" s="497"/>
      <c r="UV60" s="497"/>
      <c r="UW60" s="497"/>
      <c r="UX60" s="497"/>
      <c r="UY60" s="497"/>
      <c r="UZ60" s="497"/>
      <c r="VA60" s="497"/>
      <c r="VB60" s="497"/>
      <c r="VC60" s="497"/>
      <c r="VD60" s="497"/>
      <c r="VE60" s="497"/>
      <c r="VF60" s="497"/>
      <c r="VG60" s="497"/>
      <c r="VH60" s="497"/>
      <c r="VI60" s="497"/>
      <c r="VJ60" s="497"/>
      <c r="VK60" s="497"/>
      <c r="VL60" s="497"/>
      <c r="VM60" s="497"/>
      <c r="VN60" s="497"/>
      <c r="VO60" s="497"/>
      <c r="VP60" s="497"/>
      <c r="VQ60" s="497"/>
      <c r="VR60" s="497"/>
      <c r="VS60" s="497"/>
      <c r="VT60" s="497"/>
      <c r="VU60" s="497"/>
      <c r="VV60" s="497"/>
      <c r="VW60" s="497"/>
      <c r="VX60" s="497"/>
      <c r="VY60" s="497"/>
      <c r="VZ60" s="497"/>
      <c r="WA60" s="497"/>
      <c r="WB60" s="497"/>
      <c r="WC60" s="497"/>
      <c r="WD60" s="497"/>
      <c r="WE60" s="497"/>
      <c r="WF60" s="497"/>
      <c r="WG60" s="497"/>
      <c r="WH60" s="497"/>
      <c r="WI60" s="497"/>
      <c r="WJ60" s="497"/>
      <c r="WK60" s="497"/>
      <c r="WL60" s="497"/>
      <c r="WM60" s="497"/>
      <c r="WN60" s="497"/>
      <c r="WO60" s="497"/>
      <c r="WP60" s="497"/>
      <c r="WQ60" s="497"/>
      <c r="WR60" s="497"/>
      <c r="WS60" s="497"/>
      <c r="WT60" s="497"/>
      <c r="WU60" s="497"/>
      <c r="WV60" s="497"/>
      <c r="WW60" s="497"/>
      <c r="WX60" s="497"/>
      <c r="WY60" s="497"/>
      <c r="WZ60" s="497"/>
      <c r="XA60" s="497"/>
      <c r="XB60" s="497"/>
      <c r="XC60" s="497"/>
      <c r="XD60" s="497"/>
      <c r="XE60" s="497"/>
      <c r="XF60" s="497"/>
      <c r="XG60" s="497"/>
      <c r="XH60" s="497"/>
      <c r="XI60" s="497"/>
      <c r="XJ60" s="497"/>
      <c r="XK60" s="497"/>
      <c r="XL60" s="497"/>
      <c r="XM60" s="497"/>
      <c r="XN60" s="497"/>
      <c r="XO60" s="497"/>
      <c r="XP60" s="497"/>
      <c r="XQ60" s="497"/>
      <c r="XR60" s="497"/>
      <c r="XS60" s="497"/>
      <c r="XT60" s="497"/>
      <c r="XU60" s="497"/>
      <c r="XV60" s="497"/>
      <c r="XW60" s="497"/>
      <c r="XX60" s="497"/>
      <c r="XY60" s="497"/>
      <c r="XZ60" s="497"/>
      <c r="YA60" s="497"/>
      <c r="YB60" s="497"/>
      <c r="YC60" s="497"/>
      <c r="YD60" s="497"/>
      <c r="YE60" s="497"/>
      <c r="YF60" s="497"/>
      <c r="YG60" s="497"/>
      <c r="YH60" s="497"/>
      <c r="YI60" s="497"/>
      <c r="YJ60" s="497"/>
      <c r="YK60" s="497"/>
      <c r="YL60" s="497"/>
      <c r="YM60" s="497"/>
      <c r="YN60" s="497"/>
      <c r="YO60" s="497"/>
      <c r="YP60" s="497"/>
      <c r="YQ60" s="497"/>
      <c r="YR60" s="497"/>
      <c r="YS60" s="497"/>
      <c r="YT60" s="497"/>
      <c r="YU60" s="497"/>
      <c r="YV60" s="497"/>
      <c r="YW60" s="497"/>
      <c r="YX60" s="497"/>
      <c r="YY60" s="497"/>
      <c r="YZ60" s="497"/>
      <c r="ZA60" s="497"/>
      <c r="ZB60" s="497"/>
      <c r="ZC60" s="497"/>
      <c r="ZD60" s="497"/>
      <c r="ZE60" s="497"/>
      <c r="ZF60" s="497"/>
      <c r="ZG60" s="497"/>
      <c r="ZH60" s="497"/>
      <c r="ZI60" s="497"/>
      <c r="ZJ60" s="497"/>
      <c r="ZK60" s="497"/>
      <c r="ZL60" s="497"/>
      <c r="ZM60" s="497"/>
      <c r="ZN60" s="497"/>
      <c r="ZO60" s="497"/>
      <c r="ZP60" s="497"/>
      <c r="ZQ60" s="497"/>
      <c r="ZR60" s="497"/>
      <c r="ZS60" s="497"/>
      <c r="ZT60" s="497"/>
      <c r="ZU60" s="497"/>
      <c r="ZV60" s="497"/>
      <c r="ZW60" s="497"/>
      <c r="ZX60" s="497"/>
      <c r="ZY60" s="497"/>
      <c r="ZZ60" s="497"/>
      <c r="AAA60" s="497"/>
      <c r="AAB60" s="497"/>
      <c r="AAC60" s="497"/>
      <c r="AAD60" s="497"/>
      <c r="AAE60" s="497"/>
      <c r="AAF60" s="497"/>
      <c r="AAG60" s="497"/>
      <c r="AAH60" s="497"/>
      <c r="AAI60" s="497"/>
      <c r="AAJ60" s="497"/>
      <c r="AAK60" s="497"/>
      <c r="AAL60" s="497"/>
      <c r="AAM60" s="497"/>
      <c r="AAN60" s="497"/>
      <c r="AAO60" s="497"/>
      <c r="AAP60" s="497"/>
      <c r="AAQ60" s="497"/>
      <c r="AAR60" s="497"/>
      <c r="AAS60" s="497"/>
      <c r="AAT60" s="497"/>
      <c r="AAU60" s="497"/>
      <c r="AAV60" s="497"/>
      <c r="AAW60" s="497"/>
      <c r="AAX60" s="497"/>
      <c r="AAY60" s="497"/>
      <c r="AAZ60" s="497"/>
      <c r="ABA60" s="497"/>
      <c r="ABB60" s="497"/>
      <c r="ABC60" s="497"/>
      <c r="ABD60" s="497"/>
      <c r="ABE60" s="497"/>
      <c r="ABF60" s="497"/>
      <c r="ABG60" s="497"/>
      <c r="ABH60" s="497"/>
      <c r="ABI60" s="497"/>
      <c r="ABJ60" s="497"/>
      <c r="ABK60" s="497"/>
      <c r="ABL60" s="497"/>
      <c r="ABM60" s="497"/>
      <c r="ABN60" s="497"/>
      <c r="ABO60" s="497"/>
      <c r="ABP60" s="497"/>
      <c r="ABQ60" s="497"/>
      <c r="ABR60" s="497"/>
      <c r="ABS60" s="497"/>
      <c r="ABT60" s="497"/>
      <c r="ABU60" s="497"/>
      <c r="ABV60" s="497"/>
      <c r="ABW60" s="497"/>
      <c r="ABX60" s="497"/>
      <c r="ABY60" s="497"/>
      <c r="ABZ60" s="497"/>
      <c r="ACA60" s="497"/>
      <c r="ACB60" s="497"/>
      <c r="ACC60" s="497"/>
      <c r="ACD60" s="497"/>
      <c r="ACE60" s="497"/>
      <c r="ACF60" s="497"/>
      <c r="ACG60" s="497"/>
      <c r="ACH60" s="497"/>
      <c r="ACI60" s="497"/>
      <c r="ACJ60" s="497"/>
      <c r="ACK60" s="497"/>
      <c r="ACL60" s="497"/>
      <c r="ACM60" s="497"/>
      <c r="ACN60" s="497"/>
      <c r="ACO60" s="497"/>
      <c r="ACP60" s="497"/>
      <c r="ACQ60" s="497"/>
      <c r="ACR60" s="497"/>
      <c r="ACS60" s="497"/>
      <c r="ACT60" s="497"/>
      <c r="ACU60" s="497"/>
      <c r="ACV60" s="497"/>
      <c r="ACW60" s="497"/>
      <c r="ACX60" s="497"/>
      <c r="ACY60" s="497"/>
      <c r="ACZ60" s="497"/>
      <c r="ADA60" s="497"/>
      <c r="ADB60" s="497"/>
      <c r="ADC60" s="497"/>
      <c r="ADD60" s="497"/>
      <c r="ADE60" s="497"/>
      <c r="ADF60" s="497"/>
      <c r="ADG60" s="497"/>
      <c r="ADH60" s="497"/>
      <c r="ADI60" s="497"/>
      <c r="ADJ60" s="497"/>
      <c r="ADK60" s="497"/>
      <c r="ADL60" s="497"/>
      <c r="ADM60" s="497"/>
      <c r="ADN60" s="497"/>
      <c r="ADO60" s="497"/>
      <c r="ADP60" s="497"/>
      <c r="ADQ60" s="497"/>
      <c r="ADR60" s="497"/>
      <c r="ADS60" s="497"/>
      <c r="ADT60" s="497"/>
      <c r="ADU60" s="497"/>
      <c r="ADV60" s="497"/>
      <c r="ADW60" s="497"/>
      <c r="ADX60" s="497"/>
      <c r="ADY60" s="497"/>
      <c r="ADZ60" s="497"/>
      <c r="AEA60" s="497"/>
      <c r="AEB60" s="497"/>
      <c r="AEC60" s="497"/>
      <c r="AED60" s="497"/>
      <c r="AEE60" s="497"/>
      <c r="AEF60" s="497"/>
      <c r="AEG60" s="497"/>
      <c r="AEH60" s="497"/>
      <c r="AEI60" s="497"/>
      <c r="AEJ60" s="497"/>
      <c r="AEK60" s="497"/>
      <c r="AEL60" s="497"/>
      <c r="AEM60" s="497"/>
      <c r="AEN60" s="497"/>
      <c r="AEO60" s="497"/>
      <c r="AEP60" s="497"/>
      <c r="AEQ60" s="497"/>
      <c r="AER60" s="497"/>
      <c r="AES60" s="497"/>
      <c r="AET60" s="497"/>
      <c r="AEU60" s="497"/>
      <c r="AEV60" s="497"/>
      <c r="AEW60" s="497"/>
      <c r="AEX60" s="497"/>
      <c r="AEY60" s="497"/>
      <c r="AEZ60" s="497"/>
      <c r="AFA60" s="497"/>
      <c r="AFB60" s="497"/>
      <c r="AFC60" s="497"/>
      <c r="AFD60" s="497"/>
      <c r="AFE60" s="497"/>
      <c r="AFF60" s="497"/>
      <c r="AFG60" s="497"/>
      <c r="AFH60" s="497"/>
      <c r="AFI60" s="497"/>
      <c r="AFJ60" s="497"/>
      <c r="AFK60" s="497"/>
      <c r="AFL60" s="497"/>
      <c r="AFM60" s="497"/>
      <c r="AFN60" s="497"/>
      <c r="AFO60" s="497"/>
      <c r="AFP60" s="497"/>
      <c r="AFQ60" s="497"/>
      <c r="AFR60" s="497"/>
      <c r="AFS60" s="497"/>
      <c r="AFT60" s="497"/>
      <c r="AFU60" s="497"/>
      <c r="AFV60" s="497"/>
      <c r="AFW60" s="497"/>
      <c r="AFX60" s="497"/>
      <c r="AFY60" s="497"/>
      <c r="AFZ60" s="497"/>
      <c r="AGA60" s="497"/>
      <c r="AGB60" s="497"/>
      <c r="AGC60" s="497"/>
      <c r="AGD60" s="497"/>
      <c r="AGE60" s="497"/>
      <c r="AGF60" s="497"/>
      <c r="AGG60" s="497"/>
      <c r="AGH60" s="497"/>
      <c r="AGI60" s="497"/>
      <c r="AGJ60" s="497"/>
      <c r="AGK60" s="497"/>
      <c r="AGL60" s="497"/>
      <c r="AGM60" s="497"/>
      <c r="AGN60" s="497"/>
      <c r="AGO60" s="497"/>
      <c r="AGP60" s="497"/>
      <c r="AGQ60" s="497"/>
      <c r="AGR60" s="497"/>
      <c r="AGS60" s="497"/>
      <c r="AGT60" s="497"/>
      <c r="AGU60" s="497"/>
      <c r="AGV60" s="497"/>
      <c r="AGW60" s="497"/>
      <c r="AGX60" s="497"/>
      <c r="AGY60" s="497"/>
      <c r="AGZ60" s="497"/>
      <c r="AHA60" s="497"/>
      <c r="AHB60" s="497"/>
      <c r="AHC60" s="497"/>
      <c r="AHD60" s="497"/>
      <c r="AHE60" s="497"/>
      <c r="AHF60" s="497"/>
      <c r="AHG60" s="497"/>
      <c r="AHH60" s="497"/>
      <c r="AHI60" s="497"/>
      <c r="AHJ60" s="497"/>
      <c r="AHK60" s="497"/>
      <c r="AHL60" s="497"/>
      <c r="AHM60" s="497"/>
      <c r="AHN60" s="497"/>
      <c r="AHO60" s="497"/>
      <c r="AHP60" s="497"/>
      <c r="AHQ60" s="497"/>
      <c r="AHR60" s="497"/>
      <c r="AHS60" s="497"/>
      <c r="AHT60" s="497"/>
      <c r="AHU60" s="497"/>
      <c r="AHV60" s="497"/>
      <c r="AHW60" s="497"/>
      <c r="AHX60" s="497"/>
      <c r="AHY60" s="497"/>
      <c r="AHZ60" s="497"/>
      <c r="AIA60" s="497"/>
      <c r="AIB60" s="497"/>
      <c r="AIC60" s="497"/>
      <c r="AID60" s="497"/>
      <c r="AIE60" s="497"/>
      <c r="AIF60" s="497"/>
      <c r="AIG60" s="497"/>
      <c r="AIH60" s="497"/>
      <c r="AII60" s="497"/>
      <c r="AIJ60" s="497"/>
      <c r="AIK60" s="497"/>
      <c r="AIL60" s="497"/>
      <c r="AIM60" s="497"/>
      <c r="AIN60" s="497"/>
      <c r="AIO60" s="497"/>
      <c r="AIP60" s="497"/>
      <c r="AIQ60" s="497"/>
      <c r="AIR60" s="497"/>
      <c r="AIS60" s="497"/>
      <c r="AIT60" s="497"/>
      <c r="AIU60" s="497"/>
      <c r="AIV60" s="497"/>
      <c r="AIW60" s="497"/>
      <c r="AIX60" s="497"/>
      <c r="AIY60" s="497"/>
      <c r="AIZ60" s="497"/>
      <c r="AJA60" s="497"/>
      <c r="AJB60" s="497"/>
      <c r="AJC60" s="497"/>
      <c r="AJD60" s="497"/>
      <c r="AJE60" s="497"/>
      <c r="AJF60" s="497"/>
      <c r="AJG60" s="497"/>
      <c r="AJH60" s="497"/>
      <c r="AJI60" s="497"/>
      <c r="AJJ60" s="497"/>
      <c r="AJK60" s="497"/>
      <c r="AJL60" s="497"/>
      <c r="AJM60" s="497"/>
      <c r="AJN60" s="497"/>
      <c r="AJO60" s="497"/>
      <c r="AJP60" s="497"/>
      <c r="AJQ60" s="497"/>
      <c r="AJR60" s="497"/>
      <c r="AJS60" s="497"/>
      <c r="AJT60" s="497"/>
      <c r="AJU60" s="497"/>
      <c r="AJV60" s="497"/>
      <c r="AJW60" s="497"/>
      <c r="AJX60" s="497"/>
      <c r="AJY60" s="497"/>
      <c r="AJZ60" s="497"/>
      <c r="AKA60" s="497"/>
      <c r="AKB60" s="497"/>
      <c r="AKC60" s="497"/>
      <c r="AKD60" s="497"/>
      <c r="AKE60" s="497"/>
      <c r="AKF60" s="497"/>
      <c r="AKG60" s="497"/>
      <c r="AKH60" s="497"/>
      <c r="AKI60" s="497"/>
      <c r="AKJ60" s="497"/>
      <c r="AKK60" s="497"/>
      <c r="AKL60" s="497"/>
      <c r="AKM60" s="497"/>
      <c r="AKN60" s="497"/>
      <c r="AKO60" s="497"/>
      <c r="AKP60" s="497"/>
      <c r="AKQ60" s="497"/>
      <c r="AKR60" s="497"/>
      <c r="AKS60" s="497"/>
      <c r="AKT60" s="497"/>
      <c r="AKU60" s="497"/>
      <c r="AKV60" s="497"/>
      <c r="AKW60" s="497"/>
      <c r="AKX60" s="497"/>
      <c r="AKY60" s="497"/>
      <c r="AKZ60" s="497"/>
      <c r="ALA60" s="497"/>
      <c r="ALB60" s="497"/>
      <c r="ALC60" s="497"/>
      <c r="ALD60" s="497"/>
      <c r="ALE60" s="497"/>
      <c r="ALF60" s="497"/>
      <c r="ALG60" s="497"/>
      <c r="ALH60" s="497"/>
      <c r="ALI60" s="497"/>
      <c r="ALJ60" s="497"/>
      <c r="ALK60" s="497"/>
      <c r="ALL60" s="497"/>
      <c r="ALM60" s="497"/>
      <c r="ALN60" s="497"/>
      <c r="ALO60" s="497"/>
      <c r="ALP60" s="497"/>
      <c r="ALQ60" s="497"/>
      <c r="ALR60" s="497"/>
      <c r="ALS60" s="497"/>
      <c r="ALT60" s="497"/>
      <c r="ALU60" s="497"/>
      <c r="ALV60" s="497"/>
      <c r="ALW60" s="497"/>
      <c r="ALX60" s="497"/>
      <c r="ALY60" s="497"/>
      <c r="ALZ60" s="497"/>
      <c r="AMA60" s="497"/>
      <c r="AMB60" s="497"/>
      <c r="AMC60" s="497"/>
      <c r="AMD60" s="497"/>
      <c r="AME60" s="497"/>
      <c r="AMF60" s="497"/>
      <c r="AMG60" s="497"/>
      <c r="AMH60" s="497"/>
      <c r="AMI60" s="497"/>
      <c r="AMJ60" s="497"/>
      <c r="AMK60" s="497"/>
      <c r="AML60" s="497"/>
      <c r="AMM60" s="497"/>
      <c r="AMN60" s="497"/>
      <c r="AMO60" s="497"/>
      <c r="AMP60" s="497"/>
      <c r="AMQ60" s="497"/>
      <c r="AMR60" s="497"/>
      <c r="AMS60" s="497"/>
      <c r="AMT60" s="497"/>
      <c r="AMU60" s="497"/>
      <c r="AMV60" s="497"/>
      <c r="AMW60" s="497"/>
      <c r="AMX60" s="497"/>
      <c r="AMY60" s="497"/>
      <c r="AMZ60" s="497"/>
      <c r="ANA60" s="497"/>
      <c r="ANB60" s="497"/>
      <c r="ANC60" s="497"/>
      <c r="AND60" s="497"/>
      <c r="ANE60" s="497"/>
      <c r="ANF60" s="497"/>
      <c r="ANG60" s="497"/>
      <c r="ANH60" s="497"/>
      <c r="ANI60" s="497"/>
      <c r="ANJ60" s="497"/>
      <c r="ANK60" s="497"/>
      <c r="ANL60" s="497"/>
      <c r="ANM60" s="497"/>
      <c r="ANN60" s="497"/>
      <c r="ANO60" s="497"/>
      <c r="ANP60" s="497"/>
      <c r="ANQ60" s="497"/>
      <c r="ANR60" s="497"/>
      <c r="ANS60" s="497"/>
      <c r="ANT60" s="497"/>
      <c r="ANU60" s="497"/>
      <c r="ANV60" s="497"/>
      <c r="ANW60" s="497"/>
      <c r="ANX60" s="497"/>
      <c r="ANY60" s="497"/>
      <c r="ANZ60" s="497"/>
      <c r="AOA60" s="497"/>
      <c r="AOB60" s="497"/>
      <c r="AOC60" s="497"/>
      <c r="AOD60" s="497"/>
      <c r="AOE60" s="497"/>
      <c r="AOF60" s="497"/>
      <c r="AOG60" s="497"/>
      <c r="AOH60" s="497"/>
      <c r="AOI60" s="497"/>
      <c r="AOJ60" s="497"/>
      <c r="AOK60" s="497"/>
      <c r="AOL60" s="497"/>
      <c r="AOM60" s="497"/>
      <c r="AON60" s="497"/>
      <c r="AOO60" s="497"/>
      <c r="AOP60" s="497"/>
      <c r="AOQ60" s="497"/>
      <c r="AOR60" s="497"/>
      <c r="AOS60" s="497"/>
      <c r="AOT60" s="497"/>
      <c r="AOU60" s="497"/>
      <c r="AOV60" s="497"/>
      <c r="AOW60" s="497"/>
      <c r="AOX60" s="497"/>
      <c r="AOY60" s="497"/>
      <c r="AOZ60" s="497"/>
      <c r="APA60" s="497"/>
      <c r="APB60" s="497"/>
      <c r="APC60" s="497"/>
      <c r="APD60" s="497"/>
      <c r="APE60" s="497"/>
      <c r="APF60" s="497"/>
      <c r="APG60" s="497"/>
      <c r="APH60" s="497"/>
      <c r="API60" s="497"/>
      <c r="APJ60" s="497"/>
      <c r="APK60" s="497"/>
      <c r="APL60" s="497"/>
      <c r="APM60" s="497"/>
      <c r="APN60" s="497"/>
      <c r="APO60" s="497"/>
      <c r="APP60" s="497"/>
      <c r="APQ60" s="497"/>
      <c r="APR60" s="497"/>
      <c r="APS60" s="497"/>
      <c r="APT60" s="497"/>
      <c r="APU60" s="497"/>
      <c r="APV60" s="497"/>
      <c r="APW60" s="497"/>
      <c r="APX60" s="497"/>
      <c r="APY60" s="497"/>
      <c r="APZ60" s="497"/>
      <c r="AQA60" s="497"/>
      <c r="AQB60" s="497"/>
      <c r="AQC60" s="497"/>
      <c r="AQD60" s="497"/>
      <c r="AQE60" s="497"/>
      <c r="AQF60" s="497"/>
      <c r="AQG60" s="497"/>
      <c r="AQH60" s="497"/>
      <c r="AQI60" s="497"/>
      <c r="AQJ60" s="497"/>
      <c r="AQK60" s="497"/>
      <c r="AQL60" s="497"/>
      <c r="AQM60" s="497"/>
      <c r="AQN60" s="497"/>
      <c r="AQO60" s="497"/>
      <c r="AQP60" s="497"/>
      <c r="AQQ60" s="497"/>
      <c r="AQR60" s="497"/>
      <c r="AQS60" s="497"/>
      <c r="AQT60" s="497"/>
      <c r="AQU60" s="497"/>
      <c r="AQV60" s="497"/>
      <c r="AQW60" s="497"/>
      <c r="AQX60" s="497"/>
      <c r="AQY60" s="497"/>
      <c r="AQZ60" s="497"/>
      <c r="ARA60" s="497"/>
      <c r="ARB60" s="497"/>
      <c r="ARC60" s="497"/>
      <c r="ARD60" s="497"/>
      <c r="ARE60" s="497"/>
      <c r="ARF60" s="497"/>
      <c r="ARG60" s="497"/>
      <c r="ARH60" s="497"/>
      <c r="ARI60" s="497"/>
      <c r="ARJ60" s="497"/>
      <c r="ARK60" s="497"/>
      <c r="ARL60" s="497"/>
      <c r="ARM60" s="497"/>
      <c r="ARN60" s="497"/>
      <c r="ARO60" s="497"/>
      <c r="ARP60" s="497"/>
      <c r="ARQ60" s="497"/>
      <c r="ARR60" s="497"/>
      <c r="ARS60" s="497"/>
      <c r="ART60" s="497"/>
      <c r="ARU60" s="497"/>
      <c r="ARV60" s="497"/>
      <c r="ARW60" s="497"/>
      <c r="ARX60" s="497"/>
      <c r="ARY60" s="497"/>
      <c r="ARZ60" s="497"/>
      <c r="ASA60" s="497"/>
      <c r="ASB60" s="497"/>
      <c r="ASC60" s="497"/>
      <c r="ASD60" s="497"/>
      <c r="ASE60" s="497"/>
      <c r="ASF60" s="497"/>
      <c r="ASG60" s="497"/>
      <c r="ASH60" s="497"/>
      <c r="ASI60" s="497"/>
      <c r="ASJ60" s="497"/>
      <c r="ASK60" s="497"/>
      <c r="ASL60" s="497"/>
      <c r="ASM60" s="497"/>
      <c r="ASN60" s="497"/>
      <c r="ASO60" s="497"/>
      <c r="ASP60" s="497"/>
      <c r="ASQ60" s="497"/>
      <c r="ASR60" s="497"/>
      <c r="ASS60" s="497"/>
      <c r="AST60" s="497"/>
      <c r="ASU60" s="497"/>
      <c r="ASV60" s="497"/>
      <c r="ASW60" s="497"/>
      <c r="ASX60" s="497"/>
      <c r="ASY60" s="497"/>
      <c r="ASZ60" s="497"/>
      <c r="ATA60" s="497"/>
      <c r="ATB60" s="497"/>
      <c r="ATC60" s="497"/>
      <c r="ATD60" s="497"/>
      <c r="ATE60" s="497"/>
      <c r="ATF60" s="497"/>
      <c r="ATG60" s="497"/>
      <c r="ATH60" s="497"/>
      <c r="ATI60" s="497"/>
      <c r="ATJ60" s="497"/>
      <c r="ATK60" s="497"/>
      <c r="ATL60" s="497"/>
      <c r="ATM60" s="497"/>
      <c r="ATN60" s="497"/>
      <c r="ATO60" s="497"/>
      <c r="ATP60" s="497"/>
      <c r="ATQ60" s="497"/>
      <c r="ATR60" s="497"/>
      <c r="ATS60" s="497"/>
      <c r="ATT60" s="497"/>
      <c r="ATU60" s="497"/>
      <c r="ATV60" s="497"/>
      <c r="ATW60" s="497"/>
      <c r="ATX60" s="497"/>
      <c r="ATY60" s="497"/>
      <c r="ATZ60" s="497"/>
      <c r="AUA60" s="497"/>
      <c r="AUB60" s="497"/>
      <c r="AUC60" s="497"/>
      <c r="AUD60" s="497"/>
      <c r="AUE60" s="497"/>
      <c r="AUF60" s="497"/>
      <c r="AUG60" s="497"/>
      <c r="AUH60" s="497"/>
      <c r="AUI60" s="497"/>
      <c r="AUJ60" s="497"/>
      <c r="AUK60" s="497"/>
      <c r="AUL60" s="497"/>
      <c r="AUM60" s="497"/>
      <c r="AUN60" s="497"/>
      <c r="AUO60" s="497"/>
      <c r="AUP60" s="497"/>
      <c r="AUQ60" s="497"/>
      <c r="AUR60" s="497"/>
      <c r="AUS60" s="497"/>
      <c r="AUT60" s="497"/>
      <c r="AUU60" s="497"/>
      <c r="AUV60" s="497"/>
      <c r="AUW60" s="497"/>
      <c r="AUX60" s="497"/>
      <c r="AUY60" s="497"/>
      <c r="AUZ60" s="497"/>
      <c r="AVA60" s="497"/>
      <c r="AVB60" s="497"/>
      <c r="AVC60" s="497"/>
      <c r="AVD60" s="497"/>
      <c r="AVE60" s="497"/>
      <c r="AVF60" s="497"/>
      <c r="AVG60" s="497"/>
      <c r="AVH60" s="497"/>
      <c r="AVI60" s="497"/>
      <c r="AVJ60" s="497"/>
      <c r="AVK60" s="497"/>
      <c r="AVL60" s="497"/>
      <c r="AVM60" s="497"/>
      <c r="AVN60" s="497"/>
      <c r="AVO60" s="497"/>
      <c r="AVP60" s="497"/>
      <c r="AVQ60" s="497"/>
      <c r="AVR60" s="497"/>
      <c r="AVS60" s="497"/>
      <c r="AVT60" s="497"/>
      <c r="AVU60" s="497"/>
      <c r="AVV60" s="497"/>
      <c r="AVW60" s="497"/>
      <c r="AVX60" s="497"/>
      <c r="AVY60" s="497"/>
      <c r="AVZ60" s="497"/>
      <c r="AWA60" s="497"/>
      <c r="AWB60" s="497"/>
      <c r="AWC60" s="497"/>
      <c r="AWD60" s="497"/>
      <c r="AWE60" s="497"/>
      <c r="AWF60" s="497"/>
      <c r="AWG60" s="497"/>
      <c r="AWH60" s="497"/>
      <c r="AWI60" s="497"/>
      <c r="AWJ60" s="497"/>
      <c r="AWK60" s="497"/>
      <c r="AWL60" s="497"/>
      <c r="AWM60" s="497"/>
      <c r="AWN60" s="497"/>
      <c r="AWO60" s="497"/>
      <c r="AWP60" s="497"/>
      <c r="AWQ60" s="497"/>
      <c r="AWR60" s="497"/>
      <c r="AWS60" s="497"/>
      <c r="AWT60" s="497"/>
      <c r="AWU60" s="497"/>
      <c r="AWV60" s="497"/>
      <c r="AWW60" s="497"/>
      <c r="AWX60" s="497"/>
      <c r="AWY60" s="497"/>
      <c r="AWZ60" s="497"/>
      <c r="AXA60" s="497"/>
      <c r="AXB60" s="497"/>
      <c r="AXC60" s="497"/>
      <c r="AXD60" s="497"/>
      <c r="AXE60" s="497"/>
      <c r="AXF60" s="497"/>
      <c r="AXG60" s="497"/>
      <c r="AXH60" s="497"/>
      <c r="AXI60" s="497"/>
      <c r="AXJ60" s="497"/>
      <c r="AXK60" s="497"/>
      <c r="AXL60" s="497"/>
      <c r="AXM60" s="497"/>
      <c r="AXN60" s="497"/>
      <c r="AXO60" s="497"/>
      <c r="AXP60" s="497"/>
      <c r="AXQ60" s="497"/>
      <c r="AXR60" s="497"/>
      <c r="AXS60" s="497"/>
      <c r="AXT60" s="497"/>
      <c r="AXU60" s="497"/>
      <c r="AXV60" s="497"/>
      <c r="AXW60" s="497"/>
      <c r="AXX60" s="497"/>
      <c r="AXY60" s="497"/>
      <c r="AXZ60" s="497"/>
      <c r="AYA60" s="497"/>
      <c r="AYB60" s="497"/>
      <c r="AYC60" s="497"/>
      <c r="AYD60" s="497"/>
      <c r="AYE60" s="497"/>
      <c r="AYF60" s="497"/>
      <c r="AYG60" s="497"/>
      <c r="AYH60" s="497"/>
      <c r="AYI60" s="497"/>
      <c r="AYJ60" s="497"/>
      <c r="AYK60" s="497"/>
      <c r="AYL60" s="497"/>
      <c r="AYM60" s="497"/>
      <c r="AYN60" s="497"/>
      <c r="AYO60" s="497"/>
      <c r="AYP60" s="497"/>
      <c r="AYQ60" s="497"/>
      <c r="AYR60" s="497"/>
      <c r="AYS60" s="497"/>
      <c r="AYT60" s="497"/>
      <c r="AYU60" s="497"/>
      <c r="AYV60" s="497"/>
      <c r="AYW60" s="497"/>
      <c r="AYX60" s="497"/>
      <c r="AYY60" s="497"/>
      <c r="AYZ60" s="497"/>
      <c r="AZA60" s="497"/>
      <c r="AZB60" s="497"/>
      <c r="AZC60" s="497"/>
      <c r="AZD60" s="497"/>
      <c r="AZE60" s="497"/>
      <c r="AZF60" s="497"/>
      <c r="AZG60" s="497"/>
      <c r="AZH60" s="497"/>
      <c r="AZI60" s="497"/>
      <c r="AZJ60" s="497"/>
      <c r="AZK60" s="497"/>
      <c r="AZL60" s="497"/>
      <c r="AZM60" s="497"/>
      <c r="AZN60" s="497"/>
      <c r="AZO60" s="497"/>
      <c r="AZP60" s="497"/>
      <c r="AZQ60" s="497"/>
      <c r="AZR60" s="497"/>
      <c r="AZS60" s="497"/>
      <c r="AZT60" s="497"/>
      <c r="AZU60" s="497"/>
      <c r="AZV60" s="497"/>
      <c r="AZW60" s="497"/>
      <c r="AZX60" s="497"/>
      <c r="AZY60" s="497"/>
      <c r="AZZ60" s="497"/>
      <c r="BAA60" s="497"/>
      <c r="BAB60" s="497"/>
      <c r="BAC60" s="497"/>
      <c r="BAD60" s="497"/>
      <c r="BAE60" s="497"/>
      <c r="BAF60" s="497"/>
      <c r="BAG60" s="497"/>
      <c r="BAH60" s="497"/>
      <c r="BAI60" s="497"/>
      <c r="BAJ60" s="497"/>
      <c r="BAK60" s="497"/>
      <c r="BAL60" s="497"/>
      <c r="BAM60" s="497"/>
      <c r="BAN60" s="497"/>
      <c r="BAO60" s="497"/>
      <c r="BAP60" s="497"/>
      <c r="BAQ60" s="497"/>
      <c r="BAR60" s="497"/>
      <c r="BAS60" s="497"/>
      <c r="BAT60" s="497"/>
      <c r="BAU60" s="497"/>
      <c r="BAV60" s="497"/>
      <c r="BAW60" s="497"/>
      <c r="BAX60" s="497"/>
      <c r="BAY60" s="497"/>
      <c r="BAZ60" s="497"/>
      <c r="BBA60" s="497"/>
      <c r="BBB60" s="497"/>
      <c r="BBC60" s="497"/>
      <c r="BBD60" s="497"/>
      <c r="BBE60" s="497"/>
      <c r="BBF60" s="497"/>
      <c r="BBG60" s="497"/>
      <c r="BBH60" s="497"/>
      <c r="BBI60" s="497"/>
      <c r="BBJ60" s="497"/>
      <c r="BBK60" s="497"/>
      <c r="BBL60" s="497"/>
      <c r="BBM60" s="497"/>
      <c r="BBN60" s="497"/>
      <c r="BBO60" s="497"/>
      <c r="BBP60" s="497"/>
      <c r="BBQ60" s="497"/>
      <c r="BBR60" s="497"/>
      <c r="BBS60" s="497"/>
      <c r="BBT60" s="497"/>
      <c r="BBU60" s="497"/>
      <c r="BBV60" s="497"/>
      <c r="BBW60" s="497"/>
      <c r="BBX60" s="497"/>
      <c r="BBY60" s="497"/>
      <c r="BBZ60" s="497"/>
      <c r="BCA60" s="497"/>
      <c r="BCB60" s="497"/>
      <c r="BCC60" s="497"/>
      <c r="BCD60" s="497"/>
      <c r="BCE60" s="497"/>
      <c r="BCF60" s="497"/>
      <c r="BCG60" s="497"/>
      <c r="BCH60" s="497"/>
      <c r="BCI60" s="497"/>
      <c r="BCJ60" s="497"/>
      <c r="BCK60" s="497"/>
      <c r="BCL60" s="497"/>
      <c r="BCM60" s="497"/>
      <c r="BCN60" s="497"/>
      <c r="BCO60" s="497"/>
      <c r="BCP60" s="497"/>
      <c r="BCQ60" s="497"/>
      <c r="BCR60" s="497"/>
      <c r="BCS60" s="497"/>
      <c r="BCT60" s="497"/>
      <c r="BCU60" s="497"/>
      <c r="BCV60" s="497"/>
      <c r="BCW60" s="497"/>
      <c r="BCX60" s="497"/>
      <c r="BCY60" s="497"/>
      <c r="BCZ60" s="497"/>
      <c r="BDA60" s="497"/>
      <c r="BDB60" s="497"/>
      <c r="BDC60" s="497"/>
      <c r="BDD60" s="497"/>
      <c r="BDE60" s="497"/>
      <c r="BDF60" s="497"/>
      <c r="BDG60" s="497"/>
      <c r="BDH60" s="497"/>
      <c r="BDI60" s="497"/>
      <c r="BDJ60" s="497"/>
      <c r="BDK60" s="497"/>
      <c r="BDL60" s="497"/>
      <c r="BDM60" s="497"/>
      <c r="BDN60" s="497"/>
      <c r="BDO60" s="497"/>
      <c r="BDP60" s="497"/>
      <c r="BDQ60" s="497"/>
      <c r="BDR60" s="497"/>
      <c r="BDS60" s="497"/>
      <c r="BDT60" s="497"/>
      <c r="BDU60" s="497"/>
      <c r="BDV60" s="497"/>
      <c r="BDW60" s="497"/>
      <c r="BDX60" s="497"/>
      <c r="BDY60" s="497"/>
      <c r="BDZ60" s="497"/>
      <c r="BEA60" s="497"/>
      <c r="BEB60" s="497"/>
      <c r="BEC60" s="497"/>
      <c r="BED60" s="497"/>
      <c r="BEE60" s="497"/>
      <c r="BEF60" s="497"/>
      <c r="BEG60" s="497"/>
      <c r="BEH60" s="497"/>
      <c r="BEI60" s="497"/>
      <c r="BEJ60" s="497"/>
      <c r="BEK60" s="497"/>
      <c r="BEL60" s="497"/>
      <c r="BEM60" s="497"/>
      <c r="BEN60" s="497"/>
      <c r="BEO60" s="497"/>
      <c r="BEP60" s="497"/>
      <c r="BEQ60" s="497"/>
      <c r="BER60" s="497"/>
      <c r="BES60" s="497"/>
      <c r="BET60" s="497"/>
      <c r="BEU60" s="497"/>
      <c r="BEV60" s="497"/>
      <c r="BEW60" s="497"/>
      <c r="BEX60" s="497"/>
      <c r="BEY60" s="497"/>
      <c r="BEZ60" s="497"/>
      <c r="BFA60" s="497"/>
      <c r="BFB60" s="497"/>
      <c r="BFC60" s="497"/>
      <c r="BFD60" s="497"/>
      <c r="BFE60" s="497"/>
      <c r="BFF60" s="497"/>
      <c r="BFG60" s="497"/>
      <c r="BFH60" s="497"/>
      <c r="BFI60" s="497"/>
      <c r="BFJ60" s="497"/>
      <c r="BFK60" s="497"/>
      <c r="BFL60" s="497"/>
      <c r="BFM60" s="497"/>
      <c r="BFN60" s="497"/>
      <c r="BFO60" s="497"/>
      <c r="BFP60" s="497"/>
      <c r="BFQ60" s="497"/>
      <c r="BFR60" s="497"/>
      <c r="BFS60" s="497"/>
      <c r="BFT60" s="497"/>
      <c r="BFU60" s="497"/>
      <c r="BFV60" s="497"/>
      <c r="BFW60" s="497"/>
      <c r="BFX60" s="497"/>
      <c r="BFY60" s="497"/>
      <c r="BFZ60" s="497"/>
      <c r="BGA60" s="497"/>
      <c r="BGB60" s="497"/>
      <c r="BGC60" s="497"/>
      <c r="BGD60" s="497"/>
      <c r="BGE60" s="497"/>
      <c r="BGF60" s="497"/>
      <c r="BGG60" s="497"/>
      <c r="BGH60" s="497"/>
      <c r="BGI60" s="497"/>
      <c r="BGJ60" s="497"/>
      <c r="BGK60" s="497"/>
      <c r="BGL60" s="497"/>
      <c r="BGM60" s="497"/>
      <c r="BGN60" s="497"/>
      <c r="BGO60" s="497"/>
      <c r="BGP60" s="497"/>
      <c r="BGQ60" s="497"/>
      <c r="BGR60" s="497"/>
      <c r="BGS60" s="497"/>
      <c r="BGT60" s="497"/>
      <c r="BGU60" s="497"/>
      <c r="BGV60" s="497"/>
      <c r="BGW60" s="497"/>
      <c r="BGX60" s="497"/>
      <c r="BGY60" s="497"/>
      <c r="BGZ60" s="497"/>
      <c r="BHA60" s="497"/>
      <c r="BHB60" s="497"/>
      <c r="BHC60" s="497"/>
      <c r="BHD60" s="497"/>
      <c r="BHE60" s="497"/>
      <c r="BHF60" s="497"/>
      <c r="BHG60" s="497"/>
      <c r="BHH60" s="497"/>
      <c r="BHI60" s="497"/>
      <c r="BHJ60" s="497"/>
      <c r="BHK60" s="497"/>
      <c r="BHL60" s="497"/>
      <c r="BHM60" s="497"/>
      <c r="BHN60" s="497"/>
      <c r="BHO60" s="497"/>
      <c r="BHP60" s="497"/>
      <c r="BHQ60" s="497"/>
      <c r="BHR60" s="497"/>
      <c r="BHS60" s="497"/>
      <c r="BHT60" s="497"/>
      <c r="BHU60" s="497"/>
      <c r="BHV60" s="497"/>
      <c r="BHW60" s="497"/>
      <c r="BHX60" s="497"/>
      <c r="BHY60" s="497"/>
      <c r="BHZ60" s="497"/>
      <c r="BIA60" s="497"/>
      <c r="BIB60" s="497"/>
      <c r="BIC60" s="497"/>
      <c r="BID60" s="497"/>
      <c r="BIE60" s="497"/>
      <c r="BIF60" s="497"/>
      <c r="BIG60" s="497"/>
      <c r="BIH60" s="497"/>
      <c r="BII60" s="497"/>
      <c r="BIJ60" s="497"/>
      <c r="BIK60" s="497"/>
      <c r="BIL60" s="497"/>
      <c r="BIM60" s="497"/>
      <c r="BIN60" s="497"/>
      <c r="BIO60" s="497"/>
      <c r="BIP60" s="497"/>
      <c r="BIQ60" s="497"/>
      <c r="BIR60" s="497"/>
      <c r="BIS60" s="497"/>
      <c r="BIT60" s="497"/>
      <c r="BIU60" s="497"/>
      <c r="BIV60" s="497"/>
      <c r="BIW60" s="497"/>
      <c r="BIX60" s="497"/>
      <c r="BIY60" s="497"/>
      <c r="BIZ60" s="497"/>
      <c r="BJA60" s="497"/>
      <c r="BJB60" s="497"/>
      <c r="BJC60" s="497"/>
      <c r="BJD60" s="497"/>
      <c r="BJE60" s="497"/>
      <c r="BJF60" s="497"/>
      <c r="BJG60" s="497"/>
      <c r="BJH60" s="497"/>
      <c r="BJI60" s="497"/>
      <c r="BJJ60" s="497"/>
      <c r="BJK60" s="497"/>
      <c r="BJL60" s="497"/>
      <c r="BJM60" s="497"/>
      <c r="BJN60" s="497"/>
      <c r="BJO60" s="497"/>
      <c r="BJP60" s="497"/>
      <c r="BJQ60" s="497"/>
      <c r="BJR60" s="497"/>
      <c r="BJS60" s="497"/>
      <c r="BJT60" s="497"/>
      <c r="BJU60" s="497"/>
      <c r="BJV60" s="497"/>
      <c r="BJW60" s="497"/>
      <c r="BJX60" s="497"/>
      <c r="BJY60" s="497"/>
      <c r="BJZ60" s="497"/>
      <c r="BKA60" s="497"/>
      <c r="BKB60" s="497"/>
      <c r="BKC60" s="497"/>
      <c r="BKD60" s="497"/>
      <c r="BKE60" s="497"/>
      <c r="BKF60" s="497"/>
      <c r="BKG60" s="497"/>
      <c r="BKH60" s="497"/>
      <c r="BKI60" s="497"/>
      <c r="BKJ60" s="497"/>
      <c r="BKK60" s="497"/>
      <c r="BKL60" s="497"/>
      <c r="BKM60" s="497"/>
      <c r="BKN60" s="497"/>
      <c r="BKO60" s="497"/>
      <c r="BKP60" s="497"/>
      <c r="BKQ60" s="497"/>
      <c r="BKR60" s="497"/>
      <c r="BKS60" s="497"/>
      <c r="BKT60" s="497"/>
      <c r="BKU60" s="497"/>
      <c r="BKV60" s="497"/>
      <c r="BKW60" s="497"/>
      <c r="BKX60" s="497"/>
      <c r="BKY60" s="497"/>
      <c r="BKZ60" s="497"/>
      <c r="BLA60" s="497"/>
      <c r="BLB60" s="497"/>
      <c r="BLC60" s="497"/>
      <c r="BLD60" s="497"/>
      <c r="BLE60" s="497"/>
      <c r="BLF60" s="497"/>
      <c r="BLG60" s="497"/>
      <c r="BLH60" s="497"/>
      <c r="BLI60" s="497"/>
      <c r="BLJ60" s="497"/>
      <c r="BLK60" s="497"/>
      <c r="BLL60" s="497"/>
      <c r="BLM60" s="497"/>
      <c r="BLN60" s="497"/>
      <c r="BLO60" s="497"/>
      <c r="BLP60" s="497"/>
      <c r="BLQ60" s="497"/>
      <c r="BLR60" s="497"/>
      <c r="BLS60" s="497"/>
      <c r="BLT60" s="497"/>
      <c r="BLU60" s="497"/>
      <c r="BLV60" s="497"/>
      <c r="BLW60" s="497"/>
      <c r="BLX60" s="497"/>
      <c r="BLY60" s="497"/>
      <c r="BLZ60" s="497"/>
      <c r="BMA60" s="497"/>
      <c r="BMB60" s="497"/>
      <c r="BMC60" s="497"/>
      <c r="BMD60" s="497"/>
      <c r="BME60" s="497"/>
      <c r="BMF60" s="497"/>
      <c r="BMG60" s="497"/>
      <c r="BMH60" s="497"/>
      <c r="BMI60" s="497"/>
      <c r="BMJ60" s="497"/>
      <c r="BMK60" s="497"/>
      <c r="BML60" s="497"/>
      <c r="BMM60" s="497"/>
      <c r="BMN60" s="497"/>
      <c r="BMO60" s="497"/>
      <c r="BMP60" s="497"/>
      <c r="BMQ60" s="497"/>
      <c r="BMR60" s="497"/>
      <c r="BMS60" s="497"/>
      <c r="BMT60" s="497"/>
      <c r="BMU60" s="497"/>
      <c r="BMV60" s="497"/>
      <c r="BMW60" s="497"/>
      <c r="BMX60" s="497"/>
      <c r="BMY60" s="497"/>
      <c r="BMZ60" s="497"/>
      <c r="BNA60" s="497"/>
      <c r="BNB60" s="497"/>
      <c r="BNC60" s="497"/>
      <c r="BND60" s="497"/>
      <c r="BNE60" s="497"/>
      <c r="BNF60" s="497"/>
      <c r="BNG60" s="497"/>
      <c r="BNH60" s="497"/>
      <c r="BNI60" s="497"/>
      <c r="BNJ60" s="497"/>
      <c r="BNK60" s="497"/>
      <c r="BNL60" s="497"/>
      <c r="BNM60" s="497"/>
      <c r="BNN60" s="497"/>
      <c r="BNO60" s="497"/>
      <c r="BNP60" s="497"/>
      <c r="BNQ60" s="497"/>
      <c r="BNR60" s="497"/>
      <c r="BNS60" s="497"/>
      <c r="BNT60" s="497"/>
      <c r="BNU60" s="497"/>
      <c r="BNV60" s="497"/>
      <c r="BNW60" s="497"/>
      <c r="BNX60" s="497"/>
      <c r="BNY60" s="497"/>
      <c r="BNZ60" s="497"/>
      <c r="BOA60" s="497"/>
      <c r="BOB60" s="497"/>
      <c r="BOC60" s="497"/>
      <c r="BOD60" s="497"/>
      <c r="BOE60" s="497"/>
      <c r="BOF60" s="497"/>
      <c r="BOG60" s="497"/>
      <c r="BOH60" s="497"/>
      <c r="BOI60" s="497"/>
      <c r="BOJ60" s="497"/>
      <c r="BOK60" s="497"/>
      <c r="BOL60" s="497"/>
      <c r="BOM60" s="497"/>
      <c r="BON60" s="497"/>
      <c r="BOO60" s="497"/>
      <c r="BOP60" s="497"/>
      <c r="BOQ60" s="497"/>
      <c r="BOR60" s="497"/>
      <c r="BOS60" s="497"/>
      <c r="BOT60" s="497"/>
      <c r="BOU60" s="497"/>
      <c r="BOV60" s="497"/>
      <c r="BOW60" s="497"/>
      <c r="BOX60" s="497"/>
      <c r="BOY60" s="497"/>
      <c r="BOZ60" s="497"/>
      <c r="BPA60" s="497"/>
      <c r="BPB60" s="497"/>
      <c r="BPC60" s="497"/>
      <c r="BPD60" s="497"/>
      <c r="BPE60" s="497"/>
      <c r="BPF60" s="497"/>
      <c r="BPG60" s="497"/>
      <c r="BPH60" s="497"/>
      <c r="BPI60" s="497"/>
      <c r="BPJ60" s="497"/>
      <c r="BPK60" s="497"/>
      <c r="BPL60" s="497"/>
      <c r="BPM60" s="497"/>
      <c r="BPN60" s="497"/>
      <c r="BPO60" s="497"/>
      <c r="BPP60" s="497"/>
      <c r="BPQ60" s="497"/>
      <c r="BPR60" s="497"/>
      <c r="BPS60" s="497"/>
      <c r="BPT60" s="497"/>
      <c r="BPU60" s="497"/>
      <c r="BPV60" s="497"/>
      <c r="BPW60" s="497"/>
      <c r="BPX60" s="497"/>
      <c r="BPY60" s="497"/>
      <c r="BPZ60" s="497"/>
      <c r="BQA60" s="497"/>
      <c r="BQB60" s="497"/>
      <c r="BQC60" s="497"/>
      <c r="BQD60" s="497"/>
      <c r="BQE60" s="497"/>
      <c r="BQF60" s="497"/>
      <c r="BQG60" s="497"/>
      <c r="BQH60" s="497"/>
      <c r="BQI60" s="497"/>
      <c r="BQJ60" s="497"/>
      <c r="BQK60" s="497"/>
      <c r="BQL60" s="497"/>
      <c r="BQM60" s="497"/>
      <c r="BQN60" s="497"/>
      <c r="BQO60" s="497"/>
      <c r="BQP60" s="497"/>
      <c r="BQQ60" s="497"/>
      <c r="BQR60" s="497"/>
      <c r="BQS60" s="497"/>
      <c r="BQT60" s="497"/>
      <c r="BQU60" s="497"/>
      <c r="BQV60" s="497"/>
      <c r="BQW60" s="497"/>
      <c r="BQX60" s="497"/>
      <c r="BQY60" s="497"/>
      <c r="BQZ60" s="497"/>
      <c r="BRA60" s="497"/>
      <c r="BRB60" s="497"/>
      <c r="BRC60" s="497"/>
      <c r="BRD60" s="497"/>
      <c r="BRE60" s="497"/>
      <c r="BRF60" s="497"/>
      <c r="BRG60" s="497"/>
      <c r="BRH60" s="497"/>
      <c r="BRI60" s="497"/>
      <c r="BRJ60" s="497"/>
      <c r="BRK60" s="497"/>
      <c r="BRL60" s="497"/>
      <c r="BRM60" s="497"/>
      <c r="BRN60" s="497"/>
      <c r="BRO60" s="497"/>
      <c r="BRP60" s="497"/>
      <c r="BRQ60" s="497"/>
      <c r="BRR60" s="497"/>
      <c r="BRS60" s="497"/>
      <c r="BRT60" s="497"/>
      <c r="BRU60" s="497"/>
      <c r="BRV60" s="497"/>
      <c r="BRW60" s="497"/>
      <c r="BRX60" s="497"/>
      <c r="BRY60" s="497"/>
      <c r="BRZ60" s="497"/>
      <c r="BSA60" s="497"/>
      <c r="BSB60" s="497"/>
      <c r="BSC60" s="497"/>
      <c r="BSD60" s="497"/>
      <c r="BSE60" s="497"/>
      <c r="BSF60" s="497"/>
      <c r="BSG60" s="497"/>
      <c r="BSH60" s="497"/>
      <c r="BSI60" s="497"/>
      <c r="BSJ60" s="497"/>
      <c r="BSK60" s="497"/>
      <c r="BSL60" s="497"/>
      <c r="BSM60" s="497"/>
      <c r="BSN60" s="497"/>
      <c r="BSO60" s="497"/>
      <c r="BSP60" s="497"/>
      <c r="BSQ60" s="497"/>
      <c r="BSR60" s="497"/>
      <c r="BSS60" s="497"/>
      <c r="BST60" s="497"/>
      <c r="BSU60" s="497"/>
      <c r="BSV60" s="497"/>
      <c r="BSW60" s="497"/>
      <c r="BSX60" s="497"/>
      <c r="BSY60" s="497"/>
      <c r="BSZ60" s="497"/>
      <c r="BTA60" s="497"/>
      <c r="BTB60" s="497"/>
      <c r="BTC60" s="497"/>
      <c r="BTD60" s="497"/>
      <c r="BTE60" s="497"/>
      <c r="BTF60" s="497"/>
      <c r="BTG60" s="497"/>
      <c r="BTH60" s="497"/>
      <c r="BTI60" s="497"/>
      <c r="BTJ60" s="497"/>
      <c r="BTK60" s="497"/>
      <c r="BTL60" s="497"/>
      <c r="BTM60" s="497"/>
      <c r="BTN60" s="497"/>
      <c r="BTO60" s="497"/>
      <c r="BTP60" s="497"/>
      <c r="BTQ60" s="497"/>
      <c r="BTR60" s="497"/>
      <c r="BTS60" s="497"/>
      <c r="BTT60" s="497"/>
      <c r="BTU60" s="497"/>
      <c r="BTV60" s="497"/>
      <c r="BTW60" s="497"/>
      <c r="BTX60" s="497"/>
      <c r="BTY60" s="497"/>
      <c r="BTZ60" s="497"/>
      <c r="BUA60" s="497"/>
      <c r="BUB60" s="497"/>
      <c r="BUC60" s="497"/>
      <c r="BUD60" s="497"/>
      <c r="BUE60" s="497"/>
      <c r="BUF60" s="497"/>
      <c r="BUG60" s="497"/>
      <c r="BUH60" s="497"/>
      <c r="BUI60" s="497"/>
      <c r="BUJ60" s="497"/>
      <c r="BUK60" s="497"/>
      <c r="BUL60" s="497"/>
      <c r="BUM60" s="497"/>
      <c r="BUN60" s="497"/>
      <c r="BUO60" s="497"/>
      <c r="BUP60" s="497"/>
      <c r="BUQ60" s="497"/>
      <c r="BUR60" s="497"/>
      <c r="BUS60" s="497"/>
      <c r="BUT60" s="497"/>
      <c r="BUU60" s="497"/>
      <c r="BUV60" s="497"/>
      <c r="BUW60" s="497"/>
      <c r="BUX60" s="497"/>
      <c r="BUY60" s="497"/>
      <c r="BUZ60" s="497"/>
      <c r="BVA60" s="497"/>
      <c r="BVB60" s="497"/>
      <c r="BVC60" s="497"/>
      <c r="BVD60" s="497"/>
      <c r="BVE60" s="497"/>
      <c r="BVF60" s="497"/>
      <c r="BVG60" s="497"/>
      <c r="BVH60" s="497"/>
      <c r="BVI60" s="497"/>
      <c r="BVJ60" s="497"/>
      <c r="BVK60" s="497"/>
      <c r="BVL60" s="497"/>
      <c r="BVM60" s="497"/>
      <c r="BVN60" s="497"/>
      <c r="BVO60" s="497"/>
      <c r="BVP60" s="497"/>
      <c r="BVQ60" s="497"/>
      <c r="BVR60" s="497"/>
      <c r="BVS60" s="497"/>
      <c r="BVT60" s="497"/>
      <c r="BVU60" s="497"/>
      <c r="BVV60" s="497"/>
      <c r="BVW60" s="497"/>
      <c r="BVX60" s="497"/>
      <c r="BVY60" s="497"/>
      <c r="BVZ60" s="497"/>
      <c r="BWA60" s="497"/>
      <c r="BWB60" s="497"/>
      <c r="BWC60" s="497"/>
      <c r="BWD60" s="497"/>
      <c r="BWE60" s="497"/>
      <c r="BWF60" s="497"/>
      <c r="BWG60" s="497"/>
      <c r="BWH60" s="497"/>
      <c r="BWI60" s="497"/>
      <c r="BWJ60" s="497"/>
      <c r="BWK60" s="497"/>
      <c r="BWL60" s="497"/>
      <c r="BWM60" s="497"/>
      <c r="BWN60" s="497"/>
      <c r="BWO60" s="497"/>
      <c r="BWP60" s="497"/>
      <c r="BWQ60" s="497"/>
      <c r="BWR60" s="497"/>
      <c r="BWS60" s="497"/>
      <c r="BWT60" s="497"/>
      <c r="BWU60" s="497"/>
      <c r="BWV60" s="497"/>
      <c r="BWW60" s="497"/>
      <c r="BWX60" s="497"/>
      <c r="BWY60" s="497"/>
      <c r="BWZ60" s="497"/>
      <c r="BXA60" s="497"/>
      <c r="BXB60" s="497"/>
      <c r="BXC60" s="497"/>
      <c r="BXD60" s="497"/>
      <c r="BXE60" s="497"/>
      <c r="BXF60" s="497"/>
      <c r="BXG60" s="497"/>
      <c r="BXH60" s="497"/>
      <c r="BXI60" s="497"/>
      <c r="BXJ60" s="497"/>
      <c r="BXK60" s="497"/>
      <c r="BXL60" s="497"/>
      <c r="BXM60" s="497"/>
      <c r="BXN60" s="497"/>
      <c r="BXO60" s="497"/>
      <c r="BXP60" s="497"/>
      <c r="BXQ60" s="497"/>
      <c r="BXR60" s="497"/>
      <c r="BXS60" s="497"/>
      <c r="BXT60" s="497"/>
      <c r="BXU60" s="497"/>
      <c r="BXV60" s="497"/>
      <c r="BXW60" s="497"/>
      <c r="BXX60" s="497"/>
      <c r="BXY60" s="497"/>
      <c r="BXZ60" s="497"/>
      <c r="BYA60" s="497"/>
      <c r="BYB60" s="497"/>
      <c r="BYC60" s="497"/>
      <c r="BYD60" s="497"/>
      <c r="BYE60" s="497"/>
      <c r="BYF60" s="497"/>
      <c r="BYG60" s="497"/>
      <c r="BYH60" s="497"/>
      <c r="BYI60" s="497"/>
      <c r="BYJ60" s="497"/>
      <c r="BYK60" s="497"/>
      <c r="BYL60" s="497"/>
      <c r="BYM60" s="497"/>
      <c r="BYN60" s="497"/>
      <c r="BYO60" s="497"/>
      <c r="BYP60" s="497"/>
      <c r="BYQ60" s="497"/>
      <c r="BYR60" s="497"/>
      <c r="BYS60" s="497"/>
      <c r="BYT60" s="497"/>
      <c r="BYU60" s="497"/>
      <c r="BYV60" s="497"/>
      <c r="BYW60" s="497"/>
      <c r="BYX60" s="497"/>
      <c r="BYY60" s="497"/>
      <c r="BYZ60" s="497"/>
      <c r="BZA60" s="497"/>
      <c r="BZB60" s="497"/>
      <c r="BZC60" s="497"/>
      <c r="BZD60" s="497"/>
      <c r="BZE60" s="497"/>
      <c r="BZF60" s="497"/>
      <c r="BZG60" s="497"/>
      <c r="BZH60" s="497"/>
      <c r="BZI60" s="497"/>
      <c r="BZJ60" s="497"/>
      <c r="BZK60" s="497"/>
      <c r="BZL60" s="497"/>
      <c r="BZM60" s="497"/>
      <c r="BZN60" s="497"/>
      <c r="BZO60" s="497"/>
      <c r="BZP60" s="497"/>
      <c r="BZQ60" s="497"/>
      <c r="BZR60" s="497"/>
      <c r="BZS60" s="497"/>
      <c r="BZT60" s="497"/>
      <c r="BZU60" s="497"/>
      <c r="BZV60" s="497"/>
      <c r="BZW60" s="497"/>
      <c r="BZX60" s="497"/>
      <c r="BZY60" s="497"/>
      <c r="BZZ60" s="497"/>
      <c r="CAA60" s="497"/>
      <c r="CAB60" s="497"/>
      <c r="CAC60" s="497"/>
      <c r="CAD60" s="497"/>
      <c r="CAE60" s="497"/>
      <c r="CAF60" s="497"/>
      <c r="CAG60" s="497"/>
      <c r="CAH60" s="497"/>
      <c r="CAI60" s="497"/>
      <c r="CAJ60" s="497"/>
      <c r="CAK60" s="497"/>
      <c r="CAL60" s="497"/>
      <c r="CAM60" s="497"/>
      <c r="CAN60" s="497"/>
      <c r="CAO60" s="497"/>
      <c r="CAP60" s="497"/>
      <c r="CAQ60" s="497"/>
      <c r="CAR60" s="497"/>
      <c r="CAS60" s="497"/>
      <c r="CAT60" s="497"/>
      <c r="CAU60" s="497"/>
      <c r="CAV60" s="497"/>
      <c r="CAW60" s="497"/>
      <c r="CAX60" s="497"/>
      <c r="CAY60" s="497"/>
      <c r="CAZ60" s="497"/>
      <c r="CBA60" s="497"/>
      <c r="CBB60" s="497"/>
      <c r="CBC60" s="497"/>
      <c r="CBD60" s="497"/>
      <c r="CBE60" s="497"/>
      <c r="CBF60" s="497"/>
      <c r="CBG60" s="497"/>
      <c r="CBH60" s="497"/>
      <c r="CBI60" s="497"/>
      <c r="CBJ60" s="497"/>
      <c r="CBK60" s="497"/>
      <c r="CBL60" s="497"/>
      <c r="CBM60" s="497"/>
      <c r="CBN60" s="497"/>
      <c r="CBO60" s="497"/>
      <c r="CBP60" s="497"/>
      <c r="CBQ60" s="497"/>
      <c r="CBR60" s="497"/>
      <c r="CBS60" s="497"/>
      <c r="CBT60" s="497"/>
      <c r="CBU60" s="497"/>
      <c r="CBV60" s="497"/>
      <c r="CBW60" s="497"/>
      <c r="CBX60" s="497"/>
      <c r="CBY60" s="497"/>
      <c r="CBZ60" s="497"/>
      <c r="CCA60" s="497"/>
      <c r="CCB60" s="497"/>
      <c r="CCC60" s="497"/>
      <c r="CCD60" s="497"/>
      <c r="CCE60" s="497"/>
      <c r="CCF60" s="497"/>
      <c r="CCG60" s="497"/>
      <c r="CCH60" s="497"/>
      <c r="CCI60" s="497"/>
      <c r="CCJ60" s="497"/>
      <c r="CCK60" s="497"/>
      <c r="CCL60" s="497"/>
      <c r="CCM60" s="497"/>
      <c r="CCN60" s="497"/>
      <c r="CCO60" s="497"/>
      <c r="CCP60" s="497"/>
      <c r="CCQ60" s="497"/>
      <c r="CCR60" s="497"/>
      <c r="CCS60" s="497"/>
      <c r="CCT60" s="497"/>
      <c r="CCU60" s="497"/>
      <c r="CCV60" s="497"/>
      <c r="CCW60" s="497"/>
      <c r="CCX60" s="497"/>
      <c r="CCY60" s="497"/>
      <c r="CCZ60" s="497"/>
      <c r="CDA60" s="497"/>
      <c r="CDB60" s="497"/>
      <c r="CDC60" s="497"/>
      <c r="CDD60" s="497"/>
      <c r="CDE60" s="497"/>
      <c r="CDF60" s="497"/>
      <c r="CDG60" s="497"/>
      <c r="CDH60" s="497"/>
      <c r="CDI60" s="497"/>
      <c r="CDJ60" s="497"/>
      <c r="CDK60" s="497"/>
      <c r="CDL60" s="497"/>
      <c r="CDM60" s="497"/>
      <c r="CDN60" s="497"/>
      <c r="CDO60" s="497"/>
      <c r="CDP60" s="497"/>
      <c r="CDQ60" s="497"/>
      <c r="CDR60" s="497"/>
      <c r="CDS60" s="497"/>
      <c r="CDT60" s="497"/>
      <c r="CDU60" s="497"/>
      <c r="CDV60" s="497"/>
      <c r="CDW60" s="497"/>
      <c r="CDX60" s="497"/>
      <c r="CDY60" s="497"/>
      <c r="CDZ60" s="497"/>
      <c r="CEA60" s="497"/>
      <c r="CEB60" s="497"/>
      <c r="CEC60" s="497"/>
      <c r="CED60" s="497"/>
      <c r="CEE60" s="497"/>
      <c r="CEF60" s="497"/>
      <c r="CEG60" s="497"/>
      <c r="CEH60" s="497"/>
      <c r="CEI60" s="497"/>
      <c r="CEJ60" s="497"/>
      <c r="CEK60" s="497"/>
      <c r="CEL60" s="497"/>
      <c r="CEM60" s="497"/>
      <c r="CEN60" s="497"/>
      <c r="CEO60" s="497"/>
      <c r="CEP60" s="497"/>
      <c r="CEQ60" s="497"/>
      <c r="CER60" s="497"/>
      <c r="CES60" s="497"/>
      <c r="CET60" s="497"/>
      <c r="CEU60" s="497"/>
      <c r="CEV60" s="497"/>
      <c r="CEW60" s="497"/>
      <c r="CEX60" s="497"/>
      <c r="CEY60" s="497"/>
      <c r="CEZ60" s="497"/>
      <c r="CFA60" s="497"/>
      <c r="CFB60" s="497"/>
      <c r="CFC60" s="497"/>
      <c r="CFD60" s="497"/>
      <c r="CFE60" s="497"/>
      <c r="CFF60" s="497"/>
      <c r="CFG60" s="497"/>
      <c r="CFH60" s="497"/>
      <c r="CFI60" s="497"/>
      <c r="CFJ60" s="497"/>
      <c r="CFK60" s="497"/>
      <c r="CFL60" s="497"/>
      <c r="CFM60" s="497"/>
      <c r="CFN60" s="497"/>
      <c r="CFO60" s="497"/>
      <c r="CFP60" s="497"/>
      <c r="CFQ60" s="497"/>
      <c r="CFR60" s="497"/>
      <c r="CFS60" s="497"/>
      <c r="CFT60" s="497"/>
      <c r="CFU60" s="497"/>
      <c r="CFV60" s="497"/>
      <c r="CFW60" s="497"/>
      <c r="CFX60" s="497"/>
      <c r="CFY60" s="497"/>
      <c r="CFZ60" s="497"/>
      <c r="CGA60" s="497"/>
      <c r="CGB60" s="497"/>
      <c r="CGC60" s="497"/>
      <c r="CGD60" s="497"/>
      <c r="CGE60" s="497"/>
      <c r="CGF60" s="497"/>
      <c r="CGG60" s="497"/>
      <c r="CGH60" s="497"/>
      <c r="CGI60" s="497"/>
      <c r="CGJ60" s="497"/>
      <c r="CGK60" s="497"/>
      <c r="CGL60" s="497"/>
      <c r="CGM60" s="497"/>
      <c r="CGN60" s="497"/>
      <c r="CGO60" s="497"/>
      <c r="CGP60" s="497"/>
      <c r="CGQ60" s="497"/>
      <c r="CGR60" s="497"/>
      <c r="CGS60" s="497"/>
      <c r="CGT60" s="497"/>
      <c r="CGU60" s="497"/>
      <c r="CGV60" s="497"/>
      <c r="CGW60" s="497"/>
      <c r="CGX60" s="497"/>
      <c r="CGY60" s="497"/>
      <c r="CGZ60" s="497"/>
      <c r="CHA60" s="497"/>
      <c r="CHB60" s="497"/>
      <c r="CHC60" s="497"/>
      <c r="CHD60" s="497"/>
      <c r="CHE60" s="497"/>
      <c r="CHF60" s="497"/>
      <c r="CHG60" s="497"/>
      <c r="CHH60" s="497"/>
      <c r="CHI60" s="497"/>
      <c r="CHJ60" s="497"/>
      <c r="CHK60" s="497"/>
      <c r="CHL60" s="497"/>
      <c r="CHM60" s="497"/>
      <c r="CHN60" s="497"/>
      <c r="CHO60" s="497"/>
      <c r="CHP60" s="497"/>
      <c r="CHQ60" s="497"/>
      <c r="CHR60" s="497"/>
      <c r="CHS60" s="497"/>
      <c r="CHT60" s="497"/>
      <c r="CHU60" s="497"/>
      <c r="CHV60" s="497"/>
      <c r="CHW60" s="497"/>
      <c r="CHX60" s="497"/>
      <c r="CHY60" s="497"/>
      <c r="CHZ60" s="497"/>
      <c r="CIA60" s="497"/>
      <c r="CIB60" s="497"/>
      <c r="CIC60" s="497"/>
      <c r="CID60" s="497"/>
      <c r="CIE60" s="497"/>
      <c r="CIF60" s="497"/>
      <c r="CIG60" s="497"/>
      <c r="CIH60" s="497"/>
      <c r="CII60" s="497"/>
      <c r="CIJ60" s="497"/>
      <c r="CIK60" s="497"/>
      <c r="CIL60" s="497"/>
      <c r="CIM60" s="497"/>
      <c r="CIN60" s="497"/>
      <c r="CIO60" s="497"/>
      <c r="CIP60" s="497"/>
      <c r="CIQ60" s="497"/>
      <c r="CIR60" s="497"/>
      <c r="CIS60" s="497"/>
      <c r="CIT60" s="497"/>
      <c r="CIU60" s="497"/>
      <c r="CIV60" s="497"/>
      <c r="CIW60" s="497"/>
      <c r="CIX60" s="497"/>
      <c r="CIY60" s="497"/>
      <c r="CIZ60" s="497"/>
      <c r="CJA60" s="497"/>
      <c r="CJB60" s="497"/>
      <c r="CJC60" s="497"/>
      <c r="CJD60" s="497"/>
      <c r="CJE60" s="497"/>
      <c r="CJF60" s="497"/>
      <c r="CJG60" s="497"/>
      <c r="CJH60" s="497"/>
      <c r="CJI60" s="497"/>
      <c r="CJJ60" s="497"/>
      <c r="CJK60" s="497"/>
      <c r="CJL60" s="497"/>
      <c r="CJM60" s="497"/>
      <c r="CJN60" s="497"/>
      <c r="CJO60" s="497"/>
      <c r="CJP60" s="497"/>
      <c r="CJQ60" s="497"/>
      <c r="CJR60" s="497"/>
      <c r="CJS60" s="497"/>
      <c r="CJT60" s="497"/>
      <c r="CJU60" s="497"/>
      <c r="CJV60" s="497"/>
      <c r="CJW60" s="497"/>
      <c r="CJX60" s="497"/>
      <c r="CJY60" s="497"/>
      <c r="CJZ60" s="497"/>
      <c r="CKA60" s="497"/>
      <c r="CKB60" s="497"/>
      <c r="CKC60" s="497"/>
      <c r="CKD60" s="497"/>
      <c r="CKE60" s="497"/>
      <c r="CKF60" s="497"/>
      <c r="CKG60" s="497"/>
      <c r="CKH60" s="497"/>
      <c r="CKI60" s="497"/>
      <c r="CKJ60" s="497"/>
      <c r="CKK60" s="497"/>
      <c r="CKL60" s="497"/>
      <c r="CKM60" s="497"/>
      <c r="CKN60" s="497"/>
      <c r="CKO60" s="497"/>
      <c r="CKP60" s="497"/>
      <c r="CKQ60" s="497"/>
      <c r="CKR60" s="497"/>
      <c r="CKS60" s="497"/>
      <c r="CKT60" s="497"/>
      <c r="CKU60" s="497"/>
      <c r="CKV60" s="497"/>
      <c r="CKW60" s="497"/>
      <c r="CKX60" s="497"/>
      <c r="CKY60" s="497"/>
      <c r="CKZ60" s="497"/>
      <c r="CLA60" s="497"/>
      <c r="CLB60" s="497"/>
      <c r="CLC60" s="497"/>
      <c r="CLD60" s="497"/>
      <c r="CLE60" s="497"/>
      <c r="CLF60" s="497"/>
      <c r="CLG60" s="497"/>
      <c r="CLH60" s="497"/>
      <c r="CLI60" s="497"/>
      <c r="CLJ60" s="497"/>
      <c r="CLK60" s="497"/>
      <c r="CLL60" s="497"/>
      <c r="CLM60" s="497"/>
      <c r="CLN60" s="497"/>
      <c r="CLO60" s="497"/>
      <c r="CLP60" s="497"/>
      <c r="CLQ60" s="497"/>
      <c r="CLR60" s="497"/>
      <c r="CLS60" s="497"/>
      <c r="CLT60" s="497"/>
      <c r="CLU60" s="497"/>
      <c r="CLV60" s="497"/>
      <c r="CLW60" s="497"/>
      <c r="CLX60" s="497"/>
      <c r="CLY60" s="497"/>
      <c r="CLZ60" s="497"/>
      <c r="CMA60" s="497"/>
      <c r="CMB60" s="497"/>
      <c r="CMC60" s="497"/>
      <c r="CMD60" s="497"/>
      <c r="CME60" s="497"/>
      <c r="CMF60" s="497"/>
      <c r="CMG60" s="497"/>
      <c r="CMH60" s="497"/>
      <c r="CMI60" s="497"/>
      <c r="CMJ60" s="497"/>
      <c r="CMK60" s="497"/>
      <c r="CML60" s="497"/>
      <c r="CMM60" s="497"/>
      <c r="CMN60" s="497"/>
      <c r="CMO60" s="497"/>
      <c r="CMP60" s="497"/>
      <c r="CMQ60" s="497"/>
      <c r="CMR60" s="497"/>
      <c r="CMS60" s="497"/>
      <c r="CMT60" s="497"/>
      <c r="CMU60" s="497"/>
      <c r="CMV60" s="497"/>
      <c r="CMW60" s="497"/>
      <c r="CMX60" s="497"/>
      <c r="CMY60" s="497"/>
      <c r="CMZ60" s="497"/>
      <c r="CNA60" s="497"/>
      <c r="CNB60" s="497"/>
      <c r="CNC60" s="497"/>
      <c r="CND60" s="497"/>
      <c r="CNE60" s="497"/>
      <c r="CNF60" s="497"/>
      <c r="CNG60" s="497"/>
      <c r="CNH60" s="497"/>
      <c r="CNI60" s="497"/>
      <c r="CNJ60" s="497"/>
      <c r="CNK60" s="497"/>
      <c r="CNL60" s="497"/>
      <c r="CNM60" s="497"/>
      <c r="CNN60" s="497"/>
      <c r="CNO60" s="497"/>
      <c r="CNP60" s="497"/>
      <c r="CNQ60" s="497"/>
      <c r="CNR60" s="497"/>
      <c r="CNS60" s="497"/>
      <c r="CNT60" s="497"/>
      <c r="CNU60" s="497"/>
      <c r="CNV60" s="497"/>
      <c r="CNW60" s="497"/>
      <c r="CNX60" s="497"/>
      <c r="CNY60" s="497"/>
      <c r="CNZ60" s="497"/>
      <c r="COA60" s="497"/>
      <c r="COB60" s="497"/>
      <c r="COC60" s="497"/>
      <c r="COD60" s="497"/>
      <c r="COE60" s="497"/>
      <c r="COF60" s="497"/>
      <c r="COG60" s="497"/>
      <c r="COH60" s="497"/>
      <c r="COI60" s="497"/>
      <c r="COJ60" s="497"/>
      <c r="COK60" s="497"/>
      <c r="COL60" s="497"/>
      <c r="COM60" s="497"/>
      <c r="CON60" s="497"/>
      <c r="COO60" s="497"/>
      <c r="COP60" s="497"/>
      <c r="COQ60" s="497"/>
      <c r="COR60" s="497"/>
      <c r="COS60" s="497"/>
      <c r="COT60" s="497"/>
      <c r="COU60" s="497"/>
      <c r="COV60" s="497"/>
      <c r="COW60" s="497"/>
      <c r="COX60" s="497"/>
      <c r="COY60" s="497"/>
      <c r="COZ60" s="497"/>
      <c r="CPA60" s="497"/>
      <c r="CPB60" s="497"/>
      <c r="CPC60" s="497"/>
      <c r="CPD60" s="497"/>
      <c r="CPE60" s="497"/>
      <c r="CPF60" s="497"/>
      <c r="CPG60" s="497"/>
      <c r="CPH60" s="497"/>
      <c r="CPI60" s="497"/>
      <c r="CPJ60" s="497"/>
      <c r="CPK60" s="497"/>
      <c r="CPL60" s="497"/>
      <c r="CPM60" s="497"/>
      <c r="CPN60" s="497"/>
      <c r="CPO60" s="497"/>
      <c r="CPP60" s="497"/>
      <c r="CPQ60" s="497"/>
      <c r="CPR60" s="497"/>
      <c r="CPS60" s="497"/>
      <c r="CPT60" s="497"/>
      <c r="CPU60" s="497"/>
      <c r="CPV60" s="497"/>
      <c r="CPW60" s="497"/>
      <c r="CPX60" s="497"/>
      <c r="CPY60" s="497"/>
      <c r="CPZ60" s="497"/>
      <c r="CQA60" s="497"/>
      <c r="CQB60" s="497"/>
      <c r="CQC60" s="497"/>
      <c r="CQD60" s="497"/>
      <c r="CQE60" s="497"/>
      <c r="CQF60" s="497"/>
      <c r="CQG60" s="497"/>
      <c r="CQH60" s="497"/>
      <c r="CQI60" s="497"/>
      <c r="CQJ60" s="497"/>
      <c r="CQK60" s="497"/>
      <c r="CQL60" s="497"/>
      <c r="CQM60" s="497"/>
      <c r="CQN60" s="497"/>
      <c r="CQO60" s="497"/>
      <c r="CQP60" s="497"/>
      <c r="CQQ60" s="497"/>
      <c r="CQR60" s="497"/>
      <c r="CQS60" s="497"/>
      <c r="CQT60" s="497"/>
      <c r="CQU60" s="497"/>
      <c r="CQV60" s="497"/>
      <c r="CQW60" s="497"/>
      <c r="CQX60" s="497"/>
      <c r="CQY60" s="497"/>
      <c r="CQZ60" s="497"/>
      <c r="CRA60" s="497"/>
      <c r="CRB60" s="497"/>
      <c r="CRC60" s="497"/>
      <c r="CRD60" s="497"/>
      <c r="CRE60" s="497"/>
      <c r="CRF60" s="497"/>
      <c r="CRG60" s="497"/>
      <c r="CRH60" s="497"/>
      <c r="CRI60" s="497"/>
      <c r="CRJ60" s="497"/>
      <c r="CRK60" s="497"/>
      <c r="CRL60" s="497"/>
      <c r="CRM60" s="497"/>
      <c r="CRN60" s="497"/>
      <c r="CRO60" s="497"/>
      <c r="CRP60" s="497"/>
      <c r="CRQ60" s="497"/>
      <c r="CRR60" s="497"/>
      <c r="CRS60" s="497"/>
      <c r="CRT60" s="497"/>
      <c r="CRU60" s="497"/>
      <c r="CRV60" s="497"/>
      <c r="CRW60" s="497"/>
      <c r="CRX60" s="497"/>
      <c r="CRY60" s="497"/>
      <c r="CRZ60" s="497"/>
      <c r="CSA60" s="497"/>
      <c r="CSB60" s="497"/>
      <c r="CSC60" s="497"/>
      <c r="CSD60" s="497"/>
      <c r="CSE60" s="497"/>
      <c r="CSF60" s="497"/>
      <c r="CSG60" s="497"/>
      <c r="CSH60" s="497"/>
      <c r="CSI60" s="497"/>
      <c r="CSJ60" s="497"/>
      <c r="CSK60" s="497"/>
      <c r="CSL60" s="497"/>
      <c r="CSM60" s="497"/>
      <c r="CSN60" s="497"/>
      <c r="CSO60" s="497"/>
      <c r="CSP60" s="497"/>
      <c r="CSQ60" s="497"/>
      <c r="CSR60" s="497"/>
      <c r="CSS60" s="497"/>
      <c r="CST60" s="497"/>
      <c r="CSU60" s="497"/>
      <c r="CSV60" s="497"/>
      <c r="CSW60" s="497"/>
      <c r="CSX60" s="497"/>
      <c r="CSY60" s="497"/>
      <c r="CSZ60" s="497"/>
      <c r="CTA60" s="497"/>
      <c r="CTB60" s="497"/>
      <c r="CTC60" s="497"/>
      <c r="CTD60" s="497"/>
      <c r="CTE60" s="497"/>
      <c r="CTF60" s="497"/>
      <c r="CTG60" s="497"/>
      <c r="CTH60" s="497"/>
      <c r="CTI60" s="497"/>
      <c r="CTJ60" s="497"/>
      <c r="CTK60" s="497"/>
      <c r="CTL60" s="497"/>
      <c r="CTM60" s="497"/>
      <c r="CTN60" s="497"/>
      <c r="CTO60" s="497"/>
      <c r="CTP60" s="497"/>
      <c r="CTQ60" s="497"/>
      <c r="CTR60" s="497"/>
      <c r="CTS60" s="497"/>
      <c r="CTT60" s="497"/>
      <c r="CTU60" s="497"/>
      <c r="CTV60" s="497"/>
      <c r="CTW60" s="497"/>
      <c r="CTX60" s="497"/>
      <c r="CTY60" s="497"/>
      <c r="CTZ60" s="497"/>
      <c r="CUA60" s="497"/>
      <c r="CUB60" s="497"/>
      <c r="CUC60" s="497"/>
      <c r="CUD60" s="497"/>
      <c r="CUE60" s="497"/>
      <c r="CUF60" s="497"/>
      <c r="CUG60" s="497"/>
      <c r="CUH60" s="497"/>
      <c r="CUI60" s="497"/>
      <c r="CUJ60" s="497"/>
      <c r="CUK60" s="497"/>
      <c r="CUL60" s="497"/>
      <c r="CUM60" s="497"/>
      <c r="CUN60" s="497"/>
      <c r="CUO60" s="497"/>
      <c r="CUP60" s="497"/>
      <c r="CUQ60" s="497"/>
      <c r="CUR60" s="497"/>
      <c r="CUS60" s="497"/>
      <c r="CUT60" s="497"/>
      <c r="CUU60" s="497"/>
      <c r="CUV60" s="497"/>
      <c r="CUW60" s="497"/>
      <c r="CUX60" s="497"/>
      <c r="CUY60" s="497"/>
      <c r="CUZ60" s="497"/>
      <c r="CVA60" s="497"/>
      <c r="CVB60" s="497"/>
      <c r="CVC60" s="497"/>
      <c r="CVD60" s="497"/>
      <c r="CVE60" s="497"/>
      <c r="CVF60" s="497"/>
      <c r="CVG60" s="497"/>
      <c r="CVH60" s="497"/>
      <c r="CVI60" s="497"/>
      <c r="CVJ60" s="497"/>
      <c r="CVK60" s="497"/>
      <c r="CVL60" s="497"/>
      <c r="CVM60" s="497"/>
      <c r="CVN60" s="497"/>
      <c r="CVO60" s="497"/>
      <c r="CVP60" s="497"/>
      <c r="CVQ60" s="497"/>
      <c r="CVR60" s="497"/>
      <c r="CVS60" s="497"/>
      <c r="CVT60" s="497"/>
      <c r="CVU60" s="497"/>
      <c r="CVV60" s="497"/>
      <c r="CVW60" s="497"/>
      <c r="CVX60" s="497"/>
      <c r="CVY60" s="497"/>
      <c r="CVZ60" s="497"/>
      <c r="CWA60" s="497"/>
      <c r="CWB60" s="497"/>
      <c r="CWC60" s="497"/>
      <c r="CWD60" s="497"/>
      <c r="CWE60" s="497"/>
      <c r="CWF60" s="497"/>
      <c r="CWG60" s="497"/>
      <c r="CWH60" s="497"/>
      <c r="CWI60" s="497"/>
      <c r="CWJ60" s="497"/>
      <c r="CWK60" s="497"/>
      <c r="CWL60" s="497"/>
      <c r="CWM60" s="497"/>
      <c r="CWN60" s="497"/>
      <c r="CWO60" s="497"/>
      <c r="CWP60" s="497"/>
      <c r="CWQ60" s="497"/>
      <c r="CWR60" s="497"/>
      <c r="CWS60" s="497"/>
      <c r="CWT60" s="497"/>
      <c r="CWU60" s="497"/>
      <c r="CWV60" s="497"/>
      <c r="CWW60" s="497"/>
      <c r="CWX60" s="497"/>
      <c r="CWY60" s="497"/>
      <c r="CWZ60" s="497"/>
      <c r="CXA60" s="497"/>
      <c r="CXB60" s="497"/>
      <c r="CXC60" s="497"/>
      <c r="CXD60" s="497"/>
      <c r="CXE60" s="497"/>
      <c r="CXF60" s="497"/>
      <c r="CXG60" s="497"/>
      <c r="CXH60" s="497"/>
      <c r="CXI60" s="497"/>
      <c r="CXJ60" s="497"/>
      <c r="CXK60" s="497"/>
      <c r="CXL60" s="497"/>
      <c r="CXM60" s="497"/>
      <c r="CXN60" s="497"/>
      <c r="CXO60" s="497"/>
      <c r="CXP60" s="497"/>
      <c r="CXQ60" s="497"/>
      <c r="CXR60" s="497"/>
      <c r="CXS60" s="497"/>
      <c r="CXT60" s="497"/>
      <c r="CXU60" s="497"/>
      <c r="CXV60" s="497"/>
      <c r="CXW60" s="497"/>
      <c r="CXX60" s="497"/>
      <c r="CXY60" s="497"/>
      <c r="CXZ60" s="497"/>
      <c r="CYA60" s="497"/>
      <c r="CYB60" s="497"/>
      <c r="CYC60" s="497"/>
      <c r="CYD60" s="497"/>
      <c r="CYE60" s="497"/>
      <c r="CYF60" s="497"/>
      <c r="CYG60" s="497"/>
      <c r="CYH60" s="497"/>
      <c r="CYI60" s="497"/>
      <c r="CYJ60" s="497"/>
      <c r="CYK60" s="497"/>
      <c r="CYL60" s="497"/>
      <c r="CYM60" s="497"/>
      <c r="CYN60" s="497"/>
      <c r="CYO60" s="497"/>
      <c r="CYP60" s="497"/>
      <c r="CYQ60" s="497"/>
      <c r="CYR60" s="497"/>
      <c r="CYS60" s="497"/>
      <c r="CYT60" s="497"/>
      <c r="CYU60" s="497"/>
      <c r="CYV60" s="497"/>
      <c r="CYW60" s="497"/>
      <c r="CYX60" s="497"/>
      <c r="CYY60" s="497"/>
      <c r="CYZ60" s="497"/>
      <c r="CZA60" s="497"/>
      <c r="CZB60" s="497"/>
      <c r="CZC60" s="497"/>
      <c r="CZD60" s="497"/>
      <c r="CZE60" s="497"/>
      <c r="CZF60" s="497"/>
      <c r="CZG60" s="497"/>
      <c r="CZH60" s="497"/>
      <c r="CZI60" s="497"/>
      <c r="CZJ60" s="497"/>
      <c r="CZK60" s="497"/>
      <c r="CZL60" s="497"/>
      <c r="CZM60" s="497"/>
      <c r="CZN60" s="497"/>
      <c r="CZO60" s="497"/>
      <c r="CZP60" s="497"/>
      <c r="CZQ60" s="497"/>
      <c r="CZR60" s="497"/>
      <c r="CZS60" s="497"/>
      <c r="CZT60" s="497"/>
      <c r="CZU60" s="497"/>
      <c r="CZV60" s="497"/>
      <c r="CZW60" s="497"/>
      <c r="CZX60" s="497"/>
      <c r="CZY60" s="497"/>
      <c r="CZZ60" s="497"/>
      <c r="DAA60" s="497"/>
      <c r="DAB60" s="497"/>
      <c r="DAC60" s="497"/>
      <c r="DAD60" s="497"/>
      <c r="DAE60" s="497"/>
      <c r="DAF60" s="497"/>
      <c r="DAG60" s="497"/>
      <c r="DAH60" s="497"/>
      <c r="DAI60" s="497"/>
      <c r="DAJ60" s="497"/>
      <c r="DAK60" s="497"/>
      <c r="DAL60" s="497"/>
      <c r="DAM60" s="497"/>
      <c r="DAN60" s="497"/>
      <c r="DAO60" s="497"/>
      <c r="DAP60" s="497"/>
      <c r="DAQ60" s="497"/>
      <c r="DAR60" s="497"/>
      <c r="DAS60" s="497"/>
      <c r="DAT60" s="497"/>
      <c r="DAU60" s="497"/>
      <c r="DAV60" s="497"/>
      <c r="DAW60" s="497"/>
      <c r="DAX60" s="497"/>
      <c r="DAY60" s="497"/>
      <c r="DAZ60" s="497"/>
      <c r="DBA60" s="497"/>
      <c r="DBB60" s="497"/>
      <c r="DBC60" s="497"/>
      <c r="DBD60" s="497"/>
      <c r="DBE60" s="497"/>
      <c r="DBF60" s="497"/>
      <c r="DBG60" s="497"/>
      <c r="DBH60" s="497"/>
      <c r="DBI60" s="497"/>
      <c r="DBJ60" s="497"/>
      <c r="DBK60" s="497"/>
      <c r="DBL60" s="497"/>
      <c r="DBM60" s="497"/>
      <c r="DBN60" s="497"/>
      <c r="DBO60" s="497"/>
      <c r="DBP60" s="497"/>
      <c r="DBQ60" s="497"/>
      <c r="DBR60" s="497"/>
      <c r="DBS60" s="497"/>
      <c r="DBT60" s="497"/>
      <c r="DBU60" s="497"/>
      <c r="DBV60" s="497"/>
      <c r="DBW60" s="497"/>
      <c r="DBX60" s="497"/>
      <c r="DBY60" s="497"/>
      <c r="DBZ60" s="497"/>
      <c r="DCA60" s="497"/>
      <c r="DCB60" s="497"/>
      <c r="DCC60" s="497"/>
      <c r="DCD60" s="497"/>
      <c r="DCE60" s="497"/>
      <c r="DCF60" s="497"/>
      <c r="DCG60" s="497"/>
      <c r="DCH60" s="497"/>
      <c r="DCI60" s="497"/>
      <c r="DCJ60" s="497"/>
      <c r="DCK60" s="497"/>
      <c r="DCL60" s="497"/>
      <c r="DCM60" s="497"/>
      <c r="DCN60" s="497"/>
      <c r="DCO60" s="497"/>
      <c r="DCP60" s="497"/>
      <c r="DCQ60" s="497"/>
      <c r="DCR60" s="497"/>
      <c r="DCS60" s="497"/>
      <c r="DCT60" s="497"/>
      <c r="DCU60" s="497"/>
      <c r="DCV60" s="497"/>
      <c r="DCW60" s="497"/>
      <c r="DCX60" s="497"/>
      <c r="DCY60" s="497"/>
      <c r="DCZ60" s="497"/>
      <c r="DDA60" s="497"/>
      <c r="DDB60" s="497"/>
      <c r="DDC60" s="497"/>
      <c r="DDD60" s="497"/>
      <c r="DDE60" s="497"/>
      <c r="DDF60" s="497"/>
      <c r="DDG60" s="497"/>
      <c r="DDH60" s="497"/>
      <c r="DDI60" s="497"/>
      <c r="DDJ60" s="497"/>
      <c r="DDK60" s="497"/>
      <c r="DDL60" s="497"/>
      <c r="DDM60" s="497"/>
      <c r="DDN60" s="497"/>
      <c r="DDO60" s="497"/>
      <c r="DDP60" s="497"/>
      <c r="DDQ60" s="497"/>
      <c r="DDR60" s="497"/>
      <c r="DDS60" s="497"/>
      <c r="DDT60" s="497"/>
      <c r="DDU60" s="497"/>
      <c r="DDV60" s="497"/>
      <c r="DDW60" s="497"/>
      <c r="DDX60" s="497"/>
      <c r="DDY60" s="497"/>
      <c r="DDZ60" s="497"/>
      <c r="DEA60" s="497"/>
      <c r="DEB60" s="497"/>
      <c r="DEC60" s="497"/>
      <c r="DED60" s="497"/>
      <c r="DEE60" s="497"/>
      <c r="DEF60" s="497"/>
      <c r="DEG60" s="497"/>
      <c r="DEH60" s="497"/>
      <c r="DEI60" s="497"/>
      <c r="DEJ60" s="497"/>
      <c r="DEK60" s="497"/>
      <c r="DEL60" s="497"/>
      <c r="DEM60" s="497"/>
      <c r="DEN60" s="497"/>
      <c r="DEO60" s="497"/>
      <c r="DEP60" s="497"/>
      <c r="DEQ60" s="497"/>
      <c r="DER60" s="497"/>
      <c r="DES60" s="497"/>
      <c r="DET60" s="497"/>
      <c r="DEU60" s="497"/>
      <c r="DEV60" s="497"/>
      <c r="DEW60" s="497"/>
      <c r="DEX60" s="497"/>
      <c r="DEY60" s="497"/>
      <c r="DEZ60" s="497"/>
      <c r="DFA60" s="497"/>
      <c r="DFB60" s="497"/>
      <c r="DFC60" s="497"/>
      <c r="DFD60" s="497"/>
      <c r="DFE60" s="497"/>
      <c r="DFF60" s="497"/>
      <c r="DFG60" s="497"/>
      <c r="DFH60" s="497"/>
      <c r="DFI60" s="497"/>
      <c r="DFJ60" s="497"/>
      <c r="DFK60" s="497"/>
      <c r="DFL60" s="497"/>
      <c r="DFM60" s="497"/>
      <c r="DFN60" s="497"/>
      <c r="DFO60" s="497"/>
      <c r="DFP60" s="497"/>
      <c r="DFQ60" s="497"/>
      <c r="DFR60" s="497"/>
      <c r="DFS60" s="497"/>
      <c r="DFT60" s="497"/>
      <c r="DFU60" s="497"/>
      <c r="DFV60" s="497"/>
      <c r="DFW60" s="497"/>
      <c r="DFX60" s="497"/>
      <c r="DFY60" s="497"/>
      <c r="DFZ60" s="497"/>
      <c r="DGA60" s="497"/>
      <c r="DGB60" s="497"/>
      <c r="DGC60" s="497"/>
      <c r="DGD60" s="497"/>
      <c r="DGE60" s="497"/>
      <c r="DGF60" s="497"/>
      <c r="DGG60" s="497"/>
      <c r="DGH60" s="497"/>
      <c r="DGI60" s="497"/>
      <c r="DGJ60" s="497"/>
      <c r="DGK60" s="497"/>
      <c r="DGL60" s="497"/>
      <c r="DGM60" s="497"/>
      <c r="DGN60" s="497"/>
      <c r="DGO60" s="497"/>
      <c r="DGP60" s="497"/>
      <c r="DGQ60" s="497"/>
      <c r="DGR60" s="497"/>
      <c r="DGS60" s="497"/>
      <c r="DGT60" s="497"/>
      <c r="DGU60" s="497"/>
      <c r="DGV60" s="497"/>
      <c r="DGW60" s="497"/>
      <c r="DGX60" s="497"/>
      <c r="DGY60" s="497"/>
      <c r="DGZ60" s="497"/>
      <c r="DHA60" s="497"/>
      <c r="DHB60" s="497"/>
      <c r="DHC60" s="497"/>
      <c r="DHD60" s="497"/>
      <c r="DHE60" s="497"/>
      <c r="DHF60" s="497"/>
      <c r="DHG60" s="497"/>
      <c r="DHH60" s="497"/>
      <c r="DHI60" s="497"/>
      <c r="DHJ60" s="497"/>
      <c r="DHK60" s="497"/>
      <c r="DHL60" s="497"/>
      <c r="DHM60" s="497"/>
      <c r="DHN60" s="497"/>
      <c r="DHO60" s="497"/>
      <c r="DHP60" s="497"/>
      <c r="DHQ60" s="497"/>
      <c r="DHR60" s="497"/>
      <c r="DHS60" s="497"/>
      <c r="DHT60" s="497"/>
      <c r="DHU60" s="497"/>
      <c r="DHV60" s="497"/>
      <c r="DHW60" s="497"/>
      <c r="DHX60" s="497"/>
      <c r="DHY60" s="497"/>
      <c r="DHZ60" s="497"/>
      <c r="DIA60" s="497"/>
      <c r="DIB60" s="497"/>
      <c r="DIC60" s="497"/>
      <c r="DID60" s="497"/>
      <c r="DIE60" s="497"/>
      <c r="DIF60" s="497"/>
      <c r="DIG60" s="497"/>
      <c r="DIH60" s="497"/>
      <c r="DII60" s="497"/>
      <c r="DIJ60" s="497"/>
      <c r="DIK60" s="497"/>
      <c r="DIL60" s="497"/>
      <c r="DIM60" s="497"/>
      <c r="DIN60" s="497"/>
      <c r="DIO60" s="497"/>
      <c r="DIP60" s="497"/>
      <c r="DIQ60" s="497"/>
      <c r="DIR60" s="497"/>
      <c r="DIS60" s="497"/>
      <c r="DIT60" s="497"/>
      <c r="DIU60" s="497"/>
      <c r="DIV60" s="497"/>
      <c r="DIW60" s="497"/>
      <c r="DIX60" s="497"/>
      <c r="DIY60" s="497"/>
      <c r="DIZ60" s="497"/>
      <c r="DJA60" s="497"/>
      <c r="DJB60" s="497"/>
      <c r="DJC60" s="497"/>
      <c r="DJD60" s="497"/>
      <c r="DJE60" s="497"/>
      <c r="DJF60" s="497"/>
      <c r="DJG60" s="497"/>
      <c r="DJH60" s="497"/>
      <c r="DJI60" s="497"/>
      <c r="DJJ60" s="497"/>
      <c r="DJK60" s="497"/>
      <c r="DJL60" s="497"/>
      <c r="DJM60" s="497"/>
      <c r="DJN60" s="497"/>
      <c r="DJO60" s="497"/>
      <c r="DJP60" s="497"/>
      <c r="DJQ60" s="497"/>
      <c r="DJR60" s="497"/>
      <c r="DJS60" s="497"/>
      <c r="DJT60" s="497"/>
      <c r="DJU60" s="497"/>
      <c r="DJV60" s="497"/>
      <c r="DJW60" s="497"/>
      <c r="DJX60" s="497"/>
      <c r="DJY60" s="497"/>
      <c r="DJZ60" s="497"/>
      <c r="DKA60" s="497"/>
      <c r="DKB60" s="497"/>
      <c r="DKC60" s="497"/>
      <c r="DKD60" s="497"/>
      <c r="DKE60" s="497"/>
      <c r="DKF60" s="497"/>
      <c r="DKG60" s="497"/>
      <c r="DKH60" s="497"/>
      <c r="DKI60" s="497"/>
      <c r="DKJ60" s="497"/>
      <c r="DKK60" s="497"/>
      <c r="DKL60" s="497"/>
      <c r="DKM60" s="497"/>
      <c r="DKN60" s="497"/>
      <c r="DKO60" s="497"/>
      <c r="DKP60" s="497"/>
      <c r="DKQ60" s="497"/>
      <c r="DKR60" s="497"/>
      <c r="DKS60" s="497"/>
      <c r="DKT60" s="497"/>
      <c r="DKU60" s="497"/>
      <c r="DKV60" s="497"/>
      <c r="DKW60" s="497"/>
      <c r="DKX60" s="497"/>
      <c r="DKY60" s="497"/>
      <c r="DKZ60" s="497"/>
      <c r="DLA60" s="497"/>
      <c r="DLB60" s="497"/>
      <c r="DLC60" s="497"/>
      <c r="DLD60" s="497"/>
      <c r="DLE60" s="497"/>
      <c r="DLF60" s="497"/>
      <c r="DLG60" s="497"/>
      <c r="DLH60" s="497"/>
      <c r="DLI60" s="497"/>
      <c r="DLJ60" s="497"/>
      <c r="DLK60" s="497"/>
      <c r="DLL60" s="497"/>
      <c r="DLM60" s="497"/>
      <c r="DLN60" s="497"/>
      <c r="DLO60" s="497"/>
      <c r="DLP60" s="497"/>
      <c r="DLQ60" s="497"/>
      <c r="DLR60" s="497"/>
      <c r="DLS60" s="497"/>
      <c r="DLT60" s="497"/>
      <c r="DLU60" s="497"/>
      <c r="DLV60" s="497"/>
      <c r="DLW60" s="497"/>
      <c r="DLX60" s="497"/>
      <c r="DLY60" s="497"/>
      <c r="DLZ60" s="497"/>
      <c r="DMA60" s="497"/>
      <c r="DMB60" s="497"/>
      <c r="DMC60" s="497"/>
      <c r="DMD60" s="497"/>
      <c r="DME60" s="497"/>
      <c r="DMF60" s="497"/>
      <c r="DMG60" s="497"/>
      <c r="DMH60" s="497"/>
      <c r="DMI60" s="497"/>
      <c r="DMJ60" s="497"/>
      <c r="DMK60" s="497"/>
      <c r="DML60" s="497"/>
      <c r="DMM60" s="497"/>
      <c r="DMN60" s="497"/>
      <c r="DMO60" s="497"/>
      <c r="DMP60" s="497"/>
      <c r="DMQ60" s="497"/>
      <c r="DMR60" s="497"/>
      <c r="DMS60" s="497"/>
      <c r="DMT60" s="497"/>
      <c r="DMU60" s="497"/>
      <c r="DMV60" s="497"/>
      <c r="DMW60" s="497"/>
      <c r="DMX60" s="497"/>
      <c r="DMY60" s="497"/>
      <c r="DMZ60" s="497"/>
      <c r="DNA60" s="497"/>
      <c r="DNB60" s="497"/>
      <c r="DNC60" s="497"/>
      <c r="DND60" s="497"/>
      <c r="DNE60" s="497"/>
      <c r="DNF60" s="497"/>
      <c r="DNG60" s="497"/>
      <c r="DNH60" s="497"/>
      <c r="DNI60" s="497"/>
      <c r="DNJ60" s="497"/>
      <c r="DNK60" s="497"/>
      <c r="DNL60" s="497"/>
      <c r="DNM60" s="497"/>
      <c r="DNN60" s="497"/>
      <c r="DNO60" s="497"/>
      <c r="DNP60" s="497"/>
      <c r="DNQ60" s="497"/>
      <c r="DNR60" s="497"/>
      <c r="DNS60" s="497"/>
      <c r="DNT60" s="497"/>
      <c r="DNU60" s="497"/>
      <c r="DNV60" s="497"/>
      <c r="DNW60" s="497"/>
      <c r="DNX60" s="497"/>
      <c r="DNY60" s="497"/>
      <c r="DNZ60" s="497"/>
      <c r="DOA60" s="497"/>
      <c r="DOB60" s="497"/>
      <c r="DOC60" s="497"/>
      <c r="DOD60" s="497"/>
      <c r="DOE60" s="497"/>
      <c r="DOF60" s="497"/>
      <c r="DOG60" s="497"/>
      <c r="DOH60" s="497"/>
      <c r="DOI60" s="497"/>
      <c r="DOJ60" s="497"/>
      <c r="DOK60" s="497"/>
      <c r="DOL60" s="497"/>
      <c r="DOM60" s="497"/>
      <c r="DON60" s="497"/>
      <c r="DOO60" s="497"/>
      <c r="DOP60" s="497"/>
      <c r="DOQ60" s="497"/>
      <c r="DOR60" s="497"/>
      <c r="DOS60" s="497"/>
      <c r="DOT60" s="497"/>
      <c r="DOU60" s="497"/>
      <c r="DOV60" s="497"/>
      <c r="DOW60" s="497"/>
      <c r="DOX60" s="497"/>
      <c r="DOY60" s="497"/>
      <c r="DOZ60" s="497"/>
      <c r="DPA60" s="497"/>
      <c r="DPB60" s="497"/>
      <c r="DPC60" s="497"/>
      <c r="DPD60" s="497"/>
      <c r="DPE60" s="497"/>
      <c r="DPF60" s="497"/>
      <c r="DPG60" s="497"/>
      <c r="DPH60" s="497"/>
      <c r="DPI60" s="497"/>
      <c r="DPJ60" s="497"/>
      <c r="DPK60" s="497"/>
      <c r="DPL60" s="497"/>
      <c r="DPM60" s="497"/>
      <c r="DPN60" s="497"/>
      <c r="DPO60" s="497"/>
      <c r="DPP60" s="497"/>
      <c r="DPQ60" s="497"/>
      <c r="DPR60" s="497"/>
      <c r="DPS60" s="497"/>
      <c r="DPT60" s="497"/>
      <c r="DPU60" s="497"/>
      <c r="DPV60" s="497"/>
      <c r="DPW60" s="497"/>
      <c r="DPX60" s="497"/>
      <c r="DPY60" s="497"/>
      <c r="DPZ60" s="497"/>
      <c r="DQA60" s="497"/>
      <c r="DQB60" s="497"/>
      <c r="DQC60" s="497"/>
      <c r="DQD60" s="497"/>
      <c r="DQE60" s="497"/>
      <c r="DQF60" s="497"/>
      <c r="DQG60" s="497"/>
      <c r="DQH60" s="497"/>
      <c r="DQI60" s="497"/>
      <c r="DQJ60" s="497"/>
      <c r="DQK60" s="497"/>
      <c r="DQL60" s="497"/>
      <c r="DQM60" s="497"/>
      <c r="DQN60" s="497"/>
      <c r="DQO60" s="497"/>
      <c r="DQP60" s="497"/>
      <c r="DQQ60" s="497"/>
      <c r="DQR60" s="497"/>
      <c r="DQS60" s="497"/>
      <c r="DQT60" s="497"/>
      <c r="DQU60" s="497"/>
      <c r="DQV60" s="497"/>
      <c r="DQW60" s="497"/>
      <c r="DQX60" s="497"/>
      <c r="DQY60" s="497"/>
      <c r="DQZ60" s="497"/>
      <c r="DRA60" s="497"/>
      <c r="DRB60" s="497"/>
      <c r="DRC60" s="497"/>
      <c r="DRD60" s="497"/>
      <c r="DRE60" s="497"/>
      <c r="DRF60" s="497"/>
      <c r="DRG60" s="497"/>
      <c r="DRH60" s="497"/>
      <c r="DRI60" s="497"/>
      <c r="DRJ60" s="497"/>
      <c r="DRK60" s="497"/>
      <c r="DRL60" s="497"/>
      <c r="DRM60" s="497"/>
      <c r="DRN60" s="497"/>
      <c r="DRO60" s="497"/>
      <c r="DRP60" s="497"/>
      <c r="DRQ60" s="497"/>
      <c r="DRR60" s="497"/>
      <c r="DRS60" s="497"/>
      <c r="DRT60" s="497"/>
      <c r="DRU60" s="497"/>
      <c r="DRV60" s="497"/>
      <c r="DRW60" s="497"/>
      <c r="DRX60" s="497"/>
      <c r="DRY60" s="497"/>
      <c r="DRZ60" s="497"/>
      <c r="DSA60" s="497"/>
      <c r="DSB60" s="497"/>
      <c r="DSC60" s="497"/>
      <c r="DSD60" s="497"/>
      <c r="DSE60" s="497"/>
      <c r="DSF60" s="497"/>
      <c r="DSG60" s="497"/>
      <c r="DSH60" s="497"/>
      <c r="DSI60" s="497"/>
      <c r="DSJ60" s="497"/>
      <c r="DSK60" s="497"/>
      <c r="DSL60" s="497"/>
      <c r="DSM60" s="497"/>
      <c r="DSN60" s="497"/>
      <c r="DSO60" s="497"/>
      <c r="DSP60" s="497"/>
      <c r="DSQ60" s="497"/>
      <c r="DSR60" s="497"/>
      <c r="DSS60" s="497"/>
      <c r="DST60" s="497"/>
      <c r="DSU60" s="497"/>
      <c r="DSV60" s="497"/>
      <c r="DSW60" s="497"/>
      <c r="DSX60" s="497"/>
      <c r="DSY60" s="497"/>
      <c r="DSZ60" s="497"/>
      <c r="DTA60" s="497"/>
      <c r="DTB60" s="497"/>
      <c r="DTC60" s="497"/>
      <c r="DTD60" s="497"/>
      <c r="DTE60" s="497"/>
      <c r="DTF60" s="497"/>
      <c r="DTG60" s="497"/>
      <c r="DTH60" s="497"/>
      <c r="DTI60" s="497"/>
      <c r="DTJ60" s="497"/>
      <c r="DTK60" s="497"/>
      <c r="DTL60" s="497"/>
      <c r="DTM60" s="497"/>
      <c r="DTN60" s="497"/>
      <c r="DTO60" s="497"/>
      <c r="DTP60" s="497"/>
      <c r="DTQ60" s="497"/>
      <c r="DTR60" s="497"/>
      <c r="DTS60" s="497"/>
      <c r="DTT60" s="497"/>
      <c r="DTU60" s="497"/>
      <c r="DTV60" s="497"/>
      <c r="DTW60" s="497"/>
      <c r="DTX60" s="497"/>
      <c r="DTY60" s="497"/>
      <c r="DTZ60" s="497"/>
      <c r="DUA60" s="497"/>
      <c r="DUB60" s="497"/>
      <c r="DUC60" s="497"/>
      <c r="DUD60" s="497"/>
      <c r="DUE60" s="497"/>
      <c r="DUF60" s="497"/>
      <c r="DUG60" s="497"/>
      <c r="DUH60" s="497"/>
      <c r="DUI60" s="497"/>
      <c r="DUJ60" s="497"/>
      <c r="DUK60" s="497"/>
      <c r="DUL60" s="497"/>
      <c r="DUM60" s="497"/>
      <c r="DUN60" s="497"/>
      <c r="DUO60" s="497"/>
      <c r="DUP60" s="497"/>
      <c r="DUQ60" s="497"/>
      <c r="DUR60" s="497"/>
      <c r="DUS60" s="497"/>
      <c r="DUT60" s="497"/>
      <c r="DUU60" s="497"/>
      <c r="DUV60" s="497"/>
      <c r="DUW60" s="497"/>
      <c r="DUX60" s="497"/>
      <c r="DUY60" s="497"/>
      <c r="DUZ60" s="497"/>
      <c r="DVA60" s="497"/>
      <c r="DVB60" s="497"/>
      <c r="DVC60" s="497"/>
      <c r="DVD60" s="497"/>
      <c r="DVE60" s="497"/>
      <c r="DVF60" s="497"/>
      <c r="DVG60" s="497"/>
      <c r="DVH60" s="497"/>
      <c r="DVI60" s="497"/>
      <c r="DVJ60" s="497"/>
      <c r="DVK60" s="497"/>
      <c r="DVL60" s="497"/>
      <c r="DVM60" s="497"/>
      <c r="DVN60" s="497"/>
      <c r="DVO60" s="497"/>
      <c r="DVP60" s="497"/>
      <c r="DVQ60" s="497"/>
      <c r="DVR60" s="497"/>
      <c r="DVS60" s="497"/>
      <c r="DVT60" s="497"/>
      <c r="DVU60" s="497"/>
      <c r="DVV60" s="497"/>
      <c r="DVW60" s="497"/>
      <c r="DVX60" s="497"/>
      <c r="DVY60" s="497"/>
      <c r="DVZ60" s="497"/>
      <c r="DWA60" s="497"/>
      <c r="DWB60" s="497"/>
      <c r="DWC60" s="497"/>
      <c r="DWD60" s="497"/>
      <c r="DWE60" s="497"/>
      <c r="DWF60" s="497"/>
      <c r="DWG60" s="497"/>
      <c r="DWH60" s="497"/>
      <c r="DWI60" s="497"/>
      <c r="DWJ60" s="497"/>
      <c r="DWK60" s="497"/>
      <c r="DWL60" s="497"/>
      <c r="DWM60" s="497"/>
      <c r="DWN60" s="497"/>
      <c r="DWO60" s="497"/>
      <c r="DWP60" s="497"/>
      <c r="DWQ60" s="497"/>
      <c r="DWR60" s="497"/>
      <c r="DWS60" s="497"/>
      <c r="DWT60" s="497"/>
      <c r="DWU60" s="497"/>
      <c r="DWV60" s="497"/>
      <c r="DWW60" s="497"/>
      <c r="DWX60" s="497"/>
      <c r="DWY60" s="497"/>
      <c r="DWZ60" s="497"/>
      <c r="DXA60" s="497"/>
      <c r="DXB60" s="497"/>
      <c r="DXC60" s="497"/>
      <c r="DXD60" s="497"/>
      <c r="DXE60" s="497"/>
      <c r="DXF60" s="497"/>
      <c r="DXG60" s="497"/>
      <c r="DXH60" s="497"/>
      <c r="DXI60" s="497"/>
      <c r="DXJ60" s="497"/>
      <c r="DXK60" s="497"/>
      <c r="DXL60" s="497"/>
      <c r="DXM60" s="497"/>
      <c r="DXN60" s="497"/>
      <c r="DXO60" s="497"/>
      <c r="DXP60" s="497"/>
      <c r="DXQ60" s="497"/>
      <c r="DXR60" s="497"/>
      <c r="DXS60" s="497"/>
      <c r="DXT60" s="497"/>
      <c r="DXU60" s="497"/>
      <c r="DXV60" s="497"/>
      <c r="DXW60" s="497"/>
      <c r="DXX60" s="497"/>
      <c r="DXY60" s="497"/>
      <c r="DXZ60" s="497"/>
      <c r="DYA60" s="497"/>
      <c r="DYB60" s="497"/>
      <c r="DYC60" s="497"/>
      <c r="DYD60" s="497"/>
      <c r="DYE60" s="497"/>
      <c r="DYF60" s="497"/>
      <c r="DYG60" s="497"/>
      <c r="DYH60" s="497"/>
      <c r="DYI60" s="497"/>
      <c r="DYJ60" s="497"/>
      <c r="DYK60" s="497"/>
      <c r="DYL60" s="497"/>
      <c r="DYM60" s="497"/>
      <c r="DYN60" s="497"/>
      <c r="DYO60" s="497"/>
      <c r="DYP60" s="497"/>
      <c r="DYQ60" s="497"/>
      <c r="DYR60" s="497"/>
      <c r="DYS60" s="497"/>
      <c r="DYT60" s="497"/>
      <c r="DYU60" s="497"/>
      <c r="DYV60" s="497"/>
      <c r="DYW60" s="497"/>
      <c r="DYX60" s="497"/>
      <c r="DYY60" s="497"/>
      <c r="DYZ60" s="497"/>
      <c r="DZA60" s="497"/>
      <c r="DZB60" s="497"/>
      <c r="DZC60" s="497"/>
      <c r="DZD60" s="497"/>
      <c r="DZE60" s="497"/>
      <c r="DZF60" s="497"/>
      <c r="DZG60" s="497"/>
      <c r="DZH60" s="497"/>
      <c r="DZI60" s="497"/>
      <c r="DZJ60" s="497"/>
      <c r="DZK60" s="497"/>
      <c r="DZL60" s="497"/>
      <c r="DZM60" s="497"/>
      <c r="DZN60" s="497"/>
      <c r="DZO60" s="497"/>
      <c r="DZP60" s="497"/>
      <c r="DZQ60" s="497"/>
      <c r="DZR60" s="497"/>
      <c r="DZS60" s="497"/>
      <c r="DZT60" s="497"/>
      <c r="DZU60" s="497"/>
      <c r="DZV60" s="497"/>
      <c r="DZW60" s="497"/>
      <c r="DZX60" s="497"/>
      <c r="DZY60" s="497"/>
      <c r="DZZ60" s="497"/>
      <c r="EAA60" s="497"/>
      <c r="EAB60" s="497"/>
      <c r="EAC60" s="497"/>
      <c r="EAD60" s="497"/>
      <c r="EAE60" s="497"/>
      <c r="EAF60" s="497"/>
      <c r="EAG60" s="497"/>
      <c r="EAH60" s="497"/>
      <c r="EAI60" s="497"/>
      <c r="EAJ60" s="497"/>
      <c r="EAK60" s="497"/>
      <c r="EAL60" s="497"/>
      <c r="EAM60" s="497"/>
      <c r="EAN60" s="497"/>
      <c r="EAO60" s="497"/>
      <c r="EAP60" s="497"/>
      <c r="EAQ60" s="497"/>
      <c r="EAR60" s="497"/>
      <c r="EAS60" s="497"/>
      <c r="EAT60" s="497"/>
      <c r="EAU60" s="497"/>
      <c r="EAV60" s="497"/>
      <c r="EAW60" s="497"/>
      <c r="EAX60" s="497"/>
      <c r="EAY60" s="497"/>
      <c r="EAZ60" s="497"/>
      <c r="EBA60" s="497"/>
      <c r="EBB60" s="497"/>
      <c r="EBC60" s="497"/>
      <c r="EBD60" s="497"/>
      <c r="EBE60" s="497"/>
      <c r="EBF60" s="497"/>
      <c r="EBG60" s="497"/>
      <c r="EBH60" s="497"/>
      <c r="EBI60" s="497"/>
      <c r="EBJ60" s="497"/>
      <c r="EBK60" s="497"/>
      <c r="EBL60" s="497"/>
      <c r="EBM60" s="497"/>
      <c r="EBN60" s="497"/>
      <c r="EBO60" s="497"/>
      <c r="EBP60" s="497"/>
      <c r="EBQ60" s="497"/>
      <c r="EBR60" s="497"/>
      <c r="EBS60" s="497"/>
      <c r="EBT60" s="497"/>
      <c r="EBU60" s="497"/>
      <c r="EBV60" s="497"/>
      <c r="EBW60" s="497"/>
      <c r="EBX60" s="497"/>
      <c r="EBY60" s="497"/>
      <c r="EBZ60" s="497"/>
      <c r="ECA60" s="497"/>
      <c r="ECB60" s="497"/>
      <c r="ECC60" s="497"/>
      <c r="ECD60" s="497"/>
      <c r="ECE60" s="497"/>
      <c r="ECF60" s="497"/>
      <c r="ECG60" s="497"/>
      <c r="ECH60" s="497"/>
      <c r="ECI60" s="497"/>
      <c r="ECJ60" s="497"/>
      <c r="ECK60" s="497"/>
      <c r="ECL60" s="497"/>
      <c r="ECM60" s="497"/>
      <c r="ECN60" s="497"/>
      <c r="ECO60" s="497"/>
      <c r="ECP60" s="497"/>
      <c r="ECQ60" s="497"/>
      <c r="ECR60" s="497"/>
      <c r="ECS60" s="497"/>
      <c r="ECT60" s="497"/>
      <c r="ECU60" s="497"/>
      <c r="ECV60" s="497"/>
      <c r="ECW60" s="497"/>
      <c r="ECX60" s="497"/>
      <c r="ECY60" s="497"/>
      <c r="ECZ60" s="497"/>
      <c r="EDA60" s="497"/>
      <c r="EDB60" s="497"/>
      <c r="EDC60" s="497"/>
      <c r="EDD60" s="497"/>
      <c r="EDE60" s="497"/>
      <c r="EDF60" s="497"/>
      <c r="EDG60" s="497"/>
      <c r="EDH60" s="497"/>
      <c r="EDI60" s="497"/>
      <c r="EDJ60" s="497"/>
      <c r="EDK60" s="497"/>
      <c r="EDL60" s="497"/>
      <c r="EDM60" s="497"/>
      <c r="EDN60" s="497"/>
      <c r="EDO60" s="497"/>
      <c r="EDP60" s="497"/>
      <c r="EDQ60" s="497"/>
      <c r="EDR60" s="497"/>
      <c r="EDS60" s="497"/>
      <c r="EDT60" s="497"/>
      <c r="EDU60" s="497"/>
      <c r="EDV60" s="497"/>
      <c r="EDW60" s="497"/>
      <c r="EDX60" s="497"/>
      <c r="EDY60" s="497"/>
      <c r="EDZ60" s="497"/>
      <c r="EEA60" s="497"/>
      <c r="EEB60" s="497"/>
      <c r="EEC60" s="497"/>
      <c r="EED60" s="497"/>
      <c r="EEE60" s="497"/>
      <c r="EEF60" s="497"/>
      <c r="EEG60" s="497"/>
      <c r="EEH60" s="497"/>
      <c r="EEI60" s="497"/>
      <c r="EEJ60" s="497"/>
      <c r="EEK60" s="497"/>
      <c r="EEL60" s="497"/>
      <c r="EEM60" s="497"/>
      <c r="EEN60" s="497"/>
      <c r="EEO60" s="497"/>
      <c r="EEP60" s="497"/>
      <c r="EEQ60" s="497"/>
      <c r="EER60" s="497"/>
      <c r="EES60" s="497"/>
      <c r="EET60" s="497"/>
      <c r="EEU60" s="497"/>
      <c r="EEV60" s="497"/>
      <c r="EEW60" s="497"/>
      <c r="EEX60" s="497"/>
      <c r="EEY60" s="497"/>
      <c r="EEZ60" s="497"/>
      <c r="EFA60" s="497"/>
      <c r="EFB60" s="497"/>
      <c r="EFC60" s="497"/>
      <c r="EFD60" s="497"/>
      <c r="EFE60" s="497"/>
      <c r="EFF60" s="497"/>
      <c r="EFG60" s="497"/>
      <c r="EFH60" s="497"/>
      <c r="EFI60" s="497"/>
      <c r="EFJ60" s="497"/>
      <c r="EFK60" s="497"/>
      <c r="EFL60" s="497"/>
      <c r="EFM60" s="497"/>
      <c r="EFN60" s="497"/>
      <c r="EFO60" s="497"/>
      <c r="EFP60" s="497"/>
      <c r="EFQ60" s="497"/>
      <c r="EFR60" s="497"/>
      <c r="EFS60" s="497"/>
      <c r="EFT60" s="497"/>
      <c r="EFU60" s="497"/>
      <c r="EFV60" s="497"/>
      <c r="EFW60" s="497"/>
      <c r="EFX60" s="497"/>
      <c r="EFY60" s="497"/>
      <c r="EFZ60" s="497"/>
      <c r="EGA60" s="497"/>
      <c r="EGB60" s="497"/>
      <c r="EGC60" s="497"/>
      <c r="EGD60" s="497"/>
      <c r="EGE60" s="497"/>
      <c r="EGF60" s="497"/>
      <c r="EGG60" s="497"/>
      <c r="EGH60" s="497"/>
      <c r="EGI60" s="497"/>
      <c r="EGJ60" s="497"/>
      <c r="EGK60" s="497"/>
      <c r="EGL60" s="497"/>
      <c r="EGM60" s="497"/>
      <c r="EGN60" s="497"/>
      <c r="EGO60" s="497"/>
      <c r="EGP60" s="497"/>
      <c r="EGQ60" s="497"/>
      <c r="EGR60" s="497"/>
      <c r="EGS60" s="497"/>
      <c r="EGT60" s="497"/>
      <c r="EGU60" s="497"/>
      <c r="EGV60" s="497"/>
      <c r="EGW60" s="497"/>
      <c r="EGX60" s="497"/>
      <c r="EGY60" s="497"/>
      <c r="EGZ60" s="497"/>
      <c r="EHA60" s="497"/>
      <c r="EHB60" s="497"/>
      <c r="EHC60" s="497"/>
      <c r="EHD60" s="497"/>
      <c r="EHE60" s="497"/>
      <c r="EHF60" s="497"/>
      <c r="EHG60" s="497"/>
      <c r="EHH60" s="497"/>
      <c r="EHI60" s="497"/>
      <c r="EHJ60" s="497"/>
      <c r="EHK60" s="497"/>
      <c r="EHL60" s="497"/>
      <c r="EHM60" s="497"/>
      <c r="EHN60" s="497"/>
      <c r="EHO60" s="497"/>
      <c r="EHP60" s="497"/>
      <c r="EHQ60" s="497"/>
      <c r="EHR60" s="497"/>
      <c r="EHS60" s="497"/>
      <c r="EHT60" s="497"/>
      <c r="EHU60" s="497"/>
      <c r="EHV60" s="497"/>
      <c r="EHW60" s="497"/>
      <c r="EHX60" s="497"/>
      <c r="EHY60" s="497"/>
      <c r="EHZ60" s="497"/>
      <c r="EIA60" s="497"/>
      <c r="EIB60" s="497"/>
      <c r="EIC60" s="497"/>
      <c r="EID60" s="497"/>
      <c r="EIE60" s="497"/>
      <c r="EIF60" s="497"/>
      <c r="EIG60" s="497"/>
      <c r="EIH60" s="497"/>
      <c r="EII60" s="497"/>
      <c r="EIJ60" s="497"/>
      <c r="EIK60" s="497"/>
      <c r="EIL60" s="497"/>
      <c r="EIM60" s="497"/>
      <c r="EIN60" s="497"/>
      <c r="EIO60" s="497"/>
      <c r="EIP60" s="497"/>
      <c r="EIQ60" s="497"/>
      <c r="EIR60" s="497"/>
      <c r="EIS60" s="497"/>
      <c r="EIT60" s="497"/>
      <c r="EIU60" s="497"/>
      <c r="EIV60" s="497"/>
      <c r="EIW60" s="497"/>
      <c r="EIX60" s="497"/>
      <c r="EIY60" s="497"/>
      <c r="EIZ60" s="497"/>
      <c r="EJA60" s="497"/>
      <c r="EJB60" s="497"/>
      <c r="EJC60" s="497"/>
      <c r="EJD60" s="497"/>
      <c r="EJE60" s="497"/>
      <c r="EJF60" s="497"/>
      <c r="EJG60" s="497"/>
      <c r="EJH60" s="497"/>
      <c r="EJI60" s="497"/>
      <c r="EJJ60" s="497"/>
      <c r="EJK60" s="497"/>
      <c r="EJL60" s="497"/>
      <c r="EJM60" s="497"/>
      <c r="EJN60" s="497"/>
      <c r="EJO60" s="497"/>
      <c r="EJP60" s="497"/>
      <c r="EJQ60" s="497"/>
      <c r="EJR60" s="497"/>
      <c r="EJS60" s="497"/>
      <c r="EJT60" s="497"/>
      <c r="EJU60" s="497"/>
      <c r="EJV60" s="497"/>
      <c r="EJW60" s="497"/>
      <c r="EJX60" s="497"/>
      <c r="EJY60" s="497"/>
      <c r="EJZ60" s="497"/>
      <c r="EKA60" s="497"/>
      <c r="EKB60" s="497"/>
      <c r="EKC60" s="497"/>
      <c r="EKD60" s="497"/>
      <c r="EKE60" s="497"/>
      <c r="EKF60" s="497"/>
      <c r="EKG60" s="497"/>
      <c r="EKH60" s="497"/>
      <c r="EKI60" s="497"/>
      <c r="EKJ60" s="497"/>
      <c r="EKK60" s="497"/>
      <c r="EKL60" s="497"/>
      <c r="EKM60" s="497"/>
      <c r="EKN60" s="497"/>
      <c r="EKO60" s="497"/>
      <c r="EKP60" s="497"/>
      <c r="EKQ60" s="497"/>
      <c r="EKR60" s="497"/>
      <c r="EKS60" s="497"/>
      <c r="EKT60" s="497"/>
      <c r="EKU60" s="497"/>
      <c r="EKV60" s="497"/>
      <c r="EKW60" s="497"/>
      <c r="EKX60" s="497"/>
      <c r="EKY60" s="497"/>
      <c r="EKZ60" s="497"/>
      <c r="ELA60" s="497"/>
      <c r="ELB60" s="497"/>
      <c r="ELC60" s="497"/>
      <c r="ELD60" s="497"/>
      <c r="ELE60" s="497"/>
      <c r="ELF60" s="497"/>
      <c r="ELG60" s="497"/>
      <c r="ELH60" s="497"/>
      <c r="ELI60" s="497"/>
      <c r="ELJ60" s="497"/>
      <c r="ELK60" s="497"/>
      <c r="ELL60" s="497"/>
      <c r="ELM60" s="497"/>
      <c r="ELN60" s="497"/>
      <c r="ELO60" s="497"/>
      <c r="ELP60" s="497"/>
      <c r="ELQ60" s="497"/>
      <c r="ELR60" s="497"/>
      <c r="ELS60" s="497"/>
      <c r="ELT60" s="497"/>
      <c r="ELU60" s="497"/>
      <c r="ELV60" s="497"/>
      <c r="ELW60" s="497"/>
      <c r="ELX60" s="497"/>
      <c r="ELY60" s="497"/>
      <c r="ELZ60" s="497"/>
      <c r="EMA60" s="497"/>
      <c r="EMB60" s="497"/>
      <c r="EMC60" s="497"/>
      <c r="EMD60" s="497"/>
      <c r="EME60" s="497"/>
      <c r="EMF60" s="497"/>
      <c r="EMG60" s="497"/>
      <c r="EMH60" s="497"/>
      <c r="EMI60" s="497"/>
      <c r="EMJ60" s="497"/>
      <c r="EMK60" s="497"/>
      <c r="EML60" s="497"/>
      <c r="EMM60" s="497"/>
      <c r="EMN60" s="497"/>
      <c r="EMO60" s="497"/>
      <c r="EMP60" s="497"/>
      <c r="EMQ60" s="497"/>
      <c r="EMR60" s="497"/>
      <c r="EMS60" s="497"/>
      <c r="EMT60" s="497"/>
      <c r="EMU60" s="497"/>
      <c r="EMV60" s="497"/>
      <c r="EMW60" s="497"/>
      <c r="EMX60" s="497"/>
      <c r="EMY60" s="497"/>
      <c r="EMZ60" s="497"/>
      <c r="ENA60" s="497"/>
      <c r="ENB60" s="497"/>
      <c r="ENC60" s="497"/>
      <c r="END60" s="497"/>
      <c r="ENE60" s="497"/>
      <c r="ENF60" s="497"/>
      <c r="ENG60" s="497"/>
      <c r="ENH60" s="497"/>
      <c r="ENI60" s="497"/>
      <c r="ENJ60" s="497"/>
      <c r="ENK60" s="497"/>
      <c r="ENL60" s="497"/>
      <c r="ENM60" s="497"/>
      <c r="ENN60" s="497"/>
      <c r="ENO60" s="497"/>
      <c r="ENP60" s="497"/>
      <c r="ENQ60" s="497"/>
      <c r="ENR60" s="497"/>
      <c r="ENS60" s="497"/>
      <c r="ENT60" s="497"/>
      <c r="ENU60" s="497"/>
      <c r="ENV60" s="497"/>
      <c r="ENW60" s="497"/>
      <c r="ENX60" s="497"/>
      <c r="ENY60" s="497"/>
      <c r="ENZ60" s="497"/>
      <c r="EOA60" s="497"/>
      <c r="EOB60" s="497"/>
      <c r="EOC60" s="497"/>
      <c r="EOD60" s="497"/>
      <c r="EOE60" s="497"/>
      <c r="EOF60" s="497"/>
      <c r="EOG60" s="497"/>
      <c r="EOH60" s="497"/>
      <c r="EOI60" s="497"/>
      <c r="EOJ60" s="497"/>
      <c r="EOK60" s="497"/>
      <c r="EOL60" s="497"/>
      <c r="EOM60" s="497"/>
      <c r="EON60" s="497"/>
      <c r="EOO60" s="497"/>
      <c r="EOP60" s="497"/>
      <c r="EOQ60" s="497"/>
      <c r="EOR60" s="497"/>
      <c r="EOS60" s="497"/>
      <c r="EOT60" s="497"/>
      <c r="EOU60" s="497"/>
      <c r="EOV60" s="497"/>
      <c r="EOW60" s="497"/>
      <c r="EOX60" s="497"/>
      <c r="EOY60" s="497"/>
      <c r="EOZ60" s="497"/>
      <c r="EPA60" s="497"/>
      <c r="EPB60" s="497"/>
      <c r="EPC60" s="497"/>
      <c r="EPD60" s="497"/>
      <c r="EPE60" s="497"/>
      <c r="EPF60" s="497"/>
      <c r="EPG60" s="497"/>
      <c r="EPH60" s="497"/>
      <c r="EPI60" s="497"/>
      <c r="EPJ60" s="497"/>
      <c r="EPK60" s="497"/>
      <c r="EPL60" s="497"/>
      <c r="EPM60" s="497"/>
      <c r="EPN60" s="497"/>
      <c r="EPO60" s="497"/>
      <c r="EPP60" s="497"/>
      <c r="EPQ60" s="497"/>
      <c r="EPR60" s="497"/>
      <c r="EPS60" s="497"/>
      <c r="EPT60" s="497"/>
      <c r="EPU60" s="497"/>
      <c r="EPV60" s="497"/>
      <c r="EPW60" s="497"/>
      <c r="EPX60" s="497"/>
      <c r="EPY60" s="497"/>
      <c r="EPZ60" s="497"/>
      <c r="EQA60" s="497"/>
      <c r="EQB60" s="497"/>
      <c r="EQC60" s="497"/>
      <c r="EQD60" s="497"/>
      <c r="EQE60" s="497"/>
      <c r="EQF60" s="497"/>
      <c r="EQG60" s="497"/>
      <c r="EQH60" s="497"/>
      <c r="EQI60" s="497"/>
      <c r="EQJ60" s="497"/>
      <c r="EQK60" s="497"/>
      <c r="EQL60" s="497"/>
      <c r="EQM60" s="497"/>
      <c r="EQN60" s="497"/>
      <c r="EQO60" s="497"/>
      <c r="EQP60" s="497"/>
      <c r="EQQ60" s="497"/>
      <c r="EQR60" s="497"/>
      <c r="EQS60" s="497"/>
      <c r="EQT60" s="497"/>
      <c r="EQU60" s="497"/>
      <c r="EQV60" s="497"/>
      <c r="EQW60" s="497"/>
      <c r="EQX60" s="497"/>
      <c r="EQY60" s="497"/>
      <c r="EQZ60" s="497"/>
      <c r="ERA60" s="497"/>
      <c r="ERB60" s="497"/>
      <c r="ERC60" s="497"/>
      <c r="ERD60" s="497"/>
      <c r="ERE60" s="497"/>
      <c r="ERF60" s="497"/>
      <c r="ERG60" s="497"/>
      <c r="ERH60" s="497"/>
      <c r="ERI60" s="497"/>
      <c r="ERJ60" s="497"/>
      <c r="ERK60" s="497"/>
      <c r="ERL60" s="497"/>
      <c r="ERM60" s="497"/>
      <c r="ERN60" s="497"/>
      <c r="ERO60" s="497"/>
      <c r="ERP60" s="497"/>
      <c r="ERQ60" s="497"/>
      <c r="ERR60" s="497"/>
      <c r="ERS60" s="497"/>
      <c r="ERT60" s="497"/>
      <c r="ERU60" s="497"/>
      <c r="ERV60" s="497"/>
      <c r="ERW60" s="497"/>
      <c r="ERX60" s="497"/>
      <c r="ERY60" s="497"/>
      <c r="ERZ60" s="497"/>
      <c r="ESA60" s="497"/>
      <c r="ESB60" s="497"/>
      <c r="ESC60" s="497"/>
      <c r="ESD60" s="497"/>
      <c r="ESE60" s="497"/>
      <c r="ESF60" s="497"/>
      <c r="ESG60" s="497"/>
      <c r="ESH60" s="497"/>
      <c r="ESI60" s="497"/>
      <c r="ESJ60" s="497"/>
      <c r="ESK60" s="497"/>
      <c r="ESL60" s="497"/>
      <c r="ESM60" s="497"/>
      <c r="ESN60" s="497"/>
      <c r="ESO60" s="497"/>
      <c r="ESP60" s="497"/>
      <c r="ESQ60" s="497"/>
      <c r="ESR60" s="497"/>
      <c r="ESS60" s="497"/>
      <c r="EST60" s="497"/>
      <c r="ESU60" s="497"/>
      <c r="ESV60" s="497"/>
      <c r="ESW60" s="497"/>
      <c r="ESX60" s="497"/>
      <c r="ESY60" s="497"/>
      <c r="ESZ60" s="497"/>
      <c r="ETA60" s="497"/>
      <c r="ETB60" s="497"/>
      <c r="ETC60" s="497"/>
      <c r="ETD60" s="497"/>
      <c r="ETE60" s="497"/>
      <c r="ETF60" s="497"/>
      <c r="ETG60" s="497"/>
      <c r="ETH60" s="497"/>
      <c r="ETI60" s="497"/>
      <c r="ETJ60" s="497"/>
      <c r="ETK60" s="497"/>
      <c r="ETL60" s="497"/>
      <c r="ETM60" s="497"/>
      <c r="ETN60" s="497"/>
      <c r="ETO60" s="497"/>
      <c r="ETP60" s="497"/>
      <c r="ETQ60" s="497"/>
      <c r="ETR60" s="497"/>
      <c r="ETS60" s="497"/>
      <c r="ETT60" s="497"/>
      <c r="ETU60" s="497"/>
      <c r="ETV60" s="497"/>
      <c r="ETW60" s="497"/>
      <c r="ETX60" s="497"/>
      <c r="ETY60" s="497"/>
      <c r="ETZ60" s="497"/>
      <c r="EUA60" s="497"/>
      <c r="EUB60" s="497"/>
      <c r="EUC60" s="497"/>
      <c r="EUD60" s="497"/>
      <c r="EUE60" s="497"/>
      <c r="EUF60" s="497"/>
      <c r="EUG60" s="497"/>
      <c r="EUH60" s="497"/>
      <c r="EUI60" s="497"/>
      <c r="EUJ60" s="497"/>
      <c r="EUK60" s="497"/>
      <c r="EUL60" s="497"/>
      <c r="EUM60" s="497"/>
      <c r="EUN60" s="497"/>
      <c r="EUO60" s="497"/>
      <c r="EUP60" s="497"/>
      <c r="EUQ60" s="497"/>
      <c r="EUR60" s="497"/>
      <c r="EUS60" s="497"/>
      <c r="EUT60" s="497"/>
      <c r="EUU60" s="497"/>
      <c r="EUV60" s="497"/>
      <c r="EUW60" s="497"/>
      <c r="EUX60" s="497"/>
      <c r="EUY60" s="497"/>
      <c r="EUZ60" s="497"/>
      <c r="EVA60" s="497"/>
      <c r="EVB60" s="497"/>
      <c r="EVC60" s="497"/>
      <c r="EVD60" s="497"/>
      <c r="EVE60" s="497"/>
      <c r="EVF60" s="497"/>
      <c r="EVG60" s="497"/>
      <c r="EVH60" s="497"/>
      <c r="EVI60" s="497"/>
      <c r="EVJ60" s="497"/>
      <c r="EVK60" s="497"/>
      <c r="EVL60" s="497"/>
      <c r="EVM60" s="497"/>
      <c r="EVN60" s="497"/>
      <c r="EVO60" s="497"/>
      <c r="EVP60" s="497"/>
      <c r="EVQ60" s="497"/>
      <c r="EVR60" s="497"/>
      <c r="EVS60" s="497"/>
      <c r="EVT60" s="497"/>
      <c r="EVU60" s="497"/>
      <c r="EVV60" s="497"/>
      <c r="EVW60" s="497"/>
      <c r="EVX60" s="497"/>
      <c r="EVY60" s="497"/>
      <c r="EVZ60" s="497"/>
      <c r="EWA60" s="497"/>
      <c r="EWB60" s="497"/>
      <c r="EWC60" s="497"/>
      <c r="EWD60" s="497"/>
      <c r="EWE60" s="497"/>
      <c r="EWF60" s="497"/>
      <c r="EWG60" s="497"/>
      <c r="EWH60" s="497"/>
      <c r="EWI60" s="497"/>
      <c r="EWJ60" s="497"/>
      <c r="EWK60" s="497"/>
      <c r="EWL60" s="497"/>
      <c r="EWM60" s="497"/>
      <c r="EWN60" s="497"/>
      <c r="EWO60" s="497"/>
      <c r="EWP60" s="497"/>
      <c r="EWQ60" s="497"/>
      <c r="EWR60" s="497"/>
      <c r="EWS60" s="497"/>
      <c r="EWT60" s="497"/>
      <c r="EWU60" s="497"/>
      <c r="EWV60" s="497"/>
      <c r="EWW60" s="497"/>
      <c r="EWX60" s="497"/>
      <c r="EWY60" s="497"/>
      <c r="EWZ60" s="497"/>
      <c r="EXA60" s="497"/>
      <c r="EXB60" s="497"/>
      <c r="EXC60" s="497"/>
      <c r="EXD60" s="497"/>
      <c r="EXE60" s="497"/>
      <c r="EXF60" s="497"/>
      <c r="EXG60" s="497"/>
      <c r="EXH60" s="497"/>
      <c r="EXI60" s="497"/>
      <c r="EXJ60" s="497"/>
      <c r="EXK60" s="497"/>
      <c r="EXL60" s="497"/>
      <c r="EXM60" s="497"/>
      <c r="EXN60" s="497"/>
      <c r="EXO60" s="497"/>
      <c r="EXP60" s="497"/>
      <c r="EXQ60" s="497"/>
      <c r="EXR60" s="497"/>
      <c r="EXS60" s="497"/>
      <c r="EXT60" s="497"/>
      <c r="EXU60" s="497"/>
      <c r="EXV60" s="497"/>
      <c r="EXW60" s="497"/>
      <c r="EXX60" s="497"/>
      <c r="EXY60" s="497"/>
      <c r="EXZ60" s="497"/>
      <c r="EYA60" s="497"/>
      <c r="EYB60" s="497"/>
      <c r="EYC60" s="497"/>
      <c r="EYD60" s="497"/>
      <c r="EYE60" s="497"/>
      <c r="EYF60" s="497"/>
      <c r="EYG60" s="497"/>
      <c r="EYH60" s="497"/>
      <c r="EYI60" s="497"/>
      <c r="EYJ60" s="497"/>
      <c r="EYK60" s="497"/>
      <c r="EYL60" s="497"/>
      <c r="EYM60" s="497"/>
      <c r="EYN60" s="497"/>
      <c r="EYO60" s="497"/>
      <c r="EYP60" s="497"/>
      <c r="EYQ60" s="497"/>
      <c r="EYR60" s="497"/>
      <c r="EYS60" s="497"/>
      <c r="EYT60" s="497"/>
      <c r="EYU60" s="497"/>
      <c r="EYV60" s="497"/>
      <c r="EYW60" s="497"/>
      <c r="EYX60" s="497"/>
      <c r="EYY60" s="497"/>
      <c r="EYZ60" s="497"/>
      <c r="EZA60" s="497"/>
      <c r="EZB60" s="497"/>
      <c r="EZC60" s="497"/>
      <c r="EZD60" s="497"/>
      <c r="EZE60" s="497"/>
      <c r="EZF60" s="497"/>
      <c r="EZG60" s="497"/>
      <c r="EZH60" s="497"/>
      <c r="EZI60" s="497"/>
      <c r="EZJ60" s="497"/>
      <c r="EZK60" s="497"/>
      <c r="EZL60" s="497"/>
      <c r="EZM60" s="497"/>
      <c r="EZN60" s="497"/>
      <c r="EZO60" s="497"/>
      <c r="EZP60" s="497"/>
      <c r="EZQ60" s="497"/>
      <c r="EZR60" s="497"/>
      <c r="EZS60" s="497"/>
      <c r="EZT60" s="497"/>
      <c r="EZU60" s="497"/>
      <c r="EZV60" s="497"/>
      <c r="EZW60" s="497"/>
      <c r="EZX60" s="497"/>
      <c r="EZY60" s="497"/>
      <c r="EZZ60" s="497"/>
      <c r="FAA60" s="497"/>
      <c r="FAB60" s="497"/>
      <c r="FAC60" s="497"/>
      <c r="FAD60" s="497"/>
      <c r="FAE60" s="497"/>
      <c r="FAF60" s="497"/>
      <c r="FAG60" s="497"/>
      <c r="FAH60" s="497"/>
      <c r="FAI60" s="497"/>
      <c r="FAJ60" s="497"/>
      <c r="FAK60" s="497"/>
      <c r="FAL60" s="497"/>
      <c r="FAM60" s="497"/>
      <c r="FAN60" s="497"/>
      <c r="FAO60" s="497"/>
      <c r="FAP60" s="497"/>
      <c r="FAQ60" s="497"/>
      <c r="FAR60" s="497"/>
      <c r="FAS60" s="497"/>
      <c r="FAT60" s="497"/>
      <c r="FAU60" s="497"/>
      <c r="FAV60" s="497"/>
      <c r="FAW60" s="497"/>
      <c r="FAX60" s="497"/>
      <c r="FAY60" s="497"/>
      <c r="FAZ60" s="497"/>
      <c r="FBA60" s="497"/>
      <c r="FBB60" s="497"/>
      <c r="FBC60" s="497"/>
      <c r="FBD60" s="497"/>
      <c r="FBE60" s="497"/>
      <c r="FBF60" s="497"/>
      <c r="FBG60" s="497"/>
      <c r="FBH60" s="497"/>
      <c r="FBI60" s="497"/>
      <c r="FBJ60" s="497"/>
      <c r="FBK60" s="497"/>
      <c r="FBL60" s="497"/>
      <c r="FBM60" s="497"/>
      <c r="FBN60" s="497"/>
      <c r="FBO60" s="497"/>
      <c r="FBP60" s="497"/>
      <c r="FBQ60" s="497"/>
      <c r="FBR60" s="497"/>
      <c r="FBS60" s="497"/>
      <c r="FBT60" s="497"/>
      <c r="FBU60" s="497"/>
      <c r="FBV60" s="497"/>
      <c r="FBW60" s="497"/>
      <c r="FBX60" s="497"/>
      <c r="FBY60" s="497"/>
      <c r="FBZ60" s="497"/>
      <c r="FCA60" s="497"/>
      <c r="FCB60" s="497"/>
      <c r="FCC60" s="497"/>
      <c r="FCD60" s="497"/>
      <c r="FCE60" s="497"/>
      <c r="FCF60" s="497"/>
      <c r="FCG60" s="497"/>
      <c r="FCH60" s="497"/>
      <c r="FCI60" s="497"/>
      <c r="FCJ60" s="497"/>
      <c r="FCK60" s="497"/>
      <c r="FCL60" s="497"/>
      <c r="FCM60" s="497"/>
      <c r="FCN60" s="497"/>
      <c r="FCO60" s="497"/>
      <c r="FCP60" s="497"/>
      <c r="FCQ60" s="497"/>
      <c r="FCR60" s="497"/>
      <c r="FCS60" s="497"/>
      <c r="FCT60" s="497"/>
      <c r="FCU60" s="497"/>
      <c r="FCV60" s="497"/>
      <c r="FCW60" s="497"/>
      <c r="FCX60" s="497"/>
      <c r="FCY60" s="497"/>
      <c r="FCZ60" s="497"/>
      <c r="FDA60" s="497"/>
      <c r="FDB60" s="497"/>
      <c r="FDC60" s="497"/>
      <c r="FDD60" s="497"/>
      <c r="FDE60" s="497"/>
      <c r="FDF60" s="497"/>
      <c r="FDG60" s="497"/>
      <c r="FDH60" s="497"/>
      <c r="FDI60" s="497"/>
      <c r="FDJ60" s="497"/>
      <c r="FDK60" s="497"/>
      <c r="FDL60" s="497"/>
      <c r="FDM60" s="497"/>
      <c r="FDN60" s="497"/>
      <c r="FDO60" s="497"/>
      <c r="FDP60" s="497"/>
      <c r="FDQ60" s="497"/>
      <c r="FDR60" s="497"/>
      <c r="FDS60" s="497"/>
      <c r="FDT60" s="497"/>
      <c r="FDU60" s="497"/>
      <c r="FDV60" s="497"/>
      <c r="FDW60" s="497"/>
      <c r="FDX60" s="497"/>
      <c r="FDY60" s="497"/>
      <c r="FDZ60" s="497"/>
      <c r="FEA60" s="497"/>
      <c r="FEB60" s="497"/>
      <c r="FEC60" s="497"/>
      <c r="FED60" s="497"/>
      <c r="FEE60" s="497"/>
      <c r="FEF60" s="497"/>
      <c r="FEG60" s="497"/>
      <c r="FEH60" s="497"/>
      <c r="FEI60" s="497"/>
      <c r="FEJ60" s="497"/>
      <c r="FEK60" s="497"/>
      <c r="FEL60" s="497"/>
      <c r="FEM60" s="497"/>
      <c r="FEN60" s="497"/>
      <c r="FEO60" s="497"/>
      <c r="FEP60" s="497"/>
      <c r="FEQ60" s="497"/>
      <c r="FER60" s="497"/>
      <c r="FES60" s="497"/>
      <c r="FET60" s="497"/>
      <c r="FEU60" s="497"/>
      <c r="FEV60" s="497"/>
      <c r="FEW60" s="497"/>
      <c r="FEX60" s="497"/>
      <c r="FEY60" s="497"/>
      <c r="FEZ60" s="497"/>
      <c r="FFA60" s="497"/>
      <c r="FFB60" s="497"/>
      <c r="FFC60" s="497"/>
      <c r="FFD60" s="497"/>
      <c r="FFE60" s="497"/>
      <c r="FFF60" s="497"/>
      <c r="FFG60" s="497"/>
      <c r="FFH60" s="497"/>
      <c r="FFI60" s="497"/>
      <c r="FFJ60" s="497"/>
      <c r="FFK60" s="497"/>
      <c r="FFL60" s="497"/>
      <c r="FFM60" s="497"/>
      <c r="FFN60" s="497"/>
      <c r="FFO60" s="497"/>
      <c r="FFP60" s="497"/>
      <c r="FFQ60" s="497"/>
      <c r="FFR60" s="497"/>
      <c r="FFS60" s="497"/>
      <c r="FFT60" s="497"/>
      <c r="FFU60" s="497"/>
      <c r="FFV60" s="497"/>
      <c r="FFW60" s="497"/>
      <c r="FFX60" s="497"/>
      <c r="FFY60" s="497"/>
      <c r="FFZ60" s="497"/>
      <c r="FGA60" s="497"/>
      <c r="FGB60" s="497"/>
      <c r="FGC60" s="497"/>
      <c r="FGD60" s="497"/>
      <c r="FGE60" s="497"/>
      <c r="FGF60" s="497"/>
      <c r="FGG60" s="497"/>
      <c r="FGH60" s="497"/>
      <c r="FGI60" s="497"/>
      <c r="FGJ60" s="497"/>
      <c r="FGK60" s="497"/>
      <c r="FGL60" s="497"/>
      <c r="FGM60" s="497"/>
      <c r="FGN60" s="497"/>
      <c r="FGO60" s="497"/>
      <c r="FGP60" s="497"/>
      <c r="FGQ60" s="497"/>
      <c r="FGR60" s="497"/>
      <c r="FGS60" s="497"/>
      <c r="FGT60" s="497"/>
      <c r="FGU60" s="497"/>
      <c r="FGV60" s="497"/>
      <c r="FGW60" s="497"/>
      <c r="FGX60" s="497"/>
      <c r="FGY60" s="497"/>
      <c r="FGZ60" s="497"/>
      <c r="FHA60" s="497"/>
      <c r="FHB60" s="497"/>
      <c r="FHC60" s="497"/>
      <c r="FHD60" s="497"/>
      <c r="FHE60" s="497"/>
      <c r="FHF60" s="497"/>
      <c r="FHG60" s="497"/>
      <c r="FHH60" s="497"/>
      <c r="FHI60" s="497"/>
      <c r="FHJ60" s="497"/>
      <c r="FHK60" s="497"/>
      <c r="FHL60" s="497"/>
      <c r="FHM60" s="497"/>
      <c r="FHN60" s="497"/>
      <c r="FHO60" s="497"/>
      <c r="FHP60" s="497"/>
      <c r="FHQ60" s="497"/>
      <c r="FHR60" s="497"/>
      <c r="FHS60" s="497"/>
      <c r="FHT60" s="497"/>
      <c r="FHU60" s="497"/>
      <c r="FHV60" s="497"/>
      <c r="FHW60" s="497"/>
      <c r="FHX60" s="497"/>
      <c r="FHY60" s="497"/>
      <c r="FHZ60" s="497"/>
      <c r="FIA60" s="497"/>
      <c r="FIB60" s="497"/>
      <c r="FIC60" s="497"/>
      <c r="FID60" s="497"/>
      <c r="FIE60" s="497"/>
      <c r="FIF60" s="497"/>
      <c r="FIG60" s="497"/>
      <c r="FIH60" s="497"/>
      <c r="FII60" s="497"/>
      <c r="FIJ60" s="497"/>
      <c r="FIK60" s="497"/>
      <c r="FIL60" s="497"/>
      <c r="FIM60" s="497"/>
      <c r="FIN60" s="497"/>
      <c r="FIO60" s="497"/>
      <c r="FIP60" s="497"/>
      <c r="FIQ60" s="497"/>
      <c r="FIR60" s="497"/>
      <c r="FIS60" s="497"/>
      <c r="FIT60" s="497"/>
      <c r="FIU60" s="497"/>
      <c r="FIV60" s="497"/>
      <c r="FIW60" s="497"/>
      <c r="FIX60" s="497"/>
      <c r="FIY60" s="497"/>
      <c r="FIZ60" s="497"/>
      <c r="FJA60" s="497"/>
      <c r="FJB60" s="497"/>
      <c r="FJC60" s="497"/>
      <c r="FJD60" s="497"/>
      <c r="FJE60" s="497"/>
      <c r="FJF60" s="497"/>
      <c r="FJG60" s="497"/>
      <c r="FJH60" s="497"/>
      <c r="FJI60" s="497"/>
      <c r="FJJ60" s="497"/>
      <c r="FJK60" s="497"/>
      <c r="FJL60" s="497"/>
      <c r="FJM60" s="497"/>
      <c r="FJN60" s="497"/>
      <c r="FJO60" s="497"/>
      <c r="FJP60" s="497"/>
      <c r="FJQ60" s="497"/>
      <c r="FJR60" s="497"/>
      <c r="FJS60" s="497"/>
      <c r="FJT60" s="497"/>
      <c r="FJU60" s="497"/>
      <c r="FJV60" s="497"/>
      <c r="FJW60" s="497"/>
      <c r="FJX60" s="497"/>
      <c r="FJY60" s="497"/>
      <c r="FJZ60" s="497"/>
      <c r="FKA60" s="497"/>
      <c r="FKB60" s="497"/>
      <c r="FKC60" s="497"/>
      <c r="FKD60" s="497"/>
      <c r="FKE60" s="497"/>
      <c r="FKF60" s="497"/>
      <c r="FKG60" s="497"/>
      <c r="FKH60" s="497"/>
      <c r="FKI60" s="497"/>
      <c r="FKJ60" s="497"/>
      <c r="FKK60" s="497"/>
      <c r="FKL60" s="497"/>
      <c r="FKM60" s="497"/>
      <c r="FKN60" s="497"/>
      <c r="FKO60" s="497"/>
      <c r="FKP60" s="497"/>
      <c r="FKQ60" s="497"/>
      <c r="FKR60" s="497"/>
      <c r="FKS60" s="497"/>
      <c r="FKT60" s="497"/>
      <c r="FKU60" s="497"/>
      <c r="FKV60" s="497"/>
      <c r="FKW60" s="497"/>
      <c r="FKX60" s="497"/>
      <c r="FKY60" s="497"/>
      <c r="FKZ60" s="497"/>
      <c r="FLA60" s="497"/>
      <c r="FLB60" s="497"/>
      <c r="FLC60" s="497"/>
      <c r="FLD60" s="497"/>
      <c r="FLE60" s="497"/>
      <c r="FLF60" s="497"/>
      <c r="FLG60" s="497"/>
      <c r="FLH60" s="497"/>
      <c r="FLI60" s="497"/>
      <c r="FLJ60" s="497"/>
      <c r="FLK60" s="497"/>
      <c r="FLL60" s="497"/>
      <c r="FLM60" s="497"/>
      <c r="FLN60" s="497"/>
      <c r="FLO60" s="497"/>
      <c r="FLP60" s="497"/>
      <c r="FLQ60" s="497"/>
      <c r="FLR60" s="497"/>
      <c r="FLS60" s="497"/>
      <c r="FLT60" s="497"/>
      <c r="FLU60" s="497"/>
      <c r="FLV60" s="497"/>
      <c r="FLW60" s="497"/>
      <c r="FLX60" s="497"/>
      <c r="FLY60" s="497"/>
      <c r="FLZ60" s="497"/>
      <c r="FMA60" s="497"/>
      <c r="FMB60" s="497"/>
      <c r="FMC60" s="497"/>
      <c r="FMD60" s="497"/>
      <c r="FME60" s="497"/>
      <c r="FMF60" s="497"/>
      <c r="FMG60" s="497"/>
      <c r="FMH60" s="497"/>
      <c r="FMI60" s="497"/>
      <c r="FMJ60" s="497"/>
      <c r="FMK60" s="497"/>
      <c r="FML60" s="497"/>
      <c r="FMM60" s="497"/>
      <c r="FMN60" s="497"/>
      <c r="FMO60" s="497"/>
      <c r="FMP60" s="497"/>
      <c r="FMQ60" s="497"/>
      <c r="FMR60" s="497"/>
      <c r="FMS60" s="497"/>
      <c r="FMT60" s="497"/>
      <c r="FMU60" s="497"/>
      <c r="FMV60" s="497"/>
      <c r="FMW60" s="497"/>
      <c r="FMX60" s="497"/>
      <c r="FMY60" s="497"/>
      <c r="FMZ60" s="497"/>
      <c r="FNA60" s="497"/>
      <c r="FNB60" s="497"/>
      <c r="FNC60" s="497"/>
      <c r="FND60" s="497"/>
      <c r="FNE60" s="497"/>
      <c r="FNF60" s="497"/>
      <c r="FNG60" s="497"/>
      <c r="FNH60" s="497"/>
      <c r="FNI60" s="497"/>
      <c r="FNJ60" s="497"/>
      <c r="FNK60" s="497"/>
      <c r="FNL60" s="497"/>
      <c r="FNM60" s="497"/>
      <c r="FNN60" s="497"/>
      <c r="FNO60" s="497"/>
      <c r="FNP60" s="497"/>
      <c r="FNQ60" s="497"/>
      <c r="FNR60" s="497"/>
      <c r="FNS60" s="497"/>
      <c r="FNT60" s="497"/>
      <c r="FNU60" s="497"/>
      <c r="FNV60" s="497"/>
      <c r="FNW60" s="497"/>
      <c r="FNX60" s="497"/>
      <c r="FNY60" s="497"/>
      <c r="FNZ60" s="497"/>
      <c r="FOA60" s="497"/>
      <c r="FOB60" s="497"/>
      <c r="FOC60" s="497"/>
      <c r="FOD60" s="497"/>
      <c r="FOE60" s="497"/>
      <c r="FOF60" s="497"/>
      <c r="FOG60" s="497"/>
      <c r="FOH60" s="497"/>
      <c r="FOI60" s="497"/>
      <c r="FOJ60" s="497"/>
      <c r="FOK60" s="497"/>
      <c r="FOL60" s="497"/>
      <c r="FOM60" s="497"/>
      <c r="FON60" s="497"/>
      <c r="FOO60" s="497"/>
      <c r="FOP60" s="497"/>
      <c r="FOQ60" s="497"/>
      <c r="FOR60" s="497"/>
      <c r="FOS60" s="497"/>
      <c r="FOT60" s="497"/>
      <c r="FOU60" s="497"/>
      <c r="FOV60" s="497"/>
      <c r="FOW60" s="497"/>
      <c r="FOX60" s="497"/>
      <c r="FOY60" s="497"/>
      <c r="FOZ60" s="497"/>
      <c r="FPA60" s="497"/>
      <c r="FPB60" s="497"/>
      <c r="FPC60" s="497"/>
      <c r="FPD60" s="497"/>
      <c r="FPE60" s="497"/>
      <c r="FPF60" s="497"/>
      <c r="FPG60" s="497"/>
      <c r="FPH60" s="497"/>
      <c r="FPI60" s="497"/>
      <c r="FPJ60" s="497"/>
      <c r="FPK60" s="497"/>
      <c r="FPL60" s="497"/>
      <c r="FPM60" s="497"/>
      <c r="FPN60" s="497"/>
      <c r="FPO60" s="497"/>
      <c r="FPP60" s="497"/>
      <c r="FPQ60" s="497"/>
      <c r="FPR60" s="497"/>
      <c r="FPS60" s="497"/>
      <c r="FPT60" s="497"/>
      <c r="FPU60" s="497"/>
      <c r="FPV60" s="497"/>
      <c r="FPW60" s="497"/>
      <c r="FPX60" s="497"/>
      <c r="FPY60" s="497"/>
      <c r="FPZ60" s="497"/>
      <c r="FQA60" s="497"/>
      <c r="FQB60" s="497"/>
      <c r="FQC60" s="497"/>
      <c r="FQD60" s="497"/>
      <c r="FQE60" s="497"/>
      <c r="FQF60" s="497"/>
      <c r="FQG60" s="497"/>
      <c r="FQH60" s="497"/>
      <c r="FQI60" s="497"/>
      <c r="FQJ60" s="497"/>
      <c r="FQK60" s="497"/>
      <c r="FQL60" s="497"/>
      <c r="FQM60" s="497"/>
      <c r="FQN60" s="497"/>
      <c r="FQO60" s="497"/>
      <c r="FQP60" s="497"/>
      <c r="FQQ60" s="497"/>
      <c r="FQR60" s="497"/>
      <c r="FQS60" s="497"/>
      <c r="FQT60" s="497"/>
      <c r="FQU60" s="497"/>
      <c r="FQV60" s="497"/>
      <c r="FQW60" s="497"/>
      <c r="FQX60" s="497"/>
      <c r="FQY60" s="497"/>
      <c r="FQZ60" s="497"/>
      <c r="FRA60" s="497"/>
      <c r="FRB60" s="497"/>
      <c r="FRC60" s="497"/>
      <c r="FRD60" s="497"/>
      <c r="FRE60" s="497"/>
      <c r="FRF60" s="497"/>
      <c r="FRG60" s="497"/>
      <c r="FRH60" s="497"/>
      <c r="FRI60" s="497"/>
      <c r="FRJ60" s="497"/>
      <c r="FRK60" s="497"/>
      <c r="FRL60" s="497"/>
      <c r="FRM60" s="497"/>
      <c r="FRN60" s="497"/>
      <c r="FRO60" s="497"/>
      <c r="FRP60" s="497"/>
      <c r="FRQ60" s="497"/>
      <c r="FRR60" s="497"/>
      <c r="FRS60" s="497"/>
      <c r="FRT60" s="497"/>
      <c r="FRU60" s="497"/>
      <c r="FRV60" s="497"/>
      <c r="FRW60" s="497"/>
      <c r="FRX60" s="497"/>
      <c r="FRY60" s="497"/>
      <c r="FRZ60" s="497"/>
      <c r="FSA60" s="497"/>
      <c r="FSB60" s="497"/>
      <c r="FSC60" s="497"/>
      <c r="FSD60" s="497"/>
      <c r="FSE60" s="497"/>
      <c r="FSF60" s="497"/>
      <c r="FSG60" s="497"/>
      <c r="FSH60" s="497"/>
      <c r="FSI60" s="497"/>
      <c r="FSJ60" s="497"/>
      <c r="FSK60" s="497"/>
      <c r="FSL60" s="497"/>
      <c r="FSM60" s="497"/>
      <c r="FSN60" s="497"/>
      <c r="FSO60" s="497"/>
      <c r="FSP60" s="497"/>
      <c r="FSQ60" s="497"/>
      <c r="FSR60" s="497"/>
      <c r="FSS60" s="497"/>
      <c r="FST60" s="497"/>
      <c r="FSU60" s="497"/>
      <c r="FSV60" s="497"/>
      <c r="FSW60" s="497"/>
      <c r="FSX60" s="497"/>
      <c r="FSY60" s="497"/>
      <c r="FSZ60" s="497"/>
      <c r="FTA60" s="497"/>
      <c r="FTB60" s="497"/>
      <c r="FTC60" s="497"/>
      <c r="FTD60" s="497"/>
      <c r="FTE60" s="497"/>
      <c r="FTF60" s="497"/>
      <c r="FTG60" s="497"/>
      <c r="FTH60" s="497"/>
      <c r="FTI60" s="497"/>
      <c r="FTJ60" s="497"/>
      <c r="FTK60" s="497"/>
      <c r="FTL60" s="497"/>
      <c r="FTM60" s="497"/>
      <c r="FTN60" s="497"/>
      <c r="FTO60" s="497"/>
      <c r="FTP60" s="497"/>
      <c r="FTQ60" s="497"/>
      <c r="FTR60" s="497"/>
      <c r="FTS60" s="497"/>
      <c r="FTT60" s="497"/>
      <c r="FTU60" s="497"/>
      <c r="FTV60" s="497"/>
      <c r="FTW60" s="497"/>
      <c r="FTX60" s="497"/>
      <c r="FTY60" s="497"/>
      <c r="FTZ60" s="497"/>
      <c r="FUA60" s="497"/>
      <c r="FUB60" s="497"/>
      <c r="FUC60" s="497"/>
      <c r="FUD60" s="497"/>
      <c r="FUE60" s="497"/>
      <c r="FUF60" s="497"/>
      <c r="FUG60" s="497"/>
      <c r="FUH60" s="497"/>
      <c r="FUI60" s="497"/>
      <c r="FUJ60" s="497"/>
      <c r="FUK60" s="497"/>
      <c r="FUL60" s="497"/>
      <c r="FUM60" s="497"/>
      <c r="FUN60" s="497"/>
      <c r="FUO60" s="497"/>
      <c r="FUP60" s="497"/>
      <c r="FUQ60" s="497"/>
      <c r="FUR60" s="497"/>
      <c r="FUS60" s="497"/>
      <c r="FUT60" s="497"/>
      <c r="FUU60" s="497"/>
      <c r="FUV60" s="497"/>
      <c r="FUW60" s="497"/>
      <c r="FUX60" s="497"/>
      <c r="FUY60" s="497"/>
      <c r="FUZ60" s="497"/>
      <c r="FVA60" s="497"/>
      <c r="FVB60" s="497"/>
      <c r="FVC60" s="497"/>
      <c r="FVD60" s="497"/>
      <c r="FVE60" s="497"/>
      <c r="FVF60" s="497"/>
      <c r="FVG60" s="497"/>
      <c r="FVH60" s="497"/>
      <c r="FVI60" s="497"/>
      <c r="FVJ60" s="497"/>
      <c r="FVK60" s="497"/>
      <c r="FVL60" s="497"/>
      <c r="FVM60" s="497"/>
      <c r="FVN60" s="497"/>
      <c r="FVO60" s="497"/>
      <c r="FVP60" s="497"/>
      <c r="FVQ60" s="497"/>
      <c r="FVR60" s="497"/>
      <c r="FVS60" s="497"/>
      <c r="FVT60" s="497"/>
      <c r="FVU60" s="497"/>
      <c r="FVV60" s="497"/>
      <c r="FVW60" s="497"/>
      <c r="FVX60" s="497"/>
      <c r="FVY60" s="497"/>
      <c r="FVZ60" s="497"/>
      <c r="FWA60" s="497"/>
      <c r="FWB60" s="497"/>
      <c r="FWC60" s="497"/>
      <c r="FWD60" s="497"/>
      <c r="FWE60" s="497"/>
      <c r="FWF60" s="497"/>
      <c r="FWG60" s="497"/>
      <c r="FWH60" s="497"/>
      <c r="FWI60" s="497"/>
      <c r="FWJ60" s="497"/>
      <c r="FWK60" s="497"/>
      <c r="FWL60" s="497"/>
      <c r="FWM60" s="497"/>
      <c r="FWN60" s="497"/>
      <c r="FWO60" s="497"/>
      <c r="FWP60" s="497"/>
      <c r="FWQ60" s="497"/>
      <c r="FWR60" s="497"/>
      <c r="FWS60" s="497"/>
      <c r="FWT60" s="497"/>
      <c r="FWU60" s="497"/>
      <c r="FWV60" s="497"/>
      <c r="FWW60" s="497"/>
      <c r="FWX60" s="497"/>
      <c r="FWY60" s="497"/>
      <c r="FWZ60" s="497"/>
      <c r="FXA60" s="497"/>
      <c r="FXB60" s="497"/>
      <c r="FXC60" s="497"/>
      <c r="FXD60" s="497"/>
      <c r="FXE60" s="497"/>
      <c r="FXF60" s="497"/>
      <c r="FXG60" s="497"/>
      <c r="FXH60" s="497"/>
      <c r="FXI60" s="497"/>
      <c r="FXJ60" s="497"/>
      <c r="FXK60" s="497"/>
      <c r="FXL60" s="497"/>
      <c r="FXM60" s="497"/>
      <c r="FXN60" s="497"/>
      <c r="FXO60" s="497"/>
      <c r="FXP60" s="497"/>
      <c r="FXQ60" s="497"/>
      <c r="FXR60" s="497"/>
      <c r="FXS60" s="497"/>
      <c r="FXT60" s="497"/>
      <c r="FXU60" s="497"/>
      <c r="FXV60" s="497"/>
      <c r="FXW60" s="497"/>
      <c r="FXX60" s="497"/>
      <c r="FXY60" s="497"/>
      <c r="FXZ60" s="497"/>
      <c r="FYA60" s="497"/>
      <c r="FYB60" s="497"/>
      <c r="FYC60" s="497"/>
      <c r="FYD60" s="497"/>
      <c r="FYE60" s="497"/>
      <c r="FYF60" s="497"/>
      <c r="FYG60" s="497"/>
      <c r="FYH60" s="497"/>
      <c r="FYI60" s="497"/>
      <c r="FYJ60" s="497"/>
      <c r="FYK60" s="497"/>
      <c r="FYL60" s="497"/>
      <c r="FYM60" s="497"/>
      <c r="FYN60" s="497"/>
      <c r="FYO60" s="497"/>
      <c r="FYP60" s="497"/>
      <c r="FYQ60" s="497"/>
      <c r="FYR60" s="497"/>
      <c r="FYS60" s="497"/>
      <c r="FYT60" s="497"/>
      <c r="FYU60" s="497"/>
      <c r="FYV60" s="497"/>
      <c r="FYW60" s="497"/>
      <c r="FYX60" s="497"/>
      <c r="FYY60" s="497"/>
      <c r="FYZ60" s="497"/>
      <c r="FZA60" s="497"/>
      <c r="FZB60" s="497"/>
      <c r="FZC60" s="497"/>
      <c r="FZD60" s="497"/>
      <c r="FZE60" s="497"/>
      <c r="FZF60" s="497"/>
      <c r="FZG60" s="497"/>
      <c r="FZH60" s="497"/>
      <c r="FZI60" s="497"/>
      <c r="FZJ60" s="497"/>
      <c r="FZK60" s="497"/>
      <c r="FZL60" s="497"/>
      <c r="FZM60" s="497"/>
      <c r="FZN60" s="497"/>
      <c r="FZO60" s="497"/>
      <c r="FZP60" s="497"/>
      <c r="FZQ60" s="497"/>
      <c r="FZR60" s="497"/>
      <c r="FZS60" s="497"/>
      <c r="FZT60" s="497"/>
      <c r="FZU60" s="497"/>
      <c r="FZV60" s="497"/>
      <c r="FZW60" s="497"/>
      <c r="FZX60" s="497"/>
      <c r="FZY60" s="497"/>
      <c r="FZZ60" s="497"/>
      <c r="GAA60" s="497"/>
      <c r="GAB60" s="497"/>
      <c r="GAC60" s="497"/>
      <c r="GAD60" s="497"/>
      <c r="GAE60" s="497"/>
      <c r="GAF60" s="497"/>
      <c r="GAG60" s="497"/>
      <c r="GAH60" s="497"/>
      <c r="GAI60" s="497"/>
      <c r="GAJ60" s="497"/>
      <c r="GAK60" s="497"/>
      <c r="GAL60" s="497"/>
      <c r="GAM60" s="497"/>
      <c r="GAN60" s="497"/>
      <c r="GAO60" s="497"/>
      <c r="GAP60" s="497"/>
      <c r="GAQ60" s="497"/>
      <c r="GAR60" s="497"/>
      <c r="GAS60" s="497"/>
      <c r="GAT60" s="497"/>
      <c r="GAU60" s="497"/>
      <c r="GAV60" s="497"/>
      <c r="GAW60" s="497"/>
      <c r="GAX60" s="497"/>
      <c r="GAY60" s="497"/>
      <c r="GAZ60" s="497"/>
      <c r="GBA60" s="497"/>
      <c r="GBB60" s="497"/>
      <c r="GBC60" s="497"/>
      <c r="GBD60" s="497"/>
      <c r="GBE60" s="497"/>
      <c r="GBF60" s="497"/>
      <c r="GBG60" s="497"/>
      <c r="GBH60" s="497"/>
      <c r="GBI60" s="497"/>
      <c r="GBJ60" s="497"/>
      <c r="GBK60" s="497"/>
      <c r="GBL60" s="497"/>
      <c r="GBM60" s="497"/>
      <c r="GBN60" s="497"/>
      <c r="GBO60" s="497"/>
      <c r="GBP60" s="497"/>
      <c r="GBQ60" s="497"/>
      <c r="GBR60" s="497"/>
      <c r="GBS60" s="497"/>
      <c r="GBT60" s="497"/>
      <c r="GBU60" s="497"/>
      <c r="GBV60" s="497"/>
      <c r="GBW60" s="497"/>
      <c r="GBX60" s="497"/>
      <c r="GBY60" s="497"/>
      <c r="GBZ60" s="497"/>
      <c r="GCA60" s="497"/>
      <c r="GCB60" s="497"/>
      <c r="GCC60" s="497"/>
      <c r="GCD60" s="497"/>
      <c r="GCE60" s="497"/>
      <c r="GCF60" s="497"/>
      <c r="GCG60" s="497"/>
      <c r="GCH60" s="497"/>
      <c r="GCI60" s="497"/>
      <c r="GCJ60" s="497"/>
      <c r="GCK60" s="497"/>
      <c r="GCL60" s="497"/>
      <c r="GCM60" s="497"/>
      <c r="GCN60" s="497"/>
      <c r="GCO60" s="497"/>
      <c r="GCP60" s="497"/>
      <c r="GCQ60" s="497"/>
      <c r="GCR60" s="497"/>
      <c r="GCS60" s="497"/>
      <c r="GCT60" s="497"/>
      <c r="GCU60" s="497"/>
      <c r="GCV60" s="497"/>
      <c r="GCW60" s="497"/>
      <c r="GCX60" s="497"/>
      <c r="GCY60" s="497"/>
      <c r="GCZ60" s="497"/>
      <c r="GDA60" s="497"/>
      <c r="GDB60" s="497"/>
      <c r="GDC60" s="497"/>
      <c r="GDD60" s="497"/>
      <c r="GDE60" s="497"/>
      <c r="GDF60" s="497"/>
      <c r="GDG60" s="497"/>
      <c r="GDH60" s="497"/>
      <c r="GDI60" s="497"/>
      <c r="GDJ60" s="497"/>
      <c r="GDK60" s="497"/>
      <c r="GDL60" s="497"/>
      <c r="GDM60" s="497"/>
      <c r="GDN60" s="497"/>
      <c r="GDO60" s="497"/>
      <c r="GDP60" s="497"/>
      <c r="GDQ60" s="497"/>
      <c r="GDR60" s="497"/>
      <c r="GDS60" s="497"/>
      <c r="GDT60" s="497"/>
      <c r="GDU60" s="497"/>
      <c r="GDV60" s="497"/>
      <c r="GDW60" s="497"/>
      <c r="GDX60" s="497"/>
      <c r="GDY60" s="497"/>
      <c r="GDZ60" s="497"/>
      <c r="GEA60" s="497"/>
      <c r="GEB60" s="497"/>
      <c r="GEC60" s="497"/>
      <c r="GED60" s="497"/>
      <c r="GEE60" s="497"/>
      <c r="GEF60" s="497"/>
      <c r="GEG60" s="497"/>
      <c r="GEH60" s="497"/>
      <c r="GEI60" s="497"/>
      <c r="GEJ60" s="497"/>
      <c r="GEK60" s="497"/>
      <c r="GEL60" s="497"/>
      <c r="GEM60" s="497"/>
      <c r="GEN60" s="497"/>
      <c r="GEO60" s="497"/>
      <c r="GEP60" s="497"/>
      <c r="GEQ60" s="497"/>
      <c r="GER60" s="497"/>
      <c r="GES60" s="497"/>
      <c r="GET60" s="497"/>
      <c r="GEU60" s="497"/>
      <c r="GEV60" s="497"/>
      <c r="GEW60" s="497"/>
      <c r="GEX60" s="497"/>
      <c r="GEY60" s="497"/>
      <c r="GEZ60" s="497"/>
      <c r="GFA60" s="497"/>
      <c r="GFB60" s="497"/>
      <c r="GFC60" s="497"/>
      <c r="GFD60" s="497"/>
      <c r="GFE60" s="497"/>
      <c r="GFF60" s="497"/>
      <c r="GFG60" s="497"/>
      <c r="GFH60" s="497"/>
      <c r="GFI60" s="497"/>
      <c r="GFJ60" s="497"/>
      <c r="GFK60" s="497"/>
      <c r="GFL60" s="497"/>
      <c r="GFM60" s="497"/>
      <c r="GFN60" s="497"/>
      <c r="GFO60" s="497"/>
      <c r="GFP60" s="497"/>
      <c r="GFQ60" s="497"/>
      <c r="GFR60" s="497"/>
      <c r="GFS60" s="497"/>
      <c r="GFT60" s="497"/>
      <c r="GFU60" s="497"/>
      <c r="GFV60" s="497"/>
      <c r="GFW60" s="497"/>
      <c r="GFX60" s="497"/>
      <c r="GFY60" s="497"/>
      <c r="GFZ60" s="497"/>
      <c r="GGA60" s="497"/>
      <c r="GGB60" s="497"/>
      <c r="GGC60" s="497"/>
      <c r="GGD60" s="497"/>
      <c r="GGE60" s="497"/>
      <c r="GGF60" s="497"/>
      <c r="GGG60" s="497"/>
      <c r="GGH60" s="497"/>
      <c r="GGI60" s="497"/>
      <c r="GGJ60" s="497"/>
      <c r="GGK60" s="497"/>
      <c r="GGL60" s="497"/>
      <c r="GGM60" s="497"/>
      <c r="GGN60" s="497"/>
      <c r="GGO60" s="497"/>
      <c r="GGP60" s="497"/>
      <c r="GGQ60" s="497"/>
      <c r="GGR60" s="497"/>
      <c r="GGS60" s="497"/>
      <c r="GGT60" s="497"/>
      <c r="GGU60" s="497"/>
      <c r="GGV60" s="497"/>
      <c r="GGW60" s="497"/>
      <c r="GGX60" s="497"/>
      <c r="GGY60" s="497"/>
      <c r="GGZ60" s="497"/>
      <c r="GHA60" s="497"/>
      <c r="GHB60" s="497"/>
      <c r="GHC60" s="497"/>
      <c r="GHD60" s="497"/>
      <c r="GHE60" s="497"/>
      <c r="GHF60" s="497"/>
      <c r="GHG60" s="497"/>
      <c r="GHH60" s="497"/>
      <c r="GHI60" s="497"/>
      <c r="GHJ60" s="497"/>
      <c r="GHK60" s="497"/>
      <c r="GHL60" s="497"/>
      <c r="GHM60" s="497"/>
      <c r="GHN60" s="497"/>
      <c r="GHO60" s="497"/>
      <c r="GHP60" s="497"/>
      <c r="GHQ60" s="497"/>
      <c r="GHR60" s="497"/>
      <c r="GHS60" s="497"/>
      <c r="GHT60" s="497"/>
      <c r="GHU60" s="497"/>
      <c r="GHV60" s="497"/>
      <c r="GHW60" s="497"/>
      <c r="GHX60" s="497"/>
      <c r="GHY60" s="497"/>
      <c r="GHZ60" s="497"/>
      <c r="GIA60" s="497"/>
      <c r="GIB60" s="497"/>
      <c r="GIC60" s="497"/>
      <c r="GID60" s="497"/>
      <c r="GIE60" s="497"/>
      <c r="GIF60" s="497"/>
      <c r="GIG60" s="497"/>
      <c r="GIH60" s="497"/>
      <c r="GII60" s="497"/>
      <c r="GIJ60" s="497"/>
      <c r="GIK60" s="497"/>
      <c r="GIL60" s="497"/>
      <c r="GIM60" s="497"/>
      <c r="GIN60" s="497"/>
      <c r="GIO60" s="497"/>
      <c r="GIP60" s="497"/>
      <c r="GIQ60" s="497"/>
      <c r="GIR60" s="497"/>
      <c r="GIS60" s="497"/>
      <c r="GIT60" s="497"/>
      <c r="GIU60" s="497"/>
      <c r="GIV60" s="497"/>
      <c r="GIW60" s="497"/>
      <c r="GIX60" s="497"/>
      <c r="GIY60" s="497"/>
      <c r="GIZ60" s="497"/>
      <c r="GJA60" s="497"/>
      <c r="GJB60" s="497"/>
      <c r="GJC60" s="497"/>
      <c r="GJD60" s="497"/>
      <c r="GJE60" s="497"/>
      <c r="GJF60" s="497"/>
      <c r="GJG60" s="497"/>
      <c r="GJH60" s="497"/>
      <c r="GJI60" s="497"/>
      <c r="GJJ60" s="497"/>
      <c r="GJK60" s="497"/>
      <c r="GJL60" s="497"/>
      <c r="GJM60" s="497"/>
      <c r="GJN60" s="497"/>
      <c r="GJO60" s="497"/>
      <c r="GJP60" s="497"/>
      <c r="GJQ60" s="497"/>
      <c r="GJR60" s="497"/>
      <c r="GJS60" s="497"/>
      <c r="GJT60" s="497"/>
      <c r="GJU60" s="497"/>
      <c r="GJV60" s="497"/>
      <c r="GJW60" s="497"/>
      <c r="GJX60" s="497"/>
      <c r="GJY60" s="497"/>
      <c r="GJZ60" s="497"/>
      <c r="GKA60" s="497"/>
      <c r="GKB60" s="497"/>
      <c r="GKC60" s="497"/>
      <c r="GKD60" s="497"/>
      <c r="GKE60" s="497"/>
      <c r="GKF60" s="497"/>
      <c r="GKG60" s="497"/>
      <c r="GKH60" s="497"/>
      <c r="GKI60" s="497"/>
      <c r="GKJ60" s="497"/>
      <c r="GKK60" s="497"/>
      <c r="GKL60" s="497"/>
      <c r="GKM60" s="497"/>
      <c r="GKN60" s="497"/>
      <c r="GKO60" s="497"/>
      <c r="GKP60" s="497"/>
      <c r="GKQ60" s="497"/>
      <c r="GKR60" s="497"/>
      <c r="GKS60" s="497"/>
      <c r="GKT60" s="497"/>
      <c r="GKU60" s="497"/>
      <c r="GKV60" s="497"/>
      <c r="GKW60" s="497"/>
      <c r="GKX60" s="497"/>
      <c r="GKY60" s="497"/>
      <c r="GKZ60" s="497"/>
      <c r="GLA60" s="497"/>
      <c r="GLB60" s="497"/>
      <c r="GLC60" s="497"/>
      <c r="GLD60" s="497"/>
      <c r="GLE60" s="497"/>
      <c r="GLF60" s="497"/>
      <c r="GLG60" s="497"/>
      <c r="GLH60" s="497"/>
      <c r="GLI60" s="497"/>
      <c r="GLJ60" s="497"/>
      <c r="GLK60" s="497"/>
      <c r="GLL60" s="497"/>
      <c r="GLM60" s="497"/>
      <c r="GLN60" s="497"/>
      <c r="GLO60" s="497"/>
      <c r="GLP60" s="497"/>
      <c r="GLQ60" s="497"/>
      <c r="GLR60" s="497"/>
      <c r="GLS60" s="497"/>
      <c r="GLT60" s="497"/>
      <c r="GLU60" s="497"/>
      <c r="GLV60" s="497"/>
      <c r="GLW60" s="497"/>
      <c r="GLX60" s="497"/>
      <c r="GLY60" s="497"/>
      <c r="GLZ60" s="497"/>
      <c r="GMA60" s="497"/>
      <c r="GMB60" s="497"/>
      <c r="GMC60" s="497"/>
      <c r="GMD60" s="497"/>
      <c r="GME60" s="497"/>
      <c r="GMF60" s="497"/>
      <c r="GMG60" s="497"/>
      <c r="GMH60" s="497"/>
      <c r="GMI60" s="497"/>
      <c r="GMJ60" s="497"/>
      <c r="GMK60" s="497"/>
      <c r="GML60" s="497"/>
      <c r="GMM60" s="497"/>
      <c r="GMN60" s="497"/>
      <c r="GMO60" s="497"/>
      <c r="GMP60" s="497"/>
      <c r="GMQ60" s="497"/>
      <c r="GMR60" s="497"/>
      <c r="GMS60" s="497"/>
      <c r="GMT60" s="497"/>
      <c r="GMU60" s="497"/>
      <c r="GMV60" s="497"/>
      <c r="GMW60" s="497"/>
      <c r="GMX60" s="497"/>
      <c r="GMY60" s="497"/>
      <c r="GMZ60" s="497"/>
      <c r="GNA60" s="497"/>
      <c r="GNB60" s="497"/>
      <c r="GNC60" s="497"/>
      <c r="GND60" s="497"/>
      <c r="GNE60" s="497"/>
      <c r="GNF60" s="497"/>
      <c r="GNG60" s="497"/>
      <c r="GNH60" s="497"/>
      <c r="GNI60" s="497"/>
      <c r="GNJ60" s="497"/>
      <c r="GNK60" s="497"/>
      <c r="GNL60" s="497"/>
      <c r="GNM60" s="497"/>
      <c r="GNN60" s="497"/>
      <c r="GNO60" s="497"/>
      <c r="GNP60" s="497"/>
      <c r="GNQ60" s="497"/>
      <c r="GNR60" s="497"/>
      <c r="GNS60" s="497"/>
      <c r="GNT60" s="497"/>
      <c r="GNU60" s="497"/>
      <c r="GNV60" s="497"/>
      <c r="GNW60" s="497"/>
      <c r="GNX60" s="497"/>
      <c r="GNY60" s="497"/>
      <c r="GNZ60" s="497"/>
      <c r="GOA60" s="497"/>
      <c r="GOB60" s="497"/>
      <c r="GOC60" s="497"/>
      <c r="GOD60" s="497"/>
      <c r="GOE60" s="497"/>
      <c r="GOF60" s="497"/>
      <c r="GOG60" s="497"/>
      <c r="GOH60" s="497"/>
      <c r="GOI60" s="497"/>
      <c r="GOJ60" s="497"/>
      <c r="GOK60" s="497"/>
      <c r="GOL60" s="497"/>
      <c r="GOM60" s="497"/>
      <c r="GON60" s="497"/>
      <c r="GOO60" s="497"/>
      <c r="GOP60" s="497"/>
      <c r="GOQ60" s="497"/>
      <c r="GOR60" s="497"/>
      <c r="GOS60" s="497"/>
      <c r="GOT60" s="497"/>
      <c r="GOU60" s="497"/>
      <c r="GOV60" s="497"/>
      <c r="GOW60" s="497"/>
      <c r="GOX60" s="497"/>
      <c r="GOY60" s="497"/>
      <c r="GOZ60" s="497"/>
      <c r="GPA60" s="497"/>
      <c r="GPB60" s="497"/>
      <c r="GPC60" s="497"/>
      <c r="GPD60" s="497"/>
      <c r="GPE60" s="497"/>
      <c r="GPF60" s="497"/>
      <c r="GPG60" s="497"/>
      <c r="GPH60" s="497"/>
      <c r="GPI60" s="497"/>
      <c r="GPJ60" s="497"/>
      <c r="GPK60" s="497"/>
      <c r="GPL60" s="497"/>
      <c r="GPM60" s="497"/>
      <c r="GPN60" s="497"/>
      <c r="GPO60" s="497"/>
      <c r="GPP60" s="497"/>
      <c r="GPQ60" s="497"/>
      <c r="GPR60" s="497"/>
      <c r="GPS60" s="497"/>
      <c r="GPT60" s="497"/>
      <c r="GPU60" s="497"/>
      <c r="GPV60" s="497"/>
      <c r="GPW60" s="497"/>
      <c r="GPX60" s="497"/>
      <c r="GPY60" s="497"/>
      <c r="GPZ60" s="497"/>
      <c r="GQA60" s="497"/>
      <c r="GQB60" s="497"/>
      <c r="GQC60" s="497"/>
      <c r="GQD60" s="497"/>
      <c r="GQE60" s="497"/>
      <c r="GQF60" s="497"/>
      <c r="GQG60" s="497"/>
      <c r="GQH60" s="497"/>
      <c r="GQI60" s="497"/>
      <c r="GQJ60" s="497"/>
      <c r="GQK60" s="497"/>
      <c r="GQL60" s="497"/>
      <c r="GQM60" s="497"/>
      <c r="GQN60" s="497"/>
      <c r="GQO60" s="497"/>
      <c r="GQP60" s="497"/>
      <c r="GQQ60" s="497"/>
      <c r="GQR60" s="497"/>
      <c r="GQS60" s="497"/>
      <c r="GQT60" s="497"/>
      <c r="GQU60" s="497"/>
      <c r="GQV60" s="497"/>
      <c r="GQW60" s="497"/>
      <c r="GQX60" s="497"/>
      <c r="GQY60" s="497"/>
      <c r="GQZ60" s="497"/>
      <c r="GRA60" s="497"/>
      <c r="GRB60" s="497"/>
      <c r="GRC60" s="497"/>
      <c r="GRD60" s="497"/>
      <c r="GRE60" s="497"/>
      <c r="GRF60" s="497"/>
      <c r="GRG60" s="497"/>
      <c r="GRH60" s="497"/>
      <c r="GRI60" s="497"/>
      <c r="GRJ60" s="497"/>
      <c r="GRK60" s="497"/>
      <c r="GRL60" s="497"/>
      <c r="GRM60" s="497"/>
      <c r="GRN60" s="497"/>
      <c r="GRO60" s="497"/>
      <c r="GRP60" s="497"/>
      <c r="GRQ60" s="497"/>
      <c r="GRR60" s="497"/>
      <c r="GRS60" s="497"/>
      <c r="GRT60" s="497"/>
      <c r="GRU60" s="497"/>
      <c r="GRV60" s="497"/>
      <c r="GRW60" s="497"/>
      <c r="GRX60" s="497"/>
      <c r="GRY60" s="497"/>
      <c r="GRZ60" s="497"/>
      <c r="GSA60" s="497"/>
      <c r="GSB60" s="497"/>
      <c r="GSC60" s="497"/>
      <c r="GSD60" s="497"/>
      <c r="GSE60" s="497"/>
      <c r="GSF60" s="497"/>
      <c r="GSG60" s="497"/>
      <c r="GSH60" s="497"/>
      <c r="GSI60" s="497"/>
      <c r="GSJ60" s="497"/>
      <c r="GSK60" s="497"/>
      <c r="GSL60" s="497"/>
      <c r="GSM60" s="497"/>
      <c r="GSN60" s="497"/>
      <c r="GSO60" s="497"/>
      <c r="GSP60" s="497"/>
      <c r="GSQ60" s="497"/>
      <c r="GSR60" s="497"/>
      <c r="GSS60" s="497"/>
      <c r="GST60" s="497"/>
      <c r="GSU60" s="497"/>
      <c r="GSV60" s="497"/>
      <c r="GSW60" s="497"/>
      <c r="GSX60" s="497"/>
      <c r="GSY60" s="497"/>
      <c r="GSZ60" s="497"/>
      <c r="GTA60" s="497"/>
      <c r="GTB60" s="497"/>
      <c r="GTC60" s="497"/>
      <c r="GTD60" s="497"/>
      <c r="GTE60" s="497"/>
      <c r="GTF60" s="497"/>
      <c r="GTG60" s="497"/>
      <c r="GTH60" s="497"/>
      <c r="GTI60" s="497"/>
      <c r="GTJ60" s="497"/>
      <c r="GTK60" s="497"/>
      <c r="GTL60" s="497"/>
      <c r="GTM60" s="497"/>
      <c r="GTN60" s="497"/>
      <c r="GTO60" s="497"/>
      <c r="GTP60" s="497"/>
      <c r="GTQ60" s="497"/>
      <c r="GTR60" s="497"/>
      <c r="GTS60" s="497"/>
      <c r="GTT60" s="497"/>
      <c r="GTU60" s="497"/>
      <c r="GTV60" s="497"/>
      <c r="GTW60" s="497"/>
      <c r="GTX60" s="497"/>
      <c r="GTY60" s="497"/>
      <c r="GTZ60" s="497"/>
      <c r="GUA60" s="497"/>
      <c r="GUB60" s="497"/>
      <c r="GUC60" s="497"/>
      <c r="GUD60" s="497"/>
      <c r="GUE60" s="497"/>
      <c r="GUF60" s="497"/>
      <c r="GUG60" s="497"/>
      <c r="GUH60" s="497"/>
      <c r="GUI60" s="497"/>
      <c r="GUJ60" s="497"/>
      <c r="GUK60" s="497"/>
      <c r="GUL60" s="497"/>
      <c r="GUM60" s="497"/>
      <c r="GUN60" s="497"/>
      <c r="GUO60" s="497"/>
      <c r="GUP60" s="497"/>
      <c r="GUQ60" s="497"/>
      <c r="GUR60" s="497"/>
      <c r="GUS60" s="497"/>
      <c r="GUT60" s="497"/>
      <c r="GUU60" s="497"/>
      <c r="GUV60" s="497"/>
      <c r="GUW60" s="497"/>
      <c r="GUX60" s="497"/>
      <c r="GUY60" s="497"/>
      <c r="GUZ60" s="497"/>
      <c r="GVA60" s="497"/>
      <c r="GVB60" s="497"/>
      <c r="GVC60" s="497"/>
      <c r="GVD60" s="497"/>
      <c r="GVE60" s="497"/>
      <c r="GVF60" s="497"/>
      <c r="GVG60" s="497"/>
      <c r="GVH60" s="497"/>
      <c r="GVI60" s="497"/>
      <c r="GVJ60" s="497"/>
      <c r="GVK60" s="497"/>
      <c r="GVL60" s="497"/>
      <c r="GVM60" s="497"/>
      <c r="GVN60" s="497"/>
      <c r="GVO60" s="497"/>
      <c r="GVP60" s="497"/>
      <c r="GVQ60" s="497"/>
      <c r="GVR60" s="497"/>
      <c r="GVS60" s="497"/>
      <c r="GVT60" s="497"/>
      <c r="GVU60" s="497"/>
      <c r="GVV60" s="497"/>
      <c r="GVW60" s="497"/>
      <c r="GVX60" s="497"/>
      <c r="GVY60" s="497"/>
      <c r="GVZ60" s="497"/>
      <c r="GWA60" s="497"/>
      <c r="GWB60" s="497"/>
      <c r="GWC60" s="497"/>
      <c r="GWD60" s="497"/>
      <c r="GWE60" s="497"/>
      <c r="GWF60" s="497"/>
      <c r="GWG60" s="497"/>
      <c r="GWH60" s="497"/>
      <c r="GWI60" s="497"/>
      <c r="GWJ60" s="497"/>
      <c r="GWK60" s="497"/>
      <c r="GWL60" s="497"/>
      <c r="GWM60" s="497"/>
      <c r="GWN60" s="497"/>
      <c r="GWO60" s="497"/>
      <c r="GWP60" s="497"/>
      <c r="GWQ60" s="497"/>
      <c r="GWR60" s="497"/>
      <c r="GWS60" s="497"/>
      <c r="GWT60" s="497"/>
      <c r="GWU60" s="497"/>
      <c r="GWV60" s="497"/>
      <c r="GWW60" s="497"/>
      <c r="GWX60" s="497"/>
      <c r="GWY60" s="497"/>
      <c r="GWZ60" s="497"/>
      <c r="GXA60" s="497"/>
      <c r="GXB60" s="497"/>
      <c r="GXC60" s="497"/>
      <c r="GXD60" s="497"/>
      <c r="GXE60" s="497"/>
      <c r="GXF60" s="497"/>
      <c r="GXG60" s="497"/>
      <c r="GXH60" s="497"/>
      <c r="GXI60" s="497"/>
      <c r="GXJ60" s="497"/>
      <c r="GXK60" s="497"/>
      <c r="GXL60" s="497"/>
      <c r="GXM60" s="497"/>
      <c r="GXN60" s="497"/>
      <c r="GXO60" s="497"/>
      <c r="GXP60" s="497"/>
      <c r="GXQ60" s="497"/>
      <c r="GXR60" s="497"/>
      <c r="GXS60" s="497"/>
      <c r="GXT60" s="497"/>
      <c r="GXU60" s="497"/>
      <c r="GXV60" s="497"/>
      <c r="GXW60" s="497"/>
      <c r="GXX60" s="497"/>
      <c r="GXY60" s="497"/>
      <c r="GXZ60" s="497"/>
      <c r="GYA60" s="497"/>
      <c r="GYB60" s="497"/>
      <c r="GYC60" s="497"/>
      <c r="GYD60" s="497"/>
      <c r="GYE60" s="497"/>
      <c r="GYF60" s="497"/>
      <c r="GYG60" s="497"/>
      <c r="GYH60" s="497"/>
      <c r="GYI60" s="497"/>
      <c r="GYJ60" s="497"/>
      <c r="GYK60" s="497"/>
      <c r="GYL60" s="497"/>
      <c r="GYM60" s="497"/>
      <c r="GYN60" s="497"/>
      <c r="GYO60" s="497"/>
      <c r="GYP60" s="497"/>
      <c r="GYQ60" s="497"/>
      <c r="GYR60" s="497"/>
      <c r="GYS60" s="497"/>
      <c r="GYT60" s="497"/>
      <c r="GYU60" s="497"/>
      <c r="GYV60" s="497"/>
      <c r="GYW60" s="497"/>
      <c r="GYX60" s="497"/>
      <c r="GYY60" s="497"/>
      <c r="GYZ60" s="497"/>
      <c r="GZA60" s="497"/>
      <c r="GZB60" s="497"/>
      <c r="GZC60" s="497"/>
      <c r="GZD60" s="497"/>
      <c r="GZE60" s="497"/>
      <c r="GZF60" s="497"/>
      <c r="GZG60" s="497"/>
      <c r="GZH60" s="497"/>
      <c r="GZI60" s="497"/>
      <c r="GZJ60" s="497"/>
      <c r="GZK60" s="497"/>
      <c r="GZL60" s="497"/>
      <c r="GZM60" s="497"/>
      <c r="GZN60" s="497"/>
      <c r="GZO60" s="497"/>
      <c r="GZP60" s="497"/>
      <c r="GZQ60" s="497"/>
      <c r="GZR60" s="497"/>
      <c r="GZS60" s="497"/>
      <c r="GZT60" s="497"/>
      <c r="GZU60" s="497"/>
      <c r="GZV60" s="497"/>
      <c r="GZW60" s="497"/>
      <c r="GZX60" s="497"/>
      <c r="GZY60" s="497"/>
      <c r="GZZ60" s="497"/>
      <c r="HAA60" s="497"/>
      <c r="HAB60" s="497"/>
      <c r="HAC60" s="497"/>
      <c r="HAD60" s="497"/>
      <c r="HAE60" s="497"/>
      <c r="HAF60" s="497"/>
      <c r="HAG60" s="497"/>
      <c r="HAH60" s="497"/>
      <c r="HAI60" s="497"/>
      <c r="HAJ60" s="497"/>
      <c r="HAK60" s="497"/>
      <c r="HAL60" s="497"/>
      <c r="HAM60" s="497"/>
      <c r="HAN60" s="497"/>
      <c r="HAO60" s="497"/>
      <c r="HAP60" s="497"/>
      <c r="HAQ60" s="497"/>
      <c r="HAR60" s="497"/>
      <c r="HAS60" s="497"/>
      <c r="HAT60" s="497"/>
      <c r="HAU60" s="497"/>
      <c r="HAV60" s="497"/>
      <c r="HAW60" s="497"/>
      <c r="HAX60" s="497"/>
      <c r="HAY60" s="497"/>
      <c r="HAZ60" s="497"/>
      <c r="HBA60" s="497"/>
      <c r="HBB60" s="497"/>
      <c r="HBC60" s="497"/>
      <c r="HBD60" s="497"/>
      <c r="HBE60" s="497"/>
      <c r="HBF60" s="497"/>
      <c r="HBG60" s="497"/>
      <c r="HBH60" s="497"/>
      <c r="HBI60" s="497"/>
      <c r="HBJ60" s="497"/>
      <c r="HBK60" s="497"/>
      <c r="HBL60" s="497"/>
      <c r="HBM60" s="497"/>
      <c r="HBN60" s="497"/>
      <c r="HBO60" s="497"/>
      <c r="HBP60" s="497"/>
      <c r="HBQ60" s="497"/>
      <c r="HBR60" s="497"/>
      <c r="HBS60" s="497"/>
      <c r="HBT60" s="497"/>
      <c r="HBU60" s="497"/>
      <c r="HBV60" s="497"/>
      <c r="HBW60" s="497"/>
      <c r="HBX60" s="497"/>
      <c r="HBY60" s="497"/>
      <c r="HBZ60" s="497"/>
      <c r="HCA60" s="497"/>
      <c r="HCB60" s="497"/>
      <c r="HCC60" s="497"/>
      <c r="HCD60" s="497"/>
      <c r="HCE60" s="497"/>
      <c r="HCF60" s="497"/>
      <c r="HCG60" s="497"/>
      <c r="HCH60" s="497"/>
      <c r="HCI60" s="497"/>
      <c r="HCJ60" s="497"/>
      <c r="HCK60" s="497"/>
      <c r="HCL60" s="497"/>
      <c r="HCM60" s="497"/>
      <c r="HCN60" s="497"/>
      <c r="HCO60" s="497"/>
      <c r="HCP60" s="497"/>
      <c r="HCQ60" s="497"/>
      <c r="HCR60" s="497"/>
      <c r="HCS60" s="497"/>
      <c r="HCT60" s="497"/>
      <c r="HCU60" s="497"/>
      <c r="HCV60" s="497"/>
      <c r="HCW60" s="497"/>
      <c r="HCX60" s="497"/>
      <c r="HCY60" s="497"/>
      <c r="HCZ60" s="497"/>
      <c r="HDA60" s="497"/>
      <c r="HDB60" s="497"/>
      <c r="HDC60" s="497"/>
      <c r="HDD60" s="497"/>
      <c r="HDE60" s="497"/>
      <c r="HDF60" s="497"/>
      <c r="HDG60" s="497"/>
      <c r="HDH60" s="497"/>
      <c r="HDI60" s="497"/>
      <c r="HDJ60" s="497"/>
      <c r="HDK60" s="497"/>
      <c r="HDL60" s="497"/>
      <c r="HDM60" s="497"/>
      <c r="HDN60" s="497"/>
      <c r="HDO60" s="497"/>
      <c r="HDP60" s="497"/>
      <c r="HDQ60" s="497"/>
      <c r="HDR60" s="497"/>
      <c r="HDS60" s="497"/>
      <c r="HDT60" s="497"/>
      <c r="HDU60" s="497"/>
      <c r="HDV60" s="497"/>
      <c r="HDW60" s="497"/>
      <c r="HDX60" s="497"/>
      <c r="HDY60" s="497"/>
      <c r="HDZ60" s="497"/>
      <c r="HEA60" s="497"/>
      <c r="HEB60" s="497"/>
      <c r="HEC60" s="497"/>
      <c r="HED60" s="497"/>
      <c r="HEE60" s="497"/>
      <c r="HEF60" s="497"/>
      <c r="HEG60" s="497"/>
      <c r="HEH60" s="497"/>
      <c r="HEI60" s="497"/>
      <c r="HEJ60" s="497"/>
      <c r="HEK60" s="497"/>
      <c r="HEL60" s="497"/>
      <c r="HEM60" s="497"/>
      <c r="HEN60" s="497"/>
      <c r="HEO60" s="497"/>
      <c r="HEP60" s="497"/>
      <c r="HEQ60" s="497"/>
      <c r="HER60" s="497"/>
      <c r="HES60" s="497"/>
      <c r="HET60" s="497"/>
      <c r="HEU60" s="497"/>
      <c r="HEV60" s="497"/>
      <c r="HEW60" s="497"/>
      <c r="HEX60" s="497"/>
      <c r="HEY60" s="497"/>
      <c r="HEZ60" s="497"/>
      <c r="HFA60" s="497"/>
      <c r="HFB60" s="497"/>
      <c r="HFC60" s="497"/>
      <c r="HFD60" s="497"/>
      <c r="HFE60" s="497"/>
      <c r="HFF60" s="497"/>
      <c r="HFG60" s="497"/>
      <c r="HFH60" s="497"/>
      <c r="HFI60" s="497"/>
      <c r="HFJ60" s="497"/>
      <c r="HFK60" s="497"/>
      <c r="HFL60" s="497"/>
      <c r="HFM60" s="497"/>
      <c r="HFN60" s="497"/>
      <c r="HFO60" s="497"/>
      <c r="HFP60" s="497"/>
      <c r="HFQ60" s="497"/>
      <c r="HFR60" s="497"/>
      <c r="HFS60" s="497"/>
      <c r="HFT60" s="497"/>
      <c r="HFU60" s="497"/>
      <c r="HFV60" s="497"/>
      <c r="HFW60" s="497"/>
      <c r="HFX60" s="497"/>
      <c r="HFY60" s="497"/>
      <c r="HFZ60" s="497"/>
      <c r="HGA60" s="497"/>
      <c r="HGB60" s="497"/>
      <c r="HGC60" s="497"/>
      <c r="HGD60" s="497"/>
      <c r="HGE60" s="497"/>
      <c r="HGF60" s="497"/>
      <c r="HGG60" s="497"/>
      <c r="HGH60" s="497"/>
      <c r="HGI60" s="497"/>
      <c r="HGJ60" s="497"/>
      <c r="HGK60" s="497"/>
      <c r="HGL60" s="497"/>
      <c r="HGM60" s="497"/>
      <c r="HGN60" s="497"/>
      <c r="HGO60" s="497"/>
      <c r="HGP60" s="497"/>
      <c r="HGQ60" s="497"/>
      <c r="HGR60" s="497"/>
      <c r="HGS60" s="497"/>
      <c r="HGT60" s="497"/>
      <c r="HGU60" s="497"/>
      <c r="HGV60" s="497"/>
      <c r="HGW60" s="497"/>
      <c r="HGX60" s="497"/>
      <c r="HGY60" s="497"/>
      <c r="HGZ60" s="497"/>
      <c r="HHA60" s="497"/>
      <c r="HHB60" s="497"/>
      <c r="HHC60" s="497"/>
      <c r="HHD60" s="497"/>
      <c r="HHE60" s="497"/>
      <c r="HHF60" s="497"/>
      <c r="HHG60" s="497"/>
      <c r="HHH60" s="497"/>
      <c r="HHI60" s="497"/>
      <c r="HHJ60" s="497"/>
      <c r="HHK60" s="497"/>
      <c r="HHL60" s="497"/>
      <c r="HHM60" s="497"/>
      <c r="HHN60" s="497"/>
      <c r="HHO60" s="497"/>
      <c r="HHP60" s="497"/>
      <c r="HHQ60" s="497"/>
      <c r="HHR60" s="497"/>
      <c r="HHS60" s="497"/>
      <c r="HHT60" s="497"/>
      <c r="HHU60" s="497"/>
      <c r="HHV60" s="497"/>
      <c r="HHW60" s="497"/>
      <c r="HHX60" s="497"/>
      <c r="HHY60" s="497"/>
      <c r="HHZ60" s="497"/>
      <c r="HIA60" s="497"/>
      <c r="HIB60" s="497"/>
      <c r="HIC60" s="497"/>
      <c r="HID60" s="497"/>
      <c r="HIE60" s="497"/>
      <c r="HIF60" s="497"/>
      <c r="HIG60" s="497"/>
      <c r="HIH60" s="497"/>
      <c r="HII60" s="497"/>
      <c r="HIJ60" s="497"/>
      <c r="HIK60" s="497"/>
      <c r="HIL60" s="497"/>
      <c r="HIM60" s="497"/>
      <c r="HIN60" s="497"/>
      <c r="HIO60" s="497"/>
      <c r="HIP60" s="497"/>
      <c r="HIQ60" s="497"/>
      <c r="HIR60" s="497"/>
      <c r="HIS60" s="497"/>
      <c r="HIT60" s="497"/>
      <c r="HIU60" s="497"/>
      <c r="HIV60" s="497"/>
      <c r="HIW60" s="497"/>
      <c r="HIX60" s="497"/>
      <c r="HIY60" s="497"/>
      <c r="HIZ60" s="497"/>
      <c r="HJA60" s="497"/>
      <c r="HJB60" s="497"/>
      <c r="HJC60" s="497"/>
      <c r="HJD60" s="497"/>
      <c r="HJE60" s="497"/>
      <c r="HJF60" s="497"/>
      <c r="HJG60" s="497"/>
      <c r="HJH60" s="497"/>
      <c r="HJI60" s="497"/>
      <c r="HJJ60" s="497"/>
      <c r="HJK60" s="497"/>
      <c r="HJL60" s="497"/>
      <c r="HJM60" s="497"/>
      <c r="HJN60" s="497"/>
      <c r="HJO60" s="497"/>
      <c r="HJP60" s="497"/>
      <c r="HJQ60" s="497"/>
      <c r="HJR60" s="497"/>
      <c r="HJS60" s="497"/>
      <c r="HJT60" s="497"/>
      <c r="HJU60" s="497"/>
      <c r="HJV60" s="497"/>
      <c r="HJW60" s="497"/>
      <c r="HJX60" s="497"/>
      <c r="HJY60" s="497"/>
      <c r="HJZ60" s="497"/>
      <c r="HKA60" s="497"/>
      <c r="HKB60" s="497"/>
      <c r="HKC60" s="497"/>
      <c r="HKD60" s="497"/>
      <c r="HKE60" s="497"/>
      <c r="HKF60" s="497"/>
      <c r="HKG60" s="497"/>
      <c r="HKH60" s="497"/>
      <c r="HKI60" s="497"/>
      <c r="HKJ60" s="497"/>
      <c r="HKK60" s="497"/>
      <c r="HKL60" s="497"/>
      <c r="HKM60" s="497"/>
      <c r="HKN60" s="497"/>
      <c r="HKO60" s="497"/>
      <c r="HKP60" s="497"/>
      <c r="HKQ60" s="497"/>
      <c r="HKR60" s="497"/>
      <c r="HKS60" s="497"/>
      <c r="HKT60" s="497"/>
      <c r="HKU60" s="497"/>
      <c r="HKV60" s="497"/>
      <c r="HKW60" s="497"/>
      <c r="HKX60" s="497"/>
      <c r="HKY60" s="497"/>
      <c r="HKZ60" s="497"/>
      <c r="HLA60" s="497"/>
      <c r="HLB60" s="497"/>
      <c r="HLC60" s="497"/>
      <c r="HLD60" s="497"/>
      <c r="HLE60" s="497"/>
      <c r="HLF60" s="497"/>
      <c r="HLG60" s="497"/>
      <c r="HLH60" s="497"/>
      <c r="HLI60" s="497"/>
      <c r="HLJ60" s="497"/>
      <c r="HLK60" s="497"/>
      <c r="HLL60" s="497"/>
      <c r="HLM60" s="497"/>
      <c r="HLN60" s="497"/>
      <c r="HLO60" s="497"/>
      <c r="HLP60" s="497"/>
      <c r="HLQ60" s="497"/>
      <c r="HLR60" s="497"/>
      <c r="HLS60" s="497"/>
      <c r="HLT60" s="497"/>
      <c r="HLU60" s="497"/>
      <c r="HLV60" s="497"/>
      <c r="HLW60" s="497"/>
      <c r="HLX60" s="497"/>
      <c r="HLY60" s="497"/>
      <c r="HLZ60" s="497"/>
      <c r="HMA60" s="497"/>
      <c r="HMB60" s="497"/>
      <c r="HMC60" s="497"/>
      <c r="HMD60" s="497"/>
      <c r="HME60" s="497"/>
      <c r="HMF60" s="497"/>
      <c r="HMG60" s="497"/>
      <c r="HMH60" s="497"/>
      <c r="HMI60" s="497"/>
      <c r="HMJ60" s="497"/>
      <c r="HMK60" s="497"/>
      <c r="HML60" s="497"/>
      <c r="HMM60" s="497"/>
      <c r="HMN60" s="497"/>
      <c r="HMO60" s="497"/>
      <c r="HMP60" s="497"/>
      <c r="HMQ60" s="497"/>
      <c r="HMR60" s="497"/>
      <c r="HMS60" s="497"/>
      <c r="HMT60" s="497"/>
      <c r="HMU60" s="497"/>
      <c r="HMV60" s="497"/>
      <c r="HMW60" s="497"/>
      <c r="HMX60" s="497"/>
      <c r="HMY60" s="497"/>
      <c r="HMZ60" s="497"/>
      <c r="HNA60" s="497"/>
      <c r="HNB60" s="497"/>
      <c r="HNC60" s="497"/>
      <c r="HND60" s="497"/>
      <c r="HNE60" s="497"/>
      <c r="HNF60" s="497"/>
      <c r="HNG60" s="497"/>
      <c r="HNH60" s="497"/>
      <c r="HNI60" s="497"/>
      <c r="HNJ60" s="497"/>
      <c r="HNK60" s="497"/>
      <c r="HNL60" s="497"/>
      <c r="HNM60" s="497"/>
      <c r="HNN60" s="497"/>
      <c r="HNO60" s="497"/>
      <c r="HNP60" s="497"/>
      <c r="HNQ60" s="497"/>
      <c r="HNR60" s="497"/>
      <c r="HNS60" s="497"/>
      <c r="HNT60" s="497"/>
      <c r="HNU60" s="497"/>
      <c r="HNV60" s="497"/>
      <c r="HNW60" s="497"/>
      <c r="HNX60" s="497"/>
      <c r="HNY60" s="497"/>
      <c r="HNZ60" s="497"/>
      <c r="HOA60" s="497"/>
      <c r="HOB60" s="497"/>
      <c r="HOC60" s="497"/>
      <c r="HOD60" s="497"/>
      <c r="HOE60" s="497"/>
      <c r="HOF60" s="497"/>
      <c r="HOG60" s="497"/>
      <c r="HOH60" s="497"/>
      <c r="HOI60" s="497"/>
      <c r="HOJ60" s="497"/>
      <c r="HOK60" s="497"/>
      <c r="HOL60" s="497"/>
      <c r="HOM60" s="497"/>
      <c r="HON60" s="497"/>
      <c r="HOO60" s="497"/>
      <c r="HOP60" s="497"/>
      <c r="HOQ60" s="497"/>
      <c r="HOR60" s="497"/>
      <c r="HOS60" s="497"/>
      <c r="HOT60" s="497"/>
      <c r="HOU60" s="497"/>
      <c r="HOV60" s="497"/>
      <c r="HOW60" s="497"/>
      <c r="HOX60" s="497"/>
      <c r="HOY60" s="497"/>
      <c r="HOZ60" s="497"/>
      <c r="HPA60" s="497"/>
      <c r="HPB60" s="497"/>
      <c r="HPC60" s="497"/>
      <c r="HPD60" s="497"/>
      <c r="HPE60" s="497"/>
      <c r="HPF60" s="497"/>
      <c r="HPG60" s="497"/>
      <c r="HPH60" s="497"/>
      <c r="HPI60" s="497"/>
      <c r="HPJ60" s="497"/>
      <c r="HPK60" s="497"/>
      <c r="HPL60" s="497"/>
      <c r="HPM60" s="497"/>
      <c r="HPN60" s="497"/>
      <c r="HPO60" s="497"/>
      <c r="HPP60" s="497"/>
      <c r="HPQ60" s="497"/>
      <c r="HPR60" s="497"/>
      <c r="HPS60" s="497"/>
      <c r="HPT60" s="497"/>
      <c r="HPU60" s="497"/>
      <c r="HPV60" s="497"/>
      <c r="HPW60" s="497"/>
      <c r="HPX60" s="497"/>
      <c r="HPY60" s="497"/>
      <c r="HPZ60" s="497"/>
      <c r="HQA60" s="497"/>
      <c r="HQB60" s="497"/>
      <c r="HQC60" s="497"/>
      <c r="HQD60" s="497"/>
      <c r="HQE60" s="497"/>
      <c r="HQF60" s="497"/>
      <c r="HQG60" s="497"/>
      <c r="HQH60" s="497"/>
      <c r="HQI60" s="497"/>
      <c r="HQJ60" s="497"/>
      <c r="HQK60" s="497"/>
      <c r="HQL60" s="497"/>
      <c r="HQM60" s="497"/>
      <c r="HQN60" s="497"/>
      <c r="HQO60" s="497"/>
      <c r="HQP60" s="497"/>
      <c r="HQQ60" s="497"/>
      <c r="HQR60" s="497"/>
      <c r="HQS60" s="497"/>
      <c r="HQT60" s="497"/>
      <c r="HQU60" s="497"/>
      <c r="HQV60" s="497"/>
      <c r="HQW60" s="497"/>
      <c r="HQX60" s="497"/>
      <c r="HQY60" s="497"/>
      <c r="HQZ60" s="497"/>
      <c r="HRA60" s="497"/>
      <c r="HRB60" s="497"/>
      <c r="HRC60" s="497"/>
      <c r="HRD60" s="497"/>
      <c r="HRE60" s="497"/>
      <c r="HRF60" s="497"/>
      <c r="HRG60" s="497"/>
      <c r="HRH60" s="497"/>
      <c r="HRI60" s="497"/>
      <c r="HRJ60" s="497"/>
      <c r="HRK60" s="497"/>
      <c r="HRL60" s="497"/>
      <c r="HRM60" s="497"/>
      <c r="HRN60" s="497"/>
      <c r="HRO60" s="497"/>
      <c r="HRP60" s="497"/>
      <c r="HRQ60" s="497"/>
      <c r="HRR60" s="497"/>
      <c r="HRS60" s="497"/>
      <c r="HRT60" s="497"/>
      <c r="HRU60" s="497"/>
      <c r="HRV60" s="497"/>
      <c r="HRW60" s="497"/>
      <c r="HRX60" s="497"/>
      <c r="HRY60" s="497"/>
      <c r="HRZ60" s="497"/>
      <c r="HSA60" s="497"/>
      <c r="HSB60" s="497"/>
      <c r="HSC60" s="497"/>
      <c r="HSD60" s="497"/>
      <c r="HSE60" s="497"/>
      <c r="HSF60" s="497"/>
      <c r="HSG60" s="497"/>
      <c r="HSH60" s="497"/>
      <c r="HSI60" s="497"/>
      <c r="HSJ60" s="497"/>
      <c r="HSK60" s="497"/>
      <c r="HSL60" s="497"/>
      <c r="HSM60" s="497"/>
      <c r="HSN60" s="497"/>
      <c r="HSO60" s="497"/>
      <c r="HSP60" s="497"/>
      <c r="HSQ60" s="497"/>
      <c r="HSR60" s="497"/>
      <c r="HSS60" s="497"/>
      <c r="HST60" s="497"/>
      <c r="HSU60" s="497"/>
      <c r="HSV60" s="497"/>
      <c r="HSW60" s="497"/>
      <c r="HSX60" s="497"/>
      <c r="HSY60" s="497"/>
      <c r="HSZ60" s="497"/>
      <c r="HTA60" s="497"/>
      <c r="HTB60" s="497"/>
      <c r="HTC60" s="497"/>
      <c r="HTD60" s="497"/>
      <c r="HTE60" s="497"/>
      <c r="HTF60" s="497"/>
      <c r="HTG60" s="497"/>
      <c r="HTH60" s="497"/>
      <c r="HTI60" s="497"/>
      <c r="HTJ60" s="497"/>
      <c r="HTK60" s="497"/>
      <c r="HTL60" s="497"/>
      <c r="HTM60" s="497"/>
      <c r="HTN60" s="497"/>
      <c r="HTO60" s="497"/>
      <c r="HTP60" s="497"/>
      <c r="HTQ60" s="497"/>
      <c r="HTR60" s="497"/>
      <c r="HTS60" s="497"/>
      <c r="HTT60" s="497"/>
      <c r="HTU60" s="497"/>
      <c r="HTV60" s="497"/>
      <c r="HTW60" s="497"/>
      <c r="HTX60" s="497"/>
      <c r="HTY60" s="497"/>
      <c r="HTZ60" s="497"/>
      <c r="HUA60" s="497"/>
      <c r="HUB60" s="497"/>
      <c r="HUC60" s="497"/>
      <c r="HUD60" s="497"/>
      <c r="HUE60" s="497"/>
      <c r="HUF60" s="497"/>
      <c r="HUG60" s="497"/>
      <c r="HUH60" s="497"/>
      <c r="HUI60" s="497"/>
      <c r="HUJ60" s="497"/>
      <c r="HUK60" s="497"/>
      <c r="HUL60" s="497"/>
      <c r="HUM60" s="497"/>
      <c r="HUN60" s="497"/>
      <c r="HUO60" s="497"/>
      <c r="HUP60" s="497"/>
      <c r="HUQ60" s="497"/>
      <c r="HUR60" s="497"/>
      <c r="HUS60" s="497"/>
      <c r="HUT60" s="497"/>
      <c r="HUU60" s="497"/>
      <c r="HUV60" s="497"/>
      <c r="HUW60" s="497"/>
      <c r="HUX60" s="497"/>
      <c r="HUY60" s="497"/>
      <c r="HUZ60" s="497"/>
      <c r="HVA60" s="497"/>
      <c r="HVB60" s="497"/>
      <c r="HVC60" s="497"/>
      <c r="HVD60" s="497"/>
      <c r="HVE60" s="497"/>
      <c r="HVF60" s="497"/>
      <c r="HVG60" s="497"/>
      <c r="HVH60" s="497"/>
      <c r="HVI60" s="497"/>
      <c r="HVJ60" s="497"/>
      <c r="HVK60" s="497"/>
      <c r="HVL60" s="497"/>
      <c r="HVM60" s="497"/>
      <c r="HVN60" s="497"/>
      <c r="HVO60" s="497"/>
      <c r="HVP60" s="497"/>
      <c r="HVQ60" s="497"/>
      <c r="HVR60" s="497"/>
      <c r="HVS60" s="497"/>
      <c r="HVT60" s="497"/>
      <c r="HVU60" s="497"/>
      <c r="HVV60" s="497"/>
      <c r="HVW60" s="497"/>
      <c r="HVX60" s="497"/>
      <c r="HVY60" s="497"/>
      <c r="HVZ60" s="497"/>
      <c r="HWA60" s="497"/>
      <c r="HWB60" s="497"/>
      <c r="HWC60" s="497"/>
      <c r="HWD60" s="497"/>
      <c r="HWE60" s="497"/>
      <c r="HWF60" s="497"/>
      <c r="HWG60" s="497"/>
      <c r="HWH60" s="497"/>
      <c r="HWI60" s="497"/>
      <c r="HWJ60" s="497"/>
      <c r="HWK60" s="497"/>
      <c r="HWL60" s="497"/>
      <c r="HWM60" s="497"/>
      <c r="HWN60" s="497"/>
      <c r="HWO60" s="497"/>
      <c r="HWP60" s="497"/>
      <c r="HWQ60" s="497"/>
      <c r="HWR60" s="497"/>
      <c r="HWS60" s="497"/>
      <c r="HWT60" s="497"/>
      <c r="HWU60" s="497"/>
      <c r="HWV60" s="497"/>
      <c r="HWW60" s="497"/>
      <c r="HWX60" s="497"/>
      <c r="HWY60" s="497"/>
      <c r="HWZ60" s="497"/>
      <c r="HXA60" s="497"/>
      <c r="HXB60" s="497"/>
      <c r="HXC60" s="497"/>
      <c r="HXD60" s="497"/>
      <c r="HXE60" s="497"/>
      <c r="HXF60" s="497"/>
      <c r="HXG60" s="497"/>
      <c r="HXH60" s="497"/>
      <c r="HXI60" s="497"/>
      <c r="HXJ60" s="497"/>
      <c r="HXK60" s="497"/>
      <c r="HXL60" s="497"/>
      <c r="HXM60" s="497"/>
      <c r="HXN60" s="497"/>
      <c r="HXO60" s="497"/>
      <c r="HXP60" s="497"/>
      <c r="HXQ60" s="497"/>
      <c r="HXR60" s="497"/>
      <c r="HXS60" s="497"/>
      <c r="HXT60" s="497"/>
      <c r="HXU60" s="497"/>
      <c r="HXV60" s="497"/>
      <c r="HXW60" s="497"/>
      <c r="HXX60" s="497"/>
      <c r="HXY60" s="497"/>
      <c r="HXZ60" s="497"/>
      <c r="HYA60" s="497"/>
      <c r="HYB60" s="497"/>
      <c r="HYC60" s="497"/>
      <c r="HYD60" s="497"/>
      <c r="HYE60" s="497"/>
      <c r="HYF60" s="497"/>
      <c r="HYG60" s="497"/>
      <c r="HYH60" s="497"/>
      <c r="HYI60" s="497"/>
      <c r="HYJ60" s="497"/>
      <c r="HYK60" s="497"/>
      <c r="HYL60" s="497"/>
      <c r="HYM60" s="497"/>
      <c r="HYN60" s="497"/>
      <c r="HYO60" s="497"/>
      <c r="HYP60" s="497"/>
      <c r="HYQ60" s="497"/>
      <c r="HYR60" s="497"/>
      <c r="HYS60" s="497"/>
      <c r="HYT60" s="497"/>
      <c r="HYU60" s="497"/>
      <c r="HYV60" s="497"/>
      <c r="HYW60" s="497"/>
      <c r="HYX60" s="497"/>
      <c r="HYY60" s="497"/>
      <c r="HYZ60" s="497"/>
      <c r="HZA60" s="497"/>
      <c r="HZB60" s="497"/>
      <c r="HZC60" s="497"/>
      <c r="HZD60" s="497"/>
      <c r="HZE60" s="497"/>
      <c r="HZF60" s="497"/>
      <c r="HZG60" s="497"/>
      <c r="HZH60" s="497"/>
      <c r="HZI60" s="497"/>
      <c r="HZJ60" s="497"/>
      <c r="HZK60" s="497"/>
      <c r="HZL60" s="497"/>
      <c r="HZM60" s="497"/>
      <c r="HZN60" s="497"/>
      <c r="HZO60" s="497"/>
      <c r="HZP60" s="497"/>
      <c r="HZQ60" s="497"/>
      <c r="HZR60" s="497"/>
      <c r="HZS60" s="497"/>
      <c r="HZT60" s="497"/>
      <c r="HZU60" s="497"/>
      <c r="HZV60" s="497"/>
      <c r="HZW60" s="497"/>
      <c r="HZX60" s="497"/>
      <c r="HZY60" s="497"/>
      <c r="HZZ60" s="497"/>
      <c r="IAA60" s="497"/>
      <c r="IAB60" s="497"/>
      <c r="IAC60" s="497"/>
      <c r="IAD60" s="497"/>
      <c r="IAE60" s="497"/>
      <c r="IAF60" s="497"/>
      <c r="IAG60" s="497"/>
      <c r="IAH60" s="497"/>
      <c r="IAI60" s="497"/>
      <c r="IAJ60" s="497"/>
      <c r="IAK60" s="497"/>
      <c r="IAL60" s="497"/>
      <c r="IAM60" s="497"/>
      <c r="IAN60" s="497"/>
      <c r="IAO60" s="497"/>
      <c r="IAP60" s="497"/>
      <c r="IAQ60" s="497"/>
      <c r="IAR60" s="497"/>
      <c r="IAS60" s="497"/>
      <c r="IAT60" s="497"/>
      <c r="IAU60" s="497"/>
      <c r="IAV60" s="497"/>
      <c r="IAW60" s="497"/>
      <c r="IAX60" s="497"/>
      <c r="IAY60" s="497"/>
      <c r="IAZ60" s="497"/>
      <c r="IBA60" s="497"/>
      <c r="IBB60" s="497"/>
      <c r="IBC60" s="497"/>
      <c r="IBD60" s="497"/>
      <c r="IBE60" s="497"/>
      <c r="IBF60" s="497"/>
      <c r="IBG60" s="497"/>
      <c r="IBH60" s="497"/>
      <c r="IBI60" s="497"/>
      <c r="IBJ60" s="497"/>
      <c r="IBK60" s="497"/>
      <c r="IBL60" s="497"/>
      <c r="IBM60" s="497"/>
      <c r="IBN60" s="497"/>
      <c r="IBO60" s="497"/>
      <c r="IBP60" s="497"/>
      <c r="IBQ60" s="497"/>
      <c r="IBR60" s="497"/>
      <c r="IBS60" s="497"/>
      <c r="IBT60" s="497"/>
      <c r="IBU60" s="497"/>
      <c r="IBV60" s="497"/>
      <c r="IBW60" s="497"/>
      <c r="IBX60" s="497"/>
      <c r="IBY60" s="497"/>
      <c r="IBZ60" s="497"/>
      <c r="ICA60" s="497"/>
      <c r="ICB60" s="497"/>
      <c r="ICC60" s="497"/>
      <c r="ICD60" s="497"/>
      <c r="ICE60" s="497"/>
      <c r="ICF60" s="497"/>
      <c r="ICG60" s="497"/>
      <c r="ICH60" s="497"/>
      <c r="ICI60" s="497"/>
      <c r="ICJ60" s="497"/>
      <c r="ICK60" s="497"/>
      <c r="ICL60" s="497"/>
      <c r="ICM60" s="497"/>
      <c r="ICN60" s="497"/>
      <c r="ICO60" s="497"/>
      <c r="ICP60" s="497"/>
      <c r="ICQ60" s="497"/>
      <c r="ICR60" s="497"/>
      <c r="ICS60" s="497"/>
      <c r="ICT60" s="497"/>
      <c r="ICU60" s="497"/>
      <c r="ICV60" s="497"/>
      <c r="ICW60" s="497"/>
      <c r="ICX60" s="497"/>
      <c r="ICY60" s="497"/>
      <c r="ICZ60" s="497"/>
      <c r="IDA60" s="497"/>
      <c r="IDB60" s="497"/>
      <c r="IDC60" s="497"/>
      <c r="IDD60" s="497"/>
      <c r="IDE60" s="497"/>
      <c r="IDF60" s="497"/>
      <c r="IDG60" s="497"/>
      <c r="IDH60" s="497"/>
      <c r="IDI60" s="497"/>
      <c r="IDJ60" s="497"/>
      <c r="IDK60" s="497"/>
      <c r="IDL60" s="497"/>
      <c r="IDM60" s="497"/>
      <c r="IDN60" s="497"/>
      <c r="IDO60" s="497"/>
      <c r="IDP60" s="497"/>
      <c r="IDQ60" s="497"/>
      <c r="IDR60" s="497"/>
      <c r="IDS60" s="497"/>
      <c r="IDT60" s="497"/>
      <c r="IDU60" s="497"/>
      <c r="IDV60" s="497"/>
      <c r="IDW60" s="497"/>
      <c r="IDX60" s="497"/>
      <c r="IDY60" s="497"/>
      <c r="IDZ60" s="497"/>
      <c r="IEA60" s="497"/>
      <c r="IEB60" s="497"/>
      <c r="IEC60" s="497"/>
      <c r="IED60" s="497"/>
      <c r="IEE60" s="497"/>
      <c r="IEF60" s="497"/>
      <c r="IEG60" s="497"/>
      <c r="IEH60" s="497"/>
      <c r="IEI60" s="497"/>
      <c r="IEJ60" s="497"/>
      <c r="IEK60" s="497"/>
      <c r="IEL60" s="497"/>
      <c r="IEM60" s="497"/>
      <c r="IEN60" s="497"/>
      <c r="IEO60" s="497"/>
      <c r="IEP60" s="497"/>
      <c r="IEQ60" s="497"/>
      <c r="IER60" s="497"/>
      <c r="IES60" s="497"/>
      <c r="IET60" s="497"/>
      <c r="IEU60" s="497"/>
      <c r="IEV60" s="497"/>
      <c r="IEW60" s="497"/>
      <c r="IEX60" s="497"/>
      <c r="IEY60" s="497"/>
      <c r="IEZ60" s="497"/>
      <c r="IFA60" s="497"/>
      <c r="IFB60" s="497"/>
      <c r="IFC60" s="497"/>
      <c r="IFD60" s="497"/>
      <c r="IFE60" s="497"/>
      <c r="IFF60" s="497"/>
      <c r="IFG60" s="497"/>
      <c r="IFH60" s="497"/>
      <c r="IFI60" s="497"/>
      <c r="IFJ60" s="497"/>
      <c r="IFK60" s="497"/>
      <c r="IFL60" s="497"/>
      <c r="IFM60" s="497"/>
      <c r="IFN60" s="497"/>
      <c r="IFO60" s="497"/>
      <c r="IFP60" s="497"/>
      <c r="IFQ60" s="497"/>
      <c r="IFR60" s="497"/>
      <c r="IFS60" s="497"/>
      <c r="IFT60" s="497"/>
      <c r="IFU60" s="497"/>
      <c r="IFV60" s="497"/>
      <c r="IFW60" s="497"/>
      <c r="IFX60" s="497"/>
      <c r="IFY60" s="497"/>
      <c r="IFZ60" s="497"/>
      <c r="IGA60" s="497"/>
      <c r="IGB60" s="497"/>
      <c r="IGC60" s="497"/>
      <c r="IGD60" s="497"/>
      <c r="IGE60" s="497"/>
      <c r="IGF60" s="497"/>
      <c r="IGG60" s="497"/>
      <c r="IGH60" s="497"/>
      <c r="IGI60" s="497"/>
      <c r="IGJ60" s="497"/>
      <c r="IGK60" s="497"/>
      <c r="IGL60" s="497"/>
      <c r="IGM60" s="497"/>
      <c r="IGN60" s="497"/>
      <c r="IGO60" s="497"/>
      <c r="IGP60" s="497"/>
      <c r="IGQ60" s="497"/>
      <c r="IGR60" s="497"/>
      <c r="IGS60" s="497"/>
      <c r="IGT60" s="497"/>
      <c r="IGU60" s="497"/>
      <c r="IGV60" s="497"/>
      <c r="IGW60" s="497"/>
      <c r="IGX60" s="497"/>
      <c r="IGY60" s="497"/>
      <c r="IGZ60" s="497"/>
      <c r="IHA60" s="497"/>
      <c r="IHB60" s="497"/>
      <c r="IHC60" s="497"/>
      <c r="IHD60" s="497"/>
      <c r="IHE60" s="497"/>
      <c r="IHF60" s="497"/>
      <c r="IHG60" s="497"/>
      <c r="IHH60" s="497"/>
      <c r="IHI60" s="497"/>
      <c r="IHJ60" s="497"/>
      <c r="IHK60" s="497"/>
      <c r="IHL60" s="497"/>
      <c r="IHM60" s="497"/>
      <c r="IHN60" s="497"/>
      <c r="IHO60" s="497"/>
      <c r="IHP60" s="497"/>
      <c r="IHQ60" s="497"/>
      <c r="IHR60" s="497"/>
      <c r="IHS60" s="497"/>
      <c r="IHT60" s="497"/>
      <c r="IHU60" s="497"/>
      <c r="IHV60" s="497"/>
      <c r="IHW60" s="497"/>
      <c r="IHX60" s="497"/>
      <c r="IHY60" s="497"/>
      <c r="IHZ60" s="497"/>
      <c r="IIA60" s="497"/>
      <c r="IIB60" s="497"/>
      <c r="IIC60" s="497"/>
      <c r="IID60" s="497"/>
      <c r="IIE60" s="497"/>
      <c r="IIF60" s="497"/>
      <c r="IIG60" s="497"/>
      <c r="IIH60" s="497"/>
      <c r="III60" s="497"/>
      <c r="IIJ60" s="497"/>
      <c r="IIK60" s="497"/>
      <c r="IIL60" s="497"/>
      <c r="IIM60" s="497"/>
      <c r="IIN60" s="497"/>
      <c r="IIO60" s="497"/>
      <c r="IIP60" s="497"/>
      <c r="IIQ60" s="497"/>
      <c r="IIR60" s="497"/>
      <c r="IIS60" s="497"/>
      <c r="IIT60" s="497"/>
      <c r="IIU60" s="497"/>
      <c r="IIV60" s="497"/>
      <c r="IIW60" s="497"/>
      <c r="IIX60" s="497"/>
      <c r="IIY60" s="497"/>
      <c r="IIZ60" s="497"/>
      <c r="IJA60" s="497"/>
      <c r="IJB60" s="497"/>
      <c r="IJC60" s="497"/>
      <c r="IJD60" s="497"/>
      <c r="IJE60" s="497"/>
      <c r="IJF60" s="497"/>
      <c r="IJG60" s="497"/>
      <c r="IJH60" s="497"/>
      <c r="IJI60" s="497"/>
      <c r="IJJ60" s="497"/>
      <c r="IJK60" s="497"/>
      <c r="IJL60" s="497"/>
      <c r="IJM60" s="497"/>
      <c r="IJN60" s="497"/>
      <c r="IJO60" s="497"/>
      <c r="IJP60" s="497"/>
      <c r="IJQ60" s="497"/>
      <c r="IJR60" s="497"/>
      <c r="IJS60" s="497"/>
      <c r="IJT60" s="497"/>
      <c r="IJU60" s="497"/>
      <c r="IJV60" s="497"/>
      <c r="IJW60" s="497"/>
      <c r="IJX60" s="497"/>
      <c r="IJY60" s="497"/>
      <c r="IJZ60" s="497"/>
      <c r="IKA60" s="497"/>
      <c r="IKB60" s="497"/>
      <c r="IKC60" s="497"/>
      <c r="IKD60" s="497"/>
      <c r="IKE60" s="497"/>
      <c r="IKF60" s="497"/>
      <c r="IKG60" s="497"/>
      <c r="IKH60" s="497"/>
      <c r="IKI60" s="497"/>
      <c r="IKJ60" s="497"/>
      <c r="IKK60" s="497"/>
      <c r="IKL60" s="497"/>
      <c r="IKM60" s="497"/>
      <c r="IKN60" s="497"/>
      <c r="IKO60" s="497"/>
      <c r="IKP60" s="497"/>
      <c r="IKQ60" s="497"/>
      <c r="IKR60" s="497"/>
      <c r="IKS60" s="497"/>
      <c r="IKT60" s="497"/>
      <c r="IKU60" s="497"/>
      <c r="IKV60" s="497"/>
      <c r="IKW60" s="497"/>
      <c r="IKX60" s="497"/>
      <c r="IKY60" s="497"/>
      <c r="IKZ60" s="497"/>
      <c r="ILA60" s="497"/>
      <c r="ILB60" s="497"/>
      <c r="ILC60" s="497"/>
      <c r="ILD60" s="497"/>
      <c r="ILE60" s="497"/>
      <c r="ILF60" s="497"/>
      <c r="ILG60" s="497"/>
      <c r="ILH60" s="497"/>
      <c r="ILI60" s="497"/>
      <c r="ILJ60" s="497"/>
      <c r="ILK60" s="497"/>
      <c r="ILL60" s="497"/>
      <c r="ILM60" s="497"/>
      <c r="ILN60" s="497"/>
      <c r="ILO60" s="497"/>
      <c r="ILP60" s="497"/>
      <c r="ILQ60" s="497"/>
      <c r="ILR60" s="497"/>
      <c r="ILS60" s="497"/>
      <c r="ILT60" s="497"/>
      <c r="ILU60" s="497"/>
      <c r="ILV60" s="497"/>
      <c r="ILW60" s="497"/>
      <c r="ILX60" s="497"/>
      <c r="ILY60" s="497"/>
      <c r="ILZ60" s="497"/>
      <c r="IMA60" s="497"/>
      <c r="IMB60" s="497"/>
      <c r="IMC60" s="497"/>
      <c r="IMD60" s="497"/>
      <c r="IME60" s="497"/>
      <c r="IMF60" s="497"/>
      <c r="IMG60" s="497"/>
      <c r="IMH60" s="497"/>
      <c r="IMI60" s="497"/>
      <c r="IMJ60" s="497"/>
      <c r="IMK60" s="497"/>
      <c r="IML60" s="497"/>
      <c r="IMM60" s="497"/>
      <c r="IMN60" s="497"/>
      <c r="IMO60" s="497"/>
      <c r="IMP60" s="497"/>
      <c r="IMQ60" s="497"/>
      <c r="IMR60" s="497"/>
      <c r="IMS60" s="497"/>
      <c r="IMT60" s="497"/>
      <c r="IMU60" s="497"/>
      <c r="IMV60" s="497"/>
      <c r="IMW60" s="497"/>
      <c r="IMX60" s="497"/>
      <c r="IMY60" s="497"/>
      <c r="IMZ60" s="497"/>
      <c r="INA60" s="497"/>
      <c r="INB60" s="497"/>
      <c r="INC60" s="497"/>
      <c r="IND60" s="497"/>
      <c r="INE60" s="497"/>
      <c r="INF60" s="497"/>
      <c r="ING60" s="497"/>
      <c r="INH60" s="497"/>
      <c r="INI60" s="497"/>
      <c r="INJ60" s="497"/>
      <c r="INK60" s="497"/>
      <c r="INL60" s="497"/>
      <c r="INM60" s="497"/>
      <c r="INN60" s="497"/>
      <c r="INO60" s="497"/>
      <c r="INP60" s="497"/>
      <c r="INQ60" s="497"/>
      <c r="INR60" s="497"/>
      <c r="INS60" s="497"/>
      <c r="INT60" s="497"/>
      <c r="INU60" s="497"/>
      <c r="INV60" s="497"/>
      <c r="INW60" s="497"/>
      <c r="INX60" s="497"/>
      <c r="INY60" s="497"/>
      <c r="INZ60" s="497"/>
      <c r="IOA60" s="497"/>
      <c r="IOB60" s="497"/>
      <c r="IOC60" s="497"/>
      <c r="IOD60" s="497"/>
      <c r="IOE60" s="497"/>
      <c r="IOF60" s="497"/>
      <c r="IOG60" s="497"/>
      <c r="IOH60" s="497"/>
      <c r="IOI60" s="497"/>
      <c r="IOJ60" s="497"/>
      <c r="IOK60" s="497"/>
      <c r="IOL60" s="497"/>
      <c r="IOM60" s="497"/>
      <c r="ION60" s="497"/>
      <c r="IOO60" s="497"/>
      <c r="IOP60" s="497"/>
      <c r="IOQ60" s="497"/>
      <c r="IOR60" s="497"/>
      <c r="IOS60" s="497"/>
      <c r="IOT60" s="497"/>
      <c r="IOU60" s="497"/>
      <c r="IOV60" s="497"/>
      <c r="IOW60" s="497"/>
      <c r="IOX60" s="497"/>
      <c r="IOY60" s="497"/>
      <c r="IOZ60" s="497"/>
      <c r="IPA60" s="497"/>
      <c r="IPB60" s="497"/>
      <c r="IPC60" s="497"/>
      <c r="IPD60" s="497"/>
      <c r="IPE60" s="497"/>
      <c r="IPF60" s="497"/>
      <c r="IPG60" s="497"/>
      <c r="IPH60" s="497"/>
      <c r="IPI60" s="497"/>
      <c r="IPJ60" s="497"/>
      <c r="IPK60" s="497"/>
      <c r="IPL60" s="497"/>
      <c r="IPM60" s="497"/>
      <c r="IPN60" s="497"/>
      <c r="IPO60" s="497"/>
      <c r="IPP60" s="497"/>
      <c r="IPQ60" s="497"/>
      <c r="IPR60" s="497"/>
      <c r="IPS60" s="497"/>
      <c r="IPT60" s="497"/>
      <c r="IPU60" s="497"/>
      <c r="IPV60" s="497"/>
      <c r="IPW60" s="497"/>
      <c r="IPX60" s="497"/>
      <c r="IPY60" s="497"/>
      <c r="IPZ60" s="497"/>
      <c r="IQA60" s="497"/>
      <c r="IQB60" s="497"/>
      <c r="IQC60" s="497"/>
      <c r="IQD60" s="497"/>
      <c r="IQE60" s="497"/>
      <c r="IQF60" s="497"/>
      <c r="IQG60" s="497"/>
      <c r="IQH60" s="497"/>
      <c r="IQI60" s="497"/>
      <c r="IQJ60" s="497"/>
      <c r="IQK60" s="497"/>
      <c r="IQL60" s="497"/>
      <c r="IQM60" s="497"/>
      <c r="IQN60" s="497"/>
      <c r="IQO60" s="497"/>
      <c r="IQP60" s="497"/>
      <c r="IQQ60" s="497"/>
      <c r="IQR60" s="497"/>
      <c r="IQS60" s="497"/>
      <c r="IQT60" s="497"/>
      <c r="IQU60" s="497"/>
      <c r="IQV60" s="497"/>
      <c r="IQW60" s="497"/>
      <c r="IQX60" s="497"/>
      <c r="IQY60" s="497"/>
      <c r="IQZ60" s="497"/>
      <c r="IRA60" s="497"/>
      <c r="IRB60" s="497"/>
      <c r="IRC60" s="497"/>
      <c r="IRD60" s="497"/>
      <c r="IRE60" s="497"/>
      <c r="IRF60" s="497"/>
      <c r="IRG60" s="497"/>
      <c r="IRH60" s="497"/>
      <c r="IRI60" s="497"/>
      <c r="IRJ60" s="497"/>
      <c r="IRK60" s="497"/>
      <c r="IRL60" s="497"/>
      <c r="IRM60" s="497"/>
      <c r="IRN60" s="497"/>
      <c r="IRO60" s="497"/>
      <c r="IRP60" s="497"/>
      <c r="IRQ60" s="497"/>
      <c r="IRR60" s="497"/>
      <c r="IRS60" s="497"/>
      <c r="IRT60" s="497"/>
      <c r="IRU60" s="497"/>
      <c r="IRV60" s="497"/>
      <c r="IRW60" s="497"/>
      <c r="IRX60" s="497"/>
      <c r="IRY60" s="497"/>
      <c r="IRZ60" s="497"/>
      <c r="ISA60" s="497"/>
      <c r="ISB60" s="497"/>
      <c r="ISC60" s="497"/>
      <c r="ISD60" s="497"/>
      <c r="ISE60" s="497"/>
      <c r="ISF60" s="497"/>
      <c r="ISG60" s="497"/>
      <c r="ISH60" s="497"/>
      <c r="ISI60" s="497"/>
      <c r="ISJ60" s="497"/>
      <c r="ISK60" s="497"/>
      <c r="ISL60" s="497"/>
      <c r="ISM60" s="497"/>
      <c r="ISN60" s="497"/>
      <c r="ISO60" s="497"/>
      <c r="ISP60" s="497"/>
      <c r="ISQ60" s="497"/>
      <c r="ISR60" s="497"/>
      <c r="ISS60" s="497"/>
      <c r="IST60" s="497"/>
      <c r="ISU60" s="497"/>
      <c r="ISV60" s="497"/>
      <c r="ISW60" s="497"/>
      <c r="ISX60" s="497"/>
      <c r="ISY60" s="497"/>
      <c r="ISZ60" s="497"/>
      <c r="ITA60" s="497"/>
      <c r="ITB60" s="497"/>
      <c r="ITC60" s="497"/>
      <c r="ITD60" s="497"/>
      <c r="ITE60" s="497"/>
      <c r="ITF60" s="497"/>
      <c r="ITG60" s="497"/>
      <c r="ITH60" s="497"/>
      <c r="ITI60" s="497"/>
      <c r="ITJ60" s="497"/>
      <c r="ITK60" s="497"/>
      <c r="ITL60" s="497"/>
      <c r="ITM60" s="497"/>
      <c r="ITN60" s="497"/>
      <c r="ITO60" s="497"/>
      <c r="ITP60" s="497"/>
      <c r="ITQ60" s="497"/>
      <c r="ITR60" s="497"/>
      <c r="ITS60" s="497"/>
      <c r="ITT60" s="497"/>
      <c r="ITU60" s="497"/>
      <c r="ITV60" s="497"/>
      <c r="ITW60" s="497"/>
      <c r="ITX60" s="497"/>
      <c r="ITY60" s="497"/>
      <c r="ITZ60" s="497"/>
      <c r="IUA60" s="497"/>
      <c r="IUB60" s="497"/>
      <c r="IUC60" s="497"/>
      <c r="IUD60" s="497"/>
      <c r="IUE60" s="497"/>
      <c r="IUF60" s="497"/>
      <c r="IUG60" s="497"/>
      <c r="IUH60" s="497"/>
      <c r="IUI60" s="497"/>
      <c r="IUJ60" s="497"/>
      <c r="IUK60" s="497"/>
      <c r="IUL60" s="497"/>
      <c r="IUM60" s="497"/>
      <c r="IUN60" s="497"/>
      <c r="IUO60" s="497"/>
      <c r="IUP60" s="497"/>
      <c r="IUQ60" s="497"/>
      <c r="IUR60" s="497"/>
      <c r="IUS60" s="497"/>
      <c r="IUT60" s="497"/>
      <c r="IUU60" s="497"/>
      <c r="IUV60" s="497"/>
      <c r="IUW60" s="497"/>
      <c r="IUX60" s="497"/>
      <c r="IUY60" s="497"/>
      <c r="IUZ60" s="497"/>
      <c r="IVA60" s="497"/>
      <c r="IVB60" s="497"/>
      <c r="IVC60" s="497"/>
      <c r="IVD60" s="497"/>
      <c r="IVE60" s="497"/>
      <c r="IVF60" s="497"/>
      <c r="IVG60" s="497"/>
      <c r="IVH60" s="497"/>
      <c r="IVI60" s="497"/>
      <c r="IVJ60" s="497"/>
      <c r="IVK60" s="497"/>
      <c r="IVL60" s="497"/>
      <c r="IVM60" s="497"/>
      <c r="IVN60" s="497"/>
      <c r="IVO60" s="497"/>
      <c r="IVP60" s="497"/>
      <c r="IVQ60" s="497"/>
      <c r="IVR60" s="497"/>
      <c r="IVS60" s="497"/>
      <c r="IVT60" s="497"/>
      <c r="IVU60" s="497"/>
      <c r="IVV60" s="497"/>
      <c r="IVW60" s="497"/>
      <c r="IVX60" s="497"/>
      <c r="IVY60" s="497"/>
      <c r="IVZ60" s="497"/>
      <c r="IWA60" s="497"/>
      <c r="IWB60" s="497"/>
      <c r="IWC60" s="497"/>
      <c r="IWD60" s="497"/>
      <c r="IWE60" s="497"/>
      <c r="IWF60" s="497"/>
      <c r="IWG60" s="497"/>
      <c r="IWH60" s="497"/>
      <c r="IWI60" s="497"/>
      <c r="IWJ60" s="497"/>
      <c r="IWK60" s="497"/>
      <c r="IWL60" s="497"/>
      <c r="IWM60" s="497"/>
      <c r="IWN60" s="497"/>
      <c r="IWO60" s="497"/>
      <c r="IWP60" s="497"/>
      <c r="IWQ60" s="497"/>
      <c r="IWR60" s="497"/>
      <c r="IWS60" s="497"/>
      <c r="IWT60" s="497"/>
      <c r="IWU60" s="497"/>
      <c r="IWV60" s="497"/>
      <c r="IWW60" s="497"/>
      <c r="IWX60" s="497"/>
      <c r="IWY60" s="497"/>
      <c r="IWZ60" s="497"/>
      <c r="IXA60" s="497"/>
      <c r="IXB60" s="497"/>
      <c r="IXC60" s="497"/>
      <c r="IXD60" s="497"/>
      <c r="IXE60" s="497"/>
      <c r="IXF60" s="497"/>
      <c r="IXG60" s="497"/>
      <c r="IXH60" s="497"/>
      <c r="IXI60" s="497"/>
      <c r="IXJ60" s="497"/>
      <c r="IXK60" s="497"/>
      <c r="IXL60" s="497"/>
      <c r="IXM60" s="497"/>
      <c r="IXN60" s="497"/>
      <c r="IXO60" s="497"/>
      <c r="IXP60" s="497"/>
      <c r="IXQ60" s="497"/>
      <c r="IXR60" s="497"/>
      <c r="IXS60" s="497"/>
      <c r="IXT60" s="497"/>
      <c r="IXU60" s="497"/>
      <c r="IXV60" s="497"/>
      <c r="IXW60" s="497"/>
      <c r="IXX60" s="497"/>
      <c r="IXY60" s="497"/>
      <c r="IXZ60" s="497"/>
      <c r="IYA60" s="497"/>
      <c r="IYB60" s="497"/>
      <c r="IYC60" s="497"/>
      <c r="IYD60" s="497"/>
      <c r="IYE60" s="497"/>
      <c r="IYF60" s="497"/>
      <c r="IYG60" s="497"/>
      <c r="IYH60" s="497"/>
      <c r="IYI60" s="497"/>
      <c r="IYJ60" s="497"/>
      <c r="IYK60" s="497"/>
      <c r="IYL60" s="497"/>
      <c r="IYM60" s="497"/>
      <c r="IYN60" s="497"/>
      <c r="IYO60" s="497"/>
      <c r="IYP60" s="497"/>
      <c r="IYQ60" s="497"/>
      <c r="IYR60" s="497"/>
      <c r="IYS60" s="497"/>
      <c r="IYT60" s="497"/>
      <c r="IYU60" s="497"/>
      <c r="IYV60" s="497"/>
      <c r="IYW60" s="497"/>
      <c r="IYX60" s="497"/>
      <c r="IYY60" s="497"/>
      <c r="IYZ60" s="497"/>
      <c r="IZA60" s="497"/>
      <c r="IZB60" s="497"/>
      <c r="IZC60" s="497"/>
      <c r="IZD60" s="497"/>
      <c r="IZE60" s="497"/>
      <c r="IZF60" s="497"/>
      <c r="IZG60" s="497"/>
      <c r="IZH60" s="497"/>
      <c r="IZI60" s="497"/>
      <c r="IZJ60" s="497"/>
      <c r="IZK60" s="497"/>
      <c r="IZL60" s="497"/>
      <c r="IZM60" s="497"/>
      <c r="IZN60" s="497"/>
      <c r="IZO60" s="497"/>
      <c r="IZP60" s="497"/>
      <c r="IZQ60" s="497"/>
      <c r="IZR60" s="497"/>
      <c r="IZS60" s="497"/>
      <c r="IZT60" s="497"/>
      <c r="IZU60" s="497"/>
      <c r="IZV60" s="497"/>
      <c r="IZW60" s="497"/>
      <c r="IZX60" s="497"/>
      <c r="IZY60" s="497"/>
      <c r="IZZ60" s="497"/>
      <c r="JAA60" s="497"/>
      <c r="JAB60" s="497"/>
      <c r="JAC60" s="497"/>
      <c r="JAD60" s="497"/>
      <c r="JAE60" s="497"/>
      <c r="JAF60" s="497"/>
      <c r="JAG60" s="497"/>
      <c r="JAH60" s="497"/>
      <c r="JAI60" s="497"/>
      <c r="JAJ60" s="497"/>
      <c r="JAK60" s="497"/>
      <c r="JAL60" s="497"/>
      <c r="JAM60" s="497"/>
      <c r="JAN60" s="497"/>
      <c r="JAO60" s="497"/>
      <c r="JAP60" s="497"/>
      <c r="JAQ60" s="497"/>
      <c r="JAR60" s="497"/>
      <c r="JAS60" s="497"/>
      <c r="JAT60" s="497"/>
      <c r="JAU60" s="497"/>
      <c r="JAV60" s="497"/>
      <c r="JAW60" s="497"/>
      <c r="JAX60" s="497"/>
      <c r="JAY60" s="497"/>
      <c r="JAZ60" s="497"/>
      <c r="JBA60" s="497"/>
      <c r="JBB60" s="497"/>
      <c r="JBC60" s="497"/>
      <c r="JBD60" s="497"/>
      <c r="JBE60" s="497"/>
      <c r="JBF60" s="497"/>
      <c r="JBG60" s="497"/>
      <c r="JBH60" s="497"/>
      <c r="JBI60" s="497"/>
      <c r="JBJ60" s="497"/>
      <c r="JBK60" s="497"/>
      <c r="JBL60" s="497"/>
      <c r="JBM60" s="497"/>
      <c r="JBN60" s="497"/>
      <c r="JBO60" s="497"/>
      <c r="JBP60" s="497"/>
      <c r="JBQ60" s="497"/>
      <c r="JBR60" s="497"/>
      <c r="JBS60" s="497"/>
      <c r="JBT60" s="497"/>
      <c r="JBU60" s="497"/>
      <c r="JBV60" s="497"/>
      <c r="JBW60" s="497"/>
      <c r="JBX60" s="497"/>
      <c r="JBY60" s="497"/>
      <c r="JBZ60" s="497"/>
      <c r="JCA60" s="497"/>
      <c r="JCB60" s="497"/>
      <c r="JCC60" s="497"/>
      <c r="JCD60" s="497"/>
      <c r="JCE60" s="497"/>
      <c r="JCF60" s="497"/>
      <c r="JCG60" s="497"/>
      <c r="JCH60" s="497"/>
      <c r="JCI60" s="497"/>
      <c r="JCJ60" s="497"/>
      <c r="JCK60" s="497"/>
      <c r="JCL60" s="497"/>
      <c r="JCM60" s="497"/>
      <c r="JCN60" s="497"/>
      <c r="JCO60" s="497"/>
      <c r="JCP60" s="497"/>
      <c r="JCQ60" s="497"/>
      <c r="JCR60" s="497"/>
      <c r="JCS60" s="497"/>
      <c r="JCT60" s="497"/>
      <c r="JCU60" s="497"/>
      <c r="JCV60" s="497"/>
      <c r="JCW60" s="497"/>
      <c r="JCX60" s="497"/>
      <c r="JCY60" s="497"/>
      <c r="JCZ60" s="497"/>
      <c r="JDA60" s="497"/>
      <c r="JDB60" s="497"/>
      <c r="JDC60" s="497"/>
      <c r="JDD60" s="497"/>
      <c r="JDE60" s="497"/>
      <c r="JDF60" s="497"/>
      <c r="JDG60" s="497"/>
      <c r="JDH60" s="497"/>
      <c r="JDI60" s="497"/>
      <c r="JDJ60" s="497"/>
      <c r="JDK60" s="497"/>
      <c r="JDL60" s="497"/>
      <c r="JDM60" s="497"/>
      <c r="JDN60" s="497"/>
      <c r="JDO60" s="497"/>
      <c r="JDP60" s="497"/>
      <c r="JDQ60" s="497"/>
      <c r="JDR60" s="497"/>
      <c r="JDS60" s="497"/>
      <c r="JDT60" s="497"/>
      <c r="JDU60" s="497"/>
      <c r="JDV60" s="497"/>
      <c r="JDW60" s="497"/>
      <c r="JDX60" s="497"/>
      <c r="JDY60" s="497"/>
      <c r="JDZ60" s="497"/>
      <c r="JEA60" s="497"/>
      <c r="JEB60" s="497"/>
      <c r="JEC60" s="497"/>
      <c r="JED60" s="497"/>
      <c r="JEE60" s="497"/>
      <c r="JEF60" s="497"/>
      <c r="JEG60" s="497"/>
      <c r="JEH60" s="497"/>
      <c r="JEI60" s="497"/>
      <c r="JEJ60" s="497"/>
      <c r="JEK60" s="497"/>
      <c r="JEL60" s="497"/>
      <c r="JEM60" s="497"/>
      <c r="JEN60" s="497"/>
      <c r="JEO60" s="497"/>
      <c r="JEP60" s="497"/>
      <c r="JEQ60" s="497"/>
      <c r="JER60" s="497"/>
      <c r="JES60" s="497"/>
      <c r="JET60" s="497"/>
      <c r="JEU60" s="497"/>
      <c r="JEV60" s="497"/>
      <c r="JEW60" s="497"/>
      <c r="JEX60" s="497"/>
      <c r="JEY60" s="497"/>
      <c r="JEZ60" s="497"/>
      <c r="JFA60" s="497"/>
      <c r="JFB60" s="497"/>
      <c r="JFC60" s="497"/>
      <c r="JFD60" s="497"/>
      <c r="JFE60" s="497"/>
      <c r="JFF60" s="497"/>
      <c r="JFG60" s="497"/>
      <c r="JFH60" s="497"/>
      <c r="JFI60" s="497"/>
      <c r="JFJ60" s="497"/>
      <c r="JFK60" s="497"/>
      <c r="JFL60" s="497"/>
      <c r="JFM60" s="497"/>
      <c r="JFN60" s="497"/>
      <c r="JFO60" s="497"/>
      <c r="JFP60" s="497"/>
      <c r="JFQ60" s="497"/>
      <c r="JFR60" s="497"/>
      <c r="JFS60" s="497"/>
      <c r="JFT60" s="497"/>
      <c r="JFU60" s="497"/>
      <c r="JFV60" s="497"/>
      <c r="JFW60" s="497"/>
      <c r="JFX60" s="497"/>
      <c r="JFY60" s="497"/>
      <c r="JFZ60" s="497"/>
      <c r="JGA60" s="497"/>
      <c r="JGB60" s="497"/>
      <c r="JGC60" s="497"/>
      <c r="JGD60" s="497"/>
      <c r="JGE60" s="497"/>
      <c r="JGF60" s="497"/>
      <c r="JGG60" s="497"/>
      <c r="JGH60" s="497"/>
      <c r="JGI60" s="497"/>
      <c r="JGJ60" s="497"/>
      <c r="JGK60" s="497"/>
      <c r="JGL60" s="497"/>
      <c r="JGM60" s="497"/>
      <c r="JGN60" s="497"/>
      <c r="JGO60" s="497"/>
      <c r="JGP60" s="497"/>
      <c r="JGQ60" s="497"/>
      <c r="JGR60" s="497"/>
      <c r="JGS60" s="497"/>
      <c r="JGT60" s="497"/>
      <c r="JGU60" s="497"/>
      <c r="JGV60" s="497"/>
      <c r="JGW60" s="497"/>
      <c r="JGX60" s="497"/>
      <c r="JGY60" s="497"/>
      <c r="JGZ60" s="497"/>
      <c r="JHA60" s="497"/>
      <c r="JHB60" s="497"/>
      <c r="JHC60" s="497"/>
      <c r="JHD60" s="497"/>
      <c r="JHE60" s="497"/>
      <c r="JHF60" s="497"/>
      <c r="JHG60" s="497"/>
      <c r="JHH60" s="497"/>
      <c r="JHI60" s="497"/>
      <c r="JHJ60" s="497"/>
      <c r="JHK60" s="497"/>
      <c r="JHL60" s="497"/>
      <c r="JHM60" s="497"/>
      <c r="JHN60" s="497"/>
      <c r="JHO60" s="497"/>
      <c r="JHP60" s="497"/>
      <c r="JHQ60" s="497"/>
      <c r="JHR60" s="497"/>
      <c r="JHS60" s="497"/>
      <c r="JHT60" s="497"/>
      <c r="JHU60" s="497"/>
      <c r="JHV60" s="497"/>
      <c r="JHW60" s="497"/>
      <c r="JHX60" s="497"/>
      <c r="JHY60" s="497"/>
      <c r="JHZ60" s="497"/>
      <c r="JIA60" s="497"/>
      <c r="JIB60" s="497"/>
      <c r="JIC60" s="497"/>
      <c r="JID60" s="497"/>
      <c r="JIE60" s="497"/>
      <c r="JIF60" s="497"/>
      <c r="JIG60" s="497"/>
      <c r="JIH60" s="497"/>
      <c r="JII60" s="497"/>
      <c r="JIJ60" s="497"/>
      <c r="JIK60" s="497"/>
      <c r="JIL60" s="497"/>
      <c r="JIM60" s="497"/>
      <c r="JIN60" s="497"/>
      <c r="JIO60" s="497"/>
      <c r="JIP60" s="497"/>
      <c r="JIQ60" s="497"/>
      <c r="JIR60" s="497"/>
      <c r="JIS60" s="497"/>
      <c r="JIT60" s="497"/>
      <c r="JIU60" s="497"/>
      <c r="JIV60" s="497"/>
      <c r="JIW60" s="497"/>
      <c r="JIX60" s="497"/>
      <c r="JIY60" s="497"/>
      <c r="JIZ60" s="497"/>
      <c r="JJA60" s="497"/>
      <c r="JJB60" s="497"/>
      <c r="JJC60" s="497"/>
      <c r="JJD60" s="497"/>
      <c r="JJE60" s="497"/>
      <c r="JJF60" s="497"/>
      <c r="JJG60" s="497"/>
      <c r="JJH60" s="497"/>
      <c r="JJI60" s="497"/>
      <c r="JJJ60" s="497"/>
      <c r="JJK60" s="497"/>
      <c r="JJL60" s="497"/>
      <c r="JJM60" s="497"/>
      <c r="JJN60" s="497"/>
      <c r="JJO60" s="497"/>
      <c r="JJP60" s="497"/>
      <c r="JJQ60" s="497"/>
      <c r="JJR60" s="497"/>
      <c r="JJS60" s="497"/>
      <c r="JJT60" s="497"/>
      <c r="JJU60" s="497"/>
      <c r="JJV60" s="497"/>
      <c r="JJW60" s="497"/>
      <c r="JJX60" s="497"/>
      <c r="JJY60" s="497"/>
      <c r="JJZ60" s="497"/>
      <c r="JKA60" s="497"/>
      <c r="JKB60" s="497"/>
      <c r="JKC60" s="497"/>
      <c r="JKD60" s="497"/>
      <c r="JKE60" s="497"/>
      <c r="JKF60" s="497"/>
      <c r="JKG60" s="497"/>
      <c r="JKH60" s="497"/>
      <c r="JKI60" s="497"/>
      <c r="JKJ60" s="497"/>
      <c r="JKK60" s="497"/>
      <c r="JKL60" s="497"/>
      <c r="JKM60" s="497"/>
      <c r="JKN60" s="497"/>
      <c r="JKO60" s="497"/>
      <c r="JKP60" s="497"/>
      <c r="JKQ60" s="497"/>
      <c r="JKR60" s="497"/>
      <c r="JKS60" s="497"/>
      <c r="JKT60" s="497"/>
      <c r="JKU60" s="497"/>
      <c r="JKV60" s="497"/>
      <c r="JKW60" s="497"/>
      <c r="JKX60" s="497"/>
      <c r="JKY60" s="497"/>
      <c r="JKZ60" s="497"/>
      <c r="JLA60" s="497"/>
      <c r="JLB60" s="497"/>
      <c r="JLC60" s="497"/>
      <c r="JLD60" s="497"/>
      <c r="JLE60" s="497"/>
      <c r="JLF60" s="497"/>
      <c r="JLG60" s="497"/>
      <c r="JLH60" s="497"/>
      <c r="JLI60" s="497"/>
      <c r="JLJ60" s="497"/>
      <c r="JLK60" s="497"/>
      <c r="JLL60" s="497"/>
      <c r="JLM60" s="497"/>
      <c r="JLN60" s="497"/>
      <c r="JLO60" s="497"/>
      <c r="JLP60" s="497"/>
      <c r="JLQ60" s="497"/>
      <c r="JLR60" s="497"/>
      <c r="JLS60" s="497"/>
      <c r="JLT60" s="497"/>
      <c r="JLU60" s="497"/>
      <c r="JLV60" s="497"/>
      <c r="JLW60" s="497"/>
      <c r="JLX60" s="497"/>
      <c r="JLY60" s="497"/>
      <c r="JLZ60" s="497"/>
      <c r="JMA60" s="497"/>
      <c r="JMB60" s="497"/>
      <c r="JMC60" s="497"/>
      <c r="JMD60" s="497"/>
      <c r="JME60" s="497"/>
      <c r="JMF60" s="497"/>
      <c r="JMG60" s="497"/>
      <c r="JMH60" s="497"/>
      <c r="JMI60" s="497"/>
      <c r="JMJ60" s="497"/>
      <c r="JMK60" s="497"/>
      <c r="JML60" s="497"/>
      <c r="JMM60" s="497"/>
      <c r="JMN60" s="497"/>
      <c r="JMO60" s="497"/>
      <c r="JMP60" s="497"/>
      <c r="JMQ60" s="497"/>
      <c r="JMR60" s="497"/>
      <c r="JMS60" s="497"/>
      <c r="JMT60" s="497"/>
      <c r="JMU60" s="497"/>
      <c r="JMV60" s="497"/>
      <c r="JMW60" s="497"/>
      <c r="JMX60" s="497"/>
      <c r="JMY60" s="497"/>
      <c r="JMZ60" s="497"/>
      <c r="JNA60" s="497"/>
      <c r="JNB60" s="497"/>
      <c r="JNC60" s="497"/>
      <c r="JND60" s="497"/>
      <c r="JNE60" s="497"/>
      <c r="JNF60" s="497"/>
      <c r="JNG60" s="497"/>
      <c r="JNH60" s="497"/>
      <c r="JNI60" s="497"/>
      <c r="JNJ60" s="497"/>
      <c r="JNK60" s="497"/>
      <c r="JNL60" s="497"/>
      <c r="JNM60" s="497"/>
      <c r="JNN60" s="497"/>
      <c r="JNO60" s="497"/>
      <c r="JNP60" s="497"/>
      <c r="JNQ60" s="497"/>
      <c r="JNR60" s="497"/>
      <c r="JNS60" s="497"/>
      <c r="JNT60" s="497"/>
      <c r="JNU60" s="497"/>
      <c r="JNV60" s="497"/>
      <c r="JNW60" s="497"/>
      <c r="JNX60" s="497"/>
      <c r="JNY60" s="497"/>
      <c r="JNZ60" s="497"/>
      <c r="JOA60" s="497"/>
      <c r="JOB60" s="497"/>
      <c r="JOC60" s="497"/>
      <c r="JOD60" s="497"/>
      <c r="JOE60" s="497"/>
      <c r="JOF60" s="497"/>
      <c r="JOG60" s="497"/>
      <c r="JOH60" s="497"/>
      <c r="JOI60" s="497"/>
      <c r="JOJ60" s="497"/>
      <c r="JOK60" s="497"/>
      <c r="JOL60" s="497"/>
      <c r="JOM60" s="497"/>
      <c r="JON60" s="497"/>
      <c r="JOO60" s="497"/>
      <c r="JOP60" s="497"/>
      <c r="JOQ60" s="497"/>
      <c r="JOR60" s="497"/>
      <c r="JOS60" s="497"/>
      <c r="JOT60" s="497"/>
      <c r="JOU60" s="497"/>
      <c r="JOV60" s="497"/>
      <c r="JOW60" s="497"/>
      <c r="JOX60" s="497"/>
      <c r="JOY60" s="497"/>
      <c r="JOZ60" s="497"/>
      <c r="JPA60" s="497"/>
      <c r="JPB60" s="497"/>
      <c r="JPC60" s="497"/>
      <c r="JPD60" s="497"/>
      <c r="JPE60" s="497"/>
      <c r="JPF60" s="497"/>
      <c r="JPG60" s="497"/>
      <c r="JPH60" s="497"/>
      <c r="JPI60" s="497"/>
      <c r="JPJ60" s="497"/>
      <c r="JPK60" s="497"/>
      <c r="JPL60" s="497"/>
      <c r="JPM60" s="497"/>
      <c r="JPN60" s="497"/>
      <c r="JPO60" s="497"/>
      <c r="JPP60" s="497"/>
      <c r="JPQ60" s="497"/>
      <c r="JPR60" s="497"/>
      <c r="JPS60" s="497"/>
      <c r="JPT60" s="497"/>
      <c r="JPU60" s="497"/>
      <c r="JPV60" s="497"/>
      <c r="JPW60" s="497"/>
      <c r="JPX60" s="497"/>
      <c r="JPY60" s="497"/>
      <c r="JPZ60" s="497"/>
      <c r="JQA60" s="497"/>
      <c r="JQB60" s="497"/>
      <c r="JQC60" s="497"/>
      <c r="JQD60" s="497"/>
      <c r="JQE60" s="497"/>
      <c r="JQF60" s="497"/>
      <c r="JQG60" s="497"/>
      <c r="JQH60" s="497"/>
      <c r="JQI60" s="497"/>
      <c r="JQJ60" s="497"/>
      <c r="JQK60" s="497"/>
      <c r="JQL60" s="497"/>
      <c r="JQM60" s="497"/>
      <c r="JQN60" s="497"/>
      <c r="JQO60" s="497"/>
      <c r="JQP60" s="497"/>
      <c r="JQQ60" s="497"/>
      <c r="JQR60" s="497"/>
      <c r="JQS60" s="497"/>
      <c r="JQT60" s="497"/>
      <c r="JQU60" s="497"/>
      <c r="JQV60" s="497"/>
      <c r="JQW60" s="497"/>
      <c r="JQX60" s="497"/>
      <c r="JQY60" s="497"/>
      <c r="JQZ60" s="497"/>
      <c r="JRA60" s="497"/>
      <c r="JRB60" s="497"/>
      <c r="JRC60" s="497"/>
      <c r="JRD60" s="497"/>
      <c r="JRE60" s="497"/>
      <c r="JRF60" s="497"/>
      <c r="JRG60" s="497"/>
      <c r="JRH60" s="497"/>
      <c r="JRI60" s="497"/>
      <c r="JRJ60" s="497"/>
      <c r="JRK60" s="497"/>
      <c r="JRL60" s="497"/>
      <c r="JRM60" s="497"/>
      <c r="JRN60" s="497"/>
      <c r="JRO60" s="497"/>
      <c r="JRP60" s="497"/>
      <c r="JRQ60" s="497"/>
      <c r="JRR60" s="497"/>
      <c r="JRS60" s="497"/>
      <c r="JRT60" s="497"/>
      <c r="JRU60" s="497"/>
      <c r="JRV60" s="497"/>
      <c r="JRW60" s="497"/>
      <c r="JRX60" s="497"/>
      <c r="JRY60" s="497"/>
      <c r="JRZ60" s="497"/>
      <c r="JSA60" s="497"/>
      <c r="JSB60" s="497"/>
      <c r="JSC60" s="497"/>
      <c r="JSD60" s="497"/>
      <c r="JSE60" s="497"/>
      <c r="JSF60" s="497"/>
      <c r="JSG60" s="497"/>
      <c r="JSH60" s="497"/>
      <c r="JSI60" s="497"/>
      <c r="JSJ60" s="497"/>
      <c r="JSK60" s="497"/>
      <c r="JSL60" s="497"/>
      <c r="JSM60" s="497"/>
      <c r="JSN60" s="497"/>
      <c r="JSO60" s="497"/>
      <c r="JSP60" s="497"/>
      <c r="JSQ60" s="497"/>
      <c r="JSR60" s="497"/>
      <c r="JSS60" s="497"/>
      <c r="JST60" s="497"/>
      <c r="JSU60" s="497"/>
      <c r="JSV60" s="497"/>
      <c r="JSW60" s="497"/>
      <c r="JSX60" s="497"/>
      <c r="JSY60" s="497"/>
      <c r="JSZ60" s="497"/>
      <c r="JTA60" s="497"/>
      <c r="JTB60" s="497"/>
      <c r="JTC60" s="497"/>
      <c r="JTD60" s="497"/>
      <c r="JTE60" s="497"/>
      <c r="JTF60" s="497"/>
      <c r="JTG60" s="497"/>
      <c r="JTH60" s="497"/>
      <c r="JTI60" s="497"/>
      <c r="JTJ60" s="497"/>
      <c r="JTK60" s="497"/>
      <c r="JTL60" s="497"/>
      <c r="JTM60" s="497"/>
      <c r="JTN60" s="497"/>
      <c r="JTO60" s="497"/>
      <c r="JTP60" s="497"/>
      <c r="JTQ60" s="497"/>
      <c r="JTR60" s="497"/>
      <c r="JTS60" s="497"/>
      <c r="JTT60" s="497"/>
      <c r="JTU60" s="497"/>
      <c r="JTV60" s="497"/>
      <c r="JTW60" s="497"/>
      <c r="JTX60" s="497"/>
      <c r="JTY60" s="497"/>
      <c r="JTZ60" s="497"/>
      <c r="JUA60" s="497"/>
      <c r="JUB60" s="497"/>
      <c r="JUC60" s="497"/>
      <c r="JUD60" s="497"/>
      <c r="JUE60" s="497"/>
      <c r="JUF60" s="497"/>
      <c r="JUG60" s="497"/>
      <c r="JUH60" s="497"/>
      <c r="JUI60" s="497"/>
      <c r="JUJ60" s="497"/>
      <c r="JUK60" s="497"/>
      <c r="JUL60" s="497"/>
      <c r="JUM60" s="497"/>
      <c r="JUN60" s="497"/>
      <c r="JUO60" s="497"/>
      <c r="JUP60" s="497"/>
      <c r="JUQ60" s="497"/>
      <c r="JUR60" s="497"/>
      <c r="JUS60" s="497"/>
      <c r="JUT60" s="497"/>
      <c r="JUU60" s="497"/>
      <c r="JUV60" s="497"/>
      <c r="JUW60" s="497"/>
      <c r="JUX60" s="497"/>
      <c r="JUY60" s="497"/>
      <c r="JUZ60" s="497"/>
      <c r="JVA60" s="497"/>
      <c r="JVB60" s="497"/>
      <c r="JVC60" s="497"/>
      <c r="JVD60" s="497"/>
      <c r="JVE60" s="497"/>
      <c r="JVF60" s="497"/>
      <c r="JVG60" s="497"/>
      <c r="JVH60" s="497"/>
      <c r="JVI60" s="497"/>
      <c r="JVJ60" s="497"/>
      <c r="JVK60" s="497"/>
      <c r="JVL60" s="497"/>
      <c r="JVM60" s="497"/>
      <c r="JVN60" s="497"/>
      <c r="JVO60" s="497"/>
      <c r="JVP60" s="497"/>
      <c r="JVQ60" s="497"/>
      <c r="JVR60" s="497"/>
      <c r="JVS60" s="497"/>
      <c r="JVT60" s="497"/>
      <c r="JVU60" s="497"/>
      <c r="JVV60" s="497"/>
      <c r="JVW60" s="497"/>
      <c r="JVX60" s="497"/>
      <c r="JVY60" s="497"/>
      <c r="JVZ60" s="497"/>
      <c r="JWA60" s="497"/>
      <c r="JWB60" s="497"/>
      <c r="JWC60" s="497"/>
      <c r="JWD60" s="497"/>
      <c r="JWE60" s="497"/>
      <c r="JWF60" s="497"/>
      <c r="JWG60" s="497"/>
      <c r="JWH60" s="497"/>
      <c r="JWI60" s="497"/>
      <c r="JWJ60" s="497"/>
      <c r="JWK60" s="497"/>
      <c r="JWL60" s="497"/>
      <c r="JWM60" s="497"/>
      <c r="JWN60" s="497"/>
      <c r="JWO60" s="497"/>
      <c r="JWP60" s="497"/>
      <c r="JWQ60" s="497"/>
      <c r="JWR60" s="497"/>
      <c r="JWS60" s="497"/>
      <c r="JWT60" s="497"/>
      <c r="JWU60" s="497"/>
      <c r="JWV60" s="497"/>
      <c r="JWW60" s="497"/>
      <c r="JWX60" s="497"/>
      <c r="JWY60" s="497"/>
      <c r="JWZ60" s="497"/>
      <c r="JXA60" s="497"/>
      <c r="JXB60" s="497"/>
      <c r="JXC60" s="497"/>
      <c r="JXD60" s="497"/>
      <c r="JXE60" s="497"/>
      <c r="JXF60" s="497"/>
      <c r="JXG60" s="497"/>
      <c r="JXH60" s="497"/>
      <c r="JXI60" s="497"/>
      <c r="JXJ60" s="497"/>
      <c r="JXK60" s="497"/>
      <c r="JXL60" s="497"/>
      <c r="JXM60" s="497"/>
      <c r="JXN60" s="497"/>
      <c r="JXO60" s="497"/>
      <c r="JXP60" s="497"/>
      <c r="JXQ60" s="497"/>
      <c r="JXR60" s="497"/>
      <c r="JXS60" s="497"/>
      <c r="JXT60" s="497"/>
      <c r="JXU60" s="497"/>
      <c r="JXV60" s="497"/>
      <c r="JXW60" s="497"/>
      <c r="JXX60" s="497"/>
      <c r="JXY60" s="497"/>
      <c r="JXZ60" s="497"/>
      <c r="JYA60" s="497"/>
      <c r="JYB60" s="497"/>
      <c r="JYC60" s="497"/>
      <c r="JYD60" s="497"/>
      <c r="JYE60" s="497"/>
      <c r="JYF60" s="497"/>
      <c r="JYG60" s="497"/>
      <c r="JYH60" s="497"/>
      <c r="JYI60" s="497"/>
      <c r="JYJ60" s="497"/>
      <c r="JYK60" s="497"/>
      <c r="JYL60" s="497"/>
      <c r="JYM60" s="497"/>
      <c r="JYN60" s="497"/>
      <c r="JYO60" s="497"/>
      <c r="JYP60" s="497"/>
      <c r="JYQ60" s="497"/>
      <c r="JYR60" s="497"/>
      <c r="JYS60" s="497"/>
      <c r="JYT60" s="497"/>
      <c r="JYU60" s="497"/>
      <c r="JYV60" s="497"/>
      <c r="JYW60" s="497"/>
      <c r="JYX60" s="497"/>
      <c r="JYY60" s="497"/>
      <c r="JYZ60" s="497"/>
      <c r="JZA60" s="497"/>
      <c r="JZB60" s="497"/>
      <c r="JZC60" s="497"/>
      <c r="JZD60" s="497"/>
      <c r="JZE60" s="497"/>
      <c r="JZF60" s="497"/>
      <c r="JZG60" s="497"/>
      <c r="JZH60" s="497"/>
      <c r="JZI60" s="497"/>
      <c r="JZJ60" s="497"/>
      <c r="JZK60" s="497"/>
      <c r="JZL60" s="497"/>
      <c r="JZM60" s="497"/>
      <c r="JZN60" s="497"/>
      <c r="JZO60" s="497"/>
      <c r="JZP60" s="497"/>
      <c r="JZQ60" s="497"/>
      <c r="JZR60" s="497"/>
      <c r="JZS60" s="497"/>
      <c r="JZT60" s="497"/>
      <c r="JZU60" s="497"/>
      <c r="JZV60" s="497"/>
      <c r="JZW60" s="497"/>
      <c r="JZX60" s="497"/>
      <c r="JZY60" s="497"/>
      <c r="JZZ60" s="497"/>
      <c r="KAA60" s="497"/>
      <c r="KAB60" s="497"/>
      <c r="KAC60" s="497"/>
      <c r="KAD60" s="497"/>
      <c r="KAE60" s="497"/>
      <c r="KAF60" s="497"/>
      <c r="KAG60" s="497"/>
      <c r="KAH60" s="497"/>
      <c r="KAI60" s="497"/>
      <c r="KAJ60" s="497"/>
      <c r="KAK60" s="497"/>
      <c r="KAL60" s="497"/>
      <c r="KAM60" s="497"/>
      <c r="KAN60" s="497"/>
      <c r="KAO60" s="497"/>
      <c r="KAP60" s="497"/>
      <c r="KAQ60" s="497"/>
      <c r="KAR60" s="497"/>
      <c r="KAS60" s="497"/>
      <c r="KAT60" s="497"/>
      <c r="KAU60" s="497"/>
      <c r="KAV60" s="497"/>
      <c r="KAW60" s="497"/>
      <c r="KAX60" s="497"/>
      <c r="KAY60" s="497"/>
      <c r="KAZ60" s="497"/>
      <c r="KBA60" s="497"/>
      <c r="KBB60" s="497"/>
      <c r="KBC60" s="497"/>
      <c r="KBD60" s="497"/>
      <c r="KBE60" s="497"/>
      <c r="KBF60" s="497"/>
      <c r="KBG60" s="497"/>
      <c r="KBH60" s="497"/>
      <c r="KBI60" s="497"/>
      <c r="KBJ60" s="497"/>
      <c r="KBK60" s="497"/>
      <c r="KBL60" s="497"/>
      <c r="KBM60" s="497"/>
      <c r="KBN60" s="497"/>
      <c r="KBO60" s="497"/>
      <c r="KBP60" s="497"/>
      <c r="KBQ60" s="497"/>
      <c r="KBR60" s="497"/>
      <c r="KBS60" s="497"/>
      <c r="KBT60" s="497"/>
      <c r="KBU60" s="497"/>
      <c r="KBV60" s="497"/>
      <c r="KBW60" s="497"/>
      <c r="KBX60" s="497"/>
      <c r="KBY60" s="497"/>
      <c r="KBZ60" s="497"/>
      <c r="KCA60" s="497"/>
      <c r="KCB60" s="497"/>
      <c r="KCC60" s="497"/>
      <c r="KCD60" s="497"/>
      <c r="KCE60" s="497"/>
      <c r="KCF60" s="497"/>
      <c r="KCG60" s="497"/>
      <c r="KCH60" s="497"/>
      <c r="KCI60" s="497"/>
      <c r="KCJ60" s="497"/>
      <c r="KCK60" s="497"/>
      <c r="KCL60" s="497"/>
      <c r="KCM60" s="497"/>
      <c r="KCN60" s="497"/>
      <c r="KCO60" s="497"/>
      <c r="KCP60" s="497"/>
      <c r="KCQ60" s="497"/>
      <c r="KCR60" s="497"/>
      <c r="KCS60" s="497"/>
      <c r="KCT60" s="497"/>
      <c r="KCU60" s="497"/>
      <c r="KCV60" s="497"/>
      <c r="KCW60" s="497"/>
      <c r="KCX60" s="497"/>
      <c r="KCY60" s="497"/>
      <c r="KCZ60" s="497"/>
      <c r="KDA60" s="497"/>
      <c r="KDB60" s="497"/>
      <c r="KDC60" s="497"/>
      <c r="KDD60" s="497"/>
      <c r="KDE60" s="497"/>
      <c r="KDF60" s="497"/>
      <c r="KDG60" s="497"/>
      <c r="KDH60" s="497"/>
      <c r="KDI60" s="497"/>
      <c r="KDJ60" s="497"/>
      <c r="KDK60" s="497"/>
      <c r="KDL60" s="497"/>
      <c r="KDM60" s="497"/>
      <c r="KDN60" s="497"/>
      <c r="KDO60" s="497"/>
      <c r="KDP60" s="497"/>
      <c r="KDQ60" s="497"/>
      <c r="KDR60" s="497"/>
      <c r="KDS60" s="497"/>
      <c r="KDT60" s="497"/>
      <c r="KDU60" s="497"/>
      <c r="KDV60" s="497"/>
      <c r="KDW60" s="497"/>
      <c r="KDX60" s="497"/>
      <c r="KDY60" s="497"/>
      <c r="KDZ60" s="497"/>
      <c r="KEA60" s="497"/>
      <c r="KEB60" s="497"/>
      <c r="KEC60" s="497"/>
      <c r="KED60" s="497"/>
      <c r="KEE60" s="497"/>
      <c r="KEF60" s="497"/>
      <c r="KEG60" s="497"/>
      <c r="KEH60" s="497"/>
      <c r="KEI60" s="497"/>
      <c r="KEJ60" s="497"/>
      <c r="KEK60" s="497"/>
      <c r="KEL60" s="497"/>
      <c r="KEM60" s="497"/>
      <c r="KEN60" s="497"/>
      <c r="KEO60" s="497"/>
      <c r="KEP60" s="497"/>
      <c r="KEQ60" s="497"/>
      <c r="KER60" s="497"/>
      <c r="KES60" s="497"/>
      <c r="KET60" s="497"/>
      <c r="KEU60" s="497"/>
      <c r="KEV60" s="497"/>
      <c r="KEW60" s="497"/>
      <c r="KEX60" s="497"/>
      <c r="KEY60" s="497"/>
      <c r="KEZ60" s="497"/>
      <c r="KFA60" s="497"/>
      <c r="KFB60" s="497"/>
      <c r="KFC60" s="497"/>
      <c r="KFD60" s="497"/>
      <c r="KFE60" s="497"/>
      <c r="KFF60" s="497"/>
      <c r="KFG60" s="497"/>
      <c r="KFH60" s="497"/>
      <c r="KFI60" s="497"/>
      <c r="KFJ60" s="497"/>
      <c r="KFK60" s="497"/>
      <c r="KFL60" s="497"/>
      <c r="KFM60" s="497"/>
      <c r="KFN60" s="497"/>
      <c r="KFO60" s="497"/>
      <c r="KFP60" s="497"/>
      <c r="KFQ60" s="497"/>
      <c r="KFR60" s="497"/>
      <c r="KFS60" s="497"/>
      <c r="KFT60" s="497"/>
      <c r="KFU60" s="497"/>
      <c r="KFV60" s="497"/>
      <c r="KFW60" s="497"/>
      <c r="KFX60" s="497"/>
      <c r="KFY60" s="497"/>
      <c r="KFZ60" s="497"/>
      <c r="KGA60" s="497"/>
      <c r="KGB60" s="497"/>
      <c r="KGC60" s="497"/>
      <c r="KGD60" s="497"/>
      <c r="KGE60" s="497"/>
      <c r="KGF60" s="497"/>
      <c r="KGG60" s="497"/>
      <c r="KGH60" s="497"/>
      <c r="KGI60" s="497"/>
      <c r="KGJ60" s="497"/>
      <c r="KGK60" s="497"/>
      <c r="KGL60" s="497"/>
      <c r="KGM60" s="497"/>
      <c r="KGN60" s="497"/>
      <c r="KGO60" s="497"/>
      <c r="KGP60" s="497"/>
      <c r="KGQ60" s="497"/>
      <c r="KGR60" s="497"/>
      <c r="KGS60" s="497"/>
      <c r="KGT60" s="497"/>
      <c r="KGU60" s="497"/>
      <c r="KGV60" s="497"/>
      <c r="KGW60" s="497"/>
      <c r="KGX60" s="497"/>
      <c r="KGY60" s="497"/>
      <c r="KGZ60" s="497"/>
      <c r="KHA60" s="497"/>
      <c r="KHB60" s="497"/>
      <c r="KHC60" s="497"/>
      <c r="KHD60" s="497"/>
      <c r="KHE60" s="497"/>
      <c r="KHF60" s="497"/>
      <c r="KHG60" s="497"/>
      <c r="KHH60" s="497"/>
      <c r="KHI60" s="497"/>
      <c r="KHJ60" s="497"/>
      <c r="KHK60" s="497"/>
      <c r="KHL60" s="497"/>
      <c r="KHM60" s="497"/>
      <c r="KHN60" s="497"/>
      <c r="KHO60" s="497"/>
      <c r="KHP60" s="497"/>
      <c r="KHQ60" s="497"/>
      <c r="KHR60" s="497"/>
      <c r="KHS60" s="497"/>
      <c r="KHT60" s="497"/>
      <c r="KHU60" s="497"/>
      <c r="KHV60" s="497"/>
      <c r="KHW60" s="497"/>
      <c r="KHX60" s="497"/>
      <c r="KHY60" s="497"/>
      <c r="KHZ60" s="497"/>
      <c r="KIA60" s="497"/>
      <c r="KIB60" s="497"/>
      <c r="KIC60" s="497"/>
      <c r="KID60" s="497"/>
      <c r="KIE60" s="497"/>
      <c r="KIF60" s="497"/>
      <c r="KIG60" s="497"/>
      <c r="KIH60" s="497"/>
      <c r="KII60" s="497"/>
      <c r="KIJ60" s="497"/>
      <c r="KIK60" s="497"/>
      <c r="KIL60" s="497"/>
      <c r="KIM60" s="497"/>
      <c r="KIN60" s="497"/>
      <c r="KIO60" s="497"/>
      <c r="KIP60" s="497"/>
      <c r="KIQ60" s="497"/>
      <c r="KIR60" s="497"/>
      <c r="KIS60" s="497"/>
      <c r="KIT60" s="497"/>
      <c r="KIU60" s="497"/>
      <c r="KIV60" s="497"/>
      <c r="KIW60" s="497"/>
      <c r="KIX60" s="497"/>
      <c r="KIY60" s="497"/>
      <c r="KIZ60" s="497"/>
      <c r="KJA60" s="497"/>
      <c r="KJB60" s="497"/>
      <c r="KJC60" s="497"/>
      <c r="KJD60" s="497"/>
      <c r="KJE60" s="497"/>
      <c r="KJF60" s="497"/>
      <c r="KJG60" s="497"/>
      <c r="KJH60" s="497"/>
      <c r="KJI60" s="497"/>
      <c r="KJJ60" s="497"/>
      <c r="KJK60" s="497"/>
      <c r="KJL60" s="497"/>
      <c r="KJM60" s="497"/>
      <c r="KJN60" s="497"/>
      <c r="KJO60" s="497"/>
      <c r="KJP60" s="497"/>
      <c r="KJQ60" s="497"/>
      <c r="KJR60" s="497"/>
      <c r="KJS60" s="497"/>
      <c r="KJT60" s="497"/>
      <c r="KJU60" s="497"/>
      <c r="KJV60" s="497"/>
      <c r="KJW60" s="497"/>
      <c r="KJX60" s="497"/>
      <c r="KJY60" s="497"/>
      <c r="KJZ60" s="497"/>
      <c r="KKA60" s="497"/>
      <c r="KKB60" s="497"/>
      <c r="KKC60" s="497"/>
      <c r="KKD60" s="497"/>
      <c r="KKE60" s="497"/>
      <c r="KKF60" s="497"/>
      <c r="KKG60" s="497"/>
      <c r="KKH60" s="497"/>
      <c r="KKI60" s="497"/>
      <c r="KKJ60" s="497"/>
      <c r="KKK60" s="497"/>
      <c r="KKL60" s="497"/>
      <c r="KKM60" s="497"/>
      <c r="KKN60" s="497"/>
      <c r="KKO60" s="497"/>
      <c r="KKP60" s="497"/>
      <c r="KKQ60" s="497"/>
      <c r="KKR60" s="497"/>
      <c r="KKS60" s="497"/>
      <c r="KKT60" s="497"/>
      <c r="KKU60" s="497"/>
      <c r="KKV60" s="497"/>
      <c r="KKW60" s="497"/>
      <c r="KKX60" s="497"/>
      <c r="KKY60" s="497"/>
      <c r="KKZ60" s="497"/>
      <c r="KLA60" s="497"/>
      <c r="KLB60" s="497"/>
      <c r="KLC60" s="497"/>
      <c r="KLD60" s="497"/>
      <c r="KLE60" s="497"/>
      <c r="KLF60" s="497"/>
      <c r="KLG60" s="497"/>
      <c r="KLH60" s="497"/>
      <c r="KLI60" s="497"/>
      <c r="KLJ60" s="497"/>
      <c r="KLK60" s="497"/>
      <c r="KLL60" s="497"/>
      <c r="KLM60" s="497"/>
      <c r="KLN60" s="497"/>
      <c r="KLO60" s="497"/>
      <c r="KLP60" s="497"/>
      <c r="KLQ60" s="497"/>
      <c r="KLR60" s="497"/>
      <c r="KLS60" s="497"/>
      <c r="KLT60" s="497"/>
      <c r="KLU60" s="497"/>
      <c r="KLV60" s="497"/>
      <c r="KLW60" s="497"/>
      <c r="KLX60" s="497"/>
      <c r="KLY60" s="497"/>
      <c r="KLZ60" s="497"/>
      <c r="KMA60" s="497"/>
      <c r="KMB60" s="497"/>
      <c r="KMC60" s="497"/>
      <c r="KMD60" s="497"/>
      <c r="KME60" s="497"/>
      <c r="KMF60" s="497"/>
      <c r="KMG60" s="497"/>
      <c r="KMH60" s="497"/>
      <c r="KMI60" s="497"/>
      <c r="KMJ60" s="497"/>
      <c r="KMK60" s="497"/>
      <c r="KML60" s="497"/>
      <c r="KMM60" s="497"/>
      <c r="KMN60" s="497"/>
      <c r="KMO60" s="497"/>
      <c r="KMP60" s="497"/>
      <c r="KMQ60" s="497"/>
      <c r="KMR60" s="497"/>
      <c r="KMS60" s="497"/>
      <c r="KMT60" s="497"/>
      <c r="KMU60" s="497"/>
      <c r="KMV60" s="497"/>
      <c r="KMW60" s="497"/>
      <c r="KMX60" s="497"/>
      <c r="KMY60" s="497"/>
      <c r="KMZ60" s="497"/>
      <c r="KNA60" s="497"/>
      <c r="KNB60" s="497"/>
      <c r="KNC60" s="497"/>
      <c r="KND60" s="497"/>
      <c r="KNE60" s="497"/>
      <c r="KNF60" s="497"/>
      <c r="KNG60" s="497"/>
      <c r="KNH60" s="497"/>
      <c r="KNI60" s="497"/>
      <c r="KNJ60" s="497"/>
      <c r="KNK60" s="497"/>
      <c r="KNL60" s="497"/>
      <c r="KNM60" s="497"/>
      <c r="KNN60" s="497"/>
      <c r="KNO60" s="497"/>
      <c r="KNP60" s="497"/>
      <c r="KNQ60" s="497"/>
      <c r="KNR60" s="497"/>
      <c r="KNS60" s="497"/>
      <c r="KNT60" s="497"/>
      <c r="KNU60" s="497"/>
      <c r="KNV60" s="497"/>
      <c r="KNW60" s="497"/>
      <c r="KNX60" s="497"/>
      <c r="KNY60" s="497"/>
      <c r="KNZ60" s="497"/>
      <c r="KOA60" s="497"/>
      <c r="KOB60" s="497"/>
      <c r="KOC60" s="497"/>
      <c r="KOD60" s="497"/>
      <c r="KOE60" s="497"/>
      <c r="KOF60" s="497"/>
      <c r="KOG60" s="497"/>
      <c r="KOH60" s="497"/>
      <c r="KOI60" s="497"/>
      <c r="KOJ60" s="497"/>
      <c r="KOK60" s="497"/>
      <c r="KOL60" s="497"/>
      <c r="KOM60" s="497"/>
      <c r="KON60" s="497"/>
      <c r="KOO60" s="497"/>
      <c r="KOP60" s="497"/>
      <c r="KOQ60" s="497"/>
      <c r="KOR60" s="497"/>
      <c r="KOS60" s="497"/>
      <c r="KOT60" s="497"/>
      <c r="KOU60" s="497"/>
      <c r="KOV60" s="497"/>
      <c r="KOW60" s="497"/>
      <c r="KOX60" s="497"/>
      <c r="KOY60" s="497"/>
      <c r="KOZ60" s="497"/>
      <c r="KPA60" s="497"/>
      <c r="KPB60" s="497"/>
      <c r="KPC60" s="497"/>
      <c r="KPD60" s="497"/>
      <c r="KPE60" s="497"/>
      <c r="KPF60" s="497"/>
      <c r="KPG60" s="497"/>
      <c r="KPH60" s="497"/>
      <c r="KPI60" s="497"/>
      <c r="KPJ60" s="497"/>
      <c r="KPK60" s="497"/>
      <c r="KPL60" s="497"/>
      <c r="KPM60" s="497"/>
      <c r="KPN60" s="497"/>
      <c r="KPO60" s="497"/>
      <c r="KPP60" s="497"/>
      <c r="KPQ60" s="497"/>
      <c r="KPR60" s="497"/>
      <c r="KPS60" s="497"/>
      <c r="KPT60" s="497"/>
      <c r="KPU60" s="497"/>
      <c r="KPV60" s="497"/>
      <c r="KPW60" s="497"/>
      <c r="KPX60" s="497"/>
      <c r="KPY60" s="497"/>
      <c r="KPZ60" s="497"/>
      <c r="KQA60" s="497"/>
      <c r="KQB60" s="497"/>
      <c r="KQC60" s="497"/>
      <c r="KQD60" s="497"/>
      <c r="KQE60" s="497"/>
      <c r="KQF60" s="497"/>
      <c r="KQG60" s="497"/>
      <c r="KQH60" s="497"/>
      <c r="KQI60" s="497"/>
      <c r="KQJ60" s="497"/>
      <c r="KQK60" s="497"/>
      <c r="KQL60" s="497"/>
      <c r="KQM60" s="497"/>
      <c r="KQN60" s="497"/>
      <c r="KQO60" s="497"/>
      <c r="KQP60" s="497"/>
      <c r="KQQ60" s="497"/>
      <c r="KQR60" s="497"/>
      <c r="KQS60" s="497"/>
      <c r="KQT60" s="497"/>
      <c r="KQU60" s="497"/>
      <c r="KQV60" s="497"/>
      <c r="KQW60" s="497"/>
      <c r="KQX60" s="497"/>
      <c r="KQY60" s="497"/>
      <c r="KQZ60" s="497"/>
      <c r="KRA60" s="497"/>
      <c r="KRB60" s="497"/>
      <c r="KRC60" s="497"/>
      <c r="KRD60" s="497"/>
      <c r="KRE60" s="497"/>
      <c r="KRF60" s="497"/>
      <c r="KRG60" s="497"/>
      <c r="KRH60" s="497"/>
      <c r="KRI60" s="497"/>
      <c r="KRJ60" s="497"/>
      <c r="KRK60" s="497"/>
      <c r="KRL60" s="497"/>
      <c r="KRM60" s="497"/>
      <c r="KRN60" s="497"/>
      <c r="KRO60" s="497"/>
      <c r="KRP60" s="497"/>
      <c r="KRQ60" s="497"/>
      <c r="KRR60" s="497"/>
      <c r="KRS60" s="497"/>
      <c r="KRT60" s="497"/>
      <c r="KRU60" s="497"/>
      <c r="KRV60" s="497"/>
      <c r="KRW60" s="497"/>
      <c r="KRX60" s="497"/>
      <c r="KRY60" s="497"/>
      <c r="KRZ60" s="497"/>
      <c r="KSA60" s="497"/>
      <c r="KSB60" s="497"/>
      <c r="KSC60" s="497"/>
      <c r="KSD60" s="497"/>
      <c r="KSE60" s="497"/>
      <c r="KSF60" s="497"/>
      <c r="KSG60" s="497"/>
      <c r="KSH60" s="497"/>
      <c r="KSI60" s="497"/>
      <c r="KSJ60" s="497"/>
      <c r="KSK60" s="497"/>
      <c r="KSL60" s="497"/>
      <c r="KSM60" s="497"/>
      <c r="KSN60" s="497"/>
      <c r="KSO60" s="497"/>
      <c r="KSP60" s="497"/>
      <c r="KSQ60" s="497"/>
      <c r="KSR60" s="497"/>
      <c r="KSS60" s="497"/>
      <c r="KST60" s="497"/>
      <c r="KSU60" s="497"/>
      <c r="KSV60" s="497"/>
      <c r="KSW60" s="497"/>
      <c r="KSX60" s="497"/>
      <c r="KSY60" s="497"/>
      <c r="KSZ60" s="497"/>
      <c r="KTA60" s="497"/>
      <c r="KTB60" s="497"/>
      <c r="KTC60" s="497"/>
      <c r="KTD60" s="497"/>
      <c r="KTE60" s="497"/>
      <c r="KTF60" s="497"/>
      <c r="KTG60" s="497"/>
      <c r="KTH60" s="497"/>
      <c r="KTI60" s="497"/>
      <c r="KTJ60" s="497"/>
      <c r="KTK60" s="497"/>
      <c r="KTL60" s="497"/>
      <c r="KTM60" s="497"/>
      <c r="KTN60" s="497"/>
      <c r="KTO60" s="497"/>
      <c r="KTP60" s="497"/>
      <c r="KTQ60" s="497"/>
      <c r="KTR60" s="497"/>
      <c r="KTS60" s="497"/>
      <c r="KTT60" s="497"/>
      <c r="KTU60" s="497"/>
      <c r="KTV60" s="497"/>
      <c r="KTW60" s="497"/>
      <c r="KTX60" s="497"/>
      <c r="KTY60" s="497"/>
      <c r="KTZ60" s="497"/>
      <c r="KUA60" s="497"/>
      <c r="KUB60" s="497"/>
      <c r="KUC60" s="497"/>
      <c r="KUD60" s="497"/>
      <c r="KUE60" s="497"/>
      <c r="KUF60" s="497"/>
      <c r="KUG60" s="497"/>
      <c r="KUH60" s="497"/>
      <c r="KUI60" s="497"/>
      <c r="KUJ60" s="497"/>
      <c r="KUK60" s="497"/>
      <c r="KUL60" s="497"/>
      <c r="KUM60" s="497"/>
      <c r="KUN60" s="497"/>
      <c r="KUO60" s="497"/>
      <c r="KUP60" s="497"/>
      <c r="KUQ60" s="497"/>
      <c r="KUR60" s="497"/>
      <c r="KUS60" s="497"/>
      <c r="KUT60" s="497"/>
      <c r="KUU60" s="497"/>
      <c r="KUV60" s="497"/>
      <c r="KUW60" s="497"/>
      <c r="KUX60" s="497"/>
      <c r="KUY60" s="497"/>
      <c r="KUZ60" s="497"/>
      <c r="KVA60" s="497"/>
      <c r="KVB60" s="497"/>
      <c r="KVC60" s="497"/>
      <c r="KVD60" s="497"/>
      <c r="KVE60" s="497"/>
      <c r="KVF60" s="497"/>
      <c r="KVG60" s="497"/>
      <c r="KVH60" s="497"/>
      <c r="KVI60" s="497"/>
      <c r="KVJ60" s="497"/>
      <c r="KVK60" s="497"/>
      <c r="KVL60" s="497"/>
      <c r="KVM60" s="497"/>
      <c r="KVN60" s="497"/>
      <c r="KVO60" s="497"/>
      <c r="KVP60" s="497"/>
      <c r="KVQ60" s="497"/>
      <c r="KVR60" s="497"/>
      <c r="KVS60" s="497"/>
      <c r="KVT60" s="497"/>
      <c r="KVU60" s="497"/>
      <c r="KVV60" s="497"/>
      <c r="KVW60" s="497"/>
      <c r="KVX60" s="497"/>
      <c r="KVY60" s="497"/>
      <c r="KVZ60" s="497"/>
      <c r="KWA60" s="497"/>
      <c r="KWB60" s="497"/>
      <c r="KWC60" s="497"/>
      <c r="KWD60" s="497"/>
      <c r="KWE60" s="497"/>
      <c r="KWF60" s="497"/>
      <c r="KWG60" s="497"/>
      <c r="KWH60" s="497"/>
      <c r="KWI60" s="497"/>
      <c r="KWJ60" s="497"/>
      <c r="KWK60" s="497"/>
      <c r="KWL60" s="497"/>
      <c r="KWM60" s="497"/>
      <c r="KWN60" s="497"/>
      <c r="KWO60" s="497"/>
      <c r="KWP60" s="497"/>
      <c r="KWQ60" s="497"/>
      <c r="KWR60" s="497"/>
      <c r="KWS60" s="497"/>
      <c r="KWT60" s="497"/>
      <c r="KWU60" s="497"/>
      <c r="KWV60" s="497"/>
      <c r="KWW60" s="497"/>
      <c r="KWX60" s="497"/>
      <c r="KWY60" s="497"/>
      <c r="KWZ60" s="497"/>
      <c r="KXA60" s="497"/>
      <c r="KXB60" s="497"/>
      <c r="KXC60" s="497"/>
      <c r="KXD60" s="497"/>
      <c r="KXE60" s="497"/>
      <c r="KXF60" s="497"/>
      <c r="KXG60" s="497"/>
      <c r="KXH60" s="497"/>
      <c r="KXI60" s="497"/>
      <c r="KXJ60" s="497"/>
      <c r="KXK60" s="497"/>
      <c r="KXL60" s="497"/>
      <c r="KXM60" s="497"/>
      <c r="KXN60" s="497"/>
      <c r="KXO60" s="497"/>
      <c r="KXP60" s="497"/>
      <c r="KXQ60" s="497"/>
      <c r="KXR60" s="497"/>
      <c r="KXS60" s="497"/>
      <c r="KXT60" s="497"/>
      <c r="KXU60" s="497"/>
      <c r="KXV60" s="497"/>
      <c r="KXW60" s="497"/>
      <c r="KXX60" s="497"/>
      <c r="KXY60" s="497"/>
      <c r="KXZ60" s="497"/>
      <c r="KYA60" s="497"/>
      <c r="KYB60" s="497"/>
      <c r="KYC60" s="497"/>
      <c r="KYD60" s="497"/>
      <c r="KYE60" s="497"/>
      <c r="KYF60" s="497"/>
      <c r="KYG60" s="497"/>
      <c r="KYH60" s="497"/>
      <c r="KYI60" s="497"/>
      <c r="KYJ60" s="497"/>
      <c r="KYK60" s="497"/>
      <c r="KYL60" s="497"/>
      <c r="KYM60" s="497"/>
      <c r="KYN60" s="497"/>
      <c r="KYO60" s="497"/>
      <c r="KYP60" s="497"/>
      <c r="KYQ60" s="497"/>
      <c r="KYR60" s="497"/>
      <c r="KYS60" s="497"/>
      <c r="KYT60" s="497"/>
      <c r="KYU60" s="497"/>
      <c r="KYV60" s="497"/>
      <c r="KYW60" s="497"/>
      <c r="KYX60" s="497"/>
      <c r="KYY60" s="497"/>
      <c r="KYZ60" s="497"/>
      <c r="KZA60" s="497"/>
      <c r="KZB60" s="497"/>
      <c r="KZC60" s="497"/>
      <c r="KZD60" s="497"/>
      <c r="KZE60" s="497"/>
      <c r="KZF60" s="497"/>
      <c r="KZG60" s="497"/>
      <c r="KZH60" s="497"/>
      <c r="KZI60" s="497"/>
      <c r="KZJ60" s="497"/>
      <c r="KZK60" s="497"/>
      <c r="KZL60" s="497"/>
      <c r="KZM60" s="497"/>
      <c r="KZN60" s="497"/>
      <c r="KZO60" s="497"/>
      <c r="KZP60" s="497"/>
      <c r="KZQ60" s="497"/>
      <c r="KZR60" s="497"/>
      <c r="KZS60" s="497"/>
      <c r="KZT60" s="497"/>
      <c r="KZU60" s="497"/>
      <c r="KZV60" s="497"/>
      <c r="KZW60" s="497"/>
      <c r="KZX60" s="497"/>
      <c r="KZY60" s="497"/>
      <c r="KZZ60" s="497"/>
      <c r="LAA60" s="497"/>
      <c r="LAB60" s="497"/>
      <c r="LAC60" s="497"/>
      <c r="LAD60" s="497"/>
      <c r="LAE60" s="497"/>
      <c r="LAF60" s="497"/>
      <c r="LAG60" s="497"/>
      <c r="LAH60" s="497"/>
      <c r="LAI60" s="497"/>
      <c r="LAJ60" s="497"/>
      <c r="LAK60" s="497"/>
      <c r="LAL60" s="497"/>
      <c r="LAM60" s="497"/>
      <c r="LAN60" s="497"/>
      <c r="LAO60" s="497"/>
      <c r="LAP60" s="497"/>
      <c r="LAQ60" s="497"/>
      <c r="LAR60" s="497"/>
      <c r="LAS60" s="497"/>
      <c r="LAT60" s="497"/>
      <c r="LAU60" s="497"/>
      <c r="LAV60" s="497"/>
      <c r="LAW60" s="497"/>
      <c r="LAX60" s="497"/>
      <c r="LAY60" s="497"/>
      <c r="LAZ60" s="497"/>
      <c r="LBA60" s="497"/>
      <c r="LBB60" s="497"/>
      <c r="LBC60" s="497"/>
      <c r="LBD60" s="497"/>
      <c r="LBE60" s="497"/>
      <c r="LBF60" s="497"/>
      <c r="LBG60" s="497"/>
      <c r="LBH60" s="497"/>
      <c r="LBI60" s="497"/>
      <c r="LBJ60" s="497"/>
      <c r="LBK60" s="497"/>
      <c r="LBL60" s="497"/>
      <c r="LBM60" s="497"/>
      <c r="LBN60" s="497"/>
      <c r="LBO60" s="497"/>
      <c r="LBP60" s="497"/>
      <c r="LBQ60" s="497"/>
      <c r="LBR60" s="497"/>
      <c r="LBS60" s="497"/>
      <c r="LBT60" s="497"/>
      <c r="LBU60" s="497"/>
      <c r="LBV60" s="497"/>
      <c r="LBW60" s="497"/>
      <c r="LBX60" s="497"/>
      <c r="LBY60" s="497"/>
      <c r="LBZ60" s="497"/>
      <c r="LCA60" s="497"/>
      <c r="LCB60" s="497"/>
      <c r="LCC60" s="497"/>
      <c r="LCD60" s="497"/>
      <c r="LCE60" s="497"/>
      <c r="LCF60" s="497"/>
      <c r="LCG60" s="497"/>
      <c r="LCH60" s="497"/>
      <c r="LCI60" s="497"/>
      <c r="LCJ60" s="497"/>
      <c r="LCK60" s="497"/>
      <c r="LCL60" s="497"/>
      <c r="LCM60" s="497"/>
      <c r="LCN60" s="497"/>
      <c r="LCO60" s="497"/>
      <c r="LCP60" s="497"/>
      <c r="LCQ60" s="497"/>
      <c r="LCR60" s="497"/>
      <c r="LCS60" s="497"/>
      <c r="LCT60" s="497"/>
      <c r="LCU60" s="497"/>
      <c r="LCV60" s="497"/>
      <c r="LCW60" s="497"/>
      <c r="LCX60" s="497"/>
      <c r="LCY60" s="497"/>
      <c r="LCZ60" s="497"/>
      <c r="LDA60" s="497"/>
      <c r="LDB60" s="497"/>
      <c r="LDC60" s="497"/>
      <c r="LDD60" s="497"/>
      <c r="LDE60" s="497"/>
      <c r="LDF60" s="497"/>
      <c r="LDG60" s="497"/>
      <c r="LDH60" s="497"/>
      <c r="LDI60" s="497"/>
      <c r="LDJ60" s="497"/>
      <c r="LDK60" s="497"/>
      <c r="LDL60" s="497"/>
      <c r="LDM60" s="497"/>
      <c r="LDN60" s="497"/>
      <c r="LDO60" s="497"/>
      <c r="LDP60" s="497"/>
      <c r="LDQ60" s="497"/>
      <c r="LDR60" s="497"/>
      <c r="LDS60" s="497"/>
      <c r="LDT60" s="497"/>
      <c r="LDU60" s="497"/>
      <c r="LDV60" s="497"/>
      <c r="LDW60" s="497"/>
      <c r="LDX60" s="497"/>
      <c r="LDY60" s="497"/>
      <c r="LDZ60" s="497"/>
      <c r="LEA60" s="497"/>
      <c r="LEB60" s="497"/>
      <c r="LEC60" s="497"/>
      <c r="LED60" s="497"/>
      <c r="LEE60" s="497"/>
      <c r="LEF60" s="497"/>
      <c r="LEG60" s="497"/>
      <c r="LEH60" s="497"/>
      <c r="LEI60" s="497"/>
      <c r="LEJ60" s="497"/>
      <c r="LEK60" s="497"/>
      <c r="LEL60" s="497"/>
      <c r="LEM60" s="497"/>
      <c r="LEN60" s="497"/>
      <c r="LEO60" s="497"/>
      <c r="LEP60" s="497"/>
      <c r="LEQ60" s="497"/>
      <c r="LER60" s="497"/>
      <c r="LES60" s="497"/>
      <c r="LET60" s="497"/>
      <c r="LEU60" s="497"/>
      <c r="LEV60" s="497"/>
      <c r="LEW60" s="497"/>
      <c r="LEX60" s="497"/>
      <c r="LEY60" s="497"/>
      <c r="LEZ60" s="497"/>
      <c r="LFA60" s="497"/>
      <c r="LFB60" s="497"/>
      <c r="LFC60" s="497"/>
      <c r="LFD60" s="497"/>
      <c r="LFE60" s="497"/>
      <c r="LFF60" s="497"/>
      <c r="LFG60" s="497"/>
      <c r="LFH60" s="497"/>
      <c r="LFI60" s="497"/>
      <c r="LFJ60" s="497"/>
      <c r="LFK60" s="497"/>
      <c r="LFL60" s="497"/>
      <c r="LFM60" s="497"/>
      <c r="LFN60" s="497"/>
      <c r="LFO60" s="497"/>
      <c r="LFP60" s="497"/>
      <c r="LFQ60" s="497"/>
      <c r="LFR60" s="497"/>
      <c r="LFS60" s="497"/>
      <c r="LFT60" s="497"/>
      <c r="LFU60" s="497"/>
      <c r="LFV60" s="497"/>
      <c r="LFW60" s="497"/>
      <c r="LFX60" s="497"/>
      <c r="LFY60" s="497"/>
      <c r="LFZ60" s="497"/>
      <c r="LGA60" s="497"/>
      <c r="LGB60" s="497"/>
      <c r="LGC60" s="497"/>
      <c r="LGD60" s="497"/>
      <c r="LGE60" s="497"/>
      <c r="LGF60" s="497"/>
      <c r="LGG60" s="497"/>
      <c r="LGH60" s="497"/>
      <c r="LGI60" s="497"/>
      <c r="LGJ60" s="497"/>
      <c r="LGK60" s="497"/>
      <c r="LGL60" s="497"/>
      <c r="LGM60" s="497"/>
      <c r="LGN60" s="497"/>
      <c r="LGO60" s="497"/>
      <c r="LGP60" s="497"/>
      <c r="LGQ60" s="497"/>
      <c r="LGR60" s="497"/>
      <c r="LGS60" s="497"/>
      <c r="LGT60" s="497"/>
      <c r="LGU60" s="497"/>
      <c r="LGV60" s="497"/>
      <c r="LGW60" s="497"/>
      <c r="LGX60" s="497"/>
      <c r="LGY60" s="497"/>
      <c r="LGZ60" s="497"/>
      <c r="LHA60" s="497"/>
      <c r="LHB60" s="497"/>
      <c r="LHC60" s="497"/>
      <c r="LHD60" s="497"/>
      <c r="LHE60" s="497"/>
      <c r="LHF60" s="497"/>
      <c r="LHG60" s="497"/>
      <c r="LHH60" s="497"/>
      <c r="LHI60" s="497"/>
      <c r="LHJ60" s="497"/>
      <c r="LHK60" s="497"/>
      <c r="LHL60" s="497"/>
      <c r="LHM60" s="497"/>
      <c r="LHN60" s="497"/>
      <c r="LHO60" s="497"/>
      <c r="LHP60" s="497"/>
      <c r="LHQ60" s="497"/>
      <c r="LHR60" s="497"/>
      <c r="LHS60" s="497"/>
      <c r="LHT60" s="497"/>
      <c r="LHU60" s="497"/>
      <c r="LHV60" s="497"/>
      <c r="LHW60" s="497"/>
      <c r="LHX60" s="497"/>
      <c r="LHY60" s="497"/>
      <c r="LHZ60" s="497"/>
      <c r="LIA60" s="497"/>
      <c r="LIB60" s="497"/>
      <c r="LIC60" s="497"/>
      <c r="LID60" s="497"/>
      <c r="LIE60" s="497"/>
      <c r="LIF60" s="497"/>
      <c r="LIG60" s="497"/>
      <c r="LIH60" s="497"/>
      <c r="LII60" s="497"/>
      <c r="LIJ60" s="497"/>
      <c r="LIK60" s="497"/>
      <c r="LIL60" s="497"/>
      <c r="LIM60" s="497"/>
      <c r="LIN60" s="497"/>
      <c r="LIO60" s="497"/>
      <c r="LIP60" s="497"/>
      <c r="LIQ60" s="497"/>
      <c r="LIR60" s="497"/>
      <c r="LIS60" s="497"/>
      <c r="LIT60" s="497"/>
      <c r="LIU60" s="497"/>
      <c r="LIV60" s="497"/>
      <c r="LIW60" s="497"/>
      <c r="LIX60" s="497"/>
      <c r="LIY60" s="497"/>
      <c r="LIZ60" s="497"/>
      <c r="LJA60" s="497"/>
      <c r="LJB60" s="497"/>
      <c r="LJC60" s="497"/>
      <c r="LJD60" s="497"/>
      <c r="LJE60" s="497"/>
      <c r="LJF60" s="497"/>
      <c r="LJG60" s="497"/>
      <c r="LJH60" s="497"/>
      <c r="LJI60" s="497"/>
      <c r="LJJ60" s="497"/>
      <c r="LJK60" s="497"/>
      <c r="LJL60" s="497"/>
      <c r="LJM60" s="497"/>
      <c r="LJN60" s="497"/>
      <c r="LJO60" s="497"/>
      <c r="LJP60" s="497"/>
      <c r="LJQ60" s="497"/>
      <c r="LJR60" s="497"/>
      <c r="LJS60" s="497"/>
      <c r="LJT60" s="497"/>
      <c r="LJU60" s="497"/>
      <c r="LJV60" s="497"/>
      <c r="LJW60" s="497"/>
      <c r="LJX60" s="497"/>
      <c r="LJY60" s="497"/>
      <c r="LJZ60" s="497"/>
      <c r="LKA60" s="497"/>
      <c r="LKB60" s="497"/>
      <c r="LKC60" s="497"/>
      <c r="LKD60" s="497"/>
      <c r="LKE60" s="497"/>
      <c r="LKF60" s="497"/>
      <c r="LKG60" s="497"/>
      <c r="LKH60" s="497"/>
      <c r="LKI60" s="497"/>
      <c r="LKJ60" s="497"/>
      <c r="LKK60" s="497"/>
      <c r="LKL60" s="497"/>
      <c r="LKM60" s="497"/>
      <c r="LKN60" s="497"/>
      <c r="LKO60" s="497"/>
      <c r="LKP60" s="497"/>
      <c r="LKQ60" s="497"/>
      <c r="LKR60" s="497"/>
      <c r="LKS60" s="497"/>
      <c r="LKT60" s="497"/>
      <c r="LKU60" s="497"/>
      <c r="LKV60" s="497"/>
      <c r="LKW60" s="497"/>
      <c r="LKX60" s="497"/>
      <c r="LKY60" s="497"/>
      <c r="LKZ60" s="497"/>
      <c r="LLA60" s="497"/>
      <c r="LLB60" s="497"/>
      <c r="LLC60" s="497"/>
      <c r="LLD60" s="497"/>
      <c r="LLE60" s="497"/>
      <c r="LLF60" s="497"/>
      <c r="LLG60" s="497"/>
      <c r="LLH60" s="497"/>
      <c r="LLI60" s="497"/>
      <c r="LLJ60" s="497"/>
      <c r="LLK60" s="497"/>
      <c r="LLL60" s="497"/>
      <c r="LLM60" s="497"/>
      <c r="LLN60" s="497"/>
      <c r="LLO60" s="497"/>
      <c r="LLP60" s="497"/>
      <c r="LLQ60" s="497"/>
      <c r="LLR60" s="497"/>
      <c r="LLS60" s="497"/>
      <c r="LLT60" s="497"/>
      <c r="LLU60" s="497"/>
      <c r="LLV60" s="497"/>
      <c r="LLW60" s="497"/>
      <c r="LLX60" s="497"/>
      <c r="LLY60" s="497"/>
      <c r="LLZ60" s="497"/>
      <c r="LMA60" s="497"/>
      <c r="LMB60" s="497"/>
      <c r="LMC60" s="497"/>
      <c r="LMD60" s="497"/>
      <c r="LME60" s="497"/>
      <c r="LMF60" s="497"/>
      <c r="LMG60" s="497"/>
      <c r="LMH60" s="497"/>
      <c r="LMI60" s="497"/>
      <c r="LMJ60" s="497"/>
      <c r="LMK60" s="497"/>
      <c r="LML60" s="497"/>
      <c r="LMM60" s="497"/>
      <c r="LMN60" s="497"/>
      <c r="LMO60" s="497"/>
      <c r="LMP60" s="497"/>
      <c r="LMQ60" s="497"/>
      <c r="LMR60" s="497"/>
      <c r="LMS60" s="497"/>
      <c r="LMT60" s="497"/>
      <c r="LMU60" s="497"/>
      <c r="LMV60" s="497"/>
      <c r="LMW60" s="497"/>
      <c r="LMX60" s="497"/>
      <c r="LMY60" s="497"/>
      <c r="LMZ60" s="497"/>
      <c r="LNA60" s="497"/>
      <c r="LNB60" s="497"/>
      <c r="LNC60" s="497"/>
      <c r="LND60" s="497"/>
      <c r="LNE60" s="497"/>
      <c r="LNF60" s="497"/>
      <c r="LNG60" s="497"/>
      <c r="LNH60" s="497"/>
      <c r="LNI60" s="497"/>
      <c r="LNJ60" s="497"/>
      <c r="LNK60" s="497"/>
      <c r="LNL60" s="497"/>
      <c r="LNM60" s="497"/>
      <c r="LNN60" s="497"/>
      <c r="LNO60" s="497"/>
      <c r="LNP60" s="497"/>
      <c r="LNQ60" s="497"/>
      <c r="LNR60" s="497"/>
      <c r="LNS60" s="497"/>
      <c r="LNT60" s="497"/>
      <c r="LNU60" s="497"/>
      <c r="LNV60" s="497"/>
      <c r="LNW60" s="497"/>
      <c r="LNX60" s="497"/>
      <c r="LNY60" s="497"/>
      <c r="LNZ60" s="497"/>
      <c r="LOA60" s="497"/>
      <c r="LOB60" s="497"/>
      <c r="LOC60" s="497"/>
      <c r="LOD60" s="497"/>
      <c r="LOE60" s="497"/>
      <c r="LOF60" s="497"/>
      <c r="LOG60" s="497"/>
      <c r="LOH60" s="497"/>
      <c r="LOI60" s="497"/>
      <c r="LOJ60" s="497"/>
      <c r="LOK60" s="497"/>
      <c r="LOL60" s="497"/>
      <c r="LOM60" s="497"/>
      <c r="LON60" s="497"/>
      <c r="LOO60" s="497"/>
      <c r="LOP60" s="497"/>
      <c r="LOQ60" s="497"/>
      <c r="LOR60" s="497"/>
      <c r="LOS60" s="497"/>
      <c r="LOT60" s="497"/>
      <c r="LOU60" s="497"/>
      <c r="LOV60" s="497"/>
      <c r="LOW60" s="497"/>
      <c r="LOX60" s="497"/>
      <c r="LOY60" s="497"/>
      <c r="LOZ60" s="497"/>
      <c r="LPA60" s="497"/>
      <c r="LPB60" s="497"/>
      <c r="LPC60" s="497"/>
      <c r="LPD60" s="497"/>
      <c r="LPE60" s="497"/>
      <c r="LPF60" s="497"/>
      <c r="LPG60" s="497"/>
      <c r="LPH60" s="497"/>
      <c r="LPI60" s="497"/>
      <c r="LPJ60" s="497"/>
      <c r="LPK60" s="497"/>
      <c r="LPL60" s="497"/>
      <c r="LPM60" s="497"/>
      <c r="LPN60" s="497"/>
      <c r="LPO60" s="497"/>
      <c r="LPP60" s="497"/>
      <c r="LPQ60" s="497"/>
      <c r="LPR60" s="497"/>
      <c r="LPS60" s="497"/>
      <c r="LPT60" s="497"/>
      <c r="LPU60" s="497"/>
      <c r="LPV60" s="497"/>
      <c r="LPW60" s="497"/>
      <c r="LPX60" s="497"/>
      <c r="LPY60" s="497"/>
      <c r="LPZ60" s="497"/>
      <c r="LQA60" s="497"/>
      <c r="LQB60" s="497"/>
      <c r="LQC60" s="497"/>
      <c r="LQD60" s="497"/>
      <c r="LQE60" s="497"/>
      <c r="LQF60" s="497"/>
      <c r="LQG60" s="497"/>
      <c r="LQH60" s="497"/>
      <c r="LQI60" s="497"/>
      <c r="LQJ60" s="497"/>
      <c r="LQK60" s="497"/>
      <c r="LQL60" s="497"/>
      <c r="LQM60" s="497"/>
      <c r="LQN60" s="497"/>
      <c r="LQO60" s="497"/>
      <c r="LQP60" s="497"/>
      <c r="LQQ60" s="497"/>
      <c r="LQR60" s="497"/>
      <c r="LQS60" s="497"/>
      <c r="LQT60" s="497"/>
      <c r="LQU60" s="497"/>
      <c r="LQV60" s="497"/>
      <c r="LQW60" s="497"/>
      <c r="LQX60" s="497"/>
      <c r="LQY60" s="497"/>
      <c r="LQZ60" s="497"/>
      <c r="LRA60" s="497"/>
      <c r="LRB60" s="497"/>
      <c r="LRC60" s="497"/>
      <c r="LRD60" s="497"/>
      <c r="LRE60" s="497"/>
      <c r="LRF60" s="497"/>
      <c r="LRG60" s="497"/>
      <c r="LRH60" s="497"/>
      <c r="LRI60" s="497"/>
      <c r="LRJ60" s="497"/>
      <c r="LRK60" s="497"/>
      <c r="LRL60" s="497"/>
      <c r="LRM60" s="497"/>
      <c r="LRN60" s="497"/>
      <c r="LRO60" s="497"/>
      <c r="LRP60" s="497"/>
      <c r="LRQ60" s="497"/>
      <c r="LRR60" s="497"/>
      <c r="LRS60" s="497"/>
      <c r="LRT60" s="497"/>
      <c r="LRU60" s="497"/>
      <c r="LRV60" s="497"/>
      <c r="LRW60" s="497"/>
      <c r="LRX60" s="497"/>
      <c r="LRY60" s="497"/>
      <c r="LRZ60" s="497"/>
      <c r="LSA60" s="497"/>
      <c r="LSB60" s="497"/>
      <c r="LSC60" s="497"/>
      <c r="LSD60" s="497"/>
      <c r="LSE60" s="497"/>
      <c r="LSF60" s="497"/>
      <c r="LSG60" s="497"/>
      <c r="LSH60" s="497"/>
      <c r="LSI60" s="497"/>
      <c r="LSJ60" s="497"/>
      <c r="LSK60" s="497"/>
      <c r="LSL60" s="497"/>
      <c r="LSM60" s="497"/>
      <c r="LSN60" s="497"/>
      <c r="LSO60" s="497"/>
      <c r="LSP60" s="497"/>
      <c r="LSQ60" s="497"/>
      <c r="LSR60" s="497"/>
      <c r="LSS60" s="497"/>
      <c r="LST60" s="497"/>
      <c r="LSU60" s="497"/>
      <c r="LSV60" s="497"/>
      <c r="LSW60" s="497"/>
      <c r="LSX60" s="497"/>
      <c r="LSY60" s="497"/>
      <c r="LSZ60" s="497"/>
      <c r="LTA60" s="497"/>
      <c r="LTB60" s="497"/>
      <c r="LTC60" s="497"/>
      <c r="LTD60" s="497"/>
      <c r="LTE60" s="497"/>
      <c r="LTF60" s="497"/>
      <c r="LTG60" s="497"/>
      <c r="LTH60" s="497"/>
      <c r="LTI60" s="497"/>
      <c r="LTJ60" s="497"/>
      <c r="LTK60" s="497"/>
      <c r="LTL60" s="497"/>
      <c r="LTM60" s="497"/>
      <c r="LTN60" s="497"/>
      <c r="LTO60" s="497"/>
      <c r="LTP60" s="497"/>
      <c r="LTQ60" s="497"/>
      <c r="LTR60" s="497"/>
      <c r="LTS60" s="497"/>
      <c r="LTT60" s="497"/>
      <c r="LTU60" s="497"/>
      <c r="LTV60" s="497"/>
      <c r="LTW60" s="497"/>
      <c r="LTX60" s="497"/>
      <c r="LTY60" s="497"/>
      <c r="LTZ60" s="497"/>
      <c r="LUA60" s="497"/>
      <c r="LUB60" s="497"/>
      <c r="LUC60" s="497"/>
      <c r="LUD60" s="497"/>
      <c r="LUE60" s="497"/>
      <c r="LUF60" s="497"/>
      <c r="LUG60" s="497"/>
      <c r="LUH60" s="497"/>
      <c r="LUI60" s="497"/>
      <c r="LUJ60" s="497"/>
      <c r="LUK60" s="497"/>
      <c r="LUL60" s="497"/>
      <c r="LUM60" s="497"/>
      <c r="LUN60" s="497"/>
      <c r="LUO60" s="497"/>
      <c r="LUP60" s="497"/>
      <c r="LUQ60" s="497"/>
      <c r="LUR60" s="497"/>
      <c r="LUS60" s="497"/>
      <c r="LUT60" s="497"/>
      <c r="LUU60" s="497"/>
      <c r="LUV60" s="497"/>
      <c r="LUW60" s="497"/>
      <c r="LUX60" s="497"/>
      <c r="LUY60" s="497"/>
      <c r="LUZ60" s="497"/>
      <c r="LVA60" s="497"/>
      <c r="LVB60" s="497"/>
      <c r="LVC60" s="497"/>
      <c r="LVD60" s="497"/>
      <c r="LVE60" s="497"/>
      <c r="LVF60" s="497"/>
      <c r="LVG60" s="497"/>
      <c r="LVH60" s="497"/>
      <c r="LVI60" s="497"/>
      <c r="LVJ60" s="497"/>
      <c r="LVK60" s="497"/>
      <c r="LVL60" s="497"/>
      <c r="LVM60" s="497"/>
      <c r="LVN60" s="497"/>
      <c r="LVO60" s="497"/>
      <c r="LVP60" s="497"/>
      <c r="LVQ60" s="497"/>
      <c r="LVR60" s="497"/>
      <c r="LVS60" s="497"/>
      <c r="LVT60" s="497"/>
      <c r="LVU60" s="497"/>
      <c r="LVV60" s="497"/>
      <c r="LVW60" s="497"/>
      <c r="LVX60" s="497"/>
      <c r="LVY60" s="497"/>
      <c r="LVZ60" s="497"/>
      <c r="LWA60" s="497"/>
      <c r="LWB60" s="497"/>
      <c r="LWC60" s="497"/>
      <c r="LWD60" s="497"/>
      <c r="LWE60" s="497"/>
      <c r="LWF60" s="497"/>
      <c r="LWG60" s="497"/>
      <c r="LWH60" s="497"/>
      <c r="LWI60" s="497"/>
      <c r="LWJ60" s="497"/>
      <c r="LWK60" s="497"/>
      <c r="LWL60" s="497"/>
      <c r="LWM60" s="497"/>
      <c r="LWN60" s="497"/>
      <c r="LWO60" s="497"/>
      <c r="LWP60" s="497"/>
      <c r="LWQ60" s="497"/>
      <c r="LWR60" s="497"/>
      <c r="LWS60" s="497"/>
      <c r="LWT60" s="497"/>
      <c r="LWU60" s="497"/>
      <c r="LWV60" s="497"/>
      <c r="LWW60" s="497"/>
      <c r="LWX60" s="497"/>
      <c r="LWY60" s="497"/>
      <c r="LWZ60" s="497"/>
      <c r="LXA60" s="497"/>
      <c r="LXB60" s="497"/>
      <c r="LXC60" s="497"/>
      <c r="LXD60" s="497"/>
      <c r="LXE60" s="497"/>
      <c r="LXF60" s="497"/>
      <c r="LXG60" s="497"/>
      <c r="LXH60" s="497"/>
      <c r="LXI60" s="497"/>
      <c r="LXJ60" s="497"/>
      <c r="LXK60" s="497"/>
      <c r="LXL60" s="497"/>
      <c r="LXM60" s="497"/>
      <c r="LXN60" s="497"/>
      <c r="LXO60" s="497"/>
      <c r="LXP60" s="497"/>
      <c r="LXQ60" s="497"/>
      <c r="LXR60" s="497"/>
      <c r="LXS60" s="497"/>
      <c r="LXT60" s="497"/>
      <c r="LXU60" s="497"/>
      <c r="LXV60" s="497"/>
      <c r="LXW60" s="497"/>
      <c r="LXX60" s="497"/>
      <c r="LXY60" s="497"/>
      <c r="LXZ60" s="497"/>
      <c r="LYA60" s="497"/>
      <c r="LYB60" s="497"/>
      <c r="LYC60" s="497"/>
      <c r="LYD60" s="497"/>
      <c r="LYE60" s="497"/>
      <c r="LYF60" s="497"/>
      <c r="LYG60" s="497"/>
      <c r="LYH60" s="497"/>
      <c r="LYI60" s="497"/>
      <c r="LYJ60" s="497"/>
      <c r="LYK60" s="497"/>
      <c r="LYL60" s="497"/>
      <c r="LYM60" s="497"/>
      <c r="LYN60" s="497"/>
      <c r="LYO60" s="497"/>
      <c r="LYP60" s="497"/>
      <c r="LYQ60" s="497"/>
      <c r="LYR60" s="497"/>
      <c r="LYS60" s="497"/>
      <c r="LYT60" s="497"/>
      <c r="LYU60" s="497"/>
      <c r="LYV60" s="497"/>
      <c r="LYW60" s="497"/>
      <c r="LYX60" s="497"/>
      <c r="LYY60" s="497"/>
      <c r="LYZ60" s="497"/>
      <c r="LZA60" s="497"/>
      <c r="LZB60" s="497"/>
      <c r="LZC60" s="497"/>
      <c r="LZD60" s="497"/>
      <c r="LZE60" s="497"/>
      <c r="LZF60" s="497"/>
      <c r="LZG60" s="497"/>
      <c r="LZH60" s="497"/>
      <c r="LZI60" s="497"/>
      <c r="LZJ60" s="497"/>
      <c r="LZK60" s="497"/>
      <c r="LZL60" s="497"/>
      <c r="LZM60" s="497"/>
      <c r="LZN60" s="497"/>
      <c r="LZO60" s="497"/>
      <c r="LZP60" s="497"/>
      <c r="LZQ60" s="497"/>
      <c r="LZR60" s="497"/>
      <c r="LZS60" s="497"/>
      <c r="LZT60" s="497"/>
      <c r="LZU60" s="497"/>
      <c r="LZV60" s="497"/>
      <c r="LZW60" s="497"/>
      <c r="LZX60" s="497"/>
      <c r="LZY60" s="497"/>
      <c r="LZZ60" s="497"/>
      <c r="MAA60" s="497"/>
      <c r="MAB60" s="497"/>
      <c r="MAC60" s="497"/>
      <c r="MAD60" s="497"/>
      <c r="MAE60" s="497"/>
      <c r="MAF60" s="497"/>
      <c r="MAG60" s="497"/>
      <c r="MAH60" s="497"/>
      <c r="MAI60" s="497"/>
      <c r="MAJ60" s="497"/>
      <c r="MAK60" s="497"/>
      <c r="MAL60" s="497"/>
      <c r="MAM60" s="497"/>
      <c r="MAN60" s="497"/>
      <c r="MAO60" s="497"/>
      <c r="MAP60" s="497"/>
      <c r="MAQ60" s="497"/>
      <c r="MAR60" s="497"/>
      <c r="MAS60" s="497"/>
      <c r="MAT60" s="497"/>
      <c r="MAU60" s="497"/>
      <c r="MAV60" s="497"/>
      <c r="MAW60" s="497"/>
      <c r="MAX60" s="497"/>
      <c r="MAY60" s="497"/>
      <c r="MAZ60" s="497"/>
      <c r="MBA60" s="497"/>
      <c r="MBB60" s="497"/>
      <c r="MBC60" s="497"/>
      <c r="MBD60" s="497"/>
      <c r="MBE60" s="497"/>
      <c r="MBF60" s="497"/>
      <c r="MBG60" s="497"/>
      <c r="MBH60" s="497"/>
      <c r="MBI60" s="497"/>
      <c r="MBJ60" s="497"/>
      <c r="MBK60" s="497"/>
      <c r="MBL60" s="497"/>
      <c r="MBM60" s="497"/>
      <c r="MBN60" s="497"/>
      <c r="MBO60" s="497"/>
      <c r="MBP60" s="497"/>
      <c r="MBQ60" s="497"/>
      <c r="MBR60" s="497"/>
      <c r="MBS60" s="497"/>
      <c r="MBT60" s="497"/>
      <c r="MBU60" s="497"/>
      <c r="MBV60" s="497"/>
      <c r="MBW60" s="497"/>
      <c r="MBX60" s="497"/>
      <c r="MBY60" s="497"/>
      <c r="MBZ60" s="497"/>
      <c r="MCA60" s="497"/>
      <c r="MCB60" s="497"/>
      <c r="MCC60" s="497"/>
      <c r="MCD60" s="497"/>
      <c r="MCE60" s="497"/>
      <c r="MCF60" s="497"/>
      <c r="MCG60" s="497"/>
      <c r="MCH60" s="497"/>
      <c r="MCI60" s="497"/>
      <c r="MCJ60" s="497"/>
      <c r="MCK60" s="497"/>
      <c r="MCL60" s="497"/>
      <c r="MCM60" s="497"/>
      <c r="MCN60" s="497"/>
      <c r="MCO60" s="497"/>
      <c r="MCP60" s="497"/>
      <c r="MCQ60" s="497"/>
      <c r="MCR60" s="497"/>
      <c r="MCS60" s="497"/>
      <c r="MCT60" s="497"/>
      <c r="MCU60" s="497"/>
      <c r="MCV60" s="497"/>
      <c r="MCW60" s="497"/>
      <c r="MCX60" s="497"/>
      <c r="MCY60" s="497"/>
      <c r="MCZ60" s="497"/>
      <c r="MDA60" s="497"/>
      <c r="MDB60" s="497"/>
      <c r="MDC60" s="497"/>
      <c r="MDD60" s="497"/>
      <c r="MDE60" s="497"/>
      <c r="MDF60" s="497"/>
      <c r="MDG60" s="497"/>
      <c r="MDH60" s="497"/>
      <c r="MDI60" s="497"/>
      <c r="MDJ60" s="497"/>
      <c r="MDK60" s="497"/>
      <c r="MDL60" s="497"/>
      <c r="MDM60" s="497"/>
      <c r="MDN60" s="497"/>
      <c r="MDO60" s="497"/>
      <c r="MDP60" s="497"/>
      <c r="MDQ60" s="497"/>
      <c r="MDR60" s="497"/>
      <c r="MDS60" s="497"/>
      <c r="MDT60" s="497"/>
      <c r="MDU60" s="497"/>
      <c r="MDV60" s="497"/>
      <c r="MDW60" s="497"/>
      <c r="MDX60" s="497"/>
      <c r="MDY60" s="497"/>
      <c r="MDZ60" s="497"/>
      <c r="MEA60" s="497"/>
      <c r="MEB60" s="497"/>
      <c r="MEC60" s="497"/>
      <c r="MED60" s="497"/>
      <c r="MEE60" s="497"/>
      <c r="MEF60" s="497"/>
      <c r="MEG60" s="497"/>
      <c r="MEH60" s="497"/>
      <c r="MEI60" s="497"/>
      <c r="MEJ60" s="497"/>
      <c r="MEK60" s="497"/>
      <c r="MEL60" s="497"/>
      <c r="MEM60" s="497"/>
      <c r="MEN60" s="497"/>
      <c r="MEO60" s="497"/>
      <c r="MEP60" s="497"/>
      <c r="MEQ60" s="497"/>
      <c r="MER60" s="497"/>
      <c r="MES60" s="497"/>
      <c r="MET60" s="497"/>
      <c r="MEU60" s="497"/>
      <c r="MEV60" s="497"/>
      <c r="MEW60" s="497"/>
      <c r="MEX60" s="497"/>
      <c r="MEY60" s="497"/>
      <c r="MEZ60" s="497"/>
      <c r="MFA60" s="497"/>
      <c r="MFB60" s="497"/>
      <c r="MFC60" s="497"/>
      <c r="MFD60" s="497"/>
      <c r="MFE60" s="497"/>
      <c r="MFF60" s="497"/>
      <c r="MFG60" s="497"/>
      <c r="MFH60" s="497"/>
      <c r="MFI60" s="497"/>
      <c r="MFJ60" s="497"/>
      <c r="MFK60" s="497"/>
      <c r="MFL60" s="497"/>
      <c r="MFM60" s="497"/>
      <c r="MFN60" s="497"/>
      <c r="MFO60" s="497"/>
      <c r="MFP60" s="497"/>
      <c r="MFQ60" s="497"/>
      <c r="MFR60" s="497"/>
      <c r="MFS60" s="497"/>
      <c r="MFT60" s="497"/>
      <c r="MFU60" s="497"/>
      <c r="MFV60" s="497"/>
      <c r="MFW60" s="497"/>
      <c r="MFX60" s="497"/>
      <c r="MFY60" s="497"/>
      <c r="MFZ60" s="497"/>
      <c r="MGA60" s="497"/>
      <c r="MGB60" s="497"/>
      <c r="MGC60" s="497"/>
      <c r="MGD60" s="497"/>
      <c r="MGE60" s="497"/>
      <c r="MGF60" s="497"/>
      <c r="MGG60" s="497"/>
      <c r="MGH60" s="497"/>
      <c r="MGI60" s="497"/>
      <c r="MGJ60" s="497"/>
      <c r="MGK60" s="497"/>
      <c r="MGL60" s="497"/>
      <c r="MGM60" s="497"/>
      <c r="MGN60" s="497"/>
      <c r="MGO60" s="497"/>
      <c r="MGP60" s="497"/>
      <c r="MGQ60" s="497"/>
      <c r="MGR60" s="497"/>
      <c r="MGS60" s="497"/>
      <c r="MGT60" s="497"/>
      <c r="MGU60" s="497"/>
      <c r="MGV60" s="497"/>
      <c r="MGW60" s="497"/>
      <c r="MGX60" s="497"/>
      <c r="MGY60" s="497"/>
      <c r="MGZ60" s="497"/>
      <c r="MHA60" s="497"/>
      <c r="MHB60" s="497"/>
      <c r="MHC60" s="497"/>
      <c r="MHD60" s="497"/>
      <c r="MHE60" s="497"/>
      <c r="MHF60" s="497"/>
      <c r="MHG60" s="497"/>
      <c r="MHH60" s="497"/>
      <c r="MHI60" s="497"/>
      <c r="MHJ60" s="497"/>
      <c r="MHK60" s="497"/>
      <c r="MHL60" s="497"/>
      <c r="MHM60" s="497"/>
      <c r="MHN60" s="497"/>
      <c r="MHO60" s="497"/>
      <c r="MHP60" s="497"/>
      <c r="MHQ60" s="497"/>
      <c r="MHR60" s="497"/>
      <c r="MHS60" s="497"/>
      <c r="MHT60" s="497"/>
      <c r="MHU60" s="497"/>
      <c r="MHV60" s="497"/>
      <c r="MHW60" s="497"/>
      <c r="MHX60" s="497"/>
      <c r="MHY60" s="497"/>
      <c r="MHZ60" s="497"/>
      <c r="MIA60" s="497"/>
      <c r="MIB60" s="497"/>
      <c r="MIC60" s="497"/>
      <c r="MID60" s="497"/>
      <c r="MIE60" s="497"/>
      <c r="MIF60" s="497"/>
      <c r="MIG60" s="497"/>
      <c r="MIH60" s="497"/>
      <c r="MII60" s="497"/>
      <c r="MIJ60" s="497"/>
      <c r="MIK60" s="497"/>
      <c r="MIL60" s="497"/>
      <c r="MIM60" s="497"/>
      <c r="MIN60" s="497"/>
      <c r="MIO60" s="497"/>
      <c r="MIP60" s="497"/>
      <c r="MIQ60" s="497"/>
      <c r="MIR60" s="497"/>
      <c r="MIS60" s="497"/>
      <c r="MIT60" s="497"/>
      <c r="MIU60" s="497"/>
      <c r="MIV60" s="497"/>
      <c r="MIW60" s="497"/>
      <c r="MIX60" s="497"/>
      <c r="MIY60" s="497"/>
      <c r="MIZ60" s="497"/>
      <c r="MJA60" s="497"/>
      <c r="MJB60" s="497"/>
      <c r="MJC60" s="497"/>
      <c r="MJD60" s="497"/>
      <c r="MJE60" s="497"/>
      <c r="MJF60" s="497"/>
      <c r="MJG60" s="497"/>
      <c r="MJH60" s="497"/>
      <c r="MJI60" s="497"/>
      <c r="MJJ60" s="497"/>
      <c r="MJK60" s="497"/>
      <c r="MJL60" s="497"/>
      <c r="MJM60" s="497"/>
      <c r="MJN60" s="497"/>
      <c r="MJO60" s="497"/>
      <c r="MJP60" s="497"/>
      <c r="MJQ60" s="497"/>
      <c r="MJR60" s="497"/>
      <c r="MJS60" s="497"/>
      <c r="MJT60" s="497"/>
      <c r="MJU60" s="497"/>
      <c r="MJV60" s="497"/>
      <c r="MJW60" s="497"/>
      <c r="MJX60" s="497"/>
      <c r="MJY60" s="497"/>
      <c r="MJZ60" s="497"/>
      <c r="MKA60" s="497"/>
      <c r="MKB60" s="497"/>
      <c r="MKC60" s="497"/>
      <c r="MKD60" s="497"/>
      <c r="MKE60" s="497"/>
      <c r="MKF60" s="497"/>
      <c r="MKG60" s="497"/>
      <c r="MKH60" s="497"/>
      <c r="MKI60" s="497"/>
      <c r="MKJ60" s="497"/>
      <c r="MKK60" s="497"/>
      <c r="MKL60" s="497"/>
      <c r="MKM60" s="497"/>
      <c r="MKN60" s="497"/>
      <c r="MKO60" s="497"/>
      <c r="MKP60" s="497"/>
      <c r="MKQ60" s="497"/>
      <c r="MKR60" s="497"/>
      <c r="MKS60" s="497"/>
      <c r="MKT60" s="497"/>
      <c r="MKU60" s="497"/>
      <c r="MKV60" s="497"/>
      <c r="MKW60" s="497"/>
      <c r="MKX60" s="497"/>
      <c r="MKY60" s="497"/>
      <c r="MKZ60" s="497"/>
      <c r="MLA60" s="497"/>
      <c r="MLB60" s="497"/>
      <c r="MLC60" s="497"/>
      <c r="MLD60" s="497"/>
      <c r="MLE60" s="497"/>
      <c r="MLF60" s="497"/>
      <c r="MLG60" s="497"/>
      <c r="MLH60" s="497"/>
      <c r="MLI60" s="497"/>
      <c r="MLJ60" s="497"/>
      <c r="MLK60" s="497"/>
      <c r="MLL60" s="497"/>
      <c r="MLM60" s="497"/>
      <c r="MLN60" s="497"/>
      <c r="MLO60" s="497"/>
      <c r="MLP60" s="497"/>
      <c r="MLQ60" s="497"/>
      <c r="MLR60" s="497"/>
      <c r="MLS60" s="497"/>
      <c r="MLT60" s="497"/>
      <c r="MLU60" s="497"/>
      <c r="MLV60" s="497"/>
      <c r="MLW60" s="497"/>
      <c r="MLX60" s="497"/>
      <c r="MLY60" s="497"/>
      <c r="MLZ60" s="497"/>
      <c r="MMA60" s="497"/>
      <c r="MMB60" s="497"/>
      <c r="MMC60" s="497"/>
      <c r="MMD60" s="497"/>
      <c r="MME60" s="497"/>
      <c r="MMF60" s="497"/>
      <c r="MMG60" s="497"/>
      <c r="MMH60" s="497"/>
      <c r="MMI60" s="497"/>
      <c r="MMJ60" s="497"/>
      <c r="MMK60" s="497"/>
      <c r="MML60" s="497"/>
      <c r="MMM60" s="497"/>
      <c r="MMN60" s="497"/>
      <c r="MMO60" s="497"/>
      <c r="MMP60" s="497"/>
      <c r="MMQ60" s="497"/>
      <c r="MMR60" s="497"/>
      <c r="MMS60" s="497"/>
      <c r="MMT60" s="497"/>
      <c r="MMU60" s="497"/>
      <c r="MMV60" s="497"/>
      <c r="MMW60" s="497"/>
      <c r="MMX60" s="497"/>
      <c r="MMY60" s="497"/>
      <c r="MMZ60" s="497"/>
      <c r="MNA60" s="497"/>
      <c r="MNB60" s="497"/>
      <c r="MNC60" s="497"/>
      <c r="MND60" s="497"/>
      <c r="MNE60" s="497"/>
      <c r="MNF60" s="497"/>
      <c r="MNG60" s="497"/>
      <c r="MNH60" s="497"/>
      <c r="MNI60" s="497"/>
      <c r="MNJ60" s="497"/>
      <c r="MNK60" s="497"/>
      <c r="MNL60" s="497"/>
      <c r="MNM60" s="497"/>
      <c r="MNN60" s="497"/>
      <c r="MNO60" s="497"/>
      <c r="MNP60" s="497"/>
      <c r="MNQ60" s="497"/>
      <c r="MNR60" s="497"/>
      <c r="MNS60" s="497"/>
      <c r="MNT60" s="497"/>
      <c r="MNU60" s="497"/>
      <c r="MNV60" s="497"/>
      <c r="MNW60" s="497"/>
      <c r="MNX60" s="497"/>
      <c r="MNY60" s="497"/>
      <c r="MNZ60" s="497"/>
      <c r="MOA60" s="497"/>
      <c r="MOB60" s="497"/>
      <c r="MOC60" s="497"/>
      <c r="MOD60" s="497"/>
      <c r="MOE60" s="497"/>
      <c r="MOF60" s="497"/>
      <c r="MOG60" s="497"/>
      <c r="MOH60" s="497"/>
      <c r="MOI60" s="497"/>
      <c r="MOJ60" s="497"/>
      <c r="MOK60" s="497"/>
      <c r="MOL60" s="497"/>
      <c r="MOM60" s="497"/>
      <c r="MON60" s="497"/>
      <c r="MOO60" s="497"/>
      <c r="MOP60" s="497"/>
      <c r="MOQ60" s="497"/>
      <c r="MOR60" s="497"/>
      <c r="MOS60" s="497"/>
      <c r="MOT60" s="497"/>
      <c r="MOU60" s="497"/>
      <c r="MOV60" s="497"/>
      <c r="MOW60" s="497"/>
      <c r="MOX60" s="497"/>
      <c r="MOY60" s="497"/>
      <c r="MOZ60" s="497"/>
      <c r="MPA60" s="497"/>
      <c r="MPB60" s="497"/>
      <c r="MPC60" s="497"/>
      <c r="MPD60" s="497"/>
      <c r="MPE60" s="497"/>
      <c r="MPF60" s="497"/>
      <c r="MPG60" s="497"/>
      <c r="MPH60" s="497"/>
      <c r="MPI60" s="497"/>
      <c r="MPJ60" s="497"/>
      <c r="MPK60" s="497"/>
      <c r="MPL60" s="497"/>
      <c r="MPM60" s="497"/>
      <c r="MPN60" s="497"/>
      <c r="MPO60" s="497"/>
      <c r="MPP60" s="497"/>
      <c r="MPQ60" s="497"/>
      <c r="MPR60" s="497"/>
      <c r="MPS60" s="497"/>
      <c r="MPT60" s="497"/>
      <c r="MPU60" s="497"/>
      <c r="MPV60" s="497"/>
      <c r="MPW60" s="497"/>
      <c r="MPX60" s="497"/>
      <c r="MPY60" s="497"/>
      <c r="MPZ60" s="497"/>
      <c r="MQA60" s="497"/>
      <c r="MQB60" s="497"/>
      <c r="MQC60" s="497"/>
      <c r="MQD60" s="497"/>
      <c r="MQE60" s="497"/>
      <c r="MQF60" s="497"/>
      <c r="MQG60" s="497"/>
      <c r="MQH60" s="497"/>
      <c r="MQI60" s="497"/>
      <c r="MQJ60" s="497"/>
      <c r="MQK60" s="497"/>
      <c r="MQL60" s="497"/>
      <c r="MQM60" s="497"/>
      <c r="MQN60" s="497"/>
      <c r="MQO60" s="497"/>
      <c r="MQP60" s="497"/>
      <c r="MQQ60" s="497"/>
      <c r="MQR60" s="497"/>
      <c r="MQS60" s="497"/>
      <c r="MQT60" s="497"/>
      <c r="MQU60" s="497"/>
      <c r="MQV60" s="497"/>
      <c r="MQW60" s="497"/>
      <c r="MQX60" s="497"/>
      <c r="MQY60" s="497"/>
      <c r="MQZ60" s="497"/>
      <c r="MRA60" s="497"/>
      <c r="MRB60" s="497"/>
      <c r="MRC60" s="497"/>
      <c r="MRD60" s="497"/>
      <c r="MRE60" s="497"/>
      <c r="MRF60" s="497"/>
      <c r="MRG60" s="497"/>
      <c r="MRH60" s="497"/>
      <c r="MRI60" s="497"/>
      <c r="MRJ60" s="497"/>
      <c r="MRK60" s="497"/>
      <c r="MRL60" s="497"/>
      <c r="MRM60" s="497"/>
      <c r="MRN60" s="497"/>
      <c r="MRO60" s="497"/>
      <c r="MRP60" s="497"/>
      <c r="MRQ60" s="497"/>
      <c r="MRR60" s="497"/>
      <c r="MRS60" s="497"/>
      <c r="MRT60" s="497"/>
      <c r="MRU60" s="497"/>
      <c r="MRV60" s="497"/>
      <c r="MRW60" s="497"/>
      <c r="MRX60" s="497"/>
      <c r="MRY60" s="497"/>
      <c r="MRZ60" s="497"/>
      <c r="MSA60" s="497"/>
      <c r="MSB60" s="497"/>
      <c r="MSC60" s="497"/>
      <c r="MSD60" s="497"/>
      <c r="MSE60" s="497"/>
      <c r="MSF60" s="497"/>
      <c r="MSG60" s="497"/>
      <c r="MSH60" s="497"/>
      <c r="MSI60" s="497"/>
      <c r="MSJ60" s="497"/>
      <c r="MSK60" s="497"/>
      <c r="MSL60" s="497"/>
      <c r="MSM60" s="497"/>
      <c r="MSN60" s="497"/>
      <c r="MSO60" s="497"/>
      <c r="MSP60" s="497"/>
      <c r="MSQ60" s="497"/>
      <c r="MSR60" s="497"/>
      <c r="MSS60" s="497"/>
      <c r="MST60" s="497"/>
      <c r="MSU60" s="497"/>
      <c r="MSV60" s="497"/>
      <c r="MSW60" s="497"/>
      <c r="MSX60" s="497"/>
      <c r="MSY60" s="497"/>
      <c r="MSZ60" s="497"/>
      <c r="MTA60" s="497"/>
      <c r="MTB60" s="497"/>
      <c r="MTC60" s="497"/>
      <c r="MTD60" s="497"/>
      <c r="MTE60" s="497"/>
      <c r="MTF60" s="497"/>
      <c r="MTG60" s="497"/>
      <c r="MTH60" s="497"/>
      <c r="MTI60" s="497"/>
      <c r="MTJ60" s="497"/>
      <c r="MTK60" s="497"/>
      <c r="MTL60" s="497"/>
      <c r="MTM60" s="497"/>
      <c r="MTN60" s="497"/>
      <c r="MTO60" s="497"/>
      <c r="MTP60" s="497"/>
      <c r="MTQ60" s="497"/>
      <c r="MTR60" s="497"/>
      <c r="MTS60" s="497"/>
      <c r="MTT60" s="497"/>
      <c r="MTU60" s="497"/>
      <c r="MTV60" s="497"/>
      <c r="MTW60" s="497"/>
      <c r="MTX60" s="497"/>
      <c r="MTY60" s="497"/>
      <c r="MTZ60" s="497"/>
      <c r="MUA60" s="497"/>
      <c r="MUB60" s="497"/>
      <c r="MUC60" s="497"/>
      <c r="MUD60" s="497"/>
      <c r="MUE60" s="497"/>
      <c r="MUF60" s="497"/>
      <c r="MUG60" s="497"/>
      <c r="MUH60" s="497"/>
      <c r="MUI60" s="497"/>
      <c r="MUJ60" s="497"/>
      <c r="MUK60" s="497"/>
      <c r="MUL60" s="497"/>
      <c r="MUM60" s="497"/>
      <c r="MUN60" s="497"/>
      <c r="MUO60" s="497"/>
      <c r="MUP60" s="497"/>
      <c r="MUQ60" s="497"/>
      <c r="MUR60" s="497"/>
      <c r="MUS60" s="497"/>
      <c r="MUT60" s="497"/>
      <c r="MUU60" s="497"/>
      <c r="MUV60" s="497"/>
      <c r="MUW60" s="497"/>
      <c r="MUX60" s="497"/>
      <c r="MUY60" s="497"/>
      <c r="MUZ60" s="497"/>
      <c r="MVA60" s="497"/>
      <c r="MVB60" s="497"/>
      <c r="MVC60" s="497"/>
      <c r="MVD60" s="497"/>
      <c r="MVE60" s="497"/>
      <c r="MVF60" s="497"/>
      <c r="MVG60" s="497"/>
      <c r="MVH60" s="497"/>
      <c r="MVI60" s="497"/>
      <c r="MVJ60" s="497"/>
      <c r="MVK60" s="497"/>
      <c r="MVL60" s="497"/>
      <c r="MVM60" s="497"/>
      <c r="MVN60" s="497"/>
      <c r="MVO60" s="497"/>
      <c r="MVP60" s="497"/>
      <c r="MVQ60" s="497"/>
      <c r="MVR60" s="497"/>
      <c r="MVS60" s="497"/>
      <c r="MVT60" s="497"/>
      <c r="MVU60" s="497"/>
      <c r="MVV60" s="497"/>
      <c r="MVW60" s="497"/>
      <c r="MVX60" s="497"/>
      <c r="MVY60" s="497"/>
      <c r="MVZ60" s="497"/>
      <c r="MWA60" s="497"/>
      <c r="MWB60" s="497"/>
      <c r="MWC60" s="497"/>
      <c r="MWD60" s="497"/>
      <c r="MWE60" s="497"/>
      <c r="MWF60" s="497"/>
      <c r="MWG60" s="497"/>
      <c r="MWH60" s="497"/>
      <c r="MWI60" s="497"/>
      <c r="MWJ60" s="497"/>
      <c r="MWK60" s="497"/>
      <c r="MWL60" s="497"/>
      <c r="MWM60" s="497"/>
      <c r="MWN60" s="497"/>
      <c r="MWO60" s="497"/>
      <c r="MWP60" s="497"/>
      <c r="MWQ60" s="497"/>
      <c r="MWR60" s="497"/>
      <c r="MWS60" s="497"/>
      <c r="MWT60" s="497"/>
      <c r="MWU60" s="497"/>
      <c r="MWV60" s="497"/>
      <c r="MWW60" s="497"/>
      <c r="MWX60" s="497"/>
      <c r="MWY60" s="497"/>
      <c r="MWZ60" s="497"/>
      <c r="MXA60" s="497"/>
      <c r="MXB60" s="497"/>
      <c r="MXC60" s="497"/>
      <c r="MXD60" s="497"/>
      <c r="MXE60" s="497"/>
      <c r="MXF60" s="497"/>
      <c r="MXG60" s="497"/>
      <c r="MXH60" s="497"/>
      <c r="MXI60" s="497"/>
      <c r="MXJ60" s="497"/>
      <c r="MXK60" s="497"/>
      <c r="MXL60" s="497"/>
      <c r="MXM60" s="497"/>
      <c r="MXN60" s="497"/>
      <c r="MXO60" s="497"/>
      <c r="MXP60" s="497"/>
      <c r="MXQ60" s="497"/>
      <c r="MXR60" s="497"/>
      <c r="MXS60" s="497"/>
      <c r="MXT60" s="497"/>
      <c r="MXU60" s="497"/>
      <c r="MXV60" s="497"/>
      <c r="MXW60" s="497"/>
      <c r="MXX60" s="497"/>
      <c r="MXY60" s="497"/>
      <c r="MXZ60" s="497"/>
      <c r="MYA60" s="497"/>
      <c r="MYB60" s="497"/>
      <c r="MYC60" s="497"/>
      <c r="MYD60" s="497"/>
      <c r="MYE60" s="497"/>
      <c r="MYF60" s="497"/>
      <c r="MYG60" s="497"/>
      <c r="MYH60" s="497"/>
      <c r="MYI60" s="497"/>
      <c r="MYJ60" s="497"/>
      <c r="MYK60" s="497"/>
      <c r="MYL60" s="497"/>
      <c r="MYM60" s="497"/>
      <c r="MYN60" s="497"/>
      <c r="MYO60" s="497"/>
      <c r="MYP60" s="497"/>
      <c r="MYQ60" s="497"/>
      <c r="MYR60" s="497"/>
      <c r="MYS60" s="497"/>
      <c r="MYT60" s="497"/>
      <c r="MYU60" s="497"/>
      <c r="MYV60" s="497"/>
      <c r="MYW60" s="497"/>
      <c r="MYX60" s="497"/>
      <c r="MYY60" s="497"/>
      <c r="MYZ60" s="497"/>
      <c r="MZA60" s="497"/>
      <c r="MZB60" s="497"/>
      <c r="MZC60" s="497"/>
      <c r="MZD60" s="497"/>
      <c r="MZE60" s="497"/>
      <c r="MZF60" s="497"/>
      <c r="MZG60" s="497"/>
      <c r="MZH60" s="497"/>
      <c r="MZI60" s="497"/>
      <c r="MZJ60" s="497"/>
      <c r="MZK60" s="497"/>
      <c r="MZL60" s="497"/>
      <c r="MZM60" s="497"/>
      <c r="MZN60" s="497"/>
      <c r="MZO60" s="497"/>
      <c r="MZP60" s="497"/>
      <c r="MZQ60" s="497"/>
      <c r="MZR60" s="497"/>
      <c r="MZS60" s="497"/>
      <c r="MZT60" s="497"/>
      <c r="MZU60" s="497"/>
      <c r="MZV60" s="497"/>
      <c r="MZW60" s="497"/>
      <c r="MZX60" s="497"/>
      <c r="MZY60" s="497"/>
      <c r="MZZ60" s="497"/>
      <c r="NAA60" s="497"/>
      <c r="NAB60" s="497"/>
      <c r="NAC60" s="497"/>
      <c r="NAD60" s="497"/>
      <c r="NAE60" s="497"/>
      <c r="NAF60" s="497"/>
      <c r="NAG60" s="497"/>
      <c r="NAH60" s="497"/>
      <c r="NAI60" s="497"/>
      <c r="NAJ60" s="497"/>
      <c r="NAK60" s="497"/>
      <c r="NAL60" s="497"/>
      <c r="NAM60" s="497"/>
      <c r="NAN60" s="497"/>
      <c r="NAO60" s="497"/>
      <c r="NAP60" s="497"/>
      <c r="NAQ60" s="497"/>
      <c r="NAR60" s="497"/>
      <c r="NAS60" s="497"/>
      <c r="NAT60" s="497"/>
      <c r="NAU60" s="497"/>
      <c r="NAV60" s="497"/>
      <c r="NAW60" s="497"/>
      <c r="NAX60" s="497"/>
      <c r="NAY60" s="497"/>
      <c r="NAZ60" s="497"/>
      <c r="NBA60" s="497"/>
      <c r="NBB60" s="497"/>
      <c r="NBC60" s="497"/>
      <c r="NBD60" s="497"/>
      <c r="NBE60" s="497"/>
      <c r="NBF60" s="497"/>
      <c r="NBG60" s="497"/>
      <c r="NBH60" s="497"/>
      <c r="NBI60" s="497"/>
      <c r="NBJ60" s="497"/>
      <c r="NBK60" s="497"/>
      <c r="NBL60" s="497"/>
      <c r="NBM60" s="497"/>
      <c r="NBN60" s="497"/>
      <c r="NBO60" s="497"/>
      <c r="NBP60" s="497"/>
      <c r="NBQ60" s="497"/>
      <c r="NBR60" s="497"/>
      <c r="NBS60" s="497"/>
      <c r="NBT60" s="497"/>
      <c r="NBU60" s="497"/>
      <c r="NBV60" s="497"/>
      <c r="NBW60" s="497"/>
      <c r="NBX60" s="497"/>
      <c r="NBY60" s="497"/>
      <c r="NBZ60" s="497"/>
      <c r="NCA60" s="497"/>
      <c r="NCB60" s="497"/>
      <c r="NCC60" s="497"/>
      <c r="NCD60" s="497"/>
      <c r="NCE60" s="497"/>
      <c r="NCF60" s="497"/>
      <c r="NCG60" s="497"/>
      <c r="NCH60" s="497"/>
      <c r="NCI60" s="497"/>
      <c r="NCJ60" s="497"/>
      <c r="NCK60" s="497"/>
      <c r="NCL60" s="497"/>
      <c r="NCM60" s="497"/>
      <c r="NCN60" s="497"/>
      <c r="NCO60" s="497"/>
      <c r="NCP60" s="497"/>
      <c r="NCQ60" s="497"/>
      <c r="NCR60" s="497"/>
      <c r="NCS60" s="497"/>
      <c r="NCT60" s="497"/>
      <c r="NCU60" s="497"/>
      <c r="NCV60" s="497"/>
      <c r="NCW60" s="497"/>
      <c r="NCX60" s="497"/>
      <c r="NCY60" s="497"/>
      <c r="NCZ60" s="497"/>
      <c r="NDA60" s="497"/>
      <c r="NDB60" s="497"/>
      <c r="NDC60" s="497"/>
      <c r="NDD60" s="497"/>
      <c r="NDE60" s="497"/>
      <c r="NDF60" s="497"/>
      <c r="NDG60" s="497"/>
      <c r="NDH60" s="497"/>
      <c r="NDI60" s="497"/>
      <c r="NDJ60" s="497"/>
      <c r="NDK60" s="497"/>
      <c r="NDL60" s="497"/>
      <c r="NDM60" s="497"/>
      <c r="NDN60" s="497"/>
      <c r="NDO60" s="497"/>
      <c r="NDP60" s="497"/>
      <c r="NDQ60" s="497"/>
      <c r="NDR60" s="497"/>
      <c r="NDS60" s="497"/>
      <c r="NDT60" s="497"/>
      <c r="NDU60" s="497"/>
      <c r="NDV60" s="497"/>
      <c r="NDW60" s="497"/>
      <c r="NDX60" s="497"/>
      <c r="NDY60" s="497"/>
      <c r="NDZ60" s="497"/>
      <c r="NEA60" s="497"/>
      <c r="NEB60" s="497"/>
      <c r="NEC60" s="497"/>
      <c r="NED60" s="497"/>
      <c r="NEE60" s="497"/>
      <c r="NEF60" s="497"/>
      <c r="NEG60" s="497"/>
      <c r="NEH60" s="497"/>
      <c r="NEI60" s="497"/>
      <c r="NEJ60" s="497"/>
      <c r="NEK60" s="497"/>
      <c r="NEL60" s="497"/>
      <c r="NEM60" s="497"/>
      <c r="NEN60" s="497"/>
      <c r="NEO60" s="497"/>
      <c r="NEP60" s="497"/>
      <c r="NEQ60" s="497"/>
      <c r="NER60" s="497"/>
      <c r="NES60" s="497"/>
      <c r="NET60" s="497"/>
      <c r="NEU60" s="497"/>
      <c r="NEV60" s="497"/>
      <c r="NEW60" s="497"/>
      <c r="NEX60" s="497"/>
      <c r="NEY60" s="497"/>
      <c r="NEZ60" s="497"/>
      <c r="NFA60" s="497"/>
      <c r="NFB60" s="497"/>
      <c r="NFC60" s="497"/>
      <c r="NFD60" s="497"/>
      <c r="NFE60" s="497"/>
      <c r="NFF60" s="497"/>
      <c r="NFG60" s="497"/>
      <c r="NFH60" s="497"/>
      <c r="NFI60" s="497"/>
      <c r="NFJ60" s="497"/>
      <c r="NFK60" s="497"/>
      <c r="NFL60" s="497"/>
      <c r="NFM60" s="497"/>
      <c r="NFN60" s="497"/>
      <c r="NFO60" s="497"/>
      <c r="NFP60" s="497"/>
      <c r="NFQ60" s="497"/>
      <c r="NFR60" s="497"/>
      <c r="NFS60" s="497"/>
      <c r="NFT60" s="497"/>
      <c r="NFU60" s="497"/>
      <c r="NFV60" s="497"/>
      <c r="NFW60" s="497"/>
      <c r="NFX60" s="497"/>
      <c r="NFY60" s="497"/>
      <c r="NFZ60" s="497"/>
      <c r="NGA60" s="497"/>
      <c r="NGB60" s="497"/>
      <c r="NGC60" s="497"/>
      <c r="NGD60" s="497"/>
      <c r="NGE60" s="497"/>
      <c r="NGF60" s="497"/>
      <c r="NGG60" s="497"/>
      <c r="NGH60" s="497"/>
      <c r="NGI60" s="497"/>
      <c r="NGJ60" s="497"/>
      <c r="NGK60" s="497"/>
      <c r="NGL60" s="497"/>
      <c r="NGM60" s="497"/>
      <c r="NGN60" s="497"/>
      <c r="NGO60" s="497"/>
      <c r="NGP60" s="497"/>
      <c r="NGQ60" s="497"/>
      <c r="NGR60" s="497"/>
      <c r="NGS60" s="497"/>
      <c r="NGT60" s="497"/>
      <c r="NGU60" s="497"/>
      <c r="NGV60" s="497"/>
      <c r="NGW60" s="497"/>
      <c r="NGX60" s="497"/>
      <c r="NGY60" s="497"/>
      <c r="NGZ60" s="497"/>
      <c r="NHA60" s="497"/>
      <c r="NHB60" s="497"/>
      <c r="NHC60" s="497"/>
      <c r="NHD60" s="497"/>
      <c r="NHE60" s="497"/>
      <c r="NHF60" s="497"/>
      <c r="NHG60" s="497"/>
      <c r="NHH60" s="497"/>
      <c r="NHI60" s="497"/>
      <c r="NHJ60" s="497"/>
      <c r="NHK60" s="497"/>
      <c r="NHL60" s="497"/>
      <c r="NHM60" s="497"/>
      <c r="NHN60" s="497"/>
      <c r="NHO60" s="497"/>
      <c r="NHP60" s="497"/>
      <c r="NHQ60" s="497"/>
      <c r="NHR60" s="497"/>
      <c r="NHS60" s="497"/>
      <c r="NHT60" s="497"/>
      <c r="NHU60" s="497"/>
      <c r="NHV60" s="497"/>
      <c r="NHW60" s="497"/>
      <c r="NHX60" s="497"/>
      <c r="NHY60" s="497"/>
      <c r="NHZ60" s="497"/>
      <c r="NIA60" s="497"/>
      <c r="NIB60" s="497"/>
      <c r="NIC60" s="497"/>
      <c r="NID60" s="497"/>
      <c r="NIE60" s="497"/>
      <c r="NIF60" s="497"/>
      <c r="NIG60" s="497"/>
      <c r="NIH60" s="497"/>
      <c r="NII60" s="497"/>
      <c r="NIJ60" s="497"/>
      <c r="NIK60" s="497"/>
      <c r="NIL60" s="497"/>
      <c r="NIM60" s="497"/>
      <c r="NIN60" s="497"/>
      <c r="NIO60" s="497"/>
      <c r="NIP60" s="497"/>
      <c r="NIQ60" s="497"/>
      <c r="NIR60" s="497"/>
      <c r="NIS60" s="497"/>
      <c r="NIT60" s="497"/>
      <c r="NIU60" s="497"/>
      <c r="NIV60" s="497"/>
      <c r="NIW60" s="497"/>
      <c r="NIX60" s="497"/>
      <c r="NIY60" s="497"/>
      <c r="NIZ60" s="497"/>
      <c r="NJA60" s="497"/>
      <c r="NJB60" s="497"/>
      <c r="NJC60" s="497"/>
      <c r="NJD60" s="497"/>
      <c r="NJE60" s="497"/>
      <c r="NJF60" s="497"/>
      <c r="NJG60" s="497"/>
      <c r="NJH60" s="497"/>
      <c r="NJI60" s="497"/>
      <c r="NJJ60" s="497"/>
      <c r="NJK60" s="497"/>
      <c r="NJL60" s="497"/>
      <c r="NJM60" s="497"/>
      <c r="NJN60" s="497"/>
      <c r="NJO60" s="497"/>
      <c r="NJP60" s="497"/>
      <c r="NJQ60" s="497"/>
      <c r="NJR60" s="497"/>
      <c r="NJS60" s="497"/>
      <c r="NJT60" s="497"/>
      <c r="NJU60" s="497"/>
      <c r="NJV60" s="497"/>
      <c r="NJW60" s="497"/>
      <c r="NJX60" s="497"/>
      <c r="NJY60" s="497"/>
      <c r="NJZ60" s="497"/>
      <c r="NKA60" s="497"/>
      <c r="NKB60" s="497"/>
      <c r="NKC60" s="497"/>
      <c r="NKD60" s="497"/>
      <c r="NKE60" s="497"/>
      <c r="NKF60" s="497"/>
      <c r="NKG60" s="497"/>
      <c r="NKH60" s="497"/>
      <c r="NKI60" s="497"/>
      <c r="NKJ60" s="497"/>
      <c r="NKK60" s="497"/>
      <c r="NKL60" s="497"/>
      <c r="NKM60" s="497"/>
      <c r="NKN60" s="497"/>
      <c r="NKO60" s="497"/>
      <c r="NKP60" s="497"/>
      <c r="NKQ60" s="497"/>
      <c r="NKR60" s="497"/>
      <c r="NKS60" s="497"/>
      <c r="NKT60" s="497"/>
      <c r="NKU60" s="497"/>
      <c r="NKV60" s="497"/>
      <c r="NKW60" s="497"/>
      <c r="NKX60" s="497"/>
      <c r="NKY60" s="497"/>
      <c r="NKZ60" s="497"/>
      <c r="NLA60" s="497"/>
      <c r="NLB60" s="497"/>
      <c r="NLC60" s="497"/>
      <c r="NLD60" s="497"/>
      <c r="NLE60" s="497"/>
      <c r="NLF60" s="497"/>
      <c r="NLG60" s="497"/>
      <c r="NLH60" s="497"/>
      <c r="NLI60" s="497"/>
      <c r="NLJ60" s="497"/>
      <c r="NLK60" s="497"/>
      <c r="NLL60" s="497"/>
      <c r="NLM60" s="497"/>
      <c r="NLN60" s="497"/>
      <c r="NLO60" s="497"/>
      <c r="NLP60" s="497"/>
      <c r="NLQ60" s="497"/>
      <c r="NLR60" s="497"/>
      <c r="NLS60" s="497"/>
      <c r="NLT60" s="497"/>
      <c r="NLU60" s="497"/>
      <c r="NLV60" s="497"/>
      <c r="NLW60" s="497"/>
      <c r="NLX60" s="497"/>
      <c r="NLY60" s="497"/>
      <c r="NLZ60" s="497"/>
      <c r="NMA60" s="497"/>
      <c r="NMB60" s="497"/>
      <c r="NMC60" s="497"/>
      <c r="NMD60" s="497"/>
      <c r="NME60" s="497"/>
      <c r="NMF60" s="497"/>
      <c r="NMG60" s="497"/>
      <c r="NMH60" s="497"/>
      <c r="NMI60" s="497"/>
      <c r="NMJ60" s="497"/>
      <c r="NMK60" s="497"/>
      <c r="NML60" s="497"/>
      <c r="NMM60" s="497"/>
      <c r="NMN60" s="497"/>
      <c r="NMO60" s="497"/>
      <c r="NMP60" s="497"/>
      <c r="NMQ60" s="497"/>
      <c r="NMR60" s="497"/>
      <c r="NMS60" s="497"/>
      <c r="NMT60" s="497"/>
      <c r="NMU60" s="497"/>
      <c r="NMV60" s="497"/>
      <c r="NMW60" s="497"/>
      <c r="NMX60" s="497"/>
      <c r="NMY60" s="497"/>
      <c r="NMZ60" s="497"/>
      <c r="NNA60" s="497"/>
      <c r="NNB60" s="497"/>
      <c r="NNC60" s="497"/>
      <c r="NND60" s="497"/>
      <c r="NNE60" s="497"/>
      <c r="NNF60" s="497"/>
      <c r="NNG60" s="497"/>
      <c r="NNH60" s="497"/>
      <c r="NNI60" s="497"/>
      <c r="NNJ60" s="497"/>
      <c r="NNK60" s="497"/>
      <c r="NNL60" s="497"/>
      <c r="NNM60" s="497"/>
      <c r="NNN60" s="497"/>
      <c r="NNO60" s="497"/>
      <c r="NNP60" s="497"/>
      <c r="NNQ60" s="497"/>
      <c r="NNR60" s="497"/>
      <c r="NNS60" s="497"/>
      <c r="NNT60" s="497"/>
      <c r="NNU60" s="497"/>
      <c r="NNV60" s="497"/>
      <c r="NNW60" s="497"/>
      <c r="NNX60" s="497"/>
      <c r="NNY60" s="497"/>
      <c r="NNZ60" s="497"/>
      <c r="NOA60" s="497"/>
      <c r="NOB60" s="497"/>
      <c r="NOC60" s="497"/>
      <c r="NOD60" s="497"/>
      <c r="NOE60" s="497"/>
      <c r="NOF60" s="497"/>
      <c r="NOG60" s="497"/>
      <c r="NOH60" s="497"/>
      <c r="NOI60" s="497"/>
      <c r="NOJ60" s="497"/>
      <c r="NOK60" s="497"/>
      <c r="NOL60" s="497"/>
      <c r="NOM60" s="497"/>
      <c r="NON60" s="497"/>
      <c r="NOO60" s="497"/>
      <c r="NOP60" s="497"/>
      <c r="NOQ60" s="497"/>
      <c r="NOR60" s="497"/>
      <c r="NOS60" s="497"/>
      <c r="NOT60" s="497"/>
      <c r="NOU60" s="497"/>
      <c r="NOV60" s="497"/>
      <c r="NOW60" s="497"/>
      <c r="NOX60" s="497"/>
      <c r="NOY60" s="497"/>
      <c r="NOZ60" s="497"/>
      <c r="NPA60" s="497"/>
      <c r="NPB60" s="497"/>
      <c r="NPC60" s="497"/>
      <c r="NPD60" s="497"/>
      <c r="NPE60" s="497"/>
      <c r="NPF60" s="497"/>
      <c r="NPG60" s="497"/>
      <c r="NPH60" s="497"/>
      <c r="NPI60" s="497"/>
      <c r="NPJ60" s="497"/>
      <c r="NPK60" s="497"/>
      <c r="NPL60" s="497"/>
      <c r="NPM60" s="497"/>
      <c r="NPN60" s="497"/>
      <c r="NPO60" s="497"/>
      <c r="NPP60" s="497"/>
      <c r="NPQ60" s="497"/>
      <c r="NPR60" s="497"/>
      <c r="NPS60" s="497"/>
      <c r="NPT60" s="497"/>
      <c r="NPU60" s="497"/>
      <c r="NPV60" s="497"/>
      <c r="NPW60" s="497"/>
      <c r="NPX60" s="497"/>
      <c r="NPY60" s="497"/>
      <c r="NPZ60" s="497"/>
      <c r="NQA60" s="497"/>
      <c r="NQB60" s="497"/>
      <c r="NQC60" s="497"/>
      <c r="NQD60" s="497"/>
      <c r="NQE60" s="497"/>
      <c r="NQF60" s="497"/>
      <c r="NQG60" s="497"/>
      <c r="NQH60" s="497"/>
      <c r="NQI60" s="497"/>
      <c r="NQJ60" s="497"/>
      <c r="NQK60" s="497"/>
      <c r="NQL60" s="497"/>
      <c r="NQM60" s="497"/>
      <c r="NQN60" s="497"/>
      <c r="NQO60" s="497"/>
      <c r="NQP60" s="497"/>
      <c r="NQQ60" s="497"/>
      <c r="NQR60" s="497"/>
      <c r="NQS60" s="497"/>
      <c r="NQT60" s="497"/>
      <c r="NQU60" s="497"/>
      <c r="NQV60" s="497"/>
      <c r="NQW60" s="497"/>
      <c r="NQX60" s="497"/>
      <c r="NQY60" s="497"/>
      <c r="NQZ60" s="497"/>
      <c r="NRA60" s="497"/>
      <c r="NRB60" s="497"/>
      <c r="NRC60" s="497"/>
      <c r="NRD60" s="497"/>
      <c r="NRE60" s="497"/>
      <c r="NRF60" s="497"/>
      <c r="NRG60" s="497"/>
      <c r="NRH60" s="497"/>
      <c r="NRI60" s="497"/>
      <c r="NRJ60" s="497"/>
      <c r="NRK60" s="497"/>
      <c r="NRL60" s="497"/>
      <c r="NRM60" s="497"/>
      <c r="NRN60" s="497"/>
      <c r="NRO60" s="497"/>
      <c r="NRP60" s="497"/>
      <c r="NRQ60" s="497"/>
      <c r="NRR60" s="497"/>
      <c r="NRS60" s="497"/>
      <c r="NRT60" s="497"/>
      <c r="NRU60" s="497"/>
      <c r="NRV60" s="497"/>
      <c r="NRW60" s="497"/>
      <c r="NRX60" s="497"/>
      <c r="NRY60" s="497"/>
      <c r="NRZ60" s="497"/>
      <c r="NSA60" s="497"/>
      <c r="NSB60" s="497"/>
      <c r="NSC60" s="497"/>
      <c r="NSD60" s="497"/>
      <c r="NSE60" s="497"/>
      <c r="NSF60" s="497"/>
      <c r="NSG60" s="497"/>
      <c r="NSH60" s="497"/>
      <c r="NSI60" s="497"/>
      <c r="NSJ60" s="497"/>
      <c r="NSK60" s="497"/>
      <c r="NSL60" s="497"/>
      <c r="NSM60" s="497"/>
      <c r="NSN60" s="497"/>
      <c r="NSO60" s="497"/>
      <c r="NSP60" s="497"/>
      <c r="NSQ60" s="497"/>
      <c r="NSR60" s="497"/>
      <c r="NSS60" s="497"/>
      <c r="NST60" s="497"/>
      <c r="NSU60" s="497"/>
      <c r="NSV60" s="497"/>
      <c r="NSW60" s="497"/>
      <c r="NSX60" s="497"/>
      <c r="NSY60" s="497"/>
      <c r="NSZ60" s="497"/>
      <c r="NTA60" s="497"/>
      <c r="NTB60" s="497"/>
      <c r="NTC60" s="497"/>
      <c r="NTD60" s="497"/>
      <c r="NTE60" s="497"/>
      <c r="NTF60" s="497"/>
      <c r="NTG60" s="497"/>
      <c r="NTH60" s="497"/>
      <c r="NTI60" s="497"/>
      <c r="NTJ60" s="497"/>
      <c r="NTK60" s="497"/>
      <c r="NTL60" s="497"/>
      <c r="NTM60" s="497"/>
      <c r="NTN60" s="497"/>
      <c r="NTO60" s="497"/>
      <c r="NTP60" s="497"/>
      <c r="NTQ60" s="497"/>
      <c r="NTR60" s="497"/>
      <c r="NTS60" s="497"/>
      <c r="NTT60" s="497"/>
      <c r="NTU60" s="497"/>
      <c r="NTV60" s="497"/>
      <c r="NTW60" s="497"/>
      <c r="NTX60" s="497"/>
      <c r="NTY60" s="497"/>
      <c r="NTZ60" s="497"/>
      <c r="NUA60" s="497"/>
      <c r="NUB60" s="497"/>
      <c r="NUC60" s="497"/>
      <c r="NUD60" s="497"/>
      <c r="NUE60" s="497"/>
      <c r="NUF60" s="497"/>
      <c r="NUG60" s="497"/>
      <c r="NUH60" s="497"/>
      <c r="NUI60" s="497"/>
      <c r="NUJ60" s="497"/>
      <c r="NUK60" s="497"/>
      <c r="NUL60" s="497"/>
      <c r="NUM60" s="497"/>
      <c r="NUN60" s="497"/>
      <c r="NUO60" s="497"/>
      <c r="NUP60" s="497"/>
      <c r="NUQ60" s="497"/>
      <c r="NUR60" s="497"/>
      <c r="NUS60" s="497"/>
      <c r="NUT60" s="497"/>
      <c r="NUU60" s="497"/>
      <c r="NUV60" s="497"/>
      <c r="NUW60" s="497"/>
      <c r="NUX60" s="497"/>
      <c r="NUY60" s="497"/>
      <c r="NUZ60" s="497"/>
      <c r="NVA60" s="497"/>
      <c r="NVB60" s="497"/>
      <c r="NVC60" s="497"/>
      <c r="NVD60" s="497"/>
      <c r="NVE60" s="497"/>
      <c r="NVF60" s="497"/>
      <c r="NVG60" s="497"/>
      <c r="NVH60" s="497"/>
      <c r="NVI60" s="497"/>
      <c r="NVJ60" s="497"/>
      <c r="NVK60" s="497"/>
      <c r="NVL60" s="497"/>
      <c r="NVM60" s="497"/>
      <c r="NVN60" s="497"/>
      <c r="NVO60" s="497"/>
      <c r="NVP60" s="497"/>
      <c r="NVQ60" s="497"/>
      <c r="NVR60" s="497"/>
      <c r="NVS60" s="497"/>
      <c r="NVT60" s="497"/>
      <c r="NVU60" s="497"/>
      <c r="NVV60" s="497"/>
      <c r="NVW60" s="497"/>
      <c r="NVX60" s="497"/>
      <c r="NVY60" s="497"/>
      <c r="NVZ60" s="497"/>
      <c r="NWA60" s="497"/>
      <c r="NWB60" s="497"/>
      <c r="NWC60" s="497"/>
      <c r="NWD60" s="497"/>
      <c r="NWE60" s="497"/>
      <c r="NWF60" s="497"/>
      <c r="NWG60" s="497"/>
      <c r="NWH60" s="497"/>
      <c r="NWI60" s="497"/>
      <c r="NWJ60" s="497"/>
      <c r="NWK60" s="497"/>
      <c r="NWL60" s="497"/>
      <c r="NWM60" s="497"/>
      <c r="NWN60" s="497"/>
      <c r="NWO60" s="497"/>
      <c r="NWP60" s="497"/>
      <c r="NWQ60" s="497"/>
      <c r="NWR60" s="497"/>
      <c r="NWS60" s="497"/>
      <c r="NWT60" s="497"/>
      <c r="NWU60" s="497"/>
      <c r="NWV60" s="497"/>
      <c r="NWW60" s="497"/>
      <c r="NWX60" s="497"/>
      <c r="NWY60" s="497"/>
      <c r="NWZ60" s="497"/>
      <c r="NXA60" s="497"/>
      <c r="NXB60" s="497"/>
      <c r="NXC60" s="497"/>
      <c r="NXD60" s="497"/>
      <c r="NXE60" s="497"/>
      <c r="NXF60" s="497"/>
      <c r="NXG60" s="497"/>
      <c r="NXH60" s="497"/>
      <c r="NXI60" s="497"/>
      <c r="NXJ60" s="497"/>
      <c r="NXK60" s="497"/>
      <c r="NXL60" s="497"/>
      <c r="NXM60" s="497"/>
      <c r="NXN60" s="497"/>
      <c r="NXO60" s="497"/>
      <c r="NXP60" s="497"/>
      <c r="NXQ60" s="497"/>
      <c r="NXR60" s="497"/>
      <c r="NXS60" s="497"/>
      <c r="NXT60" s="497"/>
      <c r="NXU60" s="497"/>
      <c r="NXV60" s="497"/>
      <c r="NXW60" s="497"/>
      <c r="NXX60" s="497"/>
      <c r="NXY60" s="497"/>
      <c r="NXZ60" s="497"/>
      <c r="NYA60" s="497"/>
      <c r="NYB60" s="497"/>
      <c r="NYC60" s="497"/>
      <c r="NYD60" s="497"/>
      <c r="NYE60" s="497"/>
      <c r="NYF60" s="497"/>
      <c r="NYG60" s="497"/>
      <c r="NYH60" s="497"/>
      <c r="NYI60" s="497"/>
      <c r="NYJ60" s="497"/>
      <c r="NYK60" s="497"/>
      <c r="NYL60" s="497"/>
      <c r="NYM60" s="497"/>
      <c r="NYN60" s="497"/>
      <c r="NYO60" s="497"/>
      <c r="NYP60" s="497"/>
      <c r="NYQ60" s="497"/>
      <c r="NYR60" s="497"/>
      <c r="NYS60" s="497"/>
      <c r="NYT60" s="497"/>
      <c r="NYU60" s="497"/>
      <c r="NYV60" s="497"/>
      <c r="NYW60" s="497"/>
      <c r="NYX60" s="497"/>
      <c r="NYY60" s="497"/>
      <c r="NYZ60" s="497"/>
      <c r="NZA60" s="497"/>
      <c r="NZB60" s="497"/>
      <c r="NZC60" s="497"/>
      <c r="NZD60" s="497"/>
      <c r="NZE60" s="497"/>
      <c r="NZF60" s="497"/>
      <c r="NZG60" s="497"/>
      <c r="NZH60" s="497"/>
      <c r="NZI60" s="497"/>
      <c r="NZJ60" s="497"/>
      <c r="NZK60" s="497"/>
      <c r="NZL60" s="497"/>
      <c r="NZM60" s="497"/>
      <c r="NZN60" s="497"/>
      <c r="NZO60" s="497"/>
      <c r="NZP60" s="497"/>
      <c r="NZQ60" s="497"/>
      <c r="NZR60" s="497"/>
      <c r="NZS60" s="497"/>
      <c r="NZT60" s="497"/>
      <c r="NZU60" s="497"/>
      <c r="NZV60" s="497"/>
      <c r="NZW60" s="497"/>
      <c r="NZX60" s="497"/>
      <c r="NZY60" s="497"/>
      <c r="NZZ60" s="497"/>
      <c r="OAA60" s="497"/>
      <c r="OAB60" s="497"/>
      <c r="OAC60" s="497"/>
      <c r="OAD60" s="497"/>
      <c r="OAE60" s="497"/>
      <c r="OAF60" s="497"/>
      <c r="OAG60" s="497"/>
      <c r="OAH60" s="497"/>
      <c r="OAI60" s="497"/>
      <c r="OAJ60" s="497"/>
      <c r="OAK60" s="497"/>
      <c r="OAL60" s="497"/>
      <c r="OAM60" s="497"/>
      <c r="OAN60" s="497"/>
      <c r="OAO60" s="497"/>
      <c r="OAP60" s="497"/>
      <c r="OAQ60" s="497"/>
      <c r="OAR60" s="497"/>
      <c r="OAS60" s="497"/>
      <c r="OAT60" s="497"/>
      <c r="OAU60" s="497"/>
      <c r="OAV60" s="497"/>
      <c r="OAW60" s="497"/>
      <c r="OAX60" s="497"/>
      <c r="OAY60" s="497"/>
      <c r="OAZ60" s="497"/>
      <c r="OBA60" s="497"/>
      <c r="OBB60" s="497"/>
      <c r="OBC60" s="497"/>
      <c r="OBD60" s="497"/>
      <c r="OBE60" s="497"/>
      <c r="OBF60" s="497"/>
      <c r="OBG60" s="497"/>
      <c r="OBH60" s="497"/>
      <c r="OBI60" s="497"/>
      <c r="OBJ60" s="497"/>
      <c r="OBK60" s="497"/>
      <c r="OBL60" s="497"/>
      <c r="OBM60" s="497"/>
      <c r="OBN60" s="497"/>
      <c r="OBO60" s="497"/>
      <c r="OBP60" s="497"/>
      <c r="OBQ60" s="497"/>
      <c r="OBR60" s="497"/>
      <c r="OBS60" s="497"/>
      <c r="OBT60" s="497"/>
      <c r="OBU60" s="497"/>
      <c r="OBV60" s="497"/>
      <c r="OBW60" s="497"/>
      <c r="OBX60" s="497"/>
      <c r="OBY60" s="497"/>
      <c r="OBZ60" s="497"/>
      <c r="OCA60" s="497"/>
      <c r="OCB60" s="497"/>
      <c r="OCC60" s="497"/>
      <c r="OCD60" s="497"/>
      <c r="OCE60" s="497"/>
      <c r="OCF60" s="497"/>
      <c r="OCG60" s="497"/>
      <c r="OCH60" s="497"/>
      <c r="OCI60" s="497"/>
      <c r="OCJ60" s="497"/>
      <c r="OCK60" s="497"/>
      <c r="OCL60" s="497"/>
      <c r="OCM60" s="497"/>
      <c r="OCN60" s="497"/>
      <c r="OCO60" s="497"/>
      <c r="OCP60" s="497"/>
      <c r="OCQ60" s="497"/>
      <c r="OCR60" s="497"/>
      <c r="OCS60" s="497"/>
      <c r="OCT60" s="497"/>
      <c r="OCU60" s="497"/>
      <c r="OCV60" s="497"/>
      <c r="OCW60" s="497"/>
      <c r="OCX60" s="497"/>
      <c r="OCY60" s="497"/>
      <c r="OCZ60" s="497"/>
      <c r="ODA60" s="497"/>
      <c r="ODB60" s="497"/>
      <c r="ODC60" s="497"/>
      <c r="ODD60" s="497"/>
      <c r="ODE60" s="497"/>
      <c r="ODF60" s="497"/>
      <c r="ODG60" s="497"/>
      <c r="ODH60" s="497"/>
      <c r="ODI60" s="497"/>
      <c r="ODJ60" s="497"/>
      <c r="ODK60" s="497"/>
      <c r="ODL60" s="497"/>
      <c r="ODM60" s="497"/>
      <c r="ODN60" s="497"/>
      <c r="ODO60" s="497"/>
      <c r="ODP60" s="497"/>
      <c r="ODQ60" s="497"/>
      <c r="ODR60" s="497"/>
      <c r="ODS60" s="497"/>
      <c r="ODT60" s="497"/>
      <c r="ODU60" s="497"/>
      <c r="ODV60" s="497"/>
      <c r="ODW60" s="497"/>
      <c r="ODX60" s="497"/>
      <c r="ODY60" s="497"/>
      <c r="ODZ60" s="497"/>
      <c r="OEA60" s="497"/>
      <c r="OEB60" s="497"/>
      <c r="OEC60" s="497"/>
      <c r="OED60" s="497"/>
      <c r="OEE60" s="497"/>
      <c r="OEF60" s="497"/>
      <c r="OEG60" s="497"/>
      <c r="OEH60" s="497"/>
      <c r="OEI60" s="497"/>
      <c r="OEJ60" s="497"/>
      <c r="OEK60" s="497"/>
      <c r="OEL60" s="497"/>
      <c r="OEM60" s="497"/>
      <c r="OEN60" s="497"/>
      <c r="OEO60" s="497"/>
      <c r="OEP60" s="497"/>
      <c r="OEQ60" s="497"/>
      <c r="OER60" s="497"/>
      <c r="OES60" s="497"/>
      <c r="OET60" s="497"/>
      <c r="OEU60" s="497"/>
      <c r="OEV60" s="497"/>
      <c r="OEW60" s="497"/>
      <c r="OEX60" s="497"/>
      <c r="OEY60" s="497"/>
      <c r="OEZ60" s="497"/>
      <c r="OFA60" s="497"/>
      <c r="OFB60" s="497"/>
      <c r="OFC60" s="497"/>
      <c r="OFD60" s="497"/>
      <c r="OFE60" s="497"/>
      <c r="OFF60" s="497"/>
      <c r="OFG60" s="497"/>
      <c r="OFH60" s="497"/>
      <c r="OFI60" s="497"/>
      <c r="OFJ60" s="497"/>
      <c r="OFK60" s="497"/>
      <c r="OFL60" s="497"/>
      <c r="OFM60" s="497"/>
      <c r="OFN60" s="497"/>
      <c r="OFO60" s="497"/>
      <c r="OFP60" s="497"/>
      <c r="OFQ60" s="497"/>
      <c r="OFR60" s="497"/>
      <c r="OFS60" s="497"/>
      <c r="OFT60" s="497"/>
      <c r="OFU60" s="497"/>
      <c r="OFV60" s="497"/>
      <c r="OFW60" s="497"/>
      <c r="OFX60" s="497"/>
      <c r="OFY60" s="497"/>
      <c r="OFZ60" s="497"/>
      <c r="OGA60" s="497"/>
      <c r="OGB60" s="497"/>
      <c r="OGC60" s="497"/>
      <c r="OGD60" s="497"/>
      <c r="OGE60" s="497"/>
      <c r="OGF60" s="497"/>
      <c r="OGG60" s="497"/>
      <c r="OGH60" s="497"/>
      <c r="OGI60" s="497"/>
      <c r="OGJ60" s="497"/>
      <c r="OGK60" s="497"/>
      <c r="OGL60" s="497"/>
      <c r="OGM60" s="497"/>
      <c r="OGN60" s="497"/>
      <c r="OGO60" s="497"/>
      <c r="OGP60" s="497"/>
      <c r="OGQ60" s="497"/>
      <c r="OGR60" s="497"/>
      <c r="OGS60" s="497"/>
      <c r="OGT60" s="497"/>
      <c r="OGU60" s="497"/>
      <c r="OGV60" s="497"/>
      <c r="OGW60" s="497"/>
      <c r="OGX60" s="497"/>
      <c r="OGY60" s="497"/>
      <c r="OGZ60" s="497"/>
      <c r="OHA60" s="497"/>
      <c r="OHB60" s="497"/>
      <c r="OHC60" s="497"/>
      <c r="OHD60" s="497"/>
      <c r="OHE60" s="497"/>
      <c r="OHF60" s="497"/>
      <c r="OHG60" s="497"/>
      <c r="OHH60" s="497"/>
      <c r="OHI60" s="497"/>
      <c r="OHJ60" s="497"/>
      <c r="OHK60" s="497"/>
      <c r="OHL60" s="497"/>
      <c r="OHM60" s="497"/>
      <c r="OHN60" s="497"/>
      <c r="OHO60" s="497"/>
      <c r="OHP60" s="497"/>
      <c r="OHQ60" s="497"/>
      <c r="OHR60" s="497"/>
      <c r="OHS60" s="497"/>
      <c r="OHT60" s="497"/>
      <c r="OHU60" s="497"/>
      <c r="OHV60" s="497"/>
      <c r="OHW60" s="497"/>
      <c r="OHX60" s="497"/>
      <c r="OHY60" s="497"/>
      <c r="OHZ60" s="497"/>
      <c r="OIA60" s="497"/>
      <c r="OIB60" s="497"/>
      <c r="OIC60" s="497"/>
      <c r="OID60" s="497"/>
      <c r="OIE60" s="497"/>
      <c r="OIF60" s="497"/>
      <c r="OIG60" s="497"/>
      <c r="OIH60" s="497"/>
      <c r="OII60" s="497"/>
      <c r="OIJ60" s="497"/>
      <c r="OIK60" s="497"/>
      <c r="OIL60" s="497"/>
      <c r="OIM60" s="497"/>
      <c r="OIN60" s="497"/>
      <c r="OIO60" s="497"/>
      <c r="OIP60" s="497"/>
      <c r="OIQ60" s="497"/>
      <c r="OIR60" s="497"/>
      <c r="OIS60" s="497"/>
      <c r="OIT60" s="497"/>
      <c r="OIU60" s="497"/>
      <c r="OIV60" s="497"/>
      <c r="OIW60" s="497"/>
      <c r="OIX60" s="497"/>
      <c r="OIY60" s="497"/>
      <c r="OIZ60" s="497"/>
      <c r="OJA60" s="497"/>
      <c r="OJB60" s="497"/>
      <c r="OJC60" s="497"/>
      <c r="OJD60" s="497"/>
      <c r="OJE60" s="497"/>
      <c r="OJF60" s="497"/>
      <c r="OJG60" s="497"/>
      <c r="OJH60" s="497"/>
      <c r="OJI60" s="497"/>
      <c r="OJJ60" s="497"/>
      <c r="OJK60" s="497"/>
      <c r="OJL60" s="497"/>
      <c r="OJM60" s="497"/>
      <c r="OJN60" s="497"/>
      <c r="OJO60" s="497"/>
      <c r="OJP60" s="497"/>
      <c r="OJQ60" s="497"/>
      <c r="OJR60" s="497"/>
      <c r="OJS60" s="497"/>
      <c r="OJT60" s="497"/>
      <c r="OJU60" s="497"/>
      <c r="OJV60" s="497"/>
      <c r="OJW60" s="497"/>
      <c r="OJX60" s="497"/>
      <c r="OJY60" s="497"/>
      <c r="OJZ60" s="497"/>
      <c r="OKA60" s="497"/>
      <c r="OKB60" s="497"/>
      <c r="OKC60" s="497"/>
      <c r="OKD60" s="497"/>
      <c r="OKE60" s="497"/>
      <c r="OKF60" s="497"/>
      <c r="OKG60" s="497"/>
      <c r="OKH60" s="497"/>
      <c r="OKI60" s="497"/>
      <c r="OKJ60" s="497"/>
      <c r="OKK60" s="497"/>
      <c r="OKL60" s="497"/>
      <c r="OKM60" s="497"/>
      <c r="OKN60" s="497"/>
      <c r="OKO60" s="497"/>
      <c r="OKP60" s="497"/>
      <c r="OKQ60" s="497"/>
      <c r="OKR60" s="497"/>
      <c r="OKS60" s="497"/>
      <c r="OKT60" s="497"/>
      <c r="OKU60" s="497"/>
      <c r="OKV60" s="497"/>
      <c r="OKW60" s="497"/>
      <c r="OKX60" s="497"/>
      <c r="OKY60" s="497"/>
      <c r="OKZ60" s="497"/>
      <c r="OLA60" s="497"/>
      <c r="OLB60" s="497"/>
      <c r="OLC60" s="497"/>
      <c r="OLD60" s="497"/>
      <c r="OLE60" s="497"/>
      <c r="OLF60" s="497"/>
      <c r="OLG60" s="497"/>
      <c r="OLH60" s="497"/>
      <c r="OLI60" s="497"/>
      <c r="OLJ60" s="497"/>
      <c r="OLK60" s="497"/>
      <c r="OLL60" s="497"/>
      <c r="OLM60" s="497"/>
      <c r="OLN60" s="497"/>
      <c r="OLO60" s="497"/>
      <c r="OLP60" s="497"/>
      <c r="OLQ60" s="497"/>
      <c r="OLR60" s="497"/>
      <c r="OLS60" s="497"/>
      <c r="OLT60" s="497"/>
      <c r="OLU60" s="497"/>
      <c r="OLV60" s="497"/>
      <c r="OLW60" s="497"/>
      <c r="OLX60" s="497"/>
      <c r="OLY60" s="497"/>
      <c r="OLZ60" s="497"/>
      <c r="OMA60" s="497"/>
      <c r="OMB60" s="497"/>
      <c r="OMC60" s="497"/>
      <c r="OMD60" s="497"/>
      <c r="OME60" s="497"/>
      <c r="OMF60" s="497"/>
      <c r="OMG60" s="497"/>
      <c r="OMH60" s="497"/>
      <c r="OMI60" s="497"/>
      <c r="OMJ60" s="497"/>
      <c r="OMK60" s="497"/>
      <c r="OML60" s="497"/>
      <c r="OMM60" s="497"/>
      <c r="OMN60" s="497"/>
      <c r="OMO60" s="497"/>
      <c r="OMP60" s="497"/>
      <c r="OMQ60" s="497"/>
      <c r="OMR60" s="497"/>
      <c r="OMS60" s="497"/>
      <c r="OMT60" s="497"/>
      <c r="OMU60" s="497"/>
      <c r="OMV60" s="497"/>
      <c r="OMW60" s="497"/>
      <c r="OMX60" s="497"/>
      <c r="OMY60" s="497"/>
      <c r="OMZ60" s="497"/>
      <c r="ONA60" s="497"/>
      <c r="ONB60" s="497"/>
      <c r="ONC60" s="497"/>
      <c r="OND60" s="497"/>
      <c r="ONE60" s="497"/>
      <c r="ONF60" s="497"/>
      <c r="ONG60" s="497"/>
      <c r="ONH60" s="497"/>
      <c r="ONI60" s="497"/>
      <c r="ONJ60" s="497"/>
      <c r="ONK60" s="497"/>
      <c r="ONL60" s="497"/>
      <c r="ONM60" s="497"/>
      <c r="ONN60" s="497"/>
      <c r="ONO60" s="497"/>
      <c r="ONP60" s="497"/>
      <c r="ONQ60" s="497"/>
      <c r="ONR60" s="497"/>
      <c r="ONS60" s="497"/>
      <c r="ONT60" s="497"/>
      <c r="ONU60" s="497"/>
      <c r="ONV60" s="497"/>
      <c r="ONW60" s="497"/>
      <c r="ONX60" s="497"/>
      <c r="ONY60" s="497"/>
      <c r="ONZ60" s="497"/>
      <c r="OOA60" s="497"/>
      <c r="OOB60" s="497"/>
      <c r="OOC60" s="497"/>
      <c r="OOD60" s="497"/>
      <c r="OOE60" s="497"/>
      <c r="OOF60" s="497"/>
      <c r="OOG60" s="497"/>
      <c r="OOH60" s="497"/>
      <c r="OOI60" s="497"/>
      <c r="OOJ60" s="497"/>
      <c r="OOK60" s="497"/>
      <c r="OOL60" s="497"/>
      <c r="OOM60" s="497"/>
      <c r="OON60" s="497"/>
      <c r="OOO60" s="497"/>
      <c r="OOP60" s="497"/>
      <c r="OOQ60" s="497"/>
      <c r="OOR60" s="497"/>
      <c r="OOS60" s="497"/>
      <c r="OOT60" s="497"/>
      <c r="OOU60" s="497"/>
      <c r="OOV60" s="497"/>
      <c r="OOW60" s="497"/>
      <c r="OOX60" s="497"/>
      <c r="OOY60" s="497"/>
      <c r="OOZ60" s="497"/>
      <c r="OPA60" s="497"/>
      <c r="OPB60" s="497"/>
      <c r="OPC60" s="497"/>
      <c r="OPD60" s="497"/>
      <c r="OPE60" s="497"/>
      <c r="OPF60" s="497"/>
      <c r="OPG60" s="497"/>
      <c r="OPH60" s="497"/>
      <c r="OPI60" s="497"/>
      <c r="OPJ60" s="497"/>
      <c r="OPK60" s="497"/>
      <c r="OPL60" s="497"/>
      <c r="OPM60" s="497"/>
      <c r="OPN60" s="497"/>
      <c r="OPO60" s="497"/>
      <c r="OPP60" s="497"/>
      <c r="OPQ60" s="497"/>
      <c r="OPR60" s="497"/>
      <c r="OPS60" s="497"/>
      <c r="OPT60" s="497"/>
      <c r="OPU60" s="497"/>
      <c r="OPV60" s="497"/>
      <c r="OPW60" s="497"/>
      <c r="OPX60" s="497"/>
      <c r="OPY60" s="497"/>
      <c r="OPZ60" s="497"/>
      <c r="OQA60" s="497"/>
      <c r="OQB60" s="497"/>
      <c r="OQC60" s="497"/>
      <c r="OQD60" s="497"/>
      <c r="OQE60" s="497"/>
      <c r="OQF60" s="497"/>
      <c r="OQG60" s="497"/>
      <c r="OQH60" s="497"/>
      <c r="OQI60" s="497"/>
      <c r="OQJ60" s="497"/>
      <c r="OQK60" s="497"/>
      <c r="OQL60" s="497"/>
      <c r="OQM60" s="497"/>
      <c r="OQN60" s="497"/>
      <c r="OQO60" s="497"/>
      <c r="OQP60" s="497"/>
      <c r="OQQ60" s="497"/>
      <c r="OQR60" s="497"/>
      <c r="OQS60" s="497"/>
      <c r="OQT60" s="497"/>
      <c r="OQU60" s="497"/>
      <c r="OQV60" s="497"/>
      <c r="OQW60" s="497"/>
      <c r="OQX60" s="497"/>
      <c r="OQY60" s="497"/>
      <c r="OQZ60" s="497"/>
      <c r="ORA60" s="497"/>
      <c r="ORB60" s="497"/>
      <c r="ORC60" s="497"/>
      <c r="ORD60" s="497"/>
      <c r="ORE60" s="497"/>
      <c r="ORF60" s="497"/>
      <c r="ORG60" s="497"/>
      <c r="ORH60" s="497"/>
      <c r="ORI60" s="497"/>
      <c r="ORJ60" s="497"/>
      <c r="ORK60" s="497"/>
      <c r="ORL60" s="497"/>
      <c r="ORM60" s="497"/>
      <c r="ORN60" s="497"/>
      <c r="ORO60" s="497"/>
      <c r="ORP60" s="497"/>
      <c r="ORQ60" s="497"/>
      <c r="ORR60" s="497"/>
      <c r="ORS60" s="497"/>
      <c r="ORT60" s="497"/>
      <c r="ORU60" s="497"/>
      <c r="ORV60" s="497"/>
      <c r="ORW60" s="497"/>
      <c r="ORX60" s="497"/>
      <c r="ORY60" s="497"/>
      <c r="ORZ60" s="497"/>
      <c r="OSA60" s="497"/>
      <c r="OSB60" s="497"/>
      <c r="OSC60" s="497"/>
      <c r="OSD60" s="497"/>
      <c r="OSE60" s="497"/>
      <c r="OSF60" s="497"/>
      <c r="OSG60" s="497"/>
      <c r="OSH60" s="497"/>
      <c r="OSI60" s="497"/>
      <c r="OSJ60" s="497"/>
      <c r="OSK60" s="497"/>
      <c r="OSL60" s="497"/>
      <c r="OSM60" s="497"/>
      <c r="OSN60" s="497"/>
      <c r="OSO60" s="497"/>
      <c r="OSP60" s="497"/>
      <c r="OSQ60" s="497"/>
      <c r="OSR60" s="497"/>
      <c r="OSS60" s="497"/>
      <c r="OST60" s="497"/>
      <c r="OSU60" s="497"/>
      <c r="OSV60" s="497"/>
      <c r="OSW60" s="497"/>
      <c r="OSX60" s="497"/>
      <c r="OSY60" s="497"/>
      <c r="OSZ60" s="497"/>
      <c r="OTA60" s="497"/>
      <c r="OTB60" s="497"/>
      <c r="OTC60" s="497"/>
      <c r="OTD60" s="497"/>
      <c r="OTE60" s="497"/>
      <c r="OTF60" s="497"/>
      <c r="OTG60" s="497"/>
      <c r="OTH60" s="497"/>
      <c r="OTI60" s="497"/>
      <c r="OTJ60" s="497"/>
      <c r="OTK60" s="497"/>
      <c r="OTL60" s="497"/>
      <c r="OTM60" s="497"/>
      <c r="OTN60" s="497"/>
      <c r="OTO60" s="497"/>
      <c r="OTP60" s="497"/>
      <c r="OTQ60" s="497"/>
      <c r="OTR60" s="497"/>
      <c r="OTS60" s="497"/>
      <c r="OTT60" s="497"/>
      <c r="OTU60" s="497"/>
      <c r="OTV60" s="497"/>
      <c r="OTW60" s="497"/>
      <c r="OTX60" s="497"/>
      <c r="OTY60" s="497"/>
      <c r="OTZ60" s="497"/>
      <c r="OUA60" s="497"/>
      <c r="OUB60" s="497"/>
      <c r="OUC60" s="497"/>
      <c r="OUD60" s="497"/>
      <c r="OUE60" s="497"/>
      <c r="OUF60" s="497"/>
      <c r="OUG60" s="497"/>
      <c r="OUH60" s="497"/>
      <c r="OUI60" s="497"/>
      <c r="OUJ60" s="497"/>
      <c r="OUK60" s="497"/>
      <c r="OUL60" s="497"/>
      <c r="OUM60" s="497"/>
      <c r="OUN60" s="497"/>
      <c r="OUO60" s="497"/>
      <c r="OUP60" s="497"/>
      <c r="OUQ60" s="497"/>
      <c r="OUR60" s="497"/>
      <c r="OUS60" s="497"/>
      <c r="OUT60" s="497"/>
      <c r="OUU60" s="497"/>
      <c r="OUV60" s="497"/>
      <c r="OUW60" s="497"/>
      <c r="OUX60" s="497"/>
      <c r="OUY60" s="497"/>
      <c r="OUZ60" s="497"/>
      <c r="OVA60" s="497"/>
      <c r="OVB60" s="497"/>
      <c r="OVC60" s="497"/>
      <c r="OVD60" s="497"/>
      <c r="OVE60" s="497"/>
      <c r="OVF60" s="497"/>
      <c r="OVG60" s="497"/>
      <c r="OVH60" s="497"/>
      <c r="OVI60" s="497"/>
      <c r="OVJ60" s="497"/>
      <c r="OVK60" s="497"/>
      <c r="OVL60" s="497"/>
      <c r="OVM60" s="497"/>
      <c r="OVN60" s="497"/>
      <c r="OVO60" s="497"/>
      <c r="OVP60" s="497"/>
      <c r="OVQ60" s="497"/>
      <c r="OVR60" s="497"/>
      <c r="OVS60" s="497"/>
      <c r="OVT60" s="497"/>
      <c r="OVU60" s="497"/>
      <c r="OVV60" s="497"/>
      <c r="OVW60" s="497"/>
      <c r="OVX60" s="497"/>
      <c r="OVY60" s="497"/>
      <c r="OVZ60" s="497"/>
      <c r="OWA60" s="497"/>
      <c r="OWB60" s="497"/>
      <c r="OWC60" s="497"/>
      <c r="OWD60" s="497"/>
      <c r="OWE60" s="497"/>
      <c r="OWF60" s="497"/>
      <c r="OWG60" s="497"/>
      <c r="OWH60" s="497"/>
      <c r="OWI60" s="497"/>
      <c r="OWJ60" s="497"/>
      <c r="OWK60" s="497"/>
      <c r="OWL60" s="497"/>
      <c r="OWM60" s="497"/>
      <c r="OWN60" s="497"/>
      <c r="OWO60" s="497"/>
      <c r="OWP60" s="497"/>
      <c r="OWQ60" s="497"/>
      <c r="OWR60" s="497"/>
      <c r="OWS60" s="497"/>
      <c r="OWT60" s="497"/>
      <c r="OWU60" s="497"/>
      <c r="OWV60" s="497"/>
      <c r="OWW60" s="497"/>
      <c r="OWX60" s="497"/>
      <c r="OWY60" s="497"/>
      <c r="OWZ60" s="497"/>
      <c r="OXA60" s="497"/>
      <c r="OXB60" s="497"/>
      <c r="OXC60" s="497"/>
      <c r="OXD60" s="497"/>
      <c r="OXE60" s="497"/>
      <c r="OXF60" s="497"/>
      <c r="OXG60" s="497"/>
      <c r="OXH60" s="497"/>
      <c r="OXI60" s="497"/>
      <c r="OXJ60" s="497"/>
      <c r="OXK60" s="497"/>
      <c r="OXL60" s="497"/>
      <c r="OXM60" s="497"/>
      <c r="OXN60" s="497"/>
      <c r="OXO60" s="497"/>
      <c r="OXP60" s="497"/>
      <c r="OXQ60" s="497"/>
      <c r="OXR60" s="497"/>
      <c r="OXS60" s="497"/>
      <c r="OXT60" s="497"/>
      <c r="OXU60" s="497"/>
      <c r="OXV60" s="497"/>
      <c r="OXW60" s="497"/>
      <c r="OXX60" s="497"/>
      <c r="OXY60" s="497"/>
      <c r="OXZ60" s="497"/>
      <c r="OYA60" s="497"/>
      <c r="OYB60" s="497"/>
      <c r="OYC60" s="497"/>
      <c r="OYD60" s="497"/>
      <c r="OYE60" s="497"/>
      <c r="OYF60" s="497"/>
      <c r="OYG60" s="497"/>
      <c r="OYH60" s="497"/>
      <c r="OYI60" s="497"/>
      <c r="OYJ60" s="497"/>
      <c r="OYK60" s="497"/>
      <c r="OYL60" s="497"/>
      <c r="OYM60" s="497"/>
      <c r="OYN60" s="497"/>
      <c r="OYO60" s="497"/>
      <c r="OYP60" s="497"/>
      <c r="OYQ60" s="497"/>
      <c r="OYR60" s="497"/>
      <c r="OYS60" s="497"/>
      <c r="OYT60" s="497"/>
      <c r="OYU60" s="497"/>
      <c r="OYV60" s="497"/>
      <c r="OYW60" s="497"/>
      <c r="OYX60" s="497"/>
      <c r="OYY60" s="497"/>
      <c r="OYZ60" s="497"/>
      <c r="OZA60" s="497"/>
      <c r="OZB60" s="497"/>
      <c r="OZC60" s="497"/>
      <c r="OZD60" s="497"/>
      <c r="OZE60" s="497"/>
      <c r="OZF60" s="497"/>
      <c r="OZG60" s="497"/>
      <c r="OZH60" s="497"/>
      <c r="OZI60" s="497"/>
      <c r="OZJ60" s="497"/>
      <c r="OZK60" s="497"/>
      <c r="OZL60" s="497"/>
      <c r="OZM60" s="497"/>
      <c r="OZN60" s="497"/>
      <c r="OZO60" s="497"/>
      <c r="OZP60" s="497"/>
      <c r="OZQ60" s="497"/>
      <c r="OZR60" s="497"/>
      <c r="OZS60" s="497"/>
      <c r="OZT60" s="497"/>
      <c r="OZU60" s="497"/>
      <c r="OZV60" s="497"/>
      <c r="OZW60" s="497"/>
      <c r="OZX60" s="497"/>
      <c r="OZY60" s="497"/>
      <c r="OZZ60" s="497"/>
      <c r="PAA60" s="497"/>
      <c r="PAB60" s="497"/>
      <c r="PAC60" s="497"/>
      <c r="PAD60" s="497"/>
      <c r="PAE60" s="497"/>
      <c r="PAF60" s="497"/>
      <c r="PAG60" s="497"/>
      <c r="PAH60" s="497"/>
      <c r="PAI60" s="497"/>
      <c r="PAJ60" s="497"/>
      <c r="PAK60" s="497"/>
      <c r="PAL60" s="497"/>
      <c r="PAM60" s="497"/>
      <c r="PAN60" s="497"/>
      <c r="PAO60" s="497"/>
      <c r="PAP60" s="497"/>
      <c r="PAQ60" s="497"/>
      <c r="PAR60" s="497"/>
      <c r="PAS60" s="497"/>
      <c r="PAT60" s="497"/>
      <c r="PAU60" s="497"/>
      <c r="PAV60" s="497"/>
      <c r="PAW60" s="497"/>
      <c r="PAX60" s="497"/>
      <c r="PAY60" s="497"/>
      <c r="PAZ60" s="497"/>
      <c r="PBA60" s="497"/>
      <c r="PBB60" s="497"/>
      <c r="PBC60" s="497"/>
      <c r="PBD60" s="497"/>
      <c r="PBE60" s="497"/>
      <c r="PBF60" s="497"/>
      <c r="PBG60" s="497"/>
      <c r="PBH60" s="497"/>
      <c r="PBI60" s="497"/>
      <c r="PBJ60" s="497"/>
      <c r="PBK60" s="497"/>
      <c r="PBL60" s="497"/>
      <c r="PBM60" s="497"/>
      <c r="PBN60" s="497"/>
      <c r="PBO60" s="497"/>
      <c r="PBP60" s="497"/>
      <c r="PBQ60" s="497"/>
      <c r="PBR60" s="497"/>
      <c r="PBS60" s="497"/>
      <c r="PBT60" s="497"/>
      <c r="PBU60" s="497"/>
      <c r="PBV60" s="497"/>
      <c r="PBW60" s="497"/>
      <c r="PBX60" s="497"/>
      <c r="PBY60" s="497"/>
      <c r="PBZ60" s="497"/>
      <c r="PCA60" s="497"/>
      <c r="PCB60" s="497"/>
      <c r="PCC60" s="497"/>
      <c r="PCD60" s="497"/>
      <c r="PCE60" s="497"/>
      <c r="PCF60" s="497"/>
      <c r="PCG60" s="497"/>
      <c r="PCH60" s="497"/>
      <c r="PCI60" s="497"/>
      <c r="PCJ60" s="497"/>
      <c r="PCK60" s="497"/>
      <c r="PCL60" s="497"/>
      <c r="PCM60" s="497"/>
      <c r="PCN60" s="497"/>
      <c r="PCO60" s="497"/>
      <c r="PCP60" s="497"/>
      <c r="PCQ60" s="497"/>
      <c r="PCR60" s="497"/>
      <c r="PCS60" s="497"/>
      <c r="PCT60" s="497"/>
      <c r="PCU60" s="497"/>
      <c r="PCV60" s="497"/>
      <c r="PCW60" s="497"/>
      <c r="PCX60" s="497"/>
      <c r="PCY60" s="497"/>
      <c r="PCZ60" s="497"/>
      <c r="PDA60" s="497"/>
      <c r="PDB60" s="497"/>
      <c r="PDC60" s="497"/>
      <c r="PDD60" s="497"/>
      <c r="PDE60" s="497"/>
      <c r="PDF60" s="497"/>
      <c r="PDG60" s="497"/>
      <c r="PDH60" s="497"/>
      <c r="PDI60" s="497"/>
      <c r="PDJ60" s="497"/>
      <c r="PDK60" s="497"/>
      <c r="PDL60" s="497"/>
      <c r="PDM60" s="497"/>
      <c r="PDN60" s="497"/>
      <c r="PDO60" s="497"/>
      <c r="PDP60" s="497"/>
      <c r="PDQ60" s="497"/>
      <c r="PDR60" s="497"/>
      <c r="PDS60" s="497"/>
      <c r="PDT60" s="497"/>
      <c r="PDU60" s="497"/>
      <c r="PDV60" s="497"/>
      <c r="PDW60" s="497"/>
      <c r="PDX60" s="497"/>
      <c r="PDY60" s="497"/>
      <c r="PDZ60" s="497"/>
      <c r="PEA60" s="497"/>
      <c r="PEB60" s="497"/>
      <c r="PEC60" s="497"/>
      <c r="PED60" s="497"/>
      <c r="PEE60" s="497"/>
      <c r="PEF60" s="497"/>
      <c r="PEG60" s="497"/>
      <c r="PEH60" s="497"/>
      <c r="PEI60" s="497"/>
      <c r="PEJ60" s="497"/>
      <c r="PEK60" s="497"/>
      <c r="PEL60" s="497"/>
      <c r="PEM60" s="497"/>
      <c r="PEN60" s="497"/>
      <c r="PEO60" s="497"/>
      <c r="PEP60" s="497"/>
      <c r="PEQ60" s="497"/>
      <c r="PER60" s="497"/>
      <c r="PES60" s="497"/>
      <c r="PET60" s="497"/>
      <c r="PEU60" s="497"/>
      <c r="PEV60" s="497"/>
      <c r="PEW60" s="497"/>
      <c r="PEX60" s="497"/>
      <c r="PEY60" s="497"/>
      <c r="PEZ60" s="497"/>
      <c r="PFA60" s="497"/>
      <c r="PFB60" s="497"/>
      <c r="PFC60" s="497"/>
      <c r="PFD60" s="497"/>
      <c r="PFE60" s="497"/>
      <c r="PFF60" s="497"/>
      <c r="PFG60" s="497"/>
      <c r="PFH60" s="497"/>
      <c r="PFI60" s="497"/>
      <c r="PFJ60" s="497"/>
      <c r="PFK60" s="497"/>
      <c r="PFL60" s="497"/>
      <c r="PFM60" s="497"/>
      <c r="PFN60" s="497"/>
      <c r="PFO60" s="497"/>
      <c r="PFP60" s="497"/>
      <c r="PFQ60" s="497"/>
      <c r="PFR60" s="497"/>
      <c r="PFS60" s="497"/>
      <c r="PFT60" s="497"/>
      <c r="PFU60" s="497"/>
      <c r="PFV60" s="497"/>
      <c r="PFW60" s="497"/>
      <c r="PFX60" s="497"/>
      <c r="PFY60" s="497"/>
      <c r="PFZ60" s="497"/>
      <c r="PGA60" s="497"/>
      <c r="PGB60" s="497"/>
      <c r="PGC60" s="497"/>
      <c r="PGD60" s="497"/>
      <c r="PGE60" s="497"/>
      <c r="PGF60" s="497"/>
      <c r="PGG60" s="497"/>
      <c r="PGH60" s="497"/>
      <c r="PGI60" s="497"/>
      <c r="PGJ60" s="497"/>
      <c r="PGK60" s="497"/>
      <c r="PGL60" s="497"/>
      <c r="PGM60" s="497"/>
      <c r="PGN60" s="497"/>
      <c r="PGO60" s="497"/>
      <c r="PGP60" s="497"/>
      <c r="PGQ60" s="497"/>
      <c r="PGR60" s="497"/>
      <c r="PGS60" s="497"/>
      <c r="PGT60" s="497"/>
      <c r="PGU60" s="497"/>
      <c r="PGV60" s="497"/>
      <c r="PGW60" s="497"/>
      <c r="PGX60" s="497"/>
      <c r="PGY60" s="497"/>
      <c r="PGZ60" s="497"/>
      <c r="PHA60" s="497"/>
      <c r="PHB60" s="497"/>
      <c r="PHC60" s="497"/>
      <c r="PHD60" s="497"/>
      <c r="PHE60" s="497"/>
      <c r="PHF60" s="497"/>
      <c r="PHG60" s="497"/>
      <c r="PHH60" s="497"/>
      <c r="PHI60" s="497"/>
      <c r="PHJ60" s="497"/>
      <c r="PHK60" s="497"/>
      <c r="PHL60" s="497"/>
      <c r="PHM60" s="497"/>
      <c r="PHN60" s="497"/>
      <c r="PHO60" s="497"/>
      <c r="PHP60" s="497"/>
      <c r="PHQ60" s="497"/>
      <c r="PHR60" s="497"/>
      <c r="PHS60" s="497"/>
      <c r="PHT60" s="497"/>
      <c r="PHU60" s="497"/>
      <c r="PHV60" s="497"/>
      <c r="PHW60" s="497"/>
      <c r="PHX60" s="497"/>
      <c r="PHY60" s="497"/>
      <c r="PHZ60" s="497"/>
      <c r="PIA60" s="497"/>
      <c r="PIB60" s="497"/>
      <c r="PIC60" s="497"/>
      <c r="PID60" s="497"/>
      <c r="PIE60" s="497"/>
      <c r="PIF60" s="497"/>
      <c r="PIG60" s="497"/>
      <c r="PIH60" s="497"/>
      <c r="PII60" s="497"/>
      <c r="PIJ60" s="497"/>
      <c r="PIK60" s="497"/>
      <c r="PIL60" s="497"/>
      <c r="PIM60" s="497"/>
      <c r="PIN60" s="497"/>
      <c r="PIO60" s="497"/>
      <c r="PIP60" s="497"/>
      <c r="PIQ60" s="497"/>
      <c r="PIR60" s="497"/>
      <c r="PIS60" s="497"/>
      <c r="PIT60" s="497"/>
      <c r="PIU60" s="497"/>
      <c r="PIV60" s="497"/>
      <c r="PIW60" s="497"/>
      <c r="PIX60" s="497"/>
      <c r="PIY60" s="497"/>
      <c r="PIZ60" s="497"/>
      <c r="PJA60" s="497"/>
      <c r="PJB60" s="497"/>
      <c r="PJC60" s="497"/>
      <c r="PJD60" s="497"/>
      <c r="PJE60" s="497"/>
      <c r="PJF60" s="497"/>
      <c r="PJG60" s="497"/>
      <c r="PJH60" s="497"/>
      <c r="PJI60" s="497"/>
      <c r="PJJ60" s="497"/>
      <c r="PJK60" s="497"/>
      <c r="PJL60" s="497"/>
      <c r="PJM60" s="497"/>
      <c r="PJN60" s="497"/>
      <c r="PJO60" s="497"/>
      <c r="PJP60" s="497"/>
      <c r="PJQ60" s="497"/>
      <c r="PJR60" s="497"/>
      <c r="PJS60" s="497"/>
      <c r="PJT60" s="497"/>
      <c r="PJU60" s="497"/>
      <c r="PJV60" s="497"/>
      <c r="PJW60" s="497"/>
      <c r="PJX60" s="497"/>
      <c r="PJY60" s="497"/>
      <c r="PJZ60" s="497"/>
      <c r="PKA60" s="497"/>
      <c r="PKB60" s="497"/>
      <c r="PKC60" s="497"/>
      <c r="PKD60" s="497"/>
      <c r="PKE60" s="497"/>
      <c r="PKF60" s="497"/>
      <c r="PKG60" s="497"/>
      <c r="PKH60" s="497"/>
      <c r="PKI60" s="497"/>
      <c r="PKJ60" s="497"/>
      <c r="PKK60" s="497"/>
      <c r="PKL60" s="497"/>
      <c r="PKM60" s="497"/>
      <c r="PKN60" s="497"/>
      <c r="PKO60" s="497"/>
      <c r="PKP60" s="497"/>
      <c r="PKQ60" s="497"/>
      <c r="PKR60" s="497"/>
      <c r="PKS60" s="497"/>
      <c r="PKT60" s="497"/>
      <c r="PKU60" s="497"/>
      <c r="PKV60" s="497"/>
      <c r="PKW60" s="497"/>
      <c r="PKX60" s="497"/>
      <c r="PKY60" s="497"/>
      <c r="PKZ60" s="497"/>
      <c r="PLA60" s="497"/>
      <c r="PLB60" s="497"/>
      <c r="PLC60" s="497"/>
      <c r="PLD60" s="497"/>
      <c r="PLE60" s="497"/>
      <c r="PLF60" s="497"/>
      <c r="PLG60" s="497"/>
      <c r="PLH60" s="497"/>
      <c r="PLI60" s="497"/>
      <c r="PLJ60" s="497"/>
      <c r="PLK60" s="497"/>
      <c r="PLL60" s="497"/>
      <c r="PLM60" s="497"/>
      <c r="PLN60" s="497"/>
      <c r="PLO60" s="497"/>
      <c r="PLP60" s="497"/>
      <c r="PLQ60" s="497"/>
      <c r="PLR60" s="497"/>
      <c r="PLS60" s="497"/>
      <c r="PLT60" s="497"/>
      <c r="PLU60" s="497"/>
      <c r="PLV60" s="497"/>
      <c r="PLW60" s="497"/>
      <c r="PLX60" s="497"/>
      <c r="PLY60" s="497"/>
      <c r="PLZ60" s="497"/>
      <c r="PMA60" s="497"/>
      <c r="PMB60" s="497"/>
      <c r="PMC60" s="497"/>
      <c r="PMD60" s="497"/>
      <c r="PME60" s="497"/>
      <c r="PMF60" s="497"/>
      <c r="PMG60" s="497"/>
      <c r="PMH60" s="497"/>
      <c r="PMI60" s="497"/>
      <c r="PMJ60" s="497"/>
      <c r="PMK60" s="497"/>
      <c r="PML60" s="497"/>
      <c r="PMM60" s="497"/>
      <c r="PMN60" s="497"/>
      <c r="PMO60" s="497"/>
      <c r="PMP60" s="497"/>
      <c r="PMQ60" s="497"/>
      <c r="PMR60" s="497"/>
      <c r="PMS60" s="497"/>
      <c r="PMT60" s="497"/>
      <c r="PMU60" s="497"/>
      <c r="PMV60" s="497"/>
      <c r="PMW60" s="497"/>
      <c r="PMX60" s="497"/>
      <c r="PMY60" s="497"/>
      <c r="PMZ60" s="497"/>
      <c r="PNA60" s="497"/>
      <c r="PNB60" s="497"/>
      <c r="PNC60" s="497"/>
      <c r="PND60" s="497"/>
      <c r="PNE60" s="497"/>
      <c r="PNF60" s="497"/>
      <c r="PNG60" s="497"/>
      <c r="PNH60" s="497"/>
      <c r="PNI60" s="497"/>
      <c r="PNJ60" s="497"/>
      <c r="PNK60" s="497"/>
      <c r="PNL60" s="497"/>
      <c r="PNM60" s="497"/>
      <c r="PNN60" s="497"/>
      <c r="PNO60" s="497"/>
      <c r="PNP60" s="497"/>
      <c r="PNQ60" s="497"/>
      <c r="PNR60" s="497"/>
      <c r="PNS60" s="497"/>
      <c r="PNT60" s="497"/>
      <c r="PNU60" s="497"/>
      <c r="PNV60" s="497"/>
      <c r="PNW60" s="497"/>
      <c r="PNX60" s="497"/>
      <c r="PNY60" s="497"/>
      <c r="PNZ60" s="497"/>
      <c r="POA60" s="497"/>
      <c r="POB60" s="497"/>
      <c r="POC60" s="497"/>
      <c r="POD60" s="497"/>
      <c r="POE60" s="497"/>
      <c r="POF60" s="497"/>
      <c r="POG60" s="497"/>
      <c r="POH60" s="497"/>
      <c r="POI60" s="497"/>
      <c r="POJ60" s="497"/>
      <c r="POK60" s="497"/>
      <c r="POL60" s="497"/>
      <c r="POM60" s="497"/>
      <c r="PON60" s="497"/>
      <c r="POO60" s="497"/>
      <c r="POP60" s="497"/>
      <c r="POQ60" s="497"/>
      <c r="POR60" s="497"/>
      <c r="POS60" s="497"/>
      <c r="POT60" s="497"/>
      <c r="POU60" s="497"/>
      <c r="POV60" s="497"/>
      <c r="POW60" s="497"/>
      <c r="POX60" s="497"/>
      <c r="POY60" s="497"/>
      <c r="POZ60" s="497"/>
      <c r="PPA60" s="497"/>
      <c r="PPB60" s="497"/>
      <c r="PPC60" s="497"/>
      <c r="PPD60" s="497"/>
      <c r="PPE60" s="497"/>
      <c r="PPF60" s="497"/>
      <c r="PPG60" s="497"/>
      <c r="PPH60" s="497"/>
      <c r="PPI60" s="497"/>
      <c r="PPJ60" s="497"/>
      <c r="PPK60" s="497"/>
      <c r="PPL60" s="497"/>
      <c r="PPM60" s="497"/>
      <c r="PPN60" s="497"/>
      <c r="PPO60" s="497"/>
      <c r="PPP60" s="497"/>
      <c r="PPQ60" s="497"/>
      <c r="PPR60" s="497"/>
      <c r="PPS60" s="497"/>
      <c r="PPT60" s="497"/>
      <c r="PPU60" s="497"/>
      <c r="PPV60" s="497"/>
      <c r="PPW60" s="497"/>
      <c r="PPX60" s="497"/>
      <c r="PPY60" s="497"/>
      <c r="PPZ60" s="497"/>
      <c r="PQA60" s="497"/>
      <c r="PQB60" s="497"/>
      <c r="PQC60" s="497"/>
      <c r="PQD60" s="497"/>
      <c r="PQE60" s="497"/>
      <c r="PQF60" s="497"/>
      <c r="PQG60" s="497"/>
      <c r="PQH60" s="497"/>
      <c r="PQI60" s="497"/>
      <c r="PQJ60" s="497"/>
      <c r="PQK60" s="497"/>
      <c r="PQL60" s="497"/>
      <c r="PQM60" s="497"/>
      <c r="PQN60" s="497"/>
      <c r="PQO60" s="497"/>
      <c r="PQP60" s="497"/>
      <c r="PQQ60" s="497"/>
      <c r="PQR60" s="497"/>
      <c r="PQS60" s="497"/>
      <c r="PQT60" s="497"/>
      <c r="PQU60" s="497"/>
      <c r="PQV60" s="497"/>
      <c r="PQW60" s="497"/>
      <c r="PQX60" s="497"/>
      <c r="PQY60" s="497"/>
      <c r="PQZ60" s="497"/>
      <c r="PRA60" s="497"/>
      <c r="PRB60" s="497"/>
      <c r="PRC60" s="497"/>
      <c r="PRD60" s="497"/>
      <c r="PRE60" s="497"/>
      <c r="PRF60" s="497"/>
      <c r="PRG60" s="497"/>
      <c r="PRH60" s="497"/>
      <c r="PRI60" s="497"/>
      <c r="PRJ60" s="497"/>
      <c r="PRK60" s="497"/>
      <c r="PRL60" s="497"/>
      <c r="PRM60" s="497"/>
      <c r="PRN60" s="497"/>
      <c r="PRO60" s="497"/>
      <c r="PRP60" s="497"/>
      <c r="PRQ60" s="497"/>
      <c r="PRR60" s="497"/>
      <c r="PRS60" s="497"/>
      <c r="PRT60" s="497"/>
      <c r="PRU60" s="497"/>
      <c r="PRV60" s="497"/>
      <c r="PRW60" s="497"/>
      <c r="PRX60" s="497"/>
      <c r="PRY60" s="497"/>
      <c r="PRZ60" s="497"/>
      <c r="PSA60" s="497"/>
      <c r="PSB60" s="497"/>
      <c r="PSC60" s="497"/>
      <c r="PSD60" s="497"/>
      <c r="PSE60" s="497"/>
      <c r="PSF60" s="497"/>
      <c r="PSG60" s="497"/>
      <c r="PSH60" s="497"/>
      <c r="PSI60" s="497"/>
      <c r="PSJ60" s="497"/>
      <c r="PSK60" s="497"/>
      <c r="PSL60" s="497"/>
      <c r="PSM60" s="497"/>
      <c r="PSN60" s="497"/>
      <c r="PSO60" s="497"/>
      <c r="PSP60" s="497"/>
      <c r="PSQ60" s="497"/>
      <c r="PSR60" s="497"/>
      <c r="PSS60" s="497"/>
      <c r="PST60" s="497"/>
      <c r="PSU60" s="497"/>
      <c r="PSV60" s="497"/>
      <c r="PSW60" s="497"/>
      <c r="PSX60" s="497"/>
      <c r="PSY60" s="497"/>
      <c r="PSZ60" s="497"/>
      <c r="PTA60" s="497"/>
      <c r="PTB60" s="497"/>
      <c r="PTC60" s="497"/>
      <c r="PTD60" s="497"/>
      <c r="PTE60" s="497"/>
      <c r="PTF60" s="497"/>
      <c r="PTG60" s="497"/>
      <c r="PTH60" s="497"/>
      <c r="PTI60" s="497"/>
      <c r="PTJ60" s="497"/>
      <c r="PTK60" s="497"/>
      <c r="PTL60" s="497"/>
      <c r="PTM60" s="497"/>
      <c r="PTN60" s="497"/>
      <c r="PTO60" s="497"/>
      <c r="PTP60" s="497"/>
      <c r="PTQ60" s="497"/>
      <c r="PTR60" s="497"/>
      <c r="PTS60" s="497"/>
      <c r="PTT60" s="497"/>
      <c r="PTU60" s="497"/>
      <c r="PTV60" s="497"/>
      <c r="PTW60" s="497"/>
      <c r="PTX60" s="497"/>
      <c r="PTY60" s="497"/>
      <c r="PTZ60" s="497"/>
      <c r="PUA60" s="497"/>
      <c r="PUB60" s="497"/>
      <c r="PUC60" s="497"/>
      <c r="PUD60" s="497"/>
      <c r="PUE60" s="497"/>
      <c r="PUF60" s="497"/>
      <c r="PUG60" s="497"/>
      <c r="PUH60" s="497"/>
      <c r="PUI60" s="497"/>
      <c r="PUJ60" s="497"/>
      <c r="PUK60" s="497"/>
      <c r="PUL60" s="497"/>
      <c r="PUM60" s="497"/>
      <c r="PUN60" s="497"/>
      <c r="PUO60" s="497"/>
      <c r="PUP60" s="497"/>
      <c r="PUQ60" s="497"/>
      <c r="PUR60" s="497"/>
      <c r="PUS60" s="497"/>
      <c r="PUT60" s="497"/>
      <c r="PUU60" s="497"/>
      <c r="PUV60" s="497"/>
      <c r="PUW60" s="497"/>
      <c r="PUX60" s="497"/>
      <c r="PUY60" s="497"/>
      <c r="PUZ60" s="497"/>
      <c r="PVA60" s="497"/>
      <c r="PVB60" s="497"/>
      <c r="PVC60" s="497"/>
      <c r="PVD60" s="497"/>
      <c r="PVE60" s="497"/>
      <c r="PVF60" s="497"/>
      <c r="PVG60" s="497"/>
      <c r="PVH60" s="497"/>
      <c r="PVI60" s="497"/>
      <c r="PVJ60" s="497"/>
      <c r="PVK60" s="497"/>
      <c r="PVL60" s="497"/>
      <c r="PVM60" s="497"/>
      <c r="PVN60" s="497"/>
      <c r="PVO60" s="497"/>
      <c r="PVP60" s="497"/>
      <c r="PVQ60" s="497"/>
      <c r="PVR60" s="497"/>
      <c r="PVS60" s="497"/>
      <c r="PVT60" s="497"/>
      <c r="PVU60" s="497"/>
      <c r="PVV60" s="497"/>
      <c r="PVW60" s="497"/>
      <c r="PVX60" s="497"/>
      <c r="PVY60" s="497"/>
      <c r="PVZ60" s="497"/>
      <c r="PWA60" s="497"/>
      <c r="PWB60" s="497"/>
      <c r="PWC60" s="497"/>
      <c r="PWD60" s="497"/>
      <c r="PWE60" s="497"/>
      <c r="PWF60" s="497"/>
      <c r="PWG60" s="497"/>
      <c r="PWH60" s="497"/>
      <c r="PWI60" s="497"/>
      <c r="PWJ60" s="497"/>
      <c r="PWK60" s="497"/>
      <c r="PWL60" s="497"/>
      <c r="PWM60" s="497"/>
      <c r="PWN60" s="497"/>
      <c r="PWO60" s="497"/>
      <c r="PWP60" s="497"/>
      <c r="PWQ60" s="497"/>
      <c r="PWR60" s="497"/>
      <c r="PWS60" s="497"/>
      <c r="PWT60" s="497"/>
      <c r="PWU60" s="497"/>
      <c r="PWV60" s="497"/>
      <c r="PWW60" s="497"/>
      <c r="PWX60" s="497"/>
      <c r="PWY60" s="497"/>
      <c r="PWZ60" s="497"/>
      <c r="PXA60" s="497"/>
      <c r="PXB60" s="497"/>
      <c r="PXC60" s="497"/>
      <c r="PXD60" s="497"/>
      <c r="PXE60" s="497"/>
      <c r="PXF60" s="497"/>
      <c r="PXG60" s="497"/>
      <c r="PXH60" s="497"/>
      <c r="PXI60" s="497"/>
      <c r="PXJ60" s="497"/>
      <c r="PXK60" s="497"/>
      <c r="PXL60" s="497"/>
      <c r="PXM60" s="497"/>
      <c r="PXN60" s="497"/>
      <c r="PXO60" s="497"/>
      <c r="PXP60" s="497"/>
      <c r="PXQ60" s="497"/>
      <c r="PXR60" s="497"/>
      <c r="PXS60" s="497"/>
      <c r="PXT60" s="497"/>
      <c r="PXU60" s="497"/>
      <c r="PXV60" s="497"/>
      <c r="PXW60" s="497"/>
      <c r="PXX60" s="497"/>
      <c r="PXY60" s="497"/>
      <c r="PXZ60" s="497"/>
      <c r="PYA60" s="497"/>
      <c r="PYB60" s="497"/>
      <c r="PYC60" s="497"/>
      <c r="PYD60" s="497"/>
      <c r="PYE60" s="497"/>
      <c r="PYF60" s="497"/>
      <c r="PYG60" s="497"/>
      <c r="PYH60" s="497"/>
      <c r="PYI60" s="497"/>
      <c r="PYJ60" s="497"/>
      <c r="PYK60" s="497"/>
      <c r="PYL60" s="497"/>
      <c r="PYM60" s="497"/>
      <c r="PYN60" s="497"/>
      <c r="PYO60" s="497"/>
      <c r="PYP60" s="497"/>
      <c r="PYQ60" s="497"/>
      <c r="PYR60" s="497"/>
      <c r="PYS60" s="497"/>
      <c r="PYT60" s="497"/>
      <c r="PYU60" s="497"/>
      <c r="PYV60" s="497"/>
      <c r="PYW60" s="497"/>
      <c r="PYX60" s="497"/>
      <c r="PYY60" s="497"/>
      <c r="PYZ60" s="497"/>
      <c r="PZA60" s="497"/>
      <c r="PZB60" s="497"/>
      <c r="PZC60" s="497"/>
      <c r="PZD60" s="497"/>
      <c r="PZE60" s="497"/>
      <c r="PZF60" s="497"/>
      <c r="PZG60" s="497"/>
      <c r="PZH60" s="497"/>
      <c r="PZI60" s="497"/>
      <c r="PZJ60" s="497"/>
      <c r="PZK60" s="497"/>
      <c r="PZL60" s="497"/>
      <c r="PZM60" s="497"/>
      <c r="PZN60" s="497"/>
      <c r="PZO60" s="497"/>
      <c r="PZP60" s="497"/>
      <c r="PZQ60" s="497"/>
      <c r="PZR60" s="497"/>
      <c r="PZS60" s="497"/>
      <c r="PZT60" s="497"/>
      <c r="PZU60" s="497"/>
      <c r="PZV60" s="497"/>
      <c r="PZW60" s="497"/>
      <c r="PZX60" s="497"/>
      <c r="PZY60" s="497"/>
      <c r="PZZ60" s="497"/>
      <c r="QAA60" s="497"/>
      <c r="QAB60" s="497"/>
      <c r="QAC60" s="497"/>
      <c r="QAD60" s="497"/>
      <c r="QAE60" s="497"/>
      <c r="QAF60" s="497"/>
      <c r="QAG60" s="497"/>
      <c r="QAH60" s="497"/>
      <c r="QAI60" s="497"/>
      <c r="QAJ60" s="497"/>
      <c r="QAK60" s="497"/>
      <c r="QAL60" s="497"/>
      <c r="QAM60" s="497"/>
      <c r="QAN60" s="497"/>
      <c r="QAO60" s="497"/>
      <c r="QAP60" s="497"/>
      <c r="QAQ60" s="497"/>
      <c r="QAR60" s="497"/>
      <c r="QAS60" s="497"/>
      <c r="QAT60" s="497"/>
      <c r="QAU60" s="497"/>
      <c r="QAV60" s="497"/>
      <c r="QAW60" s="497"/>
      <c r="QAX60" s="497"/>
      <c r="QAY60" s="497"/>
      <c r="QAZ60" s="497"/>
      <c r="QBA60" s="497"/>
      <c r="QBB60" s="497"/>
      <c r="QBC60" s="497"/>
      <c r="QBD60" s="497"/>
      <c r="QBE60" s="497"/>
      <c r="QBF60" s="497"/>
      <c r="QBG60" s="497"/>
      <c r="QBH60" s="497"/>
      <c r="QBI60" s="497"/>
      <c r="QBJ60" s="497"/>
      <c r="QBK60" s="497"/>
      <c r="QBL60" s="497"/>
      <c r="QBM60" s="497"/>
      <c r="QBN60" s="497"/>
      <c r="QBO60" s="497"/>
      <c r="QBP60" s="497"/>
      <c r="QBQ60" s="497"/>
      <c r="QBR60" s="497"/>
      <c r="QBS60" s="497"/>
      <c r="QBT60" s="497"/>
      <c r="QBU60" s="497"/>
      <c r="QBV60" s="497"/>
      <c r="QBW60" s="497"/>
      <c r="QBX60" s="497"/>
      <c r="QBY60" s="497"/>
      <c r="QBZ60" s="497"/>
      <c r="QCA60" s="497"/>
      <c r="QCB60" s="497"/>
      <c r="QCC60" s="497"/>
      <c r="QCD60" s="497"/>
      <c r="QCE60" s="497"/>
      <c r="QCF60" s="497"/>
      <c r="QCG60" s="497"/>
      <c r="QCH60" s="497"/>
      <c r="QCI60" s="497"/>
      <c r="QCJ60" s="497"/>
      <c r="QCK60" s="497"/>
      <c r="QCL60" s="497"/>
      <c r="QCM60" s="497"/>
      <c r="QCN60" s="497"/>
      <c r="QCO60" s="497"/>
      <c r="QCP60" s="497"/>
      <c r="QCQ60" s="497"/>
      <c r="QCR60" s="497"/>
      <c r="QCS60" s="497"/>
      <c r="QCT60" s="497"/>
      <c r="QCU60" s="497"/>
      <c r="QCV60" s="497"/>
      <c r="QCW60" s="497"/>
      <c r="QCX60" s="497"/>
      <c r="QCY60" s="497"/>
      <c r="QCZ60" s="497"/>
      <c r="QDA60" s="497"/>
      <c r="QDB60" s="497"/>
      <c r="QDC60" s="497"/>
      <c r="QDD60" s="497"/>
      <c r="QDE60" s="497"/>
      <c r="QDF60" s="497"/>
      <c r="QDG60" s="497"/>
      <c r="QDH60" s="497"/>
      <c r="QDI60" s="497"/>
      <c r="QDJ60" s="497"/>
      <c r="QDK60" s="497"/>
      <c r="QDL60" s="497"/>
      <c r="QDM60" s="497"/>
      <c r="QDN60" s="497"/>
      <c r="QDO60" s="497"/>
      <c r="QDP60" s="497"/>
      <c r="QDQ60" s="497"/>
      <c r="QDR60" s="497"/>
      <c r="QDS60" s="497"/>
      <c r="QDT60" s="497"/>
      <c r="QDU60" s="497"/>
      <c r="QDV60" s="497"/>
      <c r="QDW60" s="497"/>
      <c r="QDX60" s="497"/>
      <c r="QDY60" s="497"/>
      <c r="QDZ60" s="497"/>
      <c r="QEA60" s="497"/>
      <c r="QEB60" s="497"/>
      <c r="QEC60" s="497"/>
      <c r="QED60" s="497"/>
      <c r="QEE60" s="497"/>
      <c r="QEF60" s="497"/>
      <c r="QEG60" s="497"/>
      <c r="QEH60" s="497"/>
      <c r="QEI60" s="497"/>
      <c r="QEJ60" s="497"/>
      <c r="QEK60" s="497"/>
      <c r="QEL60" s="497"/>
      <c r="QEM60" s="497"/>
      <c r="QEN60" s="497"/>
      <c r="QEO60" s="497"/>
      <c r="QEP60" s="497"/>
      <c r="QEQ60" s="497"/>
      <c r="QER60" s="497"/>
      <c r="QES60" s="497"/>
      <c r="QET60" s="497"/>
      <c r="QEU60" s="497"/>
      <c r="QEV60" s="497"/>
      <c r="QEW60" s="497"/>
      <c r="QEX60" s="497"/>
      <c r="QEY60" s="497"/>
      <c r="QEZ60" s="497"/>
      <c r="QFA60" s="497"/>
      <c r="QFB60" s="497"/>
      <c r="QFC60" s="497"/>
      <c r="QFD60" s="497"/>
      <c r="QFE60" s="497"/>
      <c r="QFF60" s="497"/>
      <c r="QFG60" s="497"/>
      <c r="QFH60" s="497"/>
      <c r="QFI60" s="497"/>
      <c r="QFJ60" s="497"/>
      <c r="QFK60" s="497"/>
      <c r="QFL60" s="497"/>
      <c r="QFM60" s="497"/>
      <c r="QFN60" s="497"/>
      <c r="QFO60" s="497"/>
      <c r="QFP60" s="497"/>
      <c r="QFQ60" s="497"/>
      <c r="QFR60" s="497"/>
      <c r="QFS60" s="497"/>
      <c r="QFT60" s="497"/>
      <c r="QFU60" s="497"/>
      <c r="QFV60" s="497"/>
      <c r="QFW60" s="497"/>
      <c r="QFX60" s="497"/>
      <c r="QFY60" s="497"/>
      <c r="QFZ60" s="497"/>
      <c r="QGA60" s="497"/>
      <c r="QGB60" s="497"/>
      <c r="QGC60" s="497"/>
      <c r="QGD60" s="497"/>
      <c r="QGE60" s="497"/>
      <c r="QGF60" s="497"/>
      <c r="QGG60" s="497"/>
      <c r="QGH60" s="497"/>
      <c r="QGI60" s="497"/>
      <c r="QGJ60" s="497"/>
      <c r="QGK60" s="497"/>
      <c r="QGL60" s="497"/>
      <c r="QGM60" s="497"/>
      <c r="QGN60" s="497"/>
      <c r="QGO60" s="497"/>
      <c r="QGP60" s="497"/>
      <c r="QGQ60" s="497"/>
      <c r="QGR60" s="497"/>
      <c r="QGS60" s="497"/>
      <c r="QGT60" s="497"/>
      <c r="QGU60" s="497"/>
      <c r="QGV60" s="497"/>
      <c r="QGW60" s="497"/>
      <c r="QGX60" s="497"/>
      <c r="QGY60" s="497"/>
      <c r="QGZ60" s="497"/>
      <c r="QHA60" s="497"/>
      <c r="QHB60" s="497"/>
      <c r="QHC60" s="497"/>
      <c r="QHD60" s="497"/>
      <c r="QHE60" s="497"/>
      <c r="QHF60" s="497"/>
      <c r="QHG60" s="497"/>
      <c r="QHH60" s="497"/>
      <c r="QHI60" s="497"/>
      <c r="QHJ60" s="497"/>
      <c r="QHK60" s="497"/>
      <c r="QHL60" s="497"/>
      <c r="QHM60" s="497"/>
      <c r="QHN60" s="497"/>
      <c r="QHO60" s="497"/>
      <c r="QHP60" s="497"/>
      <c r="QHQ60" s="497"/>
      <c r="QHR60" s="497"/>
      <c r="QHS60" s="497"/>
      <c r="QHT60" s="497"/>
      <c r="QHU60" s="497"/>
      <c r="QHV60" s="497"/>
      <c r="QHW60" s="497"/>
      <c r="QHX60" s="497"/>
      <c r="QHY60" s="497"/>
      <c r="QHZ60" s="497"/>
      <c r="QIA60" s="497"/>
      <c r="QIB60" s="497"/>
      <c r="QIC60" s="497"/>
      <c r="QID60" s="497"/>
      <c r="QIE60" s="497"/>
      <c r="QIF60" s="497"/>
      <c r="QIG60" s="497"/>
      <c r="QIH60" s="497"/>
      <c r="QII60" s="497"/>
      <c r="QIJ60" s="497"/>
      <c r="QIK60" s="497"/>
      <c r="QIL60" s="497"/>
      <c r="QIM60" s="497"/>
      <c r="QIN60" s="497"/>
      <c r="QIO60" s="497"/>
      <c r="QIP60" s="497"/>
      <c r="QIQ60" s="497"/>
      <c r="QIR60" s="497"/>
      <c r="QIS60" s="497"/>
      <c r="QIT60" s="497"/>
      <c r="QIU60" s="497"/>
      <c r="QIV60" s="497"/>
      <c r="QIW60" s="497"/>
      <c r="QIX60" s="497"/>
      <c r="QIY60" s="497"/>
      <c r="QIZ60" s="497"/>
      <c r="QJA60" s="497"/>
      <c r="QJB60" s="497"/>
      <c r="QJC60" s="497"/>
      <c r="QJD60" s="497"/>
      <c r="QJE60" s="497"/>
      <c r="QJF60" s="497"/>
      <c r="QJG60" s="497"/>
      <c r="QJH60" s="497"/>
      <c r="QJI60" s="497"/>
      <c r="QJJ60" s="497"/>
      <c r="QJK60" s="497"/>
      <c r="QJL60" s="497"/>
      <c r="QJM60" s="497"/>
      <c r="QJN60" s="497"/>
      <c r="QJO60" s="497"/>
      <c r="QJP60" s="497"/>
      <c r="QJQ60" s="497"/>
      <c r="QJR60" s="497"/>
      <c r="QJS60" s="497"/>
      <c r="QJT60" s="497"/>
      <c r="QJU60" s="497"/>
      <c r="QJV60" s="497"/>
      <c r="QJW60" s="497"/>
      <c r="QJX60" s="497"/>
      <c r="QJY60" s="497"/>
      <c r="QJZ60" s="497"/>
      <c r="QKA60" s="497"/>
      <c r="QKB60" s="497"/>
      <c r="QKC60" s="497"/>
      <c r="QKD60" s="497"/>
      <c r="QKE60" s="497"/>
      <c r="QKF60" s="497"/>
      <c r="QKG60" s="497"/>
      <c r="QKH60" s="497"/>
      <c r="QKI60" s="497"/>
      <c r="QKJ60" s="497"/>
      <c r="QKK60" s="497"/>
      <c r="QKL60" s="497"/>
      <c r="QKM60" s="497"/>
      <c r="QKN60" s="497"/>
      <c r="QKO60" s="497"/>
      <c r="QKP60" s="497"/>
      <c r="QKQ60" s="497"/>
      <c r="QKR60" s="497"/>
      <c r="QKS60" s="497"/>
      <c r="QKT60" s="497"/>
      <c r="QKU60" s="497"/>
      <c r="QKV60" s="497"/>
      <c r="QKW60" s="497"/>
      <c r="QKX60" s="497"/>
      <c r="QKY60" s="497"/>
      <c r="QKZ60" s="497"/>
      <c r="QLA60" s="497"/>
      <c r="QLB60" s="497"/>
      <c r="QLC60" s="497"/>
      <c r="QLD60" s="497"/>
      <c r="QLE60" s="497"/>
      <c r="QLF60" s="497"/>
      <c r="QLG60" s="497"/>
      <c r="QLH60" s="497"/>
      <c r="QLI60" s="497"/>
      <c r="QLJ60" s="497"/>
      <c r="QLK60" s="497"/>
      <c r="QLL60" s="497"/>
      <c r="QLM60" s="497"/>
      <c r="QLN60" s="497"/>
      <c r="QLO60" s="497"/>
      <c r="QLP60" s="497"/>
      <c r="QLQ60" s="497"/>
      <c r="QLR60" s="497"/>
      <c r="QLS60" s="497"/>
      <c r="QLT60" s="497"/>
      <c r="QLU60" s="497"/>
      <c r="QLV60" s="497"/>
      <c r="QLW60" s="497"/>
      <c r="QLX60" s="497"/>
      <c r="QLY60" s="497"/>
      <c r="QLZ60" s="497"/>
      <c r="QMA60" s="497"/>
      <c r="QMB60" s="497"/>
      <c r="QMC60" s="497"/>
      <c r="QMD60" s="497"/>
      <c r="QME60" s="497"/>
      <c r="QMF60" s="497"/>
      <c r="QMG60" s="497"/>
      <c r="QMH60" s="497"/>
      <c r="QMI60" s="497"/>
      <c r="QMJ60" s="497"/>
      <c r="QMK60" s="497"/>
      <c r="QML60" s="497"/>
      <c r="QMM60" s="497"/>
      <c r="QMN60" s="497"/>
      <c r="QMO60" s="497"/>
      <c r="QMP60" s="497"/>
      <c r="QMQ60" s="497"/>
      <c r="QMR60" s="497"/>
      <c r="QMS60" s="497"/>
      <c r="QMT60" s="497"/>
      <c r="QMU60" s="497"/>
      <c r="QMV60" s="497"/>
      <c r="QMW60" s="497"/>
      <c r="QMX60" s="497"/>
      <c r="QMY60" s="497"/>
      <c r="QMZ60" s="497"/>
      <c r="QNA60" s="497"/>
      <c r="QNB60" s="497"/>
      <c r="QNC60" s="497"/>
      <c r="QND60" s="497"/>
      <c r="QNE60" s="497"/>
      <c r="QNF60" s="497"/>
      <c r="QNG60" s="497"/>
      <c r="QNH60" s="497"/>
      <c r="QNI60" s="497"/>
      <c r="QNJ60" s="497"/>
      <c r="QNK60" s="497"/>
      <c r="QNL60" s="497"/>
      <c r="QNM60" s="497"/>
      <c r="QNN60" s="497"/>
      <c r="QNO60" s="497"/>
      <c r="QNP60" s="497"/>
      <c r="QNQ60" s="497"/>
      <c r="QNR60" s="497"/>
      <c r="QNS60" s="497"/>
      <c r="QNT60" s="497"/>
      <c r="QNU60" s="497"/>
      <c r="QNV60" s="497"/>
      <c r="QNW60" s="497"/>
      <c r="QNX60" s="497"/>
      <c r="QNY60" s="497"/>
      <c r="QNZ60" s="497"/>
      <c r="QOA60" s="497"/>
      <c r="QOB60" s="497"/>
      <c r="QOC60" s="497"/>
      <c r="QOD60" s="497"/>
      <c r="QOE60" s="497"/>
      <c r="QOF60" s="497"/>
      <c r="QOG60" s="497"/>
      <c r="QOH60" s="497"/>
      <c r="QOI60" s="497"/>
      <c r="QOJ60" s="497"/>
      <c r="QOK60" s="497"/>
      <c r="QOL60" s="497"/>
      <c r="QOM60" s="497"/>
      <c r="QON60" s="497"/>
      <c r="QOO60" s="497"/>
      <c r="QOP60" s="497"/>
      <c r="QOQ60" s="497"/>
      <c r="QOR60" s="497"/>
      <c r="QOS60" s="497"/>
      <c r="QOT60" s="497"/>
      <c r="QOU60" s="497"/>
      <c r="QOV60" s="497"/>
      <c r="QOW60" s="497"/>
      <c r="QOX60" s="497"/>
      <c r="QOY60" s="497"/>
      <c r="QOZ60" s="497"/>
      <c r="QPA60" s="497"/>
      <c r="QPB60" s="497"/>
      <c r="QPC60" s="497"/>
      <c r="QPD60" s="497"/>
      <c r="QPE60" s="497"/>
      <c r="QPF60" s="497"/>
      <c r="QPG60" s="497"/>
      <c r="QPH60" s="497"/>
      <c r="QPI60" s="497"/>
      <c r="QPJ60" s="497"/>
      <c r="QPK60" s="497"/>
      <c r="QPL60" s="497"/>
      <c r="QPM60" s="497"/>
      <c r="QPN60" s="497"/>
      <c r="QPO60" s="497"/>
      <c r="QPP60" s="497"/>
      <c r="QPQ60" s="497"/>
      <c r="QPR60" s="497"/>
      <c r="QPS60" s="497"/>
      <c r="QPT60" s="497"/>
      <c r="QPU60" s="497"/>
      <c r="QPV60" s="497"/>
      <c r="QPW60" s="497"/>
      <c r="QPX60" s="497"/>
      <c r="QPY60" s="497"/>
      <c r="QPZ60" s="497"/>
      <c r="QQA60" s="497"/>
      <c r="QQB60" s="497"/>
      <c r="QQC60" s="497"/>
      <c r="QQD60" s="497"/>
      <c r="QQE60" s="497"/>
      <c r="QQF60" s="497"/>
      <c r="QQG60" s="497"/>
      <c r="QQH60" s="497"/>
      <c r="QQI60" s="497"/>
      <c r="QQJ60" s="497"/>
      <c r="QQK60" s="497"/>
      <c r="QQL60" s="497"/>
      <c r="QQM60" s="497"/>
      <c r="QQN60" s="497"/>
      <c r="QQO60" s="497"/>
      <c r="QQP60" s="497"/>
      <c r="QQQ60" s="497"/>
      <c r="QQR60" s="497"/>
      <c r="QQS60" s="497"/>
      <c r="QQT60" s="497"/>
      <c r="QQU60" s="497"/>
      <c r="QQV60" s="497"/>
      <c r="QQW60" s="497"/>
      <c r="QQX60" s="497"/>
      <c r="QQY60" s="497"/>
      <c r="QQZ60" s="497"/>
      <c r="QRA60" s="497"/>
      <c r="QRB60" s="497"/>
      <c r="QRC60" s="497"/>
      <c r="QRD60" s="497"/>
      <c r="QRE60" s="497"/>
      <c r="QRF60" s="497"/>
      <c r="QRG60" s="497"/>
      <c r="QRH60" s="497"/>
      <c r="QRI60" s="497"/>
      <c r="QRJ60" s="497"/>
      <c r="QRK60" s="497"/>
      <c r="QRL60" s="497"/>
      <c r="QRM60" s="497"/>
      <c r="QRN60" s="497"/>
      <c r="QRO60" s="497"/>
      <c r="QRP60" s="497"/>
      <c r="QRQ60" s="497"/>
      <c r="QRR60" s="497"/>
      <c r="QRS60" s="497"/>
      <c r="QRT60" s="497"/>
      <c r="QRU60" s="497"/>
      <c r="QRV60" s="497"/>
      <c r="QRW60" s="497"/>
      <c r="QRX60" s="497"/>
      <c r="QRY60" s="497"/>
      <c r="QRZ60" s="497"/>
      <c r="QSA60" s="497"/>
      <c r="QSB60" s="497"/>
      <c r="QSC60" s="497"/>
      <c r="QSD60" s="497"/>
      <c r="QSE60" s="497"/>
      <c r="QSF60" s="497"/>
      <c r="QSG60" s="497"/>
      <c r="QSH60" s="497"/>
      <c r="QSI60" s="497"/>
      <c r="QSJ60" s="497"/>
      <c r="QSK60" s="497"/>
      <c r="QSL60" s="497"/>
      <c r="QSM60" s="497"/>
      <c r="QSN60" s="497"/>
      <c r="QSO60" s="497"/>
      <c r="QSP60" s="497"/>
      <c r="QSQ60" s="497"/>
      <c r="QSR60" s="497"/>
      <c r="QSS60" s="497"/>
      <c r="QST60" s="497"/>
      <c r="QSU60" s="497"/>
      <c r="QSV60" s="497"/>
      <c r="QSW60" s="497"/>
      <c r="QSX60" s="497"/>
      <c r="QSY60" s="497"/>
      <c r="QSZ60" s="497"/>
      <c r="QTA60" s="497"/>
      <c r="QTB60" s="497"/>
      <c r="QTC60" s="497"/>
      <c r="QTD60" s="497"/>
      <c r="QTE60" s="497"/>
      <c r="QTF60" s="497"/>
      <c r="QTG60" s="497"/>
      <c r="QTH60" s="497"/>
      <c r="QTI60" s="497"/>
      <c r="QTJ60" s="497"/>
      <c r="QTK60" s="497"/>
      <c r="QTL60" s="497"/>
      <c r="QTM60" s="497"/>
      <c r="QTN60" s="497"/>
      <c r="QTO60" s="497"/>
      <c r="QTP60" s="497"/>
      <c r="QTQ60" s="497"/>
      <c r="QTR60" s="497"/>
      <c r="QTS60" s="497"/>
      <c r="QTT60" s="497"/>
      <c r="QTU60" s="497"/>
      <c r="QTV60" s="497"/>
      <c r="QTW60" s="497"/>
      <c r="QTX60" s="497"/>
      <c r="QTY60" s="497"/>
      <c r="QTZ60" s="497"/>
      <c r="QUA60" s="497"/>
      <c r="QUB60" s="497"/>
      <c r="QUC60" s="497"/>
      <c r="QUD60" s="497"/>
      <c r="QUE60" s="497"/>
      <c r="QUF60" s="497"/>
      <c r="QUG60" s="497"/>
      <c r="QUH60" s="497"/>
      <c r="QUI60" s="497"/>
      <c r="QUJ60" s="497"/>
      <c r="QUK60" s="497"/>
      <c r="QUL60" s="497"/>
      <c r="QUM60" s="497"/>
      <c r="QUN60" s="497"/>
      <c r="QUO60" s="497"/>
      <c r="QUP60" s="497"/>
      <c r="QUQ60" s="497"/>
      <c r="QUR60" s="497"/>
      <c r="QUS60" s="497"/>
      <c r="QUT60" s="497"/>
      <c r="QUU60" s="497"/>
      <c r="QUV60" s="497"/>
      <c r="QUW60" s="497"/>
      <c r="QUX60" s="497"/>
      <c r="QUY60" s="497"/>
      <c r="QUZ60" s="497"/>
      <c r="QVA60" s="497"/>
      <c r="QVB60" s="497"/>
      <c r="QVC60" s="497"/>
      <c r="QVD60" s="497"/>
      <c r="QVE60" s="497"/>
      <c r="QVF60" s="497"/>
      <c r="QVG60" s="497"/>
      <c r="QVH60" s="497"/>
      <c r="QVI60" s="497"/>
      <c r="QVJ60" s="497"/>
      <c r="QVK60" s="497"/>
      <c r="QVL60" s="497"/>
      <c r="QVM60" s="497"/>
      <c r="QVN60" s="497"/>
      <c r="QVO60" s="497"/>
      <c r="QVP60" s="497"/>
      <c r="QVQ60" s="497"/>
      <c r="QVR60" s="497"/>
      <c r="QVS60" s="497"/>
      <c r="QVT60" s="497"/>
      <c r="QVU60" s="497"/>
      <c r="QVV60" s="497"/>
      <c r="QVW60" s="497"/>
      <c r="QVX60" s="497"/>
      <c r="QVY60" s="497"/>
      <c r="QVZ60" s="497"/>
      <c r="QWA60" s="497"/>
      <c r="QWB60" s="497"/>
      <c r="QWC60" s="497"/>
      <c r="QWD60" s="497"/>
      <c r="QWE60" s="497"/>
      <c r="QWF60" s="497"/>
      <c r="QWG60" s="497"/>
      <c r="QWH60" s="497"/>
      <c r="QWI60" s="497"/>
      <c r="QWJ60" s="497"/>
      <c r="QWK60" s="497"/>
      <c r="QWL60" s="497"/>
      <c r="QWM60" s="497"/>
      <c r="QWN60" s="497"/>
      <c r="QWO60" s="497"/>
      <c r="QWP60" s="497"/>
      <c r="QWQ60" s="497"/>
      <c r="QWR60" s="497"/>
      <c r="QWS60" s="497"/>
      <c r="QWT60" s="497"/>
      <c r="QWU60" s="497"/>
      <c r="QWV60" s="497"/>
      <c r="QWW60" s="497"/>
      <c r="QWX60" s="497"/>
      <c r="QWY60" s="497"/>
      <c r="QWZ60" s="497"/>
      <c r="QXA60" s="497"/>
      <c r="QXB60" s="497"/>
      <c r="QXC60" s="497"/>
      <c r="QXD60" s="497"/>
      <c r="QXE60" s="497"/>
      <c r="QXF60" s="497"/>
      <c r="QXG60" s="497"/>
      <c r="QXH60" s="497"/>
      <c r="QXI60" s="497"/>
      <c r="QXJ60" s="497"/>
      <c r="QXK60" s="497"/>
      <c r="QXL60" s="497"/>
      <c r="QXM60" s="497"/>
      <c r="QXN60" s="497"/>
      <c r="QXO60" s="497"/>
      <c r="QXP60" s="497"/>
      <c r="QXQ60" s="497"/>
      <c r="QXR60" s="497"/>
      <c r="QXS60" s="497"/>
      <c r="QXT60" s="497"/>
      <c r="QXU60" s="497"/>
      <c r="QXV60" s="497"/>
      <c r="QXW60" s="497"/>
      <c r="QXX60" s="497"/>
      <c r="QXY60" s="497"/>
      <c r="QXZ60" s="497"/>
      <c r="QYA60" s="497"/>
      <c r="QYB60" s="497"/>
      <c r="QYC60" s="497"/>
      <c r="QYD60" s="497"/>
      <c r="QYE60" s="497"/>
      <c r="QYF60" s="497"/>
      <c r="QYG60" s="497"/>
      <c r="QYH60" s="497"/>
      <c r="QYI60" s="497"/>
      <c r="QYJ60" s="497"/>
      <c r="QYK60" s="497"/>
      <c r="QYL60" s="497"/>
      <c r="QYM60" s="497"/>
      <c r="QYN60" s="497"/>
      <c r="QYO60" s="497"/>
      <c r="QYP60" s="497"/>
      <c r="QYQ60" s="497"/>
      <c r="QYR60" s="497"/>
      <c r="QYS60" s="497"/>
      <c r="QYT60" s="497"/>
      <c r="QYU60" s="497"/>
      <c r="QYV60" s="497"/>
      <c r="QYW60" s="497"/>
      <c r="QYX60" s="497"/>
      <c r="QYY60" s="497"/>
      <c r="QYZ60" s="497"/>
      <c r="QZA60" s="497"/>
      <c r="QZB60" s="497"/>
      <c r="QZC60" s="497"/>
      <c r="QZD60" s="497"/>
      <c r="QZE60" s="497"/>
      <c r="QZF60" s="497"/>
      <c r="QZG60" s="497"/>
      <c r="QZH60" s="497"/>
      <c r="QZI60" s="497"/>
      <c r="QZJ60" s="497"/>
      <c r="QZK60" s="497"/>
      <c r="QZL60" s="497"/>
      <c r="QZM60" s="497"/>
      <c r="QZN60" s="497"/>
      <c r="QZO60" s="497"/>
      <c r="QZP60" s="497"/>
      <c r="QZQ60" s="497"/>
      <c r="QZR60" s="497"/>
      <c r="QZS60" s="497"/>
      <c r="QZT60" s="497"/>
      <c r="QZU60" s="497"/>
      <c r="QZV60" s="497"/>
      <c r="QZW60" s="497"/>
      <c r="QZX60" s="497"/>
      <c r="QZY60" s="497"/>
      <c r="QZZ60" s="497"/>
      <c r="RAA60" s="497"/>
      <c r="RAB60" s="497"/>
      <c r="RAC60" s="497"/>
      <c r="RAD60" s="497"/>
      <c r="RAE60" s="497"/>
      <c r="RAF60" s="497"/>
      <c r="RAG60" s="497"/>
      <c r="RAH60" s="497"/>
      <c r="RAI60" s="497"/>
      <c r="RAJ60" s="497"/>
      <c r="RAK60" s="497"/>
      <c r="RAL60" s="497"/>
      <c r="RAM60" s="497"/>
      <c r="RAN60" s="497"/>
      <c r="RAO60" s="497"/>
      <c r="RAP60" s="497"/>
      <c r="RAQ60" s="497"/>
      <c r="RAR60" s="497"/>
      <c r="RAS60" s="497"/>
      <c r="RAT60" s="497"/>
      <c r="RAU60" s="497"/>
      <c r="RAV60" s="497"/>
      <c r="RAW60" s="497"/>
      <c r="RAX60" s="497"/>
      <c r="RAY60" s="497"/>
      <c r="RAZ60" s="497"/>
      <c r="RBA60" s="497"/>
      <c r="RBB60" s="497"/>
      <c r="RBC60" s="497"/>
      <c r="RBD60" s="497"/>
      <c r="RBE60" s="497"/>
      <c r="RBF60" s="497"/>
      <c r="RBG60" s="497"/>
      <c r="RBH60" s="497"/>
      <c r="RBI60" s="497"/>
      <c r="RBJ60" s="497"/>
      <c r="RBK60" s="497"/>
      <c r="RBL60" s="497"/>
      <c r="RBM60" s="497"/>
      <c r="RBN60" s="497"/>
      <c r="RBO60" s="497"/>
      <c r="RBP60" s="497"/>
      <c r="RBQ60" s="497"/>
      <c r="RBR60" s="497"/>
      <c r="RBS60" s="497"/>
      <c r="RBT60" s="497"/>
      <c r="RBU60" s="497"/>
      <c r="RBV60" s="497"/>
      <c r="RBW60" s="497"/>
      <c r="RBX60" s="497"/>
      <c r="RBY60" s="497"/>
      <c r="RBZ60" s="497"/>
      <c r="RCA60" s="497"/>
      <c r="RCB60" s="497"/>
      <c r="RCC60" s="497"/>
      <c r="RCD60" s="497"/>
      <c r="RCE60" s="497"/>
      <c r="RCF60" s="497"/>
      <c r="RCG60" s="497"/>
      <c r="RCH60" s="497"/>
      <c r="RCI60" s="497"/>
      <c r="RCJ60" s="497"/>
      <c r="RCK60" s="497"/>
      <c r="RCL60" s="497"/>
      <c r="RCM60" s="497"/>
      <c r="RCN60" s="497"/>
      <c r="RCO60" s="497"/>
      <c r="RCP60" s="497"/>
      <c r="RCQ60" s="497"/>
      <c r="RCR60" s="497"/>
      <c r="RCS60" s="497"/>
      <c r="RCT60" s="497"/>
      <c r="RCU60" s="497"/>
      <c r="RCV60" s="497"/>
      <c r="RCW60" s="497"/>
      <c r="RCX60" s="497"/>
      <c r="RCY60" s="497"/>
      <c r="RCZ60" s="497"/>
      <c r="RDA60" s="497"/>
      <c r="RDB60" s="497"/>
      <c r="RDC60" s="497"/>
      <c r="RDD60" s="497"/>
      <c r="RDE60" s="497"/>
      <c r="RDF60" s="497"/>
      <c r="RDG60" s="497"/>
      <c r="RDH60" s="497"/>
      <c r="RDI60" s="497"/>
      <c r="RDJ60" s="497"/>
      <c r="RDK60" s="497"/>
      <c r="RDL60" s="497"/>
      <c r="RDM60" s="497"/>
      <c r="RDN60" s="497"/>
      <c r="RDO60" s="497"/>
      <c r="RDP60" s="497"/>
      <c r="RDQ60" s="497"/>
      <c r="RDR60" s="497"/>
      <c r="RDS60" s="497"/>
      <c r="RDT60" s="497"/>
      <c r="RDU60" s="497"/>
      <c r="RDV60" s="497"/>
      <c r="RDW60" s="497"/>
      <c r="RDX60" s="497"/>
      <c r="RDY60" s="497"/>
      <c r="RDZ60" s="497"/>
      <c r="REA60" s="497"/>
      <c r="REB60" s="497"/>
      <c r="REC60" s="497"/>
      <c r="RED60" s="497"/>
      <c r="REE60" s="497"/>
      <c r="REF60" s="497"/>
      <c r="REG60" s="497"/>
      <c r="REH60" s="497"/>
      <c r="REI60" s="497"/>
      <c r="REJ60" s="497"/>
      <c r="REK60" s="497"/>
      <c r="REL60" s="497"/>
      <c r="REM60" s="497"/>
      <c r="REN60" s="497"/>
      <c r="REO60" s="497"/>
      <c r="REP60" s="497"/>
      <c r="REQ60" s="497"/>
      <c r="RER60" s="497"/>
      <c r="RES60" s="497"/>
      <c r="RET60" s="497"/>
      <c r="REU60" s="497"/>
      <c r="REV60" s="497"/>
      <c r="REW60" s="497"/>
      <c r="REX60" s="497"/>
      <c r="REY60" s="497"/>
      <c r="REZ60" s="497"/>
      <c r="RFA60" s="497"/>
      <c r="RFB60" s="497"/>
      <c r="RFC60" s="497"/>
      <c r="RFD60" s="497"/>
      <c r="RFE60" s="497"/>
      <c r="RFF60" s="497"/>
      <c r="RFG60" s="497"/>
      <c r="RFH60" s="497"/>
      <c r="RFI60" s="497"/>
      <c r="RFJ60" s="497"/>
      <c r="RFK60" s="497"/>
      <c r="RFL60" s="497"/>
      <c r="RFM60" s="497"/>
      <c r="RFN60" s="497"/>
      <c r="RFO60" s="497"/>
      <c r="RFP60" s="497"/>
      <c r="RFQ60" s="497"/>
      <c r="RFR60" s="497"/>
      <c r="RFS60" s="497"/>
      <c r="RFT60" s="497"/>
      <c r="RFU60" s="497"/>
      <c r="RFV60" s="497"/>
      <c r="RFW60" s="497"/>
      <c r="RFX60" s="497"/>
      <c r="RFY60" s="497"/>
      <c r="RFZ60" s="497"/>
      <c r="RGA60" s="497"/>
      <c r="RGB60" s="497"/>
      <c r="RGC60" s="497"/>
      <c r="RGD60" s="497"/>
      <c r="RGE60" s="497"/>
      <c r="RGF60" s="497"/>
      <c r="RGG60" s="497"/>
      <c r="RGH60" s="497"/>
      <c r="RGI60" s="497"/>
      <c r="RGJ60" s="497"/>
      <c r="RGK60" s="497"/>
      <c r="RGL60" s="497"/>
      <c r="RGM60" s="497"/>
      <c r="RGN60" s="497"/>
      <c r="RGO60" s="497"/>
      <c r="RGP60" s="497"/>
      <c r="RGQ60" s="497"/>
      <c r="RGR60" s="497"/>
      <c r="RGS60" s="497"/>
      <c r="RGT60" s="497"/>
      <c r="RGU60" s="497"/>
      <c r="RGV60" s="497"/>
      <c r="RGW60" s="497"/>
      <c r="RGX60" s="497"/>
      <c r="RGY60" s="497"/>
      <c r="RGZ60" s="497"/>
      <c r="RHA60" s="497"/>
      <c r="RHB60" s="497"/>
      <c r="RHC60" s="497"/>
      <c r="RHD60" s="497"/>
      <c r="RHE60" s="497"/>
      <c r="RHF60" s="497"/>
      <c r="RHG60" s="497"/>
      <c r="RHH60" s="497"/>
      <c r="RHI60" s="497"/>
      <c r="RHJ60" s="497"/>
      <c r="RHK60" s="497"/>
      <c r="RHL60" s="497"/>
      <c r="RHM60" s="497"/>
      <c r="RHN60" s="497"/>
      <c r="RHO60" s="497"/>
      <c r="RHP60" s="497"/>
      <c r="RHQ60" s="497"/>
      <c r="RHR60" s="497"/>
      <c r="RHS60" s="497"/>
      <c r="RHT60" s="497"/>
      <c r="RHU60" s="497"/>
      <c r="RHV60" s="497"/>
      <c r="RHW60" s="497"/>
      <c r="RHX60" s="497"/>
      <c r="RHY60" s="497"/>
      <c r="RHZ60" s="497"/>
      <c r="RIA60" s="497"/>
      <c r="RIB60" s="497"/>
      <c r="RIC60" s="497"/>
      <c r="RID60" s="497"/>
      <c r="RIE60" s="497"/>
      <c r="RIF60" s="497"/>
      <c r="RIG60" s="497"/>
      <c r="RIH60" s="497"/>
      <c r="RII60" s="497"/>
      <c r="RIJ60" s="497"/>
      <c r="RIK60" s="497"/>
      <c r="RIL60" s="497"/>
      <c r="RIM60" s="497"/>
      <c r="RIN60" s="497"/>
      <c r="RIO60" s="497"/>
      <c r="RIP60" s="497"/>
      <c r="RIQ60" s="497"/>
      <c r="RIR60" s="497"/>
      <c r="RIS60" s="497"/>
      <c r="RIT60" s="497"/>
      <c r="RIU60" s="497"/>
      <c r="RIV60" s="497"/>
      <c r="RIW60" s="497"/>
      <c r="RIX60" s="497"/>
      <c r="RIY60" s="497"/>
      <c r="RIZ60" s="497"/>
      <c r="RJA60" s="497"/>
      <c r="RJB60" s="497"/>
      <c r="RJC60" s="497"/>
      <c r="RJD60" s="497"/>
      <c r="RJE60" s="497"/>
      <c r="RJF60" s="497"/>
      <c r="RJG60" s="497"/>
      <c r="RJH60" s="497"/>
      <c r="RJI60" s="497"/>
      <c r="RJJ60" s="497"/>
      <c r="RJK60" s="497"/>
      <c r="RJL60" s="497"/>
      <c r="RJM60" s="497"/>
      <c r="RJN60" s="497"/>
      <c r="RJO60" s="497"/>
      <c r="RJP60" s="497"/>
      <c r="RJQ60" s="497"/>
      <c r="RJR60" s="497"/>
      <c r="RJS60" s="497"/>
      <c r="RJT60" s="497"/>
      <c r="RJU60" s="497"/>
      <c r="RJV60" s="497"/>
      <c r="RJW60" s="497"/>
      <c r="RJX60" s="497"/>
      <c r="RJY60" s="497"/>
      <c r="RJZ60" s="497"/>
      <c r="RKA60" s="497"/>
      <c r="RKB60" s="497"/>
      <c r="RKC60" s="497"/>
      <c r="RKD60" s="497"/>
      <c r="RKE60" s="497"/>
      <c r="RKF60" s="497"/>
      <c r="RKG60" s="497"/>
      <c r="RKH60" s="497"/>
      <c r="RKI60" s="497"/>
      <c r="RKJ60" s="497"/>
      <c r="RKK60" s="497"/>
      <c r="RKL60" s="497"/>
      <c r="RKM60" s="497"/>
      <c r="RKN60" s="497"/>
      <c r="RKO60" s="497"/>
      <c r="RKP60" s="497"/>
      <c r="RKQ60" s="497"/>
      <c r="RKR60" s="497"/>
      <c r="RKS60" s="497"/>
      <c r="RKT60" s="497"/>
      <c r="RKU60" s="497"/>
      <c r="RKV60" s="497"/>
      <c r="RKW60" s="497"/>
      <c r="RKX60" s="497"/>
      <c r="RKY60" s="497"/>
      <c r="RKZ60" s="497"/>
      <c r="RLA60" s="497"/>
      <c r="RLB60" s="497"/>
      <c r="RLC60" s="497"/>
      <c r="RLD60" s="497"/>
      <c r="RLE60" s="497"/>
      <c r="RLF60" s="497"/>
      <c r="RLG60" s="497"/>
      <c r="RLH60" s="497"/>
      <c r="RLI60" s="497"/>
      <c r="RLJ60" s="497"/>
      <c r="RLK60" s="497"/>
      <c r="RLL60" s="497"/>
      <c r="RLM60" s="497"/>
      <c r="RLN60" s="497"/>
      <c r="RLO60" s="497"/>
      <c r="RLP60" s="497"/>
      <c r="RLQ60" s="497"/>
      <c r="RLR60" s="497"/>
      <c r="RLS60" s="497"/>
      <c r="RLT60" s="497"/>
      <c r="RLU60" s="497"/>
      <c r="RLV60" s="497"/>
      <c r="RLW60" s="497"/>
      <c r="RLX60" s="497"/>
      <c r="RLY60" s="497"/>
      <c r="RLZ60" s="497"/>
      <c r="RMA60" s="497"/>
      <c r="RMB60" s="497"/>
      <c r="RMC60" s="497"/>
      <c r="RMD60" s="497"/>
      <c r="RME60" s="497"/>
      <c r="RMF60" s="497"/>
      <c r="RMG60" s="497"/>
      <c r="RMH60" s="497"/>
      <c r="RMI60" s="497"/>
      <c r="RMJ60" s="497"/>
      <c r="RMK60" s="497"/>
      <c r="RML60" s="497"/>
      <c r="RMM60" s="497"/>
      <c r="RMN60" s="497"/>
      <c r="RMO60" s="497"/>
      <c r="RMP60" s="497"/>
      <c r="RMQ60" s="497"/>
      <c r="RMR60" s="497"/>
      <c r="RMS60" s="497"/>
      <c r="RMT60" s="497"/>
      <c r="RMU60" s="497"/>
      <c r="RMV60" s="497"/>
      <c r="RMW60" s="497"/>
      <c r="RMX60" s="497"/>
      <c r="RMY60" s="497"/>
      <c r="RMZ60" s="497"/>
      <c r="RNA60" s="497"/>
      <c r="RNB60" s="497"/>
      <c r="RNC60" s="497"/>
      <c r="RND60" s="497"/>
      <c r="RNE60" s="497"/>
      <c r="RNF60" s="497"/>
      <c r="RNG60" s="497"/>
      <c r="RNH60" s="497"/>
      <c r="RNI60" s="497"/>
      <c r="RNJ60" s="497"/>
      <c r="RNK60" s="497"/>
      <c r="RNL60" s="497"/>
      <c r="RNM60" s="497"/>
      <c r="RNN60" s="497"/>
      <c r="RNO60" s="497"/>
      <c r="RNP60" s="497"/>
      <c r="RNQ60" s="497"/>
      <c r="RNR60" s="497"/>
      <c r="RNS60" s="497"/>
      <c r="RNT60" s="497"/>
      <c r="RNU60" s="497"/>
      <c r="RNV60" s="497"/>
      <c r="RNW60" s="497"/>
      <c r="RNX60" s="497"/>
      <c r="RNY60" s="497"/>
      <c r="RNZ60" s="497"/>
      <c r="ROA60" s="497"/>
      <c r="ROB60" s="497"/>
      <c r="ROC60" s="497"/>
      <c r="ROD60" s="497"/>
      <c r="ROE60" s="497"/>
      <c r="ROF60" s="497"/>
      <c r="ROG60" s="497"/>
      <c r="ROH60" s="497"/>
      <c r="ROI60" s="497"/>
      <c r="ROJ60" s="497"/>
      <c r="ROK60" s="497"/>
      <c r="ROL60" s="497"/>
      <c r="ROM60" s="497"/>
      <c r="RON60" s="497"/>
      <c r="ROO60" s="497"/>
      <c r="ROP60" s="497"/>
      <c r="ROQ60" s="497"/>
      <c r="ROR60" s="497"/>
      <c r="ROS60" s="497"/>
      <c r="ROT60" s="497"/>
      <c r="ROU60" s="497"/>
      <c r="ROV60" s="497"/>
      <c r="ROW60" s="497"/>
      <c r="ROX60" s="497"/>
      <c r="ROY60" s="497"/>
      <c r="ROZ60" s="497"/>
      <c r="RPA60" s="497"/>
      <c r="RPB60" s="497"/>
      <c r="RPC60" s="497"/>
      <c r="RPD60" s="497"/>
      <c r="RPE60" s="497"/>
      <c r="RPF60" s="497"/>
      <c r="RPG60" s="497"/>
      <c r="RPH60" s="497"/>
      <c r="RPI60" s="497"/>
      <c r="RPJ60" s="497"/>
      <c r="RPK60" s="497"/>
      <c r="RPL60" s="497"/>
      <c r="RPM60" s="497"/>
      <c r="RPN60" s="497"/>
      <c r="RPO60" s="497"/>
      <c r="RPP60" s="497"/>
      <c r="RPQ60" s="497"/>
      <c r="RPR60" s="497"/>
      <c r="RPS60" s="497"/>
      <c r="RPT60" s="497"/>
      <c r="RPU60" s="497"/>
      <c r="RPV60" s="497"/>
      <c r="RPW60" s="497"/>
      <c r="RPX60" s="497"/>
      <c r="RPY60" s="497"/>
      <c r="RPZ60" s="497"/>
      <c r="RQA60" s="497"/>
      <c r="RQB60" s="497"/>
      <c r="RQC60" s="497"/>
      <c r="RQD60" s="497"/>
      <c r="RQE60" s="497"/>
      <c r="RQF60" s="497"/>
      <c r="RQG60" s="497"/>
      <c r="RQH60" s="497"/>
      <c r="RQI60" s="497"/>
      <c r="RQJ60" s="497"/>
      <c r="RQK60" s="497"/>
      <c r="RQL60" s="497"/>
      <c r="RQM60" s="497"/>
      <c r="RQN60" s="497"/>
      <c r="RQO60" s="497"/>
      <c r="RQP60" s="497"/>
      <c r="RQQ60" s="497"/>
      <c r="RQR60" s="497"/>
      <c r="RQS60" s="497"/>
      <c r="RQT60" s="497"/>
      <c r="RQU60" s="497"/>
      <c r="RQV60" s="497"/>
      <c r="RQW60" s="497"/>
      <c r="RQX60" s="497"/>
      <c r="RQY60" s="497"/>
      <c r="RQZ60" s="497"/>
      <c r="RRA60" s="497"/>
      <c r="RRB60" s="497"/>
      <c r="RRC60" s="497"/>
      <c r="RRD60" s="497"/>
      <c r="RRE60" s="497"/>
      <c r="RRF60" s="497"/>
      <c r="RRG60" s="497"/>
      <c r="RRH60" s="497"/>
      <c r="RRI60" s="497"/>
      <c r="RRJ60" s="497"/>
      <c r="RRK60" s="497"/>
      <c r="RRL60" s="497"/>
      <c r="RRM60" s="497"/>
      <c r="RRN60" s="497"/>
      <c r="RRO60" s="497"/>
      <c r="RRP60" s="497"/>
      <c r="RRQ60" s="497"/>
      <c r="RRR60" s="497"/>
      <c r="RRS60" s="497"/>
      <c r="RRT60" s="497"/>
      <c r="RRU60" s="497"/>
      <c r="RRV60" s="497"/>
      <c r="RRW60" s="497"/>
      <c r="RRX60" s="497"/>
      <c r="RRY60" s="497"/>
      <c r="RRZ60" s="497"/>
      <c r="RSA60" s="497"/>
      <c r="RSB60" s="497"/>
      <c r="RSC60" s="497"/>
      <c r="RSD60" s="497"/>
      <c r="RSE60" s="497"/>
      <c r="RSF60" s="497"/>
      <c r="RSG60" s="497"/>
      <c r="RSH60" s="497"/>
      <c r="RSI60" s="497"/>
      <c r="RSJ60" s="497"/>
      <c r="RSK60" s="497"/>
      <c r="RSL60" s="497"/>
      <c r="RSM60" s="497"/>
      <c r="RSN60" s="497"/>
      <c r="RSO60" s="497"/>
      <c r="RSP60" s="497"/>
      <c r="RSQ60" s="497"/>
      <c r="RSR60" s="497"/>
      <c r="RSS60" s="497"/>
      <c r="RST60" s="497"/>
      <c r="RSU60" s="497"/>
      <c r="RSV60" s="497"/>
      <c r="RSW60" s="497"/>
      <c r="RSX60" s="497"/>
      <c r="RSY60" s="497"/>
      <c r="RSZ60" s="497"/>
      <c r="RTA60" s="497"/>
      <c r="RTB60" s="497"/>
      <c r="RTC60" s="497"/>
      <c r="RTD60" s="497"/>
      <c r="RTE60" s="497"/>
      <c r="RTF60" s="497"/>
      <c r="RTG60" s="497"/>
      <c r="RTH60" s="497"/>
      <c r="RTI60" s="497"/>
      <c r="RTJ60" s="497"/>
      <c r="RTK60" s="497"/>
      <c r="RTL60" s="497"/>
      <c r="RTM60" s="497"/>
      <c r="RTN60" s="497"/>
      <c r="RTO60" s="497"/>
      <c r="RTP60" s="497"/>
      <c r="RTQ60" s="497"/>
      <c r="RTR60" s="497"/>
      <c r="RTS60" s="497"/>
      <c r="RTT60" s="497"/>
      <c r="RTU60" s="497"/>
      <c r="RTV60" s="497"/>
      <c r="RTW60" s="497"/>
      <c r="RTX60" s="497"/>
      <c r="RTY60" s="497"/>
      <c r="RTZ60" s="497"/>
      <c r="RUA60" s="497"/>
      <c r="RUB60" s="497"/>
      <c r="RUC60" s="497"/>
      <c r="RUD60" s="497"/>
      <c r="RUE60" s="497"/>
      <c r="RUF60" s="497"/>
      <c r="RUG60" s="497"/>
      <c r="RUH60" s="497"/>
      <c r="RUI60" s="497"/>
      <c r="RUJ60" s="497"/>
      <c r="RUK60" s="497"/>
      <c r="RUL60" s="497"/>
      <c r="RUM60" s="497"/>
      <c r="RUN60" s="497"/>
      <c r="RUO60" s="497"/>
      <c r="RUP60" s="497"/>
      <c r="RUQ60" s="497"/>
      <c r="RUR60" s="497"/>
      <c r="RUS60" s="497"/>
      <c r="RUT60" s="497"/>
      <c r="RUU60" s="497"/>
      <c r="RUV60" s="497"/>
      <c r="RUW60" s="497"/>
      <c r="RUX60" s="497"/>
      <c r="RUY60" s="497"/>
      <c r="RUZ60" s="497"/>
      <c r="RVA60" s="497"/>
      <c r="RVB60" s="497"/>
      <c r="RVC60" s="497"/>
      <c r="RVD60" s="497"/>
      <c r="RVE60" s="497"/>
      <c r="RVF60" s="497"/>
      <c r="RVG60" s="497"/>
      <c r="RVH60" s="497"/>
      <c r="RVI60" s="497"/>
      <c r="RVJ60" s="497"/>
      <c r="RVK60" s="497"/>
      <c r="RVL60" s="497"/>
      <c r="RVM60" s="497"/>
      <c r="RVN60" s="497"/>
      <c r="RVO60" s="497"/>
      <c r="RVP60" s="497"/>
      <c r="RVQ60" s="497"/>
      <c r="RVR60" s="497"/>
      <c r="RVS60" s="497"/>
      <c r="RVT60" s="497"/>
      <c r="RVU60" s="497"/>
      <c r="RVV60" s="497"/>
      <c r="RVW60" s="497"/>
      <c r="RVX60" s="497"/>
      <c r="RVY60" s="497"/>
      <c r="RVZ60" s="497"/>
      <c r="RWA60" s="497"/>
      <c r="RWB60" s="497"/>
      <c r="RWC60" s="497"/>
      <c r="RWD60" s="497"/>
      <c r="RWE60" s="497"/>
      <c r="RWF60" s="497"/>
      <c r="RWG60" s="497"/>
      <c r="RWH60" s="497"/>
      <c r="RWI60" s="497"/>
      <c r="RWJ60" s="497"/>
      <c r="RWK60" s="497"/>
      <c r="RWL60" s="497"/>
      <c r="RWM60" s="497"/>
      <c r="RWN60" s="497"/>
      <c r="RWO60" s="497"/>
      <c r="RWP60" s="497"/>
      <c r="RWQ60" s="497"/>
      <c r="RWR60" s="497"/>
      <c r="RWS60" s="497"/>
      <c r="RWT60" s="497"/>
      <c r="RWU60" s="497"/>
      <c r="RWV60" s="497"/>
      <c r="RWW60" s="497"/>
      <c r="RWX60" s="497"/>
      <c r="RWY60" s="497"/>
      <c r="RWZ60" s="497"/>
      <c r="RXA60" s="497"/>
      <c r="RXB60" s="497"/>
      <c r="RXC60" s="497"/>
      <c r="RXD60" s="497"/>
      <c r="RXE60" s="497"/>
      <c r="RXF60" s="497"/>
      <c r="RXG60" s="497"/>
      <c r="RXH60" s="497"/>
      <c r="RXI60" s="497"/>
      <c r="RXJ60" s="497"/>
      <c r="RXK60" s="497"/>
      <c r="RXL60" s="497"/>
      <c r="RXM60" s="497"/>
      <c r="RXN60" s="497"/>
      <c r="RXO60" s="497"/>
      <c r="RXP60" s="497"/>
      <c r="RXQ60" s="497"/>
      <c r="RXR60" s="497"/>
      <c r="RXS60" s="497"/>
      <c r="RXT60" s="497"/>
      <c r="RXU60" s="497"/>
      <c r="RXV60" s="497"/>
      <c r="RXW60" s="497"/>
      <c r="RXX60" s="497"/>
      <c r="RXY60" s="497"/>
      <c r="RXZ60" s="497"/>
      <c r="RYA60" s="497"/>
      <c r="RYB60" s="497"/>
      <c r="RYC60" s="497"/>
      <c r="RYD60" s="497"/>
      <c r="RYE60" s="497"/>
      <c r="RYF60" s="497"/>
      <c r="RYG60" s="497"/>
      <c r="RYH60" s="497"/>
      <c r="RYI60" s="497"/>
      <c r="RYJ60" s="497"/>
      <c r="RYK60" s="497"/>
      <c r="RYL60" s="497"/>
      <c r="RYM60" s="497"/>
      <c r="RYN60" s="497"/>
      <c r="RYO60" s="497"/>
      <c r="RYP60" s="497"/>
      <c r="RYQ60" s="497"/>
      <c r="RYR60" s="497"/>
      <c r="RYS60" s="497"/>
      <c r="RYT60" s="497"/>
      <c r="RYU60" s="497"/>
      <c r="RYV60" s="497"/>
      <c r="RYW60" s="497"/>
      <c r="RYX60" s="497"/>
      <c r="RYY60" s="497"/>
      <c r="RYZ60" s="497"/>
      <c r="RZA60" s="497"/>
      <c r="RZB60" s="497"/>
      <c r="RZC60" s="497"/>
      <c r="RZD60" s="497"/>
      <c r="RZE60" s="497"/>
      <c r="RZF60" s="497"/>
      <c r="RZG60" s="497"/>
      <c r="RZH60" s="497"/>
      <c r="RZI60" s="497"/>
      <c r="RZJ60" s="497"/>
      <c r="RZK60" s="497"/>
      <c r="RZL60" s="497"/>
      <c r="RZM60" s="497"/>
      <c r="RZN60" s="497"/>
      <c r="RZO60" s="497"/>
      <c r="RZP60" s="497"/>
      <c r="RZQ60" s="497"/>
      <c r="RZR60" s="497"/>
      <c r="RZS60" s="497"/>
      <c r="RZT60" s="497"/>
      <c r="RZU60" s="497"/>
      <c r="RZV60" s="497"/>
      <c r="RZW60" s="497"/>
      <c r="RZX60" s="497"/>
      <c r="RZY60" s="497"/>
      <c r="RZZ60" s="497"/>
      <c r="SAA60" s="497"/>
      <c r="SAB60" s="497"/>
      <c r="SAC60" s="497"/>
      <c r="SAD60" s="497"/>
      <c r="SAE60" s="497"/>
      <c r="SAF60" s="497"/>
      <c r="SAG60" s="497"/>
      <c r="SAH60" s="497"/>
      <c r="SAI60" s="497"/>
      <c r="SAJ60" s="497"/>
      <c r="SAK60" s="497"/>
      <c r="SAL60" s="497"/>
      <c r="SAM60" s="497"/>
      <c r="SAN60" s="497"/>
      <c r="SAO60" s="497"/>
      <c r="SAP60" s="497"/>
      <c r="SAQ60" s="497"/>
      <c r="SAR60" s="497"/>
      <c r="SAS60" s="497"/>
      <c r="SAT60" s="497"/>
      <c r="SAU60" s="497"/>
      <c r="SAV60" s="497"/>
      <c r="SAW60" s="497"/>
      <c r="SAX60" s="497"/>
      <c r="SAY60" s="497"/>
      <c r="SAZ60" s="497"/>
      <c r="SBA60" s="497"/>
      <c r="SBB60" s="497"/>
      <c r="SBC60" s="497"/>
      <c r="SBD60" s="497"/>
      <c r="SBE60" s="497"/>
      <c r="SBF60" s="497"/>
      <c r="SBG60" s="497"/>
      <c r="SBH60" s="497"/>
      <c r="SBI60" s="497"/>
      <c r="SBJ60" s="497"/>
      <c r="SBK60" s="497"/>
      <c r="SBL60" s="497"/>
      <c r="SBM60" s="497"/>
      <c r="SBN60" s="497"/>
      <c r="SBO60" s="497"/>
      <c r="SBP60" s="497"/>
      <c r="SBQ60" s="497"/>
      <c r="SBR60" s="497"/>
      <c r="SBS60" s="497"/>
      <c r="SBT60" s="497"/>
      <c r="SBU60" s="497"/>
      <c r="SBV60" s="497"/>
      <c r="SBW60" s="497"/>
      <c r="SBX60" s="497"/>
      <c r="SBY60" s="497"/>
      <c r="SBZ60" s="497"/>
      <c r="SCA60" s="497"/>
      <c r="SCB60" s="497"/>
      <c r="SCC60" s="497"/>
      <c r="SCD60" s="497"/>
      <c r="SCE60" s="497"/>
      <c r="SCF60" s="497"/>
      <c r="SCG60" s="497"/>
      <c r="SCH60" s="497"/>
      <c r="SCI60" s="497"/>
      <c r="SCJ60" s="497"/>
      <c r="SCK60" s="497"/>
      <c r="SCL60" s="497"/>
      <c r="SCM60" s="497"/>
      <c r="SCN60" s="497"/>
      <c r="SCO60" s="497"/>
      <c r="SCP60" s="497"/>
      <c r="SCQ60" s="497"/>
      <c r="SCR60" s="497"/>
      <c r="SCS60" s="497"/>
      <c r="SCT60" s="497"/>
      <c r="SCU60" s="497"/>
      <c r="SCV60" s="497"/>
      <c r="SCW60" s="497"/>
      <c r="SCX60" s="497"/>
      <c r="SCY60" s="497"/>
      <c r="SCZ60" s="497"/>
      <c r="SDA60" s="497"/>
      <c r="SDB60" s="497"/>
      <c r="SDC60" s="497"/>
      <c r="SDD60" s="497"/>
      <c r="SDE60" s="497"/>
      <c r="SDF60" s="497"/>
      <c r="SDG60" s="497"/>
      <c r="SDH60" s="497"/>
      <c r="SDI60" s="497"/>
      <c r="SDJ60" s="497"/>
      <c r="SDK60" s="497"/>
      <c r="SDL60" s="497"/>
      <c r="SDM60" s="497"/>
      <c r="SDN60" s="497"/>
      <c r="SDO60" s="497"/>
      <c r="SDP60" s="497"/>
      <c r="SDQ60" s="497"/>
      <c r="SDR60" s="497"/>
      <c r="SDS60" s="497"/>
      <c r="SDT60" s="497"/>
      <c r="SDU60" s="497"/>
      <c r="SDV60" s="497"/>
      <c r="SDW60" s="497"/>
      <c r="SDX60" s="497"/>
      <c r="SDY60" s="497"/>
      <c r="SDZ60" s="497"/>
      <c r="SEA60" s="497"/>
      <c r="SEB60" s="497"/>
      <c r="SEC60" s="497"/>
      <c r="SED60" s="497"/>
      <c r="SEE60" s="497"/>
      <c r="SEF60" s="497"/>
      <c r="SEG60" s="497"/>
      <c r="SEH60" s="497"/>
      <c r="SEI60" s="497"/>
      <c r="SEJ60" s="497"/>
      <c r="SEK60" s="497"/>
      <c r="SEL60" s="497"/>
      <c r="SEM60" s="497"/>
      <c r="SEN60" s="497"/>
      <c r="SEO60" s="497"/>
      <c r="SEP60" s="497"/>
      <c r="SEQ60" s="497"/>
      <c r="SER60" s="497"/>
      <c r="SES60" s="497"/>
      <c r="SET60" s="497"/>
      <c r="SEU60" s="497"/>
      <c r="SEV60" s="497"/>
      <c r="SEW60" s="497"/>
      <c r="SEX60" s="497"/>
      <c r="SEY60" s="497"/>
      <c r="SEZ60" s="497"/>
      <c r="SFA60" s="497"/>
      <c r="SFB60" s="497"/>
      <c r="SFC60" s="497"/>
      <c r="SFD60" s="497"/>
      <c r="SFE60" s="497"/>
      <c r="SFF60" s="497"/>
      <c r="SFG60" s="497"/>
      <c r="SFH60" s="497"/>
      <c r="SFI60" s="497"/>
      <c r="SFJ60" s="497"/>
      <c r="SFK60" s="497"/>
      <c r="SFL60" s="497"/>
      <c r="SFM60" s="497"/>
      <c r="SFN60" s="497"/>
      <c r="SFO60" s="497"/>
      <c r="SFP60" s="497"/>
      <c r="SFQ60" s="497"/>
      <c r="SFR60" s="497"/>
      <c r="SFS60" s="497"/>
      <c r="SFT60" s="497"/>
      <c r="SFU60" s="497"/>
      <c r="SFV60" s="497"/>
      <c r="SFW60" s="497"/>
      <c r="SFX60" s="497"/>
      <c r="SFY60" s="497"/>
      <c r="SFZ60" s="497"/>
      <c r="SGA60" s="497"/>
      <c r="SGB60" s="497"/>
      <c r="SGC60" s="497"/>
      <c r="SGD60" s="497"/>
      <c r="SGE60" s="497"/>
      <c r="SGF60" s="497"/>
      <c r="SGG60" s="497"/>
      <c r="SGH60" s="497"/>
      <c r="SGI60" s="497"/>
      <c r="SGJ60" s="497"/>
      <c r="SGK60" s="497"/>
      <c r="SGL60" s="497"/>
      <c r="SGM60" s="497"/>
      <c r="SGN60" s="497"/>
      <c r="SGO60" s="497"/>
      <c r="SGP60" s="497"/>
      <c r="SGQ60" s="497"/>
      <c r="SGR60" s="497"/>
      <c r="SGS60" s="497"/>
      <c r="SGT60" s="497"/>
      <c r="SGU60" s="497"/>
      <c r="SGV60" s="497"/>
      <c r="SGW60" s="497"/>
      <c r="SGX60" s="497"/>
      <c r="SGY60" s="497"/>
      <c r="SGZ60" s="497"/>
      <c r="SHA60" s="497"/>
      <c r="SHB60" s="497"/>
      <c r="SHC60" s="497"/>
      <c r="SHD60" s="497"/>
      <c r="SHE60" s="497"/>
      <c r="SHF60" s="497"/>
      <c r="SHG60" s="497"/>
      <c r="SHH60" s="497"/>
      <c r="SHI60" s="497"/>
      <c r="SHJ60" s="497"/>
      <c r="SHK60" s="497"/>
      <c r="SHL60" s="497"/>
      <c r="SHM60" s="497"/>
      <c r="SHN60" s="497"/>
      <c r="SHO60" s="497"/>
      <c r="SHP60" s="497"/>
      <c r="SHQ60" s="497"/>
      <c r="SHR60" s="497"/>
      <c r="SHS60" s="497"/>
      <c r="SHT60" s="497"/>
      <c r="SHU60" s="497"/>
      <c r="SHV60" s="497"/>
      <c r="SHW60" s="497"/>
      <c r="SHX60" s="497"/>
      <c r="SHY60" s="497"/>
      <c r="SHZ60" s="497"/>
      <c r="SIA60" s="497"/>
      <c r="SIB60" s="497"/>
      <c r="SIC60" s="497"/>
      <c r="SID60" s="497"/>
      <c r="SIE60" s="497"/>
      <c r="SIF60" s="497"/>
      <c r="SIG60" s="497"/>
      <c r="SIH60" s="497"/>
      <c r="SII60" s="497"/>
      <c r="SIJ60" s="497"/>
      <c r="SIK60" s="497"/>
      <c r="SIL60" s="497"/>
      <c r="SIM60" s="497"/>
      <c r="SIN60" s="497"/>
      <c r="SIO60" s="497"/>
      <c r="SIP60" s="497"/>
      <c r="SIQ60" s="497"/>
      <c r="SIR60" s="497"/>
      <c r="SIS60" s="497"/>
      <c r="SIT60" s="497"/>
      <c r="SIU60" s="497"/>
      <c r="SIV60" s="497"/>
      <c r="SIW60" s="497"/>
      <c r="SIX60" s="497"/>
      <c r="SIY60" s="497"/>
      <c r="SIZ60" s="497"/>
      <c r="SJA60" s="497"/>
      <c r="SJB60" s="497"/>
      <c r="SJC60" s="497"/>
      <c r="SJD60" s="497"/>
      <c r="SJE60" s="497"/>
      <c r="SJF60" s="497"/>
      <c r="SJG60" s="497"/>
      <c r="SJH60" s="497"/>
      <c r="SJI60" s="497"/>
      <c r="SJJ60" s="497"/>
      <c r="SJK60" s="497"/>
      <c r="SJL60" s="497"/>
      <c r="SJM60" s="497"/>
      <c r="SJN60" s="497"/>
      <c r="SJO60" s="497"/>
      <c r="SJP60" s="497"/>
      <c r="SJQ60" s="497"/>
      <c r="SJR60" s="497"/>
      <c r="SJS60" s="497"/>
      <c r="SJT60" s="497"/>
      <c r="SJU60" s="497"/>
      <c r="SJV60" s="497"/>
      <c r="SJW60" s="497"/>
      <c r="SJX60" s="497"/>
      <c r="SJY60" s="497"/>
      <c r="SJZ60" s="497"/>
      <c r="SKA60" s="497"/>
      <c r="SKB60" s="497"/>
      <c r="SKC60" s="497"/>
      <c r="SKD60" s="497"/>
      <c r="SKE60" s="497"/>
      <c r="SKF60" s="497"/>
      <c r="SKG60" s="497"/>
      <c r="SKH60" s="497"/>
      <c r="SKI60" s="497"/>
      <c r="SKJ60" s="497"/>
      <c r="SKK60" s="497"/>
      <c r="SKL60" s="497"/>
      <c r="SKM60" s="497"/>
      <c r="SKN60" s="497"/>
      <c r="SKO60" s="497"/>
      <c r="SKP60" s="497"/>
      <c r="SKQ60" s="497"/>
      <c r="SKR60" s="497"/>
      <c r="SKS60" s="497"/>
      <c r="SKT60" s="497"/>
      <c r="SKU60" s="497"/>
      <c r="SKV60" s="497"/>
      <c r="SKW60" s="497"/>
      <c r="SKX60" s="497"/>
      <c r="SKY60" s="497"/>
      <c r="SKZ60" s="497"/>
      <c r="SLA60" s="497"/>
      <c r="SLB60" s="497"/>
      <c r="SLC60" s="497"/>
      <c r="SLD60" s="497"/>
      <c r="SLE60" s="497"/>
      <c r="SLF60" s="497"/>
      <c r="SLG60" s="497"/>
      <c r="SLH60" s="497"/>
      <c r="SLI60" s="497"/>
      <c r="SLJ60" s="497"/>
      <c r="SLK60" s="497"/>
      <c r="SLL60" s="497"/>
      <c r="SLM60" s="497"/>
      <c r="SLN60" s="497"/>
      <c r="SLO60" s="497"/>
      <c r="SLP60" s="497"/>
      <c r="SLQ60" s="497"/>
      <c r="SLR60" s="497"/>
      <c r="SLS60" s="497"/>
      <c r="SLT60" s="497"/>
      <c r="SLU60" s="497"/>
      <c r="SLV60" s="497"/>
      <c r="SLW60" s="497"/>
      <c r="SLX60" s="497"/>
      <c r="SLY60" s="497"/>
      <c r="SLZ60" s="497"/>
      <c r="SMA60" s="497"/>
      <c r="SMB60" s="497"/>
      <c r="SMC60" s="497"/>
      <c r="SMD60" s="497"/>
      <c r="SME60" s="497"/>
      <c r="SMF60" s="497"/>
      <c r="SMG60" s="497"/>
      <c r="SMH60" s="497"/>
      <c r="SMI60" s="497"/>
      <c r="SMJ60" s="497"/>
      <c r="SMK60" s="497"/>
      <c r="SML60" s="497"/>
      <c r="SMM60" s="497"/>
      <c r="SMN60" s="497"/>
      <c r="SMO60" s="497"/>
      <c r="SMP60" s="497"/>
      <c r="SMQ60" s="497"/>
      <c r="SMR60" s="497"/>
      <c r="SMS60" s="497"/>
      <c r="SMT60" s="497"/>
      <c r="SMU60" s="497"/>
      <c r="SMV60" s="497"/>
      <c r="SMW60" s="497"/>
      <c r="SMX60" s="497"/>
      <c r="SMY60" s="497"/>
      <c r="SMZ60" s="497"/>
      <c r="SNA60" s="497"/>
      <c r="SNB60" s="497"/>
      <c r="SNC60" s="497"/>
      <c r="SND60" s="497"/>
      <c r="SNE60" s="497"/>
      <c r="SNF60" s="497"/>
      <c r="SNG60" s="497"/>
      <c r="SNH60" s="497"/>
      <c r="SNI60" s="497"/>
      <c r="SNJ60" s="497"/>
      <c r="SNK60" s="497"/>
      <c r="SNL60" s="497"/>
      <c r="SNM60" s="497"/>
      <c r="SNN60" s="497"/>
      <c r="SNO60" s="497"/>
      <c r="SNP60" s="497"/>
      <c r="SNQ60" s="497"/>
      <c r="SNR60" s="497"/>
      <c r="SNS60" s="497"/>
      <c r="SNT60" s="497"/>
      <c r="SNU60" s="497"/>
      <c r="SNV60" s="497"/>
      <c r="SNW60" s="497"/>
      <c r="SNX60" s="497"/>
      <c r="SNY60" s="497"/>
      <c r="SNZ60" s="497"/>
      <c r="SOA60" s="497"/>
      <c r="SOB60" s="497"/>
      <c r="SOC60" s="497"/>
      <c r="SOD60" s="497"/>
      <c r="SOE60" s="497"/>
      <c r="SOF60" s="497"/>
      <c r="SOG60" s="497"/>
      <c r="SOH60" s="497"/>
      <c r="SOI60" s="497"/>
      <c r="SOJ60" s="497"/>
      <c r="SOK60" s="497"/>
      <c r="SOL60" s="497"/>
      <c r="SOM60" s="497"/>
      <c r="SON60" s="497"/>
      <c r="SOO60" s="497"/>
      <c r="SOP60" s="497"/>
      <c r="SOQ60" s="497"/>
      <c r="SOR60" s="497"/>
      <c r="SOS60" s="497"/>
      <c r="SOT60" s="497"/>
      <c r="SOU60" s="497"/>
      <c r="SOV60" s="497"/>
      <c r="SOW60" s="497"/>
      <c r="SOX60" s="497"/>
      <c r="SOY60" s="497"/>
      <c r="SOZ60" s="497"/>
      <c r="SPA60" s="497"/>
      <c r="SPB60" s="497"/>
      <c r="SPC60" s="497"/>
      <c r="SPD60" s="497"/>
      <c r="SPE60" s="497"/>
      <c r="SPF60" s="497"/>
      <c r="SPG60" s="497"/>
      <c r="SPH60" s="497"/>
      <c r="SPI60" s="497"/>
      <c r="SPJ60" s="497"/>
      <c r="SPK60" s="497"/>
      <c r="SPL60" s="497"/>
      <c r="SPM60" s="497"/>
      <c r="SPN60" s="497"/>
      <c r="SPO60" s="497"/>
      <c r="SPP60" s="497"/>
      <c r="SPQ60" s="497"/>
      <c r="SPR60" s="497"/>
      <c r="SPS60" s="497"/>
      <c r="SPT60" s="497"/>
      <c r="SPU60" s="497"/>
      <c r="SPV60" s="497"/>
      <c r="SPW60" s="497"/>
      <c r="SPX60" s="497"/>
      <c r="SPY60" s="497"/>
      <c r="SPZ60" s="497"/>
      <c r="SQA60" s="497"/>
      <c r="SQB60" s="497"/>
      <c r="SQC60" s="497"/>
      <c r="SQD60" s="497"/>
      <c r="SQE60" s="497"/>
      <c r="SQF60" s="497"/>
      <c r="SQG60" s="497"/>
      <c r="SQH60" s="497"/>
      <c r="SQI60" s="497"/>
      <c r="SQJ60" s="497"/>
      <c r="SQK60" s="497"/>
      <c r="SQL60" s="497"/>
      <c r="SQM60" s="497"/>
      <c r="SQN60" s="497"/>
      <c r="SQO60" s="497"/>
      <c r="SQP60" s="497"/>
      <c r="SQQ60" s="497"/>
      <c r="SQR60" s="497"/>
      <c r="SQS60" s="497"/>
      <c r="SQT60" s="497"/>
      <c r="SQU60" s="497"/>
      <c r="SQV60" s="497"/>
      <c r="SQW60" s="497"/>
      <c r="SQX60" s="497"/>
      <c r="SQY60" s="497"/>
      <c r="SQZ60" s="497"/>
      <c r="SRA60" s="497"/>
      <c r="SRB60" s="497"/>
      <c r="SRC60" s="497"/>
      <c r="SRD60" s="497"/>
      <c r="SRE60" s="497"/>
      <c r="SRF60" s="497"/>
      <c r="SRG60" s="497"/>
      <c r="SRH60" s="497"/>
      <c r="SRI60" s="497"/>
      <c r="SRJ60" s="497"/>
      <c r="SRK60" s="497"/>
      <c r="SRL60" s="497"/>
      <c r="SRM60" s="497"/>
      <c r="SRN60" s="497"/>
      <c r="SRO60" s="497"/>
      <c r="SRP60" s="497"/>
      <c r="SRQ60" s="497"/>
      <c r="SRR60" s="497"/>
      <c r="SRS60" s="497"/>
      <c r="SRT60" s="497"/>
      <c r="SRU60" s="497"/>
      <c r="SRV60" s="497"/>
      <c r="SRW60" s="497"/>
      <c r="SRX60" s="497"/>
      <c r="SRY60" s="497"/>
      <c r="SRZ60" s="497"/>
      <c r="SSA60" s="497"/>
      <c r="SSB60" s="497"/>
      <c r="SSC60" s="497"/>
      <c r="SSD60" s="497"/>
      <c r="SSE60" s="497"/>
      <c r="SSF60" s="497"/>
      <c r="SSG60" s="497"/>
      <c r="SSH60" s="497"/>
      <c r="SSI60" s="497"/>
      <c r="SSJ60" s="497"/>
      <c r="SSK60" s="497"/>
      <c r="SSL60" s="497"/>
      <c r="SSM60" s="497"/>
      <c r="SSN60" s="497"/>
      <c r="SSO60" s="497"/>
      <c r="SSP60" s="497"/>
      <c r="SSQ60" s="497"/>
      <c r="SSR60" s="497"/>
      <c r="SSS60" s="497"/>
      <c r="SST60" s="497"/>
      <c r="SSU60" s="497"/>
      <c r="SSV60" s="497"/>
      <c r="SSW60" s="497"/>
      <c r="SSX60" s="497"/>
      <c r="SSY60" s="497"/>
      <c r="SSZ60" s="497"/>
      <c r="STA60" s="497"/>
      <c r="STB60" s="497"/>
      <c r="STC60" s="497"/>
      <c r="STD60" s="497"/>
      <c r="STE60" s="497"/>
      <c r="STF60" s="497"/>
      <c r="STG60" s="497"/>
      <c r="STH60" s="497"/>
      <c r="STI60" s="497"/>
      <c r="STJ60" s="497"/>
      <c r="STK60" s="497"/>
      <c r="STL60" s="497"/>
      <c r="STM60" s="497"/>
      <c r="STN60" s="497"/>
      <c r="STO60" s="497"/>
      <c r="STP60" s="497"/>
      <c r="STQ60" s="497"/>
      <c r="STR60" s="497"/>
      <c r="STS60" s="497"/>
      <c r="STT60" s="497"/>
      <c r="STU60" s="497"/>
      <c r="STV60" s="497"/>
      <c r="STW60" s="497"/>
      <c r="STX60" s="497"/>
      <c r="STY60" s="497"/>
      <c r="STZ60" s="497"/>
      <c r="SUA60" s="497"/>
      <c r="SUB60" s="497"/>
      <c r="SUC60" s="497"/>
      <c r="SUD60" s="497"/>
      <c r="SUE60" s="497"/>
      <c r="SUF60" s="497"/>
      <c r="SUG60" s="497"/>
      <c r="SUH60" s="497"/>
      <c r="SUI60" s="497"/>
      <c r="SUJ60" s="497"/>
      <c r="SUK60" s="497"/>
      <c r="SUL60" s="497"/>
      <c r="SUM60" s="497"/>
      <c r="SUN60" s="497"/>
      <c r="SUO60" s="497"/>
      <c r="SUP60" s="497"/>
      <c r="SUQ60" s="497"/>
      <c r="SUR60" s="497"/>
      <c r="SUS60" s="497"/>
      <c r="SUT60" s="497"/>
      <c r="SUU60" s="497"/>
      <c r="SUV60" s="497"/>
      <c r="SUW60" s="497"/>
      <c r="SUX60" s="497"/>
      <c r="SUY60" s="497"/>
      <c r="SUZ60" s="497"/>
      <c r="SVA60" s="497"/>
      <c r="SVB60" s="497"/>
      <c r="SVC60" s="497"/>
      <c r="SVD60" s="497"/>
      <c r="SVE60" s="497"/>
      <c r="SVF60" s="497"/>
      <c r="SVG60" s="497"/>
      <c r="SVH60" s="497"/>
      <c r="SVI60" s="497"/>
      <c r="SVJ60" s="497"/>
      <c r="SVK60" s="497"/>
      <c r="SVL60" s="497"/>
      <c r="SVM60" s="497"/>
      <c r="SVN60" s="497"/>
      <c r="SVO60" s="497"/>
      <c r="SVP60" s="497"/>
      <c r="SVQ60" s="497"/>
      <c r="SVR60" s="497"/>
      <c r="SVS60" s="497"/>
      <c r="SVT60" s="497"/>
      <c r="SVU60" s="497"/>
      <c r="SVV60" s="497"/>
      <c r="SVW60" s="497"/>
      <c r="SVX60" s="497"/>
      <c r="SVY60" s="497"/>
      <c r="SVZ60" s="497"/>
      <c r="SWA60" s="497"/>
      <c r="SWB60" s="497"/>
      <c r="SWC60" s="497"/>
      <c r="SWD60" s="497"/>
      <c r="SWE60" s="497"/>
      <c r="SWF60" s="497"/>
      <c r="SWG60" s="497"/>
      <c r="SWH60" s="497"/>
      <c r="SWI60" s="497"/>
      <c r="SWJ60" s="497"/>
      <c r="SWK60" s="497"/>
      <c r="SWL60" s="497"/>
      <c r="SWM60" s="497"/>
      <c r="SWN60" s="497"/>
      <c r="SWO60" s="497"/>
      <c r="SWP60" s="497"/>
      <c r="SWQ60" s="497"/>
      <c r="SWR60" s="497"/>
      <c r="SWS60" s="497"/>
      <c r="SWT60" s="497"/>
      <c r="SWU60" s="497"/>
      <c r="SWV60" s="497"/>
      <c r="SWW60" s="497"/>
      <c r="SWX60" s="497"/>
      <c r="SWY60" s="497"/>
      <c r="SWZ60" s="497"/>
      <c r="SXA60" s="497"/>
      <c r="SXB60" s="497"/>
      <c r="SXC60" s="497"/>
      <c r="SXD60" s="497"/>
      <c r="SXE60" s="497"/>
      <c r="SXF60" s="497"/>
      <c r="SXG60" s="497"/>
      <c r="SXH60" s="497"/>
      <c r="SXI60" s="497"/>
      <c r="SXJ60" s="497"/>
      <c r="SXK60" s="497"/>
      <c r="SXL60" s="497"/>
      <c r="SXM60" s="497"/>
      <c r="SXN60" s="497"/>
      <c r="SXO60" s="497"/>
      <c r="SXP60" s="497"/>
      <c r="SXQ60" s="497"/>
      <c r="SXR60" s="497"/>
      <c r="SXS60" s="497"/>
      <c r="SXT60" s="497"/>
      <c r="SXU60" s="497"/>
      <c r="SXV60" s="497"/>
      <c r="SXW60" s="497"/>
      <c r="SXX60" s="497"/>
      <c r="SXY60" s="497"/>
      <c r="SXZ60" s="497"/>
      <c r="SYA60" s="497"/>
      <c r="SYB60" s="497"/>
      <c r="SYC60" s="497"/>
      <c r="SYD60" s="497"/>
      <c r="SYE60" s="497"/>
      <c r="SYF60" s="497"/>
      <c r="SYG60" s="497"/>
      <c r="SYH60" s="497"/>
      <c r="SYI60" s="497"/>
      <c r="SYJ60" s="497"/>
      <c r="SYK60" s="497"/>
      <c r="SYL60" s="497"/>
      <c r="SYM60" s="497"/>
      <c r="SYN60" s="497"/>
      <c r="SYO60" s="497"/>
      <c r="SYP60" s="497"/>
      <c r="SYQ60" s="497"/>
      <c r="SYR60" s="497"/>
      <c r="SYS60" s="497"/>
      <c r="SYT60" s="497"/>
      <c r="SYU60" s="497"/>
      <c r="SYV60" s="497"/>
      <c r="SYW60" s="497"/>
      <c r="SYX60" s="497"/>
      <c r="SYY60" s="497"/>
      <c r="SYZ60" s="497"/>
      <c r="SZA60" s="497"/>
      <c r="SZB60" s="497"/>
      <c r="SZC60" s="497"/>
      <c r="SZD60" s="497"/>
      <c r="SZE60" s="497"/>
      <c r="SZF60" s="497"/>
      <c r="SZG60" s="497"/>
      <c r="SZH60" s="497"/>
      <c r="SZI60" s="497"/>
      <c r="SZJ60" s="497"/>
      <c r="SZK60" s="497"/>
      <c r="SZL60" s="497"/>
      <c r="SZM60" s="497"/>
      <c r="SZN60" s="497"/>
      <c r="SZO60" s="497"/>
      <c r="SZP60" s="497"/>
      <c r="SZQ60" s="497"/>
      <c r="SZR60" s="497"/>
      <c r="SZS60" s="497"/>
      <c r="SZT60" s="497"/>
      <c r="SZU60" s="497"/>
      <c r="SZV60" s="497"/>
      <c r="SZW60" s="497"/>
      <c r="SZX60" s="497"/>
      <c r="SZY60" s="497"/>
      <c r="SZZ60" s="497"/>
      <c r="TAA60" s="497"/>
      <c r="TAB60" s="497"/>
      <c r="TAC60" s="497"/>
      <c r="TAD60" s="497"/>
      <c r="TAE60" s="497"/>
      <c r="TAF60" s="497"/>
      <c r="TAG60" s="497"/>
      <c r="TAH60" s="497"/>
      <c r="TAI60" s="497"/>
      <c r="TAJ60" s="497"/>
      <c r="TAK60" s="497"/>
      <c r="TAL60" s="497"/>
      <c r="TAM60" s="497"/>
      <c r="TAN60" s="497"/>
      <c r="TAO60" s="497"/>
      <c r="TAP60" s="497"/>
      <c r="TAQ60" s="497"/>
      <c r="TAR60" s="497"/>
      <c r="TAS60" s="497"/>
      <c r="TAT60" s="497"/>
      <c r="TAU60" s="497"/>
      <c r="TAV60" s="497"/>
      <c r="TAW60" s="497"/>
      <c r="TAX60" s="497"/>
      <c r="TAY60" s="497"/>
      <c r="TAZ60" s="497"/>
      <c r="TBA60" s="497"/>
      <c r="TBB60" s="497"/>
      <c r="TBC60" s="497"/>
      <c r="TBD60" s="497"/>
      <c r="TBE60" s="497"/>
      <c r="TBF60" s="497"/>
      <c r="TBG60" s="497"/>
      <c r="TBH60" s="497"/>
      <c r="TBI60" s="497"/>
      <c r="TBJ60" s="497"/>
      <c r="TBK60" s="497"/>
      <c r="TBL60" s="497"/>
      <c r="TBM60" s="497"/>
      <c r="TBN60" s="497"/>
      <c r="TBO60" s="497"/>
      <c r="TBP60" s="497"/>
      <c r="TBQ60" s="497"/>
      <c r="TBR60" s="497"/>
      <c r="TBS60" s="497"/>
      <c r="TBT60" s="497"/>
      <c r="TBU60" s="497"/>
      <c r="TBV60" s="497"/>
      <c r="TBW60" s="497"/>
      <c r="TBX60" s="497"/>
      <c r="TBY60" s="497"/>
      <c r="TBZ60" s="497"/>
      <c r="TCA60" s="497"/>
      <c r="TCB60" s="497"/>
      <c r="TCC60" s="497"/>
      <c r="TCD60" s="497"/>
      <c r="TCE60" s="497"/>
      <c r="TCF60" s="497"/>
      <c r="TCG60" s="497"/>
      <c r="TCH60" s="497"/>
      <c r="TCI60" s="497"/>
      <c r="TCJ60" s="497"/>
      <c r="TCK60" s="497"/>
      <c r="TCL60" s="497"/>
      <c r="TCM60" s="497"/>
      <c r="TCN60" s="497"/>
      <c r="TCO60" s="497"/>
      <c r="TCP60" s="497"/>
      <c r="TCQ60" s="497"/>
      <c r="TCR60" s="497"/>
      <c r="TCS60" s="497"/>
      <c r="TCT60" s="497"/>
      <c r="TCU60" s="497"/>
      <c r="TCV60" s="497"/>
      <c r="TCW60" s="497"/>
      <c r="TCX60" s="497"/>
      <c r="TCY60" s="497"/>
      <c r="TCZ60" s="497"/>
      <c r="TDA60" s="497"/>
      <c r="TDB60" s="497"/>
      <c r="TDC60" s="497"/>
      <c r="TDD60" s="497"/>
      <c r="TDE60" s="497"/>
      <c r="TDF60" s="497"/>
      <c r="TDG60" s="497"/>
      <c r="TDH60" s="497"/>
      <c r="TDI60" s="497"/>
      <c r="TDJ60" s="497"/>
      <c r="TDK60" s="497"/>
      <c r="TDL60" s="497"/>
      <c r="TDM60" s="497"/>
      <c r="TDN60" s="497"/>
      <c r="TDO60" s="497"/>
      <c r="TDP60" s="497"/>
      <c r="TDQ60" s="497"/>
      <c r="TDR60" s="497"/>
      <c r="TDS60" s="497"/>
      <c r="TDT60" s="497"/>
      <c r="TDU60" s="497"/>
      <c r="TDV60" s="497"/>
      <c r="TDW60" s="497"/>
      <c r="TDX60" s="497"/>
      <c r="TDY60" s="497"/>
      <c r="TDZ60" s="497"/>
      <c r="TEA60" s="497"/>
      <c r="TEB60" s="497"/>
      <c r="TEC60" s="497"/>
      <c r="TED60" s="497"/>
      <c r="TEE60" s="497"/>
      <c r="TEF60" s="497"/>
      <c r="TEG60" s="497"/>
      <c r="TEH60" s="497"/>
      <c r="TEI60" s="497"/>
      <c r="TEJ60" s="497"/>
      <c r="TEK60" s="497"/>
      <c r="TEL60" s="497"/>
      <c r="TEM60" s="497"/>
      <c r="TEN60" s="497"/>
      <c r="TEO60" s="497"/>
      <c r="TEP60" s="497"/>
      <c r="TEQ60" s="497"/>
      <c r="TER60" s="497"/>
      <c r="TES60" s="497"/>
      <c r="TET60" s="497"/>
      <c r="TEU60" s="497"/>
      <c r="TEV60" s="497"/>
      <c r="TEW60" s="497"/>
      <c r="TEX60" s="497"/>
      <c r="TEY60" s="497"/>
      <c r="TEZ60" s="497"/>
      <c r="TFA60" s="497"/>
      <c r="TFB60" s="497"/>
      <c r="TFC60" s="497"/>
      <c r="TFD60" s="497"/>
      <c r="TFE60" s="497"/>
      <c r="TFF60" s="497"/>
      <c r="TFG60" s="497"/>
      <c r="TFH60" s="497"/>
      <c r="TFI60" s="497"/>
      <c r="TFJ60" s="497"/>
      <c r="TFK60" s="497"/>
      <c r="TFL60" s="497"/>
      <c r="TFM60" s="497"/>
      <c r="TFN60" s="497"/>
      <c r="TFO60" s="497"/>
      <c r="TFP60" s="497"/>
      <c r="TFQ60" s="497"/>
      <c r="TFR60" s="497"/>
      <c r="TFS60" s="497"/>
      <c r="TFT60" s="497"/>
      <c r="TFU60" s="497"/>
      <c r="TFV60" s="497"/>
      <c r="TFW60" s="497"/>
      <c r="TFX60" s="497"/>
      <c r="TFY60" s="497"/>
      <c r="TFZ60" s="497"/>
      <c r="TGA60" s="497"/>
      <c r="TGB60" s="497"/>
      <c r="TGC60" s="497"/>
      <c r="TGD60" s="497"/>
      <c r="TGE60" s="497"/>
      <c r="TGF60" s="497"/>
      <c r="TGG60" s="497"/>
      <c r="TGH60" s="497"/>
      <c r="TGI60" s="497"/>
      <c r="TGJ60" s="497"/>
      <c r="TGK60" s="497"/>
      <c r="TGL60" s="497"/>
      <c r="TGM60" s="497"/>
      <c r="TGN60" s="497"/>
      <c r="TGO60" s="497"/>
      <c r="TGP60" s="497"/>
      <c r="TGQ60" s="497"/>
      <c r="TGR60" s="497"/>
      <c r="TGS60" s="497"/>
      <c r="TGT60" s="497"/>
      <c r="TGU60" s="497"/>
      <c r="TGV60" s="497"/>
      <c r="TGW60" s="497"/>
      <c r="TGX60" s="497"/>
      <c r="TGY60" s="497"/>
      <c r="TGZ60" s="497"/>
      <c r="THA60" s="497"/>
      <c r="THB60" s="497"/>
      <c r="THC60" s="497"/>
      <c r="THD60" s="497"/>
      <c r="THE60" s="497"/>
      <c r="THF60" s="497"/>
      <c r="THG60" s="497"/>
      <c r="THH60" s="497"/>
      <c r="THI60" s="497"/>
      <c r="THJ60" s="497"/>
      <c r="THK60" s="497"/>
      <c r="THL60" s="497"/>
      <c r="THM60" s="497"/>
      <c r="THN60" s="497"/>
      <c r="THO60" s="497"/>
      <c r="THP60" s="497"/>
      <c r="THQ60" s="497"/>
      <c r="THR60" s="497"/>
      <c r="THS60" s="497"/>
      <c r="THT60" s="497"/>
      <c r="THU60" s="497"/>
      <c r="THV60" s="497"/>
      <c r="THW60" s="497"/>
      <c r="THX60" s="497"/>
      <c r="THY60" s="497"/>
      <c r="THZ60" s="497"/>
      <c r="TIA60" s="497"/>
      <c r="TIB60" s="497"/>
      <c r="TIC60" s="497"/>
      <c r="TID60" s="497"/>
      <c r="TIE60" s="497"/>
      <c r="TIF60" s="497"/>
      <c r="TIG60" s="497"/>
      <c r="TIH60" s="497"/>
      <c r="TII60" s="497"/>
      <c r="TIJ60" s="497"/>
      <c r="TIK60" s="497"/>
      <c r="TIL60" s="497"/>
      <c r="TIM60" s="497"/>
      <c r="TIN60" s="497"/>
      <c r="TIO60" s="497"/>
      <c r="TIP60" s="497"/>
      <c r="TIQ60" s="497"/>
      <c r="TIR60" s="497"/>
      <c r="TIS60" s="497"/>
      <c r="TIT60" s="497"/>
      <c r="TIU60" s="497"/>
      <c r="TIV60" s="497"/>
      <c r="TIW60" s="497"/>
      <c r="TIX60" s="497"/>
      <c r="TIY60" s="497"/>
      <c r="TIZ60" s="497"/>
      <c r="TJA60" s="497"/>
      <c r="TJB60" s="497"/>
      <c r="TJC60" s="497"/>
      <c r="TJD60" s="497"/>
      <c r="TJE60" s="497"/>
      <c r="TJF60" s="497"/>
      <c r="TJG60" s="497"/>
      <c r="TJH60" s="497"/>
      <c r="TJI60" s="497"/>
      <c r="TJJ60" s="497"/>
      <c r="TJK60" s="497"/>
      <c r="TJL60" s="497"/>
      <c r="TJM60" s="497"/>
      <c r="TJN60" s="497"/>
      <c r="TJO60" s="497"/>
      <c r="TJP60" s="497"/>
      <c r="TJQ60" s="497"/>
      <c r="TJR60" s="497"/>
      <c r="TJS60" s="497"/>
      <c r="TJT60" s="497"/>
      <c r="TJU60" s="497"/>
      <c r="TJV60" s="497"/>
      <c r="TJW60" s="497"/>
      <c r="TJX60" s="497"/>
      <c r="TJY60" s="497"/>
      <c r="TJZ60" s="497"/>
      <c r="TKA60" s="497"/>
      <c r="TKB60" s="497"/>
      <c r="TKC60" s="497"/>
      <c r="TKD60" s="497"/>
      <c r="TKE60" s="497"/>
      <c r="TKF60" s="497"/>
      <c r="TKG60" s="497"/>
      <c r="TKH60" s="497"/>
      <c r="TKI60" s="497"/>
      <c r="TKJ60" s="497"/>
      <c r="TKK60" s="497"/>
      <c r="TKL60" s="497"/>
      <c r="TKM60" s="497"/>
      <c r="TKN60" s="497"/>
      <c r="TKO60" s="497"/>
      <c r="TKP60" s="497"/>
      <c r="TKQ60" s="497"/>
      <c r="TKR60" s="497"/>
      <c r="TKS60" s="497"/>
      <c r="TKT60" s="497"/>
      <c r="TKU60" s="497"/>
      <c r="TKV60" s="497"/>
      <c r="TKW60" s="497"/>
      <c r="TKX60" s="497"/>
      <c r="TKY60" s="497"/>
      <c r="TKZ60" s="497"/>
      <c r="TLA60" s="497"/>
      <c r="TLB60" s="497"/>
      <c r="TLC60" s="497"/>
      <c r="TLD60" s="497"/>
      <c r="TLE60" s="497"/>
      <c r="TLF60" s="497"/>
      <c r="TLG60" s="497"/>
      <c r="TLH60" s="497"/>
      <c r="TLI60" s="497"/>
      <c r="TLJ60" s="497"/>
      <c r="TLK60" s="497"/>
      <c r="TLL60" s="497"/>
      <c r="TLM60" s="497"/>
      <c r="TLN60" s="497"/>
      <c r="TLO60" s="497"/>
      <c r="TLP60" s="497"/>
      <c r="TLQ60" s="497"/>
      <c r="TLR60" s="497"/>
      <c r="TLS60" s="497"/>
      <c r="TLT60" s="497"/>
      <c r="TLU60" s="497"/>
      <c r="TLV60" s="497"/>
      <c r="TLW60" s="497"/>
      <c r="TLX60" s="497"/>
      <c r="TLY60" s="497"/>
      <c r="TLZ60" s="497"/>
      <c r="TMA60" s="497"/>
      <c r="TMB60" s="497"/>
      <c r="TMC60" s="497"/>
      <c r="TMD60" s="497"/>
      <c r="TME60" s="497"/>
      <c r="TMF60" s="497"/>
      <c r="TMG60" s="497"/>
      <c r="TMH60" s="497"/>
      <c r="TMI60" s="497"/>
      <c r="TMJ60" s="497"/>
      <c r="TMK60" s="497"/>
      <c r="TML60" s="497"/>
      <c r="TMM60" s="497"/>
      <c r="TMN60" s="497"/>
      <c r="TMO60" s="497"/>
      <c r="TMP60" s="497"/>
      <c r="TMQ60" s="497"/>
      <c r="TMR60" s="497"/>
      <c r="TMS60" s="497"/>
      <c r="TMT60" s="497"/>
      <c r="TMU60" s="497"/>
      <c r="TMV60" s="497"/>
      <c r="TMW60" s="497"/>
      <c r="TMX60" s="497"/>
      <c r="TMY60" s="497"/>
      <c r="TMZ60" s="497"/>
      <c r="TNA60" s="497"/>
      <c r="TNB60" s="497"/>
      <c r="TNC60" s="497"/>
      <c r="TND60" s="497"/>
      <c r="TNE60" s="497"/>
      <c r="TNF60" s="497"/>
      <c r="TNG60" s="497"/>
      <c r="TNH60" s="497"/>
      <c r="TNI60" s="497"/>
      <c r="TNJ60" s="497"/>
      <c r="TNK60" s="497"/>
      <c r="TNL60" s="497"/>
      <c r="TNM60" s="497"/>
      <c r="TNN60" s="497"/>
      <c r="TNO60" s="497"/>
      <c r="TNP60" s="497"/>
      <c r="TNQ60" s="497"/>
      <c r="TNR60" s="497"/>
      <c r="TNS60" s="497"/>
      <c r="TNT60" s="497"/>
      <c r="TNU60" s="497"/>
      <c r="TNV60" s="497"/>
      <c r="TNW60" s="497"/>
      <c r="TNX60" s="497"/>
      <c r="TNY60" s="497"/>
      <c r="TNZ60" s="497"/>
      <c r="TOA60" s="497"/>
      <c r="TOB60" s="497"/>
      <c r="TOC60" s="497"/>
      <c r="TOD60" s="497"/>
      <c r="TOE60" s="497"/>
      <c r="TOF60" s="497"/>
      <c r="TOG60" s="497"/>
      <c r="TOH60" s="497"/>
      <c r="TOI60" s="497"/>
      <c r="TOJ60" s="497"/>
      <c r="TOK60" s="497"/>
      <c r="TOL60" s="497"/>
      <c r="TOM60" s="497"/>
      <c r="TON60" s="497"/>
      <c r="TOO60" s="497"/>
      <c r="TOP60" s="497"/>
      <c r="TOQ60" s="497"/>
      <c r="TOR60" s="497"/>
      <c r="TOS60" s="497"/>
      <c r="TOT60" s="497"/>
      <c r="TOU60" s="497"/>
      <c r="TOV60" s="497"/>
      <c r="TOW60" s="497"/>
      <c r="TOX60" s="497"/>
      <c r="TOY60" s="497"/>
      <c r="TOZ60" s="497"/>
      <c r="TPA60" s="497"/>
      <c r="TPB60" s="497"/>
      <c r="TPC60" s="497"/>
      <c r="TPD60" s="497"/>
      <c r="TPE60" s="497"/>
      <c r="TPF60" s="497"/>
      <c r="TPG60" s="497"/>
      <c r="TPH60" s="497"/>
      <c r="TPI60" s="497"/>
      <c r="TPJ60" s="497"/>
      <c r="TPK60" s="497"/>
      <c r="TPL60" s="497"/>
      <c r="TPM60" s="497"/>
      <c r="TPN60" s="497"/>
      <c r="TPO60" s="497"/>
      <c r="TPP60" s="497"/>
      <c r="TPQ60" s="497"/>
      <c r="TPR60" s="497"/>
      <c r="TPS60" s="497"/>
      <c r="TPT60" s="497"/>
      <c r="TPU60" s="497"/>
      <c r="TPV60" s="497"/>
      <c r="TPW60" s="497"/>
      <c r="TPX60" s="497"/>
      <c r="TPY60" s="497"/>
      <c r="TPZ60" s="497"/>
      <c r="TQA60" s="497"/>
      <c r="TQB60" s="497"/>
      <c r="TQC60" s="497"/>
      <c r="TQD60" s="497"/>
      <c r="TQE60" s="497"/>
      <c r="TQF60" s="497"/>
      <c r="TQG60" s="497"/>
      <c r="TQH60" s="497"/>
      <c r="TQI60" s="497"/>
      <c r="TQJ60" s="497"/>
      <c r="TQK60" s="497"/>
      <c r="TQL60" s="497"/>
      <c r="TQM60" s="497"/>
      <c r="TQN60" s="497"/>
      <c r="TQO60" s="497"/>
      <c r="TQP60" s="497"/>
      <c r="TQQ60" s="497"/>
      <c r="TQR60" s="497"/>
      <c r="TQS60" s="497"/>
      <c r="TQT60" s="497"/>
      <c r="TQU60" s="497"/>
      <c r="TQV60" s="497"/>
      <c r="TQW60" s="497"/>
      <c r="TQX60" s="497"/>
      <c r="TQY60" s="497"/>
      <c r="TQZ60" s="497"/>
      <c r="TRA60" s="497"/>
      <c r="TRB60" s="497"/>
      <c r="TRC60" s="497"/>
      <c r="TRD60" s="497"/>
      <c r="TRE60" s="497"/>
      <c r="TRF60" s="497"/>
      <c r="TRG60" s="497"/>
      <c r="TRH60" s="497"/>
      <c r="TRI60" s="497"/>
      <c r="TRJ60" s="497"/>
      <c r="TRK60" s="497"/>
      <c r="TRL60" s="497"/>
      <c r="TRM60" s="497"/>
      <c r="TRN60" s="497"/>
      <c r="TRO60" s="497"/>
      <c r="TRP60" s="497"/>
      <c r="TRQ60" s="497"/>
      <c r="TRR60" s="497"/>
      <c r="TRS60" s="497"/>
      <c r="TRT60" s="497"/>
      <c r="TRU60" s="497"/>
      <c r="TRV60" s="497"/>
      <c r="TRW60" s="497"/>
      <c r="TRX60" s="497"/>
      <c r="TRY60" s="497"/>
      <c r="TRZ60" s="497"/>
      <c r="TSA60" s="497"/>
      <c r="TSB60" s="497"/>
      <c r="TSC60" s="497"/>
      <c r="TSD60" s="497"/>
      <c r="TSE60" s="497"/>
      <c r="TSF60" s="497"/>
      <c r="TSG60" s="497"/>
      <c r="TSH60" s="497"/>
      <c r="TSI60" s="497"/>
      <c r="TSJ60" s="497"/>
      <c r="TSK60" s="497"/>
      <c r="TSL60" s="497"/>
      <c r="TSM60" s="497"/>
      <c r="TSN60" s="497"/>
      <c r="TSO60" s="497"/>
      <c r="TSP60" s="497"/>
      <c r="TSQ60" s="497"/>
      <c r="TSR60" s="497"/>
      <c r="TSS60" s="497"/>
      <c r="TST60" s="497"/>
      <c r="TSU60" s="497"/>
      <c r="TSV60" s="497"/>
      <c r="TSW60" s="497"/>
      <c r="TSX60" s="497"/>
      <c r="TSY60" s="497"/>
      <c r="TSZ60" s="497"/>
      <c r="TTA60" s="497"/>
      <c r="TTB60" s="497"/>
      <c r="TTC60" s="497"/>
      <c r="TTD60" s="497"/>
      <c r="TTE60" s="497"/>
      <c r="TTF60" s="497"/>
      <c r="TTG60" s="497"/>
      <c r="TTH60" s="497"/>
      <c r="TTI60" s="497"/>
      <c r="TTJ60" s="497"/>
      <c r="TTK60" s="497"/>
      <c r="TTL60" s="497"/>
      <c r="TTM60" s="497"/>
      <c r="TTN60" s="497"/>
      <c r="TTO60" s="497"/>
      <c r="TTP60" s="497"/>
      <c r="TTQ60" s="497"/>
      <c r="TTR60" s="497"/>
      <c r="TTS60" s="497"/>
      <c r="TTT60" s="497"/>
      <c r="TTU60" s="497"/>
      <c r="TTV60" s="497"/>
      <c r="TTW60" s="497"/>
      <c r="TTX60" s="497"/>
      <c r="TTY60" s="497"/>
      <c r="TTZ60" s="497"/>
      <c r="TUA60" s="497"/>
      <c r="TUB60" s="497"/>
      <c r="TUC60" s="497"/>
      <c r="TUD60" s="497"/>
      <c r="TUE60" s="497"/>
      <c r="TUF60" s="497"/>
      <c r="TUG60" s="497"/>
      <c r="TUH60" s="497"/>
      <c r="TUI60" s="497"/>
      <c r="TUJ60" s="497"/>
      <c r="TUK60" s="497"/>
      <c r="TUL60" s="497"/>
      <c r="TUM60" s="497"/>
      <c r="TUN60" s="497"/>
      <c r="TUO60" s="497"/>
      <c r="TUP60" s="497"/>
      <c r="TUQ60" s="497"/>
      <c r="TUR60" s="497"/>
      <c r="TUS60" s="497"/>
      <c r="TUT60" s="497"/>
      <c r="TUU60" s="497"/>
      <c r="TUV60" s="497"/>
      <c r="TUW60" s="497"/>
      <c r="TUX60" s="497"/>
      <c r="TUY60" s="497"/>
      <c r="TUZ60" s="497"/>
      <c r="TVA60" s="497"/>
      <c r="TVB60" s="497"/>
      <c r="TVC60" s="497"/>
      <c r="TVD60" s="497"/>
      <c r="TVE60" s="497"/>
      <c r="TVF60" s="497"/>
      <c r="TVG60" s="497"/>
      <c r="TVH60" s="497"/>
      <c r="TVI60" s="497"/>
      <c r="TVJ60" s="497"/>
      <c r="TVK60" s="497"/>
      <c r="TVL60" s="497"/>
      <c r="TVM60" s="497"/>
      <c r="TVN60" s="497"/>
      <c r="TVO60" s="497"/>
      <c r="TVP60" s="497"/>
      <c r="TVQ60" s="497"/>
      <c r="TVR60" s="497"/>
      <c r="TVS60" s="497"/>
      <c r="TVT60" s="497"/>
      <c r="TVU60" s="497"/>
      <c r="TVV60" s="497"/>
      <c r="TVW60" s="497"/>
      <c r="TVX60" s="497"/>
      <c r="TVY60" s="497"/>
      <c r="TVZ60" s="497"/>
      <c r="TWA60" s="497"/>
      <c r="TWB60" s="497"/>
      <c r="TWC60" s="497"/>
      <c r="TWD60" s="497"/>
      <c r="TWE60" s="497"/>
      <c r="TWF60" s="497"/>
      <c r="TWG60" s="497"/>
      <c r="TWH60" s="497"/>
      <c r="TWI60" s="497"/>
      <c r="TWJ60" s="497"/>
      <c r="TWK60" s="497"/>
      <c r="TWL60" s="497"/>
      <c r="TWM60" s="497"/>
      <c r="TWN60" s="497"/>
      <c r="TWO60" s="497"/>
      <c r="TWP60" s="497"/>
      <c r="TWQ60" s="497"/>
      <c r="TWR60" s="497"/>
      <c r="TWS60" s="497"/>
      <c r="TWT60" s="497"/>
      <c r="TWU60" s="497"/>
      <c r="TWV60" s="497"/>
      <c r="TWW60" s="497"/>
      <c r="TWX60" s="497"/>
      <c r="TWY60" s="497"/>
      <c r="TWZ60" s="497"/>
      <c r="TXA60" s="497"/>
      <c r="TXB60" s="497"/>
      <c r="TXC60" s="497"/>
      <c r="TXD60" s="497"/>
      <c r="TXE60" s="497"/>
      <c r="TXF60" s="497"/>
      <c r="TXG60" s="497"/>
      <c r="TXH60" s="497"/>
      <c r="TXI60" s="497"/>
      <c r="TXJ60" s="497"/>
      <c r="TXK60" s="497"/>
      <c r="TXL60" s="497"/>
      <c r="TXM60" s="497"/>
      <c r="TXN60" s="497"/>
      <c r="TXO60" s="497"/>
      <c r="TXP60" s="497"/>
      <c r="TXQ60" s="497"/>
      <c r="TXR60" s="497"/>
      <c r="TXS60" s="497"/>
      <c r="TXT60" s="497"/>
      <c r="TXU60" s="497"/>
      <c r="TXV60" s="497"/>
      <c r="TXW60" s="497"/>
      <c r="TXX60" s="497"/>
      <c r="TXY60" s="497"/>
      <c r="TXZ60" s="497"/>
      <c r="TYA60" s="497"/>
      <c r="TYB60" s="497"/>
      <c r="TYC60" s="497"/>
      <c r="TYD60" s="497"/>
      <c r="TYE60" s="497"/>
      <c r="TYF60" s="497"/>
      <c r="TYG60" s="497"/>
      <c r="TYH60" s="497"/>
      <c r="TYI60" s="497"/>
      <c r="TYJ60" s="497"/>
      <c r="TYK60" s="497"/>
      <c r="TYL60" s="497"/>
      <c r="TYM60" s="497"/>
      <c r="TYN60" s="497"/>
      <c r="TYO60" s="497"/>
      <c r="TYP60" s="497"/>
      <c r="TYQ60" s="497"/>
      <c r="TYR60" s="497"/>
      <c r="TYS60" s="497"/>
      <c r="TYT60" s="497"/>
      <c r="TYU60" s="497"/>
      <c r="TYV60" s="497"/>
      <c r="TYW60" s="497"/>
      <c r="TYX60" s="497"/>
      <c r="TYY60" s="497"/>
      <c r="TYZ60" s="497"/>
      <c r="TZA60" s="497"/>
      <c r="TZB60" s="497"/>
      <c r="TZC60" s="497"/>
      <c r="TZD60" s="497"/>
      <c r="TZE60" s="497"/>
      <c r="TZF60" s="497"/>
      <c r="TZG60" s="497"/>
      <c r="TZH60" s="497"/>
      <c r="TZI60" s="497"/>
      <c r="TZJ60" s="497"/>
      <c r="TZK60" s="497"/>
      <c r="TZL60" s="497"/>
      <c r="TZM60" s="497"/>
      <c r="TZN60" s="497"/>
      <c r="TZO60" s="497"/>
      <c r="TZP60" s="497"/>
      <c r="TZQ60" s="497"/>
      <c r="TZR60" s="497"/>
      <c r="TZS60" s="497"/>
      <c r="TZT60" s="497"/>
      <c r="TZU60" s="497"/>
      <c r="TZV60" s="497"/>
      <c r="TZW60" s="497"/>
      <c r="TZX60" s="497"/>
      <c r="TZY60" s="497"/>
      <c r="TZZ60" s="497"/>
      <c r="UAA60" s="497"/>
      <c r="UAB60" s="497"/>
      <c r="UAC60" s="497"/>
      <c r="UAD60" s="497"/>
      <c r="UAE60" s="497"/>
      <c r="UAF60" s="497"/>
      <c r="UAG60" s="497"/>
      <c r="UAH60" s="497"/>
      <c r="UAI60" s="497"/>
      <c r="UAJ60" s="497"/>
      <c r="UAK60" s="497"/>
      <c r="UAL60" s="497"/>
      <c r="UAM60" s="497"/>
      <c r="UAN60" s="497"/>
      <c r="UAO60" s="497"/>
      <c r="UAP60" s="497"/>
      <c r="UAQ60" s="497"/>
      <c r="UAR60" s="497"/>
      <c r="UAS60" s="497"/>
      <c r="UAT60" s="497"/>
      <c r="UAU60" s="497"/>
      <c r="UAV60" s="497"/>
      <c r="UAW60" s="497"/>
      <c r="UAX60" s="497"/>
      <c r="UAY60" s="497"/>
      <c r="UAZ60" s="497"/>
      <c r="UBA60" s="497"/>
      <c r="UBB60" s="497"/>
      <c r="UBC60" s="497"/>
      <c r="UBD60" s="497"/>
      <c r="UBE60" s="497"/>
      <c r="UBF60" s="497"/>
      <c r="UBG60" s="497"/>
      <c r="UBH60" s="497"/>
      <c r="UBI60" s="497"/>
      <c r="UBJ60" s="497"/>
      <c r="UBK60" s="497"/>
      <c r="UBL60" s="497"/>
      <c r="UBM60" s="497"/>
      <c r="UBN60" s="497"/>
      <c r="UBO60" s="497"/>
      <c r="UBP60" s="497"/>
      <c r="UBQ60" s="497"/>
      <c r="UBR60" s="497"/>
      <c r="UBS60" s="497"/>
      <c r="UBT60" s="497"/>
      <c r="UBU60" s="497"/>
      <c r="UBV60" s="497"/>
      <c r="UBW60" s="497"/>
      <c r="UBX60" s="497"/>
      <c r="UBY60" s="497"/>
      <c r="UBZ60" s="497"/>
      <c r="UCA60" s="497"/>
      <c r="UCB60" s="497"/>
      <c r="UCC60" s="497"/>
      <c r="UCD60" s="497"/>
      <c r="UCE60" s="497"/>
      <c r="UCF60" s="497"/>
      <c r="UCG60" s="497"/>
      <c r="UCH60" s="497"/>
      <c r="UCI60" s="497"/>
      <c r="UCJ60" s="497"/>
      <c r="UCK60" s="497"/>
      <c r="UCL60" s="497"/>
      <c r="UCM60" s="497"/>
      <c r="UCN60" s="497"/>
      <c r="UCO60" s="497"/>
      <c r="UCP60" s="497"/>
      <c r="UCQ60" s="497"/>
      <c r="UCR60" s="497"/>
      <c r="UCS60" s="497"/>
      <c r="UCT60" s="497"/>
      <c r="UCU60" s="497"/>
      <c r="UCV60" s="497"/>
      <c r="UCW60" s="497"/>
      <c r="UCX60" s="497"/>
      <c r="UCY60" s="497"/>
      <c r="UCZ60" s="497"/>
      <c r="UDA60" s="497"/>
      <c r="UDB60" s="497"/>
      <c r="UDC60" s="497"/>
      <c r="UDD60" s="497"/>
      <c r="UDE60" s="497"/>
      <c r="UDF60" s="497"/>
      <c r="UDG60" s="497"/>
      <c r="UDH60" s="497"/>
      <c r="UDI60" s="497"/>
      <c r="UDJ60" s="497"/>
      <c r="UDK60" s="497"/>
      <c r="UDL60" s="497"/>
      <c r="UDM60" s="497"/>
      <c r="UDN60" s="497"/>
      <c r="UDO60" s="497"/>
      <c r="UDP60" s="497"/>
      <c r="UDQ60" s="497"/>
      <c r="UDR60" s="497"/>
      <c r="UDS60" s="497"/>
      <c r="UDT60" s="497"/>
      <c r="UDU60" s="497"/>
      <c r="UDV60" s="497"/>
      <c r="UDW60" s="497"/>
      <c r="UDX60" s="497"/>
      <c r="UDY60" s="497"/>
      <c r="UDZ60" s="497"/>
      <c r="UEA60" s="497"/>
      <c r="UEB60" s="497"/>
      <c r="UEC60" s="497"/>
      <c r="UED60" s="497"/>
      <c r="UEE60" s="497"/>
      <c r="UEF60" s="497"/>
      <c r="UEG60" s="497"/>
      <c r="UEH60" s="497"/>
      <c r="UEI60" s="497"/>
      <c r="UEJ60" s="497"/>
      <c r="UEK60" s="497"/>
      <c r="UEL60" s="497"/>
      <c r="UEM60" s="497"/>
      <c r="UEN60" s="497"/>
      <c r="UEO60" s="497"/>
      <c r="UEP60" s="497"/>
      <c r="UEQ60" s="497"/>
      <c r="UER60" s="497"/>
      <c r="UES60" s="497"/>
      <c r="UET60" s="497"/>
      <c r="UEU60" s="497"/>
      <c r="UEV60" s="497"/>
      <c r="UEW60" s="497"/>
      <c r="UEX60" s="497"/>
      <c r="UEY60" s="497"/>
      <c r="UEZ60" s="497"/>
      <c r="UFA60" s="497"/>
      <c r="UFB60" s="497"/>
      <c r="UFC60" s="497"/>
      <c r="UFD60" s="497"/>
      <c r="UFE60" s="497"/>
      <c r="UFF60" s="497"/>
      <c r="UFG60" s="497"/>
      <c r="UFH60" s="497"/>
      <c r="UFI60" s="497"/>
      <c r="UFJ60" s="497"/>
      <c r="UFK60" s="497"/>
      <c r="UFL60" s="497"/>
      <c r="UFM60" s="497"/>
      <c r="UFN60" s="497"/>
      <c r="UFO60" s="497"/>
      <c r="UFP60" s="497"/>
      <c r="UFQ60" s="497"/>
      <c r="UFR60" s="497"/>
      <c r="UFS60" s="497"/>
      <c r="UFT60" s="497"/>
      <c r="UFU60" s="497"/>
      <c r="UFV60" s="497"/>
      <c r="UFW60" s="497"/>
      <c r="UFX60" s="497"/>
      <c r="UFY60" s="497"/>
      <c r="UFZ60" s="497"/>
      <c r="UGA60" s="497"/>
      <c r="UGB60" s="497"/>
      <c r="UGC60" s="497"/>
      <c r="UGD60" s="497"/>
      <c r="UGE60" s="497"/>
      <c r="UGF60" s="497"/>
      <c r="UGG60" s="497"/>
      <c r="UGH60" s="497"/>
      <c r="UGI60" s="497"/>
      <c r="UGJ60" s="497"/>
      <c r="UGK60" s="497"/>
      <c r="UGL60" s="497"/>
      <c r="UGM60" s="497"/>
      <c r="UGN60" s="497"/>
      <c r="UGO60" s="497"/>
      <c r="UGP60" s="497"/>
      <c r="UGQ60" s="497"/>
      <c r="UGR60" s="497"/>
      <c r="UGS60" s="497"/>
      <c r="UGT60" s="497"/>
      <c r="UGU60" s="497"/>
      <c r="UGV60" s="497"/>
      <c r="UGW60" s="497"/>
      <c r="UGX60" s="497"/>
      <c r="UGY60" s="497"/>
      <c r="UGZ60" s="497"/>
      <c r="UHA60" s="497"/>
      <c r="UHB60" s="497"/>
      <c r="UHC60" s="497"/>
      <c r="UHD60" s="497"/>
      <c r="UHE60" s="497"/>
      <c r="UHF60" s="497"/>
      <c r="UHG60" s="497"/>
      <c r="UHH60" s="497"/>
      <c r="UHI60" s="497"/>
      <c r="UHJ60" s="497"/>
      <c r="UHK60" s="497"/>
      <c r="UHL60" s="497"/>
      <c r="UHM60" s="497"/>
      <c r="UHN60" s="497"/>
      <c r="UHO60" s="497"/>
      <c r="UHP60" s="497"/>
      <c r="UHQ60" s="497"/>
      <c r="UHR60" s="497"/>
      <c r="UHS60" s="497"/>
      <c r="UHT60" s="497"/>
      <c r="UHU60" s="497"/>
      <c r="UHV60" s="497"/>
      <c r="UHW60" s="497"/>
      <c r="UHX60" s="497"/>
      <c r="UHY60" s="497"/>
      <c r="UHZ60" s="497"/>
      <c r="UIA60" s="497"/>
      <c r="UIB60" s="497"/>
      <c r="UIC60" s="497"/>
      <c r="UID60" s="497"/>
      <c r="UIE60" s="497"/>
      <c r="UIF60" s="497"/>
      <c r="UIG60" s="497"/>
      <c r="UIH60" s="497"/>
      <c r="UII60" s="497"/>
      <c r="UIJ60" s="497"/>
      <c r="UIK60" s="497"/>
      <c r="UIL60" s="497"/>
      <c r="UIM60" s="497"/>
      <c r="UIN60" s="497"/>
      <c r="UIO60" s="497"/>
      <c r="UIP60" s="497"/>
      <c r="UIQ60" s="497"/>
      <c r="UIR60" s="497"/>
      <c r="UIS60" s="497"/>
      <c r="UIT60" s="497"/>
      <c r="UIU60" s="497"/>
      <c r="UIV60" s="497"/>
      <c r="UIW60" s="497"/>
      <c r="UIX60" s="497"/>
      <c r="UIY60" s="497"/>
      <c r="UIZ60" s="497"/>
      <c r="UJA60" s="497"/>
      <c r="UJB60" s="497"/>
      <c r="UJC60" s="497"/>
      <c r="UJD60" s="497"/>
      <c r="UJE60" s="497"/>
      <c r="UJF60" s="497"/>
      <c r="UJG60" s="497"/>
      <c r="UJH60" s="497"/>
      <c r="UJI60" s="497"/>
      <c r="UJJ60" s="497"/>
      <c r="UJK60" s="497"/>
      <c r="UJL60" s="497"/>
      <c r="UJM60" s="497"/>
      <c r="UJN60" s="497"/>
      <c r="UJO60" s="497"/>
      <c r="UJP60" s="497"/>
      <c r="UJQ60" s="497"/>
      <c r="UJR60" s="497"/>
      <c r="UJS60" s="497"/>
      <c r="UJT60" s="497"/>
      <c r="UJU60" s="497"/>
      <c r="UJV60" s="497"/>
      <c r="UJW60" s="497"/>
      <c r="UJX60" s="497"/>
      <c r="UJY60" s="497"/>
      <c r="UJZ60" s="497"/>
      <c r="UKA60" s="497"/>
      <c r="UKB60" s="497"/>
      <c r="UKC60" s="497"/>
      <c r="UKD60" s="497"/>
      <c r="UKE60" s="497"/>
      <c r="UKF60" s="497"/>
      <c r="UKG60" s="497"/>
      <c r="UKH60" s="497"/>
      <c r="UKI60" s="497"/>
      <c r="UKJ60" s="497"/>
      <c r="UKK60" s="497"/>
      <c r="UKL60" s="497"/>
      <c r="UKM60" s="497"/>
      <c r="UKN60" s="497"/>
      <c r="UKO60" s="497"/>
      <c r="UKP60" s="497"/>
      <c r="UKQ60" s="497"/>
      <c r="UKR60" s="497"/>
      <c r="UKS60" s="497"/>
      <c r="UKT60" s="497"/>
      <c r="UKU60" s="497"/>
      <c r="UKV60" s="497"/>
      <c r="UKW60" s="497"/>
      <c r="UKX60" s="497"/>
      <c r="UKY60" s="497"/>
      <c r="UKZ60" s="497"/>
      <c r="ULA60" s="497"/>
      <c r="ULB60" s="497"/>
      <c r="ULC60" s="497"/>
      <c r="ULD60" s="497"/>
      <c r="ULE60" s="497"/>
      <c r="ULF60" s="497"/>
      <c r="ULG60" s="497"/>
      <c r="ULH60" s="497"/>
      <c r="ULI60" s="497"/>
      <c r="ULJ60" s="497"/>
      <c r="ULK60" s="497"/>
      <c r="ULL60" s="497"/>
      <c r="ULM60" s="497"/>
      <c r="ULN60" s="497"/>
      <c r="ULO60" s="497"/>
      <c r="ULP60" s="497"/>
      <c r="ULQ60" s="497"/>
      <c r="ULR60" s="497"/>
      <c r="ULS60" s="497"/>
      <c r="ULT60" s="497"/>
      <c r="ULU60" s="497"/>
      <c r="ULV60" s="497"/>
      <c r="ULW60" s="497"/>
      <c r="ULX60" s="497"/>
      <c r="ULY60" s="497"/>
      <c r="ULZ60" s="497"/>
      <c r="UMA60" s="497"/>
      <c r="UMB60" s="497"/>
      <c r="UMC60" s="497"/>
      <c r="UMD60" s="497"/>
      <c r="UME60" s="497"/>
      <c r="UMF60" s="497"/>
      <c r="UMG60" s="497"/>
      <c r="UMH60" s="497"/>
      <c r="UMI60" s="497"/>
      <c r="UMJ60" s="497"/>
      <c r="UMK60" s="497"/>
      <c r="UML60" s="497"/>
      <c r="UMM60" s="497"/>
      <c r="UMN60" s="497"/>
      <c r="UMO60" s="497"/>
      <c r="UMP60" s="497"/>
      <c r="UMQ60" s="497"/>
      <c r="UMR60" s="497"/>
      <c r="UMS60" s="497"/>
      <c r="UMT60" s="497"/>
      <c r="UMU60" s="497"/>
      <c r="UMV60" s="497"/>
      <c r="UMW60" s="497"/>
      <c r="UMX60" s="497"/>
      <c r="UMY60" s="497"/>
      <c r="UMZ60" s="497"/>
      <c r="UNA60" s="497"/>
      <c r="UNB60" s="497"/>
      <c r="UNC60" s="497"/>
      <c r="UND60" s="497"/>
      <c r="UNE60" s="497"/>
      <c r="UNF60" s="497"/>
      <c r="UNG60" s="497"/>
      <c r="UNH60" s="497"/>
      <c r="UNI60" s="497"/>
      <c r="UNJ60" s="497"/>
      <c r="UNK60" s="497"/>
      <c r="UNL60" s="497"/>
      <c r="UNM60" s="497"/>
      <c r="UNN60" s="497"/>
      <c r="UNO60" s="497"/>
      <c r="UNP60" s="497"/>
      <c r="UNQ60" s="497"/>
      <c r="UNR60" s="497"/>
      <c r="UNS60" s="497"/>
      <c r="UNT60" s="497"/>
      <c r="UNU60" s="497"/>
      <c r="UNV60" s="497"/>
      <c r="UNW60" s="497"/>
      <c r="UNX60" s="497"/>
      <c r="UNY60" s="497"/>
      <c r="UNZ60" s="497"/>
      <c r="UOA60" s="497"/>
      <c r="UOB60" s="497"/>
      <c r="UOC60" s="497"/>
      <c r="UOD60" s="497"/>
      <c r="UOE60" s="497"/>
      <c r="UOF60" s="497"/>
      <c r="UOG60" s="497"/>
      <c r="UOH60" s="497"/>
      <c r="UOI60" s="497"/>
      <c r="UOJ60" s="497"/>
      <c r="UOK60" s="497"/>
      <c r="UOL60" s="497"/>
      <c r="UOM60" s="497"/>
      <c r="UON60" s="497"/>
      <c r="UOO60" s="497"/>
      <c r="UOP60" s="497"/>
      <c r="UOQ60" s="497"/>
      <c r="UOR60" s="497"/>
      <c r="UOS60" s="497"/>
      <c r="UOT60" s="497"/>
      <c r="UOU60" s="497"/>
      <c r="UOV60" s="497"/>
      <c r="UOW60" s="497"/>
      <c r="UOX60" s="497"/>
      <c r="UOY60" s="497"/>
      <c r="UOZ60" s="497"/>
      <c r="UPA60" s="497"/>
      <c r="UPB60" s="497"/>
      <c r="UPC60" s="497"/>
      <c r="UPD60" s="497"/>
      <c r="UPE60" s="497"/>
      <c r="UPF60" s="497"/>
      <c r="UPG60" s="497"/>
      <c r="UPH60" s="497"/>
      <c r="UPI60" s="497"/>
      <c r="UPJ60" s="497"/>
      <c r="UPK60" s="497"/>
      <c r="UPL60" s="497"/>
      <c r="UPM60" s="497"/>
      <c r="UPN60" s="497"/>
      <c r="UPO60" s="497"/>
      <c r="UPP60" s="497"/>
      <c r="UPQ60" s="497"/>
      <c r="UPR60" s="497"/>
      <c r="UPS60" s="497"/>
      <c r="UPT60" s="497"/>
      <c r="UPU60" s="497"/>
      <c r="UPV60" s="497"/>
      <c r="UPW60" s="497"/>
      <c r="UPX60" s="497"/>
      <c r="UPY60" s="497"/>
      <c r="UPZ60" s="497"/>
      <c r="UQA60" s="497"/>
      <c r="UQB60" s="497"/>
      <c r="UQC60" s="497"/>
      <c r="UQD60" s="497"/>
      <c r="UQE60" s="497"/>
      <c r="UQF60" s="497"/>
      <c r="UQG60" s="497"/>
      <c r="UQH60" s="497"/>
      <c r="UQI60" s="497"/>
      <c r="UQJ60" s="497"/>
      <c r="UQK60" s="497"/>
      <c r="UQL60" s="497"/>
      <c r="UQM60" s="497"/>
      <c r="UQN60" s="497"/>
      <c r="UQO60" s="497"/>
      <c r="UQP60" s="497"/>
      <c r="UQQ60" s="497"/>
      <c r="UQR60" s="497"/>
      <c r="UQS60" s="497"/>
      <c r="UQT60" s="497"/>
      <c r="UQU60" s="497"/>
      <c r="UQV60" s="497"/>
      <c r="UQW60" s="497"/>
      <c r="UQX60" s="497"/>
      <c r="UQY60" s="497"/>
      <c r="UQZ60" s="497"/>
      <c r="URA60" s="497"/>
      <c r="URB60" s="497"/>
      <c r="URC60" s="497"/>
      <c r="URD60" s="497"/>
      <c r="URE60" s="497"/>
      <c r="URF60" s="497"/>
      <c r="URG60" s="497"/>
      <c r="URH60" s="497"/>
      <c r="URI60" s="497"/>
      <c r="URJ60" s="497"/>
      <c r="URK60" s="497"/>
      <c r="URL60" s="497"/>
      <c r="URM60" s="497"/>
      <c r="URN60" s="497"/>
      <c r="URO60" s="497"/>
      <c r="URP60" s="497"/>
      <c r="URQ60" s="497"/>
      <c r="URR60" s="497"/>
      <c r="URS60" s="497"/>
      <c r="URT60" s="497"/>
      <c r="URU60" s="497"/>
      <c r="URV60" s="497"/>
      <c r="URW60" s="497"/>
      <c r="URX60" s="497"/>
      <c r="URY60" s="497"/>
      <c r="URZ60" s="497"/>
      <c r="USA60" s="497"/>
      <c r="USB60" s="497"/>
      <c r="USC60" s="497"/>
      <c r="USD60" s="497"/>
      <c r="USE60" s="497"/>
      <c r="USF60" s="497"/>
      <c r="USG60" s="497"/>
      <c r="USH60" s="497"/>
      <c r="USI60" s="497"/>
      <c r="USJ60" s="497"/>
      <c r="USK60" s="497"/>
      <c r="USL60" s="497"/>
      <c r="USM60" s="497"/>
      <c r="USN60" s="497"/>
      <c r="USO60" s="497"/>
      <c r="USP60" s="497"/>
      <c r="USQ60" s="497"/>
      <c r="USR60" s="497"/>
      <c r="USS60" s="497"/>
      <c r="UST60" s="497"/>
      <c r="USU60" s="497"/>
      <c r="USV60" s="497"/>
      <c r="USW60" s="497"/>
      <c r="USX60" s="497"/>
      <c r="USY60" s="497"/>
      <c r="USZ60" s="497"/>
      <c r="UTA60" s="497"/>
      <c r="UTB60" s="497"/>
      <c r="UTC60" s="497"/>
      <c r="UTD60" s="497"/>
      <c r="UTE60" s="497"/>
      <c r="UTF60" s="497"/>
      <c r="UTG60" s="497"/>
      <c r="UTH60" s="497"/>
      <c r="UTI60" s="497"/>
      <c r="UTJ60" s="497"/>
      <c r="UTK60" s="497"/>
      <c r="UTL60" s="497"/>
      <c r="UTM60" s="497"/>
      <c r="UTN60" s="497"/>
      <c r="UTO60" s="497"/>
      <c r="UTP60" s="497"/>
      <c r="UTQ60" s="497"/>
      <c r="UTR60" s="497"/>
      <c r="UTS60" s="497"/>
      <c r="UTT60" s="497"/>
      <c r="UTU60" s="497"/>
      <c r="UTV60" s="497"/>
      <c r="UTW60" s="497"/>
      <c r="UTX60" s="497"/>
      <c r="UTY60" s="497"/>
      <c r="UTZ60" s="497"/>
      <c r="UUA60" s="497"/>
      <c r="UUB60" s="497"/>
      <c r="UUC60" s="497"/>
      <c r="UUD60" s="497"/>
      <c r="UUE60" s="497"/>
      <c r="UUF60" s="497"/>
      <c r="UUG60" s="497"/>
      <c r="UUH60" s="497"/>
      <c r="UUI60" s="497"/>
      <c r="UUJ60" s="497"/>
      <c r="UUK60" s="497"/>
      <c r="UUL60" s="497"/>
      <c r="UUM60" s="497"/>
      <c r="UUN60" s="497"/>
      <c r="UUO60" s="497"/>
      <c r="UUP60" s="497"/>
      <c r="UUQ60" s="497"/>
      <c r="UUR60" s="497"/>
      <c r="UUS60" s="497"/>
      <c r="UUT60" s="497"/>
      <c r="UUU60" s="497"/>
      <c r="UUV60" s="497"/>
      <c r="UUW60" s="497"/>
      <c r="UUX60" s="497"/>
      <c r="UUY60" s="497"/>
      <c r="UUZ60" s="497"/>
      <c r="UVA60" s="497"/>
      <c r="UVB60" s="497"/>
      <c r="UVC60" s="497"/>
      <c r="UVD60" s="497"/>
      <c r="UVE60" s="497"/>
      <c r="UVF60" s="497"/>
      <c r="UVG60" s="497"/>
      <c r="UVH60" s="497"/>
      <c r="UVI60" s="497"/>
      <c r="UVJ60" s="497"/>
      <c r="UVK60" s="497"/>
      <c r="UVL60" s="497"/>
      <c r="UVM60" s="497"/>
      <c r="UVN60" s="497"/>
      <c r="UVO60" s="497"/>
      <c r="UVP60" s="497"/>
      <c r="UVQ60" s="497"/>
      <c r="UVR60" s="497"/>
      <c r="UVS60" s="497"/>
      <c r="UVT60" s="497"/>
      <c r="UVU60" s="497"/>
      <c r="UVV60" s="497"/>
      <c r="UVW60" s="497"/>
      <c r="UVX60" s="497"/>
      <c r="UVY60" s="497"/>
      <c r="UVZ60" s="497"/>
      <c r="UWA60" s="497"/>
      <c r="UWB60" s="497"/>
      <c r="UWC60" s="497"/>
      <c r="UWD60" s="497"/>
      <c r="UWE60" s="497"/>
      <c r="UWF60" s="497"/>
      <c r="UWG60" s="497"/>
      <c r="UWH60" s="497"/>
      <c r="UWI60" s="497"/>
      <c r="UWJ60" s="497"/>
      <c r="UWK60" s="497"/>
      <c r="UWL60" s="497"/>
      <c r="UWM60" s="497"/>
      <c r="UWN60" s="497"/>
      <c r="UWO60" s="497"/>
      <c r="UWP60" s="497"/>
      <c r="UWQ60" s="497"/>
      <c r="UWR60" s="497"/>
      <c r="UWS60" s="497"/>
      <c r="UWT60" s="497"/>
      <c r="UWU60" s="497"/>
      <c r="UWV60" s="497"/>
      <c r="UWW60" s="497"/>
      <c r="UWX60" s="497"/>
      <c r="UWY60" s="497"/>
      <c r="UWZ60" s="497"/>
      <c r="UXA60" s="497"/>
      <c r="UXB60" s="497"/>
      <c r="UXC60" s="497"/>
      <c r="UXD60" s="497"/>
      <c r="UXE60" s="497"/>
      <c r="UXF60" s="497"/>
      <c r="UXG60" s="497"/>
      <c r="UXH60" s="497"/>
      <c r="UXI60" s="497"/>
      <c r="UXJ60" s="497"/>
      <c r="UXK60" s="497"/>
      <c r="UXL60" s="497"/>
      <c r="UXM60" s="497"/>
      <c r="UXN60" s="497"/>
      <c r="UXO60" s="497"/>
      <c r="UXP60" s="497"/>
      <c r="UXQ60" s="497"/>
      <c r="UXR60" s="497"/>
      <c r="UXS60" s="497"/>
      <c r="UXT60" s="497"/>
      <c r="UXU60" s="497"/>
      <c r="UXV60" s="497"/>
      <c r="UXW60" s="497"/>
      <c r="UXX60" s="497"/>
      <c r="UXY60" s="497"/>
      <c r="UXZ60" s="497"/>
      <c r="UYA60" s="497"/>
      <c r="UYB60" s="497"/>
      <c r="UYC60" s="497"/>
      <c r="UYD60" s="497"/>
      <c r="UYE60" s="497"/>
      <c r="UYF60" s="497"/>
      <c r="UYG60" s="497"/>
      <c r="UYH60" s="497"/>
      <c r="UYI60" s="497"/>
      <c r="UYJ60" s="497"/>
      <c r="UYK60" s="497"/>
      <c r="UYL60" s="497"/>
      <c r="UYM60" s="497"/>
      <c r="UYN60" s="497"/>
      <c r="UYO60" s="497"/>
      <c r="UYP60" s="497"/>
      <c r="UYQ60" s="497"/>
      <c r="UYR60" s="497"/>
      <c r="UYS60" s="497"/>
      <c r="UYT60" s="497"/>
      <c r="UYU60" s="497"/>
      <c r="UYV60" s="497"/>
      <c r="UYW60" s="497"/>
      <c r="UYX60" s="497"/>
      <c r="UYY60" s="497"/>
      <c r="UYZ60" s="497"/>
      <c r="UZA60" s="497"/>
      <c r="UZB60" s="497"/>
      <c r="UZC60" s="497"/>
      <c r="UZD60" s="497"/>
      <c r="UZE60" s="497"/>
      <c r="UZF60" s="497"/>
      <c r="UZG60" s="497"/>
      <c r="UZH60" s="497"/>
      <c r="UZI60" s="497"/>
      <c r="UZJ60" s="497"/>
      <c r="UZK60" s="497"/>
      <c r="UZL60" s="497"/>
      <c r="UZM60" s="497"/>
      <c r="UZN60" s="497"/>
      <c r="UZO60" s="497"/>
      <c r="UZP60" s="497"/>
      <c r="UZQ60" s="497"/>
      <c r="UZR60" s="497"/>
      <c r="UZS60" s="497"/>
      <c r="UZT60" s="497"/>
      <c r="UZU60" s="497"/>
      <c r="UZV60" s="497"/>
      <c r="UZW60" s="497"/>
      <c r="UZX60" s="497"/>
      <c r="UZY60" s="497"/>
      <c r="UZZ60" s="497"/>
      <c r="VAA60" s="497"/>
      <c r="VAB60" s="497"/>
      <c r="VAC60" s="497"/>
      <c r="VAD60" s="497"/>
      <c r="VAE60" s="497"/>
      <c r="VAF60" s="497"/>
      <c r="VAG60" s="497"/>
      <c r="VAH60" s="497"/>
      <c r="VAI60" s="497"/>
      <c r="VAJ60" s="497"/>
      <c r="VAK60" s="497"/>
      <c r="VAL60" s="497"/>
      <c r="VAM60" s="497"/>
      <c r="VAN60" s="497"/>
      <c r="VAO60" s="497"/>
      <c r="VAP60" s="497"/>
      <c r="VAQ60" s="497"/>
      <c r="VAR60" s="497"/>
      <c r="VAS60" s="497"/>
      <c r="VAT60" s="497"/>
      <c r="VAU60" s="497"/>
      <c r="VAV60" s="497"/>
      <c r="VAW60" s="497"/>
      <c r="VAX60" s="497"/>
      <c r="VAY60" s="497"/>
      <c r="VAZ60" s="497"/>
      <c r="VBA60" s="497"/>
      <c r="VBB60" s="497"/>
      <c r="VBC60" s="497"/>
      <c r="VBD60" s="497"/>
      <c r="VBE60" s="497"/>
      <c r="VBF60" s="497"/>
      <c r="VBG60" s="497"/>
      <c r="VBH60" s="497"/>
      <c r="VBI60" s="497"/>
      <c r="VBJ60" s="497"/>
      <c r="VBK60" s="497"/>
      <c r="VBL60" s="497"/>
      <c r="VBM60" s="497"/>
      <c r="VBN60" s="497"/>
      <c r="VBO60" s="497"/>
      <c r="VBP60" s="497"/>
      <c r="VBQ60" s="497"/>
      <c r="VBR60" s="497"/>
      <c r="VBS60" s="497"/>
      <c r="VBT60" s="497"/>
      <c r="VBU60" s="497"/>
      <c r="VBV60" s="497"/>
      <c r="VBW60" s="497"/>
      <c r="VBX60" s="497"/>
      <c r="VBY60" s="497"/>
      <c r="VBZ60" s="497"/>
      <c r="VCA60" s="497"/>
      <c r="VCB60" s="497"/>
      <c r="VCC60" s="497"/>
      <c r="VCD60" s="497"/>
      <c r="VCE60" s="497"/>
      <c r="VCF60" s="497"/>
      <c r="VCG60" s="497"/>
      <c r="VCH60" s="497"/>
      <c r="VCI60" s="497"/>
      <c r="VCJ60" s="497"/>
      <c r="VCK60" s="497"/>
      <c r="VCL60" s="497"/>
      <c r="VCM60" s="497"/>
      <c r="VCN60" s="497"/>
      <c r="VCO60" s="497"/>
      <c r="VCP60" s="497"/>
      <c r="VCQ60" s="497"/>
      <c r="VCR60" s="497"/>
      <c r="VCS60" s="497"/>
      <c r="VCT60" s="497"/>
      <c r="VCU60" s="497"/>
      <c r="VCV60" s="497"/>
      <c r="VCW60" s="497"/>
      <c r="VCX60" s="497"/>
      <c r="VCY60" s="497"/>
      <c r="VCZ60" s="497"/>
      <c r="VDA60" s="497"/>
      <c r="VDB60" s="497"/>
      <c r="VDC60" s="497"/>
      <c r="VDD60" s="497"/>
      <c r="VDE60" s="497"/>
      <c r="VDF60" s="497"/>
      <c r="VDG60" s="497"/>
      <c r="VDH60" s="497"/>
      <c r="VDI60" s="497"/>
      <c r="VDJ60" s="497"/>
      <c r="VDK60" s="497"/>
      <c r="VDL60" s="497"/>
      <c r="VDM60" s="497"/>
      <c r="VDN60" s="497"/>
      <c r="VDO60" s="497"/>
      <c r="VDP60" s="497"/>
      <c r="VDQ60" s="497"/>
      <c r="VDR60" s="497"/>
      <c r="VDS60" s="497"/>
      <c r="VDT60" s="497"/>
      <c r="VDU60" s="497"/>
      <c r="VDV60" s="497"/>
      <c r="VDW60" s="497"/>
      <c r="VDX60" s="497"/>
      <c r="VDY60" s="497"/>
      <c r="VDZ60" s="497"/>
      <c r="VEA60" s="497"/>
      <c r="VEB60" s="497"/>
      <c r="VEC60" s="497"/>
      <c r="VED60" s="497"/>
      <c r="VEE60" s="497"/>
      <c r="VEF60" s="497"/>
      <c r="VEG60" s="497"/>
      <c r="VEH60" s="497"/>
      <c r="VEI60" s="497"/>
      <c r="VEJ60" s="497"/>
      <c r="VEK60" s="497"/>
      <c r="VEL60" s="497"/>
      <c r="VEM60" s="497"/>
      <c r="VEN60" s="497"/>
      <c r="VEO60" s="497"/>
      <c r="VEP60" s="497"/>
      <c r="VEQ60" s="497"/>
      <c r="VER60" s="497"/>
      <c r="VES60" s="497"/>
      <c r="VET60" s="497"/>
      <c r="VEU60" s="497"/>
      <c r="VEV60" s="497"/>
      <c r="VEW60" s="497"/>
      <c r="VEX60" s="497"/>
      <c r="VEY60" s="497"/>
      <c r="VEZ60" s="497"/>
      <c r="VFA60" s="497"/>
      <c r="VFB60" s="497"/>
      <c r="VFC60" s="497"/>
      <c r="VFD60" s="497"/>
      <c r="VFE60" s="497"/>
      <c r="VFF60" s="497"/>
      <c r="VFG60" s="497"/>
      <c r="VFH60" s="497"/>
      <c r="VFI60" s="497"/>
      <c r="VFJ60" s="497"/>
      <c r="VFK60" s="497"/>
      <c r="VFL60" s="497"/>
      <c r="VFM60" s="497"/>
      <c r="VFN60" s="497"/>
      <c r="VFO60" s="497"/>
      <c r="VFP60" s="497"/>
      <c r="VFQ60" s="497"/>
      <c r="VFR60" s="497"/>
      <c r="VFS60" s="497"/>
      <c r="VFT60" s="497"/>
      <c r="VFU60" s="497"/>
      <c r="VFV60" s="497"/>
      <c r="VFW60" s="497"/>
      <c r="VFX60" s="497"/>
      <c r="VFY60" s="497"/>
      <c r="VFZ60" s="497"/>
      <c r="VGA60" s="497"/>
      <c r="VGB60" s="497"/>
      <c r="VGC60" s="497"/>
      <c r="VGD60" s="497"/>
      <c r="VGE60" s="497"/>
      <c r="VGF60" s="497"/>
      <c r="VGG60" s="497"/>
      <c r="VGH60" s="497"/>
      <c r="VGI60" s="497"/>
      <c r="VGJ60" s="497"/>
      <c r="VGK60" s="497"/>
      <c r="VGL60" s="497"/>
      <c r="VGM60" s="497"/>
      <c r="VGN60" s="497"/>
      <c r="VGO60" s="497"/>
      <c r="VGP60" s="497"/>
      <c r="VGQ60" s="497"/>
      <c r="VGR60" s="497"/>
      <c r="VGS60" s="497"/>
      <c r="VGT60" s="497"/>
      <c r="VGU60" s="497"/>
      <c r="VGV60" s="497"/>
      <c r="VGW60" s="497"/>
      <c r="VGX60" s="497"/>
      <c r="VGY60" s="497"/>
      <c r="VGZ60" s="497"/>
      <c r="VHA60" s="497"/>
      <c r="VHB60" s="497"/>
      <c r="VHC60" s="497"/>
      <c r="VHD60" s="497"/>
      <c r="VHE60" s="497"/>
      <c r="VHF60" s="497"/>
      <c r="VHG60" s="497"/>
      <c r="VHH60" s="497"/>
      <c r="VHI60" s="497"/>
      <c r="VHJ60" s="497"/>
      <c r="VHK60" s="497"/>
      <c r="VHL60" s="497"/>
      <c r="VHM60" s="497"/>
      <c r="VHN60" s="497"/>
      <c r="VHO60" s="497"/>
      <c r="VHP60" s="497"/>
      <c r="VHQ60" s="497"/>
      <c r="VHR60" s="497"/>
      <c r="VHS60" s="497"/>
      <c r="VHT60" s="497"/>
      <c r="VHU60" s="497"/>
      <c r="VHV60" s="497"/>
      <c r="VHW60" s="497"/>
      <c r="VHX60" s="497"/>
      <c r="VHY60" s="497"/>
      <c r="VHZ60" s="497"/>
      <c r="VIA60" s="497"/>
      <c r="VIB60" s="497"/>
      <c r="VIC60" s="497"/>
      <c r="VID60" s="497"/>
      <c r="VIE60" s="497"/>
      <c r="VIF60" s="497"/>
      <c r="VIG60" s="497"/>
      <c r="VIH60" s="497"/>
      <c r="VII60" s="497"/>
      <c r="VIJ60" s="497"/>
      <c r="VIK60" s="497"/>
      <c r="VIL60" s="497"/>
      <c r="VIM60" s="497"/>
      <c r="VIN60" s="497"/>
      <c r="VIO60" s="497"/>
      <c r="VIP60" s="497"/>
      <c r="VIQ60" s="497"/>
      <c r="VIR60" s="497"/>
      <c r="VIS60" s="497"/>
      <c r="VIT60" s="497"/>
      <c r="VIU60" s="497"/>
      <c r="VIV60" s="497"/>
      <c r="VIW60" s="497"/>
      <c r="VIX60" s="497"/>
      <c r="VIY60" s="497"/>
      <c r="VIZ60" s="497"/>
      <c r="VJA60" s="497"/>
      <c r="VJB60" s="497"/>
      <c r="VJC60" s="497"/>
      <c r="VJD60" s="497"/>
      <c r="VJE60" s="497"/>
      <c r="VJF60" s="497"/>
      <c r="VJG60" s="497"/>
      <c r="VJH60" s="497"/>
      <c r="VJI60" s="497"/>
      <c r="VJJ60" s="497"/>
      <c r="VJK60" s="497"/>
      <c r="VJL60" s="497"/>
      <c r="VJM60" s="497"/>
      <c r="VJN60" s="497"/>
      <c r="VJO60" s="497"/>
      <c r="VJP60" s="497"/>
      <c r="VJQ60" s="497"/>
      <c r="VJR60" s="497"/>
      <c r="VJS60" s="497"/>
      <c r="VJT60" s="497"/>
      <c r="VJU60" s="497"/>
      <c r="VJV60" s="497"/>
      <c r="VJW60" s="497"/>
      <c r="VJX60" s="497"/>
      <c r="VJY60" s="497"/>
      <c r="VJZ60" s="497"/>
      <c r="VKA60" s="497"/>
      <c r="VKB60" s="497"/>
      <c r="VKC60" s="497"/>
      <c r="VKD60" s="497"/>
      <c r="VKE60" s="497"/>
      <c r="VKF60" s="497"/>
      <c r="VKG60" s="497"/>
      <c r="VKH60" s="497"/>
      <c r="VKI60" s="497"/>
      <c r="VKJ60" s="497"/>
      <c r="VKK60" s="497"/>
      <c r="VKL60" s="497"/>
      <c r="VKM60" s="497"/>
      <c r="VKN60" s="497"/>
      <c r="VKO60" s="497"/>
      <c r="VKP60" s="497"/>
      <c r="VKQ60" s="497"/>
      <c r="VKR60" s="497"/>
      <c r="VKS60" s="497"/>
      <c r="VKT60" s="497"/>
      <c r="VKU60" s="497"/>
      <c r="VKV60" s="497"/>
      <c r="VKW60" s="497"/>
      <c r="VKX60" s="497"/>
      <c r="VKY60" s="497"/>
      <c r="VKZ60" s="497"/>
      <c r="VLA60" s="497"/>
      <c r="VLB60" s="497"/>
      <c r="VLC60" s="497"/>
      <c r="VLD60" s="497"/>
      <c r="VLE60" s="497"/>
      <c r="VLF60" s="497"/>
      <c r="VLG60" s="497"/>
      <c r="VLH60" s="497"/>
      <c r="VLI60" s="497"/>
      <c r="VLJ60" s="497"/>
      <c r="VLK60" s="497"/>
      <c r="VLL60" s="497"/>
      <c r="VLM60" s="497"/>
      <c r="VLN60" s="497"/>
      <c r="VLO60" s="497"/>
      <c r="VLP60" s="497"/>
      <c r="VLQ60" s="497"/>
      <c r="VLR60" s="497"/>
      <c r="VLS60" s="497"/>
      <c r="VLT60" s="497"/>
      <c r="VLU60" s="497"/>
      <c r="VLV60" s="497"/>
      <c r="VLW60" s="497"/>
      <c r="VLX60" s="497"/>
      <c r="VLY60" s="497"/>
      <c r="VLZ60" s="497"/>
      <c r="VMA60" s="497"/>
      <c r="VMB60" s="497"/>
      <c r="VMC60" s="497"/>
      <c r="VMD60" s="497"/>
      <c r="VME60" s="497"/>
      <c r="VMF60" s="497"/>
      <c r="VMG60" s="497"/>
      <c r="VMH60" s="497"/>
      <c r="VMI60" s="497"/>
      <c r="VMJ60" s="497"/>
      <c r="VMK60" s="497"/>
      <c r="VML60" s="497"/>
      <c r="VMM60" s="497"/>
      <c r="VMN60" s="497"/>
      <c r="VMO60" s="497"/>
      <c r="VMP60" s="497"/>
      <c r="VMQ60" s="497"/>
      <c r="VMR60" s="497"/>
      <c r="VMS60" s="497"/>
      <c r="VMT60" s="497"/>
      <c r="VMU60" s="497"/>
      <c r="VMV60" s="497"/>
      <c r="VMW60" s="497"/>
      <c r="VMX60" s="497"/>
      <c r="VMY60" s="497"/>
      <c r="VMZ60" s="497"/>
      <c r="VNA60" s="497"/>
      <c r="VNB60" s="497"/>
      <c r="VNC60" s="497"/>
      <c r="VND60" s="497"/>
      <c r="VNE60" s="497"/>
      <c r="VNF60" s="497"/>
      <c r="VNG60" s="497"/>
      <c r="VNH60" s="497"/>
      <c r="VNI60" s="497"/>
      <c r="VNJ60" s="497"/>
      <c r="VNK60" s="497"/>
      <c r="VNL60" s="497"/>
      <c r="VNM60" s="497"/>
      <c r="VNN60" s="497"/>
      <c r="VNO60" s="497"/>
      <c r="VNP60" s="497"/>
      <c r="VNQ60" s="497"/>
      <c r="VNR60" s="497"/>
      <c r="VNS60" s="497"/>
      <c r="VNT60" s="497"/>
      <c r="VNU60" s="497"/>
      <c r="VNV60" s="497"/>
      <c r="VNW60" s="497"/>
      <c r="VNX60" s="497"/>
      <c r="VNY60" s="497"/>
      <c r="VNZ60" s="497"/>
      <c r="VOA60" s="497"/>
      <c r="VOB60" s="497"/>
      <c r="VOC60" s="497"/>
      <c r="VOD60" s="497"/>
      <c r="VOE60" s="497"/>
      <c r="VOF60" s="497"/>
      <c r="VOG60" s="497"/>
      <c r="VOH60" s="497"/>
      <c r="VOI60" s="497"/>
      <c r="VOJ60" s="497"/>
      <c r="VOK60" s="497"/>
      <c r="VOL60" s="497"/>
      <c r="VOM60" s="497"/>
      <c r="VON60" s="497"/>
      <c r="VOO60" s="497"/>
      <c r="VOP60" s="497"/>
      <c r="VOQ60" s="497"/>
      <c r="VOR60" s="497"/>
      <c r="VOS60" s="497"/>
      <c r="VOT60" s="497"/>
      <c r="VOU60" s="497"/>
      <c r="VOV60" s="497"/>
      <c r="VOW60" s="497"/>
      <c r="VOX60" s="497"/>
      <c r="VOY60" s="497"/>
      <c r="VOZ60" s="497"/>
      <c r="VPA60" s="497"/>
      <c r="VPB60" s="497"/>
      <c r="VPC60" s="497"/>
      <c r="VPD60" s="497"/>
      <c r="VPE60" s="497"/>
      <c r="VPF60" s="497"/>
      <c r="VPG60" s="497"/>
      <c r="VPH60" s="497"/>
      <c r="VPI60" s="497"/>
      <c r="VPJ60" s="497"/>
      <c r="VPK60" s="497"/>
      <c r="VPL60" s="497"/>
      <c r="VPM60" s="497"/>
      <c r="VPN60" s="497"/>
      <c r="VPO60" s="497"/>
      <c r="VPP60" s="497"/>
      <c r="VPQ60" s="497"/>
      <c r="VPR60" s="497"/>
      <c r="VPS60" s="497"/>
      <c r="VPT60" s="497"/>
      <c r="VPU60" s="497"/>
      <c r="VPV60" s="497"/>
      <c r="VPW60" s="497"/>
      <c r="VPX60" s="497"/>
      <c r="VPY60" s="497"/>
      <c r="VPZ60" s="497"/>
      <c r="VQA60" s="497"/>
      <c r="VQB60" s="497"/>
      <c r="VQC60" s="497"/>
      <c r="VQD60" s="497"/>
      <c r="VQE60" s="497"/>
      <c r="VQF60" s="497"/>
      <c r="VQG60" s="497"/>
      <c r="VQH60" s="497"/>
      <c r="VQI60" s="497"/>
      <c r="VQJ60" s="497"/>
      <c r="VQK60" s="497"/>
      <c r="VQL60" s="497"/>
      <c r="VQM60" s="497"/>
      <c r="VQN60" s="497"/>
      <c r="VQO60" s="497"/>
      <c r="VQP60" s="497"/>
      <c r="VQQ60" s="497"/>
      <c r="VQR60" s="497"/>
      <c r="VQS60" s="497"/>
      <c r="VQT60" s="497"/>
      <c r="VQU60" s="497"/>
      <c r="VQV60" s="497"/>
      <c r="VQW60" s="497"/>
      <c r="VQX60" s="497"/>
      <c r="VQY60" s="497"/>
      <c r="VQZ60" s="497"/>
      <c r="VRA60" s="497"/>
      <c r="VRB60" s="497"/>
      <c r="VRC60" s="497"/>
      <c r="VRD60" s="497"/>
      <c r="VRE60" s="497"/>
      <c r="VRF60" s="497"/>
      <c r="VRG60" s="497"/>
      <c r="VRH60" s="497"/>
      <c r="VRI60" s="497"/>
      <c r="VRJ60" s="497"/>
      <c r="VRK60" s="497"/>
      <c r="VRL60" s="497"/>
      <c r="VRM60" s="497"/>
      <c r="VRN60" s="497"/>
      <c r="VRO60" s="497"/>
      <c r="VRP60" s="497"/>
      <c r="VRQ60" s="497"/>
      <c r="VRR60" s="497"/>
      <c r="VRS60" s="497"/>
      <c r="VRT60" s="497"/>
      <c r="VRU60" s="497"/>
      <c r="VRV60" s="497"/>
      <c r="VRW60" s="497"/>
      <c r="VRX60" s="497"/>
      <c r="VRY60" s="497"/>
      <c r="VRZ60" s="497"/>
      <c r="VSA60" s="497"/>
      <c r="VSB60" s="497"/>
      <c r="VSC60" s="497"/>
      <c r="VSD60" s="497"/>
      <c r="VSE60" s="497"/>
      <c r="VSF60" s="497"/>
      <c r="VSG60" s="497"/>
      <c r="VSH60" s="497"/>
      <c r="VSI60" s="497"/>
      <c r="VSJ60" s="497"/>
      <c r="VSK60" s="497"/>
      <c r="VSL60" s="497"/>
      <c r="VSM60" s="497"/>
      <c r="VSN60" s="497"/>
      <c r="VSO60" s="497"/>
      <c r="VSP60" s="497"/>
      <c r="VSQ60" s="497"/>
      <c r="VSR60" s="497"/>
      <c r="VSS60" s="497"/>
      <c r="VST60" s="497"/>
      <c r="VSU60" s="497"/>
      <c r="VSV60" s="497"/>
      <c r="VSW60" s="497"/>
      <c r="VSX60" s="497"/>
      <c r="VSY60" s="497"/>
      <c r="VSZ60" s="497"/>
      <c r="VTA60" s="497"/>
      <c r="VTB60" s="497"/>
      <c r="VTC60" s="497"/>
      <c r="VTD60" s="497"/>
      <c r="VTE60" s="497"/>
      <c r="VTF60" s="497"/>
      <c r="VTG60" s="497"/>
      <c r="VTH60" s="497"/>
      <c r="VTI60" s="497"/>
      <c r="VTJ60" s="497"/>
      <c r="VTK60" s="497"/>
      <c r="VTL60" s="497"/>
      <c r="VTM60" s="497"/>
      <c r="VTN60" s="497"/>
      <c r="VTO60" s="497"/>
      <c r="VTP60" s="497"/>
      <c r="VTQ60" s="497"/>
      <c r="VTR60" s="497"/>
      <c r="VTS60" s="497"/>
      <c r="VTT60" s="497"/>
      <c r="VTU60" s="497"/>
      <c r="VTV60" s="497"/>
      <c r="VTW60" s="497"/>
      <c r="VTX60" s="497"/>
      <c r="VTY60" s="497"/>
      <c r="VTZ60" s="497"/>
      <c r="VUA60" s="497"/>
      <c r="VUB60" s="497"/>
      <c r="VUC60" s="497"/>
      <c r="VUD60" s="497"/>
      <c r="VUE60" s="497"/>
      <c r="VUF60" s="497"/>
      <c r="VUG60" s="497"/>
      <c r="VUH60" s="497"/>
      <c r="VUI60" s="497"/>
      <c r="VUJ60" s="497"/>
      <c r="VUK60" s="497"/>
      <c r="VUL60" s="497"/>
      <c r="VUM60" s="497"/>
      <c r="VUN60" s="497"/>
      <c r="VUO60" s="497"/>
      <c r="VUP60" s="497"/>
      <c r="VUQ60" s="497"/>
      <c r="VUR60" s="497"/>
      <c r="VUS60" s="497"/>
      <c r="VUT60" s="497"/>
      <c r="VUU60" s="497"/>
      <c r="VUV60" s="497"/>
      <c r="VUW60" s="497"/>
      <c r="VUX60" s="497"/>
      <c r="VUY60" s="497"/>
      <c r="VUZ60" s="497"/>
      <c r="VVA60" s="497"/>
      <c r="VVB60" s="497"/>
      <c r="VVC60" s="497"/>
      <c r="VVD60" s="497"/>
      <c r="VVE60" s="497"/>
      <c r="VVF60" s="497"/>
      <c r="VVG60" s="497"/>
      <c r="VVH60" s="497"/>
      <c r="VVI60" s="497"/>
      <c r="VVJ60" s="497"/>
      <c r="VVK60" s="497"/>
      <c r="VVL60" s="497"/>
      <c r="VVM60" s="497"/>
      <c r="VVN60" s="497"/>
      <c r="VVO60" s="497"/>
      <c r="VVP60" s="497"/>
      <c r="VVQ60" s="497"/>
      <c r="VVR60" s="497"/>
      <c r="VVS60" s="497"/>
      <c r="VVT60" s="497"/>
      <c r="VVU60" s="497"/>
      <c r="VVV60" s="497"/>
      <c r="VVW60" s="497"/>
      <c r="VVX60" s="497"/>
      <c r="VVY60" s="497"/>
      <c r="VVZ60" s="497"/>
      <c r="VWA60" s="497"/>
      <c r="VWB60" s="497"/>
      <c r="VWC60" s="497"/>
      <c r="VWD60" s="497"/>
      <c r="VWE60" s="497"/>
      <c r="VWF60" s="497"/>
      <c r="VWG60" s="497"/>
      <c r="VWH60" s="497"/>
      <c r="VWI60" s="497"/>
      <c r="VWJ60" s="497"/>
      <c r="VWK60" s="497"/>
      <c r="VWL60" s="497"/>
      <c r="VWM60" s="497"/>
      <c r="VWN60" s="497"/>
      <c r="VWO60" s="497"/>
      <c r="VWP60" s="497"/>
      <c r="VWQ60" s="497"/>
      <c r="VWR60" s="497"/>
      <c r="VWS60" s="497"/>
      <c r="VWT60" s="497"/>
      <c r="VWU60" s="497"/>
      <c r="VWV60" s="497"/>
      <c r="VWW60" s="497"/>
      <c r="VWX60" s="497"/>
      <c r="VWY60" s="497"/>
      <c r="VWZ60" s="497"/>
      <c r="VXA60" s="497"/>
      <c r="VXB60" s="497"/>
      <c r="VXC60" s="497"/>
      <c r="VXD60" s="497"/>
      <c r="VXE60" s="497"/>
      <c r="VXF60" s="497"/>
      <c r="VXG60" s="497"/>
      <c r="VXH60" s="497"/>
      <c r="VXI60" s="497"/>
      <c r="VXJ60" s="497"/>
      <c r="VXK60" s="497"/>
      <c r="VXL60" s="497"/>
      <c r="VXM60" s="497"/>
      <c r="VXN60" s="497"/>
      <c r="VXO60" s="497"/>
      <c r="VXP60" s="497"/>
      <c r="VXQ60" s="497"/>
      <c r="VXR60" s="497"/>
      <c r="VXS60" s="497"/>
      <c r="VXT60" s="497"/>
      <c r="VXU60" s="497"/>
      <c r="VXV60" s="497"/>
      <c r="VXW60" s="497"/>
      <c r="VXX60" s="497"/>
      <c r="VXY60" s="497"/>
      <c r="VXZ60" s="497"/>
      <c r="VYA60" s="497"/>
      <c r="VYB60" s="497"/>
      <c r="VYC60" s="497"/>
      <c r="VYD60" s="497"/>
      <c r="VYE60" s="497"/>
      <c r="VYF60" s="497"/>
      <c r="VYG60" s="497"/>
      <c r="VYH60" s="497"/>
      <c r="VYI60" s="497"/>
      <c r="VYJ60" s="497"/>
      <c r="VYK60" s="497"/>
      <c r="VYL60" s="497"/>
      <c r="VYM60" s="497"/>
      <c r="VYN60" s="497"/>
      <c r="VYO60" s="497"/>
      <c r="VYP60" s="497"/>
      <c r="VYQ60" s="497"/>
      <c r="VYR60" s="497"/>
      <c r="VYS60" s="497"/>
      <c r="VYT60" s="497"/>
      <c r="VYU60" s="497"/>
      <c r="VYV60" s="497"/>
      <c r="VYW60" s="497"/>
      <c r="VYX60" s="497"/>
      <c r="VYY60" s="497"/>
      <c r="VYZ60" s="497"/>
      <c r="VZA60" s="497"/>
      <c r="VZB60" s="497"/>
      <c r="VZC60" s="497"/>
      <c r="VZD60" s="497"/>
      <c r="VZE60" s="497"/>
      <c r="VZF60" s="497"/>
      <c r="VZG60" s="497"/>
      <c r="VZH60" s="497"/>
      <c r="VZI60" s="497"/>
      <c r="VZJ60" s="497"/>
      <c r="VZK60" s="497"/>
      <c r="VZL60" s="497"/>
      <c r="VZM60" s="497"/>
      <c r="VZN60" s="497"/>
      <c r="VZO60" s="497"/>
      <c r="VZP60" s="497"/>
      <c r="VZQ60" s="497"/>
      <c r="VZR60" s="497"/>
      <c r="VZS60" s="497"/>
      <c r="VZT60" s="497"/>
      <c r="VZU60" s="497"/>
      <c r="VZV60" s="497"/>
      <c r="VZW60" s="497"/>
      <c r="VZX60" s="497"/>
      <c r="VZY60" s="497"/>
      <c r="VZZ60" s="497"/>
      <c r="WAA60" s="497"/>
      <c r="WAB60" s="497"/>
      <c r="WAC60" s="497"/>
      <c r="WAD60" s="497"/>
      <c r="WAE60" s="497"/>
      <c r="WAF60" s="497"/>
      <c r="WAG60" s="497"/>
      <c r="WAH60" s="497"/>
      <c r="WAI60" s="497"/>
      <c r="WAJ60" s="497"/>
      <c r="WAK60" s="497"/>
      <c r="WAL60" s="497"/>
      <c r="WAM60" s="497"/>
      <c r="WAN60" s="497"/>
      <c r="WAO60" s="497"/>
      <c r="WAP60" s="497"/>
      <c r="WAQ60" s="497"/>
      <c r="WAR60" s="497"/>
      <c r="WAS60" s="497"/>
      <c r="WAT60" s="497"/>
      <c r="WAU60" s="497"/>
      <c r="WAV60" s="497"/>
      <c r="WAW60" s="497"/>
      <c r="WAX60" s="497"/>
      <c r="WAY60" s="497"/>
      <c r="WAZ60" s="497"/>
      <c r="WBA60" s="497"/>
      <c r="WBB60" s="497"/>
      <c r="WBC60" s="497"/>
      <c r="WBD60" s="497"/>
      <c r="WBE60" s="497"/>
      <c r="WBF60" s="497"/>
      <c r="WBG60" s="497"/>
      <c r="WBH60" s="497"/>
      <c r="WBI60" s="497"/>
      <c r="WBJ60" s="497"/>
      <c r="WBK60" s="497"/>
      <c r="WBL60" s="497"/>
      <c r="WBM60" s="497"/>
      <c r="WBN60" s="497"/>
      <c r="WBO60" s="497"/>
      <c r="WBP60" s="497"/>
      <c r="WBQ60" s="497"/>
      <c r="WBR60" s="497"/>
      <c r="WBS60" s="497"/>
      <c r="WBT60" s="497"/>
      <c r="WBU60" s="497"/>
      <c r="WBV60" s="497"/>
      <c r="WBW60" s="497"/>
      <c r="WBX60" s="497"/>
      <c r="WBY60" s="497"/>
      <c r="WBZ60" s="497"/>
      <c r="WCA60" s="497"/>
      <c r="WCB60" s="497"/>
      <c r="WCC60" s="497"/>
      <c r="WCD60" s="497"/>
      <c r="WCE60" s="497"/>
      <c r="WCF60" s="497"/>
      <c r="WCG60" s="497"/>
      <c r="WCH60" s="497"/>
      <c r="WCI60" s="497"/>
      <c r="WCJ60" s="497"/>
      <c r="WCK60" s="497"/>
      <c r="WCL60" s="497"/>
      <c r="WCM60" s="497"/>
      <c r="WCN60" s="497"/>
      <c r="WCO60" s="497"/>
      <c r="WCP60" s="497"/>
      <c r="WCQ60" s="497"/>
      <c r="WCR60" s="497"/>
      <c r="WCS60" s="497"/>
      <c r="WCT60" s="497"/>
      <c r="WCU60" s="497"/>
      <c r="WCV60" s="497"/>
      <c r="WCW60" s="497"/>
      <c r="WCX60" s="497"/>
      <c r="WCY60" s="497"/>
      <c r="WCZ60" s="497"/>
      <c r="WDA60" s="497"/>
      <c r="WDB60" s="497"/>
      <c r="WDC60" s="497"/>
      <c r="WDD60" s="497"/>
      <c r="WDE60" s="497"/>
      <c r="WDF60" s="497"/>
      <c r="WDG60" s="497"/>
      <c r="WDH60" s="497"/>
      <c r="WDI60" s="497"/>
      <c r="WDJ60" s="497"/>
      <c r="WDK60" s="497"/>
      <c r="WDL60" s="497"/>
      <c r="WDM60" s="497"/>
      <c r="WDN60" s="497"/>
      <c r="WDO60" s="497"/>
      <c r="WDP60" s="497"/>
      <c r="WDQ60" s="497"/>
      <c r="WDR60" s="497"/>
      <c r="WDS60" s="497"/>
      <c r="WDT60" s="497"/>
      <c r="WDU60" s="497"/>
      <c r="WDV60" s="497"/>
      <c r="WDW60" s="497"/>
      <c r="WDX60" s="497"/>
      <c r="WDY60" s="497"/>
      <c r="WDZ60" s="497"/>
      <c r="WEA60" s="497"/>
      <c r="WEB60" s="497"/>
      <c r="WEC60" s="497"/>
      <c r="WED60" s="497"/>
      <c r="WEE60" s="497"/>
      <c r="WEF60" s="497"/>
      <c r="WEG60" s="497"/>
      <c r="WEH60" s="497"/>
      <c r="WEI60" s="497"/>
      <c r="WEJ60" s="497"/>
      <c r="WEK60" s="497"/>
      <c r="WEL60" s="497"/>
      <c r="WEM60" s="497"/>
      <c r="WEN60" s="497"/>
      <c r="WEO60" s="497"/>
      <c r="WEP60" s="497"/>
      <c r="WEQ60" s="497"/>
      <c r="WER60" s="497"/>
      <c r="WES60" s="497"/>
      <c r="WET60" s="497"/>
      <c r="WEU60" s="497"/>
      <c r="WEV60" s="497"/>
      <c r="WEW60" s="497"/>
      <c r="WEX60" s="497"/>
      <c r="WEY60" s="497"/>
      <c r="WEZ60" s="497"/>
      <c r="WFA60" s="497"/>
      <c r="WFB60" s="497"/>
      <c r="WFC60" s="497"/>
      <c r="WFD60" s="497"/>
      <c r="WFE60" s="497"/>
      <c r="WFF60" s="497"/>
      <c r="WFG60" s="497"/>
      <c r="WFH60" s="497"/>
      <c r="WFI60" s="497"/>
      <c r="WFJ60" s="497"/>
      <c r="WFK60" s="497"/>
      <c r="WFL60" s="497"/>
      <c r="WFM60" s="497"/>
      <c r="WFN60" s="497"/>
      <c r="WFO60" s="497"/>
      <c r="WFP60" s="497"/>
      <c r="WFQ60" s="497"/>
      <c r="WFR60" s="497"/>
      <c r="WFS60" s="497"/>
      <c r="WFT60" s="497"/>
      <c r="WFU60" s="497"/>
      <c r="WFV60" s="497"/>
      <c r="WFW60" s="497"/>
      <c r="WFX60" s="497"/>
      <c r="WFY60" s="497"/>
      <c r="WFZ60" s="497"/>
      <c r="WGA60" s="497"/>
      <c r="WGB60" s="497"/>
      <c r="WGC60" s="497"/>
      <c r="WGD60" s="497"/>
      <c r="WGE60" s="497"/>
      <c r="WGF60" s="497"/>
      <c r="WGG60" s="497"/>
      <c r="WGH60" s="497"/>
      <c r="WGI60" s="497"/>
      <c r="WGJ60" s="497"/>
      <c r="WGK60" s="497"/>
      <c r="WGL60" s="497"/>
      <c r="WGM60" s="497"/>
      <c r="WGN60" s="497"/>
      <c r="WGO60" s="497"/>
      <c r="WGP60" s="497"/>
      <c r="WGQ60" s="497"/>
      <c r="WGR60" s="497"/>
      <c r="WGS60" s="497"/>
      <c r="WGT60" s="497"/>
      <c r="WGU60" s="497"/>
      <c r="WGV60" s="497"/>
      <c r="WGW60" s="497"/>
      <c r="WGX60" s="497"/>
      <c r="WGY60" s="497"/>
      <c r="WGZ60" s="497"/>
      <c r="WHA60" s="497"/>
      <c r="WHB60" s="497"/>
      <c r="WHC60" s="497"/>
      <c r="WHD60" s="497"/>
      <c r="WHE60" s="497"/>
      <c r="WHF60" s="497"/>
      <c r="WHG60" s="497"/>
      <c r="WHH60" s="497"/>
      <c r="WHI60" s="497"/>
      <c r="WHJ60" s="497"/>
      <c r="WHK60" s="497"/>
      <c r="WHL60" s="497"/>
      <c r="WHM60" s="497"/>
      <c r="WHN60" s="497"/>
      <c r="WHO60" s="497"/>
      <c r="WHP60" s="497"/>
      <c r="WHQ60" s="497"/>
      <c r="WHR60" s="497"/>
      <c r="WHS60" s="497"/>
      <c r="WHT60" s="497"/>
      <c r="WHU60" s="497"/>
      <c r="WHV60" s="497"/>
      <c r="WHW60" s="497"/>
      <c r="WHX60" s="497"/>
      <c r="WHY60" s="497"/>
      <c r="WHZ60" s="497"/>
      <c r="WIA60" s="497"/>
      <c r="WIB60" s="497"/>
      <c r="WIC60" s="497"/>
      <c r="WID60" s="497"/>
      <c r="WIE60" s="497"/>
      <c r="WIF60" s="497"/>
      <c r="WIG60" s="497"/>
      <c r="WIH60" s="497"/>
      <c r="WII60" s="497"/>
      <c r="WIJ60" s="497"/>
      <c r="WIK60" s="497"/>
      <c r="WIL60" s="497"/>
      <c r="WIM60" s="497"/>
      <c r="WIN60" s="497"/>
      <c r="WIO60" s="497"/>
      <c r="WIP60" s="497"/>
      <c r="WIQ60" s="497"/>
      <c r="WIR60" s="497"/>
      <c r="WIS60" s="497"/>
      <c r="WIT60" s="497"/>
      <c r="WIU60" s="497"/>
      <c r="WIV60" s="497"/>
      <c r="WIW60" s="497"/>
      <c r="WIX60" s="497"/>
      <c r="WIY60" s="497"/>
      <c r="WIZ60" s="497"/>
      <c r="WJA60" s="497"/>
      <c r="WJB60" s="497"/>
      <c r="WJC60" s="497"/>
      <c r="WJD60" s="497"/>
      <c r="WJE60" s="497"/>
      <c r="WJF60" s="497"/>
      <c r="WJG60" s="497"/>
      <c r="WJH60" s="497"/>
      <c r="WJI60" s="497"/>
      <c r="WJJ60" s="497"/>
      <c r="WJK60" s="497"/>
      <c r="WJL60" s="497"/>
      <c r="WJM60" s="497"/>
      <c r="WJN60" s="497"/>
      <c r="WJO60" s="497"/>
      <c r="WJP60" s="497"/>
      <c r="WJQ60" s="497"/>
      <c r="WJR60" s="497"/>
      <c r="WJS60" s="497"/>
      <c r="WJT60" s="497"/>
      <c r="WJU60" s="497"/>
      <c r="WJV60" s="497"/>
      <c r="WJW60" s="497"/>
      <c r="WJX60" s="497"/>
      <c r="WJY60" s="497"/>
      <c r="WJZ60" s="497"/>
      <c r="WKA60" s="497"/>
      <c r="WKB60" s="497"/>
      <c r="WKC60" s="497"/>
      <c r="WKD60" s="497"/>
      <c r="WKE60" s="497"/>
      <c r="WKF60" s="497"/>
      <c r="WKG60" s="497"/>
      <c r="WKH60" s="497"/>
      <c r="WKI60" s="497"/>
      <c r="WKJ60" s="497"/>
      <c r="WKK60" s="497"/>
      <c r="WKL60" s="497"/>
      <c r="WKM60" s="497"/>
      <c r="WKN60" s="497"/>
      <c r="WKO60" s="497"/>
      <c r="WKP60" s="497"/>
      <c r="WKQ60" s="497"/>
      <c r="WKR60" s="497"/>
      <c r="WKS60" s="497"/>
      <c r="WKT60" s="497"/>
      <c r="WKU60" s="497"/>
      <c r="WKV60" s="497"/>
      <c r="WKW60" s="497"/>
      <c r="WKX60" s="497"/>
      <c r="WKY60" s="497"/>
      <c r="WKZ60" s="497"/>
      <c r="WLA60" s="497"/>
      <c r="WLB60" s="497"/>
      <c r="WLC60" s="497"/>
      <c r="WLD60" s="497"/>
      <c r="WLE60" s="497"/>
      <c r="WLF60" s="497"/>
      <c r="WLG60" s="497"/>
      <c r="WLH60" s="497"/>
      <c r="WLI60" s="497"/>
      <c r="WLJ60" s="497"/>
      <c r="WLK60" s="497"/>
      <c r="WLL60" s="497"/>
      <c r="WLM60" s="497"/>
      <c r="WLN60" s="497"/>
      <c r="WLO60" s="497"/>
      <c r="WLP60" s="497"/>
      <c r="WLQ60" s="497"/>
      <c r="WLR60" s="497"/>
      <c r="WLS60" s="497"/>
      <c r="WLT60" s="497"/>
      <c r="WLU60" s="497"/>
      <c r="WLV60" s="497"/>
      <c r="WLW60" s="497"/>
      <c r="WLX60" s="497"/>
      <c r="WLY60" s="497"/>
      <c r="WLZ60" s="497"/>
      <c r="WMA60" s="497"/>
      <c r="WMB60" s="497"/>
      <c r="WMC60" s="497"/>
      <c r="WMD60" s="497"/>
      <c r="WME60" s="497"/>
      <c r="WMF60" s="497"/>
      <c r="WMG60" s="497"/>
      <c r="WMH60" s="497"/>
      <c r="WMI60" s="497"/>
      <c r="WMJ60" s="497"/>
      <c r="WMK60" s="497"/>
      <c r="WML60" s="497"/>
      <c r="WMM60" s="497"/>
      <c r="WMN60" s="497"/>
      <c r="WMO60" s="497"/>
      <c r="WMP60" s="497"/>
      <c r="WMQ60" s="497"/>
      <c r="WMR60" s="497"/>
      <c r="WMS60" s="497"/>
      <c r="WMT60" s="497"/>
      <c r="WMU60" s="497"/>
      <c r="WMV60" s="497"/>
      <c r="WMW60" s="497"/>
      <c r="WMX60" s="497"/>
      <c r="WMY60" s="497"/>
      <c r="WMZ60" s="497"/>
      <c r="WNA60" s="497"/>
      <c r="WNB60" s="497"/>
      <c r="WNC60" s="497"/>
      <c r="WND60" s="497"/>
      <c r="WNE60" s="497"/>
      <c r="WNF60" s="497"/>
      <c r="WNG60" s="497"/>
      <c r="WNH60" s="497"/>
      <c r="WNI60" s="497"/>
      <c r="WNJ60" s="497"/>
      <c r="WNK60" s="497"/>
      <c r="WNL60" s="497"/>
      <c r="WNM60" s="497"/>
      <c r="WNN60" s="497"/>
      <c r="WNO60" s="497"/>
      <c r="WNP60" s="497"/>
      <c r="WNQ60" s="497"/>
      <c r="WNR60" s="497"/>
      <c r="WNS60" s="497"/>
      <c r="WNT60" s="497"/>
      <c r="WNU60" s="497"/>
      <c r="WNV60" s="497"/>
      <c r="WNW60" s="497"/>
      <c r="WNX60" s="497"/>
      <c r="WNY60" s="497"/>
      <c r="WNZ60" s="497"/>
      <c r="WOA60" s="497"/>
      <c r="WOB60" s="497"/>
      <c r="WOC60" s="497"/>
      <c r="WOD60" s="497"/>
      <c r="WOE60" s="497"/>
      <c r="WOF60" s="497"/>
      <c r="WOG60" s="497"/>
      <c r="WOH60" s="497"/>
      <c r="WOI60" s="497"/>
      <c r="WOJ60" s="497"/>
      <c r="WOK60" s="497"/>
      <c r="WOL60" s="497"/>
      <c r="WOM60" s="497"/>
      <c r="WON60" s="497"/>
      <c r="WOO60" s="497"/>
      <c r="WOP60" s="497"/>
      <c r="WOQ60" s="497"/>
      <c r="WOR60" s="497"/>
      <c r="WOS60" s="497"/>
      <c r="WOT60" s="497"/>
      <c r="WOU60" s="497"/>
      <c r="WOV60" s="497"/>
      <c r="WOW60" s="497"/>
      <c r="WOX60" s="497"/>
      <c r="WOY60" s="497"/>
      <c r="WOZ60" s="497"/>
      <c r="WPA60" s="497"/>
      <c r="WPB60" s="497"/>
      <c r="WPC60" s="497"/>
      <c r="WPD60" s="497"/>
      <c r="WPE60" s="497"/>
      <c r="WPF60" s="497"/>
      <c r="WPG60" s="497"/>
      <c r="WPH60" s="497"/>
      <c r="WPI60" s="497"/>
      <c r="WPJ60" s="497"/>
      <c r="WPK60" s="497"/>
      <c r="WPL60" s="497"/>
      <c r="WPM60" s="497"/>
      <c r="WPN60" s="497"/>
      <c r="WPO60" s="497"/>
      <c r="WPP60" s="497"/>
      <c r="WPQ60" s="497"/>
      <c r="WPR60" s="497"/>
      <c r="WPS60" s="497"/>
      <c r="WPT60" s="497"/>
      <c r="WPU60" s="497"/>
      <c r="WPV60" s="497"/>
      <c r="WPW60" s="497"/>
      <c r="WPX60" s="497"/>
      <c r="WPY60" s="497"/>
      <c r="WPZ60" s="497"/>
      <c r="WQA60" s="497"/>
      <c r="WQB60" s="497"/>
      <c r="WQC60" s="497"/>
      <c r="WQD60" s="497"/>
      <c r="WQE60" s="497"/>
      <c r="WQF60" s="497"/>
      <c r="WQG60" s="497"/>
      <c r="WQH60" s="497"/>
      <c r="WQI60" s="497"/>
      <c r="WQJ60" s="497"/>
      <c r="WQK60" s="497"/>
      <c r="WQL60" s="497"/>
      <c r="WQM60" s="497"/>
      <c r="WQN60" s="497"/>
      <c r="WQO60" s="497"/>
      <c r="WQP60" s="497"/>
      <c r="WQQ60" s="497"/>
      <c r="WQR60" s="497"/>
      <c r="WQS60" s="497"/>
      <c r="WQT60" s="497"/>
      <c r="WQU60" s="497"/>
      <c r="WQV60" s="497"/>
      <c r="WQW60" s="497"/>
      <c r="WQX60" s="497"/>
      <c r="WQY60" s="497"/>
      <c r="WQZ60" s="497"/>
      <c r="WRA60" s="497"/>
      <c r="WRB60" s="497"/>
      <c r="WRC60" s="497"/>
      <c r="WRD60" s="497"/>
      <c r="WRE60" s="497"/>
      <c r="WRF60" s="497"/>
      <c r="WRG60" s="497"/>
      <c r="WRH60" s="497"/>
      <c r="WRI60" s="497"/>
      <c r="WRJ60" s="497"/>
      <c r="WRK60" s="497"/>
      <c r="WRL60" s="497"/>
      <c r="WRM60" s="497"/>
      <c r="WRN60" s="497"/>
      <c r="WRO60" s="497"/>
      <c r="WRP60" s="497"/>
      <c r="WRQ60" s="497"/>
      <c r="WRR60" s="497"/>
      <c r="WRS60" s="497"/>
      <c r="WRT60" s="497"/>
      <c r="WRU60" s="497"/>
      <c r="WRV60" s="497"/>
      <c r="WRW60" s="497"/>
      <c r="WRX60" s="497"/>
      <c r="WRY60" s="497"/>
      <c r="WRZ60" s="497"/>
      <c r="WSA60" s="497"/>
      <c r="WSB60" s="497"/>
      <c r="WSC60" s="497"/>
      <c r="WSD60" s="497"/>
      <c r="WSE60" s="497"/>
      <c r="WSF60" s="497"/>
      <c r="WSG60" s="497"/>
      <c r="WSH60" s="497"/>
      <c r="WSI60" s="497"/>
      <c r="WSJ60" s="497"/>
      <c r="WSK60" s="497"/>
      <c r="WSL60" s="497"/>
      <c r="WSM60" s="497"/>
      <c r="WSN60" s="497"/>
      <c r="WSO60" s="497"/>
      <c r="WSP60" s="497"/>
      <c r="WSQ60" s="497"/>
      <c r="WSR60" s="497"/>
      <c r="WSS60" s="497"/>
      <c r="WST60" s="497"/>
      <c r="WSU60" s="497"/>
      <c r="WSV60" s="497"/>
      <c r="WSW60" s="497"/>
      <c r="WSX60" s="497"/>
      <c r="WSY60" s="497"/>
      <c r="WSZ60" s="497"/>
      <c r="WTA60" s="497"/>
      <c r="WTB60" s="497"/>
      <c r="WTC60" s="497"/>
      <c r="WTD60" s="497"/>
      <c r="WTE60" s="497"/>
      <c r="WTF60" s="497"/>
      <c r="WTG60" s="497"/>
      <c r="WTH60" s="497"/>
      <c r="WTI60" s="497"/>
      <c r="WTJ60" s="497"/>
      <c r="WTK60" s="497"/>
      <c r="WTL60" s="497"/>
      <c r="WTM60" s="497"/>
      <c r="WTN60" s="497"/>
      <c r="WTO60" s="497"/>
      <c r="WTP60" s="497"/>
      <c r="WTQ60" s="497"/>
      <c r="WTR60" s="497"/>
      <c r="WTS60" s="497"/>
      <c r="WTT60" s="497"/>
      <c r="WTU60" s="497"/>
      <c r="WTV60" s="497"/>
      <c r="WTW60" s="497"/>
      <c r="WTX60" s="497"/>
      <c r="WTY60" s="497"/>
      <c r="WTZ60" s="497"/>
      <c r="WUA60" s="497"/>
      <c r="WUB60" s="497"/>
      <c r="WUC60" s="497"/>
      <c r="WUD60" s="497"/>
      <c r="WUE60" s="497"/>
      <c r="WUF60" s="497"/>
      <c r="WUG60" s="497"/>
      <c r="WUH60" s="497"/>
      <c r="WUI60" s="497"/>
      <c r="WUJ60" s="497"/>
      <c r="WUK60" s="497"/>
      <c r="WUL60" s="497"/>
      <c r="WUM60" s="497"/>
      <c r="WUN60" s="497"/>
      <c r="WUO60" s="497"/>
      <c r="WUP60" s="497"/>
      <c r="WUQ60" s="497"/>
      <c r="WUR60" s="497"/>
      <c r="WUS60" s="497"/>
      <c r="WUT60" s="497"/>
      <c r="WUU60" s="497"/>
      <c r="WUV60" s="497"/>
      <c r="WUW60" s="497"/>
      <c r="WUX60" s="497"/>
      <c r="WUY60" s="497"/>
      <c r="WUZ60" s="497"/>
      <c r="WVA60" s="497"/>
      <c r="WVB60" s="497"/>
      <c r="WVC60" s="497"/>
      <c r="WVD60" s="497"/>
      <c r="WVE60" s="497"/>
      <c r="WVF60" s="497"/>
      <c r="WVG60" s="497"/>
      <c r="WVH60" s="497"/>
      <c r="WVI60" s="497"/>
      <c r="WVJ60" s="497"/>
      <c r="WVK60" s="497"/>
      <c r="WVL60" s="497"/>
      <c r="WVM60" s="497"/>
      <c r="WVN60" s="497"/>
      <c r="WVO60" s="497"/>
      <c r="WVP60" s="497"/>
      <c r="WVQ60" s="497"/>
      <c r="WVR60" s="497"/>
      <c r="WVS60" s="497"/>
      <c r="WVT60" s="497"/>
      <c r="WVU60" s="497"/>
      <c r="WVV60" s="497"/>
      <c r="WVW60" s="497"/>
      <c r="WVX60" s="497"/>
      <c r="WVY60" s="497"/>
      <c r="WVZ60" s="497"/>
      <c r="WWA60" s="497"/>
      <c r="WWB60" s="497"/>
      <c r="WWC60" s="497"/>
      <c r="WWD60" s="497"/>
      <c r="WWE60" s="497"/>
      <c r="WWF60" s="497"/>
      <c r="WWG60" s="497"/>
      <c r="WWH60" s="497"/>
      <c r="WWI60" s="497"/>
      <c r="WWJ60" s="497"/>
      <c r="WWK60" s="497"/>
      <c r="WWL60" s="497"/>
      <c r="WWM60" s="497"/>
      <c r="WWN60" s="497"/>
      <c r="WWO60" s="497"/>
      <c r="WWP60" s="497"/>
      <c r="WWQ60" s="497"/>
      <c r="WWR60" s="497"/>
      <c r="WWS60" s="497"/>
      <c r="WWT60" s="497"/>
      <c r="WWU60" s="497"/>
      <c r="WWV60" s="497"/>
      <c r="WWW60" s="497"/>
      <c r="WWX60" s="497"/>
      <c r="WWY60" s="497"/>
      <c r="WWZ60" s="497"/>
      <c r="WXA60" s="497"/>
      <c r="WXB60" s="497"/>
      <c r="WXC60" s="497"/>
      <c r="WXD60" s="497"/>
      <c r="WXE60" s="497"/>
      <c r="WXF60" s="497"/>
      <c r="WXG60" s="497"/>
      <c r="WXH60" s="497"/>
      <c r="WXI60" s="497"/>
      <c r="WXJ60" s="497"/>
      <c r="WXK60" s="497"/>
      <c r="WXL60" s="497"/>
      <c r="WXM60" s="497"/>
      <c r="WXN60" s="497"/>
      <c r="WXO60" s="497"/>
      <c r="WXP60" s="497"/>
      <c r="WXQ60" s="497"/>
      <c r="WXR60" s="497"/>
      <c r="WXS60" s="497"/>
      <c r="WXT60" s="497"/>
      <c r="WXU60" s="497"/>
      <c r="WXV60" s="497"/>
      <c r="WXW60" s="497"/>
      <c r="WXX60" s="497"/>
      <c r="WXY60" s="497"/>
      <c r="WXZ60" s="497"/>
      <c r="WYA60" s="497"/>
      <c r="WYB60" s="497"/>
      <c r="WYC60" s="497"/>
      <c r="WYD60" s="497"/>
      <c r="WYE60" s="497"/>
      <c r="WYF60" s="497"/>
      <c r="WYG60" s="497"/>
      <c r="WYH60" s="497"/>
      <c r="WYI60" s="497"/>
      <c r="WYJ60" s="497"/>
      <c r="WYK60" s="497"/>
      <c r="WYL60" s="497"/>
      <c r="WYM60" s="497"/>
      <c r="WYN60" s="497"/>
      <c r="WYO60" s="497"/>
      <c r="WYP60" s="497"/>
      <c r="WYQ60" s="497"/>
      <c r="WYR60" s="497"/>
      <c r="WYS60" s="497"/>
      <c r="WYT60" s="497"/>
      <c r="WYU60" s="497"/>
      <c r="WYV60" s="497"/>
      <c r="WYW60" s="497"/>
      <c r="WYX60" s="497"/>
      <c r="WYY60" s="497"/>
      <c r="WYZ60" s="497"/>
      <c r="WZA60" s="497"/>
      <c r="WZB60" s="497"/>
      <c r="WZC60" s="497"/>
      <c r="WZD60" s="497"/>
      <c r="WZE60" s="497"/>
      <c r="WZF60" s="497"/>
      <c r="WZG60" s="497"/>
      <c r="WZH60" s="497"/>
      <c r="WZI60" s="497"/>
      <c r="WZJ60" s="497"/>
      <c r="WZK60" s="497"/>
      <c r="WZL60" s="497"/>
      <c r="WZM60" s="497"/>
      <c r="WZN60" s="497"/>
      <c r="WZO60" s="497"/>
      <c r="WZP60" s="497"/>
      <c r="WZQ60" s="497"/>
      <c r="WZR60" s="497"/>
      <c r="WZS60" s="497"/>
      <c r="WZT60" s="497"/>
      <c r="WZU60" s="497"/>
      <c r="WZV60" s="497"/>
      <c r="WZW60" s="497"/>
      <c r="WZX60" s="497"/>
      <c r="WZY60" s="497"/>
      <c r="WZZ60" s="497"/>
      <c r="XAA60" s="497"/>
      <c r="XAB60" s="497"/>
      <c r="XAC60" s="497"/>
      <c r="XAD60" s="497"/>
      <c r="XAE60" s="497"/>
      <c r="XAF60" s="497"/>
      <c r="XAG60" s="497"/>
      <c r="XAH60" s="497"/>
      <c r="XAI60" s="497"/>
      <c r="XAJ60" s="497"/>
      <c r="XAK60" s="497"/>
      <c r="XAL60" s="497"/>
      <c r="XAM60" s="497"/>
      <c r="XAN60" s="497"/>
      <c r="XAO60" s="497"/>
      <c r="XAP60" s="497"/>
      <c r="XAQ60" s="497"/>
      <c r="XAR60" s="497"/>
      <c r="XAS60" s="497"/>
      <c r="XAT60" s="497"/>
      <c r="XAU60" s="497"/>
      <c r="XAV60" s="497"/>
      <c r="XAW60" s="497"/>
      <c r="XAX60" s="497"/>
      <c r="XAY60" s="497"/>
      <c r="XAZ60" s="497"/>
      <c r="XBA60" s="497"/>
      <c r="XBB60" s="497"/>
      <c r="XBC60" s="497"/>
      <c r="XBD60" s="497"/>
      <c r="XBE60" s="497"/>
      <c r="XBF60" s="497"/>
      <c r="XBG60" s="497"/>
      <c r="XBH60" s="497"/>
      <c r="XBI60" s="497"/>
      <c r="XBJ60" s="497"/>
      <c r="XBK60" s="497"/>
      <c r="XBL60" s="497"/>
      <c r="XBM60" s="497"/>
      <c r="XBN60" s="497"/>
      <c r="XBO60" s="497"/>
      <c r="XBP60" s="497"/>
      <c r="XBQ60" s="497"/>
      <c r="XBR60" s="497"/>
      <c r="XBS60" s="497"/>
      <c r="XBT60" s="497"/>
      <c r="XBU60" s="497"/>
      <c r="XBV60" s="497"/>
      <c r="XBW60" s="497"/>
      <c r="XBX60" s="497"/>
      <c r="XBY60" s="497"/>
      <c r="XBZ60" s="497"/>
      <c r="XCA60" s="497"/>
      <c r="XCB60" s="497"/>
      <c r="XCC60" s="497"/>
      <c r="XCD60" s="497"/>
      <c r="XCE60" s="497"/>
      <c r="XCF60" s="497"/>
      <c r="XCG60" s="497"/>
      <c r="XCH60" s="497"/>
      <c r="XCI60" s="497"/>
      <c r="XCJ60" s="497"/>
      <c r="XCK60" s="497"/>
      <c r="XCL60" s="497"/>
      <c r="XCM60" s="497"/>
      <c r="XCN60" s="497"/>
      <c r="XCO60" s="497"/>
      <c r="XCP60" s="497"/>
      <c r="XCQ60" s="497"/>
      <c r="XCR60" s="497"/>
      <c r="XCS60" s="497"/>
      <c r="XCT60" s="497"/>
      <c r="XCU60" s="497"/>
      <c r="XCV60" s="497"/>
      <c r="XCW60" s="497"/>
      <c r="XCX60" s="497"/>
      <c r="XCY60" s="497"/>
      <c r="XCZ60" s="497"/>
      <c r="XDA60" s="497"/>
      <c r="XDB60" s="497"/>
      <c r="XDC60" s="497"/>
      <c r="XDD60" s="497"/>
      <c r="XDE60" s="497"/>
      <c r="XDF60" s="497"/>
      <c r="XDG60" s="497"/>
      <c r="XDH60" s="497"/>
      <c r="XDI60" s="497"/>
      <c r="XDJ60" s="497"/>
      <c r="XDK60" s="497"/>
      <c r="XDL60" s="497"/>
      <c r="XDM60" s="497"/>
      <c r="XDN60" s="497"/>
      <c r="XDO60" s="497"/>
      <c r="XDP60" s="497"/>
      <c r="XDQ60" s="497"/>
      <c r="XDR60" s="497"/>
      <c r="XDS60" s="497"/>
      <c r="XDT60" s="497"/>
      <c r="XDU60" s="497"/>
      <c r="XDV60" s="497"/>
      <c r="XDW60" s="497"/>
      <c r="XDX60" s="497"/>
      <c r="XDY60" s="497"/>
      <c r="XDZ60" s="497"/>
      <c r="XEA60" s="497"/>
      <c r="XEB60" s="497"/>
      <c r="XEC60" s="497"/>
      <c r="XED60" s="497"/>
      <c r="XEE60" s="497"/>
      <c r="XEF60" s="497"/>
      <c r="XEG60" s="497"/>
      <c r="XEH60" s="497"/>
      <c r="XEI60" s="497"/>
      <c r="XEJ60" s="497"/>
      <c r="XEK60" s="497"/>
      <c r="XEL60" s="497"/>
      <c r="XEM60" s="497"/>
      <c r="XEN60" s="497"/>
      <c r="XEO60" s="497"/>
      <c r="XEP60" s="497"/>
      <c r="XEQ60" s="497"/>
      <c r="XER60" s="497"/>
      <c r="XES60" s="497"/>
      <c r="XET60" s="497"/>
      <c r="XEU60" s="497"/>
      <c r="XEV60" s="497"/>
      <c r="XEW60" s="497"/>
      <c r="XEX60" s="497"/>
      <c r="XEY60" s="497"/>
      <c r="XEZ60" s="497"/>
      <c r="XFA60" s="497"/>
      <c r="XFB60" s="497"/>
      <c r="XFC60" s="497"/>
      <c r="XFD60" s="497"/>
    </row>
    <row r="61" s="385" customFormat="1" hidden="1" customHeight="1" spans="1:16384">
      <c r="A61" s="429" t="str">
        <f t="shared" si="30"/>
        <v>西U10-1</v>
      </c>
      <c r="B61" s="430">
        <f t="shared" si="6"/>
        <v>111.6591</v>
      </c>
      <c r="C61" s="430">
        <f t="shared" si="7"/>
        <v>131.6591</v>
      </c>
      <c r="D61" s="431">
        <f t="shared" si="8"/>
        <v>20</v>
      </c>
      <c r="E61" s="432">
        <f t="shared" si="9"/>
        <v>3.59828</v>
      </c>
      <c r="F61" s="432">
        <f t="shared" si="10"/>
        <v>3.348</v>
      </c>
      <c r="G61" s="432">
        <f t="shared" si="11"/>
        <v>2.29828</v>
      </c>
      <c r="H61" s="432">
        <f t="shared" si="12"/>
        <v>1.73674</v>
      </c>
      <c r="I61" s="432">
        <f t="shared" si="13"/>
        <v>1.3</v>
      </c>
      <c r="J61" s="432">
        <f t="shared" si="14"/>
        <v>1.61126</v>
      </c>
      <c r="K61" s="455">
        <f t="shared" si="15"/>
        <v>0.4</v>
      </c>
      <c r="L61" s="455">
        <f>LOOKUP(MAX(J61,I61),{0,3.5,4,5,6.5,7.5,9,10},{0.3,0.4,0.5,0.6,0.7,0.8,0.9})</f>
        <v>0.3</v>
      </c>
      <c r="M61" s="455">
        <f t="shared" si="16"/>
        <v>22.85</v>
      </c>
      <c r="N61" s="455">
        <f t="shared" si="17"/>
        <v>22.85</v>
      </c>
      <c r="O61" s="456">
        <f t="shared" si="18"/>
        <v>1.3</v>
      </c>
      <c r="P61" s="457">
        <f t="shared" si="19"/>
        <v>1.41637</v>
      </c>
      <c r="Q61" s="457">
        <f t="shared" si="20"/>
        <v>1.75</v>
      </c>
      <c r="R61" s="431">
        <f t="shared" si="21"/>
        <v>1.75</v>
      </c>
      <c r="S61" s="488">
        <f t="shared" si="22"/>
        <v>1</v>
      </c>
      <c r="T61" s="489">
        <f t="shared" si="23"/>
        <v>2.1</v>
      </c>
      <c r="U61" s="490">
        <f t="shared" si="24"/>
        <v>1.21144</v>
      </c>
      <c r="V61" s="490">
        <f t="shared" si="25"/>
        <v>0.45</v>
      </c>
      <c r="W61" s="489">
        <f t="shared" si="26"/>
        <v>0.45</v>
      </c>
      <c r="X61" s="491">
        <f t="shared" si="27"/>
        <v>0</v>
      </c>
      <c r="Y61" s="473">
        <f t="shared" si="28"/>
        <v>2.37682375</v>
      </c>
      <c r="Z61" s="473">
        <f t="shared" si="29"/>
        <v>0</v>
      </c>
      <c r="AA61" s="497"/>
      <c r="AB61" s="504"/>
      <c r="AC61" s="504"/>
      <c r="AD61" s="497"/>
      <c r="AE61" s="497"/>
      <c r="AF61" s="497"/>
      <c r="AG61" s="497"/>
      <c r="AH61" s="497"/>
      <c r="AI61" s="497"/>
      <c r="AJ61" s="497"/>
      <c r="AK61" s="497"/>
      <c r="AL61" s="497"/>
      <c r="AM61" s="497"/>
      <c r="AN61" s="497"/>
      <c r="AO61" s="497"/>
      <c r="AP61" s="497"/>
      <c r="AQ61" s="497"/>
      <c r="AR61" s="497"/>
      <c r="AS61" s="497"/>
      <c r="AT61" s="497"/>
      <c r="AU61" s="497"/>
      <c r="AV61" s="497"/>
      <c r="AW61" s="497"/>
      <c r="AX61" s="497"/>
      <c r="AY61" s="497"/>
      <c r="AZ61" s="497"/>
      <c r="BA61" s="497"/>
      <c r="BB61" s="497"/>
      <c r="BC61" s="497"/>
      <c r="BD61" s="497"/>
      <c r="BE61" s="497"/>
      <c r="BF61" s="497"/>
      <c r="BG61" s="497"/>
      <c r="BH61" s="497"/>
      <c r="BI61" s="497"/>
      <c r="BJ61" s="497"/>
      <c r="BK61" s="497"/>
      <c r="BL61" s="497"/>
      <c r="BM61" s="497"/>
      <c r="BN61" s="497"/>
      <c r="BO61" s="497"/>
      <c r="BP61" s="497"/>
      <c r="BQ61" s="497"/>
      <c r="BR61" s="497"/>
      <c r="BS61" s="497"/>
      <c r="BT61" s="497"/>
      <c r="BU61" s="497"/>
      <c r="BV61" s="497"/>
      <c r="BW61" s="497"/>
      <c r="BX61" s="497"/>
      <c r="BY61" s="497"/>
      <c r="BZ61" s="497"/>
      <c r="CA61" s="497"/>
      <c r="CB61" s="497"/>
      <c r="CC61" s="497"/>
      <c r="CD61" s="497"/>
      <c r="CE61" s="497"/>
      <c r="CF61" s="497"/>
      <c r="CG61" s="497"/>
      <c r="CH61" s="497"/>
      <c r="CI61" s="497"/>
      <c r="CJ61" s="497"/>
      <c r="CK61" s="497"/>
      <c r="CL61" s="497"/>
      <c r="CM61" s="497"/>
      <c r="CN61" s="497"/>
      <c r="CO61" s="497"/>
      <c r="CP61" s="497"/>
      <c r="CQ61" s="497"/>
      <c r="CR61" s="497"/>
      <c r="CS61" s="497"/>
      <c r="CT61" s="497"/>
      <c r="CU61" s="497"/>
      <c r="CV61" s="497"/>
      <c r="CW61" s="497"/>
      <c r="CX61" s="497"/>
      <c r="CY61" s="497"/>
      <c r="CZ61" s="497"/>
      <c r="DA61" s="497"/>
      <c r="DB61" s="497"/>
      <c r="DC61" s="497"/>
      <c r="DD61" s="497"/>
      <c r="DE61" s="497"/>
      <c r="DF61" s="497"/>
      <c r="DG61" s="497"/>
      <c r="DH61" s="497"/>
      <c r="DI61" s="497"/>
      <c r="DJ61" s="497"/>
      <c r="DK61" s="497"/>
      <c r="DL61" s="497"/>
      <c r="DM61" s="497"/>
      <c r="DN61" s="497"/>
      <c r="DO61" s="497"/>
      <c r="DP61" s="497"/>
      <c r="DQ61" s="497"/>
      <c r="DR61" s="497"/>
      <c r="DS61" s="497"/>
      <c r="DT61" s="497"/>
      <c r="DU61" s="497"/>
      <c r="DV61" s="497"/>
      <c r="DW61" s="497"/>
      <c r="DX61" s="497"/>
      <c r="DY61" s="497"/>
      <c r="DZ61" s="497"/>
      <c r="EA61" s="497"/>
      <c r="EB61" s="497"/>
      <c r="EC61" s="497"/>
      <c r="ED61" s="497"/>
      <c r="EE61" s="497"/>
      <c r="EF61" s="497"/>
      <c r="EG61" s="497"/>
      <c r="EH61" s="497"/>
      <c r="EI61" s="497"/>
      <c r="EJ61" s="497"/>
      <c r="EK61" s="497"/>
      <c r="EL61" s="497"/>
      <c r="EM61" s="497"/>
      <c r="EN61" s="497"/>
      <c r="EO61" s="497"/>
      <c r="EP61" s="497"/>
      <c r="EQ61" s="497"/>
      <c r="ER61" s="497"/>
      <c r="ES61" s="497"/>
      <c r="ET61" s="497"/>
      <c r="EU61" s="497"/>
      <c r="EV61" s="497"/>
      <c r="EW61" s="497"/>
      <c r="EX61" s="497"/>
      <c r="EY61" s="497"/>
      <c r="EZ61" s="497"/>
      <c r="FA61" s="497"/>
      <c r="FB61" s="497"/>
      <c r="FC61" s="497"/>
      <c r="FD61" s="497"/>
      <c r="FE61" s="497"/>
      <c r="FF61" s="497"/>
      <c r="FG61" s="497"/>
      <c r="FH61" s="497"/>
      <c r="FI61" s="497"/>
      <c r="FJ61" s="497"/>
      <c r="FK61" s="497"/>
      <c r="FL61" s="497"/>
      <c r="FM61" s="497"/>
      <c r="FN61" s="497"/>
      <c r="FO61" s="497"/>
      <c r="FP61" s="497"/>
      <c r="FQ61" s="497"/>
      <c r="FR61" s="497"/>
      <c r="FS61" s="497"/>
      <c r="FT61" s="497"/>
      <c r="FU61" s="497"/>
      <c r="FV61" s="497"/>
      <c r="FW61" s="497"/>
      <c r="FX61" s="497"/>
      <c r="FY61" s="497"/>
      <c r="FZ61" s="497"/>
      <c r="GA61" s="497"/>
      <c r="GB61" s="497"/>
      <c r="GC61" s="497"/>
      <c r="GD61" s="497"/>
      <c r="GE61" s="497"/>
      <c r="GF61" s="497"/>
      <c r="GG61" s="497"/>
      <c r="GH61" s="497"/>
      <c r="GI61" s="497"/>
      <c r="GJ61" s="497"/>
      <c r="GK61" s="497"/>
      <c r="GL61" s="497"/>
      <c r="GM61" s="497"/>
      <c r="GN61" s="497"/>
      <c r="GO61" s="497"/>
      <c r="GP61" s="497"/>
      <c r="GQ61" s="497"/>
      <c r="GR61" s="497"/>
      <c r="GS61" s="497"/>
      <c r="GT61" s="497"/>
      <c r="GU61" s="497"/>
      <c r="GV61" s="497"/>
      <c r="GW61" s="497"/>
      <c r="GX61" s="497"/>
      <c r="GY61" s="497"/>
      <c r="GZ61" s="497"/>
      <c r="HA61" s="497"/>
      <c r="HB61" s="497"/>
      <c r="HC61" s="497"/>
      <c r="HD61" s="497"/>
      <c r="HE61" s="497"/>
      <c r="HF61" s="497"/>
      <c r="HG61" s="497"/>
      <c r="HH61" s="497"/>
      <c r="HI61" s="497"/>
      <c r="HJ61" s="497"/>
      <c r="HK61" s="497"/>
      <c r="HL61" s="497"/>
      <c r="HM61" s="497"/>
      <c r="HN61" s="497"/>
      <c r="HO61" s="497"/>
      <c r="HP61" s="497"/>
      <c r="HQ61" s="497"/>
      <c r="HR61" s="497"/>
      <c r="HS61" s="497"/>
      <c r="HT61" s="497"/>
      <c r="HU61" s="497"/>
      <c r="HV61" s="497"/>
      <c r="HW61" s="497"/>
      <c r="HX61" s="497"/>
      <c r="HY61" s="497"/>
      <c r="HZ61" s="497"/>
      <c r="IA61" s="497"/>
      <c r="IB61" s="497"/>
      <c r="IC61" s="497"/>
      <c r="ID61" s="497"/>
      <c r="IE61" s="497"/>
      <c r="IF61" s="497"/>
      <c r="IG61" s="497"/>
      <c r="IH61" s="497"/>
      <c r="II61" s="497"/>
      <c r="IJ61" s="497"/>
      <c r="IK61" s="497"/>
      <c r="IL61" s="497"/>
      <c r="IM61" s="497"/>
      <c r="IN61" s="497"/>
      <c r="IO61" s="497"/>
      <c r="IP61" s="497"/>
      <c r="IQ61" s="497"/>
      <c r="IR61" s="497"/>
      <c r="IS61" s="497"/>
      <c r="IT61" s="497"/>
      <c r="IU61" s="497"/>
      <c r="IV61" s="497"/>
      <c r="IW61" s="497"/>
      <c r="IX61" s="497"/>
      <c r="IY61" s="497"/>
      <c r="IZ61" s="497"/>
      <c r="JA61" s="497"/>
      <c r="JB61" s="497"/>
      <c r="JC61" s="497"/>
      <c r="JD61" s="497"/>
      <c r="JE61" s="497"/>
      <c r="JF61" s="497"/>
      <c r="JG61" s="497"/>
      <c r="JH61" s="497"/>
      <c r="JI61" s="497"/>
      <c r="JJ61" s="497"/>
      <c r="JK61" s="497"/>
      <c r="JL61" s="497"/>
      <c r="JM61" s="497"/>
      <c r="JN61" s="497"/>
      <c r="JO61" s="497"/>
      <c r="JP61" s="497"/>
      <c r="JQ61" s="497"/>
      <c r="JR61" s="497"/>
      <c r="JS61" s="497"/>
      <c r="JT61" s="497"/>
      <c r="JU61" s="497"/>
      <c r="JV61" s="497"/>
      <c r="JW61" s="497"/>
      <c r="JX61" s="497"/>
      <c r="JY61" s="497"/>
      <c r="JZ61" s="497"/>
      <c r="KA61" s="497"/>
      <c r="KB61" s="497"/>
      <c r="KC61" s="497"/>
      <c r="KD61" s="497"/>
      <c r="KE61" s="497"/>
      <c r="KF61" s="497"/>
      <c r="KG61" s="497"/>
      <c r="KH61" s="497"/>
      <c r="KI61" s="497"/>
      <c r="KJ61" s="497"/>
      <c r="KK61" s="497"/>
      <c r="KL61" s="497"/>
      <c r="KM61" s="497"/>
      <c r="KN61" s="497"/>
      <c r="KO61" s="497"/>
      <c r="KP61" s="497"/>
      <c r="KQ61" s="497"/>
      <c r="KR61" s="497"/>
      <c r="KS61" s="497"/>
      <c r="KT61" s="497"/>
      <c r="KU61" s="497"/>
      <c r="KV61" s="497"/>
      <c r="KW61" s="497"/>
      <c r="KX61" s="497"/>
      <c r="KY61" s="497"/>
      <c r="KZ61" s="497"/>
      <c r="LA61" s="497"/>
      <c r="LB61" s="497"/>
      <c r="LC61" s="497"/>
      <c r="LD61" s="497"/>
      <c r="LE61" s="497"/>
      <c r="LF61" s="497"/>
      <c r="LG61" s="497"/>
      <c r="LH61" s="497"/>
      <c r="LI61" s="497"/>
      <c r="LJ61" s="497"/>
      <c r="LK61" s="497"/>
      <c r="LL61" s="497"/>
      <c r="LM61" s="497"/>
      <c r="LN61" s="497"/>
      <c r="LO61" s="497"/>
      <c r="LP61" s="497"/>
      <c r="LQ61" s="497"/>
      <c r="LR61" s="497"/>
      <c r="LS61" s="497"/>
      <c r="LT61" s="497"/>
      <c r="LU61" s="497"/>
      <c r="LV61" s="497"/>
      <c r="LW61" s="497"/>
      <c r="LX61" s="497"/>
      <c r="LY61" s="497"/>
      <c r="LZ61" s="497"/>
      <c r="MA61" s="497"/>
      <c r="MB61" s="497"/>
      <c r="MC61" s="497"/>
      <c r="MD61" s="497"/>
      <c r="ME61" s="497"/>
      <c r="MF61" s="497"/>
      <c r="MG61" s="497"/>
      <c r="MH61" s="497"/>
      <c r="MI61" s="497"/>
      <c r="MJ61" s="497"/>
      <c r="MK61" s="497"/>
      <c r="ML61" s="497"/>
      <c r="MM61" s="497"/>
      <c r="MN61" s="497"/>
      <c r="MO61" s="497"/>
      <c r="MP61" s="497"/>
      <c r="MQ61" s="497"/>
      <c r="MR61" s="497"/>
      <c r="MS61" s="497"/>
      <c r="MT61" s="497"/>
      <c r="MU61" s="497"/>
      <c r="MV61" s="497"/>
      <c r="MW61" s="497"/>
      <c r="MX61" s="497"/>
      <c r="MY61" s="497"/>
      <c r="MZ61" s="497"/>
      <c r="NA61" s="497"/>
      <c r="NB61" s="497"/>
      <c r="NC61" s="497"/>
      <c r="ND61" s="497"/>
      <c r="NE61" s="497"/>
      <c r="NF61" s="497"/>
      <c r="NG61" s="497"/>
      <c r="NH61" s="497"/>
      <c r="NI61" s="497"/>
      <c r="NJ61" s="497"/>
      <c r="NK61" s="497"/>
      <c r="NL61" s="497"/>
      <c r="NM61" s="497"/>
      <c r="NN61" s="497"/>
      <c r="NO61" s="497"/>
      <c r="NP61" s="497"/>
      <c r="NQ61" s="497"/>
      <c r="NR61" s="497"/>
      <c r="NS61" s="497"/>
      <c r="NT61" s="497"/>
      <c r="NU61" s="497"/>
      <c r="NV61" s="497"/>
      <c r="NW61" s="497"/>
      <c r="NX61" s="497"/>
      <c r="NY61" s="497"/>
      <c r="NZ61" s="497"/>
      <c r="OA61" s="497"/>
      <c r="OB61" s="497"/>
      <c r="OC61" s="497"/>
      <c r="OD61" s="497"/>
      <c r="OE61" s="497"/>
      <c r="OF61" s="497"/>
      <c r="OG61" s="497"/>
      <c r="OH61" s="497"/>
      <c r="OI61" s="497"/>
      <c r="OJ61" s="497"/>
      <c r="OK61" s="497"/>
      <c r="OL61" s="497"/>
      <c r="OM61" s="497"/>
      <c r="ON61" s="497"/>
      <c r="OO61" s="497"/>
      <c r="OP61" s="497"/>
      <c r="OQ61" s="497"/>
      <c r="OR61" s="497"/>
      <c r="OS61" s="497"/>
      <c r="OT61" s="497"/>
      <c r="OU61" s="497"/>
      <c r="OV61" s="497"/>
      <c r="OW61" s="497"/>
      <c r="OX61" s="497"/>
      <c r="OY61" s="497"/>
      <c r="OZ61" s="497"/>
      <c r="PA61" s="497"/>
      <c r="PB61" s="497"/>
      <c r="PC61" s="497"/>
      <c r="PD61" s="497"/>
      <c r="PE61" s="497"/>
      <c r="PF61" s="497"/>
      <c r="PG61" s="497"/>
      <c r="PH61" s="497"/>
      <c r="PI61" s="497"/>
      <c r="PJ61" s="497"/>
      <c r="PK61" s="497"/>
      <c r="PL61" s="497"/>
      <c r="PM61" s="497"/>
      <c r="PN61" s="497"/>
      <c r="PO61" s="497"/>
      <c r="PP61" s="497"/>
      <c r="PQ61" s="497"/>
      <c r="PR61" s="497"/>
      <c r="PS61" s="497"/>
      <c r="PT61" s="497"/>
      <c r="PU61" s="497"/>
      <c r="PV61" s="497"/>
      <c r="PW61" s="497"/>
      <c r="PX61" s="497"/>
      <c r="PY61" s="497"/>
      <c r="PZ61" s="497"/>
      <c r="QA61" s="497"/>
      <c r="QB61" s="497"/>
      <c r="QC61" s="497"/>
      <c r="QD61" s="497"/>
      <c r="QE61" s="497"/>
      <c r="QF61" s="497"/>
      <c r="QG61" s="497"/>
      <c r="QH61" s="497"/>
      <c r="QI61" s="497"/>
      <c r="QJ61" s="497"/>
      <c r="QK61" s="497"/>
      <c r="QL61" s="497"/>
      <c r="QM61" s="497"/>
      <c r="QN61" s="497"/>
      <c r="QO61" s="497"/>
      <c r="QP61" s="497"/>
      <c r="QQ61" s="497"/>
      <c r="QR61" s="497"/>
      <c r="QS61" s="497"/>
      <c r="QT61" s="497"/>
      <c r="QU61" s="497"/>
      <c r="QV61" s="497"/>
      <c r="QW61" s="497"/>
      <c r="QX61" s="497"/>
      <c r="QY61" s="497"/>
      <c r="QZ61" s="497"/>
      <c r="RA61" s="497"/>
      <c r="RB61" s="497"/>
      <c r="RC61" s="497"/>
      <c r="RD61" s="497"/>
      <c r="RE61" s="497"/>
      <c r="RF61" s="497"/>
      <c r="RG61" s="497"/>
      <c r="RH61" s="497"/>
      <c r="RI61" s="497"/>
      <c r="RJ61" s="497"/>
      <c r="RK61" s="497"/>
      <c r="RL61" s="497"/>
      <c r="RM61" s="497"/>
      <c r="RN61" s="497"/>
      <c r="RO61" s="497"/>
      <c r="RP61" s="497"/>
      <c r="RQ61" s="497"/>
      <c r="RR61" s="497"/>
      <c r="RS61" s="497"/>
      <c r="RT61" s="497"/>
      <c r="RU61" s="497"/>
      <c r="RV61" s="497"/>
      <c r="RW61" s="497"/>
      <c r="RX61" s="497"/>
      <c r="RY61" s="497"/>
      <c r="RZ61" s="497"/>
      <c r="SA61" s="497"/>
      <c r="SB61" s="497"/>
      <c r="SC61" s="497"/>
      <c r="SD61" s="497"/>
      <c r="SE61" s="497"/>
      <c r="SF61" s="497"/>
      <c r="SG61" s="497"/>
      <c r="SH61" s="497"/>
      <c r="SI61" s="497"/>
      <c r="SJ61" s="497"/>
      <c r="SK61" s="497"/>
      <c r="SL61" s="497"/>
      <c r="SM61" s="497"/>
      <c r="SN61" s="497"/>
      <c r="SO61" s="497"/>
      <c r="SP61" s="497"/>
      <c r="SQ61" s="497"/>
      <c r="SR61" s="497"/>
      <c r="SS61" s="497"/>
      <c r="ST61" s="497"/>
      <c r="SU61" s="497"/>
      <c r="SV61" s="497"/>
      <c r="SW61" s="497"/>
      <c r="SX61" s="497"/>
      <c r="SY61" s="497"/>
      <c r="SZ61" s="497"/>
      <c r="TA61" s="497"/>
      <c r="TB61" s="497"/>
      <c r="TC61" s="497"/>
      <c r="TD61" s="497"/>
      <c r="TE61" s="497"/>
      <c r="TF61" s="497"/>
      <c r="TG61" s="497"/>
      <c r="TH61" s="497"/>
      <c r="TI61" s="497"/>
      <c r="TJ61" s="497"/>
      <c r="TK61" s="497"/>
      <c r="TL61" s="497"/>
      <c r="TM61" s="497"/>
      <c r="TN61" s="497"/>
      <c r="TO61" s="497"/>
      <c r="TP61" s="497"/>
      <c r="TQ61" s="497"/>
      <c r="TR61" s="497"/>
      <c r="TS61" s="497"/>
      <c r="TT61" s="497"/>
      <c r="TU61" s="497"/>
      <c r="TV61" s="497"/>
      <c r="TW61" s="497"/>
      <c r="TX61" s="497"/>
      <c r="TY61" s="497"/>
      <c r="TZ61" s="497"/>
      <c r="UA61" s="497"/>
      <c r="UB61" s="497"/>
      <c r="UC61" s="497"/>
      <c r="UD61" s="497"/>
      <c r="UE61" s="497"/>
      <c r="UF61" s="497"/>
      <c r="UG61" s="497"/>
      <c r="UH61" s="497"/>
      <c r="UI61" s="497"/>
      <c r="UJ61" s="497"/>
      <c r="UK61" s="497"/>
      <c r="UL61" s="497"/>
      <c r="UM61" s="497"/>
      <c r="UN61" s="497"/>
      <c r="UO61" s="497"/>
      <c r="UP61" s="497"/>
      <c r="UQ61" s="497"/>
      <c r="UR61" s="497"/>
      <c r="US61" s="497"/>
      <c r="UT61" s="497"/>
      <c r="UU61" s="497"/>
      <c r="UV61" s="497"/>
      <c r="UW61" s="497"/>
      <c r="UX61" s="497"/>
      <c r="UY61" s="497"/>
      <c r="UZ61" s="497"/>
      <c r="VA61" s="497"/>
      <c r="VB61" s="497"/>
      <c r="VC61" s="497"/>
      <c r="VD61" s="497"/>
      <c r="VE61" s="497"/>
      <c r="VF61" s="497"/>
      <c r="VG61" s="497"/>
      <c r="VH61" s="497"/>
      <c r="VI61" s="497"/>
      <c r="VJ61" s="497"/>
      <c r="VK61" s="497"/>
      <c r="VL61" s="497"/>
      <c r="VM61" s="497"/>
      <c r="VN61" s="497"/>
      <c r="VO61" s="497"/>
      <c r="VP61" s="497"/>
      <c r="VQ61" s="497"/>
      <c r="VR61" s="497"/>
      <c r="VS61" s="497"/>
      <c r="VT61" s="497"/>
      <c r="VU61" s="497"/>
      <c r="VV61" s="497"/>
      <c r="VW61" s="497"/>
      <c r="VX61" s="497"/>
      <c r="VY61" s="497"/>
      <c r="VZ61" s="497"/>
      <c r="WA61" s="497"/>
      <c r="WB61" s="497"/>
      <c r="WC61" s="497"/>
      <c r="WD61" s="497"/>
      <c r="WE61" s="497"/>
      <c r="WF61" s="497"/>
      <c r="WG61" s="497"/>
      <c r="WH61" s="497"/>
      <c r="WI61" s="497"/>
      <c r="WJ61" s="497"/>
      <c r="WK61" s="497"/>
      <c r="WL61" s="497"/>
      <c r="WM61" s="497"/>
      <c r="WN61" s="497"/>
      <c r="WO61" s="497"/>
      <c r="WP61" s="497"/>
      <c r="WQ61" s="497"/>
      <c r="WR61" s="497"/>
      <c r="WS61" s="497"/>
      <c r="WT61" s="497"/>
      <c r="WU61" s="497"/>
      <c r="WV61" s="497"/>
      <c r="WW61" s="497"/>
      <c r="WX61" s="497"/>
      <c r="WY61" s="497"/>
      <c r="WZ61" s="497"/>
      <c r="XA61" s="497"/>
      <c r="XB61" s="497"/>
      <c r="XC61" s="497"/>
      <c r="XD61" s="497"/>
      <c r="XE61" s="497"/>
      <c r="XF61" s="497"/>
      <c r="XG61" s="497"/>
      <c r="XH61" s="497"/>
      <c r="XI61" s="497"/>
      <c r="XJ61" s="497"/>
      <c r="XK61" s="497"/>
      <c r="XL61" s="497"/>
      <c r="XM61" s="497"/>
      <c r="XN61" s="497"/>
      <c r="XO61" s="497"/>
      <c r="XP61" s="497"/>
      <c r="XQ61" s="497"/>
      <c r="XR61" s="497"/>
      <c r="XS61" s="497"/>
      <c r="XT61" s="497"/>
      <c r="XU61" s="497"/>
      <c r="XV61" s="497"/>
      <c r="XW61" s="497"/>
      <c r="XX61" s="497"/>
      <c r="XY61" s="497"/>
      <c r="XZ61" s="497"/>
      <c r="YA61" s="497"/>
      <c r="YB61" s="497"/>
      <c r="YC61" s="497"/>
      <c r="YD61" s="497"/>
      <c r="YE61" s="497"/>
      <c r="YF61" s="497"/>
      <c r="YG61" s="497"/>
      <c r="YH61" s="497"/>
      <c r="YI61" s="497"/>
      <c r="YJ61" s="497"/>
      <c r="YK61" s="497"/>
      <c r="YL61" s="497"/>
      <c r="YM61" s="497"/>
      <c r="YN61" s="497"/>
      <c r="YO61" s="497"/>
      <c r="YP61" s="497"/>
      <c r="YQ61" s="497"/>
      <c r="YR61" s="497"/>
      <c r="YS61" s="497"/>
      <c r="YT61" s="497"/>
      <c r="YU61" s="497"/>
      <c r="YV61" s="497"/>
      <c r="YW61" s="497"/>
      <c r="YX61" s="497"/>
      <c r="YY61" s="497"/>
      <c r="YZ61" s="497"/>
      <c r="ZA61" s="497"/>
      <c r="ZB61" s="497"/>
      <c r="ZC61" s="497"/>
      <c r="ZD61" s="497"/>
      <c r="ZE61" s="497"/>
      <c r="ZF61" s="497"/>
      <c r="ZG61" s="497"/>
      <c r="ZH61" s="497"/>
      <c r="ZI61" s="497"/>
      <c r="ZJ61" s="497"/>
      <c r="ZK61" s="497"/>
      <c r="ZL61" s="497"/>
      <c r="ZM61" s="497"/>
      <c r="ZN61" s="497"/>
      <c r="ZO61" s="497"/>
      <c r="ZP61" s="497"/>
      <c r="ZQ61" s="497"/>
      <c r="ZR61" s="497"/>
      <c r="ZS61" s="497"/>
      <c r="ZT61" s="497"/>
      <c r="ZU61" s="497"/>
      <c r="ZV61" s="497"/>
      <c r="ZW61" s="497"/>
      <c r="ZX61" s="497"/>
      <c r="ZY61" s="497"/>
      <c r="ZZ61" s="497"/>
      <c r="AAA61" s="497"/>
      <c r="AAB61" s="497"/>
      <c r="AAC61" s="497"/>
      <c r="AAD61" s="497"/>
      <c r="AAE61" s="497"/>
      <c r="AAF61" s="497"/>
      <c r="AAG61" s="497"/>
      <c r="AAH61" s="497"/>
      <c r="AAI61" s="497"/>
      <c r="AAJ61" s="497"/>
      <c r="AAK61" s="497"/>
      <c r="AAL61" s="497"/>
      <c r="AAM61" s="497"/>
      <c r="AAN61" s="497"/>
      <c r="AAO61" s="497"/>
      <c r="AAP61" s="497"/>
      <c r="AAQ61" s="497"/>
      <c r="AAR61" s="497"/>
      <c r="AAS61" s="497"/>
      <c r="AAT61" s="497"/>
      <c r="AAU61" s="497"/>
      <c r="AAV61" s="497"/>
      <c r="AAW61" s="497"/>
      <c r="AAX61" s="497"/>
      <c r="AAY61" s="497"/>
      <c r="AAZ61" s="497"/>
      <c r="ABA61" s="497"/>
      <c r="ABB61" s="497"/>
      <c r="ABC61" s="497"/>
      <c r="ABD61" s="497"/>
      <c r="ABE61" s="497"/>
      <c r="ABF61" s="497"/>
      <c r="ABG61" s="497"/>
      <c r="ABH61" s="497"/>
      <c r="ABI61" s="497"/>
      <c r="ABJ61" s="497"/>
      <c r="ABK61" s="497"/>
      <c r="ABL61" s="497"/>
      <c r="ABM61" s="497"/>
      <c r="ABN61" s="497"/>
      <c r="ABO61" s="497"/>
      <c r="ABP61" s="497"/>
      <c r="ABQ61" s="497"/>
      <c r="ABR61" s="497"/>
      <c r="ABS61" s="497"/>
      <c r="ABT61" s="497"/>
      <c r="ABU61" s="497"/>
      <c r="ABV61" s="497"/>
      <c r="ABW61" s="497"/>
      <c r="ABX61" s="497"/>
      <c r="ABY61" s="497"/>
      <c r="ABZ61" s="497"/>
      <c r="ACA61" s="497"/>
      <c r="ACB61" s="497"/>
      <c r="ACC61" s="497"/>
      <c r="ACD61" s="497"/>
      <c r="ACE61" s="497"/>
      <c r="ACF61" s="497"/>
      <c r="ACG61" s="497"/>
      <c r="ACH61" s="497"/>
      <c r="ACI61" s="497"/>
      <c r="ACJ61" s="497"/>
      <c r="ACK61" s="497"/>
      <c r="ACL61" s="497"/>
      <c r="ACM61" s="497"/>
      <c r="ACN61" s="497"/>
      <c r="ACO61" s="497"/>
      <c r="ACP61" s="497"/>
      <c r="ACQ61" s="497"/>
      <c r="ACR61" s="497"/>
      <c r="ACS61" s="497"/>
      <c r="ACT61" s="497"/>
      <c r="ACU61" s="497"/>
      <c r="ACV61" s="497"/>
      <c r="ACW61" s="497"/>
      <c r="ACX61" s="497"/>
      <c r="ACY61" s="497"/>
      <c r="ACZ61" s="497"/>
      <c r="ADA61" s="497"/>
      <c r="ADB61" s="497"/>
      <c r="ADC61" s="497"/>
      <c r="ADD61" s="497"/>
      <c r="ADE61" s="497"/>
      <c r="ADF61" s="497"/>
      <c r="ADG61" s="497"/>
      <c r="ADH61" s="497"/>
      <c r="ADI61" s="497"/>
      <c r="ADJ61" s="497"/>
      <c r="ADK61" s="497"/>
      <c r="ADL61" s="497"/>
      <c r="ADM61" s="497"/>
      <c r="ADN61" s="497"/>
      <c r="ADO61" s="497"/>
      <c r="ADP61" s="497"/>
      <c r="ADQ61" s="497"/>
      <c r="ADR61" s="497"/>
      <c r="ADS61" s="497"/>
      <c r="ADT61" s="497"/>
      <c r="ADU61" s="497"/>
      <c r="ADV61" s="497"/>
      <c r="ADW61" s="497"/>
      <c r="ADX61" s="497"/>
      <c r="ADY61" s="497"/>
      <c r="ADZ61" s="497"/>
      <c r="AEA61" s="497"/>
      <c r="AEB61" s="497"/>
      <c r="AEC61" s="497"/>
      <c r="AED61" s="497"/>
      <c r="AEE61" s="497"/>
      <c r="AEF61" s="497"/>
      <c r="AEG61" s="497"/>
      <c r="AEH61" s="497"/>
      <c r="AEI61" s="497"/>
      <c r="AEJ61" s="497"/>
      <c r="AEK61" s="497"/>
      <c r="AEL61" s="497"/>
      <c r="AEM61" s="497"/>
      <c r="AEN61" s="497"/>
      <c r="AEO61" s="497"/>
      <c r="AEP61" s="497"/>
      <c r="AEQ61" s="497"/>
      <c r="AER61" s="497"/>
      <c r="AES61" s="497"/>
      <c r="AET61" s="497"/>
      <c r="AEU61" s="497"/>
      <c r="AEV61" s="497"/>
      <c r="AEW61" s="497"/>
      <c r="AEX61" s="497"/>
      <c r="AEY61" s="497"/>
      <c r="AEZ61" s="497"/>
      <c r="AFA61" s="497"/>
      <c r="AFB61" s="497"/>
      <c r="AFC61" s="497"/>
      <c r="AFD61" s="497"/>
      <c r="AFE61" s="497"/>
      <c r="AFF61" s="497"/>
      <c r="AFG61" s="497"/>
      <c r="AFH61" s="497"/>
      <c r="AFI61" s="497"/>
      <c r="AFJ61" s="497"/>
      <c r="AFK61" s="497"/>
      <c r="AFL61" s="497"/>
      <c r="AFM61" s="497"/>
      <c r="AFN61" s="497"/>
      <c r="AFO61" s="497"/>
      <c r="AFP61" s="497"/>
      <c r="AFQ61" s="497"/>
      <c r="AFR61" s="497"/>
      <c r="AFS61" s="497"/>
      <c r="AFT61" s="497"/>
      <c r="AFU61" s="497"/>
      <c r="AFV61" s="497"/>
      <c r="AFW61" s="497"/>
      <c r="AFX61" s="497"/>
      <c r="AFY61" s="497"/>
      <c r="AFZ61" s="497"/>
      <c r="AGA61" s="497"/>
      <c r="AGB61" s="497"/>
      <c r="AGC61" s="497"/>
      <c r="AGD61" s="497"/>
      <c r="AGE61" s="497"/>
      <c r="AGF61" s="497"/>
      <c r="AGG61" s="497"/>
      <c r="AGH61" s="497"/>
      <c r="AGI61" s="497"/>
      <c r="AGJ61" s="497"/>
      <c r="AGK61" s="497"/>
      <c r="AGL61" s="497"/>
      <c r="AGM61" s="497"/>
      <c r="AGN61" s="497"/>
      <c r="AGO61" s="497"/>
      <c r="AGP61" s="497"/>
      <c r="AGQ61" s="497"/>
      <c r="AGR61" s="497"/>
      <c r="AGS61" s="497"/>
      <c r="AGT61" s="497"/>
      <c r="AGU61" s="497"/>
      <c r="AGV61" s="497"/>
      <c r="AGW61" s="497"/>
      <c r="AGX61" s="497"/>
      <c r="AGY61" s="497"/>
      <c r="AGZ61" s="497"/>
      <c r="AHA61" s="497"/>
      <c r="AHB61" s="497"/>
      <c r="AHC61" s="497"/>
      <c r="AHD61" s="497"/>
      <c r="AHE61" s="497"/>
      <c r="AHF61" s="497"/>
      <c r="AHG61" s="497"/>
      <c r="AHH61" s="497"/>
      <c r="AHI61" s="497"/>
      <c r="AHJ61" s="497"/>
      <c r="AHK61" s="497"/>
      <c r="AHL61" s="497"/>
      <c r="AHM61" s="497"/>
      <c r="AHN61" s="497"/>
      <c r="AHO61" s="497"/>
      <c r="AHP61" s="497"/>
      <c r="AHQ61" s="497"/>
      <c r="AHR61" s="497"/>
      <c r="AHS61" s="497"/>
      <c r="AHT61" s="497"/>
      <c r="AHU61" s="497"/>
      <c r="AHV61" s="497"/>
      <c r="AHW61" s="497"/>
      <c r="AHX61" s="497"/>
      <c r="AHY61" s="497"/>
      <c r="AHZ61" s="497"/>
      <c r="AIA61" s="497"/>
      <c r="AIB61" s="497"/>
      <c r="AIC61" s="497"/>
      <c r="AID61" s="497"/>
      <c r="AIE61" s="497"/>
      <c r="AIF61" s="497"/>
      <c r="AIG61" s="497"/>
      <c r="AIH61" s="497"/>
      <c r="AII61" s="497"/>
      <c r="AIJ61" s="497"/>
      <c r="AIK61" s="497"/>
      <c r="AIL61" s="497"/>
      <c r="AIM61" s="497"/>
      <c r="AIN61" s="497"/>
      <c r="AIO61" s="497"/>
      <c r="AIP61" s="497"/>
      <c r="AIQ61" s="497"/>
      <c r="AIR61" s="497"/>
      <c r="AIS61" s="497"/>
      <c r="AIT61" s="497"/>
      <c r="AIU61" s="497"/>
      <c r="AIV61" s="497"/>
      <c r="AIW61" s="497"/>
      <c r="AIX61" s="497"/>
      <c r="AIY61" s="497"/>
      <c r="AIZ61" s="497"/>
      <c r="AJA61" s="497"/>
      <c r="AJB61" s="497"/>
      <c r="AJC61" s="497"/>
      <c r="AJD61" s="497"/>
      <c r="AJE61" s="497"/>
      <c r="AJF61" s="497"/>
      <c r="AJG61" s="497"/>
      <c r="AJH61" s="497"/>
      <c r="AJI61" s="497"/>
      <c r="AJJ61" s="497"/>
      <c r="AJK61" s="497"/>
      <c r="AJL61" s="497"/>
      <c r="AJM61" s="497"/>
      <c r="AJN61" s="497"/>
      <c r="AJO61" s="497"/>
      <c r="AJP61" s="497"/>
      <c r="AJQ61" s="497"/>
      <c r="AJR61" s="497"/>
      <c r="AJS61" s="497"/>
      <c r="AJT61" s="497"/>
      <c r="AJU61" s="497"/>
      <c r="AJV61" s="497"/>
      <c r="AJW61" s="497"/>
      <c r="AJX61" s="497"/>
      <c r="AJY61" s="497"/>
      <c r="AJZ61" s="497"/>
      <c r="AKA61" s="497"/>
      <c r="AKB61" s="497"/>
      <c r="AKC61" s="497"/>
      <c r="AKD61" s="497"/>
      <c r="AKE61" s="497"/>
      <c r="AKF61" s="497"/>
      <c r="AKG61" s="497"/>
      <c r="AKH61" s="497"/>
      <c r="AKI61" s="497"/>
      <c r="AKJ61" s="497"/>
      <c r="AKK61" s="497"/>
      <c r="AKL61" s="497"/>
      <c r="AKM61" s="497"/>
      <c r="AKN61" s="497"/>
      <c r="AKO61" s="497"/>
      <c r="AKP61" s="497"/>
      <c r="AKQ61" s="497"/>
      <c r="AKR61" s="497"/>
      <c r="AKS61" s="497"/>
      <c r="AKT61" s="497"/>
      <c r="AKU61" s="497"/>
      <c r="AKV61" s="497"/>
      <c r="AKW61" s="497"/>
      <c r="AKX61" s="497"/>
      <c r="AKY61" s="497"/>
      <c r="AKZ61" s="497"/>
      <c r="ALA61" s="497"/>
      <c r="ALB61" s="497"/>
      <c r="ALC61" s="497"/>
      <c r="ALD61" s="497"/>
      <c r="ALE61" s="497"/>
      <c r="ALF61" s="497"/>
      <c r="ALG61" s="497"/>
      <c r="ALH61" s="497"/>
      <c r="ALI61" s="497"/>
      <c r="ALJ61" s="497"/>
      <c r="ALK61" s="497"/>
      <c r="ALL61" s="497"/>
      <c r="ALM61" s="497"/>
      <c r="ALN61" s="497"/>
      <c r="ALO61" s="497"/>
      <c r="ALP61" s="497"/>
      <c r="ALQ61" s="497"/>
      <c r="ALR61" s="497"/>
      <c r="ALS61" s="497"/>
      <c r="ALT61" s="497"/>
      <c r="ALU61" s="497"/>
      <c r="ALV61" s="497"/>
      <c r="ALW61" s="497"/>
      <c r="ALX61" s="497"/>
      <c r="ALY61" s="497"/>
      <c r="ALZ61" s="497"/>
      <c r="AMA61" s="497"/>
      <c r="AMB61" s="497"/>
      <c r="AMC61" s="497"/>
      <c r="AMD61" s="497"/>
      <c r="AME61" s="497"/>
      <c r="AMF61" s="497"/>
      <c r="AMG61" s="497"/>
      <c r="AMH61" s="497"/>
      <c r="AMI61" s="497"/>
      <c r="AMJ61" s="497"/>
      <c r="AMK61" s="497"/>
      <c r="AML61" s="497"/>
      <c r="AMM61" s="497"/>
      <c r="AMN61" s="497"/>
      <c r="AMO61" s="497"/>
      <c r="AMP61" s="497"/>
      <c r="AMQ61" s="497"/>
      <c r="AMR61" s="497"/>
      <c r="AMS61" s="497"/>
      <c r="AMT61" s="497"/>
      <c r="AMU61" s="497"/>
      <c r="AMV61" s="497"/>
      <c r="AMW61" s="497"/>
      <c r="AMX61" s="497"/>
      <c r="AMY61" s="497"/>
      <c r="AMZ61" s="497"/>
      <c r="ANA61" s="497"/>
      <c r="ANB61" s="497"/>
      <c r="ANC61" s="497"/>
      <c r="AND61" s="497"/>
      <c r="ANE61" s="497"/>
      <c r="ANF61" s="497"/>
      <c r="ANG61" s="497"/>
      <c r="ANH61" s="497"/>
      <c r="ANI61" s="497"/>
      <c r="ANJ61" s="497"/>
      <c r="ANK61" s="497"/>
      <c r="ANL61" s="497"/>
      <c r="ANM61" s="497"/>
      <c r="ANN61" s="497"/>
      <c r="ANO61" s="497"/>
      <c r="ANP61" s="497"/>
      <c r="ANQ61" s="497"/>
      <c r="ANR61" s="497"/>
      <c r="ANS61" s="497"/>
      <c r="ANT61" s="497"/>
      <c r="ANU61" s="497"/>
      <c r="ANV61" s="497"/>
      <c r="ANW61" s="497"/>
      <c r="ANX61" s="497"/>
      <c r="ANY61" s="497"/>
      <c r="ANZ61" s="497"/>
      <c r="AOA61" s="497"/>
      <c r="AOB61" s="497"/>
      <c r="AOC61" s="497"/>
      <c r="AOD61" s="497"/>
      <c r="AOE61" s="497"/>
      <c r="AOF61" s="497"/>
      <c r="AOG61" s="497"/>
      <c r="AOH61" s="497"/>
      <c r="AOI61" s="497"/>
      <c r="AOJ61" s="497"/>
      <c r="AOK61" s="497"/>
      <c r="AOL61" s="497"/>
      <c r="AOM61" s="497"/>
      <c r="AON61" s="497"/>
      <c r="AOO61" s="497"/>
      <c r="AOP61" s="497"/>
      <c r="AOQ61" s="497"/>
      <c r="AOR61" s="497"/>
      <c r="AOS61" s="497"/>
      <c r="AOT61" s="497"/>
      <c r="AOU61" s="497"/>
      <c r="AOV61" s="497"/>
      <c r="AOW61" s="497"/>
      <c r="AOX61" s="497"/>
      <c r="AOY61" s="497"/>
      <c r="AOZ61" s="497"/>
      <c r="APA61" s="497"/>
      <c r="APB61" s="497"/>
      <c r="APC61" s="497"/>
      <c r="APD61" s="497"/>
      <c r="APE61" s="497"/>
      <c r="APF61" s="497"/>
      <c r="APG61" s="497"/>
      <c r="APH61" s="497"/>
      <c r="API61" s="497"/>
      <c r="APJ61" s="497"/>
      <c r="APK61" s="497"/>
      <c r="APL61" s="497"/>
      <c r="APM61" s="497"/>
      <c r="APN61" s="497"/>
      <c r="APO61" s="497"/>
      <c r="APP61" s="497"/>
      <c r="APQ61" s="497"/>
      <c r="APR61" s="497"/>
      <c r="APS61" s="497"/>
      <c r="APT61" s="497"/>
      <c r="APU61" s="497"/>
      <c r="APV61" s="497"/>
      <c r="APW61" s="497"/>
      <c r="APX61" s="497"/>
      <c r="APY61" s="497"/>
      <c r="APZ61" s="497"/>
      <c r="AQA61" s="497"/>
      <c r="AQB61" s="497"/>
      <c r="AQC61" s="497"/>
      <c r="AQD61" s="497"/>
      <c r="AQE61" s="497"/>
      <c r="AQF61" s="497"/>
      <c r="AQG61" s="497"/>
      <c r="AQH61" s="497"/>
      <c r="AQI61" s="497"/>
      <c r="AQJ61" s="497"/>
      <c r="AQK61" s="497"/>
      <c r="AQL61" s="497"/>
      <c r="AQM61" s="497"/>
      <c r="AQN61" s="497"/>
      <c r="AQO61" s="497"/>
      <c r="AQP61" s="497"/>
      <c r="AQQ61" s="497"/>
      <c r="AQR61" s="497"/>
      <c r="AQS61" s="497"/>
      <c r="AQT61" s="497"/>
      <c r="AQU61" s="497"/>
      <c r="AQV61" s="497"/>
      <c r="AQW61" s="497"/>
      <c r="AQX61" s="497"/>
      <c r="AQY61" s="497"/>
      <c r="AQZ61" s="497"/>
      <c r="ARA61" s="497"/>
      <c r="ARB61" s="497"/>
      <c r="ARC61" s="497"/>
      <c r="ARD61" s="497"/>
      <c r="ARE61" s="497"/>
      <c r="ARF61" s="497"/>
      <c r="ARG61" s="497"/>
      <c r="ARH61" s="497"/>
      <c r="ARI61" s="497"/>
      <c r="ARJ61" s="497"/>
      <c r="ARK61" s="497"/>
      <c r="ARL61" s="497"/>
      <c r="ARM61" s="497"/>
      <c r="ARN61" s="497"/>
      <c r="ARO61" s="497"/>
      <c r="ARP61" s="497"/>
      <c r="ARQ61" s="497"/>
      <c r="ARR61" s="497"/>
      <c r="ARS61" s="497"/>
      <c r="ART61" s="497"/>
      <c r="ARU61" s="497"/>
      <c r="ARV61" s="497"/>
      <c r="ARW61" s="497"/>
      <c r="ARX61" s="497"/>
      <c r="ARY61" s="497"/>
      <c r="ARZ61" s="497"/>
      <c r="ASA61" s="497"/>
      <c r="ASB61" s="497"/>
      <c r="ASC61" s="497"/>
      <c r="ASD61" s="497"/>
      <c r="ASE61" s="497"/>
      <c r="ASF61" s="497"/>
      <c r="ASG61" s="497"/>
      <c r="ASH61" s="497"/>
      <c r="ASI61" s="497"/>
      <c r="ASJ61" s="497"/>
      <c r="ASK61" s="497"/>
      <c r="ASL61" s="497"/>
      <c r="ASM61" s="497"/>
      <c r="ASN61" s="497"/>
      <c r="ASO61" s="497"/>
      <c r="ASP61" s="497"/>
      <c r="ASQ61" s="497"/>
      <c r="ASR61" s="497"/>
      <c r="ASS61" s="497"/>
      <c r="AST61" s="497"/>
      <c r="ASU61" s="497"/>
      <c r="ASV61" s="497"/>
      <c r="ASW61" s="497"/>
      <c r="ASX61" s="497"/>
      <c r="ASY61" s="497"/>
      <c r="ASZ61" s="497"/>
      <c r="ATA61" s="497"/>
      <c r="ATB61" s="497"/>
      <c r="ATC61" s="497"/>
      <c r="ATD61" s="497"/>
      <c r="ATE61" s="497"/>
      <c r="ATF61" s="497"/>
      <c r="ATG61" s="497"/>
      <c r="ATH61" s="497"/>
      <c r="ATI61" s="497"/>
      <c r="ATJ61" s="497"/>
      <c r="ATK61" s="497"/>
      <c r="ATL61" s="497"/>
      <c r="ATM61" s="497"/>
      <c r="ATN61" s="497"/>
      <c r="ATO61" s="497"/>
      <c r="ATP61" s="497"/>
      <c r="ATQ61" s="497"/>
      <c r="ATR61" s="497"/>
      <c r="ATS61" s="497"/>
      <c r="ATT61" s="497"/>
      <c r="ATU61" s="497"/>
      <c r="ATV61" s="497"/>
      <c r="ATW61" s="497"/>
      <c r="ATX61" s="497"/>
      <c r="ATY61" s="497"/>
      <c r="ATZ61" s="497"/>
      <c r="AUA61" s="497"/>
      <c r="AUB61" s="497"/>
      <c r="AUC61" s="497"/>
      <c r="AUD61" s="497"/>
      <c r="AUE61" s="497"/>
      <c r="AUF61" s="497"/>
      <c r="AUG61" s="497"/>
      <c r="AUH61" s="497"/>
      <c r="AUI61" s="497"/>
      <c r="AUJ61" s="497"/>
      <c r="AUK61" s="497"/>
      <c r="AUL61" s="497"/>
      <c r="AUM61" s="497"/>
      <c r="AUN61" s="497"/>
      <c r="AUO61" s="497"/>
      <c r="AUP61" s="497"/>
      <c r="AUQ61" s="497"/>
      <c r="AUR61" s="497"/>
      <c r="AUS61" s="497"/>
      <c r="AUT61" s="497"/>
      <c r="AUU61" s="497"/>
      <c r="AUV61" s="497"/>
      <c r="AUW61" s="497"/>
      <c r="AUX61" s="497"/>
      <c r="AUY61" s="497"/>
      <c r="AUZ61" s="497"/>
      <c r="AVA61" s="497"/>
      <c r="AVB61" s="497"/>
      <c r="AVC61" s="497"/>
      <c r="AVD61" s="497"/>
      <c r="AVE61" s="497"/>
      <c r="AVF61" s="497"/>
      <c r="AVG61" s="497"/>
      <c r="AVH61" s="497"/>
      <c r="AVI61" s="497"/>
      <c r="AVJ61" s="497"/>
      <c r="AVK61" s="497"/>
      <c r="AVL61" s="497"/>
      <c r="AVM61" s="497"/>
      <c r="AVN61" s="497"/>
      <c r="AVO61" s="497"/>
      <c r="AVP61" s="497"/>
      <c r="AVQ61" s="497"/>
      <c r="AVR61" s="497"/>
      <c r="AVS61" s="497"/>
      <c r="AVT61" s="497"/>
      <c r="AVU61" s="497"/>
      <c r="AVV61" s="497"/>
      <c r="AVW61" s="497"/>
      <c r="AVX61" s="497"/>
      <c r="AVY61" s="497"/>
      <c r="AVZ61" s="497"/>
      <c r="AWA61" s="497"/>
      <c r="AWB61" s="497"/>
      <c r="AWC61" s="497"/>
      <c r="AWD61" s="497"/>
      <c r="AWE61" s="497"/>
      <c r="AWF61" s="497"/>
      <c r="AWG61" s="497"/>
      <c r="AWH61" s="497"/>
      <c r="AWI61" s="497"/>
      <c r="AWJ61" s="497"/>
      <c r="AWK61" s="497"/>
      <c r="AWL61" s="497"/>
      <c r="AWM61" s="497"/>
      <c r="AWN61" s="497"/>
      <c r="AWO61" s="497"/>
      <c r="AWP61" s="497"/>
      <c r="AWQ61" s="497"/>
      <c r="AWR61" s="497"/>
      <c r="AWS61" s="497"/>
      <c r="AWT61" s="497"/>
      <c r="AWU61" s="497"/>
      <c r="AWV61" s="497"/>
      <c r="AWW61" s="497"/>
      <c r="AWX61" s="497"/>
      <c r="AWY61" s="497"/>
      <c r="AWZ61" s="497"/>
      <c r="AXA61" s="497"/>
      <c r="AXB61" s="497"/>
      <c r="AXC61" s="497"/>
      <c r="AXD61" s="497"/>
      <c r="AXE61" s="497"/>
      <c r="AXF61" s="497"/>
      <c r="AXG61" s="497"/>
      <c r="AXH61" s="497"/>
      <c r="AXI61" s="497"/>
      <c r="AXJ61" s="497"/>
      <c r="AXK61" s="497"/>
      <c r="AXL61" s="497"/>
      <c r="AXM61" s="497"/>
      <c r="AXN61" s="497"/>
      <c r="AXO61" s="497"/>
      <c r="AXP61" s="497"/>
      <c r="AXQ61" s="497"/>
      <c r="AXR61" s="497"/>
      <c r="AXS61" s="497"/>
      <c r="AXT61" s="497"/>
      <c r="AXU61" s="497"/>
      <c r="AXV61" s="497"/>
      <c r="AXW61" s="497"/>
      <c r="AXX61" s="497"/>
      <c r="AXY61" s="497"/>
      <c r="AXZ61" s="497"/>
      <c r="AYA61" s="497"/>
      <c r="AYB61" s="497"/>
      <c r="AYC61" s="497"/>
      <c r="AYD61" s="497"/>
      <c r="AYE61" s="497"/>
      <c r="AYF61" s="497"/>
      <c r="AYG61" s="497"/>
      <c r="AYH61" s="497"/>
      <c r="AYI61" s="497"/>
      <c r="AYJ61" s="497"/>
      <c r="AYK61" s="497"/>
      <c r="AYL61" s="497"/>
      <c r="AYM61" s="497"/>
      <c r="AYN61" s="497"/>
      <c r="AYO61" s="497"/>
      <c r="AYP61" s="497"/>
      <c r="AYQ61" s="497"/>
      <c r="AYR61" s="497"/>
      <c r="AYS61" s="497"/>
      <c r="AYT61" s="497"/>
      <c r="AYU61" s="497"/>
      <c r="AYV61" s="497"/>
      <c r="AYW61" s="497"/>
      <c r="AYX61" s="497"/>
      <c r="AYY61" s="497"/>
      <c r="AYZ61" s="497"/>
      <c r="AZA61" s="497"/>
      <c r="AZB61" s="497"/>
      <c r="AZC61" s="497"/>
      <c r="AZD61" s="497"/>
      <c r="AZE61" s="497"/>
      <c r="AZF61" s="497"/>
      <c r="AZG61" s="497"/>
      <c r="AZH61" s="497"/>
      <c r="AZI61" s="497"/>
      <c r="AZJ61" s="497"/>
      <c r="AZK61" s="497"/>
      <c r="AZL61" s="497"/>
      <c r="AZM61" s="497"/>
      <c r="AZN61" s="497"/>
      <c r="AZO61" s="497"/>
      <c r="AZP61" s="497"/>
      <c r="AZQ61" s="497"/>
      <c r="AZR61" s="497"/>
      <c r="AZS61" s="497"/>
      <c r="AZT61" s="497"/>
      <c r="AZU61" s="497"/>
      <c r="AZV61" s="497"/>
      <c r="AZW61" s="497"/>
      <c r="AZX61" s="497"/>
      <c r="AZY61" s="497"/>
      <c r="AZZ61" s="497"/>
      <c r="BAA61" s="497"/>
      <c r="BAB61" s="497"/>
      <c r="BAC61" s="497"/>
      <c r="BAD61" s="497"/>
      <c r="BAE61" s="497"/>
      <c r="BAF61" s="497"/>
      <c r="BAG61" s="497"/>
      <c r="BAH61" s="497"/>
      <c r="BAI61" s="497"/>
      <c r="BAJ61" s="497"/>
      <c r="BAK61" s="497"/>
      <c r="BAL61" s="497"/>
      <c r="BAM61" s="497"/>
      <c r="BAN61" s="497"/>
      <c r="BAO61" s="497"/>
      <c r="BAP61" s="497"/>
      <c r="BAQ61" s="497"/>
      <c r="BAR61" s="497"/>
      <c r="BAS61" s="497"/>
      <c r="BAT61" s="497"/>
      <c r="BAU61" s="497"/>
      <c r="BAV61" s="497"/>
      <c r="BAW61" s="497"/>
      <c r="BAX61" s="497"/>
      <c r="BAY61" s="497"/>
      <c r="BAZ61" s="497"/>
      <c r="BBA61" s="497"/>
      <c r="BBB61" s="497"/>
      <c r="BBC61" s="497"/>
      <c r="BBD61" s="497"/>
      <c r="BBE61" s="497"/>
      <c r="BBF61" s="497"/>
      <c r="BBG61" s="497"/>
      <c r="BBH61" s="497"/>
      <c r="BBI61" s="497"/>
      <c r="BBJ61" s="497"/>
      <c r="BBK61" s="497"/>
      <c r="BBL61" s="497"/>
      <c r="BBM61" s="497"/>
      <c r="BBN61" s="497"/>
      <c r="BBO61" s="497"/>
      <c r="BBP61" s="497"/>
      <c r="BBQ61" s="497"/>
      <c r="BBR61" s="497"/>
      <c r="BBS61" s="497"/>
      <c r="BBT61" s="497"/>
      <c r="BBU61" s="497"/>
      <c r="BBV61" s="497"/>
      <c r="BBW61" s="497"/>
      <c r="BBX61" s="497"/>
      <c r="BBY61" s="497"/>
      <c r="BBZ61" s="497"/>
      <c r="BCA61" s="497"/>
      <c r="BCB61" s="497"/>
      <c r="BCC61" s="497"/>
      <c r="BCD61" s="497"/>
      <c r="BCE61" s="497"/>
      <c r="BCF61" s="497"/>
      <c r="BCG61" s="497"/>
      <c r="BCH61" s="497"/>
      <c r="BCI61" s="497"/>
      <c r="BCJ61" s="497"/>
      <c r="BCK61" s="497"/>
      <c r="BCL61" s="497"/>
      <c r="BCM61" s="497"/>
      <c r="BCN61" s="497"/>
      <c r="BCO61" s="497"/>
      <c r="BCP61" s="497"/>
      <c r="BCQ61" s="497"/>
      <c r="BCR61" s="497"/>
      <c r="BCS61" s="497"/>
      <c r="BCT61" s="497"/>
      <c r="BCU61" s="497"/>
      <c r="BCV61" s="497"/>
      <c r="BCW61" s="497"/>
      <c r="BCX61" s="497"/>
      <c r="BCY61" s="497"/>
      <c r="BCZ61" s="497"/>
      <c r="BDA61" s="497"/>
      <c r="BDB61" s="497"/>
      <c r="BDC61" s="497"/>
      <c r="BDD61" s="497"/>
      <c r="BDE61" s="497"/>
      <c r="BDF61" s="497"/>
      <c r="BDG61" s="497"/>
      <c r="BDH61" s="497"/>
      <c r="BDI61" s="497"/>
      <c r="BDJ61" s="497"/>
      <c r="BDK61" s="497"/>
      <c r="BDL61" s="497"/>
      <c r="BDM61" s="497"/>
      <c r="BDN61" s="497"/>
      <c r="BDO61" s="497"/>
      <c r="BDP61" s="497"/>
      <c r="BDQ61" s="497"/>
      <c r="BDR61" s="497"/>
      <c r="BDS61" s="497"/>
      <c r="BDT61" s="497"/>
      <c r="BDU61" s="497"/>
      <c r="BDV61" s="497"/>
      <c r="BDW61" s="497"/>
      <c r="BDX61" s="497"/>
      <c r="BDY61" s="497"/>
      <c r="BDZ61" s="497"/>
      <c r="BEA61" s="497"/>
      <c r="BEB61" s="497"/>
      <c r="BEC61" s="497"/>
      <c r="BED61" s="497"/>
      <c r="BEE61" s="497"/>
      <c r="BEF61" s="497"/>
      <c r="BEG61" s="497"/>
      <c r="BEH61" s="497"/>
      <c r="BEI61" s="497"/>
      <c r="BEJ61" s="497"/>
      <c r="BEK61" s="497"/>
      <c r="BEL61" s="497"/>
      <c r="BEM61" s="497"/>
      <c r="BEN61" s="497"/>
      <c r="BEO61" s="497"/>
      <c r="BEP61" s="497"/>
      <c r="BEQ61" s="497"/>
      <c r="BER61" s="497"/>
      <c r="BES61" s="497"/>
      <c r="BET61" s="497"/>
      <c r="BEU61" s="497"/>
      <c r="BEV61" s="497"/>
      <c r="BEW61" s="497"/>
      <c r="BEX61" s="497"/>
      <c r="BEY61" s="497"/>
      <c r="BEZ61" s="497"/>
      <c r="BFA61" s="497"/>
      <c r="BFB61" s="497"/>
      <c r="BFC61" s="497"/>
      <c r="BFD61" s="497"/>
      <c r="BFE61" s="497"/>
      <c r="BFF61" s="497"/>
      <c r="BFG61" s="497"/>
      <c r="BFH61" s="497"/>
      <c r="BFI61" s="497"/>
      <c r="BFJ61" s="497"/>
      <c r="BFK61" s="497"/>
      <c r="BFL61" s="497"/>
      <c r="BFM61" s="497"/>
      <c r="BFN61" s="497"/>
      <c r="BFO61" s="497"/>
      <c r="BFP61" s="497"/>
      <c r="BFQ61" s="497"/>
      <c r="BFR61" s="497"/>
      <c r="BFS61" s="497"/>
      <c r="BFT61" s="497"/>
      <c r="BFU61" s="497"/>
      <c r="BFV61" s="497"/>
      <c r="BFW61" s="497"/>
      <c r="BFX61" s="497"/>
      <c r="BFY61" s="497"/>
      <c r="BFZ61" s="497"/>
      <c r="BGA61" s="497"/>
      <c r="BGB61" s="497"/>
      <c r="BGC61" s="497"/>
      <c r="BGD61" s="497"/>
      <c r="BGE61" s="497"/>
      <c r="BGF61" s="497"/>
      <c r="BGG61" s="497"/>
      <c r="BGH61" s="497"/>
      <c r="BGI61" s="497"/>
      <c r="BGJ61" s="497"/>
      <c r="BGK61" s="497"/>
      <c r="BGL61" s="497"/>
      <c r="BGM61" s="497"/>
      <c r="BGN61" s="497"/>
      <c r="BGO61" s="497"/>
      <c r="BGP61" s="497"/>
      <c r="BGQ61" s="497"/>
      <c r="BGR61" s="497"/>
      <c r="BGS61" s="497"/>
      <c r="BGT61" s="497"/>
      <c r="BGU61" s="497"/>
      <c r="BGV61" s="497"/>
      <c r="BGW61" s="497"/>
      <c r="BGX61" s="497"/>
      <c r="BGY61" s="497"/>
      <c r="BGZ61" s="497"/>
      <c r="BHA61" s="497"/>
      <c r="BHB61" s="497"/>
      <c r="BHC61" s="497"/>
      <c r="BHD61" s="497"/>
      <c r="BHE61" s="497"/>
      <c r="BHF61" s="497"/>
      <c r="BHG61" s="497"/>
      <c r="BHH61" s="497"/>
      <c r="BHI61" s="497"/>
      <c r="BHJ61" s="497"/>
      <c r="BHK61" s="497"/>
      <c r="BHL61" s="497"/>
      <c r="BHM61" s="497"/>
      <c r="BHN61" s="497"/>
      <c r="BHO61" s="497"/>
      <c r="BHP61" s="497"/>
      <c r="BHQ61" s="497"/>
      <c r="BHR61" s="497"/>
      <c r="BHS61" s="497"/>
      <c r="BHT61" s="497"/>
      <c r="BHU61" s="497"/>
      <c r="BHV61" s="497"/>
      <c r="BHW61" s="497"/>
      <c r="BHX61" s="497"/>
      <c r="BHY61" s="497"/>
      <c r="BHZ61" s="497"/>
      <c r="BIA61" s="497"/>
      <c r="BIB61" s="497"/>
      <c r="BIC61" s="497"/>
      <c r="BID61" s="497"/>
      <c r="BIE61" s="497"/>
      <c r="BIF61" s="497"/>
      <c r="BIG61" s="497"/>
      <c r="BIH61" s="497"/>
      <c r="BII61" s="497"/>
      <c r="BIJ61" s="497"/>
      <c r="BIK61" s="497"/>
      <c r="BIL61" s="497"/>
      <c r="BIM61" s="497"/>
      <c r="BIN61" s="497"/>
      <c r="BIO61" s="497"/>
      <c r="BIP61" s="497"/>
      <c r="BIQ61" s="497"/>
      <c r="BIR61" s="497"/>
      <c r="BIS61" s="497"/>
      <c r="BIT61" s="497"/>
      <c r="BIU61" s="497"/>
      <c r="BIV61" s="497"/>
      <c r="BIW61" s="497"/>
      <c r="BIX61" s="497"/>
      <c r="BIY61" s="497"/>
      <c r="BIZ61" s="497"/>
      <c r="BJA61" s="497"/>
      <c r="BJB61" s="497"/>
      <c r="BJC61" s="497"/>
      <c r="BJD61" s="497"/>
      <c r="BJE61" s="497"/>
      <c r="BJF61" s="497"/>
      <c r="BJG61" s="497"/>
      <c r="BJH61" s="497"/>
      <c r="BJI61" s="497"/>
      <c r="BJJ61" s="497"/>
      <c r="BJK61" s="497"/>
      <c r="BJL61" s="497"/>
      <c r="BJM61" s="497"/>
      <c r="BJN61" s="497"/>
      <c r="BJO61" s="497"/>
      <c r="BJP61" s="497"/>
      <c r="BJQ61" s="497"/>
      <c r="BJR61" s="497"/>
      <c r="BJS61" s="497"/>
      <c r="BJT61" s="497"/>
      <c r="BJU61" s="497"/>
      <c r="BJV61" s="497"/>
      <c r="BJW61" s="497"/>
      <c r="BJX61" s="497"/>
      <c r="BJY61" s="497"/>
      <c r="BJZ61" s="497"/>
      <c r="BKA61" s="497"/>
      <c r="BKB61" s="497"/>
      <c r="BKC61" s="497"/>
      <c r="BKD61" s="497"/>
      <c r="BKE61" s="497"/>
      <c r="BKF61" s="497"/>
      <c r="BKG61" s="497"/>
      <c r="BKH61" s="497"/>
      <c r="BKI61" s="497"/>
      <c r="BKJ61" s="497"/>
      <c r="BKK61" s="497"/>
      <c r="BKL61" s="497"/>
      <c r="BKM61" s="497"/>
      <c r="BKN61" s="497"/>
      <c r="BKO61" s="497"/>
      <c r="BKP61" s="497"/>
      <c r="BKQ61" s="497"/>
      <c r="BKR61" s="497"/>
      <c r="BKS61" s="497"/>
      <c r="BKT61" s="497"/>
      <c r="BKU61" s="497"/>
      <c r="BKV61" s="497"/>
      <c r="BKW61" s="497"/>
      <c r="BKX61" s="497"/>
      <c r="BKY61" s="497"/>
      <c r="BKZ61" s="497"/>
      <c r="BLA61" s="497"/>
      <c r="BLB61" s="497"/>
      <c r="BLC61" s="497"/>
      <c r="BLD61" s="497"/>
      <c r="BLE61" s="497"/>
      <c r="BLF61" s="497"/>
      <c r="BLG61" s="497"/>
      <c r="BLH61" s="497"/>
      <c r="BLI61" s="497"/>
      <c r="BLJ61" s="497"/>
      <c r="BLK61" s="497"/>
      <c r="BLL61" s="497"/>
      <c r="BLM61" s="497"/>
      <c r="BLN61" s="497"/>
      <c r="BLO61" s="497"/>
      <c r="BLP61" s="497"/>
      <c r="BLQ61" s="497"/>
      <c r="BLR61" s="497"/>
      <c r="BLS61" s="497"/>
      <c r="BLT61" s="497"/>
      <c r="BLU61" s="497"/>
      <c r="BLV61" s="497"/>
      <c r="BLW61" s="497"/>
      <c r="BLX61" s="497"/>
      <c r="BLY61" s="497"/>
      <c r="BLZ61" s="497"/>
      <c r="BMA61" s="497"/>
      <c r="BMB61" s="497"/>
      <c r="BMC61" s="497"/>
      <c r="BMD61" s="497"/>
      <c r="BME61" s="497"/>
      <c r="BMF61" s="497"/>
      <c r="BMG61" s="497"/>
      <c r="BMH61" s="497"/>
      <c r="BMI61" s="497"/>
      <c r="BMJ61" s="497"/>
      <c r="BMK61" s="497"/>
      <c r="BML61" s="497"/>
      <c r="BMM61" s="497"/>
      <c r="BMN61" s="497"/>
      <c r="BMO61" s="497"/>
      <c r="BMP61" s="497"/>
      <c r="BMQ61" s="497"/>
      <c r="BMR61" s="497"/>
      <c r="BMS61" s="497"/>
      <c r="BMT61" s="497"/>
      <c r="BMU61" s="497"/>
      <c r="BMV61" s="497"/>
      <c r="BMW61" s="497"/>
      <c r="BMX61" s="497"/>
      <c r="BMY61" s="497"/>
      <c r="BMZ61" s="497"/>
      <c r="BNA61" s="497"/>
      <c r="BNB61" s="497"/>
      <c r="BNC61" s="497"/>
      <c r="BND61" s="497"/>
      <c r="BNE61" s="497"/>
      <c r="BNF61" s="497"/>
      <c r="BNG61" s="497"/>
      <c r="BNH61" s="497"/>
      <c r="BNI61" s="497"/>
      <c r="BNJ61" s="497"/>
      <c r="BNK61" s="497"/>
      <c r="BNL61" s="497"/>
      <c r="BNM61" s="497"/>
      <c r="BNN61" s="497"/>
      <c r="BNO61" s="497"/>
      <c r="BNP61" s="497"/>
      <c r="BNQ61" s="497"/>
      <c r="BNR61" s="497"/>
      <c r="BNS61" s="497"/>
      <c r="BNT61" s="497"/>
      <c r="BNU61" s="497"/>
      <c r="BNV61" s="497"/>
      <c r="BNW61" s="497"/>
      <c r="BNX61" s="497"/>
      <c r="BNY61" s="497"/>
      <c r="BNZ61" s="497"/>
      <c r="BOA61" s="497"/>
      <c r="BOB61" s="497"/>
      <c r="BOC61" s="497"/>
      <c r="BOD61" s="497"/>
      <c r="BOE61" s="497"/>
      <c r="BOF61" s="497"/>
      <c r="BOG61" s="497"/>
      <c r="BOH61" s="497"/>
      <c r="BOI61" s="497"/>
      <c r="BOJ61" s="497"/>
      <c r="BOK61" s="497"/>
      <c r="BOL61" s="497"/>
      <c r="BOM61" s="497"/>
      <c r="BON61" s="497"/>
      <c r="BOO61" s="497"/>
      <c r="BOP61" s="497"/>
      <c r="BOQ61" s="497"/>
      <c r="BOR61" s="497"/>
      <c r="BOS61" s="497"/>
      <c r="BOT61" s="497"/>
      <c r="BOU61" s="497"/>
      <c r="BOV61" s="497"/>
      <c r="BOW61" s="497"/>
      <c r="BOX61" s="497"/>
      <c r="BOY61" s="497"/>
      <c r="BOZ61" s="497"/>
      <c r="BPA61" s="497"/>
      <c r="BPB61" s="497"/>
      <c r="BPC61" s="497"/>
      <c r="BPD61" s="497"/>
      <c r="BPE61" s="497"/>
      <c r="BPF61" s="497"/>
      <c r="BPG61" s="497"/>
      <c r="BPH61" s="497"/>
      <c r="BPI61" s="497"/>
      <c r="BPJ61" s="497"/>
      <c r="BPK61" s="497"/>
      <c r="BPL61" s="497"/>
      <c r="BPM61" s="497"/>
      <c r="BPN61" s="497"/>
      <c r="BPO61" s="497"/>
      <c r="BPP61" s="497"/>
      <c r="BPQ61" s="497"/>
      <c r="BPR61" s="497"/>
      <c r="BPS61" s="497"/>
      <c r="BPT61" s="497"/>
      <c r="BPU61" s="497"/>
      <c r="BPV61" s="497"/>
      <c r="BPW61" s="497"/>
      <c r="BPX61" s="497"/>
      <c r="BPY61" s="497"/>
      <c r="BPZ61" s="497"/>
      <c r="BQA61" s="497"/>
      <c r="BQB61" s="497"/>
      <c r="BQC61" s="497"/>
      <c r="BQD61" s="497"/>
      <c r="BQE61" s="497"/>
      <c r="BQF61" s="497"/>
      <c r="BQG61" s="497"/>
      <c r="BQH61" s="497"/>
      <c r="BQI61" s="497"/>
      <c r="BQJ61" s="497"/>
      <c r="BQK61" s="497"/>
      <c r="BQL61" s="497"/>
      <c r="BQM61" s="497"/>
      <c r="BQN61" s="497"/>
      <c r="BQO61" s="497"/>
      <c r="BQP61" s="497"/>
      <c r="BQQ61" s="497"/>
      <c r="BQR61" s="497"/>
      <c r="BQS61" s="497"/>
      <c r="BQT61" s="497"/>
      <c r="BQU61" s="497"/>
      <c r="BQV61" s="497"/>
      <c r="BQW61" s="497"/>
      <c r="BQX61" s="497"/>
      <c r="BQY61" s="497"/>
      <c r="BQZ61" s="497"/>
      <c r="BRA61" s="497"/>
      <c r="BRB61" s="497"/>
      <c r="BRC61" s="497"/>
      <c r="BRD61" s="497"/>
      <c r="BRE61" s="497"/>
      <c r="BRF61" s="497"/>
      <c r="BRG61" s="497"/>
      <c r="BRH61" s="497"/>
      <c r="BRI61" s="497"/>
      <c r="BRJ61" s="497"/>
      <c r="BRK61" s="497"/>
      <c r="BRL61" s="497"/>
      <c r="BRM61" s="497"/>
      <c r="BRN61" s="497"/>
      <c r="BRO61" s="497"/>
      <c r="BRP61" s="497"/>
      <c r="BRQ61" s="497"/>
      <c r="BRR61" s="497"/>
      <c r="BRS61" s="497"/>
      <c r="BRT61" s="497"/>
      <c r="BRU61" s="497"/>
      <c r="BRV61" s="497"/>
      <c r="BRW61" s="497"/>
      <c r="BRX61" s="497"/>
      <c r="BRY61" s="497"/>
      <c r="BRZ61" s="497"/>
      <c r="BSA61" s="497"/>
      <c r="BSB61" s="497"/>
      <c r="BSC61" s="497"/>
      <c r="BSD61" s="497"/>
      <c r="BSE61" s="497"/>
      <c r="BSF61" s="497"/>
      <c r="BSG61" s="497"/>
      <c r="BSH61" s="497"/>
      <c r="BSI61" s="497"/>
      <c r="BSJ61" s="497"/>
      <c r="BSK61" s="497"/>
      <c r="BSL61" s="497"/>
      <c r="BSM61" s="497"/>
      <c r="BSN61" s="497"/>
      <c r="BSO61" s="497"/>
      <c r="BSP61" s="497"/>
      <c r="BSQ61" s="497"/>
      <c r="BSR61" s="497"/>
      <c r="BSS61" s="497"/>
      <c r="BST61" s="497"/>
      <c r="BSU61" s="497"/>
      <c r="BSV61" s="497"/>
      <c r="BSW61" s="497"/>
      <c r="BSX61" s="497"/>
      <c r="BSY61" s="497"/>
      <c r="BSZ61" s="497"/>
      <c r="BTA61" s="497"/>
      <c r="BTB61" s="497"/>
      <c r="BTC61" s="497"/>
      <c r="BTD61" s="497"/>
      <c r="BTE61" s="497"/>
      <c r="BTF61" s="497"/>
      <c r="BTG61" s="497"/>
      <c r="BTH61" s="497"/>
      <c r="BTI61" s="497"/>
      <c r="BTJ61" s="497"/>
      <c r="BTK61" s="497"/>
      <c r="BTL61" s="497"/>
      <c r="BTM61" s="497"/>
      <c r="BTN61" s="497"/>
      <c r="BTO61" s="497"/>
      <c r="BTP61" s="497"/>
      <c r="BTQ61" s="497"/>
      <c r="BTR61" s="497"/>
      <c r="BTS61" s="497"/>
      <c r="BTT61" s="497"/>
      <c r="BTU61" s="497"/>
      <c r="BTV61" s="497"/>
      <c r="BTW61" s="497"/>
      <c r="BTX61" s="497"/>
      <c r="BTY61" s="497"/>
      <c r="BTZ61" s="497"/>
      <c r="BUA61" s="497"/>
      <c r="BUB61" s="497"/>
      <c r="BUC61" s="497"/>
      <c r="BUD61" s="497"/>
      <c r="BUE61" s="497"/>
      <c r="BUF61" s="497"/>
      <c r="BUG61" s="497"/>
      <c r="BUH61" s="497"/>
      <c r="BUI61" s="497"/>
      <c r="BUJ61" s="497"/>
      <c r="BUK61" s="497"/>
      <c r="BUL61" s="497"/>
      <c r="BUM61" s="497"/>
      <c r="BUN61" s="497"/>
      <c r="BUO61" s="497"/>
      <c r="BUP61" s="497"/>
      <c r="BUQ61" s="497"/>
      <c r="BUR61" s="497"/>
      <c r="BUS61" s="497"/>
      <c r="BUT61" s="497"/>
      <c r="BUU61" s="497"/>
      <c r="BUV61" s="497"/>
      <c r="BUW61" s="497"/>
      <c r="BUX61" s="497"/>
      <c r="BUY61" s="497"/>
      <c r="BUZ61" s="497"/>
      <c r="BVA61" s="497"/>
      <c r="BVB61" s="497"/>
      <c r="BVC61" s="497"/>
      <c r="BVD61" s="497"/>
      <c r="BVE61" s="497"/>
      <c r="BVF61" s="497"/>
      <c r="BVG61" s="497"/>
      <c r="BVH61" s="497"/>
      <c r="BVI61" s="497"/>
      <c r="BVJ61" s="497"/>
      <c r="BVK61" s="497"/>
      <c r="BVL61" s="497"/>
      <c r="BVM61" s="497"/>
      <c r="BVN61" s="497"/>
      <c r="BVO61" s="497"/>
      <c r="BVP61" s="497"/>
      <c r="BVQ61" s="497"/>
      <c r="BVR61" s="497"/>
      <c r="BVS61" s="497"/>
      <c r="BVT61" s="497"/>
      <c r="BVU61" s="497"/>
      <c r="BVV61" s="497"/>
      <c r="BVW61" s="497"/>
      <c r="BVX61" s="497"/>
      <c r="BVY61" s="497"/>
      <c r="BVZ61" s="497"/>
      <c r="BWA61" s="497"/>
      <c r="BWB61" s="497"/>
      <c r="BWC61" s="497"/>
      <c r="BWD61" s="497"/>
      <c r="BWE61" s="497"/>
      <c r="BWF61" s="497"/>
      <c r="BWG61" s="497"/>
      <c r="BWH61" s="497"/>
      <c r="BWI61" s="497"/>
      <c r="BWJ61" s="497"/>
      <c r="BWK61" s="497"/>
      <c r="BWL61" s="497"/>
      <c r="BWM61" s="497"/>
      <c r="BWN61" s="497"/>
      <c r="BWO61" s="497"/>
      <c r="BWP61" s="497"/>
      <c r="BWQ61" s="497"/>
      <c r="BWR61" s="497"/>
      <c r="BWS61" s="497"/>
      <c r="BWT61" s="497"/>
      <c r="BWU61" s="497"/>
      <c r="BWV61" s="497"/>
      <c r="BWW61" s="497"/>
      <c r="BWX61" s="497"/>
      <c r="BWY61" s="497"/>
      <c r="BWZ61" s="497"/>
      <c r="BXA61" s="497"/>
      <c r="BXB61" s="497"/>
      <c r="BXC61" s="497"/>
      <c r="BXD61" s="497"/>
      <c r="BXE61" s="497"/>
      <c r="BXF61" s="497"/>
      <c r="BXG61" s="497"/>
      <c r="BXH61" s="497"/>
      <c r="BXI61" s="497"/>
      <c r="BXJ61" s="497"/>
      <c r="BXK61" s="497"/>
      <c r="BXL61" s="497"/>
      <c r="BXM61" s="497"/>
      <c r="BXN61" s="497"/>
      <c r="BXO61" s="497"/>
      <c r="BXP61" s="497"/>
      <c r="BXQ61" s="497"/>
      <c r="BXR61" s="497"/>
      <c r="BXS61" s="497"/>
      <c r="BXT61" s="497"/>
      <c r="BXU61" s="497"/>
      <c r="BXV61" s="497"/>
      <c r="BXW61" s="497"/>
      <c r="BXX61" s="497"/>
      <c r="BXY61" s="497"/>
      <c r="BXZ61" s="497"/>
      <c r="BYA61" s="497"/>
      <c r="BYB61" s="497"/>
      <c r="BYC61" s="497"/>
      <c r="BYD61" s="497"/>
      <c r="BYE61" s="497"/>
      <c r="BYF61" s="497"/>
      <c r="BYG61" s="497"/>
      <c r="BYH61" s="497"/>
      <c r="BYI61" s="497"/>
      <c r="BYJ61" s="497"/>
      <c r="BYK61" s="497"/>
      <c r="BYL61" s="497"/>
      <c r="BYM61" s="497"/>
      <c r="BYN61" s="497"/>
      <c r="BYO61" s="497"/>
      <c r="BYP61" s="497"/>
      <c r="BYQ61" s="497"/>
      <c r="BYR61" s="497"/>
      <c r="BYS61" s="497"/>
      <c r="BYT61" s="497"/>
      <c r="BYU61" s="497"/>
      <c r="BYV61" s="497"/>
      <c r="BYW61" s="497"/>
      <c r="BYX61" s="497"/>
      <c r="BYY61" s="497"/>
      <c r="BYZ61" s="497"/>
      <c r="BZA61" s="497"/>
      <c r="BZB61" s="497"/>
      <c r="BZC61" s="497"/>
      <c r="BZD61" s="497"/>
      <c r="BZE61" s="497"/>
      <c r="BZF61" s="497"/>
      <c r="BZG61" s="497"/>
      <c r="BZH61" s="497"/>
      <c r="BZI61" s="497"/>
      <c r="BZJ61" s="497"/>
      <c r="BZK61" s="497"/>
      <c r="BZL61" s="497"/>
      <c r="BZM61" s="497"/>
      <c r="BZN61" s="497"/>
      <c r="BZO61" s="497"/>
      <c r="BZP61" s="497"/>
      <c r="BZQ61" s="497"/>
      <c r="BZR61" s="497"/>
      <c r="BZS61" s="497"/>
      <c r="BZT61" s="497"/>
      <c r="BZU61" s="497"/>
      <c r="BZV61" s="497"/>
      <c r="BZW61" s="497"/>
      <c r="BZX61" s="497"/>
      <c r="BZY61" s="497"/>
      <c r="BZZ61" s="497"/>
      <c r="CAA61" s="497"/>
      <c r="CAB61" s="497"/>
      <c r="CAC61" s="497"/>
      <c r="CAD61" s="497"/>
      <c r="CAE61" s="497"/>
      <c r="CAF61" s="497"/>
      <c r="CAG61" s="497"/>
      <c r="CAH61" s="497"/>
      <c r="CAI61" s="497"/>
      <c r="CAJ61" s="497"/>
      <c r="CAK61" s="497"/>
      <c r="CAL61" s="497"/>
      <c r="CAM61" s="497"/>
      <c r="CAN61" s="497"/>
      <c r="CAO61" s="497"/>
      <c r="CAP61" s="497"/>
      <c r="CAQ61" s="497"/>
      <c r="CAR61" s="497"/>
      <c r="CAS61" s="497"/>
      <c r="CAT61" s="497"/>
      <c r="CAU61" s="497"/>
      <c r="CAV61" s="497"/>
      <c r="CAW61" s="497"/>
      <c r="CAX61" s="497"/>
      <c r="CAY61" s="497"/>
      <c r="CAZ61" s="497"/>
      <c r="CBA61" s="497"/>
      <c r="CBB61" s="497"/>
      <c r="CBC61" s="497"/>
      <c r="CBD61" s="497"/>
      <c r="CBE61" s="497"/>
      <c r="CBF61" s="497"/>
      <c r="CBG61" s="497"/>
      <c r="CBH61" s="497"/>
      <c r="CBI61" s="497"/>
      <c r="CBJ61" s="497"/>
      <c r="CBK61" s="497"/>
      <c r="CBL61" s="497"/>
      <c r="CBM61" s="497"/>
      <c r="CBN61" s="497"/>
      <c r="CBO61" s="497"/>
      <c r="CBP61" s="497"/>
      <c r="CBQ61" s="497"/>
      <c r="CBR61" s="497"/>
      <c r="CBS61" s="497"/>
      <c r="CBT61" s="497"/>
      <c r="CBU61" s="497"/>
      <c r="CBV61" s="497"/>
      <c r="CBW61" s="497"/>
      <c r="CBX61" s="497"/>
      <c r="CBY61" s="497"/>
      <c r="CBZ61" s="497"/>
      <c r="CCA61" s="497"/>
      <c r="CCB61" s="497"/>
      <c r="CCC61" s="497"/>
      <c r="CCD61" s="497"/>
      <c r="CCE61" s="497"/>
      <c r="CCF61" s="497"/>
      <c r="CCG61" s="497"/>
      <c r="CCH61" s="497"/>
      <c r="CCI61" s="497"/>
      <c r="CCJ61" s="497"/>
      <c r="CCK61" s="497"/>
      <c r="CCL61" s="497"/>
      <c r="CCM61" s="497"/>
      <c r="CCN61" s="497"/>
      <c r="CCO61" s="497"/>
      <c r="CCP61" s="497"/>
      <c r="CCQ61" s="497"/>
      <c r="CCR61" s="497"/>
      <c r="CCS61" s="497"/>
      <c r="CCT61" s="497"/>
      <c r="CCU61" s="497"/>
      <c r="CCV61" s="497"/>
      <c r="CCW61" s="497"/>
      <c r="CCX61" s="497"/>
      <c r="CCY61" s="497"/>
      <c r="CCZ61" s="497"/>
      <c r="CDA61" s="497"/>
      <c r="CDB61" s="497"/>
      <c r="CDC61" s="497"/>
      <c r="CDD61" s="497"/>
      <c r="CDE61" s="497"/>
      <c r="CDF61" s="497"/>
      <c r="CDG61" s="497"/>
      <c r="CDH61" s="497"/>
      <c r="CDI61" s="497"/>
      <c r="CDJ61" s="497"/>
      <c r="CDK61" s="497"/>
      <c r="CDL61" s="497"/>
      <c r="CDM61" s="497"/>
      <c r="CDN61" s="497"/>
      <c r="CDO61" s="497"/>
      <c r="CDP61" s="497"/>
      <c r="CDQ61" s="497"/>
      <c r="CDR61" s="497"/>
      <c r="CDS61" s="497"/>
      <c r="CDT61" s="497"/>
      <c r="CDU61" s="497"/>
      <c r="CDV61" s="497"/>
      <c r="CDW61" s="497"/>
      <c r="CDX61" s="497"/>
      <c r="CDY61" s="497"/>
      <c r="CDZ61" s="497"/>
      <c r="CEA61" s="497"/>
      <c r="CEB61" s="497"/>
      <c r="CEC61" s="497"/>
      <c r="CED61" s="497"/>
      <c r="CEE61" s="497"/>
      <c r="CEF61" s="497"/>
      <c r="CEG61" s="497"/>
      <c r="CEH61" s="497"/>
      <c r="CEI61" s="497"/>
      <c r="CEJ61" s="497"/>
      <c r="CEK61" s="497"/>
      <c r="CEL61" s="497"/>
      <c r="CEM61" s="497"/>
      <c r="CEN61" s="497"/>
      <c r="CEO61" s="497"/>
      <c r="CEP61" s="497"/>
      <c r="CEQ61" s="497"/>
      <c r="CER61" s="497"/>
      <c r="CES61" s="497"/>
      <c r="CET61" s="497"/>
      <c r="CEU61" s="497"/>
      <c r="CEV61" s="497"/>
      <c r="CEW61" s="497"/>
      <c r="CEX61" s="497"/>
      <c r="CEY61" s="497"/>
      <c r="CEZ61" s="497"/>
      <c r="CFA61" s="497"/>
      <c r="CFB61" s="497"/>
      <c r="CFC61" s="497"/>
      <c r="CFD61" s="497"/>
      <c r="CFE61" s="497"/>
      <c r="CFF61" s="497"/>
      <c r="CFG61" s="497"/>
      <c r="CFH61" s="497"/>
      <c r="CFI61" s="497"/>
      <c r="CFJ61" s="497"/>
      <c r="CFK61" s="497"/>
      <c r="CFL61" s="497"/>
      <c r="CFM61" s="497"/>
      <c r="CFN61" s="497"/>
      <c r="CFO61" s="497"/>
      <c r="CFP61" s="497"/>
      <c r="CFQ61" s="497"/>
      <c r="CFR61" s="497"/>
      <c r="CFS61" s="497"/>
      <c r="CFT61" s="497"/>
      <c r="CFU61" s="497"/>
      <c r="CFV61" s="497"/>
      <c r="CFW61" s="497"/>
      <c r="CFX61" s="497"/>
      <c r="CFY61" s="497"/>
      <c r="CFZ61" s="497"/>
      <c r="CGA61" s="497"/>
      <c r="CGB61" s="497"/>
      <c r="CGC61" s="497"/>
      <c r="CGD61" s="497"/>
      <c r="CGE61" s="497"/>
      <c r="CGF61" s="497"/>
      <c r="CGG61" s="497"/>
      <c r="CGH61" s="497"/>
      <c r="CGI61" s="497"/>
      <c r="CGJ61" s="497"/>
      <c r="CGK61" s="497"/>
      <c r="CGL61" s="497"/>
      <c r="CGM61" s="497"/>
      <c r="CGN61" s="497"/>
      <c r="CGO61" s="497"/>
      <c r="CGP61" s="497"/>
      <c r="CGQ61" s="497"/>
      <c r="CGR61" s="497"/>
      <c r="CGS61" s="497"/>
      <c r="CGT61" s="497"/>
      <c r="CGU61" s="497"/>
      <c r="CGV61" s="497"/>
      <c r="CGW61" s="497"/>
      <c r="CGX61" s="497"/>
      <c r="CGY61" s="497"/>
      <c r="CGZ61" s="497"/>
      <c r="CHA61" s="497"/>
      <c r="CHB61" s="497"/>
      <c r="CHC61" s="497"/>
      <c r="CHD61" s="497"/>
      <c r="CHE61" s="497"/>
      <c r="CHF61" s="497"/>
      <c r="CHG61" s="497"/>
      <c r="CHH61" s="497"/>
      <c r="CHI61" s="497"/>
      <c r="CHJ61" s="497"/>
      <c r="CHK61" s="497"/>
      <c r="CHL61" s="497"/>
      <c r="CHM61" s="497"/>
      <c r="CHN61" s="497"/>
      <c r="CHO61" s="497"/>
      <c r="CHP61" s="497"/>
      <c r="CHQ61" s="497"/>
      <c r="CHR61" s="497"/>
      <c r="CHS61" s="497"/>
      <c r="CHT61" s="497"/>
      <c r="CHU61" s="497"/>
      <c r="CHV61" s="497"/>
      <c r="CHW61" s="497"/>
      <c r="CHX61" s="497"/>
      <c r="CHY61" s="497"/>
      <c r="CHZ61" s="497"/>
      <c r="CIA61" s="497"/>
      <c r="CIB61" s="497"/>
      <c r="CIC61" s="497"/>
      <c r="CID61" s="497"/>
      <c r="CIE61" s="497"/>
      <c r="CIF61" s="497"/>
      <c r="CIG61" s="497"/>
      <c r="CIH61" s="497"/>
      <c r="CII61" s="497"/>
      <c r="CIJ61" s="497"/>
      <c r="CIK61" s="497"/>
      <c r="CIL61" s="497"/>
      <c r="CIM61" s="497"/>
      <c r="CIN61" s="497"/>
      <c r="CIO61" s="497"/>
      <c r="CIP61" s="497"/>
      <c r="CIQ61" s="497"/>
      <c r="CIR61" s="497"/>
      <c r="CIS61" s="497"/>
      <c r="CIT61" s="497"/>
      <c r="CIU61" s="497"/>
      <c r="CIV61" s="497"/>
      <c r="CIW61" s="497"/>
      <c r="CIX61" s="497"/>
      <c r="CIY61" s="497"/>
      <c r="CIZ61" s="497"/>
      <c r="CJA61" s="497"/>
      <c r="CJB61" s="497"/>
      <c r="CJC61" s="497"/>
      <c r="CJD61" s="497"/>
      <c r="CJE61" s="497"/>
      <c r="CJF61" s="497"/>
      <c r="CJG61" s="497"/>
      <c r="CJH61" s="497"/>
      <c r="CJI61" s="497"/>
      <c r="CJJ61" s="497"/>
      <c r="CJK61" s="497"/>
      <c r="CJL61" s="497"/>
      <c r="CJM61" s="497"/>
      <c r="CJN61" s="497"/>
      <c r="CJO61" s="497"/>
      <c r="CJP61" s="497"/>
      <c r="CJQ61" s="497"/>
      <c r="CJR61" s="497"/>
      <c r="CJS61" s="497"/>
      <c r="CJT61" s="497"/>
      <c r="CJU61" s="497"/>
      <c r="CJV61" s="497"/>
      <c r="CJW61" s="497"/>
      <c r="CJX61" s="497"/>
      <c r="CJY61" s="497"/>
      <c r="CJZ61" s="497"/>
      <c r="CKA61" s="497"/>
      <c r="CKB61" s="497"/>
      <c r="CKC61" s="497"/>
      <c r="CKD61" s="497"/>
      <c r="CKE61" s="497"/>
      <c r="CKF61" s="497"/>
      <c r="CKG61" s="497"/>
      <c r="CKH61" s="497"/>
      <c r="CKI61" s="497"/>
      <c r="CKJ61" s="497"/>
      <c r="CKK61" s="497"/>
      <c r="CKL61" s="497"/>
      <c r="CKM61" s="497"/>
      <c r="CKN61" s="497"/>
      <c r="CKO61" s="497"/>
      <c r="CKP61" s="497"/>
      <c r="CKQ61" s="497"/>
      <c r="CKR61" s="497"/>
      <c r="CKS61" s="497"/>
      <c r="CKT61" s="497"/>
      <c r="CKU61" s="497"/>
      <c r="CKV61" s="497"/>
      <c r="CKW61" s="497"/>
      <c r="CKX61" s="497"/>
      <c r="CKY61" s="497"/>
      <c r="CKZ61" s="497"/>
      <c r="CLA61" s="497"/>
      <c r="CLB61" s="497"/>
      <c r="CLC61" s="497"/>
      <c r="CLD61" s="497"/>
      <c r="CLE61" s="497"/>
      <c r="CLF61" s="497"/>
      <c r="CLG61" s="497"/>
      <c r="CLH61" s="497"/>
      <c r="CLI61" s="497"/>
      <c r="CLJ61" s="497"/>
      <c r="CLK61" s="497"/>
      <c r="CLL61" s="497"/>
      <c r="CLM61" s="497"/>
      <c r="CLN61" s="497"/>
      <c r="CLO61" s="497"/>
      <c r="CLP61" s="497"/>
      <c r="CLQ61" s="497"/>
      <c r="CLR61" s="497"/>
      <c r="CLS61" s="497"/>
      <c r="CLT61" s="497"/>
      <c r="CLU61" s="497"/>
      <c r="CLV61" s="497"/>
      <c r="CLW61" s="497"/>
      <c r="CLX61" s="497"/>
      <c r="CLY61" s="497"/>
      <c r="CLZ61" s="497"/>
      <c r="CMA61" s="497"/>
      <c r="CMB61" s="497"/>
      <c r="CMC61" s="497"/>
      <c r="CMD61" s="497"/>
      <c r="CME61" s="497"/>
      <c r="CMF61" s="497"/>
      <c r="CMG61" s="497"/>
      <c r="CMH61" s="497"/>
      <c r="CMI61" s="497"/>
      <c r="CMJ61" s="497"/>
      <c r="CMK61" s="497"/>
      <c r="CML61" s="497"/>
      <c r="CMM61" s="497"/>
      <c r="CMN61" s="497"/>
      <c r="CMO61" s="497"/>
      <c r="CMP61" s="497"/>
      <c r="CMQ61" s="497"/>
      <c r="CMR61" s="497"/>
      <c r="CMS61" s="497"/>
      <c r="CMT61" s="497"/>
      <c r="CMU61" s="497"/>
      <c r="CMV61" s="497"/>
      <c r="CMW61" s="497"/>
      <c r="CMX61" s="497"/>
      <c r="CMY61" s="497"/>
      <c r="CMZ61" s="497"/>
      <c r="CNA61" s="497"/>
      <c r="CNB61" s="497"/>
      <c r="CNC61" s="497"/>
      <c r="CND61" s="497"/>
      <c r="CNE61" s="497"/>
      <c r="CNF61" s="497"/>
      <c r="CNG61" s="497"/>
      <c r="CNH61" s="497"/>
      <c r="CNI61" s="497"/>
      <c r="CNJ61" s="497"/>
      <c r="CNK61" s="497"/>
      <c r="CNL61" s="497"/>
      <c r="CNM61" s="497"/>
      <c r="CNN61" s="497"/>
      <c r="CNO61" s="497"/>
      <c r="CNP61" s="497"/>
      <c r="CNQ61" s="497"/>
      <c r="CNR61" s="497"/>
      <c r="CNS61" s="497"/>
      <c r="CNT61" s="497"/>
      <c r="CNU61" s="497"/>
      <c r="CNV61" s="497"/>
      <c r="CNW61" s="497"/>
      <c r="CNX61" s="497"/>
      <c r="CNY61" s="497"/>
      <c r="CNZ61" s="497"/>
      <c r="COA61" s="497"/>
      <c r="COB61" s="497"/>
      <c r="COC61" s="497"/>
      <c r="COD61" s="497"/>
      <c r="COE61" s="497"/>
      <c r="COF61" s="497"/>
      <c r="COG61" s="497"/>
      <c r="COH61" s="497"/>
      <c r="COI61" s="497"/>
      <c r="COJ61" s="497"/>
      <c r="COK61" s="497"/>
      <c r="COL61" s="497"/>
      <c r="COM61" s="497"/>
      <c r="CON61" s="497"/>
      <c r="COO61" s="497"/>
      <c r="COP61" s="497"/>
      <c r="COQ61" s="497"/>
      <c r="COR61" s="497"/>
      <c r="COS61" s="497"/>
      <c r="COT61" s="497"/>
      <c r="COU61" s="497"/>
      <c r="COV61" s="497"/>
      <c r="COW61" s="497"/>
      <c r="COX61" s="497"/>
      <c r="COY61" s="497"/>
      <c r="COZ61" s="497"/>
      <c r="CPA61" s="497"/>
      <c r="CPB61" s="497"/>
      <c r="CPC61" s="497"/>
      <c r="CPD61" s="497"/>
      <c r="CPE61" s="497"/>
      <c r="CPF61" s="497"/>
      <c r="CPG61" s="497"/>
      <c r="CPH61" s="497"/>
      <c r="CPI61" s="497"/>
      <c r="CPJ61" s="497"/>
      <c r="CPK61" s="497"/>
      <c r="CPL61" s="497"/>
      <c r="CPM61" s="497"/>
      <c r="CPN61" s="497"/>
      <c r="CPO61" s="497"/>
      <c r="CPP61" s="497"/>
      <c r="CPQ61" s="497"/>
      <c r="CPR61" s="497"/>
      <c r="CPS61" s="497"/>
      <c r="CPT61" s="497"/>
      <c r="CPU61" s="497"/>
      <c r="CPV61" s="497"/>
      <c r="CPW61" s="497"/>
      <c r="CPX61" s="497"/>
      <c r="CPY61" s="497"/>
      <c r="CPZ61" s="497"/>
      <c r="CQA61" s="497"/>
      <c r="CQB61" s="497"/>
      <c r="CQC61" s="497"/>
      <c r="CQD61" s="497"/>
      <c r="CQE61" s="497"/>
      <c r="CQF61" s="497"/>
      <c r="CQG61" s="497"/>
      <c r="CQH61" s="497"/>
      <c r="CQI61" s="497"/>
      <c r="CQJ61" s="497"/>
      <c r="CQK61" s="497"/>
      <c r="CQL61" s="497"/>
      <c r="CQM61" s="497"/>
      <c r="CQN61" s="497"/>
      <c r="CQO61" s="497"/>
      <c r="CQP61" s="497"/>
      <c r="CQQ61" s="497"/>
      <c r="CQR61" s="497"/>
      <c r="CQS61" s="497"/>
      <c r="CQT61" s="497"/>
      <c r="CQU61" s="497"/>
      <c r="CQV61" s="497"/>
      <c r="CQW61" s="497"/>
      <c r="CQX61" s="497"/>
      <c r="CQY61" s="497"/>
      <c r="CQZ61" s="497"/>
      <c r="CRA61" s="497"/>
      <c r="CRB61" s="497"/>
      <c r="CRC61" s="497"/>
      <c r="CRD61" s="497"/>
      <c r="CRE61" s="497"/>
      <c r="CRF61" s="497"/>
      <c r="CRG61" s="497"/>
      <c r="CRH61" s="497"/>
      <c r="CRI61" s="497"/>
      <c r="CRJ61" s="497"/>
      <c r="CRK61" s="497"/>
      <c r="CRL61" s="497"/>
      <c r="CRM61" s="497"/>
      <c r="CRN61" s="497"/>
      <c r="CRO61" s="497"/>
      <c r="CRP61" s="497"/>
      <c r="CRQ61" s="497"/>
      <c r="CRR61" s="497"/>
      <c r="CRS61" s="497"/>
      <c r="CRT61" s="497"/>
      <c r="CRU61" s="497"/>
      <c r="CRV61" s="497"/>
      <c r="CRW61" s="497"/>
      <c r="CRX61" s="497"/>
      <c r="CRY61" s="497"/>
      <c r="CRZ61" s="497"/>
      <c r="CSA61" s="497"/>
      <c r="CSB61" s="497"/>
      <c r="CSC61" s="497"/>
      <c r="CSD61" s="497"/>
      <c r="CSE61" s="497"/>
      <c r="CSF61" s="497"/>
      <c r="CSG61" s="497"/>
      <c r="CSH61" s="497"/>
      <c r="CSI61" s="497"/>
      <c r="CSJ61" s="497"/>
      <c r="CSK61" s="497"/>
      <c r="CSL61" s="497"/>
      <c r="CSM61" s="497"/>
      <c r="CSN61" s="497"/>
      <c r="CSO61" s="497"/>
      <c r="CSP61" s="497"/>
      <c r="CSQ61" s="497"/>
      <c r="CSR61" s="497"/>
      <c r="CSS61" s="497"/>
      <c r="CST61" s="497"/>
      <c r="CSU61" s="497"/>
      <c r="CSV61" s="497"/>
      <c r="CSW61" s="497"/>
      <c r="CSX61" s="497"/>
      <c r="CSY61" s="497"/>
      <c r="CSZ61" s="497"/>
      <c r="CTA61" s="497"/>
      <c r="CTB61" s="497"/>
      <c r="CTC61" s="497"/>
      <c r="CTD61" s="497"/>
      <c r="CTE61" s="497"/>
      <c r="CTF61" s="497"/>
      <c r="CTG61" s="497"/>
      <c r="CTH61" s="497"/>
      <c r="CTI61" s="497"/>
      <c r="CTJ61" s="497"/>
      <c r="CTK61" s="497"/>
      <c r="CTL61" s="497"/>
      <c r="CTM61" s="497"/>
      <c r="CTN61" s="497"/>
      <c r="CTO61" s="497"/>
      <c r="CTP61" s="497"/>
      <c r="CTQ61" s="497"/>
      <c r="CTR61" s="497"/>
      <c r="CTS61" s="497"/>
      <c r="CTT61" s="497"/>
      <c r="CTU61" s="497"/>
      <c r="CTV61" s="497"/>
      <c r="CTW61" s="497"/>
      <c r="CTX61" s="497"/>
      <c r="CTY61" s="497"/>
      <c r="CTZ61" s="497"/>
      <c r="CUA61" s="497"/>
      <c r="CUB61" s="497"/>
      <c r="CUC61" s="497"/>
      <c r="CUD61" s="497"/>
      <c r="CUE61" s="497"/>
      <c r="CUF61" s="497"/>
      <c r="CUG61" s="497"/>
      <c r="CUH61" s="497"/>
      <c r="CUI61" s="497"/>
      <c r="CUJ61" s="497"/>
      <c r="CUK61" s="497"/>
      <c r="CUL61" s="497"/>
      <c r="CUM61" s="497"/>
      <c r="CUN61" s="497"/>
      <c r="CUO61" s="497"/>
      <c r="CUP61" s="497"/>
      <c r="CUQ61" s="497"/>
      <c r="CUR61" s="497"/>
      <c r="CUS61" s="497"/>
      <c r="CUT61" s="497"/>
      <c r="CUU61" s="497"/>
      <c r="CUV61" s="497"/>
      <c r="CUW61" s="497"/>
      <c r="CUX61" s="497"/>
      <c r="CUY61" s="497"/>
      <c r="CUZ61" s="497"/>
      <c r="CVA61" s="497"/>
      <c r="CVB61" s="497"/>
      <c r="CVC61" s="497"/>
      <c r="CVD61" s="497"/>
      <c r="CVE61" s="497"/>
      <c r="CVF61" s="497"/>
      <c r="CVG61" s="497"/>
      <c r="CVH61" s="497"/>
      <c r="CVI61" s="497"/>
      <c r="CVJ61" s="497"/>
      <c r="CVK61" s="497"/>
      <c r="CVL61" s="497"/>
      <c r="CVM61" s="497"/>
      <c r="CVN61" s="497"/>
      <c r="CVO61" s="497"/>
      <c r="CVP61" s="497"/>
      <c r="CVQ61" s="497"/>
      <c r="CVR61" s="497"/>
      <c r="CVS61" s="497"/>
      <c r="CVT61" s="497"/>
      <c r="CVU61" s="497"/>
      <c r="CVV61" s="497"/>
      <c r="CVW61" s="497"/>
      <c r="CVX61" s="497"/>
      <c r="CVY61" s="497"/>
      <c r="CVZ61" s="497"/>
      <c r="CWA61" s="497"/>
      <c r="CWB61" s="497"/>
      <c r="CWC61" s="497"/>
      <c r="CWD61" s="497"/>
      <c r="CWE61" s="497"/>
      <c r="CWF61" s="497"/>
      <c r="CWG61" s="497"/>
      <c r="CWH61" s="497"/>
      <c r="CWI61" s="497"/>
      <c r="CWJ61" s="497"/>
      <c r="CWK61" s="497"/>
      <c r="CWL61" s="497"/>
      <c r="CWM61" s="497"/>
      <c r="CWN61" s="497"/>
      <c r="CWO61" s="497"/>
      <c r="CWP61" s="497"/>
      <c r="CWQ61" s="497"/>
      <c r="CWR61" s="497"/>
      <c r="CWS61" s="497"/>
      <c r="CWT61" s="497"/>
      <c r="CWU61" s="497"/>
      <c r="CWV61" s="497"/>
      <c r="CWW61" s="497"/>
      <c r="CWX61" s="497"/>
      <c r="CWY61" s="497"/>
      <c r="CWZ61" s="497"/>
      <c r="CXA61" s="497"/>
      <c r="CXB61" s="497"/>
      <c r="CXC61" s="497"/>
      <c r="CXD61" s="497"/>
      <c r="CXE61" s="497"/>
      <c r="CXF61" s="497"/>
      <c r="CXG61" s="497"/>
      <c r="CXH61" s="497"/>
      <c r="CXI61" s="497"/>
      <c r="CXJ61" s="497"/>
      <c r="CXK61" s="497"/>
      <c r="CXL61" s="497"/>
      <c r="CXM61" s="497"/>
      <c r="CXN61" s="497"/>
      <c r="CXO61" s="497"/>
      <c r="CXP61" s="497"/>
      <c r="CXQ61" s="497"/>
      <c r="CXR61" s="497"/>
      <c r="CXS61" s="497"/>
      <c r="CXT61" s="497"/>
      <c r="CXU61" s="497"/>
      <c r="CXV61" s="497"/>
      <c r="CXW61" s="497"/>
      <c r="CXX61" s="497"/>
      <c r="CXY61" s="497"/>
      <c r="CXZ61" s="497"/>
      <c r="CYA61" s="497"/>
      <c r="CYB61" s="497"/>
      <c r="CYC61" s="497"/>
      <c r="CYD61" s="497"/>
      <c r="CYE61" s="497"/>
      <c r="CYF61" s="497"/>
      <c r="CYG61" s="497"/>
      <c r="CYH61" s="497"/>
      <c r="CYI61" s="497"/>
      <c r="CYJ61" s="497"/>
      <c r="CYK61" s="497"/>
      <c r="CYL61" s="497"/>
      <c r="CYM61" s="497"/>
      <c r="CYN61" s="497"/>
      <c r="CYO61" s="497"/>
      <c r="CYP61" s="497"/>
      <c r="CYQ61" s="497"/>
      <c r="CYR61" s="497"/>
      <c r="CYS61" s="497"/>
      <c r="CYT61" s="497"/>
      <c r="CYU61" s="497"/>
      <c r="CYV61" s="497"/>
      <c r="CYW61" s="497"/>
      <c r="CYX61" s="497"/>
      <c r="CYY61" s="497"/>
      <c r="CYZ61" s="497"/>
      <c r="CZA61" s="497"/>
      <c r="CZB61" s="497"/>
      <c r="CZC61" s="497"/>
      <c r="CZD61" s="497"/>
      <c r="CZE61" s="497"/>
      <c r="CZF61" s="497"/>
      <c r="CZG61" s="497"/>
      <c r="CZH61" s="497"/>
      <c r="CZI61" s="497"/>
      <c r="CZJ61" s="497"/>
      <c r="CZK61" s="497"/>
      <c r="CZL61" s="497"/>
      <c r="CZM61" s="497"/>
      <c r="CZN61" s="497"/>
      <c r="CZO61" s="497"/>
      <c r="CZP61" s="497"/>
      <c r="CZQ61" s="497"/>
      <c r="CZR61" s="497"/>
      <c r="CZS61" s="497"/>
      <c r="CZT61" s="497"/>
      <c r="CZU61" s="497"/>
      <c r="CZV61" s="497"/>
      <c r="CZW61" s="497"/>
      <c r="CZX61" s="497"/>
      <c r="CZY61" s="497"/>
      <c r="CZZ61" s="497"/>
      <c r="DAA61" s="497"/>
      <c r="DAB61" s="497"/>
      <c r="DAC61" s="497"/>
      <c r="DAD61" s="497"/>
      <c r="DAE61" s="497"/>
      <c r="DAF61" s="497"/>
      <c r="DAG61" s="497"/>
      <c r="DAH61" s="497"/>
      <c r="DAI61" s="497"/>
      <c r="DAJ61" s="497"/>
      <c r="DAK61" s="497"/>
      <c r="DAL61" s="497"/>
      <c r="DAM61" s="497"/>
      <c r="DAN61" s="497"/>
      <c r="DAO61" s="497"/>
      <c r="DAP61" s="497"/>
      <c r="DAQ61" s="497"/>
      <c r="DAR61" s="497"/>
      <c r="DAS61" s="497"/>
      <c r="DAT61" s="497"/>
      <c r="DAU61" s="497"/>
      <c r="DAV61" s="497"/>
      <c r="DAW61" s="497"/>
      <c r="DAX61" s="497"/>
      <c r="DAY61" s="497"/>
      <c r="DAZ61" s="497"/>
      <c r="DBA61" s="497"/>
      <c r="DBB61" s="497"/>
      <c r="DBC61" s="497"/>
      <c r="DBD61" s="497"/>
      <c r="DBE61" s="497"/>
      <c r="DBF61" s="497"/>
      <c r="DBG61" s="497"/>
      <c r="DBH61" s="497"/>
      <c r="DBI61" s="497"/>
      <c r="DBJ61" s="497"/>
      <c r="DBK61" s="497"/>
      <c r="DBL61" s="497"/>
      <c r="DBM61" s="497"/>
      <c r="DBN61" s="497"/>
      <c r="DBO61" s="497"/>
      <c r="DBP61" s="497"/>
      <c r="DBQ61" s="497"/>
      <c r="DBR61" s="497"/>
      <c r="DBS61" s="497"/>
      <c r="DBT61" s="497"/>
      <c r="DBU61" s="497"/>
      <c r="DBV61" s="497"/>
      <c r="DBW61" s="497"/>
      <c r="DBX61" s="497"/>
      <c r="DBY61" s="497"/>
      <c r="DBZ61" s="497"/>
      <c r="DCA61" s="497"/>
      <c r="DCB61" s="497"/>
      <c r="DCC61" s="497"/>
      <c r="DCD61" s="497"/>
      <c r="DCE61" s="497"/>
      <c r="DCF61" s="497"/>
      <c r="DCG61" s="497"/>
      <c r="DCH61" s="497"/>
      <c r="DCI61" s="497"/>
      <c r="DCJ61" s="497"/>
      <c r="DCK61" s="497"/>
      <c r="DCL61" s="497"/>
      <c r="DCM61" s="497"/>
      <c r="DCN61" s="497"/>
      <c r="DCO61" s="497"/>
      <c r="DCP61" s="497"/>
      <c r="DCQ61" s="497"/>
      <c r="DCR61" s="497"/>
      <c r="DCS61" s="497"/>
      <c r="DCT61" s="497"/>
      <c r="DCU61" s="497"/>
      <c r="DCV61" s="497"/>
      <c r="DCW61" s="497"/>
      <c r="DCX61" s="497"/>
      <c r="DCY61" s="497"/>
      <c r="DCZ61" s="497"/>
      <c r="DDA61" s="497"/>
      <c r="DDB61" s="497"/>
      <c r="DDC61" s="497"/>
      <c r="DDD61" s="497"/>
      <c r="DDE61" s="497"/>
      <c r="DDF61" s="497"/>
      <c r="DDG61" s="497"/>
      <c r="DDH61" s="497"/>
      <c r="DDI61" s="497"/>
      <c r="DDJ61" s="497"/>
      <c r="DDK61" s="497"/>
      <c r="DDL61" s="497"/>
      <c r="DDM61" s="497"/>
      <c r="DDN61" s="497"/>
      <c r="DDO61" s="497"/>
      <c r="DDP61" s="497"/>
      <c r="DDQ61" s="497"/>
      <c r="DDR61" s="497"/>
      <c r="DDS61" s="497"/>
      <c r="DDT61" s="497"/>
      <c r="DDU61" s="497"/>
      <c r="DDV61" s="497"/>
      <c r="DDW61" s="497"/>
      <c r="DDX61" s="497"/>
      <c r="DDY61" s="497"/>
      <c r="DDZ61" s="497"/>
      <c r="DEA61" s="497"/>
      <c r="DEB61" s="497"/>
      <c r="DEC61" s="497"/>
      <c r="DED61" s="497"/>
      <c r="DEE61" s="497"/>
      <c r="DEF61" s="497"/>
      <c r="DEG61" s="497"/>
      <c r="DEH61" s="497"/>
      <c r="DEI61" s="497"/>
      <c r="DEJ61" s="497"/>
      <c r="DEK61" s="497"/>
      <c r="DEL61" s="497"/>
      <c r="DEM61" s="497"/>
      <c r="DEN61" s="497"/>
      <c r="DEO61" s="497"/>
      <c r="DEP61" s="497"/>
      <c r="DEQ61" s="497"/>
      <c r="DER61" s="497"/>
      <c r="DES61" s="497"/>
      <c r="DET61" s="497"/>
      <c r="DEU61" s="497"/>
      <c r="DEV61" s="497"/>
      <c r="DEW61" s="497"/>
      <c r="DEX61" s="497"/>
      <c r="DEY61" s="497"/>
      <c r="DEZ61" s="497"/>
      <c r="DFA61" s="497"/>
      <c r="DFB61" s="497"/>
      <c r="DFC61" s="497"/>
      <c r="DFD61" s="497"/>
      <c r="DFE61" s="497"/>
      <c r="DFF61" s="497"/>
      <c r="DFG61" s="497"/>
      <c r="DFH61" s="497"/>
      <c r="DFI61" s="497"/>
      <c r="DFJ61" s="497"/>
      <c r="DFK61" s="497"/>
      <c r="DFL61" s="497"/>
      <c r="DFM61" s="497"/>
      <c r="DFN61" s="497"/>
      <c r="DFO61" s="497"/>
      <c r="DFP61" s="497"/>
      <c r="DFQ61" s="497"/>
      <c r="DFR61" s="497"/>
      <c r="DFS61" s="497"/>
      <c r="DFT61" s="497"/>
      <c r="DFU61" s="497"/>
      <c r="DFV61" s="497"/>
      <c r="DFW61" s="497"/>
      <c r="DFX61" s="497"/>
      <c r="DFY61" s="497"/>
      <c r="DFZ61" s="497"/>
      <c r="DGA61" s="497"/>
      <c r="DGB61" s="497"/>
      <c r="DGC61" s="497"/>
      <c r="DGD61" s="497"/>
      <c r="DGE61" s="497"/>
      <c r="DGF61" s="497"/>
      <c r="DGG61" s="497"/>
      <c r="DGH61" s="497"/>
      <c r="DGI61" s="497"/>
      <c r="DGJ61" s="497"/>
      <c r="DGK61" s="497"/>
      <c r="DGL61" s="497"/>
      <c r="DGM61" s="497"/>
      <c r="DGN61" s="497"/>
      <c r="DGO61" s="497"/>
      <c r="DGP61" s="497"/>
      <c r="DGQ61" s="497"/>
      <c r="DGR61" s="497"/>
      <c r="DGS61" s="497"/>
      <c r="DGT61" s="497"/>
      <c r="DGU61" s="497"/>
      <c r="DGV61" s="497"/>
      <c r="DGW61" s="497"/>
      <c r="DGX61" s="497"/>
      <c r="DGY61" s="497"/>
      <c r="DGZ61" s="497"/>
      <c r="DHA61" s="497"/>
      <c r="DHB61" s="497"/>
      <c r="DHC61" s="497"/>
      <c r="DHD61" s="497"/>
      <c r="DHE61" s="497"/>
      <c r="DHF61" s="497"/>
      <c r="DHG61" s="497"/>
      <c r="DHH61" s="497"/>
      <c r="DHI61" s="497"/>
      <c r="DHJ61" s="497"/>
      <c r="DHK61" s="497"/>
      <c r="DHL61" s="497"/>
      <c r="DHM61" s="497"/>
      <c r="DHN61" s="497"/>
      <c r="DHO61" s="497"/>
      <c r="DHP61" s="497"/>
      <c r="DHQ61" s="497"/>
      <c r="DHR61" s="497"/>
      <c r="DHS61" s="497"/>
      <c r="DHT61" s="497"/>
      <c r="DHU61" s="497"/>
      <c r="DHV61" s="497"/>
      <c r="DHW61" s="497"/>
      <c r="DHX61" s="497"/>
      <c r="DHY61" s="497"/>
      <c r="DHZ61" s="497"/>
      <c r="DIA61" s="497"/>
      <c r="DIB61" s="497"/>
      <c r="DIC61" s="497"/>
      <c r="DID61" s="497"/>
      <c r="DIE61" s="497"/>
      <c r="DIF61" s="497"/>
      <c r="DIG61" s="497"/>
      <c r="DIH61" s="497"/>
      <c r="DII61" s="497"/>
      <c r="DIJ61" s="497"/>
      <c r="DIK61" s="497"/>
      <c r="DIL61" s="497"/>
      <c r="DIM61" s="497"/>
      <c r="DIN61" s="497"/>
      <c r="DIO61" s="497"/>
      <c r="DIP61" s="497"/>
      <c r="DIQ61" s="497"/>
      <c r="DIR61" s="497"/>
      <c r="DIS61" s="497"/>
      <c r="DIT61" s="497"/>
      <c r="DIU61" s="497"/>
      <c r="DIV61" s="497"/>
      <c r="DIW61" s="497"/>
      <c r="DIX61" s="497"/>
      <c r="DIY61" s="497"/>
      <c r="DIZ61" s="497"/>
      <c r="DJA61" s="497"/>
      <c r="DJB61" s="497"/>
      <c r="DJC61" s="497"/>
      <c r="DJD61" s="497"/>
      <c r="DJE61" s="497"/>
      <c r="DJF61" s="497"/>
      <c r="DJG61" s="497"/>
      <c r="DJH61" s="497"/>
      <c r="DJI61" s="497"/>
      <c r="DJJ61" s="497"/>
      <c r="DJK61" s="497"/>
      <c r="DJL61" s="497"/>
      <c r="DJM61" s="497"/>
      <c r="DJN61" s="497"/>
      <c r="DJO61" s="497"/>
      <c r="DJP61" s="497"/>
      <c r="DJQ61" s="497"/>
      <c r="DJR61" s="497"/>
      <c r="DJS61" s="497"/>
      <c r="DJT61" s="497"/>
      <c r="DJU61" s="497"/>
      <c r="DJV61" s="497"/>
      <c r="DJW61" s="497"/>
      <c r="DJX61" s="497"/>
      <c r="DJY61" s="497"/>
      <c r="DJZ61" s="497"/>
      <c r="DKA61" s="497"/>
      <c r="DKB61" s="497"/>
      <c r="DKC61" s="497"/>
      <c r="DKD61" s="497"/>
      <c r="DKE61" s="497"/>
      <c r="DKF61" s="497"/>
      <c r="DKG61" s="497"/>
      <c r="DKH61" s="497"/>
      <c r="DKI61" s="497"/>
      <c r="DKJ61" s="497"/>
      <c r="DKK61" s="497"/>
      <c r="DKL61" s="497"/>
      <c r="DKM61" s="497"/>
      <c r="DKN61" s="497"/>
      <c r="DKO61" s="497"/>
      <c r="DKP61" s="497"/>
      <c r="DKQ61" s="497"/>
      <c r="DKR61" s="497"/>
      <c r="DKS61" s="497"/>
      <c r="DKT61" s="497"/>
      <c r="DKU61" s="497"/>
      <c r="DKV61" s="497"/>
      <c r="DKW61" s="497"/>
      <c r="DKX61" s="497"/>
      <c r="DKY61" s="497"/>
      <c r="DKZ61" s="497"/>
      <c r="DLA61" s="497"/>
      <c r="DLB61" s="497"/>
      <c r="DLC61" s="497"/>
      <c r="DLD61" s="497"/>
      <c r="DLE61" s="497"/>
      <c r="DLF61" s="497"/>
      <c r="DLG61" s="497"/>
      <c r="DLH61" s="497"/>
      <c r="DLI61" s="497"/>
      <c r="DLJ61" s="497"/>
      <c r="DLK61" s="497"/>
      <c r="DLL61" s="497"/>
      <c r="DLM61" s="497"/>
      <c r="DLN61" s="497"/>
      <c r="DLO61" s="497"/>
      <c r="DLP61" s="497"/>
      <c r="DLQ61" s="497"/>
      <c r="DLR61" s="497"/>
      <c r="DLS61" s="497"/>
      <c r="DLT61" s="497"/>
      <c r="DLU61" s="497"/>
      <c r="DLV61" s="497"/>
      <c r="DLW61" s="497"/>
      <c r="DLX61" s="497"/>
      <c r="DLY61" s="497"/>
      <c r="DLZ61" s="497"/>
      <c r="DMA61" s="497"/>
      <c r="DMB61" s="497"/>
      <c r="DMC61" s="497"/>
      <c r="DMD61" s="497"/>
      <c r="DME61" s="497"/>
      <c r="DMF61" s="497"/>
      <c r="DMG61" s="497"/>
      <c r="DMH61" s="497"/>
      <c r="DMI61" s="497"/>
      <c r="DMJ61" s="497"/>
      <c r="DMK61" s="497"/>
      <c r="DML61" s="497"/>
      <c r="DMM61" s="497"/>
      <c r="DMN61" s="497"/>
      <c r="DMO61" s="497"/>
      <c r="DMP61" s="497"/>
      <c r="DMQ61" s="497"/>
      <c r="DMR61" s="497"/>
      <c r="DMS61" s="497"/>
      <c r="DMT61" s="497"/>
      <c r="DMU61" s="497"/>
      <c r="DMV61" s="497"/>
      <c r="DMW61" s="497"/>
      <c r="DMX61" s="497"/>
      <c r="DMY61" s="497"/>
      <c r="DMZ61" s="497"/>
      <c r="DNA61" s="497"/>
      <c r="DNB61" s="497"/>
      <c r="DNC61" s="497"/>
      <c r="DND61" s="497"/>
      <c r="DNE61" s="497"/>
      <c r="DNF61" s="497"/>
      <c r="DNG61" s="497"/>
      <c r="DNH61" s="497"/>
      <c r="DNI61" s="497"/>
      <c r="DNJ61" s="497"/>
      <c r="DNK61" s="497"/>
      <c r="DNL61" s="497"/>
      <c r="DNM61" s="497"/>
      <c r="DNN61" s="497"/>
      <c r="DNO61" s="497"/>
      <c r="DNP61" s="497"/>
      <c r="DNQ61" s="497"/>
      <c r="DNR61" s="497"/>
      <c r="DNS61" s="497"/>
      <c r="DNT61" s="497"/>
      <c r="DNU61" s="497"/>
      <c r="DNV61" s="497"/>
      <c r="DNW61" s="497"/>
      <c r="DNX61" s="497"/>
      <c r="DNY61" s="497"/>
      <c r="DNZ61" s="497"/>
      <c r="DOA61" s="497"/>
      <c r="DOB61" s="497"/>
      <c r="DOC61" s="497"/>
      <c r="DOD61" s="497"/>
      <c r="DOE61" s="497"/>
      <c r="DOF61" s="497"/>
      <c r="DOG61" s="497"/>
      <c r="DOH61" s="497"/>
      <c r="DOI61" s="497"/>
      <c r="DOJ61" s="497"/>
      <c r="DOK61" s="497"/>
      <c r="DOL61" s="497"/>
      <c r="DOM61" s="497"/>
      <c r="DON61" s="497"/>
      <c r="DOO61" s="497"/>
      <c r="DOP61" s="497"/>
      <c r="DOQ61" s="497"/>
      <c r="DOR61" s="497"/>
      <c r="DOS61" s="497"/>
      <c r="DOT61" s="497"/>
      <c r="DOU61" s="497"/>
      <c r="DOV61" s="497"/>
      <c r="DOW61" s="497"/>
      <c r="DOX61" s="497"/>
      <c r="DOY61" s="497"/>
      <c r="DOZ61" s="497"/>
      <c r="DPA61" s="497"/>
      <c r="DPB61" s="497"/>
      <c r="DPC61" s="497"/>
      <c r="DPD61" s="497"/>
      <c r="DPE61" s="497"/>
      <c r="DPF61" s="497"/>
      <c r="DPG61" s="497"/>
      <c r="DPH61" s="497"/>
      <c r="DPI61" s="497"/>
      <c r="DPJ61" s="497"/>
      <c r="DPK61" s="497"/>
      <c r="DPL61" s="497"/>
      <c r="DPM61" s="497"/>
      <c r="DPN61" s="497"/>
      <c r="DPO61" s="497"/>
      <c r="DPP61" s="497"/>
      <c r="DPQ61" s="497"/>
      <c r="DPR61" s="497"/>
      <c r="DPS61" s="497"/>
      <c r="DPT61" s="497"/>
      <c r="DPU61" s="497"/>
      <c r="DPV61" s="497"/>
      <c r="DPW61" s="497"/>
      <c r="DPX61" s="497"/>
      <c r="DPY61" s="497"/>
      <c r="DPZ61" s="497"/>
      <c r="DQA61" s="497"/>
      <c r="DQB61" s="497"/>
      <c r="DQC61" s="497"/>
      <c r="DQD61" s="497"/>
      <c r="DQE61" s="497"/>
      <c r="DQF61" s="497"/>
      <c r="DQG61" s="497"/>
      <c r="DQH61" s="497"/>
      <c r="DQI61" s="497"/>
      <c r="DQJ61" s="497"/>
      <c r="DQK61" s="497"/>
      <c r="DQL61" s="497"/>
      <c r="DQM61" s="497"/>
      <c r="DQN61" s="497"/>
      <c r="DQO61" s="497"/>
      <c r="DQP61" s="497"/>
      <c r="DQQ61" s="497"/>
      <c r="DQR61" s="497"/>
      <c r="DQS61" s="497"/>
      <c r="DQT61" s="497"/>
      <c r="DQU61" s="497"/>
      <c r="DQV61" s="497"/>
      <c r="DQW61" s="497"/>
      <c r="DQX61" s="497"/>
      <c r="DQY61" s="497"/>
      <c r="DQZ61" s="497"/>
      <c r="DRA61" s="497"/>
      <c r="DRB61" s="497"/>
      <c r="DRC61" s="497"/>
      <c r="DRD61" s="497"/>
      <c r="DRE61" s="497"/>
      <c r="DRF61" s="497"/>
      <c r="DRG61" s="497"/>
      <c r="DRH61" s="497"/>
      <c r="DRI61" s="497"/>
      <c r="DRJ61" s="497"/>
      <c r="DRK61" s="497"/>
      <c r="DRL61" s="497"/>
      <c r="DRM61" s="497"/>
      <c r="DRN61" s="497"/>
      <c r="DRO61" s="497"/>
      <c r="DRP61" s="497"/>
      <c r="DRQ61" s="497"/>
      <c r="DRR61" s="497"/>
      <c r="DRS61" s="497"/>
      <c r="DRT61" s="497"/>
      <c r="DRU61" s="497"/>
      <c r="DRV61" s="497"/>
      <c r="DRW61" s="497"/>
      <c r="DRX61" s="497"/>
      <c r="DRY61" s="497"/>
      <c r="DRZ61" s="497"/>
      <c r="DSA61" s="497"/>
      <c r="DSB61" s="497"/>
      <c r="DSC61" s="497"/>
      <c r="DSD61" s="497"/>
      <c r="DSE61" s="497"/>
      <c r="DSF61" s="497"/>
      <c r="DSG61" s="497"/>
      <c r="DSH61" s="497"/>
      <c r="DSI61" s="497"/>
      <c r="DSJ61" s="497"/>
      <c r="DSK61" s="497"/>
      <c r="DSL61" s="497"/>
      <c r="DSM61" s="497"/>
      <c r="DSN61" s="497"/>
      <c r="DSO61" s="497"/>
      <c r="DSP61" s="497"/>
      <c r="DSQ61" s="497"/>
      <c r="DSR61" s="497"/>
      <c r="DSS61" s="497"/>
      <c r="DST61" s="497"/>
      <c r="DSU61" s="497"/>
      <c r="DSV61" s="497"/>
      <c r="DSW61" s="497"/>
      <c r="DSX61" s="497"/>
      <c r="DSY61" s="497"/>
      <c r="DSZ61" s="497"/>
      <c r="DTA61" s="497"/>
      <c r="DTB61" s="497"/>
      <c r="DTC61" s="497"/>
      <c r="DTD61" s="497"/>
      <c r="DTE61" s="497"/>
      <c r="DTF61" s="497"/>
      <c r="DTG61" s="497"/>
      <c r="DTH61" s="497"/>
      <c r="DTI61" s="497"/>
      <c r="DTJ61" s="497"/>
      <c r="DTK61" s="497"/>
      <c r="DTL61" s="497"/>
      <c r="DTM61" s="497"/>
      <c r="DTN61" s="497"/>
      <c r="DTO61" s="497"/>
      <c r="DTP61" s="497"/>
      <c r="DTQ61" s="497"/>
      <c r="DTR61" s="497"/>
      <c r="DTS61" s="497"/>
      <c r="DTT61" s="497"/>
      <c r="DTU61" s="497"/>
      <c r="DTV61" s="497"/>
      <c r="DTW61" s="497"/>
      <c r="DTX61" s="497"/>
      <c r="DTY61" s="497"/>
      <c r="DTZ61" s="497"/>
      <c r="DUA61" s="497"/>
      <c r="DUB61" s="497"/>
      <c r="DUC61" s="497"/>
      <c r="DUD61" s="497"/>
      <c r="DUE61" s="497"/>
      <c r="DUF61" s="497"/>
      <c r="DUG61" s="497"/>
      <c r="DUH61" s="497"/>
      <c r="DUI61" s="497"/>
      <c r="DUJ61" s="497"/>
      <c r="DUK61" s="497"/>
      <c r="DUL61" s="497"/>
      <c r="DUM61" s="497"/>
      <c r="DUN61" s="497"/>
      <c r="DUO61" s="497"/>
      <c r="DUP61" s="497"/>
      <c r="DUQ61" s="497"/>
      <c r="DUR61" s="497"/>
      <c r="DUS61" s="497"/>
      <c r="DUT61" s="497"/>
      <c r="DUU61" s="497"/>
      <c r="DUV61" s="497"/>
      <c r="DUW61" s="497"/>
      <c r="DUX61" s="497"/>
      <c r="DUY61" s="497"/>
      <c r="DUZ61" s="497"/>
      <c r="DVA61" s="497"/>
      <c r="DVB61" s="497"/>
      <c r="DVC61" s="497"/>
      <c r="DVD61" s="497"/>
      <c r="DVE61" s="497"/>
      <c r="DVF61" s="497"/>
      <c r="DVG61" s="497"/>
      <c r="DVH61" s="497"/>
      <c r="DVI61" s="497"/>
      <c r="DVJ61" s="497"/>
      <c r="DVK61" s="497"/>
      <c r="DVL61" s="497"/>
      <c r="DVM61" s="497"/>
      <c r="DVN61" s="497"/>
      <c r="DVO61" s="497"/>
      <c r="DVP61" s="497"/>
      <c r="DVQ61" s="497"/>
      <c r="DVR61" s="497"/>
      <c r="DVS61" s="497"/>
      <c r="DVT61" s="497"/>
      <c r="DVU61" s="497"/>
      <c r="DVV61" s="497"/>
      <c r="DVW61" s="497"/>
      <c r="DVX61" s="497"/>
      <c r="DVY61" s="497"/>
      <c r="DVZ61" s="497"/>
      <c r="DWA61" s="497"/>
      <c r="DWB61" s="497"/>
      <c r="DWC61" s="497"/>
      <c r="DWD61" s="497"/>
      <c r="DWE61" s="497"/>
      <c r="DWF61" s="497"/>
      <c r="DWG61" s="497"/>
      <c r="DWH61" s="497"/>
      <c r="DWI61" s="497"/>
      <c r="DWJ61" s="497"/>
      <c r="DWK61" s="497"/>
      <c r="DWL61" s="497"/>
      <c r="DWM61" s="497"/>
      <c r="DWN61" s="497"/>
      <c r="DWO61" s="497"/>
      <c r="DWP61" s="497"/>
      <c r="DWQ61" s="497"/>
      <c r="DWR61" s="497"/>
      <c r="DWS61" s="497"/>
      <c r="DWT61" s="497"/>
      <c r="DWU61" s="497"/>
      <c r="DWV61" s="497"/>
      <c r="DWW61" s="497"/>
      <c r="DWX61" s="497"/>
      <c r="DWY61" s="497"/>
      <c r="DWZ61" s="497"/>
      <c r="DXA61" s="497"/>
      <c r="DXB61" s="497"/>
      <c r="DXC61" s="497"/>
      <c r="DXD61" s="497"/>
      <c r="DXE61" s="497"/>
      <c r="DXF61" s="497"/>
      <c r="DXG61" s="497"/>
      <c r="DXH61" s="497"/>
      <c r="DXI61" s="497"/>
      <c r="DXJ61" s="497"/>
      <c r="DXK61" s="497"/>
      <c r="DXL61" s="497"/>
      <c r="DXM61" s="497"/>
      <c r="DXN61" s="497"/>
      <c r="DXO61" s="497"/>
      <c r="DXP61" s="497"/>
      <c r="DXQ61" s="497"/>
      <c r="DXR61" s="497"/>
      <c r="DXS61" s="497"/>
      <c r="DXT61" s="497"/>
      <c r="DXU61" s="497"/>
      <c r="DXV61" s="497"/>
      <c r="DXW61" s="497"/>
      <c r="DXX61" s="497"/>
      <c r="DXY61" s="497"/>
      <c r="DXZ61" s="497"/>
      <c r="DYA61" s="497"/>
      <c r="DYB61" s="497"/>
      <c r="DYC61" s="497"/>
      <c r="DYD61" s="497"/>
      <c r="DYE61" s="497"/>
      <c r="DYF61" s="497"/>
      <c r="DYG61" s="497"/>
      <c r="DYH61" s="497"/>
      <c r="DYI61" s="497"/>
      <c r="DYJ61" s="497"/>
      <c r="DYK61" s="497"/>
      <c r="DYL61" s="497"/>
      <c r="DYM61" s="497"/>
      <c r="DYN61" s="497"/>
      <c r="DYO61" s="497"/>
      <c r="DYP61" s="497"/>
      <c r="DYQ61" s="497"/>
      <c r="DYR61" s="497"/>
      <c r="DYS61" s="497"/>
      <c r="DYT61" s="497"/>
      <c r="DYU61" s="497"/>
      <c r="DYV61" s="497"/>
      <c r="DYW61" s="497"/>
      <c r="DYX61" s="497"/>
      <c r="DYY61" s="497"/>
      <c r="DYZ61" s="497"/>
      <c r="DZA61" s="497"/>
      <c r="DZB61" s="497"/>
      <c r="DZC61" s="497"/>
      <c r="DZD61" s="497"/>
      <c r="DZE61" s="497"/>
      <c r="DZF61" s="497"/>
      <c r="DZG61" s="497"/>
      <c r="DZH61" s="497"/>
      <c r="DZI61" s="497"/>
      <c r="DZJ61" s="497"/>
      <c r="DZK61" s="497"/>
      <c r="DZL61" s="497"/>
      <c r="DZM61" s="497"/>
      <c r="DZN61" s="497"/>
      <c r="DZO61" s="497"/>
      <c r="DZP61" s="497"/>
      <c r="DZQ61" s="497"/>
      <c r="DZR61" s="497"/>
      <c r="DZS61" s="497"/>
      <c r="DZT61" s="497"/>
      <c r="DZU61" s="497"/>
      <c r="DZV61" s="497"/>
      <c r="DZW61" s="497"/>
      <c r="DZX61" s="497"/>
      <c r="DZY61" s="497"/>
      <c r="DZZ61" s="497"/>
      <c r="EAA61" s="497"/>
      <c r="EAB61" s="497"/>
      <c r="EAC61" s="497"/>
      <c r="EAD61" s="497"/>
      <c r="EAE61" s="497"/>
      <c r="EAF61" s="497"/>
      <c r="EAG61" s="497"/>
      <c r="EAH61" s="497"/>
      <c r="EAI61" s="497"/>
      <c r="EAJ61" s="497"/>
      <c r="EAK61" s="497"/>
      <c r="EAL61" s="497"/>
      <c r="EAM61" s="497"/>
      <c r="EAN61" s="497"/>
      <c r="EAO61" s="497"/>
      <c r="EAP61" s="497"/>
      <c r="EAQ61" s="497"/>
      <c r="EAR61" s="497"/>
      <c r="EAS61" s="497"/>
      <c r="EAT61" s="497"/>
      <c r="EAU61" s="497"/>
      <c r="EAV61" s="497"/>
      <c r="EAW61" s="497"/>
      <c r="EAX61" s="497"/>
      <c r="EAY61" s="497"/>
      <c r="EAZ61" s="497"/>
      <c r="EBA61" s="497"/>
      <c r="EBB61" s="497"/>
      <c r="EBC61" s="497"/>
      <c r="EBD61" s="497"/>
      <c r="EBE61" s="497"/>
      <c r="EBF61" s="497"/>
      <c r="EBG61" s="497"/>
      <c r="EBH61" s="497"/>
      <c r="EBI61" s="497"/>
      <c r="EBJ61" s="497"/>
      <c r="EBK61" s="497"/>
      <c r="EBL61" s="497"/>
      <c r="EBM61" s="497"/>
      <c r="EBN61" s="497"/>
      <c r="EBO61" s="497"/>
      <c r="EBP61" s="497"/>
      <c r="EBQ61" s="497"/>
      <c r="EBR61" s="497"/>
      <c r="EBS61" s="497"/>
      <c r="EBT61" s="497"/>
      <c r="EBU61" s="497"/>
      <c r="EBV61" s="497"/>
      <c r="EBW61" s="497"/>
      <c r="EBX61" s="497"/>
      <c r="EBY61" s="497"/>
      <c r="EBZ61" s="497"/>
      <c r="ECA61" s="497"/>
      <c r="ECB61" s="497"/>
      <c r="ECC61" s="497"/>
      <c r="ECD61" s="497"/>
      <c r="ECE61" s="497"/>
      <c r="ECF61" s="497"/>
      <c r="ECG61" s="497"/>
      <c r="ECH61" s="497"/>
      <c r="ECI61" s="497"/>
      <c r="ECJ61" s="497"/>
      <c r="ECK61" s="497"/>
      <c r="ECL61" s="497"/>
      <c r="ECM61" s="497"/>
      <c r="ECN61" s="497"/>
      <c r="ECO61" s="497"/>
      <c r="ECP61" s="497"/>
      <c r="ECQ61" s="497"/>
      <c r="ECR61" s="497"/>
      <c r="ECS61" s="497"/>
      <c r="ECT61" s="497"/>
      <c r="ECU61" s="497"/>
      <c r="ECV61" s="497"/>
      <c r="ECW61" s="497"/>
      <c r="ECX61" s="497"/>
      <c r="ECY61" s="497"/>
      <c r="ECZ61" s="497"/>
      <c r="EDA61" s="497"/>
      <c r="EDB61" s="497"/>
      <c r="EDC61" s="497"/>
      <c r="EDD61" s="497"/>
      <c r="EDE61" s="497"/>
      <c r="EDF61" s="497"/>
      <c r="EDG61" s="497"/>
      <c r="EDH61" s="497"/>
      <c r="EDI61" s="497"/>
      <c r="EDJ61" s="497"/>
      <c r="EDK61" s="497"/>
      <c r="EDL61" s="497"/>
      <c r="EDM61" s="497"/>
      <c r="EDN61" s="497"/>
      <c r="EDO61" s="497"/>
      <c r="EDP61" s="497"/>
      <c r="EDQ61" s="497"/>
      <c r="EDR61" s="497"/>
      <c r="EDS61" s="497"/>
      <c r="EDT61" s="497"/>
      <c r="EDU61" s="497"/>
      <c r="EDV61" s="497"/>
      <c r="EDW61" s="497"/>
      <c r="EDX61" s="497"/>
      <c r="EDY61" s="497"/>
      <c r="EDZ61" s="497"/>
      <c r="EEA61" s="497"/>
      <c r="EEB61" s="497"/>
      <c r="EEC61" s="497"/>
      <c r="EED61" s="497"/>
      <c r="EEE61" s="497"/>
      <c r="EEF61" s="497"/>
      <c r="EEG61" s="497"/>
      <c r="EEH61" s="497"/>
      <c r="EEI61" s="497"/>
      <c r="EEJ61" s="497"/>
      <c r="EEK61" s="497"/>
      <c r="EEL61" s="497"/>
      <c r="EEM61" s="497"/>
      <c r="EEN61" s="497"/>
      <c r="EEO61" s="497"/>
      <c r="EEP61" s="497"/>
      <c r="EEQ61" s="497"/>
      <c r="EER61" s="497"/>
      <c r="EES61" s="497"/>
      <c r="EET61" s="497"/>
      <c r="EEU61" s="497"/>
      <c r="EEV61" s="497"/>
      <c r="EEW61" s="497"/>
      <c r="EEX61" s="497"/>
      <c r="EEY61" s="497"/>
      <c r="EEZ61" s="497"/>
      <c r="EFA61" s="497"/>
      <c r="EFB61" s="497"/>
      <c r="EFC61" s="497"/>
      <c r="EFD61" s="497"/>
      <c r="EFE61" s="497"/>
      <c r="EFF61" s="497"/>
      <c r="EFG61" s="497"/>
      <c r="EFH61" s="497"/>
      <c r="EFI61" s="497"/>
      <c r="EFJ61" s="497"/>
      <c r="EFK61" s="497"/>
      <c r="EFL61" s="497"/>
      <c r="EFM61" s="497"/>
      <c r="EFN61" s="497"/>
      <c r="EFO61" s="497"/>
      <c r="EFP61" s="497"/>
      <c r="EFQ61" s="497"/>
      <c r="EFR61" s="497"/>
      <c r="EFS61" s="497"/>
      <c r="EFT61" s="497"/>
      <c r="EFU61" s="497"/>
      <c r="EFV61" s="497"/>
      <c r="EFW61" s="497"/>
      <c r="EFX61" s="497"/>
      <c r="EFY61" s="497"/>
      <c r="EFZ61" s="497"/>
      <c r="EGA61" s="497"/>
      <c r="EGB61" s="497"/>
      <c r="EGC61" s="497"/>
      <c r="EGD61" s="497"/>
      <c r="EGE61" s="497"/>
      <c r="EGF61" s="497"/>
      <c r="EGG61" s="497"/>
      <c r="EGH61" s="497"/>
      <c r="EGI61" s="497"/>
      <c r="EGJ61" s="497"/>
      <c r="EGK61" s="497"/>
      <c r="EGL61" s="497"/>
      <c r="EGM61" s="497"/>
      <c r="EGN61" s="497"/>
      <c r="EGO61" s="497"/>
      <c r="EGP61" s="497"/>
      <c r="EGQ61" s="497"/>
      <c r="EGR61" s="497"/>
      <c r="EGS61" s="497"/>
      <c r="EGT61" s="497"/>
      <c r="EGU61" s="497"/>
      <c r="EGV61" s="497"/>
      <c r="EGW61" s="497"/>
      <c r="EGX61" s="497"/>
      <c r="EGY61" s="497"/>
      <c r="EGZ61" s="497"/>
      <c r="EHA61" s="497"/>
      <c r="EHB61" s="497"/>
      <c r="EHC61" s="497"/>
      <c r="EHD61" s="497"/>
      <c r="EHE61" s="497"/>
      <c r="EHF61" s="497"/>
      <c r="EHG61" s="497"/>
      <c r="EHH61" s="497"/>
      <c r="EHI61" s="497"/>
      <c r="EHJ61" s="497"/>
      <c r="EHK61" s="497"/>
      <c r="EHL61" s="497"/>
      <c r="EHM61" s="497"/>
      <c r="EHN61" s="497"/>
      <c r="EHO61" s="497"/>
      <c r="EHP61" s="497"/>
      <c r="EHQ61" s="497"/>
      <c r="EHR61" s="497"/>
      <c r="EHS61" s="497"/>
      <c r="EHT61" s="497"/>
      <c r="EHU61" s="497"/>
      <c r="EHV61" s="497"/>
      <c r="EHW61" s="497"/>
      <c r="EHX61" s="497"/>
      <c r="EHY61" s="497"/>
      <c r="EHZ61" s="497"/>
      <c r="EIA61" s="497"/>
      <c r="EIB61" s="497"/>
      <c r="EIC61" s="497"/>
      <c r="EID61" s="497"/>
      <c r="EIE61" s="497"/>
      <c r="EIF61" s="497"/>
      <c r="EIG61" s="497"/>
      <c r="EIH61" s="497"/>
      <c r="EII61" s="497"/>
      <c r="EIJ61" s="497"/>
      <c r="EIK61" s="497"/>
      <c r="EIL61" s="497"/>
      <c r="EIM61" s="497"/>
      <c r="EIN61" s="497"/>
      <c r="EIO61" s="497"/>
      <c r="EIP61" s="497"/>
      <c r="EIQ61" s="497"/>
      <c r="EIR61" s="497"/>
      <c r="EIS61" s="497"/>
      <c r="EIT61" s="497"/>
      <c r="EIU61" s="497"/>
      <c r="EIV61" s="497"/>
      <c r="EIW61" s="497"/>
      <c r="EIX61" s="497"/>
      <c r="EIY61" s="497"/>
      <c r="EIZ61" s="497"/>
      <c r="EJA61" s="497"/>
      <c r="EJB61" s="497"/>
      <c r="EJC61" s="497"/>
      <c r="EJD61" s="497"/>
      <c r="EJE61" s="497"/>
      <c r="EJF61" s="497"/>
      <c r="EJG61" s="497"/>
      <c r="EJH61" s="497"/>
      <c r="EJI61" s="497"/>
      <c r="EJJ61" s="497"/>
      <c r="EJK61" s="497"/>
      <c r="EJL61" s="497"/>
      <c r="EJM61" s="497"/>
      <c r="EJN61" s="497"/>
      <c r="EJO61" s="497"/>
      <c r="EJP61" s="497"/>
      <c r="EJQ61" s="497"/>
      <c r="EJR61" s="497"/>
      <c r="EJS61" s="497"/>
      <c r="EJT61" s="497"/>
      <c r="EJU61" s="497"/>
      <c r="EJV61" s="497"/>
      <c r="EJW61" s="497"/>
      <c r="EJX61" s="497"/>
      <c r="EJY61" s="497"/>
      <c r="EJZ61" s="497"/>
      <c r="EKA61" s="497"/>
      <c r="EKB61" s="497"/>
      <c r="EKC61" s="497"/>
      <c r="EKD61" s="497"/>
      <c r="EKE61" s="497"/>
      <c r="EKF61" s="497"/>
      <c r="EKG61" s="497"/>
      <c r="EKH61" s="497"/>
      <c r="EKI61" s="497"/>
      <c r="EKJ61" s="497"/>
      <c r="EKK61" s="497"/>
      <c r="EKL61" s="497"/>
      <c r="EKM61" s="497"/>
      <c r="EKN61" s="497"/>
      <c r="EKO61" s="497"/>
      <c r="EKP61" s="497"/>
      <c r="EKQ61" s="497"/>
      <c r="EKR61" s="497"/>
      <c r="EKS61" s="497"/>
      <c r="EKT61" s="497"/>
      <c r="EKU61" s="497"/>
      <c r="EKV61" s="497"/>
      <c r="EKW61" s="497"/>
      <c r="EKX61" s="497"/>
      <c r="EKY61" s="497"/>
      <c r="EKZ61" s="497"/>
      <c r="ELA61" s="497"/>
      <c r="ELB61" s="497"/>
      <c r="ELC61" s="497"/>
      <c r="ELD61" s="497"/>
      <c r="ELE61" s="497"/>
      <c r="ELF61" s="497"/>
      <c r="ELG61" s="497"/>
      <c r="ELH61" s="497"/>
      <c r="ELI61" s="497"/>
      <c r="ELJ61" s="497"/>
      <c r="ELK61" s="497"/>
      <c r="ELL61" s="497"/>
      <c r="ELM61" s="497"/>
      <c r="ELN61" s="497"/>
      <c r="ELO61" s="497"/>
      <c r="ELP61" s="497"/>
      <c r="ELQ61" s="497"/>
      <c r="ELR61" s="497"/>
      <c r="ELS61" s="497"/>
      <c r="ELT61" s="497"/>
      <c r="ELU61" s="497"/>
      <c r="ELV61" s="497"/>
      <c r="ELW61" s="497"/>
      <c r="ELX61" s="497"/>
      <c r="ELY61" s="497"/>
      <c r="ELZ61" s="497"/>
      <c r="EMA61" s="497"/>
      <c r="EMB61" s="497"/>
      <c r="EMC61" s="497"/>
      <c r="EMD61" s="497"/>
      <c r="EME61" s="497"/>
      <c r="EMF61" s="497"/>
      <c r="EMG61" s="497"/>
      <c r="EMH61" s="497"/>
      <c r="EMI61" s="497"/>
      <c r="EMJ61" s="497"/>
      <c r="EMK61" s="497"/>
      <c r="EML61" s="497"/>
      <c r="EMM61" s="497"/>
      <c r="EMN61" s="497"/>
      <c r="EMO61" s="497"/>
      <c r="EMP61" s="497"/>
      <c r="EMQ61" s="497"/>
      <c r="EMR61" s="497"/>
      <c r="EMS61" s="497"/>
      <c r="EMT61" s="497"/>
      <c r="EMU61" s="497"/>
      <c r="EMV61" s="497"/>
      <c r="EMW61" s="497"/>
      <c r="EMX61" s="497"/>
      <c r="EMY61" s="497"/>
      <c r="EMZ61" s="497"/>
      <c r="ENA61" s="497"/>
      <c r="ENB61" s="497"/>
      <c r="ENC61" s="497"/>
      <c r="END61" s="497"/>
      <c r="ENE61" s="497"/>
      <c r="ENF61" s="497"/>
      <c r="ENG61" s="497"/>
      <c r="ENH61" s="497"/>
      <c r="ENI61" s="497"/>
      <c r="ENJ61" s="497"/>
      <c r="ENK61" s="497"/>
      <c r="ENL61" s="497"/>
      <c r="ENM61" s="497"/>
      <c r="ENN61" s="497"/>
      <c r="ENO61" s="497"/>
      <c r="ENP61" s="497"/>
      <c r="ENQ61" s="497"/>
      <c r="ENR61" s="497"/>
      <c r="ENS61" s="497"/>
      <c r="ENT61" s="497"/>
      <c r="ENU61" s="497"/>
      <c r="ENV61" s="497"/>
      <c r="ENW61" s="497"/>
      <c r="ENX61" s="497"/>
      <c r="ENY61" s="497"/>
      <c r="ENZ61" s="497"/>
      <c r="EOA61" s="497"/>
      <c r="EOB61" s="497"/>
      <c r="EOC61" s="497"/>
      <c r="EOD61" s="497"/>
      <c r="EOE61" s="497"/>
      <c r="EOF61" s="497"/>
      <c r="EOG61" s="497"/>
      <c r="EOH61" s="497"/>
      <c r="EOI61" s="497"/>
      <c r="EOJ61" s="497"/>
      <c r="EOK61" s="497"/>
      <c r="EOL61" s="497"/>
      <c r="EOM61" s="497"/>
      <c r="EON61" s="497"/>
      <c r="EOO61" s="497"/>
      <c r="EOP61" s="497"/>
      <c r="EOQ61" s="497"/>
      <c r="EOR61" s="497"/>
      <c r="EOS61" s="497"/>
      <c r="EOT61" s="497"/>
      <c r="EOU61" s="497"/>
      <c r="EOV61" s="497"/>
      <c r="EOW61" s="497"/>
      <c r="EOX61" s="497"/>
      <c r="EOY61" s="497"/>
      <c r="EOZ61" s="497"/>
      <c r="EPA61" s="497"/>
      <c r="EPB61" s="497"/>
      <c r="EPC61" s="497"/>
      <c r="EPD61" s="497"/>
      <c r="EPE61" s="497"/>
      <c r="EPF61" s="497"/>
      <c r="EPG61" s="497"/>
      <c r="EPH61" s="497"/>
      <c r="EPI61" s="497"/>
      <c r="EPJ61" s="497"/>
      <c r="EPK61" s="497"/>
      <c r="EPL61" s="497"/>
      <c r="EPM61" s="497"/>
      <c r="EPN61" s="497"/>
      <c r="EPO61" s="497"/>
      <c r="EPP61" s="497"/>
      <c r="EPQ61" s="497"/>
      <c r="EPR61" s="497"/>
      <c r="EPS61" s="497"/>
      <c r="EPT61" s="497"/>
      <c r="EPU61" s="497"/>
      <c r="EPV61" s="497"/>
      <c r="EPW61" s="497"/>
      <c r="EPX61" s="497"/>
      <c r="EPY61" s="497"/>
      <c r="EPZ61" s="497"/>
      <c r="EQA61" s="497"/>
      <c r="EQB61" s="497"/>
      <c r="EQC61" s="497"/>
      <c r="EQD61" s="497"/>
      <c r="EQE61" s="497"/>
      <c r="EQF61" s="497"/>
      <c r="EQG61" s="497"/>
      <c r="EQH61" s="497"/>
      <c r="EQI61" s="497"/>
      <c r="EQJ61" s="497"/>
      <c r="EQK61" s="497"/>
      <c r="EQL61" s="497"/>
      <c r="EQM61" s="497"/>
      <c r="EQN61" s="497"/>
      <c r="EQO61" s="497"/>
      <c r="EQP61" s="497"/>
      <c r="EQQ61" s="497"/>
      <c r="EQR61" s="497"/>
      <c r="EQS61" s="497"/>
      <c r="EQT61" s="497"/>
      <c r="EQU61" s="497"/>
      <c r="EQV61" s="497"/>
      <c r="EQW61" s="497"/>
      <c r="EQX61" s="497"/>
      <c r="EQY61" s="497"/>
      <c r="EQZ61" s="497"/>
      <c r="ERA61" s="497"/>
      <c r="ERB61" s="497"/>
      <c r="ERC61" s="497"/>
      <c r="ERD61" s="497"/>
      <c r="ERE61" s="497"/>
      <c r="ERF61" s="497"/>
      <c r="ERG61" s="497"/>
      <c r="ERH61" s="497"/>
      <c r="ERI61" s="497"/>
      <c r="ERJ61" s="497"/>
      <c r="ERK61" s="497"/>
      <c r="ERL61" s="497"/>
      <c r="ERM61" s="497"/>
      <c r="ERN61" s="497"/>
      <c r="ERO61" s="497"/>
      <c r="ERP61" s="497"/>
      <c r="ERQ61" s="497"/>
      <c r="ERR61" s="497"/>
      <c r="ERS61" s="497"/>
      <c r="ERT61" s="497"/>
      <c r="ERU61" s="497"/>
      <c r="ERV61" s="497"/>
      <c r="ERW61" s="497"/>
      <c r="ERX61" s="497"/>
      <c r="ERY61" s="497"/>
      <c r="ERZ61" s="497"/>
      <c r="ESA61" s="497"/>
      <c r="ESB61" s="497"/>
      <c r="ESC61" s="497"/>
      <c r="ESD61" s="497"/>
      <c r="ESE61" s="497"/>
      <c r="ESF61" s="497"/>
      <c r="ESG61" s="497"/>
      <c r="ESH61" s="497"/>
      <c r="ESI61" s="497"/>
      <c r="ESJ61" s="497"/>
      <c r="ESK61" s="497"/>
      <c r="ESL61" s="497"/>
      <c r="ESM61" s="497"/>
      <c r="ESN61" s="497"/>
      <c r="ESO61" s="497"/>
      <c r="ESP61" s="497"/>
      <c r="ESQ61" s="497"/>
      <c r="ESR61" s="497"/>
      <c r="ESS61" s="497"/>
      <c r="EST61" s="497"/>
      <c r="ESU61" s="497"/>
      <c r="ESV61" s="497"/>
      <c r="ESW61" s="497"/>
      <c r="ESX61" s="497"/>
      <c r="ESY61" s="497"/>
      <c r="ESZ61" s="497"/>
      <c r="ETA61" s="497"/>
      <c r="ETB61" s="497"/>
      <c r="ETC61" s="497"/>
      <c r="ETD61" s="497"/>
      <c r="ETE61" s="497"/>
      <c r="ETF61" s="497"/>
      <c r="ETG61" s="497"/>
      <c r="ETH61" s="497"/>
      <c r="ETI61" s="497"/>
      <c r="ETJ61" s="497"/>
      <c r="ETK61" s="497"/>
      <c r="ETL61" s="497"/>
      <c r="ETM61" s="497"/>
      <c r="ETN61" s="497"/>
      <c r="ETO61" s="497"/>
      <c r="ETP61" s="497"/>
      <c r="ETQ61" s="497"/>
      <c r="ETR61" s="497"/>
      <c r="ETS61" s="497"/>
      <c r="ETT61" s="497"/>
      <c r="ETU61" s="497"/>
      <c r="ETV61" s="497"/>
      <c r="ETW61" s="497"/>
      <c r="ETX61" s="497"/>
      <c r="ETY61" s="497"/>
      <c r="ETZ61" s="497"/>
      <c r="EUA61" s="497"/>
      <c r="EUB61" s="497"/>
      <c r="EUC61" s="497"/>
      <c r="EUD61" s="497"/>
      <c r="EUE61" s="497"/>
      <c r="EUF61" s="497"/>
      <c r="EUG61" s="497"/>
      <c r="EUH61" s="497"/>
      <c r="EUI61" s="497"/>
      <c r="EUJ61" s="497"/>
      <c r="EUK61" s="497"/>
      <c r="EUL61" s="497"/>
      <c r="EUM61" s="497"/>
      <c r="EUN61" s="497"/>
      <c r="EUO61" s="497"/>
      <c r="EUP61" s="497"/>
      <c r="EUQ61" s="497"/>
      <c r="EUR61" s="497"/>
      <c r="EUS61" s="497"/>
      <c r="EUT61" s="497"/>
      <c r="EUU61" s="497"/>
      <c r="EUV61" s="497"/>
      <c r="EUW61" s="497"/>
      <c r="EUX61" s="497"/>
      <c r="EUY61" s="497"/>
      <c r="EUZ61" s="497"/>
      <c r="EVA61" s="497"/>
      <c r="EVB61" s="497"/>
      <c r="EVC61" s="497"/>
      <c r="EVD61" s="497"/>
      <c r="EVE61" s="497"/>
      <c r="EVF61" s="497"/>
      <c r="EVG61" s="497"/>
      <c r="EVH61" s="497"/>
      <c r="EVI61" s="497"/>
      <c r="EVJ61" s="497"/>
      <c r="EVK61" s="497"/>
      <c r="EVL61" s="497"/>
      <c r="EVM61" s="497"/>
      <c r="EVN61" s="497"/>
      <c r="EVO61" s="497"/>
      <c r="EVP61" s="497"/>
      <c r="EVQ61" s="497"/>
      <c r="EVR61" s="497"/>
      <c r="EVS61" s="497"/>
      <c r="EVT61" s="497"/>
      <c r="EVU61" s="497"/>
      <c r="EVV61" s="497"/>
      <c r="EVW61" s="497"/>
      <c r="EVX61" s="497"/>
      <c r="EVY61" s="497"/>
      <c r="EVZ61" s="497"/>
      <c r="EWA61" s="497"/>
      <c r="EWB61" s="497"/>
      <c r="EWC61" s="497"/>
      <c r="EWD61" s="497"/>
      <c r="EWE61" s="497"/>
      <c r="EWF61" s="497"/>
      <c r="EWG61" s="497"/>
      <c r="EWH61" s="497"/>
      <c r="EWI61" s="497"/>
      <c r="EWJ61" s="497"/>
      <c r="EWK61" s="497"/>
      <c r="EWL61" s="497"/>
      <c r="EWM61" s="497"/>
      <c r="EWN61" s="497"/>
      <c r="EWO61" s="497"/>
      <c r="EWP61" s="497"/>
      <c r="EWQ61" s="497"/>
      <c r="EWR61" s="497"/>
      <c r="EWS61" s="497"/>
      <c r="EWT61" s="497"/>
      <c r="EWU61" s="497"/>
      <c r="EWV61" s="497"/>
      <c r="EWW61" s="497"/>
      <c r="EWX61" s="497"/>
      <c r="EWY61" s="497"/>
      <c r="EWZ61" s="497"/>
      <c r="EXA61" s="497"/>
      <c r="EXB61" s="497"/>
      <c r="EXC61" s="497"/>
      <c r="EXD61" s="497"/>
      <c r="EXE61" s="497"/>
      <c r="EXF61" s="497"/>
      <c r="EXG61" s="497"/>
      <c r="EXH61" s="497"/>
      <c r="EXI61" s="497"/>
      <c r="EXJ61" s="497"/>
      <c r="EXK61" s="497"/>
      <c r="EXL61" s="497"/>
      <c r="EXM61" s="497"/>
      <c r="EXN61" s="497"/>
      <c r="EXO61" s="497"/>
      <c r="EXP61" s="497"/>
      <c r="EXQ61" s="497"/>
      <c r="EXR61" s="497"/>
      <c r="EXS61" s="497"/>
      <c r="EXT61" s="497"/>
      <c r="EXU61" s="497"/>
      <c r="EXV61" s="497"/>
      <c r="EXW61" s="497"/>
      <c r="EXX61" s="497"/>
      <c r="EXY61" s="497"/>
      <c r="EXZ61" s="497"/>
      <c r="EYA61" s="497"/>
      <c r="EYB61" s="497"/>
      <c r="EYC61" s="497"/>
      <c r="EYD61" s="497"/>
      <c r="EYE61" s="497"/>
      <c r="EYF61" s="497"/>
      <c r="EYG61" s="497"/>
      <c r="EYH61" s="497"/>
      <c r="EYI61" s="497"/>
      <c r="EYJ61" s="497"/>
      <c r="EYK61" s="497"/>
      <c r="EYL61" s="497"/>
      <c r="EYM61" s="497"/>
      <c r="EYN61" s="497"/>
      <c r="EYO61" s="497"/>
      <c r="EYP61" s="497"/>
      <c r="EYQ61" s="497"/>
      <c r="EYR61" s="497"/>
      <c r="EYS61" s="497"/>
      <c r="EYT61" s="497"/>
      <c r="EYU61" s="497"/>
      <c r="EYV61" s="497"/>
      <c r="EYW61" s="497"/>
      <c r="EYX61" s="497"/>
      <c r="EYY61" s="497"/>
      <c r="EYZ61" s="497"/>
      <c r="EZA61" s="497"/>
      <c r="EZB61" s="497"/>
      <c r="EZC61" s="497"/>
      <c r="EZD61" s="497"/>
      <c r="EZE61" s="497"/>
      <c r="EZF61" s="497"/>
      <c r="EZG61" s="497"/>
      <c r="EZH61" s="497"/>
      <c r="EZI61" s="497"/>
      <c r="EZJ61" s="497"/>
      <c r="EZK61" s="497"/>
      <c r="EZL61" s="497"/>
      <c r="EZM61" s="497"/>
      <c r="EZN61" s="497"/>
      <c r="EZO61" s="497"/>
      <c r="EZP61" s="497"/>
      <c r="EZQ61" s="497"/>
      <c r="EZR61" s="497"/>
      <c r="EZS61" s="497"/>
      <c r="EZT61" s="497"/>
      <c r="EZU61" s="497"/>
      <c r="EZV61" s="497"/>
      <c r="EZW61" s="497"/>
      <c r="EZX61" s="497"/>
      <c r="EZY61" s="497"/>
      <c r="EZZ61" s="497"/>
      <c r="FAA61" s="497"/>
      <c r="FAB61" s="497"/>
      <c r="FAC61" s="497"/>
      <c r="FAD61" s="497"/>
      <c r="FAE61" s="497"/>
      <c r="FAF61" s="497"/>
      <c r="FAG61" s="497"/>
      <c r="FAH61" s="497"/>
      <c r="FAI61" s="497"/>
      <c r="FAJ61" s="497"/>
      <c r="FAK61" s="497"/>
      <c r="FAL61" s="497"/>
      <c r="FAM61" s="497"/>
      <c r="FAN61" s="497"/>
      <c r="FAO61" s="497"/>
      <c r="FAP61" s="497"/>
      <c r="FAQ61" s="497"/>
      <c r="FAR61" s="497"/>
      <c r="FAS61" s="497"/>
      <c r="FAT61" s="497"/>
      <c r="FAU61" s="497"/>
      <c r="FAV61" s="497"/>
      <c r="FAW61" s="497"/>
      <c r="FAX61" s="497"/>
      <c r="FAY61" s="497"/>
      <c r="FAZ61" s="497"/>
      <c r="FBA61" s="497"/>
      <c r="FBB61" s="497"/>
      <c r="FBC61" s="497"/>
      <c r="FBD61" s="497"/>
      <c r="FBE61" s="497"/>
      <c r="FBF61" s="497"/>
      <c r="FBG61" s="497"/>
      <c r="FBH61" s="497"/>
      <c r="FBI61" s="497"/>
      <c r="FBJ61" s="497"/>
      <c r="FBK61" s="497"/>
      <c r="FBL61" s="497"/>
      <c r="FBM61" s="497"/>
      <c r="FBN61" s="497"/>
      <c r="FBO61" s="497"/>
      <c r="FBP61" s="497"/>
      <c r="FBQ61" s="497"/>
      <c r="FBR61" s="497"/>
      <c r="FBS61" s="497"/>
      <c r="FBT61" s="497"/>
      <c r="FBU61" s="497"/>
      <c r="FBV61" s="497"/>
      <c r="FBW61" s="497"/>
      <c r="FBX61" s="497"/>
      <c r="FBY61" s="497"/>
      <c r="FBZ61" s="497"/>
      <c r="FCA61" s="497"/>
      <c r="FCB61" s="497"/>
      <c r="FCC61" s="497"/>
      <c r="FCD61" s="497"/>
      <c r="FCE61" s="497"/>
      <c r="FCF61" s="497"/>
      <c r="FCG61" s="497"/>
      <c r="FCH61" s="497"/>
      <c r="FCI61" s="497"/>
      <c r="FCJ61" s="497"/>
      <c r="FCK61" s="497"/>
      <c r="FCL61" s="497"/>
      <c r="FCM61" s="497"/>
      <c r="FCN61" s="497"/>
      <c r="FCO61" s="497"/>
      <c r="FCP61" s="497"/>
      <c r="FCQ61" s="497"/>
      <c r="FCR61" s="497"/>
      <c r="FCS61" s="497"/>
      <c r="FCT61" s="497"/>
      <c r="FCU61" s="497"/>
      <c r="FCV61" s="497"/>
      <c r="FCW61" s="497"/>
      <c r="FCX61" s="497"/>
      <c r="FCY61" s="497"/>
      <c r="FCZ61" s="497"/>
      <c r="FDA61" s="497"/>
      <c r="FDB61" s="497"/>
      <c r="FDC61" s="497"/>
      <c r="FDD61" s="497"/>
      <c r="FDE61" s="497"/>
      <c r="FDF61" s="497"/>
      <c r="FDG61" s="497"/>
      <c r="FDH61" s="497"/>
      <c r="FDI61" s="497"/>
      <c r="FDJ61" s="497"/>
      <c r="FDK61" s="497"/>
      <c r="FDL61" s="497"/>
      <c r="FDM61" s="497"/>
      <c r="FDN61" s="497"/>
      <c r="FDO61" s="497"/>
      <c r="FDP61" s="497"/>
      <c r="FDQ61" s="497"/>
      <c r="FDR61" s="497"/>
      <c r="FDS61" s="497"/>
      <c r="FDT61" s="497"/>
      <c r="FDU61" s="497"/>
      <c r="FDV61" s="497"/>
      <c r="FDW61" s="497"/>
      <c r="FDX61" s="497"/>
      <c r="FDY61" s="497"/>
      <c r="FDZ61" s="497"/>
      <c r="FEA61" s="497"/>
      <c r="FEB61" s="497"/>
      <c r="FEC61" s="497"/>
      <c r="FED61" s="497"/>
      <c r="FEE61" s="497"/>
      <c r="FEF61" s="497"/>
      <c r="FEG61" s="497"/>
      <c r="FEH61" s="497"/>
      <c r="FEI61" s="497"/>
      <c r="FEJ61" s="497"/>
      <c r="FEK61" s="497"/>
      <c r="FEL61" s="497"/>
      <c r="FEM61" s="497"/>
      <c r="FEN61" s="497"/>
      <c r="FEO61" s="497"/>
      <c r="FEP61" s="497"/>
      <c r="FEQ61" s="497"/>
      <c r="FER61" s="497"/>
      <c r="FES61" s="497"/>
      <c r="FET61" s="497"/>
      <c r="FEU61" s="497"/>
      <c r="FEV61" s="497"/>
      <c r="FEW61" s="497"/>
      <c r="FEX61" s="497"/>
      <c r="FEY61" s="497"/>
      <c r="FEZ61" s="497"/>
      <c r="FFA61" s="497"/>
      <c r="FFB61" s="497"/>
      <c r="FFC61" s="497"/>
      <c r="FFD61" s="497"/>
      <c r="FFE61" s="497"/>
      <c r="FFF61" s="497"/>
      <c r="FFG61" s="497"/>
      <c r="FFH61" s="497"/>
      <c r="FFI61" s="497"/>
      <c r="FFJ61" s="497"/>
      <c r="FFK61" s="497"/>
      <c r="FFL61" s="497"/>
      <c r="FFM61" s="497"/>
      <c r="FFN61" s="497"/>
      <c r="FFO61" s="497"/>
      <c r="FFP61" s="497"/>
      <c r="FFQ61" s="497"/>
      <c r="FFR61" s="497"/>
      <c r="FFS61" s="497"/>
      <c r="FFT61" s="497"/>
      <c r="FFU61" s="497"/>
      <c r="FFV61" s="497"/>
      <c r="FFW61" s="497"/>
      <c r="FFX61" s="497"/>
      <c r="FFY61" s="497"/>
      <c r="FFZ61" s="497"/>
      <c r="FGA61" s="497"/>
      <c r="FGB61" s="497"/>
      <c r="FGC61" s="497"/>
      <c r="FGD61" s="497"/>
      <c r="FGE61" s="497"/>
      <c r="FGF61" s="497"/>
      <c r="FGG61" s="497"/>
      <c r="FGH61" s="497"/>
      <c r="FGI61" s="497"/>
      <c r="FGJ61" s="497"/>
      <c r="FGK61" s="497"/>
      <c r="FGL61" s="497"/>
      <c r="FGM61" s="497"/>
      <c r="FGN61" s="497"/>
      <c r="FGO61" s="497"/>
      <c r="FGP61" s="497"/>
      <c r="FGQ61" s="497"/>
      <c r="FGR61" s="497"/>
      <c r="FGS61" s="497"/>
      <c r="FGT61" s="497"/>
      <c r="FGU61" s="497"/>
      <c r="FGV61" s="497"/>
      <c r="FGW61" s="497"/>
      <c r="FGX61" s="497"/>
      <c r="FGY61" s="497"/>
      <c r="FGZ61" s="497"/>
      <c r="FHA61" s="497"/>
      <c r="FHB61" s="497"/>
      <c r="FHC61" s="497"/>
      <c r="FHD61" s="497"/>
      <c r="FHE61" s="497"/>
      <c r="FHF61" s="497"/>
      <c r="FHG61" s="497"/>
      <c r="FHH61" s="497"/>
      <c r="FHI61" s="497"/>
      <c r="FHJ61" s="497"/>
      <c r="FHK61" s="497"/>
      <c r="FHL61" s="497"/>
      <c r="FHM61" s="497"/>
      <c r="FHN61" s="497"/>
      <c r="FHO61" s="497"/>
      <c r="FHP61" s="497"/>
      <c r="FHQ61" s="497"/>
      <c r="FHR61" s="497"/>
      <c r="FHS61" s="497"/>
      <c r="FHT61" s="497"/>
      <c r="FHU61" s="497"/>
      <c r="FHV61" s="497"/>
      <c r="FHW61" s="497"/>
      <c r="FHX61" s="497"/>
      <c r="FHY61" s="497"/>
      <c r="FHZ61" s="497"/>
      <c r="FIA61" s="497"/>
      <c r="FIB61" s="497"/>
      <c r="FIC61" s="497"/>
      <c r="FID61" s="497"/>
      <c r="FIE61" s="497"/>
      <c r="FIF61" s="497"/>
      <c r="FIG61" s="497"/>
      <c r="FIH61" s="497"/>
      <c r="FII61" s="497"/>
      <c r="FIJ61" s="497"/>
      <c r="FIK61" s="497"/>
      <c r="FIL61" s="497"/>
      <c r="FIM61" s="497"/>
      <c r="FIN61" s="497"/>
      <c r="FIO61" s="497"/>
      <c r="FIP61" s="497"/>
      <c r="FIQ61" s="497"/>
      <c r="FIR61" s="497"/>
      <c r="FIS61" s="497"/>
      <c r="FIT61" s="497"/>
      <c r="FIU61" s="497"/>
      <c r="FIV61" s="497"/>
      <c r="FIW61" s="497"/>
      <c r="FIX61" s="497"/>
      <c r="FIY61" s="497"/>
      <c r="FIZ61" s="497"/>
      <c r="FJA61" s="497"/>
      <c r="FJB61" s="497"/>
      <c r="FJC61" s="497"/>
      <c r="FJD61" s="497"/>
      <c r="FJE61" s="497"/>
      <c r="FJF61" s="497"/>
      <c r="FJG61" s="497"/>
      <c r="FJH61" s="497"/>
      <c r="FJI61" s="497"/>
      <c r="FJJ61" s="497"/>
      <c r="FJK61" s="497"/>
      <c r="FJL61" s="497"/>
      <c r="FJM61" s="497"/>
      <c r="FJN61" s="497"/>
      <c r="FJO61" s="497"/>
      <c r="FJP61" s="497"/>
      <c r="FJQ61" s="497"/>
      <c r="FJR61" s="497"/>
      <c r="FJS61" s="497"/>
      <c r="FJT61" s="497"/>
      <c r="FJU61" s="497"/>
      <c r="FJV61" s="497"/>
      <c r="FJW61" s="497"/>
      <c r="FJX61" s="497"/>
      <c r="FJY61" s="497"/>
      <c r="FJZ61" s="497"/>
      <c r="FKA61" s="497"/>
      <c r="FKB61" s="497"/>
      <c r="FKC61" s="497"/>
      <c r="FKD61" s="497"/>
      <c r="FKE61" s="497"/>
      <c r="FKF61" s="497"/>
      <c r="FKG61" s="497"/>
      <c r="FKH61" s="497"/>
      <c r="FKI61" s="497"/>
      <c r="FKJ61" s="497"/>
      <c r="FKK61" s="497"/>
      <c r="FKL61" s="497"/>
      <c r="FKM61" s="497"/>
      <c r="FKN61" s="497"/>
      <c r="FKO61" s="497"/>
      <c r="FKP61" s="497"/>
      <c r="FKQ61" s="497"/>
      <c r="FKR61" s="497"/>
      <c r="FKS61" s="497"/>
      <c r="FKT61" s="497"/>
      <c r="FKU61" s="497"/>
      <c r="FKV61" s="497"/>
      <c r="FKW61" s="497"/>
      <c r="FKX61" s="497"/>
      <c r="FKY61" s="497"/>
      <c r="FKZ61" s="497"/>
      <c r="FLA61" s="497"/>
      <c r="FLB61" s="497"/>
      <c r="FLC61" s="497"/>
      <c r="FLD61" s="497"/>
      <c r="FLE61" s="497"/>
      <c r="FLF61" s="497"/>
      <c r="FLG61" s="497"/>
      <c r="FLH61" s="497"/>
      <c r="FLI61" s="497"/>
      <c r="FLJ61" s="497"/>
      <c r="FLK61" s="497"/>
      <c r="FLL61" s="497"/>
      <c r="FLM61" s="497"/>
      <c r="FLN61" s="497"/>
      <c r="FLO61" s="497"/>
      <c r="FLP61" s="497"/>
      <c r="FLQ61" s="497"/>
      <c r="FLR61" s="497"/>
      <c r="FLS61" s="497"/>
      <c r="FLT61" s="497"/>
      <c r="FLU61" s="497"/>
      <c r="FLV61" s="497"/>
      <c r="FLW61" s="497"/>
      <c r="FLX61" s="497"/>
      <c r="FLY61" s="497"/>
      <c r="FLZ61" s="497"/>
      <c r="FMA61" s="497"/>
      <c r="FMB61" s="497"/>
      <c r="FMC61" s="497"/>
      <c r="FMD61" s="497"/>
      <c r="FME61" s="497"/>
      <c r="FMF61" s="497"/>
      <c r="FMG61" s="497"/>
      <c r="FMH61" s="497"/>
      <c r="FMI61" s="497"/>
      <c r="FMJ61" s="497"/>
      <c r="FMK61" s="497"/>
      <c r="FML61" s="497"/>
      <c r="FMM61" s="497"/>
      <c r="FMN61" s="497"/>
      <c r="FMO61" s="497"/>
      <c r="FMP61" s="497"/>
      <c r="FMQ61" s="497"/>
      <c r="FMR61" s="497"/>
      <c r="FMS61" s="497"/>
      <c r="FMT61" s="497"/>
      <c r="FMU61" s="497"/>
      <c r="FMV61" s="497"/>
      <c r="FMW61" s="497"/>
      <c r="FMX61" s="497"/>
      <c r="FMY61" s="497"/>
      <c r="FMZ61" s="497"/>
      <c r="FNA61" s="497"/>
      <c r="FNB61" s="497"/>
      <c r="FNC61" s="497"/>
      <c r="FND61" s="497"/>
      <c r="FNE61" s="497"/>
      <c r="FNF61" s="497"/>
      <c r="FNG61" s="497"/>
      <c r="FNH61" s="497"/>
      <c r="FNI61" s="497"/>
      <c r="FNJ61" s="497"/>
      <c r="FNK61" s="497"/>
      <c r="FNL61" s="497"/>
      <c r="FNM61" s="497"/>
      <c r="FNN61" s="497"/>
      <c r="FNO61" s="497"/>
      <c r="FNP61" s="497"/>
      <c r="FNQ61" s="497"/>
      <c r="FNR61" s="497"/>
      <c r="FNS61" s="497"/>
      <c r="FNT61" s="497"/>
      <c r="FNU61" s="497"/>
      <c r="FNV61" s="497"/>
      <c r="FNW61" s="497"/>
      <c r="FNX61" s="497"/>
      <c r="FNY61" s="497"/>
      <c r="FNZ61" s="497"/>
      <c r="FOA61" s="497"/>
      <c r="FOB61" s="497"/>
      <c r="FOC61" s="497"/>
      <c r="FOD61" s="497"/>
      <c r="FOE61" s="497"/>
      <c r="FOF61" s="497"/>
      <c r="FOG61" s="497"/>
      <c r="FOH61" s="497"/>
      <c r="FOI61" s="497"/>
      <c r="FOJ61" s="497"/>
      <c r="FOK61" s="497"/>
      <c r="FOL61" s="497"/>
      <c r="FOM61" s="497"/>
      <c r="FON61" s="497"/>
      <c r="FOO61" s="497"/>
      <c r="FOP61" s="497"/>
      <c r="FOQ61" s="497"/>
      <c r="FOR61" s="497"/>
      <c r="FOS61" s="497"/>
      <c r="FOT61" s="497"/>
      <c r="FOU61" s="497"/>
      <c r="FOV61" s="497"/>
      <c r="FOW61" s="497"/>
      <c r="FOX61" s="497"/>
      <c r="FOY61" s="497"/>
      <c r="FOZ61" s="497"/>
      <c r="FPA61" s="497"/>
      <c r="FPB61" s="497"/>
      <c r="FPC61" s="497"/>
      <c r="FPD61" s="497"/>
      <c r="FPE61" s="497"/>
      <c r="FPF61" s="497"/>
      <c r="FPG61" s="497"/>
      <c r="FPH61" s="497"/>
      <c r="FPI61" s="497"/>
      <c r="FPJ61" s="497"/>
      <c r="FPK61" s="497"/>
      <c r="FPL61" s="497"/>
      <c r="FPM61" s="497"/>
      <c r="FPN61" s="497"/>
      <c r="FPO61" s="497"/>
      <c r="FPP61" s="497"/>
      <c r="FPQ61" s="497"/>
      <c r="FPR61" s="497"/>
      <c r="FPS61" s="497"/>
      <c r="FPT61" s="497"/>
      <c r="FPU61" s="497"/>
      <c r="FPV61" s="497"/>
      <c r="FPW61" s="497"/>
      <c r="FPX61" s="497"/>
      <c r="FPY61" s="497"/>
      <c r="FPZ61" s="497"/>
      <c r="FQA61" s="497"/>
      <c r="FQB61" s="497"/>
      <c r="FQC61" s="497"/>
      <c r="FQD61" s="497"/>
      <c r="FQE61" s="497"/>
      <c r="FQF61" s="497"/>
      <c r="FQG61" s="497"/>
      <c r="FQH61" s="497"/>
      <c r="FQI61" s="497"/>
      <c r="FQJ61" s="497"/>
      <c r="FQK61" s="497"/>
      <c r="FQL61" s="497"/>
      <c r="FQM61" s="497"/>
      <c r="FQN61" s="497"/>
      <c r="FQO61" s="497"/>
      <c r="FQP61" s="497"/>
      <c r="FQQ61" s="497"/>
      <c r="FQR61" s="497"/>
      <c r="FQS61" s="497"/>
      <c r="FQT61" s="497"/>
      <c r="FQU61" s="497"/>
      <c r="FQV61" s="497"/>
      <c r="FQW61" s="497"/>
      <c r="FQX61" s="497"/>
      <c r="FQY61" s="497"/>
      <c r="FQZ61" s="497"/>
      <c r="FRA61" s="497"/>
      <c r="FRB61" s="497"/>
      <c r="FRC61" s="497"/>
      <c r="FRD61" s="497"/>
      <c r="FRE61" s="497"/>
      <c r="FRF61" s="497"/>
      <c r="FRG61" s="497"/>
      <c r="FRH61" s="497"/>
      <c r="FRI61" s="497"/>
      <c r="FRJ61" s="497"/>
      <c r="FRK61" s="497"/>
      <c r="FRL61" s="497"/>
      <c r="FRM61" s="497"/>
      <c r="FRN61" s="497"/>
      <c r="FRO61" s="497"/>
      <c r="FRP61" s="497"/>
      <c r="FRQ61" s="497"/>
      <c r="FRR61" s="497"/>
      <c r="FRS61" s="497"/>
      <c r="FRT61" s="497"/>
      <c r="FRU61" s="497"/>
      <c r="FRV61" s="497"/>
      <c r="FRW61" s="497"/>
      <c r="FRX61" s="497"/>
      <c r="FRY61" s="497"/>
      <c r="FRZ61" s="497"/>
      <c r="FSA61" s="497"/>
      <c r="FSB61" s="497"/>
      <c r="FSC61" s="497"/>
      <c r="FSD61" s="497"/>
      <c r="FSE61" s="497"/>
      <c r="FSF61" s="497"/>
      <c r="FSG61" s="497"/>
      <c r="FSH61" s="497"/>
      <c r="FSI61" s="497"/>
      <c r="FSJ61" s="497"/>
      <c r="FSK61" s="497"/>
      <c r="FSL61" s="497"/>
      <c r="FSM61" s="497"/>
      <c r="FSN61" s="497"/>
      <c r="FSO61" s="497"/>
      <c r="FSP61" s="497"/>
      <c r="FSQ61" s="497"/>
      <c r="FSR61" s="497"/>
      <c r="FSS61" s="497"/>
      <c r="FST61" s="497"/>
      <c r="FSU61" s="497"/>
      <c r="FSV61" s="497"/>
      <c r="FSW61" s="497"/>
      <c r="FSX61" s="497"/>
      <c r="FSY61" s="497"/>
      <c r="FSZ61" s="497"/>
      <c r="FTA61" s="497"/>
      <c r="FTB61" s="497"/>
      <c r="FTC61" s="497"/>
      <c r="FTD61" s="497"/>
      <c r="FTE61" s="497"/>
      <c r="FTF61" s="497"/>
      <c r="FTG61" s="497"/>
      <c r="FTH61" s="497"/>
      <c r="FTI61" s="497"/>
      <c r="FTJ61" s="497"/>
      <c r="FTK61" s="497"/>
      <c r="FTL61" s="497"/>
      <c r="FTM61" s="497"/>
      <c r="FTN61" s="497"/>
      <c r="FTO61" s="497"/>
      <c r="FTP61" s="497"/>
      <c r="FTQ61" s="497"/>
      <c r="FTR61" s="497"/>
      <c r="FTS61" s="497"/>
      <c r="FTT61" s="497"/>
      <c r="FTU61" s="497"/>
      <c r="FTV61" s="497"/>
      <c r="FTW61" s="497"/>
      <c r="FTX61" s="497"/>
      <c r="FTY61" s="497"/>
      <c r="FTZ61" s="497"/>
      <c r="FUA61" s="497"/>
      <c r="FUB61" s="497"/>
      <c r="FUC61" s="497"/>
      <c r="FUD61" s="497"/>
      <c r="FUE61" s="497"/>
      <c r="FUF61" s="497"/>
      <c r="FUG61" s="497"/>
      <c r="FUH61" s="497"/>
      <c r="FUI61" s="497"/>
      <c r="FUJ61" s="497"/>
      <c r="FUK61" s="497"/>
      <c r="FUL61" s="497"/>
      <c r="FUM61" s="497"/>
      <c r="FUN61" s="497"/>
      <c r="FUO61" s="497"/>
      <c r="FUP61" s="497"/>
      <c r="FUQ61" s="497"/>
      <c r="FUR61" s="497"/>
      <c r="FUS61" s="497"/>
      <c r="FUT61" s="497"/>
      <c r="FUU61" s="497"/>
      <c r="FUV61" s="497"/>
      <c r="FUW61" s="497"/>
      <c r="FUX61" s="497"/>
      <c r="FUY61" s="497"/>
      <c r="FUZ61" s="497"/>
      <c r="FVA61" s="497"/>
      <c r="FVB61" s="497"/>
      <c r="FVC61" s="497"/>
      <c r="FVD61" s="497"/>
      <c r="FVE61" s="497"/>
      <c r="FVF61" s="497"/>
      <c r="FVG61" s="497"/>
      <c r="FVH61" s="497"/>
      <c r="FVI61" s="497"/>
      <c r="FVJ61" s="497"/>
      <c r="FVK61" s="497"/>
      <c r="FVL61" s="497"/>
      <c r="FVM61" s="497"/>
      <c r="FVN61" s="497"/>
      <c r="FVO61" s="497"/>
      <c r="FVP61" s="497"/>
      <c r="FVQ61" s="497"/>
      <c r="FVR61" s="497"/>
      <c r="FVS61" s="497"/>
      <c r="FVT61" s="497"/>
      <c r="FVU61" s="497"/>
      <c r="FVV61" s="497"/>
      <c r="FVW61" s="497"/>
      <c r="FVX61" s="497"/>
      <c r="FVY61" s="497"/>
      <c r="FVZ61" s="497"/>
      <c r="FWA61" s="497"/>
      <c r="FWB61" s="497"/>
      <c r="FWC61" s="497"/>
      <c r="FWD61" s="497"/>
      <c r="FWE61" s="497"/>
      <c r="FWF61" s="497"/>
      <c r="FWG61" s="497"/>
      <c r="FWH61" s="497"/>
      <c r="FWI61" s="497"/>
      <c r="FWJ61" s="497"/>
      <c r="FWK61" s="497"/>
      <c r="FWL61" s="497"/>
      <c r="FWM61" s="497"/>
      <c r="FWN61" s="497"/>
      <c r="FWO61" s="497"/>
      <c r="FWP61" s="497"/>
      <c r="FWQ61" s="497"/>
      <c r="FWR61" s="497"/>
      <c r="FWS61" s="497"/>
      <c r="FWT61" s="497"/>
      <c r="FWU61" s="497"/>
      <c r="FWV61" s="497"/>
      <c r="FWW61" s="497"/>
      <c r="FWX61" s="497"/>
      <c r="FWY61" s="497"/>
      <c r="FWZ61" s="497"/>
      <c r="FXA61" s="497"/>
      <c r="FXB61" s="497"/>
      <c r="FXC61" s="497"/>
      <c r="FXD61" s="497"/>
      <c r="FXE61" s="497"/>
      <c r="FXF61" s="497"/>
      <c r="FXG61" s="497"/>
      <c r="FXH61" s="497"/>
      <c r="FXI61" s="497"/>
      <c r="FXJ61" s="497"/>
      <c r="FXK61" s="497"/>
      <c r="FXL61" s="497"/>
      <c r="FXM61" s="497"/>
      <c r="FXN61" s="497"/>
      <c r="FXO61" s="497"/>
      <c r="FXP61" s="497"/>
      <c r="FXQ61" s="497"/>
      <c r="FXR61" s="497"/>
      <c r="FXS61" s="497"/>
      <c r="FXT61" s="497"/>
      <c r="FXU61" s="497"/>
      <c r="FXV61" s="497"/>
      <c r="FXW61" s="497"/>
      <c r="FXX61" s="497"/>
      <c r="FXY61" s="497"/>
      <c r="FXZ61" s="497"/>
      <c r="FYA61" s="497"/>
      <c r="FYB61" s="497"/>
      <c r="FYC61" s="497"/>
      <c r="FYD61" s="497"/>
      <c r="FYE61" s="497"/>
      <c r="FYF61" s="497"/>
      <c r="FYG61" s="497"/>
      <c r="FYH61" s="497"/>
      <c r="FYI61" s="497"/>
      <c r="FYJ61" s="497"/>
      <c r="FYK61" s="497"/>
      <c r="FYL61" s="497"/>
      <c r="FYM61" s="497"/>
      <c r="FYN61" s="497"/>
      <c r="FYO61" s="497"/>
      <c r="FYP61" s="497"/>
      <c r="FYQ61" s="497"/>
      <c r="FYR61" s="497"/>
      <c r="FYS61" s="497"/>
      <c r="FYT61" s="497"/>
      <c r="FYU61" s="497"/>
      <c r="FYV61" s="497"/>
      <c r="FYW61" s="497"/>
      <c r="FYX61" s="497"/>
      <c r="FYY61" s="497"/>
      <c r="FYZ61" s="497"/>
      <c r="FZA61" s="497"/>
      <c r="FZB61" s="497"/>
      <c r="FZC61" s="497"/>
      <c r="FZD61" s="497"/>
      <c r="FZE61" s="497"/>
      <c r="FZF61" s="497"/>
      <c r="FZG61" s="497"/>
      <c r="FZH61" s="497"/>
      <c r="FZI61" s="497"/>
      <c r="FZJ61" s="497"/>
      <c r="FZK61" s="497"/>
      <c r="FZL61" s="497"/>
      <c r="FZM61" s="497"/>
      <c r="FZN61" s="497"/>
      <c r="FZO61" s="497"/>
      <c r="FZP61" s="497"/>
      <c r="FZQ61" s="497"/>
      <c r="FZR61" s="497"/>
      <c r="FZS61" s="497"/>
      <c r="FZT61" s="497"/>
      <c r="FZU61" s="497"/>
      <c r="FZV61" s="497"/>
      <c r="FZW61" s="497"/>
      <c r="FZX61" s="497"/>
      <c r="FZY61" s="497"/>
      <c r="FZZ61" s="497"/>
      <c r="GAA61" s="497"/>
      <c r="GAB61" s="497"/>
      <c r="GAC61" s="497"/>
      <c r="GAD61" s="497"/>
      <c r="GAE61" s="497"/>
      <c r="GAF61" s="497"/>
      <c r="GAG61" s="497"/>
      <c r="GAH61" s="497"/>
      <c r="GAI61" s="497"/>
      <c r="GAJ61" s="497"/>
      <c r="GAK61" s="497"/>
      <c r="GAL61" s="497"/>
      <c r="GAM61" s="497"/>
      <c r="GAN61" s="497"/>
      <c r="GAO61" s="497"/>
      <c r="GAP61" s="497"/>
      <c r="GAQ61" s="497"/>
      <c r="GAR61" s="497"/>
      <c r="GAS61" s="497"/>
      <c r="GAT61" s="497"/>
      <c r="GAU61" s="497"/>
      <c r="GAV61" s="497"/>
      <c r="GAW61" s="497"/>
      <c r="GAX61" s="497"/>
      <c r="GAY61" s="497"/>
      <c r="GAZ61" s="497"/>
      <c r="GBA61" s="497"/>
      <c r="GBB61" s="497"/>
      <c r="GBC61" s="497"/>
      <c r="GBD61" s="497"/>
      <c r="GBE61" s="497"/>
      <c r="GBF61" s="497"/>
      <c r="GBG61" s="497"/>
      <c r="GBH61" s="497"/>
      <c r="GBI61" s="497"/>
      <c r="GBJ61" s="497"/>
      <c r="GBK61" s="497"/>
      <c r="GBL61" s="497"/>
      <c r="GBM61" s="497"/>
      <c r="GBN61" s="497"/>
      <c r="GBO61" s="497"/>
      <c r="GBP61" s="497"/>
      <c r="GBQ61" s="497"/>
      <c r="GBR61" s="497"/>
      <c r="GBS61" s="497"/>
      <c r="GBT61" s="497"/>
      <c r="GBU61" s="497"/>
      <c r="GBV61" s="497"/>
      <c r="GBW61" s="497"/>
      <c r="GBX61" s="497"/>
      <c r="GBY61" s="497"/>
      <c r="GBZ61" s="497"/>
      <c r="GCA61" s="497"/>
      <c r="GCB61" s="497"/>
      <c r="GCC61" s="497"/>
      <c r="GCD61" s="497"/>
      <c r="GCE61" s="497"/>
      <c r="GCF61" s="497"/>
      <c r="GCG61" s="497"/>
      <c r="GCH61" s="497"/>
      <c r="GCI61" s="497"/>
      <c r="GCJ61" s="497"/>
      <c r="GCK61" s="497"/>
      <c r="GCL61" s="497"/>
      <c r="GCM61" s="497"/>
      <c r="GCN61" s="497"/>
      <c r="GCO61" s="497"/>
      <c r="GCP61" s="497"/>
      <c r="GCQ61" s="497"/>
      <c r="GCR61" s="497"/>
      <c r="GCS61" s="497"/>
      <c r="GCT61" s="497"/>
      <c r="GCU61" s="497"/>
      <c r="GCV61" s="497"/>
      <c r="GCW61" s="497"/>
      <c r="GCX61" s="497"/>
      <c r="GCY61" s="497"/>
      <c r="GCZ61" s="497"/>
      <c r="GDA61" s="497"/>
      <c r="GDB61" s="497"/>
      <c r="GDC61" s="497"/>
      <c r="GDD61" s="497"/>
      <c r="GDE61" s="497"/>
      <c r="GDF61" s="497"/>
      <c r="GDG61" s="497"/>
      <c r="GDH61" s="497"/>
      <c r="GDI61" s="497"/>
      <c r="GDJ61" s="497"/>
      <c r="GDK61" s="497"/>
      <c r="GDL61" s="497"/>
      <c r="GDM61" s="497"/>
      <c r="GDN61" s="497"/>
      <c r="GDO61" s="497"/>
      <c r="GDP61" s="497"/>
      <c r="GDQ61" s="497"/>
      <c r="GDR61" s="497"/>
      <c r="GDS61" s="497"/>
      <c r="GDT61" s="497"/>
      <c r="GDU61" s="497"/>
      <c r="GDV61" s="497"/>
      <c r="GDW61" s="497"/>
      <c r="GDX61" s="497"/>
      <c r="GDY61" s="497"/>
      <c r="GDZ61" s="497"/>
      <c r="GEA61" s="497"/>
      <c r="GEB61" s="497"/>
      <c r="GEC61" s="497"/>
      <c r="GED61" s="497"/>
      <c r="GEE61" s="497"/>
      <c r="GEF61" s="497"/>
      <c r="GEG61" s="497"/>
      <c r="GEH61" s="497"/>
      <c r="GEI61" s="497"/>
      <c r="GEJ61" s="497"/>
      <c r="GEK61" s="497"/>
      <c r="GEL61" s="497"/>
      <c r="GEM61" s="497"/>
      <c r="GEN61" s="497"/>
      <c r="GEO61" s="497"/>
      <c r="GEP61" s="497"/>
      <c r="GEQ61" s="497"/>
      <c r="GER61" s="497"/>
      <c r="GES61" s="497"/>
      <c r="GET61" s="497"/>
      <c r="GEU61" s="497"/>
      <c r="GEV61" s="497"/>
      <c r="GEW61" s="497"/>
      <c r="GEX61" s="497"/>
      <c r="GEY61" s="497"/>
      <c r="GEZ61" s="497"/>
      <c r="GFA61" s="497"/>
      <c r="GFB61" s="497"/>
      <c r="GFC61" s="497"/>
      <c r="GFD61" s="497"/>
      <c r="GFE61" s="497"/>
      <c r="GFF61" s="497"/>
      <c r="GFG61" s="497"/>
      <c r="GFH61" s="497"/>
      <c r="GFI61" s="497"/>
      <c r="GFJ61" s="497"/>
      <c r="GFK61" s="497"/>
      <c r="GFL61" s="497"/>
      <c r="GFM61" s="497"/>
      <c r="GFN61" s="497"/>
      <c r="GFO61" s="497"/>
      <c r="GFP61" s="497"/>
      <c r="GFQ61" s="497"/>
      <c r="GFR61" s="497"/>
      <c r="GFS61" s="497"/>
      <c r="GFT61" s="497"/>
      <c r="GFU61" s="497"/>
      <c r="GFV61" s="497"/>
      <c r="GFW61" s="497"/>
      <c r="GFX61" s="497"/>
      <c r="GFY61" s="497"/>
      <c r="GFZ61" s="497"/>
      <c r="GGA61" s="497"/>
      <c r="GGB61" s="497"/>
      <c r="GGC61" s="497"/>
      <c r="GGD61" s="497"/>
      <c r="GGE61" s="497"/>
      <c r="GGF61" s="497"/>
      <c r="GGG61" s="497"/>
      <c r="GGH61" s="497"/>
      <c r="GGI61" s="497"/>
      <c r="GGJ61" s="497"/>
      <c r="GGK61" s="497"/>
      <c r="GGL61" s="497"/>
      <c r="GGM61" s="497"/>
      <c r="GGN61" s="497"/>
      <c r="GGO61" s="497"/>
      <c r="GGP61" s="497"/>
      <c r="GGQ61" s="497"/>
      <c r="GGR61" s="497"/>
      <c r="GGS61" s="497"/>
      <c r="GGT61" s="497"/>
      <c r="GGU61" s="497"/>
      <c r="GGV61" s="497"/>
      <c r="GGW61" s="497"/>
      <c r="GGX61" s="497"/>
      <c r="GGY61" s="497"/>
      <c r="GGZ61" s="497"/>
      <c r="GHA61" s="497"/>
      <c r="GHB61" s="497"/>
      <c r="GHC61" s="497"/>
      <c r="GHD61" s="497"/>
      <c r="GHE61" s="497"/>
      <c r="GHF61" s="497"/>
      <c r="GHG61" s="497"/>
      <c r="GHH61" s="497"/>
      <c r="GHI61" s="497"/>
      <c r="GHJ61" s="497"/>
      <c r="GHK61" s="497"/>
      <c r="GHL61" s="497"/>
      <c r="GHM61" s="497"/>
      <c r="GHN61" s="497"/>
      <c r="GHO61" s="497"/>
      <c r="GHP61" s="497"/>
      <c r="GHQ61" s="497"/>
      <c r="GHR61" s="497"/>
      <c r="GHS61" s="497"/>
      <c r="GHT61" s="497"/>
      <c r="GHU61" s="497"/>
      <c r="GHV61" s="497"/>
      <c r="GHW61" s="497"/>
      <c r="GHX61" s="497"/>
      <c r="GHY61" s="497"/>
      <c r="GHZ61" s="497"/>
      <c r="GIA61" s="497"/>
      <c r="GIB61" s="497"/>
      <c r="GIC61" s="497"/>
      <c r="GID61" s="497"/>
      <c r="GIE61" s="497"/>
      <c r="GIF61" s="497"/>
      <c r="GIG61" s="497"/>
      <c r="GIH61" s="497"/>
      <c r="GII61" s="497"/>
      <c r="GIJ61" s="497"/>
      <c r="GIK61" s="497"/>
      <c r="GIL61" s="497"/>
      <c r="GIM61" s="497"/>
      <c r="GIN61" s="497"/>
      <c r="GIO61" s="497"/>
      <c r="GIP61" s="497"/>
      <c r="GIQ61" s="497"/>
      <c r="GIR61" s="497"/>
      <c r="GIS61" s="497"/>
      <c r="GIT61" s="497"/>
      <c r="GIU61" s="497"/>
      <c r="GIV61" s="497"/>
      <c r="GIW61" s="497"/>
      <c r="GIX61" s="497"/>
      <c r="GIY61" s="497"/>
      <c r="GIZ61" s="497"/>
      <c r="GJA61" s="497"/>
      <c r="GJB61" s="497"/>
      <c r="GJC61" s="497"/>
      <c r="GJD61" s="497"/>
      <c r="GJE61" s="497"/>
      <c r="GJF61" s="497"/>
      <c r="GJG61" s="497"/>
      <c r="GJH61" s="497"/>
      <c r="GJI61" s="497"/>
      <c r="GJJ61" s="497"/>
      <c r="GJK61" s="497"/>
      <c r="GJL61" s="497"/>
      <c r="GJM61" s="497"/>
      <c r="GJN61" s="497"/>
      <c r="GJO61" s="497"/>
      <c r="GJP61" s="497"/>
      <c r="GJQ61" s="497"/>
      <c r="GJR61" s="497"/>
      <c r="GJS61" s="497"/>
      <c r="GJT61" s="497"/>
      <c r="GJU61" s="497"/>
      <c r="GJV61" s="497"/>
      <c r="GJW61" s="497"/>
      <c r="GJX61" s="497"/>
      <c r="GJY61" s="497"/>
      <c r="GJZ61" s="497"/>
      <c r="GKA61" s="497"/>
      <c r="GKB61" s="497"/>
      <c r="GKC61" s="497"/>
      <c r="GKD61" s="497"/>
      <c r="GKE61" s="497"/>
      <c r="GKF61" s="497"/>
      <c r="GKG61" s="497"/>
      <c r="GKH61" s="497"/>
      <c r="GKI61" s="497"/>
      <c r="GKJ61" s="497"/>
      <c r="GKK61" s="497"/>
      <c r="GKL61" s="497"/>
      <c r="GKM61" s="497"/>
      <c r="GKN61" s="497"/>
      <c r="GKO61" s="497"/>
      <c r="GKP61" s="497"/>
      <c r="GKQ61" s="497"/>
      <c r="GKR61" s="497"/>
      <c r="GKS61" s="497"/>
      <c r="GKT61" s="497"/>
      <c r="GKU61" s="497"/>
      <c r="GKV61" s="497"/>
      <c r="GKW61" s="497"/>
      <c r="GKX61" s="497"/>
      <c r="GKY61" s="497"/>
      <c r="GKZ61" s="497"/>
      <c r="GLA61" s="497"/>
      <c r="GLB61" s="497"/>
      <c r="GLC61" s="497"/>
      <c r="GLD61" s="497"/>
      <c r="GLE61" s="497"/>
      <c r="GLF61" s="497"/>
      <c r="GLG61" s="497"/>
      <c r="GLH61" s="497"/>
      <c r="GLI61" s="497"/>
      <c r="GLJ61" s="497"/>
      <c r="GLK61" s="497"/>
      <c r="GLL61" s="497"/>
      <c r="GLM61" s="497"/>
      <c r="GLN61" s="497"/>
      <c r="GLO61" s="497"/>
      <c r="GLP61" s="497"/>
      <c r="GLQ61" s="497"/>
      <c r="GLR61" s="497"/>
      <c r="GLS61" s="497"/>
      <c r="GLT61" s="497"/>
      <c r="GLU61" s="497"/>
      <c r="GLV61" s="497"/>
      <c r="GLW61" s="497"/>
      <c r="GLX61" s="497"/>
      <c r="GLY61" s="497"/>
      <c r="GLZ61" s="497"/>
      <c r="GMA61" s="497"/>
      <c r="GMB61" s="497"/>
      <c r="GMC61" s="497"/>
      <c r="GMD61" s="497"/>
      <c r="GME61" s="497"/>
      <c r="GMF61" s="497"/>
      <c r="GMG61" s="497"/>
      <c r="GMH61" s="497"/>
      <c r="GMI61" s="497"/>
      <c r="GMJ61" s="497"/>
      <c r="GMK61" s="497"/>
      <c r="GML61" s="497"/>
      <c r="GMM61" s="497"/>
      <c r="GMN61" s="497"/>
      <c r="GMO61" s="497"/>
      <c r="GMP61" s="497"/>
      <c r="GMQ61" s="497"/>
      <c r="GMR61" s="497"/>
      <c r="GMS61" s="497"/>
      <c r="GMT61" s="497"/>
      <c r="GMU61" s="497"/>
      <c r="GMV61" s="497"/>
      <c r="GMW61" s="497"/>
      <c r="GMX61" s="497"/>
      <c r="GMY61" s="497"/>
      <c r="GMZ61" s="497"/>
      <c r="GNA61" s="497"/>
      <c r="GNB61" s="497"/>
      <c r="GNC61" s="497"/>
      <c r="GND61" s="497"/>
      <c r="GNE61" s="497"/>
      <c r="GNF61" s="497"/>
      <c r="GNG61" s="497"/>
      <c r="GNH61" s="497"/>
      <c r="GNI61" s="497"/>
      <c r="GNJ61" s="497"/>
      <c r="GNK61" s="497"/>
      <c r="GNL61" s="497"/>
      <c r="GNM61" s="497"/>
      <c r="GNN61" s="497"/>
      <c r="GNO61" s="497"/>
      <c r="GNP61" s="497"/>
      <c r="GNQ61" s="497"/>
      <c r="GNR61" s="497"/>
      <c r="GNS61" s="497"/>
      <c r="GNT61" s="497"/>
      <c r="GNU61" s="497"/>
      <c r="GNV61" s="497"/>
      <c r="GNW61" s="497"/>
      <c r="GNX61" s="497"/>
      <c r="GNY61" s="497"/>
      <c r="GNZ61" s="497"/>
      <c r="GOA61" s="497"/>
      <c r="GOB61" s="497"/>
      <c r="GOC61" s="497"/>
      <c r="GOD61" s="497"/>
      <c r="GOE61" s="497"/>
      <c r="GOF61" s="497"/>
      <c r="GOG61" s="497"/>
      <c r="GOH61" s="497"/>
      <c r="GOI61" s="497"/>
      <c r="GOJ61" s="497"/>
      <c r="GOK61" s="497"/>
      <c r="GOL61" s="497"/>
      <c r="GOM61" s="497"/>
      <c r="GON61" s="497"/>
      <c r="GOO61" s="497"/>
      <c r="GOP61" s="497"/>
      <c r="GOQ61" s="497"/>
      <c r="GOR61" s="497"/>
      <c r="GOS61" s="497"/>
      <c r="GOT61" s="497"/>
      <c r="GOU61" s="497"/>
      <c r="GOV61" s="497"/>
      <c r="GOW61" s="497"/>
      <c r="GOX61" s="497"/>
      <c r="GOY61" s="497"/>
      <c r="GOZ61" s="497"/>
      <c r="GPA61" s="497"/>
      <c r="GPB61" s="497"/>
      <c r="GPC61" s="497"/>
      <c r="GPD61" s="497"/>
      <c r="GPE61" s="497"/>
      <c r="GPF61" s="497"/>
      <c r="GPG61" s="497"/>
      <c r="GPH61" s="497"/>
      <c r="GPI61" s="497"/>
      <c r="GPJ61" s="497"/>
      <c r="GPK61" s="497"/>
      <c r="GPL61" s="497"/>
      <c r="GPM61" s="497"/>
      <c r="GPN61" s="497"/>
      <c r="GPO61" s="497"/>
      <c r="GPP61" s="497"/>
      <c r="GPQ61" s="497"/>
      <c r="GPR61" s="497"/>
      <c r="GPS61" s="497"/>
      <c r="GPT61" s="497"/>
      <c r="GPU61" s="497"/>
      <c r="GPV61" s="497"/>
      <c r="GPW61" s="497"/>
      <c r="GPX61" s="497"/>
      <c r="GPY61" s="497"/>
      <c r="GPZ61" s="497"/>
      <c r="GQA61" s="497"/>
      <c r="GQB61" s="497"/>
      <c r="GQC61" s="497"/>
      <c r="GQD61" s="497"/>
      <c r="GQE61" s="497"/>
      <c r="GQF61" s="497"/>
      <c r="GQG61" s="497"/>
      <c r="GQH61" s="497"/>
      <c r="GQI61" s="497"/>
      <c r="GQJ61" s="497"/>
      <c r="GQK61" s="497"/>
      <c r="GQL61" s="497"/>
      <c r="GQM61" s="497"/>
      <c r="GQN61" s="497"/>
      <c r="GQO61" s="497"/>
      <c r="GQP61" s="497"/>
      <c r="GQQ61" s="497"/>
      <c r="GQR61" s="497"/>
      <c r="GQS61" s="497"/>
      <c r="GQT61" s="497"/>
      <c r="GQU61" s="497"/>
      <c r="GQV61" s="497"/>
      <c r="GQW61" s="497"/>
      <c r="GQX61" s="497"/>
      <c r="GQY61" s="497"/>
      <c r="GQZ61" s="497"/>
      <c r="GRA61" s="497"/>
      <c r="GRB61" s="497"/>
      <c r="GRC61" s="497"/>
      <c r="GRD61" s="497"/>
      <c r="GRE61" s="497"/>
      <c r="GRF61" s="497"/>
      <c r="GRG61" s="497"/>
      <c r="GRH61" s="497"/>
      <c r="GRI61" s="497"/>
      <c r="GRJ61" s="497"/>
      <c r="GRK61" s="497"/>
      <c r="GRL61" s="497"/>
      <c r="GRM61" s="497"/>
      <c r="GRN61" s="497"/>
      <c r="GRO61" s="497"/>
      <c r="GRP61" s="497"/>
      <c r="GRQ61" s="497"/>
      <c r="GRR61" s="497"/>
      <c r="GRS61" s="497"/>
      <c r="GRT61" s="497"/>
      <c r="GRU61" s="497"/>
      <c r="GRV61" s="497"/>
      <c r="GRW61" s="497"/>
      <c r="GRX61" s="497"/>
      <c r="GRY61" s="497"/>
      <c r="GRZ61" s="497"/>
      <c r="GSA61" s="497"/>
      <c r="GSB61" s="497"/>
      <c r="GSC61" s="497"/>
      <c r="GSD61" s="497"/>
      <c r="GSE61" s="497"/>
      <c r="GSF61" s="497"/>
      <c r="GSG61" s="497"/>
      <c r="GSH61" s="497"/>
      <c r="GSI61" s="497"/>
      <c r="GSJ61" s="497"/>
      <c r="GSK61" s="497"/>
      <c r="GSL61" s="497"/>
      <c r="GSM61" s="497"/>
      <c r="GSN61" s="497"/>
      <c r="GSO61" s="497"/>
      <c r="GSP61" s="497"/>
      <c r="GSQ61" s="497"/>
      <c r="GSR61" s="497"/>
      <c r="GSS61" s="497"/>
      <c r="GST61" s="497"/>
      <c r="GSU61" s="497"/>
      <c r="GSV61" s="497"/>
      <c r="GSW61" s="497"/>
      <c r="GSX61" s="497"/>
      <c r="GSY61" s="497"/>
      <c r="GSZ61" s="497"/>
      <c r="GTA61" s="497"/>
      <c r="GTB61" s="497"/>
      <c r="GTC61" s="497"/>
      <c r="GTD61" s="497"/>
      <c r="GTE61" s="497"/>
      <c r="GTF61" s="497"/>
      <c r="GTG61" s="497"/>
      <c r="GTH61" s="497"/>
      <c r="GTI61" s="497"/>
      <c r="GTJ61" s="497"/>
      <c r="GTK61" s="497"/>
      <c r="GTL61" s="497"/>
      <c r="GTM61" s="497"/>
      <c r="GTN61" s="497"/>
      <c r="GTO61" s="497"/>
      <c r="GTP61" s="497"/>
      <c r="GTQ61" s="497"/>
      <c r="GTR61" s="497"/>
      <c r="GTS61" s="497"/>
      <c r="GTT61" s="497"/>
      <c r="GTU61" s="497"/>
      <c r="GTV61" s="497"/>
      <c r="GTW61" s="497"/>
      <c r="GTX61" s="497"/>
      <c r="GTY61" s="497"/>
      <c r="GTZ61" s="497"/>
      <c r="GUA61" s="497"/>
      <c r="GUB61" s="497"/>
      <c r="GUC61" s="497"/>
      <c r="GUD61" s="497"/>
      <c r="GUE61" s="497"/>
      <c r="GUF61" s="497"/>
      <c r="GUG61" s="497"/>
      <c r="GUH61" s="497"/>
      <c r="GUI61" s="497"/>
      <c r="GUJ61" s="497"/>
      <c r="GUK61" s="497"/>
      <c r="GUL61" s="497"/>
      <c r="GUM61" s="497"/>
      <c r="GUN61" s="497"/>
      <c r="GUO61" s="497"/>
      <c r="GUP61" s="497"/>
      <c r="GUQ61" s="497"/>
      <c r="GUR61" s="497"/>
      <c r="GUS61" s="497"/>
      <c r="GUT61" s="497"/>
      <c r="GUU61" s="497"/>
      <c r="GUV61" s="497"/>
      <c r="GUW61" s="497"/>
      <c r="GUX61" s="497"/>
      <c r="GUY61" s="497"/>
      <c r="GUZ61" s="497"/>
      <c r="GVA61" s="497"/>
      <c r="GVB61" s="497"/>
      <c r="GVC61" s="497"/>
      <c r="GVD61" s="497"/>
      <c r="GVE61" s="497"/>
      <c r="GVF61" s="497"/>
      <c r="GVG61" s="497"/>
      <c r="GVH61" s="497"/>
      <c r="GVI61" s="497"/>
      <c r="GVJ61" s="497"/>
      <c r="GVK61" s="497"/>
      <c r="GVL61" s="497"/>
      <c r="GVM61" s="497"/>
      <c r="GVN61" s="497"/>
      <c r="GVO61" s="497"/>
      <c r="GVP61" s="497"/>
      <c r="GVQ61" s="497"/>
      <c r="GVR61" s="497"/>
      <c r="GVS61" s="497"/>
      <c r="GVT61" s="497"/>
      <c r="GVU61" s="497"/>
      <c r="GVV61" s="497"/>
      <c r="GVW61" s="497"/>
      <c r="GVX61" s="497"/>
      <c r="GVY61" s="497"/>
      <c r="GVZ61" s="497"/>
      <c r="GWA61" s="497"/>
      <c r="GWB61" s="497"/>
      <c r="GWC61" s="497"/>
      <c r="GWD61" s="497"/>
      <c r="GWE61" s="497"/>
      <c r="GWF61" s="497"/>
      <c r="GWG61" s="497"/>
      <c r="GWH61" s="497"/>
      <c r="GWI61" s="497"/>
      <c r="GWJ61" s="497"/>
      <c r="GWK61" s="497"/>
      <c r="GWL61" s="497"/>
      <c r="GWM61" s="497"/>
      <c r="GWN61" s="497"/>
      <c r="GWO61" s="497"/>
      <c r="GWP61" s="497"/>
      <c r="GWQ61" s="497"/>
      <c r="GWR61" s="497"/>
      <c r="GWS61" s="497"/>
      <c r="GWT61" s="497"/>
      <c r="GWU61" s="497"/>
      <c r="GWV61" s="497"/>
      <c r="GWW61" s="497"/>
      <c r="GWX61" s="497"/>
      <c r="GWY61" s="497"/>
      <c r="GWZ61" s="497"/>
      <c r="GXA61" s="497"/>
      <c r="GXB61" s="497"/>
      <c r="GXC61" s="497"/>
      <c r="GXD61" s="497"/>
      <c r="GXE61" s="497"/>
      <c r="GXF61" s="497"/>
      <c r="GXG61" s="497"/>
      <c r="GXH61" s="497"/>
      <c r="GXI61" s="497"/>
      <c r="GXJ61" s="497"/>
      <c r="GXK61" s="497"/>
      <c r="GXL61" s="497"/>
      <c r="GXM61" s="497"/>
      <c r="GXN61" s="497"/>
      <c r="GXO61" s="497"/>
      <c r="GXP61" s="497"/>
      <c r="GXQ61" s="497"/>
      <c r="GXR61" s="497"/>
      <c r="GXS61" s="497"/>
      <c r="GXT61" s="497"/>
      <c r="GXU61" s="497"/>
      <c r="GXV61" s="497"/>
      <c r="GXW61" s="497"/>
      <c r="GXX61" s="497"/>
      <c r="GXY61" s="497"/>
      <c r="GXZ61" s="497"/>
      <c r="GYA61" s="497"/>
      <c r="GYB61" s="497"/>
      <c r="GYC61" s="497"/>
      <c r="GYD61" s="497"/>
      <c r="GYE61" s="497"/>
      <c r="GYF61" s="497"/>
      <c r="GYG61" s="497"/>
      <c r="GYH61" s="497"/>
      <c r="GYI61" s="497"/>
      <c r="GYJ61" s="497"/>
      <c r="GYK61" s="497"/>
      <c r="GYL61" s="497"/>
      <c r="GYM61" s="497"/>
      <c r="GYN61" s="497"/>
      <c r="GYO61" s="497"/>
      <c r="GYP61" s="497"/>
      <c r="GYQ61" s="497"/>
      <c r="GYR61" s="497"/>
      <c r="GYS61" s="497"/>
      <c r="GYT61" s="497"/>
      <c r="GYU61" s="497"/>
      <c r="GYV61" s="497"/>
      <c r="GYW61" s="497"/>
      <c r="GYX61" s="497"/>
      <c r="GYY61" s="497"/>
      <c r="GYZ61" s="497"/>
      <c r="GZA61" s="497"/>
      <c r="GZB61" s="497"/>
      <c r="GZC61" s="497"/>
      <c r="GZD61" s="497"/>
      <c r="GZE61" s="497"/>
      <c r="GZF61" s="497"/>
      <c r="GZG61" s="497"/>
      <c r="GZH61" s="497"/>
      <c r="GZI61" s="497"/>
      <c r="GZJ61" s="497"/>
      <c r="GZK61" s="497"/>
      <c r="GZL61" s="497"/>
      <c r="GZM61" s="497"/>
      <c r="GZN61" s="497"/>
      <c r="GZO61" s="497"/>
      <c r="GZP61" s="497"/>
      <c r="GZQ61" s="497"/>
      <c r="GZR61" s="497"/>
      <c r="GZS61" s="497"/>
      <c r="GZT61" s="497"/>
      <c r="GZU61" s="497"/>
      <c r="GZV61" s="497"/>
      <c r="GZW61" s="497"/>
      <c r="GZX61" s="497"/>
      <c r="GZY61" s="497"/>
      <c r="GZZ61" s="497"/>
      <c r="HAA61" s="497"/>
      <c r="HAB61" s="497"/>
      <c r="HAC61" s="497"/>
      <c r="HAD61" s="497"/>
      <c r="HAE61" s="497"/>
      <c r="HAF61" s="497"/>
      <c r="HAG61" s="497"/>
      <c r="HAH61" s="497"/>
      <c r="HAI61" s="497"/>
      <c r="HAJ61" s="497"/>
      <c r="HAK61" s="497"/>
      <c r="HAL61" s="497"/>
      <c r="HAM61" s="497"/>
      <c r="HAN61" s="497"/>
      <c r="HAO61" s="497"/>
      <c r="HAP61" s="497"/>
      <c r="HAQ61" s="497"/>
      <c r="HAR61" s="497"/>
      <c r="HAS61" s="497"/>
      <c r="HAT61" s="497"/>
      <c r="HAU61" s="497"/>
      <c r="HAV61" s="497"/>
      <c r="HAW61" s="497"/>
      <c r="HAX61" s="497"/>
      <c r="HAY61" s="497"/>
      <c r="HAZ61" s="497"/>
      <c r="HBA61" s="497"/>
      <c r="HBB61" s="497"/>
      <c r="HBC61" s="497"/>
      <c r="HBD61" s="497"/>
      <c r="HBE61" s="497"/>
      <c r="HBF61" s="497"/>
      <c r="HBG61" s="497"/>
      <c r="HBH61" s="497"/>
      <c r="HBI61" s="497"/>
      <c r="HBJ61" s="497"/>
      <c r="HBK61" s="497"/>
      <c r="HBL61" s="497"/>
      <c r="HBM61" s="497"/>
      <c r="HBN61" s="497"/>
      <c r="HBO61" s="497"/>
      <c r="HBP61" s="497"/>
      <c r="HBQ61" s="497"/>
      <c r="HBR61" s="497"/>
      <c r="HBS61" s="497"/>
      <c r="HBT61" s="497"/>
      <c r="HBU61" s="497"/>
      <c r="HBV61" s="497"/>
      <c r="HBW61" s="497"/>
      <c r="HBX61" s="497"/>
      <c r="HBY61" s="497"/>
      <c r="HBZ61" s="497"/>
      <c r="HCA61" s="497"/>
      <c r="HCB61" s="497"/>
      <c r="HCC61" s="497"/>
      <c r="HCD61" s="497"/>
      <c r="HCE61" s="497"/>
      <c r="HCF61" s="497"/>
      <c r="HCG61" s="497"/>
      <c r="HCH61" s="497"/>
      <c r="HCI61" s="497"/>
      <c r="HCJ61" s="497"/>
      <c r="HCK61" s="497"/>
      <c r="HCL61" s="497"/>
      <c r="HCM61" s="497"/>
      <c r="HCN61" s="497"/>
      <c r="HCO61" s="497"/>
      <c r="HCP61" s="497"/>
      <c r="HCQ61" s="497"/>
      <c r="HCR61" s="497"/>
      <c r="HCS61" s="497"/>
      <c r="HCT61" s="497"/>
      <c r="HCU61" s="497"/>
      <c r="HCV61" s="497"/>
      <c r="HCW61" s="497"/>
      <c r="HCX61" s="497"/>
      <c r="HCY61" s="497"/>
      <c r="HCZ61" s="497"/>
      <c r="HDA61" s="497"/>
      <c r="HDB61" s="497"/>
      <c r="HDC61" s="497"/>
      <c r="HDD61" s="497"/>
      <c r="HDE61" s="497"/>
      <c r="HDF61" s="497"/>
      <c r="HDG61" s="497"/>
      <c r="HDH61" s="497"/>
      <c r="HDI61" s="497"/>
      <c r="HDJ61" s="497"/>
      <c r="HDK61" s="497"/>
      <c r="HDL61" s="497"/>
      <c r="HDM61" s="497"/>
      <c r="HDN61" s="497"/>
      <c r="HDO61" s="497"/>
      <c r="HDP61" s="497"/>
      <c r="HDQ61" s="497"/>
      <c r="HDR61" s="497"/>
      <c r="HDS61" s="497"/>
      <c r="HDT61" s="497"/>
      <c r="HDU61" s="497"/>
      <c r="HDV61" s="497"/>
      <c r="HDW61" s="497"/>
      <c r="HDX61" s="497"/>
      <c r="HDY61" s="497"/>
      <c r="HDZ61" s="497"/>
      <c r="HEA61" s="497"/>
      <c r="HEB61" s="497"/>
      <c r="HEC61" s="497"/>
      <c r="HED61" s="497"/>
      <c r="HEE61" s="497"/>
      <c r="HEF61" s="497"/>
      <c r="HEG61" s="497"/>
      <c r="HEH61" s="497"/>
      <c r="HEI61" s="497"/>
      <c r="HEJ61" s="497"/>
      <c r="HEK61" s="497"/>
      <c r="HEL61" s="497"/>
      <c r="HEM61" s="497"/>
      <c r="HEN61" s="497"/>
      <c r="HEO61" s="497"/>
      <c r="HEP61" s="497"/>
      <c r="HEQ61" s="497"/>
      <c r="HER61" s="497"/>
      <c r="HES61" s="497"/>
      <c r="HET61" s="497"/>
      <c r="HEU61" s="497"/>
      <c r="HEV61" s="497"/>
      <c r="HEW61" s="497"/>
      <c r="HEX61" s="497"/>
      <c r="HEY61" s="497"/>
      <c r="HEZ61" s="497"/>
      <c r="HFA61" s="497"/>
      <c r="HFB61" s="497"/>
      <c r="HFC61" s="497"/>
      <c r="HFD61" s="497"/>
      <c r="HFE61" s="497"/>
      <c r="HFF61" s="497"/>
      <c r="HFG61" s="497"/>
      <c r="HFH61" s="497"/>
      <c r="HFI61" s="497"/>
      <c r="HFJ61" s="497"/>
      <c r="HFK61" s="497"/>
      <c r="HFL61" s="497"/>
      <c r="HFM61" s="497"/>
      <c r="HFN61" s="497"/>
      <c r="HFO61" s="497"/>
      <c r="HFP61" s="497"/>
      <c r="HFQ61" s="497"/>
      <c r="HFR61" s="497"/>
      <c r="HFS61" s="497"/>
      <c r="HFT61" s="497"/>
      <c r="HFU61" s="497"/>
      <c r="HFV61" s="497"/>
      <c r="HFW61" s="497"/>
      <c r="HFX61" s="497"/>
      <c r="HFY61" s="497"/>
      <c r="HFZ61" s="497"/>
      <c r="HGA61" s="497"/>
      <c r="HGB61" s="497"/>
      <c r="HGC61" s="497"/>
      <c r="HGD61" s="497"/>
      <c r="HGE61" s="497"/>
      <c r="HGF61" s="497"/>
      <c r="HGG61" s="497"/>
      <c r="HGH61" s="497"/>
      <c r="HGI61" s="497"/>
      <c r="HGJ61" s="497"/>
      <c r="HGK61" s="497"/>
      <c r="HGL61" s="497"/>
      <c r="HGM61" s="497"/>
      <c r="HGN61" s="497"/>
      <c r="HGO61" s="497"/>
      <c r="HGP61" s="497"/>
      <c r="HGQ61" s="497"/>
      <c r="HGR61" s="497"/>
      <c r="HGS61" s="497"/>
      <c r="HGT61" s="497"/>
      <c r="HGU61" s="497"/>
      <c r="HGV61" s="497"/>
      <c r="HGW61" s="497"/>
      <c r="HGX61" s="497"/>
      <c r="HGY61" s="497"/>
      <c r="HGZ61" s="497"/>
      <c r="HHA61" s="497"/>
      <c r="HHB61" s="497"/>
      <c r="HHC61" s="497"/>
      <c r="HHD61" s="497"/>
      <c r="HHE61" s="497"/>
      <c r="HHF61" s="497"/>
      <c r="HHG61" s="497"/>
      <c r="HHH61" s="497"/>
      <c r="HHI61" s="497"/>
      <c r="HHJ61" s="497"/>
      <c r="HHK61" s="497"/>
      <c r="HHL61" s="497"/>
      <c r="HHM61" s="497"/>
      <c r="HHN61" s="497"/>
      <c r="HHO61" s="497"/>
      <c r="HHP61" s="497"/>
      <c r="HHQ61" s="497"/>
      <c r="HHR61" s="497"/>
      <c r="HHS61" s="497"/>
      <c r="HHT61" s="497"/>
      <c r="HHU61" s="497"/>
      <c r="HHV61" s="497"/>
      <c r="HHW61" s="497"/>
      <c r="HHX61" s="497"/>
      <c r="HHY61" s="497"/>
      <c r="HHZ61" s="497"/>
      <c r="HIA61" s="497"/>
      <c r="HIB61" s="497"/>
      <c r="HIC61" s="497"/>
      <c r="HID61" s="497"/>
      <c r="HIE61" s="497"/>
      <c r="HIF61" s="497"/>
      <c r="HIG61" s="497"/>
      <c r="HIH61" s="497"/>
      <c r="HII61" s="497"/>
      <c r="HIJ61" s="497"/>
      <c r="HIK61" s="497"/>
      <c r="HIL61" s="497"/>
      <c r="HIM61" s="497"/>
      <c r="HIN61" s="497"/>
      <c r="HIO61" s="497"/>
      <c r="HIP61" s="497"/>
      <c r="HIQ61" s="497"/>
      <c r="HIR61" s="497"/>
      <c r="HIS61" s="497"/>
      <c r="HIT61" s="497"/>
      <c r="HIU61" s="497"/>
      <c r="HIV61" s="497"/>
      <c r="HIW61" s="497"/>
      <c r="HIX61" s="497"/>
      <c r="HIY61" s="497"/>
      <c r="HIZ61" s="497"/>
      <c r="HJA61" s="497"/>
      <c r="HJB61" s="497"/>
      <c r="HJC61" s="497"/>
      <c r="HJD61" s="497"/>
      <c r="HJE61" s="497"/>
      <c r="HJF61" s="497"/>
      <c r="HJG61" s="497"/>
      <c r="HJH61" s="497"/>
      <c r="HJI61" s="497"/>
      <c r="HJJ61" s="497"/>
      <c r="HJK61" s="497"/>
      <c r="HJL61" s="497"/>
      <c r="HJM61" s="497"/>
      <c r="HJN61" s="497"/>
      <c r="HJO61" s="497"/>
      <c r="HJP61" s="497"/>
      <c r="HJQ61" s="497"/>
      <c r="HJR61" s="497"/>
      <c r="HJS61" s="497"/>
      <c r="HJT61" s="497"/>
      <c r="HJU61" s="497"/>
      <c r="HJV61" s="497"/>
      <c r="HJW61" s="497"/>
      <c r="HJX61" s="497"/>
      <c r="HJY61" s="497"/>
      <c r="HJZ61" s="497"/>
      <c r="HKA61" s="497"/>
      <c r="HKB61" s="497"/>
      <c r="HKC61" s="497"/>
      <c r="HKD61" s="497"/>
      <c r="HKE61" s="497"/>
      <c r="HKF61" s="497"/>
      <c r="HKG61" s="497"/>
      <c r="HKH61" s="497"/>
      <c r="HKI61" s="497"/>
      <c r="HKJ61" s="497"/>
      <c r="HKK61" s="497"/>
      <c r="HKL61" s="497"/>
      <c r="HKM61" s="497"/>
      <c r="HKN61" s="497"/>
      <c r="HKO61" s="497"/>
      <c r="HKP61" s="497"/>
      <c r="HKQ61" s="497"/>
      <c r="HKR61" s="497"/>
      <c r="HKS61" s="497"/>
      <c r="HKT61" s="497"/>
      <c r="HKU61" s="497"/>
      <c r="HKV61" s="497"/>
      <c r="HKW61" s="497"/>
      <c r="HKX61" s="497"/>
      <c r="HKY61" s="497"/>
      <c r="HKZ61" s="497"/>
      <c r="HLA61" s="497"/>
      <c r="HLB61" s="497"/>
      <c r="HLC61" s="497"/>
      <c r="HLD61" s="497"/>
      <c r="HLE61" s="497"/>
      <c r="HLF61" s="497"/>
      <c r="HLG61" s="497"/>
      <c r="HLH61" s="497"/>
      <c r="HLI61" s="497"/>
      <c r="HLJ61" s="497"/>
      <c r="HLK61" s="497"/>
      <c r="HLL61" s="497"/>
      <c r="HLM61" s="497"/>
      <c r="HLN61" s="497"/>
      <c r="HLO61" s="497"/>
      <c r="HLP61" s="497"/>
      <c r="HLQ61" s="497"/>
      <c r="HLR61" s="497"/>
      <c r="HLS61" s="497"/>
      <c r="HLT61" s="497"/>
      <c r="HLU61" s="497"/>
      <c r="HLV61" s="497"/>
      <c r="HLW61" s="497"/>
      <c r="HLX61" s="497"/>
      <c r="HLY61" s="497"/>
      <c r="HLZ61" s="497"/>
      <c r="HMA61" s="497"/>
      <c r="HMB61" s="497"/>
      <c r="HMC61" s="497"/>
      <c r="HMD61" s="497"/>
      <c r="HME61" s="497"/>
      <c r="HMF61" s="497"/>
      <c r="HMG61" s="497"/>
      <c r="HMH61" s="497"/>
      <c r="HMI61" s="497"/>
      <c r="HMJ61" s="497"/>
      <c r="HMK61" s="497"/>
      <c r="HML61" s="497"/>
      <c r="HMM61" s="497"/>
      <c r="HMN61" s="497"/>
      <c r="HMO61" s="497"/>
      <c r="HMP61" s="497"/>
      <c r="HMQ61" s="497"/>
      <c r="HMR61" s="497"/>
      <c r="HMS61" s="497"/>
      <c r="HMT61" s="497"/>
      <c r="HMU61" s="497"/>
      <c r="HMV61" s="497"/>
      <c r="HMW61" s="497"/>
      <c r="HMX61" s="497"/>
      <c r="HMY61" s="497"/>
      <c r="HMZ61" s="497"/>
      <c r="HNA61" s="497"/>
      <c r="HNB61" s="497"/>
      <c r="HNC61" s="497"/>
      <c r="HND61" s="497"/>
      <c r="HNE61" s="497"/>
      <c r="HNF61" s="497"/>
      <c r="HNG61" s="497"/>
      <c r="HNH61" s="497"/>
      <c r="HNI61" s="497"/>
      <c r="HNJ61" s="497"/>
      <c r="HNK61" s="497"/>
      <c r="HNL61" s="497"/>
      <c r="HNM61" s="497"/>
      <c r="HNN61" s="497"/>
      <c r="HNO61" s="497"/>
      <c r="HNP61" s="497"/>
      <c r="HNQ61" s="497"/>
      <c r="HNR61" s="497"/>
      <c r="HNS61" s="497"/>
      <c r="HNT61" s="497"/>
      <c r="HNU61" s="497"/>
      <c r="HNV61" s="497"/>
      <c r="HNW61" s="497"/>
      <c r="HNX61" s="497"/>
      <c r="HNY61" s="497"/>
      <c r="HNZ61" s="497"/>
      <c r="HOA61" s="497"/>
      <c r="HOB61" s="497"/>
      <c r="HOC61" s="497"/>
      <c r="HOD61" s="497"/>
      <c r="HOE61" s="497"/>
      <c r="HOF61" s="497"/>
      <c r="HOG61" s="497"/>
      <c r="HOH61" s="497"/>
      <c r="HOI61" s="497"/>
      <c r="HOJ61" s="497"/>
      <c r="HOK61" s="497"/>
      <c r="HOL61" s="497"/>
      <c r="HOM61" s="497"/>
      <c r="HON61" s="497"/>
      <c r="HOO61" s="497"/>
      <c r="HOP61" s="497"/>
      <c r="HOQ61" s="497"/>
      <c r="HOR61" s="497"/>
      <c r="HOS61" s="497"/>
      <c r="HOT61" s="497"/>
      <c r="HOU61" s="497"/>
      <c r="HOV61" s="497"/>
      <c r="HOW61" s="497"/>
      <c r="HOX61" s="497"/>
      <c r="HOY61" s="497"/>
      <c r="HOZ61" s="497"/>
      <c r="HPA61" s="497"/>
      <c r="HPB61" s="497"/>
      <c r="HPC61" s="497"/>
      <c r="HPD61" s="497"/>
      <c r="HPE61" s="497"/>
      <c r="HPF61" s="497"/>
      <c r="HPG61" s="497"/>
      <c r="HPH61" s="497"/>
      <c r="HPI61" s="497"/>
      <c r="HPJ61" s="497"/>
      <c r="HPK61" s="497"/>
      <c r="HPL61" s="497"/>
      <c r="HPM61" s="497"/>
      <c r="HPN61" s="497"/>
      <c r="HPO61" s="497"/>
      <c r="HPP61" s="497"/>
      <c r="HPQ61" s="497"/>
      <c r="HPR61" s="497"/>
      <c r="HPS61" s="497"/>
      <c r="HPT61" s="497"/>
      <c r="HPU61" s="497"/>
      <c r="HPV61" s="497"/>
      <c r="HPW61" s="497"/>
      <c r="HPX61" s="497"/>
      <c r="HPY61" s="497"/>
      <c r="HPZ61" s="497"/>
      <c r="HQA61" s="497"/>
      <c r="HQB61" s="497"/>
      <c r="HQC61" s="497"/>
      <c r="HQD61" s="497"/>
      <c r="HQE61" s="497"/>
      <c r="HQF61" s="497"/>
      <c r="HQG61" s="497"/>
      <c r="HQH61" s="497"/>
      <c r="HQI61" s="497"/>
      <c r="HQJ61" s="497"/>
      <c r="HQK61" s="497"/>
      <c r="HQL61" s="497"/>
      <c r="HQM61" s="497"/>
      <c r="HQN61" s="497"/>
      <c r="HQO61" s="497"/>
      <c r="HQP61" s="497"/>
      <c r="HQQ61" s="497"/>
      <c r="HQR61" s="497"/>
      <c r="HQS61" s="497"/>
      <c r="HQT61" s="497"/>
      <c r="HQU61" s="497"/>
      <c r="HQV61" s="497"/>
      <c r="HQW61" s="497"/>
      <c r="HQX61" s="497"/>
      <c r="HQY61" s="497"/>
      <c r="HQZ61" s="497"/>
      <c r="HRA61" s="497"/>
      <c r="HRB61" s="497"/>
      <c r="HRC61" s="497"/>
      <c r="HRD61" s="497"/>
      <c r="HRE61" s="497"/>
      <c r="HRF61" s="497"/>
      <c r="HRG61" s="497"/>
      <c r="HRH61" s="497"/>
      <c r="HRI61" s="497"/>
      <c r="HRJ61" s="497"/>
      <c r="HRK61" s="497"/>
      <c r="HRL61" s="497"/>
      <c r="HRM61" s="497"/>
      <c r="HRN61" s="497"/>
      <c r="HRO61" s="497"/>
      <c r="HRP61" s="497"/>
      <c r="HRQ61" s="497"/>
      <c r="HRR61" s="497"/>
      <c r="HRS61" s="497"/>
      <c r="HRT61" s="497"/>
      <c r="HRU61" s="497"/>
      <c r="HRV61" s="497"/>
      <c r="HRW61" s="497"/>
      <c r="HRX61" s="497"/>
      <c r="HRY61" s="497"/>
      <c r="HRZ61" s="497"/>
      <c r="HSA61" s="497"/>
      <c r="HSB61" s="497"/>
      <c r="HSC61" s="497"/>
      <c r="HSD61" s="497"/>
      <c r="HSE61" s="497"/>
      <c r="HSF61" s="497"/>
      <c r="HSG61" s="497"/>
      <c r="HSH61" s="497"/>
      <c r="HSI61" s="497"/>
      <c r="HSJ61" s="497"/>
      <c r="HSK61" s="497"/>
      <c r="HSL61" s="497"/>
      <c r="HSM61" s="497"/>
      <c r="HSN61" s="497"/>
      <c r="HSO61" s="497"/>
      <c r="HSP61" s="497"/>
      <c r="HSQ61" s="497"/>
      <c r="HSR61" s="497"/>
      <c r="HSS61" s="497"/>
      <c r="HST61" s="497"/>
      <c r="HSU61" s="497"/>
      <c r="HSV61" s="497"/>
      <c r="HSW61" s="497"/>
      <c r="HSX61" s="497"/>
      <c r="HSY61" s="497"/>
      <c r="HSZ61" s="497"/>
      <c r="HTA61" s="497"/>
      <c r="HTB61" s="497"/>
      <c r="HTC61" s="497"/>
      <c r="HTD61" s="497"/>
      <c r="HTE61" s="497"/>
      <c r="HTF61" s="497"/>
      <c r="HTG61" s="497"/>
      <c r="HTH61" s="497"/>
      <c r="HTI61" s="497"/>
      <c r="HTJ61" s="497"/>
      <c r="HTK61" s="497"/>
      <c r="HTL61" s="497"/>
      <c r="HTM61" s="497"/>
      <c r="HTN61" s="497"/>
      <c r="HTO61" s="497"/>
      <c r="HTP61" s="497"/>
      <c r="HTQ61" s="497"/>
      <c r="HTR61" s="497"/>
      <c r="HTS61" s="497"/>
      <c r="HTT61" s="497"/>
      <c r="HTU61" s="497"/>
      <c r="HTV61" s="497"/>
      <c r="HTW61" s="497"/>
      <c r="HTX61" s="497"/>
      <c r="HTY61" s="497"/>
      <c r="HTZ61" s="497"/>
      <c r="HUA61" s="497"/>
      <c r="HUB61" s="497"/>
      <c r="HUC61" s="497"/>
      <c r="HUD61" s="497"/>
      <c r="HUE61" s="497"/>
      <c r="HUF61" s="497"/>
      <c r="HUG61" s="497"/>
      <c r="HUH61" s="497"/>
      <c r="HUI61" s="497"/>
      <c r="HUJ61" s="497"/>
      <c r="HUK61" s="497"/>
      <c r="HUL61" s="497"/>
      <c r="HUM61" s="497"/>
      <c r="HUN61" s="497"/>
      <c r="HUO61" s="497"/>
      <c r="HUP61" s="497"/>
      <c r="HUQ61" s="497"/>
      <c r="HUR61" s="497"/>
      <c r="HUS61" s="497"/>
      <c r="HUT61" s="497"/>
      <c r="HUU61" s="497"/>
      <c r="HUV61" s="497"/>
      <c r="HUW61" s="497"/>
      <c r="HUX61" s="497"/>
      <c r="HUY61" s="497"/>
      <c r="HUZ61" s="497"/>
      <c r="HVA61" s="497"/>
      <c r="HVB61" s="497"/>
      <c r="HVC61" s="497"/>
      <c r="HVD61" s="497"/>
      <c r="HVE61" s="497"/>
      <c r="HVF61" s="497"/>
      <c r="HVG61" s="497"/>
      <c r="HVH61" s="497"/>
      <c r="HVI61" s="497"/>
      <c r="HVJ61" s="497"/>
      <c r="HVK61" s="497"/>
      <c r="HVL61" s="497"/>
      <c r="HVM61" s="497"/>
      <c r="HVN61" s="497"/>
      <c r="HVO61" s="497"/>
      <c r="HVP61" s="497"/>
      <c r="HVQ61" s="497"/>
      <c r="HVR61" s="497"/>
      <c r="HVS61" s="497"/>
      <c r="HVT61" s="497"/>
      <c r="HVU61" s="497"/>
      <c r="HVV61" s="497"/>
      <c r="HVW61" s="497"/>
      <c r="HVX61" s="497"/>
      <c r="HVY61" s="497"/>
      <c r="HVZ61" s="497"/>
      <c r="HWA61" s="497"/>
      <c r="HWB61" s="497"/>
      <c r="HWC61" s="497"/>
      <c r="HWD61" s="497"/>
      <c r="HWE61" s="497"/>
      <c r="HWF61" s="497"/>
      <c r="HWG61" s="497"/>
      <c r="HWH61" s="497"/>
      <c r="HWI61" s="497"/>
      <c r="HWJ61" s="497"/>
      <c r="HWK61" s="497"/>
      <c r="HWL61" s="497"/>
      <c r="HWM61" s="497"/>
      <c r="HWN61" s="497"/>
      <c r="HWO61" s="497"/>
      <c r="HWP61" s="497"/>
      <c r="HWQ61" s="497"/>
      <c r="HWR61" s="497"/>
      <c r="HWS61" s="497"/>
      <c r="HWT61" s="497"/>
      <c r="HWU61" s="497"/>
      <c r="HWV61" s="497"/>
      <c r="HWW61" s="497"/>
      <c r="HWX61" s="497"/>
      <c r="HWY61" s="497"/>
      <c r="HWZ61" s="497"/>
      <c r="HXA61" s="497"/>
      <c r="HXB61" s="497"/>
      <c r="HXC61" s="497"/>
      <c r="HXD61" s="497"/>
      <c r="HXE61" s="497"/>
      <c r="HXF61" s="497"/>
      <c r="HXG61" s="497"/>
      <c r="HXH61" s="497"/>
      <c r="HXI61" s="497"/>
      <c r="HXJ61" s="497"/>
      <c r="HXK61" s="497"/>
      <c r="HXL61" s="497"/>
      <c r="HXM61" s="497"/>
      <c r="HXN61" s="497"/>
      <c r="HXO61" s="497"/>
      <c r="HXP61" s="497"/>
      <c r="HXQ61" s="497"/>
      <c r="HXR61" s="497"/>
      <c r="HXS61" s="497"/>
      <c r="HXT61" s="497"/>
      <c r="HXU61" s="497"/>
      <c r="HXV61" s="497"/>
      <c r="HXW61" s="497"/>
      <c r="HXX61" s="497"/>
      <c r="HXY61" s="497"/>
      <c r="HXZ61" s="497"/>
      <c r="HYA61" s="497"/>
      <c r="HYB61" s="497"/>
      <c r="HYC61" s="497"/>
      <c r="HYD61" s="497"/>
      <c r="HYE61" s="497"/>
      <c r="HYF61" s="497"/>
      <c r="HYG61" s="497"/>
      <c r="HYH61" s="497"/>
      <c r="HYI61" s="497"/>
      <c r="HYJ61" s="497"/>
      <c r="HYK61" s="497"/>
      <c r="HYL61" s="497"/>
      <c r="HYM61" s="497"/>
      <c r="HYN61" s="497"/>
      <c r="HYO61" s="497"/>
      <c r="HYP61" s="497"/>
      <c r="HYQ61" s="497"/>
      <c r="HYR61" s="497"/>
      <c r="HYS61" s="497"/>
      <c r="HYT61" s="497"/>
      <c r="HYU61" s="497"/>
      <c r="HYV61" s="497"/>
      <c r="HYW61" s="497"/>
      <c r="HYX61" s="497"/>
      <c r="HYY61" s="497"/>
      <c r="HYZ61" s="497"/>
      <c r="HZA61" s="497"/>
      <c r="HZB61" s="497"/>
      <c r="HZC61" s="497"/>
      <c r="HZD61" s="497"/>
      <c r="HZE61" s="497"/>
      <c r="HZF61" s="497"/>
      <c r="HZG61" s="497"/>
      <c r="HZH61" s="497"/>
      <c r="HZI61" s="497"/>
      <c r="HZJ61" s="497"/>
      <c r="HZK61" s="497"/>
      <c r="HZL61" s="497"/>
      <c r="HZM61" s="497"/>
      <c r="HZN61" s="497"/>
      <c r="HZO61" s="497"/>
      <c r="HZP61" s="497"/>
      <c r="HZQ61" s="497"/>
      <c r="HZR61" s="497"/>
      <c r="HZS61" s="497"/>
      <c r="HZT61" s="497"/>
      <c r="HZU61" s="497"/>
      <c r="HZV61" s="497"/>
      <c r="HZW61" s="497"/>
      <c r="HZX61" s="497"/>
      <c r="HZY61" s="497"/>
      <c r="HZZ61" s="497"/>
      <c r="IAA61" s="497"/>
      <c r="IAB61" s="497"/>
      <c r="IAC61" s="497"/>
      <c r="IAD61" s="497"/>
      <c r="IAE61" s="497"/>
      <c r="IAF61" s="497"/>
      <c r="IAG61" s="497"/>
      <c r="IAH61" s="497"/>
      <c r="IAI61" s="497"/>
      <c r="IAJ61" s="497"/>
      <c r="IAK61" s="497"/>
      <c r="IAL61" s="497"/>
      <c r="IAM61" s="497"/>
      <c r="IAN61" s="497"/>
      <c r="IAO61" s="497"/>
      <c r="IAP61" s="497"/>
      <c r="IAQ61" s="497"/>
      <c r="IAR61" s="497"/>
      <c r="IAS61" s="497"/>
      <c r="IAT61" s="497"/>
      <c r="IAU61" s="497"/>
      <c r="IAV61" s="497"/>
      <c r="IAW61" s="497"/>
      <c r="IAX61" s="497"/>
      <c r="IAY61" s="497"/>
      <c r="IAZ61" s="497"/>
      <c r="IBA61" s="497"/>
      <c r="IBB61" s="497"/>
      <c r="IBC61" s="497"/>
      <c r="IBD61" s="497"/>
      <c r="IBE61" s="497"/>
      <c r="IBF61" s="497"/>
      <c r="IBG61" s="497"/>
      <c r="IBH61" s="497"/>
      <c r="IBI61" s="497"/>
      <c r="IBJ61" s="497"/>
      <c r="IBK61" s="497"/>
      <c r="IBL61" s="497"/>
      <c r="IBM61" s="497"/>
      <c r="IBN61" s="497"/>
      <c r="IBO61" s="497"/>
      <c r="IBP61" s="497"/>
      <c r="IBQ61" s="497"/>
      <c r="IBR61" s="497"/>
      <c r="IBS61" s="497"/>
      <c r="IBT61" s="497"/>
      <c r="IBU61" s="497"/>
      <c r="IBV61" s="497"/>
      <c r="IBW61" s="497"/>
      <c r="IBX61" s="497"/>
      <c r="IBY61" s="497"/>
      <c r="IBZ61" s="497"/>
      <c r="ICA61" s="497"/>
      <c r="ICB61" s="497"/>
      <c r="ICC61" s="497"/>
      <c r="ICD61" s="497"/>
      <c r="ICE61" s="497"/>
      <c r="ICF61" s="497"/>
      <c r="ICG61" s="497"/>
      <c r="ICH61" s="497"/>
      <c r="ICI61" s="497"/>
      <c r="ICJ61" s="497"/>
      <c r="ICK61" s="497"/>
      <c r="ICL61" s="497"/>
      <c r="ICM61" s="497"/>
      <c r="ICN61" s="497"/>
      <c r="ICO61" s="497"/>
      <c r="ICP61" s="497"/>
      <c r="ICQ61" s="497"/>
      <c r="ICR61" s="497"/>
      <c r="ICS61" s="497"/>
      <c r="ICT61" s="497"/>
      <c r="ICU61" s="497"/>
      <c r="ICV61" s="497"/>
      <c r="ICW61" s="497"/>
      <c r="ICX61" s="497"/>
      <c r="ICY61" s="497"/>
      <c r="ICZ61" s="497"/>
      <c r="IDA61" s="497"/>
      <c r="IDB61" s="497"/>
      <c r="IDC61" s="497"/>
      <c r="IDD61" s="497"/>
      <c r="IDE61" s="497"/>
      <c r="IDF61" s="497"/>
      <c r="IDG61" s="497"/>
      <c r="IDH61" s="497"/>
      <c r="IDI61" s="497"/>
      <c r="IDJ61" s="497"/>
      <c r="IDK61" s="497"/>
      <c r="IDL61" s="497"/>
      <c r="IDM61" s="497"/>
      <c r="IDN61" s="497"/>
      <c r="IDO61" s="497"/>
      <c r="IDP61" s="497"/>
      <c r="IDQ61" s="497"/>
      <c r="IDR61" s="497"/>
      <c r="IDS61" s="497"/>
      <c r="IDT61" s="497"/>
      <c r="IDU61" s="497"/>
      <c r="IDV61" s="497"/>
      <c r="IDW61" s="497"/>
      <c r="IDX61" s="497"/>
      <c r="IDY61" s="497"/>
      <c r="IDZ61" s="497"/>
      <c r="IEA61" s="497"/>
      <c r="IEB61" s="497"/>
      <c r="IEC61" s="497"/>
      <c r="IED61" s="497"/>
      <c r="IEE61" s="497"/>
      <c r="IEF61" s="497"/>
      <c r="IEG61" s="497"/>
      <c r="IEH61" s="497"/>
      <c r="IEI61" s="497"/>
      <c r="IEJ61" s="497"/>
      <c r="IEK61" s="497"/>
      <c r="IEL61" s="497"/>
      <c r="IEM61" s="497"/>
      <c r="IEN61" s="497"/>
      <c r="IEO61" s="497"/>
      <c r="IEP61" s="497"/>
      <c r="IEQ61" s="497"/>
      <c r="IER61" s="497"/>
      <c r="IES61" s="497"/>
      <c r="IET61" s="497"/>
      <c r="IEU61" s="497"/>
      <c r="IEV61" s="497"/>
      <c r="IEW61" s="497"/>
      <c r="IEX61" s="497"/>
      <c r="IEY61" s="497"/>
      <c r="IEZ61" s="497"/>
      <c r="IFA61" s="497"/>
      <c r="IFB61" s="497"/>
      <c r="IFC61" s="497"/>
      <c r="IFD61" s="497"/>
      <c r="IFE61" s="497"/>
      <c r="IFF61" s="497"/>
      <c r="IFG61" s="497"/>
      <c r="IFH61" s="497"/>
      <c r="IFI61" s="497"/>
      <c r="IFJ61" s="497"/>
      <c r="IFK61" s="497"/>
      <c r="IFL61" s="497"/>
      <c r="IFM61" s="497"/>
      <c r="IFN61" s="497"/>
      <c r="IFO61" s="497"/>
      <c r="IFP61" s="497"/>
      <c r="IFQ61" s="497"/>
      <c r="IFR61" s="497"/>
      <c r="IFS61" s="497"/>
      <c r="IFT61" s="497"/>
      <c r="IFU61" s="497"/>
      <c r="IFV61" s="497"/>
      <c r="IFW61" s="497"/>
      <c r="IFX61" s="497"/>
      <c r="IFY61" s="497"/>
      <c r="IFZ61" s="497"/>
      <c r="IGA61" s="497"/>
      <c r="IGB61" s="497"/>
      <c r="IGC61" s="497"/>
      <c r="IGD61" s="497"/>
      <c r="IGE61" s="497"/>
      <c r="IGF61" s="497"/>
      <c r="IGG61" s="497"/>
      <c r="IGH61" s="497"/>
      <c r="IGI61" s="497"/>
      <c r="IGJ61" s="497"/>
      <c r="IGK61" s="497"/>
      <c r="IGL61" s="497"/>
      <c r="IGM61" s="497"/>
      <c r="IGN61" s="497"/>
      <c r="IGO61" s="497"/>
      <c r="IGP61" s="497"/>
      <c r="IGQ61" s="497"/>
      <c r="IGR61" s="497"/>
      <c r="IGS61" s="497"/>
      <c r="IGT61" s="497"/>
      <c r="IGU61" s="497"/>
      <c r="IGV61" s="497"/>
      <c r="IGW61" s="497"/>
      <c r="IGX61" s="497"/>
      <c r="IGY61" s="497"/>
      <c r="IGZ61" s="497"/>
      <c r="IHA61" s="497"/>
      <c r="IHB61" s="497"/>
      <c r="IHC61" s="497"/>
      <c r="IHD61" s="497"/>
      <c r="IHE61" s="497"/>
      <c r="IHF61" s="497"/>
      <c r="IHG61" s="497"/>
      <c r="IHH61" s="497"/>
      <c r="IHI61" s="497"/>
      <c r="IHJ61" s="497"/>
      <c r="IHK61" s="497"/>
      <c r="IHL61" s="497"/>
      <c r="IHM61" s="497"/>
      <c r="IHN61" s="497"/>
      <c r="IHO61" s="497"/>
      <c r="IHP61" s="497"/>
      <c r="IHQ61" s="497"/>
      <c r="IHR61" s="497"/>
      <c r="IHS61" s="497"/>
      <c r="IHT61" s="497"/>
      <c r="IHU61" s="497"/>
      <c r="IHV61" s="497"/>
      <c r="IHW61" s="497"/>
      <c r="IHX61" s="497"/>
      <c r="IHY61" s="497"/>
      <c r="IHZ61" s="497"/>
      <c r="IIA61" s="497"/>
      <c r="IIB61" s="497"/>
      <c r="IIC61" s="497"/>
      <c r="IID61" s="497"/>
      <c r="IIE61" s="497"/>
      <c r="IIF61" s="497"/>
      <c r="IIG61" s="497"/>
      <c r="IIH61" s="497"/>
      <c r="III61" s="497"/>
      <c r="IIJ61" s="497"/>
      <c r="IIK61" s="497"/>
      <c r="IIL61" s="497"/>
      <c r="IIM61" s="497"/>
      <c r="IIN61" s="497"/>
      <c r="IIO61" s="497"/>
      <c r="IIP61" s="497"/>
      <c r="IIQ61" s="497"/>
      <c r="IIR61" s="497"/>
      <c r="IIS61" s="497"/>
      <c r="IIT61" s="497"/>
      <c r="IIU61" s="497"/>
      <c r="IIV61" s="497"/>
      <c r="IIW61" s="497"/>
      <c r="IIX61" s="497"/>
      <c r="IIY61" s="497"/>
      <c r="IIZ61" s="497"/>
      <c r="IJA61" s="497"/>
      <c r="IJB61" s="497"/>
      <c r="IJC61" s="497"/>
      <c r="IJD61" s="497"/>
      <c r="IJE61" s="497"/>
      <c r="IJF61" s="497"/>
      <c r="IJG61" s="497"/>
      <c r="IJH61" s="497"/>
      <c r="IJI61" s="497"/>
      <c r="IJJ61" s="497"/>
      <c r="IJK61" s="497"/>
      <c r="IJL61" s="497"/>
      <c r="IJM61" s="497"/>
      <c r="IJN61" s="497"/>
      <c r="IJO61" s="497"/>
      <c r="IJP61" s="497"/>
      <c r="IJQ61" s="497"/>
      <c r="IJR61" s="497"/>
      <c r="IJS61" s="497"/>
      <c r="IJT61" s="497"/>
      <c r="IJU61" s="497"/>
      <c r="IJV61" s="497"/>
      <c r="IJW61" s="497"/>
      <c r="IJX61" s="497"/>
      <c r="IJY61" s="497"/>
      <c r="IJZ61" s="497"/>
      <c r="IKA61" s="497"/>
      <c r="IKB61" s="497"/>
      <c r="IKC61" s="497"/>
      <c r="IKD61" s="497"/>
      <c r="IKE61" s="497"/>
      <c r="IKF61" s="497"/>
      <c r="IKG61" s="497"/>
      <c r="IKH61" s="497"/>
      <c r="IKI61" s="497"/>
      <c r="IKJ61" s="497"/>
      <c r="IKK61" s="497"/>
      <c r="IKL61" s="497"/>
      <c r="IKM61" s="497"/>
      <c r="IKN61" s="497"/>
      <c r="IKO61" s="497"/>
      <c r="IKP61" s="497"/>
      <c r="IKQ61" s="497"/>
      <c r="IKR61" s="497"/>
      <c r="IKS61" s="497"/>
      <c r="IKT61" s="497"/>
      <c r="IKU61" s="497"/>
      <c r="IKV61" s="497"/>
      <c r="IKW61" s="497"/>
      <c r="IKX61" s="497"/>
      <c r="IKY61" s="497"/>
      <c r="IKZ61" s="497"/>
      <c r="ILA61" s="497"/>
      <c r="ILB61" s="497"/>
      <c r="ILC61" s="497"/>
      <c r="ILD61" s="497"/>
      <c r="ILE61" s="497"/>
      <c r="ILF61" s="497"/>
      <c r="ILG61" s="497"/>
      <c r="ILH61" s="497"/>
      <c r="ILI61" s="497"/>
      <c r="ILJ61" s="497"/>
      <c r="ILK61" s="497"/>
      <c r="ILL61" s="497"/>
      <c r="ILM61" s="497"/>
      <c r="ILN61" s="497"/>
      <c r="ILO61" s="497"/>
      <c r="ILP61" s="497"/>
      <c r="ILQ61" s="497"/>
      <c r="ILR61" s="497"/>
      <c r="ILS61" s="497"/>
      <c r="ILT61" s="497"/>
      <c r="ILU61" s="497"/>
      <c r="ILV61" s="497"/>
      <c r="ILW61" s="497"/>
      <c r="ILX61" s="497"/>
      <c r="ILY61" s="497"/>
      <c r="ILZ61" s="497"/>
      <c r="IMA61" s="497"/>
      <c r="IMB61" s="497"/>
      <c r="IMC61" s="497"/>
      <c r="IMD61" s="497"/>
      <c r="IME61" s="497"/>
      <c r="IMF61" s="497"/>
      <c r="IMG61" s="497"/>
      <c r="IMH61" s="497"/>
      <c r="IMI61" s="497"/>
      <c r="IMJ61" s="497"/>
      <c r="IMK61" s="497"/>
      <c r="IML61" s="497"/>
      <c r="IMM61" s="497"/>
      <c r="IMN61" s="497"/>
      <c r="IMO61" s="497"/>
      <c r="IMP61" s="497"/>
      <c r="IMQ61" s="497"/>
      <c r="IMR61" s="497"/>
      <c r="IMS61" s="497"/>
      <c r="IMT61" s="497"/>
      <c r="IMU61" s="497"/>
      <c r="IMV61" s="497"/>
      <c r="IMW61" s="497"/>
      <c r="IMX61" s="497"/>
      <c r="IMY61" s="497"/>
      <c r="IMZ61" s="497"/>
      <c r="INA61" s="497"/>
      <c r="INB61" s="497"/>
      <c r="INC61" s="497"/>
      <c r="IND61" s="497"/>
      <c r="INE61" s="497"/>
      <c r="INF61" s="497"/>
      <c r="ING61" s="497"/>
      <c r="INH61" s="497"/>
      <c r="INI61" s="497"/>
      <c r="INJ61" s="497"/>
      <c r="INK61" s="497"/>
      <c r="INL61" s="497"/>
      <c r="INM61" s="497"/>
      <c r="INN61" s="497"/>
      <c r="INO61" s="497"/>
      <c r="INP61" s="497"/>
      <c r="INQ61" s="497"/>
      <c r="INR61" s="497"/>
      <c r="INS61" s="497"/>
      <c r="INT61" s="497"/>
      <c r="INU61" s="497"/>
      <c r="INV61" s="497"/>
      <c r="INW61" s="497"/>
      <c r="INX61" s="497"/>
      <c r="INY61" s="497"/>
      <c r="INZ61" s="497"/>
      <c r="IOA61" s="497"/>
      <c r="IOB61" s="497"/>
      <c r="IOC61" s="497"/>
      <c r="IOD61" s="497"/>
      <c r="IOE61" s="497"/>
      <c r="IOF61" s="497"/>
      <c r="IOG61" s="497"/>
      <c r="IOH61" s="497"/>
      <c r="IOI61" s="497"/>
      <c r="IOJ61" s="497"/>
      <c r="IOK61" s="497"/>
      <c r="IOL61" s="497"/>
      <c r="IOM61" s="497"/>
      <c r="ION61" s="497"/>
      <c r="IOO61" s="497"/>
      <c r="IOP61" s="497"/>
      <c r="IOQ61" s="497"/>
      <c r="IOR61" s="497"/>
      <c r="IOS61" s="497"/>
      <c r="IOT61" s="497"/>
      <c r="IOU61" s="497"/>
      <c r="IOV61" s="497"/>
      <c r="IOW61" s="497"/>
      <c r="IOX61" s="497"/>
      <c r="IOY61" s="497"/>
      <c r="IOZ61" s="497"/>
      <c r="IPA61" s="497"/>
      <c r="IPB61" s="497"/>
      <c r="IPC61" s="497"/>
      <c r="IPD61" s="497"/>
      <c r="IPE61" s="497"/>
      <c r="IPF61" s="497"/>
      <c r="IPG61" s="497"/>
      <c r="IPH61" s="497"/>
      <c r="IPI61" s="497"/>
      <c r="IPJ61" s="497"/>
      <c r="IPK61" s="497"/>
      <c r="IPL61" s="497"/>
      <c r="IPM61" s="497"/>
      <c r="IPN61" s="497"/>
      <c r="IPO61" s="497"/>
      <c r="IPP61" s="497"/>
      <c r="IPQ61" s="497"/>
      <c r="IPR61" s="497"/>
      <c r="IPS61" s="497"/>
      <c r="IPT61" s="497"/>
      <c r="IPU61" s="497"/>
      <c r="IPV61" s="497"/>
      <c r="IPW61" s="497"/>
      <c r="IPX61" s="497"/>
      <c r="IPY61" s="497"/>
      <c r="IPZ61" s="497"/>
      <c r="IQA61" s="497"/>
      <c r="IQB61" s="497"/>
      <c r="IQC61" s="497"/>
      <c r="IQD61" s="497"/>
      <c r="IQE61" s="497"/>
      <c r="IQF61" s="497"/>
      <c r="IQG61" s="497"/>
      <c r="IQH61" s="497"/>
      <c r="IQI61" s="497"/>
      <c r="IQJ61" s="497"/>
      <c r="IQK61" s="497"/>
      <c r="IQL61" s="497"/>
      <c r="IQM61" s="497"/>
      <c r="IQN61" s="497"/>
      <c r="IQO61" s="497"/>
      <c r="IQP61" s="497"/>
      <c r="IQQ61" s="497"/>
      <c r="IQR61" s="497"/>
      <c r="IQS61" s="497"/>
      <c r="IQT61" s="497"/>
      <c r="IQU61" s="497"/>
      <c r="IQV61" s="497"/>
      <c r="IQW61" s="497"/>
      <c r="IQX61" s="497"/>
      <c r="IQY61" s="497"/>
      <c r="IQZ61" s="497"/>
      <c r="IRA61" s="497"/>
      <c r="IRB61" s="497"/>
      <c r="IRC61" s="497"/>
      <c r="IRD61" s="497"/>
      <c r="IRE61" s="497"/>
      <c r="IRF61" s="497"/>
      <c r="IRG61" s="497"/>
      <c r="IRH61" s="497"/>
      <c r="IRI61" s="497"/>
      <c r="IRJ61" s="497"/>
      <c r="IRK61" s="497"/>
      <c r="IRL61" s="497"/>
      <c r="IRM61" s="497"/>
      <c r="IRN61" s="497"/>
      <c r="IRO61" s="497"/>
      <c r="IRP61" s="497"/>
      <c r="IRQ61" s="497"/>
      <c r="IRR61" s="497"/>
      <c r="IRS61" s="497"/>
      <c r="IRT61" s="497"/>
      <c r="IRU61" s="497"/>
      <c r="IRV61" s="497"/>
      <c r="IRW61" s="497"/>
      <c r="IRX61" s="497"/>
      <c r="IRY61" s="497"/>
      <c r="IRZ61" s="497"/>
      <c r="ISA61" s="497"/>
      <c r="ISB61" s="497"/>
      <c r="ISC61" s="497"/>
      <c r="ISD61" s="497"/>
      <c r="ISE61" s="497"/>
      <c r="ISF61" s="497"/>
      <c r="ISG61" s="497"/>
      <c r="ISH61" s="497"/>
      <c r="ISI61" s="497"/>
      <c r="ISJ61" s="497"/>
      <c r="ISK61" s="497"/>
      <c r="ISL61" s="497"/>
      <c r="ISM61" s="497"/>
      <c r="ISN61" s="497"/>
      <c r="ISO61" s="497"/>
      <c r="ISP61" s="497"/>
      <c r="ISQ61" s="497"/>
      <c r="ISR61" s="497"/>
      <c r="ISS61" s="497"/>
      <c r="IST61" s="497"/>
      <c r="ISU61" s="497"/>
      <c r="ISV61" s="497"/>
      <c r="ISW61" s="497"/>
      <c r="ISX61" s="497"/>
      <c r="ISY61" s="497"/>
      <c r="ISZ61" s="497"/>
      <c r="ITA61" s="497"/>
      <c r="ITB61" s="497"/>
      <c r="ITC61" s="497"/>
      <c r="ITD61" s="497"/>
      <c r="ITE61" s="497"/>
      <c r="ITF61" s="497"/>
      <c r="ITG61" s="497"/>
      <c r="ITH61" s="497"/>
      <c r="ITI61" s="497"/>
      <c r="ITJ61" s="497"/>
      <c r="ITK61" s="497"/>
      <c r="ITL61" s="497"/>
      <c r="ITM61" s="497"/>
      <c r="ITN61" s="497"/>
      <c r="ITO61" s="497"/>
      <c r="ITP61" s="497"/>
      <c r="ITQ61" s="497"/>
      <c r="ITR61" s="497"/>
      <c r="ITS61" s="497"/>
      <c r="ITT61" s="497"/>
      <c r="ITU61" s="497"/>
      <c r="ITV61" s="497"/>
      <c r="ITW61" s="497"/>
      <c r="ITX61" s="497"/>
      <c r="ITY61" s="497"/>
      <c r="ITZ61" s="497"/>
      <c r="IUA61" s="497"/>
      <c r="IUB61" s="497"/>
      <c r="IUC61" s="497"/>
      <c r="IUD61" s="497"/>
      <c r="IUE61" s="497"/>
      <c r="IUF61" s="497"/>
      <c r="IUG61" s="497"/>
      <c r="IUH61" s="497"/>
      <c r="IUI61" s="497"/>
      <c r="IUJ61" s="497"/>
      <c r="IUK61" s="497"/>
      <c r="IUL61" s="497"/>
      <c r="IUM61" s="497"/>
      <c r="IUN61" s="497"/>
      <c r="IUO61" s="497"/>
      <c r="IUP61" s="497"/>
      <c r="IUQ61" s="497"/>
      <c r="IUR61" s="497"/>
      <c r="IUS61" s="497"/>
      <c r="IUT61" s="497"/>
      <c r="IUU61" s="497"/>
      <c r="IUV61" s="497"/>
      <c r="IUW61" s="497"/>
      <c r="IUX61" s="497"/>
      <c r="IUY61" s="497"/>
      <c r="IUZ61" s="497"/>
      <c r="IVA61" s="497"/>
      <c r="IVB61" s="497"/>
      <c r="IVC61" s="497"/>
      <c r="IVD61" s="497"/>
      <c r="IVE61" s="497"/>
      <c r="IVF61" s="497"/>
      <c r="IVG61" s="497"/>
      <c r="IVH61" s="497"/>
      <c r="IVI61" s="497"/>
      <c r="IVJ61" s="497"/>
      <c r="IVK61" s="497"/>
      <c r="IVL61" s="497"/>
      <c r="IVM61" s="497"/>
      <c r="IVN61" s="497"/>
      <c r="IVO61" s="497"/>
      <c r="IVP61" s="497"/>
      <c r="IVQ61" s="497"/>
      <c r="IVR61" s="497"/>
      <c r="IVS61" s="497"/>
      <c r="IVT61" s="497"/>
      <c r="IVU61" s="497"/>
      <c r="IVV61" s="497"/>
      <c r="IVW61" s="497"/>
      <c r="IVX61" s="497"/>
      <c r="IVY61" s="497"/>
      <c r="IVZ61" s="497"/>
      <c r="IWA61" s="497"/>
      <c r="IWB61" s="497"/>
      <c r="IWC61" s="497"/>
      <c r="IWD61" s="497"/>
      <c r="IWE61" s="497"/>
      <c r="IWF61" s="497"/>
      <c r="IWG61" s="497"/>
      <c r="IWH61" s="497"/>
      <c r="IWI61" s="497"/>
      <c r="IWJ61" s="497"/>
      <c r="IWK61" s="497"/>
      <c r="IWL61" s="497"/>
      <c r="IWM61" s="497"/>
      <c r="IWN61" s="497"/>
      <c r="IWO61" s="497"/>
      <c r="IWP61" s="497"/>
      <c r="IWQ61" s="497"/>
      <c r="IWR61" s="497"/>
      <c r="IWS61" s="497"/>
      <c r="IWT61" s="497"/>
      <c r="IWU61" s="497"/>
      <c r="IWV61" s="497"/>
      <c r="IWW61" s="497"/>
      <c r="IWX61" s="497"/>
      <c r="IWY61" s="497"/>
      <c r="IWZ61" s="497"/>
      <c r="IXA61" s="497"/>
      <c r="IXB61" s="497"/>
      <c r="IXC61" s="497"/>
      <c r="IXD61" s="497"/>
      <c r="IXE61" s="497"/>
      <c r="IXF61" s="497"/>
      <c r="IXG61" s="497"/>
      <c r="IXH61" s="497"/>
      <c r="IXI61" s="497"/>
      <c r="IXJ61" s="497"/>
      <c r="IXK61" s="497"/>
      <c r="IXL61" s="497"/>
      <c r="IXM61" s="497"/>
      <c r="IXN61" s="497"/>
      <c r="IXO61" s="497"/>
      <c r="IXP61" s="497"/>
      <c r="IXQ61" s="497"/>
      <c r="IXR61" s="497"/>
      <c r="IXS61" s="497"/>
      <c r="IXT61" s="497"/>
      <c r="IXU61" s="497"/>
      <c r="IXV61" s="497"/>
      <c r="IXW61" s="497"/>
      <c r="IXX61" s="497"/>
      <c r="IXY61" s="497"/>
      <c r="IXZ61" s="497"/>
      <c r="IYA61" s="497"/>
      <c r="IYB61" s="497"/>
      <c r="IYC61" s="497"/>
      <c r="IYD61" s="497"/>
      <c r="IYE61" s="497"/>
      <c r="IYF61" s="497"/>
      <c r="IYG61" s="497"/>
      <c r="IYH61" s="497"/>
      <c r="IYI61" s="497"/>
      <c r="IYJ61" s="497"/>
      <c r="IYK61" s="497"/>
      <c r="IYL61" s="497"/>
      <c r="IYM61" s="497"/>
      <c r="IYN61" s="497"/>
      <c r="IYO61" s="497"/>
      <c r="IYP61" s="497"/>
      <c r="IYQ61" s="497"/>
      <c r="IYR61" s="497"/>
      <c r="IYS61" s="497"/>
      <c r="IYT61" s="497"/>
      <c r="IYU61" s="497"/>
      <c r="IYV61" s="497"/>
      <c r="IYW61" s="497"/>
      <c r="IYX61" s="497"/>
      <c r="IYY61" s="497"/>
      <c r="IYZ61" s="497"/>
      <c r="IZA61" s="497"/>
      <c r="IZB61" s="497"/>
      <c r="IZC61" s="497"/>
      <c r="IZD61" s="497"/>
      <c r="IZE61" s="497"/>
      <c r="IZF61" s="497"/>
      <c r="IZG61" s="497"/>
      <c r="IZH61" s="497"/>
      <c r="IZI61" s="497"/>
      <c r="IZJ61" s="497"/>
      <c r="IZK61" s="497"/>
      <c r="IZL61" s="497"/>
      <c r="IZM61" s="497"/>
      <c r="IZN61" s="497"/>
      <c r="IZO61" s="497"/>
      <c r="IZP61" s="497"/>
      <c r="IZQ61" s="497"/>
      <c r="IZR61" s="497"/>
      <c r="IZS61" s="497"/>
      <c r="IZT61" s="497"/>
      <c r="IZU61" s="497"/>
      <c r="IZV61" s="497"/>
      <c r="IZW61" s="497"/>
      <c r="IZX61" s="497"/>
      <c r="IZY61" s="497"/>
      <c r="IZZ61" s="497"/>
      <c r="JAA61" s="497"/>
      <c r="JAB61" s="497"/>
      <c r="JAC61" s="497"/>
      <c r="JAD61" s="497"/>
      <c r="JAE61" s="497"/>
      <c r="JAF61" s="497"/>
      <c r="JAG61" s="497"/>
      <c r="JAH61" s="497"/>
      <c r="JAI61" s="497"/>
      <c r="JAJ61" s="497"/>
      <c r="JAK61" s="497"/>
      <c r="JAL61" s="497"/>
      <c r="JAM61" s="497"/>
      <c r="JAN61" s="497"/>
      <c r="JAO61" s="497"/>
      <c r="JAP61" s="497"/>
      <c r="JAQ61" s="497"/>
      <c r="JAR61" s="497"/>
      <c r="JAS61" s="497"/>
      <c r="JAT61" s="497"/>
      <c r="JAU61" s="497"/>
      <c r="JAV61" s="497"/>
      <c r="JAW61" s="497"/>
      <c r="JAX61" s="497"/>
      <c r="JAY61" s="497"/>
      <c r="JAZ61" s="497"/>
      <c r="JBA61" s="497"/>
      <c r="JBB61" s="497"/>
      <c r="JBC61" s="497"/>
      <c r="JBD61" s="497"/>
      <c r="JBE61" s="497"/>
      <c r="JBF61" s="497"/>
      <c r="JBG61" s="497"/>
      <c r="JBH61" s="497"/>
      <c r="JBI61" s="497"/>
      <c r="JBJ61" s="497"/>
      <c r="JBK61" s="497"/>
      <c r="JBL61" s="497"/>
      <c r="JBM61" s="497"/>
      <c r="JBN61" s="497"/>
      <c r="JBO61" s="497"/>
      <c r="JBP61" s="497"/>
      <c r="JBQ61" s="497"/>
      <c r="JBR61" s="497"/>
      <c r="JBS61" s="497"/>
      <c r="JBT61" s="497"/>
      <c r="JBU61" s="497"/>
      <c r="JBV61" s="497"/>
      <c r="JBW61" s="497"/>
      <c r="JBX61" s="497"/>
      <c r="JBY61" s="497"/>
      <c r="JBZ61" s="497"/>
      <c r="JCA61" s="497"/>
      <c r="JCB61" s="497"/>
      <c r="JCC61" s="497"/>
      <c r="JCD61" s="497"/>
      <c r="JCE61" s="497"/>
      <c r="JCF61" s="497"/>
      <c r="JCG61" s="497"/>
      <c r="JCH61" s="497"/>
      <c r="JCI61" s="497"/>
      <c r="JCJ61" s="497"/>
      <c r="JCK61" s="497"/>
      <c r="JCL61" s="497"/>
      <c r="JCM61" s="497"/>
      <c r="JCN61" s="497"/>
      <c r="JCO61" s="497"/>
      <c r="JCP61" s="497"/>
      <c r="JCQ61" s="497"/>
      <c r="JCR61" s="497"/>
      <c r="JCS61" s="497"/>
      <c r="JCT61" s="497"/>
      <c r="JCU61" s="497"/>
      <c r="JCV61" s="497"/>
      <c r="JCW61" s="497"/>
      <c r="JCX61" s="497"/>
      <c r="JCY61" s="497"/>
      <c r="JCZ61" s="497"/>
      <c r="JDA61" s="497"/>
      <c r="JDB61" s="497"/>
      <c r="JDC61" s="497"/>
      <c r="JDD61" s="497"/>
      <c r="JDE61" s="497"/>
      <c r="JDF61" s="497"/>
      <c r="JDG61" s="497"/>
      <c r="JDH61" s="497"/>
      <c r="JDI61" s="497"/>
      <c r="JDJ61" s="497"/>
      <c r="JDK61" s="497"/>
      <c r="JDL61" s="497"/>
      <c r="JDM61" s="497"/>
      <c r="JDN61" s="497"/>
      <c r="JDO61" s="497"/>
      <c r="JDP61" s="497"/>
      <c r="JDQ61" s="497"/>
      <c r="JDR61" s="497"/>
      <c r="JDS61" s="497"/>
      <c r="JDT61" s="497"/>
      <c r="JDU61" s="497"/>
      <c r="JDV61" s="497"/>
      <c r="JDW61" s="497"/>
      <c r="JDX61" s="497"/>
      <c r="JDY61" s="497"/>
      <c r="JDZ61" s="497"/>
      <c r="JEA61" s="497"/>
      <c r="JEB61" s="497"/>
      <c r="JEC61" s="497"/>
      <c r="JED61" s="497"/>
      <c r="JEE61" s="497"/>
      <c r="JEF61" s="497"/>
      <c r="JEG61" s="497"/>
      <c r="JEH61" s="497"/>
      <c r="JEI61" s="497"/>
      <c r="JEJ61" s="497"/>
      <c r="JEK61" s="497"/>
      <c r="JEL61" s="497"/>
      <c r="JEM61" s="497"/>
      <c r="JEN61" s="497"/>
      <c r="JEO61" s="497"/>
      <c r="JEP61" s="497"/>
      <c r="JEQ61" s="497"/>
      <c r="JER61" s="497"/>
      <c r="JES61" s="497"/>
      <c r="JET61" s="497"/>
      <c r="JEU61" s="497"/>
      <c r="JEV61" s="497"/>
      <c r="JEW61" s="497"/>
      <c r="JEX61" s="497"/>
      <c r="JEY61" s="497"/>
      <c r="JEZ61" s="497"/>
      <c r="JFA61" s="497"/>
      <c r="JFB61" s="497"/>
      <c r="JFC61" s="497"/>
      <c r="JFD61" s="497"/>
      <c r="JFE61" s="497"/>
      <c r="JFF61" s="497"/>
      <c r="JFG61" s="497"/>
      <c r="JFH61" s="497"/>
      <c r="JFI61" s="497"/>
      <c r="JFJ61" s="497"/>
      <c r="JFK61" s="497"/>
      <c r="JFL61" s="497"/>
      <c r="JFM61" s="497"/>
      <c r="JFN61" s="497"/>
      <c r="JFO61" s="497"/>
      <c r="JFP61" s="497"/>
      <c r="JFQ61" s="497"/>
      <c r="JFR61" s="497"/>
      <c r="JFS61" s="497"/>
      <c r="JFT61" s="497"/>
      <c r="JFU61" s="497"/>
      <c r="JFV61" s="497"/>
      <c r="JFW61" s="497"/>
      <c r="JFX61" s="497"/>
      <c r="JFY61" s="497"/>
      <c r="JFZ61" s="497"/>
      <c r="JGA61" s="497"/>
      <c r="JGB61" s="497"/>
      <c r="JGC61" s="497"/>
      <c r="JGD61" s="497"/>
      <c r="JGE61" s="497"/>
      <c r="JGF61" s="497"/>
      <c r="JGG61" s="497"/>
      <c r="JGH61" s="497"/>
      <c r="JGI61" s="497"/>
      <c r="JGJ61" s="497"/>
      <c r="JGK61" s="497"/>
      <c r="JGL61" s="497"/>
      <c r="JGM61" s="497"/>
      <c r="JGN61" s="497"/>
      <c r="JGO61" s="497"/>
      <c r="JGP61" s="497"/>
      <c r="JGQ61" s="497"/>
      <c r="JGR61" s="497"/>
      <c r="JGS61" s="497"/>
      <c r="JGT61" s="497"/>
      <c r="JGU61" s="497"/>
      <c r="JGV61" s="497"/>
      <c r="JGW61" s="497"/>
      <c r="JGX61" s="497"/>
      <c r="JGY61" s="497"/>
      <c r="JGZ61" s="497"/>
      <c r="JHA61" s="497"/>
      <c r="JHB61" s="497"/>
      <c r="JHC61" s="497"/>
      <c r="JHD61" s="497"/>
      <c r="JHE61" s="497"/>
      <c r="JHF61" s="497"/>
      <c r="JHG61" s="497"/>
      <c r="JHH61" s="497"/>
      <c r="JHI61" s="497"/>
      <c r="JHJ61" s="497"/>
      <c r="JHK61" s="497"/>
      <c r="JHL61" s="497"/>
      <c r="JHM61" s="497"/>
      <c r="JHN61" s="497"/>
      <c r="JHO61" s="497"/>
      <c r="JHP61" s="497"/>
      <c r="JHQ61" s="497"/>
      <c r="JHR61" s="497"/>
      <c r="JHS61" s="497"/>
      <c r="JHT61" s="497"/>
      <c r="JHU61" s="497"/>
      <c r="JHV61" s="497"/>
      <c r="JHW61" s="497"/>
      <c r="JHX61" s="497"/>
      <c r="JHY61" s="497"/>
      <c r="JHZ61" s="497"/>
      <c r="JIA61" s="497"/>
      <c r="JIB61" s="497"/>
      <c r="JIC61" s="497"/>
      <c r="JID61" s="497"/>
      <c r="JIE61" s="497"/>
      <c r="JIF61" s="497"/>
      <c r="JIG61" s="497"/>
      <c r="JIH61" s="497"/>
      <c r="JII61" s="497"/>
      <c r="JIJ61" s="497"/>
      <c r="JIK61" s="497"/>
      <c r="JIL61" s="497"/>
      <c r="JIM61" s="497"/>
      <c r="JIN61" s="497"/>
      <c r="JIO61" s="497"/>
      <c r="JIP61" s="497"/>
      <c r="JIQ61" s="497"/>
      <c r="JIR61" s="497"/>
      <c r="JIS61" s="497"/>
      <c r="JIT61" s="497"/>
      <c r="JIU61" s="497"/>
      <c r="JIV61" s="497"/>
      <c r="JIW61" s="497"/>
      <c r="JIX61" s="497"/>
      <c r="JIY61" s="497"/>
      <c r="JIZ61" s="497"/>
      <c r="JJA61" s="497"/>
      <c r="JJB61" s="497"/>
      <c r="JJC61" s="497"/>
      <c r="JJD61" s="497"/>
      <c r="JJE61" s="497"/>
      <c r="JJF61" s="497"/>
      <c r="JJG61" s="497"/>
      <c r="JJH61" s="497"/>
      <c r="JJI61" s="497"/>
      <c r="JJJ61" s="497"/>
      <c r="JJK61" s="497"/>
      <c r="JJL61" s="497"/>
      <c r="JJM61" s="497"/>
      <c r="JJN61" s="497"/>
      <c r="JJO61" s="497"/>
      <c r="JJP61" s="497"/>
      <c r="JJQ61" s="497"/>
      <c r="JJR61" s="497"/>
      <c r="JJS61" s="497"/>
      <c r="JJT61" s="497"/>
      <c r="JJU61" s="497"/>
      <c r="JJV61" s="497"/>
      <c r="JJW61" s="497"/>
      <c r="JJX61" s="497"/>
      <c r="JJY61" s="497"/>
      <c r="JJZ61" s="497"/>
      <c r="JKA61" s="497"/>
      <c r="JKB61" s="497"/>
      <c r="JKC61" s="497"/>
      <c r="JKD61" s="497"/>
      <c r="JKE61" s="497"/>
      <c r="JKF61" s="497"/>
      <c r="JKG61" s="497"/>
      <c r="JKH61" s="497"/>
      <c r="JKI61" s="497"/>
      <c r="JKJ61" s="497"/>
      <c r="JKK61" s="497"/>
      <c r="JKL61" s="497"/>
      <c r="JKM61" s="497"/>
      <c r="JKN61" s="497"/>
      <c r="JKO61" s="497"/>
      <c r="JKP61" s="497"/>
      <c r="JKQ61" s="497"/>
      <c r="JKR61" s="497"/>
      <c r="JKS61" s="497"/>
      <c r="JKT61" s="497"/>
      <c r="JKU61" s="497"/>
      <c r="JKV61" s="497"/>
      <c r="JKW61" s="497"/>
      <c r="JKX61" s="497"/>
      <c r="JKY61" s="497"/>
      <c r="JKZ61" s="497"/>
      <c r="JLA61" s="497"/>
      <c r="JLB61" s="497"/>
      <c r="JLC61" s="497"/>
      <c r="JLD61" s="497"/>
      <c r="JLE61" s="497"/>
      <c r="JLF61" s="497"/>
      <c r="JLG61" s="497"/>
      <c r="JLH61" s="497"/>
      <c r="JLI61" s="497"/>
      <c r="JLJ61" s="497"/>
      <c r="JLK61" s="497"/>
      <c r="JLL61" s="497"/>
      <c r="JLM61" s="497"/>
      <c r="JLN61" s="497"/>
      <c r="JLO61" s="497"/>
      <c r="JLP61" s="497"/>
      <c r="JLQ61" s="497"/>
      <c r="JLR61" s="497"/>
      <c r="JLS61" s="497"/>
      <c r="JLT61" s="497"/>
      <c r="JLU61" s="497"/>
      <c r="JLV61" s="497"/>
      <c r="JLW61" s="497"/>
      <c r="JLX61" s="497"/>
      <c r="JLY61" s="497"/>
      <c r="JLZ61" s="497"/>
      <c r="JMA61" s="497"/>
      <c r="JMB61" s="497"/>
      <c r="JMC61" s="497"/>
      <c r="JMD61" s="497"/>
      <c r="JME61" s="497"/>
      <c r="JMF61" s="497"/>
      <c r="JMG61" s="497"/>
      <c r="JMH61" s="497"/>
      <c r="JMI61" s="497"/>
      <c r="JMJ61" s="497"/>
      <c r="JMK61" s="497"/>
      <c r="JML61" s="497"/>
      <c r="JMM61" s="497"/>
      <c r="JMN61" s="497"/>
      <c r="JMO61" s="497"/>
      <c r="JMP61" s="497"/>
      <c r="JMQ61" s="497"/>
      <c r="JMR61" s="497"/>
      <c r="JMS61" s="497"/>
      <c r="JMT61" s="497"/>
      <c r="JMU61" s="497"/>
      <c r="JMV61" s="497"/>
      <c r="JMW61" s="497"/>
      <c r="JMX61" s="497"/>
      <c r="JMY61" s="497"/>
      <c r="JMZ61" s="497"/>
      <c r="JNA61" s="497"/>
      <c r="JNB61" s="497"/>
      <c r="JNC61" s="497"/>
      <c r="JND61" s="497"/>
      <c r="JNE61" s="497"/>
      <c r="JNF61" s="497"/>
      <c r="JNG61" s="497"/>
      <c r="JNH61" s="497"/>
      <c r="JNI61" s="497"/>
      <c r="JNJ61" s="497"/>
      <c r="JNK61" s="497"/>
      <c r="JNL61" s="497"/>
      <c r="JNM61" s="497"/>
      <c r="JNN61" s="497"/>
      <c r="JNO61" s="497"/>
      <c r="JNP61" s="497"/>
      <c r="JNQ61" s="497"/>
      <c r="JNR61" s="497"/>
      <c r="JNS61" s="497"/>
      <c r="JNT61" s="497"/>
      <c r="JNU61" s="497"/>
      <c r="JNV61" s="497"/>
      <c r="JNW61" s="497"/>
      <c r="JNX61" s="497"/>
      <c r="JNY61" s="497"/>
      <c r="JNZ61" s="497"/>
      <c r="JOA61" s="497"/>
      <c r="JOB61" s="497"/>
      <c r="JOC61" s="497"/>
      <c r="JOD61" s="497"/>
      <c r="JOE61" s="497"/>
      <c r="JOF61" s="497"/>
      <c r="JOG61" s="497"/>
      <c r="JOH61" s="497"/>
      <c r="JOI61" s="497"/>
      <c r="JOJ61" s="497"/>
      <c r="JOK61" s="497"/>
      <c r="JOL61" s="497"/>
      <c r="JOM61" s="497"/>
      <c r="JON61" s="497"/>
      <c r="JOO61" s="497"/>
      <c r="JOP61" s="497"/>
      <c r="JOQ61" s="497"/>
      <c r="JOR61" s="497"/>
      <c r="JOS61" s="497"/>
      <c r="JOT61" s="497"/>
      <c r="JOU61" s="497"/>
      <c r="JOV61" s="497"/>
      <c r="JOW61" s="497"/>
      <c r="JOX61" s="497"/>
      <c r="JOY61" s="497"/>
      <c r="JOZ61" s="497"/>
      <c r="JPA61" s="497"/>
      <c r="JPB61" s="497"/>
      <c r="JPC61" s="497"/>
      <c r="JPD61" s="497"/>
      <c r="JPE61" s="497"/>
      <c r="JPF61" s="497"/>
      <c r="JPG61" s="497"/>
      <c r="JPH61" s="497"/>
      <c r="JPI61" s="497"/>
      <c r="JPJ61" s="497"/>
      <c r="JPK61" s="497"/>
      <c r="JPL61" s="497"/>
      <c r="JPM61" s="497"/>
      <c r="JPN61" s="497"/>
      <c r="JPO61" s="497"/>
      <c r="JPP61" s="497"/>
      <c r="JPQ61" s="497"/>
      <c r="JPR61" s="497"/>
      <c r="JPS61" s="497"/>
      <c r="JPT61" s="497"/>
      <c r="JPU61" s="497"/>
      <c r="JPV61" s="497"/>
      <c r="JPW61" s="497"/>
      <c r="JPX61" s="497"/>
      <c r="JPY61" s="497"/>
      <c r="JPZ61" s="497"/>
      <c r="JQA61" s="497"/>
      <c r="JQB61" s="497"/>
      <c r="JQC61" s="497"/>
      <c r="JQD61" s="497"/>
      <c r="JQE61" s="497"/>
      <c r="JQF61" s="497"/>
      <c r="JQG61" s="497"/>
      <c r="JQH61" s="497"/>
      <c r="JQI61" s="497"/>
      <c r="JQJ61" s="497"/>
      <c r="JQK61" s="497"/>
      <c r="JQL61" s="497"/>
      <c r="JQM61" s="497"/>
      <c r="JQN61" s="497"/>
      <c r="JQO61" s="497"/>
      <c r="JQP61" s="497"/>
      <c r="JQQ61" s="497"/>
      <c r="JQR61" s="497"/>
      <c r="JQS61" s="497"/>
      <c r="JQT61" s="497"/>
      <c r="JQU61" s="497"/>
      <c r="JQV61" s="497"/>
      <c r="JQW61" s="497"/>
      <c r="JQX61" s="497"/>
      <c r="JQY61" s="497"/>
      <c r="JQZ61" s="497"/>
      <c r="JRA61" s="497"/>
      <c r="JRB61" s="497"/>
      <c r="JRC61" s="497"/>
      <c r="JRD61" s="497"/>
      <c r="JRE61" s="497"/>
      <c r="JRF61" s="497"/>
      <c r="JRG61" s="497"/>
      <c r="JRH61" s="497"/>
      <c r="JRI61" s="497"/>
      <c r="JRJ61" s="497"/>
      <c r="JRK61" s="497"/>
      <c r="JRL61" s="497"/>
      <c r="JRM61" s="497"/>
      <c r="JRN61" s="497"/>
      <c r="JRO61" s="497"/>
      <c r="JRP61" s="497"/>
      <c r="JRQ61" s="497"/>
      <c r="JRR61" s="497"/>
      <c r="JRS61" s="497"/>
      <c r="JRT61" s="497"/>
      <c r="JRU61" s="497"/>
      <c r="JRV61" s="497"/>
      <c r="JRW61" s="497"/>
      <c r="JRX61" s="497"/>
      <c r="JRY61" s="497"/>
      <c r="JRZ61" s="497"/>
      <c r="JSA61" s="497"/>
      <c r="JSB61" s="497"/>
      <c r="JSC61" s="497"/>
      <c r="JSD61" s="497"/>
      <c r="JSE61" s="497"/>
      <c r="JSF61" s="497"/>
      <c r="JSG61" s="497"/>
      <c r="JSH61" s="497"/>
      <c r="JSI61" s="497"/>
      <c r="JSJ61" s="497"/>
      <c r="JSK61" s="497"/>
      <c r="JSL61" s="497"/>
      <c r="JSM61" s="497"/>
      <c r="JSN61" s="497"/>
      <c r="JSO61" s="497"/>
      <c r="JSP61" s="497"/>
      <c r="JSQ61" s="497"/>
      <c r="JSR61" s="497"/>
      <c r="JSS61" s="497"/>
      <c r="JST61" s="497"/>
      <c r="JSU61" s="497"/>
      <c r="JSV61" s="497"/>
      <c r="JSW61" s="497"/>
      <c r="JSX61" s="497"/>
      <c r="JSY61" s="497"/>
      <c r="JSZ61" s="497"/>
      <c r="JTA61" s="497"/>
      <c r="JTB61" s="497"/>
      <c r="JTC61" s="497"/>
      <c r="JTD61" s="497"/>
      <c r="JTE61" s="497"/>
      <c r="JTF61" s="497"/>
      <c r="JTG61" s="497"/>
      <c r="JTH61" s="497"/>
      <c r="JTI61" s="497"/>
      <c r="JTJ61" s="497"/>
      <c r="JTK61" s="497"/>
      <c r="JTL61" s="497"/>
      <c r="JTM61" s="497"/>
      <c r="JTN61" s="497"/>
      <c r="JTO61" s="497"/>
      <c r="JTP61" s="497"/>
      <c r="JTQ61" s="497"/>
      <c r="JTR61" s="497"/>
      <c r="JTS61" s="497"/>
      <c r="JTT61" s="497"/>
      <c r="JTU61" s="497"/>
      <c r="JTV61" s="497"/>
      <c r="JTW61" s="497"/>
      <c r="JTX61" s="497"/>
      <c r="JTY61" s="497"/>
      <c r="JTZ61" s="497"/>
      <c r="JUA61" s="497"/>
      <c r="JUB61" s="497"/>
      <c r="JUC61" s="497"/>
      <c r="JUD61" s="497"/>
      <c r="JUE61" s="497"/>
      <c r="JUF61" s="497"/>
      <c r="JUG61" s="497"/>
      <c r="JUH61" s="497"/>
      <c r="JUI61" s="497"/>
      <c r="JUJ61" s="497"/>
      <c r="JUK61" s="497"/>
      <c r="JUL61" s="497"/>
      <c r="JUM61" s="497"/>
      <c r="JUN61" s="497"/>
      <c r="JUO61" s="497"/>
      <c r="JUP61" s="497"/>
      <c r="JUQ61" s="497"/>
      <c r="JUR61" s="497"/>
      <c r="JUS61" s="497"/>
      <c r="JUT61" s="497"/>
      <c r="JUU61" s="497"/>
      <c r="JUV61" s="497"/>
      <c r="JUW61" s="497"/>
      <c r="JUX61" s="497"/>
      <c r="JUY61" s="497"/>
      <c r="JUZ61" s="497"/>
      <c r="JVA61" s="497"/>
      <c r="JVB61" s="497"/>
      <c r="JVC61" s="497"/>
      <c r="JVD61" s="497"/>
      <c r="JVE61" s="497"/>
      <c r="JVF61" s="497"/>
      <c r="JVG61" s="497"/>
      <c r="JVH61" s="497"/>
      <c r="JVI61" s="497"/>
      <c r="JVJ61" s="497"/>
      <c r="JVK61" s="497"/>
      <c r="JVL61" s="497"/>
      <c r="JVM61" s="497"/>
      <c r="JVN61" s="497"/>
      <c r="JVO61" s="497"/>
      <c r="JVP61" s="497"/>
      <c r="JVQ61" s="497"/>
      <c r="JVR61" s="497"/>
      <c r="JVS61" s="497"/>
      <c r="JVT61" s="497"/>
      <c r="JVU61" s="497"/>
      <c r="JVV61" s="497"/>
      <c r="JVW61" s="497"/>
      <c r="JVX61" s="497"/>
      <c r="JVY61" s="497"/>
      <c r="JVZ61" s="497"/>
      <c r="JWA61" s="497"/>
      <c r="JWB61" s="497"/>
      <c r="JWC61" s="497"/>
      <c r="JWD61" s="497"/>
      <c r="JWE61" s="497"/>
      <c r="JWF61" s="497"/>
      <c r="JWG61" s="497"/>
      <c r="JWH61" s="497"/>
      <c r="JWI61" s="497"/>
      <c r="JWJ61" s="497"/>
      <c r="JWK61" s="497"/>
      <c r="JWL61" s="497"/>
      <c r="JWM61" s="497"/>
      <c r="JWN61" s="497"/>
      <c r="JWO61" s="497"/>
      <c r="JWP61" s="497"/>
      <c r="JWQ61" s="497"/>
      <c r="JWR61" s="497"/>
      <c r="JWS61" s="497"/>
      <c r="JWT61" s="497"/>
      <c r="JWU61" s="497"/>
      <c r="JWV61" s="497"/>
      <c r="JWW61" s="497"/>
      <c r="JWX61" s="497"/>
      <c r="JWY61" s="497"/>
      <c r="JWZ61" s="497"/>
      <c r="JXA61" s="497"/>
      <c r="JXB61" s="497"/>
      <c r="JXC61" s="497"/>
      <c r="JXD61" s="497"/>
      <c r="JXE61" s="497"/>
      <c r="JXF61" s="497"/>
      <c r="JXG61" s="497"/>
      <c r="JXH61" s="497"/>
      <c r="JXI61" s="497"/>
      <c r="JXJ61" s="497"/>
      <c r="JXK61" s="497"/>
      <c r="JXL61" s="497"/>
      <c r="JXM61" s="497"/>
      <c r="JXN61" s="497"/>
      <c r="JXO61" s="497"/>
      <c r="JXP61" s="497"/>
      <c r="JXQ61" s="497"/>
      <c r="JXR61" s="497"/>
      <c r="JXS61" s="497"/>
      <c r="JXT61" s="497"/>
      <c r="JXU61" s="497"/>
      <c r="JXV61" s="497"/>
      <c r="JXW61" s="497"/>
      <c r="JXX61" s="497"/>
      <c r="JXY61" s="497"/>
      <c r="JXZ61" s="497"/>
      <c r="JYA61" s="497"/>
      <c r="JYB61" s="497"/>
      <c r="JYC61" s="497"/>
      <c r="JYD61" s="497"/>
      <c r="JYE61" s="497"/>
      <c r="JYF61" s="497"/>
      <c r="JYG61" s="497"/>
      <c r="JYH61" s="497"/>
      <c r="JYI61" s="497"/>
      <c r="JYJ61" s="497"/>
      <c r="JYK61" s="497"/>
      <c r="JYL61" s="497"/>
      <c r="JYM61" s="497"/>
      <c r="JYN61" s="497"/>
      <c r="JYO61" s="497"/>
      <c r="JYP61" s="497"/>
      <c r="JYQ61" s="497"/>
      <c r="JYR61" s="497"/>
      <c r="JYS61" s="497"/>
      <c r="JYT61" s="497"/>
      <c r="JYU61" s="497"/>
      <c r="JYV61" s="497"/>
      <c r="JYW61" s="497"/>
      <c r="JYX61" s="497"/>
      <c r="JYY61" s="497"/>
      <c r="JYZ61" s="497"/>
      <c r="JZA61" s="497"/>
      <c r="JZB61" s="497"/>
      <c r="JZC61" s="497"/>
      <c r="JZD61" s="497"/>
      <c r="JZE61" s="497"/>
      <c r="JZF61" s="497"/>
      <c r="JZG61" s="497"/>
      <c r="JZH61" s="497"/>
      <c r="JZI61" s="497"/>
      <c r="JZJ61" s="497"/>
      <c r="JZK61" s="497"/>
      <c r="JZL61" s="497"/>
      <c r="JZM61" s="497"/>
      <c r="JZN61" s="497"/>
      <c r="JZO61" s="497"/>
      <c r="JZP61" s="497"/>
      <c r="JZQ61" s="497"/>
      <c r="JZR61" s="497"/>
      <c r="JZS61" s="497"/>
      <c r="JZT61" s="497"/>
      <c r="JZU61" s="497"/>
      <c r="JZV61" s="497"/>
      <c r="JZW61" s="497"/>
      <c r="JZX61" s="497"/>
      <c r="JZY61" s="497"/>
      <c r="JZZ61" s="497"/>
      <c r="KAA61" s="497"/>
      <c r="KAB61" s="497"/>
      <c r="KAC61" s="497"/>
      <c r="KAD61" s="497"/>
      <c r="KAE61" s="497"/>
      <c r="KAF61" s="497"/>
      <c r="KAG61" s="497"/>
      <c r="KAH61" s="497"/>
      <c r="KAI61" s="497"/>
      <c r="KAJ61" s="497"/>
      <c r="KAK61" s="497"/>
      <c r="KAL61" s="497"/>
      <c r="KAM61" s="497"/>
      <c r="KAN61" s="497"/>
      <c r="KAO61" s="497"/>
      <c r="KAP61" s="497"/>
      <c r="KAQ61" s="497"/>
      <c r="KAR61" s="497"/>
      <c r="KAS61" s="497"/>
      <c r="KAT61" s="497"/>
      <c r="KAU61" s="497"/>
      <c r="KAV61" s="497"/>
      <c r="KAW61" s="497"/>
      <c r="KAX61" s="497"/>
      <c r="KAY61" s="497"/>
      <c r="KAZ61" s="497"/>
      <c r="KBA61" s="497"/>
      <c r="KBB61" s="497"/>
      <c r="KBC61" s="497"/>
      <c r="KBD61" s="497"/>
      <c r="KBE61" s="497"/>
      <c r="KBF61" s="497"/>
      <c r="KBG61" s="497"/>
      <c r="KBH61" s="497"/>
      <c r="KBI61" s="497"/>
      <c r="KBJ61" s="497"/>
      <c r="KBK61" s="497"/>
      <c r="KBL61" s="497"/>
      <c r="KBM61" s="497"/>
      <c r="KBN61" s="497"/>
      <c r="KBO61" s="497"/>
      <c r="KBP61" s="497"/>
      <c r="KBQ61" s="497"/>
      <c r="KBR61" s="497"/>
      <c r="KBS61" s="497"/>
      <c r="KBT61" s="497"/>
      <c r="KBU61" s="497"/>
      <c r="KBV61" s="497"/>
      <c r="KBW61" s="497"/>
      <c r="KBX61" s="497"/>
      <c r="KBY61" s="497"/>
      <c r="KBZ61" s="497"/>
      <c r="KCA61" s="497"/>
      <c r="KCB61" s="497"/>
      <c r="KCC61" s="497"/>
      <c r="KCD61" s="497"/>
      <c r="KCE61" s="497"/>
      <c r="KCF61" s="497"/>
      <c r="KCG61" s="497"/>
      <c r="KCH61" s="497"/>
      <c r="KCI61" s="497"/>
      <c r="KCJ61" s="497"/>
      <c r="KCK61" s="497"/>
      <c r="KCL61" s="497"/>
      <c r="KCM61" s="497"/>
      <c r="KCN61" s="497"/>
      <c r="KCO61" s="497"/>
      <c r="KCP61" s="497"/>
      <c r="KCQ61" s="497"/>
      <c r="KCR61" s="497"/>
      <c r="KCS61" s="497"/>
      <c r="KCT61" s="497"/>
      <c r="KCU61" s="497"/>
      <c r="KCV61" s="497"/>
      <c r="KCW61" s="497"/>
      <c r="KCX61" s="497"/>
      <c r="KCY61" s="497"/>
      <c r="KCZ61" s="497"/>
      <c r="KDA61" s="497"/>
      <c r="KDB61" s="497"/>
      <c r="KDC61" s="497"/>
      <c r="KDD61" s="497"/>
      <c r="KDE61" s="497"/>
      <c r="KDF61" s="497"/>
      <c r="KDG61" s="497"/>
      <c r="KDH61" s="497"/>
      <c r="KDI61" s="497"/>
      <c r="KDJ61" s="497"/>
      <c r="KDK61" s="497"/>
      <c r="KDL61" s="497"/>
      <c r="KDM61" s="497"/>
      <c r="KDN61" s="497"/>
      <c r="KDO61" s="497"/>
      <c r="KDP61" s="497"/>
      <c r="KDQ61" s="497"/>
      <c r="KDR61" s="497"/>
      <c r="KDS61" s="497"/>
      <c r="KDT61" s="497"/>
      <c r="KDU61" s="497"/>
      <c r="KDV61" s="497"/>
      <c r="KDW61" s="497"/>
      <c r="KDX61" s="497"/>
      <c r="KDY61" s="497"/>
      <c r="KDZ61" s="497"/>
      <c r="KEA61" s="497"/>
      <c r="KEB61" s="497"/>
      <c r="KEC61" s="497"/>
      <c r="KED61" s="497"/>
      <c r="KEE61" s="497"/>
      <c r="KEF61" s="497"/>
      <c r="KEG61" s="497"/>
      <c r="KEH61" s="497"/>
      <c r="KEI61" s="497"/>
      <c r="KEJ61" s="497"/>
      <c r="KEK61" s="497"/>
      <c r="KEL61" s="497"/>
      <c r="KEM61" s="497"/>
      <c r="KEN61" s="497"/>
      <c r="KEO61" s="497"/>
      <c r="KEP61" s="497"/>
      <c r="KEQ61" s="497"/>
      <c r="KER61" s="497"/>
      <c r="KES61" s="497"/>
      <c r="KET61" s="497"/>
      <c r="KEU61" s="497"/>
      <c r="KEV61" s="497"/>
      <c r="KEW61" s="497"/>
      <c r="KEX61" s="497"/>
      <c r="KEY61" s="497"/>
      <c r="KEZ61" s="497"/>
      <c r="KFA61" s="497"/>
      <c r="KFB61" s="497"/>
      <c r="KFC61" s="497"/>
      <c r="KFD61" s="497"/>
      <c r="KFE61" s="497"/>
      <c r="KFF61" s="497"/>
      <c r="KFG61" s="497"/>
      <c r="KFH61" s="497"/>
      <c r="KFI61" s="497"/>
      <c r="KFJ61" s="497"/>
      <c r="KFK61" s="497"/>
      <c r="KFL61" s="497"/>
      <c r="KFM61" s="497"/>
      <c r="KFN61" s="497"/>
      <c r="KFO61" s="497"/>
      <c r="KFP61" s="497"/>
      <c r="KFQ61" s="497"/>
      <c r="KFR61" s="497"/>
      <c r="KFS61" s="497"/>
      <c r="KFT61" s="497"/>
      <c r="KFU61" s="497"/>
      <c r="KFV61" s="497"/>
      <c r="KFW61" s="497"/>
      <c r="KFX61" s="497"/>
      <c r="KFY61" s="497"/>
      <c r="KFZ61" s="497"/>
      <c r="KGA61" s="497"/>
      <c r="KGB61" s="497"/>
      <c r="KGC61" s="497"/>
      <c r="KGD61" s="497"/>
      <c r="KGE61" s="497"/>
      <c r="KGF61" s="497"/>
      <c r="KGG61" s="497"/>
      <c r="KGH61" s="497"/>
      <c r="KGI61" s="497"/>
      <c r="KGJ61" s="497"/>
      <c r="KGK61" s="497"/>
      <c r="KGL61" s="497"/>
      <c r="KGM61" s="497"/>
      <c r="KGN61" s="497"/>
      <c r="KGO61" s="497"/>
      <c r="KGP61" s="497"/>
      <c r="KGQ61" s="497"/>
      <c r="KGR61" s="497"/>
      <c r="KGS61" s="497"/>
      <c r="KGT61" s="497"/>
      <c r="KGU61" s="497"/>
      <c r="KGV61" s="497"/>
      <c r="KGW61" s="497"/>
      <c r="KGX61" s="497"/>
      <c r="KGY61" s="497"/>
      <c r="KGZ61" s="497"/>
      <c r="KHA61" s="497"/>
      <c r="KHB61" s="497"/>
      <c r="KHC61" s="497"/>
      <c r="KHD61" s="497"/>
      <c r="KHE61" s="497"/>
      <c r="KHF61" s="497"/>
      <c r="KHG61" s="497"/>
      <c r="KHH61" s="497"/>
      <c r="KHI61" s="497"/>
      <c r="KHJ61" s="497"/>
      <c r="KHK61" s="497"/>
      <c r="KHL61" s="497"/>
      <c r="KHM61" s="497"/>
      <c r="KHN61" s="497"/>
      <c r="KHO61" s="497"/>
      <c r="KHP61" s="497"/>
      <c r="KHQ61" s="497"/>
      <c r="KHR61" s="497"/>
      <c r="KHS61" s="497"/>
      <c r="KHT61" s="497"/>
      <c r="KHU61" s="497"/>
      <c r="KHV61" s="497"/>
      <c r="KHW61" s="497"/>
      <c r="KHX61" s="497"/>
      <c r="KHY61" s="497"/>
      <c r="KHZ61" s="497"/>
      <c r="KIA61" s="497"/>
      <c r="KIB61" s="497"/>
      <c r="KIC61" s="497"/>
      <c r="KID61" s="497"/>
      <c r="KIE61" s="497"/>
      <c r="KIF61" s="497"/>
      <c r="KIG61" s="497"/>
      <c r="KIH61" s="497"/>
      <c r="KII61" s="497"/>
      <c r="KIJ61" s="497"/>
      <c r="KIK61" s="497"/>
      <c r="KIL61" s="497"/>
      <c r="KIM61" s="497"/>
      <c r="KIN61" s="497"/>
      <c r="KIO61" s="497"/>
      <c r="KIP61" s="497"/>
      <c r="KIQ61" s="497"/>
      <c r="KIR61" s="497"/>
      <c r="KIS61" s="497"/>
      <c r="KIT61" s="497"/>
      <c r="KIU61" s="497"/>
      <c r="KIV61" s="497"/>
      <c r="KIW61" s="497"/>
      <c r="KIX61" s="497"/>
      <c r="KIY61" s="497"/>
      <c r="KIZ61" s="497"/>
      <c r="KJA61" s="497"/>
      <c r="KJB61" s="497"/>
      <c r="KJC61" s="497"/>
      <c r="KJD61" s="497"/>
      <c r="KJE61" s="497"/>
      <c r="KJF61" s="497"/>
      <c r="KJG61" s="497"/>
      <c r="KJH61" s="497"/>
      <c r="KJI61" s="497"/>
      <c r="KJJ61" s="497"/>
      <c r="KJK61" s="497"/>
      <c r="KJL61" s="497"/>
      <c r="KJM61" s="497"/>
      <c r="KJN61" s="497"/>
      <c r="KJO61" s="497"/>
      <c r="KJP61" s="497"/>
      <c r="KJQ61" s="497"/>
      <c r="KJR61" s="497"/>
      <c r="KJS61" s="497"/>
      <c r="KJT61" s="497"/>
      <c r="KJU61" s="497"/>
      <c r="KJV61" s="497"/>
      <c r="KJW61" s="497"/>
      <c r="KJX61" s="497"/>
      <c r="KJY61" s="497"/>
      <c r="KJZ61" s="497"/>
      <c r="KKA61" s="497"/>
      <c r="KKB61" s="497"/>
      <c r="KKC61" s="497"/>
      <c r="KKD61" s="497"/>
      <c r="KKE61" s="497"/>
      <c r="KKF61" s="497"/>
      <c r="KKG61" s="497"/>
      <c r="KKH61" s="497"/>
      <c r="KKI61" s="497"/>
      <c r="KKJ61" s="497"/>
      <c r="KKK61" s="497"/>
      <c r="KKL61" s="497"/>
      <c r="KKM61" s="497"/>
      <c r="KKN61" s="497"/>
      <c r="KKO61" s="497"/>
      <c r="KKP61" s="497"/>
      <c r="KKQ61" s="497"/>
      <c r="KKR61" s="497"/>
      <c r="KKS61" s="497"/>
      <c r="KKT61" s="497"/>
      <c r="KKU61" s="497"/>
      <c r="KKV61" s="497"/>
      <c r="KKW61" s="497"/>
      <c r="KKX61" s="497"/>
      <c r="KKY61" s="497"/>
      <c r="KKZ61" s="497"/>
      <c r="KLA61" s="497"/>
      <c r="KLB61" s="497"/>
      <c r="KLC61" s="497"/>
      <c r="KLD61" s="497"/>
      <c r="KLE61" s="497"/>
      <c r="KLF61" s="497"/>
      <c r="KLG61" s="497"/>
      <c r="KLH61" s="497"/>
      <c r="KLI61" s="497"/>
      <c r="KLJ61" s="497"/>
      <c r="KLK61" s="497"/>
      <c r="KLL61" s="497"/>
      <c r="KLM61" s="497"/>
      <c r="KLN61" s="497"/>
      <c r="KLO61" s="497"/>
      <c r="KLP61" s="497"/>
      <c r="KLQ61" s="497"/>
      <c r="KLR61" s="497"/>
      <c r="KLS61" s="497"/>
      <c r="KLT61" s="497"/>
      <c r="KLU61" s="497"/>
      <c r="KLV61" s="497"/>
      <c r="KLW61" s="497"/>
      <c r="KLX61" s="497"/>
      <c r="KLY61" s="497"/>
      <c r="KLZ61" s="497"/>
      <c r="KMA61" s="497"/>
      <c r="KMB61" s="497"/>
      <c r="KMC61" s="497"/>
      <c r="KMD61" s="497"/>
      <c r="KME61" s="497"/>
      <c r="KMF61" s="497"/>
      <c r="KMG61" s="497"/>
      <c r="KMH61" s="497"/>
      <c r="KMI61" s="497"/>
      <c r="KMJ61" s="497"/>
      <c r="KMK61" s="497"/>
      <c r="KML61" s="497"/>
      <c r="KMM61" s="497"/>
      <c r="KMN61" s="497"/>
      <c r="KMO61" s="497"/>
      <c r="KMP61" s="497"/>
      <c r="KMQ61" s="497"/>
      <c r="KMR61" s="497"/>
      <c r="KMS61" s="497"/>
      <c r="KMT61" s="497"/>
      <c r="KMU61" s="497"/>
      <c r="KMV61" s="497"/>
      <c r="KMW61" s="497"/>
      <c r="KMX61" s="497"/>
      <c r="KMY61" s="497"/>
      <c r="KMZ61" s="497"/>
      <c r="KNA61" s="497"/>
      <c r="KNB61" s="497"/>
      <c r="KNC61" s="497"/>
      <c r="KND61" s="497"/>
      <c r="KNE61" s="497"/>
      <c r="KNF61" s="497"/>
      <c r="KNG61" s="497"/>
      <c r="KNH61" s="497"/>
      <c r="KNI61" s="497"/>
      <c r="KNJ61" s="497"/>
      <c r="KNK61" s="497"/>
      <c r="KNL61" s="497"/>
      <c r="KNM61" s="497"/>
      <c r="KNN61" s="497"/>
      <c r="KNO61" s="497"/>
      <c r="KNP61" s="497"/>
      <c r="KNQ61" s="497"/>
      <c r="KNR61" s="497"/>
      <c r="KNS61" s="497"/>
      <c r="KNT61" s="497"/>
      <c r="KNU61" s="497"/>
      <c r="KNV61" s="497"/>
      <c r="KNW61" s="497"/>
      <c r="KNX61" s="497"/>
      <c r="KNY61" s="497"/>
      <c r="KNZ61" s="497"/>
      <c r="KOA61" s="497"/>
      <c r="KOB61" s="497"/>
      <c r="KOC61" s="497"/>
      <c r="KOD61" s="497"/>
      <c r="KOE61" s="497"/>
      <c r="KOF61" s="497"/>
      <c r="KOG61" s="497"/>
      <c r="KOH61" s="497"/>
      <c r="KOI61" s="497"/>
      <c r="KOJ61" s="497"/>
      <c r="KOK61" s="497"/>
      <c r="KOL61" s="497"/>
      <c r="KOM61" s="497"/>
      <c r="KON61" s="497"/>
      <c r="KOO61" s="497"/>
      <c r="KOP61" s="497"/>
      <c r="KOQ61" s="497"/>
      <c r="KOR61" s="497"/>
      <c r="KOS61" s="497"/>
      <c r="KOT61" s="497"/>
      <c r="KOU61" s="497"/>
      <c r="KOV61" s="497"/>
      <c r="KOW61" s="497"/>
      <c r="KOX61" s="497"/>
      <c r="KOY61" s="497"/>
      <c r="KOZ61" s="497"/>
      <c r="KPA61" s="497"/>
      <c r="KPB61" s="497"/>
      <c r="KPC61" s="497"/>
      <c r="KPD61" s="497"/>
      <c r="KPE61" s="497"/>
      <c r="KPF61" s="497"/>
      <c r="KPG61" s="497"/>
      <c r="KPH61" s="497"/>
      <c r="KPI61" s="497"/>
      <c r="KPJ61" s="497"/>
      <c r="KPK61" s="497"/>
      <c r="KPL61" s="497"/>
      <c r="KPM61" s="497"/>
      <c r="KPN61" s="497"/>
      <c r="KPO61" s="497"/>
      <c r="KPP61" s="497"/>
      <c r="KPQ61" s="497"/>
      <c r="KPR61" s="497"/>
      <c r="KPS61" s="497"/>
      <c r="KPT61" s="497"/>
      <c r="KPU61" s="497"/>
      <c r="KPV61" s="497"/>
      <c r="KPW61" s="497"/>
      <c r="KPX61" s="497"/>
      <c r="KPY61" s="497"/>
      <c r="KPZ61" s="497"/>
      <c r="KQA61" s="497"/>
      <c r="KQB61" s="497"/>
      <c r="KQC61" s="497"/>
      <c r="KQD61" s="497"/>
      <c r="KQE61" s="497"/>
      <c r="KQF61" s="497"/>
      <c r="KQG61" s="497"/>
      <c r="KQH61" s="497"/>
      <c r="KQI61" s="497"/>
      <c r="KQJ61" s="497"/>
      <c r="KQK61" s="497"/>
      <c r="KQL61" s="497"/>
      <c r="KQM61" s="497"/>
      <c r="KQN61" s="497"/>
      <c r="KQO61" s="497"/>
      <c r="KQP61" s="497"/>
      <c r="KQQ61" s="497"/>
      <c r="KQR61" s="497"/>
      <c r="KQS61" s="497"/>
      <c r="KQT61" s="497"/>
      <c r="KQU61" s="497"/>
      <c r="KQV61" s="497"/>
      <c r="KQW61" s="497"/>
      <c r="KQX61" s="497"/>
      <c r="KQY61" s="497"/>
      <c r="KQZ61" s="497"/>
      <c r="KRA61" s="497"/>
      <c r="KRB61" s="497"/>
      <c r="KRC61" s="497"/>
      <c r="KRD61" s="497"/>
      <c r="KRE61" s="497"/>
      <c r="KRF61" s="497"/>
      <c r="KRG61" s="497"/>
      <c r="KRH61" s="497"/>
      <c r="KRI61" s="497"/>
      <c r="KRJ61" s="497"/>
      <c r="KRK61" s="497"/>
      <c r="KRL61" s="497"/>
      <c r="KRM61" s="497"/>
      <c r="KRN61" s="497"/>
      <c r="KRO61" s="497"/>
      <c r="KRP61" s="497"/>
      <c r="KRQ61" s="497"/>
      <c r="KRR61" s="497"/>
      <c r="KRS61" s="497"/>
      <c r="KRT61" s="497"/>
      <c r="KRU61" s="497"/>
      <c r="KRV61" s="497"/>
      <c r="KRW61" s="497"/>
      <c r="KRX61" s="497"/>
      <c r="KRY61" s="497"/>
      <c r="KRZ61" s="497"/>
      <c r="KSA61" s="497"/>
      <c r="KSB61" s="497"/>
      <c r="KSC61" s="497"/>
      <c r="KSD61" s="497"/>
      <c r="KSE61" s="497"/>
      <c r="KSF61" s="497"/>
      <c r="KSG61" s="497"/>
      <c r="KSH61" s="497"/>
      <c r="KSI61" s="497"/>
      <c r="KSJ61" s="497"/>
      <c r="KSK61" s="497"/>
      <c r="KSL61" s="497"/>
      <c r="KSM61" s="497"/>
      <c r="KSN61" s="497"/>
      <c r="KSO61" s="497"/>
      <c r="KSP61" s="497"/>
      <c r="KSQ61" s="497"/>
      <c r="KSR61" s="497"/>
      <c r="KSS61" s="497"/>
      <c r="KST61" s="497"/>
      <c r="KSU61" s="497"/>
      <c r="KSV61" s="497"/>
      <c r="KSW61" s="497"/>
      <c r="KSX61" s="497"/>
      <c r="KSY61" s="497"/>
      <c r="KSZ61" s="497"/>
      <c r="KTA61" s="497"/>
      <c r="KTB61" s="497"/>
      <c r="KTC61" s="497"/>
      <c r="KTD61" s="497"/>
      <c r="KTE61" s="497"/>
      <c r="KTF61" s="497"/>
      <c r="KTG61" s="497"/>
      <c r="KTH61" s="497"/>
      <c r="KTI61" s="497"/>
      <c r="KTJ61" s="497"/>
      <c r="KTK61" s="497"/>
      <c r="KTL61" s="497"/>
      <c r="KTM61" s="497"/>
      <c r="KTN61" s="497"/>
      <c r="KTO61" s="497"/>
      <c r="KTP61" s="497"/>
      <c r="KTQ61" s="497"/>
      <c r="KTR61" s="497"/>
      <c r="KTS61" s="497"/>
      <c r="KTT61" s="497"/>
      <c r="KTU61" s="497"/>
      <c r="KTV61" s="497"/>
      <c r="KTW61" s="497"/>
      <c r="KTX61" s="497"/>
      <c r="KTY61" s="497"/>
      <c r="KTZ61" s="497"/>
      <c r="KUA61" s="497"/>
      <c r="KUB61" s="497"/>
      <c r="KUC61" s="497"/>
      <c r="KUD61" s="497"/>
      <c r="KUE61" s="497"/>
      <c r="KUF61" s="497"/>
      <c r="KUG61" s="497"/>
      <c r="KUH61" s="497"/>
      <c r="KUI61" s="497"/>
      <c r="KUJ61" s="497"/>
      <c r="KUK61" s="497"/>
      <c r="KUL61" s="497"/>
      <c r="KUM61" s="497"/>
      <c r="KUN61" s="497"/>
      <c r="KUO61" s="497"/>
      <c r="KUP61" s="497"/>
      <c r="KUQ61" s="497"/>
      <c r="KUR61" s="497"/>
      <c r="KUS61" s="497"/>
      <c r="KUT61" s="497"/>
      <c r="KUU61" s="497"/>
      <c r="KUV61" s="497"/>
      <c r="KUW61" s="497"/>
      <c r="KUX61" s="497"/>
      <c r="KUY61" s="497"/>
      <c r="KUZ61" s="497"/>
      <c r="KVA61" s="497"/>
      <c r="KVB61" s="497"/>
      <c r="KVC61" s="497"/>
      <c r="KVD61" s="497"/>
      <c r="KVE61" s="497"/>
      <c r="KVF61" s="497"/>
      <c r="KVG61" s="497"/>
      <c r="KVH61" s="497"/>
      <c r="KVI61" s="497"/>
      <c r="KVJ61" s="497"/>
      <c r="KVK61" s="497"/>
      <c r="KVL61" s="497"/>
      <c r="KVM61" s="497"/>
      <c r="KVN61" s="497"/>
      <c r="KVO61" s="497"/>
      <c r="KVP61" s="497"/>
      <c r="KVQ61" s="497"/>
      <c r="KVR61" s="497"/>
      <c r="KVS61" s="497"/>
      <c r="KVT61" s="497"/>
      <c r="KVU61" s="497"/>
      <c r="KVV61" s="497"/>
      <c r="KVW61" s="497"/>
      <c r="KVX61" s="497"/>
      <c r="KVY61" s="497"/>
      <c r="KVZ61" s="497"/>
      <c r="KWA61" s="497"/>
      <c r="KWB61" s="497"/>
      <c r="KWC61" s="497"/>
      <c r="KWD61" s="497"/>
      <c r="KWE61" s="497"/>
      <c r="KWF61" s="497"/>
      <c r="KWG61" s="497"/>
      <c r="KWH61" s="497"/>
      <c r="KWI61" s="497"/>
      <c r="KWJ61" s="497"/>
      <c r="KWK61" s="497"/>
      <c r="KWL61" s="497"/>
      <c r="KWM61" s="497"/>
      <c r="KWN61" s="497"/>
      <c r="KWO61" s="497"/>
      <c r="KWP61" s="497"/>
      <c r="KWQ61" s="497"/>
      <c r="KWR61" s="497"/>
      <c r="KWS61" s="497"/>
      <c r="KWT61" s="497"/>
      <c r="KWU61" s="497"/>
      <c r="KWV61" s="497"/>
      <c r="KWW61" s="497"/>
      <c r="KWX61" s="497"/>
      <c r="KWY61" s="497"/>
      <c r="KWZ61" s="497"/>
      <c r="KXA61" s="497"/>
      <c r="KXB61" s="497"/>
      <c r="KXC61" s="497"/>
      <c r="KXD61" s="497"/>
      <c r="KXE61" s="497"/>
      <c r="KXF61" s="497"/>
      <c r="KXG61" s="497"/>
      <c r="KXH61" s="497"/>
      <c r="KXI61" s="497"/>
      <c r="KXJ61" s="497"/>
      <c r="KXK61" s="497"/>
      <c r="KXL61" s="497"/>
      <c r="KXM61" s="497"/>
      <c r="KXN61" s="497"/>
      <c r="KXO61" s="497"/>
      <c r="KXP61" s="497"/>
      <c r="KXQ61" s="497"/>
      <c r="KXR61" s="497"/>
      <c r="KXS61" s="497"/>
      <c r="KXT61" s="497"/>
      <c r="KXU61" s="497"/>
      <c r="KXV61" s="497"/>
      <c r="KXW61" s="497"/>
      <c r="KXX61" s="497"/>
      <c r="KXY61" s="497"/>
      <c r="KXZ61" s="497"/>
      <c r="KYA61" s="497"/>
      <c r="KYB61" s="497"/>
      <c r="KYC61" s="497"/>
      <c r="KYD61" s="497"/>
      <c r="KYE61" s="497"/>
      <c r="KYF61" s="497"/>
      <c r="KYG61" s="497"/>
      <c r="KYH61" s="497"/>
      <c r="KYI61" s="497"/>
      <c r="KYJ61" s="497"/>
      <c r="KYK61" s="497"/>
      <c r="KYL61" s="497"/>
      <c r="KYM61" s="497"/>
      <c r="KYN61" s="497"/>
      <c r="KYO61" s="497"/>
      <c r="KYP61" s="497"/>
      <c r="KYQ61" s="497"/>
      <c r="KYR61" s="497"/>
      <c r="KYS61" s="497"/>
      <c r="KYT61" s="497"/>
      <c r="KYU61" s="497"/>
      <c r="KYV61" s="497"/>
      <c r="KYW61" s="497"/>
      <c r="KYX61" s="497"/>
      <c r="KYY61" s="497"/>
      <c r="KYZ61" s="497"/>
      <c r="KZA61" s="497"/>
      <c r="KZB61" s="497"/>
      <c r="KZC61" s="497"/>
      <c r="KZD61" s="497"/>
      <c r="KZE61" s="497"/>
      <c r="KZF61" s="497"/>
      <c r="KZG61" s="497"/>
      <c r="KZH61" s="497"/>
      <c r="KZI61" s="497"/>
      <c r="KZJ61" s="497"/>
      <c r="KZK61" s="497"/>
      <c r="KZL61" s="497"/>
      <c r="KZM61" s="497"/>
      <c r="KZN61" s="497"/>
      <c r="KZO61" s="497"/>
      <c r="KZP61" s="497"/>
      <c r="KZQ61" s="497"/>
      <c r="KZR61" s="497"/>
      <c r="KZS61" s="497"/>
      <c r="KZT61" s="497"/>
      <c r="KZU61" s="497"/>
      <c r="KZV61" s="497"/>
      <c r="KZW61" s="497"/>
      <c r="KZX61" s="497"/>
      <c r="KZY61" s="497"/>
      <c r="KZZ61" s="497"/>
      <c r="LAA61" s="497"/>
      <c r="LAB61" s="497"/>
      <c r="LAC61" s="497"/>
      <c r="LAD61" s="497"/>
      <c r="LAE61" s="497"/>
      <c r="LAF61" s="497"/>
      <c r="LAG61" s="497"/>
      <c r="LAH61" s="497"/>
      <c r="LAI61" s="497"/>
      <c r="LAJ61" s="497"/>
      <c r="LAK61" s="497"/>
      <c r="LAL61" s="497"/>
      <c r="LAM61" s="497"/>
      <c r="LAN61" s="497"/>
      <c r="LAO61" s="497"/>
      <c r="LAP61" s="497"/>
      <c r="LAQ61" s="497"/>
      <c r="LAR61" s="497"/>
      <c r="LAS61" s="497"/>
      <c r="LAT61" s="497"/>
      <c r="LAU61" s="497"/>
      <c r="LAV61" s="497"/>
      <c r="LAW61" s="497"/>
      <c r="LAX61" s="497"/>
      <c r="LAY61" s="497"/>
      <c r="LAZ61" s="497"/>
      <c r="LBA61" s="497"/>
      <c r="LBB61" s="497"/>
      <c r="LBC61" s="497"/>
      <c r="LBD61" s="497"/>
      <c r="LBE61" s="497"/>
      <c r="LBF61" s="497"/>
      <c r="LBG61" s="497"/>
      <c r="LBH61" s="497"/>
      <c r="LBI61" s="497"/>
      <c r="LBJ61" s="497"/>
      <c r="LBK61" s="497"/>
      <c r="LBL61" s="497"/>
      <c r="LBM61" s="497"/>
      <c r="LBN61" s="497"/>
      <c r="LBO61" s="497"/>
      <c r="LBP61" s="497"/>
      <c r="LBQ61" s="497"/>
      <c r="LBR61" s="497"/>
      <c r="LBS61" s="497"/>
      <c r="LBT61" s="497"/>
      <c r="LBU61" s="497"/>
      <c r="LBV61" s="497"/>
      <c r="LBW61" s="497"/>
      <c r="LBX61" s="497"/>
      <c r="LBY61" s="497"/>
      <c r="LBZ61" s="497"/>
      <c r="LCA61" s="497"/>
      <c r="LCB61" s="497"/>
      <c r="LCC61" s="497"/>
      <c r="LCD61" s="497"/>
      <c r="LCE61" s="497"/>
      <c r="LCF61" s="497"/>
      <c r="LCG61" s="497"/>
      <c r="LCH61" s="497"/>
      <c r="LCI61" s="497"/>
      <c r="LCJ61" s="497"/>
      <c r="LCK61" s="497"/>
      <c r="LCL61" s="497"/>
      <c r="LCM61" s="497"/>
      <c r="LCN61" s="497"/>
      <c r="LCO61" s="497"/>
      <c r="LCP61" s="497"/>
      <c r="LCQ61" s="497"/>
      <c r="LCR61" s="497"/>
      <c r="LCS61" s="497"/>
      <c r="LCT61" s="497"/>
      <c r="LCU61" s="497"/>
      <c r="LCV61" s="497"/>
      <c r="LCW61" s="497"/>
      <c r="LCX61" s="497"/>
      <c r="LCY61" s="497"/>
      <c r="LCZ61" s="497"/>
      <c r="LDA61" s="497"/>
      <c r="LDB61" s="497"/>
      <c r="LDC61" s="497"/>
      <c r="LDD61" s="497"/>
      <c r="LDE61" s="497"/>
      <c r="LDF61" s="497"/>
      <c r="LDG61" s="497"/>
      <c r="LDH61" s="497"/>
      <c r="LDI61" s="497"/>
      <c r="LDJ61" s="497"/>
      <c r="LDK61" s="497"/>
      <c r="LDL61" s="497"/>
      <c r="LDM61" s="497"/>
      <c r="LDN61" s="497"/>
      <c r="LDO61" s="497"/>
      <c r="LDP61" s="497"/>
      <c r="LDQ61" s="497"/>
      <c r="LDR61" s="497"/>
      <c r="LDS61" s="497"/>
      <c r="LDT61" s="497"/>
      <c r="LDU61" s="497"/>
      <c r="LDV61" s="497"/>
      <c r="LDW61" s="497"/>
      <c r="LDX61" s="497"/>
      <c r="LDY61" s="497"/>
      <c r="LDZ61" s="497"/>
      <c r="LEA61" s="497"/>
      <c r="LEB61" s="497"/>
      <c r="LEC61" s="497"/>
      <c r="LED61" s="497"/>
      <c r="LEE61" s="497"/>
      <c r="LEF61" s="497"/>
      <c r="LEG61" s="497"/>
      <c r="LEH61" s="497"/>
      <c r="LEI61" s="497"/>
      <c r="LEJ61" s="497"/>
      <c r="LEK61" s="497"/>
      <c r="LEL61" s="497"/>
      <c r="LEM61" s="497"/>
      <c r="LEN61" s="497"/>
      <c r="LEO61" s="497"/>
      <c r="LEP61" s="497"/>
      <c r="LEQ61" s="497"/>
      <c r="LER61" s="497"/>
      <c r="LES61" s="497"/>
      <c r="LET61" s="497"/>
      <c r="LEU61" s="497"/>
      <c r="LEV61" s="497"/>
      <c r="LEW61" s="497"/>
      <c r="LEX61" s="497"/>
      <c r="LEY61" s="497"/>
      <c r="LEZ61" s="497"/>
      <c r="LFA61" s="497"/>
      <c r="LFB61" s="497"/>
      <c r="LFC61" s="497"/>
      <c r="LFD61" s="497"/>
      <c r="LFE61" s="497"/>
      <c r="LFF61" s="497"/>
      <c r="LFG61" s="497"/>
      <c r="LFH61" s="497"/>
      <c r="LFI61" s="497"/>
      <c r="LFJ61" s="497"/>
      <c r="LFK61" s="497"/>
      <c r="LFL61" s="497"/>
      <c r="LFM61" s="497"/>
      <c r="LFN61" s="497"/>
      <c r="LFO61" s="497"/>
      <c r="LFP61" s="497"/>
      <c r="LFQ61" s="497"/>
      <c r="LFR61" s="497"/>
      <c r="LFS61" s="497"/>
      <c r="LFT61" s="497"/>
      <c r="LFU61" s="497"/>
      <c r="LFV61" s="497"/>
      <c r="LFW61" s="497"/>
      <c r="LFX61" s="497"/>
      <c r="LFY61" s="497"/>
      <c r="LFZ61" s="497"/>
      <c r="LGA61" s="497"/>
      <c r="LGB61" s="497"/>
      <c r="LGC61" s="497"/>
      <c r="LGD61" s="497"/>
      <c r="LGE61" s="497"/>
      <c r="LGF61" s="497"/>
      <c r="LGG61" s="497"/>
      <c r="LGH61" s="497"/>
      <c r="LGI61" s="497"/>
      <c r="LGJ61" s="497"/>
      <c r="LGK61" s="497"/>
      <c r="LGL61" s="497"/>
      <c r="LGM61" s="497"/>
      <c r="LGN61" s="497"/>
      <c r="LGO61" s="497"/>
      <c r="LGP61" s="497"/>
      <c r="LGQ61" s="497"/>
      <c r="LGR61" s="497"/>
      <c r="LGS61" s="497"/>
      <c r="LGT61" s="497"/>
      <c r="LGU61" s="497"/>
      <c r="LGV61" s="497"/>
      <c r="LGW61" s="497"/>
      <c r="LGX61" s="497"/>
      <c r="LGY61" s="497"/>
      <c r="LGZ61" s="497"/>
      <c r="LHA61" s="497"/>
      <c r="LHB61" s="497"/>
      <c r="LHC61" s="497"/>
      <c r="LHD61" s="497"/>
      <c r="LHE61" s="497"/>
      <c r="LHF61" s="497"/>
      <c r="LHG61" s="497"/>
      <c r="LHH61" s="497"/>
      <c r="LHI61" s="497"/>
      <c r="LHJ61" s="497"/>
      <c r="LHK61" s="497"/>
      <c r="LHL61" s="497"/>
      <c r="LHM61" s="497"/>
      <c r="LHN61" s="497"/>
      <c r="LHO61" s="497"/>
      <c r="LHP61" s="497"/>
      <c r="LHQ61" s="497"/>
      <c r="LHR61" s="497"/>
      <c r="LHS61" s="497"/>
      <c r="LHT61" s="497"/>
      <c r="LHU61" s="497"/>
      <c r="LHV61" s="497"/>
      <c r="LHW61" s="497"/>
      <c r="LHX61" s="497"/>
      <c r="LHY61" s="497"/>
      <c r="LHZ61" s="497"/>
      <c r="LIA61" s="497"/>
      <c r="LIB61" s="497"/>
      <c r="LIC61" s="497"/>
      <c r="LID61" s="497"/>
      <c r="LIE61" s="497"/>
      <c r="LIF61" s="497"/>
      <c r="LIG61" s="497"/>
      <c r="LIH61" s="497"/>
      <c r="LII61" s="497"/>
      <c r="LIJ61" s="497"/>
      <c r="LIK61" s="497"/>
      <c r="LIL61" s="497"/>
      <c r="LIM61" s="497"/>
      <c r="LIN61" s="497"/>
      <c r="LIO61" s="497"/>
      <c r="LIP61" s="497"/>
      <c r="LIQ61" s="497"/>
      <c r="LIR61" s="497"/>
      <c r="LIS61" s="497"/>
      <c r="LIT61" s="497"/>
      <c r="LIU61" s="497"/>
      <c r="LIV61" s="497"/>
      <c r="LIW61" s="497"/>
      <c r="LIX61" s="497"/>
      <c r="LIY61" s="497"/>
      <c r="LIZ61" s="497"/>
      <c r="LJA61" s="497"/>
      <c r="LJB61" s="497"/>
      <c r="LJC61" s="497"/>
      <c r="LJD61" s="497"/>
      <c r="LJE61" s="497"/>
      <c r="LJF61" s="497"/>
      <c r="LJG61" s="497"/>
      <c r="LJH61" s="497"/>
      <c r="LJI61" s="497"/>
      <c r="LJJ61" s="497"/>
      <c r="LJK61" s="497"/>
      <c r="LJL61" s="497"/>
      <c r="LJM61" s="497"/>
      <c r="LJN61" s="497"/>
      <c r="LJO61" s="497"/>
      <c r="LJP61" s="497"/>
      <c r="LJQ61" s="497"/>
      <c r="LJR61" s="497"/>
      <c r="LJS61" s="497"/>
      <c r="LJT61" s="497"/>
      <c r="LJU61" s="497"/>
      <c r="LJV61" s="497"/>
      <c r="LJW61" s="497"/>
      <c r="LJX61" s="497"/>
      <c r="LJY61" s="497"/>
      <c r="LJZ61" s="497"/>
      <c r="LKA61" s="497"/>
      <c r="LKB61" s="497"/>
      <c r="LKC61" s="497"/>
      <c r="LKD61" s="497"/>
      <c r="LKE61" s="497"/>
      <c r="LKF61" s="497"/>
      <c r="LKG61" s="497"/>
      <c r="LKH61" s="497"/>
      <c r="LKI61" s="497"/>
      <c r="LKJ61" s="497"/>
      <c r="LKK61" s="497"/>
      <c r="LKL61" s="497"/>
      <c r="LKM61" s="497"/>
      <c r="LKN61" s="497"/>
      <c r="LKO61" s="497"/>
      <c r="LKP61" s="497"/>
      <c r="LKQ61" s="497"/>
      <c r="LKR61" s="497"/>
      <c r="LKS61" s="497"/>
      <c r="LKT61" s="497"/>
      <c r="LKU61" s="497"/>
      <c r="LKV61" s="497"/>
      <c r="LKW61" s="497"/>
      <c r="LKX61" s="497"/>
      <c r="LKY61" s="497"/>
      <c r="LKZ61" s="497"/>
      <c r="LLA61" s="497"/>
      <c r="LLB61" s="497"/>
      <c r="LLC61" s="497"/>
      <c r="LLD61" s="497"/>
      <c r="LLE61" s="497"/>
      <c r="LLF61" s="497"/>
      <c r="LLG61" s="497"/>
      <c r="LLH61" s="497"/>
      <c r="LLI61" s="497"/>
      <c r="LLJ61" s="497"/>
      <c r="LLK61" s="497"/>
      <c r="LLL61" s="497"/>
      <c r="LLM61" s="497"/>
      <c r="LLN61" s="497"/>
      <c r="LLO61" s="497"/>
      <c r="LLP61" s="497"/>
      <c r="LLQ61" s="497"/>
      <c r="LLR61" s="497"/>
      <c r="LLS61" s="497"/>
      <c r="LLT61" s="497"/>
      <c r="LLU61" s="497"/>
      <c r="LLV61" s="497"/>
      <c r="LLW61" s="497"/>
      <c r="LLX61" s="497"/>
      <c r="LLY61" s="497"/>
      <c r="LLZ61" s="497"/>
      <c r="LMA61" s="497"/>
      <c r="LMB61" s="497"/>
      <c r="LMC61" s="497"/>
      <c r="LMD61" s="497"/>
      <c r="LME61" s="497"/>
      <c r="LMF61" s="497"/>
      <c r="LMG61" s="497"/>
      <c r="LMH61" s="497"/>
      <c r="LMI61" s="497"/>
      <c r="LMJ61" s="497"/>
      <c r="LMK61" s="497"/>
      <c r="LML61" s="497"/>
      <c r="LMM61" s="497"/>
      <c r="LMN61" s="497"/>
      <c r="LMO61" s="497"/>
      <c r="LMP61" s="497"/>
      <c r="LMQ61" s="497"/>
      <c r="LMR61" s="497"/>
      <c r="LMS61" s="497"/>
      <c r="LMT61" s="497"/>
      <c r="LMU61" s="497"/>
      <c r="LMV61" s="497"/>
      <c r="LMW61" s="497"/>
      <c r="LMX61" s="497"/>
      <c r="LMY61" s="497"/>
      <c r="LMZ61" s="497"/>
      <c r="LNA61" s="497"/>
      <c r="LNB61" s="497"/>
      <c r="LNC61" s="497"/>
      <c r="LND61" s="497"/>
      <c r="LNE61" s="497"/>
      <c r="LNF61" s="497"/>
      <c r="LNG61" s="497"/>
      <c r="LNH61" s="497"/>
      <c r="LNI61" s="497"/>
      <c r="LNJ61" s="497"/>
      <c r="LNK61" s="497"/>
      <c r="LNL61" s="497"/>
      <c r="LNM61" s="497"/>
      <c r="LNN61" s="497"/>
      <c r="LNO61" s="497"/>
      <c r="LNP61" s="497"/>
      <c r="LNQ61" s="497"/>
      <c r="LNR61" s="497"/>
      <c r="LNS61" s="497"/>
      <c r="LNT61" s="497"/>
      <c r="LNU61" s="497"/>
      <c r="LNV61" s="497"/>
      <c r="LNW61" s="497"/>
      <c r="LNX61" s="497"/>
      <c r="LNY61" s="497"/>
      <c r="LNZ61" s="497"/>
      <c r="LOA61" s="497"/>
      <c r="LOB61" s="497"/>
      <c r="LOC61" s="497"/>
      <c r="LOD61" s="497"/>
      <c r="LOE61" s="497"/>
      <c r="LOF61" s="497"/>
      <c r="LOG61" s="497"/>
      <c r="LOH61" s="497"/>
      <c r="LOI61" s="497"/>
      <c r="LOJ61" s="497"/>
      <c r="LOK61" s="497"/>
      <c r="LOL61" s="497"/>
      <c r="LOM61" s="497"/>
      <c r="LON61" s="497"/>
      <c r="LOO61" s="497"/>
      <c r="LOP61" s="497"/>
      <c r="LOQ61" s="497"/>
      <c r="LOR61" s="497"/>
      <c r="LOS61" s="497"/>
      <c r="LOT61" s="497"/>
      <c r="LOU61" s="497"/>
      <c r="LOV61" s="497"/>
      <c r="LOW61" s="497"/>
      <c r="LOX61" s="497"/>
      <c r="LOY61" s="497"/>
      <c r="LOZ61" s="497"/>
      <c r="LPA61" s="497"/>
      <c r="LPB61" s="497"/>
      <c r="LPC61" s="497"/>
      <c r="LPD61" s="497"/>
      <c r="LPE61" s="497"/>
      <c r="LPF61" s="497"/>
      <c r="LPG61" s="497"/>
      <c r="LPH61" s="497"/>
      <c r="LPI61" s="497"/>
      <c r="LPJ61" s="497"/>
      <c r="LPK61" s="497"/>
      <c r="LPL61" s="497"/>
      <c r="LPM61" s="497"/>
      <c r="LPN61" s="497"/>
      <c r="LPO61" s="497"/>
      <c r="LPP61" s="497"/>
      <c r="LPQ61" s="497"/>
      <c r="LPR61" s="497"/>
      <c r="LPS61" s="497"/>
      <c r="LPT61" s="497"/>
      <c r="LPU61" s="497"/>
      <c r="LPV61" s="497"/>
      <c r="LPW61" s="497"/>
      <c r="LPX61" s="497"/>
      <c r="LPY61" s="497"/>
      <c r="LPZ61" s="497"/>
      <c r="LQA61" s="497"/>
      <c r="LQB61" s="497"/>
      <c r="LQC61" s="497"/>
      <c r="LQD61" s="497"/>
      <c r="LQE61" s="497"/>
      <c r="LQF61" s="497"/>
      <c r="LQG61" s="497"/>
      <c r="LQH61" s="497"/>
      <c r="LQI61" s="497"/>
      <c r="LQJ61" s="497"/>
      <c r="LQK61" s="497"/>
      <c r="LQL61" s="497"/>
      <c r="LQM61" s="497"/>
      <c r="LQN61" s="497"/>
      <c r="LQO61" s="497"/>
      <c r="LQP61" s="497"/>
      <c r="LQQ61" s="497"/>
      <c r="LQR61" s="497"/>
      <c r="LQS61" s="497"/>
      <c r="LQT61" s="497"/>
      <c r="LQU61" s="497"/>
      <c r="LQV61" s="497"/>
      <c r="LQW61" s="497"/>
      <c r="LQX61" s="497"/>
      <c r="LQY61" s="497"/>
      <c r="LQZ61" s="497"/>
      <c r="LRA61" s="497"/>
      <c r="LRB61" s="497"/>
      <c r="LRC61" s="497"/>
      <c r="LRD61" s="497"/>
      <c r="LRE61" s="497"/>
      <c r="LRF61" s="497"/>
      <c r="LRG61" s="497"/>
      <c r="LRH61" s="497"/>
      <c r="LRI61" s="497"/>
      <c r="LRJ61" s="497"/>
      <c r="LRK61" s="497"/>
      <c r="LRL61" s="497"/>
      <c r="LRM61" s="497"/>
      <c r="LRN61" s="497"/>
      <c r="LRO61" s="497"/>
      <c r="LRP61" s="497"/>
      <c r="LRQ61" s="497"/>
      <c r="LRR61" s="497"/>
      <c r="LRS61" s="497"/>
      <c r="LRT61" s="497"/>
      <c r="LRU61" s="497"/>
      <c r="LRV61" s="497"/>
      <c r="LRW61" s="497"/>
      <c r="LRX61" s="497"/>
      <c r="LRY61" s="497"/>
      <c r="LRZ61" s="497"/>
      <c r="LSA61" s="497"/>
      <c r="LSB61" s="497"/>
      <c r="LSC61" s="497"/>
      <c r="LSD61" s="497"/>
      <c r="LSE61" s="497"/>
      <c r="LSF61" s="497"/>
      <c r="LSG61" s="497"/>
      <c r="LSH61" s="497"/>
      <c r="LSI61" s="497"/>
      <c r="LSJ61" s="497"/>
      <c r="LSK61" s="497"/>
      <c r="LSL61" s="497"/>
      <c r="LSM61" s="497"/>
      <c r="LSN61" s="497"/>
      <c r="LSO61" s="497"/>
      <c r="LSP61" s="497"/>
      <c r="LSQ61" s="497"/>
      <c r="LSR61" s="497"/>
      <c r="LSS61" s="497"/>
      <c r="LST61" s="497"/>
      <c r="LSU61" s="497"/>
      <c r="LSV61" s="497"/>
      <c r="LSW61" s="497"/>
      <c r="LSX61" s="497"/>
      <c r="LSY61" s="497"/>
      <c r="LSZ61" s="497"/>
      <c r="LTA61" s="497"/>
      <c r="LTB61" s="497"/>
      <c r="LTC61" s="497"/>
      <c r="LTD61" s="497"/>
      <c r="LTE61" s="497"/>
      <c r="LTF61" s="497"/>
      <c r="LTG61" s="497"/>
      <c r="LTH61" s="497"/>
      <c r="LTI61" s="497"/>
      <c r="LTJ61" s="497"/>
      <c r="LTK61" s="497"/>
      <c r="LTL61" s="497"/>
      <c r="LTM61" s="497"/>
      <c r="LTN61" s="497"/>
      <c r="LTO61" s="497"/>
      <c r="LTP61" s="497"/>
      <c r="LTQ61" s="497"/>
      <c r="LTR61" s="497"/>
      <c r="LTS61" s="497"/>
      <c r="LTT61" s="497"/>
      <c r="LTU61" s="497"/>
      <c r="LTV61" s="497"/>
      <c r="LTW61" s="497"/>
      <c r="LTX61" s="497"/>
      <c r="LTY61" s="497"/>
      <c r="LTZ61" s="497"/>
      <c r="LUA61" s="497"/>
      <c r="LUB61" s="497"/>
      <c r="LUC61" s="497"/>
      <c r="LUD61" s="497"/>
      <c r="LUE61" s="497"/>
      <c r="LUF61" s="497"/>
      <c r="LUG61" s="497"/>
      <c r="LUH61" s="497"/>
      <c r="LUI61" s="497"/>
      <c r="LUJ61" s="497"/>
      <c r="LUK61" s="497"/>
      <c r="LUL61" s="497"/>
      <c r="LUM61" s="497"/>
      <c r="LUN61" s="497"/>
      <c r="LUO61" s="497"/>
      <c r="LUP61" s="497"/>
      <c r="LUQ61" s="497"/>
      <c r="LUR61" s="497"/>
      <c r="LUS61" s="497"/>
      <c r="LUT61" s="497"/>
      <c r="LUU61" s="497"/>
      <c r="LUV61" s="497"/>
      <c r="LUW61" s="497"/>
      <c r="LUX61" s="497"/>
      <c r="LUY61" s="497"/>
      <c r="LUZ61" s="497"/>
      <c r="LVA61" s="497"/>
      <c r="LVB61" s="497"/>
      <c r="LVC61" s="497"/>
      <c r="LVD61" s="497"/>
      <c r="LVE61" s="497"/>
      <c r="LVF61" s="497"/>
      <c r="LVG61" s="497"/>
      <c r="LVH61" s="497"/>
      <c r="LVI61" s="497"/>
      <c r="LVJ61" s="497"/>
      <c r="LVK61" s="497"/>
      <c r="LVL61" s="497"/>
      <c r="LVM61" s="497"/>
      <c r="LVN61" s="497"/>
      <c r="LVO61" s="497"/>
      <c r="LVP61" s="497"/>
      <c r="LVQ61" s="497"/>
      <c r="LVR61" s="497"/>
      <c r="LVS61" s="497"/>
      <c r="LVT61" s="497"/>
      <c r="LVU61" s="497"/>
      <c r="LVV61" s="497"/>
      <c r="LVW61" s="497"/>
      <c r="LVX61" s="497"/>
      <c r="LVY61" s="497"/>
      <c r="LVZ61" s="497"/>
      <c r="LWA61" s="497"/>
      <c r="LWB61" s="497"/>
      <c r="LWC61" s="497"/>
      <c r="LWD61" s="497"/>
      <c r="LWE61" s="497"/>
      <c r="LWF61" s="497"/>
      <c r="LWG61" s="497"/>
      <c r="LWH61" s="497"/>
      <c r="LWI61" s="497"/>
      <c r="LWJ61" s="497"/>
      <c r="LWK61" s="497"/>
      <c r="LWL61" s="497"/>
      <c r="LWM61" s="497"/>
      <c r="LWN61" s="497"/>
      <c r="LWO61" s="497"/>
      <c r="LWP61" s="497"/>
      <c r="LWQ61" s="497"/>
      <c r="LWR61" s="497"/>
      <c r="LWS61" s="497"/>
      <c r="LWT61" s="497"/>
      <c r="LWU61" s="497"/>
      <c r="LWV61" s="497"/>
      <c r="LWW61" s="497"/>
      <c r="LWX61" s="497"/>
      <c r="LWY61" s="497"/>
      <c r="LWZ61" s="497"/>
      <c r="LXA61" s="497"/>
      <c r="LXB61" s="497"/>
      <c r="LXC61" s="497"/>
      <c r="LXD61" s="497"/>
      <c r="LXE61" s="497"/>
      <c r="LXF61" s="497"/>
      <c r="LXG61" s="497"/>
      <c r="LXH61" s="497"/>
      <c r="LXI61" s="497"/>
      <c r="LXJ61" s="497"/>
      <c r="LXK61" s="497"/>
      <c r="LXL61" s="497"/>
      <c r="LXM61" s="497"/>
      <c r="LXN61" s="497"/>
      <c r="LXO61" s="497"/>
      <c r="LXP61" s="497"/>
      <c r="LXQ61" s="497"/>
      <c r="LXR61" s="497"/>
      <c r="LXS61" s="497"/>
      <c r="LXT61" s="497"/>
      <c r="LXU61" s="497"/>
      <c r="LXV61" s="497"/>
      <c r="LXW61" s="497"/>
      <c r="LXX61" s="497"/>
      <c r="LXY61" s="497"/>
      <c r="LXZ61" s="497"/>
      <c r="LYA61" s="497"/>
      <c r="LYB61" s="497"/>
      <c r="LYC61" s="497"/>
      <c r="LYD61" s="497"/>
      <c r="LYE61" s="497"/>
      <c r="LYF61" s="497"/>
      <c r="LYG61" s="497"/>
      <c r="LYH61" s="497"/>
      <c r="LYI61" s="497"/>
      <c r="LYJ61" s="497"/>
      <c r="LYK61" s="497"/>
      <c r="LYL61" s="497"/>
      <c r="LYM61" s="497"/>
      <c r="LYN61" s="497"/>
      <c r="LYO61" s="497"/>
      <c r="LYP61" s="497"/>
      <c r="LYQ61" s="497"/>
      <c r="LYR61" s="497"/>
      <c r="LYS61" s="497"/>
      <c r="LYT61" s="497"/>
      <c r="LYU61" s="497"/>
      <c r="LYV61" s="497"/>
      <c r="LYW61" s="497"/>
      <c r="LYX61" s="497"/>
      <c r="LYY61" s="497"/>
      <c r="LYZ61" s="497"/>
      <c r="LZA61" s="497"/>
      <c r="LZB61" s="497"/>
      <c r="LZC61" s="497"/>
      <c r="LZD61" s="497"/>
      <c r="LZE61" s="497"/>
      <c r="LZF61" s="497"/>
      <c r="LZG61" s="497"/>
      <c r="LZH61" s="497"/>
      <c r="LZI61" s="497"/>
      <c r="LZJ61" s="497"/>
      <c r="LZK61" s="497"/>
      <c r="LZL61" s="497"/>
      <c r="LZM61" s="497"/>
      <c r="LZN61" s="497"/>
      <c r="LZO61" s="497"/>
      <c r="LZP61" s="497"/>
      <c r="LZQ61" s="497"/>
      <c r="LZR61" s="497"/>
      <c r="LZS61" s="497"/>
      <c r="LZT61" s="497"/>
      <c r="LZU61" s="497"/>
      <c r="LZV61" s="497"/>
      <c r="LZW61" s="497"/>
      <c r="LZX61" s="497"/>
      <c r="LZY61" s="497"/>
      <c r="LZZ61" s="497"/>
      <c r="MAA61" s="497"/>
      <c r="MAB61" s="497"/>
      <c r="MAC61" s="497"/>
      <c r="MAD61" s="497"/>
      <c r="MAE61" s="497"/>
      <c r="MAF61" s="497"/>
      <c r="MAG61" s="497"/>
      <c r="MAH61" s="497"/>
      <c r="MAI61" s="497"/>
      <c r="MAJ61" s="497"/>
      <c r="MAK61" s="497"/>
      <c r="MAL61" s="497"/>
      <c r="MAM61" s="497"/>
      <c r="MAN61" s="497"/>
      <c r="MAO61" s="497"/>
      <c r="MAP61" s="497"/>
      <c r="MAQ61" s="497"/>
      <c r="MAR61" s="497"/>
      <c r="MAS61" s="497"/>
      <c r="MAT61" s="497"/>
      <c r="MAU61" s="497"/>
      <c r="MAV61" s="497"/>
      <c r="MAW61" s="497"/>
      <c r="MAX61" s="497"/>
      <c r="MAY61" s="497"/>
      <c r="MAZ61" s="497"/>
      <c r="MBA61" s="497"/>
      <c r="MBB61" s="497"/>
      <c r="MBC61" s="497"/>
      <c r="MBD61" s="497"/>
      <c r="MBE61" s="497"/>
      <c r="MBF61" s="497"/>
      <c r="MBG61" s="497"/>
      <c r="MBH61" s="497"/>
      <c r="MBI61" s="497"/>
      <c r="MBJ61" s="497"/>
      <c r="MBK61" s="497"/>
      <c r="MBL61" s="497"/>
      <c r="MBM61" s="497"/>
      <c r="MBN61" s="497"/>
      <c r="MBO61" s="497"/>
      <c r="MBP61" s="497"/>
      <c r="MBQ61" s="497"/>
      <c r="MBR61" s="497"/>
      <c r="MBS61" s="497"/>
      <c r="MBT61" s="497"/>
      <c r="MBU61" s="497"/>
      <c r="MBV61" s="497"/>
      <c r="MBW61" s="497"/>
      <c r="MBX61" s="497"/>
      <c r="MBY61" s="497"/>
      <c r="MBZ61" s="497"/>
      <c r="MCA61" s="497"/>
      <c r="MCB61" s="497"/>
      <c r="MCC61" s="497"/>
      <c r="MCD61" s="497"/>
      <c r="MCE61" s="497"/>
      <c r="MCF61" s="497"/>
      <c r="MCG61" s="497"/>
      <c r="MCH61" s="497"/>
      <c r="MCI61" s="497"/>
      <c r="MCJ61" s="497"/>
      <c r="MCK61" s="497"/>
      <c r="MCL61" s="497"/>
      <c r="MCM61" s="497"/>
      <c r="MCN61" s="497"/>
      <c r="MCO61" s="497"/>
      <c r="MCP61" s="497"/>
      <c r="MCQ61" s="497"/>
      <c r="MCR61" s="497"/>
      <c r="MCS61" s="497"/>
      <c r="MCT61" s="497"/>
      <c r="MCU61" s="497"/>
      <c r="MCV61" s="497"/>
      <c r="MCW61" s="497"/>
      <c r="MCX61" s="497"/>
      <c r="MCY61" s="497"/>
      <c r="MCZ61" s="497"/>
      <c r="MDA61" s="497"/>
      <c r="MDB61" s="497"/>
      <c r="MDC61" s="497"/>
      <c r="MDD61" s="497"/>
      <c r="MDE61" s="497"/>
      <c r="MDF61" s="497"/>
      <c r="MDG61" s="497"/>
      <c r="MDH61" s="497"/>
      <c r="MDI61" s="497"/>
      <c r="MDJ61" s="497"/>
      <c r="MDK61" s="497"/>
      <c r="MDL61" s="497"/>
      <c r="MDM61" s="497"/>
      <c r="MDN61" s="497"/>
      <c r="MDO61" s="497"/>
      <c r="MDP61" s="497"/>
      <c r="MDQ61" s="497"/>
      <c r="MDR61" s="497"/>
      <c r="MDS61" s="497"/>
      <c r="MDT61" s="497"/>
      <c r="MDU61" s="497"/>
      <c r="MDV61" s="497"/>
      <c r="MDW61" s="497"/>
      <c r="MDX61" s="497"/>
      <c r="MDY61" s="497"/>
      <c r="MDZ61" s="497"/>
      <c r="MEA61" s="497"/>
      <c r="MEB61" s="497"/>
      <c r="MEC61" s="497"/>
      <c r="MED61" s="497"/>
      <c r="MEE61" s="497"/>
      <c r="MEF61" s="497"/>
      <c r="MEG61" s="497"/>
      <c r="MEH61" s="497"/>
      <c r="MEI61" s="497"/>
      <c r="MEJ61" s="497"/>
      <c r="MEK61" s="497"/>
      <c r="MEL61" s="497"/>
      <c r="MEM61" s="497"/>
      <c r="MEN61" s="497"/>
      <c r="MEO61" s="497"/>
      <c r="MEP61" s="497"/>
      <c r="MEQ61" s="497"/>
      <c r="MER61" s="497"/>
      <c r="MES61" s="497"/>
      <c r="MET61" s="497"/>
      <c r="MEU61" s="497"/>
      <c r="MEV61" s="497"/>
      <c r="MEW61" s="497"/>
      <c r="MEX61" s="497"/>
      <c r="MEY61" s="497"/>
      <c r="MEZ61" s="497"/>
      <c r="MFA61" s="497"/>
      <c r="MFB61" s="497"/>
      <c r="MFC61" s="497"/>
      <c r="MFD61" s="497"/>
      <c r="MFE61" s="497"/>
      <c r="MFF61" s="497"/>
      <c r="MFG61" s="497"/>
      <c r="MFH61" s="497"/>
      <c r="MFI61" s="497"/>
      <c r="MFJ61" s="497"/>
      <c r="MFK61" s="497"/>
      <c r="MFL61" s="497"/>
      <c r="MFM61" s="497"/>
      <c r="MFN61" s="497"/>
      <c r="MFO61" s="497"/>
      <c r="MFP61" s="497"/>
      <c r="MFQ61" s="497"/>
      <c r="MFR61" s="497"/>
      <c r="MFS61" s="497"/>
      <c r="MFT61" s="497"/>
      <c r="MFU61" s="497"/>
      <c r="MFV61" s="497"/>
      <c r="MFW61" s="497"/>
      <c r="MFX61" s="497"/>
      <c r="MFY61" s="497"/>
      <c r="MFZ61" s="497"/>
      <c r="MGA61" s="497"/>
      <c r="MGB61" s="497"/>
      <c r="MGC61" s="497"/>
      <c r="MGD61" s="497"/>
      <c r="MGE61" s="497"/>
      <c r="MGF61" s="497"/>
      <c r="MGG61" s="497"/>
      <c r="MGH61" s="497"/>
      <c r="MGI61" s="497"/>
      <c r="MGJ61" s="497"/>
      <c r="MGK61" s="497"/>
      <c r="MGL61" s="497"/>
      <c r="MGM61" s="497"/>
      <c r="MGN61" s="497"/>
      <c r="MGO61" s="497"/>
      <c r="MGP61" s="497"/>
      <c r="MGQ61" s="497"/>
      <c r="MGR61" s="497"/>
      <c r="MGS61" s="497"/>
      <c r="MGT61" s="497"/>
      <c r="MGU61" s="497"/>
      <c r="MGV61" s="497"/>
      <c r="MGW61" s="497"/>
      <c r="MGX61" s="497"/>
      <c r="MGY61" s="497"/>
      <c r="MGZ61" s="497"/>
      <c r="MHA61" s="497"/>
      <c r="MHB61" s="497"/>
      <c r="MHC61" s="497"/>
      <c r="MHD61" s="497"/>
      <c r="MHE61" s="497"/>
      <c r="MHF61" s="497"/>
      <c r="MHG61" s="497"/>
      <c r="MHH61" s="497"/>
      <c r="MHI61" s="497"/>
      <c r="MHJ61" s="497"/>
      <c r="MHK61" s="497"/>
      <c r="MHL61" s="497"/>
      <c r="MHM61" s="497"/>
      <c r="MHN61" s="497"/>
      <c r="MHO61" s="497"/>
      <c r="MHP61" s="497"/>
      <c r="MHQ61" s="497"/>
      <c r="MHR61" s="497"/>
      <c r="MHS61" s="497"/>
      <c r="MHT61" s="497"/>
      <c r="MHU61" s="497"/>
      <c r="MHV61" s="497"/>
      <c r="MHW61" s="497"/>
      <c r="MHX61" s="497"/>
      <c r="MHY61" s="497"/>
      <c r="MHZ61" s="497"/>
      <c r="MIA61" s="497"/>
      <c r="MIB61" s="497"/>
      <c r="MIC61" s="497"/>
      <c r="MID61" s="497"/>
      <c r="MIE61" s="497"/>
      <c r="MIF61" s="497"/>
      <c r="MIG61" s="497"/>
      <c r="MIH61" s="497"/>
      <c r="MII61" s="497"/>
      <c r="MIJ61" s="497"/>
      <c r="MIK61" s="497"/>
      <c r="MIL61" s="497"/>
      <c r="MIM61" s="497"/>
      <c r="MIN61" s="497"/>
      <c r="MIO61" s="497"/>
      <c r="MIP61" s="497"/>
      <c r="MIQ61" s="497"/>
      <c r="MIR61" s="497"/>
      <c r="MIS61" s="497"/>
      <c r="MIT61" s="497"/>
      <c r="MIU61" s="497"/>
      <c r="MIV61" s="497"/>
      <c r="MIW61" s="497"/>
      <c r="MIX61" s="497"/>
      <c r="MIY61" s="497"/>
      <c r="MIZ61" s="497"/>
      <c r="MJA61" s="497"/>
      <c r="MJB61" s="497"/>
      <c r="MJC61" s="497"/>
      <c r="MJD61" s="497"/>
      <c r="MJE61" s="497"/>
      <c r="MJF61" s="497"/>
      <c r="MJG61" s="497"/>
      <c r="MJH61" s="497"/>
      <c r="MJI61" s="497"/>
      <c r="MJJ61" s="497"/>
      <c r="MJK61" s="497"/>
      <c r="MJL61" s="497"/>
      <c r="MJM61" s="497"/>
      <c r="MJN61" s="497"/>
      <c r="MJO61" s="497"/>
      <c r="MJP61" s="497"/>
      <c r="MJQ61" s="497"/>
      <c r="MJR61" s="497"/>
      <c r="MJS61" s="497"/>
      <c r="MJT61" s="497"/>
      <c r="MJU61" s="497"/>
      <c r="MJV61" s="497"/>
      <c r="MJW61" s="497"/>
      <c r="MJX61" s="497"/>
      <c r="MJY61" s="497"/>
      <c r="MJZ61" s="497"/>
      <c r="MKA61" s="497"/>
      <c r="MKB61" s="497"/>
      <c r="MKC61" s="497"/>
      <c r="MKD61" s="497"/>
      <c r="MKE61" s="497"/>
      <c r="MKF61" s="497"/>
      <c r="MKG61" s="497"/>
      <c r="MKH61" s="497"/>
      <c r="MKI61" s="497"/>
      <c r="MKJ61" s="497"/>
      <c r="MKK61" s="497"/>
      <c r="MKL61" s="497"/>
      <c r="MKM61" s="497"/>
      <c r="MKN61" s="497"/>
      <c r="MKO61" s="497"/>
      <c r="MKP61" s="497"/>
      <c r="MKQ61" s="497"/>
      <c r="MKR61" s="497"/>
      <c r="MKS61" s="497"/>
      <c r="MKT61" s="497"/>
      <c r="MKU61" s="497"/>
      <c r="MKV61" s="497"/>
      <c r="MKW61" s="497"/>
      <c r="MKX61" s="497"/>
      <c r="MKY61" s="497"/>
      <c r="MKZ61" s="497"/>
      <c r="MLA61" s="497"/>
      <c r="MLB61" s="497"/>
      <c r="MLC61" s="497"/>
      <c r="MLD61" s="497"/>
      <c r="MLE61" s="497"/>
      <c r="MLF61" s="497"/>
      <c r="MLG61" s="497"/>
      <c r="MLH61" s="497"/>
      <c r="MLI61" s="497"/>
      <c r="MLJ61" s="497"/>
      <c r="MLK61" s="497"/>
      <c r="MLL61" s="497"/>
      <c r="MLM61" s="497"/>
      <c r="MLN61" s="497"/>
      <c r="MLO61" s="497"/>
      <c r="MLP61" s="497"/>
      <c r="MLQ61" s="497"/>
      <c r="MLR61" s="497"/>
      <c r="MLS61" s="497"/>
      <c r="MLT61" s="497"/>
      <c r="MLU61" s="497"/>
      <c r="MLV61" s="497"/>
      <c r="MLW61" s="497"/>
      <c r="MLX61" s="497"/>
      <c r="MLY61" s="497"/>
      <c r="MLZ61" s="497"/>
      <c r="MMA61" s="497"/>
      <c r="MMB61" s="497"/>
      <c r="MMC61" s="497"/>
      <c r="MMD61" s="497"/>
      <c r="MME61" s="497"/>
      <c r="MMF61" s="497"/>
      <c r="MMG61" s="497"/>
      <c r="MMH61" s="497"/>
      <c r="MMI61" s="497"/>
      <c r="MMJ61" s="497"/>
      <c r="MMK61" s="497"/>
      <c r="MML61" s="497"/>
      <c r="MMM61" s="497"/>
      <c r="MMN61" s="497"/>
      <c r="MMO61" s="497"/>
      <c r="MMP61" s="497"/>
      <c r="MMQ61" s="497"/>
      <c r="MMR61" s="497"/>
      <c r="MMS61" s="497"/>
      <c r="MMT61" s="497"/>
      <c r="MMU61" s="497"/>
      <c r="MMV61" s="497"/>
      <c r="MMW61" s="497"/>
      <c r="MMX61" s="497"/>
      <c r="MMY61" s="497"/>
      <c r="MMZ61" s="497"/>
      <c r="MNA61" s="497"/>
      <c r="MNB61" s="497"/>
      <c r="MNC61" s="497"/>
      <c r="MND61" s="497"/>
      <c r="MNE61" s="497"/>
      <c r="MNF61" s="497"/>
      <c r="MNG61" s="497"/>
      <c r="MNH61" s="497"/>
      <c r="MNI61" s="497"/>
      <c r="MNJ61" s="497"/>
      <c r="MNK61" s="497"/>
      <c r="MNL61" s="497"/>
      <c r="MNM61" s="497"/>
      <c r="MNN61" s="497"/>
      <c r="MNO61" s="497"/>
      <c r="MNP61" s="497"/>
      <c r="MNQ61" s="497"/>
      <c r="MNR61" s="497"/>
      <c r="MNS61" s="497"/>
      <c r="MNT61" s="497"/>
      <c r="MNU61" s="497"/>
      <c r="MNV61" s="497"/>
      <c r="MNW61" s="497"/>
      <c r="MNX61" s="497"/>
      <c r="MNY61" s="497"/>
      <c r="MNZ61" s="497"/>
      <c r="MOA61" s="497"/>
      <c r="MOB61" s="497"/>
      <c r="MOC61" s="497"/>
      <c r="MOD61" s="497"/>
      <c r="MOE61" s="497"/>
      <c r="MOF61" s="497"/>
      <c r="MOG61" s="497"/>
      <c r="MOH61" s="497"/>
      <c r="MOI61" s="497"/>
      <c r="MOJ61" s="497"/>
      <c r="MOK61" s="497"/>
      <c r="MOL61" s="497"/>
      <c r="MOM61" s="497"/>
      <c r="MON61" s="497"/>
      <c r="MOO61" s="497"/>
      <c r="MOP61" s="497"/>
      <c r="MOQ61" s="497"/>
      <c r="MOR61" s="497"/>
      <c r="MOS61" s="497"/>
      <c r="MOT61" s="497"/>
      <c r="MOU61" s="497"/>
      <c r="MOV61" s="497"/>
      <c r="MOW61" s="497"/>
      <c r="MOX61" s="497"/>
      <c r="MOY61" s="497"/>
      <c r="MOZ61" s="497"/>
      <c r="MPA61" s="497"/>
      <c r="MPB61" s="497"/>
      <c r="MPC61" s="497"/>
      <c r="MPD61" s="497"/>
      <c r="MPE61" s="497"/>
      <c r="MPF61" s="497"/>
      <c r="MPG61" s="497"/>
      <c r="MPH61" s="497"/>
      <c r="MPI61" s="497"/>
      <c r="MPJ61" s="497"/>
      <c r="MPK61" s="497"/>
      <c r="MPL61" s="497"/>
      <c r="MPM61" s="497"/>
      <c r="MPN61" s="497"/>
      <c r="MPO61" s="497"/>
      <c r="MPP61" s="497"/>
      <c r="MPQ61" s="497"/>
      <c r="MPR61" s="497"/>
      <c r="MPS61" s="497"/>
      <c r="MPT61" s="497"/>
      <c r="MPU61" s="497"/>
      <c r="MPV61" s="497"/>
      <c r="MPW61" s="497"/>
      <c r="MPX61" s="497"/>
      <c r="MPY61" s="497"/>
      <c r="MPZ61" s="497"/>
      <c r="MQA61" s="497"/>
      <c r="MQB61" s="497"/>
      <c r="MQC61" s="497"/>
      <c r="MQD61" s="497"/>
      <c r="MQE61" s="497"/>
      <c r="MQF61" s="497"/>
      <c r="MQG61" s="497"/>
      <c r="MQH61" s="497"/>
      <c r="MQI61" s="497"/>
      <c r="MQJ61" s="497"/>
      <c r="MQK61" s="497"/>
      <c r="MQL61" s="497"/>
      <c r="MQM61" s="497"/>
      <c r="MQN61" s="497"/>
      <c r="MQO61" s="497"/>
      <c r="MQP61" s="497"/>
      <c r="MQQ61" s="497"/>
      <c r="MQR61" s="497"/>
      <c r="MQS61" s="497"/>
      <c r="MQT61" s="497"/>
      <c r="MQU61" s="497"/>
      <c r="MQV61" s="497"/>
      <c r="MQW61" s="497"/>
      <c r="MQX61" s="497"/>
      <c r="MQY61" s="497"/>
      <c r="MQZ61" s="497"/>
      <c r="MRA61" s="497"/>
      <c r="MRB61" s="497"/>
      <c r="MRC61" s="497"/>
      <c r="MRD61" s="497"/>
      <c r="MRE61" s="497"/>
      <c r="MRF61" s="497"/>
      <c r="MRG61" s="497"/>
      <c r="MRH61" s="497"/>
      <c r="MRI61" s="497"/>
      <c r="MRJ61" s="497"/>
      <c r="MRK61" s="497"/>
      <c r="MRL61" s="497"/>
      <c r="MRM61" s="497"/>
      <c r="MRN61" s="497"/>
      <c r="MRO61" s="497"/>
      <c r="MRP61" s="497"/>
      <c r="MRQ61" s="497"/>
      <c r="MRR61" s="497"/>
      <c r="MRS61" s="497"/>
      <c r="MRT61" s="497"/>
      <c r="MRU61" s="497"/>
      <c r="MRV61" s="497"/>
      <c r="MRW61" s="497"/>
      <c r="MRX61" s="497"/>
      <c r="MRY61" s="497"/>
      <c r="MRZ61" s="497"/>
      <c r="MSA61" s="497"/>
      <c r="MSB61" s="497"/>
      <c r="MSC61" s="497"/>
      <c r="MSD61" s="497"/>
      <c r="MSE61" s="497"/>
      <c r="MSF61" s="497"/>
      <c r="MSG61" s="497"/>
      <c r="MSH61" s="497"/>
      <c r="MSI61" s="497"/>
      <c r="MSJ61" s="497"/>
      <c r="MSK61" s="497"/>
      <c r="MSL61" s="497"/>
      <c r="MSM61" s="497"/>
      <c r="MSN61" s="497"/>
      <c r="MSO61" s="497"/>
      <c r="MSP61" s="497"/>
      <c r="MSQ61" s="497"/>
      <c r="MSR61" s="497"/>
      <c r="MSS61" s="497"/>
      <c r="MST61" s="497"/>
      <c r="MSU61" s="497"/>
      <c r="MSV61" s="497"/>
      <c r="MSW61" s="497"/>
      <c r="MSX61" s="497"/>
      <c r="MSY61" s="497"/>
      <c r="MSZ61" s="497"/>
      <c r="MTA61" s="497"/>
      <c r="MTB61" s="497"/>
      <c r="MTC61" s="497"/>
      <c r="MTD61" s="497"/>
      <c r="MTE61" s="497"/>
      <c r="MTF61" s="497"/>
      <c r="MTG61" s="497"/>
      <c r="MTH61" s="497"/>
      <c r="MTI61" s="497"/>
      <c r="MTJ61" s="497"/>
      <c r="MTK61" s="497"/>
      <c r="MTL61" s="497"/>
      <c r="MTM61" s="497"/>
      <c r="MTN61" s="497"/>
      <c r="MTO61" s="497"/>
      <c r="MTP61" s="497"/>
      <c r="MTQ61" s="497"/>
      <c r="MTR61" s="497"/>
      <c r="MTS61" s="497"/>
      <c r="MTT61" s="497"/>
      <c r="MTU61" s="497"/>
      <c r="MTV61" s="497"/>
      <c r="MTW61" s="497"/>
      <c r="MTX61" s="497"/>
      <c r="MTY61" s="497"/>
      <c r="MTZ61" s="497"/>
      <c r="MUA61" s="497"/>
      <c r="MUB61" s="497"/>
      <c r="MUC61" s="497"/>
      <c r="MUD61" s="497"/>
      <c r="MUE61" s="497"/>
      <c r="MUF61" s="497"/>
      <c r="MUG61" s="497"/>
      <c r="MUH61" s="497"/>
      <c r="MUI61" s="497"/>
      <c r="MUJ61" s="497"/>
      <c r="MUK61" s="497"/>
      <c r="MUL61" s="497"/>
      <c r="MUM61" s="497"/>
      <c r="MUN61" s="497"/>
      <c r="MUO61" s="497"/>
      <c r="MUP61" s="497"/>
      <c r="MUQ61" s="497"/>
      <c r="MUR61" s="497"/>
      <c r="MUS61" s="497"/>
      <c r="MUT61" s="497"/>
      <c r="MUU61" s="497"/>
      <c r="MUV61" s="497"/>
      <c r="MUW61" s="497"/>
      <c r="MUX61" s="497"/>
      <c r="MUY61" s="497"/>
      <c r="MUZ61" s="497"/>
      <c r="MVA61" s="497"/>
      <c r="MVB61" s="497"/>
      <c r="MVC61" s="497"/>
      <c r="MVD61" s="497"/>
      <c r="MVE61" s="497"/>
      <c r="MVF61" s="497"/>
      <c r="MVG61" s="497"/>
      <c r="MVH61" s="497"/>
      <c r="MVI61" s="497"/>
      <c r="MVJ61" s="497"/>
      <c r="MVK61" s="497"/>
      <c r="MVL61" s="497"/>
      <c r="MVM61" s="497"/>
      <c r="MVN61" s="497"/>
      <c r="MVO61" s="497"/>
      <c r="MVP61" s="497"/>
      <c r="MVQ61" s="497"/>
      <c r="MVR61" s="497"/>
      <c r="MVS61" s="497"/>
      <c r="MVT61" s="497"/>
      <c r="MVU61" s="497"/>
      <c r="MVV61" s="497"/>
      <c r="MVW61" s="497"/>
      <c r="MVX61" s="497"/>
      <c r="MVY61" s="497"/>
      <c r="MVZ61" s="497"/>
      <c r="MWA61" s="497"/>
      <c r="MWB61" s="497"/>
      <c r="MWC61" s="497"/>
      <c r="MWD61" s="497"/>
      <c r="MWE61" s="497"/>
      <c r="MWF61" s="497"/>
      <c r="MWG61" s="497"/>
      <c r="MWH61" s="497"/>
      <c r="MWI61" s="497"/>
      <c r="MWJ61" s="497"/>
      <c r="MWK61" s="497"/>
      <c r="MWL61" s="497"/>
      <c r="MWM61" s="497"/>
      <c r="MWN61" s="497"/>
      <c r="MWO61" s="497"/>
      <c r="MWP61" s="497"/>
      <c r="MWQ61" s="497"/>
      <c r="MWR61" s="497"/>
      <c r="MWS61" s="497"/>
      <c r="MWT61" s="497"/>
      <c r="MWU61" s="497"/>
      <c r="MWV61" s="497"/>
      <c r="MWW61" s="497"/>
      <c r="MWX61" s="497"/>
      <c r="MWY61" s="497"/>
      <c r="MWZ61" s="497"/>
      <c r="MXA61" s="497"/>
      <c r="MXB61" s="497"/>
      <c r="MXC61" s="497"/>
      <c r="MXD61" s="497"/>
      <c r="MXE61" s="497"/>
      <c r="MXF61" s="497"/>
      <c r="MXG61" s="497"/>
      <c r="MXH61" s="497"/>
      <c r="MXI61" s="497"/>
      <c r="MXJ61" s="497"/>
      <c r="MXK61" s="497"/>
      <c r="MXL61" s="497"/>
      <c r="MXM61" s="497"/>
      <c r="MXN61" s="497"/>
      <c r="MXO61" s="497"/>
      <c r="MXP61" s="497"/>
      <c r="MXQ61" s="497"/>
      <c r="MXR61" s="497"/>
      <c r="MXS61" s="497"/>
      <c r="MXT61" s="497"/>
      <c r="MXU61" s="497"/>
      <c r="MXV61" s="497"/>
      <c r="MXW61" s="497"/>
      <c r="MXX61" s="497"/>
      <c r="MXY61" s="497"/>
      <c r="MXZ61" s="497"/>
      <c r="MYA61" s="497"/>
      <c r="MYB61" s="497"/>
      <c r="MYC61" s="497"/>
      <c r="MYD61" s="497"/>
      <c r="MYE61" s="497"/>
      <c r="MYF61" s="497"/>
      <c r="MYG61" s="497"/>
      <c r="MYH61" s="497"/>
      <c r="MYI61" s="497"/>
      <c r="MYJ61" s="497"/>
      <c r="MYK61" s="497"/>
      <c r="MYL61" s="497"/>
      <c r="MYM61" s="497"/>
      <c r="MYN61" s="497"/>
      <c r="MYO61" s="497"/>
      <c r="MYP61" s="497"/>
      <c r="MYQ61" s="497"/>
      <c r="MYR61" s="497"/>
      <c r="MYS61" s="497"/>
      <c r="MYT61" s="497"/>
      <c r="MYU61" s="497"/>
      <c r="MYV61" s="497"/>
      <c r="MYW61" s="497"/>
      <c r="MYX61" s="497"/>
      <c r="MYY61" s="497"/>
      <c r="MYZ61" s="497"/>
      <c r="MZA61" s="497"/>
      <c r="MZB61" s="497"/>
      <c r="MZC61" s="497"/>
      <c r="MZD61" s="497"/>
      <c r="MZE61" s="497"/>
      <c r="MZF61" s="497"/>
      <c r="MZG61" s="497"/>
      <c r="MZH61" s="497"/>
      <c r="MZI61" s="497"/>
      <c r="MZJ61" s="497"/>
      <c r="MZK61" s="497"/>
      <c r="MZL61" s="497"/>
      <c r="MZM61" s="497"/>
      <c r="MZN61" s="497"/>
      <c r="MZO61" s="497"/>
      <c r="MZP61" s="497"/>
      <c r="MZQ61" s="497"/>
      <c r="MZR61" s="497"/>
      <c r="MZS61" s="497"/>
      <c r="MZT61" s="497"/>
      <c r="MZU61" s="497"/>
      <c r="MZV61" s="497"/>
      <c r="MZW61" s="497"/>
      <c r="MZX61" s="497"/>
      <c r="MZY61" s="497"/>
      <c r="MZZ61" s="497"/>
      <c r="NAA61" s="497"/>
      <c r="NAB61" s="497"/>
      <c r="NAC61" s="497"/>
      <c r="NAD61" s="497"/>
      <c r="NAE61" s="497"/>
      <c r="NAF61" s="497"/>
      <c r="NAG61" s="497"/>
      <c r="NAH61" s="497"/>
      <c r="NAI61" s="497"/>
      <c r="NAJ61" s="497"/>
      <c r="NAK61" s="497"/>
      <c r="NAL61" s="497"/>
      <c r="NAM61" s="497"/>
      <c r="NAN61" s="497"/>
      <c r="NAO61" s="497"/>
      <c r="NAP61" s="497"/>
      <c r="NAQ61" s="497"/>
      <c r="NAR61" s="497"/>
      <c r="NAS61" s="497"/>
      <c r="NAT61" s="497"/>
      <c r="NAU61" s="497"/>
      <c r="NAV61" s="497"/>
      <c r="NAW61" s="497"/>
      <c r="NAX61" s="497"/>
      <c r="NAY61" s="497"/>
      <c r="NAZ61" s="497"/>
      <c r="NBA61" s="497"/>
      <c r="NBB61" s="497"/>
      <c r="NBC61" s="497"/>
      <c r="NBD61" s="497"/>
      <c r="NBE61" s="497"/>
      <c r="NBF61" s="497"/>
      <c r="NBG61" s="497"/>
      <c r="NBH61" s="497"/>
      <c r="NBI61" s="497"/>
      <c r="NBJ61" s="497"/>
      <c r="NBK61" s="497"/>
      <c r="NBL61" s="497"/>
      <c r="NBM61" s="497"/>
      <c r="NBN61" s="497"/>
      <c r="NBO61" s="497"/>
      <c r="NBP61" s="497"/>
      <c r="NBQ61" s="497"/>
      <c r="NBR61" s="497"/>
      <c r="NBS61" s="497"/>
      <c r="NBT61" s="497"/>
      <c r="NBU61" s="497"/>
      <c r="NBV61" s="497"/>
      <c r="NBW61" s="497"/>
      <c r="NBX61" s="497"/>
      <c r="NBY61" s="497"/>
      <c r="NBZ61" s="497"/>
      <c r="NCA61" s="497"/>
      <c r="NCB61" s="497"/>
      <c r="NCC61" s="497"/>
      <c r="NCD61" s="497"/>
      <c r="NCE61" s="497"/>
      <c r="NCF61" s="497"/>
      <c r="NCG61" s="497"/>
      <c r="NCH61" s="497"/>
      <c r="NCI61" s="497"/>
      <c r="NCJ61" s="497"/>
      <c r="NCK61" s="497"/>
      <c r="NCL61" s="497"/>
      <c r="NCM61" s="497"/>
      <c r="NCN61" s="497"/>
      <c r="NCO61" s="497"/>
      <c r="NCP61" s="497"/>
      <c r="NCQ61" s="497"/>
      <c r="NCR61" s="497"/>
      <c r="NCS61" s="497"/>
      <c r="NCT61" s="497"/>
      <c r="NCU61" s="497"/>
      <c r="NCV61" s="497"/>
      <c r="NCW61" s="497"/>
      <c r="NCX61" s="497"/>
      <c r="NCY61" s="497"/>
      <c r="NCZ61" s="497"/>
      <c r="NDA61" s="497"/>
      <c r="NDB61" s="497"/>
      <c r="NDC61" s="497"/>
      <c r="NDD61" s="497"/>
      <c r="NDE61" s="497"/>
      <c r="NDF61" s="497"/>
      <c r="NDG61" s="497"/>
      <c r="NDH61" s="497"/>
      <c r="NDI61" s="497"/>
      <c r="NDJ61" s="497"/>
      <c r="NDK61" s="497"/>
      <c r="NDL61" s="497"/>
      <c r="NDM61" s="497"/>
      <c r="NDN61" s="497"/>
      <c r="NDO61" s="497"/>
      <c r="NDP61" s="497"/>
      <c r="NDQ61" s="497"/>
      <c r="NDR61" s="497"/>
      <c r="NDS61" s="497"/>
      <c r="NDT61" s="497"/>
      <c r="NDU61" s="497"/>
      <c r="NDV61" s="497"/>
      <c r="NDW61" s="497"/>
      <c r="NDX61" s="497"/>
      <c r="NDY61" s="497"/>
      <c r="NDZ61" s="497"/>
      <c r="NEA61" s="497"/>
      <c r="NEB61" s="497"/>
      <c r="NEC61" s="497"/>
      <c r="NED61" s="497"/>
      <c r="NEE61" s="497"/>
      <c r="NEF61" s="497"/>
      <c r="NEG61" s="497"/>
      <c r="NEH61" s="497"/>
      <c r="NEI61" s="497"/>
      <c r="NEJ61" s="497"/>
      <c r="NEK61" s="497"/>
      <c r="NEL61" s="497"/>
      <c r="NEM61" s="497"/>
      <c r="NEN61" s="497"/>
      <c r="NEO61" s="497"/>
      <c r="NEP61" s="497"/>
      <c r="NEQ61" s="497"/>
      <c r="NER61" s="497"/>
      <c r="NES61" s="497"/>
      <c r="NET61" s="497"/>
      <c r="NEU61" s="497"/>
      <c r="NEV61" s="497"/>
      <c r="NEW61" s="497"/>
      <c r="NEX61" s="497"/>
      <c r="NEY61" s="497"/>
      <c r="NEZ61" s="497"/>
      <c r="NFA61" s="497"/>
      <c r="NFB61" s="497"/>
      <c r="NFC61" s="497"/>
      <c r="NFD61" s="497"/>
      <c r="NFE61" s="497"/>
      <c r="NFF61" s="497"/>
      <c r="NFG61" s="497"/>
      <c r="NFH61" s="497"/>
      <c r="NFI61" s="497"/>
      <c r="NFJ61" s="497"/>
      <c r="NFK61" s="497"/>
      <c r="NFL61" s="497"/>
      <c r="NFM61" s="497"/>
      <c r="NFN61" s="497"/>
      <c r="NFO61" s="497"/>
      <c r="NFP61" s="497"/>
      <c r="NFQ61" s="497"/>
      <c r="NFR61" s="497"/>
      <c r="NFS61" s="497"/>
      <c r="NFT61" s="497"/>
      <c r="NFU61" s="497"/>
      <c r="NFV61" s="497"/>
      <c r="NFW61" s="497"/>
      <c r="NFX61" s="497"/>
      <c r="NFY61" s="497"/>
      <c r="NFZ61" s="497"/>
      <c r="NGA61" s="497"/>
      <c r="NGB61" s="497"/>
      <c r="NGC61" s="497"/>
      <c r="NGD61" s="497"/>
      <c r="NGE61" s="497"/>
      <c r="NGF61" s="497"/>
      <c r="NGG61" s="497"/>
      <c r="NGH61" s="497"/>
      <c r="NGI61" s="497"/>
      <c r="NGJ61" s="497"/>
      <c r="NGK61" s="497"/>
      <c r="NGL61" s="497"/>
      <c r="NGM61" s="497"/>
      <c r="NGN61" s="497"/>
      <c r="NGO61" s="497"/>
      <c r="NGP61" s="497"/>
      <c r="NGQ61" s="497"/>
      <c r="NGR61" s="497"/>
      <c r="NGS61" s="497"/>
      <c r="NGT61" s="497"/>
      <c r="NGU61" s="497"/>
      <c r="NGV61" s="497"/>
      <c r="NGW61" s="497"/>
      <c r="NGX61" s="497"/>
      <c r="NGY61" s="497"/>
      <c r="NGZ61" s="497"/>
      <c r="NHA61" s="497"/>
      <c r="NHB61" s="497"/>
      <c r="NHC61" s="497"/>
      <c r="NHD61" s="497"/>
      <c r="NHE61" s="497"/>
      <c r="NHF61" s="497"/>
      <c r="NHG61" s="497"/>
      <c r="NHH61" s="497"/>
      <c r="NHI61" s="497"/>
      <c r="NHJ61" s="497"/>
      <c r="NHK61" s="497"/>
      <c r="NHL61" s="497"/>
      <c r="NHM61" s="497"/>
      <c r="NHN61" s="497"/>
      <c r="NHO61" s="497"/>
      <c r="NHP61" s="497"/>
      <c r="NHQ61" s="497"/>
      <c r="NHR61" s="497"/>
      <c r="NHS61" s="497"/>
      <c r="NHT61" s="497"/>
      <c r="NHU61" s="497"/>
      <c r="NHV61" s="497"/>
      <c r="NHW61" s="497"/>
      <c r="NHX61" s="497"/>
      <c r="NHY61" s="497"/>
      <c r="NHZ61" s="497"/>
      <c r="NIA61" s="497"/>
      <c r="NIB61" s="497"/>
      <c r="NIC61" s="497"/>
      <c r="NID61" s="497"/>
      <c r="NIE61" s="497"/>
      <c r="NIF61" s="497"/>
      <c r="NIG61" s="497"/>
      <c r="NIH61" s="497"/>
      <c r="NII61" s="497"/>
      <c r="NIJ61" s="497"/>
      <c r="NIK61" s="497"/>
      <c r="NIL61" s="497"/>
      <c r="NIM61" s="497"/>
      <c r="NIN61" s="497"/>
      <c r="NIO61" s="497"/>
      <c r="NIP61" s="497"/>
      <c r="NIQ61" s="497"/>
      <c r="NIR61" s="497"/>
      <c r="NIS61" s="497"/>
      <c r="NIT61" s="497"/>
      <c r="NIU61" s="497"/>
      <c r="NIV61" s="497"/>
      <c r="NIW61" s="497"/>
      <c r="NIX61" s="497"/>
      <c r="NIY61" s="497"/>
      <c r="NIZ61" s="497"/>
      <c r="NJA61" s="497"/>
      <c r="NJB61" s="497"/>
      <c r="NJC61" s="497"/>
      <c r="NJD61" s="497"/>
      <c r="NJE61" s="497"/>
      <c r="NJF61" s="497"/>
      <c r="NJG61" s="497"/>
      <c r="NJH61" s="497"/>
      <c r="NJI61" s="497"/>
      <c r="NJJ61" s="497"/>
      <c r="NJK61" s="497"/>
      <c r="NJL61" s="497"/>
      <c r="NJM61" s="497"/>
      <c r="NJN61" s="497"/>
      <c r="NJO61" s="497"/>
      <c r="NJP61" s="497"/>
      <c r="NJQ61" s="497"/>
      <c r="NJR61" s="497"/>
      <c r="NJS61" s="497"/>
      <c r="NJT61" s="497"/>
      <c r="NJU61" s="497"/>
      <c r="NJV61" s="497"/>
      <c r="NJW61" s="497"/>
      <c r="NJX61" s="497"/>
      <c r="NJY61" s="497"/>
      <c r="NJZ61" s="497"/>
      <c r="NKA61" s="497"/>
      <c r="NKB61" s="497"/>
      <c r="NKC61" s="497"/>
      <c r="NKD61" s="497"/>
      <c r="NKE61" s="497"/>
      <c r="NKF61" s="497"/>
      <c r="NKG61" s="497"/>
      <c r="NKH61" s="497"/>
      <c r="NKI61" s="497"/>
      <c r="NKJ61" s="497"/>
      <c r="NKK61" s="497"/>
      <c r="NKL61" s="497"/>
      <c r="NKM61" s="497"/>
      <c r="NKN61" s="497"/>
      <c r="NKO61" s="497"/>
      <c r="NKP61" s="497"/>
      <c r="NKQ61" s="497"/>
      <c r="NKR61" s="497"/>
      <c r="NKS61" s="497"/>
      <c r="NKT61" s="497"/>
      <c r="NKU61" s="497"/>
      <c r="NKV61" s="497"/>
      <c r="NKW61" s="497"/>
      <c r="NKX61" s="497"/>
      <c r="NKY61" s="497"/>
      <c r="NKZ61" s="497"/>
      <c r="NLA61" s="497"/>
      <c r="NLB61" s="497"/>
      <c r="NLC61" s="497"/>
      <c r="NLD61" s="497"/>
      <c r="NLE61" s="497"/>
      <c r="NLF61" s="497"/>
      <c r="NLG61" s="497"/>
      <c r="NLH61" s="497"/>
      <c r="NLI61" s="497"/>
      <c r="NLJ61" s="497"/>
      <c r="NLK61" s="497"/>
      <c r="NLL61" s="497"/>
      <c r="NLM61" s="497"/>
      <c r="NLN61" s="497"/>
      <c r="NLO61" s="497"/>
      <c r="NLP61" s="497"/>
      <c r="NLQ61" s="497"/>
      <c r="NLR61" s="497"/>
      <c r="NLS61" s="497"/>
      <c r="NLT61" s="497"/>
      <c r="NLU61" s="497"/>
      <c r="NLV61" s="497"/>
      <c r="NLW61" s="497"/>
      <c r="NLX61" s="497"/>
      <c r="NLY61" s="497"/>
      <c r="NLZ61" s="497"/>
      <c r="NMA61" s="497"/>
      <c r="NMB61" s="497"/>
      <c r="NMC61" s="497"/>
      <c r="NMD61" s="497"/>
      <c r="NME61" s="497"/>
      <c r="NMF61" s="497"/>
      <c r="NMG61" s="497"/>
      <c r="NMH61" s="497"/>
      <c r="NMI61" s="497"/>
      <c r="NMJ61" s="497"/>
      <c r="NMK61" s="497"/>
      <c r="NML61" s="497"/>
      <c r="NMM61" s="497"/>
      <c r="NMN61" s="497"/>
      <c r="NMO61" s="497"/>
      <c r="NMP61" s="497"/>
      <c r="NMQ61" s="497"/>
      <c r="NMR61" s="497"/>
      <c r="NMS61" s="497"/>
      <c r="NMT61" s="497"/>
      <c r="NMU61" s="497"/>
      <c r="NMV61" s="497"/>
      <c r="NMW61" s="497"/>
      <c r="NMX61" s="497"/>
      <c r="NMY61" s="497"/>
      <c r="NMZ61" s="497"/>
      <c r="NNA61" s="497"/>
      <c r="NNB61" s="497"/>
      <c r="NNC61" s="497"/>
      <c r="NND61" s="497"/>
      <c r="NNE61" s="497"/>
      <c r="NNF61" s="497"/>
      <c r="NNG61" s="497"/>
      <c r="NNH61" s="497"/>
      <c r="NNI61" s="497"/>
      <c r="NNJ61" s="497"/>
      <c r="NNK61" s="497"/>
      <c r="NNL61" s="497"/>
      <c r="NNM61" s="497"/>
      <c r="NNN61" s="497"/>
      <c r="NNO61" s="497"/>
      <c r="NNP61" s="497"/>
      <c r="NNQ61" s="497"/>
      <c r="NNR61" s="497"/>
      <c r="NNS61" s="497"/>
      <c r="NNT61" s="497"/>
      <c r="NNU61" s="497"/>
      <c r="NNV61" s="497"/>
      <c r="NNW61" s="497"/>
      <c r="NNX61" s="497"/>
      <c r="NNY61" s="497"/>
      <c r="NNZ61" s="497"/>
      <c r="NOA61" s="497"/>
      <c r="NOB61" s="497"/>
      <c r="NOC61" s="497"/>
      <c r="NOD61" s="497"/>
      <c r="NOE61" s="497"/>
      <c r="NOF61" s="497"/>
      <c r="NOG61" s="497"/>
      <c r="NOH61" s="497"/>
      <c r="NOI61" s="497"/>
      <c r="NOJ61" s="497"/>
      <c r="NOK61" s="497"/>
      <c r="NOL61" s="497"/>
      <c r="NOM61" s="497"/>
      <c r="NON61" s="497"/>
      <c r="NOO61" s="497"/>
      <c r="NOP61" s="497"/>
      <c r="NOQ61" s="497"/>
      <c r="NOR61" s="497"/>
      <c r="NOS61" s="497"/>
      <c r="NOT61" s="497"/>
      <c r="NOU61" s="497"/>
      <c r="NOV61" s="497"/>
      <c r="NOW61" s="497"/>
      <c r="NOX61" s="497"/>
      <c r="NOY61" s="497"/>
      <c r="NOZ61" s="497"/>
      <c r="NPA61" s="497"/>
      <c r="NPB61" s="497"/>
      <c r="NPC61" s="497"/>
      <c r="NPD61" s="497"/>
      <c r="NPE61" s="497"/>
      <c r="NPF61" s="497"/>
      <c r="NPG61" s="497"/>
      <c r="NPH61" s="497"/>
      <c r="NPI61" s="497"/>
      <c r="NPJ61" s="497"/>
      <c r="NPK61" s="497"/>
      <c r="NPL61" s="497"/>
      <c r="NPM61" s="497"/>
      <c r="NPN61" s="497"/>
      <c r="NPO61" s="497"/>
      <c r="NPP61" s="497"/>
      <c r="NPQ61" s="497"/>
      <c r="NPR61" s="497"/>
      <c r="NPS61" s="497"/>
      <c r="NPT61" s="497"/>
      <c r="NPU61" s="497"/>
      <c r="NPV61" s="497"/>
      <c r="NPW61" s="497"/>
      <c r="NPX61" s="497"/>
      <c r="NPY61" s="497"/>
      <c r="NPZ61" s="497"/>
      <c r="NQA61" s="497"/>
      <c r="NQB61" s="497"/>
      <c r="NQC61" s="497"/>
      <c r="NQD61" s="497"/>
      <c r="NQE61" s="497"/>
      <c r="NQF61" s="497"/>
      <c r="NQG61" s="497"/>
      <c r="NQH61" s="497"/>
      <c r="NQI61" s="497"/>
      <c r="NQJ61" s="497"/>
      <c r="NQK61" s="497"/>
      <c r="NQL61" s="497"/>
      <c r="NQM61" s="497"/>
      <c r="NQN61" s="497"/>
      <c r="NQO61" s="497"/>
      <c r="NQP61" s="497"/>
      <c r="NQQ61" s="497"/>
      <c r="NQR61" s="497"/>
      <c r="NQS61" s="497"/>
      <c r="NQT61" s="497"/>
      <c r="NQU61" s="497"/>
      <c r="NQV61" s="497"/>
      <c r="NQW61" s="497"/>
      <c r="NQX61" s="497"/>
      <c r="NQY61" s="497"/>
      <c r="NQZ61" s="497"/>
      <c r="NRA61" s="497"/>
      <c r="NRB61" s="497"/>
      <c r="NRC61" s="497"/>
      <c r="NRD61" s="497"/>
      <c r="NRE61" s="497"/>
      <c r="NRF61" s="497"/>
      <c r="NRG61" s="497"/>
      <c r="NRH61" s="497"/>
      <c r="NRI61" s="497"/>
      <c r="NRJ61" s="497"/>
      <c r="NRK61" s="497"/>
      <c r="NRL61" s="497"/>
      <c r="NRM61" s="497"/>
      <c r="NRN61" s="497"/>
      <c r="NRO61" s="497"/>
      <c r="NRP61" s="497"/>
      <c r="NRQ61" s="497"/>
      <c r="NRR61" s="497"/>
      <c r="NRS61" s="497"/>
      <c r="NRT61" s="497"/>
      <c r="NRU61" s="497"/>
      <c r="NRV61" s="497"/>
      <c r="NRW61" s="497"/>
      <c r="NRX61" s="497"/>
      <c r="NRY61" s="497"/>
      <c r="NRZ61" s="497"/>
      <c r="NSA61" s="497"/>
      <c r="NSB61" s="497"/>
      <c r="NSC61" s="497"/>
      <c r="NSD61" s="497"/>
      <c r="NSE61" s="497"/>
      <c r="NSF61" s="497"/>
      <c r="NSG61" s="497"/>
      <c r="NSH61" s="497"/>
      <c r="NSI61" s="497"/>
      <c r="NSJ61" s="497"/>
      <c r="NSK61" s="497"/>
      <c r="NSL61" s="497"/>
      <c r="NSM61" s="497"/>
      <c r="NSN61" s="497"/>
      <c r="NSO61" s="497"/>
      <c r="NSP61" s="497"/>
      <c r="NSQ61" s="497"/>
      <c r="NSR61" s="497"/>
      <c r="NSS61" s="497"/>
      <c r="NST61" s="497"/>
      <c r="NSU61" s="497"/>
      <c r="NSV61" s="497"/>
      <c r="NSW61" s="497"/>
      <c r="NSX61" s="497"/>
      <c r="NSY61" s="497"/>
      <c r="NSZ61" s="497"/>
      <c r="NTA61" s="497"/>
      <c r="NTB61" s="497"/>
      <c r="NTC61" s="497"/>
      <c r="NTD61" s="497"/>
      <c r="NTE61" s="497"/>
      <c r="NTF61" s="497"/>
      <c r="NTG61" s="497"/>
      <c r="NTH61" s="497"/>
      <c r="NTI61" s="497"/>
      <c r="NTJ61" s="497"/>
      <c r="NTK61" s="497"/>
      <c r="NTL61" s="497"/>
      <c r="NTM61" s="497"/>
      <c r="NTN61" s="497"/>
      <c r="NTO61" s="497"/>
      <c r="NTP61" s="497"/>
      <c r="NTQ61" s="497"/>
      <c r="NTR61" s="497"/>
      <c r="NTS61" s="497"/>
      <c r="NTT61" s="497"/>
      <c r="NTU61" s="497"/>
      <c r="NTV61" s="497"/>
      <c r="NTW61" s="497"/>
      <c r="NTX61" s="497"/>
      <c r="NTY61" s="497"/>
      <c r="NTZ61" s="497"/>
      <c r="NUA61" s="497"/>
      <c r="NUB61" s="497"/>
      <c r="NUC61" s="497"/>
      <c r="NUD61" s="497"/>
      <c r="NUE61" s="497"/>
      <c r="NUF61" s="497"/>
      <c r="NUG61" s="497"/>
      <c r="NUH61" s="497"/>
      <c r="NUI61" s="497"/>
      <c r="NUJ61" s="497"/>
      <c r="NUK61" s="497"/>
      <c r="NUL61" s="497"/>
      <c r="NUM61" s="497"/>
      <c r="NUN61" s="497"/>
      <c r="NUO61" s="497"/>
      <c r="NUP61" s="497"/>
      <c r="NUQ61" s="497"/>
      <c r="NUR61" s="497"/>
      <c r="NUS61" s="497"/>
      <c r="NUT61" s="497"/>
      <c r="NUU61" s="497"/>
      <c r="NUV61" s="497"/>
      <c r="NUW61" s="497"/>
      <c r="NUX61" s="497"/>
      <c r="NUY61" s="497"/>
      <c r="NUZ61" s="497"/>
      <c r="NVA61" s="497"/>
      <c r="NVB61" s="497"/>
      <c r="NVC61" s="497"/>
      <c r="NVD61" s="497"/>
      <c r="NVE61" s="497"/>
      <c r="NVF61" s="497"/>
      <c r="NVG61" s="497"/>
      <c r="NVH61" s="497"/>
      <c r="NVI61" s="497"/>
      <c r="NVJ61" s="497"/>
      <c r="NVK61" s="497"/>
      <c r="NVL61" s="497"/>
      <c r="NVM61" s="497"/>
      <c r="NVN61" s="497"/>
      <c r="NVO61" s="497"/>
      <c r="NVP61" s="497"/>
      <c r="NVQ61" s="497"/>
      <c r="NVR61" s="497"/>
      <c r="NVS61" s="497"/>
      <c r="NVT61" s="497"/>
      <c r="NVU61" s="497"/>
      <c r="NVV61" s="497"/>
      <c r="NVW61" s="497"/>
      <c r="NVX61" s="497"/>
      <c r="NVY61" s="497"/>
      <c r="NVZ61" s="497"/>
      <c r="NWA61" s="497"/>
      <c r="NWB61" s="497"/>
      <c r="NWC61" s="497"/>
      <c r="NWD61" s="497"/>
      <c r="NWE61" s="497"/>
      <c r="NWF61" s="497"/>
      <c r="NWG61" s="497"/>
      <c r="NWH61" s="497"/>
      <c r="NWI61" s="497"/>
      <c r="NWJ61" s="497"/>
      <c r="NWK61" s="497"/>
      <c r="NWL61" s="497"/>
      <c r="NWM61" s="497"/>
      <c r="NWN61" s="497"/>
      <c r="NWO61" s="497"/>
      <c r="NWP61" s="497"/>
      <c r="NWQ61" s="497"/>
      <c r="NWR61" s="497"/>
      <c r="NWS61" s="497"/>
      <c r="NWT61" s="497"/>
      <c r="NWU61" s="497"/>
      <c r="NWV61" s="497"/>
      <c r="NWW61" s="497"/>
      <c r="NWX61" s="497"/>
      <c r="NWY61" s="497"/>
      <c r="NWZ61" s="497"/>
      <c r="NXA61" s="497"/>
      <c r="NXB61" s="497"/>
      <c r="NXC61" s="497"/>
      <c r="NXD61" s="497"/>
      <c r="NXE61" s="497"/>
      <c r="NXF61" s="497"/>
      <c r="NXG61" s="497"/>
      <c r="NXH61" s="497"/>
      <c r="NXI61" s="497"/>
      <c r="NXJ61" s="497"/>
      <c r="NXK61" s="497"/>
      <c r="NXL61" s="497"/>
      <c r="NXM61" s="497"/>
      <c r="NXN61" s="497"/>
      <c r="NXO61" s="497"/>
      <c r="NXP61" s="497"/>
      <c r="NXQ61" s="497"/>
      <c r="NXR61" s="497"/>
      <c r="NXS61" s="497"/>
      <c r="NXT61" s="497"/>
      <c r="NXU61" s="497"/>
      <c r="NXV61" s="497"/>
      <c r="NXW61" s="497"/>
      <c r="NXX61" s="497"/>
      <c r="NXY61" s="497"/>
      <c r="NXZ61" s="497"/>
      <c r="NYA61" s="497"/>
      <c r="NYB61" s="497"/>
      <c r="NYC61" s="497"/>
      <c r="NYD61" s="497"/>
      <c r="NYE61" s="497"/>
      <c r="NYF61" s="497"/>
      <c r="NYG61" s="497"/>
      <c r="NYH61" s="497"/>
      <c r="NYI61" s="497"/>
      <c r="NYJ61" s="497"/>
      <c r="NYK61" s="497"/>
      <c r="NYL61" s="497"/>
      <c r="NYM61" s="497"/>
      <c r="NYN61" s="497"/>
      <c r="NYO61" s="497"/>
      <c r="NYP61" s="497"/>
      <c r="NYQ61" s="497"/>
      <c r="NYR61" s="497"/>
      <c r="NYS61" s="497"/>
      <c r="NYT61" s="497"/>
      <c r="NYU61" s="497"/>
      <c r="NYV61" s="497"/>
      <c r="NYW61" s="497"/>
      <c r="NYX61" s="497"/>
      <c r="NYY61" s="497"/>
      <c r="NYZ61" s="497"/>
      <c r="NZA61" s="497"/>
      <c r="NZB61" s="497"/>
      <c r="NZC61" s="497"/>
      <c r="NZD61" s="497"/>
      <c r="NZE61" s="497"/>
      <c r="NZF61" s="497"/>
      <c r="NZG61" s="497"/>
      <c r="NZH61" s="497"/>
      <c r="NZI61" s="497"/>
      <c r="NZJ61" s="497"/>
      <c r="NZK61" s="497"/>
      <c r="NZL61" s="497"/>
      <c r="NZM61" s="497"/>
      <c r="NZN61" s="497"/>
      <c r="NZO61" s="497"/>
      <c r="NZP61" s="497"/>
      <c r="NZQ61" s="497"/>
      <c r="NZR61" s="497"/>
      <c r="NZS61" s="497"/>
      <c r="NZT61" s="497"/>
      <c r="NZU61" s="497"/>
      <c r="NZV61" s="497"/>
      <c r="NZW61" s="497"/>
      <c r="NZX61" s="497"/>
      <c r="NZY61" s="497"/>
      <c r="NZZ61" s="497"/>
      <c r="OAA61" s="497"/>
      <c r="OAB61" s="497"/>
      <c r="OAC61" s="497"/>
      <c r="OAD61" s="497"/>
      <c r="OAE61" s="497"/>
      <c r="OAF61" s="497"/>
      <c r="OAG61" s="497"/>
      <c r="OAH61" s="497"/>
      <c r="OAI61" s="497"/>
      <c r="OAJ61" s="497"/>
      <c r="OAK61" s="497"/>
      <c r="OAL61" s="497"/>
      <c r="OAM61" s="497"/>
      <c r="OAN61" s="497"/>
      <c r="OAO61" s="497"/>
      <c r="OAP61" s="497"/>
      <c r="OAQ61" s="497"/>
      <c r="OAR61" s="497"/>
      <c r="OAS61" s="497"/>
      <c r="OAT61" s="497"/>
      <c r="OAU61" s="497"/>
      <c r="OAV61" s="497"/>
      <c r="OAW61" s="497"/>
      <c r="OAX61" s="497"/>
      <c r="OAY61" s="497"/>
      <c r="OAZ61" s="497"/>
      <c r="OBA61" s="497"/>
      <c r="OBB61" s="497"/>
      <c r="OBC61" s="497"/>
      <c r="OBD61" s="497"/>
      <c r="OBE61" s="497"/>
      <c r="OBF61" s="497"/>
      <c r="OBG61" s="497"/>
      <c r="OBH61" s="497"/>
      <c r="OBI61" s="497"/>
      <c r="OBJ61" s="497"/>
      <c r="OBK61" s="497"/>
      <c r="OBL61" s="497"/>
      <c r="OBM61" s="497"/>
      <c r="OBN61" s="497"/>
      <c r="OBO61" s="497"/>
      <c r="OBP61" s="497"/>
      <c r="OBQ61" s="497"/>
      <c r="OBR61" s="497"/>
      <c r="OBS61" s="497"/>
      <c r="OBT61" s="497"/>
      <c r="OBU61" s="497"/>
      <c r="OBV61" s="497"/>
      <c r="OBW61" s="497"/>
      <c r="OBX61" s="497"/>
      <c r="OBY61" s="497"/>
      <c r="OBZ61" s="497"/>
      <c r="OCA61" s="497"/>
      <c r="OCB61" s="497"/>
      <c r="OCC61" s="497"/>
      <c r="OCD61" s="497"/>
      <c r="OCE61" s="497"/>
      <c r="OCF61" s="497"/>
      <c r="OCG61" s="497"/>
      <c r="OCH61" s="497"/>
      <c r="OCI61" s="497"/>
      <c r="OCJ61" s="497"/>
      <c r="OCK61" s="497"/>
      <c r="OCL61" s="497"/>
      <c r="OCM61" s="497"/>
      <c r="OCN61" s="497"/>
      <c r="OCO61" s="497"/>
      <c r="OCP61" s="497"/>
      <c r="OCQ61" s="497"/>
      <c r="OCR61" s="497"/>
      <c r="OCS61" s="497"/>
      <c r="OCT61" s="497"/>
      <c r="OCU61" s="497"/>
      <c r="OCV61" s="497"/>
      <c r="OCW61" s="497"/>
      <c r="OCX61" s="497"/>
      <c r="OCY61" s="497"/>
      <c r="OCZ61" s="497"/>
      <c r="ODA61" s="497"/>
      <c r="ODB61" s="497"/>
      <c r="ODC61" s="497"/>
      <c r="ODD61" s="497"/>
      <c r="ODE61" s="497"/>
      <c r="ODF61" s="497"/>
      <c r="ODG61" s="497"/>
      <c r="ODH61" s="497"/>
      <c r="ODI61" s="497"/>
      <c r="ODJ61" s="497"/>
      <c r="ODK61" s="497"/>
      <c r="ODL61" s="497"/>
      <c r="ODM61" s="497"/>
      <c r="ODN61" s="497"/>
      <c r="ODO61" s="497"/>
      <c r="ODP61" s="497"/>
      <c r="ODQ61" s="497"/>
      <c r="ODR61" s="497"/>
      <c r="ODS61" s="497"/>
      <c r="ODT61" s="497"/>
      <c r="ODU61" s="497"/>
      <c r="ODV61" s="497"/>
      <c r="ODW61" s="497"/>
      <c r="ODX61" s="497"/>
      <c r="ODY61" s="497"/>
      <c r="ODZ61" s="497"/>
      <c r="OEA61" s="497"/>
      <c r="OEB61" s="497"/>
      <c r="OEC61" s="497"/>
      <c r="OED61" s="497"/>
      <c r="OEE61" s="497"/>
      <c r="OEF61" s="497"/>
      <c r="OEG61" s="497"/>
      <c r="OEH61" s="497"/>
      <c r="OEI61" s="497"/>
      <c r="OEJ61" s="497"/>
      <c r="OEK61" s="497"/>
      <c r="OEL61" s="497"/>
      <c r="OEM61" s="497"/>
      <c r="OEN61" s="497"/>
      <c r="OEO61" s="497"/>
      <c r="OEP61" s="497"/>
      <c r="OEQ61" s="497"/>
      <c r="OER61" s="497"/>
      <c r="OES61" s="497"/>
      <c r="OET61" s="497"/>
      <c r="OEU61" s="497"/>
      <c r="OEV61" s="497"/>
      <c r="OEW61" s="497"/>
      <c r="OEX61" s="497"/>
      <c r="OEY61" s="497"/>
      <c r="OEZ61" s="497"/>
      <c r="OFA61" s="497"/>
      <c r="OFB61" s="497"/>
      <c r="OFC61" s="497"/>
      <c r="OFD61" s="497"/>
      <c r="OFE61" s="497"/>
      <c r="OFF61" s="497"/>
      <c r="OFG61" s="497"/>
      <c r="OFH61" s="497"/>
      <c r="OFI61" s="497"/>
      <c r="OFJ61" s="497"/>
      <c r="OFK61" s="497"/>
      <c r="OFL61" s="497"/>
      <c r="OFM61" s="497"/>
      <c r="OFN61" s="497"/>
      <c r="OFO61" s="497"/>
      <c r="OFP61" s="497"/>
      <c r="OFQ61" s="497"/>
      <c r="OFR61" s="497"/>
      <c r="OFS61" s="497"/>
      <c r="OFT61" s="497"/>
      <c r="OFU61" s="497"/>
      <c r="OFV61" s="497"/>
      <c r="OFW61" s="497"/>
      <c r="OFX61" s="497"/>
      <c r="OFY61" s="497"/>
      <c r="OFZ61" s="497"/>
      <c r="OGA61" s="497"/>
      <c r="OGB61" s="497"/>
      <c r="OGC61" s="497"/>
      <c r="OGD61" s="497"/>
      <c r="OGE61" s="497"/>
      <c r="OGF61" s="497"/>
      <c r="OGG61" s="497"/>
      <c r="OGH61" s="497"/>
      <c r="OGI61" s="497"/>
      <c r="OGJ61" s="497"/>
      <c r="OGK61" s="497"/>
      <c r="OGL61" s="497"/>
      <c r="OGM61" s="497"/>
      <c r="OGN61" s="497"/>
      <c r="OGO61" s="497"/>
      <c r="OGP61" s="497"/>
      <c r="OGQ61" s="497"/>
      <c r="OGR61" s="497"/>
      <c r="OGS61" s="497"/>
      <c r="OGT61" s="497"/>
      <c r="OGU61" s="497"/>
      <c r="OGV61" s="497"/>
      <c r="OGW61" s="497"/>
      <c r="OGX61" s="497"/>
      <c r="OGY61" s="497"/>
      <c r="OGZ61" s="497"/>
      <c r="OHA61" s="497"/>
      <c r="OHB61" s="497"/>
      <c r="OHC61" s="497"/>
      <c r="OHD61" s="497"/>
      <c r="OHE61" s="497"/>
      <c r="OHF61" s="497"/>
      <c r="OHG61" s="497"/>
      <c r="OHH61" s="497"/>
      <c r="OHI61" s="497"/>
      <c r="OHJ61" s="497"/>
      <c r="OHK61" s="497"/>
      <c r="OHL61" s="497"/>
      <c r="OHM61" s="497"/>
      <c r="OHN61" s="497"/>
      <c r="OHO61" s="497"/>
      <c r="OHP61" s="497"/>
      <c r="OHQ61" s="497"/>
      <c r="OHR61" s="497"/>
      <c r="OHS61" s="497"/>
      <c r="OHT61" s="497"/>
      <c r="OHU61" s="497"/>
      <c r="OHV61" s="497"/>
      <c r="OHW61" s="497"/>
      <c r="OHX61" s="497"/>
      <c r="OHY61" s="497"/>
      <c r="OHZ61" s="497"/>
      <c r="OIA61" s="497"/>
      <c r="OIB61" s="497"/>
      <c r="OIC61" s="497"/>
      <c r="OID61" s="497"/>
      <c r="OIE61" s="497"/>
      <c r="OIF61" s="497"/>
      <c r="OIG61" s="497"/>
      <c r="OIH61" s="497"/>
      <c r="OII61" s="497"/>
      <c r="OIJ61" s="497"/>
      <c r="OIK61" s="497"/>
      <c r="OIL61" s="497"/>
      <c r="OIM61" s="497"/>
      <c r="OIN61" s="497"/>
      <c r="OIO61" s="497"/>
      <c r="OIP61" s="497"/>
      <c r="OIQ61" s="497"/>
      <c r="OIR61" s="497"/>
      <c r="OIS61" s="497"/>
      <c r="OIT61" s="497"/>
      <c r="OIU61" s="497"/>
      <c r="OIV61" s="497"/>
      <c r="OIW61" s="497"/>
      <c r="OIX61" s="497"/>
      <c r="OIY61" s="497"/>
      <c r="OIZ61" s="497"/>
      <c r="OJA61" s="497"/>
      <c r="OJB61" s="497"/>
      <c r="OJC61" s="497"/>
      <c r="OJD61" s="497"/>
      <c r="OJE61" s="497"/>
      <c r="OJF61" s="497"/>
      <c r="OJG61" s="497"/>
      <c r="OJH61" s="497"/>
      <c r="OJI61" s="497"/>
      <c r="OJJ61" s="497"/>
      <c r="OJK61" s="497"/>
      <c r="OJL61" s="497"/>
      <c r="OJM61" s="497"/>
      <c r="OJN61" s="497"/>
      <c r="OJO61" s="497"/>
      <c r="OJP61" s="497"/>
      <c r="OJQ61" s="497"/>
      <c r="OJR61" s="497"/>
      <c r="OJS61" s="497"/>
      <c r="OJT61" s="497"/>
      <c r="OJU61" s="497"/>
      <c r="OJV61" s="497"/>
      <c r="OJW61" s="497"/>
      <c r="OJX61" s="497"/>
      <c r="OJY61" s="497"/>
      <c r="OJZ61" s="497"/>
      <c r="OKA61" s="497"/>
      <c r="OKB61" s="497"/>
      <c r="OKC61" s="497"/>
      <c r="OKD61" s="497"/>
      <c r="OKE61" s="497"/>
      <c r="OKF61" s="497"/>
      <c r="OKG61" s="497"/>
      <c r="OKH61" s="497"/>
      <c r="OKI61" s="497"/>
      <c r="OKJ61" s="497"/>
      <c r="OKK61" s="497"/>
      <c r="OKL61" s="497"/>
      <c r="OKM61" s="497"/>
      <c r="OKN61" s="497"/>
      <c r="OKO61" s="497"/>
      <c r="OKP61" s="497"/>
      <c r="OKQ61" s="497"/>
      <c r="OKR61" s="497"/>
      <c r="OKS61" s="497"/>
      <c r="OKT61" s="497"/>
      <c r="OKU61" s="497"/>
      <c r="OKV61" s="497"/>
      <c r="OKW61" s="497"/>
      <c r="OKX61" s="497"/>
      <c r="OKY61" s="497"/>
      <c r="OKZ61" s="497"/>
      <c r="OLA61" s="497"/>
      <c r="OLB61" s="497"/>
      <c r="OLC61" s="497"/>
      <c r="OLD61" s="497"/>
      <c r="OLE61" s="497"/>
      <c r="OLF61" s="497"/>
      <c r="OLG61" s="497"/>
      <c r="OLH61" s="497"/>
      <c r="OLI61" s="497"/>
      <c r="OLJ61" s="497"/>
      <c r="OLK61" s="497"/>
      <c r="OLL61" s="497"/>
      <c r="OLM61" s="497"/>
      <c r="OLN61" s="497"/>
      <c r="OLO61" s="497"/>
      <c r="OLP61" s="497"/>
      <c r="OLQ61" s="497"/>
      <c r="OLR61" s="497"/>
      <c r="OLS61" s="497"/>
      <c r="OLT61" s="497"/>
      <c r="OLU61" s="497"/>
      <c r="OLV61" s="497"/>
      <c r="OLW61" s="497"/>
      <c r="OLX61" s="497"/>
      <c r="OLY61" s="497"/>
      <c r="OLZ61" s="497"/>
      <c r="OMA61" s="497"/>
      <c r="OMB61" s="497"/>
      <c r="OMC61" s="497"/>
      <c r="OMD61" s="497"/>
      <c r="OME61" s="497"/>
      <c r="OMF61" s="497"/>
      <c r="OMG61" s="497"/>
      <c r="OMH61" s="497"/>
      <c r="OMI61" s="497"/>
      <c r="OMJ61" s="497"/>
      <c r="OMK61" s="497"/>
      <c r="OML61" s="497"/>
      <c r="OMM61" s="497"/>
      <c r="OMN61" s="497"/>
      <c r="OMO61" s="497"/>
      <c r="OMP61" s="497"/>
      <c r="OMQ61" s="497"/>
      <c r="OMR61" s="497"/>
      <c r="OMS61" s="497"/>
      <c r="OMT61" s="497"/>
      <c r="OMU61" s="497"/>
      <c r="OMV61" s="497"/>
      <c r="OMW61" s="497"/>
      <c r="OMX61" s="497"/>
      <c r="OMY61" s="497"/>
      <c r="OMZ61" s="497"/>
      <c r="ONA61" s="497"/>
      <c r="ONB61" s="497"/>
      <c r="ONC61" s="497"/>
      <c r="OND61" s="497"/>
      <c r="ONE61" s="497"/>
      <c r="ONF61" s="497"/>
      <c r="ONG61" s="497"/>
      <c r="ONH61" s="497"/>
      <c r="ONI61" s="497"/>
      <c r="ONJ61" s="497"/>
      <c r="ONK61" s="497"/>
      <c r="ONL61" s="497"/>
      <c r="ONM61" s="497"/>
      <c r="ONN61" s="497"/>
      <c r="ONO61" s="497"/>
      <c r="ONP61" s="497"/>
      <c r="ONQ61" s="497"/>
      <c r="ONR61" s="497"/>
      <c r="ONS61" s="497"/>
      <c r="ONT61" s="497"/>
      <c r="ONU61" s="497"/>
      <c r="ONV61" s="497"/>
      <c r="ONW61" s="497"/>
      <c r="ONX61" s="497"/>
      <c r="ONY61" s="497"/>
      <c r="ONZ61" s="497"/>
      <c r="OOA61" s="497"/>
      <c r="OOB61" s="497"/>
      <c r="OOC61" s="497"/>
      <c r="OOD61" s="497"/>
      <c r="OOE61" s="497"/>
      <c r="OOF61" s="497"/>
      <c r="OOG61" s="497"/>
      <c r="OOH61" s="497"/>
      <c r="OOI61" s="497"/>
      <c r="OOJ61" s="497"/>
      <c r="OOK61" s="497"/>
      <c r="OOL61" s="497"/>
      <c r="OOM61" s="497"/>
      <c r="OON61" s="497"/>
      <c r="OOO61" s="497"/>
      <c r="OOP61" s="497"/>
      <c r="OOQ61" s="497"/>
      <c r="OOR61" s="497"/>
      <c r="OOS61" s="497"/>
      <c r="OOT61" s="497"/>
      <c r="OOU61" s="497"/>
      <c r="OOV61" s="497"/>
      <c r="OOW61" s="497"/>
      <c r="OOX61" s="497"/>
      <c r="OOY61" s="497"/>
      <c r="OOZ61" s="497"/>
      <c r="OPA61" s="497"/>
      <c r="OPB61" s="497"/>
      <c r="OPC61" s="497"/>
      <c r="OPD61" s="497"/>
      <c r="OPE61" s="497"/>
      <c r="OPF61" s="497"/>
      <c r="OPG61" s="497"/>
      <c r="OPH61" s="497"/>
      <c r="OPI61" s="497"/>
      <c r="OPJ61" s="497"/>
      <c r="OPK61" s="497"/>
      <c r="OPL61" s="497"/>
      <c r="OPM61" s="497"/>
      <c r="OPN61" s="497"/>
      <c r="OPO61" s="497"/>
      <c r="OPP61" s="497"/>
      <c r="OPQ61" s="497"/>
      <c r="OPR61" s="497"/>
      <c r="OPS61" s="497"/>
      <c r="OPT61" s="497"/>
      <c r="OPU61" s="497"/>
      <c r="OPV61" s="497"/>
      <c r="OPW61" s="497"/>
      <c r="OPX61" s="497"/>
      <c r="OPY61" s="497"/>
      <c r="OPZ61" s="497"/>
      <c r="OQA61" s="497"/>
      <c r="OQB61" s="497"/>
      <c r="OQC61" s="497"/>
      <c r="OQD61" s="497"/>
      <c r="OQE61" s="497"/>
      <c r="OQF61" s="497"/>
      <c r="OQG61" s="497"/>
      <c r="OQH61" s="497"/>
      <c r="OQI61" s="497"/>
      <c r="OQJ61" s="497"/>
      <c r="OQK61" s="497"/>
      <c r="OQL61" s="497"/>
      <c r="OQM61" s="497"/>
      <c r="OQN61" s="497"/>
      <c r="OQO61" s="497"/>
      <c r="OQP61" s="497"/>
      <c r="OQQ61" s="497"/>
      <c r="OQR61" s="497"/>
      <c r="OQS61" s="497"/>
      <c r="OQT61" s="497"/>
      <c r="OQU61" s="497"/>
      <c r="OQV61" s="497"/>
      <c r="OQW61" s="497"/>
      <c r="OQX61" s="497"/>
      <c r="OQY61" s="497"/>
      <c r="OQZ61" s="497"/>
      <c r="ORA61" s="497"/>
      <c r="ORB61" s="497"/>
      <c r="ORC61" s="497"/>
      <c r="ORD61" s="497"/>
      <c r="ORE61" s="497"/>
      <c r="ORF61" s="497"/>
      <c r="ORG61" s="497"/>
      <c r="ORH61" s="497"/>
      <c r="ORI61" s="497"/>
      <c r="ORJ61" s="497"/>
      <c r="ORK61" s="497"/>
      <c r="ORL61" s="497"/>
      <c r="ORM61" s="497"/>
      <c r="ORN61" s="497"/>
      <c r="ORO61" s="497"/>
      <c r="ORP61" s="497"/>
      <c r="ORQ61" s="497"/>
      <c r="ORR61" s="497"/>
      <c r="ORS61" s="497"/>
      <c r="ORT61" s="497"/>
      <c r="ORU61" s="497"/>
      <c r="ORV61" s="497"/>
      <c r="ORW61" s="497"/>
      <c r="ORX61" s="497"/>
      <c r="ORY61" s="497"/>
      <c r="ORZ61" s="497"/>
      <c r="OSA61" s="497"/>
      <c r="OSB61" s="497"/>
      <c r="OSC61" s="497"/>
      <c r="OSD61" s="497"/>
      <c r="OSE61" s="497"/>
      <c r="OSF61" s="497"/>
      <c r="OSG61" s="497"/>
      <c r="OSH61" s="497"/>
      <c r="OSI61" s="497"/>
      <c r="OSJ61" s="497"/>
      <c r="OSK61" s="497"/>
      <c r="OSL61" s="497"/>
      <c r="OSM61" s="497"/>
      <c r="OSN61" s="497"/>
      <c r="OSO61" s="497"/>
      <c r="OSP61" s="497"/>
      <c r="OSQ61" s="497"/>
      <c r="OSR61" s="497"/>
      <c r="OSS61" s="497"/>
      <c r="OST61" s="497"/>
      <c r="OSU61" s="497"/>
      <c r="OSV61" s="497"/>
      <c r="OSW61" s="497"/>
      <c r="OSX61" s="497"/>
      <c r="OSY61" s="497"/>
      <c r="OSZ61" s="497"/>
      <c r="OTA61" s="497"/>
      <c r="OTB61" s="497"/>
      <c r="OTC61" s="497"/>
      <c r="OTD61" s="497"/>
      <c r="OTE61" s="497"/>
      <c r="OTF61" s="497"/>
      <c r="OTG61" s="497"/>
      <c r="OTH61" s="497"/>
      <c r="OTI61" s="497"/>
      <c r="OTJ61" s="497"/>
      <c r="OTK61" s="497"/>
      <c r="OTL61" s="497"/>
      <c r="OTM61" s="497"/>
      <c r="OTN61" s="497"/>
      <c r="OTO61" s="497"/>
      <c r="OTP61" s="497"/>
      <c r="OTQ61" s="497"/>
      <c r="OTR61" s="497"/>
      <c r="OTS61" s="497"/>
      <c r="OTT61" s="497"/>
      <c r="OTU61" s="497"/>
      <c r="OTV61" s="497"/>
      <c r="OTW61" s="497"/>
      <c r="OTX61" s="497"/>
      <c r="OTY61" s="497"/>
      <c r="OTZ61" s="497"/>
      <c r="OUA61" s="497"/>
      <c r="OUB61" s="497"/>
      <c r="OUC61" s="497"/>
      <c r="OUD61" s="497"/>
      <c r="OUE61" s="497"/>
      <c r="OUF61" s="497"/>
      <c r="OUG61" s="497"/>
      <c r="OUH61" s="497"/>
      <c r="OUI61" s="497"/>
      <c r="OUJ61" s="497"/>
      <c r="OUK61" s="497"/>
      <c r="OUL61" s="497"/>
      <c r="OUM61" s="497"/>
      <c r="OUN61" s="497"/>
      <c r="OUO61" s="497"/>
      <c r="OUP61" s="497"/>
      <c r="OUQ61" s="497"/>
      <c r="OUR61" s="497"/>
      <c r="OUS61" s="497"/>
      <c r="OUT61" s="497"/>
      <c r="OUU61" s="497"/>
      <c r="OUV61" s="497"/>
      <c r="OUW61" s="497"/>
      <c r="OUX61" s="497"/>
      <c r="OUY61" s="497"/>
      <c r="OUZ61" s="497"/>
      <c r="OVA61" s="497"/>
      <c r="OVB61" s="497"/>
      <c r="OVC61" s="497"/>
      <c r="OVD61" s="497"/>
      <c r="OVE61" s="497"/>
      <c r="OVF61" s="497"/>
      <c r="OVG61" s="497"/>
      <c r="OVH61" s="497"/>
      <c r="OVI61" s="497"/>
      <c r="OVJ61" s="497"/>
      <c r="OVK61" s="497"/>
      <c r="OVL61" s="497"/>
      <c r="OVM61" s="497"/>
      <c r="OVN61" s="497"/>
      <c r="OVO61" s="497"/>
      <c r="OVP61" s="497"/>
      <c r="OVQ61" s="497"/>
      <c r="OVR61" s="497"/>
      <c r="OVS61" s="497"/>
      <c r="OVT61" s="497"/>
      <c r="OVU61" s="497"/>
      <c r="OVV61" s="497"/>
      <c r="OVW61" s="497"/>
      <c r="OVX61" s="497"/>
      <c r="OVY61" s="497"/>
      <c r="OVZ61" s="497"/>
      <c r="OWA61" s="497"/>
      <c r="OWB61" s="497"/>
      <c r="OWC61" s="497"/>
      <c r="OWD61" s="497"/>
      <c r="OWE61" s="497"/>
      <c r="OWF61" s="497"/>
      <c r="OWG61" s="497"/>
      <c r="OWH61" s="497"/>
      <c r="OWI61" s="497"/>
      <c r="OWJ61" s="497"/>
      <c r="OWK61" s="497"/>
      <c r="OWL61" s="497"/>
      <c r="OWM61" s="497"/>
      <c r="OWN61" s="497"/>
      <c r="OWO61" s="497"/>
      <c r="OWP61" s="497"/>
      <c r="OWQ61" s="497"/>
      <c r="OWR61" s="497"/>
      <c r="OWS61" s="497"/>
      <c r="OWT61" s="497"/>
      <c r="OWU61" s="497"/>
      <c r="OWV61" s="497"/>
      <c r="OWW61" s="497"/>
      <c r="OWX61" s="497"/>
      <c r="OWY61" s="497"/>
      <c r="OWZ61" s="497"/>
      <c r="OXA61" s="497"/>
      <c r="OXB61" s="497"/>
      <c r="OXC61" s="497"/>
      <c r="OXD61" s="497"/>
      <c r="OXE61" s="497"/>
      <c r="OXF61" s="497"/>
      <c r="OXG61" s="497"/>
      <c r="OXH61" s="497"/>
      <c r="OXI61" s="497"/>
      <c r="OXJ61" s="497"/>
      <c r="OXK61" s="497"/>
      <c r="OXL61" s="497"/>
      <c r="OXM61" s="497"/>
      <c r="OXN61" s="497"/>
      <c r="OXO61" s="497"/>
      <c r="OXP61" s="497"/>
      <c r="OXQ61" s="497"/>
      <c r="OXR61" s="497"/>
      <c r="OXS61" s="497"/>
      <c r="OXT61" s="497"/>
      <c r="OXU61" s="497"/>
      <c r="OXV61" s="497"/>
      <c r="OXW61" s="497"/>
      <c r="OXX61" s="497"/>
      <c r="OXY61" s="497"/>
      <c r="OXZ61" s="497"/>
      <c r="OYA61" s="497"/>
      <c r="OYB61" s="497"/>
      <c r="OYC61" s="497"/>
      <c r="OYD61" s="497"/>
      <c r="OYE61" s="497"/>
      <c r="OYF61" s="497"/>
      <c r="OYG61" s="497"/>
      <c r="OYH61" s="497"/>
      <c r="OYI61" s="497"/>
      <c r="OYJ61" s="497"/>
      <c r="OYK61" s="497"/>
      <c r="OYL61" s="497"/>
      <c r="OYM61" s="497"/>
      <c r="OYN61" s="497"/>
      <c r="OYO61" s="497"/>
      <c r="OYP61" s="497"/>
      <c r="OYQ61" s="497"/>
      <c r="OYR61" s="497"/>
      <c r="OYS61" s="497"/>
      <c r="OYT61" s="497"/>
      <c r="OYU61" s="497"/>
      <c r="OYV61" s="497"/>
      <c r="OYW61" s="497"/>
      <c r="OYX61" s="497"/>
      <c r="OYY61" s="497"/>
      <c r="OYZ61" s="497"/>
      <c r="OZA61" s="497"/>
      <c r="OZB61" s="497"/>
      <c r="OZC61" s="497"/>
      <c r="OZD61" s="497"/>
      <c r="OZE61" s="497"/>
      <c r="OZF61" s="497"/>
      <c r="OZG61" s="497"/>
      <c r="OZH61" s="497"/>
      <c r="OZI61" s="497"/>
      <c r="OZJ61" s="497"/>
      <c r="OZK61" s="497"/>
      <c r="OZL61" s="497"/>
      <c r="OZM61" s="497"/>
      <c r="OZN61" s="497"/>
      <c r="OZO61" s="497"/>
      <c r="OZP61" s="497"/>
      <c r="OZQ61" s="497"/>
      <c r="OZR61" s="497"/>
      <c r="OZS61" s="497"/>
      <c r="OZT61" s="497"/>
      <c r="OZU61" s="497"/>
      <c r="OZV61" s="497"/>
      <c r="OZW61" s="497"/>
      <c r="OZX61" s="497"/>
      <c r="OZY61" s="497"/>
      <c r="OZZ61" s="497"/>
      <c r="PAA61" s="497"/>
      <c r="PAB61" s="497"/>
      <c r="PAC61" s="497"/>
      <c r="PAD61" s="497"/>
      <c r="PAE61" s="497"/>
      <c r="PAF61" s="497"/>
      <c r="PAG61" s="497"/>
      <c r="PAH61" s="497"/>
      <c r="PAI61" s="497"/>
      <c r="PAJ61" s="497"/>
      <c r="PAK61" s="497"/>
      <c r="PAL61" s="497"/>
      <c r="PAM61" s="497"/>
      <c r="PAN61" s="497"/>
      <c r="PAO61" s="497"/>
      <c r="PAP61" s="497"/>
      <c r="PAQ61" s="497"/>
      <c r="PAR61" s="497"/>
      <c r="PAS61" s="497"/>
      <c r="PAT61" s="497"/>
      <c r="PAU61" s="497"/>
      <c r="PAV61" s="497"/>
      <c r="PAW61" s="497"/>
      <c r="PAX61" s="497"/>
      <c r="PAY61" s="497"/>
      <c r="PAZ61" s="497"/>
      <c r="PBA61" s="497"/>
      <c r="PBB61" s="497"/>
      <c r="PBC61" s="497"/>
      <c r="PBD61" s="497"/>
      <c r="PBE61" s="497"/>
      <c r="PBF61" s="497"/>
      <c r="PBG61" s="497"/>
      <c r="PBH61" s="497"/>
      <c r="PBI61" s="497"/>
      <c r="PBJ61" s="497"/>
      <c r="PBK61" s="497"/>
      <c r="PBL61" s="497"/>
      <c r="PBM61" s="497"/>
      <c r="PBN61" s="497"/>
      <c r="PBO61" s="497"/>
      <c r="PBP61" s="497"/>
      <c r="PBQ61" s="497"/>
      <c r="PBR61" s="497"/>
      <c r="PBS61" s="497"/>
      <c r="PBT61" s="497"/>
      <c r="PBU61" s="497"/>
      <c r="PBV61" s="497"/>
      <c r="PBW61" s="497"/>
      <c r="PBX61" s="497"/>
      <c r="PBY61" s="497"/>
      <c r="PBZ61" s="497"/>
      <c r="PCA61" s="497"/>
      <c r="PCB61" s="497"/>
      <c r="PCC61" s="497"/>
      <c r="PCD61" s="497"/>
      <c r="PCE61" s="497"/>
      <c r="PCF61" s="497"/>
      <c r="PCG61" s="497"/>
      <c r="PCH61" s="497"/>
      <c r="PCI61" s="497"/>
      <c r="PCJ61" s="497"/>
      <c r="PCK61" s="497"/>
      <c r="PCL61" s="497"/>
      <c r="PCM61" s="497"/>
      <c r="PCN61" s="497"/>
      <c r="PCO61" s="497"/>
      <c r="PCP61" s="497"/>
      <c r="PCQ61" s="497"/>
      <c r="PCR61" s="497"/>
      <c r="PCS61" s="497"/>
      <c r="PCT61" s="497"/>
      <c r="PCU61" s="497"/>
      <c r="PCV61" s="497"/>
      <c r="PCW61" s="497"/>
      <c r="PCX61" s="497"/>
      <c r="PCY61" s="497"/>
      <c r="PCZ61" s="497"/>
      <c r="PDA61" s="497"/>
      <c r="PDB61" s="497"/>
      <c r="PDC61" s="497"/>
      <c r="PDD61" s="497"/>
      <c r="PDE61" s="497"/>
      <c r="PDF61" s="497"/>
      <c r="PDG61" s="497"/>
      <c r="PDH61" s="497"/>
      <c r="PDI61" s="497"/>
      <c r="PDJ61" s="497"/>
      <c r="PDK61" s="497"/>
      <c r="PDL61" s="497"/>
      <c r="PDM61" s="497"/>
      <c r="PDN61" s="497"/>
      <c r="PDO61" s="497"/>
      <c r="PDP61" s="497"/>
      <c r="PDQ61" s="497"/>
      <c r="PDR61" s="497"/>
      <c r="PDS61" s="497"/>
      <c r="PDT61" s="497"/>
      <c r="PDU61" s="497"/>
      <c r="PDV61" s="497"/>
      <c r="PDW61" s="497"/>
      <c r="PDX61" s="497"/>
      <c r="PDY61" s="497"/>
      <c r="PDZ61" s="497"/>
      <c r="PEA61" s="497"/>
      <c r="PEB61" s="497"/>
      <c r="PEC61" s="497"/>
      <c r="PED61" s="497"/>
      <c r="PEE61" s="497"/>
      <c r="PEF61" s="497"/>
      <c r="PEG61" s="497"/>
      <c r="PEH61" s="497"/>
      <c r="PEI61" s="497"/>
      <c r="PEJ61" s="497"/>
      <c r="PEK61" s="497"/>
      <c r="PEL61" s="497"/>
      <c r="PEM61" s="497"/>
      <c r="PEN61" s="497"/>
      <c r="PEO61" s="497"/>
      <c r="PEP61" s="497"/>
      <c r="PEQ61" s="497"/>
      <c r="PER61" s="497"/>
      <c r="PES61" s="497"/>
      <c r="PET61" s="497"/>
      <c r="PEU61" s="497"/>
      <c r="PEV61" s="497"/>
      <c r="PEW61" s="497"/>
      <c r="PEX61" s="497"/>
      <c r="PEY61" s="497"/>
      <c r="PEZ61" s="497"/>
      <c r="PFA61" s="497"/>
      <c r="PFB61" s="497"/>
      <c r="PFC61" s="497"/>
      <c r="PFD61" s="497"/>
      <c r="PFE61" s="497"/>
      <c r="PFF61" s="497"/>
      <c r="PFG61" s="497"/>
      <c r="PFH61" s="497"/>
      <c r="PFI61" s="497"/>
      <c r="PFJ61" s="497"/>
      <c r="PFK61" s="497"/>
      <c r="PFL61" s="497"/>
      <c r="PFM61" s="497"/>
      <c r="PFN61" s="497"/>
      <c r="PFO61" s="497"/>
      <c r="PFP61" s="497"/>
      <c r="PFQ61" s="497"/>
      <c r="PFR61" s="497"/>
      <c r="PFS61" s="497"/>
      <c r="PFT61" s="497"/>
      <c r="PFU61" s="497"/>
      <c r="PFV61" s="497"/>
      <c r="PFW61" s="497"/>
      <c r="PFX61" s="497"/>
      <c r="PFY61" s="497"/>
      <c r="PFZ61" s="497"/>
      <c r="PGA61" s="497"/>
      <c r="PGB61" s="497"/>
      <c r="PGC61" s="497"/>
      <c r="PGD61" s="497"/>
      <c r="PGE61" s="497"/>
      <c r="PGF61" s="497"/>
      <c r="PGG61" s="497"/>
      <c r="PGH61" s="497"/>
      <c r="PGI61" s="497"/>
      <c r="PGJ61" s="497"/>
      <c r="PGK61" s="497"/>
      <c r="PGL61" s="497"/>
      <c r="PGM61" s="497"/>
      <c r="PGN61" s="497"/>
      <c r="PGO61" s="497"/>
      <c r="PGP61" s="497"/>
      <c r="PGQ61" s="497"/>
      <c r="PGR61" s="497"/>
      <c r="PGS61" s="497"/>
      <c r="PGT61" s="497"/>
      <c r="PGU61" s="497"/>
      <c r="PGV61" s="497"/>
      <c r="PGW61" s="497"/>
      <c r="PGX61" s="497"/>
      <c r="PGY61" s="497"/>
      <c r="PGZ61" s="497"/>
      <c r="PHA61" s="497"/>
      <c r="PHB61" s="497"/>
      <c r="PHC61" s="497"/>
      <c r="PHD61" s="497"/>
      <c r="PHE61" s="497"/>
      <c r="PHF61" s="497"/>
      <c r="PHG61" s="497"/>
      <c r="PHH61" s="497"/>
      <c r="PHI61" s="497"/>
      <c r="PHJ61" s="497"/>
      <c r="PHK61" s="497"/>
      <c r="PHL61" s="497"/>
      <c r="PHM61" s="497"/>
      <c r="PHN61" s="497"/>
      <c r="PHO61" s="497"/>
      <c r="PHP61" s="497"/>
      <c r="PHQ61" s="497"/>
      <c r="PHR61" s="497"/>
      <c r="PHS61" s="497"/>
      <c r="PHT61" s="497"/>
      <c r="PHU61" s="497"/>
      <c r="PHV61" s="497"/>
      <c r="PHW61" s="497"/>
      <c r="PHX61" s="497"/>
      <c r="PHY61" s="497"/>
      <c r="PHZ61" s="497"/>
      <c r="PIA61" s="497"/>
      <c r="PIB61" s="497"/>
      <c r="PIC61" s="497"/>
      <c r="PID61" s="497"/>
      <c r="PIE61" s="497"/>
      <c r="PIF61" s="497"/>
      <c r="PIG61" s="497"/>
      <c r="PIH61" s="497"/>
      <c r="PII61" s="497"/>
      <c r="PIJ61" s="497"/>
      <c r="PIK61" s="497"/>
      <c r="PIL61" s="497"/>
      <c r="PIM61" s="497"/>
      <c r="PIN61" s="497"/>
      <c r="PIO61" s="497"/>
      <c r="PIP61" s="497"/>
      <c r="PIQ61" s="497"/>
      <c r="PIR61" s="497"/>
      <c r="PIS61" s="497"/>
      <c r="PIT61" s="497"/>
      <c r="PIU61" s="497"/>
      <c r="PIV61" s="497"/>
      <c r="PIW61" s="497"/>
      <c r="PIX61" s="497"/>
      <c r="PIY61" s="497"/>
      <c r="PIZ61" s="497"/>
      <c r="PJA61" s="497"/>
      <c r="PJB61" s="497"/>
      <c r="PJC61" s="497"/>
      <c r="PJD61" s="497"/>
      <c r="PJE61" s="497"/>
      <c r="PJF61" s="497"/>
      <c r="PJG61" s="497"/>
      <c r="PJH61" s="497"/>
      <c r="PJI61" s="497"/>
      <c r="PJJ61" s="497"/>
      <c r="PJK61" s="497"/>
      <c r="PJL61" s="497"/>
      <c r="PJM61" s="497"/>
      <c r="PJN61" s="497"/>
      <c r="PJO61" s="497"/>
      <c r="PJP61" s="497"/>
      <c r="PJQ61" s="497"/>
      <c r="PJR61" s="497"/>
      <c r="PJS61" s="497"/>
      <c r="PJT61" s="497"/>
      <c r="PJU61" s="497"/>
      <c r="PJV61" s="497"/>
      <c r="PJW61" s="497"/>
      <c r="PJX61" s="497"/>
      <c r="PJY61" s="497"/>
      <c r="PJZ61" s="497"/>
      <c r="PKA61" s="497"/>
      <c r="PKB61" s="497"/>
      <c r="PKC61" s="497"/>
      <c r="PKD61" s="497"/>
      <c r="PKE61" s="497"/>
      <c r="PKF61" s="497"/>
      <c r="PKG61" s="497"/>
      <c r="PKH61" s="497"/>
      <c r="PKI61" s="497"/>
      <c r="PKJ61" s="497"/>
      <c r="PKK61" s="497"/>
      <c r="PKL61" s="497"/>
      <c r="PKM61" s="497"/>
      <c r="PKN61" s="497"/>
      <c r="PKO61" s="497"/>
      <c r="PKP61" s="497"/>
      <c r="PKQ61" s="497"/>
      <c r="PKR61" s="497"/>
      <c r="PKS61" s="497"/>
      <c r="PKT61" s="497"/>
      <c r="PKU61" s="497"/>
      <c r="PKV61" s="497"/>
      <c r="PKW61" s="497"/>
      <c r="PKX61" s="497"/>
      <c r="PKY61" s="497"/>
      <c r="PKZ61" s="497"/>
      <c r="PLA61" s="497"/>
      <c r="PLB61" s="497"/>
      <c r="PLC61" s="497"/>
      <c r="PLD61" s="497"/>
      <c r="PLE61" s="497"/>
      <c r="PLF61" s="497"/>
      <c r="PLG61" s="497"/>
      <c r="PLH61" s="497"/>
      <c r="PLI61" s="497"/>
      <c r="PLJ61" s="497"/>
      <c r="PLK61" s="497"/>
      <c r="PLL61" s="497"/>
      <c r="PLM61" s="497"/>
      <c r="PLN61" s="497"/>
      <c r="PLO61" s="497"/>
      <c r="PLP61" s="497"/>
      <c r="PLQ61" s="497"/>
      <c r="PLR61" s="497"/>
      <c r="PLS61" s="497"/>
      <c r="PLT61" s="497"/>
      <c r="PLU61" s="497"/>
      <c r="PLV61" s="497"/>
      <c r="PLW61" s="497"/>
      <c r="PLX61" s="497"/>
      <c r="PLY61" s="497"/>
      <c r="PLZ61" s="497"/>
      <c r="PMA61" s="497"/>
      <c r="PMB61" s="497"/>
      <c r="PMC61" s="497"/>
      <c r="PMD61" s="497"/>
      <c r="PME61" s="497"/>
      <c r="PMF61" s="497"/>
      <c r="PMG61" s="497"/>
      <c r="PMH61" s="497"/>
      <c r="PMI61" s="497"/>
      <c r="PMJ61" s="497"/>
      <c r="PMK61" s="497"/>
      <c r="PML61" s="497"/>
      <c r="PMM61" s="497"/>
      <c r="PMN61" s="497"/>
      <c r="PMO61" s="497"/>
      <c r="PMP61" s="497"/>
      <c r="PMQ61" s="497"/>
      <c r="PMR61" s="497"/>
      <c r="PMS61" s="497"/>
      <c r="PMT61" s="497"/>
      <c r="PMU61" s="497"/>
      <c r="PMV61" s="497"/>
      <c r="PMW61" s="497"/>
      <c r="PMX61" s="497"/>
      <c r="PMY61" s="497"/>
      <c r="PMZ61" s="497"/>
      <c r="PNA61" s="497"/>
      <c r="PNB61" s="497"/>
      <c r="PNC61" s="497"/>
      <c r="PND61" s="497"/>
      <c r="PNE61" s="497"/>
      <c r="PNF61" s="497"/>
      <c r="PNG61" s="497"/>
      <c r="PNH61" s="497"/>
      <c r="PNI61" s="497"/>
      <c r="PNJ61" s="497"/>
      <c r="PNK61" s="497"/>
      <c r="PNL61" s="497"/>
      <c r="PNM61" s="497"/>
      <c r="PNN61" s="497"/>
      <c r="PNO61" s="497"/>
      <c r="PNP61" s="497"/>
      <c r="PNQ61" s="497"/>
      <c r="PNR61" s="497"/>
      <c r="PNS61" s="497"/>
      <c r="PNT61" s="497"/>
      <c r="PNU61" s="497"/>
      <c r="PNV61" s="497"/>
      <c r="PNW61" s="497"/>
      <c r="PNX61" s="497"/>
      <c r="PNY61" s="497"/>
      <c r="PNZ61" s="497"/>
      <c r="POA61" s="497"/>
      <c r="POB61" s="497"/>
      <c r="POC61" s="497"/>
      <c r="POD61" s="497"/>
      <c r="POE61" s="497"/>
      <c r="POF61" s="497"/>
      <c r="POG61" s="497"/>
      <c r="POH61" s="497"/>
      <c r="POI61" s="497"/>
      <c r="POJ61" s="497"/>
      <c r="POK61" s="497"/>
      <c r="POL61" s="497"/>
      <c r="POM61" s="497"/>
      <c r="PON61" s="497"/>
      <c r="POO61" s="497"/>
      <c r="POP61" s="497"/>
      <c r="POQ61" s="497"/>
      <c r="POR61" s="497"/>
      <c r="POS61" s="497"/>
      <c r="POT61" s="497"/>
      <c r="POU61" s="497"/>
      <c r="POV61" s="497"/>
      <c r="POW61" s="497"/>
      <c r="POX61" s="497"/>
      <c r="POY61" s="497"/>
      <c r="POZ61" s="497"/>
      <c r="PPA61" s="497"/>
      <c r="PPB61" s="497"/>
      <c r="PPC61" s="497"/>
      <c r="PPD61" s="497"/>
      <c r="PPE61" s="497"/>
      <c r="PPF61" s="497"/>
      <c r="PPG61" s="497"/>
      <c r="PPH61" s="497"/>
      <c r="PPI61" s="497"/>
      <c r="PPJ61" s="497"/>
      <c r="PPK61" s="497"/>
      <c r="PPL61" s="497"/>
      <c r="PPM61" s="497"/>
      <c r="PPN61" s="497"/>
      <c r="PPO61" s="497"/>
      <c r="PPP61" s="497"/>
      <c r="PPQ61" s="497"/>
      <c r="PPR61" s="497"/>
      <c r="PPS61" s="497"/>
      <c r="PPT61" s="497"/>
      <c r="PPU61" s="497"/>
      <c r="PPV61" s="497"/>
      <c r="PPW61" s="497"/>
      <c r="PPX61" s="497"/>
      <c r="PPY61" s="497"/>
      <c r="PPZ61" s="497"/>
      <c r="PQA61" s="497"/>
      <c r="PQB61" s="497"/>
      <c r="PQC61" s="497"/>
      <c r="PQD61" s="497"/>
      <c r="PQE61" s="497"/>
      <c r="PQF61" s="497"/>
      <c r="PQG61" s="497"/>
      <c r="PQH61" s="497"/>
      <c r="PQI61" s="497"/>
      <c r="PQJ61" s="497"/>
      <c r="PQK61" s="497"/>
      <c r="PQL61" s="497"/>
      <c r="PQM61" s="497"/>
      <c r="PQN61" s="497"/>
      <c r="PQO61" s="497"/>
      <c r="PQP61" s="497"/>
      <c r="PQQ61" s="497"/>
      <c r="PQR61" s="497"/>
      <c r="PQS61" s="497"/>
      <c r="PQT61" s="497"/>
      <c r="PQU61" s="497"/>
      <c r="PQV61" s="497"/>
      <c r="PQW61" s="497"/>
      <c r="PQX61" s="497"/>
      <c r="PQY61" s="497"/>
      <c r="PQZ61" s="497"/>
      <c r="PRA61" s="497"/>
      <c r="PRB61" s="497"/>
      <c r="PRC61" s="497"/>
      <c r="PRD61" s="497"/>
      <c r="PRE61" s="497"/>
      <c r="PRF61" s="497"/>
      <c r="PRG61" s="497"/>
      <c r="PRH61" s="497"/>
      <c r="PRI61" s="497"/>
      <c r="PRJ61" s="497"/>
      <c r="PRK61" s="497"/>
      <c r="PRL61" s="497"/>
      <c r="PRM61" s="497"/>
      <c r="PRN61" s="497"/>
      <c r="PRO61" s="497"/>
      <c r="PRP61" s="497"/>
      <c r="PRQ61" s="497"/>
      <c r="PRR61" s="497"/>
      <c r="PRS61" s="497"/>
      <c r="PRT61" s="497"/>
      <c r="PRU61" s="497"/>
      <c r="PRV61" s="497"/>
      <c r="PRW61" s="497"/>
      <c r="PRX61" s="497"/>
      <c r="PRY61" s="497"/>
      <c r="PRZ61" s="497"/>
      <c r="PSA61" s="497"/>
      <c r="PSB61" s="497"/>
      <c r="PSC61" s="497"/>
      <c r="PSD61" s="497"/>
      <c r="PSE61" s="497"/>
      <c r="PSF61" s="497"/>
      <c r="PSG61" s="497"/>
      <c r="PSH61" s="497"/>
      <c r="PSI61" s="497"/>
      <c r="PSJ61" s="497"/>
      <c r="PSK61" s="497"/>
      <c r="PSL61" s="497"/>
      <c r="PSM61" s="497"/>
      <c r="PSN61" s="497"/>
      <c r="PSO61" s="497"/>
      <c r="PSP61" s="497"/>
      <c r="PSQ61" s="497"/>
      <c r="PSR61" s="497"/>
      <c r="PSS61" s="497"/>
      <c r="PST61" s="497"/>
      <c r="PSU61" s="497"/>
      <c r="PSV61" s="497"/>
      <c r="PSW61" s="497"/>
      <c r="PSX61" s="497"/>
      <c r="PSY61" s="497"/>
      <c r="PSZ61" s="497"/>
      <c r="PTA61" s="497"/>
      <c r="PTB61" s="497"/>
      <c r="PTC61" s="497"/>
      <c r="PTD61" s="497"/>
      <c r="PTE61" s="497"/>
      <c r="PTF61" s="497"/>
      <c r="PTG61" s="497"/>
      <c r="PTH61" s="497"/>
      <c r="PTI61" s="497"/>
      <c r="PTJ61" s="497"/>
      <c r="PTK61" s="497"/>
      <c r="PTL61" s="497"/>
      <c r="PTM61" s="497"/>
      <c r="PTN61" s="497"/>
      <c r="PTO61" s="497"/>
      <c r="PTP61" s="497"/>
      <c r="PTQ61" s="497"/>
      <c r="PTR61" s="497"/>
      <c r="PTS61" s="497"/>
      <c r="PTT61" s="497"/>
      <c r="PTU61" s="497"/>
      <c r="PTV61" s="497"/>
      <c r="PTW61" s="497"/>
      <c r="PTX61" s="497"/>
      <c r="PTY61" s="497"/>
      <c r="PTZ61" s="497"/>
      <c r="PUA61" s="497"/>
      <c r="PUB61" s="497"/>
      <c r="PUC61" s="497"/>
      <c r="PUD61" s="497"/>
      <c r="PUE61" s="497"/>
      <c r="PUF61" s="497"/>
      <c r="PUG61" s="497"/>
      <c r="PUH61" s="497"/>
      <c r="PUI61" s="497"/>
      <c r="PUJ61" s="497"/>
      <c r="PUK61" s="497"/>
      <c r="PUL61" s="497"/>
      <c r="PUM61" s="497"/>
      <c r="PUN61" s="497"/>
      <c r="PUO61" s="497"/>
      <c r="PUP61" s="497"/>
      <c r="PUQ61" s="497"/>
      <c r="PUR61" s="497"/>
      <c r="PUS61" s="497"/>
      <c r="PUT61" s="497"/>
      <c r="PUU61" s="497"/>
      <c r="PUV61" s="497"/>
      <c r="PUW61" s="497"/>
      <c r="PUX61" s="497"/>
      <c r="PUY61" s="497"/>
      <c r="PUZ61" s="497"/>
      <c r="PVA61" s="497"/>
      <c r="PVB61" s="497"/>
      <c r="PVC61" s="497"/>
      <c r="PVD61" s="497"/>
      <c r="PVE61" s="497"/>
      <c r="PVF61" s="497"/>
      <c r="PVG61" s="497"/>
      <c r="PVH61" s="497"/>
      <c r="PVI61" s="497"/>
      <c r="PVJ61" s="497"/>
      <c r="PVK61" s="497"/>
      <c r="PVL61" s="497"/>
      <c r="PVM61" s="497"/>
      <c r="PVN61" s="497"/>
      <c r="PVO61" s="497"/>
      <c r="PVP61" s="497"/>
      <c r="PVQ61" s="497"/>
      <c r="PVR61" s="497"/>
      <c r="PVS61" s="497"/>
      <c r="PVT61" s="497"/>
      <c r="PVU61" s="497"/>
      <c r="PVV61" s="497"/>
      <c r="PVW61" s="497"/>
      <c r="PVX61" s="497"/>
      <c r="PVY61" s="497"/>
      <c r="PVZ61" s="497"/>
      <c r="PWA61" s="497"/>
      <c r="PWB61" s="497"/>
      <c r="PWC61" s="497"/>
      <c r="PWD61" s="497"/>
      <c r="PWE61" s="497"/>
      <c r="PWF61" s="497"/>
      <c r="PWG61" s="497"/>
      <c r="PWH61" s="497"/>
      <c r="PWI61" s="497"/>
      <c r="PWJ61" s="497"/>
      <c r="PWK61" s="497"/>
      <c r="PWL61" s="497"/>
      <c r="PWM61" s="497"/>
      <c r="PWN61" s="497"/>
      <c r="PWO61" s="497"/>
      <c r="PWP61" s="497"/>
      <c r="PWQ61" s="497"/>
      <c r="PWR61" s="497"/>
      <c r="PWS61" s="497"/>
      <c r="PWT61" s="497"/>
      <c r="PWU61" s="497"/>
      <c r="PWV61" s="497"/>
      <c r="PWW61" s="497"/>
      <c r="PWX61" s="497"/>
      <c r="PWY61" s="497"/>
      <c r="PWZ61" s="497"/>
      <c r="PXA61" s="497"/>
      <c r="PXB61" s="497"/>
      <c r="PXC61" s="497"/>
      <c r="PXD61" s="497"/>
      <c r="PXE61" s="497"/>
      <c r="PXF61" s="497"/>
      <c r="PXG61" s="497"/>
      <c r="PXH61" s="497"/>
      <c r="PXI61" s="497"/>
      <c r="PXJ61" s="497"/>
      <c r="PXK61" s="497"/>
      <c r="PXL61" s="497"/>
      <c r="PXM61" s="497"/>
      <c r="PXN61" s="497"/>
      <c r="PXO61" s="497"/>
      <c r="PXP61" s="497"/>
      <c r="PXQ61" s="497"/>
      <c r="PXR61" s="497"/>
      <c r="PXS61" s="497"/>
      <c r="PXT61" s="497"/>
      <c r="PXU61" s="497"/>
      <c r="PXV61" s="497"/>
      <c r="PXW61" s="497"/>
      <c r="PXX61" s="497"/>
      <c r="PXY61" s="497"/>
      <c r="PXZ61" s="497"/>
      <c r="PYA61" s="497"/>
      <c r="PYB61" s="497"/>
      <c r="PYC61" s="497"/>
      <c r="PYD61" s="497"/>
      <c r="PYE61" s="497"/>
      <c r="PYF61" s="497"/>
      <c r="PYG61" s="497"/>
      <c r="PYH61" s="497"/>
      <c r="PYI61" s="497"/>
      <c r="PYJ61" s="497"/>
      <c r="PYK61" s="497"/>
      <c r="PYL61" s="497"/>
      <c r="PYM61" s="497"/>
      <c r="PYN61" s="497"/>
      <c r="PYO61" s="497"/>
      <c r="PYP61" s="497"/>
      <c r="PYQ61" s="497"/>
      <c r="PYR61" s="497"/>
      <c r="PYS61" s="497"/>
      <c r="PYT61" s="497"/>
      <c r="PYU61" s="497"/>
      <c r="PYV61" s="497"/>
      <c r="PYW61" s="497"/>
      <c r="PYX61" s="497"/>
      <c r="PYY61" s="497"/>
      <c r="PYZ61" s="497"/>
      <c r="PZA61" s="497"/>
      <c r="PZB61" s="497"/>
      <c r="PZC61" s="497"/>
      <c r="PZD61" s="497"/>
      <c r="PZE61" s="497"/>
      <c r="PZF61" s="497"/>
      <c r="PZG61" s="497"/>
      <c r="PZH61" s="497"/>
      <c r="PZI61" s="497"/>
      <c r="PZJ61" s="497"/>
      <c r="PZK61" s="497"/>
      <c r="PZL61" s="497"/>
      <c r="PZM61" s="497"/>
      <c r="PZN61" s="497"/>
      <c r="PZO61" s="497"/>
      <c r="PZP61" s="497"/>
      <c r="PZQ61" s="497"/>
      <c r="PZR61" s="497"/>
      <c r="PZS61" s="497"/>
      <c r="PZT61" s="497"/>
      <c r="PZU61" s="497"/>
      <c r="PZV61" s="497"/>
      <c r="PZW61" s="497"/>
      <c r="PZX61" s="497"/>
      <c r="PZY61" s="497"/>
      <c r="PZZ61" s="497"/>
      <c r="QAA61" s="497"/>
      <c r="QAB61" s="497"/>
      <c r="QAC61" s="497"/>
      <c r="QAD61" s="497"/>
      <c r="QAE61" s="497"/>
      <c r="QAF61" s="497"/>
      <c r="QAG61" s="497"/>
      <c r="QAH61" s="497"/>
      <c r="QAI61" s="497"/>
      <c r="QAJ61" s="497"/>
      <c r="QAK61" s="497"/>
      <c r="QAL61" s="497"/>
      <c r="QAM61" s="497"/>
      <c r="QAN61" s="497"/>
      <c r="QAO61" s="497"/>
      <c r="QAP61" s="497"/>
      <c r="QAQ61" s="497"/>
      <c r="QAR61" s="497"/>
      <c r="QAS61" s="497"/>
      <c r="QAT61" s="497"/>
      <c r="QAU61" s="497"/>
      <c r="QAV61" s="497"/>
      <c r="QAW61" s="497"/>
      <c r="QAX61" s="497"/>
      <c r="QAY61" s="497"/>
      <c r="QAZ61" s="497"/>
      <c r="QBA61" s="497"/>
      <c r="QBB61" s="497"/>
      <c r="QBC61" s="497"/>
      <c r="QBD61" s="497"/>
      <c r="QBE61" s="497"/>
      <c r="QBF61" s="497"/>
      <c r="QBG61" s="497"/>
      <c r="QBH61" s="497"/>
      <c r="QBI61" s="497"/>
      <c r="QBJ61" s="497"/>
      <c r="QBK61" s="497"/>
      <c r="QBL61" s="497"/>
      <c r="QBM61" s="497"/>
      <c r="QBN61" s="497"/>
      <c r="QBO61" s="497"/>
      <c r="QBP61" s="497"/>
      <c r="QBQ61" s="497"/>
      <c r="QBR61" s="497"/>
      <c r="QBS61" s="497"/>
      <c r="QBT61" s="497"/>
      <c r="QBU61" s="497"/>
      <c r="QBV61" s="497"/>
      <c r="QBW61" s="497"/>
      <c r="QBX61" s="497"/>
      <c r="QBY61" s="497"/>
      <c r="QBZ61" s="497"/>
      <c r="QCA61" s="497"/>
      <c r="QCB61" s="497"/>
      <c r="QCC61" s="497"/>
      <c r="QCD61" s="497"/>
      <c r="QCE61" s="497"/>
      <c r="QCF61" s="497"/>
      <c r="QCG61" s="497"/>
      <c r="QCH61" s="497"/>
      <c r="QCI61" s="497"/>
      <c r="QCJ61" s="497"/>
      <c r="QCK61" s="497"/>
      <c r="QCL61" s="497"/>
      <c r="QCM61" s="497"/>
      <c r="QCN61" s="497"/>
      <c r="QCO61" s="497"/>
      <c r="QCP61" s="497"/>
      <c r="QCQ61" s="497"/>
      <c r="QCR61" s="497"/>
      <c r="QCS61" s="497"/>
      <c r="QCT61" s="497"/>
      <c r="QCU61" s="497"/>
      <c r="QCV61" s="497"/>
      <c r="QCW61" s="497"/>
      <c r="QCX61" s="497"/>
      <c r="QCY61" s="497"/>
      <c r="QCZ61" s="497"/>
      <c r="QDA61" s="497"/>
      <c r="QDB61" s="497"/>
      <c r="QDC61" s="497"/>
      <c r="QDD61" s="497"/>
      <c r="QDE61" s="497"/>
      <c r="QDF61" s="497"/>
      <c r="QDG61" s="497"/>
      <c r="QDH61" s="497"/>
      <c r="QDI61" s="497"/>
      <c r="QDJ61" s="497"/>
      <c r="QDK61" s="497"/>
      <c r="QDL61" s="497"/>
      <c r="QDM61" s="497"/>
      <c r="QDN61" s="497"/>
      <c r="QDO61" s="497"/>
      <c r="QDP61" s="497"/>
      <c r="QDQ61" s="497"/>
      <c r="QDR61" s="497"/>
      <c r="QDS61" s="497"/>
      <c r="QDT61" s="497"/>
      <c r="QDU61" s="497"/>
      <c r="QDV61" s="497"/>
      <c r="QDW61" s="497"/>
      <c r="QDX61" s="497"/>
      <c r="QDY61" s="497"/>
      <c r="QDZ61" s="497"/>
      <c r="QEA61" s="497"/>
      <c r="QEB61" s="497"/>
      <c r="QEC61" s="497"/>
      <c r="QED61" s="497"/>
      <c r="QEE61" s="497"/>
      <c r="QEF61" s="497"/>
      <c r="QEG61" s="497"/>
      <c r="QEH61" s="497"/>
      <c r="QEI61" s="497"/>
      <c r="QEJ61" s="497"/>
      <c r="QEK61" s="497"/>
      <c r="QEL61" s="497"/>
      <c r="QEM61" s="497"/>
      <c r="QEN61" s="497"/>
      <c r="QEO61" s="497"/>
      <c r="QEP61" s="497"/>
      <c r="QEQ61" s="497"/>
      <c r="QER61" s="497"/>
      <c r="QES61" s="497"/>
      <c r="QET61" s="497"/>
      <c r="QEU61" s="497"/>
      <c r="QEV61" s="497"/>
      <c r="QEW61" s="497"/>
      <c r="QEX61" s="497"/>
      <c r="QEY61" s="497"/>
      <c r="QEZ61" s="497"/>
      <c r="QFA61" s="497"/>
      <c r="QFB61" s="497"/>
      <c r="QFC61" s="497"/>
      <c r="QFD61" s="497"/>
      <c r="QFE61" s="497"/>
      <c r="QFF61" s="497"/>
      <c r="QFG61" s="497"/>
      <c r="QFH61" s="497"/>
      <c r="QFI61" s="497"/>
      <c r="QFJ61" s="497"/>
      <c r="QFK61" s="497"/>
      <c r="QFL61" s="497"/>
      <c r="QFM61" s="497"/>
      <c r="QFN61" s="497"/>
      <c r="QFO61" s="497"/>
      <c r="QFP61" s="497"/>
      <c r="QFQ61" s="497"/>
      <c r="QFR61" s="497"/>
      <c r="QFS61" s="497"/>
      <c r="QFT61" s="497"/>
      <c r="QFU61" s="497"/>
      <c r="QFV61" s="497"/>
      <c r="QFW61" s="497"/>
      <c r="QFX61" s="497"/>
      <c r="QFY61" s="497"/>
      <c r="QFZ61" s="497"/>
      <c r="QGA61" s="497"/>
      <c r="QGB61" s="497"/>
      <c r="QGC61" s="497"/>
      <c r="QGD61" s="497"/>
      <c r="QGE61" s="497"/>
      <c r="QGF61" s="497"/>
      <c r="QGG61" s="497"/>
      <c r="QGH61" s="497"/>
      <c r="QGI61" s="497"/>
      <c r="QGJ61" s="497"/>
      <c r="QGK61" s="497"/>
      <c r="QGL61" s="497"/>
      <c r="QGM61" s="497"/>
      <c r="QGN61" s="497"/>
      <c r="QGO61" s="497"/>
      <c r="QGP61" s="497"/>
      <c r="QGQ61" s="497"/>
      <c r="QGR61" s="497"/>
      <c r="QGS61" s="497"/>
      <c r="QGT61" s="497"/>
      <c r="QGU61" s="497"/>
      <c r="QGV61" s="497"/>
      <c r="QGW61" s="497"/>
      <c r="QGX61" s="497"/>
      <c r="QGY61" s="497"/>
      <c r="QGZ61" s="497"/>
      <c r="QHA61" s="497"/>
      <c r="QHB61" s="497"/>
      <c r="QHC61" s="497"/>
      <c r="QHD61" s="497"/>
      <c r="QHE61" s="497"/>
      <c r="QHF61" s="497"/>
      <c r="QHG61" s="497"/>
      <c r="QHH61" s="497"/>
      <c r="QHI61" s="497"/>
      <c r="QHJ61" s="497"/>
      <c r="QHK61" s="497"/>
      <c r="QHL61" s="497"/>
      <c r="QHM61" s="497"/>
      <c r="QHN61" s="497"/>
      <c r="QHO61" s="497"/>
      <c r="QHP61" s="497"/>
      <c r="QHQ61" s="497"/>
      <c r="QHR61" s="497"/>
      <c r="QHS61" s="497"/>
      <c r="QHT61" s="497"/>
      <c r="QHU61" s="497"/>
      <c r="QHV61" s="497"/>
      <c r="QHW61" s="497"/>
      <c r="QHX61" s="497"/>
      <c r="QHY61" s="497"/>
      <c r="QHZ61" s="497"/>
      <c r="QIA61" s="497"/>
      <c r="QIB61" s="497"/>
      <c r="QIC61" s="497"/>
      <c r="QID61" s="497"/>
      <c r="QIE61" s="497"/>
      <c r="QIF61" s="497"/>
      <c r="QIG61" s="497"/>
      <c r="QIH61" s="497"/>
      <c r="QII61" s="497"/>
      <c r="QIJ61" s="497"/>
      <c r="QIK61" s="497"/>
      <c r="QIL61" s="497"/>
      <c r="QIM61" s="497"/>
      <c r="QIN61" s="497"/>
      <c r="QIO61" s="497"/>
      <c r="QIP61" s="497"/>
      <c r="QIQ61" s="497"/>
      <c r="QIR61" s="497"/>
      <c r="QIS61" s="497"/>
      <c r="QIT61" s="497"/>
      <c r="QIU61" s="497"/>
      <c r="QIV61" s="497"/>
      <c r="QIW61" s="497"/>
      <c r="QIX61" s="497"/>
      <c r="QIY61" s="497"/>
      <c r="QIZ61" s="497"/>
      <c r="QJA61" s="497"/>
      <c r="QJB61" s="497"/>
      <c r="QJC61" s="497"/>
      <c r="QJD61" s="497"/>
      <c r="QJE61" s="497"/>
      <c r="QJF61" s="497"/>
      <c r="QJG61" s="497"/>
      <c r="QJH61" s="497"/>
      <c r="QJI61" s="497"/>
      <c r="QJJ61" s="497"/>
      <c r="QJK61" s="497"/>
      <c r="QJL61" s="497"/>
      <c r="QJM61" s="497"/>
      <c r="QJN61" s="497"/>
      <c r="QJO61" s="497"/>
      <c r="QJP61" s="497"/>
      <c r="QJQ61" s="497"/>
      <c r="QJR61" s="497"/>
      <c r="QJS61" s="497"/>
      <c r="QJT61" s="497"/>
      <c r="QJU61" s="497"/>
      <c r="QJV61" s="497"/>
      <c r="QJW61" s="497"/>
      <c r="QJX61" s="497"/>
      <c r="QJY61" s="497"/>
      <c r="QJZ61" s="497"/>
      <c r="QKA61" s="497"/>
      <c r="QKB61" s="497"/>
      <c r="QKC61" s="497"/>
      <c r="QKD61" s="497"/>
      <c r="QKE61" s="497"/>
      <c r="QKF61" s="497"/>
      <c r="QKG61" s="497"/>
      <c r="QKH61" s="497"/>
      <c r="QKI61" s="497"/>
      <c r="QKJ61" s="497"/>
      <c r="QKK61" s="497"/>
      <c r="QKL61" s="497"/>
      <c r="QKM61" s="497"/>
      <c r="QKN61" s="497"/>
      <c r="QKO61" s="497"/>
      <c r="QKP61" s="497"/>
      <c r="QKQ61" s="497"/>
      <c r="QKR61" s="497"/>
      <c r="QKS61" s="497"/>
      <c r="QKT61" s="497"/>
      <c r="QKU61" s="497"/>
      <c r="QKV61" s="497"/>
      <c r="QKW61" s="497"/>
      <c r="QKX61" s="497"/>
      <c r="QKY61" s="497"/>
      <c r="QKZ61" s="497"/>
      <c r="QLA61" s="497"/>
      <c r="QLB61" s="497"/>
      <c r="QLC61" s="497"/>
      <c r="QLD61" s="497"/>
      <c r="QLE61" s="497"/>
      <c r="QLF61" s="497"/>
      <c r="QLG61" s="497"/>
      <c r="QLH61" s="497"/>
      <c r="QLI61" s="497"/>
      <c r="QLJ61" s="497"/>
      <c r="QLK61" s="497"/>
      <c r="QLL61" s="497"/>
      <c r="QLM61" s="497"/>
      <c r="QLN61" s="497"/>
      <c r="QLO61" s="497"/>
      <c r="QLP61" s="497"/>
      <c r="QLQ61" s="497"/>
      <c r="QLR61" s="497"/>
      <c r="QLS61" s="497"/>
      <c r="QLT61" s="497"/>
      <c r="QLU61" s="497"/>
      <c r="QLV61" s="497"/>
      <c r="QLW61" s="497"/>
      <c r="QLX61" s="497"/>
      <c r="QLY61" s="497"/>
      <c r="QLZ61" s="497"/>
      <c r="QMA61" s="497"/>
      <c r="QMB61" s="497"/>
      <c r="QMC61" s="497"/>
      <c r="QMD61" s="497"/>
      <c r="QME61" s="497"/>
      <c r="QMF61" s="497"/>
      <c r="QMG61" s="497"/>
      <c r="QMH61" s="497"/>
      <c r="QMI61" s="497"/>
      <c r="QMJ61" s="497"/>
      <c r="QMK61" s="497"/>
      <c r="QML61" s="497"/>
      <c r="QMM61" s="497"/>
      <c r="QMN61" s="497"/>
      <c r="QMO61" s="497"/>
      <c r="QMP61" s="497"/>
      <c r="QMQ61" s="497"/>
      <c r="QMR61" s="497"/>
      <c r="QMS61" s="497"/>
      <c r="QMT61" s="497"/>
      <c r="QMU61" s="497"/>
      <c r="QMV61" s="497"/>
      <c r="QMW61" s="497"/>
      <c r="QMX61" s="497"/>
      <c r="QMY61" s="497"/>
      <c r="QMZ61" s="497"/>
      <c r="QNA61" s="497"/>
      <c r="QNB61" s="497"/>
      <c r="QNC61" s="497"/>
      <c r="QND61" s="497"/>
      <c r="QNE61" s="497"/>
      <c r="QNF61" s="497"/>
      <c r="QNG61" s="497"/>
      <c r="QNH61" s="497"/>
      <c r="QNI61" s="497"/>
      <c r="QNJ61" s="497"/>
      <c r="QNK61" s="497"/>
      <c r="QNL61" s="497"/>
      <c r="QNM61" s="497"/>
      <c r="QNN61" s="497"/>
      <c r="QNO61" s="497"/>
      <c r="QNP61" s="497"/>
      <c r="QNQ61" s="497"/>
      <c r="QNR61" s="497"/>
      <c r="QNS61" s="497"/>
      <c r="QNT61" s="497"/>
      <c r="QNU61" s="497"/>
      <c r="QNV61" s="497"/>
      <c r="QNW61" s="497"/>
      <c r="QNX61" s="497"/>
      <c r="QNY61" s="497"/>
      <c r="QNZ61" s="497"/>
      <c r="QOA61" s="497"/>
      <c r="QOB61" s="497"/>
      <c r="QOC61" s="497"/>
      <c r="QOD61" s="497"/>
      <c r="QOE61" s="497"/>
      <c r="QOF61" s="497"/>
      <c r="QOG61" s="497"/>
      <c r="QOH61" s="497"/>
      <c r="QOI61" s="497"/>
      <c r="QOJ61" s="497"/>
      <c r="QOK61" s="497"/>
      <c r="QOL61" s="497"/>
      <c r="QOM61" s="497"/>
      <c r="QON61" s="497"/>
      <c r="QOO61" s="497"/>
      <c r="QOP61" s="497"/>
      <c r="QOQ61" s="497"/>
      <c r="QOR61" s="497"/>
      <c r="QOS61" s="497"/>
      <c r="QOT61" s="497"/>
      <c r="QOU61" s="497"/>
      <c r="QOV61" s="497"/>
      <c r="QOW61" s="497"/>
      <c r="QOX61" s="497"/>
      <c r="QOY61" s="497"/>
      <c r="QOZ61" s="497"/>
      <c r="QPA61" s="497"/>
      <c r="QPB61" s="497"/>
      <c r="QPC61" s="497"/>
      <c r="QPD61" s="497"/>
      <c r="QPE61" s="497"/>
      <c r="QPF61" s="497"/>
      <c r="QPG61" s="497"/>
      <c r="QPH61" s="497"/>
      <c r="QPI61" s="497"/>
      <c r="QPJ61" s="497"/>
      <c r="QPK61" s="497"/>
      <c r="QPL61" s="497"/>
      <c r="QPM61" s="497"/>
      <c r="QPN61" s="497"/>
      <c r="QPO61" s="497"/>
      <c r="QPP61" s="497"/>
      <c r="QPQ61" s="497"/>
      <c r="QPR61" s="497"/>
      <c r="QPS61" s="497"/>
      <c r="QPT61" s="497"/>
      <c r="QPU61" s="497"/>
      <c r="QPV61" s="497"/>
      <c r="QPW61" s="497"/>
      <c r="QPX61" s="497"/>
      <c r="QPY61" s="497"/>
      <c r="QPZ61" s="497"/>
      <c r="QQA61" s="497"/>
      <c r="QQB61" s="497"/>
      <c r="QQC61" s="497"/>
      <c r="QQD61" s="497"/>
      <c r="QQE61" s="497"/>
      <c r="QQF61" s="497"/>
      <c r="QQG61" s="497"/>
      <c r="QQH61" s="497"/>
      <c r="QQI61" s="497"/>
      <c r="QQJ61" s="497"/>
      <c r="QQK61" s="497"/>
      <c r="QQL61" s="497"/>
      <c r="QQM61" s="497"/>
      <c r="QQN61" s="497"/>
      <c r="QQO61" s="497"/>
      <c r="QQP61" s="497"/>
      <c r="QQQ61" s="497"/>
      <c r="QQR61" s="497"/>
      <c r="QQS61" s="497"/>
      <c r="QQT61" s="497"/>
      <c r="QQU61" s="497"/>
      <c r="QQV61" s="497"/>
      <c r="QQW61" s="497"/>
      <c r="QQX61" s="497"/>
      <c r="QQY61" s="497"/>
      <c r="QQZ61" s="497"/>
      <c r="QRA61" s="497"/>
      <c r="QRB61" s="497"/>
      <c r="QRC61" s="497"/>
      <c r="QRD61" s="497"/>
      <c r="QRE61" s="497"/>
      <c r="QRF61" s="497"/>
      <c r="QRG61" s="497"/>
      <c r="QRH61" s="497"/>
      <c r="QRI61" s="497"/>
      <c r="QRJ61" s="497"/>
      <c r="QRK61" s="497"/>
      <c r="QRL61" s="497"/>
      <c r="QRM61" s="497"/>
      <c r="QRN61" s="497"/>
      <c r="QRO61" s="497"/>
      <c r="QRP61" s="497"/>
      <c r="QRQ61" s="497"/>
      <c r="QRR61" s="497"/>
      <c r="QRS61" s="497"/>
      <c r="QRT61" s="497"/>
      <c r="QRU61" s="497"/>
      <c r="QRV61" s="497"/>
      <c r="QRW61" s="497"/>
      <c r="QRX61" s="497"/>
      <c r="QRY61" s="497"/>
      <c r="QRZ61" s="497"/>
      <c r="QSA61" s="497"/>
      <c r="QSB61" s="497"/>
      <c r="QSC61" s="497"/>
      <c r="QSD61" s="497"/>
      <c r="QSE61" s="497"/>
      <c r="QSF61" s="497"/>
      <c r="QSG61" s="497"/>
      <c r="QSH61" s="497"/>
      <c r="QSI61" s="497"/>
      <c r="QSJ61" s="497"/>
      <c r="QSK61" s="497"/>
      <c r="QSL61" s="497"/>
      <c r="QSM61" s="497"/>
      <c r="QSN61" s="497"/>
      <c r="QSO61" s="497"/>
      <c r="QSP61" s="497"/>
      <c r="QSQ61" s="497"/>
      <c r="QSR61" s="497"/>
      <c r="QSS61" s="497"/>
      <c r="QST61" s="497"/>
      <c r="QSU61" s="497"/>
      <c r="QSV61" s="497"/>
      <c r="QSW61" s="497"/>
      <c r="QSX61" s="497"/>
      <c r="QSY61" s="497"/>
      <c r="QSZ61" s="497"/>
      <c r="QTA61" s="497"/>
      <c r="QTB61" s="497"/>
      <c r="QTC61" s="497"/>
      <c r="QTD61" s="497"/>
      <c r="QTE61" s="497"/>
      <c r="QTF61" s="497"/>
      <c r="QTG61" s="497"/>
      <c r="QTH61" s="497"/>
      <c r="QTI61" s="497"/>
      <c r="QTJ61" s="497"/>
      <c r="QTK61" s="497"/>
      <c r="QTL61" s="497"/>
      <c r="QTM61" s="497"/>
      <c r="QTN61" s="497"/>
      <c r="QTO61" s="497"/>
      <c r="QTP61" s="497"/>
      <c r="QTQ61" s="497"/>
      <c r="QTR61" s="497"/>
      <c r="QTS61" s="497"/>
      <c r="QTT61" s="497"/>
      <c r="QTU61" s="497"/>
      <c r="QTV61" s="497"/>
      <c r="QTW61" s="497"/>
      <c r="QTX61" s="497"/>
      <c r="QTY61" s="497"/>
      <c r="QTZ61" s="497"/>
      <c r="QUA61" s="497"/>
      <c r="QUB61" s="497"/>
      <c r="QUC61" s="497"/>
      <c r="QUD61" s="497"/>
      <c r="QUE61" s="497"/>
      <c r="QUF61" s="497"/>
      <c r="QUG61" s="497"/>
      <c r="QUH61" s="497"/>
      <c r="QUI61" s="497"/>
      <c r="QUJ61" s="497"/>
      <c r="QUK61" s="497"/>
      <c r="QUL61" s="497"/>
      <c r="QUM61" s="497"/>
      <c r="QUN61" s="497"/>
      <c r="QUO61" s="497"/>
      <c r="QUP61" s="497"/>
      <c r="QUQ61" s="497"/>
      <c r="QUR61" s="497"/>
      <c r="QUS61" s="497"/>
      <c r="QUT61" s="497"/>
      <c r="QUU61" s="497"/>
      <c r="QUV61" s="497"/>
      <c r="QUW61" s="497"/>
      <c r="QUX61" s="497"/>
      <c r="QUY61" s="497"/>
      <c r="QUZ61" s="497"/>
      <c r="QVA61" s="497"/>
      <c r="QVB61" s="497"/>
      <c r="QVC61" s="497"/>
      <c r="QVD61" s="497"/>
      <c r="QVE61" s="497"/>
      <c r="QVF61" s="497"/>
      <c r="QVG61" s="497"/>
      <c r="QVH61" s="497"/>
      <c r="QVI61" s="497"/>
      <c r="QVJ61" s="497"/>
      <c r="QVK61" s="497"/>
      <c r="QVL61" s="497"/>
      <c r="QVM61" s="497"/>
      <c r="QVN61" s="497"/>
      <c r="QVO61" s="497"/>
      <c r="QVP61" s="497"/>
      <c r="QVQ61" s="497"/>
      <c r="QVR61" s="497"/>
      <c r="QVS61" s="497"/>
      <c r="QVT61" s="497"/>
      <c r="QVU61" s="497"/>
      <c r="QVV61" s="497"/>
      <c r="QVW61" s="497"/>
      <c r="QVX61" s="497"/>
      <c r="QVY61" s="497"/>
      <c r="QVZ61" s="497"/>
      <c r="QWA61" s="497"/>
      <c r="QWB61" s="497"/>
      <c r="QWC61" s="497"/>
      <c r="QWD61" s="497"/>
      <c r="QWE61" s="497"/>
      <c r="QWF61" s="497"/>
      <c r="QWG61" s="497"/>
      <c r="QWH61" s="497"/>
      <c r="QWI61" s="497"/>
      <c r="QWJ61" s="497"/>
      <c r="QWK61" s="497"/>
      <c r="QWL61" s="497"/>
      <c r="QWM61" s="497"/>
      <c r="QWN61" s="497"/>
      <c r="QWO61" s="497"/>
      <c r="QWP61" s="497"/>
      <c r="QWQ61" s="497"/>
      <c r="QWR61" s="497"/>
      <c r="QWS61" s="497"/>
      <c r="QWT61" s="497"/>
      <c r="QWU61" s="497"/>
      <c r="QWV61" s="497"/>
      <c r="QWW61" s="497"/>
      <c r="QWX61" s="497"/>
      <c r="QWY61" s="497"/>
      <c r="QWZ61" s="497"/>
      <c r="QXA61" s="497"/>
      <c r="QXB61" s="497"/>
      <c r="QXC61" s="497"/>
      <c r="QXD61" s="497"/>
      <c r="QXE61" s="497"/>
      <c r="QXF61" s="497"/>
      <c r="QXG61" s="497"/>
      <c r="QXH61" s="497"/>
      <c r="QXI61" s="497"/>
      <c r="QXJ61" s="497"/>
      <c r="QXK61" s="497"/>
      <c r="QXL61" s="497"/>
      <c r="QXM61" s="497"/>
      <c r="QXN61" s="497"/>
      <c r="QXO61" s="497"/>
      <c r="QXP61" s="497"/>
      <c r="QXQ61" s="497"/>
      <c r="QXR61" s="497"/>
      <c r="QXS61" s="497"/>
      <c r="QXT61" s="497"/>
      <c r="QXU61" s="497"/>
      <c r="QXV61" s="497"/>
      <c r="QXW61" s="497"/>
      <c r="QXX61" s="497"/>
      <c r="QXY61" s="497"/>
      <c r="QXZ61" s="497"/>
      <c r="QYA61" s="497"/>
      <c r="QYB61" s="497"/>
      <c r="QYC61" s="497"/>
      <c r="QYD61" s="497"/>
      <c r="QYE61" s="497"/>
      <c r="QYF61" s="497"/>
      <c r="QYG61" s="497"/>
      <c r="QYH61" s="497"/>
      <c r="QYI61" s="497"/>
      <c r="QYJ61" s="497"/>
      <c r="QYK61" s="497"/>
      <c r="QYL61" s="497"/>
      <c r="QYM61" s="497"/>
      <c r="QYN61" s="497"/>
      <c r="QYO61" s="497"/>
      <c r="QYP61" s="497"/>
      <c r="QYQ61" s="497"/>
      <c r="QYR61" s="497"/>
      <c r="QYS61" s="497"/>
      <c r="QYT61" s="497"/>
      <c r="QYU61" s="497"/>
      <c r="QYV61" s="497"/>
      <c r="QYW61" s="497"/>
      <c r="QYX61" s="497"/>
      <c r="QYY61" s="497"/>
      <c r="QYZ61" s="497"/>
      <c r="QZA61" s="497"/>
      <c r="QZB61" s="497"/>
      <c r="QZC61" s="497"/>
      <c r="QZD61" s="497"/>
      <c r="QZE61" s="497"/>
      <c r="QZF61" s="497"/>
      <c r="QZG61" s="497"/>
      <c r="QZH61" s="497"/>
      <c r="QZI61" s="497"/>
      <c r="QZJ61" s="497"/>
      <c r="QZK61" s="497"/>
      <c r="QZL61" s="497"/>
      <c r="QZM61" s="497"/>
      <c r="QZN61" s="497"/>
      <c r="QZO61" s="497"/>
      <c r="QZP61" s="497"/>
      <c r="QZQ61" s="497"/>
      <c r="QZR61" s="497"/>
      <c r="QZS61" s="497"/>
      <c r="QZT61" s="497"/>
      <c r="QZU61" s="497"/>
      <c r="QZV61" s="497"/>
      <c r="QZW61" s="497"/>
      <c r="QZX61" s="497"/>
      <c r="QZY61" s="497"/>
      <c r="QZZ61" s="497"/>
      <c r="RAA61" s="497"/>
      <c r="RAB61" s="497"/>
      <c r="RAC61" s="497"/>
      <c r="RAD61" s="497"/>
      <c r="RAE61" s="497"/>
      <c r="RAF61" s="497"/>
      <c r="RAG61" s="497"/>
      <c r="RAH61" s="497"/>
      <c r="RAI61" s="497"/>
      <c r="RAJ61" s="497"/>
      <c r="RAK61" s="497"/>
      <c r="RAL61" s="497"/>
      <c r="RAM61" s="497"/>
      <c r="RAN61" s="497"/>
      <c r="RAO61" s="497"/>
      <c r="RAP61" s="497"/>
      <c r="RAQ61" s="497"/>
      <c r="RAR61" s="497"/>
      <c r="RAS61" s="497"/>
      <c r="RAT61" s="497"/>
      <c r="RAU61" s="497"/>
      <c r="RAV61" s="497"/>
      <c r="RAW61" s="497"/>
      <c r="RAX61" s="497"/>
      <c r="RAY61" s="497"/>
      <c r="RAZ61" s="497"/>
      <c r="RBA61" s="497"/>
      <c r="RBB61" s="497"/>
      <c r="RBC61" s="497"/>
      <c r="RBD61" s="497"/>
      <c r="RBE61" s="497"/>
      <c r="RBF61" s="497"/>
      <c r="RBG61" s="497"/>
      <c r="RBH61" s="497"/>
      <c r="RBI61" s="497"/>
      <c r="RBJ61" s="497"/>
      <c r="RBK61" s="497"/>
      <c r="RBL61" s="497"/>
      <c r="RBM61" s="497"/>
      <c r="RBN61" s="497"/>
      <c r="RBO61" s="497"/>
      <c r="RBP61" s="497"/>
      <c r="RBQ61" s="497"/>
      <c r="RBR61" s="497"/>
      <c r="RBS61" s="497"/>
      <c r="RBT61" s="497"/>
      <c r="RBU61" s="497"/>
      <c r="RBV61" s="497"/>
      <c r="RBW61" s="497"/>
      <c r="RBX61" s="497"/>
      <c r="RBY61" s="497"/>
      <c r="RBZ61" s="497"/>
      <c r="RCA61" s="497"/>
      <c r="RCB61" s="497"/>
      <c r="RCC61" s="497"/>
      <c r="RCD61" s="497"/>
      <c r="RCE61" s="497"/>
      <c r="RCF61" s="497"/>
      <c r="RCG61" s="497"/>
      <c r="RCH61" s="497"/>
      <c r="RCI61" s="497"/>
      <c r="RCJ61" s="497"/>
      <c r="RCK61" s="497"/>
      <c r="RCL61" s="497"/>
      <c r="RCM61" s="497"/>
      <c r="RCN61" s="497"/>
      <c r="RCO61" s="497"/>
      <c r="RCP61" s="497"/>
      <c r="RCQ61" s="497"/>
      <c r="RCR61" s="497"/>
      <c r="RCS61" s="497"/>
      <c r="RCT61" s="497"/>
      <c r="RCU61" s="497"/>
      <c r="RCV61" s="497"/>
      <c r="RCW61" s="497"/>
      <c r="RCX61" s="497"/>
      <c r="RCY61" s="497"/>
      <c r="RCZ61" s="497"/>
      <c r="RDA61" s="497"/>
      <c r="RDB61" s="497"/>
      <c r="RDC61" s="497"/>
      <c r="RDD61" s="497"/>
      <c r="RDE61" s="497"/>
      <c r="RDF61" s="497"/>
      <c r="RDG61" s="497"/>
      <c r="RDH61" s="497"/>
      <c r="RDI61" s="497"/>
      <c r="RDJ61" s="497"/>
      <c r="RDK61" s="497"/>
      <c r="RDL61" s="497"/>
      <c r="RDM61" s="497"/>
      <c r="RDN61" s="497"/>
      <c r="RDO61" s="497"/>
      <c r="RDP61" s="497"/>
      <c r="RDQ61" s="497"/>
      <c r="RDR61" s="497"/>
      <c r="RDS61" s="497"/>
      <c r="RDT61" s="497"/>
      <c r="RDU61" s="497"/>
      <c r="RDV61" s="497"/>
      <c r="RDW61" s="497"/>
      <c r="RDX61" s="497"/>
      <c r="RDY61" s="497"/>
      <c r="RDZ61" s="497"/>
      <c r="REA61" s="497"/>
      <c r="REB61" s="497"/>
      <c r="REC61" s="497"/>
      <c r="RED61" s="497"/>
      <c r="REE61" s="497"/>
      <c r="REF61" s="497"/>
      <c r="REG61" s="497"/>
      <c r="REH61" s="497"/>
      <c r="REI61" s="497"/>
      <c r="REJ61" s="497"/>
      <c r="REK61" s="497"/>
      <c r="REL61" s="497"/>
      <c r="REM61" s="497"/>
      <c r="REN61" s="497"/>
      <c r="REO61" s="497"/>
      <c r="REP61" s="497"/>
      <c r="REQ61" s="497"/>
      <c r="RER61" s="497"/>
      <c r="RES61" s="497"/>
      <c r="RET61" s="497"/>
      <c r="REU61" s="497"/>
      <c r="REV61" s="497"/>
      <c r="REW61" s="497"/>
      <c r="REX61" s="497"/>
      <c r="REY61" s="497"/>
      <c r="REZ61" s="497"/>
      <c r="RFA61" s="497"/>
      <c r="RFB61" s="497"/>
      <c r="RFC61" s="497"/>
      <c r="RFD61" s="497"/>
      <c r="RFE61" s="497"/>
      <c r="RFF61" s="497"/>
      <c r="RFG61" s="497"/>
      <c r="RFH61" s="497"/>
      <c r="RFI61" s="497"/>
      <c r="RFJ61" s="497"/>
      <c r="RFK61" s="497"/>
      <c r="RFL61" s="497"/>
      <c r="RFM61" s="497"/>
      <c r="RFN61" s="497"/>
      <c r="RFO61" s="497"/>
      <c r="RFP61" s="497"/>
      <c r="RFQ61" s="497"/>
      <c r="RFR61" s="497"/>
      <c r="RFS61" s="497"/>
      <c r="RFT61" s="497"/>
      <c r="RFU61" s="497"/>
      <c r="RFV61" s="497"/>
      <c r="RFW61" s="497"/>
      <c r="RFX61" s="497"/>
      <c r="RFY61" s="497"/>
      <c r="RFZ61" s="497"/>
      <c r="RGA61" s="497"/>
      <c r="RGB61" s="497"/>
      <c r="RGC61" s="497"/>
      <c r="RGD61" s="497"/>
      <c r="RGE61" s="497"/>
      <c r="RGF61" s="497"/>
      <c r="RGG61" s="497"/>
      <c r="RGH61" s="497"/>
      <c r="RGI61" s="497"/>
      <c r="RGJ61" s="497"/>
      <c r="RGK61" s="497"/>
      <c r="RGL61" s="497"/>
      <c r="RGM61" s="497"/>
      <c r="RGN61" s="497"/>
      <c r="RGO61" s="497"/>
      <c r="RGP61" s="497"/>
      <c r="RGQ61" s="497"/>
      <c r="RGR61" s="497"/>
      <c r="RGS61" s="497"/>
      <c r="RGT61" s="497"/>
      <c r="RGU61" s="497"/>
      <c r="RGV61" s="497"/>
      <c r="RGW61" s="497"/>
      <c r="RGX61" s="497"/>
      <c r="RGY61" s="497"/>
      <c r="RGZ61" s="497"/>
      <c r="RHA61" s="497"/>
      <c r="RHB61" s="497"/>
      <c r="RHC61" s="497"/>
      <c r="RHD61" s="497"/>
      <c r="RHE61" s="497"/>
      <c r="RHF61" s="497"/>
      <c r="RHG61" s="497"/>
      <c r="RHH61" s="497"/>
      <c r="RHI61" s="497"/>
      <c r="RHJ61" s="497"/>
      <c r="RHK61" s="497"/>
      <c r="RHL61" s="497"/>
      <c r="RHM61" s="497"/>
      <c r="RHN61" s="497"/>
      <c r="RHO61" s="497"/>
      <c r="RHP61" s="497"/>
      <c r="RHQ61" s="497"/>
      <c r="RHR61" s="497"/>
      <c r="RHS61" s="497"/>
      <c r="RHT61" s="497"/>
      <c r="RHU61" s="497"/>
      <c r="RHV61" s="497"/>
      <c r="RHW61" s="497"/>
      <c r="RHX61" s="497"/>
      <c r="RHY61" s="497"/>
      <c r="RHZ61" s="497"/>
      <c r="RIA61" s="497"/>
      <c r="RIB61" s="497"/>
      <c r="RIC61" s="497"/>
      <c r="RID61" s="497"/>
      <c r="RIE61" s="497"/>
      <c r="RIF61" s="497"/>
      <c r="RIG61" s="497"/>
      <c r="RIH61" s="497"/>
      <c r="RII61" s="497"/>
      <c r="RIJ61" s="497"/>
      <c r="RIK61" s="497"/>
      <c r="RIL61" s="497"/>
      <c r="RIM61" s="497"/>
      <c r="RIN61" s="497"/>
      <c r="RIO61" s="497"/>
      <c r="RIP61" s="497"/>
      <c r="RIQ61" s="497"/>
      <c r="RIR61" s="497"/>
      <c r="RIS61" s="497"/>
      <c r="RIT61" s="497"/>
      <c r="RIU61" s="497"/>
      <c r="RIV61" s="497"/>
      <c r="RIW61" s="497"/>
      <c r="RIX61" s="497"/>
      <c r="RIY61" s="497"/>
      <c r="RIZ61" s="497"/>
      <c r="RJA61" s="497"/>
      <c r="RJB61" s="497"/>
      <c r="RJC61" s="497"/>
      <c r="RJD61" s="497"/>
      <c r="RJE61" s="497"/>
      <c r="RJF61" s="497"/>
      <c r="RJG61" s="497"/>
      <c r="RJH61" s="497"/>
      <c r="RJI61" s="497"/>
      <c r="RJJ61" s="497"/>
      <c r="RJK61" s="497"/>
      <c r="RJL61" s="497"/>
      <c r="RJM61" s="497"/>
      <c r="RJN61" s="497"/>
      <c r="RJO61" s="497"/>
      <c r="RJP61" s="497"/>
      <c r="RJQ61" s="497"/>
      <c r="RJR61" s="497"/>
      <c r="RJS61" s="497"/>
      <c r="RJT61" s="497"/>
      <c r="RJU61" s="497"/>
      <c r="RJV61" s="497"/>
      <c r="RJW61" s="497"/>
      <c r="RJX61" s="497"/>
      <c r="RJY61" s="497"/>
      <c r="RJZ61" s="497"/>
      <c r="RKA61" s="497"/>
      <c r="RKB61" s="497"/>
      <c r="RKC61" s="497"/>
      <c r="RKD61" s="497"/>
      <c r="RKE61" s="497"/>
      <c r="RKF61" s="497"/>
      <c r="RKG61" s="497"/>
      <c r="RKH61" s="497"/>
      <c r="RKI61" s="497"/>
      <c r="RKJ61" s="497"/>
      <c r="RKK61" s="497"/>
      <c r="RKL61" s="497"/>
      <c r="RKM61" s="497"/>
      <c r="RKN61" s="497"/>
      <c r="RKO61" s="497"/>
      <c r="RKP61" s="497"/>
      <c r="RKQ61" s="497"/>
      <c r="RKR61" s="497"/>
      <c r="RKS61" s="497"/>
      <c r="RKT61" s="497"/>
      <c r="RKU61" s="497"/>
      <c r="RKV61" s="497"/>
      <c r="RKW61" s="497"/>
      <c r="RKX61" s="497"/>
      <c r="RKY61" s="497"/>
      <c r="RKZ61" s="497"/>
      <c r="RLA61" s="497"/>
      <c r="RLB61" s="497"/>
      <c r="RLC61" s="497"/>
      <c r="RLD61" s="497"/>
      <c r="RLE61" s="497"/>
      <c r="RLF61" s="497"/>
      <c r="RLG61" s="497"/>
      <c r="RLH61" s="497"/>
      <c r="RLI61" s="497"/>
      <c r="RLJ61" s="497"/>
      <c r="RLK61" s="497"/>
      <c r="RLL61" s="497"/>
      <c r="RLM61" s="497"/>
      <c r="RLN61" s="497"/>
      <c r="RLO61" s="497"/>
      <c r="RLP61" s="497"/>
      <c r="RLQ61" s="497"/>
      <c r="RLR61" s="497"/>
      <c r="RLS61" s="497"/>
      <c r="RLT61" s="497"/>
      <c r="RLU61" s="497"/>
      <c r="RLV61" s="497"/>
      <c r="RLW61" s="497"/>
      <c r="RLX61" s="497"/>
      <c r="RLY61" s="497"/>
      <c r="RLZ61" s="497"/>
      <c r="RMA61" s="497"/>
      <c r="RMB61" s="497"/>
      <c r="RMC61" s="497"/>
      <c r="RMD61" s="497"/>
      <c r="RME61" s="497"/>
      <c r="RMF61" s="497"/>
      <c r="RMG61" s="497"/>
      <c r="RMH61" s="497"/>
      <c r="RMI61" s="497"/>
      <c r="RMJ61" s="497"/>
      <c r="RMK61" s="497"/>
      <c r="RML61" s="497"/>
      <c r="RMM61" s="497"/>
      <c r="RMN61" s="497"/>
      <c r="RMO61" s="497"/>
      <c r="RMP61" s="497"/>
      <c r="RMQ61" s="497"/>
      <c r="RMR61" s="497"/>
      <c r="RMS61" s="497"/>
      <c r="RMT61" s="497"/>
      <c r="RMU61" s="497"/>
      <c r="RMV61" s="497"/>
      <c r="RMW61" s="497"/>
      <c r="RMX61" s="497"/>
      <c r="RMY61" s="497"/>
      <c r="RMZ61" s="497"/>
      <c r="RNA61" s="497"/>
      <c r="RNB61" s="497"/>
      <c r="RNC61" s="497"/>
      <c r="RND61" s="497"/>
      <c r="RNE61" s="497"/>
      <c r="RNF61" s="497"/>
      <c r="RNG61" s="497"/>
      <c r="RNH61" s="497"/>
      <c r="RNI61" s="497"/>
      <c r="RNJ61" s="497"/>
      <c r="RNK61" s="497"/>
      <c r="RNL61" s="497"/>
      <c r="RNM61" s="497"/>
      <c r="RNN61" s="497"/>
      <c r="RNO61" s="497"/>
      <c r="RNP61" s="497"/>
      <c r="RNQ61" s="497"/>
      <c r="RNR61" s="497"/>
      <c r="RNS61" s="497"/>
      <c r="RNT61" s="497"/>
      <c r="RNU61" s="497"/>
      <c r="RNV61" s="497"/>
      <c r="RNW61" s="497"/>
      <c r="RNX61" s="497"/>
      <c r="RNY61" s="497"/>
      <c r="RNZ61" s="497"/>
      <c r="ROA61" s="497"/>
      <c r="ROB61" s="497"/>
      <c r="ROC61" s="497"/>
      <c r="ROD61" s="497"/>
      <c r="ROE61" s="497"/>
      <c r="ROF61" s="497"/>
      <c r="ROG61" s="497"/>
      <c r="ROH61" s="497"/>
      <c r="ROI61" s="497"/>
      <c r="ROJ61" s="497"/>
      <c r="ROK61" s="497"/>
      <c r="ROL61" s="497"/>
      <c r="ROM61" s="497"/>
      <c r="RON61" s="497"/>
      <c r="ROO61" s="497"/>
      <c r="ROP61" s="497"/>
      <c r="ROQ61" s="497"/>
      <c r="ROR61" s="497"/>
      <c r="ROS61" s="497"/>
      <c r="ROT61" s="497"/>
      <c r="ROU61" s="497"/>
      <c r="ROV61" s="497"/>
      <c r="ROW61" s="497"/>
      <c r="ROX61" s="497"/>
      <c r="ROY61" s="497"/>
      <c r="ROZ61" s="497"/>
      <c r="RPA61" s="497"/>
      <c r="RPB61" s="497"/>
      <c r="RPC61" s="497"/>
      <c r="RPD61" s="497"/>
      <c r="RPE61" s="497"/>
      <c r="RPF61" s="497"/>
      <c r="RPG61" s="497"/>
      <c r="RPH61" s="497"/>
      <c r="RPI61" s="497"/>
      <c r="RPJ61" s="497"/>
      <c r="RPK61" s="497"/>
      <c r="RPL61" s="497"/>
      <c r="RPM61" s="497"/>
      <c r="RPN61" s="497"/>
      <c r="RPO61" s="497"/>
      <c r="RPP61" s="497"/>
      <c r="RPQ61" s="497"/>
      <c r="RPR61" s="497"/>
      <c r="RPS61" s="497"/>
      <c r="RPT61" s="497"/>
      <c r="RPU61" s="497"/>
      <c r="RPV61" s="497"/>
      <c r="RPW61" s="497"/>
      <c r="RPX61" s="497"/>
      <c r="RPY61" s="497"/>
      <c r="RPZ61" s="497"/>
      <c r="RQA61" s="497"/>
      <c r="RQB61" s="497"/>
      <c r="RQC61" s="497"/>
      <c r="RQD61" s="497"/>
      <c r="RQE61" s="497"/>
      <c r="RQF61" s="497"/>
      <c r="RQG61" s="497"/>
      <c r="RQH61" s="497"/>
      <c r="RQI61" s="497"/>
      <c r="RQJ61" s="497"/>
      <c r="RQK61" s="497"/>
      <c r="RQL61" s="497"/>
      <c r="RQM61" s="497"/>
      <c r="RQN61" s="497"/>
      <c r="RQO61" s="497"/>
      <c r="RQP61" s="497"/>
      <c r="RQQ61" s="497"/>
      <c r="RQR61" s="497"/>
      <c r="RQS61" s="497"/>
      <c r="RQT61" s="497"/>
      <c r="RQU61" s="497"/>
      <c r="RQV61" s="497"/>
      <c r="RQW61" s="497"/>
      <c r="RQX61" s="497"/>
      <c r="RQY61" s="497"/>
      <c r="RQZ61" s="497"/>
      <c r="RRA61" s="497"/>
      <c r="RRB61" s="497"/>
      <c r="RRC61" s="497"/>
      <c r="RRD61" s="497"/>
      <c r="RRE61" s="497"/>
      <c r="RRF61" s="497"/>
      <c r="RRG61" s="497"/>
      <c r="RRH61" s="497"/>
      <c r="RRI61" s="497"/>
      <c r="RRJ61" s="497"/>
      <c r="RRK61" s="497"/>
      <c r="RRL61" s="497"/>
      <c r="RRM61" s="497"/>
      <c r="RRN61" s="497"/>
      <c r="RRO61" s="497"/>
      <c r="RRP61" s="497"/>
      <c r="RRQ61" s="497"/>
      <c r="RRR61" s="497"/>
      <c r="RRS61" s="497"/>
      <c r="RRT61" s="497"/>
      <c r="RRU61" s="497"/>
      <c r="RRV61" s="497"/>
      <c r="RRW61" s="497"/>
      <c r="RRX61" s="497"/>
      <c r="RRY61" s="497"/>
      <c r="RRZ61" s="497"/>
      <c r="RSA61" s="497"/>
      <c r="RSB61" s="497"/>
      <c r="RSC61" s="497"/>
      <c r="RSD61" s="497"/>
      <c r="RSE61" s="497"/>
      <c r="RSF61" s="497"/>
      <c r="RSG61" s="497"/>
      <c r="RSH61" s="497"/>
      <c r="RSI61" s="497"/>
      <c r="RSJ61" s="497"/>
      <c r="RSK61" s="497"/>
      <c r="RSL61" s="497"/>
      <c r="RSM61" s="497"/>
      <c r="RSN61" s="497"/>
      <c r="RSO61" s="497"/>
      <c r="RSP61" s="497"/>
      <c r="RSQ61" s="497"/>
      <c r="RSR61" s="497"/>
      <c r="RSS61" s="497"/>
      <c r="RST61" s="497"/>
      <c r="RSU61" s="497"/>
      <c r="RSV61" s="497"/>
      <c r="RSW61" s="497"/>
      <c r="RSX61" s="497"/>
      <c r="RSY61" s="497"/>
      <c r="RSZ61" s="497"/>
      <c r="RTA61" s="497"/>
      <c r="RTB61" s="497"/>
      <c r="RTC61" s="497"/>
      <c r="RTD61" s="497"/>
      <c r="RTE61" s="497"/>
      <c r="RTF61" s="497"/>
      <c r="RTG61" s="497"/>
      <c r="RTH61" s="497"/>
      <c r="RTI61" s="497"/>
      <c r="RTJ61" s="497"/>
      <c r="RTK61" s="497"/>
      <c r="RTL61" s="497"/>
      <c r="RTM61" s="497"/>
      <c r="RTN61" s="497"/>
      <c r="RTO61" s="497"/>
      <c r="RTP61" s="497"/>
      <c r="RTQ61" s="497"/>
      <c r="RTR61" s="497"/>
      <c r="RTS61" s="497"/>
      <c r="RTT61" s="497"/>
      <c r="RTU61" s="497"/>
      <c r="RTV61" s="497"/>
      <c r="RTW61" s="497"/>
      <c r="RTX61" s="497"/>
      <c r="RTY61" s="497"/>
      <c r="RTZ61" s="497"/>
      <c r="RUA61" s="497"/>
      <c r="RUB61" s="497"/>
      <c r="RUC61" s="497"/>
      <c r="RUD61" s="497"/>
      <c r="RUE61" s="497"/>
      <c r="RUF61" s="497"/>
      <c r="RUG61" s="497"/>
      <c r="RUH61" s="497"/>
      <c r="RUI61" s="497"/>
      <c r="RUJ61" s="497"/>
      <c r="RUK61" s="497"/>
      <c r="RUL61" s="497"/>
      <c r="RUM61" s="497"/>
      <c r="RUN61" s="497"/>
      <c r="RUO61" s="497"/>
      <c r="RUP61" s="497"/>
      <c r="RUQ61" s="497"/>
      <c r="RUR61" s="497"/>
      <c r="RUS61" s="497"/>
      <c r="RUT61" s="497"/>
      <c r="RUU61" s="497"/>
      <c r="RUV61" s="497"/>
      <c r="RUW61" s="497"/>
      <c r="RUX61" s="497"/>
      <c r="RUY61" s="497"/>
      <c r="RUZ61" s="497"/>
      <c r="RVA61" s="497"/>
      <c r="RVB61" s="497"/>
      <c r="RVC61" s="497"/>
      <c r="RVD61" s="497"/>
      <c r="RVE61" s="497"/>
      <c r="RVF61" s="497"/>
      <c r="RVG61" s="497"/>
      <c r="RVH61" s="497"/>
      <c r="RVI61" s="497"/>
      <c r="RVJ61" s="497"/>
      <c r="RVK61" s="497"/>
      <c r="RVL61" s="497"/>
      <c r="RVM61" s="497"/>
      <c r="RVN61" s="497"/>
      <c r="RVO61" s="497"/>
      <c r="RVP61" s="497"/>
      <c r="RVQ61" s="497"/>
      <c r="RVR61" s="497"/>
      <c r="RVS61" s="497"/>
      <c r="RVT61" s="497"/>
      <c r="RVU61" s="497"/>
      <c r="RVV61" s="497"/>
      <c r="RVW61" s="497"/>
      <c r="RVX61" s="497"/>
      <c r="RVY61" s="497"/>
      <c r="RVZ61" s="497"/>
      <c r="RWA61" s="497"/>
      <c r="RWB61" s="497"/>
      <c r="RWC61" s="497"/>
      <c r="RWD61" s="497"/>
      <c r="RWE61" s="497"/>
      <c r="RWF61" s="497"/>
      <c r="RWG61" s="497"/>
      <c r="RWH61" s="497"/>
      <c r="RWI61" s="497"/>
      <c r="RWJ61" s="497"/>
      <c r="RWK61" s="497"/>
      <c r="RWL61" s="497"/>
      <c r="RWM61" s="497"/>
      <c r="RWN61" s="497"/>
      <c r="RWO61" s="497"/>
      <c r="RWP61" s="497"/>
      <c r="RWQ61" s="497"/>
      <c r="RWR61" s="497"/>
      <c r="RWS61" s="497"/>
      <c r="RWT61" s="497"/>
      <c r="RWU61" s="497"/>
      <c r="RWV61" s="497"/>
      <c r="RWW61" s="497"/>
      <c r="RWX61" s="497"/>
      <c r="RWY61" s="497"/>
      <c r="RWZ61" s="497"/>
      <c r="RXA61" s="497"/>
      <c r="RXB61" s="497"/>
      <c r="RXC61" s="497"/>
      <c r="RXD61" s="497"/>
      <c r="RXE61" s="497"/>
      <c r="RXF61" s="497"/>
      <c r="RXG61" s="497"/>
      <c r="RXH61" s="497"/>
      <c r="RXI61" s="497"/>
      <c r="RXJ61" s="497"/>
      <c r="RXK61" s="497"/>
      <c r="RXL61" s="497"/>
      <c r="RXM61" s="497"/>
      <c r="RXN61" s="497"/>
      <c r="RXO61" s="497"/>
      <c r="RXP61" s="497"/>
      <c r="RXQ61" s="497"/>
      <c r="RXR61" s="497"/>
      <c r="RXS61" s="497"/>
      <c r="RXT61" s="497"/>
      <c r="RXU61" s="497"/>
      <c r="RXV61" s="497"/>
      <c r="RXW61" s="497"/>
      <c r="RXX61" s="497"/>
      <c r="RXY61" s="497"/>
      <c r="RXZ61" s="497"/>
      <c r="RYA61" s="497"/>
      <c r="RYB61" s="497"/>
      <c r="RYC61" s="497"/>
      <c r="RYD61" s="497"/>
      <c r="RYE61" s="497"/>
      <c r="RYF61" s="497"/>
      <c r="RYG61" s="497"/>
      <c r="RYH61" s="497"/>
      <c r="RYI61" s="497"/>
      <c r="RYJ61" s="497"/>
      <c r="RYK61" s="497"/>
      <c r="RYL61" s="497"/>
      <c r="RYM61" s="497"/>
      <c r="RYN61" s="497"/>
      <c r="RYO61" s="497"/>
      <c r="RYP61" s="497"/>
      <c r="RYQ61" s="497"/>
      <c r="RYR61" s="497"/>
      <c r="RYS61" s="497"/>
      <c r="RYT61" s="497"/>
      <c r="RYU61" s="497"/>
      <c r="RYV61" s="497"/>
      <c r="RYW61" s="497"/>
      <c r="RYX61" s="497"/>
      <c r="RYY61" s="497"/>
      <c r="RYZ61" s="497"/>
      <c r="RZA61" s="497"/>
      <c r="RZB61" s="497"/>
      <c r="RZC61" s="497"/>
      <c r="RZD61" s="497"/>
      <c r="RZE61" s="497"/>
      <c r="RZF61" s="497"/>
      <c r="RZG61" s="497"/>
      <c r="RZH61" s="497"/>
      <c r="RZI61" s="497"/>
      <c r="RZJ61" s="497"/>
      <c r="RZK61" s="497"/>
      <c r="RZL61" s="497"/>
      <c r="RZM61" s="497"/>
      <c r="RZN61" s="497"/>
      <c r="RZO61" s="497"/>
      <c r="RZP61" s="497"/>
      <c r="RZQ61" s="497"/>
      <c r="RZR61" s="497"/>
      <c r="RZS61" s="497"/>
      <c r="RZT61" s="497"/>
      <c r="RZU61" s="497"/>
      <c r="RZV61" s="497"/>
      <c r="RZW61" s="497"/>
      <c r="RZX61" s="497"/>
      <c r="RZY61" s="497"/>
      <c r="RZZ61" s="497"/>
      <c r="SAA61" s="497"/>
      <c r="SAB61" s="497"/>
      <c r="SAC61" s="497"/>
      <c r="SAD61" s="497"/>
      <c r="SAE61" s="497"/>
      <c r="SAF61" s="497"/>
      <c r="SAG61" s="497"/>
      <c r="SAH61" s="497"/>
      <c r="SAI61" s="497"/>
      <c r="SAJ61" s="497"/>
      <c r="SAK61" s="497"/>
      <c r="SAL61" s="497"/>
      <c r="SAM61" s="497"/>
      <c r="SAN61" s="497"/>
      <c r="SAO61" s="497"/>
      <c r="SAP61" s="497"/>
      <c r="SAQ61" s="497"/>
      <c r="SAR61" s="497"/>
      <c r="SAS61" s="497"/>
      <c r="SAT61" s="497"/>
      <c r="SAU61" s="497"/>
      <c r="SAV61" s="497"/>
      <c r="SAW61" s="497"/>
      <c r="SAX61" s="497"/>
      <c r="SAY61" s="497"/>
      <c r="SAZ61" s="497"/>
      <c r="SBA61" s="497"/>
      <c r="SBB61" s="497"/>
      <c r="SBC61" s="497"/>
      <c r="SBD61" s="497"/>
      <c r="SBE61" s="497"/>
      <c r="SBF61" s="497"/>
      <c r="SBG61" s="497"/>
      <c r="SBH61" s="497"/>
      <c r="SBI61" s="497"/>
      <c r="SBJ61" s="497"/>
      <c r="SBK61" s="497"/>
      <c r="SBL61" s="497"/>
      <c r="SBM61" s="497"/>
      <c r="SBN61" s="497"/>
      <c r="SBO61" s="497"/>
      <c r="SBP61" s="497"/>
      <c r="SBQ61" s="497"/>
      <c r="SBR61" s="497"/>
      <c r="SBS61" s="497"/>
      <c r="SBT61" s="497"/>
      <c r="SBU61" s="497"/>
      <c r="SBV61" s="497"/>
      <c r="SBW61" s="497"/>
      <c r="SBX61" s="497"/>
      <c r="SBY61" s="497"/>
      <c r="SBZ61" s="497"/>
      <c r="SCA61" s="497"/>
      <c r="SCB61" s="497"/>
      <c r="SCC61" s="497"/>
      <c r="SCD61" s="497"/>
      <c r="SCE61" s="497"/>
      <c r="SCF61" s="497"/>
      <c r="SCG61" s="497"/>
      <c r="SCH61" s="497"/>
      <c r="SCI61" s="497"/>
      <c r="SCJ61" s="497"/>
      <c r="SCK61" s="497"/>
      <c r="SCL61" s="497"/>
      <c r="SCM61" s="497"/>
      <c r="SCN61" s="497"/>
      <c r="SCO61" s="497"/>
      <c r="SCP61" s="497"/>
      <c r="SCQ61" s="497"/>
      <c r="SCR61" s="497"/>
      <c r="SCS61" s="497"/>
      <c r="SCT61" s="497"/>
      <c r="SCU61" s="497"/>
      <c r="SCV61" s="497"/>
      <c r="SCW61" s="497"/>
      <c r="SCX61" s="497"/>
      <c r="SCY61" s="497"/>
      <c r="SCZ61" s="497"/>
      <c r="SDA61" s="497"/>
      <c r="SDB61" s="497"/>
      <c r="SDC61" s="497"/>
      <c r="SDD61" s="497"/>
      <c r="SDE61" s="497"/>
      <c r="SDF61" s="497"/>
      <c r="SDG61" s="497"/>
      <c r="SDH61" s="497"/>
      <c r="SDI61" s="497"/>
      <c r="SDJ61" s="497"/>
      <c r="SDK61" s="497"/>
      <c r="SDL61" s="497"/>
      <c r="SDM61" s="497"/>
      <c r="SDN61" s="497"/>
      <c r="SDO61" s="497"/>
      <c r="SDP61" s="497"/>
      <c r="SDQ61" s="497"/>
      <c r="SDR61" s="497"/>
      <c r="SDS61" s="497"/>
      <c r="SDT61" s="497"/>
      <c r="SDU61" s="497"/>
      <c r="SDV61" s="497"/>
      <c r="SDW61" s="497"/>
      <c r="SDX61" s="497"/>
      <c r="SDY61" s="497"/>
      <c r="SDZ61" s="497"/>
      <c r="SEA61" s="497"/>
      <c r="SEB61" s="497"/>
      <c r="SEC61" s="497"/>
      <c r="SED61" s="497"/>
      <c r="SEE61" s="497"/>
      <c r="SEF61" s="497"/>
      <c r="SEG61" s="497"/>
      <c r="SEH61" s="497"/>
      <c r="SEI61" s="497"/>
      <c r="SEJ61" s="497"/>
      <c r="SEK61" s="497"/>
      <c r="SEL61" s="497"/>
      <c r="SEM61" s="497"/>
      <c r="SEN61" s="497"/>
      <c r="SEO61" s="497"/>
      <c r="SEP61" s="497"/>
      <c r="SEQ61" s="497"/>
      <c r="SER61" s="497"/>
      <c r="SES61" s="497"/>
      <c r="SET61" s="497"/>
      <c r="SEU61" s="497"/>
      <c r="SEV61" s="497"/>
      <c r="SEW61" s="497"/>
      <c r="SEX61" s="497"/>
      <c r="SEY61" s="497"/>
      <c r="SEZ61" s="497"/>
      <c r="SFA61" s="497"/>
      <c r="SFB61" s="497"/>
      <c r="SFC61" s="497"/>
      <c r="SFD61" s="497"/>
      <c r="SFE61" s="497"/>
      <c r="SFF61" s="497"/>
      <c r="SFG61" s="497"/>
      <c r="SFH61" s="497"/>
      <c r="SFI61" s="497"/>
      <c r="SFJ61" s="497"/>
      <c r="SFK61" s="497"/>
      <c r="SFL61" s="497"/>
      <c r="SFM61" s="497"/>
      <c r="SFN61" s="497"/>
      <c r="SFO61" s="497"/>
      <c r="SFP61" s="497"/>
      <c r="SFQ61" s="497"/>
      <c r="SFR61" s="497"/>
      <c r="SFS61" s="497"/>
      <c r="SFT61" s="497"/>
      <c r="SFU61" s="497"/>
      <c r="SFV61" s="497"/>
      <c r="SFW61" s="497"/>
      <c r="SFX61" s="497"/>
      <c r="SFY61" s="497"/>
      <c r="SFZ61" s="497"/>
      <c r="SGA61" s="497"/>
      <c r="SGB61" s="497"/>
      <c r="SGC61" s="497"/>
      <c r="SGD61" s="497"/>
      <c r="SGE61" s="497"/>
      <c r="SGF61" s="497"/>
      <c r="SGG61" s="497"/>
      <c r="SGH61" s="497"/>
      <c r="SGI61" s="497"/>
      <c r="SGJ61" s="497"/>
      <c r="SGK61" s="497"/>
      <c r="SGL61" s="497"/>
      <c r="SGM61" s="497"/>
      <c r="SGN61" s="497"/>
      <c r="SGO61" s="497"/>
      <c r="SGP61" s="497"/>
      <c r="SGQ61" s="497"/>
      <c r="SGR61" s="497"/>
      <c r="SGS61" s="497"/>
      <c r="SGT61" s="497"/>
      <c r="SGU61" s="497"/>
      <c r="SGV61" s="497"/>
      <c r="SGW61" s="497"/>
      <c r="SGX61" s="497"/>
      <c r="SGY61" s="497"/>
      <c r="SGZ61" s="497"/>
      <c r="SHA61" s="497"/>
      <c r="SHB61" s="497"/>
      <c r="SHC61" s="497"/>
      <c r="SHD61" s="497"/>
      <c r="SHE61" s="497"/>
      <c r="SHF61" s="497"/>
      <c r="SHG61" s="497"/>
      <c r="SHH61" s="497"/>
      <c r="SHI61" s="497"/>
      <c r="SHJ61" s="497"/>
      <c r="SHK61" s="497"/>
      <c r="SHL61" s="497"/>
      <c r="SHM61" s="497"/>
      <c r="SHN61" s="497"/>
      <c r="SHO61" s="497"/>
      <c r="SHP61" s="497"/>
      <c r="SHQ61" s="497"/>
      <c r="SHR61" s="497"/>
      <c r="SHS61" s="497"/>
      <c r="SHT61" s="497"/>
      <c r="SHU61" s="497"/>
      <c r="SHV61" s="497"/>
      <c r="SHW61" s="497"/>
      <c r="SHX61" s="497"/>
      <c r="SHY61" s="497"/>
      <c r="SHZ61" s="497"/>
      <c r="SIA61" s="497"/>
      <c r="SIB61" s="497"/>
      <c r="SIC61" s="497"/>
      <c r="SID61" s="497"/>
      <c r="SIE61" s="497"/>
      <c r="SIF61" s="497"/>
      <c r="SIG61" s="497"/>
      <c r="SIH61" s="497"/>
      <c r="SII61" s="497"/>
      <c r="SIJ61" s="497"/>
      <c r="SIK61" s="497"/>
      <c r="SIL61" s="497"/>
      <c r="SIM61" s="497"/>
      <c r="SIN61" s="497"/>
      <c r="SIO61" s="497"/>
      <c r="SIP61" s="497"/>
      <c r="SIQ61" s="497"/>
      <c r="SIR61" s="497"/>
      <c r="SIS61" s="497"/>
      <c r="SIT61" s="497"/>
      <c r="SIU61" s="497"/>
      <c r="SIV61" s="497"/>
      <c r="SIW61" s="497"/>
      <c r="SIX61" s="497"/>
      <c r="SIY61" s="497"/>
      <c r="SIZ61" s="497"/>
      <c r="SJA61" s="497"/>
      <c r="SJB61" s="497"/>
      <c r="SJC61" s="497"/>
      <c r="SJD61" s="497"/>
      <c r="SJE61" s="497"/>
      <c r="SJF61" s="497"/>
      <c r="SJG61" s="497"/>
      <c r="SJH61" s="497"/>
      <c r="SJI61" s="497"/>
      <c r="SJJ61" s="497"/>
      <c r="SJK61" s="497"/>
      <c r="SJL61" s="497"/>
      <c r="SJM61" s="497"/>
      <c r="SJN61" s="497"/>
      <c r="SJO61" s="497"/>
      <c r="SJP61" s="497"/>
      <c r="SJQ61" s="497"/>
      <c r="SJR61" s="497"/>
      <c r="SJS61" s="497"/>
      <c r="SJT61" s="497"/>
      <c r="SJU61" s="497"/>
      <c r="SJV61" s="497"/>
      <c r="SJW61" s="497"/>
      <c r="SJX61" s="497"/>
      <c r="SJY61" s="497"/>
      <c r="SJZ61" s="497"/>
      <c r="SKA61" s="497"/>
      <c r="SKB61" s="497"/>
      <c r="SKC61" s="497"/>
      <c r="SKD61" s="497"/>
      <c r="SKE61" s="497"/>
      <c r="SKF61" s="497"/>
      <c r="SKG61" s="497"/>
      <c r="SKH61" s="497"/>
      <c r="SKI61" s="497"/>
      <c r="SKJ61" s="497"/>
      <c r="SKK61" s="497"/>
      <c r="SKL61" s="497"/>
      <c r="SKM61" s="497"/>
      <c r="SKN61" s="497"/>
      <c r="SKO61" s="497"/>
      <c r="SKP61" s="497"/>
      <c r="SKQ61" s="497"/>
      <c r="SKR61" s="497"/>
      <c r="SKS61" s="497"/>
      <c r="SKT61" s="497"/>
      <c r="SKU61" s="497"/>
      <c r="SKV61" s="497"/>
      <c r="SKW61" s="497"/>
      <c r="SKX61" s="497"/>
      <c r="SKY61" s="497"/>
      <c r="SKZ61" s="497"/>
      <c r="SLA61" s="497"/>
      <c r="SLB61" s="497"/>
      <c r="SLC61" s="497"/>
      <c r="SLD61" s="497"/>
      <c r="SLE61" s="497"/>
      <c r="SLF61" s="497"/>
      <c r="SLG61" s="497"/>
      <c r="SLH61" s="497"/>
      <c r="SLI61" s="497"/>
      <c r="SLJ61" s="497"/>
      <c r="SLK61" s="497"/>
      <c r="SLL61" s="497"/>
      <c r="SLM61" s="497"/>
      <c r="SLN61" s="497"/>
      <c r="SLO61" s="497"/>
      <c r="SLP61" s="497"/>
      <c r="SLQ61" s="497"/>
      <c r="SLR61" s="497"/>
      <c r="SLS61" s="497"/>
      <c r="SLT61" s="497"/>
      <c r="SLU61" s="497"/>
      <c r="SLV61" s="497"/>
      <c r="SLW61" s="497"/>
      <c r="SLX61" s="497"/>
      <c r="SLY61" s="497"/>
      <c r="SLZ61" s="497"/>
      <c r="SMA61" s="497"/>
      <c r="SMB61" s="497"/>
      <c r="SMC61" s="497"/>
      <c r="SMD61" s="497"/>
      <c r="SME61" s="497"/>
      <c r="SMF61" s="497"/>
      <c r="SMG61" s="497"/>
      <c r="SMH61" s="497"/>
      <c r="SMI61" s="497"/>
      <c r="SMJ61" s="497"/>
      <c r="SMK61" s="497"/>
      <c r="SML61" s="497"/>
      <c r="SMM61" s="497"/>
      <c r="SMN61" s="497"/>
      <c r="SMO61" s="497"/>
      <c r="SMP61" s="497"/>
      <c r="SMQ61" s="497"/>
      <c r="SMR61" s="497"/>
      <c r="SMS61" s="497"/>
      <c r="SMT61" s="497"/>
      <c r="SMU61" s="497"/>
      <c r="SMV61" s="497"/>
      <c r="SMW61" s="497"/>
      <c r="SMX61" s="497"/>
      <c r="SMY61" s="497"/>
      <c r="SMZ61" s="497"/>
      <c r="SNA61" s="497"/>
      <c r="SNB61" s="497"/>
      <c r="SNC61" s="497"/>
      <c r="SND61" s="497"/>
      <c r="SNE61" s="497"/>
      <c r="SNF61" s="497"/>
      <c r="SNG61" s="497"/>
      <c r="SNH61" s="497"/>
      <c r="SNI61" s="497"/>
      <c r="SNJ61" s="497"/>
      <c r="SNK61" s="497"/>
      <c r="SNL61" s="497"/>
      <c r="SNM61" s="497"/>
      <c r="SNN61" s="497"/>
      <c r="SNO61" s="497"/>
      <c r="SNP61" s="497"/>
      <c r="SNQ61" s="497"/>
      <c r="SNR61" s="497"/>
      <c r="SNS61" s="497"/>
      <c r="SNT61" s="497"/>
      <c r="SNU61" s="497"/>
      <c r="SNV61" s="497"/>
      <c r="SNW61" s="497"/>
      <c r="SNX61" s="497"/>
      <c r="SNY61" s="497"/>
      <c r="SNZ61" s="497"/>
      <c r="SOA61" s="497"/>
      <c r="SOB61" s="497"/>
      <c r="SOC61" s="497"/>
      <c r="SOD61" s="497"/>
      <c r="SOE61" s="497"/>
      <c r="SOF61" s="497"/>
      <c r="SOG61" s="497"/>
      <c r="SOH61" s="497"/>
      <c r="SOI61" s="497"/>
      <c r="SOJ61" s="497"/>
      <c r="SOK61" s="497"/>
      <c r="SOL61" s="497"/>
      <c r="SOM61" s="497"/>
      <c r="SON61" s="497"/>
      <c r="SOO61" s="497"/>
      <c r="SOP61" s="497"/>
      <c r="SOQ61" s="497"/>
      <c r="SOR61" s="497"/>
      <c r="SOS61" s="497"/>
      <c r="SOT61" s="497"/>
      <c r="SOU61" s="497"/>
      <c r="SOV61" s="497"/>
      <c r="SOW61" s="497"/>
      <c r="SOX61" s="497"/>
      <c r="SOY61" s="497"/>
      <c r="SOZ61" s="497"/>
      <c r="SPA61" s="497"/>
      <c r="SPB61" s="497"/>
      <c r="SPC61" s="497"/>
      <c r="SPD61" s="497"/>
      <c r="SPE61" s="497"/>
      <c r="SPF61" s="497"/>
      <c r="SPG61" s="497"/>
      <c r="SPH61" s="497"/>
      <c r="SPI61" s="497"/>
      <c r="SPJ61" s="497"/>
      <c r="SPK61" s="497"/>
      <c r="SPL61" s="497"/>
      <c r="SPM61" s="497"/>
      <c r="SPN61" s="497"/>
      <c r="SPO61" s="497"/>
      <c r="SPP61" s="497"/>
      <c r="SPQ61" s="497"/>
      <c r="SPR61" s="497"/>
      <c r="SPS61" s="497"/>
      <c r="SPT61" s="497"/>
      <c r="SPU61" s="497"/>
      <c r="SPV61" s="497"/>
      <c r="SPW61" s="497"/>
      <c r="SPX61" s="497"/>
      <c r="SPY61" s="497"/>
      <c r="SPZ61" s="497"/>
      <c r="SQA61" s="497"/>
      <c r="SQB61" s="497"/>
      <c r="SQC61" s="497"/>
      <c r="SQD61" s="497"/>
      <c r="SQE61" s="497"/>
      <c r="SQF61" s="497"/>
      <c r="SQG61" s="497"/>
      <c r="SQH61" s="497"/>
      <c r="SQI61" s="497"/>
      <c r="SQJ61" s="497"/>
      <c r="SQK61" s="497"/>
      <c r="SQL61" s="497"/>
      <c r="SQM61" s="497"/>
      <c r="SQN61" s="497"/>
      <c r="SQO61" s="497"/>
      <c r="SQP61" s="497"/>
      <c r="SQQ61" s="497"/>
      <c r="SQR61" s="497"/>
      <c r="SQS61" s="497"/>
      <c r="SQT61" s="497"/>
      <c r="SQU61" s="497"/>
      <c r="SQV61" s="497"/>
      <c r="SQW61" s="497"/>
      <c r="SQX61" s="497"/>
      <c r="SQY61" s="497"/>
      <c r="SQZ61" s="497"/>
      <c r="SRA61" s="497"/>
      <c r="SRB61" s="497"/>
      <c r="SRC61" s="497"/>
      <c r="SRD61" s="497"/>
      <c r="SRE61" s="497"/>
      <c r="SRF61" s="497"/>
      <c r="SRG61" s="497"/>
      <c r="SRH61" s="497"/>
      <c r="SRI61" s="497"/>
      <c r="SRJ61" s="497"/>
      <c r="SRK61" s="497"/>
      <c r="SRL61" s="497"/>
      <c r="SRM61" s="497"/>
      <c r="SRN61" s="497"/>
      <c r="SRO61" s="497"/>
      <c r="SRP61" s="497"/>
      <c r="SRQ61" s="497"/>
      <c r="SRR61" s="497"/>
      <c r="SRS61" s="497"/>
      <c r="SRT61" s="497"/>
      <c r="SRU61" s="497"/>
      <c r="SRV61" s="497"/>
      <c r="SRW61" s="497"/>
      <c r="SRX61" s="497"/>
      <c r="SRY61" s="497"/>
      <c r="SRZ61" s="497"/>
      <c r="SSA61" s="497"/>
      <c r="SSB61" s="497"/>
      <c r="SSC61" s="497"/>
      <c r="SSD61" s="497"/>
      <c r="SSE61" s="497"/>
      <c r="SSF61" s="497"/>
      <c r="SSG61" s="497"/>
      <c r="SSH61" s="497"/>
      <c r="SSI61" s="497"/>
      <c r="SSJ61" s="497"/>
      <c r="SSK61" s="497"/>
      <c r="SSL61" s="497"/>
      <c r="SSM61" s="497"/>
      <c r="SSN61" s="497"/>
      <c r="SSO61" s="497"/>
      <c r="SSP61" s="497"/>
      <c r="SSQ61" s="497"/>
      <c r="SSR61" s="497"/>
      <c r="SSS61" s="497"/>
      <c r="SST61" s="497"/>
      <c r="SSU61" s="497"/>
      <c r="SSV61" s="497"/>
      <c r="SSW61" s="497"/>
      <c r="SSX61" s="497"/>
      <c r="SSY61" s="497"/>
      <c r="SSZ61" s="497"/>
      <c r="STA61" s="497"/>
      <c r="STB61" s="497"/>
      <c r="STC61" s="497"/>
      <c r="STD61" s="497"/>
      <c r="STE61" s="497"/>
      <c r="STF61" s="497"/>
      <c r="STG61" s="497"/>
      <c r="STH61" s="497"/>
      <c r="STI61" s="497"/>
      <c r="STJ61" s="497"/>
      <c r="STK61" s="497"/>
      <c r="STL61" s="497"/>
      <c r="STM61" s="497"/>
      <c r="STN61" s="497"/>
      <c r="STO61" s="497"/>
      <c r="STP61" s="497"/>
      <c r="STQ61" s="497"/>
      <c r="STR61" s="497"/>
      <c r="STS61" s="497"/>
      <c r="STT61" s="497"/>
      <c r="STU61" s="497"/>
      <c r="STV61" s="497"/>
      <c r="STW61" s="497"/>
      <c r="STX61" s="497"/>
      <c r="STY61" s="497"/>
      <c r="STZ61" s="497"/>
      <c r="SUA61" s="497"/>
      <c r="SUB61" s="497"/>
      <c r="SUC61" s="497"/>
      <c r="SUD61" s="497"/>
      <c r="SUE61" s="497"/>
      <c r="SUF61" s="497"/>
      <c r="SUG61" s="497"/>
      <c r="SUH61" s="497"/>
      <c r="SUI61" s="497"/>
      <c r="SUJ61" s="497"/>
      <c r="SUK61" s="497"/>
      <c r="SUL61" s="497"/>
      <c r="SUM61" s="497"/>
      <c r="SUN61" s="497"/>
      <c r="SUO61" s="497"/>
      <c r="SUP61" s="497"/>
      <c r="SUQ61" s="497"/>
      <c r="SUR61" s="497"/>
      <c r="SUS61" s="497"/>
      <c r="SUT61" s="497"/>
      <c r="SUU61" s="497"/>
      <c r="SUV61" s="497"/>
      <c r="SUW61" s="497"/>
      <c r="SUX61" s="497"/>
      <c r="SUY61" s="497"/>
      <c r="SUZ61" s="497"/>
      <c r="SVA61" s="497"/>
      <c r="SVB61" s="497"/>
      <c r="SVC61" s="497"/>
      <c r="SVD61" s="497"/>
      <c r="SVE61" s="497"/>
      <c r="SVF61" s="497"/>
      <c r="SVG61" s="497"/>
      <c r="SVH61" s="497"/>
      <c r="SVI61" s="497"/>
      <c r="SVJ61" s="497"/>
      <c r="SVK61" s="497"/>
      <c r="SVL61" s="497"/>
      <c r="SVM61" s="497"/>
      <c r="SVN61" s="497"/>
      <c r="SVO61" s="497"/>
      <c r="SVP61" s="497"/>
      <c r="SVQ61" s="497"/>
      <c r="SVR61" s="497"/>
      <c r="SVS61" s="497"/>
      <c r="SVT61" s="497"/>
      <c r="SVU61" s="497"/>
      <c r="SVV61" s="497"/>
      <c r="SVW61" s="497"/>
      <c r="SVX61" s="497"/>
      <c r="SVY61" s="497"/>
      <c r="SVZ61" s="497"/>
      <c r="SWA61" s="497"/>
      <c r="SWB61" s="497"/>
      <c r="SWC61" s="497"/>
      <c r="SWD61" s="497"/>
      <c r="SWE61" s="497"/>
      <c r="SWF61" s="497"/>
      <c r="SWG61" s="497"/>
      <c r="SWH61" s="497"/>
      <c r="SWI61" s="497"/>
      <c r="SWJ61" s="497"/>
      <c r="SWK61" s="497"/>
      <c r="SWL61" s="497"/>
      <c r="SWM61" s="497"/>
      <c r="SWN61" s="497"/>
      <c r="SWO61" s="497"/>
      <c r="SWP61" s="497"/>
      <c r="SWQ61" s="497"/>
      <c r="SWR61" s="497"/>
      <c r="SWS61" s="497"/>
      <c r="SWT61" s="497"/>
      <c r="SWU61" s="497"/>
      <c r="SWV61" s="497"/>
      <c r="SWW61" s="497"/>
      <c r="SWX61" s="497"/>
      <c r="SWY61" s="497"/>
      <c r="SWZ61" s="497"/>
      <c r="SXA61" s="497"/>
      <c r="SXB61" s="497"/>
      <c r="SXC61" s="497"/>
      <c r="SXD61" s="497"/>
      <c r="SXE61" s="497"/>
      <c r="SXF61" s="497"/>
      <c r="SXG61" s="497"/>
      <c r="SXH61" s="497"/>
      <c r="SXI61" s="497"/>
      <c r="SXJ61" s="497"/>
      <c r="SXK61" s="497"/>
      <c r="SXL61" s="497"/>
      <c r="SXM61" s="497"/>
      <c r="SXN61" s="497"/>
      <c r="SXO61" s="497"/>
      <c r="SXP61" s="497"/>
      <c r="SXQ61" s="497"/>
      <c r="SXR61" s="497"/>
      <c r="SXS61" s="497"/>
      <c r="SXT61" s="497"/>
      <c r="SXU61" s="497"/>
      <c r="SXV61" s="497"/>
      <c r="SXW61" s="497"/>
      <c r="SXX61" s="497"/>
      <c r="SXY61" s="497"/>
      <c r="SXZ61" s="497"/>
      <c r="SYA61" s="497"/>
      <c r="SYB61" s="497"/>
      <c r="SYC61" s="497"/>
      <c r="SYD61" s="497"/>
      <c r="SYE61" s="497"/>
      <c r="SYF61" s="497"/>
      <c r="SYG61" s="497"/>
      <c r="SYH61" s="497"/>
      <c r="SYI61" s="497"/>
      <c r="SYJ61" s="497"/>
      <c r="SYK61" s="497"/>
      <c r="SYL61" s="497"/>
      <c r="SYM61" s="497"/>
      <c r="SYN61" s="497"/>
      <c r="SYO61" s="497"/>
      <c r="SYP61" s="497"/>
      <c r="SYQ61" s="497"/>
      <c r="SYR61" s="497"/>
      <c r="SYS61" s="497"/>
      <c r="SYT61" s="497"/>
      <c r="SYU61" s="497"/>
      <c r="SYV61" s="497"/>
      <c r="SYW61" s="497"/>
      <c r="SYX61" s="497"/>
      <c r="SYY61" s="497"/>
      <c r="SYZ61" s="497"/>
      <c r="SZA61" s="497"/>
      <c r="SZB61" s="497"/>
      <c r="SZC61" s="497"/>
      <c r="SZD61" s="497"/>
      <c r="SZE61" s="497"/>
      <c r="SZF61" s="497"/>
      <c r="SZG61" s="497"/>
      <c r="SZH61" s="497"/>
      <c r="SZI61" s="497"/>
      <c r="SZJ61" s="497"/>
      <c r="SZK61" s="497"/>
      <c r="SZL61" s="497"/>
      <c r="SZM61" s="497"/>
      <c r="SZN61" s="497"/>
      <c r="SZO61" s="497"/>
      <c r="SZP61" s="497"/>
      <c r="SZQ61" s="497"/>
      <c r="SZR61" s="497"/>
      <c r="SZS61" s="497"/>
      <c r="SZT61" s="497"/>
      <c r="SZU61" s="497"/>
      <c r="SZV61" s="497"/>
      <c r="SZW61" s="497"/>
      <c r="SZX61" s="497"/>
      <c r="SZY61" s="497"/>
      <c r="SZZ61" s="497"/>
      <c r="TAA61" s="497"/>
      <c r="TAB61" s="497"/>
      <c r="TAC61" s="497"/>
      <c r="TAD61" s="497"/>
      <c r="TAE61" s="497"/>
      <c r="TAF61" s="497"/>
      <c r="TAG61" s="497"/>
      <c r="TAH61" s="497"/>
      <c r="TAI61" s="497"/>
      <c r="TAJ61" s="497"/>
      <c r="TAK61" s="497"/>
      <c r="TAL61" s="497"/>
      <c r="TAM61" s="497"/>
      <c r="TAN61" s="497"/>
      <c r="TAO61" s="497"/>
      <c r="TAP61" s="497"/>
      <c r="TAQ61" s="497"/>
      <c r="TAR61" s="497"/>
      <c r="TAS61" s="497"/>
      <c r="TAT61" s="497"/>
      <c r="TAU61" s="497"/>
      <c r="TAV61" s="497"/>
      <c r="TAW61" s="497"/>
      <c r="TAX61" s="497"/>
      <c r="TAY61" s="497"/>
      <c r="TAZ61" s="497"/>
      <c r="TBA61" s="497"/>
      <c r="TBB61" s="497"/>
      <c r="TBC61" s="497"/>
      <c r="TBD61" s="497"/>
      <c r="TBE61" s="497"/>
      <c r="TBF61" s="497"/>
      <c r="TBG61" s="497"/>
      <c r="TBH61" s="497"/>
      <c r="TBI61" s="497"/>
      <c r="TBJ61" s="497"/>
      <c r="TBK61" s="497"/>
      <c r="TBL61" s="497"/>
      <c r="TBM61" s="497"/>
      <c r="TBN61" s="497"/>
      <c r="TBO61" s="497"/>
      <c r="TBP61" s="497"/>
      <c r="TBQ61" s="497"/>
      <c r="TBR61" s="497"/>
      <c r="TBS61" s="497"/>
      <c r="TBT61" s="497"/>
      <c r="TBU61" s="497"/>
      <c r="TBV61" s="497"/>
      <c r="TBW61" s="497"/>
      <c r="TBX61" s="497"/>
      <c r="TBY61" s="497"/>
      <c r="TBZ61" s="497"/>
      <c r="TCA61" s="497"/>
      <c r="TCB61" s="497"/>
      <c r="TCC61" s="497"/>
      <c r="TCD61" s="497"/>
      <c r="TCE61" s="497"/>
      <c r="TCF61" s="497"/>
      <c r="TCG61" s="497"/>
      <c r="TCH61" s="497"/>
      <c r="TCI61" s="497"/>
      <c r="TCJ61" s="497"/>
      <c r="TCK61" s="497"/>
      <c r="TCL61" s="497"/>
      <c r="TCM61" s="497"/>
      <c r="TCN61" s="497"/>
      <c r="TCO61" s="497"/>
      <c r="TCP61" s="497"/>
      <c r="TCQ61" s="497"/>
      <c r="TCR61" s="497"/>
      <c r="TCS61" s="497"/>
      <c r="TCT61" s="497"/>
      <c r="TCU61" s="497"/>
      <c r="TCV61" s="497"/>
      <c r="TCW61" s="497"/>
      <c r="TCX61" s="497"/>
      <c r="TCY61" s="497"/>
      <c r="TCZ61" s="497"/>
      <c r="TDA61" s="497"/>
      <c r="TDB61" s="497"/>
      <c r="TDC61" s="497"/>
      <c r="TDD61" s="497"/>
      <c r="TDE61" s="497"/>
      <c r="TDF61" s="497"/>
      <c r="TDG61" s="497"/>
      <c r="TDH61" s="497"/>
      <c r="TDI61" s="497"/>
      <c r="TDJ61" s="497"/>
      <c r="TDK61" s="497"/>
      <c r="TDL61" s="497"/>
      <c r="TDM61" s="497"/>
      <c r="TDN61" s="497"/>
      <c r="TDO61" s="497"/>
      <c r="TDP61" s="497"/>
      <c r="TDQ61" s="497"/>
      <c r="TDR61" s="497"/>
      <c r="TDS61" s="497"/>
      <c r="TDT61" s="497"/>
      <c r="TDU61" s="497"/>
      <c r="TDV61" s="497"/>
      <c r="TDW61" s="497"/>
      <c r="TDX61" s="497"/>
      <c r="TDY61" s="497"/>
      <c r="TDZ61" s="497"/>
      <c r="TEA61" s="497"/>
      <c r="TEB61" s="497"/>
      <c r="TEC61" s="497"/>
      <c r="TED61" s="497"/>
      <c r="TEE61" s="497"/>
      <c r="TEF61" s="497"/>
      <c r="TEG61" s="497"/>
      <c r="TEH61" s="497"/>
      <c r="TEI61" s="497"/>
      <c r="TEJ61" s="497"/>
      <c r="TEK61" s="497"/>
      <c r="TEL61" s="497"/>
      <c r="TEM61" s="497"/>
      <c r="TEN61" s="497"/>
      <c r="TEO61" s="497"/>
      <c r="TEP61" s="497"/>
      <c r="TEQ61" s="497"/>
      <c r="TER61" s="497"/>
      <c r="TES61" s="497"/>
      <c r="TET61" s="497"/>
      <c r="TEU61" s="497"/>
      <c r="TEV61" s="497"/>
      <c r="TEW61" s="497"/>
      <c r="TEX61" s="497"/>
      <c r="TEY61" s="497"/>
      <c r="TEZ61" s="497"/>
      <c r="TFA61" s="497"/>
      <c r="TFB61" s="497"/>
      <c r="TFC61" s="497"/>
      <c r="TFD61" s="497"/>
      <c r="TFE61" s="497"/>
      <c r="TFF61" s="497"/>
      <c r="TFG61" s="497"/>
      <c r="TFH61" s="497"/>
      <c r="TFI61" s="497"/>
      <c r="TFJ61" s="497"/>
      <c r="TFK61" s="497"/>
      <c r="TFL61" s="497"/>
      <c r="TFM61" s="497"/>
      <c r="TFN61" s="497"/>
      <c r="TFO61" s="497"/>
      <c r="TFP61" s="497"/>
      <c r="TFQ61" s="497"/>
      <c r="TFR61" s="497"/>
      <c r="TFS61" s="497"/>
      <c r="TFT61" s="497"/>
      <c r="TFU61" s="497"/>
      <c r="TFV61" s="497"/>
      <c r="TFW61" s="497"/>
      <c r="TFX61" s="497"/>
      <c r="TFY61" s="497"/>
      <c r="TFZ61" s="497"/>
      <c r="TGA61" s="497"/>
      <c r="TGB61" s="497"/>
      <c r="TGC61" s="497"/>
      <c r="TGD61" s="497"/>
      <c r="TGE61" s="497"/>
      <c r="TGF61" s="497"/>
      <c r="TGG61" s="497"/>
      <c r="TGH61" s="497"/>
      <c r="TGI61" s="497"/>
      <c r="TGJ61" s="497"/>
      <c r="TGK61" s="497"/>
      <c r="TGL61" s="497"/>
      <c r="TGM61" s="497"/>
      <c r="TGN61" s="497"/>
      <c r="TGO61" s="497"/>
      <c r="TGP61" s="497"/>
      <c r="TGQ61" s="497"/>
      <c r="TGR61" s="497"/>
      <c r="TGS61" s="497"/>
      <c r="TGT61" s="497"/>
      <c r="TGU61" s="497"/>
      <c r="TGV61" s="497"/>
      <c r="TGW61" s="497"/>
      <c r="TGX61" s="497"/>
      <c r="TGY61" s="497"/>
      <c r="TGZ61" s="497"/>
      <c r="THA61" s="497"/>
      <c r="THB61" s="497"/>
      <c r="THC61" s="497"/>
      <c r="THD61" s="497"/>
      <c r="THE61" s="497"/>
      <c r="THF61" s="497"/>
      <c r="THG61" s="497"/>
      <c r="THH61" s="497"/>
      <c r="THI61" s="497"/>
      <c r="THJ61" s="497"/>
      <c r="THK61" s="497"/>
      <c r="THL61" s="497"/>
      <c r="THM61" s="497"/>
      <c r="THN61" s="497"/>
      <c r="THO61" s="497"/>
      <c r="THP61" s="497"/>
      <c r="THQ61" s="497"/>
      <c r="THR61" s="497"/>
      <c r="THS61" s="497"/>
      <c r="THT61" s="497"/>
      <c r="THU61" s="497"/>
      <c r="THV61" s="497"/>
      <c r="THW61" s="497"/>
      <c r="THX61" s="497"/>
      <c r="THY61" s="497"/>
      <c r="THZ61" s="497"/>
      <c r="TIA61" s="497"/>
      <c r="TIB61" s="497"/>
      <c r="TIC61" s="497"/>
      <c r="TID61" s="497"/>
      <c r="TIE61" s="497"/>
      <c r="TIF61" s="497"/>
      <c r="TIG61" s="497"/>
      <c r="TIH61" s="497"/>
      <c r="TII61" s="497"/>
      <c r="TIJ61" s="497"/>
      <c r="TIK61" s="497"/>
      <c r="TIL61" s="497"/>
      <c r="TIM61" s="497"/>
      <c r="TIN61" s="497"/>
      <c r="TIO61" s="497"/>
      <c r="TIP61" s="497"/>
      <c r="TIQ61" s="497"/>
      <c r="TIR61" s="497"/>
      <c r="TIS61" s="497"/>
      <c r="TIT61" s="497"/>
      <c r="TIU61" s="497"/>
      <c r="TIV61" s="497"/>
      <c r="TIW61" s="497"/>
      <c r="TIX61" s="497"/>
      <c r="TIY61" s="497"/>
      <c r="TIZ61" s="497"/>
      <c r="TJA61" s="497"/>
      <c r="TJB61" s="497"/>
      <c r="TJC61" s="497"/>
      <c r="TJD61" s="497"/>
      <c r="TJE61" s="497"/>
      <c r="TJF61" s="497"/>
      <c r="TJG61" s="497"/>
      <c r="TJH61" s="497"/>
      <c r="TJI61" s="497"/>
      <c r="TJJ61" s="497"/>
      <c r="TJK61" s="497"/>
      <c r="TJL61" s="497"/>
      <c r="TJM61" s="497"/>
      <c r="TJN61" s="497"/>
      <c r="TJO61" s="497"/>
      <c r="TJP61" s="497"/>
      <c r="TJQ61" s="497"/>
      <c r="TJR61" s="497"/>
      <c r="TJS61" s="497"/>
      <c r="TJT61" s="497"/>
      <c r="TJU61" s="497"/>
      <c r="TJV61" s="497"/>
      <c r="TJW61" s="497"/>
      <c r="TJX61" s="497"/>
      <c r="TJY61" s="497"/>
      <c r="TJZ61" s="497"/>
      <c r="TKA61" s="497"/>
      <c r="TKB61" s="497"/>
      <c r="TKC61" s="497"/>
      <c r="TKD61" s="497"/>
      <c r="TKE61" s="497"/>
      <c r="TKF61" s="497"/>
      <c r="TKG61" s="497"/>
      <c r="TKH61" s="497"/>
      <c r="TKI61" s="497"/>
      <c r="TKJ61" s="497"/>
      <c r="TKK61" s="497"/>
      <c r="TKL61" s="497"/>
      <c r="TKM61" s="497"/>
      <c r="TKN61" s="497"/>
      <c r="TKO61" s="497"/>
      <c r="TKP61" s="497"/>
      <c r="TKQ61" s="497"/>
      <c r="TKR61" s="497"/>
      <c r="TKS61" s="497"/>
      <c r="TKT61" s="497"/>
      <c r="TKU61" s="497"/>
      <c r="TKV61" s="497"/>
      <c r="TKW61" s="497"/>
      <c r="TKX61" s="497"/>
      <c r="TKY61" s="497"/>
      <c r="TKZ61" s="497"/>
      <c r="TLA61" s="497"/>
      <c r="TLB61" s="497"/>
      <c r="TLC61" s="497"/>
      <c r="TLD61" s="497"/>
      <c r="TLE61" s="497"/>
      <c r="TLF61" s="497"/>
      <c r="TLG61" s="497"/>
      <c r="TLH61" s="497"/>
      <c r="TLI61" s="497"/>
      <c r="TLJ61" s="497"/>
      <c r="TLK61" s="497"/>
      <c r="TLL61" s="497"/>
      <c r="TLM61" s="497"/>
      <c r="TLN61" s="497"/>
      <c r="TLO61" s="497"/>
      <c r="TLP61" s="497"/>
      <c r="TLQ61" s="497"/>
      <c r="TLR61" s="497"/>
      <c r="TLS61" s="497"/>
      <c r="TLT61" s="497"/>
      <c r="TLU61" s="497"/>
      <c r="TLV61" s="497"/>
      <c r="TLW61" s="497"/>
      <c r="TLX61" s="497"/>
      <c r="TLY61" s="497"/>
      <c r="TLZ61" s="497"/>
      <c r="TMA61" s="497"/>
      <c r="TMB61" s="497"/>
      <c r="TMC61" s="497"/>
      <c r="TMD61" s="497"/>
      <c r="TME61" s="497"/>
      <c r="TMF61" s="497"/>
      <c r="TMG61" s="497"/>
      <c r="TMH61" s="497"/>
      <c r="TMI61" s="497"/>
      <c r="TMJ61" s="497"/>
      <c r="TMK61" s="497"/>
      <c r="TML61" s="497"/>
      <c r="TMM61" s="497"/>
      <c r="TMN61" s="497"/>
      <c r="TMO61" s="497"/>
      <c r="TMP61" s="497"/>
      <c r="TMQ61" s="497"/>
      <c r="TMR61" s="497"/>
      <c r="TMS61" s="497"/>
      <c r="TMT61" s="497"/>
      <c r="TMU61" s="497"/>
      <c r="TMV61" s="497"/>
      <c r="TMW61" s="497"/>
      <c r="TMX61" s="497"/>
      <c r="TMY61" s="497"/>
      <c r="TMZ61" s="497"/>
      <c r="TNA61" s="497"/>
      <c r="TNB61" s="497"/>
      <c r="TNC61" s="497"/>
      <c r="TND61" s="497"/>
      <c r="TNE61" s="497"/>
      <c r="TNF61" s="497"/>
      <c r="TNG61" s="497"/>
      <c r="TNH61" s="497"/>
      <c r="TNI61" s="497"/>
      <c r="TNJ61" s="497"/>
      <c r="TNK61" s="497"/>
      <c r="TNL61" s="497"/>
      <c r="TNM61" s="497"/>
      <c r="TNN61" s="497"/>
      <c r="TNO61" s="497"/>
      <c r="TNP61" s="497"/>
      <c r="TNQ61" s="497"/>
      <c r="TNR61" s="497"/>
      <c r="TNS61" s="497"/>
      <c r="TNT61" s="497"/>
      <c r="TNU61" s="497"/>
      <c r="TNV61" s="497"/>
      <c r="TNW61" s="497"/>
      <c r="TNX61" s="497"/>
      <c r="TNY61" s="497"/>
      <c r="TNZ61" s="497"/>
      <c r="TOA61" s="497"/>
      <c r="TOB61" s="497"/>
      <c r="TOC61" s="497"/>
      <c r="TOD61" s="497"/>
      <c r="TOE61" s="497"/>
      <c r="TOF61" s="497"/>
      <c r="TOG61" s="497"/>
      <c r="TOH61" s="497"/>
      <c r="TOI61" s="497"/>
      <c r="TOJ61" s="497"/>
      <c r="TOK61" s="497"/>
      <c r="TOL61" s="497"/>
      <c r="TOM61" s="497"/>
      <c r="TON61" s="497"/>
      <c r="TOO61" s="497"/>
      <c r="TOP61" s="497"/>
      <c r="TOQ61" s="497"/>
      <c r="TOR61" s="497"/>
      <c r="TOS61" s="497"/>
      <c r="TOT61" s="497"/>
      <c r="TOU61" s="497"/>
      <c r="TOV61" s="497"/>
      <c r="TOW61" s="497"/>
      <c r="TOX61" s="497"/>
      <c r="TOY61" s="497"/>
      <c r="TOZ61" s="497"/>
      <c r="TPA61" s="497"/>
      <c r="TPB61" s="497"/>
      <c r="TPC61" s="497"/>
      <c r="TPD61" s="497"/>
      <c r="TPE61" s="497"/>
      <c r="TPF61" s="497"/>
      <c r="TPG61" s="497"/>
      <c r="TPH61" s="497"/>
      <c r="TPI61" s="497"/>
      <c r="TPJ61" s="497"/>
      <c r="TPK61" s="497"/>
      <c r="TPL61" s="497"/>
      <c r="TPM61" s="497"/>
      <c r="TPN61" s="497"/>
      <c r="TPO61" s="497"/>
      <c r="TPP61" s="497"/>
      <c r="TPQ61" s="497"/>
      <c r="TPR61" s="497"/>
      <c r="TPS61" s="497"/>
      <c r="TPT61" s="497"/>
      <c r="TPU61" s="497"/>
      <c r="TPV61" s="497"/>
      <c r="TPW61" s="497"/>
      <c r="TPX61" s="497"/>
      <c r="TPY61" s="497"/>
      <c r="TPZ61" s="497"/>
      <c r="TQA61" s="497"/>
      <c r="TQB61" s="497"/>
      <c r="TQC61" s="497"/>
      <c r="TQD61" s="497"/>
      <c r="TQE61" s="497"/>
      <c r="TQF61" s="497"/>
      <c r="TQG61" s="497"/>
      <c r="TQH61" s="497"/>
      <c r="TQI61" s="497"/>
      <c r="TQJ61" s="497"/>
      <c r="TQK61" s="497"/>
      <c r="TQL61" s="497"/>
      <c r="TQM61" s="497"/>
      <c r="TQN61" s="497"/>
      <c r="TQO61" s="497"/>
      <c r="TQP61" s="497"/>
      <c r="TQQ61" s="497"/>
      <c r="TQR61" s="497"/>
      <c r="TQS61" s="497"/>
      <c r="TQT61" s="497"/>
      <c r="TQU61" s="497"/>
      <c r="TQV61" s="497"/>
      <c r="TQW61" s="497"/>
      <c r="TQX61" s="497"/>
      <c r="TQY61" s="497"/>
      <c r="TQZ61" s="497"/>
      <c r="TRA61" s="497"/>
      <c r="TRB61" s="497"/>
      <c r="TRC61" s="497"/>
      <c r="TRD61" s="497"/>
      <c r="TRE61" s="497"/>
      <c r="TRF61" s="497"/>
      <c r="TRG61" s="497"/>
      <c r="TRH61" s="497"/>
      <c r="TRI61" s="497"/>
      <c r="TRJ61" s="497"/>
      <c r="TRK61" s="497"/>
      <c r="TRL61" s="497"/>
      <c r="TRM61" s="497"/>
      <c r="TRN61" s="497"/>
      <c r="TRO61" s="497"/>
      <c r="TRP61" s="497"/>
      <c r="TRQ61" s="497"/>
      <c r="TRR61" s="497"/>
      <c r="TRS61" s="497"/>
      <c r="TRT61" s="497"/>
      <c r="TRU61" s="497"/>
      <c r="TRV61" s="497"/>
      <c r="TRW61" s="497"/>
      <c r="TRX61" s="497"/>
      <c r="TRY61" s="497"/>
      <c r="TRZ61" s="497"/>
      <c r="TSA61" s="497"/>
      <c r="TSB61" s="497"/>
      <c r="TSC61" s="497"/>
      <c r="TSD61" s="497"/>
      <c r="TSE61" s="497"/>
      <c r="TSF61" s="497"/>
      <c r="TSG61" s="497"/>
      <c r="TSH61" s="497"/>
      <c r="TSI61" s="497"/>
      <c r="TSJ61" s="497"/>
      <c r="TSK61" s="497"/>
      <c r="TSL61" s="497"/>
      <c r="TSM61" s="497"/>
      <c r="TSN61" s="497"/>
      <c r="TSO61" s="497"/>
      <c r="TSP61" s="497"/>
      <c r="TSQ61" s="497"/>
      <c r="TSR61" s="497"/>
      <c r="TSS61" s="497"/>
      <c r="TST61" s="497"/>
      <c r="TSU61" s="497"/>
      <c r="TSV61" s="497"/>
      <c r="TSW61" s="497"/>
      <c r="TSX61" s="497"/>
      <c r="TSY61" s="497"/>
      <c r="TSZ61" s="497"/>
      <c r="TTA61" s="497"/>
      <c r="TTB61" s="497"/>
      <c r="TTC61" s="497"/>
      <c r="TTD61" s="497"/>
      <c r="TTE61" s="497"/>
      <c r="TTF61" s="497"/>
      <c r="TTG61" s="497"/>
      <c r="TTH61" s="497"/>
      <c r="TTI61" s="497"/>
      <c r="TTJ61" s="497"/>
      <c r="TTK61" s="497"/>
      <c r="TTL61" s="497"/>
      <c r="TTM61" s="497"/>
      <c r="TTN61" s="497"/>
      <c r="TTO61" s="497"/>
      <c r="TTP61" s="497"/>
      <c r="TTQ61" s="497"/>
      <c r="TTR61" s="497"/>
      <c r="TTS61" s="497"/>
      <c r="TTT61" s="497"/>
      <c r="TTU61" s="497"/>
      <c r="TTV61" s="497"/>
      <c r="TTW61" s="497"/>
      <c r="TTX61" s="497"/>
      <c r="TTY61" s="497"/>
      <c r="TTZ61" s="497"/>
      <c r="TUA61" s="497"/>
      <c r="TUB61" s="497"/>
      <c r="TUC61" s="497"/>
      <c r="TUD61" s="497"/>
      <c r="TUE61" s="497"/>
      <c r="TUF61" s="497"/>
      <c r="TUG61" s="497"/>
      <c r="TUH61" s="497"/>
      <c r="TUI61" s="497"/>
      <c r="TUJ61" s="497"/>
      <c r="TUK61" s="497"/>
      <c r="TUL61" s="497"/>
      <c r="TUM61" s="497"/>
      <c r="TUN61" s="497"/>
      <c r="TUO61" s="497"/>
      <c r="TUP61" s="497"/>
      <c r="TUQ61" s="497"/>
      <c r="TUR61" s="497"/>
      <c r="TUS61" s="497"/>
      <c r="TUT61" s="497"/>
      <c r="TUU61" s="497"/>
      <c r="TUV61" s="497"/>
      <c r="TUW61" s="497"/>
      <c r="TUX61" s="497"/>
      <c r="TUY61" s="497"/>
      <c r="TUZ61" s="497"/>
      <c r="TVA61" s="497"/>
      <c r="TVB61" s="497"/>
      <c r="TVC61" s="497"/>
      <c r="TVD61" s="497"/>
      <c r="TVE61" s="497"/>
      <c r="TVF61" s="497"/>
      <c r="TVG61" s="497"/>
      <c r="TVH61" s="497"/>
      <c r="TVI61" s="497"/>
      <c r="TVJ61" s="497"/>
      <c r="TVK61" s="497"/>
      <c r="TVL61" s="497"/>
      <c r="TVM61" s="497"/>
      <c r="TVN61" s="497"/>
      <c r="TVO61" s="497"/>
      <c r="TVP61" s="497"/>
      <c r="TVQ61" s="497"/>
      <c r="TVR61" s="497"/>
      <c r="TVS61" s="497"/>
      <c r="TVT61" s="497"/>
      <c r="TVU61" s="497"/>
      <c r="TVV61" s="497"/>
      <c r="TVW61" s="497"/>
      <c r="TVX61" s="497"/>
      <c r="TVY61" s="497"/>
      <c r="TVZ61" s="497"/>
      <c r="TWA61" s="497"/>
      <c r="TWB61" s="497"/>
      <c r="TWC61" s="497"/>
      <c r="TWD61" s="497"/>
      <c r="TWE61" s="497"/>
      <c r="TWF61" s="497"/>
      <c r="TWG61" s="497"/>
      <c r="TWH61" s="497"/>
      <c r="TWI61" s="497"/>
      <c r="TWJ61" s="497"/>
      <c r="TWK61" s="497"/>
      <c r="TWL61" s="497"/>
      <c r="TWM61" s="497"/>
      <c r="TWN61" s="497"/>
      <c r="TWO61" s="497"/>
      <c r="TWP61" s="497"/>
      <c r="TWQ61" s="497"/>
      <c r="TWR61" s="497"/>
      <c r="TWS61" s="497"/>
      <c r="TWT61" s="497"/>
      <c r="TWU61" s="497"/>
      <c r="TWV61" s="497"/>
      <c r="TWW61" s="497"/>
      <c r="TWX61" s="497"/>
      <c r="TWY61" s="497"/>
      <c r="TWZ61" s="497"/>
      <c r="TXA61" s="497"/>
      <c r="TXB61" s="497"/>
      <c r="TXC61" s="497"/>
      <c r="TXD61" s="497"/>
      <c r="TXE61" s="497"/>
      <c r="TXF61" s="497"/>
      <c r="TXG61" s="497"/>
      <c r="TXH61" s="497"/>
      <c r="TXI61" s="497"/>
      <c r="TXJ61" s="497"/>
      <c r="TXK61" s="497"/>
      <c r="TXL61" s="497"/>
      <c r="TXM61" s="497"/>
      <c r="TXN61" s="497"/>
      <c r="TXO61" s="497"/>
      <c r="TXP61" s="497"/>
      <c r="TXQ61" s="497"/>
      <c r="TXR61" s="497"/>
      <c r="TXS61" s="497"/>
      <c r="TXT61" s="497"/>
      <c r="TXU61" s="497"/>
      <c r="TXV61" s="497"/>
      <c r="TXW61" s="497"/>
      <c r="TXX61" s="497"/>
      <c r="TXY61" s="497"/>
      <c r="TXZ61" s="497"/>
      <c r="TYA61" s="497"/>
      <c r="TYB61" s="497"/>
      <c r="TYC61" s="497"/>
      <c r="TYD61" s="497"/>
      <c r="TYE61" s="497"/>
      <c r="TYF61" s="497"/>
      <c r="TYG61" s="497"/>
      <c r="TYH61" s="497"/>
      <c r="TYI61" s="497"/>
      <c r="TYJ61" s="497"/>
      <c r="TYK61" s="497"/>
      <c r="TYL61" s="497"/>
      <c r="TYM61" s="497"/>
      <c r="TYN61" s="497"/>
      <c r="TYO61" s="497"/>
      <c r="TYP61" s="497"/>
      <c r="TYQ61" s="497"/>
      <c r="TYR61" s="497"/>
      <c r="TYS61" s="497"/>
      <c r="TYT61" s="497"/>
      <c r="TYU61" s="497"/>
      <c r="TYV61" s="497"/>
      <c r="TYW61" s="497"/>
      <c r="TYX61" s="497"/>
      <c r="TYY61" s="497"/>
      <c r="TYZ61" s="497"/>
      <c r="TZA61" s="497"/>
      <c r="TZB61" s="497"/>
      <c r="TZC61" s="497"/>
      <c r="TZD61" s="497"/>
      <c r="TZE61" s="497"/>
      <c r="TZF61" s="497"/>
      <c r="TZG61" s="497"/>
      <c r="TZH61" s="497"/>
      <c r="TZI61" s="497"/>
      <c r="TZJ61" s="497"/>
      <c r="TZK61" s="497"/>
      <c r="TZL61" s="497"/>
      <c r="TZM61" s="497"/>
      <c r="TZN61" s="497"/>
      <c r="TZO61" s="497"/>
      <c r="TZP61" s="497"/>
      <c r="TZQ61" s="497"/>
      <c r="TZR61" s="497"/>
      <c r="TZS61" s="497"/>
      <c r="TZT61" s="497"/>
      <c r="TZU61" s="497"/>
      <c r="TZV61" s="497"/>
      <c r="TZW61" s="497"/>
      <c r="TZX61" s="497"/>
      <c r="TZY61" s="497"/>
      <c r="TZZ61" s="497"/>
      <c r="UAA61" s="497"/>
      <c r="UAB61" s="497"/>
      <c r="UAC61" s="497"/>
      <c r="UAD61" s="497"/>
      <c r="UAE61" s="497"/>
      <c r="UAF61" s="497"/>
      <c r="UAG61" s="497"/>
      <c r="UAH61" s="497"/>
      <c r="UAI61" s="497"/>
      <c r="UAJ61" s="497"/>
      <c r="UAK61" s="497"/>
      <c r="UAL61" s="497"/>
      <c r="UAM61" s="497"/>
      <c r="UAN61" s="497"/>
      <c r="UAO61" s="497"/>
      <c r="UAP61" s="497"/>
      <c r="UAQ61" s="497"/>
      <c r="UAR61" s="497"/>
      <c r="UAS61" s="497"/>
      <c r="UAT61" s="497"/>
      <c r="UAU61" s="497"/>
      <c r="UAV61" s="497"/>
      <c r="UAW61" s="497"/>
      <c r="UAX61" s="497"/>
      <c r="UAY61" s="497"/>
      <c r="UAZ61" s="497"/>
      <c r="UBA61" s="497"/>
      <c r="UBB61" s="497"/>
      <c r="UBC61" s="497"/>
      <c r="UBD61" s="497"/>
      <c r="UBE61" s="497"/>
      <c r="UBF61" s="497"/>
      <c r="UBG61" s="497"/>
      <c r="UBH61" s="497"/>
      <c r="UBI61" s="497"/>
      <c r="UBJ61" s="497"/>
      <c r="UBK61" s="497"/>
      <c r="UBL61" s="497"/>
      <c r="UBM61" s="497"/>
      <c r="UBN61" s="497"/>
      <c r="UBO61" s="497"/>
      <c r="UBP61" s="497"/>
      <c r="UBQ61" s="497"/>
      <c r="UBR61" s="497"/>
      <c r="UBS61" s="497"/>
      <c r="UBT61" s="497"/>
      <c r="UBU61" s="497"/>
      <c r="UBV61" s="497"/>
      <c r="UBW61" s="497"/>
      <c r="UBX61" s="497"/>
      <c r="UBY61" s="497"/>
      <c r="UBZ61" s="497"/>
      <c r="UCA61" s="497"/>
      <c r="UCB61" s="497"/>
      <c r="UCC61" s="497"/>
      <c r="UCD61" s="497"/>
      <c r="UCE61" s="497"/>
      <c r="UCF61" s="497"/>
      <c r="UCG61" s="497"/>
      <c r="UCH61" s="497"/>
      <c r="UCI61" s="497"/>
      <c r="UCJ61" s="497"/>
      <c r="UCK61" s="497"/>
      <c r="UCL61" s="497"/>
      <c r="UCM61" s="497"/>
      <c r="UCN61" s="497"/>
      <c r="UCO61" s="497"/>
      <c r="UCP61" s="497"/>
      <c r="UCQ61" s="497"/>
      <c r="UCR61" s="497"/>
      <c r="UCS61" s="497"/>
      <c r="UCT61" s="497"/>
      <c r="UCU61" s="497"/>
      <c r="UCV61" s="497"/>
      <c r="UCW61" s="497"/>
      <c r="UCX61" s="497"/>
      <c r="UCY61" s="497"/>
      <c r="UCZ61" s="497"/>
      <c r="UDA61" s="497"/>
      <c r="UDB61" s="497"/>
      <c r="UDC61" s="497"/>
      <c r="UDD61" s="497"/>
      <c r="UDE61" s="497"/>
      <c r="UDF61" s="497"/>
      <c r="UDG61" s="497"/>
      <c r="UDH61" s="497"/>
      <c r="UDI61" s="497"/>
      <c r="UDJ61" s="497"/>
      <c r="UDK61" s="497"/>
      <c r="UDL61" s="497"/>
      <c r="UDM61" s="497"/>
      <c r="UDN61" s="497"/>
      <c r="UDO61" s="497"/>
      <c r="UDP61" s="497"/>
      <c r="UDQ61" s="497"/>
      <c r="UDR61" s="497"/>
      <c r="UDS61" s="497"/>
      <c r="UDT61" s="497"/>
      <c r="UDU61" s="497"/>
      <c r="UDV61" s="497"/>
      <c r="UDW61" s="497"/>
      <c r="UDX61" s="497"/>
      <c r="UDY61" s="497"/>
      <c r="UDZ61" s="497"/>
      <c r="UEA61" s="497"/>
      <c r="UEB61" s="497"/>
      <c r="UEC61" s="497"/>
      <c r="UED61" s="497"/>
      <c r="UEE61" s="497"/>
      <c r="UEF61" s="497"/>
      <c r="UEG61" s="497"/>
      <c r="UEH61" s="497"/>
      <c r="UEI61" s="497"/>
      <c r="UEJ61" s="497"/>
      <c r="UEK61" s="497"/>
      <c r="UEL61" s="497"/>
      <c r="UEM61" s="497"/>
      <c r="UEN61" s="497"/>
      <c r="UEO61" s="497"/>
      <c r="UEP61" s="497"/>
      <c r="UEQ61" s="497"/>
      <c r="UER61" s="497"/>
      <c r="UES61" s="497"/>
      <c r="UET61" s="497"/>
      <c r="UEU61" s="497"/>
      <c r="UEV61" s="497"/>
      <c r="UEW61" s="497"/>
      <c r="UEX61" s="497"/>
      <c r="UEY61" s="497"/>
      <c r="UEZ61" s="497"/>
      <c r="UFA61" s="497"/>
      <c r="UFB61" s="497"/>
      <c r="UFC61" s="497"/>
      <c r="UFD61" s="497"/>
      <c r="UFE61" s="497"/>
      <c r="UFF61" s="497"/>
      <c r="UFG61" s="497"/>
      <c r="UFH61" s="497"/>
      <c r="UFI61" s="497"/>
      <c r="UFJ61" s="497"/>
      <c r="UFK61" s="497"/>
      <c r="UFL61" s="497"/>
      <c r="UFM61" s="497"/>
      <c r="UFN61" s="497"/>
      <c r="UFO61" s="497"/>
      <c r="UFP61" s="497"/>
      <c r="UFQ61" s="497"/>
      <c r="UFR61" s="497"/>
      <c r="UFS61" s="497"/>
      <c r="UFT61" s="497"/>
      <c r="UFU61" s="497"/>
      <c r="UFV61" s="497"/>
      <c r="UFW61" s="497"/>
      <c r="UFX61" s="497"/>
      <c r="UFY61" s="497"/>
      <c r="UFZ61" s="497"/>
      <c r="UGA61" s="497"/>
      <c r="UGB61" s="497"/>
      <c r="UGC61" s="497"/>
      <c r="UGD61" s="497"/>
      <c r="UGE61" s="497"/>
      <c r="UGF61" s="497"/>
      <c r="UGG61" s="497"/>
      <c r="UGH61" s="497"/>
      <c r="UGI61" s="497"/>
      <c r="UGJ61" s="497"/>
      <c r="UGK61" s="497"/>
      <c r="UGL61" s="497"/>
      <c r="UGM61" s="497"/>
      <c r="UGN61" s="497"/>
      <c r="UGO61" s="497"/>
      <c r="UGP61" s="497"/>
      <c r="UGQ61" s="497"/>
      <c r="UGR61" s="497"/>
      <c r="UGS61" s="497"/>
      <c r="UGT61" s="497"/>
      <c r="UGU61" s="497"/>
      <c r="UGV61" s="497"/>
      <c r="UGW61" s="497"/>
      <c r="UGX61" s="497"/>
      <c r="UGY61" s="497"/>
      <c r="UGZ61" s="497"/>
      <c r="UHA61" s="497"/>
      <c r="UHB61" s="497"/>
      <c r="UHC61" s="497"/>
      <c r="UHD61" s="497"/>
      <c r="UHE61" s="497"/>
      <c r="UHF61" s="497"/>
      <c r="UHG61" s="497"/>
      <c r="UHH61" s="497"/>
      <c r="UHI61" s="497"/>
      <c r="UHJ61" s="497"/>
      <c r="UHK61" s="497"/>
      <c r="UHL61" s="497"/>
      <c r="UHM61" s="497"/>
      <c r="UHN61" s="497"/>
      <c r="UHO61" s="497"/>
      <c r="UHP61" s="497"/>
      <c r="UHQ61" s="497"/>
      <c r="UHR61" s="497"/>
      <c r="UHS61" s="497"/>
      <c r="UHT61" s="497"/>
      <c r="UHU61" s="497"/>
      <c r="UHV61" s="497"/>
      <c r="UHW61" s="497"/>
      <c r="UHX61" s="497"/>
      <c r="UHY61" s="497"/>
      <c r="UHZ61" s="497"/>
      <c r="UIA61" s="497"/>
      <c r="UIB61" s="497"/>
      <c r="UIC61" s="497"/>
      <c r="UID61" s="497"/>
      <c r="UIE61" s="497"/>
      <c r="UIF61" s="497"/>
      <c r="UIG61" s="497"/>
      <c r="UIH61" s="497"/>
      <c r="UII61" s="497"/>
      <c r="UIJ61" s="497"/>
      <c r="UIK61" s="497"/>
      <c r="UIL61" s="497"/>
      <c r="UIM61" s="497"/>
      <c r="UIN61" s="497"/>
      <c r="UIO61" s="497"/>
      <c r="UIP61" s="497"/>
      <c r="UIQ61" s="497"/>
      <c r="UIR61" s="497"/>
      <c r="UIS61" s="497"/>
      <c r="UIT61" s="497"/>
      <c r="UIU61" s="497"/>
      <c r="UIV61" s="497"/>
      <c r="UIW61" s="497"/>
      <c r="UIX61" s="497"/>
      <c r="UIY61" s="497"/>
      <c r="UIZ61" s="497"/>
      <c r="UJA61" s="497"/>
      <c r="UJB61" s="497"/>
      <c r="UJC61" s="497"/>
      <c r="UJD61" s="497"/>
      <c r="UJE61" s="497"/>
      <c r="UJF61" s="497"/>
      <c r="UJG61" s="497"/>
      <c r="UJH61" s="497"/>
      <c r="UJI61" s="497"/>
      <c r="UJJ61" s="497"/>
      <c r="UJK61" s="497"/>
      <c r="UJL61" s="497"/>
      <c r="UJM61" s="497"/>
      <c r="UJN61" s="497"/>
      <c r="UJO61" s="497"/>
      <c r="UJP61" s="497"/>
      <c r="UJQ61" s="497"/>
      <c r="UJR61" s="497"/>
      <c r="UJS61" s="497"/>
      <c r="UJT61" s="497"/>
      <c r="UJU61" s="497"/>
      <c r="UJV61" s="497"/>
      <c r="UJW61" s="497"/>
      <c r="UJX61" s="497"/>
      <c r="UJY61" s="497"/>
      <c r="UJZ61" s="497"/>
      <c r="UKA61" s="497"/>
      <c r="UKB61" s="497"/>
      <c r="UKC61" s="497"/>
      <c r="UKD61" s="497"/>
      <c r="UKE61" s="497"/>
      <c r="UKF61" s="497"/>
      <c r="UKG61" s="497"/>
      <c r="UKH61" s="497"/>
      <c r="UKI61" s="497"/>
      <c r="UKJ61" s="497"/>
      <c r="UKK61" s="497"/>
      <c r="UKL61" s="497"/>
      <c r="UKM61" s="497"/>
      <c r="UKN61" s="497"/>
      <c r="UKO61" s="497"/>
      <c r="UKP61" s="497"/>
      <c r="UKQ61" s="497"/>
      <c r="UKR61" s="497"/>
      <c r="UKS61" s="497"/>
      <c r="UKT61" s="497"/>
      <c r="UKU61" s="497"/>
      <c r="UKV61" s="497"/>
      <c r="UKW61" s="497"/>
      <c r="UKX61" s="497"/>
      <c r="UKY61" s="497"/>
      <c r="UKZ61" s="497"/>
      <c r="ULA61" s="497"/>
      <c r="ULB61" s="497"/>
      <c r="ULC61" s="497"/>
      <c r="ULD61" s="497"/>
      <c r="ULE61" s="497"/>
      <c r="ULF61" s="497"/>
      <c r="ULG61" s="497"/>
      <c r="ULH61" s="497"/>
      <c r="ULI61" s="497"/>
      <c r="ULJ61" s="497"/>
      <c r="ULK61" s="497"/>
      <c r="ULL61" s="497"/>
      <c r="ULM61" s="497"/>
      <c r="ULN61" s="497"/>
      <c r="ULO61" s="497"/>
      <c r="ULP61" s="497"/>
      <c r="ULQ61" s="497"/>
      <c r="ULR61" s="497"/>
      <c r="ULS61" s="497"/>
      <c r="ULT61" s="497"/>
      <c r="ULU61" s="497"/>
      <c r="ULV61" s="497"/>
      <c r="ULW61" s="497"/>
      <c r="ULX61" s="497"/>
      <c r="ULY61" s="497"/>
      <c r="ULZ61" s="497"/>
      <c r="UMA61" s="497"/>
      <c r="UMB61" s="497"/>
      <c r="UMC61" s="497"/>
      <c r="UMD61" s="497"/>
      <c r="UME61" s="497"/>
      <c r="UMF61" s="497"/>
      <c r="UMG61" s="497"/>
      <c r="UMH61" s="497"/>
      <c r="UMI61" s="497"/>
      <c r="UMJ61" s="497"/>
      <c r="UMK61" s="497"/>
      <c r="UML61" s="497"/>
      <c r="UMM61" s="497"/>
      <c r="UMN61" s="497"/>
      <c r="UMO61" s="497"/>
      <c r="UMP61" s="497"/>
      <c r="UMQ61" s="497"/>
      <c r="UMR61" s="497"/>
      <c r="UMS61" s="497"/>
      <c r="UMT61" s="497"/>
      <c r="UMU61" s="497"/>
      <c r="UMV61" s="497"/>
      <c r="UMW61" s="497"/>
      <c r="UMX61" s="497"/>
      <c r="UMY61" s="497"/>
      <c r="UMZ61" s="497"/>
      <c r="UNA61" s="497"/>
      <c r="UNB61" s="497"/>
      <c r="UNC61" s="497"/>
      <c r="UND61" s="497"/>
      <c r="UNE61" s="497"/>
      <c r="UNF61" s="497"/>
      <c r="UNG61" s="497"/>
      <c r="UNH61" s="497"/>
      <c r="UNI61" s="497"/>
      <c r="UNJ61" s="497"/>
      <c r="UNK61" s="497"/>
      <c r="UNL61" s="497"/>
      <c r="UNM61" s="497"/>
      <c r="UNN61" s="497"/>
      <c r="UNO61" s="497"/>
      <c r="UNP61" s="497"/>
      <c r="UNQ61" s="497"/>
      <c r="UNR61" s="497"/>
      <c r="UNS61" s="497"/>
      <c r="UNT61" s="497"/>
      <c r="UNU61" s="497"/>
      <c r="UNV61" s="497"/>
      <c r="UNW61" s="497"/>
      <c r="UNX61" s="497"/>
      <c r="UNY61" s="497"/>
      <c r="UNZ61" s="497"/>
      <c r="UOA61" s="497"/>
      <c r="UOB61" s="497"/>
      <c r="UOC61" s="497"/>
      <c r="UOD61" s="497"/>
      <c r="UOE61" s="497"/>
      <c r="UOF61" s="497"/>
      <c r="UOG61" s="497"/>
      <c r="UOH61" s="497"/>
      <c r="UOI61" s="497"/>
      <c r="UOJ61" s="497"/>
      <c r="UOK61" s="497"/>
      <c r="UOL61" s="497"/>
      <c r="UOM61" s="497"/>
      <c r="UON61" s="497"/>
      <c r="UOO61" s="497"/>
      <c r="UOP61" s="497"/>
      <c r="UOQ61" s="497"/>
      <c r="UOR61" s="497"/>
      <c r="UOS61" s="497"/>
      <c r="UOT61" s="497"/>
      <c r="UOU61" s="497"/>
      <c r="UOV61" s="497"/>
      <c r="UOW61" s="497"/>
      <c r="UOX61" s="497"/>
      <c r="UOY61" s="497"/>
      <c r="UOZ61" s="497"/>
      <c r="UPA61" s="497"/>
      <c r="UPB61" s="497"/>
      <c r="UPC61" s="497"/>
      <c r="UPD61" s="497"/>
      <c r="UPE61" s="497"/>
      <c r="UPF61" s="497"/>
      <c r="UPG61" s="497"/>
      <c r="UPH61" s="497"/>
      <c r="UPI61" s="497"/>
      <c r="UPJ61" s="497"/>
      <c r="UPK61" s="497"/>
      <c r="UPL61" s="497"/>
      <c r="UPM61" s="497"/>
      <c r="UPN61" s="497"/>
      <c r="UPO61" s="497"/>
      <c r="UPP61" s="497"/>
      <c r="UPQ61" s="497"/>
      <c r="UPR61" s="497"/>
      <c r="UPS61" s="497"/>
      <c r="UPT61" s="497"/>
      <c r="UPU61" s="497"/>
      <c r="UPV61" s="497"/>
      <c r="UPW61" s="497"/>
      <c r="UPX61" s="497"/>
      <c r="UPY61" s="497"/>
      <c r="UPZ61" s="497"/>
      <c r="UQA61" s="497"/>
      <c r="UQB61" s="497"/>
      <c r="UQC61" s="497"/>
      <c r="UQD61" s="497"/>
      <c r="UQE61" s="497"/>
      <c r="UQF61" s="497"/>
      <c r="UQG61" s="497"/>
      <c r="UQH61" s="497"/>
      <c r="UQI61" s="497"/>
      <c r="UQJ61" s="497"/>
      <c r="UQK61" s="497"/>
      <c r="UQL61" s="497"/>
      <c r="UQM61" s="497"/>
      <c r="UQN61" s="497"/>
      <c r="UQO61" s="497"/>
      <c r="UQP61" s="497"/>
      <c r="UQQ61" s="497"/>
      <c r="UQR61" s="497"/>
      <c r="UQS61" s="497"/>
      <c r="UQT61" s="497"/>
      <c r="UQU61" s="497"/>
      <c r="UQV61" s="497"/>
      <c r="UQW61" s="497"/>
      <c r="UQX61" s="497"/>
      <c r="UQY61" s="497"/>
      <c r="UQZ61" s="497"/>
      <c r="URA61" s="497"/>
      <c r="URB61" s="497"/>
      <c r="URC61" s="497"/>
      <c r="URD61" s="497"/>
      <c r="URE61" s="497"/>
      <c r="URF61" s="497"/>
      <c r="URG61" s="497"/>
      <c r="URH61" s="497"/>
      <c r="URI61" s="497"/>
      <c r="URJ61" s="497"/>
      <c r="URK61" s="497"/>
      <c r="URL61" s="497"/>
      <c r="URM61" s="497"/>
      <c r="URN61" s="497"/>
      <c r="URO61" s="497"/>
      <c r="URP61" s="497"/>
      <c r="URQ61" s="497"/>
      <c r="URR61" s="497"/>
      <c r="URS61" s="497"/>
      <c r="URT61" s="497"/>
      <c r="URU61" s="497"/>
      <c r="URV61" s="497"/>
      <c r="URW61" s="497"/>
      <c r="URX61" s="497"/>
      <c r="URY61" s="497"/>
      <c r="URZ61" s="497"/>
      <c r="USA61" s="497"/>
      <c r="USB61" s="497"/>
      <c r="USC61" s="497"/>
      <c r="USD61" s="497"/>
      <c r="USE61" s="497"/>
      <c r="USF61" s="497"/>
      <c r="USG61" s="497"/>
      <c r="USH61" s="497"/>
      <c r="USI61" s="497"/>
      <c r="USJ61" s="497"/>
      <c r="USK61" s="497"/>
      <c r="USL61" s="497"/>
      <c r="USM61" s="497"/>
      <c r="USN61" s="497"/>
      <c r="USO61" s="497"/>
      <c r="USP61" s="497"/>
      <c r="USQ61" s="497"/>
      <c r="USR61" s="497"/>
      <c r="USS61" s="497"/>
      <c r="UST61" s="497"/>
      <c r="USU61" s="497"/>
      <c r="USV61" s="497"/>
      <c r="USW61" s="497"/>
      <c r="USX61" s="497"/>
      <c r="USY61" s="497"/>
      <c r="USZ61" s="497"/>
      <c r="UTA61" s="497"/>
      <c r="UTB61" s="497"/>
      <c r="UTC61" s="497"/>
      <c r="UTD61" s="497"/>
      <c r="UTE61" s="497"/>
      <c r="UTF61" s="497"/>
      <c r="UTG61" s="497"/>
      <c r="UTH61" s="497"/>
      <c r="UTI61" s="497"/>
      <c r="UTJ61" s="497"/>
      <c r="UTK61" s="497"/>
      <c r="UTL61" s="497"/>
      <c r="UTM61" s="497"/>
      <c r="UTN61" s="497"/>
      <c r="UTO61" s="497"/>
      <c r="UTP61" s="497"/>
      <c r="UTQ61" s="497"/>
      <c r="UTR61" s="497"/>
      <c r="UTS61" s="497"/>
      <c r="UTT61" s="497"/>
      <c r="UTU61" s="497"/>
      <c r="UTV61" s="497"/>
      <c r="UTW61" s="497"/>
      <c r="UTX61" s="497"/>
      <c r="UTY61" s="497"/>
      <c r="UTZ61" s="497"/>
      <c r="UUA61" s="497"/>
      <c r="UUB61" s="497"/>
      <c r="UUC61" s="497"/>
      <c r="UUD61" s="497"/>
      <c r="UUE61" s="497"/>
      <c r="UUF61" s="497"/>
      <c r="UUG61" s="497"/>
      <c r="UUH61" s="497"/>
      <c r="UUI61" s="497"/>
      <c r="UUJ61" s="497"/>
      <c r="UUK61" s="497"/>
      <c r="UUL61" s="497"/>
      <c r="UUM61" s="497"/>
      <c r="UUN61" s="497"/>
      <c r="UUO61" s="497"/>
      <c r="UUP61" s="497"/>
      <c r="UUQ61" s="497"/>
      <c r="UUR61" s="497"/>
      <c r="UUS61" s="497"/>
      <c r="UUT61" s="497"/>
      <c r="UUU61" s="497"/>
      <c r="UUV61" s="497"/>
      <c r="UUW61" s="497"/>
      <c r="UUX61" s="497"/>
      <c r="UUY61" s="497"/>
      <c r="UUZ61" s="497"/>
      <c r="UVA61" s="497"/>
      <c r="UVB61" s="497"/>
      <c r="UVC61" s="497"/>
      <c r="UVD61" s="497"/>
      <c r="UVE61" s="497"/>
      <c r="UVF61" s="497"/>
      <c r="UVG61" s="497"/>
      <c r="UVH61" s="497"/>
      <c r="UVI61" s="497"/>
      <c r="UVJ61" s="497"/>
      <c r="UVK61" s="497"/>
      <c r="UVL61" s="497"/>
      <c r="UVM61" s="497"/>
      <c r="UVN61" s="497"/>
      <c r="UVO61" s="497"/>
      <c r="UVP61" s="497"/>
      <c r="UVQ61" s="497"/>
      <c r="UVR61" s="497"/>
      <c r="UVS61" s="497"/>
      <c r="UVT61" s="497"/>
      <c r="UVU61" s="497"/>
      <c r="UVV61" s="497"/>
      <c r="UVW61" s="497"/>
      <c r="UVX61" s="497"/>
      <c r="UVY61" s="497"/>
      <c r="UVZ61" s="497"/>
      <c r="UWA61" s="497"/>
      <c r="UWB61" s="497"/>
      <c r="UWC61" s="497"/>
      <c r="UWD61" s="497"/>
      <c r="UWE61" s="497"/>
      <c r="UWF61" s="497"/>
      <c r="UWG61" s="497"/>
      <c r="UWH61" s="497"/>
      <c r="UWI61" s="497"/>
      <c r="UWJ61" s="497"/>
      <c r="UWK61" s="497"/>
      <c r="UWL61" s="497"/>
      <c r="UWM61" s="497"/>
      <c r="UWN61" s="497"/>
      <c r="UWO61" s="497"/>
      <c r="UWP61" s="497"/>
      <c r="UWQ61" s="497"/>
      <c r="UWR61" s="497"/>
      <c r="UWS61" s="497"/>
      <c r="UWT61" s="497"/>
      <c r="UWU61" s="497"/>
      <c r="UWV61" s="497"/>
      <c r="UWW61" s="497"/>
      <c r="UWX61" s="497"/>
      <c r="UWY61" s="497"/>
      <c r="UWZ61" s="497"/>
      <c r="UXA61" s="497"/>
      <c r="UXB61" s="497"/>
      <c r="UXC61" s="497"/>
      <c r="UXD61" s="497"/>
      <c r="UXE61" s="497"/>
      <c r="UXF61" s="497"/>
      <c r="UXG61" s="497"/>
      <c r="UXH61" s="497"/>
      <c r="UXI61" s="497"/>
      <c r="UXJ61" s="497"/>
      <c r="UXK61" s="497"/>
      <c r="UXL61" s="497"/>
      <c r="UXM61" s="497"/>
      <c r="UXN61" s="497"/>
      <c r="UXO61" s="497"/>
      <c r="UXP61" s="497"/>
      <c r="UXQ61" s="497"/>
      <c r="UXR61" s="497"/>
      <c r="UXS61" s="497"/>
      <c r="UXT61" s="497"/>
      <c r="UXU61" s="497"/>
      <c r="UXV61" s="497"/>
      <c r="UXW61" s="497"/>
      <c r="UXX61" s="497"/>
      <c r="UXY61" s="497"/>
      <c r="UXZ61" s="497"/>
      <c r="UYA61" s="497"/>
      <c r="UYB61" s="497"/>
      <c r="UYC61" s="497"/>
      <c r="UYD61" s="497"/>
      <c r="UYE61" s="497"/>
      <c r="UYF61" s="497"/>
      <c r="UYG61" s="497"/>
      <c r="UYH61" s="497"/>
      <c r="UYI61" s="497"/>
      <c r="UYJ61" s="497"/>
      <c r="UYK61" s="497"/>
      <c r="UYL61" s="497"/>
      <c r="UYM61" s="497"/>
      <c r="UYN61" s="497"/>
      <c r="UYO61" s="497"/>
      <c r="UYP61" s="497"/>
      <c r="UYQ61" s="497"/>
      <c r="UYR61" s="497"/>
      <c r="UYS61" s="497"/>
      <c r="UYT61" s="497"/>
      <c r="UYU61" s="497"/>
      <c r="UYV61" s="497"/>
      <c r="UYW61" s="497"/>
      <c r="UYX61" s="497"/>
      <c r="UYY61" s="497"/>
      <c r="UYZ61" s="497"/>
      <c r="UZA61" s="497"/>
      <c r="UZB61" s="497"/>
      <c r="UZC61" s="497"/>
      <c r="UZD61" s="497"/>
      <c r="UZE61" s="497"/>
      <c r="UZF61" s="497"/>
      <c r="UZG61" s="497"/>
      <c r="UZH61" s="497"/>
      <c r="UZI61" s="497"/>
      <c r="UZJ61" s="497"/>
      <c r="UZK61" s="497"/>
      <c r="UZL61" s="497"/>
      <c r="UZM61" s="497"/>
      <c r="UZN61" s="497"/>
      <c r="UZO61" s="497"/>
      <c r="UZP61" s="497"/>
      <c r="UZQ61" s="497"/>
      <c r="UZR61" s="497"/>
      <c r="UZS61" s="497"/>
      <c r="UZT61" s="497"/>
      <c r="UZU61" s="497"/>
      <c r="UZV61" s="497"/>
      <c r="UZW61" s="497"/>
      <c r="UZX61" s="497"/>
      <c r="UZY61" s="497"/>
      <c r="UZZ61" s="497"/>
      <c r="VAA61" s="497"/>
      <c r="VAB61" s="497"/>
      <c r="VAC61" s="497"/>
      <c r="VAD61" s="497"/>
      <c r="VAE61" s="497"/>
      <c r="VAF61" s="497"/>
      <c r="VAG61" s="497"/>
      <c r="VAH61" s="497"/>
      <c r="VAI61" s="497"/>
      <c r="VAJ61" s="497"/>
      <c r="VAK61" s="497"/>
      <c r="VAL61" s="497"/>
      <c r="VAM61" s="497"/>
      <c r="VAN61" s="497"/>
      <c r="VAO61" s="497"/>
      <c r="VAP61" s="497"/>
      <c r="VAQ61" s="497"/>
      <c r="VAR61" s="497"/>
      <c r="VAS61" s="497"/>
      <c r="VAT61" s="497"/>
      <c r="VAU61" s="497"/>
      <c r="VAV61" s="497"/>
      <c r="VAW61" s="497"/>
      <c r="VAX61" s="497"/>
      <c r="VAY61" s="497"/>
      <c r="VAZ61" s="497"/>
      <c r="VBA61" s="497"/>
      <c r="VBB61" s="497"/>
      <c r="VBC61" s="497"/>
      <c r="VBD61" s="497"/>
      <c r="VBE61" s="497"/>
      <c r="VBF61" s="497"/>
      <c r="VBG61" s="497"/>
      <c r="VBH61" s="497"/>
      <c r="VBI61" s="497"/>
      <c r="VBJ61" s="497"/>
      <c r="VBK61" s="497"/>
      <c r="VBL61" s="497"/>
      <c r="VBM61" s="497"/>
      <c r="VBN61" s="497"/>
      <c r="VBO61" s="497"/>
      <c r="VBP61" s="497"/>
      <c r="VBQ61" s="497"/>
      <c r="VBR61" s="497"/>
      <c r="VBS61" s="497"/>
      <c r="VBT61" s="497"/>
      <c r="VBU61" s="497"/>
      <c r="VBV61" s="497"/>
      <c r="VBW61" s="497"/>
      <c r="VBX61" s="497"/>
      <c r="VBY61" s="497"/>
      <c r="VBZ61" s="497"/>
      <c r="VCA61" s="497"/>
      <c r="VCB61" s="497"/>
      <c r="VCC61" s="497"/>
      <c r="VCD61" s="497"/>
      <c r="VCE61" s="497"/>
      <c r="VCF61" s="497"/>
      <c r="VCG61" s="497"/>
      <c r="VCH61" s="497"/>
      <c r="VCI61" s="497"/>
      <c r="VCJ61" s="497"/>
      <c r="VCK61" s="497"/>
      <c r="VCL61" s="497"/>
      <c r="VCM61" s="497"/>
      <c r="VCN61" s="497"/>
      <c r="VCO61" s="497"/>
      <c r="VCP61" s="497"/>
      <c r="VCQ61" s="497"/>
      <c r="VCR61" s="497"/>
      <c r="VCS61" s="497"/>
      <c r="VCT61" s="497"/>
      <c r="VCU61" s="497"/>
      <c r="VCV61" s="497"/>
      <c r="VCW61" s="497"/>
      <c r="VCX61" s="497"/>
      <c r="VCY61" s="497"/>
      <c r="VCZ61" s="497"/>
      <c r="VDA61" s="497"/>
      <c r="VDB61" s="497"/>
      <c r="VDC61" s="497"/>
      <c r="VDD61" s="497"/>
      <c r="VDE61" s="497"/>
      <c r="VDF61" s="497"/>
      <c r="VDG61" s="497"/>
      <c r="VDH61" s="497"/>
      <c r="VDI61" s="497"/>
      <c r="VDJ61" s="497"/>
      <c r="VDK61" s="497"/>
      <c r="VDL61" s="497"/>
      <c r="VDM61" s="497"/>
      <c r="VDN61" s="497"/>
      <c r="VDO61" s="497"/>
      <c r="VDP61" s="497"/>
      <c r="VDQ61" s="497"/>
      <c r="VDR61" s="497"/>
      <c r="VDS61" s="497"/>
      <c r="VDT61" s="497"/>
      <c r="VDU61" s="497"/>
      <c r="VDV61" s="497"/>
      <c r="VDW61" s="497"/>
      <c r="VDX61" s="497"/>
      <c r="VDY61" s="497"/>
      <c r="VDZ61" s="497"/>
      <c r="VEA61" s="497"/>
      <c r="VEB61" s="497"/>
      <c r="VEC61" s="497"/>
      <c r="VED61" s="497"/>
      <c r="VEE61" s="497"/>
      <c r="VEF61" s="497"/>
      <c r="VEG61" s="497"/>
      <c r="VEH61" s="497"/>
      <c r="VEI61" s="497"/>
      <c r="VEJ61" s="497"/>
      <c r="VEK61" s="497"/>
      <c r="VEL61" s="497"/>
      <c r="VEM61" s="497"/>
      <c r="VEN61" s="497"/>
      <c r="VEO61" s="497"/>
      <c r="VEP61" s="497"/>
      <c r="VEQ61" s="497"/>
      <c r="VER61" s="497"/>
      <c r="VES61" s="497"/>
      <c r="VET61" s="497"/>
      <c r="VEU61" s="497"/>
      <c r="VEV61" s="497"/>
      <c r="VEW61" s="497"/>
      <c r="VEX61" s="497"/>
      <c r="VEY61" s="497"/>
      <c r="VEZ61" s="497"/>
      <c r="VFA61" s="497"/>
      <c r="VFB61" s="497"/>
      <c r="VFC61" s="497"/>
      <c r="VFD61" s="497"/>
      <c r="VFE61" s="497"/>
      <c r="VFF61" s="497"/>
      <c r="VFG61" s="497"/>
      <c r="VFH61" s="497"/>
      <c r="VFI61" s="497"/>
      <c r="VFJ61" s="497"/>
      <c r="VFK61" s="497"/>
      <c r="VFL61" s="497"/>
      <c r="VFM61" s="497"/>
      <c r="VFN61" s="497"/>
      <c r="VFO61" s="497"/>
      <c r="VFP61" s="497"/>
      <c r="VFQ61" s="497"/>
      <c r="VFR61" s="497"/>
      <c r="VFS61" s="497"/>
      <c r="VFT61" s="497"/>
      <c r="VFU61" s="497"/>
      <c r="VFV61" s="497"/>
      <c r="VFW61" s="497"/>
      <c r="VFX61" s="497"/>
      <c r="VFY61" s="497"/>
      <c r="VFZ61" s="497"/>
      <c r="VGA61" s="497"/>
      <c r="VGB61" s="497"/>
      <c r="VGC61" s="497"/>
      <c r="VGD61" s="497"/>
      <c r="VGE61" s="497"/>
      <c r="VGF61" s="497"/>
      <c r="VGG61" s="497"/>
      <c r="VGH61" s="497"/>
      <c r="VGI61" s="497"/>
      <c r="VGJ61" s="497"/>
      <c r="VGK61" s="497"/>
      <c r="VGL61" s="497"/>
      <c r="VGM61" s="497"/>
      <c r="VGN61" s="497"/>
      <c r="VGO61" s="497"/>
      <c r="VGP61" s="497"/>
      <c r="VGQ61" s="497"/>
      <c r="VGR61" s="497"/>
      <c r="VGS61" s="497"/>
      <c r="VGT61" s="497"/>
      <c r="VGU61" s="497"/>
      <c r="VGV61" s="497"/>
      <c r="VGW61" s="497"/>
      <c r="VGX61" s="497"/>
      <c r="VGY61" s="497"/>
      <c r="VGZ61" s="497"/>
      <c r="VHA61" s="497"/>
      <c r="VHB61" s="497"/>
      <c r="VHC61" s="497"/>
      <c r="VHD61" s="497"/>
      <c r="VHE61" s="497"/>
      <c r="VHF61" s="497"/>
      <c r="VHG61" s="497"/>
      <c r="VHH61" s="497"/>
      <c r="VHI61" s="497"/>
      <c r="VHJ61" s="497"/>
      <c r="VHK61" s="497"/>
      <c r="VHL61" s="497"/>
      <c r="VHM61" s="497"/>
      <c r="VHN61" s="497"/>
      <c r="VHO61" s="497"/>
      <c r="VHP61" s="497"/>
      <c r="VHQ61" s="497"/>
      <c r="VHR61" s="497"/>
      <c r="VHS61" s="497"/>
      <c r="VHT61" s="497"/>
      <c r="VHU61" s="497"/>
      <c r="VHV61" s="497"/>
      <c r="VHW61" s="497"/>
      <c r="VHX61" s="497"/>
      <c r="VHY61" s="497"/>
      <c r="VHZ61" s="497"/>
      <c r="VIA61" s="497"/>
      <c r="VIB61" s="497"/>
      <c r="VIC61" s="497"/>
      <c r="VID61" s="497"/>
      <c r="VIE61" s="497"/>
      <c r="VIF61" s="497"/>
      <c r="VIG61" s="497"/>
      <c r="VIH61" s="497"/>
      <c r="VII61" s="497"/>
      <c r="VIJ61" s="497"/>
      <c r="VIK61" s="497"/>
      <c r="VIL61" s="497"/>
      <c r="VIM61" s="497"/>
      <c r="VIN61" s="497"/>
      <c r="VIO61" s="497"/>
      <c r="VIP61" s="497"/>
      <c r="VIQ61" s="497"/>
      <c r="VIR61" s="497"/>
      <c r="VIS61" s="497"/>
      <c r="VIT61" s="497"/>
      <c r="VIU61" s="497"/>
      <c r="VIV61" s="497"/>
      <c r="VIW61" s="497"/>
      <c r="VIX61" s="497"/>
      <c r="VIY61" s="497"/>
      <c r="VIZ61" s="497"/>
      <c r="VJA61" s="497"/>
      <c r="VJB61" s="497"/>
      <c r="VJC61" s="497"/>
      <c r="VJD61" s="497"/>
      <c r="VJE61" s="497"/>
      <c r="VJF61" s="497"/>
      <c r="VJG61" s="497"/>
      <c r="VJH61" s="497"/>
      <c r="VJI61" s="497"/>
      <c r="VJJ61" s="497"/>
      <c r="VJK61" s="497"/>
      <c r="VJL61" s="497"/>
      <c r="VJM61" s="497"/>
      <c r="VJN61" s="497"/>
      <c r="VJO61" s="497"/>
      <c r="VJP61" s="497"/>
      <c r="VJQ61" s="497"/>
      <c r="VJR61" s="497"/>
      <c r="VJS61" s="497"/>
      <c r="VJT61" s="497"/>
      <c r="VJU61" s="497"/>
      <c r="VJV61" s="497"/>
      <c r="VJW61" s="497"/>
      <c r="VJX61" s="497"/>
      <c r="VJY61" s="497"/>
      <c r="VJZ61" s="497"/>
      <c r="VKA61" s="497"/>
      <c r="VKB61" s="497"/>
      <c r="VKC61" s="497"/>
      <c r="VKD61" s="497"/>
      <c r="VKE61" s="497"/>
      <c r="VKF61" s="497"/>
      <c r="VKG61" s="497"/>
      <c r="VKH61" s="497"/>
      <c r="VKI61" s="497"/>
      <c r="VKJ61" s="497"/>
      <c r="VKK61" s="497"/>
      <c r="VKL61" s="497"/>
      <c r="VKM61" s="497"/>
      <c r="VKN61" s="497"/>
      <c r="VKO61" s="497"/>
      <c r="VKP61" s="497"/>
      <c r="VKQ61" s="497"/>
      <c r="VKR61" s="497"/>
      <c r="VKS61" s="497"/>
      <c r="VKT61" s="497"/>
      <c r="VKU61" s="497"/>
      <c r="VKV61" s="497"/>
      <c r="VKW61" s="497"/>
      <c r="VKX61" s="497"/>
      <c r="VKY61" s="497"/>
      <c r="VKZ61" s="497"/>
      <c r="VLA61" s="497"/>
      <c r="VLB61" s="497"/>
      <c r="VLC61" s="497"/>
      <c r="VLD61" s="497"/>
      <c r="VLE61" s="497"/>
      <c r="VLF61" s="497"/>
      <c r="VLG61" s="497"/>
      <c r="VLH61" s="497"/>
      <c r="VLI61" s="497"/>
      <c r="VLJ61" s="497"/>
      <c r="VLK61" s="497"/>
      <c r="VLL61" s="497"/>
      <c r="VLM61" s="497"/>
      <c r="VLN61" s="497"/>
      <c r="VLO61" s="497"/>
      <c r="VLP61" s="497"/>
      <c r="VLQ61" s="497"/>
      <c r="VLR61" s="497"/>
      <c r="VLS61" s="497"/>
      <c r="VLT61" s="497"/>
      <c r="VLU61" s="497"/>
      <c r="VLV61" s="497"/>
      <c r="VLW61" s="497"/>
      <c r="VLX61" s="497"/>
      <c r="VLY61" s="497"/>
      <c r="VLZ61" s="497"/>
      <c r="VMA61" s="497"/>
      <c r="VMB61" s="497"/>
      <c r="VMC61" s="497"/>
      <c r="VMD61" s="497"/>
      <c r="VME61" s="497"/>
      <c r="VMF61" s="497"/>
      <c r="VMG61" s="497"/>
      <c r="VMH61" s="497"/>
      <c r="VMI61" s="497"/>
      <c r="VMJ61" s="497"/>
      <c r="VMK61" s="497"/>
      <c r="VML61" s="497"/>
      <c r="VMM61" s="497"/>
      <c r="VMN61" s="497"/>
      <c r="VMO61" s="497"/>
      <c r="VMP61" s="497"/>
      <c r="VMQ61" s="497"/>
      <c r="VMR61" s="497"/>
      <c r="VMS61" s="497"/>
      <c r="VMT61" s="497"/>
      <c r="VMU61" s="497"/>
      <c r="VMV61" s="497"/>
      <c r="VMW61" s="497"/>
      <c r="VMX61" s="497"/>
      <c r="VMY61" s="497"/>
      <c r="VMZ61" s="497"/>
      <c r="VNA61" s="497"/>
      <c r="VNB61" s="497"/>
      <c r="VNC61" s="497"/>
      <c r="VND61" s="497"/>
      <c r="VNE61" s="497"/>
      <c r="VNF61" s="497"/>
      <c r="VNG61" s="497"/>
      <c r="VNH61" s="497"/>
      <c r="VNI61" s="497"/>
      <c r="VNJ61" s="497"/>
      <c r="VNK61" s="497"/>
      <c r="VNL61" s="497"/>
      <c r="VNM61" s="497"/>
      <c r="VNN61" s="497"/>
      <c r="VNO61" s="497"/>
      <c r="VNP61" s="497"/>
      <c r="VNQ61" s="497"/>
      <c r="VNR61" s="497"/>
      <c r="VNS61" s="497"/>
      <c r="VNT61" s="497"/>
      <c r="VNU61" s="497"/>
      <c r="VNV61" s="497"/>
      <c r="VNW61" s="497"/>
      <c r="VNX61" s="497"/>
      <c r="VNY61" s="497"/>
      <c r="VNZ61" s="497"/>
      <c r="VOA61" s="497"/>
      <c r="VOB61" s="497"/>
      <c r="VOC61" s="497"/>
      <c r="VOD61" s="497"/>
      <c r="VOE61" s="497"/>
      <c r="VOF61" s="497"/>
      <c r="VOG61" s="497"/>
      <c r="VOH61" s="497"/>
      <c r="VOI61" s="497"/>
      <c r="VOJ61" s="497"/>
      <c r="VOK61" s="497"/>
      <c r="VOL61" s="497"/>
      <c r="VOM61" s="497"/>
      <c r="VON61" s="497"/>
      <c r="VOO61" s="497"/>
      <c r="VOP61" s="497"/>
      <c r="VOQ61" s="497"/>
      <c r="VOR61" s="497"/>
      <c r="VOS61" s="497"/>
      <c r="VOT61" s="497"/>
      <c r="VOU61" s="497"/>
      <c r="VOV61" s="497"/>
      <c r="VOW61" s="497"/>
      <c r="VOX61" s="497"/>
      <c r="VOY61" s="497"/>
      <c r="VOZ61" s="497"/>
      <c r="VPA61" s="497"/>
      <c r="VPB61" s="497"/>
      <c r="VPC61" s="497"/>
      <c r="VPD61" s="497"/>
      <c r="VPE61" s="497"/>
      <c r="VPF61" s="497"/>
      <c r="VPG61" s="497"/>
      <c r="VPH61" s="497"/>
      <c r="VPI61" s="497"/>
      <c r="VPJ61" s="497"/>
      <c r="VPK61" s="497"/>
      <c r="VPL61" s="497"/>
      <c r="VPM61" s="497"/>
      <c r="VPN61" s="497"/>
      <c r="VPO61" s="497"/>
      <c r="VPP61" s="497"/>
      <c r="VPQ61" s="497"/>
      <c r="VPR61" s="497"/>
      <c r="VPS61" s="497"/>
      <c r="VPT61" s="497"/>
      <c r="VPU61" s="497"/>
      <c r="VPV61" s="497"/>
      <c r="VPW61" s="497"/>
      <c r="VPX61" s="497"/>
      <c r="VPY61" s="497"/>
      <c r="VPZ61" s="497"/>
      <c r="VQA61" s="497"/>
      <c r="VQB61" s="497"/>
      <c r="VQC61" s="497"/>
      <c r="VQD61" s="497"/>
      <c r="VQE61" s="497"/>
      <c r="VQF61" s="497"/>
      <c r="VQG61" s="497"/>
      <c r="VQH61" s="497"/>
      <c r="VQI61" s="497"/>
      <c r="VQJ61" s="497"/>
      <c r="VQK61" s="497"/>
      <c r="VQL61" s="497"/>
      <c r="VQM61" s="497"/>
      <c r="VQN61" s="497"/>
      <c r="VQO61" s="497"/>
      <c r="VQP61" s="497"/>
      <c r="VQQ61" s="497"/>
      <c r="VQR61" s="497"/>
      <c r="VQS61" s="497"/>
      <c r="VQT61" s="497"/>
      <c r="VQU61" s="497"/>
      <c r="VQV61" s="497"/>
      <c r="VQW61" s="497"/>
      <c r="VQX61" s="497"/>
      <c r="VQY61" s="497"/>
      <c r="VQZ61" s="497"/>
      <c r="VRA61" s="497"/>
      <c r="VRB61" s="497"/>
      <c r="VRC61" s="497"/>
      <c r="VRD61" s="497"/>
      <c r="VRE61" s="497"/>
      <c r="VRF61" s="497"/>
      <c r="VRG61" s="497"/>
      <c r="VRH61" s="497"/>
      <c r="VRI61" s="497"/>
      <c r="VRJ61" s="497"/>
      <c r="VRK61" s="497"/>
      <c r="VRL61" s="497"/>
      <c r="VRM61" s="497"/>
      <c r="VRN61" s="497"/>
      <c r="VRO61" s="497"/>
      <c r="VRP61" s="497"/>
      <c r="VRQ61" s="497"/>
      <c r="VRR61" s="497"/>
      <c r="VRS61" s="497"/>
      <c r="VRT61" s="497"/>
      <c r="VRU61" s="497"/>
      <c r="VRV61" s="497"/>
      <c r="VRW61" s="497"/>
      <c r="VRX61" s="497"/>
      <c r="VRY61" s="497"/>
      <c r="VRZ61" s="497"/>
      <c r="VSA61" s="497"/>
      <c r="VSB61" s="497"/>
      <c r="VSC61" s="497"/>
      <c r="VSD61" s="497"/>
      <c r="VSE61" s="497"/>
      <c r="VSF61" s="497"/>
      <c r="VSG61" s="497"/>
      <c r="VSH61" s="497"/>
      <c r="VSI61" s="497"/>
      <c r="VSJ61" s="497"/>
      <c r="VSK61" s="497"/>
      <c r="VSL61" s="497"/>
      <c r="VSM61" s="497"/>
      <c r="VSN61" s="497"/>
      <c r="VSO61" s="497"/>
      <c r="VSP61" s="497"/>
      <c r="VSQ61" s="497"/>
      <c r="VSR61" s="497"/>
      <c r="VSS61" s="497"/>
      <c r="VST61" s="497"/>
      <c r="VSU61" s="497"/>
      <c r="VSV61" s="497"/>
      <c r="VSW61" s="497"/>
      <c r="VSX61" s="497"/>
      <c r="VSY61" s="497"/>
      <c r="VSZ61" s="497"/>
      <c r="VTA61" s="497"/>
      <c r="VTB61" s="497"/>
      <c r="VTC61" s="497"/>
      <c r="VTD61" s="497"/>
      <c r="VTE61" s="497"/>
      <c r="VTF61" s="497"/>
      <c r="VTG61" s="497"/>
      <c r="VTH61" s="497"/>
      <c r="VTI61" s="497"/>
      <c r="VTJ61" s="497"/>
      <c r="VTK61" s="497"/>
      <c r="VTL61" s="497"/>
      <c r="VTM61" s="497"/>
      <c r="VTN61" s="497"/>
      <c r="VTO61" s="497"/>
      <c r="VTP61" s="497"/>
      <c r="VTQ61" s="497"/>
      <c r="VTR61" s="497"/>
      <c r="VTS61" s="497"/>
      <c r="VTT61" s="497"/>
      <c r="VTU61" s="497"/>
      <c r="VTV61" s="497"/>
      <c r="VTW61" s="497"/>
      <c r="VTX61" s="497"/>
      <c r="VTY61" s="497"/>
      <c r="VTZ61" s="497"/>
      <c r="VUA61" s="497"/>
      <c r="VUB61" s="497"/>
      <c r="VUC61" s="497"/>
      <c r="VUD61" s="497"/>
      <c r="VUE61" s="497"/>
      <c r="VUF61" s="497"/>
      <c r="VUG61" s="497"/>
      <c r="VUH61" s="497"/>
      <c r="VUI61" s="497"/>
      <c r="VUJ61" s="497"/>
      <c r="VUK61" s="497"/>
      <c r="VUL61" s="497"/>
      <c r="VUM61" s="497"/>
      <c r="VUN61" s="497"/>
      <c r="VUO61" s="497"/>
      <c r="VUP61" s="497"/>
      <c r="VUQ61" s="497"/>
      <c r="VUR61" s="497"/>
      <c r="VUS61" s="497"/>
      <c r="VUT61" s="497"/>
      <c r="VUU61" s="497"/>
      <c r="VUV61" s="497"/>
      <c r="VUW61" s="497"/>
      <c r="VUX61" s="497"/>
      <c r="VUY61" s="497"/>
      <c r="VUZ61" s="497"/>
      <c r="VVA61" s="497"/>
      <c r="VVB61" s="497"/>
      <c r="VVC61" s="497"/>
      <c r="VVD61" s="497"/>
      <c r="VVE61" s="497"/>
      <c r="VVF61" s="497"/>
      <c r="VVG61" s="497"/>
      <c r="VVH61" s="497"/>
      <c r="VVI61" s="497"/>
      <c r="VVJ61" s="497"/>
      <c r="VVK61" s="497"/>
      <c r="VVL61" s="497"/>
      <c r="VVM61" s="497"/>
      <c r="VVN61" s="497"/>
      <c r="VVO61" s="497"/>
      <c r="VVP61" s="497"/>
      <c r="VVQ61" s="497"/>
      <c r="VVR61" s="497"/>
      <c r="VVS61" s="497"/>
      <c r="VVT61" s="497"/>
      <c r="VVU61" s="497"/>
      <c r="VVV61" s="497"/>
      <c r="VVW61" s="497"/>
      <c r="VVX61" s="497"/>
      <c r="VVY61" s="497"/>
      <c r="VVZ61" s="497"/>
      <c r="VWA61" s="497"/>
      <c r="VWB61" s="497"/>
      <c r="VWC61" s="497"/>
      <c r="VWD61" s="497"/>
      <c r="VWE61" s="497"/>
      <c r="VWF61" s="497"/>
      <c r="VWG61" s="497"/>
      <c r="VWH61" s="497"/>
      <c r="VWI61" s="497"/>
      <c r="VWJ61" s="497"/>
      <c r="VWK61" s="497"/>
      <c r="VWL61" s="497"/>
      <c r="VWM61" s="497"/>
      <c r="VWN61" s="497"/>
      <c r="VWO61" s="497"/>
      <c r="VWP61" s="497"/>
      <c r="VWQ61" s="497"/>
      <c r="VWR61" s="497"/>
      <c r="VWS61" s="497"/>
      <c r="VWT61" s="497"/>
      <c r="VWU61" s="497"/>
      <c r="VWV61" s="497"/>
      <c r="VWW61" s="497"/>
      <c r="VWX61" s="497"/>
      <c r="VWY61" s="497"/>
      <c r="VWZ61" s="497"/>
      <c r="VXA61" s="497"/>
      <c r="VXB61" s="497"/>
      <c r="VXC61" s="497"/>
      <c r="VXD61" s="497"/>
      <c r="VXE61" s="497"/>
      <c r="VXF61" s="497"/>
      <c r="VXG61" s="497"/>
      <c r="VXH61" s="497"/>
      <c r="VXI61" s="497"/>
      <c r="VXJ61" s="497"/>
      <c r="VXK61" s="497"/>
      <c r="VXL61" s="497"/>
      <c r="VXM61" s="497"/>
      <c r="VXN61" s="497"/>
      <c r="VXO61" s="497"/>
      <c r="VXP61" s="497"/>
      <c r="VXQ61" s="497"/>
      <c r="VXR61" s="497"/>
      <c r="VXS61" s="497"/>
      <c r="VXT61" s="497"/>
      <c r="VXU61" s="497"/>
      <c r="VXV61" s="497"/>
      <c r="VXW61" s="497"/>
      <c r="VXX61" s="497"/>
      <c r="VXY61" s="497"/>
      <c r="VXZ61" s="497"/>
      <c r="VYA61" s="497"/>
      <c r="VYB61" s="497"/>
      <c r="VYC61" s="497"/>
      <c r="VYD61" s="497"/>
      <c r="VYE61" s="497"/>
      <c r="VYF61" s="497"/>
      <c r="VYG61" s="497"/>
      <c r="VYH61" s="497"/>
      <c r="VYI61" s="497"/>
      <c r="VYJ61" s="497"/>
      <c r="VYK61" s="497"/>
      <c r="VYL61" s="497"/>
      <c r="VYM61" s="497"/>
      <c r="VYN61" s="497"/>
      <c r="VYO61" s="497"/>
      <c r="VYP61" s="497"/>
      <c r="VYQ61" s="497"/>
      <c r="VYR61" s="497"/>
      <c r="VYS61" s="497"/>
      <c r="VYT61" s="497"/>
      <c r="VYU61" s="497"/>
      <c r="VYV61" s="497"/>
      <c r="VYW61" s="497"/>
      <c r="VYX61" s="497"/>
      <c r="VYY61" s="497"/>
      <c r="VYZ61" s="497"/>
      <c r="VZA61" s="497"/>
      <c r="VZB61" s="497"/>
      <c r="VZC61" s="497"/>
      <c r="VZD61" s="497"/>
      <c r="VZE61" s="497"/>
      <c r="VZF61" s="497"/>
      <c r="VZG61" s="497"/>
      <c r="VZH61" s="497"/>
      <c r="VZI61" s="497"/>
      <c r="VZJ61" s="497"/>
      <c r="VZK61" s="497"/>
      <c r="VZL61" s="497"/>
      <c r="VZM61" s="497"/>
      <c r="VZN61" s="497"/>
      <c r="VZO61" s="497"/>
      <c r="VZP61" s="497"/>
      <c r="VZQ61" s="497"/>
      <c r="VZR61" s="497"/>
      <c r="VZS61" s="497"/>
      <c r="VZT61" s="497"/>
      <c r="VZU61" s="497"/>
      <c r="VZV61" s="497"/>
      <c r="VZW61" s="497"/>
      <c r="VZX61" s="497"/>
      <c r="VZY61" s="497"/>
      <c r="VZZ61" s="497"/>
      <c r="WAA61" s="497"/>
      <c r="WAB61" s="497"/>
      <c r="WAC61" s="497"/>
      <c r="WAD61" s="497"/>
      <c r="WAE61" s="497"/>
      <c r="WAF61" s="497"/>
      <c r="WAG61" s="497"/>
      <c r="WAH61" s="497"/>
      <c r="WAI61" s="497"/>
      <c r="WAJ61" s="497"/>
      <c r="WAK61" s="497"/>
      <c r="WAL61" s="497"/>
      <c r="WAM61" s="497"/>
      <c r="WAN61" s="497"/>
      <c r="WAO61" s="497"/>
      <c r="WAP61" s="497"/>
      <c r="WAQ61" s="497"/>
      <c r="WAR61" s="497"/>
      <c r="WAS61" s="497"/>
      <c r="WAT61" s="497"/>
      <c r="WAU61" s="497"/>
      <c r="WAV61" s="497"/>
      <c r="WAW61" s="497"/>
      <c r="WAX61" s="497"/>
      <c r="WAY61" s="497"/>
      <c r="WAZ61" s="497"/>
      <c r="WBA61" s="497"/>
      <c r="WBB61" s="497"/>
      <c r="WBC61" s="497"/>
      <c r="WBD61" s="497"/>
      <c r="WBE61" s="497"/>
      <c r="WBF61" s="497"/>
      <c r="WBG61" s="497"/>
      <c r="WBH61" s="497"/>
      <c r="WBI61" s="497"/>
      <c r="WBJ61" s="497"/>
      <c r="WBK61" s="497"/>
      <c r="WBL61" s="497"/>
      <c r="WBM61" s="497"/>
      <c r="WBN61" s="497"/>
      <c r="WBO61" s="497"/>
      <c r="WBP61" s="497"/>
      <c r="WBQ61" s="497"/>
      <c r="WBR61" s="497"/>
      <c r="WBS61" s="497"/>
      <c r="WBT61" s="497"/>
      <c r="WBU61" s="497"/>
      <c r="WBV61" s="497"/>
      <c r="WBW61" s="497"/>
      <c r="WBX61" s="497"/>
      <c r="WBY61" s="497"/>
      <c r="WBZ61" s="497"/>
      <c r="WCA61" s="497"/>
      <c r="WCB61" s="497"/>
      <c r="WCC61" s="497"/>
      <c r="WCD61" s="497"/>
      <c r="WCE61" s="497"/>
      <c r="WCF61" s="497"/>
      <c r="WCG61" s="497"/>
      <c r="WCH61" s="497"/>
      <c r="WCI61" s="497"/>
      <c r="WCJ61" s="497"/>
      <c r="WCK61" s="497"/>
      <c r="WCL61" s="497"/>
      <c r="WCM61" s="497"/>
      <c r="WCN61" s="497"/>
      <c r="WCO61" s="497"/>
      <c r="WCP61" s="497"/>
      <c r="WCQ61" s="497"/>
      <c r="WCR61" s="497"/>
      <c r="WCS61" s="497"/>
      <c r="WCT61" s="497"/>
      <c r="WCU61" s="497"/>
      <c r="WCV61" s="497"/>
      <c r="WCW61" s="497"/>
      <c r="WCX61" s="497"/>
      <c r="WCY61" s="497"/>
      <c r="WCZ61" s="497"/>
      <c r="WDA61" s="497"/>
      <c r="WDB61" s="497"/>
      <c r="WDC61" s="497"/>
      <c r="WDD61" s="497"/>
      <c r="WDE61" s="497"/>
      <c r="WDF61" s="497"/>
      <c r="WDG61" s="497"/>
      <c r="WDH61" s="497"/>
      <c r="WDI61" s="497"/>
      <c r="WDJ61" s="497"/>
      <c r="WDK61" s="497"/>
      <c r="WDL61" s="497"/>
      <c r="WDM61" s="497"/>
      <c r="WDN61" s="497"/>
      <c r="WDO61" s="497"/>
      <c r="WDP61" s="497"/>
      <c r="WDQ61" s="497"/>
      <c r="WDR61" s="497"/>
      <c r="WDS61" s="497"/>
      <c r="WDT61" s="497"/>
      <c r="WDU61" s="497"/>
      <c r="WDV61" s="497"/>
      <c r="WDW61" s="497"/>
      <c r="WDX61" s="497"/>
      <c r="WDY61" s="497"/>
      <c r="WDZ61" s="497"/>
      <c r="WEA61" s="497"/>
      <c r="WEB61" s="497"/>
      <c r="WEC61" s="497"/>
      <c r="WED61" s="497"/>
      <c r="WEE61" s="497"/>
      <c r="WEF61" s="497"/>
      <c r="WEG61" s="497"/>
      <c r="WEH61" s="497"/>
      <c r="WEI61" s="497"/>
      <c r="WEJ61" s="497"/>
      <c r="WEK61" s="497"/>
      <c r="WEL61" s="497"/>
      <c r="WEM61" s="497"/>
      <c r="WEN61" s="497"/>
      <c r="WEO61" s="497"/>
      <c r="WEP61" s="497"/>
      <c r="WEQ61" s="497"/>
      <c r="WER61" s="497"/>
      <c r="WES61" s="497"/>
      <c r="WET61" s="497"/>
      <c r="WEU61" s="497"/>
      <c r="WEV61" s="497"/>
      <c r="WEW61" s="497"/>
      <c r="WEX61" s="497"/>
      <c r="WEY61" s="497"/>
      <c r="WEZ61" s="497"/>
      <c r="WFA61" s="497"/>
      <c r="WFB61" s="497"/>
      <c r="WFC61" s="497"/>
      <c r="WFD61" s="497"/>
      <c r="WFE61" s="497"/>
      <c r="WFF61" s="497"/>
      <c r="WFG61" s="497"/>
      <c r="WFH61" s="497"/>
      <c r="WFI61" s="497"/>
      <c r="WFJ61" s="497"/>
      <c r="WFK61" s="497"/>
      <c r="WFL61" s="497"/>
      <c r="WFM61" s="497"/>
      <c r="WFN61" s="497"/>
      <c r="WFO61" s="497"/>
      <c r="WFP61" s="497"/>
      <c r="WFQ61" s="497"/>
      <c r="WFR61" s="497"/>
      <c r="WFS61" s="497"/>
      <c r="WFT61" s="497"/>
      <c r="WFU61" s="497"/>
      <c r="WFV61" s="497"/>
      <c r="WFW61" s="497"/>
      <c r="WFX61" s="497"/>
      <c r="WFY61" s="497"/>
      <c r="WFZ61" s="497"/>
      <c r="WGA61" s="497"/>
      <c r="WGB61" s="497"/>
      <c r="WGC61" s="497"/>
      <c r="WGD61" s="497"/>
      <c r="WGE61" s="497"/>
      <c r="WGF61" s="497"/>
      <c r="WGG61" s="497"/>
      <c r="WGH61" s="497"/>
      <c r="WGI61" s="497"/>
      <c r="WGJ61" s="497"/>
      <c r="WGK61" s="497"/>
      <c r="WGL61" s="497"/>
      <c r="WGM61" s="497"/>
      <c r="WGN61" s="497"/>
      <c r="WGO61" s="497"/>
      <c r="WGP61" s="497"/>
      <c r="WGQ61" s="497"/>
      <c r="WGR61" s="497"/>
      <c r="WGS61" s="497"/>
      <c r="WGT61" s="497"/>
      <c r="WGU61" s="497"/>
      <c r="WGV61" s="497"/>
      <c r="WGW61" s="497"/>
      <c r="WGX61" s="497"/>
      <c r="WGY61" s="497"/>
      <c r="WGZ61" s="497"/>
      <c r="WHA61" s="497"/>
      <c r="WHB61" s="497"/>
      <c r="WHC61" s="497"/>
      <c r="WHD61" s="497"/>
      <c r="WHE61" s="497"/>
      <c r="WHF61" s="497"/>
      <c r="WHG61" s="497"/>
      <c r="WHH61" s="497"/>
      <c r="WHI61" s="497"/>
      <c r="WHJ61" s="497"/>
      <c r="WHK61" s="497"/>
      <c r="WHL61" s="497"/>
      <c r="WHM61" s="497"/>
      <c r="WHN61" s="497"/>
      <c r="WHO61" s="497"/>
      <c r="WHP61" s="497"/>
      <c r="WHQ61" s="497"/>
      <c r="WHR61" s="497"/>
      <c r="WHS61" s="497"/>
      <c r="WHT61" s="497"/>
      <c r="WHU61" s="497"/>
      <c r="WHV61" s="497"/>
      <c r="WHW61" s="497"/>
      <c r="WHX61" s="497"/>
      <c r="WHY61" s="497"/>
      <c r="WHZ61" s="497"/>
      <c r="WIA61" s="497"/>
      <c r="WIB61" s="497"/>
      <c r="WIC61" s="497"/>
      <c r="WID61" s="497"/>
      <c r="WIE61" s="497"/>
      <c r="WIF61" s="497"/>
      <c r="WIG61" s="497"/>
      <c r="WIH61" s="497"/>
      <c r="WII61" s="497"/>
      <c r="WIJ61" s="497"/>
      <c r="WIK61" s="497"/>
      <c r="WIL61" s="497"/>
      <c r="WIM61" s="497"/>
      <c r="WIN61" s="497"/>
      <c r="WIO61" s="497"/>
      <c r="WIP61" s="497"/>
      <c r="WIQ61" s="497"/>
      <c r="WIR61" s="497"/>
      <c r="WIS61" s="497"/>
      <c r="WIT61" s="497"/>
      <c r="WIU61" s="497"/>
      <c r="WIV61" s="497"/>
      <c r="WIW61" s="497"/>
      <c r="WIX61" s="497"/>
      <c r="WIY61" s="497"/>
      <c r="WIZ61" s="497"/>
      <c r="WJA61" s="497"/>
      <c r="WJB61" s="497"/>
      <c r="WJC61" s="497"/>
      <c r="WJD61" s="497"/>
      <c r="WJE61" s="497"/>
      <c r="WJF61" s="497"/>
      <c r="WJG61" s="497"/>
      <c r="WJH61" s="497"/>
      <c r="WJI61" s="497"/>
      <c r="WJJ61" s="497"/>
      <c r="WJK61" s="497"/>
      <c r="WJL61" s="497"/>
      <c r="WJM61" s="497"/>
      <c r="WJN61" s="497"/>
      <c r="WJO61" s="497"/>
      <c r="WJP61" s="497"/>
      <c r="WJQ61" s="497"/>
      <c r="WJR61" s="497"/>
      <c r="WJS61" s="497"/>
      <c r="WJT61" s="497"/>
      <c r="WJU61" s="497"/>
      <c r="WJV61" s="497"/>
      <c r="WJW61" s="497"/>
      <c r="WJX61" s="497"/>
      <c r="WJY61" s="497"/>
      <c r="WJZ61" s="497"/>
      <c r="WKA61" s="497"/>
      <c r="WKB61" s="497"/>
      <c r="WKC61" s="497"/>
      <c r="WKD61" s="497"/>
      <c r="WKE61" s="497"/>
      <c r="WKF61" s="497"/>
      <c r="WKG61" s="497"/>
      <c r="WKH61" s="497"/>
      <c r="WKI61" s="497"/>
      <c r="WKJ61" s="497"/>
      <c r="WKK61" s="497"/>
      <c r="WKL61" s="497"/>
      <c r="WKM61" s="497"/>
      <c r="WKN61" s="497"/>
      <c r="WKO61" s="497"/>
      <c r="WKP61" s="497"/>
      <c r="WKQ61" s="497"/>
      <c r="WKR61" s="497"/>
      <c r="WKS61" s="497"/>
      <c r="WKT61" s="497"/>
      <c r="WKU61" s="497"/>
      <c r="WKV61" s="497"/>
      <c r="WKW61" s="497"/>
      <c r="WKX61" s="497"/>
      <c r="WKY61" s="497"/>
      <c r="WKZ61" s="497"/>
      <c r="WLA61" s="497"/>
      <c r="WLB61" s="497"/>
      <c r="WLC61" s="497"/>
      <c r="WLD61" s="497"/>
      <c r="WLE61" s="497"/>
      <c r="WLF61" s="497"/>
      <c r="WLG61" s="497"/>
      <c r="WLH61" s="497"/>
      <c r="WLI61" s="497"/>
      <c r="WLJ61" s="497"/>
      <c r="WLK61" s="497"/>
      <c r="WLL61" s="497"/>
      <c r="WLM61" s="497"/>
      <c r="WLN61" s="497"/>
      <c r="WLO61" s="497"/>
      <c r="WLP61" s="497"/>
      <c r="WLQ61" s="497"/>
      <c r="WLR61" s="497"/>
      <c r="WLS61" s="497"/>
      <c r="WLT61" s="497"/>
      <c r="WLU61" s="497"/>
      <c r="WLV61" s="497"/>
      <c r="WLW61" s="497"/>
      <c r="WLX61" s="497"/>
      <c r="WLY61" s="497"/>
      <c r="WLZ61" s="497"/>
      <c r="WMA61" s="497"/>
      <c r="WMB61" s="497"/>
      <c r="WMC61" s="497"/>
      <c r="WMD61" s="497"/>
      <c r="WME61" s="497"/>
      <c r="WMF61" s="497"/>
      <c r="WMG61" s="497"/>
      <c r="WMH61" s="497"/>
      <c r="WMI61" s="497"/>
      <c r="WMJ61" s="497"/>
      <c r="WMK61" s="497"/>
      <c r="WML61" s="497"/>
      <c r="WMM61" s="497"/>
      <c r="WMN61" s="497"/>
      <c r="WMO61" s="497"/>
      <c r="WMP61" s="497"/>
      <c r="WMQ61" s="497"/>
      <c r="WMR61" s="497"/>
      <c r="WMS61" s="497"/>
      <c r="WMT61" s="497"/>
      <c r="WMU61" s="497"/>
      <c r="WMV61" s="497"/>
      <c r="WMW61" s="497"/>
      <c r="WMX61" s="497"/>
      <c r="WMY61" s="497"/>
      <c r="WMZ61" s="497"/>
      <c r="WNA61" s="497"/>
      <c r="WNB61" s="497"/>
      <c r="WNC61" s="497"/>
      <c r="WND61" s="497"/>
      <c r="WNE61" s="497"/>
      <c r="WNF61" s="497"/>
      <c r="WNG61" s="497"/>
      <c r="WNH61" s="497"/>
      <c r="WNI61" s="497"/>
      <c r="WNJ61" s="497"/>
      <c r="WNK61" s="497"/>
      <c r="WNL61" s="497"/>
      <c r="WNM61" s="497"/>
      <c r="WNN61" s="497"/>
      <c r="WNO61" s="497"/>
      <c r="WNP61" s="497"/>
      <c r="WNQ61" s="497"/>
      <c r="WNR61" s="497"/>
      <c r="WNS61" s="497"/>
      <c r="WNT61" s="497"/>
      <c r="WNU61" s="497"/>
      <c r="WNV61" s="497"/>
      <c r="WNW61" s="497"/>
      <c r="WNX61" s="497"/>
      <c r="WNY61" s="497"/>
      <c r="WNZ61" s="497"/>
      <c r="WOA61" s="497"/>
      <c r="WOB61" s="497"/>
      <c r="WOC61" s="497"/>
      <c r="WOD61" s="497"/>
      <c r="WOE61" s="497"/>
      <c r="WOF61" s="497"/>
      <c r="WOG61" s="497"/>
      <c r="WOH61" s="497"/>
      <c r="WOI61" s="497"/>
      <c r="WOJ61" s="497"/>
      <c r="WOK61" s="497"/>
      <c r="WOL61" s="497"/>
      <c r="WOM61" s="497"/>
      <c r="WON61" s="497"/>
      <c r="WOO61" s="497"/>
      <c r="WOP61" s="497"/>
      <c r="WOQ61" s="497"/>
      <c r="WOR61" s="497"/>
      <c r="WOS61" s="497"/>
      <c r="WOT61" s="497"/>
      <c r="WOU61" s="497"/>
      <c r="WOV61" s="497"/>
      <c r="WOW61" s="497"/>
      <c r="WOX61" s="497"/>
      <c r="WOY61" s="497"/>
      <c r="WOZ61" s="497"/>
      <c r="WPA61" s="497"/>
      <c r="WPB61" s="497"/>
      <c r="WPC61" s="497"/>
      <c r="WPD61" s="497"/>
      <c r="WPE61" s="497"/>
      <c r="WPF61" s="497"/>
      <c r="WPG61" s="497"/>
      <c r="WPH61" s="497"/>
      <c r="WPI61" s="497"/>
      <c r="WPJ61" s="497"/>
      <c r="WPK61" s="497"/>
      <c r="WPL61" s="497"/>
      <c r="WPM61" s="497"/>
      <c r="WPN61" s="497"/>
      <c r="WPO61" s="497"/>
      <c r="WPP61" s="497"/>
      <c r="WPQ61" s="497"/>
      <c r="WPR61" s="497"/>
      <c r="WPS61" s="497"/>
      <c r="WPT61" s="497"/>
      <c r="WPU61" s="497"/>
      <c r="WPV61" s="497"/>
      <c r="WPW61" s="497"/>
      <c r="WPX61" s="497"/>
      <c r="WPY61" s="497"/>
      <c r="WPZ61" s="497"/>
      <c r="WQA61" s="497"/>
      <c r="WQB61" s="497"/>
      <c r="WQC61" s="497"/>
      <c r="WQD61" s="497"/>
      <c r="WQE61" s="497"/>
      <c r="WQF61" s="497"/>
      <c r="WQG61" s="497"/>
      <c r="WQH61" s="497"/>
      <c r="WQI61" s="497"/>
      <c r="WQJ61" s="497"/>
      <c r="WQK61" s="497"/>
      <c r="WQL61" s="497"/>
      <c r="WQM61" s="497"/>
      <c r="WQN61" s="497"/>
      <c r="WQO61" s="497"/>
      <c r="WQP61" s="497"/>
      <c r="WQQ61" s="497"/>
      <c r="WQR61" s="497"/>
      <c r="WQS61" s="497"/>
      <c r="WQT61" s="497"/>
      <c r="WQU61" s="497"/>
      <c r="WQV61" s="497"/>
      <c r="WQW61" s="497"/>
      <c r="WQX61" s="497"/>
      <c r="WQY61" s="497"/>
      <c r="WQZ61" s="497"/>
      <c r="WRA61" s="497"/>
      <c r="WRB61" s="497"/>
      <c r="WRC61" s="497"/>
      <c r="WRD61" s="497"/>
      <c r="WRE61" s="497"/>
      <c r="WRF61" s="497"/>
      <c r="WRG61" s="497"/>
      <c r="WRH61" s="497"/>
      <c r="WRI61" s="497"/>
      <c r="WRJ61" s="497"/>
      <c r="WRK61" s="497"/>
      <c r="WRL61" s="497"/>
      <c r="WRM61" s="497"/>
      <c r="WRN61" s="497"/>
      <c r="WRO61" s="497"/>
      <c r="WRP61" s="497"/>
      <c r="WRQ61" s="497"/>
      <c r="WRR61" s="497"/>
      <c r="WRS61" s="497"/>
      <c r="WRT61" s="497"/>
      <c r="WRU61" s="497"/>
      <c r="WRV61" s="497"/>
      <c r="WRW61" s="497"/>
      <c r="WRX61" s="497"/>
      <c r="WRY61" s="497"/>
      <c r="WRZ61" s="497"/>
      <c r="WSA61" s="497"/>
      <c r="WSB61" s="497"/>
      <c r="WSC61" s="497"/>
      <c r="WSD61" s="497"/>
      <c r="WSE61" s="497"/>
      <c r="WSF61" s="497"/>
      <c r="WSG61" s="497"/>
      <c r="WSH61" s="497"/>
      <c r="WSI61" s="497"/>
      <c r="WSJ61" s="497"/>
      <c r="WSK61" s="497"/>
      <c r="WSL61" s="497"/>
      <c r="WSM61" s="497"/>
      <c r="WSN61" s="497"/>
      <c r="WSO61" s="497"/>
      <c r="WSP61" s="497"/>
      <c r="WSQ61" s="497"/>
      <c r="WSR61" s="497"/>
      <c r="WSS61" s="497"/>
      <c r="WST61" s="497"/>
      <c r="WSU61" s="497"/>
      <c r="WSV61" s="497"/>
      <c r="WSW61" s="497"/>
      <c r="WSX61" s="497"/>
      <c r="WSY61" s="497"/>
      <c r="WSZ61" s="497"/>
      <c r="WTA61" s="497"/>
      <c r="WTB61" s="497"/>
      <c r="WTC61" s="497"/>
      <c r="WTD61" s="497"/>
      <c r="WTE61" s="497"/>
      <c r="WTF61" s="497"/>
      <c r="WTG61" s="497"/>
      <c r="WTH61" s="497"/>
      <c r="WTI61" s="497"/>
      <c r="WTJ61" s="497"/>
      <c r="WTK61" s="497"/>
      <c r="WTL61" s="497"/>
      <c r="WTM61" s="497"/>
      <c r="WTN61" s="497"/>
      <c r="WTO61" s="497"/>
      <c r="WTP61" s="497"/>
      <c r="WTQ61" s="497"/>
      <c r="WTR61" s="497"/>
      <c r="WTS61" s="497"/>
      <c r="WTT61" s="497"/>
      <c r="WTU61" s="497"/>
      <c r="WTV61" s="497"/>
      <c r="WTW61" s="497"/>
      <c r="WTX61" s="497"/>
      <c r="WTY61" s="497"/>
      <c r="WTZ61" s="497"/>
      <c r="WUA61" s="497"/>
      <c r="WUB61" s="497"/>
      <c r="WUC61" s="497"/>
      <c r="WUD61" s="497"/>
      <c r="WUE61" s="497"/>
      <c r="WUF61" s="497"/>
      <c r="WUG61" s="497"/>
      <c r="WUH61" s="497"/>
      <c r="WUI61" s="497"/>
      <c r="WUJ61" s="497"/>
      <c r="WUK61" s="497"/>
      <c r="WUL61" s="497"/>
      <c r="WUM61" s="497"/>
      <c r="WUN61" s="497"/>
      <c r="WUO61" s="497"/>
      <c r="WUP61" s="497"/>
      <c r="WUQ61" s="497"/>
      <c r="WUR61" s="497"/>
      <c r="WUS61" s="497"/>
      <c r="WUT61" s="497"/>
      <c r="WUU61" s="497"/>
      <c r="WUV61" s="497"/>
      <c r="WUW61" s="497"/>
      <c r="WUX61" s="497"/>
      <c r="WUY61" s="497"/>
      <c r="WUZ61" s="497"/>
      <c r="WVA61" s="497"/>
      <c r="WVB61" s="497"/>
      <c r="WVC61" s="497"/>
      <c r="WVD61" s="497"/>
      <c r="WVE61" s="497"/>
      <c r="WVF61" s="497"/>
      <c r="WVG61" s="497"/>
      <c r="WVH61" s="497"/>
      <c r="WVI61" s="497"/>
      <c r="WVJ61" s="497"/>
      <c r="WVK61" s="497"/>
      <c r="WVL61" s="497"/>
      <c r="WVM61" s="497"/>
      <c r="WVN61" s="497"/>
      <c r="WVO61" s="497"/>
      <c r="WVP61" s="497"/>
      <c r="WVQ61" s="497"/>
      <c r="WVR61" s="497"/>
      <c r="WVS61" s="497"/>
      <c r="WVT61" s="497"/>
      <c r="WVU61" s="497"/>
      <c r="WVV61" s="497"/>
      <c r="WVW61" s="497"/>
      <c r="WVX61" s="497"/>
      <c r="WVY61" s="497"/>
      <c r="WVZ61" s="497"/>
      <c r="WWA61" s="497"/>
      <c r="WWB61" s="497"/>
      <c r="WWC61" s="497"/>
      <c r="WWD61" s="497"/>
      <c r="WWE61" s="497"/>
      <c r="WWF61" s="497"/>
      <c r="WWG61" s="497"/>
      <c r="WWH61" s="497"/>
      <c r="WWI61" s="497"/>
      <c r="WWJ61" s="497"/>
      <c r="WWK61" s="497"/>
      <c r="WWL61" s="497"/>
      <c r="WWM61" s="497"/>
      <c r="WWN61" s="497"/>
      <c r="WWO61" s="497"/>
      <c r="WWP61" s="497"/>
      <c r="WWQ61" s="497"/>
      <c r="WWR61" s="497"/>
      <c r="WWS61" s="497"/>
      <c r="WWT61" s="497"/>
      <c r="WWU61" s="497"/>
      <c r="WWV61" s="497"/>
      <c r="WWW61" s="497"/>
      <c r="WWX61" s="497"/>
      <c r="WWY61" s="497"/>
      <c r="WWZ61" s="497"/>
      <c r="WXA61" s="497"/>
      <c r="WXB61" s="497"/>
      <c r="WXC61" s="497"/>
      <c r="WXD61" s="497"/>
      <c r="WXE61" s="497"/>
      <c r="WXF61" s="497"/>
      <c r="WXG61" s="497"/>
      <c r="WXH61" s="497"/>
      <c r="WXI61" s="497"/>
      <c r="WXJ61" s="497"/>
      <c r="WXK61" s="497"/>
      <c r="WXL61" s="497"/>
      <c r="WXM61" s="497"/>
      <c r="WXN61" s="497"/>
      <c r="WXO61" s="497"/>
      <c r="WXP61" s="497"/>
      <c r="WXQ61" s="497"/>
      <c r="WXR61" s="497"/>
      <c r="WXS61" s="497"/>
      <c r="WXT61" s="497"/>
      <c r="WXU61" s="497"/>
      <c r="WXV61" s="497"/>
      <c r="WXW61" s="497"/>
      <c r="WXX61" s="497"/>
      <c r="WXY61" s="497"/>
      <c r="WXZ61" s="497"/>
      <c r="WYA61" s="497"/>
      <c r="WYB61" s="497"/>
      <c r="WYC61" s="497"/>
      <c r="WYD61" s="497"/>
      <c r="WYE61" s="497"/>
      <c r="WYF61" s="497"/>
      <c r="WYG61" s="497"/>
      <c r="WYH61" s="497"/>
      <c r="WYI61" s="497"/>
      <c r="WYJ61" s="497"/>
      <c r="WYK61" s="497"/>
      <c r="WYL61" s="497"/>
      <c r="WYM61" s="497"/>
      <c r="WYN61" s="497"/>
      <c r="WYO61" s="497"/>
      <c r="WYP61" s="497"/>
      <c r="WYQ61" s="497"/>
      <c r="WYR61" s="497"/>
      <c r="WYS61" s="497"/>
      <c r="WYT61" s="497"/>
      <c r="WYU61" s="497"/>
      <c r="WYV61" s="497"/>
      <c r="WYW61" s="497"/>
      <c r="WYX61" s="497"/>
      <c r="WYY61" s="497"/>
      <c r="WYZ61" s="497"/>
      <c r="WZA61" s="497"/>
      <c r="WZB61" s="497"/>
      <c r="WZC61" s="497"/>
      <c r="WZD61" s="497"/>
      <c r="WZE61" s="497"/>
      <c r="WZF61" s="497"/>
      <c r="WZG61" s="497"/>
      <c r="WZH61" s="497"/>
      <c r="WZI61" s="497"/>
      <c r="WZJ61" s="497"/>
      <c r="WZK61" s="497"/>
      <c r="WZL61" s="497"/>
      <c r="WZM61" s="497"/>
      <c r="WZN61" s="497"/>
      <c r="WZO61" s="497"/>
      <c r="WZP61" s="497"/>
      <c r="WZQ61" s="497"/>
      <c r="WZR61" s="497"/>
      <c r="WZS61" s="497"/>
      <c r="WZT61" s="497"/>
      <c r="WZU61" s="497"/>
      <c r="WZV61" s="497"/>
      <c r="WZW61" s="497"/>
      <c r="WZX61" s="497"/>
      <c r="WZY61" s="497"/>
      <c r="WZZ61" s="497"/>
      <c r="XAA61" s="497"/>
      <c r="XAB61" s="497"/>
      <c r="XAC61" s="497"/>
      <c r="XAD61" s="497"/>
      <c r="XAE61" s="497"/>
      <c r="XAF61" s="497"/>
      <c r="XAG61" s="497"/>
      <c r="XAH61" s="497"/>
      <c r="XAI61" s="497"/>
      <c r="XAJ61" s="497"/>
      <c r="XAK61" s="497"/>
      <c r="XAL61" s="497"/>
      <c r="XAM61" s="497"/>
      <c r="XAN61" s="497"/>
      <c r="XAO61" s="497"/>
      <c r="XAP61" s="497"/>
      <c r="XAQ61" s="497"/>
      <c r="XAR61" s="497"/>
      <c r="XAS61" s="497"/>
      <c r="XAT61" s="497"/>
      <c r="XAU61" s="497"/>
      <c r="XAV61" s="497"/>
      <c r="XAW61" s="497"/>
      <c r="XAX61" s="497"/>
      <c r="XAY61" s="497"/>
      <c r="XAZ61" s="497"/>
      <c r="XBA61" s="497"/>
      <c r="XBB61" s="497"/>
      <c r="XBC61" s="497"/>
      <c r="XBD61" s="497"/>
      <c r="XBE61" s="497"/>
      <c r="XBF61" s="497"/>
      <c r="XBG61" s="497"/>
      <c r="XBH61" s="497"/>
      <c r="XBI61" s="497"/>
      <c r="XBJ61" s="497"/>
      <c r="XBK61" s="497"/>
      <c r="XBL61" s="497"/>
      <c r="XBM61" s="497"/>
      <c r="XBN61" s="497"/>
      <c r="XBO61" s="497"/>
      <c r="XBP61" s="497"/>
      <c r="XBQ61" s="497"/>
      <c r="XBR61" s="497"/>
      <c r="XBS61" s="497"/>
      <c r="XBT61" s="497"/>
      <c r="XBU61" s="497"/>
      <c r="XBV61" s="497"/>
      <c r="XBW61" s="497"/>
      <c r="XBX61" s="497"/>
      <c r="XBY61" s="497"/>
      <c r="XBZ61" s="497"/>
      <c r="XCA61" s="497"/>
      <c r="XCB61" s="497"/>
      <c r="XCC61" s="497"/>
      <c r="XCD61" s="497"/>
      <c r="XCE61" s="497"/>
      <c r="XCF61" s="497"/>
      <c r="XCG61" s="497"/>
      <c r="XCH61" s="497"/>
      <c r="XCI61" s="497"/>
      <c r="XCJ61" s="497"/>
      <c r="XCK61" s="497"/>
      <c r="XCL61" s="497"/>
      <c r="XCM61" s="497"/>
      <c r="XCN61" s="497"/>
      <c r="XCO61" s="497"/>
      <c r="XCP61" s="497"/>
      <c r="XCQ61" s="497"/>
      <c r="XCR61" s="497"/>
      <c r="XCS61" s="497"/>
      <c r="XCT61" s="497"/>
      <c r="XCU61" s="497"/>
      <c r="XCV61" s="497"/>
      <c r="XCW61" s="497"/>
      <c r="XCX61" s="497"/>
      <c r="XCY61" s="497"/>
      <c r="XCZ61" s="497"/>
      <c r="XDA61" s="497"/>
      <c r="XDB61" s="497"/>
      <c r="XDC61" s="497"/>
      <c r="XDD61" s="497"/>
      <c r="XDE61" s="497"/>
      <c r="XDF61" s="497"/>
      <c r="XDG61" s="497"/>
      <c r="XDH61" s="497"/>
      <c r="XDI61" s="497"/>
      <c r="XDJ61" s="497"/>
      <c r="XDK61" s="497"/>
      <c r="XDL61" s="497"/>
      <c r="XDM61" s="497"/>
      <c r="XDN61" s="497"/>
      <c r="XDO61" s="497"/>
      <c r="XDP61" s="497"/>
      <c r="XDQ61" s="497"/>
      <c r="XDR61" s="497"/>
      <c r="XDS61" s="497"/>
      <c r="XDT61" s="497"/>
      <c r="XDU61" s="497"/>
      <c r="XDV61" s="497"/>
      <c r="XDW61" s="497"/>
      <c r="XDX61" s="497"/>
      <c r="XDY61" s="497"/>
      <c r="XDZ61" s="497"/>
      <c r="XEA61" s="497"/>
      <c r="XEB61" s="497"/>
      <c r="XEC61" s="497"/>
      <c r="XED61" s="497"/>
      <c r="XEE61" s="497"/>
      <c r="XEF61" s="497"/>
      <c r="XEG61" s="497"/>
      <c r="XEH61" s="497"/>
      <c r="XEI61" s="497"/>
      <c r="XEJ61" s="497"/>
      <c r="XEK61" s="497"/>
      <c r="XEL61" s="497"/>
      <c r="XEM61" s="497"/>
      <c r="XEN61" s="497"/>
      <c r="XEO61" s="497"/>
      <c r="XEP61" s="497"/>
      <c r="XEQ61" s="497"/>
      <c r="XER61" s="497"/>
      <c r="XES61" s="497"/>
      <c r="XET61" s="497"/>
      <c r="XEU61" s="497"/>
      <c r="XEV61" s="497"/>
      <c r="XEW61" s="497"/>
      <c r="XEX61" s="497"/>
      <c r="XEY61" s="497"/>
      <c r="XEZ61" s="497"/>
      <c r="XFA61" s="497"/>
      <c r="XFB61" s="497"/>
      <c r="XFC61" s="497"/>
      <c r="XFD61" s="497"/>
    </row>
    <row r="62" s="385" customFormat="1" hidden="1" customHeight="1" spans="1:16384">
      <c r="A62" s="429" t="str">
        <f t="shared" si="30"/>
        <v>西U9-1</v>
      </c>
      <c r="B62" s="430">
        <f t="shared" si="6"/>
        <v>131.6891</v>
      </c>
      <c r="C62" s="430">
        <f t="shared" si="7"/>
        <v>151.6891</v>
      </c>
      <c r="D62" s="431">
        <f t="shared" si="8"/>
        <v>20</v>
      </c>
      <c r="E62" s="432">
        <f t="shared" si="9"/>
        <v>3.348</v>
      </c>
      <c r="F62" s="432">
        <f t="shared" si="10"/>
        <v>3.348</v>
      </c>
      <c r="G62" s="432">
        <f t="shared" si="11"/>
        <v>1.7359</v>
      </c>
      <c r="H62" s="432">
        <f t="shared" si="12"/>
        <v>1.17435</v>
      </c>
      <c r="I62" s="432">
        <f t="shared" si="13"/>
        <v>1.6121</v>
      </c>
      <c r="J62" s="432">
        <f t="shared" si="14"/>
        <v>2.17365</v>
      </c>
      <c r="K62" s="455">
        <f t="shared" si="15"/>
        <v>0.4</v>
      </c>
      <c r="L62" s="455">
        <f>LOOKUP(MAX(J62,I62),{0,3.5,4,5,6.5,7.5,9,10},{0.3,0.4,0.5,0.6,0.7,0.8,0.9})</f>
        <v>0.3</v>
      </c>
      <c r="M62" s="455">
        <f t="shared" si="16"/>
        <v>22.85</v>
      </c>
      <c r="N62" s="455">
        <f t="shared" si="17"/>
        <v>22.85</v>
      </c>
      <c r="O62" s="456">
        <f t="shared" si="18"/>
        <v>1.41646</v>
      </c>
      <c r="P62" s="457">
        <f t="shared" si="19"/>
        <v>1.47801</v>
      </c>
      <c r="Q62" s="457">
        <f t="shared" si="20"/>
        <v>1.75</v>
      </c>
      <c r="R62" s="431">
        <f t="shared" si="21"/>
        <v>1.75</v>
      </c>
      <c r="S62" s="488">
        <f t="shared" si="22"/>
        <v>1</v>
      </c>
      <c r="T62" s="489">
        <f t="shared" si="23"/>
        <v>2.21144</v>
      </c>
      <c r="U62" s="490">
        <f t="shared" si="24"/>
        <v>1.10034</v>
      </c>
      <c r="V62" s="490">
        <f t="shared" si="25"/>
        <v>0.45</v>
      </c>
      <c r="W62" s="489">
        <f t="shared" si="26"/>
        <v>0.45</v>
      </c>
      <c r="X62" s="491">
        <f t="shared" si="27"/>
        <v>0</v>
      </c>
      <c r="Y62" s="473">
        <f t="shared" si="28"/>
        <v>2.53266125</v>
      </c>
      <c r="Z62" s="473">
        <f t="shared" si="29"/>
        <v>0</v>
      </c>
      <c r="AA62" s="497"/>
      <c r="AB62" s="504"/>
      <c r="AC62" s="504"/>
      <c r="AD62" s="497"/>
      <c r="AE62" s="497"/>
      <c r="AF62" s="497"/>
      <c r="AG62" s="497"/>
      <c r="AH62" s="497"/>
      <c r="AI62" s="497"/>
      <c r="AJ62" s="497"/>
      <c r="AK62" s="497"/>
      <c r="AL62" s="497"/>
      <c r="AM62" s="497"/>
      <c r="AN62" s="497"/>
      <c r="AO62" s="497"/>
      <c r="AP62" s="497"/>
      <c r="AQ62" s="497"/>
      <c r="AR62" s="497"/>
      <c r="AS62" s="497"/>
      <c r="AT62" s="497"/>
      <c r="AU62" s="497"/>
      <c r="AV62" s="497"/>
      <c r="AW62" s="497"/>
      <c r="AX62" s="497"/>
      <c r="AY62" s="497"/>
      <c r="AZ62" s="497"/>
      <c r="BA62" s="497"/>
      <c r="BB62" s="497"/>
      <c r="BC62" s="497"/>
      <c r="BD62" s="497"/>
      <c r="BE62" s="497"/>
      <c r="BF62" s="497"/>
      <c r="BG62" s="497"/>
      <c r="BH62" s="497"/>
      <c r="BI62" s="497"/>
      <c r="BJ62" s="497"/>
      <c r="BK62" s="497"/>
      <c r="BL62" s="497"/>
      <c r="BM62" s="497"/>
      <c r="BN62" s="497"/>
      <c r="BO62" s="497"/>
      <c r="BP62" s="497"/>
      <c r="BQ62" s="497"/>
      <c r="BR62" s="497"/>
      <c r="BS62" s="497"/>
      <c r="BT62" s="497"/>
      <c r="BU62" s="497"/>
      <c r="BV62" s="497"/>
      <c r="BW62" s="497"/>
      <c r="BX62" s="497"/>
      <c r="BY62" s="497"/>
      <c r="BZ62" s="497"/>
      <c r="CA62" s="497"/>
      <c r="CB62" s="497"/>
      <c r="CC62" s="497"/>
      <c r="CD62" s="497"/>
      <c r="CE62" s="497"/>
      <c r="CF62" s="497"/>
      <c r="CG62" s="497"/>
      <c r="CH62" s="497"/>
      <c r="CI62" s="497"/>
      <c r="CJ62" s="497"/>
      <c r="CK62" s="497"/>
      <c r="CL62" s="497"/>
      <c r="CM62" s="497"/>
      <c r="CN62" s="497"/>
      <c r="CO62" s="497"/>
      <c r="CP62" s="497"/>
      <c r="CQ62" s="497"/>
      <c r="CR62" s="497"/>
      <c r="CS62" s="497"/>
      <c r="CT62" s="497"/>
      <c r="CU62" s="497"/>
      <c r="CV62" s="497"/>
      <c r="CW62" s="497"/>
      <c r="CX62" s="497"/>
      <c r="CY62" s="497"/>
      <c r="CZ62" s="497"/>
      <c r="DA62" s="497"/>
      <c r="DB62" s="497"/>
      <c r="DC62" s="497"/>
      <c r="DD62" s="497"/>
      <c r="DE62" s="497"/>
      <c r="DF62" s="497"/>
      <c r="DG62" s="497"/>
      <c r="DH62" s="497"/>
      <c r="DI62" s="497"/>
      <c r="DJ62" s="497"/>
      <c r="DK62" s="497"/>
      <c r="DL62" s="497"/>
      <c r="DM62" s="497"/>
      <c r="DN62" s="497"/>
      <c r="DO62" s="497"/>
      <c r="DP62" s="497"/>
      <c r="DQ62" s="497"/>
      <c r="DR62" s="497"/>
      <c r="DS62" s="497"/>
      <c r="DT62" s="497"/>
      <c r="DU62" s="497"/>
      <c r="DV62" s="497"/>
      <c r="DW62" s="497"/>
      <c r="DX62" s="497"/>
      <c r="DY62" s="497"/>
      <c r="DZ62" s="497"/>
      <c r="EA62" s="497"/>
      <c r="EB62" s="497"/>
      <c r="EC62" s="497"/>
      <c r="ED62" s="497"/>
      <c r="EE62" s="497"/>
      <c r="EF62" s="497"/>
      <c r="EG62" s="497"/>
      <c r="EH62" s="497"/>
      <c r="EI62" s="497"/>
      <c r="EJ62" s="497"/>
      <c r="EK62" s="497"/>
      <c r="EL62" s="497"/>
      <c r="EM62" s="497"/>
      <c r="EN62" s="497"/>
      <c r="EO62" s="497"/>
      <c r="EP62" s="497"/>
      <c r="EQ62" s="497"/>
      <c r="ER62" s="497"/>
      <c r="ES62" s="497"/>
      <c r="ET62" s="497"/>
      <c r="EU62" s="497"/>
      <c r="EV62" s="497"/>
      <c r="EW62" s="497"/>
      <c r="EX62" s="497"/>
      <c r="EY62" s="497"/>
      <c r="EZ62" s="497"/>
      <c r="FA62" s="497"/>
      <c r="FB62" s="497"/>
      <c r="FC62" s="497"/>
      <c r="FD62" s="497"/>
      <c r="FE62" s="497"/>
      <c r="FF62" s="497"/>
      <c r="FG62" s="497"/>
      <c r="FH62" s="497"/>
      <c r="FI62" s="497"/>
      <c r="FJ62" s="497"/>
      <c r="FK62" s="497"/>
      <c r="FL62" s="497"/>
      <c r="FM62" s="497"/>
      <c r="FN62" s="497"/>
      <c r="FO62" s="497"/>
      <c r="FP62" s="497"/>
      <c r="FQ62" s="497"/>
      <c r="FR62" s="497"/>
      <c r="FS62" s="497"/>
      <c r="FT62" s="497"/>
      <c r="FU62" s="497"/>
      <c r="FV62" s="497"/>
      <c r="FW62" s="497"/>
      <c r="FX62" s="497"/>
      <c r="FY62" s="497"/>
      <c r="FZ62" s="497"/>
      <c r="GA62" s="497"/>
      <c r="GB62" s="497"/>
      <c r="GC62" s="497"/>
      <c r="GD62" s="497"/>
      <c r="GE62" s="497"/>
      <c r="GF62" s="497"/>
      <c r="GG62" s="497"/>
      <c r="GH62" s="497"/>
      <c r="GI62" s="497"/>
      <c r="GJ62" s="497"/>
      <c r="GK62" s="497"/>
      <c r="GL62" s="497"/>
      <c r="GM62" s="497"/>
      <c r="GN62" s="497"/>
      <c r="GO62" s="497"/>
      <c r="GP62" s="497"/>
      <c r="GQ62" s="497"/>
      <c r="GR62" s="497"/>
      <c r="GS62" s="497"/>
      <c r="GT62" s="497"/>
      <c r="GU62" s="497"/>
      <c r="GV62" s="497"/>
      <c r="GW62" s="497"/>
      <c r="GX62" s="497"/>
      <c r="GY62" s="497"/>
      <c r="GZ62" s="497"/>
      <c r="HA62" s="497"/>
      <c r="HB62" s="497"/>
      <c r="HC62" s="497"/>
      <c r="HD62" s="497"/>
      <c r="HE62" s="497"/>
      <c r="HF62" s="497"/>
      <c r="HG62" s="497"/>
      <c r="HH62" s="497"/>
      <c r="HI62" s="497"/>
      <c r="HJ62" s="497"/>
      <c r="HK62" s="497"/>
      <c r="HL62" s="497"/>
      <c r="HM62" s="497"/>
      <c r="HN62" s="497"/>
      <c r="HO62" s="497"/>
      <c r="HP62" s="497"/>
      <c r="HQ62" s="497"/>
      <c r="HR62" s="497"/>
      <c r="HS62" s="497"/>
      <c r="HT62" s="497"/>
      <c r="HU62" s="497"/>
      <c r="HV62" s="497"/>
      <c r="HW62" s="497"/>
      <c r="HX62" s="497"/>
      <c r="HY62" s="497"/>
      <c r="HZ62" s="497"/>
      <c r="IA62" s="497"/>
      <c r="IB62" s="497"/>
      <c r="IC62" s="497"/>
      <c r="ID62" s="497"/>
      <c r="IE62" s="497"/>
      <c r="IF62" s="497"/>
      <c r="IG62" s="497"/>
      <c r="IH62" s="497"/>
      <c r="II62" s="497"/>
      <c r="IJ62" s="497"/>
      <c r="IK62" s="497"/>
      <c r="IL62" s="497"/>
      <c r="IM62" s="497"/>
      <c r="IN62" s="497"/>
      <c r="IO62" s="497"/>
      <c r="IP62" s="497"/>
      <c r="IQ62" s="497"/>
      <c r="IR62" s="497"/>
      <c r="IS62" s="497"/>
      <c r="IT62" s="497"/>
      <c r="IU62" s="497"/>
      <c r="IV62" s="497"/>
      <c r="IW62" s="497"/>
      <c r="IX62" s="497"/>
      <c r="IY62" s="497"/>
      <c r="IZ62" s="497"/>
      <c r="JA62" s="497"/>
      <c r="JB62" s="497"/>
      <c r="JC62" s="497"/>
      <c r="JD62" s="497"/>
      <c r="JE62" s="497"/>
      <c r="JF62" s="497"/>
      <c r="JG62" s="497"/>
      <c r="JH62" s="497"/>
      <c r="JI62" s="497"/>
      <c r="JJ62" s="497"/>
      <c r="JK62" s="497"/>
      <c r="JL62" s="497"/>
      <c r="JM62" s="497"/>
      <c r="JN62" s="497"/>
      <c r="JO62" s="497"/>
      <c r="JP62" s="497"/>
      <c r="JQ62" s="497"/>
      <c r="JR62" s="497"/>
      <c r="JS62" s="497"/>
      <c r="JT62" s="497"/>
      <c r="JU62" s="497"/>
      <c r="JV62" s="497"/>
      <c r="JW62" s="497"/>
      <c r="JX62" s="497"/>
      <c r="JY62" s="497"/>
      <c r="JZ62" s="497"/>
      <c r="KA62" s="497"/>
      <c r="KB62" s="497"/>
      <c r="KC62" s="497"/>
      <c r="KD62" s="497"/>
      <c r="KE62" s="497"/>
      <c r="KF62" s="497"/>
      <c r="KG62" s="497"/>
      <c r="KH62" s="497"/>
      <c r="KI62" s="497"/>
      <c r="KJ62" s="497"/>
      <c r="KK62" s="497"/>
      <c r="KL62" s="497"/>
      <c r="KM62" s="497"/>
      <c r="KN62" s="497"/>
      <c r="KO62" s="497"/>
      <c r="KP62" s="497"/>
      <c r="KQ62" s="497"/>
      <c r="KR62" s="497"/>
      <c r="KS62" s="497"/>
      <c r="KT62" s="497"/>
      <c r="KU62" s="497"/>
      <c r="KV62" s="497"/>
      <c r="KW62" s="497"/>
      <c r="KX62" s="497"/>
      <c r="KY62" s="497"/>
      <c r="KZ62" s="497"/>
      <c r="LA62" s="497"/>
      <c r="LB62" s="497"/>
      <c r="LC62" s="497"/>
      <c r="LD62" s="497"/>
      <c r="LE62" s="497"/>
      <c r="LF62" s="497"/>
      <c r="LG62" s="497"/>
      <c r="LH62" s="497"/>
      <c r="LI62" s="497"/>
      <c r="LJ62" s="497"/>
      <c r="LK62" s="497"/>
      <c r="LL62" s="497"/>
      <c r="LM62" s="497"/>
      <c r="LN62" s="497"/>
      <c r="LO62" s="497"/>
      <c r="LP62" s="497"/>
      <c r="LQ62" s="497"/>
      <c r="LR62" s="497"/>
      <c r="LS62" s="497"/>
      <c r="LT62" s="497"/>
      <c r="LU62" s="497"/>
      <c r="LV62" s="497"/>
      <c r="LW62" s="497"/>
      <c r="LX62" s="497"/>
      <c r="LY62" s="497"/>
      <c r="LZ62" s="497"/>
      <c r="MA62" s="497"/>
      <c r="MB62" s="497"/>
      <c r="MC62" s="497"/>
      <c r="MD62" s="497"/>
      <c r="ME62" s="497"/>
      <c r="MF62" s="497"/>
      <c r="MG62" s="497"/>
      <c r="MH62" s="497"/>
      <c r="MI62" s="497"/>
      <c r="MJ62" s="497"/>
      <c r="MK62" s="497"/>
      <c r="ML62" s="497"/>
      <c r="MM62" s="497"/>
      <c r="MN62" s="497"/>
      <c r="MO62" s="497"/>
      <c r="MP62" s="497"/>
      <c r="MQ62" s="497"/>
      <c r="MR62" s="497"/>
      <c r="MS62" s="497"/>
      <c r="MT62" s="497"/>
      <c r="MU62" s="497"/>
      <c r="MV62" s="497"/>
      <c r="MW62" s="497"/>
      <c r="MX62" s="497"/>
      <c r="MY62" s="497"/>
      <c r="MZ62" s="497"/>
      <c r="NA62" s="497"/>
      <c r="NB62" s="497"/>
      <c r="NC62" s="497"/>
      <c r="ND62" s="497"/>
      <c r="NE62" s="497"/>
      <c r="NF62" s="497"/>
      <c r="NG62" s="497"/>
      <c r="NH62" s="497"/>
      <c r="NI62" s="497"/>
      <c r="NJ62" s="497"/>
      <c r="NK62" s="497"/>
      <c r="NL62" s="497"/>
      <c r="NM62" s="497"/>
      <c r="NN62" s="497"/>
      <c r="NO62" s="497"/>
      <c r="NP62" s="497"/>
      <c r="NQ62" s="497"/>
      <c r="NR62" s="497"/>
      <c r="NS62" s="497"/>
      <c r="NT62" s="497"/>
      <c r="NU62" s="497"/>
      <c r="NV62" s="497"/>
      <c r="NW62" s="497"/>
      <c r="NX62" s="497"/>
      <c r="NY62" s="497"/>
      <c r="NZ62" s="497"/>
      <c r="OA62" s="497"/>
      <c r="OB62" s="497"/>
      <c r="OC62" s="497"/>
      <c r="OD62" s="497"/>
      <c r="OE62" s="497"/>
      <c r="OF62" s="497"/>
      <c r="OG62" s="497"/>
      <c r="OH62" s="497"/>
      <c r="OI62" s="497"/>
      <c r="OJ62" s="497"/>
      <c r="OK62" s="497"/>
      <c r="OL62" s="497"/>
      <c r="OM62" s="497"/>
      <c r="ON62" s="497"/>
      <c r="OO62" s="497"/>
      <c r="OP62" s="497"/>
      <c r="OQ62" s="497"/>
      <c r="OR62" s="497"/>
      <c r="OS62" s="497"/>
      <c r="OT62" s="497"/>
      <c r="OU62" s="497"/>
      <c r="OV62" s="497"/>
      <c r="OW62" s="497"/>
      <c r="OX62" s="497"/>
      <c r="OY62" s="497"/>
      <c r="OZ62" s="497"/>
      <c r="PA62" s="497"/>
      <c r="PB62" s="497"/>
      <c r="PC62" s="497"/>
      <c r="PD62" s="497"/>
      <c r="PE62" s="497"/>
      <c r="PF62" s="497"/>
      <c r="PG62" s="497"/>
      <c r="PH62" s="497"/>
      <c r="PI62" s="497"/>
      <c r="PJ62" s="497"/>
      <c r="PK62" s="497"/>
      <c r="PL62" s="497"/>
      <c r="PM62" s="497"/>
      <c r="PN62" s="497"/>
      <c r="PO62" s="497"/>
      <c r="PP62" s="497"/>
      <c r="PQ62" s="497"/>
      <c r="PR62" s="497"/>
      <c r="PS62" s="497"/>
      <c r="PT62" s="497"/>
      <c r="PU62" s="497"/>
      <c r="PV62" s="497"/>
      <c r="PW62" s="497"/>
      <c r="PX62" s="497"/>
      <c r="PY62" s="497"/>
      <c r="PZ62" s="497"/>
      <c r="QA62" s="497"/>
      <c r="QB62" s="497"/>
      <c r="QC62" s="497"/>
      <c r="QD62" s="497"/>
      <c r="QE62" s="497"/>
      <c r="QF62" s="497"/>
      <c r="QG62" s="497"/>
      <c r="QH62" s="497"/>
      <c r="QI62" s="497"/>
      <c r="QJ62" s="497"/>
      <c r="QK62" s="497"/>
      <c r="QL62" s="497"/>
      <c r="QM62" s="497"/>
      <c r="QN62" s="497"/>
      <c r="QO62" s="497"/>
      <c r="QP62" s="497"/>
      <c r="QQ62" s="497"/>
      <c r="QR62" s="497"/>
      <c r="QS62" s="497"/>
      <c r="QT62" s="497"/>
      <c r="QU62" s="497"/>
      <c r="QV62" s="497"/>
      <c r="QW62" s="497"/>
      <c r="QX62" s="497"/>
      <c r="QY62" s="497"/>
      <c r="QZ62" s="497"/>
      <c r="RA62" s="497"/>
      <c r="RB62" s="497"/>
      <c r="RC62" s="497"/>
      <c r="RD62" s="497"/>
      <c r="RE62" s="497"/>
      <c r="RF62" s="497"/>
      <c r="RG62" s="497"/>
      <c r="RH62" s="497"/>
      <c r="RI62" s="497"/>
      <c r="RJ62" s="497"/>
      <c r="RK62" s="497"/>
      <c r="RL62" s="497"/>
      <c r="RM62" s="497"/>
      <c r="RN62" s="497"/>
      <c r="RO62" s="497"/>
      <c r="RP62" s="497"/>
      <c r="RQ62" s="497"/>
      <c r="RR62" s="497"/>
      <c r="RS62" s="497"/>
      <c r="RT62" s="497"/>
      <c r="RU62" s="497"/>
      <c r="RV62" s="497"/>
      <c r="RW62" s="497"/>
      <c r="RX62" s="497"/>
      <c r="RY62" s="497"/>
      <c r="RZ62" s="497"/>
      <c r="SA62" s="497"/>
      <c r="SB62" s="497"/>
      <c r="SC62" s="497"/>
      <c r="SD62" s="497"/>
      <c r="SE62" s="497"/>
      <c r="SF62" s="497"/>
      <c r="SG62" s="497"/>
      <c r="SH62" s="497"/>
      <c r="SI62" s="497"/>
      <c r="SJ62" s="497"/>
      <c r="SK62" s="497"/>
      <c r="SL62" s="497"/>
      <c r="SM62" s="497"/>
      <c r="SN62" s="497"/>
      <c r="SO62" s="497"/>
      <c r="SP62" s="497"/>
      <c r="SQ62" s="497"/>
      <c r="SR62" s="497"/>
      <c r="SS62" s="497"/>
      <c r="ST62" s="497"/>
      <c r="SU62" s="497"/>
      <c r="SV62" s="497"/>
      <c r="SW62" s="497"/>
      <c r="SX62" s="497"/>
      <c r="SY62" s="497"/>
      <c r="SZ62" s="497"/>
      <c r="TA62" s="497"/>
      <c r="TB62" s="497"/>
      <c r="TC62" s="497"/>
      <c r="TD62" s="497"/>
      <c r="TE62" s="497"/>
      <c r="TF62" s="497"/>
      <c r="TG62" s="497"/>
      <c r="TH62" s="497"/>
      <c r="TI62" s="497"/>
      <c r="TJ62" s="497"/>
      <c r="TK62" s="497"/>
      <c r="TL62" s="497"/>
      <c r="TM62" s="497"/>
      <c r="TN62" s="497"/>
      <c r="TO62" s="497"/>
      <c r="TP62" s="497"/>
      <c r="TQ62" s="497"/>
      <c r="TR62" s="497"/>
      <c r="TS62" s="497"/>
      <c r="TT62" s="497"/>
      <c r="TU62" s="497"/>
      <c r="TV62" s="497"/>
      <c r="TW62" s="497"/>
      <c r="TX62" s="497"/>
      <c r="TY62" s="497"/>
      <c r="TZ62" s="497"/>
      <c r="UA62" s="497"/>
      <c r="UB62" s="497"/>
      <c r="UC62" s="497"/>
      <c r="UD62" s="497"/>
      <c r="UE62" s="497"/>
      <c r="UF62" s="497"/>
      <c r="UG62" s="497"/>
      <c r="UH62" s="497"/>
      <c r="UI62" s="497"/>
      <c r="UJ62" s="497"/>
      <c r="UK62" s="497"/>
      <c r="UL62" s="497"/>
      <c r="UM62" s="497"/>
      <c r="UN62" s="497"/>
      <c r="UO62" s="497"/>
      <c r="UP62" s="497"/>
      <c r="UQ62" s="497"/>
      <c r="UR62" s="497"/>
      <c r="US62" s="497"/>
      <c r="UT62" s="497"/>
      <c r="UU62" s="497"/>
      <c r="UV62" s="497"/>
      <c r="UW62" s="497"/>
      <c r="UX62" s="497"/>
      <c r="UY62" s="497"/>
      <c r="UZ62" s="497"/>
      <c r="VA62" s="497"/>
      <c r="VB62" s="497"/>
      <c r="VC62" s="497"/>
      <c r="VD62" s="497"/>
      <c r="VE62" s="497"/>
      <c r="VF62" s="497"/>
      <c r="VG62" s="497"/>
      <c r="VH62" s="497"/>
      <c r="VI62" s="497"/>
      <c r="VJ62" s="497"/>
      <c r="VK62" s="497"/>
      <c r="VL62" s="497"/>
      <c r="VM62" s="497"/>
      <c r="VN62" s="497"/>
      <c r="VO62" s="497"/>
      <c r="VP62" s="497"/>
      <c r="VQ62" s="497"/>
      <c r="VR62" s="497"/>
      <c r="VS62" s="497"/>
      <c r="VT62" s="497"/>
      <c r="VU62" s="497"/>
      <c r="VV62" s="497"/>
      <c r="VW62" s="497"/>
      <c r="VX62" s="497"/>
      <c r="VY62" s="497"/>
      <c r="VZ62" s="497"/>
      <c r="WA62" s="497"/>
      <c r="WB62" s="497"/>
      <c r="WC62" s="497"/>
      <c r="WD62" s="497"/>
      <c r="WE62" s="497"/>
      <c r="WF62" s="497"/>
      <c r="WG62" s="497"/>
      <c r="WH62" s="497"/>
      <c r="WI62" s="497"/>
      <c r="WJ62" s="497"/>
      <c r="WK62" s="497"/>
      <c r="WL62" s="497"/>
      <c r="WM62" s="497"/>
      <c r="WN62" s="497"/>
      <c r="WO62" s="497"/>
      <c r="WP62" s="497"/>
      <c r="WQ62" s="497"/>
      <c r="WR62" s="497"/>
      <c r="WS62" s="497"/>
      <c r="WT62" s="497"/>
      <c r="WU62" s="497"/>
      <c r="WV62" s="497"/>
      <c r="WW62" s="497"/>
      <c r="WX62" s="497"/>
      <c r="WY62" s="497"/>
      <c r="WZ62" s="497"/>
      <c r="XA62" s="497"/>
      <c r="XB62" s="497"/>
      <c r="XC62" s="497"/>
      <c r="XD62" s="497"/>
      <c r="XE62" s="497"/>
      <c r="XF62" s="497"/>
      <c r="XG62" s="497"/>
      <c r="XH62" s="497"/>
      <c r="XI62" s="497"/>
      <c r="XJ62" s="497"/>
      <c r="XK62" s="497"/>
      <c r="XL62" s="497"/>
      <c r="XM62" s="497"/>
      <c r="XN62" s="497"/>
      <c r="XO62" s="497"/>
      <c r="XP62" s="497"/>
      <c r="XQ62" s="497"/>
      <c r="XR62" s="497"/>
      <c r="XS62" s="497"/>
      <c r="XT62" s="497"/>
      <c r="XU62" s="497"/>
      <c r="XV62" s="497"/>
      <c r="XW62" s="497"/>
      <c r="XX62" s="497"/>
      <c r="XY62" s="497"/>
      <c r="XZ62" s="497"/>
      <c r="YA62" s="497"/>
      <c r="YB62" s="497"/>
      <c r="YC62" s="497"/>
      <c r="YD62" s="497"/>
      <c r="YE62" s="497"/>
      <c r="YF62" s="497"/>
      <c r="YG62" s="497"/>
      <c r="YH62" s="497"/>
      <c r="YI62" s="497"/>
      <c r="YJ62" s="497"/>
      <c r="YK62" s="497"/>
      <c r="YL62" s="497"/>
      <c r="YM62" s="497"/>
      <c r="YN62" s="497"/>
      <c r="YO62" s="497"/>
      <c r="YP62" s="497"/>
      <c r="YQ62" s="497"/>
      <c r="YR62" s="497"/>
      <c r="YS62" s="497"/>
      <c r="YT62" s="497"/>
      <c r="YU62" s="497"/>
      <c r="YV62" s="497"/>
      <c r="YW62" s="497"/>
      <c r="YX62" s="497"/>
      <c r="YY62" s="497"/>
      <c r="YZ62" s="497"/>
      <c r="ZA62" s="497"/>
      <c r="ZB62" s="497"/>
      <c r="ZC62" s="497"/>
      <c r="ZD62" s="497"/>
      <c r="ZE62" s="497"/>
      <c r="ZF62" s="497"/>
      <c r="ZG62" s="497"/>
      <c r="ZH62" s="497"/>
      <c r="ZI62" s="497"/>
      <c r="ZJ62" s="497"/>
      <c r="ZK62" s="497"/>
      <c r="ZL62" s="497"/>
      <c r="ZM62" s="497"/>
      <c r="ZN62" s="497"/>
      <c r="ZO62" s="497"/>
      <c r="ZP62" s="497"/>
      <c r="ZQ62" s="497"/>
      <c r="ZR62" s="497"/>
      <c r="ZS62" s="497"/>
      <c r="ZT62" s="497"/>
      <c r="ZU62" s="497"/>
      <c r="ZV62" s="497"/>
      <c r="ZW62" s="497"/>
      <c r="ZX62" s="497"/>
      <c r="ZY62" s="497"/>
      <c r="ZZ62" s="497"/>
      <c r="AAA62" s="497"/>
      <c r="AAB62" s="497"/>
      <c r="AAC62" s="497"/>
      <c r="AAD62" s="497"/>
      <c r="AAE62" s="497"/>
      <c r="AAF62" s="497"/>
      <c r="AAG62" s="497"/>
      <c r="AAH62" s="497"/>
      <c r="AAI62" s="497"/>
      <c r="AAJ62" s="497"/>
      <c r="AAK62" s="497"/>
      <c r="AAL62" s="497"/>
      <c r="AAM62" s="497"/>
      <c r="AAN62" s="497"/>
      <c r="AAO62" s="497"/>
      <c r="AAP62" s="497"/>
      <c r="AAQ62" s="497"/>
      <c r="AAR62" s="497"/>
      <c r="AAS62" s="497"/>
      <c r="AAT62" s="497"/>
      <c r="AAU62" s="497"/>
      <c r="AAV62" s="497"/>
      <c r="AAW62" s="497"/>
      <c r="AAX62" s="497"/>
      <c r="AAY62" s="497"/>
      <c r="AAZ62" s="497"/>
      <c r="ABA62" s="497"/>
      <c r="ABB62" s="497"/>
      <c r="ABC62" s="497"/>
      <c r="ABD62" s="497"/>
      <c r="ABE62" s="497"/>
      <c r="ABF62" s="497"/>
      <c r="ABG62" s="497"/>
      <c r="ABH62" s="497"/>
      <c r="ABI62" s="497"/>
      <c r="ABJ62" s="497"/>
      <c r="ABK62" s="497"/>
      <c r="ABL62" s="497"/>
      <c r="ABM62" s="497"/>
      <c r="ABN62" s="497"/>
      <c r="ABO62" s="497"/>
      <c r="ABP62" s="497"/>
      <c r="ABQ62" s="497"/>
      <c r="ABR62" s="497"/>
      <c r="ABS62" s="497"/>
      <c r="ABT62" s="497"/>
      <c r="ABU62" s="497"/>
      <c r="ABV62" s="497"/>
      <c r="ABW62" s="497"/>
      <c r="ABX62" s="497"/>
      <c r="ABY62" s="497"/>
      <c r="ABZ62" s="497"/>
      <c r="ACA62" s="497"/>
      <c r="ACB62" s="497"/>
      <c r="ACC62" s="497"/>
      <c r="ACD62" s="497"/>
      <c r="ACE62" s="497"/>
      <c r="ACF62" s="497"/>
      <c r="ACG62" s="497"/>
      <c r="ACH62" s="497"/>
      <c r="ACI62" s="497"/>
      <c r="ACJ62" s="497"/>
      <c r="ACK62" s="497"/>
      <c r="ACL62" s="497"/>
      <c r="ACM62" s="497"/>
      <c r="ACN62" s="497"/>
      <c r="ACO62" s="497"/>
      <c r="ACP62" s="497"/>
      <c r="ACQ62" s="497"/>
      <c r="ACR62" s="497"/>
      <c r="ACS62" s="497"/>
      <c r="ACT62" s="497"/>
      <c r="ACU62" s="497"/>
      <c r="ACV62" s="497"/>
      <c r="ACW62" s="497"/>
      <c r="ACX62" s="497"/>
      <c r="ACY62" s="497"/>
      <c r="ACZ62" s="497"/>
      <c r="ADA62" s="497"/>
      <c r="ADB62" s="497"/>
      <c r="ADC62" s="497"/>
      <c r="ADD62" s="497"/>
      <c r="ADE62" s="497"/>
      <c r="ADF62" s="497"/>
      <c r="ADG62" s="497"/>
      <c r="ADH62" s="497"/>
      <c r="ADI62" s="497"/>
      <c r="ADJ62" s="497"/>
      <c r="ADK62" s="497"/>
      <c r="ADL62" s="497"/>
      <c r="ADM62" s="497"/>
      <c r="ADN62" s="497"/>
      <c r="ADO62" s="497"/>
      <c r="ADP62" s="497"/>
      <c r="ADQ62" s="497"/>
      <c r="ADR62" s="497"/>
      <c r="ADS62" s="497"/>
      <c r="ADT62" s="497"/>
      <c r="ADU62" s="497"/>
      <c r="ADV62" s="497"/>
      <c r="ADW62" s="497"/>
      <c r="ADX62" s="497"/>
      <c r="ADY62" s="497"/>
      <c r="ADZ62" s="497"/>
      <c r="AEA62" s="497"/>
      <c r="AEB62" s="497"/>
      <c r="AEC62" s="497"/>
      <c r="AED62" s="497"/>
      <c r="AEE62" s="497"/>
      <c r="AEF62" s="497"/>
      <c r="AEG62" s="497"/>
      <c r="AEH62" s="497"/>
      <c r="AEI62" s="497"/>
      <c r="AEJ62" s="497"/>
      <c r="AEK62" s="497"/>
      <c r="AEL62" s="497"/>
      <c r="AEM62" s="497"/>
      <c r="AEN62" s="497"/>
      <c r="AEO62" s="497"/>
      <c r="AEP62" s="497"/>
      <c r="AEQ62" s="497"/>
      <c r="AER62" s="497"/>
      <c r="AES62" s="497"/>
      <c r="AET62" s="497"/>
      <c r="AEU62" s="497"/>
      <c r="AEV62" s="497"/>
      <c r="AEW62" s="497"/>
      <c r="AEX62" s="497"/>
      <c r="AEY62" s="497"/>
      <c r="AEZ62" s="497"/>
      <c r="AFA62" s="497"/>
      <c r="AFB62" s="497"/>
      <c r="AFC62" s="497"/>
      <c r="AFD62" s="497"/>
      <c r="AFE62" s="497"/>
      <c r="AFF62" s="497"/>
      <c r="AFG62" s="497"/>
      <c r="AFH62" s="497"/>
      <c r="AFI62" s="497"/>
      <c r="AFJ62" s="497"/>
      <c r="AFK62" s="497"/>
      <c r="AFL62" s="497"/>
      <c r="AFM62" s="497"/>
      <c r="AFN62" s="497"/>
      <c r="AFO62" s="497"/>
      <c r="AFP62" s="497"/>
      <c r="AFQ62" s="497"/>
      <c r="AFR62" s="497"/>
      <c r="AFS62" s="497"/>
      <c r="AFT62" s="497"/>
      <c r="AFU62" s="497"/>
      <c r="AFV62" s="497"/>
      <c r="AFW62" s="497"/>
      <c r="AFX62" s="497"/>
      <c r="AFY62" s="497"/>
      <c r="AFZ62" s="497"/>
      <c r="AGA62" s="497"/>
      <c r="AGB62" s="497"/>
      <c r="AGC62" s="497"/>
      <c r="AGD62" s="497"/>
      <c r="AGE62" s="497"/>
      <c r="AGF62" s="497"/>
      <c r="AGG62" s="497"/>
      <c r="AGH62" s="497"/>
      <c r="AGI62" s="497"/>
      <c r="AGJ62" s="497"/>
      <c r="AGK62" s="497"/>
      <c r="AGL62" s="497"/>
      <c r="AGM62" s="497"/>
      <c r="AGN62" s="497"/>
      <c r="AGO62" s="497"/>
      <c r="AGP62" s="497"/>
      <c r="AGQ62" s="497"/>
      <c r="AGR62" s="497"/>
      <c r="AGS62" s="497"/>
      <c r="AGT62" s="497"/>
      <c r="AGU62" s="497"/>
      <c r="AGV62" s="497"/>
      <c r="AGW62" s="497"/>
      <c r="AGX62" s="497"/>
      <c r="AGY62" s="497"/>
      <c r="AGZ62" s="497"/>
      <c r="AHA62" s="497"/>
      <c r="AHB62" s="497"/>
      <c r="AHC62" s="497"/>
      <c r="AHD62" s="497"/>
      <c r="AHE62" s="497"/>
      <c r="AHF62" s="497"/>
      <c r="AHG62" s="497"/>
      <c r="AHH62" s="497"/>
      <c r="AHI62" s="497"/>
      <c r="AHJ62" s="497"/>
      <c r="AHK62" s="497"/>
      <c r="AHL62" s="497"/>
      <c r="AHM62" s="497"/>
      <c r="AHN62" s="497"/>
      <c r="AHO62" s="497"/>
      <c r="AHP62" s="497"/>
      <c r="AHQ62" s="497"/>
      <c r="AHR62" s="497"/>
      <c r="AHS62" s="497"/>
      <c r="AHT62" s="497"/>
      <c r="AHU62" s="497"/>
      <c r="AHV62" s="497"/>
      <c r="AHW62" s="497"/>
      <c r="AHX62" s="497"/>
      <c r="AHY62" s="497"/>
      <c r="AHZ62" s="497"/>
      <c r="AIA62" s="497"/>
      <c r="AIB62" s="497"/>
      <c r="AIC62" s="497"/>
      <c r="AID62" s="497"/>
      <c r="AIE62" s="497"/>
      <c r="AIF62" s="497"/>
      <c r="AIG62" s="497"/>
      <c r="AIH62" s="497"/>
      <c r="AII62" s="497"/>
      <c r="AIJ62" s="497"/>
      <c r="AIK62" s="497"/>
      <c r="AIL62" s="497"/>
      <c r="AIM62" s="497"/>
      <c r="AIN62" s="497"/>
      <c r="AIO62" s="497"/>
      <c r="AIP62" s="497"/>
      <c r="AIQ62" s="497"/>
      <c r="AIR62" s="497"/>
      <c r="AIS62" s="497"/>
      <c r="AIT62" s="497"/>
      <c r="AIU62" s="497"/>
      <c r="AIV62" s="497"/>
      <c r="AIW62" s="497"/>
      <c r="AIX62" s="497"/>
      <c r="AIY62" s="497"/>
      <c r="AIZ62" s="497"/>
      <c r="AJA62" s="497"/>
      <c r="AJB62" s="497"/>
      <c r="AJC62" s="497"/>
      <c r="AJD62" s="497"/>
      <c r="AJE62" s="497"/>
      <c r="AJF62" s="497"/>
      <c r="AJG62" s="497"/>
      <c r="AJH62" s="497"/>
      <c r="AJI62" s="497"/>
      <c r="AJJ62" s="497"/>
      <c r="AJK62" s="497"/>
      <c r="AJL62" s="497"/>
      <c r="AJM62" s="497"/>
      <c r="AJN62" s="497"/>
      <c r="AJO62" s="497"/>
      <c r="AJP62" s="497"/>
      <c r="AJQ62" s="497"/>
      <c r="AJR62" s="497"/>
      <c r="AJS62" s="497"/>
      <c r="AJT62" s="497"/>
      <c r="AJU62" s="497"/>
      <c r="AJV62" s="497"/>
      <c r="AJW62" s="497"/>
      <c r="AJX62" s="497"/>
      <c r="AJY62" s="497"/>
      <c r="AJZ62" s="497"/>
      <c r="AKA62" s="497"/>
      <c r="AKB62" s="497"/>
      <c r="AKC62" s="497"/>
      <c r="AKD62" s="497"/>
      <c r="AKE62" s="497"/>
      <c r="AKF62" s="497"/>
      <c r="AKG62" s="497"/>
      <c r="AKH62" s="497"/>
      <c r="AKI62" s="497"/>
      <c r="AKJ62" s="497"/>
      <c r="AKK62" s="497"/>
      <c r="AKL62" s="497"/>
      <c r="AKM62" s="497"/>
      <c r="AKN62" s="497"/>
      <c r="AKO62" s="497"/>
      <c r="AKP62" s="497"/>
      <c r="AKQ62" s="497"/>
      <c r="AKR62" s="497"/>
      <c r="AKS62" s="497"/>
      <c r="AKT62" s="497"/>
      <c r="AKU62" s="497"/>
      <c r="AKV62" s="497"/>
      <c r="AKW62" s="497"/>
      <c r="AKX62" s="497"/>
      <c r="AKY62" s="497"/>
      <c r="AKZ62" s="497"/>
      <c r="ALA62" s="497"/>
      <c r="ALB62" s="497"/>
      <c r="ALC62" s="497"/>
      <c r="ALD62" s="497"/>
      <c r="ALE62" s="497"/>
      <c r="ALF62" s="497"/>
      <c r="ALG62" s="497"/>
      <c r="ALH62" s="497"/>
      <c r="ALI62" s="497"/>
      <c r="ALJ62" s="497"/>
      <c r="ALK62" s="497"/>
      <c r="ALL62" s="497"/>
      <c r="ALM62" s="497"/>
      <c r="ALN62" s="497"/>
      <c r="ALO62" s="497"/>
      <c r="ALP62" s="497"/>
      <c r="ALQ62" s="497"/>
      <c r="ALR62" s="497"/>
      <c r="ALS62" s="497"/>
      <c r="ALT62" s="497"/>
      <c r="ALU62" s="497"/>
      <c r="ALV62" s="497"/>
      <c r="ALW62" s="497"/>
      <c r="ALX62" s="497"/>
      <c r="ALY62" s="497"/>
      <c r="ALZ62" s="497"/>
      <c r="AMA62" s="497"/>
      <c r="AMB62" s="497"/>
      <c r="AMC62" s="497"/>
      <c r="AMD62" s="497"/>
      <c r="AME62" s="497"/>
      <c r="AMF62" s="497"/>
      <c r="AMG62" s="497"/>
      <c r="AMH62" s="497"/>
      <c r="AMI62" s="497"/>
      <c r="AMJ62" s="497"/>
      <c r="AMK62" s="497"/>
      <c r="AML62" s="497"/>
      <c r="AMM62" s="497"/>
      <c r="AMN62" s="497"/>
      <c r="AMO62" s="497"/>
      <c r="AMP62" s="497"/>
      <c r="AMQ62" s="497"/>
      <c r="AMR62" s="497"/>
      <c r="AMS62" s="497"/>
      <c r="AMT62" s="497"/>
      <c r="AMU62" s="497"/>
      <c r="AMV62" s="497"/>
      <c r="AMW62" s="497"/>
      <c r="AMX62" s="497"/>
      <c r="AMY62" s="497"/>
      <c r="AMZ62" s="497"/>
      <c r="ANA62" s="497"/>
      <c r="ANB62" s="497"/>
      <c r="ANC62" s="497"/>
      <c r="AND62" s="497"/>
      <c r="ANE62" s="497"/>
      <c r="ANF62" s="497"/>
      <c r="ANG62" s="497"/>
      <c r="ANH62" s="497"/>
      <c r="ANI62" s="497"/>
      <c r="ANJ62" s="497"/>
      <c r="ANK62" s="497"/>
      <c r="ANL62" s="497"/>
      <c r="ANM62" s="497"/>
      <c r="ANN62" s="497"/>
      <c r="ANO62" s="497"/>
      <c r="ANP62" s="497"/>
      <c r="ANQ62" s="497"/>
      <c r="ANR62" s="497"/>
      <c r="ANS62" s="497"/>
      <c r="ANT62" s="497"/>
      <c r="ANU62" s="497"/>
      <c r="ANV62" s="497"/>
      <c r="ANW62" s="497"/>
      <c r="ANX62" s="497"/>
      <c r="ANY62" s="497"/>
      <c r="ANZ62" s="497"/>
      <c r="AOA62" s="497"/>
      <c r="AOB62" s="497"/>
      <c r="AOC62" s="497"/>
      <c r="AOD62" s="497"/>
      <c r="AOE62" s="497"/>
      <c r="AOF62" s="497"/>
      <c r="AOG62" s="497"/>
      <c r="AOH62" s="497"/>
      <c r="AOI62" s="497"/>
      <c r="AOJ62" s="497"/>
      <c r="AOK62" s="497"/>
      <c r="AOL62" s="497"/>
      <c r="AOM62" s="497"/>
      <c r="AON62" s="497"/>
      <c r="AOO62" s="497"/>
      <c r="AOP62" s="497"/>
      <c r="AOQ62" s="497"/>
      <c r="AOR62" s="497"/>
      <c r="AOS62" s="497"/>
      <c r="AOT62" s="497"/>
      <c r="AOU62" s="497"/>
      <c r="AOV62" s="497"/>
      <c r="AOW62" s="497"/>
      <c r="AOX62" s="497"/>
      <c r="AOY62" s="497"/>
      <c r="AOZ62" s="497"/>
      <c r="APA62" s="497"/>
      <c r="APB62" s="497"/>
      <c r="APC62" s="497"/>
      <c r="APD62" s="497"/>
      <c r="APE62" s="497"/>
      <c r="APF62" s="497"/>
      <c r="APG62" s="497"/>
      <c r="APH62" s="497"/>
      <c r="API62" s="497"/>
      <c r="APJ62" s="497"/>
      <c r="APK62" s="497"/>
      <c r="APL62" s="497"/>
      <c r="APM62" s="497"/>
      <c r="APN62" s="497"/>
      <c r="APO62" s="497"/>
      <c r="APP62" s="497"/>
      <c r="APQ62" s="497"/>
      <c r="APR62" s="497"/>
      <c r="APS62" s="497"/>
      <c r="APT62" s="497"/>
      <c r="APU62" s="497"/>
      <c r="APV62" s="497"/>
      <c r="APW62" s="497"/>
      <c r="APX62" s="497"/>
      <c r="APY62" s="497"/>
      <c r="APZ62" s="497"/>
      <c r="AQA62" s="497"/>
      <c r="AQB62" s="497"/>
      <c r="AQC62" s="497"/>
      <c r="AQD62" s="497"/>
      <c r="AQE62" s="497"/>
      <c r="AQF62" s="497"/>
      <c r="AQG62" s="497"/>
      <c r="AQH62" s="497"/>
      <c r="AQI62" s="497"/>
      <c r="AQJ62" s="497"/>
      <c r="AQK62" s="497"/>
      <c r="AQL62" s="497"/>
      <c r="AQM62" s="497"/>
      <c r="AQN62" s="497"/>
      <c r="AQO62" s="497"/>
      <c r="AQP62" s="497"/>
      <c r="AQQ62" s="497"/>
      <c r="AQR62" s="497"/>
      <c r="AQS62" s="497"/>
      <c r="AQT62" s="497"/>
      <c r="AQU62" s="497"/>
      <c r="AQV62" s="497"/>
      <c r="AQW62" s="497"/>
      <c r="AQX62" s="497"/>
      <c r="AQY62" s="497"/>
      <c r="AQZ62" s="497"/>
      <c r="ARA62" s="497"/>
      <c r="ARB62" s="497"/>
      <c r="ARC62" s="497"/>
      <c r="ARD62" s="497"/>
      <c r="ARE62" s="497"/>
      <c r="ARF62" s="497"/>
      <c r="ARG62" s="497"/>
      <c r="ARH62" s="497"/>
      <c r="ARI62" s="497"/>
      <c r="ARJ62" s="497"/>
      <c r="ARK62" s="497"/>
      <c r="ARL62" s="497"/>
      <c r="ARM62" s="497"/>
      <c r="ARN62" s="497"/>
      <c r="ARO62" s="497"/>
      <c r="ARP62" s="497"/>
      <c r="ARQ62" s="497"/>
      <c r="ARR62" s="497"/>
      <c r="ARS62" s="497"/>
      <c r="ART62" s="497"/>
      <c r="ARU62" s="497"/>
      <c r="ARV62" s="497"/>
      <c r="ARW62" s="497"/>
      <c r="ARX62" s="497"/>
      <c r="ARY62" s="497"/>
      <c r="ARZ62" s="497"/>
      <c r="ASA62" s="497"/>
      <c r="ASB62" s="497"/>
      <c r="ASC62" s="497"/>
      <c r="ASD62" s="497"/>
      <c r="ASE62" s="497"/>
      <c r="ASF62" s="497"/>
      <c r="ASG62" s="497"/>
      <c r="ASH62" s="497"/>
      <c r="ASI62" s="497"/>
      <c r="ASJ62" s="497"/>
      <c r="ASK62" s="497"/>
      <c r="ASL62" s="497"/>
      <c r="ASM62" s="497"/>
      <c r="ASN62" s="497"/>
      <c r="ASO62" s="497"/>
      <c r="ASP62" s="497"/>
      <c r="ASQ62" s="497"/>
      <c r="ASR62" s="497"/>
      <c r="ASS62" s="497"/>
      <c r="AST62" s="497"/>
      <c r="ASU62" s="497"/>
      <c r="ASV62" s="497"/>
      <c r="ASW62" s="497"/>
      <c r="ASX62" s="497"/>
      <c r="ASY62" s="497"/>
      <c r="ASZ62" s="497"/>
      <c r="ATA62" s="497"/>
      <c r="ATB62" s="497"/>
      <c r="ATC62" s="497"/>
      <c r="ATD62" s="497"/>
      <c r="ATE62" s="497"/>
      <c r="ATF62" s="497"/>
      <c r="ATG62" s="497"/>
      <c r="ATH62" s="497"/>
      <c r="ATI62" s="497"/>
      <c r="ATJ62" s="497"/>
      <c r="ATK62" s="497"/>
      <c r="ATL62" s="497"/>
      <c r="ATM62" s="497"/>
      <c r="ATN62" s="497"/>
      <c r="ATO62" s="497"/>
      <c r="ATP62" s="497"/>
      <c r="ATQ62" s="497"/>
      <c r="ATR62" s="497"/>
      <c r="ATS62" s="497"/>
      <c r="ATT62" s="497"/>
      <c r="ATU62" s="497"/>
      <c r="ATV62" s="497"/>
      <c r="ATW62" s="497"/>
      <c r="ATX62" s="497"/>
      <c r="ATY62" s="497"/>
      <c r="ATZ62" s="497"/>
      <c r="AUA62" s="497"/>
      <c r="AUB62" s="497"/>
      <c r="AUC62" s="497"/>
      <c r="AUD62" s="497"/>
      <c r="AUE62" s="497"/>
      <c r="AUF62" s="497"/>
      <c r="AUG62" s="497"/>
      <c r="AUH62" s="497"/>
      <c r="AUI62" s="497"/>
      <c r="AUJ62" s="497"/>
      <c r="AUK62" s="497"/>
      <c r="AUL62" s="497"/>
      <c r="AUM62" s="497"/>
      <c r="AUN62" s="497"/>
      <c r="AUO62" s="497"/>
      <c r="AUP62" s="497"/>
      <c r="AUQ62" s="497"/>
      <c r="AUR62" s="497"/>
      <c r="AUS62" s="497"/>
      <c r="AUT62" s="497"/>
      <c r="AUU62" s="497"/>
      <c r="AUV62" s="497"/>
      <c r="AUW62" s="497"/>
      <c r="AUX62" s="497"/>
      <c r="AUY62" s="497"/>
      <c r="AUZ62" s="497"/>
      <c r="AVA62" s="497"/>
      <c r="AVB62" s="497"/>
      <c r="AVC62" s="497"/>
      <c r="AVD62" s="497"/>
      <c r="AVE62" s="497"/>
      <c r="AVF62" s="497"/>
      <c r="AVG62" s="497"/>
      <c r="AVH62" s="497"/>
      <c r="AVI62" s="497"/>
      <c r="AVJ62" s="497"/>
      <c r="AVK62" s="497"/>
      <c r="AVL62" s="497"/>
      <c r="AVM62" s="497"/>
      <c r="AVN62" s="497"/>
      <c r="AVO62" s="497"/>
      <c r="AVP62" s="497"/>
      <c r="AVQ62" s="497"/>
      <c r="AVR62" s="497"/>
      <c r="AVS62" s="497"/>
      <c r="AVT62" s="497"/>
      <c r="AVU62" s="497"/>
      <c r="AVV62" s="497"/>
      <c r="AVW62" s="497"/>
      <c r="AVX62" s="497"/>
      <c r="AVY62" s="497"/>
      <c r="AVZ62" s="497"/>
      <c r="AWA62" s="497"/>
      <c r="AWB62" s="497"/>
      <c r="AWC62" s="497"/>
      <c r="AWD62" s="497"/>
      <c r="AWE62" s="497"/>
      <c r="AWF62" s="497"/>
      <c r="AWG62" s="497"/>
      <c r="AWH62" s="497"/>
      <c r="AWI62" s="497"/>
      <c r="AWJ62" s="497"/>
      <c r="AWK62" s="497"/>
      <c r="AWL62" s="497"/>
      <c r="AWM62" s="497"/>
      <c r="AWN62" s="497"/>
      <c r="AWO62" s="497"/>
      <c r="AWP62" s="497"/>
      <c r="AWQ62" s="497"/>
      <c r="AWR62" s="497"/>
      <c r="AWS62" s="497"/>
      <c r="AWT62" s="497"/>
      <c r="AWU62" s="497"/>
      <c r="AWV62" s="497"/>
      <c r="AWW62" s="497"/>
      <c r="AWX62" s="497"/>
      <c r="AWY62" s="497"/>
      <c r="AWZ62" s="497"/>
      <c r="AXA62" s="497"/>
      <c r="AXB62" s="497"/>
      <c r="AXC62" s="497"/>
      <c r="AXD62" s="497"/>
      <c r="AXE62" s="497"/>
      <c r="AXF62" s="497"/>
      <c r="AXG62" s="497"/>
      <c r="AXH62" s="497"/>
      <c r="AXI62" s="497"/>
      <c r="AXJ62" s="497"/>
      <c r="AXK62" s="497"/>
      <c r="AXL62" s="497"/>
      <c r="AXM62" s="497"/>
      <c r="AXN62" s="497"/>
      <c r="AXO62" s="497"/>
      <c r="AXP62" s="497"/>
      <c r="AXQ62" s="497"/>
      <c r="AXR62" s="497"/>
      <c r="AXS62" s="497"/>
      <c r="AXT62" s="497"/>
      <c r="AXU62" s="497"/>
      <c r="AXV62" s="497"/>
      <c r="AXW62" s="497"/>
      <c r="AXX62" s="497"/>
      <c r="AXY62" s="497"/>
      <c r="AXZ62" s="497"/>
      <c r="AYA62" s="497"/>
      <c r="AYB62" s="497"/>
      <c r="AYC62" s="497"/>
      <c r="AYD62" s="497"/>
      <c r="AYE62" s="497"/>
      <c r="AYF62" s="497"/>
      <c r="AYG62" s="497"/>
      <c r="AYH62" s="497"/>
      <c r="AYI62" s="497"/>
      <c r="AYJ62" s="497"/>
      <c r="AYK62" s="497"/>
      <c r="AYL62" s="497"/>
      <c r="AYM62" s="497"/>
      <c r="AYN62" s="497"/>
      <c r="AYO62" s="497"/>
      <c r="AYP62" s="497"/>
      <c r="AYQ62" s="497"/>
      <c r="AYR62" s="497"/>
      <c r="AYS62" s="497"/>
      <c r="AYT62" s="497"/>
      <c r="AYU62" s="497"/>
      <c r="AYV62" s="497"/>
      <c r="AYW62" s="497"/>
      <c r="AYX62" s="497"/>
      <c r="AYY62" s="497"/>
      <c r="AYZ62" s="497"/>
      <c r="AZA62" s="497"/>
      <c r="AZB62" s="497"/>
      <c r="AZC62" s="497"/>
      <c r="AZD62" s="497"/>
      <c r="AZE62" s="497"/>
      <c r="AZF62" s="497"/>
      <c r="AZG62" s="497"/>
      <c r="AZH62" s="497"/>
      <c r="AZI62" s="497"/>
      <c r="AZJ62" s="497"/>
      <c r="AZK62" s="497"/>
      <c r="AZL62" s="497"/>
      <c r="AZM62" s="497"/>
      <c r="AZN62" s="497"/>
      <c r="AZO62" s="497"/>
      <c r="AZP62" s="497"/>
      <c r="AZQ62" s="497"/>
      <c r="AZR62" s="497"/>
      <c r="AZS62" s="497"/>
      <c r="AZT62" s="497"/>
      <c r="AZU62" s="497"/>
      <c r="AZV62" s="497"/>
      <c r="AZW62" s="497"/>
      <c r="AZX62" s="497"/>
      <c r="AZY62" s="497"/>
      <c r="AZZ62" s="497"/>
      <c r="BAA62" s="497"/>
      <c r="BAB62" s="497"/>
      <c r="BAC62" s="497"/>
      <c r="BAD62" s="497"/>
      <c r="BAE62" s="497"/>
      <c r="BAF62" s="497"/>
      <c r="BAG62" s="497"/>
      <c r="BAH62" s="497"/>
      <c r="BAI62" s="497"/>
      <c r="BAJ62" s="497"/>
      <c r="BAK62" s="497"/>
      <c r="BAL62" s="497"/>
      <c r="BAM62" s="497"/>
      <c r="BAN62" s="497"/>
      <c r="BAO62" s="497"/>
      <c r="BAP62" s="497"/>
      <c r="BAQ62" s="497"/>
      <c r="BAR62" s="497"/>
      <c r="BAS62" s="497"/>
      <c r="BAT62" s="497"/>
      <c r="BAU62" s="497"/>
      <c r="BAV62" s="497"/>
      <c r="BAW62" s="497"/>
      <c r="BAX62" s="497"/>
      <c r="BAY62" s="497"/>
      <c r="BAZ62" s="497"/>
      <c r="BBA62" s="497"/>
      <c r="BBB62" s="497"/>
      <c r="BBC62" s="497"/>
      <c r="BBD62" s="497"/>
      <c r="BBE62" s="497"/>
      <c r="BBF62" s="497"/>
      <c r="BBG62" s="497"/>
      <c r="BBH62" s="497"/>
      <c r="BBI62" s="497"/>
      <c r="BBJ62" s="497"/>
      <c r="BBK62" s="497"/>
      <c r="BBL62" s="497"/>
      <c r="BBM62" s="497"/>
      <c r="BBN62" s="497"/>
      <c r="BBO62" s="497"/>
      <c r="BBP62" s="497"/>
      <c r="BBQ62" s="497"/>
      <c r="BBR62" s="497"/>
      <c r="BBS62" s="497"/>
      <c r="BBT62" s="497"/>
      <c r="BBU62" s="497"/>
      <c r="BBV62" s="497"/>
      <c r="BBW62" s="497"/>
      <c r="BBX62" s="497"/>
      <c r="BBY62" s="497"/>
      <c r="BBZ62" s="497"/>
      <c r="BCA62" s="497"/>
      <c r="BCB62" s="497"/>
      <c r="BCC62" s="497"/>
      <c r="BCD62" s="497"/>
      <c r="BCE62" s="497"/>
      <c r="BCF62" s="497"/>
      <c r="BCG62" s="497"/>
      <c r="BCH62" s="497"/>
      <c r="BCI62" s="497"/>
      <c r="BCJ62" s="497"/>
      <c r="BCK62" s="497"/>
      <c r="BCL62" s="497"/>
      <c r="BCM62" s="497"/>
      <c r="BCN62" s="497"/>
      <c r="BCO62" s="497"/>
      <c r="BCP62" s="497"/>
      <c r="BCQ62" s="497"/>
      <c r="BCR62" s="497"/>
      <c r="BCS62" s="497"/>
      <c r="BCT62" s="497"/>
      <c r="BCU62" s="497"/>
      <c r="BCV62" s="497"/>
      <c r="BCW62" s="497"/>
      <c r="BCX62" s="497"/>
      <c r="BCY62" s="497"/>
      <c r="BCZ62" s="497"/>
      <c r="BDA62" s="497"/>
      <c r="BDB62" s="497"/>
      <c r="BDC62" s="497"/>
      <c r="BDD62" s="497"/>
      <c r="BDE62" s="497"/>
      <c r="BDF62" s="497"/>
      <c r="BDG62" s="497"/>
      <c r="BDH62" s="497"/>
      <c r="BDI62" s="497"/>
      <c r="BDJ62" s="497"/>
      <c r="BDK62" s="497"/>
      <c r="BDL62" s="497"/>
      <c r="BDM62" s="497"/>
      <c r="BDN62" s="497"/>
      <c r="BDO62" s="497"/>
      <c r="BDP62" s="497"/>
      <c r="BDQ62" s="497"/>
      <c r="BDR62" s="497"/>
      <c r="BDS62" s="497"/>
      <c r="BDT62" s="497"/>
      <c r="BDU62" s="497"/>
      <c r="BDV62" s="497"/>
      <c r="BDW62" s="497"/>
      <c r="BDX62" s="497"/>
      <c r="BDY62" s="497"/>
      <c r="BDZ62" s="497"/>
      <c r="BEA62" s="497"/>
      <c r="BEB62" s="497"/>
      <c r="BEC62" s="497"/>
      <c r="BED62" s="497"/>
      <c r="BEE62" s="497"/>
      <c r="BEF62" s="497"/>
      <c r="BEG62" s="497"/>
      <c r="BEH62" s="497"/>
      <c r="BEI62" s="497"/>
      <c r="BEJ62" s="497"/>
      <c r="BEK62" s="497"/>
      <c r="BEL62" s="497"/>
      <c r="BEM62" s="497"/>
      <c r="BEN62" s="497"/>
      <c r="BEO62" s="497"/>
      <c r="BEP62" s="497"/>
      <c r="BEQ62" s="497"/>
      <c r="BER62" s="497"/>
      <c r="BES62" s="497"/>
      <c r="BET62" s="497"/>
      <c r="BEU62" s="497"/>
      <c r="BEV62" s="497"/>
      <c r="BEW62" s="497"/>
      <c r="BEX62" s="497"/>
      <c r="BEY62" s="497"/>
      <c r="BEZ62" s="497"/>
      <c r="BFA62" s="497"/>
      <c r="BFB62" s="497"/>
      <c r="BFC62" s="497"/>
      <c r="BFD62" s="497"/>
      <c r="BFE62" s="497"/>
      <c r="BFF62" s="497"/>
      <c r="BFG62" s="497"/>
      <c r="BFH62" s="497"/>
      <c r="BFI62" s="497"/>
      <c r="BFJ62" s="497"/>
      <c r="BFK62" s="497"/>
      <c r="BFL62" s="497"/>
      <c r="BFM62" s="497"/>
      <c r="BFN62" s="497"/>
      <c r="BFO62" s="497"/>
      <c r="BFP62" s="497"/>
      <c r="BFQ62" s="497"/>
      <c r="BFR62" s="497"/>
      <c r="BFS62" s="497"/>
      <c r="BFT62" s="497"/>
      <c r="BFU62" s="497"/>
      <c r="BFV62" s="497"/>
      <c r="BFW62" s="497"/>
      <c r="BFX62" s="497"/>
      <c r="BFY62" s="497"/>
      <c r="BFZ62" s="497"/>
      <c r="BGA62" s="497"/>
      <c r="BGB62" s="497"/>
      <c r="BGC62" s="497"/>
      <c r="BGD62" s="497"/>
      <c r="BGE62" s="497"/>
      <c r="BGF62" s="497"/>
      <c r="BGG62" s="497"/>
      <c r="BGH62" s="497"/>
      <c r="BGI62" s="497"/>
      <c r="BGJ62" s="497"/>
      <c r="BGK62" s="497"/>
      <c r="BGL62" s="497"/>
      <c r="BGM62" s="497"/>
      <c r="BGN62" s="497"/>
      <c r="BGO62" s="497"/>
      <c r="BGP62" s="497"/>
      <c r="BGQ62" s="497"/>
      <c r="BGR62" s="497"/>
      <c r="BGS62" s="497"/>
      <c r="BGT62" s="497"/>
      <c r="BGU62" s="497"/>
      <c r="BGV62" s="497"/>
      <c r="BGW62" s="497"/>
      <c r="BGX62" s="497"/>
      <c r="BGY62" s="497"/>
      <c r="BGZ62" s="497"/>
      <c r="BHA62" s="497"/>
      <c r="BHB62" s="497"/>
      <c r="BHC62" s="497"/>
      <c r="BHD62" s="497"/>
      <c r="BHE62" s="497"/>
      <c r="BHF62" s="497"/>
      <c r="BHG62" s="497"/>
      <c r="BHH62" s="497"/>
      <c r="BHI62" s="497"/>
      <c r="BHJ62" s="497"/>
      <c r="BHK62" s="497"/>
      <c r="BHL62" s="497"/>
      <c r="BHM62" s="497"/>
      <c r="BHN62" s="497"/>
      <c r="BHO62" s="497"/>
      <c r="BHP62" s="497"/>
      <c r="BHQ62" s="497"/>
      <c r="BHR62" s="497"/>
      <c r="BHS62" s="497"/>
      <c r="BHT62" s="497"/>
      <c r="BHU62" s="497"/>
      <c r="BHV62" s="497"/>
      <c r="BHW62" s="497"/>
      <c r="BHX62" s="497"/>
      <c r="BHY62" s="497"/>
      <c r="BHZ62" s="497"/>
      <c r="BIA62" s="497"/>
      <c r="BIB62" s="497"/>
      <c r="BIC62" s="497"/>
      <c r="BID62" s="497"/>
      <c r="BIE62" s="497"/>
      <c r="BIF62" s="497"/>
      <c r="BIG62" s="497"/>
      <c r="BIH62" s="497"/>
      <c r="BII62" s="497"/>
      <c r="BIJ62" s="497"/>
      <c r="BIK62" s="497"/>
      <c r="BIL62" s="497"/>
      <c r="BIM62" s="497"/>
      <c r="BIN62" s="497"/>
      <c r="BIO62" s="497"/>
      <c r="BIP62" s="497"/>
      <c r="BIQ62" s="497"/>
      <c r="BIR62" s="497"/>
      <c r="BIS62" s="497"/>
      <c r="BIT62" s="497"/>
      <c r="BIU62" s="497"/>
      <c r="BIV62" s="497"/>
      <c r="BIW62" s="497"/>
      <c r="BIX62" s="497"/>
      <c r="BIY62" s="497"/>
      <c r="BIZ62" s="497"/>
      <c r="BJA62" s="497"/>
      <c r="BJB62" s="497"/>
      <c r="BJC62" s="497"/>
      <c r="BJD62" s="497"/>
      <c r="BJE62" s="497"/>
      <c r="BJF62" s="497"/>
      <c r="BJG62" s="497"/>
      <c r="BJH62" s="497"/>
      <c r="BJI62" s="497"/>
      <c r="BJJ62" s="497"/>
      <c r="BJK62" s="497"/>
      <c r="BJL62" s="497"/>
      <c r="BJM62" s="497"/>
      <c r="BJN62" s="497"/>
      <c r="BJO62" s="497"/>
      <c r="BJP62" s="497"/>
      <c r="BJQ62" s="497"/>
      <c r="BJR62" s="497"/>
      <c r="BJS62" s="497"/>
      <c r="BJT62" s="497"/>
      <c r="BJU62" s="497"/>
      <c r="BJV62" s="497"/>
      <c r="BJW62" s="497"/>
      <c r="BJX62" s="497"/>
      <c r="BJY62" s="497"/>
      <c r="BJZ62" s="497"/>
      <c r="BKA62" s="497"/>
      <c r="BKB62" s="497"/>
      <c r="BKC62" s="497"/>
      <c r="BKD62" s="497"/>
      <c r="BKE62" s="497"/>
      <c r="BKF62" s="497"/>
      <c r="BKG62" s="497"/>
      <c r="BKH62" s="497"/>
      <c r="BKI62" s="497"/>
      <c r="BKJ62" s="497"/>
      <c r="BKK62" s="497"/>
      <c r="BKL62" s="497"/>
      <c r="BKM62" s="497"/>
      <c r="BKN62" s="497"/>
      <c r="BKO62" s="497"/>
      <c r="BKP62" s="497"/>
      <c r="BKQ62" s="497"/>
      <c r="BKR62" s="497"/>
      <c r="BKS62" s="497"/>
      <c r="BKT62" s="497"/>
      <c r="BKU62" s="497"/>
      <c r="BKV62" s="497"/>
      <c r="BKW62" s="497"/>
      <c r="BKX62" s="497"/>
      <c r="BKY62" s="497"/>
      <c r="BKZ62" s="497"/>
      <c r="BLA62" s="497"/>
      <c r="BLB62" s="497"/>
      <c r="BLC62" s="497"/>
      <c r="BLD62" s="497"/>
      <c r="BLE62" s="497"/>
      <c r="BLF62" s="497"/>
      <c r="BLG62" s="497"/>
      <c r="BLH62" s="497"/>
      <c r="BLI62" s="497"/>
      <c r="BLJ62" s="497"/>
      <c r="BLK62" s="497"/>
      <c r="BLL62" s="497"/>
      <c r="BLM62" s="497"/>
      <c r="BLN62" s="497"/>
      <c r="BLO62" s="497"/>
      <c r="BLP62" s="497"/>
      <c r="BLQ62" s="497"/>
      <c r="BLR62" s="497"/>
      <c r="BLS62" s="497"/>
      <c r="BLT62" s="497"/>
      <c r="BLU62" s="497"/>
      <c r="BLV62" s="497"/>
      <c r="BLW62" s="497"/>
      <c r="BLX62" s="497"/>
      <c r="BLY62" s="497"/>
      <c r="BLZ62" s="497"/>
      <c r="BMA62" s="497"/>
      <c r="BMB62" s="497"/>
      <c r="BMC62" s="497"/>
      <c r="BMD62" s="497"/>
      <c r="BME62" s="497"/>
      <c r="BMF62" s="497"/>
      <c r="BMG62" s="497"/>
      <c r="BMH62" s="497"/>
      <c r="BMI62" s="497"/>
      <c r="BMJ62" s="497"/>
      <c r="BMK62" s="497"/>
      <c r="BML62" s="497"/>
      <c r="BMM62" s="497"/>
      <c r="BMN62" s="497"/>
      <c r="BMO62" s="497"/>
      <c r="BMP62" s="497"/>
      <c r="BMQ62" s="497"/>
      <c r="BMR62" s="497"/>
      <c r="BMS62" s="497"/>
      <c r="BMT62" s="497"/>
      <c r="BMU62" s="497"/>
      <c r="BMV62" s="497"/>
      <c r="BMW62" s="497"/>
      <c r="BMX62" s="497"/>
      <c r="BMY62" s="497"/>
      <c r="BMZ62" s="497"/>
      <c r="BNA62" s="497"/>
      <c r="BNB62" s="497"/>
      <c r="BNC62" s="497"/>
      <c r="BND62" s="497"/>
      <c r="BNE62" s="497"/>
      <c r="BNF62" s="497"/>
      <c r="BNG62" s="497"/>
      <c r="BNH62" s="497"/>
      <c r="BNI62" s="497"/>
      <c r="BNJ62" s="497"/>
      <c r="BNK62" s="497"/>
      <c r="BNL62" s="497"/>
      <c r="BNM62" s="497"/>
      <c r="BNN62" s="497"/>
      <c r="BNO62" s="497"/>
      <c r="BNP62" s="497"/>
      <c r="BNQ62" s="497"/>
      <c r="BNR62" s="497"/>
      <c r="BNS62" s="497"/>
      <c r="BNT62" s="497"/>
      <c r="BNU62" s="497"/>
      <c r="BNV62" s="497"/>
      <c r="BNW62" s="497"/>
      <c r="BNX62" s="497"/>
      <c r="BNY62" s="497"/>
      <c r="BNZ62" s="497"/>
      <c r="BOA62" s="497"/>
      <c r="BOB62" s="497"/>
      <c r="BOC62" s="497"/>
      <c r="BOD62" s="497"/>
      <c r="BOE62" s="497"/>
      <c r="BOF62" s="497"/>
      <c r="BOG62" s="497"/>
      <c r="BOH62" s="497"/>
      <c r="BOI62" s="497"/>
      <c r="BOJ62" s="497"/>
      <c r="BOK62" s="497"/>
      <c r="BOL62" s="497"/>
      <c r="BOM62" s="497"/>
      <c r="BON62" s="497"/>
      <c r="BOO62" s="497"/>
      <c r="BOP62" s="497"/>
      <c r="BOQ62" s="497"/>
      <c r="BOR62" s="497"/>
      <c r="BOS62" s="497"/>
      <c r="BOT62" s="497"/>
      <c r="BOU62" s="497"/>
      <c r="BOV62" s="497"/>
      <c r="BOW62" s="497"/>
      <c r="BOX62" s="497"/>
      <c r="BOY62" s="497"/>
      <c r="BOZ62" s="497"/>
      <c r="BPA62" s="497"/>
      <c r="BPB62" s="497"/>
      <c r="BPC62" s="497"/>
      <c r="BPD62" s="497"/>
      <c r="BPE62" s="497"/>
      <c r="BPF62" s="497"/>
      <c r="BPG62" s="497"/>
      <c r="BPH62" s="497"/>
      <c r="BPI62" s="497"/>
      <c r="BPJ62" s="497"/>
      <c r="BPK62" s="497"/>
      <c r="BPL62" s="497"/>
      <c r="BPM62" s="497"/>
      <c r="BPN62" s="497"/>
      <c r="BPO62" s="497"/>
      <c r="BPP62" s="497"/>
      <c r="BPQ62" s="497"/>
      <c r="BPR62" s="497"/>
      <c r="BPS62" s="497"/>
      <c r="BPT62" s="497"/>
      <c r="BPU62" s="497"/>
      <c r="BPV62" s="497"/>
      <c r="BPW62" s="497"/>
      <c r="BPX62" s="497"/>
      <c r="BPY62" s="497"/>
      <c r="BPZ62" s="497"/>
      <c r="BQA62" s="497"/>
      <c r="BQB62" s="497"/>
      <c r="BQC62" s="497"/>
      <c r="BQD62" s="497"/>
      <c r="BQE62" s="497"/>
      <c r="BQF62" s="497"/>
      <c r="BQG62" s="497"/>
      <c r="BQH62" s="497"/>
      <c r="BQI62" s="497"/>
      <c r="BQJ62" s="497"/>
      <c r="BQK62" s="497"/>
      <c r="BQL62" s="497"/>
      <c r="BQM62" s="497"/>
      <c r="BQN62" s="497"/>
      <c r="BQO62" s="497"/>
      <c r="BQP62" s="497"/>
      <c r="BQQ62" s="497"/>
      <c r="BQR62" s="497"/>
      <c r="BQS62" s="497"/>
      <c r="BQT62" s="497"/>
      <c r="BQU62" s="497"/>
      <c r="BQV62" s="497"/>
      <c r="BQW62" s="497"/>
      <c r="BQX62" s="497"/>
      <c r="BQY62" s="497"/>
      <c r="BQZ62" s="497"/>
      <c r="BRA62" s="497"/>
      <c r="BRB62" s="497"/>
      <c r="BRC62" s="497"/>
      <c r="BRD62" s="497"/>
      <c r="BRE62" s="497"/>
      <c r="BRF62" s="497"/>
      <c r="BRG62" s="497"/>
      <c r="BRH62" s="497"/>
      <c r="BRI62" s="497"/>
      <c r="BRJ62" s="497"/>
      <c r="BRK62" s="497"/>
      <c r="BRL62" s="497"/>
      <c r="BRM62" s="497"/>
      <c r="BRN62" s="497"/>
      <c r="BRO62" s="497"/>
      <c r="BRP62" s="497"/>
      <c r="BRQ62" s="497"/>
      <c r="BRR62" s="497"/>
      <c r="BRS62" s="497"/>
      <c r="BRT62" s="497"/>
      <c r="BRU62" s="497"/>
      <c r="BRV62" s="497"/>
      <c r="BRW62" s="497"/>
      <c r="BRX62" s="497"/>
      <c r="BRY62" s="497"/>
      <c r="BRZ62" s="497"/>
      <c r="BSA62" s="497"/>
      <c r="BSB62" s="497"/>
      <c r="BSC62" s="497"/>
      <c r="BSD62" s="497"/>
      <c r="BSE62" s="497"/>
      <c r="BSF62" s="497"/>
      <c r="BSG62" s="497"/>
      <c r="BSH62" s="497"/>
      <c r="BSI62" s="497"/>
      <c r="BSJ62" s="497"/>
      <c r="BSK62" s="497"/>
      <c r="BSL62" s="497"/>
      <c r="BSM62" s="497"/>
      <c r="BSN62" s="497"/>
      <c r="BSO62" s="497"/>
      <c r="BSP62" s="497"/>
      <c r="BSQ62" s="497"/>
      <c r="BSR62" s="497"/>
      <c r="BSS62" s="497"/>
      <c r="BST62" s="497"/>
      <c r="BSU62" s="497"/>
      <c r="BSV62" s="497"/>
      <c r="BSW62" s="497"/>
      <c r="BSX62" s="497"/>
      <c r="BSY62" s="497"/>
      <c r="BSZ62" s="497"/>
      <c r="BTA62" s="497"/>
      <c r="BTB62" s="497"/>
      <c r="BTC62" s="497"/>
      <c r="BTD62" s="497"/>
      <c r="BTE62" s="497"/>
      <c r="BTF62" s="497"/>
      <c r="BTG62" s="497"/>
      <c r="BTH62" s="497"/>
      <c r="BTI62" s="497"/>
      <c r="BTJ62" s="497"/>
      <c r="BTK62" s="497"/>
      <c r="BTL62" s="497"/>
      <c r="BTM62" s="497"/>
      <c r="BTN62" s="497"/>
      <c r="BTO62" s="497"/>
      <c r="BTP62" s="497"/>
      <c r="BTQ62" s="497"/>
      <c r="BTR62" s="497"/>
      <c r="BTS62" s="497"/>
      <c r="BTT62" s="497"/>
      <c r="BTU62" s="497"/>
      <c r="BTV62" s="497"/>
      <c r="BTW62" s="497"/>
      <c r="BTX62" s="497"/>
      <c r="BTY62" s="497"/>
      <c r="BTZ62" s="497"/>
      <c r="BUA62" s="497"/>
      <c r="BUB62" s="497"/>
      <c r="BUC62" s="497"/>
      <c r="BUD62" s="497"/>
      <c r="BUE62" s="497"/>
      <c r="BUF62" s="497"/>
      <c r="BUG62" s="497"/>
      <c r="BUH62" s="497"/>
      <c r="BUI62" s="497"/>
      <c r="BUJ62" s="497"/>
      <c r="BUK62" s="497"/>
      <c r="BUL62" s="497"/>
      <c r="BUM62" s="497"/>
      <c r="BUN62" s="497"/>
      <c r="BUO62" s="497"/>
      <c r="BUP62" s="497"/>
      <c r="BUQ62" s="497"/>
      <c r="BUR62" s="497"/>
      <c r="BUS62" s="497"/>
      <c r="BUT62" s="497"/>
      <c r="BUU62" s="497"/>
      <c r="BUV62" s="497"/>
      <c r="BUW62" s="497"/>
      <c r="BUX62" s="497"/>
      <c r="BUY62" s="497"/>
      <c r="BUZ62" s="497"/>
      <c r="BVA62" s="497"/>
      <c r="BVB62" s="497"/>
      <c r="BVC62" s="497"/>
      <c r="BVD62" s="497"/>
      <c r="BVE62" s="497"/>
      <c r="BVF62" s="497"/>
      <c r="BVG62" s="497"/>
      <c r="BVH62" s="497"/>
      <c r="BVI62" s="497"/>
      <c r="BVJ62" s="497"/>
      <c r="BVK62" s="497"/>
      <c r="BVL62" s="497"/>
      <c r="BVM62" s="497"/>
      <c r="BVN62" s="497"/>
      <c r="BVO62" s="497"/>
      <c r="BVP62" s="497"/>
      <c r="BVQ62" s="497"/>
      <c r="BVR62" s="497"/>
      <c r="BVS62" s="497"/>
      <c r="BVT62" s="497"/>
      <c r="BVU62" s="497"/>
      <c r="BVV62" s="497"/>
      <c r="BVW62" s="497"/>
      <c r="BVX62" s="497"/>
      <c r="BVY62" s="497"/>
      <c r="BVZ62" s="497"/>
      <c r="BWA62" s="497"/>
      <c r="BWB62" s="497"/>
      <c r="BWC62" s="497"/>
      <c r="BWD62" s="497"/>
      <c r="BWE62" s="497"/>
      <c r="BWF62" s="497"/>
      <c r="BWG62" s="497"/>
      <c r="BWH62" s="497"/>
      <c r="BWI62" s="497"/>
      <c r="BWJ62" s="497"/>
      <c r="BWK62" s="497"/>
      <c r="BWL62" s="497"/>
      <c r="BWM62" s="497"/>
      <c r="BWN62" s="497"/>
      <c r="BWO62" s="497"/>
      <c r="BWP62" s="497"/>
      <c r="BWQ62" s="497"/>
      <c r="BWR62" s="497"/>
      <c r="BWS62" s="497"/>
      <c r="BWT62" s="497"/>
      <c r="BWU62" s="497"/>
      <c r="BWV62" s="497"/>
      <c r="BWW62" s="497"/>
      <c r="BWX62" s="497"/>
      <c r="BWY62" s="497"/>
      <c r="BWZ62" s="497"/>
      <c r="BXA62" s="497"/>
      <c r="BXB62" s="497"/>
      <c r="BXC62" s="497"/>
      <c r="BXD62" s="497"/>
      <c r="BXE62" s="497"/>
      <c r="BXF62" s="497"/>
      <c r="BXG62" s="497"/>
      <c r="BXH62" s="497"/>
      <c r="BXI62" s="497"/>
      <c r="BXJ62" s="497"/>
      <c r="BXK62" s="497"/>
      <c r="BXL62" s="497"/>
      <c r="BXM62" s="497"/>
      <c r="BXN62" s="497"/>
      <c r="BXO62" s="497"/>
      <c r="BXP62" s="497"/>
      <c r="BXQ62" s="497"/>
      <c r="BXR62" s="497"/>
      <c r="BXS62" s="497"/>
      <c r="BXT62" s="497"/>
      <c r="BXU62" s="497"/>
      <c r="BXV62" s="497"/>
      <c r="BXW62" s="497"/>
      <c r="BXX62" s="497"/>
      <c r="BXY62" s="497"/>
      <c r="BXZ62" s="497"/>
      <c r="BYA62" s="497"/>
      <c r="BYB62" s="497"/>
      <c r="BYC62" s="497"/>
      <c r="BYD62" s="497"/>
      <c r="BYE62" s="497"/>
      <c r="BYF62" s="497"/>
      <c r="BYG62" s="497"/>
      <c r="BYH62" s="497"/>
      <c r="BYI62" s="497"/>
      <c r="BYJ62" s="497"/>
      <c r="BYK62" s="497"/>
      <c r="BYL62" s="497"/>
      <c r="BYM62" s="497"/>
      <c r="BYN62" s="497"/>
      <c r="BYO62" s="497"/>
      <c r="BYP62" s="497"/>
      <c r="BYQ62" s="497"/>
      <c r="BYR62" s="497"/>
      <c r="BYS62" s="497"/>
      <c r="BYT62" s="497"/>
      <c r="BYU62" s="497"/>
      <c r="BYV62" s="497"/>
      <c r="BYW62" s="497"/>
      <c r="BYX62" s="497"/>
      <c r="BYY62" s="497"/>
      <c r="BYZ62" s="497"/>
      <c r="BZA62" s="497"/>
      <c r="BZB62" s="497"/>
      <c r="BZC62" s="497"/>
      <c r="BZD62" s="497"/>
      <c r="BZE62" s="497"/>
      <c r="BZF62" s="497"/>
      <c r="BZG62" s="497"/>
      <c r="BZH62" s="497"/>
      <c r="BZI62" s="497"/>
      <c r="BZJ62" s="497"/>
      <c r="BZK62" s="497"/>
      <c r="BZL62" s="497"/>
      <c r="BZM62" s="497"/>
      <c r="BZN62" s="497"/>
      <c r="BZO62" s="497"/>
      <c r="BZP62" s="497"/>
      <c r="BZQ62" s="497"/>
      <c r="BZR62" s="497"/>
      <c r="BZS62" s="497"/>
      <c r="BZT62" s="497"/>
      <c r="BZU62" s="497"/>
      <c r="BZV62" s="497"/>
      <c r="BZW62" s="497"/>
      <c r="BZX62" s="497"/>
      <c r="BZY62" s="497"/>
      <c r="BZZ62" s="497"/>
      <c r="CAA62" s="497"/>
      <c r="CAB62" s="497"/>
      <c r="CAC62" s="497"/>
      <c r="CAD62" s="497"/>
      <c r="CAE62" s="497"/>
      <c r="CAF62" s="497"/>
      <c r="CAG62" s="497"/>
      <c r="CAH62" s="497"/>
      <c r="CAI62" s="497"/>
      <c r="CAJ62" s="497"/>
      <c r="CAK62" s="497"/>
      <c r="CAL62" s="497"/>
      <c r="CAM62" s="497"/>
      <c r="CAN62" s="497"/>
      <c r="CAO62" s="497"/>
      <c r="CAP62" s="497"/>
      <c r="CAQ62" s="497"/>
      <c r="CAR62" s="497"/>
      <c r="CAS62" s="497"/>
      <c r="CAT62" s="497"/>
      <c r="CAU62" s="497"/>
      <c r="CAV62" s="497"/>
      <c r="CAW62" s="497"/>
      <c r="CAX62" s="497"/>
      <c r="CAY62" s="497"/>
      <c r="CAZ62" s="497"/>
      <c r="CBA62" s="497"/>
      <c r="CBB62" s="497"/>
      <c r="CBC62" s="497"/>
      <c r="CBD62" s="497"/>
      <c r="CBE62" s="497"/>
      <c r="CBF62" s="497"/>
      <c r="CBG62" s="497"/>
      <c r="CBH62" s="497"/>
      <c r="CBI62" s="497"/>
      <c r="CBJ62" s="497"/>
      <c r="CBK62" s="497"/>
      <c r="CBL62" s="497"/>
      <c r="CBM62" s="497"/>
      <c r="CBN62" s="497"/>
      <c r="CBO62" s="497"/>
      <c r="CBP62" s="497"/>
      <c r="CBQ62" s="497"/>
      <c r="CBR62" s="497"/>
      <c r="CBS62" s="497"/>
      <c r="CBT62" s="497"/>
      <c r="CBU62" s="497"/>
      <c r="CBV62" s="497"/>
      <c r="CBW62" s="497"/>
      <c r="CBX62" s="497"/>
      <c r="CBY62" s="497"/>
      <c r="CBZ62" s="497"/>
      <c r="CCA62" s="497"/>
      <c r="CCB62" s="497"/>
      <c r="CCC62" s="497"/>
      <c r="CCD62" s="497"/>
      <c r="CCE62" s="497"/>
      <c r="CCF62" s="497"/>
      <c r="CCG62" s="497"/>
      <c r="CCH62" s="497"/>
      <c r="CCI62" s="497"/>
      <c r="CCJ62" s="497"/>
      <c r="CCK62" s="497"/>
      <c r="CCL62" s="497"/>
      <c r="CCM62" s="497"/>
      <c r="CCN62" s="497"/>
      <c r="CCO62" s="497"/>
      <c r="CCP62" s="497"/>
      <c r="CCQ62" s="497"/>
      <c r="CCR62" s="497"/>
      <c r="CCS62" s="497"/>
      <c r="CCT62" s="497"/>
      <c r="CCU62" s="497"/>
      <c r="CCV62" s="497"/>
      <c r="CCW62" s="497"/>
      <c r="CCX62" s="497"/>
      <c r="CCY62" s="497"/>
      <c r="CCZ62" s="497"/>
      <c r="CDA62" s="497"/>
      <c r="CDB62" s="497"/>
      <c r="CDC62" s="497"/>
      <c r="CDD62" s="497"/>
      <c r="CDE62" s="497"/>
      <c r="CDF62" s="497"/>
      <c r="CDG62" s="497"/>
      <c r="CDH62" s="497"/>
      <c r="CDI62" s="497"/>
      <c r="CDJ62" s="497"/>
      <c r="CDK62" s="497"/>
      <c r="CDL62" s="497"/>
      <c r="CDM62" s="497"/>
      <c r="CDN62" s="497"/>
      <c r="CDO62" s="497"/>
      <c r="CDP62" s="497"/>
      <c r="CDQ62" s="497"/>
      <c r="CDR62" s="497"/>
      <c r="CDS62" s="497"/>
      <c r="CDT62" s="497"/>
      <c r="CDU62" s="497"/>
      <c r="CDV62" s="497"/>
      <c r="CDW62" s="497"/>
      <c r="CDX62" s="497"/>
      <c r="CDY62" s="497"/>
      <c r="CDZ62" s="497"/>
      <c r="CEA62" s="497"/>
      <c r="CEB62" s="497"/>
      <c r="CEC62" s="497"/>
      <c r="CED62" s="497"/>
      <c r="CEE62" s="497"/>
      <c r="CEF62" s="497"/>
      <c r="CEG62" s="497"/>
      <c r="CEH62" s="497"/>
      <c r="CEI62" s="497"/>
      <c r="CEJ62" s="497"/>
      <c r="CEK62" s="497"/>
      <c r="CEL62" s="497"/>
      <c r="CEM62" s="497"/>
      <c r="CEN62" s="497"/>
      <c r="CEO62" s="497"/>
      <c r="CEP62" s="497"/>
      <c r="CEQ62" s="497"/>
      <c r="CER62" s="497"/>
      <c r="CES62" s="497"/>
      <c r="CET62" s="497"/>
      <c r="CEU62" s="497"/>
      <c r="CEV62" s="497"/>
      <c r="CEW62" s="497"/>
      <c r="CEX62" s="497"/>
      <c r="CEY62" s="497"/>
      <c r="CEZ62" s="497"/>
      <c r="CFA62" s="497"/>
      <c r="CFB62" s="497"/>
      <c r="CFC62" s="497"/>
      <c r="CFD62" s="497"/>
      <c r="CFE62" s="497"/>
      <c r="CFF62" s="497"/>
      <c r="CFG62" s="497"/>
      <c r="CFH62" s="497"/>
      <c r="CFI62" s="497"/>
      <c r="CFJ62" s="497"/>
      <c r="CFK62" s="497"/>
      <c r="CFL62" s="497"/>
      <c r="CFM62" s="497"/>
      <c r="CFN62" s="497"/>
      <c r="CFO62" s="497"/>
      <c r="CFP62" s="497"/>
      <c r="CFQ62" s="497"/>
      <c r="CFR62" s="497"/>
      <c r="CFS62" s="497"/>
      <c r="CFT62" s="497"/>
      <c r="CFU62" s="497"/>
      <c r="CFV62" s="497"/>
      <c r="CFW62" s="497"/>
      <c r="CFX62" s="497"/>
      <c r="CFY62" s="497"/>
      <c r="CFZ62" s="497"/>
      <c r="CGA62" s="497"/>
      <c r="CGB62" s="497"/>
      <c r="CGC62" s="497"/>
      <c r="CGD62" s="497"/>
      <c r="CGE62" s="497"/>
      <c r="CGF62" s="497"/>
      <c r="CGG62" s="497"/>
      <c r="CGH62" s="497"/>
      <c r="CGI62" s="497"/>
      <c r="CGJ62" s="497"/>
      <c r="CGK62" s="497"/>
      <c r="CGL62" s="497"/>
      <c r="CGM62" s="497"/>
      <c r="CGN62" s="497"/>
      <c r="CGO62" s="497"/>
      <c r="CGP62" s="497"/>
      <c r="CGQ62" s="497"/>
      <c r="CGR62" s="497"/>
      <c r="CGS62" s="497"/>
      <c r="CGT62" s="497"/>
      <c r="CGU62" s="497"/>
      <c r="CGV62" s="497"/>
      <c r="CGW62" s="497"/>
      <c r="CGX62" s="497"/>
      <c r="CGY62" s="497"/>
      <c r="CGZ62" s="497"/>
      <c r="CHA62" s="497"/>
      <c r="CHB62" s="497"/>
      <c r="CHC62" s="497"/>
      <c r="CHD62" s="497"/>
      <c r="CHE62" s="497"/>
      <c r="CHF62" s="497"/>
      <c r="CHG62" s="497"/>
      <c r="CHH62" s="497"/>
      <c r="CHI62" s="497"/>
      <c r="CHJ62" s="497"/>
      <c r="CHK62" s="497"/>
      <c r="CHL62" s="497"/>
      <c r="CHM62" s="497"/>
      <c r="CHN62" s="497"/>
      <c r="CHO62" s="497"/>
      <c r="CHP62" s="497"/>
      <c r="CHQ62" s="497"/>
      <c r="CHR62" s="497"/>
      <c r="CHS62" s="497"/>
      <c r="CHT62" s="497"/>
      <c r="CHU62" s="497"/>
      <c r="CHV62" s="497"/>
      <c r="CHW62" s="497"/>
      <c r="CHX62" s="497"/>
      <c r="CHY62" s="497"/>
      <c r="CHZ62" s="497"/>
      <c r="CIA62" s="497"/>
      <c r="CIB62" s="497"/>
      <c r="CIC62" s="497"/>
      <c r="CID62" s="497"/>
      <c r="CIE62" s="497"/>
      <c r="CIF62" s="497"/>
      <c r="CIG62" s="497"/>
      <c r="CIH62" s="497"/>
      <c r="CII62" s="497"/>
      <c r="CIJ62" s="497"/>
      <c r="CIK62" s="497"/>
      <c r="CIL62" s="497"/>
      <c r="CIM62" s="497"/>
      <c r="CIN62" s="497"/>
      <c r="CIO62" s="497"/>
      <c r="CIP62" s="497"/>
      <c r="CIQ62" s="497"/>
      <c r="CIR62" s="497"/>
      <c r="CIS62" s="497"/>
      <c r="CIT62" s="497"/>
      <c r="CIU62" s="497"/>
      <c r="CIV62" s="497"/>
      <c r="CIW62" s="497"/>
      <c r="CIX62" s="497"/>
      <c r="CIY62" s="497"/>
      <c r="CIZ62" s="497"/>
      <c r="CJA62" s="497"/>
      <c r="CJB62" s="497"/>
      <c r="CJC62" s="497"/>
      <c r="CJD62" s="497"/>
      <c r="CJE62" s="497"/>
      <c r="CJF62" s="497"/>
      <c r="CJG62" s="497"/>
      <c r="CJH62" s="497"/>
      <c r="CJI62" s="497"/>
      <c r="CJJ62" s="497"/>
      <c r="CJK62" s="497"/>
      <c r="CJL62" s="497"/>
      <c r="CJM62" s="497"/>
      <c r="CJN62" s="497"/>
      <c r="CJO62" s="497"/>
      <c r="CJP62" s="497"/>
      <c r="CJQ62" s="497"/>
      <c r="CJR62" s="497"/>
      <c r="CJS62" s="497"/>
      <c r="CJT62" s="497"/>
      <c r="CJU62" s="497"/>
      <c r="CJV62" s="497"/>
      <c r="CJW62" s="497"/>
      <c r="CJX62" s="497"/>
      <c r="CJY62" s="497"/>
      <c r="CJZ62" s="497"/>
      <c r="CKA62" s="497"/>
      <c r="CKB62" s="497"/>
      <c r="CKC62" s="497"/>
      <c r="CKD62" s="497"/>
      <c r="CKE62" s="497"/>
      <c r="CKF62" s="497"/>
      <c r="CKG62" s="497"/>
      <c r="CKH62" s="497"/>
      <c r="CKI62" s="497"/>
      <c r="CKJ62" s="497"/>
      <c r="CKK62" s="497"/>
      <c r="CKL62" s="497"/>
      <c r="CKM62" s="497"/>
      <c r="CKN62" s="497"/>
      <c r="CKO62" s="497"/>
      <c r="CKP62" s="497"/>
      <c r="CKQ62" s="497"/>
      <c r="CKR62" s="497"/>
      <c r="CKS62" s="497"/>
      <c r="CKT62" s="497"/>
      <c r="CKU62" s="497"/>
      <c r="CKV62" s="497"/>
      <c r="CKW62" s="497"/>
      <c r="CKX62" s="497"/>
      <c r="CKY62" s="497"/>
      <c r="CKZ62" s="497"/>
      <c r="CLA62" s="497"/>
      <c r="CLB62" s="497"/>
      <c r="CLC62" s="497"/>
      <c r="CLD62" s="497"/>
      <c r="CLE62" s="497"/>
      <c r="CLF62" s="497"/>
      <c r="CLG62" s="497"/>
      <c r="CLH62" s="497"/>
      <c r="CLI62" s="497"/>
      <c r="CLJ62" s="497"/>
      <c r="CLK62" s="497"/>
      <c r="CLL62" s="497"/>
      <c r="CLM62" s="497"/>
      <c r="CLN62" s="497"/>
      <c r="CLO62" s="497"/>
      <c r="CLP62" s="497"/>
      <c r="CLQ62" s="497"/>
      <c r="CLR62" s="497"/>
      <c r="CLS62" s="497"/>
      <c r="CLT62" s="497"/>
      <c r="CLU62" s="497"/>
      <c r="CLV62" s="497"/>
      <c r="CLW62" s="497"/>
      <c r="CLX62" s="497"/>
      <c r="CLY62" s="497"/>
      <c r="CLZ62" s="497"/>
      <c r="CMA62" s="497"/>
      <c r="CMB62" s="497"/>
      <c r="CMC62" s="497"/>
      <c r="CMD62" s="497"/>
      <c r="CME62" s="497"/>
      <c r="CMF62" s="497"/>
      <c r="CMG62" s="497"/>
      <c r="CMH62" s="497"/>
      <c r="CMI62" s="497"/>
      <c r="CMJ62" s="497"/>
      <c r="CMK62" s="497"/>
      <c r="CML62" s="497"/>
      <c r="CMM62" s="497"/>
      <c r="CMN62" s="497"/>
      <c r="CMO62" s="497"/>
      <c r="CMP62" s="497"/>
      <c r="CMQ62" s="497"/>
      <c r="CMR62" s="497"/>
      <c r="CMS62" s="497"/>
      <c r="CMT62" s="497"/>
      <c r="CMU62" s="497"/>
      <c r="CMV62" s="497"/>
      <c r="CMW62" s="497"/>
      <c r="CMX62" s="497"/>
      <c r="CMY62" s="497"/>
      <c r="CMZ62" s="497"/>
      <c r="CNA62" s="497"/>
      <c r="CNB62" s="497"/>
      <c r="CNC62" s="497"/>
      <c r="CND62" s="497"/>
      <c r="CNE62" s="497"/>
      <c r="CNF62" s="497"/>
      <c r="CNG62" s="497"/>
      <c r="CNH62" s="497"/>
      <c r="CNI62" s="497"/>
      <c r="CNJ62" s="497"/>
      <c r="CNK62" s="497"/>
      <c r="CNL62" s="497"/>
      <c r="CNM62" s="497"/>
      <c r="CNN62" s="497"/>
      <c r="CNO62" s="497"/>
      <c r="CNP62" s="497"/>
      <c r="CNQ62" s="497"/>
      <c r="CNR62" s="497"/>
      <c r="CNS62" s="497"/>
      <c r="CNT62" s="497"/>
      <c r="CNU62" s="497"/>
      <c r="CNV62" s="497"/>
      <c r="CNW62" s="497"/>
      <c r="CNX62" s="497"/>
      <c r="CNY62" s="497"/>
      <c r="CNZ62" s="497"/>
      <c r="COA62" s="497"/>
      <c r="COB62" s="497"/>
      <c r="COC62" s="497"/>
      <c r="COD62" s="497"/>
      <c r="COE62" s="497"/>
      <c r="COF62" s="497"/>
      <c r="COG62" s="497"/>
      <c r="COH62" s="497"/>
      <c r="COI62" s="497"/>
      <c r="COJ62" s="497"/>
      <c r="COK62" s="497"/>
      <c r="COL62" s="497"/>
      <c r="COM62" s="497"/>
      <c r="CON62" s="497"/>
      <c r="COO62" s="497"/>
      <c r="COP62" s="497"/>
      <c r="COQ62" s="497"/>
      <c r="COR62" s="497"/>
      <c r="COS62" s="497"/>
      <c r="COT62" s="497"/>
      <c r="COU62" s="497"/>
      <c r="COV62" s="497"/>
      <c r="COW62" s="497"/>
      <c r="COX62" s="497"/>
      <c r="COY62" s="497"/>
      <c r="COZ62" s="497"/>
      <c r="CPA62" s="497"/>
      <c r="CPB62" s="497"/>
      <c r="CPC62" s="497"/>
      <c r="CPD62" s="497"/>
      <c r="CPE62" s="497"/>
      <c r="CPF62" s="497"/>
      <c r="CPG62" s="497"/>
      <c r="CPH62" s="497"/>
      <c r="CPI62" s="497"/>
      <c r="CPJ62" s="497"/>
      <c r="CPK62" s="497"/>
      <c r="CPL62" s="497"/>
      <c r="CPM62" s="497"/>
      <c r="CPN62" s="497"/>
      <c r="CPO62" s="497"/>
      <c r="CPP62" s="497"/>
      <c r="CPQ62" s="497"/>
      <c r="CPR62" s="497"/>
      <c r="CPS62" s="497"/>
      <c r="CPT62" s="497"/>
      <c r="CPU62" s="497"/>
      <c r="CPV62" s="497"/>
      <c r="CPW62" s="497"/>
      <c r="CPX62" s="497"/>
      <c r="CPY62" s="497"/>
      <c r="CPZ62" s="497"/>
      <c r="CQA62" s="497"/>
      <c r="CQB62" s="497"/>
      <c r="CQC62" s="497"/>
      <c r="CQD62" s="497"/>
      <c r="CQE62" s="497"/>
      <c r="CQF62" s="497"/>
      <c r="CQG62" s="497"/>
      <c r="CQH62" s="497"/>
      <c r="CQI62" s="497"/>
      <c r="CQJ62" s="497"/>
      <c r="CQK62" s="497"/>
      <c r="CQL62" s="497"/>
      <c r="CQM62" s="497"/>
      <c r="CQN62" s="497"/>
      <c r="CQO62" s="497"/>
      <c r="CQP62" s="497"/>
      <c r="CQQ62" s="497"/>
      <c r="CQR62" s="497"/>
      <c r="CQS62" s="497"/>
      <c r="CQT62" s="497"/>
      <c r="CQU62" s="497"/>
      <c r="CQV62" s="497"/>
      <c r="CQW62" s="497"/>
      <c r="CQX62" s="497"/>
      <c r="CQY62" s="497"/>
      <c r="CQZ62" s="497"/>
      <c r="CRA62" s="497"/>
      <c r="CRB62" s="497"/>
      <c r="CRC62" s="497"/>
      <c r="CRD62" s="497"/>
      <c r="CRE62" s="497"/>
      <c r="CRF62" s="497"/>
      <c r="CRG62" s="497"/>
      <c r="CRH62" s="497"/>
      <c r="CRI62" s="497"/>
      <c r="CRJ62" s="497"/>
      <c r="CRK62" s="497"/>
      <c r="CRL62" s="497"/>
      <c r="CRM62" s="497"/>
      <c r="CRN62" s="497"/>
      <c r="CRO62" s="497"/>
      <c r="CRP62" s="497"/>
      <c r="CRQ62" s="497"/>
      <c r="CRR62" s="497"/>
      <c r="CRS62" s="497"/>
      <c r="CRT62" s="497"/>
      <c r="CRU62" s="497"/>
      <c r="CRV62" s="497"/>
      <c r="CRW62" s="497"/>
      <c r="CRX62" s="497"/>
      <c r="CRY62" s="497"/>
      <c r="CRZ62" s="497"/>
      <c r="CSA62" s="497"/>
      <c r="CSB62" s="497"/>
      <c r="CSC62" s="497"/>
      <c r="CSD62" s="497"/>
      <c r="CSE62" s="497"/>
      <c r="CSF62" s="497"/>
      <c r="CSG62" s="497"/>
      <c r="CSH62" s="497"/>
      <c r="CSI62" s="497"/>
      <c r="CSJ62" s="497"/>
      <c r="CSK62" s="497"/>
      <c r="CSL62" s="497"/>
      <c r="CSM62" s="497"/>
      <c r="CSN62" s="497"/>
      <c r="CSO62" s="497"/>
      <c r="CSP62" s="497"/>
      <c r="CSQ62" s="497"/>
      <c r="CSR62" s="497"/>
      <c r="CSS62" s="497"/>
      <c r="CST62" s="497"/>
      <c r="CSU62" s="497"/>
      <c r="CSV62" s="497"/>
      <c r="CSW62" s="497"/>
      <c r="CSX62" s="497"/>
      <c r="CSY62" s="497"/>
      <c r="CSZ62" s="497"/>
      <c r="CTA62" s="497"/>
      <c r="CTB62" s="497"/>
      <c r="CTC62" s="497"/>
      <c r="CTD62" s="497"/>
      <c r="CTE62" s="497"/>
      <c r="CTF62" s="497"/>
      <c r="CTG62" s="497"/>
      <c r="CTH62" s="497"/>
      <c r="CTI62" s="497"/>
      <c r="CTJ62" s="497"/>
      <c r="CTK62" s="497"/>
      <c r="CTL62" s="497"/>
      <c r="CTM62" s="497"/>
      <c r="CTN62" s="497"/>
      <c r="CTO62" s="497"/>
      <c r="CTP62" s="497"/>
      <c r="CTQ62" s="497"/>
      <c r="CTR62" s="497"/>
      <c r="CTS62" s="497"/>
      <c r="CTT62" s="497"/>
      <c r="CTU62" s="497"/>
      <c r="CTV62" s="497"/>
      <c r="CTW62" s="497"/>
      <c r="CTX62" s="497"/>
      <c r="CTY62" s="497"/>
      <c r="CTZ62" s="497"/>
      <c r="CUA62" s="497"/>
      <c r="CUB62" s="497"/>
      <c r="CUC62" s="497"/>
      <c r="CUD62" s="497"/>
      <c r="CUE62" s="497"/>
      <c r="CUF62" s="497"/>
      <c r="CUG62" s="497"/>
      <c r="CUH62" s="497"/>
      <c r="CUI62" s="497"/>
      <c r="CUJ62" s="497"/>
      <c r="CUK62" s="497"/>
      <c r="CUL62" s="497"/>
      <c r="CUM62" s="497"/>
      <c r="CUN62" s="497"/>
      <c r="CUO62" s="497"/>
      <c r="CUP62" s="497"/>
      <c r="CUQ62" s="497"/>
      <c r="CUR62" s="497"/>
      <c r="CUS62" s="497"/>
      <c r="CUT62" s="497"/>
      <c r="CUU62" s="497"/>
      <c r="CUV62" s="497"/>
      <c r="CUW62" s="497"/>
      <c r="CUX62" s="497"/>
      <c r="CUY62" s="497"/>
      <c r="CUZ62" s="497"/>
      <c r="CVA62" s="497"/>
      <c r="CVB62" s="497"/>
      <c r="CVC62" s="497"/>
      <c r="CVD62" s="497"/>
      <c r="CVE62" s="497"/>
      <c r="CVF62" s="497"/>
      <c r="CVG62" s="497"/>
      <c r="CVH62" s="497"/>
      <c r="CVI62" s="497"/>
      <c r="CVJ62" s="497"/>
      <c r="CVK62" s="497"/>
      <c r="CVL62" s="497"/>
      <c r="CVM62" s="497"/>
      <c r="CVN62" s="497"/>
      <c r="CVO62" s="497"/>
      <c r="CVP62" s="497"/>
      <c r="CVQ62" s="497"/>
      <c r="CVR62" s="497"/>
      <c r="CVS62" s="497"/>
      <c r="CVT62" s="497"/>
      <c r="CVU62" s="497"/>
      <c r="CVV62" s="497"/>
      <c r="CVW62" s="497"/>
      <c r="CVX62" s="497"/>
      <c r="CVY62" s="497"/>
      <c r="CVZ62" s="497"/>
      <c r="CWA62" s="497"/>
      <c r="CWB62" s="497"/>
      <c r="CWC62" s="497"/>
      <c r="CWD62" s="497"/>
      <c r="CWE62" s="497"/>
      <c r="CWF62" s="497"/>
      <c r="CWG62" s="497"/>
      <c r="CWH62" s="497"/>
      <c r="CWI62" s="497"/>
      <c r="CWJ62" s="497"/>
      <c r="CWK62" s="497"/>
      <c r="CWL62" s="497"/>
      <c r="CWM62" s="497"/>
      <c r="CWN62" s="497"/>
      <c r="CWO62" s="497"/>
      <c r="CWP62" s="497"/>
      <c r="CWQ62" s="497"/>
      <c r="CWR62" s="497"/>
      <c r="CWS62" s="497"/>
      <c r="CWT62" s="497"/>
      <c r="CWU62" s="497"/>
      <c r="CWV62" s="497"/>
      <c r="CWW62" s="497"/>
      <c r="CWX62" s="497"/>
      <c r="CWY62" s="497"/>
      <c r="CWZ62" s="497"/>
      <c r="CXA62" s="497"/>
      <c r="CXB62" s="497"/>
      <c r="CXC62" s="497"/>
      <c r="CXD62" s="497"/>
      <c r="CXE62" s="497"/>
      <c r="CXF62" s="497"/>
      <c r="CXG62" s="497"/>
      <c r="CXH62" s="497"/>
      <c r="CXI62" s="497"/>
      <c r="CXJ62" s="497"/>
      <c r="CXK62" s="497"/>
      <c r="CXL62" s="497"/>
      <c r="CXM62" s="497"/>
      <c r="CXN62" s="497"/>
      <c r="CXO62" s="497"/>
      <c r="CXP62" s="497"/>
      <c r="CXQ62" s="497"/>
      <c r="CXR62" s="497"/>
      <c r="CXS62" s="497"/>
      <c r="CXT62" s="497"/>
      <c r="CXU62" s="497"/>
      <c r="CXV62" s="497"/>
      <c r="CXW62" s="497"/>
      <c r="CXX62" s="497"/>
      <c r="CXY62" s="497"/>
      <c r="CXZ62" s="497"/>
      <c r="CYA62" s="497"/>
      <c r="CYB62" s="497"/>
      <c r="CYC62" s="497"/>
      <c r="CYD62" s="497"/>
      <c r="CYE62" s="497"/>
      <c r="CYF62" s="497"/>
      <c r="CYG62" s="497"/>
      <c r="CYH62" s="497"/>
      <c r="CYI62" s="497"/>
      <c r="CYJ62" s="497"/>
      <c r="CYK62" s="497"/>
      <c r="CYL62" s="497"/>
      <c r="CYM62" s="497"/>
      <c r="CYN62" s="497"/>
      <c r="CYO62" s="497"/>
      <c r="CYP62" s="497"/>
      <c r="CYQ62" s="497"/>
      <c r="CYR62" s="497"/>
      <c r="CYS62" s="497"/>
      <c r="CYT62" s="497"/>
      <c r="CYU62" s="497"/>
      <c r="CYV62" s="497"/>
      <c r="CYW62" s="497"/>
      <c r="CYX62" s="497"/>
      <c r="CYY62" s="497"/>
      <c r="CYZ62" s="497"/>
      <c r="CZA62" s="497"/>
      <c r="CZB62" s="497"/>
      <c r="CZC62" s="497"/>
      <c r="CZD62" s="497"/>
      <c r="CZE62" s="497"/>
      <c r="CZF62" s="497"/>
      <c r="CZG62" s="497"/>
      <c r="CZH62" s="497"/>
      <c r="CZI62" s="497"/>
      <c r="CZJ62" s="497"/>
      <c r="CZK62" s="497"/>
      <c r="CZL62" s="497"/>
      <c r="CZM62" s="497"/>
      <c r="CZN62" s="497"/>
      <c r="CZO62" s="497"/>
      <c r="CZP62" s="497"/>
      <c r="CZQ62" s="497"/>
      <c r="CZR62" s="497"/>
      <c r="CZS62" s="497"/>
      <c r="CZT62" s="497"/>
      <c r="CZU62" s="497"/>
      <c r="CZV62" s="497"/>
      <c r="CZW62" s="497"/>
      <c r="CZX62" s="497"/>
      <c r="CZY62" s="497"/>
      <c r="CZZ62" s="497"/>
      <c r="DAA62" s="497"/>
      <c r="DAB62" s="497"/>
      <c r="DAC62" s="497"/>
      <c r="DAD62" s="497"/>
      <c r="DAE62" s="497"/>
      <c r="DAF62" s="497"/>
      <c r="DAG62" s="497"/>
      <c r="DAH62" s="497"/>
      <c r="DAI62" s="497"/>
      <c r="DAJ62" s="497"/>
      <c r="DAK62" s="497"/>
      <c r="DAL62" s="497"/>
      <c r="DAM62" s="497"/>
      <c r="DAN62" s="497"/>
      <c r="DAO62" s="497"/>
      <c r="DAP62" s="497"/>
      <c r="DAQ62" s="497"/>
      <c r="DAR62" s="497"/>
      <c r="DAS62" s="497"/>
      <c r="DAT62" s="497"/>
      <c r="DAU62" s="497"/>
      <c r="DAV62" s="497"/>
      <c r="DAW62" s="497"/>
      <c r="DAX62" s="497"/>
      <c r="DAY62" s="497"/>
      <c r="DAZ62" s="497"/>
      <c r="DBA62" s="497"/>
      <c r="DBB62" s="497"/>
      <c r="DBC62" s="497"/>
      <c r="DBD62" s="497"/>
      <c r="DBE62" s="497"/>
      <c r="DBF62" s="497"/>
      <c r="DBG62" s="497"/>
      <c r="DBH62" s="497"/>
      <c r="DBI62" s="497"/>
      <c r="DBJ62" s="497"/>
      <c r="DBK62" s="497"/>
      <c r="DBL62" s="497"/>
      <c r="DBM62" s="497"/>
      <c r="DBN62" s="497"/>
      <c r="DBO62" s="497"/>
      <c r="DBP62" s="497"/>
      <c r="DBQ62" s="497"/>
      <c r="DBR62" s="497"/>
      <c r="DBS62" s="497"/>
      <c r="DBT62" s="497"/>
      <c r="DBU62" s="497"/>
      <c r="DBV62" s="497"/>
      <c r="DBW62" s="497"/>
      <c r="DBX62" s="497"/>
      <c r="DBY62" s="497"/>
      <c r="DBZ62" s="497"/>
      <c r="DCA62" s="497"/>
      <c r="DCB62" s="497"/>
      <c r="DCC62" s="497"/>
      <c r="DCD62" s="497"/>
      <c r="DCE62" s="497"/>
      <c r="DCF62" s="497"/>
      <c r="DCG62" s="497"/>
      <c r="DCH62" s="497"/>
      <c r="DCI62" s="497"/>
      <c r="DCJ62" s="497"/>
      <c r="DCK62" s="497"/>
      <c r="DCL62" s="497"/>
      <c r="DCM62" s="497"/>
      <c r="DCN62" s="497"/>
      <c r="DCO62" s="497"/>
      <c r="DCP62" s="497"/>
      <c r="DCQ62" s="497"/>
      <c r="DCR62" s="497"/>
      <c r="DCS62" s="497"/>
      <c r="DCT62" s="497"/>
      <c r="DCU62" s="497"/>
      <c r="DCV62" s="497"/>
      <c r="DCW62" s="497"/>
      <c r="DCX62" s="497"/>
      <c r="DCY62" s="497"/>
      <c r="DCZ62" s="497"/>
      <c r="DDA62" s="497"/>
      <c r="DDB62" s="497"/>
      <c r="DDC62" s="497"/>
      <c r="DDD62" s="497"/>
      <c r="DDE62" s="497"/>
      <c r="DDF62" s="497"/>
      <c r="DDG62" s="497"/>
      <c r="DDH62" s="497"/>
      <c r="DDI62" s="497"/>
      <c r="DDJ62" s="497"/>
      <c r="DDK62" s="497"/>
      <c r="DDL62" s="497"/>
      <c r="DDM62" s="497"/>
      <c r="DDN62" s="497"/>
      <c r="DDO62" s="497"/>
      <c r="DDP62" s="497"/>
      <c r="DDQ62" s="497"/>
      <c r="DDR62" s="497"/>
      <c r="DDS62" s="497"/>
      <c r="DDT62" s="497"/>
      <c r="DDU62" s="497"/>
      <c r="DDV62" s="497"/>
      <c r="DDW62" s="497"/>
      <c r="DDX62" s="497"/>
      <c r="DDY62" s="497"/>
      <c r="DDZ62" s="497"/>
      <c r="DEA62" s="497"/>
      <c r="DEB62" s="497"/>
      <c r="DEC62" s="497"/>
      <c r="DED62" s="497"/>
      <c r="DEE62" s="497"/>
      <c r="DEF62" s="497"/>
      <c r="DEG62" s="497"/>
      <c r="DEH62" s="497"/>
      <c r="DEI62" s="497"/>
      <c r="DEJ62" s="497"/>
      <c r="DEK62" s="497"/>
      <c r="DEL62" s="497"/>
      <c r="DEM62" s="497"/>
      <c r="DEN62" s="497"/>
      <c r="DEO62" s="497"/>
      <c r="DEP62" s="497"/>
      <c r="DEQ62" s="497"/>
      <c r="DER62" s="497"/>
      <c r="DES62" s="497"/>
      <c r="DET62" s="497"/>
      <c r="DEU62" s="497"/>
      <c r="DEV62" s="497"/>
      <c r="DEW62" s="497"/>
      <c r="DEX62" s="497"/>
      <c r="DEY62" s="497"/>
      <c r="DEZ62" s="497"/>
      <c r="DFA62" s="497"/>
      <c r="DFB62" s="497"/>
      <c r="DFC62" s="497"/>
      <c r="DFD62" s="497"/>
      <c r="DFE62" s="497"/>
      <c r="DFF62" s="497"/>
      <c r="DFG62" s="497"/>
      <c r="DFH62" s="497"/>
      <c r="DFI62" s="497"/>
      <c r="DFJ62" s="497"/>
      <c r="DFK62" s="497"/>
      <c r="DFL62" s="497"/>
      <c r="DFM62" s="497"/>
      <c r="DFN62" s="497"/>
      <c r="DFO62" s="497"/>
      <c r="DFP62" s="497"/>
      <c r="DFQ62" s="497"/>
      <c r="DFR62" s="497"/>
      <c r="DFS62" s="497"/>
      <c r="DFT62" s="497"/>
      <c r="DFU62" s="497"/>
      <c r="DFV62" s="497"/>
      <c r="DFW62" s="497"/>
      <c r="DFX62" s="497"/>
      <c r="DFY62" s="497"/>
      <c r="DFZ62" s="497"/>
      <c r="DGA62" s="497"/>
      <c r="DGB62" s="497"/>
      <c r="DGC62" s="497"/>
      <c r="DGD62" s="497"/>
      <c r="DGE62" s="497"/>
      <c r="DGF62" s="497"/>
      <c r="DGG62" s="497"/>
      <c r="DGH62" s="497"/>
      <c r="DGI62" s="497"/>
      <c r="DGJ62" s="497"/>
      <c r="DGK62" s="497"/>
      <c r="DGL62" s="497"/>
      <c r="DGM62" s="497"/>
      <c r="DGN62" s="497"/>
      <c r="DGO62" s="497"/>
      <c r="DGP62" s="497"/>
      <c r="DGQ62" s="497"/>
      <c r="DGR62" s="497"/>
      <c r="DGS62" s="497"/>
      <c r="DGT62" s="497"/>
      <c r="DGU62" s="497"/>
      <c r="DGV62" s="497"/>
      <c r="DGW62" s="497"/>
      <c r="DGX62" s="497"/>
      <c r="DGY62" s="497"/>
      <c r="DGZ62" s="497"/>
      <c r="DHA62" s="497"/>
      <c r="DHB62" s="497"/>
      <c r="DHC62" s="497"/>
      <c r="DHD62" s="497"/>
      <c r="DHE62" s="497"/>
      <c r="DHF62" s="497"/>
      <c r="DHG62" s="497"/>
      <c r="DHH62" s="497"/>
      <c r="DHI62" s="497"/>
      <c r="DHJ62" s="497"/>
      <c r="DHK62" s="497"/>
      <c r="DHL62" s="497"/>
      <c r="DHM62" s="497"/>
      <c r="DHN62" s="497"/>
      <c r="DHO62" s="497"/>
      <c r="DHP62" s="497"/>
      <c r="DHQ62" s="497"/>
      <c r="DHR62" s="497"/>
      <c r="DHS62" s="497"/>
      <c r="DHT62" s="497"/>
      <c r="DHU62" s="497"/>
      <c r="DHV62" s="497"/>
      <c r="DHW62" s="497"/>
      <c r="DHX62" s="497"/>
      <c r="DHY62" s="497"/>
      <c r="DHZ62" s="497"/>
      <c r="DIA62" s="497"/>
      <c r="DIB62" s="497"/>
      <c r="DIC62" s="497"/>
      <c r="DID62" s="497"/>
      <c r="DIE62" s="497"/>
      <c r="DIF62" s="497"/>
      <c r="DIG62" s="497"/>
      <c r="DIH62" s="497"/>
      <c r="DII62" s="497"/>
      <c r="DIJ62" s="497"/>
      <c r="DIK62" s="497"/>
      <c r="DIL62" s="497"/>
      <c r="DIM62" s="497"/>
      <c r="DIN62" s="497"/>
      <c r="DIO62" s="497"/>
      <c r="DIP62" s="497"/>
      <c r="DIQ62" s="497"/>
      <c r="DIR62" s="497"/>
      <c r="DIS62" s="497"/>
      <c r="DIT62" s="497"/>
      <c r="DIU62" s="497"/>
      <c r="DIV62" s="497"/>
      <c r="DIW62" s="497"/>
      <c r="DIX62" s="497"/>
      <c r="DIY62" s="497"/>
      <c r="DIZ62" s="497"/>
      <c r="DJA62" s="497"/>
      <c r="DJB62" s="497"/>
      <c r="DJC62" s="497"/>
      <c r="DJD62" s="497"/>
      <c r="DJE62" s="497"/>
      <c r="DJF62" s="497"/>
      <c r="DJG62" s="497"/>
      <c r="DJH62" s="497"/>
      <c r="DJI62" s="497"/>
      <c r="DJJ62" s="497"/>
      <c r="DJK62" s="497"/>
      <c r="DJL62" s="497"/>
      <c r="DJM62" s="497"/>
      <c r="DJN62" s="497"/>
      <c r="DJO62" s="497"/>
      <c r="DJP62" s="497"/>
      <c r="DJQ62" s="497"/>
      <c r="DJR62" s="497"/>
      <c r="DJS62" s="497"/>
      <c r="DJT62" s="497"/>
      <c r="DJU62" s="497"/>
      <c r="DJV62" s="497"/>
      <c r="DJW62" s="497"/>
      <c r="DJX62" s="497"/>
      <c r="DJY62" s="497"/>
      <c r="DJZ62" s="497"/>
      <c r="DKA62" s="497"/>
      <c r="DKB62" s="497"/>
      <c r="DKC62" s="497"/>
      <c r="DKD62" s="497"/>
      <c r="DKE62" s="497"/>
      <c r="DKF62" s="497"/>
      <c r="DKG62" s="497"/>
      <c r="DKH62" s="497"/>
      <c r="DKI62" s="497"/>
      <c r="DKJ62" s="497"/>
      <c r="DKK62" s="497"/>
      <c r="DKL62" s="497"/>
      <c r="DKM62" s="497"/>
      <c r="DKN62" s="497"/>
      <c r="DKO62" s="497"/>
      <c r="DKP62" s="497"/>
      <c r="DKQ62" s="497"/>
      <c r="DKR62" s="497"/>
      <c r="DKS62" s="497"/>
      <c r="DKT62" s="497"/>
      <c r="DKU62" s="497"/>
      <c r="DKV62" s="497"/>
      <c r="DKW62" s="497"/>
      <c r="DKX62" s="497"/>
      <c r="DKY62" s="497"/>
      <c r="DKZ62" s="497"/>
      <c r="DLA62" s="497"/>
      <c r="DLB62" s="497"/>
      <c r="DLC62" s="497"/>
      <c r="DLD62" s="497"/>
      <c r="DLE62" s="497"/>
      <c r="DLF62" s="497"/>
      <c r="DLG62" s="497"/>
      <c r="DLH62" s="497"/>
      <c r="DLI62" s="497"/>
      <c r="DLJ62" s="497"/>
      <c r="DLK62" s="497"/>
      <c r="DLL62" s="497"/>
      <c r="DLM62" s="497"/>
      <c r="DLN62" s="497"/>
      <c r="DLO62" s="497"/>
      <c r="DLP62" s="497"/>
      <c r="DLQ62" s="497"/>
      <c r="DLR62" s="497"/>
      <c r="DLS62" s="497"/>
      <c r="DLT62" s="497"/>
      <c r="DLU62" s="497"/>
      <c r="DLV62" s="497"/>
      <c r="DLW62" s="497"/>
      <c r="DLX62" s="497"/>
      <c r="DLY62" s="497"/>
      <c r="DLZ62" s="497"/>
      <c r="DMA62" s="497"/>
      <c r="DMB62" s="497"/>
      <c r="DMC62" s="497"/>
      <c r="DMD62" s="497"/>
      <c r="DME62" s="497"/>
      <c r="DMF62" s="497"/>
      <c r="DMG62" s="497"/>
      <c r="DMH62" s="497"/>
      <c r="DMI62" s="497"/>
      <c r="DMJ62" s="497"/>
      <c r="DMK62" s="497"/>
      <c r="DML62" s="497"/>
      <c r="DMM62" s="497"/>
      <c r="DMN62" s="497"/>
      <c r="DMO62" s="497"/>
      <c r="DMP62" s="497"/>
      <c r="DMQ62" s="497"/>
      <c r="DMR62" s="497"/>
      <c r="DMS62" s="497"/>
      <c r="DMT62" s="497"/>
      <c r="DMU62" s="497"/>
      <c r="DMV62" s="497"/>
      <c r="DMW62" s="497"/>
      <c r="DMX62" s="497"/>
      <c r="DMY62" s="497"/>
      <c r="DMZ62" s="497"/>
      <c r="DNA62" s="497"/>
      <c r="DNB62" s="497"/>
      <c r="DNC62" s="497"/>
      <c r="DND62" s="497"/>
      <c r="DNE62" s="497"/>
      <c r="DNF62" s="497"/>
      <c r="DNG62" s="497"/>
      <c r="DNH62" s="497"/>
      <c r="DNI62" s="497"/>
      <c r="DNJ62" s="497"/>
      <c r="DNK62" s="497"/>
      <c r="DNL62" s="497"/>
      <c r="DNM62" s="497"/>
      <c r="DNN62" s="497"/>
      <c r="DNO62" s="497"/>
      <c r="DNP62" s="497"/>
      <c r="DNQ62" s="497"/>
      <c r="DNR62" s="497"/>
      <c r="DNS62" s="497"/>
      <c r="DNT62" s="497"/>
      <c r="DNU62" s="497"/>
      <c r="DNV62" s="497"/>
      <c r="DNW62" s="497"/>
      <c r="DNX62" s="497"/>
      <c r="DNY62" s="497"/>
      <c r="DNZ62" s="497"/>
      <c r="DOA62" s="497"/>
      <c r="DOB62" s="497"/>
      <c r="DOC62" s="497"/>
      <c r="DOD62" s="497"/>
      <c r="DOE62" s="497"/>
      <c r="DOF62" s="497"/>
      <c r="DOG62" s="497"/>
      <c r="DOH62" s="497"/>
      <c r="DOI62" s="497"/>
      <c r="DOJ62" s="497"/>
      <c r="DOK62" s="497"/>
      <c r="DOL62" s="497"/>
      <c r="DOM62" s="497"/>
      <c r="DON62" s="497"/>
      <c r="DOO62" s="497"/>
      <c r="DOP62" s="497"/>
      <c r="DOQ62" s="497"/>
      <c r="DOR62" s="497"/>
      <c r="DOS62" s="497"/>
      <c r="DOT62" s="497"/>
      <c r="DOU62" s="497"/>
      <c r="DOV62" s="497"/>
      <c r="DOW62" s="497"/>
      <c r="DOX62" s="497"/>
      <c r="DOY62" s="497"/>
      <c r="DOZ62" s="497"/>
      <c r="DPA62" s="497"/>
      <c r="DPB62" s="497"/>
      <c r="DPC62" s="497"/>
      <c r="DPD62" s="497"/>
      <c r="DPE62" s="497"/>
      <c r="DPF62" s="497"/>
      <c r="DPG62" s="497"/>
      <c r="DPH62" s="497"/>
      <c r="DPI62" s="497"/>
      <c r="DPJ62" s="497"/>
      <c r="DPK62" s="497"/>
      <c r="DPL62" s="497"/>
      <c r="DPM62" s="497"/>
      <c r="DPN62" s="497"/>
      <c r="DPO62" s="497"/>
      <c r="DPP62" s="497"/>
      <c r="DPQ62" s="497"/>
      <c r="DPR62" s="497"/>
      <c r="DPS62" s="497"/>
      <c r="DPT62" s="497"/>
      <c r="DPU62" s="497"/>
      <c r="DPV62" s="497"/>
      <c r="DPW62" s="497"/>
      <c r="DPX62" s="497"/>
      <c r="DPY62" s="497"/>
      <c r="DPZ62" s="497"/>
      <c r="DQA62" s="497"/>
      <c r="DQB62" s="497"/>
      <c r="DQC62" s="497"/>
      <c r="DQD62" s="497"/>
      <c r="DQE62" s="497"/>
      <c r="DQF62" s="497"/>
      <c r="DQG62" s="497"/>
      <c r="DQH62" s="497"/>
      <c r="DQI62" s="497"/>
      <c r="DQJ62" s="497"/>
      <c r="DQK62" s="497"/>
      <c r="DQL62" s="497"/>
      <c r="DQM62" s="497"/>
      <c r="DQN62" s="497"/>
      <c r="DQO62" s="497"/>
      <c r="DQP62" s="497"/>
      <c r="DQQ62" s="497"/>
      <c r="DQR62" s="497"/>
      <c r="DQS62" s="497"/>
      <c r="DQT62" s="497"/>
      <c r="DQU62" s="497"/>
      <c r="DQV62" s="497"/>
      <c r="DQW62" s="497"/>
      <c r="DQX62" s="497"/>
      <c r="DQY62" s="497"/>
      <c r="DQZ62" s="497"/>
      <c r="DRA62" s="497"/>
      <c r="DRB62" s="497"/>
      <c r="DRC62" s="497"/>
      <c r="DRD62" s="497"/>
      <c r="DRE62" s="497"/>
      <c r="DRF62" s="497"/>
      <c r="DRG62" s="497"/>
      <c r="DRH62" s="497"/>
      <c r="DRI62" s="497"/>
      <c r="DRJ62" s="497"/>
      <c r="DRK62" s="497"/>
      <c r="DRL62" s="497"/>
      <c r="DRM62" s="497"/>
      <c r="DRN62" s="497"/>
      <c r="DRO62" s="497"/>
      <c r="DRP62" s="497"/>
      <c r="DRQ62" s="497"/>
      <c r="DRR62" s="497"/>
      <c r="DRS62" s="497"/>
      <c r="DRT62" s="497"/>
      <c r="DRU62" s="497"/>
      <c r="DRV62" s="497"/>
      <c r="DRW62" s="497"/>
      <c r="DRX62" s="497"/>
      <c r="DRY62" s="497"/>
      <c r="DRZ62" s="497"/>
      <c r="DSA62" s="497"/>
      <c r="DSB62" s="497"/>
      <c r="DSC62" s="497"/>
      <c r="DSD62" s="497"/>
      <c r="DSE62" s="497"/>
      <c r="DSF62" s="497"/>
      <c r="DSG62" s="497"/>
      <c r="DSH62" s="497"/>
      <c r="DSI62" s="497"/>
      <c r="DSJ62" s="497"/>
      <c r="DSK62" s="497"/>
      <c r="DSL62" s="497"/>
      <c r="DSM62" s="497"/>
      <c r="DSN62" s="497"/>
      <c r="DSO62" s="497"/>
      <c r="DSP62" s="497"/>
      <c r="DSQ62" s="497"/>
      <c r="DSR62" s="497"/>
      <c r="DSS62" s="497"/>
      <c r="DST62" s="497"/>
      <c r="DSU62" s="497"/>
      <c r="DSV62" s="497"/>
      <c r="DSW62" s="497"/>
      <c r="DSX62" s="497"/>
      <c r="DSY62" s="497"/>
      <c r="DSZ62" s="497"/>
      <c r="DTA62" s="497"/>
      <c r="DTB62" s="497"/>
      <c r="DTC62" s="497"/>
      <c r="DTD62" s="497"/>
      <c r="DTE62" s="497"/>
      <c r="DTF62" s="497"/>
      <c r="DTG62" s="497"/>
      <c r="DTH62" s="497"/>
      <c r="DTI62" s="497"/>
      <c r="DTJ62" s="497"/>
      <c r="DTK62" s="497"/>
      <c r="DTL62" s="497"/>
      <c r="DTM62" s="497"/>
      <c r="DTN62" s="497"/>
      <c r="DTO62" s="497"/>
      <c r="DTP62" s="497"/>
      <c r="DTQ62" s="497"/>
      <c r="DTR62" s="497"/>
      <c r="DTS62" s="497"/>
      <c r="DTT62" s="497"/>
      <c r="DTU62" s="497"/>
      <c r="DTV62" s="497"/>
      <c r="DTW62" s="497"/>
      <c r="DTX62" s="497"/>
      <c r="DTY62" s="497"/>
      <c r="DTZ62" s="497"/>
      <c r="DUA62" s="497"/>
      <c r="DUB62" s="497"/>
      <c r="DUC62" s="497"/>
      <c r="DUD62" s="497"/>
      <c r="DUE62" s="497"/>
      <c r="DUF62" s="497"/>
      <c r="DUG62" s="497"/>
      <c r="DUH62" s="497"/>
      <c r="DUI62" s="497"/>
      <c r="DUJ62" s="497"/>
      <c r="DUK62" s="497"/>
      <c r="DUL62" s="497"/>
      <c r="DUM62" s="497"/>
      <c r="DUN62" s="497"/>
      <c r="DUO62" s="497"/>
      <c r="DUP62" s="497"/>
      <c r="DUQ62" s="497"/>
      <c r="DUR62" s="497"/>
      <c r="DUS62" s="497"/>
      <c r="DUT62" s="497"/>
      <c r="DUU62" s="497"/>
      <c r="DUV62" s="497"/>
      <c r="DUW62" s="497"/>
      <c r="DUX62" s="497"/>
      <c r="DUY62" s="497"/>
      <c r="DUZ62" s="497"/>
      <c r="DVA62" s="497"/>
      <c r="DVB62" s="497"/>
      <c r="DVC62" s="497"/>
      <c r="DVD62" s="497"/>
      <c r="DVE62" s="497"/>
      <c r="DVF62" s="497"/>
      <c r="DVG62" s="497"/>
      <c r="DVH62" s="497"/>
      <c r="DVI62" s="497"/>
      <c r="DVJ62" s="497"/>
      <c r="DVK62" s="497"/>
      <c r="DVL62" s="497"/>
      <c r="DVM62" s="497"/>
      <c r="DVN62" s="497"/>
      <c r="DVO62" s="497"/>
      <c r="DVP62" s="497"/>
      <c r="DVQ62" s="497"/>
      <c r="DVR62" s="497"/>
      <c r="DVS62" s="497"/>
      <c r="DVT62" s="497"/>
      <c r="DVU62" s="497"/>
      <c r="DVV62" s="497"/>
      <c r="DVW62" s="497"/>
      <c r="DVX62" s="497"/>
      <c r="DVY62" s="497"/>
      <c r="DVZ62" s="497"/>
      <c r="DWA62" s="497"/>
      <c r="DWB62" s="497"/>
      <c r="DWC62" s="497"/>
      <c r="DWD62" s="497"/>
      <c r="DWE62" s="497"/>
      <c r="DWF62" s="497"/>
      <c r="DWG62" s="497"/>
      <c r="DWH62" s="497"/>
      <c r="DWI62" s="497"/>
      <c r="DWJ62" s="497"/>
      <c r="DWK62" s="497"/>
      <c r="DWL62" s="497"/>
      <c r="DWM62" s="497"/>
      <c r="DWN62" s="497"/>
      <c r="DWO62" s="497"/>
      <c r="DWP62" s="497"/>
      <c r="DWQ62" s="497"/>
      <c r="DWR62" s="497"/>
      <c r="DWS62" s="497"/>
      <c r="DWT62" s="497"/>
      <c r="DWU62" s="497"/>
      <c r="DWV62" s="497"/>
      <c r="DWW62" s="497"/>
      <c r="DWX62" s="497"/>
      <c r="DWY62" s="497"/>
      <c r="DWZ62" s="497"/>
      <c r="DXA62" s="497"/>
      <c r="DXB62" s="497"/>
      <c r="DXC62" s="497"/>
      <c r="DXD62" s="497"/>
      <c r="DXE62" s="497"/>
      <c r="DXF62" s="497"/>
      <c r="DXG62" s="497"/>
      <c r="DXH62" s="497"/>
      <c r="DXI62" s="497"/>
      <c r="DXJ62" s="497"/>
      <c r="DXK62" s="497"/>
      <c r="DXL62" s="497"/>
      <c r="DXM62" s="497"/>
      <c r="DXN62" s="497"/>
      <c r="DXO62" s="497"/>
      <c r="DXP62" s="497"/>
      <c r="DXQ62" s="497"/>
      <c r="DXR62" s="497"/>
      <c r="DXS62" s="497"/>
      <c r="DXT62" s="497"/>
      <c r="DXU62" s="497"/>
      <c r="DXV62" s="497"/>
      <c r="DXW62" s="497"/>
      <c r="DXX62" s="497"/>
      <c r="DXY62" s="497"/>
      <c r="DXZ62" s="497"/>
      <c r="DYA62" s="497"/>
      <c r="DYB62" s="497"/>
      <c r="DYC62" s="497"/>
      <c r="DYD62" s="497"/>
      <c r="DYE62" s="497"/>
      <c r="DYF62" s="497"/>
      <c r="DYG62" s="497"/>
      <c r="DYH62" s="497"/>
      <c r="DYI62" s="497"/>
      <c r="DYJ62" s="497"/>
      <c r="DYK62" s="497"/>
      <c r="DYL62" s="497"/>
      <c r="DYM62" s="497"/>
      <c r="DYN62" s="497"/>
      <c r="DYO62" s="497"/>
      <c r="DYP62" s="497"/>
      <c r="DYQ62" s="497"/>
      <c r="DYR62" s="497"/>
      <c r="DYS62" s="497"/>
      <c r="DYT62" s="497"/>
      <c r="DYU62" s="497"/>
      <c r="DYV62" s="497"/>
      <c r="DYW62" s="497"/>
      <c r="DYX62" s="497"/>
      <c r="DYY62" s="497"/>
      <c r="DYZ62" s="497"/>
      <c r="DZA62" s="497"/>
      <c r="DZB62" s="497"/>
      <c r="DZC62" s="497"/>
      <c r="DZD62" s="497"/>
      <c r="DZE62" s="497"/>
      <c r="DZF62" s="497"/>
      <c r="DZG62" s="497"/>
      <c r="DZH62" s="497"/>
      <c r="DZI62" s="497"/>
      <c r="DZJ62" s="497"/>
      <c r="DZK62" s="497"/>
      <c r="DZL62" s="497"/>
      <c r="DZM62" s="497"/>
      <c r="DZN62" s="497"/>
      <c r="DZO62" s="497"/>
      <c r="DZP62" s="497"/>
      <c r="DZQ62" s="497"/>
      <c r="DZR62" s="497"/>
      <c r="DZS62" s="497"/>
      <c r="DZT62" s="497"/>
      <c r="DZU62" s="497"/>
      <c r="DZV62" s="497"/>
      <c r="DZW62" s="497"/>
      <c r="DZX62" s="497"/>
      <c r="DZY62" s="497"/>
      <c r="DZZ62" s="497"/>
      <c r="EAA62" s="497"/>
      <c r="EAB62" s="497"/>
      <c r="EAC62" s="497"/>
      <c r="EAD62" s="497"/>
      <c r="EAE62" s="497"/>
      <c r="EAF62" s="497"/>
      <c r="EAG62" s="497"/>
      <c r="EAH62" s="497"/>
      <c r="EAI62" s="497"/>
      <c r="EAJ62" s="497"/>
      <c r="EAK62" s="497"/>
      <c r="EAL62" s="497"/>
      <c r="EAM62" s="497"/>
      <c r="EAN62" s="497"/>
      <c r="EAO62" s="497"/>
      <c r="EAP62" s="497"/>
      <c r="EAQ62" s="497"/>
      <c r="EAR62" s="497"/>
      <c r="EAS62" s="497"/>
      <c r="EAT62" s="497"/>
      <c r="EAU62" s="497"/>
      <c r="EAV62" s="497"/>
      <c r="EAW62" s="497"/>
      <c r="EAX62" s="497"/>
      <c r="EAY62" s="497"/>
      <c r="EAZ62" s="497"/>
      <c r="EBA62" s="497"/>
      <c r="EBB62" s="497"/>
      <c r="EBC62" s="497"/>
      <c r="EBD62" s="497"/>
      <c r="EBE62" s="497"/>
      <c r="EBF62" s="497"/>
      <c r="EBG62" s="497"/>
      <c r="EBH62" s="497"/>
      <c r="EBI62" s="497"/>
      <c r="EBJ62" s="497"/>
      <c r="EBK62" s="497"/>
      <c r="EBL62" s="497"/>
      <c r="EBM62" s="497"/>
      <c r="EBN62" s="497"/>
      <c r="EBO62" s="497"/>
      <c r="EBP62" s="497"/>
      <c r="EBQ62" s="497"/>
      <c r="EBR62" s="497"/>
      <c r="EBS62" s="497"/>
      <c r="EBT62" s="497"/>
      <c r="EBU62" s="497"/>
      <c r="EBV62" s="497"/>
      <c r="EBW62" s="497"/>
      <c r="EBX62" s="497"/>
      <c r="EBY62" s="497"/>
      <c r="EBZ62" s="497"/>
      <c r="ECA62" s="497"/>
      <c r="ECB62" s="497"/>
      <c r="ECC62" s="497"/>
      <c r="ECD62" s="497"/>
      <c r="ECE62" s="497"/>
      <c r="ECF62" s="497"/>
      <c r="ECG62" s="497"/>
      <c r="ECH62" s="497"/>
      <c r="ECI62" s="497"/>
      <c r="ECJ62" s="497"/>
      <c r="ECK62" s="497"/>
      <c r="ECL62" s="497"/>
      <c r="ECM62" s="497"/>
      <c r="ECN62" s="497"/>
      <c r="ECO62" s="497"/>
      <c r="ECP62" s="497"/>
      <c r="ECQ62" s="497"/>
      <c r="ECR62" s="497"/>
      <c r="ECS62" s="497"/>
      <c r="ECT62" s="497"/>
      <c r="ECU62" s="497"/>
      <c r="ECV62" s="497"/>
      <c r="ECW62" s="497"/>
      <c r="ECX62" s="497"/>
      <c r="ECY62" s="497"/>
      <c r="ECZ62" s="497"/>
      <c r="EDA62" s="497"/>
      <c r="EDB62" s="497"/>
      <c r="EDC62" s="497"/>
      <c r="EDD62" s="497"/>
      <c r="EDE62" s="497"/>
      <c r="EDF62" s="497"/>
      <c r="EDG62" s="497"/>
      <c r="EDH62" s="497"/>
      <c r="EDI62" s="497"/>
      <c r="EDJ62" s="497"/>
      <c r="EDK62" s="497"/>
      <c r="EDL62" s="497"/>
      <c r="EDM62" s="497"/>
      <c r="EDN62" s="497"/>
      <c r="EDO62" s="497"/>
      <c r="EDP62" s="497"/>
      <c r="EDQ62" s="497"/>
      <c r="EDR62" s="497"/>
      <c r="EDS62" s="497"/>
      <c r="EDT62" s="497"/>
      <c r="EDU62" s="497"/>
      <c r="EDV62" s="497"/>
      <c r="EDW62" s="497"/>
      <c r="EDX62" s="497"/>
      <c r="EDY62" s="497"/>
      <c r="EDZ62" s="497"/>
      <c r="EEA62" s="497"/>
      <c r="EEB62" s="497"/>
      <c r="EEC62" s="497"/>
      <c r="EED62" s="497"/>
      <c r="EEE62" s="497"/>
      <c r="EEF62" s="497"/>
      <c r="EEG62" s="497"/>
      <c r="EEH62" s="497"/>
      <c r="EEI62" s="497"/>
      <c r="EEJ62" s="497"/>
      <c r="EEK62" s="497"/>
      <c r="EEL62" s="497"/>
      <c r="EEM62" s="497"/>
      <c r="EEN62" s="497"/>
      <c r="EEO62" s="497"/>
      <c r="EEP62" s="497"/>
      <c r="EEQ62" s="497"/>
      <c r="EER62" s="497"/>
      <c r="EES62" s="497"/>
      <c r="EET62" s="497"/>
      <c r="EEU62" s="497"/>
      <c r="EEV62" s="497"/>
      <c r="EEW62" s="497"/>
      <c r="EEX62" s="497"/>
      <c r="EEY62" s="497"/>
      <c r="EEZ62" s="497"/>
      <c r="EFA62" s="497"/>
      <c r="EFB62" s="497"/>
      <c r="EFC62" s="497"/>
      <c r="EFD62" s="497"/>
      <c r="EFE62" s="497"/>
      <c r="EFF62" s="497"/>
      <c r="EFG62" s="497"/>
      <c r="EFH62" s="497"/>
      <c r="EFI62" s="497"/>
      <c r="EFJ62" s="497"/>
      <c r="EFK62" s="497"/>
      <c r="EFL62" s="497"/>
      <c r="EFM62" s="497"/>
      <c r="EFN62" s="497"/>
      <c r="EFO62" s="497"/>
      <c r="EFP62" s="497"/>
      <c r="EFQ62" s="497"/>
      <c r="EFR62" s="497"/>
      <c r="EFS62" s="497"/>
      <c r="EFT62" s="497"/>
      <c r="EFU62" s="497"/>
      <c r="EFV62" s="497"/>
      <c r="EFW62" s="497"/>
      <c r="EFX62" s="497"/>
      <c r="EFY62" s="497"/>
      <c r="EFZ62" s="497"/>
      <c r="EGA62" s="497"/>
      <c r="EGB62" s="497"/>
      <c r="EGC62" s="497"/>
      <c r="EGD62" s="497"/>
      <c r="EGE62" s="497"/>
      <c r="EGF62" s="497"/>
      <c r="EGG62" s="497"/>
      <c r="EGH62" s="497"/>
      <c r="EGI62" s="497"/>
      <c r="EGJ62" s="497"/>
      <c r="EGK62" s="497"/>
      <c r="EGL62" s="497"/>
      <c r="EGM62" s="497"/>
      <c r="EGN62" s="497"/>
      <c r="EGO62" s="497"/>
      <c r="EGP62" s="497"/>
      <c r="EGQ62" s="497"/>
      <c r="EGR62" s="497"/>
      <c r="EGS62" s="497"/>
      <c r="EGT62" s="497"/>
      <c r="EGU62" s="497"/>
      <c r="EGV62" s="497"/>
      <c r="EGW62" s="497"/>
      <c r="EGX62" s="497"/>
      <c r="EGY62" s="497"/>
      <c r="EGZ62" s="497"/>
      <c r="EHA62" s="497"/>
      <c r="EHB62" s="497"/>
      <c r="EHC62" s="497"/>
      <c r="EHD62" s="497"/>
      <c r="EHE62" s="497"/>
      <c r="EHF62" s="497"/>
      <c r="EHG62" s="497"/>
      <c r="EHH62" s="497"/>
      <c r="EHI62" s="497"/>
      <c r="EHJ62" s="497"/>
      <c r="EHK62" s="497"/>
      <c r="EHL62" s="497"/>
      <c r="EHM62" s="497"/>
      <c r="EHN62" s="497"/>
      <c r="EHO62" s="497"/>
      <c r="EHP62" s="497"/>
      <c r="EHQ62" s="497"/>
      <c r="EHR62" s="497"/>
      <c r="EHS62" s="497"/>
      <c r="EHT62" s="497"/>
      <c r="EHU62" s="497"/>
      <c r="EHV62" s="497"/>
      <c r="EHW62" s="497"/>
      <c r="EHX62" s="497"/>
      <c r="EHY62" s="497"/>
      <c r="EHZ62" s="497"/>
      <c r="EIA62" s="497"/>
      <c r="EIB62" s="497"/>
      <c r="EIC62" s="497"/>
      <c r="EID62" s="497"/>
      <c r="EIE62" s="497"/>
      <c r="EIF62" s="497"/>
      <c r="EIG62" s="497"/>
      <c r="EIH62" s="497"/>
      <c r="EII62" s="497"/>
      <c r="EIJ62" s="497"/>
      <c r="EIK62" s="497"/>
      <c r="EIL62" s="497"/>
      <c r="EIM62" s="497"/>
      <c r="EIN62" s="497"/>
      <c r="EIO62" s="497"/>
      <c r="EIP62" s="497"/>
      <c r="EIQ62" s="497"/>
      <c r="EIR62" s="497"/>
      <c r="EIS62" s="497"/>
      <c r="EIT62" s="497"/>
      <c r="EIU62" s="497"/>
      <c r="EIV62" s="497"/>
      <c r="EIW62" s="497"/>
      <c r="EIX62" s="497"/>
      <c r="EIY62" s="497"/>
      <c r="EIZ62" s="497"/>
      <c r="EJA62" s="497"/>
      <c r="EJB62" s="497"/>
      <c r="EJC62" s="497"/>
      <c r="EJD62" s="497"/>
      <c r="EJE62" s="497"/>
      <c r="EJF62" s="497"/>
      <c r="EJG62" s="497"/>
      <c r="EJH62" s="497"/>
      <c r="EJI62" s="497"/>
      <c r="EJJ62" s="497"/>
      <c r="EJK62" s="497"/>
      <c r="EJL62" s="497"/>
      <c r="EJM62" s="497"/>
      <c r="EJN62" s="497"/>
      <c r="EJO62" s="497"/>
      <c r="EJP62" s="497"/>
      <c r="EJQ62" s="497"/>
      <c r="EJR62" s="497"/>
      <c r="EJS62" s="497"/>
      <c r="EJT62" s="497"/>
      <c r="EJU62" s="497"/>
      <c r="EJV62" s="497"/>
      <c r="EJW62" s="497"/>
      <c r="EJX62" s="497"/>
      <c r="EJY62" s="497"/>
      <c r="EJZ62" s="497"/>
      <c r="EKA62" s="497"/>
      <c r="EKB62" s="497"/>
      <c r="EKC62" s="497"/>
      <c r="EKD62" s="497"/>
      <c r="EKE62" s="497"/>
      <c r="EKF62" s="497"/>
      <c r="EKG62" s="497"/>
      <c r="EKH62" s="497"/>
      <c r="EKI62" s="497"/>
      <c r="EKJ62" s="497"/>
      <c r="EKK62" s="497"/>
      <c r="EKL62" s="497"/>
      <c r="EKM62" s="497"/>
      <c r="EKN62" s="497"/>
      <c r="EKO62" s="497"/>
      <c r="EKP62" s="497"/>
      <c r="EKQ62" s="497"/>
      <c r="EKR62" s="497"/>
      <c r="EKS62" s="497"/>
      <c r="EKT62" s="497"/>
      <c r="EKU62" s="497"/>
      <c r="EKV62" s="497"/>
      <c r="EKW62" s="497"/>
      <c r="EKX62" s="497"/>
      <c r="EKY62" s="497"/>
      <c r="EKZ62" s="497"/>
      <c r="ELA62" s="497"/>
      <c r="ELB62" s="497"/>
      <c r="ELC62" s="497"/>
      <c r="ELD62" s="497"/>
      <c r="ELE62" s="497"/>
      <c r="ELF62" s="497"/>
      <c r="ELG62" s="497"/>
      <c r="ELH62" s="497"/>
      <c r="ELI62" s="497"/>
      <c r="ELJ62" s="497"/>
      <c r="ELK62" s="497"/>
      <c r="ELL62" s="497"/>
      <c r="ELM62" s="497"/>
      <c r="ELN62" s="497"/>
      <c r="ELO62" s="497"/>
      <c r="ELP62" s="497"/>
      <c r="ELQ62" s="497"/>
      <c r="ELR62" s="497"/>
      <c r="ELS62" s="497"/>
      <c r="ELT62" s="497"/>
      <c r="ELU62" s="497"/>
      <c r="ELV62" s="497"/>
      <c r="ELW62" s="497"/>
      <c r="ELX62" s="497"/>
      <c r="ELY62" s="497"/>
      <c r="ELZ62" s="497"/>
      <c r="EMA62" s="497"/>
      <c r="EMB62" s="497"/>
      <c r="EMC62" s="497"/>
      <c r="EMD62" s="497"/>
      <c r="EME62" s="497"/>
      <c r="EMF62" s="497"/>
      <c r="EMG62" s="497"/>
      <c r="EMH62" s="497"/>
      <c r="EMI62" s="497"/>
      <c r="EMJ62" s="497"/>
      <c r="EMK62" s="497"/>
      <c r="EML62" s="497"/>
      <c r="EMM62" s="497"/>
      <c r="EMN62" s="497"/>
      <c r="EMO62" s="497"/>
      <c r="EMP62" s="497"/>
      <c r="EMQ62" s="497"/>
      <c r="EMR62" s="497"/>
      <c r="EMS62" s="497"/>
      <c r="EMT62" s="497"/>
      <c r="EMU62" s="497"/>
      <c r="EMV62" s="497"/>
      <c r="EMW62" s="497"/>
      <c r="EMX62" s="497"/>
      <c r="EMY62" s="497"/>
      <c r="EMZ62" s="497"/>
      <c r="ENA62" s="497"/>
      <c r="ENB62" s="497"/>
      <c r="ENC62" s="497"/>
      <c r="END62" s="497"/>
      <c r="ENE62" s="497"/>
      <c r="ENF62" s="497"/>
      <c r="ENG62" s="497"/>
      <c r="ENH62" s="497"/>
      <c r="ENI62" s="497"/>
      <c r="ENJ62" s="497"/>
      <c r="ENK62" s="497"/>
      <c r="ENL62" s="497"/>
      <c r="ENM62" s="497"/>
      <c r="ENN62" s="497"/>
      <c r="ENO62" s="497"/>
      <c r="ENP62" s="497"/>
      <c r="ENQ62" s="497"/>
      <c r="ENR62" s="497"/>
      <c r="ENS62" s="497"/>
      <c r="ENT62" s="497"/>
      <c r="ENU62" s="497"/>
      <c r="ENV62" s="497"/>
      <c r="ENW62" s="497"/>
      <c r="ENX62" s="497"/>
      <c r="ENY62" s="497"/>
      <c r="ENZ62" s="497"/>
      <c r="EOA62" s="497"/>
      <c r="EOB62" s="497"/>
      <c r="EOC62" s="497"/>
      <c r="EOD62" s="497"/>
      <c r="EOE62" s="497"/>
      <c r="EOF62" s="497"/>
      <c r="EOG62" s="497"/>
      <c r="EOH62" s="497"/>
      <c r="EOI62" s="497"/>
      <c r="EOJ62" s="497"/>
      <c r="EOK62" s="497"/>
      <c r="EOL62" s="497"/>
      <c r="EOM62" s="497"/>
      <c r="EON62" s="497"/>
      <c r="EOO62" s="497"/>
      <c r="EOP62" s="497"/>
      <c r="EOQ62" s="497"/>
      <c r="EOR62" s="497"/>
      <c r="EOS62" s="497"/>
      <c r="EOT62" s="497"/>
      <c r="EOU62" s="497"/>
      <c r="EOV62" s="497"/>
      <c r="EOW62" s="497"/>
      <c r="EOX62" s="497"/>
      <c r="EOY62" s="497"/>
      <c r="EOZ62" s="497"/>
      <c r="EPA62" s="497"/>
      <c r="EPB62" s="497"/>
      <c r="EPC62" s="497"/>
      <c r="EPD62" s="497"/>
      <c r="EPE62" s="497"/>
      <c r="EPF62" s="497"/>
      <c r="EPG62" s="497"/>
      <c r="EPH62" s="497"/>
      <c r="EPI62" s="497"/>
      <c r="EPJ62" s="497"/>
      <c r="EPK62" s="497"/>
      <c r="EPL62" s="497"/>
      <c r="EPM62" s="497"/>
      <c r="EPN62" s="497"/>
      <c r="EPO62" s="497"/>
      <c r="EPP62" s="497"/>
      <c r="EPQ62" s="497"/>
      <c r="EPR62" s="497"/>
      <c r="EPS62" s="497"/>
      <c r="EPT62" s="497"/>
      <c r="EPU62" s="497"/>
      <c r="EPV62" s="497"/>
      <c r="EPW62" s="497"/>
      <c r="EPX62" s="497"/>
      <c r="EPY62" s="497"/>
      <c r="EPZ62" s="497"/>
      <c r="EQA62" s="497"/>
      <c r="EQB62" s="497"/>
      <c r="EQC62" s="497"/>
      <c r="EQD62" s="497"/>
      <c r="EQE62" s="497"/>
      <c r="EQF62" s="497"/>
      <c r="EQG62" s="497"/>
      <c r="EQH62" s="497"/>
      <c r="EQI62" s="497"/>
      <c r="EQJ62" s="497"/>
      <c r="EQK62" s="497"/>
      <c r="EQL62" s="497"/>
      <c r="EQM62" s="497"/>
      <c r="EQN62" s="497"/>
      <c r="EQO62" s="497"/>
      <c r="EQP62" s="497"/>
      <c r="EQQ62" s="497"/>
      <c r="EQR62" s="497"/>
      <c r="EQS62" s="497"/>
      <c r="EQT62" s="497"/>
      <c r="EQU62" s="497"/>
      <c r="EQV62" s="497"/>
      <c r="EQW62" s="497"/>
      <c r="EQX62" s="497"/>
      <c r="EQY62" s="497"/>
      <c r="EQZ62" s="497"/>
      <c r="ERA62" s="497"/>
      <c r="ERB62" s="497"/>
      <c r="ERC62" s="497"/>
      <c r="ERD62" s="497"/>
      <c r="ERE62" s="497"/>
      <c r="ERF62" s="497"/>
      <c r="ERG62" s="497"/>
      <c r="ERH62" s="497"/>
      <c r="ERI62" s="497"/>
      <c r="ERJ62" s="497"/>
      <c r="ERK62" s="497"/>
      <c r="ERL62" s="497"/>
      <c r="ERM62" s="497"/>
      <c r="ERN62" s="497"/>
      <c r="ERO62" s="497"/>
      <c r="ERP62" s="497"/>
      <c r="ERQ62" s="497"/>
      <c r="ERR62" s="497"/>
      <c r="ERS62" s="497"/>
      <c r="ERT62" s="497"/>
      <c r="ERU62" s="497"/>
      <c r="ERV62" s="497"/>
      <c r="ERW62" s="497"/>
      <c r="ERX62" s="497"/>
      <c r="ERY62" s="497"/>
      <c r="ERZ62" s="497"/>
      <c r="ESA62" s="497"/>
      <c r="ESB62" s="497"/>
      <c r="ESC62" s="497"/>
      <c r="ESD62" s="497"/>
      <c r="ESE62" s="497"/>
      <c r="ESF62" s="497"/>
      <c r="ESG62" s="497"/>
      <c r="ESH62" s="497"/>
      <c r="ESI62" s="497"/>
      <c r="ESJ62" s="497"/>
      <c r="ESK62" s="497"/>
      <c r="ESL62" s="497"/>
      <c r="ESM62" s="497"/>
      <c r="ESN62" s="497"/>
      <c r="ESO62" s="497"/>
      <c r="ESP62" s="497"/>
      <c r="ESQ62" s="497"/>
      <c r="ESR62" s="497"/>
      <c r="ESS62" s="497"/>
      <c r="EST62" s="497"/>
      <c r="ESU62" s="497"/>
      <c r="ESV62" s="497"/>
      <c r="ESW62" s="497"/>
      <c r="ESX62" s="497"/>
      <c r="ESY62" s="497"/>
      <c r="ESZ62" s="497"/>
      <c r="ETA62" s="497"/>
      <c r="ETB62" s="497"/>
      <c r="ETC62" s="497"/>
      <c r="ETD62" s="497"/>
      <c r="ETE62" s="497"/>
      <c r="ETF62" s="497"/>
      <c r="ETG62" s="497"/>
      <c r="ETH62" s="497"/>
      <c r="ETI62" s="497"/>
      <c r="ETJ62" s="497"/>
      <c r="ETK62" s="497"/>
      <c r="ETL62" s="497"/>
      <c r="ETM62" s="497"/>
      <c r="ETN62" s="497"/>
      <c r="ETO62" s="497"/>
      <c r="ETP62" s="497"/>
      <c r="ETQ62" s="497"/>
      <c r="ETR62" s="497"/>
      <c r="ETS62" s="497"/>
      <c r="ETT62" s="497"/>
      <c r="ETU62" s="497"/>
      <c r="ETV62" s="497"/>
      <c r="ETW62" s="497"/>
      <c r="ETX62" s="497"/>
      <c r="ETY62" s="497"/>
      <c r="ETZ62" s="497"/>
      <c r="EUA62" s="497"/>
      <c r="EUB62" s="497"/>
      <c r="EUC62" s="497"/>
      <c r="EUD62" s="497"/>
      <c r="EUE62" s="497"/>
      <c r="EUF62" s="497"/>
      <c r="EUG62" s="497"/>
      <c r="EUH62" s="497"/>
      <c r="EUI62" s="497"/>
      <c r="EUJ62" s="497"/>
      <c r="EUK62" s="497"/>
      <c r="EUL62" s="497"/>
      <c r="EUM62" s="497"/>
      <c r="EUN62" s="497"/>
      <c r="EUO62" s="497"/>
      <c r="EUP62" s="497"/>
      <c r="EUQ62" s="497"/>
      <c r="EUR62" s="497"/>
      <c r="EUS62" s="497"/>
      <c r="EUT62" s="497"/>
      <c r="EUU62" s="497"/>
      <c r="EUV62" s="497"/>
      <c r="EUW62" s="497"/>
      <c r="EUX62" s="497"/>
      <c r="EUY62" s="497"/>
      <c r="EUZ62" s="497"/>
      <c r="EVA62" s="497"/>
      <c r="EVB62" s="497"/>
      <c r="EVC62" s="497"/>
      <c r="EVD62" s="497"/>
      <c r="EVE62" s="497"/>
      <c r="EVF62" s="497"/>
      <c r="EVG62" s="497"/>
      <c r="EVH62" s="497"/>
      <c r="EVI62" s="497"/>
      <c r="EVJ62" s="497"/>
      <c r="EVK62" s="497"/>
      <c r="EVL62" s="497"/>
      <c r="EVM62" s="497"/>
      <c r="EVN62" s="497"/>
      <c r="EVO62" s="497"/>
      <c r="EVP62" s="497"/>
      <c r="EVQ62" s="497"/>
      <c r="EVR62" s="497"/>
      <c r="EVS62" s="497"/>
      <c r="EVT62" s="497"/>
      <c r="EVU62" s="497"/>
      <c r="EVV62" s="497"/>
      <c r="EVW62" s="497"/>
      <c r="EVX62" s="497"/>
      <c r="EVY62" s="497"/>
      <c r="EVZ62" s="497"/>
      <c r="EWA62" s="497"/>
      <c r="EWB62" s="497"/>
      <c r="EWC62" s="497"/>
      <c r="EWD62" s="497"/>
      <c r="EWE62" s="497"/>
      <c r="EWF62" s="497"/>
      <c r="EWG62" s="497"/>
      <c r="EWH62" s="497"/>
      <c r="EWI62" s="497"/>
      <c r="EWJ62" s="497"/>
      <c r="EWK62" s="497"/>
      <c r="EWL62" s="497"/>
      <c r="EWM62" s="497"/>
      <c r="EWN62" s="497"/>
      <c r="EWO62" s="497"/>
      <c r="EWP62" s="497"/>
      <c r="EWQ62" s="497"/>
      <c r="EWR62" s="497"/>
      <c r="EWS62" s="497"/>
      <c r="EWT62" s="497"/>
      <c r="EWU62" s="497"/>
      <c r="EWV62" s="497"/>
      <c r="EWW62" s="497"/>
      <c r="EWX62" s="497"/>
      <c r="EWY62" s="497"/>
      <c r="EWZ62" s="497"/>
      <c r="EXA62" s="497"/>
      <c r="EXB62" s="497"/>
      <c r="EXC62" s="497"/>
      <c r="EXD62" s="497"/>
      <c r="EXE62" s="497"/>
      <c r="EXF62" s="497"/>
      <c r="EXG62" s="497"/>
      <c r="EXH62" s="497"/>
      <c r="EXI62" s="497"/>
      <c r="EXJ62" s="497"/>
      <c r="EXK62" s="497"/>
      <c r="EXL62" s="497"/>
      <c r="EXM62" s="497"/>
      <c r="EXN62" s="497"/>
      <c r="EXO62" s="497"/>
      <c r="EXP62" s="497"/>
      <c r="EXQ62" s="497"/>
      <c r="EXR62" s="497"/>
      <c r="EXS62" s="497"/>
      <c r="EXT62" s="497"/>
      <c r="EXU62" s="497"/>
      <c r="EXV62" s="497"/>
      <c r="EXW62" s="497"/>
      <c r="EXX62" s="497"/>
      <c r="EXY62" s="497"/>
      <c r="EXZ62" s="497"/>
      <c r="EYA62" s="497"/>
      <c r="EYB62" s="497"/>
      <c r="EYC62" s="497"/>
      <c r="EYD62" s="497"/>
      <c r="EYE62" s="497"/>
      <c r="EYF62" s="497"/>
      <c r="EYG62" s="497"/>
      <c r="EYH62" s="497"/>
      <c r="EYI62" s="497"/>
      <c r="EYJ62" s="497"/>
      <c r="EYK62" s="497"/>
      <c r="EYL62" s="497"/>
      <c r="EYM62" s="497"/>
      <c r="EYN62" s="497"/>
      <c r="EYO62" s="497"/>
      <c r="EYP62" s="497"/>
      <c r="EYQ62" s="497"/>
      <c r="EYR62" s="497"/>
      <c r="EYS62" s="497"/>
      <c r="EYT62" s="497"/>
      <c r="EYU62" s="497"/>
      <c r="EYV62" s="497"/>
      <c r="EYW62" s="497"/>
      <c r="EYX62" s="497"/>
      <c r="EYY62" s="497"/>
      <c r="EYZ62" s="497"/>
      <c r="EZA62" s="497"/>
      <c r="EZB62" s="497"/>
      <c r="EZC62" s="497"/>
      <c r="EZD62" s="497"/>
      <c r="EZE62" s="497"/>
      <c r="EZF62" s="497"/>
      <c r="EZG62" s="497"/>
      <c r="EZH62" s="497"/>
      <c r="EZI62" s="497"/>
      <c r="EZJ62" s="497"/>
      <c r="EZK62" s="497"/>
      <c r="EZL62" s="497"/>
      <c r="EZM62" s="497"/>
      <c r="EZN62" s="497"/>
      <c r="EZO62" s="497"/>
      <c r="EZP62" s="497"/>
      <c r="EZQ62" s="497"/>
      <c r="EZR62" s="497"/>
      <c r="EZS62" s="497"/>
      <c r="EZT62" s="497"/>
      <c r="EZU62" s="497"/>
      <c r="EZV62" s="497"/>
      <c r="EZW62" s="497"/>
      <c r="EZX62" s="497"/>
      <c r="EZY62" s="497"/>
      <c r="EZZ62" s="497"/>
      <c r="FAA62" s="497"/>
      <c r="FAB62" s="497"/>
      <c r="FAC62" s="497"/>
      <c r="FAD62" s="497"/>
      <c r="FAE62" s="497"/>
      <c r="FAF62" s="497"/>
      <c r="FAG62" s="497"/>
      <c r="FAH62" s="497"/>
      <c r="FAI62" s="497"/>
      <c r="FAJ62" s="497"/>
      <c r="FAK62" s="497"/>
      <c r="FAL62" s="497"/>
      <c r="FAM62" s="497"/>
      <c r="FAN62" s="497"/>
      <c r="FAO62" s="497"/>
      <c r="FAP62" s="497"/>
      <c r="FAQ62" s="497"/>
      <c r="FAR62" s="497"/>
      <c r="FAS62" s="497"/>
      <c r="FAT62" s="497"/>
      <c r="FAU62" s="497"/>
      <c r="FAV62" s="497"/>
      <c r="FAW62" s="497"/>
      <c r="FAX62" s="497"/>
      <c r="FAY62" s="497"/>
      <c r="FAZ62" s="497"/>
      <c r="FBA62" s="497"/>
      <c r="FBB62" s="497"/>
      <c r="FBC62" s="497"/>
      <c r="FBD62" s="497"/>
      <c r="FBE62" s="497"/>
      <c r="FBF62" s="497"/>
      <c r="FBG62" s="497"/>
      <c r="FBH62" s="497"/>
      <c r="FBI62" s="497"/>
      <c r="FBJ62" s="497"/>
      <c r="FBK62" s="497"/>
      <c r="FBL62" s="497"/>
      <c r="FBM62" s="497"/>
      <c r="FBN62" s="497"/>
      <c r="FBO62" s="497"/>
      <c r="FBP62" s="497"/>
      <c r="FBQ62" s="497"/>
      <c r="FBR62" s="497"/>
      <c r="FBS62" s="497"/>
      <c r="FBT62" s="497"/>
      <c r="FBU62" s="497"/>
      <c r="FBV62" s="497"/>
      <c r="FBW62" s="497"/>
      <c r="FBX62" s="497"/>
      <c r="FBY62" s="497"/>
      <c r="FBZ62" s="497"/>
      <c r="FCA62" s="497"/>
      <c r="FCB62" s="497"/>
      <c r="FCC62" s="497"/>
      <c r="FCD62" s="497"/>
      <c r="FCE62" s="497"/>
      <c r="FCF62" s="497"/>
      <c r="FCG62" s="497"/>
      <c r="FCH62" s="497"/>
      <c r="FCI62" s="497"/>
      <c r="FCJ62" s="497"/>
      <c r="FCK62" s="497"/>
      <c r="FCL62" s="497"/>
      <c r="FCM62" s="497"/>
      <c r="FCN62" s="497"/>
      <c r="FCO62" s="497"/>
      <c r="FCP62" s="497"/>
      <c r="FCQ62" s="497"/>
      <c r="FCR62" s="497"/>
      <c r="FCS62" s="497"/>
      <c r="FCT62" s="497"/>
      <c r="FCU62" s="497"/>
      <c r="FCV62" s="497"/>
      <c r="FCW62" s="497"/>
      <c r="FCX62" s="497"/>
      <c r="FCY62" s="497"/>
      <c r="FCZ62" s="497"/>
      <c r="FDA62" s="497"/>
      <c r="FDB62" s="497"/>
      <c r="FDC62" s="497"/>
      <c r="FDD62" s="497"/>
      <c r="FDE62" s="497"/>
      <c r="FDF62" s="497"/>
      <c r="FDG62" s="497"/>
      <c r="FDH62" s="497"/>
      <c r="FDI62" s="497"/>
      <c r="FDJ62" s="497"/>
      <c r="FDK62" s="497"/>
      <c r="FDL62" s="497"/>
      <c r="FDM62" s="497"/>
      <c r="FDN62" s="497"/>
      <c r="FDO62" s="497"/>
      <c r="FDP62" s="497"/>
      <c r="FDQ62" s="497"/>
      <c r="FDR62" s="497"/>
      <c r="FDS62" s="497"/>
      <c r="FDT62" s="497"/>
      <c r="FDU62" s="497"/>
      <c r="FDV62" s="497"/>
      <c r="FDW62" s="497"/>
      <c r="FDX62" s="497"/>
      <c r="FDY62" s="497"/>
      <c r="FDZ62" s="497"/>
      <c r="FEA62" s="497"/>
      <c r="FEB62" s="497"/>
      <c r="FEC62" s="497"/>
      <c r="FED62" s="497"/>
      <c r="FEE62" s="497"/>
      <c r="FEF62" s="497"/>
      <c r="FEG62" s="497"/>
      <c r="FEH62" s="497"/>
      <c r="FEI62" s="497"/>
      <c r="FEJ62" s="497"/>
      <c r="FEK62" s="497"/>
      <c r="FEL62" s="497"/>
      <c r="FEM62" s="497"/>
      <c r="FEN62" s="497"/>
      <c r="FEO62" s="497"/>
      <c r="FEP62" s="497"/>
      <c r="FEQ62" s="497"/>
      <c r="FER62" s="497"/>
      <c r="FES62" s="497"/>
      <c r="FET62" s="497"/>
      <c r="FEU62" s="497"/>
      <c r="FEV62" s="497"/>
      <c r="FEW62" s="497"/>
      <c r="FEX62" s="497"/>
      <c r="FEY62" s="497"/>
      <c r="FEZ62" s="497"/>
      <c r="FFA62" s="497"/>
      <c r="FFB62" s="497"/>
      <c r="FFC62" s="497"/>
      <c r="FFD62" s="497"/>
      <c r="FFE62" s="497"/>
      <c r="FFF62" s="497"/>
      <c r="FFG62" s="497"/>
      <c r="FFH62" s="497"/>
      <c r="FFI62" s="497"/>
      <c r="FFJ62" s="497"/>
      <c r="FFK62" s="497"/>
      <c r="FFL62" s="497"/>
      <c r="FFM62" s="497"/>
      <c r="FFN62" s="497"/>
      <c r="FFO62" s="497"/>
      <c r="FFP62" s="497"/>
      <c r="FFQ62" s="497"/>
      <c r="FFR62" s="497"/>
      <c r="FFS62" s="497"/>
      <c r="FFT62" s="497"/>
      <c r="FFU62" s="497"/>
      <c r="FFV62" s="497"/>
      <c r="FFW62" s="497"/>
      <c r="FFX62" s="497"/>
      <c r="FFY62" s="497"/>
      <c r="FFZ62" s="497"/>
      <c r="FGA62" s="497"/>
      <c r="FGB62" s="497"/>
      <c r="FGC62" s="497"/>
      <c r="FGD62" s="497"/>
      <c r="FGE62" s="497"/>
      <c r="FGF62" s="497"/>
      <c r="FGG62" s="497"/>
      <c r="FGH62" s="497"/>
      <c r="FGI62" s="497"/>
      <c r="FGJ62" s="497"/>
      <c r="FGK62" s="497"/>
      <c r="FGL62" s="497"/>
      <c r="FGM62" s="497"/>
      <c r="FGN62" s="497"/>
      <c r="FGO62" s="497"/>
      <c r="FGP62" s="497"/>
      <c r="FGQ62" s="497"/>
      <c r="FGR62" s="497"/>
      <c r="FGS62" s="497"/>
      <c r="FGT62" s="497"/>
      <c r="FGU62" s="497"/>
      <c r="FGV62" s="497"/>
      <c r="FGW62" s="497"/>
      <c r="FGX62" s="497"/>
      <c r="FGY62" s="497"/>
      <c r="FGZ62" s="497"/>
      <c r="FHA62" s="497"/>
      <c r="FHB62" s="497"/>
      <c r="FHC62" s="497"/>
      <c r="FHD62" s="497"/>
      <c r="FHE62" s="497"/>
      <c r="FHF62" s="497"/>
      <c r="FHG62" s="497"/>
      <c r="FHH62" s="497"/>
      <c r="FHI62" s="497"/>
      <c r="FHJ62" s="497"/>
      <c r="FHK62" s="497"/>
      <c r="FHL62" s="497"/>
      <c r="FHM62" s="497"/>
      <c r="FHN62" s="497"/>
      <c r="FHO62" s="497"/>
      <c r="FHP62" s="497"/>
      <c r="FHQ62" s="497"/>
      <c r="FHR62" s="497"/>
      <c r="FHS62" s="497"/>
      <c r="FHT62" s="497"/>
      <c r="FHU62" s="497"/>
      <c r="FHV62" s="497"/>
      <c r="FHW62" s="497"/>
      <c r="FHX62" s="497"/>
      <c r="FHY62" s="497"/>
      <c r="FHZ62" s="497"/>
      <c r="FIA62" s="497"/>
      <c r="FIB62" s="497"/>
      <c r="FIC62" s="497"/>
      <c r="FID62" s="497"/>
      <c r="FIE62" s="497"/>
      <c r="FIF62" s="497"/>
      <c r="FIG62" s="497"/>
      <c r="FIH62" s="497"/>
      <c r="FII62" s="497"/>
      <c r="FIJ62" s="497"/>
      <c r="FIK62" s="497"/>
      <c r="FIL62" s="497"/>
      <c r="FIM62" s="497"/>
      <c r="FIN62" s="497"/>
      <c r="FIO62" s="497"/>
      <c r="FIP62" s="497"/>
      <c r="FIQ62" s="497"/>
      <c r="FIR62" s="497"/>
      <c r="FIS62" s="497"/>
      <c r="FIT62" s="497"/>
      <c r="FIU62" s="497"/>
      <c r="FIV62" s="497"/>
      <c r="FIW62" s="497"/>
      <c r="FIX62" s="497"/>
      <c r="FIY62" s="497"/>
      <c r="FIZ62" s="497"/>
      <c r="FJA62" s="497"/>
      <c r="FJB62" s="497"/>
      <c r="FJC62" s="497"/>
      <c r="FJD62" s="497"/>
      <c r="FJE62" s="497"/>
      <c r="FJF62" s="497"/>
      <c r="FJG62" s="497"/>
      <c r="FJH62" s="497"/>
      <c r="FJI62" s="497"/>
      <c r="FJJ62" s="497"/>
      <c r="FJK62" s="497"/>
      <c r="FJL62" s="497"/>
      <c r="FJM62" s="497"/>
      <c r="FJN62" s="497"/>
      <c r="FJO62" s="497"/>
      <c r="FJP62" s="497"/>
      <c r="FJQ62" s="497"/>
      <c r="FJR62" s="497"/>
      <c r="FJS62" s="497"/>
      <c r="FJT62" s="497"/>
      <c r="FJU62" s="497"/>
      <c r="FJV62" s="497"/>
      <c r="FJW62" s="497"/>
      <c r="FJX62" s="497"/>
      <c r="FJY62" s="497"/>
      <c r="FJZ62" s="497"/>
      <c r="FKA62" s="497"/>
      <c r="FKB62" s="497"/>
      <c r="FKC62" s="497"/>
      <c r="FKD62" s="497"/>
      <c r="FKE62" s="497"/>
      <c r="FKF62" s="497"/>
      <c r="FKG62" s="497"/>
      <c r="FKH62" s="497"/>
      <c r="FKI62" s="497"/>
      <c r="FKJ62" s="497"/>
      <c r="FKK62" s="497"/>
      <c r="FKL62" s="497"/>
      <c r="FKM62" s="497"/>
      <c r="FKN62" s="497"/>
      <c r="FKO62" s="497"/>
      <c r="FKP62" s="497"/>
      <c r="FKQ62" s="497"/>
      <c r="FKR62" s="497"/>
      <c r="FKS62" s="497"/>
      <c r="FKT62" s="497"/>
      <c r="FKU62" s="497"/>
      <c r="FKV62" s="497"/>
      <c r="FKW62" s="497"/>
      <c r="FKX62" s="497"/>
      <c r="FKY62" s="497"/>
      <c r="FKZ62" s="497"/>
      <c r="FLA62" s="497"/>
      <c r="FLB62" s="497"/>
      <c r="FLC62" s="497"/>
      <c r="FLD62" s="497"/>
      <c r="FLE62" s="497"/>
      <c r="FLF62" s="497"/>
      <c r="FLG62" s="497"/>
      <c r="FLH62" s="497"/>
      <c r="FLI62" s="497"/>
      <c r="FLJ62" s="497"/>
      <c r="FLK62" s="497"/>
      <c r="FLL62" s="497"/>
      <c r="FLM62" s="497"/>
      <c r="FLN62" s="497"/>
      <c r="FLO62" s="497"/>
      <c r="FLP62" s="497"/>
      <c r="FLQ62" s="497"/>
      <c r="FLR62" s="497"/>
      <c r="FLS62" s="497"/>
      <c r="FLT62" s="497"/>
      <c r="FLU62" s="497"/>
      <c r="FLV62" s="497"/>
      <c r="FLW62" s="497"/>
      <c r="FLX62" s="497"/>
      <c r="FLY62" s="497"/>
      <c r="FLZ62" s="497"/>
      <c r="FMA62" s="497"/>
      <c r="FMB62" s="497"/>
      <c r="FMC62" s="497"/>
      <c r="FMD62" s="497"/>
      <c r="FME62" s="497"/>
      <c r="FMF62" s="497"/>
      <c r="FMG62" s="497"/>
      <c r="FMH62" s="497"/>
      <c r="FMI62" s="497"/>
      <c r="FMJ62" s="497"/>
      <c r="FMK62" s="497"/>
      <c r="FML62" s="497"/>
      <c r="FMM62" s="497"/>
      <c r="FMN62" s="497"/>
      <c r="FMO62" s="497"/>
      <c r="FMP62" s="497"/>
      <c r="FMQ62" s="497"/>
      <c r="FMR62" s="497"/>
      <c r="FMS62" s="497"/>
      <c r="FMT62" s="497"/>
      <c r="FMU62" s="497"/>
      <c r="FMV62" s="497"/>
      <c r="FMW62" s="497"/>
      <c r="FMX62" s="497"/>
      <c r="FMY62" s="497"/>
      <c r="FMZ62" s="497"/>
      <c r="FNA62" s="497"/>
      <c r="FNB62" s="497"/>
      <c r="FNC62" s="497"/>
      <c r="FND62" s="497"/>
      <c r="FNE62" s="497"/>
      <c r="FNF62" s="497"/>
      <c r="FNG62" s="497"/>
      <c r="FNH62" s="497"/>
      <c r="FNI62" s="497"/>
      <c r="FNJ62" s="497"/>
      <c r="FNK62" s="497"/>
      <c r="FNL62" s="497"/>
      <c r="FNM62" s="497"/>
      <c r="FNN62" s="497"/>
      <c r="FNO62" s="497"/>
      <c r="FNP62" s="497"/>
      <c r="FNQ62" s="497"/>
      <c r="FNR62" s="497"/>
      <c r="FNS62" s="497"/>
      <c r="FNT62" s="497"/>
      <c r="FNU62" s="497"/>
      <c r="FNV62" s="497"/>
      <c r="FNW62" s="497"/>
      <c r="FNX62" s="497"/>
      <c r="FNY62" s="497"/>
      <c r="FNZ62" s="497"/>
      <c r="FOA62" s="497"/>
      <c r="FOB62" s="497"/>
      <c r="FOC62" s="497"/>
      <c r="FOD62" s="497"/>
      <c r="FOE62" s="497"/>
      <c r="FOF62" s="497"/>
      <c r="FOG62" s="497"/>
      <c r="FOH62" s="497"/>
      <c r="FOI62" s="497"/>
      <c r="FOJ62" s="497"/>
      <c r="FOK62" s="497"/>
      <c r="FOL62" s="497"/>
      <c r="FOM62" s="497"/>
      <c r="FON62" s="497"/>
      <c r="FOO62" s="497"/>
      <c r="FOP62" s="497"/>
      <c r="FOQ62" s="497"/>
      <c r="FOR62" s="497"/>
      <c r="FOS62" s="497"/>
      <c r="FOT62" s="497"/>
      <c r="FOU62" s="497"/>
      <c r="FOV62" s="497"/>
      <c r="FOW62" s="497"/>
      <c r="FOX62" s="497"/>
      <c r="FOY62" s="497"/>
      <c r="FOZ62" s="497"/>
      <c r="FPA62" s="497"/>
      <c r="FPB62" s="497"/>
      <c r="FPC62" s="497"/>
      <c r="FPD62" s="497"/>
      <c r="FPE62" s="497"/>
      <c r="FPF62" s="497"/>
      <c r="FPG62" s="497"/>
      <c r="FPH62" s="497"/>
      <c r="FPI62" s="497"/>
      <c r="FPJ62" s="497"/>
      <c r="FPK62" s="497"/>
      <c r="FPL62" s="497"/>
      <c r="FPM62" s="497"/>
      <c r="FPN62" s="497"/>
      <c r="FPO62" s="497"/>
      <c r="FPP62" s="497"/>
      <c r="FPQ62" s="497"/>
      <c r="FPR62" s="497"/>
      <c r="FPS62" s="497"/>
      <c r="FPT62" s="497"/>
      <c r="FPU62" s="497"/>
      <c r="FPV62" s="497"/>
      <c r="FPW62" s="497"/>
      <c r="FPX62" s="497"/>
      <c r="FPY62" s="497"/>
      <c r="FPZ62" s="497"/>
      <c r="FQA62" s="497"/>
      <c r="FQB62" s="497"/>
      <c r="FQC62" s="497"/>
      <c r="FQD62" s="497"/>
      <c r="FQE62" s="497"/>
      <c r="FQF62" s="497"/>
      <c r="FQG62" s="497"/>
      <c r="FQH62" s="497"/>
      <c r="FQI62" s="497"/>
      <c r="FQJ62" s="497"/>
      <c r="FQK62" s="497"/>
      <c r="FQL62" s="497"/>
      <c r="FQM62" s="497"/>
      <c r="FQN62" s="497"/>
      <c r="FQO62" s="497"/>
      <c r="FQP62" s="497"/>
      <c r="FQQ62" s="497"/>
      <c r="FQR62" s="497"/>
      <c r="FQS62" s="497"/>
      <c r="FQT62" s="497"/>
      <c r="FQU62" s="497"/>
      <c r="FQV62" s="497"/>
      <c r="FQW62" s="497"/>
      <c r="FQX62" s="497"/>
      <c r="FQY62" s="497"/>
      <c r="FQZ62" s="497"/>
      <c r="FRA62" s="497"/>
      <c r="FRB62" s="497"/>
      <c r="FRC62" s="497"/>
      <c r="FRD62" s="497"/>
      <c r="FRE62" s="497"/>
      <c r="FRF62" s="497"/>
      <c r="FRG62" s="497"/>
      <c r="FRH62" s="497"/>
      <c r="FRI62" s="497"/>
      <c r="FRJ62" s="497"/>
      <c r="FRK62" s="497"/>
      <c r="FRL62" s="497"/>
      <c r="FRM62" s="497"/>
      <c r="FRN62" s="497"/>
      <c r="FRO62" s="497"/>
      <c r="FRP62" s="497"/>
      <c r="FRQ62" s="497"/>
      <c r="FRR62" s="497"/>
      <c r="FRS62" s="497"/>
      <c r="FRT62" s="497"/>
      <c r="FRU62" s="497"/>
      <c r="FRV62" s="497"/>
      <c r="FRW62" s="497"/>
      <c r="FRX62" s="497"/>
      <c r="FRY62" s="497"/>
      <c r="FRZ62" s="497"/>
      <c r="FSA62" s="497"/>
      <c r="FSB62" s="497"/>
      <c r="FSC62" s="497"/>
      <c r="FSD62" s="497"/>
      <c r="FSE62" s="497"/>
      <c r="FSF62" s="497"/>
      <c r="FSG62" s="497"/>
      <c r="FSH62" s="497"/>
      <c r="FSI62" s="497"/>
      <c r="FSJ62" s="497"/>
      <c r="FSK62" s="497"/>
      <c r="FSL62" s="497"/>
      <c r="FSM62" s="497"/>
      <c r="FSN62" s="497"/>
      <c r="FSO62" s="497"/>
      <c r="FSP62" s="497"/>
      <c r="FSQ62" s="497"/>
      <c r="FSR62" s="497"/>
      <c r="FSS62" s="497"/>
      <c r="FST62" s="497"/>
      <c r="FSU62" s="497"/>
      <c r="FSV62" s="497"/>
      <c r="FSW62" s="497"/>
      <c r="FSX62" s="497"/>
      <c r="FSY62" s="497"/>
      <c r="FSZ62" s="497"/>
      <c r="FTA62" s="497"/>
      <c r="FTB62" s="497"/>
      <c r="FTC62" s="497"/>
      <c r="FTD62" s="497"/>
      <c r="FTE62" s="497"/>
      <c r="FTF62" s="497"/>
      <c r="FTG62" s="497"/>
      <c r="FTH62" s="497"/>
      <c r="FTI62" s="497"/>
      <c r="FTJ62" s="497"/>
      <c r="FTK62" s="497"/>
      <c r="FTL62" s="497"/>
      <c r="FTM62" s="497"/>
      <c r="FTN62" s="497"/>
      <c r="FTO62" s="497"/>
      <c r="FTP62" s="497"/>
      <c r="FTQ62" s="497"/>
      <c r="FTR62" s="497"/>
      <c r="FTS62" s="497"/>
      <c r="FTT62" s="497"/>
      <c r="FTU62" s="497"/>
      <c r="FTV62" s="497"/>
      <c r="FTW62" s="497"/>
      <c r="FTX62" s="497"/>
      <c r="FTY62" s="497"/>
      <c r="FTZ62" s="497"/>
      <c r="FUA62" s="497"/>
      <c r="FUB62" s="497"/>
      <c r="FUC62" s="497"/>
      <c r="FUD62" s="497"/>
      <c r="FUE62" s="497"/>
      <c r="FUF62" s="497"/>
      <c r="FUG62" s="497"/>
      <c r="FUH62" s="497"/>
      <c r="FUI62" s="497"/>
      <c r="FUJ62" s="497"/>
      <c r="FUK62" s="497"/>
      <c r="FUL62" s="497"/>
      <c r="FUM62" s="497"/>
      <c r="FUN62" s="497"/>
      <c r="FUO62" s="497"/>
      <c r="FUP62" s="497"/>
      <c r="FUQ62" s="497"/>
      <c r="FUR62" s="497"/>
      <c r="FUS62" s="497"/>
      <c r="FUT62" s="497"/>
      <c r="FUU62" s="497"/>
      <c r="FUV62" s="497"/>
      <c r="FUW62" s="497"/>
      <c r="FUX62" s="497"/>
      <c r="FUY62" s="497"/>
      <c r="FUZ62" s="497"/>
      <c r="FVA62" s="497"/>
      <c r="FVB62" s="497"/>
      <c r="FVC62" s="497"/>
      <c r="FVD62" s="497"/>
      <c r="FVE62" s="497"/>
      <c r="FVF62" s="497"/>
      <c r="FVG62" s="497"/>
      <c r="FVH62" s="497"/>
      <c r="FVI62" s="497"/>
      <c r="FVJ62" s="497"/>
      <c r="FVK62" s="497"/>
      <c r="FVL62" s="497"/>
      <c r="FVM62" s="497"/>
      <c r="FVN62" s="497"/>
      <c r="FVO62" s="497"/>
      <c r="FVP62" s="497"/>
      <c r="FVQ62" s="497"/>
      <c r="FVR62" s="497"/>
      <c r="FVS62" s="497"/>
      <c r="FVT62" s="497"/>
      <c r="FVU62" s="497"/>
      <c r="FVV62" s="497"/>
      <c r="FVW62" s="497"/>
      <c r="FVX62" s="497"/>
      <c r="FVY62" s="497"/>
      <c r="FVZ62" s="497"/>
      <c r="FWA62" s="497"/>
      <c r="FWB62" s="497"/>
      <c r="FWC62" s="497"/>
      <c r="FWD62" s="497"/>
      <c r="FWE62" s="497"/>
      <c r="FWF62" s="497"/>
      <c r="FWG62" s="497"/>
      <c r="FWH62" s="497"/>
      <c r="FWI62" s="497"/>
      <c r="FWJ62" s="497"/>
      <c r="FWK62" s="497"/>
      <c r="FWL62" s="497"/>
      <c r="FWM62" s="497"/>
      <c r="FWN62" s="497"/>
      <c r="FWO62" s="497"/>
      <c r="FWP62" s="497"/>
      <c r="FWQ62" s="497"/>
      <c r="FWR62" s="497"/>
      <c r="FWS62" s="497"/>
      <c r="FWT62" s="497"/>
      <c r="FWU62" s="497"/>
      <c r="FWV62" s="497"/>
      <c r="FWW62" s="497"/>
      <c r="FWX62" s="497"/>
      <c r="FWY62" s="497"/>
      <c r="FWZ62" s="497"/>
      <c r="FXA62" s="497"/>
      <c r="FXB62" s="497"/>
      <c r="FXC62" s="497"/>
      <c r="FXD62" s="497"/>
      <c r="FXE62" s="497"/>
      <c r="FXF62" s="497"/>
      <c r="FXG62" s="497"/>
      <c r="FXH62" s="497"/>
      <c r="FXI62" s="497"/>
      <c r="FXJ62" s="497"/>
      <c r="FXK62" s="497"/>
      <c r="FXL62" s="497"/>
      <c r="FXM62" s="497"/>
      <c r="FXN62" s="497"/>
      <c r="FXO62" s="497"/>
      <c r="FXP62" s="497"/>
      <c r="FXQ62" s="497"/>
      <c r="FXR62" s="497"/>
      <c r="FXS62" s="497"/>
      <c r="FXT62" s="497"/>
      <c r="FXU62" s="497"/>
      <c r="FXV62" s="497"/>
      <c r="FXW62" s="497"/>
      <c r="FXX62" s="497"/>
      <c r="FXY62" s="497"/>
      <c r="FXZ62" s="497"/>
      <c r="FYA62" s="497"/>
      <c r="FYB62" s="497"/>
      <c r="FYC62" s="497"/>
      <c r="FYD62" s="497"/>
      <c r="FYE62" s="497"/>
      <c r="FYF62" s="497"/>
      <c r="FYG62" s="497"/>
      <c r="FYH62" s="497"/>
      <c r="FYI62" s="497"/>
      <c r="FYJ62" s="497"/>
      <c r="FYK62" s="497"/>
      <c r="FYL62" s="497"/>
      <c r="FYM62" s="497"/>
      <c r="FYN62" s="497"/>
      <c r="FYO62" s="497"/>
      <c r="FYP62" s="497"/>
      <c r="FYQ62" s="497"/>
      <c r="FYR62" s="497"/>
      <c r="FYS62" s="497"/>
      <c r="FYT62" s="497"/>
      <c r="FYU62" s="497"/>
      <c r="FYV62" s="497"/>
      <c r="FYW62" s="497"/>
      <c r="FYX62" s="497"/>
      <c r="FYY62" s="497"/>
      <c r="FYZ62" s="497"/>
      <c r="FZA62" s="497"/>
      <c r="FZB62" s="497"/>
      <c r="FZC62" s="497"/>
      <c r="FZD62" s="497"/>
      <c r="FZE62" s="497"/>
      <c r="FZF62" s="497"/>
      <c r="FZG62" s="497"/>
      <c r="FZH62" s="497"/>
      <c r="FZI62" s="497"/>
      <c r="FZJ62" s="497"/>
      <c r="FZK62" s="497"/>
      <c r="FZL62" s="497"/>
      <c r="FZM62" s="497"/>
      <c r="FZN62" s="497"/>
      <c r="FZO62" s="497"/>
      <c r="FZP62" s="497"/>
      <c r="FZQ62" s="497"/>
      <c r="FZR62" s="497"/>
      <c r="FZS62" s="497"/>
      <c r="FZT62" s="497"/>
      <c r="FZU62" s="497"/>
      <c r="FZV62" s="497"/>
      <c r="FZW62" s="497"/>
      <c r="FZX62" s="497"/>
      <c r="FZY62" s="497"/>
      <c r="FZZ62" s="497"/>
      <c r="GAA62" s="497"/>
      <c r="GAB62" s="497"/>
      <c r="GAC62" s="497"/>
      <c r="GAD62" s="497"/>
      <c r="GAE62" s="497"/>
      <c r="GAF62" s="497"/>
      <c r="GAG62" s="497"/>
      <c r="GAH62" s="497"/>
      <c r="GAI62" s="497"/>
      <c r="GAJ62" s="497"/>
      <c r="GAK62" s="497"/>
      <c r="GAL62" s="497"/>
      <c r="GAM62" s="497"/>
      <c r="GAN62" s="497"/>
      <c r="GAO62" s="497"/>
      <c r="GAP62" s="497"/>
      <c r="GAQ62" s="497"/>
      <c r="GAR62" s="497"/>
      <c r="GAS62" s="497"/>
      <c r="GAT62" s="497"/>
      <c r="GAU62" s="497"/>
      <c r="GAV62" s="497"/>
      <c r="GAW62" s="497"/>
      <c r="GAX62" s="497"/>
      <c r="GAY62" s="497"/>
      <c r="GAZ62" s="497"/>
      <c r="GBA62" s="497"/>
      <c r="GBB62" s="497"/>
      <c r="GBC62" s="497"/>
      <c r="GBD62" s="497"/>
      <c r="GBE62" s="497"/>
      <c r="GBF62" s="497"/>
      <c r="GBG62" s="497"/>
      <c r="GBH62" s="497"/>
      <c r="GBI62" s="497"/>
      <c r="GBJ62" s="497"/>
      <c r="GBK62" s="497"/>
      <c r="GBL62" s="497"/>
      <c r="GBM62" s="497"/>
      <c r="GBN62" s="497"/>
      <c r="GBO62" s="497"/>
      <c r="GBP62" s="497"/>
      <c r="GBQ62" s="497"/>
      <c r="GBR62" s="497"/>
      <c r="GBS62" s="497"/>
      <c r="GBT62" s="497"/>
      <c r="GBU62" s="497"/>
      <c r="GBV62" s="497"/>
      <c r="GBW62" s="497"/>
      <c r="GBX62" s="497"/>
      <c r="GBY62" s="497"/>
      <c r="GBZ62" s="497"/>
      <c r="GCA62" s="497"/>
      <c r="GCB62" s="497"/>
      <c r="GCC62" s="497"/>
      <c r="GCD62" s="497"/>
      <c r="GCE62" s="497"/>
      <c r="GCF62" s="497"/>
      <c r="GCG62" s="497"/>
      <c r="GCH62" s="497"/>
      <c r="GCI62" s="497"/>
      <c r="GCJ62" s="497"/>
      <c r="GCK62" s="497"/>
      <c r="GCL62" s="497"/>
      <c r="GCM62" s="497"/>
      <c r="GCN62" s="497"/>
      <c r="GCO62" s="497"/>
      <c r="GCP62" s="497"/>
      <c r="GCQ62" s="497"/>
      <c r="GCR62" s="497"/>
      <c r="GCS62" s="497"/>
      <c r="GCT62" s="497"/>
      <c r="GCU62" s="497"/>
      <c r="GCV62" s="497"/>
      <c r="GCW62" s="497"/>
      <c r="GCX62" s="497"/>
      <c r="GCY62" s="497"/>
      <c r="GCZ62" s="497"/>
      <c r="GDA62" s="497"/>
      <c r="GDB62" s="497"/>
      <c r="GDC62" s="497"/>
      <c r="GDD62" s="497"/>
      <c r="GDE62" s="497"/>
      <c r="GDF62" s="497"/>
      <c r="GDG62" s="497"/>
      <c r="GDH62" s="497"/>
      <c r="GDI62" s="497"/>
      <c r="GDJ62" s="497"/>
      <c r="GDK62" s="497"/>
      <c r="GDL62" s="497"/>
      <c r="GDM62" s="497"/>
      <c r="GDN62" s="497"/>
      <c r="GDO62" s="497"/>
      <c r="GDP62" s="497"/>
      <c r="GDQ62" s="497"/>
      <c r="GDR62" s="497"/>
      <c r="GDS62" s="497"/>
      <c r="GDT62" s="497"/>
      <c r="GDU62" s="497"/>
      <c r="GDV62" s="497"/>
      <c r="GDW62" s="497"/>
      <c r="GDX62" s="497"/>
      <c r="GDY62" s="497"/>
      <c r="GDZ62" s="497"/>
      <c r="GEA62" s="497"/>
      <c r="GEB62" s="497"/>
      <c r="GEC62" s="497"/>
      <c r="GED62" s="497"/>
      <c r="GEE62" s="497"/>
      <c r="GEF62" s="497"/>
      <c r="GEG62" s="497"/>
      <c r="GEH62" s="497"/>
      <c r="GEI62" s="497"/>
      <c r="GEJ62" s="497"/>
      <c r="GEK62" s="497"/>
      <c r="GEL62" s="497"/>
      <c r="GEM62" s="497"/>
      <c r="GEN62" s="497"/>
      <c r="GEO62" s="497"/>
      <c r="GEP62" s="497"/>
      <c r="GEQ62" s="497"/>
      <c r="GER62" s="497"/>
      <c r="GES62" s="497"/>
      <c r="GET62" s="497"/>
      <c r="GEU62" s="497"/>
      <c r="GEV62" s="497"/>
      <c r="GEW62" s="497"/>
      <c r="GEX62" s="497"/>
      <c r="GEY62" s="497"/>
      <c r="GEZ62" s="497"/>
      <c r="GFA62" s="497"/>
      <c r="GFB62" s="497"/>
      <c r="GFC62" s="497"/>
      <c r="GFD62" s="497"/>
      <c r="GFE62" s="497"/>
      <c r="GFF62" s="497"/>
      <c r="GFG62" s="497"/>
      <c r="GFH62" s="497"/>
      <c r="GFI62" s="497"/>
      <c r="GFJ62" s="497"/>
      <c r="GFK62" s="497"/>
      <c r="GFL62" s="497"/>
      <c r="GFM62" s="497"/>
      <c r="GFN62" s="497"/>
      <c r="GFO62" s="497"/>
      <c r="GFP62" s="497"/>
      <c r="GFQ62" s="497"/>
      <c r="GFR62" s="497"/>
      <c r="GFS62" s="497"/>
      <c r="GFT62" s="497"/>
      <c r="GFU62" s="497"/>
      <c r="GFV62" s="497"/>
      <c r="GFW62" s="497"/>
      <c r="GFX62" s="497"/>
      <c r="GFY62" s="497"/>
      <c r="GFZ62" s="497"/>
      <c r="GGA62" s="497"/>
      <c r="GGB62" s="497"/>
      <c r="GGC62" s="497"/>
      <c r="GGD62" s="497"/>
      <c r="GGE62" s="497"/>
      <c r="GGF62" s="497"/>
      <c r="GGG62" s="497"/>
      <c r="GGH62" s="497"/>
      <c r="GGI62" s="497"/>
      <c r="GGJ62" s="497"/>
      <c r="GGK62" s="497"/>
      <c r="GGL62" s="497"/>
      <c r="GGM62" s="497"/>
      <c r="GGN62" s="497"/>
      <c r="GGO62" s="497"/>
      <c r="GGP62" s="497"/>
      <c r="GGQ62" s="497"/>
      <c r="GGR62" s="497"/>
      <c r="GGS62" s="497"/>
      <c r="GGT62" s="497"/>
      <c r="GGU62" s="497"/>
      <c r="GGV62" s="497"/>
      <c r="GGW62" s="497"/>
      <c r="GGX62" s="497"/>
      <c r="GGY62" s="497"/>
      <c r="GGZ62" s="497"/>
      <c r="GHA62" s="497"/>
      <c r="GHB62" s="497"/>
      <c r="GHC62" s="497"/>
      <c r="GHD62" s="497"/>
      <c r="GHE62" s="497"/>
      <c r="GHF62" s="497"/>
      <c r="GHG62" s="497"/>
      <c r="GHH62" s="497"/>
      <c r="GHI62" s="497"/>
      <c r="GHJ62" s="497"/>
      <c r="GHK62" s="497"/>
      <c r="GHL62" s="497"/>
      <c r="GHM62" s="497"/>
      <c r="GHN62" s="497"/>
      <c r="GHO62" s="497"/>
      <c r="GHP62" s="497"/>
      <c r="GHQ62" s="497"/>
      <c r="GHR62" s="497"/>
      <c r="GHS62" s="497"/>
      <c r="GHT62" s="497"/>
      <c r="GHU62" s="497"/>
      <c r="GHV62" s="497"/>
      <c r="GHW62" s="497"/>
      <c r="GHX62" s="497"/>
      <c r="GHY62" s="497"/>
      <c r="GHZ62" s="497"/>
      <c r="GIA62" s="497"/>
      <c r="GIB62" s="497"/>
      <c r="GIC62" s="497"/>
      <c r="GID62" s="497"/>
      <c r="GIE62" s="497"/>
      <c r="GIF62" s="497"/>
      <c r="GIG62" s="497"/>
      <c r="GIH62" s="497"/>
      <c r="GII62" s="497"/>
      <c r="GIJ62" s="497"/>
      <c r="GIK62" s="497"/>
      <c r="GIL62" s="497"/>
      <c r="GIM62" s="497"/>
      <c r="GIN62" s="497"/>
      <c r="GIO62" s="497"/>
      <c r="GIP62" s="497"/>
      <c r="GIQ62" s="497"/>
      <c r="GIR62" s="497"/>
      <c r="GIS62" s="497"/>
      <c r="GIT62" s="497"/>
      <c r="GIU62" s="497"/>
      <c r="GIV62" s="497"/>
      <c r="GIW62" s="497"/>
      <c r="GIX62" s="497"/>
      <c r="GIY62" s="497"/>
      <c r="GIZ62" s="497"/>
      <c r="GJA62" s="497"/>
      <c r="GJB62" s="497"/>
      <c r="GJC62" s="497"/>
      <c r="GJD62" s="497"/>
      <c r="GJE62" s="497"/>
      <c r="GJF62" s="497"/>
      <c r="GJG62" s="497"/>
      <c r="GJH62" s="497"/>
      <c r="GJI62" s="497"/>
      <c r="GJJ62" s="497"/>
      <c r="GJK62" s="497"/>
      <c r="GJL62" s="497"/>
      <c r="GJM62" s="497"/>
      <c r="GJN62" s="497"/>
      <c r="GJO62" s="497"/>
      <c r="GJP62" s="497"/>
      <c r="GJQ62" s="497"/>
      <c r="GJR62" s="497"/>
      <c r="GJS62" s="497"/>
      <c r="GJT62" s="497"/>
      <c r="GJU62" s="497"/>
      <c r="GJV62" s="497"/>
      <c r="GJW62" s="497"/>
      <c r="GJX62" s="497"/>
      <c r="GJY62" s="497"/>
      <c r="GJZ62" s="497"/>
      <c r="GKA62" s="497"/>
      <c r="GKB62" s="497"/>
      <c r="GKC62" s="497"/>
      <c r="GKD62" s="497"/>
      <c r="GKE62" s="497"/>
      <c r="GKF62" s="497"/>
      <c r="GKG62" s="497"/>
      <c r="GKH62" s="497"/>
      <c r="GKI62" s="497"/>
      <c r="GKJ62" s="497"/>
      <c r="GKK62" s="497"/>
      <c r="GKL62" s="497"/>
      <c r="GKM62" s="497"/>
      <c r="GKN62" s="497"/>
      <c r="GKO62" s="497"/>
      <c r="GKP62" s="497"/>
      <c r="GKQ62" s="497"/>
      <c r="GKR62" s="497"/>
      <c r="GKS62" s="497"/>
      <c r="GKT62" s="497"/>
      <c r="GKU62" s="497"/>
      <c r="GKV62" s="497"/>
      <c r="GKW62" s="497"/>
      <c r="GKX62" s="497"/>
      <c r="GKY62" s="497"/>
      <c r="GKZ62" s="497"/>
      <c r="GLA62" s="497"/>
      <c r="GLB62" s="497"/>
      <c r="GLC62" s="497"/>
      <c r="GLD62" s="497"/>
      <c r="GLE62" s="497"/>
      <c r="GLF62" s="497"/>
      <c r="GLG62" s="497"/>
      <c r="GLH62" s="497"/>
      <c r="GLI62" s="497"/>
      <c r="GLJ62" s="497"/>
      <c r="GLK62" s="497"/>
      <c r="GLL62" s="497"/>
      <c r="GLM62" s="497"/>
      <c r="GLN62" s="497"/>
      <c r="GLO62" s="497"/>
      <c r="GLP62" s="497"/>
      <c r="GLQ62" s="497"/>
      <c r="GLR62" s="497"/>
      <c r="GLS62" s="497"/>
      <c r="GLT62" s="497"/>
      <c r="GLU62" s="497"/>
      <c r="GLV62" s="497"/>
      <c r="GLW62" s="497"/>
      <c r="GLX62" s="497"/>
      <c r="GLY62" s="497"/>
      <c r="GLZ62" s="497"/>
      <c r="GMA62" s="497"/>
      <c r="GMB62" s="497"/>
      <c r="GMC62" s="497"/>
      <c r="GMD62" s="497"/>
      <c r="GME62" s="497"/>
      <c r="GMF62" s="497"/>
      <c r="GMG62" s="497"/>
      <c r="GMH62" s="497"/>
      <c r="GMI62" s="497"/>
      <c r="GMJ62" s="497"/>
      <c r="GMK62" s="497"/>
      <c r="GML62" s="497"/>
      <c r="GMM62" s="497"/>
      <c r="GMN62" s="497"/>
      <c r="GMO62" s="497"/>
      <c r="GMP62" s="497"/>
      <c r="GMQ62" s="497"/>
      <c r="GMR62" s="497"/>
      <c r="GMS62" s="497"/>
      <c r="GMT62" s="497"/>
      <c r="GMU62" s="497"/>
      <c r="GMV62" s="497"/>
      <c r="GMW62" s="497"/>
      <c r="GMX62" s="497"/>
      <c r="GMY62" s="497"/>
      <c r="GMZ62" s="497"/>
      <c r="GNA62" s="497"/>
      <c r="GNB62" s="497"/>
      <c r="GNC62" s="497"/>
      <c r="GND62" s="497"/>
      <c r="GNE62" s="497"/>
      <c r="GNF62" s="497"/>
      <c r="GNG62" s="497"/>
      <c r="GNH62" s="497"/>
      <c r="GNI62" s="497"/>
      <c r="GNJ62" s="497"/>
      <c r="GNK62" s="497"/>
      <c r="GNL62" s="497"/>
      <c r="GNM62" s="497"/>
      <c r="GNN62" s="497"/>
      <c r="GNO62" s="497"/>
      <c r="GNP62" s="497"/>
      <c r="GNQ62" s="497"/>
      <c r="GNR62" s="497"/>
      <c r="GNS62" s="497"/>
      <c r="GNT62" s="497"/>
      <c r="GNU62" s="497"/>
      <c r="GNV62" s="497"/>
      <c r="GNW62" s="497"/>
      <c r="GNX62" s="497"/>
      <c r="GNY62" s="497"/>
      <c r="GNZ62" s="497"/>
      <c r="GOA62" s="497"/>
      <c r="GOB62" s="497"/>
      <c r="GOC62" s="497"/>
      <c r="GOD62" s="497"/>
      <c r="GOE62" s="497"/>
      <c r="GOF62" s="497"/>
      <c r="GOG62" s="497"/>
      <c r="GOH62" s="497"/>
      <c r="GOI62" s="497"/>
      <c r="GOJ62" s="497"/>
      <c r="GOK62" s="497"/>
      <c r="GOL62" s="497"/>
      <c r="GOM62" s="497"/>
      <c r="GON62" s="497"/>
      <c r="GOO62" s="497"/>
      <c r="GOP62" s="497"/>
      <c r="GOQ62" s="497"/>
      <c r="GOR62" s="497"/>
      <c r="GOS62" s="497"/>
      <c r="GOT62" s="497"/>
      <c r="GOU62" s="497"/>
      <c r="GOV62" s="497"/>
      <c r="GOW62" s="497"/>
      <c r="GOX62" s="497"/>
      <c r="GOY62" s="497"/>
      <c r="GOZ62" s="497"/>
      <c r="GPA62" s="497"/>
      <c r="GPB62" s="497"/>
      <c r="GPC62" s="497"/>
      <c r="GPD62" s="497"/>
      <c r="GPE62" s="497"/>
      <c r="GPF62" s="497"/>
      <c r="GPG62" s="497"/>
      <c r="GPH62" s="497"/>
      <c r="GPI62" s="497"/>
      <c r="GPJ62" s="497"/>
      <c r="GPK62" s="497"/>
      <c r="GPL62" s="497"/>
      <c r="GPM62" s="497"/>
      <c r="GPN62" s="497"/>
      <c r="GPO62" s="497"/>
      <c r="GPP62" s="497"/>
      <c r="GPQ62" s="497"/>
      <c r="GPR62" s="497"/>
      <c r="GPS62" s="497"/>
      <c r="GPT62" s="497"/>
      <c r="GPU62" s="497"/>
      <c r="GPV62" s="497"/>
      <c r="GPW62" s="497"/>
      <c r="GPX62" s="497"/>
      <c r="GPY62" s="497"/>
      <c r="GPZ62" s="497"/>
      <c r="GQA62" s="497"/>
      <c r="GQB62" s="497"/>
      <c r="GQC62" s="497"/>
      <c r="GQD62" s="497"/>
      <c r="GQE62" s="497"/>
      <c r="GQF62" s="497"/>
      <c r="GQG62" s="497"/>
      <c r="GQH62" s="497"/>
      <c r="GQI62" s="497"/>
      <c r="GQJ62" s="497"/>
      <c r="GQK62" s="497"/>
      <c r="GQL62" s="497"/>
      <c r="GQM62" s="497"/>
      <c r="GQN62" s="497"/>
      <c r="GQO62" s="497"/>
      <c r="GQP62" s="497"/>
      <c r="GQQ62" s="497"/>
      <c r="GQR62" s="497"/>
      <c r="GQS62" s="497"/>
      <c r="GQT62" s="497"/>
      <c r="GQU62" s="497"/>
      <c r="GQV62" s="497"/>
      <c r="GQW62" s="497"/>
      <c r="GQX62" s="497"/>
      <c r="GQY62" s="497"/>
      <c r="GQZ62" s="497"/>
      <c r="GRA62" s="497"/>
      <c r="GRB62" s="497"/>
      <c r="GRC62" s="497"/>
      <c r="GRD62" s="497"/>
      <c r="GRE62" s="497"/>
      <c r="GRF62" s="497"/>
      <c r="GRG62" s="497"/>
      <c r="GRH62" s="497"/>
      <c r="GRI62" s="497"/>
      <c r="GRJ62" s="497"/>
      <c r="GRK62" s="497"/>
      <c r="GRL62" s="497"/>
      <c r="GRM62" s="497"/>
      <c r="GRN62" s="497"/>
      <c r="GRO62" s="497"/>
      <c r="GRP62" s="497"/>
      <c r="GRQ62" s="497"/>
      <c r="GRR62" s="497"/>
      <c r="GRS62" s="497"/>
      <c r="GRT62" s="497"/>
      <c r="GRU62" s="497"/>
      <c r="GRV62" s="497"/>
      <c r="GRW62" s="497"/>
      <c r="GRX62" s="497"/>
      <c r="GRY62" s="497"/>
      <c r="GRZ62" s="497"/>
      <c r="GSA62" s="497"/>
      <c r="GSB62" s="497"/>
      <c r="GSC62" s="497"/>
      <c r="GSD62" s="497"/>
      <c r="GSE62" s="497"/>
      <c r="GSF62" s="497"/>
      <c r="GSG62" s="497"/>
      <c r="GSH62" s="497"/>
      <c r="GSI62" s="497"/>
      <c r="GSJ62" s="497"/>
      <c r="GSK62" s="497"/>
      <c r="GSL62" s="497"/>
      <c r="GSM62" s="497"/>
      <c r="GSN62" s="497"/>
      <c r="GSO62" s="497"/>
      <c r="GSP62" s="497"/>
      <c r="GSQ62" s="497"/>
      <c r="GSR62" s="497"/>
      <c r="GSS62" s="497"/>
      <c r="GST62" s="497"/>
      <c r="GSU62" s="497"/>
      <c r="GSV62" s="497"/>
      <c r="GSW62" s="497"/>
      <c r="GSX62" s="497"/>
      <c r="GSY62" s="497"/>
      <c r="GSZ62" s="497"/>
      <c r="GTA62" s="497"/>
      <c r="GTB62" s="497"/>
      <c r="GTC62" s="497"/>
      <c r="GTD62" s="497"/>
      <c r="GTE62" s="497"/>
      <c r="GTF62" s="497"/>
      <c r="GTG62" s="497"/>
      <c r="GTH62" s="497"/>
      <c r="GTI62" s="497"/>
      <c r="GTJ62" s="497"/>
      <c r="GTK62" s="497"/>
      <c r="GTL62" s="497"/>
      <c r="GTM62" s="497"/>
      <c r="GTN62" s="497"/>
      <c r="GTO62" s="497"/>
      <c r="GTP62" s="497"/>
      <c r="GTQ62" s="497"/>
      <c r="GTR62" s="497"/>
      <c r="GTS62" s="497"/>
      <c r="GTT62" s="497"/>
      <c r="GTU62" s="497"/>
      <c r="GTV62" s="497"/>
      <c r="GTW62" s="497"/>
      <c r="GTX62" s="497"/>
      <c r="GTY62" s="497"/>
      <c r="GTZ62" s="497"/>
      <c r="GUA62" s="497"/>
      <c r="GUB62" s="497"/>
      <c r="GUC62" s="497"/>
      <c r="GUD62" s="497"/>
      <c r="GUE62" s="497"/>
      <c r="GUF62" s="497"/>
      <c r="GUG62" s="497"/>
      <c r="GUH62" s="497"/>
      <c r="GUI62" s="497"/>
      <c r="GUJ62" s="497"/>
      <c r="GUK62" s="497"/>
      <c r="GUL62" s="497"/>
      <c r="GUM62" s="497"/>
      <c r="GUN62" s="497"/>
      <c r="GUO62" s="497"/>
      <c r="GUP62" s="497"/>
      <c r="GUQ62" s="497"/>
      <c r="GUR62" s="497"/>
      <c r="GUS62" s="497"/>
      <c r="GUT62" s="497"/>
      <c r="GUU62" s="497"/>
      <c r="GUV62" s="497"/>
      <c r="GUW62" s="497"/>
      <c r="GUX62" s="497"/>
      <c r="GUY62" s="497"/>
      <c r="GUZ62" s="497"/>
      <c r="GVA62" s="497"/>
      <c r="GVB62" s="497"/>
      <c r="GVC62" s="497"/>
      <c r="GVD62" s="497"/>
      <c r="GVE62" s="497"/>
      <c r="GVF62" s="497"/>
      <c r="GVG62" s="497"/>
      <c r="GVH62" s="497"/>
      <c r="GVI62" s="497"/>
      <c r="GVJ62" s="497"/>
      <c r="GVK62" s="497"/>
      <c r="GVL62" s="497"/>
      <c r="GVM62" s="497"/>
      <c r="GVN62" s="497"/>
      <c r="GVO62" s="497"/>
      <c r="GVP62" s="497"/>
      <c r="GVQ62" s="497"/>
      <c r="GVR62" s="497"/>
      <c r="GVS62" s="497"/>
      <c r="GVT62" s="497"/>
      <c r="GVU62" s="497"/>
      <c r="GVV62" s="497"/>
      <c r="GVW62" s="497"/>
      <c r="GVX62" s="497"/>
      <c r="GVY62" s="497"/>
      <c r="GVZ62" s="497"/>
      <c r="GWA62" s="497"/>
      <c r="GWB62" s="497"/>
      <c r="GWC62" s="497"/>
      <c r="GWD62" s="497"/>
      <c r="GWE62" s="497"/>
      <c r="GWF62" s="497"/>
      <c r="GWG62" s="497"/>
      <c r="GWH62" s="497"/>
      <c r="GWI62" s="497"/>
      <c r="GWJ62" s="497"/>
      <c r="GWK62" s="497"/>
      <c r="GWL62" s="497"/>
      <c r="GWM62" s="497"/>
      <c r="GWN62" s="497"/>
      <c r="GWO62" s="497"/>
      <c r="GWP62" s="497"/>
      <c r="GWQ62" s="497"/>
      <c r="GWR62" s="497"/>
      <c r="GWS62" s="497"/>
      <c r="GWT62" s="497"/>
      <c r="GWU62" s="497"/>
      <c r="GWV62" s="497"/>
      <c r="GWW62" s="497"/>
      <c r="GWX62" s="497"/>
      <c r="GWY62" s="497"/>
      <c r="GWZ62" s="497"/>
      <c r="GXA62" s="497"/>
      <c r="GXB62" s="497"/>
      <c r="GXC62" s="497"/>
      <c r="GXD62" s="497"/>
      <c r="GXE62" s="497"/>
      <c r="GXF62" s="497"/>
      <c r="GXG62" s="497"/>
      <c r="GXH62" s="497"/>
      <c r="GXI62" s="497"/>
      <c r="GXJ62" s="497"/>
      <c r="GXK62" s="497"/>
      <c r="GXL62" s="497"/>
      <c r="GXM62" s="497"/>
      <c r="GXN62" s="497"/>
      <c r="GXO62" s="497"/>
      <c r="GXP62" s="497"/>
      <c r="GXQ62" s="497"/>
      <c r="GXR62" s="497"/>
      <c r="GXS62" s="497"/>
      <c r="GXT62" s="497"/>
      <c r="GXU62" s="497"/>
      <c r="GXV62" s="497"/>
      <c r="GXW62" s="497"/>
      <c r="GXX62" s="497"/>
      <c r="GXY62" s="497"/>
      <c r="GXZ62" s="497"/>
      <c r="GYA62" s="497"/>
      <c r="GYB62" s="497"/>
      <c r="GYC62" s="497"/>
      <c r="GYD62" s="497"/>
      <c r="GYE62" s="497"/>
      <c r="GYF62" s="497"/>
      <c r="GYG62" s="497"/>
      <c r="GYH62" s="497"/>
      <c r="GYI62" s="497"/>
      <c r="GYJ62" s="497"/>
      <c r="GYK62" s="497"/>
      <c r="GYL62" s="497"/>
      <c r="GYM62" s="497"/>
      <c r="GYN62" s="497"/>
      <c r="GYO62" s="497"/>
      <c r="GYP62" s="497"/>
      <c r="GYQ62" s="497"/>
      <c r="GYR62" s="497"/>
      <c r="GYS62" s="497"/>
      <c r="GYT62" s="497"/>
      <c r="GYU62" s="497"/>
      <c r="GYV62" s="497"/>
      <c r="GYW62" s="497"/>
      <c r="GYX62" s="497"/>
      <c r="GYY62" s="497"/>
      <c r="GYZ62" s="497"/>
      <c r="GZA62" s="497"/>
      <c r="GZB62" s="497"/>
      <c r="GZC62" s="497"/>
      <c r="GZD62" s="497"/>
      <c r="GZE62" s="497"/>
      <c r="GZF62" s="497"/>
      <c r="GZG62" s="497"/>
      <c r="GZH62" s="497"/>
      <c r="GZI62" s="497"/>
      <c r="GZJ62" s="497"/>
      <c r="GZK62" s="497"/>
      <c r="GZL62" s="497"/>
      <c r="GZM62" s="497"/>
      <c r="GZN62" s="497"/>
      <c r="GZO62" s="497"/>
      <c r="GZP62" s="497"/>
      <c r="GZQ62" s="497"/>
      <c r="GZR62" s="497"/>
      <c r="GZS62" s="497"/>
      <c r="GZT62" s="497"/>
      <c r="GZU62" s="497"/>
      <c r="GZV62" s="497"/>
      <c r="GZW62" s="497"/>
      <c r="GZX62" s="497"/>
      <c r="GZY62" s="497"/>
      <c r="GZZ62" s="497"/>
      <c r="HAA62" s="497"/>
      <c r="HAB62" s="497"/>
      <c r="HAC62" s="497"/>
      <c r="HAD62" s="497"/>
      <c r="HAE62" s="497"/>
      <c r="HAF62" s="497"/>
      <c r="HAG62" s="497"/>
      <c r="HAH62" s="497"/>
      <c r="HAI62" s="497"/>
      <c r="HAJ62" s="497"/>
      <c r="HAK62" s="497"/>
      <c r="HAL62" s="497"/>
      <c r="HAM62" s="497"/>
      <c r="HAN62" s="497"/>
      <c r="HAO62" s="497"/>
      <c r="HAP62" s="497"/>
      <c r="HAQ62" s="497"/>
      <c r="HAR62" s="497"/>
      <c r="HAS62" s="497"/>
      <c r="HAT62" s="497"/>
      <c r="HAU62" s="497"/>
      <c r="HAV62" s="497"/>
      <c r="HAW62" s="497"/>
      <c r="HAX62" s="497"/>
      <c r="HAY62" s="497"/>
      <c r="HAZ62" s="497"/>
      <c r="HBA62" s="497"/>
      <c r="HBB62" s="497"/>
      <c r="HBC62" s="497"/>
      <c r="HBD62" s="497"/>
      <c r="HBE62" s="497"/>
      <c r="HBF62" s="497"/>
      <c r="HBG62" s="497"/>
      <c r="HBH62" s="497"/>
      <c r="HBI62" s="497"/>
      <c r="HBJ62" s="497"/>
      <c r="HBK62" s="497"/>
      <c r="HBL62" s="497"/>
      <c r="HBM62" s="497"/>
      <c r="HBN62" s="497"/>
      <c r="HBO62" s="497"/>
      <c r="HBP62" s="497"/>
      <c r="HBQ62" s="497"/>
      <c r="HBR62" s="497"/>
      <c r="HBS62" s="497"/>
      <c r="HBT62" s="497"/>
      <c r="HBU62" s="497"/>
      <c r="HBV62" s="497"/>
      <c r="HBW62" s="497"/>
      <c r="HBX62" s="497"/>
      <c r="HBY62" s="497"/>
      <c r="HBZ62" s="497"/>
      <c r="HCA62" s="497"/>
      <c r="HCB62" s="497"/>
      <c r="HCC62" s="497"/>
      <c r="HCD62" s="497"/>
      <c r="HCE62" s="497"/>
      <c r="HCF62" s="497"/>
      <c r="HCG62" s="497"/>
      <c r="HCH62" s="497"/>
      <c r="HCI62" s="497"/>
      <c r="HCJ62" s="497"/>
      <c r="HCK62" s="497"/>
      <c r="HCL62" s="497"/>
      <c r="HCM62" s="497"/>
      <c r="HCN62" s="497"/>
      <c r="HCO62" s="497"/>
      <c r="HCP62" s="497"/>
      <c r="HCQ62" s="497"/>
      <c r="HCR62" s="497"/>
      <c r="HCS62" s="497"/>
      <c r="HCT62" s="497"/>
      <c r="HCU62" s="497"/>
      <c r="HCV62" s="497"/>
      <c r="HCW62" s="497"/>
      <c r="HCX62" s="497"/>
      <c r="HCY62" s="497"/>
      <c r="HCZ62" s="497"/>
      <c r="HDA62" s="497"/>
      <c r="HDB62" s="497"/>
      <c r="HDC62" s="497"/>
      <c r="HDD62" s="497"/>
      <c r="HDE62" s="497"/>
      <c r="HDF62" s="497"/>
      <c r="HDG62" s="497"/>
      <c r="HDH62" s="497"/>
      <c r="HDI62" s="497"/>
      <c r="HDJ62" s="497"/>
      <c r="HDK62" s="497"/>
      <c r="HDL62" s="497"/>
      <c r="HDM62" s="497"/>
      <c r="HDN62" s="497"/>
      <c r="HDO62" s="497"/>
      <c r="HDP62" s="497"/>
      <c r="HDQ62" s="497"/>
      <c r="HDR62" s="497"/>
      <c r="HDS62" s="497"/>
      <c r="HDT62" s="497"/>
      <c r="HDU62" s="497"/>
      <c r="HDV62" s="497"/>
      <c r="HDW62" s="497"/>
      <c r="HDX62" s="497"/>
      <c r="HDY62" s="497"/>
      <c r="HDZ62" s="497"/>
      <c r="HEA62" s="497"/>
      <c r="HEB62" s="497"/>
      <c r="HEC62" s="497"/>
      <c r="HED62" s="497"/>
      <c r="HEE62" s="497"/>
      <c r="HEF62" s="497"/>
      <c r="HEG62" s="497"/>
      <c r="HEH62" s="497"/>
      <c r="HEI62" s="497"/>
      <c r="HEJ62" s="497"/>
      <c r="HEK62" s="497"/>
      <c r="HEL62" s="497"/>
      <c r="HEM62" s="497"/>
      <c r="HEN62" s="497"/>
      <c r="HEO62" s="497"/>
      <c r="HEP62" s="497"/>
      <c r="HEQ62" s="497"/>
      <c r="HER62" s="497"/>
      <c r="HES62" s="497"/>
      <c r="HET62" s="497"/>
      <c r="HEU62" s="497"/>
      <c r="HEV62" s="497"/>
      <c r="HEW62" s="497"/>
      <c r="HEX62" s="497"/>
      <c r="HEY62" s="497"/>
      <c r="HEZ62" s="497"/>
      <c r="HFA62" s="497"/>
      <c r="HFB62" s="497"/>
      <c r="HFC62" s="497"/>
      <c r="HFD62" s="497"/>
      <c r="HFE62" s="497"/>
      <c r="HFF62" s="497"/>
      <c r="HFG62" s="497"/>
      <c r="HFH62" s="497"/>
      <c r="HFI62" s="497"/>
      <c r="HFJ62" s="497"/>
      <c r="HFK62" s="497"/>
      <c r="HFL62" s="497"/>
      <c r="HFM62" s="497"/>
      <c r="HFN62" s="497"/>
      <c r="HFO62" s="497"/>
      <c r="HFP62" s="497"/>
      <c r="HFQ62" s="497"/>
      <c r="HFR62" s="497"/>
      <c r="HFS62" s="497"/>
      <c r="HFT62" s="497"/>
      <c r="HFU62" s="497"/>
      <c r="HFV62" s="497"/>
      <c r="HFW62" s="497"/>
      <c r="HFX62" s="497"/>
      <c r="HFY62" s="497"/>
      <c r="HFZ62" s="497"/>
      <c r="HGA62" s="497"/>
      <c r="HGB62" s="497"/>
      <c r="HGC62" s="497"/>
      <c r="HGD62" s="497"/>
      <c r="HGE62" s="497"/>
      <c r="HGF62" s="497"/>
      <c r="HGG62" s="497"/>
      <c r="HGH62" s="497"/>
      <c r="HGI62" s="497"/>
      <c r="HGJ62" s="497"/>
      <c r="HGK62" s="497"/>
      <c r="HGL62" s="497"/>
      <c r="HGM62" s="497"/>
      <c r="HGN62" s="497"/>
      <c r="HGO62" s="497"/>
      <c r="HGP62" s="497"/>
      <c r="HGQ62" s="497"/>
      <c r="HGR62" s="497"/>
      <c r="HGS62" s="497"/>
      <c r="HGT62" s="497"/>
      <c r="HGU62" s="497"/>
      <c r="HGV62" s="497"/>
      <c r="HGW62" s="497"/>
      <c r="HGX62" s="497"/>
      <c r="HGY62" s="497"/>
      <c r="HGZ62" s="497"/>
      <c r="HHA62" s="497"/>
      <c r="HHB62" s="497"/>
      <c r="HHC62" s="497"/>
      <c r="HHD62" s="497"/>
      <c r="HHE62" s="497"/>
      <c r="HHF62" s="497"/>
      <c r="HHG62" s="497"/>
      <c r="HHH62" s="497"/>
      <c r="HHI62" s="497"/>
      <c r="HHJ62" s="497"/>
      <c r="HHK62" s="497"/>
      <c r="HHL62" s="497"/>
      <c r="HHM62" s="497"/>
      <c r="HHN62" s="497"/>
      <c r="HHO62" s="497"/>
      <c r="HHP62" s="497"/>
      <c r="HHQ62" s="497"/>
      <c r="HHR62" s="497"/>
      <c r="HHS62" s="497"/>
      <c r="HHT62" s="497"/>
      <c r="HHU62" s="497"/>
      <c r="HHV62" s="497"/>
      <c r="HHW62" s="497"/>
      <c r="HHX62" s="497"/>
      <c r="HHY62" s="497"/>
      <c r="HHZ62" s="497"/>
      <c r="HIA62" s="497"/>
      <c r="HIB62" s="497"/>
      <c r="HIC62" s="497"/>
      <c r="HID62" s="497"/>
      <c r="HIE62" s="497"/>
      <c r="HIF62" s="497"/>
      <c r="HIG62" s="497"/>
      <c r="HIH62" s="497"/>
      <c r="HII62" s="497"/>
      <c r="HIJ62" s="497"/>
      <c r="HIK62" s="497"/>
      <c r="HIL62" s="497"/>
      <c r="HIM62" s="497"/>
      <c r="HIN62" s="497"/>
      <c r="HIO62" s="497"/>
      <c r="HIP62" s="497"/>
      <c r="HIQ62" s="497"/>
      <c r="HIR62" s="497"/>
      <c r="HIS62" s="497"/>
      <c r="HIT62" s="497"/>
      <c r="HIU62" s="497"/>
      <c r="HIV62" s="497"/>
      <c r="HIW62" s="497"/>
      <c r="HIX62" s="497"/>
      <c r="HIY62" s="497"/>
      <c r="HIZ62" s="497"/>
      <c r="HJA62" s="497"/>
      <c r="HJB62" s="497"/>
      <c r="HJC62" s="497"/>
      <c r="HJD62" s="497"/>
      <c r="HJE62" s="497"/>
      <c r="HJF62" s="497"/>
      <c r="HJG62" s="497"/>
      <c r="HJH62" s="497"/>
      <c r="HJI62" s="497"/>
      <c r="HJJ62" s="497"/>
      <c r="HJK62" s="497"/>
      <c r="HJL62" s="497"/>
      <c r="HJM62" s="497"/>
      <c r="HJN62" s="497"/>
      <c r="HJO62" s="497"/>
      <c r="HJP62" s="497"/>
      <c r="HJQ62" s="497"/>
      <c r="HJR62" s="497"/>
      <c r="HJS62" s="497"/>
      <c r="HJT62" s="497"/>
      <c r="HJU62" s="497"/>
      <c r="HJV62" s="497"/>
      <c r="HJW62" s="497"/>
      <c r="HJX62" s="497"/>
      <c r="HJY62" s="497"/>
      <c r="HJZ62" s="497"/>
      <c r="HKA62" s="497"/>
      <c r="HKB62" s="497"/>
      <c r="HKC62" s="497"/>
      <c r="HKD62" s="497"/>
      <c r="HKE62" s="497"/>
      <c r="HKF62" s="497"/>
      <c r="HKG62" s="497"/>
      <c r="HKH62" s="497"/>
      <c r="HKI62" s="497"/>
      <c r="HKJ62" s="497"/>
      <c r="HKK62" s="497"/>
      <c r="HKL62" s="497"/>
      <c r="HKM62" s="497"/>
      <c r="HKN62" s="497"/>
      <c r="HKO62" s="497"/>
      <c r="HKP62" s="497"/>
      <c r="HKQ62" s="497"/>
      <c r="HKR62" s="497"/>
      <c r="HKS62" s="497"/>
      <c r="HKT62" s="497"/>
      <c r="HKU62" s="497"/>
      <c r="HKV62" s="497"/>
      <c r="HKW62" s="497"/>
      <c r="HKX62" s="497"/>
      <c r="HKY62" s="497"/>
      <c r="HKZ62" s="497"/>
      <c r="HLA62" s="497"/>
      <c r="HLB62" s="497"/>
      <c r="HLC62" s="497"/>
      <c r="HLD62" s="497"/>
      <c r="HLE62" s="497"/>
      <c r="HLF62" s="497"/>
      <c r="HLG62" s="497"/>
      <c r="HLH62" s="497"/>
      <c r="HLI62" s="497"/>
      <c r="HLJ62" s="497"/>
      <c r="HLK62" s="497"/>
      <c r="HLL62" s="497"/>
      <c r="HLM62" s="497"/>
      <c r="HLN62" s="497"/>
      <c r="HLO62" s="497"/>
      <c r="HLP62" s="497"/>
      <c r="HLQ62" s="497"/>
      <c r="HLR62" s="497"/>
      <c r="HLS62" s="497"/>
      <c r="HLT62" s="497"/>
      <c r="HLU62" s="497"/>
      <c r="HLV62" s="497"/>
      <c r="HLW62" s="497"/>
      <c r="HLX62" s="497"/>
      <c r="HLY62" s="497"/>
      <c r="HLZ62" s="497"/>
      <c r="HMA62" s="497"/>
      <c r="HMB62" s="497"/>
      <c r="HMC62" s="497"/>
      <c r="HMD62" s="497"/>
      <c r="HME62" s="497"/>
      <c r="HMF62" s="497"/>
      <c r="HMG62" s="497"/>
      <c r="HMH62" s="497"/>
      <c r="HMI62" s="497"/>
      <c r="HMJ62" s="497"/>
      <c r="HMK62" s="497"/>
      <c r="HML62" s="497"/>
      <c r="HMM62" s="497"/>
      <c r="HMN62" s="497"/>
      <c r="HMO62" s="497"/>
      <c r="HMP62" s="497"/>
      <c r="HMQ62" s="497"/>
      <c r="HMR62" s="497"/>
      <c r="HMS62" s="497"/>
      <c r="HMT62" s="497"/>
      <c r="HMU62" s="497"/>
      <c r="HMV62" s="497"/>
      <c r="HMW62" s="497"/>
      <c r="HMX62" s="497"/>
      <c r="HMY62" s="497"/>
      <c r="HMZ62" s="497"/>
      <c r="HNA62" s="497"/>
      <c r="HNB62" s="497"/>
      <c r="HNC62" s="497"/>
      <c r="HND62" s="497"/>
      <c r="HNE62" s="497"/>
      <c r="HNF62" s="497"/>
      <c r="HNG62" s="497"/>
      <c r="HNH62" s="497"/>
      <c r="HNI62" s="497"/>
      <c r="HNJ62" s="497"/>
      <c r="HNK62" s="497"/>
      <c r="HNL62" s="497"/>
      <c r="HNM62" s="497"/>
      <c r="HNN62" s="497"/>
      <c r="HNO62" s="497"/>
      <c r="HNP62" s="497"/>
      <c r="HNQ62" s="497"/>
      <c r="HNR62" s="497"/>
      <c r="HNS62" s="497"/>
      <c r="HNT62" s="497"/>
      <c r="HNU62" s="497"/>
      <c r="HNV62" s="497"/>
      <c r="HNW62" s="497"/>
      <c r="HNX62" s="497"/>
      <c r="HNY62" s="497"/>
      <c r="HNZ62" s="497"/>
      <c r="HOA62" s="497"/>
      <c r="HOB62" s="497"/>
      <c r="HOC62" s="497"/>
      <c r="HOD62" s="497"/>
      <c r="HOE62" s="497"/>
      <c r="HOF62" s="497"/>
      <c r="HOG62" s="497"/>
      <c r="HOH62" s="497"/>
      <c r="HOI62" s="497"/>
      <c r="HOJ62" s="497"/>
      <c r="HOK62" s="497"/>
      <c r="HOL62" s="497"/>
      <c r="HOM62" s="497"/>
      <c r="HON62" s="497"/>
      <c r="HOO62" s="497"/>
      <c r="HOP62" s="497"/>
      <c r="HOQ62" s="497"/>
      <c r="HOR62" s="497"/>
      <c r="HOS62" s="497"/>
      <c r="HOT62" s="497"/>
      <c r="HOU62" s="497"/>
      <c r="HOV62" s="497"/>
      <c r="HOW62" s="497"/>
      <c r="HOX62" s="497"/>
      <c r="HOY62" s="497"/>
      <c r="HOZ62" s="497"/>
      <c r="HPA62" s="497"/>
      <c r="HPB62" s="497"/>
      <c r="HPC62" s="497"/>
      <c r="HPD62" s="497"/>
      <c r="HPE62" s="497"/>
      <c r="HPF62" s="497"/>
      <c r="HPG62" s="497"/>
      <c r="HPH62" s="497"/>
      <c r="HPI62" s="497"/>
      <c r="HPJ62" s="497"/>
      <c r="HPK62" s="497"/>
      <c r="HPL62" s="497"/>
      <c r="HPM62" s="497"/>
      <c r="HPN62" s="497"/>
      <c r="HPO62" s="497"/>
      <c r="HPP62" s="497"/>
      <c r="HPQ62" s="497"/>
      <c r="HPR62" s="497"/>
      <c r="HPS62" s="497"/>
      <c r="HPT62" s="497"/>
      <c r="HPU62" s="497"/>
      <c r="HPV62" s="497"/>
      <c r="HPW62" s="497"/>
      <c r="HPX62" s="497"/>
      <c r="HPY62" s="497"/>
      <c r="HPZ62" s="497"/>
      <c r="HQA62" s="497"/>
      <c r="HQB62" s="497"/>
      <c r="HQC62" s="497"/>
      <c r="HQD62" s="497"/>
      <c r="HQE62" s="497"/>
      <c r="HQF62" s="497"/>
      <c r="HQG62" s="497"/>
      <c r="HQH62" s="497"/>
      <c r="HQI62" s="497"/>
      <c r="HQJ62" s="497"/>
      <c r="HQK62" s="497"/>
      <c r="HQL62" s="497"/>
      <c r="HQM62" s="497"/>
      <c r="HQN62" s="497"/>
      <c r="HQO62" s="497"/>
      <c r="HQP62" s="497"/>
      <c r="HQQ62" s="497"/>
      <c r="HQR62" s="497"/>
      <c r="HQS62" s="497"/>
      <c r="HQT62" s="497"/>
      <c r="HQU62" s="497"/>
      <c r="HQV62" s="497"/>
      <c r="HQW62" s="497"/>
      <c r="HQX62" s="497"/>
      <c r="HQY62" s="497"/>
      <c r="HQZ62" s="497"/>
      <c r="HRA62" s="497"/>
      <c r="HRB62" s="497"/>
      <c r="HRC62" s="497"/>
      <c r="HRD62" s="497"/>
      <c r="HRE62" s="497"/>
      <c r="HRF62" s="497"/>
      <c r="HRG62" s="497"/>
      <c r="HRH62" s="497"/>
      <c r="HRI62" s="497"/>
      <c r="HRJ62" s="497"/>
      <c r="HRK62" s="497"/>
      <c r="HRL62" s="497"/>
      <c r="HRM62" s="497"/>
      <c r="HRN62" s="497"/>
      <c r="HRO62" s="497"/>
      <c r="HRP62" s="497"/>
      <c r="HRQ62" s="497"/>
      <c r="HRR62" s="497"/>
      <c r="HRS62" s="497"/>
      <c r="HRT62" s="497"/>
      <c r="HRU62" s="497"/>
      <c r="HRV62" s="497"/>
      <c r="HRW62" s="497"/>
      <c r="HRX62" s="497"/>
      <c r="HRY62" s="497"/>
      <c r="HRZ62" s="497"/>
      <c r="HSA62" s="497"/>
      <c r="HSB62" s="497"/>
      <c r="HSC62" s="497"/>
      <c r="HSD62" s="497"/>
      <c r="HSE62" s="497"/>
      <c r="HSF62" s="497"/>
      <c r="HSG62" s="497"/>
      <c r="HSH62" s="497"/>
      <c r="HSI62" s="497"/>
      <c r="HSJ62" s="497"/>
      <c r="HSK62" s="497"/>
      <c r="HSL62" s="497"/>
      <c r="HSM62" s="497"/>
      <c r="HSN62" s="497"/>
      <c r="HSO62" s="497"/>
      <c r="HSP62" s="497"/>
      <c r="HSQ62" s="497"/>
      <c r="HSR62" s="497"/>
      <c r="HSS62" s="497"/>
      <c r="HST62" s="497"/>
      <c r="HSU62" s="497"/>
      <c r="HSV62" s="497"/>
      <c r="HSW62" s="497"/>
      <c r="HSX62" s="497"/>
      <c r="HSY62" s="497"/>
      <c r="HSZ62" s="497"/>
      <c r="HTA62" s="497"/>
      <c r="HTB62" s="497"/>
      <c r="HTC62" s="497"/>
      <c r="HTD62" s="497"/>
      <c r="HTE62" s="497"/>
      <c r="HTF62" s="497"/>
      <c r="HTG62" s="497"/>
      <c r="HTH62" s="497"/>
      <c r="HTI62" s="497"/>
      <c r="HTJ62" s="497"/>
      <c r="HTK62" s="497"/>
      <c r="HTL62" s="497"/>
      <c r="HTM62" s="497"/>
      <c r="HTN62" s="497"/>
      <c r="HTO62" s="497"/>
      <c r="HTP62" s="497"/>
      <c r="HTQ62" s="497"/>
      <c r="HTR62" s="497"/>
      <c r="HTS62" s="497"/>
      <c r="HTT62" s="497"/>
      <c r="HTU62" s="497"/>
      <c r="HTV62" s="497"/>
      <c r="HTW62" s="497"/>
      <c r="HTX62" s="497"/>
      <c r="HTY62" s="497"/>
      <c r="HTZ62" s="497"/>
      <c r="HUA62" s="497"/>
      <c r="HUB62" s="497"/>
      <c r="HUC62" s="497"/>
      <c r="HUD62" s="497"/>
      <c r="HUE62" s="497"/>
      <c r="HUF62" s="497"/>
      <c r="HUG62" s="497"/>
      <c r="HUH62" s="497"/>
      <c r="HUI62" s="497"/>
      <c r="HUJ62" s="497"/>
      <c r="HUK62" s="497"/>
      <c r="HUL62" s="497"/>
      <c r="HUM62" s="497"/>
      <c r="HUN62" s="497"/>
      <c r="HUO62" s="497"/>
      <c r="HUP62" s="497"/>
      <c r="HUQ62" s="497"/>
      <c r="HUR62" s="497"/>
      <c r="HUS62" s="497"/>
      <c r="HUT62" s="497"/>
      <c r="HUU62" s="497"/>
      <c r="HUV62" s="497"/>
      <c r="HUW62" s="497"/>
      <c r="HUX62" s="497"/>
      <c r="HUY62" s="497"/>
      <c r="HUZ62" s="497"/>
      <c r="HVA62" s="497"/>
      <c r="HVB62" s="497"/>
      <c r="HVC62" s="497"/>
      <c r="HVD62" s="497"/>
      <c r="HVE62" s="497"/>
      <c r="HVF62" s="497"/>
      <c r="HVG62" s="497"/>
      <c r="HVH62" s="497"/>
      <c r="HVI62" s="497"/>
      <c r="HVJ62" s="497"/>
      <c r="HVK62" s="497"/>
      <c r="HVL62" s="497"/>
      <c r="HVM62" s="497"/>
      <c r="HVN62" s="497"/>
      <c r="HVO62" s="497"/>
      <c r="HVP62" s="497"/>
      <c r="HVQ62" s="497"/>
      <c r="HVR62" s="497"/>
      <c r="HVS62" s="497"/>
      <c r="HVT62" s="497"/>
      <c r="HVU62" s="497"/>
      <c r="HVV62" s="497"/>
      <c r="HVW62" s="497"/>
      <c r="HVX62" s="497"/>
      <c r="HVY62" s="497"/>
      <c r="HVZ62" s="497"/>
      <c r="HWA62" s="497"/>
      <c r="HWB62" s="497"/>
      <c r="HWC62" s="497"/>
      <c r="HWD62" s="497"/>
      <c r="HWE62" s="497"/>
      <c r="HWF62" s="497"/>
      <c r="HWG62" s="497"/>
      <c r="HWH62" s="497"/>
      <c r="HWI62" s="497"/>
      <c r="HWJ62" s="497"/>
      <c r="HWK62" s="497"/>
      <c r="HWL62" s="497"/>
      <c r="HWM62" s="497"/>
      <c r="HWN62" s="497"/>
      <c r="HWO62" s="497"/>
      <c r="HWP62" s="497"/>
      <c r="HWQ62" s="497"/>
      <c r="HWR62" s="497"/>
      <c r="HWS62" s="497"/>
      <c r="HWT62" s="497"/>
      <c r="HWU62" s="497"/>
      <c r="HWV62" s="497"/>
      <c r="HWW62" s="497"/>
      <c r="HWX62" s="497"/>
      <c r="HWY62" s="497"/>
      <c r="HWZ62" s="497"/>
      <c r="HXA62" s="497"/>
      <c r="HXB62" s="497"/>
      <c r="HXC62" s="497"/>
      <c r="HXD62" s="497"/>
      <c r="HXE62" s="497"/>
      <c r="HXF62" s="497"/>
      <c r="HXG62" s="497"/>
      <c r="HXH62" s="497"/>
      <c r="HXI62" s="497"/>
      <c r="HXJ62" s="497"/>
      <c r="HXK62" s="497"/>
      <c r="HXL62" s="497"/>
      <c r="HXM62" s="497"/>
      <c r="HXN62" s="497"/>
      <c r="HXO62" s="497"/>
      <c r="HXP62" s="497"/>
      <c r="HXQ62" s="497"/>
      <c r="HXR62" s="497"/>
      <c r="HXS62" s="497"/>
      <c r="HXT62" s="497"/>
      <c r="HXU62" s="497"/>
      <c r="HXV62" s="497"/>
      <c r="HXW62" s="497"/>
      <c r="HXX62" s="497"/>
      <c r="HXY62" s="497"/>
      <c r="HXZ62" s="497"/>
      <c r="HYA62" s="497"/>
      <c r="HYB62" s="497"/>
      <c r="HYC62" s="497"/>
      <c r="HYD62" s="497"/>
      <c r="HYE62" s="497"/>
      <c r="HYF62" s="497"/>
      <c r="HYG62" s="497"/>
      <c r="HYH62" s="497"/>
      <c r="HYI62" s="497"/>
      <c r="HYJ62" s="497"/>
      <c r="HYK62" s="497"/>
      <c r="HYL62" s="497"/>
      <c r="HYM62" s="497"/>
      <c r="HYN62" s="497"/>
      <c r="HYO62" s="497"/>
      <c r="HYP62" s="497"/>
      <c r="HYQ62" s="497"/>
      <c r="HYR62" s="497"/>
      <c r="HYS62" s="497"/>
      <c r="HYT62" s="497"/>
      <c r="HYU62" s="497"/>
      <c r="HYV62" s="497"/>
      <c r="HYW62" s="497"/>
      <c r="HYX62" s="497"/>
      <c r="HYY62" s="497"/>
      <c r="HYZ62" s="497"/>
      <c r="HZA62" s="497"/>
      <c r="HZB62" s="497"/>
      <c r="HZC62" s="497"/>
      <c r="HZD62" s="497"/>
      <c r="HZE62" s="497"/>
      <c r="HZF62" s="497"/>
      <c r="HZG62" s="497"/>
      <c r="HZH62" s="497"/>
      <c r="HZI62" s="497"/>
      <c r="HZJ62" s="497"/>
      <c r="HZK62" s="497"/>
      <c r="HZL62" s="497"/>
      <c r="HZM62" s="497"/>
      <c r="HZN62" s="497"/>
      <c r="HZO62" s="497"/>
      <c r="HZP62" s="497"/>
      <c r="HZQ62" s="497"/>
      <c r="HZR62" s="497"/>
      <c r="HZS62" s="497"/>
      <c r="HZT62" s="497"/>
      <c r="HZU62" s="497"/>
      <c r="HZV62" s="497"/>
      <c r="HZW62" s="497"/>
      <c r="HZX62" s="497"/>
      <c r="HZY62" s="497"/>
      <c r="HZZ62" s="497"/>
      <c r="IAA62" s="497"/>
      <c r="IAB62" s="497"/>
      <c r="IAC62" s="497"/>
      <c r="IAD62" s="497"/>
      <c r="IAE62" s="497"/>
      <c r="IAF62" s="497"/>
      <c r="IAG62" s="497"/>
      <c r="IAH62" s="497"/>
      <c r="IAI62" s="497"/>
      <c r="IAJ62" s="497"/>
      <c r="IAK62" s="497"/>
      <c r="IAL62" s="497"/>
      <c r="IAM62" s="497"/>
      <c r="IAN62" s="497"/>
      <c r="IAO62" s="497"/>
      <c r="IAP62" s="497"/>
      <c r="IAQ62" s="497"/>
      <c r="IAR62" s="497"/>
      <c r="IAS62" s="497"/>
      <c r="IAT62" s="497"/>
      <c r="IAU62" s="497"/>
      <c r="IAV62" s="497"/>
      <c r="IAW62" s="497"/>
      <c r="IAX62" s="497"/>
      <c r="IAY62" s="497"/>
      <c r="IAZ62" s="497"/>
      <c r="IBA62" s="497"/>
      <c r="IBB62" s="497"/>
      <c r="IBC62" s="497"/>
      <c r="IBD62" s="497"/>
      <c r="IBE62" s="497"/>
      <c r="IBF62" s="497"/>
      <c r="IBG62" s="497"/>
      <c r="IBH62" s="497"/>
      <c r="IBI62" s="497"/>
      <c r="IBJ62" s="497"/>
      <c r="IBK62" s="497"/>
      <c r="IBL62" s="497"/>
      <c r="IBM62" s="497"/>
      <c r="IBN62" s="497"/>
      <c r="IBO62" s="497"/>
      <c r="IBP62" s="497"/>
      <c r="IBQ62" s="497"/>
      <c r="IBR62" s="497"/>
      <c r="IBS62" s="497"/>
      <c r="IBT62" s="497"/>
      <c r="IBU62" s="497"/>
      <c r="IBV62" s="497"/>
      <c r="IBW62" s="497"/>
      <c r="IBX62" s="497"/>
      <c r="IBY62" s="497"/>
      <c r="IBZ62" s="497"/>
      <c r="ICA62" s="497"/>
      <c r="ICB62" s="497"/>
      <c r="ICC62" s="497"/>
      <c r="ICD62" s="497"/>
      <c r="ICE62" s="497"/>
      <c r="ICF62" s="497"/>
      <c r="ICG62" s="497"/>
      <c r="ICH62" s="497"/>
      <c r="ICI62" s="497"/>
      <c r="ICJ62" s="497"/>
      <c r="ICK62" s="497"/>
      <c r="ICL62" s="497"/>
      <c r="ICM62" s="497"/>
      <c r="ICN62" s="497"/>
      <c r="ICO62" s="497"/>
      <c r="ICP62" s="497"/>
      <c r="ICQ62" s="497"/>
      <c r="ICR62" s="497"/>
      <c r="ICS62" s="497"/>
      <c r="ICT62" s="497"/>
      <c r="ICU62" s="497"/>
      <c r="ICV62" s="497"/>
      <c r="ICW62" s="497"/>
      <c r="ICX62" s="497"/>
      <c r="ICY62" s="497"/>
      <c r="ICZ62" s="497"/>
      <c r="IDA62" s="497"/>
      <c r="IDB62" s="497"/>
      <c r="IDC62" s="497"/>
      <c r="IDD62" s="497"/>
      <c r="IDE62" s="497"/>
      <c r="IDF62" s="497"/>
      <c r="IDG62" s="497"/>
      <c r="IDH62" s="497"/>
      <c r="IDI62" s="497"/>
      <c r="IDJ62" s="497"/>
      <c r="IDK62" s="497"/>
      <c r="IDL62" s="497"/>
      <c r="IDM62" s="497"/>
      <c r="IDN62" s="497"/>
      <c r="IDO62" s="497"/>
      <c r="IDP62" s="497"/>
      <c r="IDQ62" s="497"/>
      <c r="IDR62" s="497"/>
      <c r="IDS62" s="497"/>
      <c r="IDT62" s="497"/>
      <c r="IDU62" s="497"/>
      <c r="IDV62" s="497"/>
      <c r="IDW62" s="497"/>
      <c r="IDX62" s="497"/>
      <c r="IDY62" s="497"/>
      <c r="IDZ62" s="497"/>
      <c r="IEA62" s="497"/>
      <c r="IEB62" s="497"/>
      <c r="IEC62" s="497"/>
      <c r="IED62" s="497"/>
      <c r="IEE62" s="497"/>
      <c r="IEF62" s="497"/>
      <c r="IEG62" s="497"/>
      <c r="IEH62" s="497"/>
      <c r="IEI62" s="497"/>
      <c r="IEJ62" s="497"/>
      <c r="IEK62" s="497"/>
      <c r="IEL62" s="497"/>
      <c r="IEM62" s="497"/>
      <c r="IEN62" s="497"/>
      <c r="IEO62" s="497"/>
      <c r="IEP62" s="497"/>
      <c r="IEQ62" s="497"/>
      <c r="IER62" s="497"/>
      <c r="IES62" s="497"/>
      <c r="IET62" s="497"/>
      <c r="IEU62" s="497"/>
      <c r="IEV62" s="497"/>
      <c r="IEW62" s="497"/>
      <c r="IEX62" s="497"/>
      <c r="IEY62" s="497"/>
      <c r="IEZ62" s="497"/>
      <c r="IFA62" s="497"/>
      <c r="IFB62" s="497"/>
      <c r="IFC62" s="497"/>
      <c r="IFD62" s="497"/>
      <c r="IFE62" s="497"/>
      <c r="IFF62" s="497"/>
      <c r="IFG62" s="497"/>
      <c r="IFH62" s="497"/>
      <c r="IFI62" s="497"/>
      <c r="IFJ62" s="497"/>
      <c r="IFK62" s="497"/>
      <c r="IFL62" s="497"/>
      <c r="IFM62" s="497"/>
      <c r="IFN62" s="497"/>
      <c r="IFO62" s="497"/>
      <c r="IFP62" s="497"/>
      <c r="IFQ62" s="497"/>
      <c r="IFR62" s="497"/>
      <c r="IFS62" s="497"/>
      <c r="IFT62" s="497"/>
      <c r="IFU62" s="497"/>
      <c r="IFV62" s="497"/>
      <c r="IFW62" s="497"/>
      <c r="IFX62" s="497"/>
      <c r="IFY62" s="497"/>
      <c r="IFZ62" s="497"/>
      <c r="IGA62" s="497"/>
      <c r="IGB62" s="497"/>
      <c r="IGC62" s="497"/>
      <c r="IGD62" s="497"/>
      <c r="IGE62" s="497"/>
      <c r="IGF62" s="497"/>
      <c r="IGG62" s="497"/>
      <c r="IGH62" s="497"/>
      <c r="IGI62" s="497"/>
      <c r="IGJ62" s="497"/>
      <c r="IGK62" s="497"/>
      <c r="IGL62" s="497"/>
      <c r="IGM62" s="497"/>
      <c r="IGN62" s="497"/>
      <c r="IGO62" s="497"/>
      <c r="IGP62" s="497"/>
      <c r="IGQ62" s="497"/>
      <c r="IGR62" s="497"/>
      <c r="IGS62" s="497"/>
      <c r="IGT62" s="497"/>
      <c r="IGU62" s="497"/>
      <c r="IGV62" s="497"/>
      <c r="IGW62" s="497"/>
      <c r="IGX62" s="497"/>
      <c r="IGY62" s="497"/>
      <c r="IGZ62" s="497"/>
      <c r="IHA62" s="497"/>
      <c r="IHB62" s="497"/>
      <c r="IHC62" s="497"/>
      <c r="IHD62" s="497"/>
      <c r="IHE62" s="497"/>
      <c r="IHF62" s="497"/>
      <c r="IHG62" s="497"/>
      <c r="IHH62" s="497"/>
      <c r="IHI62" s="497"/>
      <c r="IHJ62" s="497"/>
      <c r="IHK62" s="497"/>
      <c r="IHL62" s="497"/>
      <c r="IHM62" s="497"/>
      <c r="IHN62" s="497"/>
      <c r="IHO62" s="497"/>
      <c r="IHP62" s="497"/>
      <c r="IHQ62" s="497"/>
      <c r="IHR62" s="497"/>
      <c r="IHS62" s="497"/>
      <c r="IHT62" s="497"/>
      <c r="IHU62" s="497"/>
      <c r="IHV62" s="497"/>
      <c r="IHW62" s="497"/>
      <c r="IHX62" s="497"/>
      <c r="IHY62" s="497"/>
      <c r="IHZ62" s="497"/>
      <c r="IIA62" s="497"/>
      <c r="IIB62" s="497"/>
      <c r="IIC62" s="497"/>
      <c r="IID62" s="497"/>
      <c r="IIE62" s="497"/>
      <c r="IIF62" s="497"/>
      <c r="IIG62" s="497"/>
      <c r="IIH62" s="497"/>
      <c r="III62" s="497"/>
      <c r="IIJ62" s="497"/>
      <c r="IIK62" s="497"/>
      <c r="IIL62" s="497"/>
      <c r="IIM62" s="497"/>
      <c r="IIN62" s="497"/>
      <c r="IIO62" s="497"/>
      <c r="IIP62" s="497"/>
      <c r="IIQ62" s="497"/>
      <c r="IIR62" s="497"/>
      <c r="IIS62" s="497"/>
      <c r="IIT62" s="497"/>
      <c r="IIU62" s="497"/>
      <c r="IIV62" s="497"/>
      <c r="IIW62" s="497"/>
      <c r="IIX62" s="497"/>
      <c r="IIY62" s="497"/>
      <c r="IIZ62" s="497"/>
      <c r="IJA62" s="497"/>
      <c r="IJB62" s="497"/>
      <c r="IJC62" s="497"/>
      <c r="IJD62" s="497"/>
      <c r="IJE62" s="497"/>
      <c r="IJF62" s="497"/>
      <c r="IJG62" s="497"/>
      <c r="IJH62" s="497"/>
      <c r="IJI62" s="497"/>
      <c r="IJJ62" s="497"/>
      <c r="IJK62" s="497"/>
      <c r="IJL62" s="497"/>
      <c r="IJM62" s="497"/>
      <c r="IJN62" s="497"/>
      <c r="IJO62" s="497"/>
      <c r="IJP62" s="497"/>
      <c r="IJQ62" s="497"/>
      <c r="IJR62" s="497"/>
      <c r="IJS62" s="497"/>
      <c r="IJT62" s="497"/>
      <c r="IJU62" s="497"/>
      <c r="IJV62" s="497"/>
      <c r="IJW62" s="497"/>
      <c r="IJX62" s="497"/>
      <c r="IJY62" s="497"/>
      <c r="IJZ62" s="497"/>
      <c r="IKA62" s="497"/>
      <c r="IKB62" s="497"/>
      <c r="IKC62" s="497"/>
      <c r="IKD62" s="497"/>
      <c r="IKE62" s="497"/>
      <c r="IKF62" s="497"/>
      <c r="IKG62" s="497"/>
      <c r="IKH62" s="497"/>
      <c r="IKI62" s="497"/>
      <c r="IKJ62" s="497"/>
      <c r="IKK62" s="497"/>
      <c r="IKL62" s="497"/>
      <c r="IKM62" s="497"/>
      <c r="IKN62" s="497"/>
      <c r="IKO62" s="497"/>
      <c r="IKP62" s="497"/>
      <c r="IKQ62" s="497"/>
      <c r="IKR62" s="497"/>
      <c r="IKS62" s="497"/>
      <c r="IKT62" s="497"/>
      <c r="IKU62" s="497"/>
      <c r="IKV62" s="497"/>
      <c r="IKW62" s="497"/>
      <c r="IKX62" s="497"/>
      <c r="IKY62" s="497"/>
      <c r="IKZ62" s="497"/>
      <c r="ILA62" s="497"/>
      <c r="ILB62" s="497"/>
      <c r="ILC62" s="497"/>
      <c r="ILD62" s="497"/>
      <c r="ILE62" s="497"/>
      <c r="ILF62" s="497"/>
      <c r="ILG62" s="497"/>
      <c r="ILH62" s="497"/>
      <c r="ILI62" s="497"/>
      <c r="ILJ62" s="497"/>
      <c r="ILK62" s="497"/>
      <c r="ILL62" s="497"/>
      <c r="ILM62" s="497"/>
      <c r="ILN62" s="497"/>
      <c r="ILO62" s="497"/>
      <c r="ILP62" s="497"/>
      <c r="ILQ62" s="497"/>
      <c r="ILR62" s="497"/>
      <c r="ILS62" s="497"/>
      <c r="ILT62" s="497"/>
      <c r="ILU62" s="497"/>
      <c r="ILV62" s="497"/>
      <c r="ILW62" s="497"/>
      <c r="ILX62" s="497"/>
      <c r="ILY62" s="497"/>
      <c r="ILZ62" s="497"/>
      <c r="IMA62" s="497"/>
      <c r="IMB62" s="497"/>
      <c r="IMC62" s="497"/>
      <c r="IMD62" s="497"/>
      <c r="IME62" s="497"/>
      <c r="IMF62" s="497"/>
      <c r="IMG62" s="497"/>
      <c r="IMH62" s="497"/>
      <c r="IMI62" s="497"/>
      <c r="IMJ62" s="497"/>
      <c r="IMK62" s="497"/>
      <c r="IML62" s="497"/>
      <c r="IMM62" s="497"/>
      <c r="IMN62" s="497"/>
      <c r="IMO62" s="497"/>
      <c r="IMP62" s="497"/>
      <c r="IMQ62" s="497"/>
      <c r="IMR62" s="497"/>
      <c r="IMS62" s="497"/>
      <c r="IMT62" s="497"/>
      <c r="IMU62" s="497"/>
      <c r="IMV62" s="497"/>
      <c r="IMW62" s="497"/>
      <c r="IMX62" s="497"/>
      <c r="IMY62" s="497"/>
      <c r="IMZ62" s="497"/>
      <c r="INA62" s="497"/>
      <c r="INB62" s="497"/>
      <c r="INC62" s="497"/>
      <c r="IND62" s="497"/>
      <c r="INE62" s="497"/>
      <c r="INF62" s="497"/>
      <c r="ING62" s="497"/>
      <c r="INH62" s="497"/>
      <c r="INI62" s="497"/>
      <c r="INJ62" s="497"/>
      <c r="INK62" s="497"/>
      <c r="INL62" s="497"/>
      <c r="INM62" s="497"/>
      <c r="INN62" s="497"/>
      <c r="INO62" s="497"/>
      <c r="INP62" s="497"/>
      <c r="INQ62" s="497"/>
      <c r="INR62" s="497"/>
      <c r="INS62" s="497"/>
      <c r="INT62" s="497"/>
      <c r="INU62" s="497"/>
      <c r="INV62" s="497"/>
      <c r="INW62" s="497"/>
      <c r="INX62" s="497"/>
      <c r="INY62" s="497"/>
      <c r="INZ62" s="497"/>
      <c r="IOA62" s="497"/>
      <c r="IOB62" s="497"/>
      <c r="IOC62" s="497"/>
      <c r="IOD62" s="497"/>
      <c r="IOE62" s="497"/>
      <c r="IOF62" s="497"/>
      <c r="IOG62" s="497"/>
      <c r="IOH62" s="497"/>
      <c r="IOI62" s="497"/>
      <c r="IOJ62" s="497"/>
      <c r="IOK62" s="497"/>
      <c r="IOL62" s="497"/>
      <c r="IOM62" s="497"/>
      <c r="ION62" s="497"/>
      <c r="IOO62" s="497"/>
      <c r="IOP62" s="497"/>
      <c r="IOQ62" s="497"/>
      <c r="IOR62" s="497"/>
      <c r="IOS62" s="497"/>
      <c r="IOT62" s="497"/>
      <c r="IOU62" s="497"/>
      <c r="IOV62" s="497"/>
      <c r="IOW62" s="497"/>
      <c r="IOX62" s="497"/>
      <c r="IOY62" s="497"/>
      <c r="IOZ62" s="497"/>
      <c r="IPA62" s="497"/>
      <c r="IPB62" s="497"/>
      <c r="IPC62" s="497"/>
      <c r="IPD62" s="497"/>
      <c r="IPE62" s="497"/>
      <c r="IPF62" s="497"/>
      <c r="IPG62" s="497"/>
      <c r="IPH62" s="497"/>
      <c r="IPI62" s="497"/>
      <c r="IPJ62" s="497"/>
      <c r="IPK62" s="497"/>
      <c r="IPL62" s="497"/>
      <c r="IPM62" s="497"/>
      <c r="IPN62" s="497"/>
      <c r="IPO62" s="497"/>
      <c r="IPP62" s="497"/>
      <c r="IPQ62" s="497"/>
      <c r="IPR62" s="497"/>
      <c r="IPS62" s="497"/>
      <c r="IPT62" s="497"/>
      <c r="IPU62" s="497"/>
      <c r="IPV62" s="497"/>
      <c r="IPW62" s="497"/>
      <c r="IPX62" s="497"/>
      <c r="IPY62" s="497"/>
      <c r="IPZ62" s="497"/>
      <c r="IQA62" s="497"/>
      <c r="IQB62" s="497"/>
      <c r="IQC62" s="497"/>
      <c r="IQD62" s="497"/>
      <c r="IQE62" s="497"/>
      <c r="IQF62" s="497"/>
      <c r="IQG62" s="497"/>
      <c r="IQH62" s="497"/>
      <c r="IQI62" s="497"/>
      <c r="IQJ62" s="497"/>
      <c r="IQK62" s="497"/>
      <c r="IQL62" s="497"/>
      <c r="IQM62" s="497"/>
      <c r="IQN62" s="497"/>
      <c r="IQO62" s="497"/>
      <c r="IQP62" s="497"/>
      <c r="IQQ62" s="497"/>
      <c r="IQR62" s="497"/>
      <c r="IQS62" s="497"/>
      <c r="IQT62" s="497"/>
      <c r="IQU62" s="497"/>
      <c r="IQV62" s="497"/>
      <c r="IQW62" s="497"/>
      <c r="IQX62" s="497"/>
      <c r="IQY62" s="497"/>
      <c r="IQZ62" s="497"/>
      <c r="IRA62" s="497"/>
      <c r="IRB62" s="497"/>
      <c r="IRC62" s="497"/>
      <c r="IRD62" s="497"/>
      <c r="IRE62" s="497"/>
      <c r="IRF62" s="497"/>
      <c r="IRG62" s="497"/>
      <c r="IRH62" s="497"/>
      <c r="IRI62" s="497"/>
      <c r="IRJ62" s="497"/>
      <c r="IRK62" s="497"/>
      <c r="IRL62" s="497"/>
      <c r="IRM62" s="497"/>
      <c r="IRN62" s="497"/>
      <c r="IRO62" s="497"/>
      <c r="IRP62" s="497"/>
      <c r="IRQ62" s="497"/>
      <c r="IRR62" s="497"/>
      <c r="IRS62" s="497"/>
      <c r="IRT62" s="497"/>
      <c r="IRU62" s="497"/>
      <c r="IRV62" s="497"/>
      <c r="IRW62" s="497"/>
      <c r="IRX62" s="497"/>
      <c r="IRY62" s="497"/>
      <c r="IRZ62" s="497"/>
      <c r="ISA62" s="497"/>
      <c r="ISB62" s="497"/>
      <c r="ISC62" s="497"/>
      <c r="ISD62" s="497"/>
      <c r="ISE62" s="497"/>
      <c r="ISF62" s="497"/>
      <c r="ISG62" s="497"/>
      <c r="ISH62" s="497"/>
      <c r="ISI62" s="497"/>
      <c r="ISJ62" s="497"/>
      <c r="ISK62" s="497"/>
      <c r="ISL62" s="497"/>
      <c r="ISM62" s="497"/>
      <c r="ISN62" s="497"/>
      <c r="ISO62" s="497"/>
      <c r="ISP62" s="497"/>
      <c r="ISQ62" s="497"/>
      <c r="ISR62" s="497"/>
      <c r="ISS62" s="497"/>
      <c r="IST62" s="497"/>
      <c r="ISU62" s="497"/>
      <c r="ISV62" s="497"/>
      <c r="ISW62" s="497"/>
      <c r="ISX62" s="497"/>
      <c r="ISY62" s="497"/>
      <c r="ISZ62" s="497"/>
      <c r="ITA62" s="497"/>
      <c r="ITB62" s="497"/>
      <c r="ITC62" s="497"/>
      <c r="ITD62" s="497"/>
      <c r="ITE62" s="497"/>
      <c r="ITF62" s="497"/>
      <c r="ITG62" s="497"/>
      <c r="ITH62" s="497"/>
      <c r="ITI62" s="497"/>
      <c r="ITJ62" s="497"/>
      <c r="ITK62" s="497"/>
      <c r="ITL62" s="497"/>
      <c r="ITM62" s="497"/>
      <c r="ITN62" s="497"/>
      <c r="ITO62" s="497"/>
      <c r="ITP62" s="497"/>
      <c r="ITQ62" s="497"/>
      <c r="ITR62" s="497"/>
      <c r="ITS62" s="497"/>
      <c r="ITT62" s="497"/>
      <c r="ITU62" s="497"/>
      <c r="ITV62" s="497"/>
      <c r="ITW62" s="497"/>
      <c r="ITX62" s="497"/>
      <c r="ITY62" s="497"/>
      <c r="ITZ62" s="497"/>
      <c r="IUA62" s="497"/>
      <c r="IUB62" s="497"/>
      <c r="IUC62" s="497"/>
      <c r="IUD62" s="497"/>
      <c r="IUE62" s="497"/>
      <c r="IUF62" s="497"/>
      <c r="IUG62" s="497"/>
      <c r="IUH62" s="497"/>
      <c r="IUI62" s="497"/>
      <c r="IUJ62" s="497"/>
      <c r="IUK62" s="497"/>
      <c r="IUL62" s="497"/>
      <c r="IUM62" s="497"/>
      <c r="IUN62" s="497"/>
      <c r="IUO62" s="497"/>
      <c r="IUP62" s="497"/>
      <c r="IUQ62" s="497"/>
      <c r="IUR62" s="497"/>
      <c r="IUS62" s="497"/>
      <c r="IUT62" s="497"/>
      <c r="IUU62" s="497"/>
      <c r="IUV62" s="497"/>
      <c r="IUW62" s="497"/>
      <c r="IUX62" s="497"/>
      <c r="IUY62" s="497"/>
      <c r="IUZ62" s="497"/>
      <c r="IVA62" s="497"/>
      <c r="IVB62" s="497"/>
      <c r="IVC62" s="497"/>
      <c r="IVD62" s="497"/>
      <c r="IVE62" s="497"/>
      <c r="IVF62" s="497"/>
      <c r="IVG62" s="497"/>
      <c r="IVH62" s="497"/>
      <c r="IVI62" s="497"/>
      <c r="IVJ62" s="497"/>
      <c r="IVK62" s="497"/>
      <c r="IVL62" s="497"/>
      <c r="IVM62" s="497"/>
      <c r="IVN62" s="497"/>
      <c r="IVO62" s="497"/>
      <c r="IVP62" s="497"/>
      <c r="IVQ62" s="497"/>
      <c r="IVR62" s="497"/>
      <c r="IVS62" s="497"/>
      <c r="IVT62" s="497"/>
      <c r="IVU62" s="497"/>
      <c r="IVV62" s="497"/>
      <c r="IVW62" s="497"/>
      <c r="IVX62" s="497"/>
      <c r="IVY62" s="497"/>
      <c r="IVZ62" s="497"/>
      <c r="IWA62" s="497"/>
      <c r="IWB62" s="497"/>
      <c r="IWC62" s="497"/>
      <c r="IWD62" s="497"/>
      <c r="IWE62" s="497"/>
      <c r="IWF62" s="497"/>
      <c r="IWG62" s="497"/>
      <c r="IWH62" s="497"/>
      <c r="IWI62" s="497"/>
      <c r="IWJ62" s="497"/>
      <c r="IWK62" s="497"/>
      <c r="IWL62" s="497"/>
      <c r="IWM62" s="497"/>
      <c r="IWN62" s="497"/>
      <c r="IWO62" s="497"/>
      <c r="IWP62" s="497"/>
      <c r="IWQ62" s="497"/>
      <c r="IWR62" s="497"/>
      <c r="IWS62" s="497"/>
      <c r="IWT62" s="497"/>
      <c r="IWU62" s="497"/>
      <c r="IWV62" s="497"/>
      <c r="IWW62" s="497"/>
      <c r="IWX62" s="497"/>
      <c r="IWY62" s="497"/>
      <c r="IWZ62" s="497"/>
      <c r="IXA62" s="497"/>
      <c r="IXB62" s="497"/>
      <c r="IXC62" s="497"/>
      <c r="IXD62" s="497"/>
      <c r="IXE62" s="497"/>
      <c r="IXF62" s="497"/>
      <c r="IXG62" s="497"/>
      <c r="IXH62" s="497"/>
      <c r="IXI62" s="497"/>
      <c r="IXJ62" s="497"/>
      <c r="IXK62" s="497"/>
      <c r="IXL62" s="497"/>
      <c r="IXM62" s="497"/>
      <c r="IXN62" s="497"/>
      <c r="IXO62" s="497"/>
      <c r="IXP62" s="497"/>
      <c r="IXQ62" s="497"/>
      <c r="IXR62" s="497"/>
      <c r="IXS62" s="497"/>
      <c r="IXT62" s="497"/>
      <c r="IXU62" s="497"/>
      <c r="IXV62" s="497"/>
      <c r="IXW62" s="497"/>
      <c r="IXX62" s="497"/>
      <c r="IXY62" s="497"/>
      <c r="IXZ62" s="497"/>
      <c r="IYA62" s="497"/>
      <c r="IYB62" s="497"/>
      <c r="IYC62" s="497"/>
      <c r="IYD62" s="497"/>
      <c r="IYE62" s="497"/>
      <c r="IYF62" s="497"/>
      <c r="IYG62" s="497"/>
      <c r="IYH62" s="497"/>
      <c r="IYI62" s="497"/>
      <c r="IYJ62" s="497"/>
      <c r="IYK62" s="497"/>
      <c r="IYL62" s="497"/>
      <c r="IYM62" s="497"/>
      <c r="IYN62" s="497"/>
      <c r="IYO62" s="497"/>
      <c r="IYP62" s="497"/>
      <c r="IYQ62" s="497"/>
      <c r="IYR62" s="497"/>
      <c r="IYS62" s="497"/>
      <c r="IYT62" s="497"/>
      <c r="IYU62" s="497"/>
      <c r="IYV62" s="497"/>
      <c r="IYW62" s="497"/>
      <c r="IYX62" s="497"/>
      <c r="IYY62" s="497"/>
      <c r="IYZ62" s="497"/>
      <c r="IZA62" s="497"/>
      <c r="IZB62" s="497"/>
      <c r="IZC62" s="497"/>
      <c r="IZD62" s="497"/>
      <c r="IZE62" s="497"/>
      <c r="IZF62" s="497"/>
      <c r="IZG62" s="497"/>
      <c r="IZH62" s="497"/>
      <c r="IZI62" s="497"/>
      <c r="IZJ62" s="497"/>
      <c r="IZK62" s="497"/>
      <c r="IZL62" s="497"/>
      <c r="IZM62" s="497"/>
      <c r="IZN62" s="497"/>
      <c r="IZO62" s="497"/>
      <c r="IZP62" s="497"/>
      <c r="IZQ62" s="497"/>
      <c r="IZR62" s="497"/>
      <c r="IZS62" s="497"/>
      <c r="IZT62" s="497"/>
      <c r="IZU62" s="497"/>
      <c r="IZV62" s="497"/>
      <c r="IZW62" s="497"/>
      <c r="IZX62" s="497"/>
      <c r="IZY62" s="497"/>
      <c r="IZZ62" s="497"/>
      <c r="JAA62" s="497"/>
      <c r="JAB62" s="497"/>
      <c r="JAC62" s="497"/>
      <c r="JAD62" s="497"/>
      <c r="JAE62" s="497"/>
      <c r="JAF62" s="497"/>
      <c r="JAG62" s="497"/>
      <c r="JAH62" s="497"/>
      <c r="JAI62" s="497"/>
      <c r="JAJ62" s="497"/>
      <c r="JAK62" s="497"/>
      <c r="JAL62" s="497"/>
      <c r="JAM62" s="497"/>
      <c r="JAN62" s="497"/>
      <c r="JAO62" s="497"/>
      <c r="JAP62" s="497"/>
      <c r="JAQ62" s="497"/>
      <c r="JAR62" s="497"/>
      <c r="JAS62" s="497"/>
      <c r="JAT62" s="497"/>
      <c r="JAU62" s="497"/>
      <c r="JAV62" s="497"/>
      <c r="JAW62" s="497"/>
      <c r="JAX62" s="497"/>
      <c r="JAY62" s="497"/>
      <c r="JAZ62" s="497"/>
      <c r="JBA62" s="497"/>
      <c r="JBB62" s="497"/>
      <c r="JBC62" s="497"/>
      <c r="JBD62" s="497"/>
      <c r="JBE62" s="497"/>
      <c r="JBF62" s="497"/>
      <c r="JBG62" s="497"/>
      <c r="JBH62" s="497"/>
      <c r="JBI62" s="497"/>
      <c r="JBJ62" s="497"/>
      <c r="JBK62" s="497"/>
      <c r="JBL62" s="497"/>
      <c r="JBM62" s="497"/>
      <c r="JBN62" s="497"/>
      <c r="JBO62" s="497"/>
      <c r="JBP62" s="497"/>
      <c r="JBQ62" s="497"/>
      <c r="JBR62" s="497"/>
      <c r="JBS62" s="497"/>
      <c r="JBT62" s="497"/>
      <c r="JBU62" s="497"/>
      <c r="JBV62" s="497"/>
      <c r="JBW62" s="497"/>
      <c r="JBX62" s="497"/>
      <c r="JBY62" s="497"/>
      <c r="JBZ62" s="497"/>
      <c r="JCA62" s="497"/>
      <c r="JCB62" s="497"/>
      <c r="JCC62" s="497"/>
      <c r="JCD62" s="497"/>
      <c r="JCE62" s="497"/>
      <c r="JCF62" s="497"/>
      <c r="JCG62" s="497"/>
      <c r="JCH62" s="497"/>
      <c r="JCI62" s="497"/>
      <c r="JCJ62" s="497"/>
      <c r="JCK62" s="497"/>
      <c r="JCL62" s="497"/>
      <c r="JCM62" s="497"/>
      <c r="JCN62" s="497"/>
      <c r="JCO62" s="497"/>
      <c r="JCP62" s="497"/>
      <c r="JCQ62" s="497"/>
      <c r="JCR62" s="497"/>
      <c r="JCS62" s="497"/>
      <c r="JCT62" s="497"/>
      <c r="JCU62" s="497"/>
      <c r="JCV62" s="497"/>
      <c r="JCW62" s="497"/>
      <c r="JCX62" s="497"/>
      <c r="JCY62" s="497"/>
      <c r="JCZ62" s="497"/>
      <c r="JDA62" s="497"/>
      <c r="JDB62" s="497"/>
      <c r="JDC62" s="497"/>
      <c r="JDD62" s="497"/>
      <c r="JDE62" s="497"/>
      <c r="JDF62" s="497"/>
      <c r="JDG62" s="497"/>
      <c r="JDH62" s="497"/>
      <c r="JDI62" s="497"/>
      <c r="JDJ62" s="497"/>
      <c r="JDK62" s="497"/>
      <c r="JDL62" s="497"/>
      <c r="JDM62" s="497"/>
      <c r="JDN62" s="497"/>
      <c r="JDO62" s="497"/>
      <c r="JDP62" s="497"/>
      <c r="JDQ62" s="497"/>
      <c r="JDR62" s="497"/>
      <c r="JDS62" s="497"/>
      <c r="JDT62" s="497"/>
      <c r="JDU62" s="497"/>
      <c r="JDV62" s="497"/>
      <c r="JDW62" s="497"/>
      <c r="JDX62" s="497"/>
      <c r="JDY62" s="497"/>
      <c r="JDZ62" s="497"/>
      <c r="JEA62" s="497"/>
      <c r="JEB62" s="497"/>
      <c r="JEC62" s="497"/>
      <c r="JED62" s="497"/>
      <c r="JEE62" s="497"/>
      <c r="JEF62" s="497"/>
      <c r="JEG62" s="497"/>
      <c r="JEH62" s="497"/>
      <c r="JEI62" s="497"/>
      <c r="JEJ62" s="497"/>
      <c r="JEK62" s="497"/>
      <c r="JEL62" s="497"/>
      <c r="JEM62" s="497"/>
      <c r="JEN62" s="497"/>
      <c r="JEO62" s="497"/>
      <c r="JEP62" s="497"/>
      <c r="JEQ62" s="497"/>
      <c r="JER62" s="497"/>
      <c r="JES62" s="497"/>
      <c r="JET62" s="497"/>
      <c r="JEU62" s="497"/>
      <c r="JEV62" s="497"/>
      <c r="JEW62" s="497"/>
      <c r="JEX62" s="497"/>
      <c r="JEY62" s="497"/>
      <c r="JEZ62" s="497"/>
      <c r="JFA62" s="497"/>
      <c r="JFB62" s="497"/>
      <c r="JFC62" s="497"/>
      <c r="JFD62" s="497"/>
      <c r="JFE62" s="497"/>
      <c r="JFF62" s="497"/>
      <c r="JFG62" s="497"/>
      <c r="JFH62" s="497"/>
      <c r="JFI62" s="497"/>
      <c r="JFJ62" s="497"/>
      <c r="JFK62" s="497"/>
      <c r="JFL62" s="497"/>
      <c r="JFM62" s="497"/>
      <c r="JFN62" s="497"/>
      <c r="JFO62" s="497"/>
      <c r="JFP62" s="497"/>
      <c r="JFQ62" s="497"/>
      <c r="JFR62" s="497"/>
      <c r="JFS62" s="497"/>
      <c r="JFT62" s="497"/>
      <c r="JFU62" s="497"/>
      <c r="JFV62" s="497"/>
      <c r="JFW62" s="497"/>
      <c r="JFX62" s="497"/>
      <c r="JFY62" s="497"/>
      <c r="JFZ62" s="497"/>
      <c r="JGA62" s="497"/>
      <c r="JGB62" s="497"/>
      <c r="JGC62" s="497"/>
      <c r="JGD62" s="497"/>
      <c r="JGE62" s="497"/>
      <c r="JGF62" s="497"/>
      <c r="JGG62" s="497"/>
      <c r="JGH62" s="497"/>
      <c r="JGI62" s="497"/>
      <c r="JGJ62" s="497"/>
      <c r="JGK62" s="497"/>
      <c r="JGL62" s="497"/>
      <c r="JGM62" s="497"/>
      <c r="JGN62" s="497"/>
      <c r="JGO62" s="497"/>
      <c r="JGP62" s="497"/>
      <c r="JGQ62" s="497"/>
      <c r="JGR62" s="497"/>
      <c r="JGS62" s="497"/>
      <c r="JGT62" s="497"/>
      <c r="JGU62" s="497"/>
      <c r="JGV62" s="497"/>
      <c r="JGW62" s="497"/>
      <c r="JGX62" s="497"/>
      <c r="JGY62" s="497"/>
      <c r="JGZ62" s="497"/>
      <c r="JHA62" s="497"/>
      <c r="JHB62" s="497"/>
      <c r="JHC62" s="497"/>
      <c r="JHD62" s="497"/>
      <c r="JHE62" s="497"/>
      <c r="JHF62" s="497"/>
      <c r="JHG62" s="497"/>
      <c r="JHH62" s="497"/>
      <c r="JHI62" s="497"/>
      <c r="JHJ62" s="497"/>
      <c r="JHK62" s="497"/>
      <c r="JHL62" s="497"/>
      <c r="JHM62" s="497"/>
      <c r="JHN62" s="497"/>
      <c r="JHO62" s="497"/>
      <c r="JHP62" s="497"/>
      <c r="JHQ62" s="497"/>
      <c r="JHR62" s="497"/>
      <c r="JHS62" s="497"/>
      <c r="JHT62" s="497"/>
      <c r="JHU62" s="497"/>
      <c r="JHV62" s="497"/>
      <c r="JHW62" s="497"/>
      <c r="JHX62" s="497"/>
      <c r="JHY62" s="497"/>
      <c r="JHZ62" s="497"/>
      <c r="JIA62" s="497"/>
      <c r="JIB62" s="497"/>
      <c r="JIC62" s="497"/>
      <c r="JID62" s="497"/>
      <c r="JIE62" s="497"/>
      <c r="JIF62" s="497"/>
      <c r="JIG62" s="497"/>
      <c r="JIH62" s="497"/>
      <c r="JII62" s="497"/>
      <c r="JIJ62" s="497"/>
      <c r="JIK62" s="497"/>
      <c r="JIL62" s="497"/>
      <c r="JIM62" s="497"/>
      <c r="JIN62" s="497"/>
      <c r="JIO62" s="497"/>
      <c r="JIP62" s="497"/>
      <c r="JIQ62" s="497"/>
      <c r="JIR62" s="497"/>
      <c r="JIS62" s="497"/>
      <c r="JIT62" s="497"/>
      <c r="JIU62" s="497"/>
      <c r="JIV62" s="497"/>
      <c r="JIW62" s="497"/>
      <c r="JIX62" s="497"/>
      <c r="JIY62" s="497"/>
      <c r="JIZ62" s="497"/>
      <c r="JJA62" s="497"/>
      <c r="JJB62" s="497"/>
      <c r="JJC62" s="497"/>
      <c r="JJD62" s="497"/>
      <c r="JJE62" s="497"/>
      <c r="JJF62" s="497"/>
      <c r="JJG62" s="497"/>
      <c r="JJH62" s="497"/>
      <c r="JJI62" s="497"/>
      <c r="JJJ62" s="497"/>
      <c r="JJK62" s="497"/>
      <c r="JJL62" s="497"/>
      <c r="JJM62" s="497"/>
      <c r="JJN62" s="497"/>
      <c r="JJO62" s="497"/>
      <c r="JJP62" s="497"/>
      <c r="JJQ62" s="497"/>
      <c r="JJR62" s="497"/>
      <c r="JJS62" s="497"/>
      <c r="JJT62" s="497"/>
      <c r="JJU62" s="497"/>
      <c r="JJV62" s="497"/>
      <c r="JJW62" s="497"/>
      <c r="JJX62" s="497"/>
      <c r="JJY62" s="497"/>
      <c r="JJZ62" s="497"/>
      <c r="JKA62" s="497"/>
      <c r="JKB62" s="497"/>
      <c r="JKC62" s="497"/>
      <c r="JKD62" s="497"/>
      <c r="JKE62" s="497"/>
      <c r="JKF62" s="497"/>
      <c r="JKG62" s="497"/>
      <c r="JKH62" s="497"/>
      <c r="JKI62" s="497"/>
      <c r="JKJ62" s="497"/>
      <c r="JKK62" s="497"/>
      <c r="JKL62" s="497"/>
      <c r="JKM62" s="497"/>
      <c r="JKN62" s="497"/>
      <c r="JKO62" s="497"/>
      <c r="JKP62" s="497"/>
      <c r="JKQ62" s="497"/>
      <c r="JKR62" s="497"/>
      <c r="JKS62" s="497"/>
      <c r="JKT62" s="497"/>
      <c r="JKU62" s="497"/>
      <c r="JKV62" s="497"/>
      <c r="JKW62" s="497"/>
      <c r="JKX62" s="497"/>
      <c r="JKY62" s="497"/>
      <c r="JKZ62" s="497"/>
      <c r="JLA62" s="497"/>
      <c r="JLB62" s="497"/>
      <c r="JLC62" s="497"/>
      <c r="JLD62" s="497"/>
      <c r="JLE62" s="497"/>
      <c r="JLF62" s="497"/>
      <c r="JLG62" s="497"/>
      <c r="JLH62" s="497"/>
      <c r="JLI62" s="497"/>
      <c r="JLJ62" s="497"/>
      <c r="JLK62" s="497"/>
      <c r="JLL62" s="497"/>
      <c r="JLM62" s="497"/>
      <c r="JLN62" s="497"/>
      <c r="JLO62" s="497"/>
      <c r="JLP62" s="497"/>
      <c r="JLQ62" s="497"/>
      <c r="JLR62" s="497"/>
      <c r="JLS62" s="497"/>
      <c r="JLT62" s="497"/>
      <c r="JLU62" s="497"/>
      <c r="JLV62" s="497"/>
      <c r="JLW62" s="497"/>
      <c r="JLX62" s="497"/>
      <c r="JLY62" s="497"/>
      <c r="JLZ62" s="497"/>
      <c r="JMA62" s="497"/>
      <c r="JMB62" s="497"/>
      <c r="JMC62" s="497"/>
      <c r="JMD62" s="497"/>
      <c r="JME62" s="497"/>
      <c r="JMF62" s="497"/>
      <c r="JMG62" s="497"/>
      <c r="JMH62" s="497"/>
      <c r="JMI62" s="497"/>
      <c r="JMJ62" s="497"/>
      <c r="JMK62" s="497"/>
      <c r="JML62" s="497"/>
      <c r="JMM62" s="497"/>
      <c r="JMN62" s="497"/>
      <c r="JMO62" s="497"/>
      <c r="JMP62" s="497"/>
      <c r="JMQ62" s="497"/>
      <c r="JMR62" s="497"/>
      <c r="JMS62" s="497"/>
      <c r="JMT62" s="497"/>
      <c r="JMU62" s="497"/>
      <c r="JMV62" s="497"/>
      <c r="JMW62" s="497"/>
      <c r="JMX62" s="497"/>
      <c r="JMY62" s="497"/>
      <c r="JMZ62" s="497"/>
      <c r="JNA62" s="497"/>
      <c r="JNB62" s="497"/>
      <c r="JNC62" s="497"/>
      <c r="JND62" s="497"/>
      <c r="JNE62" s="497"/>
      <c r="JNF62" s="497"/>
      <c r="JNG62" s="497"/>
      <c r="JNH62" s="497"/>
      <c r="JNI62" s="497"/>
      <c r="JNJ62" s="497"/>
      <c r="JNK62" s="497"/>
      <c r="JNL62" s="497"/>
      <c r="JNM62" s="497"/>
      <c r="JNN62" s="497"/>
      <c r="JNO62" s="497"/>
      <c r="JNP62" s="497"/>
      <c r="JNQ62" s="497"/>
      <c r="JNR62" s="497"/>
      <c r="JNS62" s="497"/>
      <c r="JNT62" s="497"/>
      <c r="JNU62" s="497"/>
      <c r="JNV62" s="497"/>
      <c r="JNW62" s="497"/>
      <c r="JNX62" s="497"/>
      <c r="JNY62" s="497"/>
      <c r="JNZ62" s="497"/>
      <c r="JOA62" s="497"/>
      <c r="JOB62" s="497"/>
      <c r="JOC62" s="497"/>
      <c r="JOD62" s="497"/>
      <c r="JOE62" s="497"/>
      <c r="JOF62" s="497"/>
      <c r="JOG62" s="497"/>
      <c r="JOH62" s="497"/>
      <c r="JOI62" s="497"/>
      <c r="JOJ62" s="497"/>
      <c r="JOK62" s="497"/>
      <c r="JOL62" s="497"/>
      <c r="JOM62" s="497"/>
      <c r="JON62" s="497"/>
      <c r="JOO62" s="497"/>
      <c r="JOP62" s="497"/>
      <c r="JOQ62" s="497"/>
      <c r="JOR62" s="497"/>
      <c r="JOS62" s="497"/>
      <c r="JOT62" s="497"/>
      <c r="JOU62" s="497"/>
      <c r="JOV62" s="497"/>
      <c r="JOW62" s="497"/>
      <c r="JOX62" s="497"/>
      <c r="JOY62" s="497"/>
      <c r="JOZ62" s="497"/>
      <c r="JPA62" s="497"/>
      <c r="JPB62" s="497"/>
      <c r="JPC62" s="497"/>
      <c r="JPD62" s="497"/>
      <c r="JPE62" s="497"/>
      <c r="JPF62" s="497"/>
      <c r="JPG62" s="497"/>
      <c r="JPH62" s="497"/>
      <c r="JPI62" s="497"/>
      <c r="JPJ62" s="497"/>
      <c r="JPK62" s="497"/>
      <c r="JPL62" s="497"/>
      <c r="JPM62" s="497"/>
      <c r="JPN62" s="497"/>
      <c r="JPO62" s="497"/>
      <c r="JPP62" s="497"/>
      <c r="JPQ62" s="497"/>
      <c r="JPR62" s="497"/>
      <c r="JPS62" s="497"/>
      <c r="JPT62" s="497"/>
      <c r="JPU62" s="497"/>
      <c r="JPV62" s="497"/>
      <c r="JPW62" s="497"/>
      <c r="JPX62" s="497"/>
      <c r="JPY62" s="497"/>
      <c r="JPZ62" s="497"/>
      <c r="JQA62" s="497"/>
      <c r="JQB62" s="497"/>
      <c r="JQC62" s="497"/>
      <c r="JQD62" s="497"/>
      <c r="JQE62" s="497"/>
      <c r="JQF62" s="497"/>
      <c r="JQG62" s="497"/>
      <c r="JQH62" s="497"/>
      <c r="JQI62" s="497"/>
      <c r="JQJ62" s="497"/>
      <c r="JQK62" s="497"/>
      <c r="JQL62" s="497"/>
      <c r="JQM62" s="497"/>
      <c r="JQN62" s="497"/>
      <c r="JQO62" s="497"/>
      <c r="JQP62" s="497"/>
      <c r="JQQ62" s="497"/>
      <c r="JQR62" s="497"/>
      <c r="JQS62" s="497"/>
      <c r="JQT62" s="497"/>
      <c r="JQU62" s="497"/>
      <c r="JQV62" s="497"/>
      <c r="JQW62" s="497"/>
      <c r="JQX62" s="497"/>
      <c r="JQY62" s="497"/>
      <c r="JQZ62" s="497"/>
      <c r="JRA62" s="497"/>
      <c r="JRB62" s="497"/>
      <c r="JRC62" s="497"/>
      <c r="JRD62" s="497"/>
      <c r="JRE62" s="497"/>
      <c r="JRF62" s="497"/>
      <c r="JRG62" s="497"/>
      <c r="JRH62" s="497"/>
      <c r="JRI62" s="497"/>
      <c r="JRJ62" s="497"/>
      <c r="JRK62" s="497"/>
      <c r="JRL62" s="497"/>
      <c r="JRM62" s="497"/>
      <c r="JRN62" s="497"/>
      <c r="JRO62" s="497"/>
      <c r="JRP62" s="497"/>
      <c r="JRQ62" s="497"/>
      <c r="JRR62" s="497"/>
      <c r="JRS62" s="497"/>
      <c r="JRT62" s="497"/>
      <c r="JRU62" s="497"/>
      <c r="JRV62" s="497"/>
      <c r="JRW62" s="497"/>
      <c r="JRX62" s="497"/>
      <c r="JRY62" s="497"/>
      <c r="JRZ62" s="497"/>
      <c r="JSA62" s="497"/>
      <c r="JSB62" s="497"/>
      <c r="JSC62" s="497"/>
      <c r="JSD62" s="497"/>
      <c r="JSE62" s="497"/>
      <c r="JSF62" s="497"/>
      <c r="JSG62" s="497"/>
      <c r="JSH62" s="497"/>
      <c r="JSI62" s="497"/>
      <c r="JSJ62" s="497"/>
      <c r="JSK62" s="497"/>
      <c r="JSL62" s="497"/>
      <c r="JSM62" s="497"/>
      <c r="JSN62" s="497"/>
      <c r="JSO62" s="497"/>
      <c r="JSP62" s="497"/>
      <c r="JSQ62" s="497"/>
      <c r="JSR62" s="497"/>
      <c r="JSS62" s="497"/>
      <c r="JST62" s="497"/>
      <c r="JSU62" s="497"/>
      <c r="JSV62" s="497"/>
      <c r="JSW62" s="497"/>
      <c r="JSX62" s="497"/>
      <c r="JSY62" s="497"/>
      <c r="JSZ62" s="497"/>
      <c r="JTA62" s="497"/>
      <c r="JTB62" s="497"/>
      <c r="JTC62" s="497"/>
      <c r="JTD62" s="497"/>
      <c r="JTE62" s="497"/>
      <c r="JTF62" s="497"/>
      <c r="JTG62" s="497"/>
      <c r="JTH62" s="497"/>
      <c r="JTI62" s="497"/>
      <c r="JTJ62" s="497"/>
      <c r="JTK62" s="497"/>
      <c r="JTL62" s="497"/>
      <c r="JTM62" s="497"/>
      <c r="JTN62" s="497"/>
      <c r="JTO62" s="497"/>
      <c r="JTP62" s="497"/>
      <c r="JTQ62" s="497"/>
      <c r="JTR62" s="497"/>
      <c r="JTS62" s="497"/>
      <c r="JTT62" s="497"/>
      <c r="JTU62" s="497"/>
      <c r="JTV62" s="497"/>
      <c r="JTW62" s="497"/>
      <c r="JTX62" s="497"/>
      <c r="JTY62" s="497"/>
      <c r="JTZ62" s="497"/>
      <c r="JUA62" s="497"/>
      <c r="JUB62" s="497"/>
      <c r="JUC62" s="497"/>
      <c r="JUD62" s="497"/>
      <c r="JUE62" s="497"/>
      <c r="JUF62" s="497"/>
      <c r="JUG62" s="497"/>
      <c r="JUH62" s="497"/>
      <c r="JUI62" s="497"/>
      <c r="JUJ62" s="497"/>
      <c r="JUK62" s="497"/>
      <c r="JUL62" s="497"/>
      <c r="JUM62" s="497"/>
      <c r="JUN62" s="497"/>
      <c r="JUO62" s="497"/>
      <c r="JUP62" s="497"/>
      <c r="JUQ62" s="497"/>
      <c r="JUR62" s="497"/>
      <c r="JUS62" s="497"/>
      <c r="JUT62" s="497"/>
      <c r="JUU62" s="497"/>
      <c r="JUV62" s="497"/>
      <c r="JUW62" s="497"/>
      <c r="JUX62" s="497"/>
      <c r="JUY62" s="497"/>
      <c r="JUZ62" s="497"/>
      <c r="JVA62" s="497"/>
      <c r="JVB62" s="497"/>
      <c r="JVC62" s="497"/>
      <c r="JVD62" s="497"/>
      <c r="JVE62" s="497"/>
      <c r="JVF62" s="497"/>
      <c r="JVG62" s="497"/>
      <c r="JVH62" s="497"/>
      <c r="JVI62" s="497"/>
      <c r="JVJ62" s="497"/>
      <c r="JVK62" s="497"/>
      <c r="JVL62" s="497"/>
      <c r="JVM62" s="497"/>
      <c r="JVN62" s="497"/>
      <c r="JVO62" s="497"/>
      <c r="JVP62" s="497"/>
      <c r="JVQ62" s="497"/>
      <c r="JVR62" s="497"/>
      <c r="JVS62" s="497"/>
      <c r="JVT62" s="497"/>
      <c r="JVU62" s="497"/>
      <c r="JVV62" s="497"/>
      <c r="JVW62" s="497"/>
      <c r="JVX62" s="497"/>
      <c r="JVY62" s="497"/>
      <c r="JVZ62" s="497"/>
      <c r="JWA62" s="497"/>
      <c r="JWB62" s="497"/>
      <c r="JWC62" s="497"/>
      <c r="JWD62" s="497"/>
      <c r="JWE62" s="497"/>
      <c r="JWF62" s="497"/>
      <c r="JWG62" s="497"/>
      <c r="JWH62" s="497"/>
      <c r="JWI62" s="497"/>
      <c r="JWJ62" s="497"/>
      <c r="JWK62" s="497"/>
      <c r="JWL62" s="497"/>
      <c r="JWM62" s="497"/>
      <c r="JWN62" s="497"/>
      <c r="JWO62" s="497"/>
      <c r="JWP62" s="497"/>
      <c r="JWQ62" s="497"/>
      <c r="JWR62" s="497"/>
      <c r="JWS62" s="497"/>
      <c r="JWT62" s="497"/>
      <c r="JWU62" s="497"/>
      <c r="JWV62" s="497"/>
      <c r="JWW62" s="497"/>
      <c r="JWX62" s="497"/>
      <c r="JWY62" s="497"/>
      <c r="JWZ62" s="497"/>
      <c r="JXA62" s="497"/>
      <c r="JXB62" s="497"/>
      <c r="JXC62" s="497"/>
      <c r="JXD62" s="497"/>
      <c r="JXE62" s="497"/>
      <c r="JXF62" s="497"/>
      <c r="JXG62" s="497"/>
      <c r="JXH62" s="497"/>
      <c r="JXI62" s="497"/>
      <c r="JXJ62" s="497"/>
      <c r="JXK62" s="497"/>
      <c r="JXL62" s="497"/>
      <c r="JXM62" s="497"/>
      <c r="JXN62" s="497"/>
      <c r="JXO62" s="497"/>
      <c r="JXP62" s="497"/>
      <c r="JXQ62" s="497"/>
      <c r="JXR62" s="497"/>
      <c r="JXS62" s="497"/>
      <c r="JXT62" s="497"/>
      <c r="JXU62" s="497"/>
      <c r="JXV62" s="497"/>
      <c r="JXW62" s="497"/>
      <c r="JXX62" s="497"/>
      <c r="JXY62" s="497"/>
      <c r="JXZ62" s="497"/>
      <c r="JYA62" s="497"/>
      <c r="JYB62" s="497"/>
      <c r="JYC62" s="497"/>
      <c r="JYD62" s="497"/>
      <c r="JYE62" s="497"/>
      <c r="JYF62" s="497"/>
      <c r="JYG62" s="497"/>
      <c r="JYH62" s="497"/>
      <c r="JYI62" s="497"/>
      <c r="JYJ62" s="497"/>
      <c r="JYK62" s="497"/>
      <c r="JYL62" s="497"/>
      <c r="JYM62" s="497"/>
      <c r="JYN62" s="497"/>
      <c r="JYO62" s="497"/>
      <c r="JYP62" s="497"/>
      <c r="JYQ62" s="497"/>
      <c r="JYR62" s="497"/>
      <c r="JYS62" s="497"/>
      <c r="JYT62" s="497"/>
      <c r="JYU62" s="497"/>
      <c r="JYV62" s="497"/>
      <c r="JYW62" s="497"/>
      <c r="JYX62" s="497"/>
      <c r="JYY62" s="497"/>
      <c r="JYZ62" s="497"/>
      <c r="JZA62" s="497"/>
      <c r="JZB62" s="497"/>
      <c r="JZC62" s="497"/>
      <c r="JZD62" s="497"/>
      <c r="JZE62" s="497"/>
      <c r="JZF62" s="497"/>
      <c r="JZG62" s="497"/>
      <c r="JZH62" s="497"/>
      <c r="JZI62" s="497"/>
      <c r="JZJ62" s="497"/>
      <c r="JZK62" s="497"/>
      <c r="JZL62" s="497"/>
      <c r="JZM62" s="497"/>
      <c r="JZN62" s="497"/>
      <c r="JZO62" s="497"/>
      <c r="JZP62" s="497"/>
      <c r="JZQ62" s="497"/>
      <c r="JZR62" s="497"/>
      <c r="JZS62" s="497"/>
      <c r="JZT62" s="497"/>
      <c r="JZU62" s="497"/>
      <c r="JZV62" s="497"/>
      <c r="JZW62" s="497"/>
      <c r="JZX62" s="497"/>
      <c r="JZY62" s="497"/>
      <c r="JZZ62" s="497"/>
      <c r="KAA62" s="497"/>
      <c r="KAB62" s="497"/>
      <c r="KAC62" s="497"/>
      <c r="KAD62" s="497"/>
      <c r="KAE62" s="497"/>
      <c r="KAF62" s="497"/>
      <c r="KAG62" s="497"/>
      <c r="KAH62" s="497"/>
      <c r="KAI62" s="497"/>
      <c r="KAJ62" s="497"/>
      <c r="KAK62" s="497"/>
      <c r="KAL62" s="497"/>
      <c r="KAM62" s="497"/>
      <c r="KAN62" s="497"/>
      <c r="KAO62" s="497"/>
      <c r="KAP62" s="497"/>
      <c r="KAQ62" s="497"/>
      <c r="KAR62" s="497"/>
      <c r="KAS62" s="497"/>
      <c r="KAT62" s="497"/>
      <c r="KAU62" s="497"/>
      <c r="KAV62" s="497"/>
      <c r="KAW62" s="497"/>
      <c r="KAX62" s="497"/>
      <c r="KAY62" s="497"/>
      <c r="KAZ62" s="497"/>
      <c r="KBA62" s="497"/>
      <c r="KBB62" s="497"/>
      <c r="KBC62" s="497"/>
      <c r="KBD62" s="497"/>
      <c r="KBE62" s="497"/>
      <c r="KBF62" s="497"/>
      <c r="KBG62" s="497"/>
      <c r="KBH62" s="497"/>
      <c r="KBI62" s="497"/>
      <c r="KBJ62" s="497"/>
      <c r="KBK62" s="497"/>
      <c r="KBL62" s="497"/>
      <c r="KBM62" s="497"/>
      <c r="KBN62" s="497"/>
      <c r="KBO62" s="497"/>
      <c r="KBP62" s="497"/>
      <c r="KBQ62" s="497"/>
      <c r="KBR62" s="497"/>
      <c r="KBS62" s="497"/>
      <c r="KBT62" s="497"/>
      <c r="KBU62" s="497"/>
      <c r="KBV62" s="497"/>
      <c r="KBW62" s="497"/>
      <c r="KBX62" s="497"/>
      <c r="KBY62" s="497"/>
      <c r="KBZ62" s="497"/>
      <c r="KCA62" s="497"/>
      <c r="KCB62" s="497"/>
      <c r="KCC62" s="497"/>
      <c r="KCD62" s="497"/>
      <c r="KCE62" s="497"/>
      <c r="KCF62" s="497"/>
      <c r="KCG62" s="497"/>
      <c r="KCH62" s="497"/>
      <c r="KCI62" s="497"/>
      <c r="KCJ62" s="497"/>
      <c r="KCK62" s="497"/>
      <c r="KCL62" s="497"/>
      <c r="KCM62" s="497"/>
      <c r="KCN62" s="497"/>
      <c r="KCO62" s="497"/>
      <c r="KCP62" s="497"/>
      <c r="KCQ62" s="497"/>
      <c r="KCR62" s="497"/>
      <c r="KCS62" s="497"/>
      <c r="KCT62" s="497"/>
      <c r="KCU62" s="497"/>
      <c r="KCV62" s="497"/>
      <c r="KCW62" s="497"/>
      <c r="KCX62" s="497"/>
      <c r="KCY62" s="497"/>
      <c r="KCZ62" s="497"/>
      <c r="KDA62" s="497"/>
      <c r="KDB62" s="497"/>
      <c r="KDC62" s="497"/>
      <c r="KDD62" s="497"/>
      <c r="KDE62" s="497"/>
      <c r="KDF62" s="497"/>
      <c r="KDG62" s="497"/>
      <c r="KDH62" s="497"/>
      <c r="KDI62" s="497"/>
      <c r="KDJ62" s="497"/>
      <c r="KDK62" s="497"/>
      <c r="KDL62" s="497"/>
      <c r="KDM62" s="497"/>
      <c r="KDN62" s="497"/>
      <c r="KDO62" s="497"/>
      <c r="KDP62" s="497"/>
      <c r="KDQ62" s="497"/>
      <c r="KDR62" s="497"/>
      <c r="KDS62" s="497"/>
      <c r="KDT62" s="497"/>
      <c r="KDU62" s="497"/>
      <c r="KDV62" s="497"/>
      <c r="KDW62" s="497"/>
      <c r="KDX62" s="497"/>
      <c r="KDY62" s="497"/>
      <c r="KDZ62" s="497"/>
      <c r="KEA62" s="497"/>
      <c r="KEB62" s="497"/>
      <c r="KEC62" s="497"/>
      <c r="KED62" s="497"/>
      <c r="KEE62" s="497"/>
      <c r="KEF62" s="497"/>
      <c r="KEG62" s="497"/>
      <c r="KEH62" s="497"/>
      <c r="KEI62" s="497"/>
      <c r="KEJ62" s="497"/>
      <c r="KEK62" s="497"/>
      <c r="KEL62" s="497"/>
      <c r="KEM62" s="497"/>
      <c r="KEN62" s="497"/>
      <c r="KEO62" s="497"/>
      <c r="KEP62" s="497"/>
      <c r="KEQ62" s="497"/>
      <c r="KER62" s="497"/>
      <c r="KES62" s="497"/>
      <c r="KET62" s="497"/>
      <c r="KEU62" s="497"/>
      <c r="KEV62" s="497"/>
      <c r="KEW62" s="497"/>
      <c r="KEX62" s="497"/>
      <c r="KEY62" s="497"/>
      <c r="KEZ62" s="497"/>
      <c r="KFA62" s="497"/>
      <c r="KFB62" s="497"/>
      <c r="KFC62" s="497"/>
      <c r="KFD62" s="497"/>
      <c r="KFE62" s="497"/>
      <c r="KFF62" s="497"/>
      <c r="KFG62" s="497"/>
      <c r="KFH62" s="497"/>
      <c r="KFI62" s="497"/>
      <c r="KFJ62" s="497"/>
      <c r="KFK62" s="497"/>
      <c r="KFL62" s="497"/>
      <c r="KFM62" s="497"/>
      <c r="KFN62" s="497"/>
      <c r="KFO62" s="497"/>
      <c r="KFP62" s="497"/>
      <c r="KFQ62" s="497"/>
      <c r="KFR62" s="497"/>
      <c r="KFS62" s="497"/>
      <c r="KFT62" s="497"/>
      <c r="KFU62" s="497"/>
      <c r="KFV62" s="497"/>
      <c r="KFW62" s="497"/>
      <c r="KFX62" s="497"/>
      <c r="KFY62" s="497"/>
      <c r="KFZ62" s="497"/>
      <c r="KGA62" s="497"/>
      <c r="KGB62" s="497"/>
      <c r="KGC62" s="497"/>
      <c r="KGD62" s="497"/>
      <c r="KGE62" s="497"/>
      <c r="KGF62" s="497"/>
      <c r="KGG62" s="497"/>
      <c r="KGH62" s="497"/>
      <c r="KGI62" s="497"/>
      <c r="KGJ62" s="497"/>
      <c r="KGK62" s="497"/>
      <c r="KGL62" s="497"/>
      <c r="KGM62" s="497"/>
      <c r="KGN62" s="497"/>
      <c r="KGO62" s="497"/>
      <c r="KGP62" s="497"/>
      <c r="KGQ62" s="497"/>
      <c r="KGR62" s="497"/>
      <c r="KGS62" s="497"/>
      <c r="KGT62" s="497"/>
      <c r="KGU62" s="497"/>
      <c r="KGV62" s="497"/>
      <c r="KGW62" s="497"/>
      <c r="KGX62" s="497"/>
      <c r="KGY62" s="497"/>
      <c r="KGZ62" s="497"/>
      <c r="KHA62" s="497"/>
      <c r="KHB62" s="497"/>
      <c r="KHC62" s="497"/>
      <c r="KHD62" s="497"/>
      <c r="KHE62" s="497"/>
      <c r="KHF62" s="497"/>
      <c r="KHG62" s="497"/>
      <c r="KHH62" s="497"/>
      <c r="KHI62" s="497"/>
      <c r="KHJ62" s="497"/>
      <c r="KHK62" s="497"/>
      <c r="KHL62" s="497"/>
      <c r="KHM62" s="497"/>
      <c r="KHN62" s="497"/>
      <c r="KHO62" s="497"/>
      <c r="KHP62" s="497"/>
      <c r="KHQ62" s="497"/>
      <c r="KHR62" s="497"/>
      <c r="KHS62" s="497"/>
      <c r="KHT62" s="497"/>
      <c r="KHU62" s="497"/>
      <c r="KHV62" s="497"/>
      <c r="KHW62" s="497"/>
      <c r="KHX62" s="497"/>
      <c r="KHY62" s="497"/>
      <c r="KHZ62" s="497"/>
      <c r="KIA62" s="497"/>
      <c r="KIB62" s="497"/>
      <c r="KIC62" s="497"/>
      <c r="KID62" s="497"/>
      <c r="KIE62" s="497"/>
      <c r="KIF62" s="497"/>
      <c r="KIG62" s="497"/>
      <c r="KIH62" s="497"/>
      <c r="KII62" s="497"/>
      <c r="KIJ62" s="497"/>
      <c r="KIK62" s="497"/>
      <c r="KIL62" s="497"/>
      <c r="KIM62" s="497"/>
      <c r="KIN62" s="497"/>
      <c r="KIO62" s="497"/>
      <c r="KIP62" s="497"/>
      <c r="KIQ62" s="497"/>
      <c r="KIR62" s="497"/>
      <c r="KIS62" s="497"/>
      <c r="KIT62" s="497"/>
      <c r="KIU62" s="497"/>
      <c r="KIV62" s="497"/>
      <c r="KIW62" s="497"/>
      <c r="KIX62" s="497"/>
      <c r="KIY62" s="497"/>
      <c r="KIZ62" s="497"/>
      <c r="KJA62" s="497"/>
      <c r="KJB62" s="497"/>
      <c r="KJC62" s="497"/>
      <c r="KJD62" s="497"/>
      <c r="KJE62" s="497"/>
      <c r="KJF62" s="497"/>
      <c r="KJG62" s="497"/>
      <c r="KJH62" s="497"/>
      <c r="KJI62" s="497"/>
      <c r="KJJ62" s="497"/>
      <c r="KJK62" s="497"/>
      <c r="KJL62" s="497"/>
      <c r="KJM62" s="497"/>
      <c r="KJN62" s="497"/>
      <c r="KJO62" s="497"/>
      <c r="KJP62" s="497"/>
      <c r="KJQ62" s="497"/>
      <c r="KJR62" s="497"/>
      <c r="KJS62" s="497"/>
      <c r="KJT62" s="497"/>
      <c r="KJU62" s="497"/>
      <c r="KJV62" s="497"/>
      <c r="KJW62" s="497"/>
      <c r="KJX62" s="497"/>
      <c r="KJY62" s="497"/>
      <c r="KJZ62" s="497"/>
      <c r="KKA62" s="497"/>
      <c r="KKB62" s="497"/>
      <c r="KKC62" s="497"/>
      <c r="KKD62" s="497"/>
      <c r="KKE62" s="497"/>
      <c r="KKF62" s="497"/>
      <c r="KKG62" s="497"/>
      <c r="KKH62" s="497"/>
      <c r="KKI62" s="497"/>
      <c r="KKJ62" s="497"/>
      <c r="KKK62" s="497"/>
      <c r="KKL62" s="497"/>
      <c r="KKM62" s="497"/>
      <c r="KKN62" s="497"/>
      <c r="KKO62" s="497"/>
      <c r="KKP62" s="497"/>
      <c r="KKQ62" s="497"/>
      <c r="KKR62" s="497"/>
      <c r="KKS62" s="497"/>
      <c r="KKT62" s="497"/>
      <c r="KKU62" s="497"/>
      <c r="KKV62" s="497"/>
      <c r="KKW62" s="497"/>
      <c r="KKX62" s="497"/>
      <c r="KKY62" s="497"/>
      <c r="KKZ62" s="497"/>
      <c r="KLA62" s="497"/>
      <c r="KLB62" s="497"/>
      <c r="KLC62" s="497"/>
      <c r="KLD62" s="497"/>
      <c r="KLE62" s="497"/>
      <c r="KLF62" s="497"/>
      <c r="KLG62" s="497"/>
      <c r="KLH62" s="497"/>
      <c r="KLI62" s="497"/>
      <c r="KLJ62" s="497"/>
      <c r="KLK62" s="497"/>
      <c r="KLL62" s="497"/>
      <c r="KLM62" s="497"/>
      <c r="KLN62" s="497"/>
      <c r="KLO62" s="497"/>
      <c r="KLP62" s="497"/>
      <c r="KLQ62" s="497"/>
      <c r="KLR62" s="497"/>
      <c r="KLS62" s="497"/>
      <c r="KLT62" s="497"/>
      <c r="KLU62" s="497"/>
      <c r="KLV62" s="497"/>
      <c r="KLW62" s="497"/>
      <c r="KLX62" s="497"/>
      <c r="KLY62" s="497"/>
      <c r="KLZ62" s="497"/>
      <c r="KMA62" s="497"/>
      <c r="KMB62" s="497"/>
      <c r="KMC62" s="497"/>
      <c r="KMD62" s="497"/>
      <c r="KME62" s="497"/>
      <c r="KMF62" s="497"/>
      <c r="KMG62" s="497"/>
      <c r="KMH62" s="497"/>
      <c r="KMI62" s="497"/>
      <c r="KMJ62" s="497"/>
      <c r="KMK62" s="497"/>
      <c r="KML62" s="497"/>
      <c r="KMM62" s="497"/>
      <c r="KMN62" s="497"/>
      <c r="KMO62" s="497"/>
      <c r="KMP62" s="497"/>
      <c r="KMQ62" s="497"/>
      <c r="KMR62" s="497"/>
      <c r="KMS62" s="497"/>
      <c r="KMT62" s="497"/>
      <c r="KMU62" s="497"/>
      <c r="KMV62" s="497"/>
      <c r="KMW62" s="497"/>
      <c r="KMX62" s="497"/>
      <c r="KMY62" s="497"/>
      <c r="KMZ62" s="497"/>
      <c r="KNA62" s="497"/>
      <c r="KNB62" s="497"/>
      <c r="KNC62" s="497"/>
      <c r="KND62" s="497"/>
      <c r="KNE62" s="497"/>
      <c r="KNF62" s="497"/>
      <c r="KNG62" s="497"/>
      <c r="KNH62" s="497"/>
      <c r="KNI62" s="497"/>
      <c r="KNJ62" s="497"/>
      <c r="KNK62" s="497"/>
      <c r="KNL62" s="497"/>
      <c r="KNM62" s="497"/>
      <c r="KNN62" s="497"/>
      <c r="KNO62" s="497"/>
      <c r="KNP62" s="497"/>
      <c r="KNQ62" s="497"/>
      <c r="KNR62" s="497"/>
      <c r="KNS62" s="497"/>
      <c r="KNT62" s="497"/>
      <c r="KNU62" s="497"/>
      <c r="KNV62" s="497"/>
      <c r="KNW62" s="497"/>
      <c r="KNX62" s="497"/>
      <c r="KNY62" s="497"/>
      <c r="KNZ62" s="497"/>
      <c r="KOA62" s="497"/>
      <c r="KOB62" s="497"/>
      <c r="KOC62" s="497"/>
      <c r="KOD62" s="497"/>
      <c r="KOE62" s="497"/>
      <c r="KOF62" s="497"/>
      <c r="KOG62" s="497"/>
      <c r="KOH62" s="497"/>
      <c r="KOI62" s="497"/>
      <c r="KOJ62" s="497"/>
      <c r="KOK62" s="497"/>
      <c r="KOL62" s="497"/>
      <c r="KOM62" s="497"/>
      <c r="KON62" s="497"/>
      <c r="KOO62" s="497"/>
      <c r="KOP62" s="497"/>
      <c r="KOQ62" s="497"/>
      <c r="KOR62" s="497"/>
      <c r="KOS62" s="497"/>
      <c r="KOT62" s="497"/>
      <c r="KOU62" s="497"/>
      <c r="KOV62" s="497"/>
      <c r="KOW62" s="497"/>
      <c r="KOX62" s="497"/>
      <c r="KOY62" s="497"/>
      <c r="KOZ62" s="497"/>
      <c r="KPA62" s="497"/>
      <c r="KPB62" s="497"/>
      <c r="KPC62" s="497"/>
      <c r="KPD62" s="497"/>
      <c r="KPE62" s="497"/>
      <c r="KPF62" s="497"/>
      <c r="KPG62" s="497"/>
      <c r="KPH62" s="497"/>
      <c r="KPI62" s="497"/>
      <c r="KPJ62" s="497"/>
      <c r="KPK62" s="497"/>
      <c r="KPL62" s="497"/>
      <c r="KPM62" s="497"/>
      <c r="KPN62" s="497"/>
      <c r="KPO62" s="497"/>
      <c r="KPP62" s="497"/>
      <c r="KPQ62" s="497"/>
      <c r="KPR62" s="497"/>
      <c r="KPS62" s="497"/>
      <c r="KPT62" s="497"/>
      <c r="KPU62" s="497"/>
      <c r="KPV62" s="497"/>
      <c r="KPW62" s="497"/>
      <c r="KPX62" s="497"/>
      <c r="KPY62" s="497"/>
      <c r="KPZ62" s="497"/>
      <c r="KQA62" s="497"/>
      <c r="KQB62" s="497"/>
      <c r="KQC62" s="497"/>
      <c r="KQD62" s="497"/>
      <c r="KQE62" s="497"/>
      <c r="KQF62" s="497"/>
      <c r="KQG62" s="497"/>
      <c r="KQH62" s="497"/>
      <c r="KQI62" s="497"/>
      <c r="KQJ62" s="497"/>
      <c r="KQK62" s="497"/>
      <c r="KQL62" s="497"/>
      <c r="KQM62" s="497"/>
      <c r="KQN62" s="497"/>
      <c r="KQO62" s="497"/>
      <c r="KQP62" s="497"/>
      <c r="KQQ62" s="497"/>
      <c r="KQR62" s="497"/>
      <c r="KQS62" s="497"/>
      <c r="KQT62" s="497"/>
      <c r="KQU62" s="497"/>
      <c r="KQV62" s="497"/>
      <c r="KQW62" s="497"/>
      <c r="KQX62" s="497"/>
      <c r="KQY62" s="497"/>
      <c r="KQZ62" s="497"/>
      <c r="KRA62" s="497"/>
      <c r="KRB62" s="497"/>
      <c r="KRC62" s="497"/>
      <c r="KRD62" s="497"/>
      <c r="KRE62" s="497"/>
      <c r="KRF62" s="497"/>
      <c r="KRG62" s="497"/>
      <c r="KRH62" s="497"/>
      <c r="KRI62" s="497"/>
      <c r="KRJ62" s="497"/>
      <c r="KRK62" s="497"/>
      <c r="KRL62" s="497"/>
      <c r="KRM62" s="497"/>
      <c r="KRN62" s="497"/>
      <c r="KRO62" s="497"/>
      <c r="KRP62" s="497"/>
      <c r="KRQ62" s="497"/>
      <c r="KRR62" s="497"/>
      <c r="KRS62" s="497"/>
      <c r="KRT62" s="497"/>
      <c r="KRU62" s="497"/>
      <c r="KRV62" s="497"/>
      <c r="KRW62" s="497"/>
      <c r="KRX62" s="497"/>
      <c r="KRY62" s="497"/>
      <c r="KRZ62" s="497"/>
      <c r="KSA62" s="497"/>
      <c r="KSB62" s="497"/>
      <c r="KSC62" s="497"/>
      <c r="KSD62" s="497"/>
      <c r="KSE62" s="497"/>
      <c r="KSF62" s="497"/>
      <c r="KSG62" s="497"/>
      <c r="KSH62" s="497"/>
      <c r="KSI62" s="497"/>
      <c r="KSJ62" s="497"/>
      <c r="KSK62" s="497"/>
      <c r="KSL62" s="497"/>
      <c r="KSM62" s="497"/>
      <c r="KSN62" s="497"/>
      <c r="KSO62" s="497"/>
      <c r="KSP62" s="497"/>
      <c r="KSQ62" s="497"/>
      <c r="KSR62" s="497"/>
      <c r="KSS62" s="497"/>
      <c r="KST62" s="497"/>
      <c r="KSU62" s="497"/>
      <c r="KSV62" s="497"/>
      <c r="KSW62" s="497"/>
      <c r="KSX62" s="497"/>
      <c r="KSY62" s="497"/>
      <c r="KSZ62" s="497"/>
      <c r="KTA62" s="497"/>
      <c r="KTB62" s="497"/>
      <c r="KTC62" s="497"/>
      <c r="KTD62" s="497"/>
      <c r="KTE62" s="497"/>
      <c r="KTF62" s="497"/>
      <c r="KTG62" s="497"/>
      <c r="KTH62" s="497"/>
      <c r="KTI62" s="497"/>
      <c r="KTJ62" s="497"/>
      <c r="KTK62" s="497"/>
      <c r="KTL62" s="497"/>
      <c r="KTM62" s="497"/>
      <c r="KTN62" s="497"/>
      <c r="KTO62" s="497"/>
      <c r="KTP62" s="497"/>
      <c r="KTQ62" s="497"/>
      <c r="KTR62" s="497"/>
      <c r="KTS62" s="497"/>
      <c r="KTT62" s="497"/>
      <c r="KTU62" s="497"/>
      <c r="KTV62" s="497"/>
      <c r="KTW62" s="497"/>
      <c r="KTX62" s="497"/>
      <c r="KTY62" s="497"/>
      <c r="KTZ62" s="497"/>
      <c r="KUA62" s="497"/>
      <c r="KUB62" s="497"/>
      <c r="KUC62" s="497"/>
      <c r="KUD62" s="497"/>
      <c r="KUE62" s="497"/>
      <c r="KUF62" s="497"/>
      <c r="KUG62" s="497"/>
      <c r="KUH62" s="497"/>
      <c r="KUI62" s="497"/>
      <c r="KUJ62" s="497"/>
      <c r="KUK62" s="497"/>
      <c r="KUL62" s="497"/>
      <c r="KUM62" s="497"/>
      <c r="KUN62" s="497"/>
      <c r="KUO62" s="497"/>
      <c r="KUP62" s="497"/>
      <c r="KUQ62" s="497"/>
      <c r="KUR62" s="497"/>
      <c r="KUS62" s="497"/>
      <c r="KUT62" s="497"/>
      <c r="KUU62" s="497"/>
      <c r="KUV62" s="497"/>
      <c r="KUW62" s="497"/>
      <c r="KUX62" s="497"/>
      <c r="KUY62" s="497"/>
      <c r="KUZ62" s="497"/>
      <c r="KVA62" s="497"/>
      <c r="KVB62" s="497"/>
      <c r="KVC62" s="497"/>
      <c r="KVD62" s="497"/>
      <c r="KVE62" s="497"/>
      <c r="KVF62" s="497"/>
      <c r="KVG62" s="497"/>
      <c r="KVH62" s="497"/>
      <c r="KVI62" s="497"/>
      <c r="KVJ62" s="497"/>
      <c r="KVK62" s="497"/>
      <c r="KVL62" s="497"/>
      <c r="KVM62" s="497"/>
      <c r="KVN62" s="497"/>
      <c r="KVO62" s="497"/>
      <c r="KVP62" s="497"/>
      <c r="KVQ62" s="497"/>
      <c r="KVR62" s="497"/>
      <c r="KVS62" s="497"/>
      <c r="KVT62" s="497"/>
      <c r="KVU62" s="497"/>
      <c r="KVV62" s="497"/>
      <c r="KVW62" s="497"/>
      <c r="KVX62" s="497"/>
      <c r="KVY62" s="497"/>
      <c r="KVZ62" s="497"/>
      <c r="KWA62" s="497"/>
      <c r="KWB62" s="497"/>
      <c r="KWC62" s="497"/>
      <c r="KWD62" s="497"/>
      <c r="KWE62" s="497"/>
      <c r="KWF62" s="497"/>
      <c r="KWG62" s="497"/>
      <c r="KWH62" s="497"/>
      <c r="KWI62" s="497"/>
      <c r="KWJ62" s="497"/>
      <c r="KWK62" s="497"/>
      <c r="KWL62" s="497"/>
      <c r="KWM62" s="497"/>
      <c r="KWN62" s="497"/>
      <c r="KWO62" s="497"/>
      <c r="KWP62" s="497"/>
      <c r="KWQ62" s="497"/>
      <c r="KWR62" s="497"/>
      <c r="KWS62" s="497"/>
      <c r="KWT62" s="497"/>
      <c r="KWU62" s="497"/>
      <c r="KWV62" s="497"/>
      <c r="KWW62" s="497"/>
      <c r="KWX62" s="497"/>
      <c r="KWY62" s="497"/>
      <c r="KWZ62" s="497"/>
      <c r="KXA62" s="497"/>
      <c r="KXB62" s="497"/>
      <c r="KXC62" s="497"/>
      <c r="KXD62" s="497"/>
      <c r="KXE62" s="497"/>
      <c r="KXF62" s="497"/>
      <c r="KXG62" s="497"/>
      <c r="KXH62" s="497"/>
      <c r="KXI62" s="497"/>
      <c r="KXJ62" s="497"/>
      <c r="KXK62" s="497"/>
      <c r="KXL62" s="497"/>
      <c r="KXM62" s="497"/>
      <c r="KXN62" s="497"/>
      <c r="KXO62" s="497"/>
      <c r="KXP62" s="497"/>
      <c r="KXQ62" s="497"/>
      <c r="KXR62" s="497"/>
      <c r="KXS62" s="497"/>
      <c r="KXT62" s="497"/>
      <c r="KXU62" s="497"/>
      <c r="KXV62" s="497"/>
      <c r="KXW62" s="497"/>
      <c r="KXX62" s="497"/>
      <c r="KXY62" s="497"/>
      <c r="KXZ62" s="497"/>
      <c r="KYA62" s="497"/>
      <c r="KYB62" s="497"/>
      <c r="KYC62" s="497"/>
      <c r="KYD62" s="497"/>
      <c r="KYE62" s="497"/>
      <c r="KYF62" s="497"/>
      <c r="KYG62" s="497"/>
      <c r="KYH62" s="497"/>
      <c r="KYI62" s="497"/>
      <c r="KYJ62" s="497"/>
      <c r="KYK62" s="497"/>
      <c r="KYL62" s="497"/>
      <c r="KYM62" s="497"/>
      <c r="KYN62" s="497"/>
      <c r="KYO62" s="497"/>
      <c r="KYP62" s="497"/>
      <c r="KYQ62" s="497"/>
      <c r="KYR62" s="497"/>
      <c r="KYS62" s="497"/>
      <c r="KYT62" s="497"/>
      <c r="KYU62" s="497"/>
      <c r="KYV62" s="497"/>
      <c r="KYW62" s="497"/>
      <c r="KYX62" s="497"/>
      <c r="KYY62" s="497"/>
      <c r="KYZ62" s="497"/>
      <c r="KZA62" s="497"/>
      <c r="KZB62" s="497"/>
      <c r="KZC62" s="497"/>
      <c r="KZD62" s="497"/>
      <c r="KZE62" s="497"/>
      <c r="KZF62" s="497"/>
      <c r="KZG62" s="497"/>
      <c r="KZH62" s="497"/>
      <c r="KZI62" s="497"/>
      <c r="KZJ62" s="497"/>
      <c r="KZK62" s="497"/>
      <c r="KZL62" s="497"/>
      <c r="KZM62" s="497"/>
      <c r="KZN62" s="497"/>
      <c r="KZO62" s="497"/>
      <c r="KZP62" s="497"/>
      <c r="KZQ62" s="497"/>
      <c r="KZR62" s="497"/>
      <c r="KZS62" s="497"/>
      <c r="KZT62" s="497"/>
      <c r="KZU62" s="497"/>
      <c r="KZV62" s="497"/>
      <c r="KZW62" s="497"/>
      <c r="KZX62" s="497"/>
      <c r="KZY62" s="497"/>
      <c r="KZZ62" s="497"/>
      <c r="LAA62" s="497"/>
      <c r="LAB62" s="497"/>
      <c r="LAC62" s="497"/>
      <c r="LAD62" s="497"/>
      <c r="LAE62" s="497"/>
      <c r="LAF62" s="497"/>
      <c r="LAG62" s="497"/>
      <c r="LAH62" s="497"/>
      <c r="LAI62" s="497"/>
      <c r="LAJ62" s="497"/>
      <c r="LAK62" s="497"/>
      <c r="LAL62" s="497"/>
      <c r="LAM62" s="497"/>
      <c r="LAN62" s="497"/>
      <c r="LAO62" s="497"/>
      <c r="LAP62" s="497"/>
      <c r="LAQ62" s="497"/>
      <c r="LAR62" s="497"/>
      <c r="LAS62" s="497"/>
      <c r="LAT62" s="497"/>
      <c r="LAU62" s="497"/>
      <c r="LAV62" s="497"/>
      <c r="LAW62" s="497"/>
      <c r="LAX62" s="497"/>
      <c r="LAY62" s="497"/>
      <c r="LAZ62" s="497"/>
      <c r="LBA62" s="497"/>
      <c r="LBB62" s="497"/>
      <c r="LBC62" s="497"/>
      <c r="LBD62" s="497"/>
      <c r="LBE62" s="497"/>
      <c r="LBF62" s="497"/>
      <c r="LBG62" s="497"/>
      <c r="LBH62" s="497"/>
      <c r="LBI62" s="497"/>
      <c r="LBJ62" s="497"/>
      <c r="LBK62" s="497"/>
      <c r="LBL62" s="497"/>
      <c r="LBM62" s="497"/>
      <c r="LBN62" s="497"/>
      <c r="LBO62" s="497"/>
      <c r="LBP62" s="497"/>
      <c r="LBQ62" s="497"/>
      <c r="LBR62" s="497"/>
      <c r="LBS62" s="497"/>
      <c r="LBT62" s="497"/>
      <c r="LBU62" s="497"/>
      <c r="LBV62" s="497"/>
      <c r="LBW62" s="497"/>
      <c r="LBX62" s="497"/>
      <c r="LBY62" s="497"/>
      <c r="LBZ62" s="497"/>
      <c r="LCA62" s="497"/>
      <c r="LCB62" s="497"/>
      <c r="LCC62" s="497"/>
      <c r="LCD62" s="497"/>
      <c r="LCE62" s="497"/>
      <c r="LCF62" s="497"/>
      <c r="LCG62" s="497"/>
      <c r="LCH62" s="497"/>
      <c r="LCI62" s="497"/>
      <c r="LCJ62" s="497"/>
      <c r="LCK62" s="497"/>
      <c r="LCL62" s="497"/>
      <c r="LCM62" s="497"/>
      <c r="LCN62" s="497"/>
      <c r="LCO62" s="497"/>
      <c r="LCP62" s="497"/>
      <c r="LCQ62" s="497"/>
      <c r="LCR62" s="497"/>
      <c r="LCS62" s="497"/>
      <c r="LCT62" s="497"/>
      <c r="LCU62" s="497"/>
      <c r="LCV62" s="497"/>
      <c r="LCW62" s="497"/>
      <c r="LCX62" s="497"/>
      <c r="LCY62" s="497"/>
      <c r="LCZ62" s="497"/>
      <c r="LDA62" s="497"/>
      <c r="LDB62" s="497"/>
      <c r="LDC62" s="497"/>
      <c r="LDD62" s="497"/>
      <c r="LDE62" s="497"/>
      <c r="LDF62" s="497"/>
      <c r="LDG62" s="497"/>
      <c r="LDH62" s="497"/>
      <c r="LDI62" s="497"/>
      <c r="LDJ62" s="497"/>
      <c r="LDK62" s="497"/>
      <c r="LDL62" s="497"/>
      <c r="LDM62" s="497"/>
      <c r="LDN62" s="497"/>
      <c r="LDO62" s="497"/>
      <c r="LDP62" s="497"/>
      <c r="LDQ62" s="497"/>
      <c r="LDR62" s="497"/>
      <c r="LDS62" s="497"/>
      <c r="LDT62" s="497"/>
      <c r="LDU62" s="497"/>
      <c r="LDV62" s="497"/>
      <c r="LDW62" s="497"/>
      <c r="LDX62" s="497"/>
      <c r="LDY62" s="497"/>
      <c r="LDZ62" s="497"/>
      <c r="LEA62" s="497"/>
      <c r="LEB62" s="497"/>
      <c r="LEC62" s="497"/>
      <c r="LED62" s="497"/>
      <c r="LEE62" s="497"/>
      <c r="LEF62" s="497"/>
      <c r="LEG62" s="497"/>
      <c r="LEH62" s="497"/>
      <c r="LEI62" s="497"/>
      <c r="LEJ62" s="497"/>
      <c r="LEK62" s="497"/>
      <c r="LEL62" s="497"/>
      <c r="LEM62" s="497"/>
      <c r="LEN62" s="497"/>
      <c r="LEO62" s="497"/>
      <c r="LEP62" s="497"/>
      <c r="LEQ62" s="497"/>
      <c r="LER62" s="497"/>
      <c r="LES62" s="497"/>
      <c r="LET62" s="497"/>
      <c r="LEU62" s="497"/>
      <c r="LEV62" s="497"/>
      <c r="LEW62" s="497"/>
      <c r="LEX62" s="497"/>
      <c r="LEY62" s="497"/>
      <c r="LEZ62" s="497"/>
      <c r="LFA62" s="497"/>
      <c r="LFB62" s="497"/>
      <c r="LFC62" s="497"/>
      <c r="LFD62" s="497"/>
      <c r="LFE62" s="497"/>
      <c r="LFF62" s="497"/>
      <c r="LFG62" s="497"/>
      <c r="LFH62" s="497"/>
      <c r="LFI62" s="497"/>
      <c r="LFJ62" s="497"/>
      <c r="LFK62" s="497"/>
      <c r="LFL62" s="497"/>
      <c r="LFM62" s="497"/>
      <c r="LFN62" s="497"/>
      <c r="LFO62" s="497"/>
      <c r="LFP62" s="497"/>
      <c r="LFQ62" s="497"/>
      <c r="LFR62" s="497"/>
      <c r="LFS62" s="497"/>
      <c r="LFT62" s="497"/>
      <c r="LFU62" s="497"/>
      <c r="LFV62" s="497"/>
      <c r="LFW62" s="497"/>
      <c r="LFX62" s="497"/>
      <c r="LFY62" s="497"/>
      <c r="LFZ62" s="497"/>
      <c r="LGA62" s="497"/>
      <c r="LGB62" s="497"/>
      <c r="LGC62" s="497"/>
      <c r="LGD62" s="497"/>
      <c r="LGE62" s="497"/>
      <c r="LGF62" s="497"/>
      <c r="LGG62" s="497"/>
      <c r="LGH62" s="497"/>
      <c r="LGI62" s="497"/>
      <c r="LGJ62" s="497"/>
      <c r="LGK62" s="497"/>
      <c r="LGL62" s="497"/>
      <c r="LGM62" s="497"/>
      <c r="LGN62" s="497"/>
      <c r="LGO62" s="497"/>
      <c r="LGP62" s="497"/>
      <c r="LGQ62" s="497"/>
      <c r="LGR62" s="497"/>
      <c r="LGS62" s="497"/>
      <c r="LGT62" s="497"/>
      <c r="LGU62" s="497"/>
      <c r="LGV62" s="497"/>
      <c r="LGW62" s="497"/>
      <c r="LGX62" s="497"/>
      <c r="LGY62" s="497"/>
      <c r="LGZ62" s="497"/>
      <c r="LHA62" s="497"/>
      <c r="LHB62" s="497"/>
      <c r="LHC62" s="497"/>
      <c r="LHD62" s="497"/>
      <c r="LHE62" s="497"/>
      <c r="LHF62" s="497"/>
      <c r="LHG62" s="497"/>
      <c r="LHH62" s="497"/>
      <c r="LHI62" s="497"/>
      <c r="LHJ62" s="497"/>
      <c r="LHK62" s="497"/>
      <c r="LHL62" s="497"/>
      <c r="LHM62" s="497"/>
      <c r="LHN62" s="497"/>
      <c r="LHO62" s="497"/>
      <c r="LHP62" s="497"/>
      <c r="LHQ62" s="497"/>
      <c r="LHR62" s="497"/>
      <c r="LHS62" s="497"/>
      <c r="LHT62" s="497"/>
      <c r="LHU62" s="497"/>
      <c r="LHV62" s="497"/>
      <c r="LHW62" s="497"/>
      <c r="LHX62" s="497"/>
      <c r="LHY62" s="497"/>
      <c r="LHZ62" s="497"/>
      <c r="LIA62" s="497"/>
      <c r="LIB62" s="497"/>
      <c r="LIC62" s="497"/>
      <c r="LID62" s="497"/>
      <c r="LIE62" s="497"/>
      <c r="LIF62" s="497"/>
      <c r="LIG62" s="497"/>
      <c r="LIH62" s="497"/>
      <c r="LII62" s="497"/>
      <c r="LIJ62" s="497"/>
      <c r="LIK62" s="497"/>
      <c r="LIL62" s="497"/>
      <c r="LIM62" s="497"/>
      <c r="LIN62" s="497"/>
      <c r="LIO62" s="497"/>
      <c r="LIP62" s="497"/>
      <c r="LIQ62" s="497"/>
      <c r="LIR62" s="497"/>
      <c r="LIS62" s="497"/>
      <c r="LIT62" s="497"/>
      <c r="LIU62" s="497"/>
      <c r="LIV62" s="497"/>
      <c r="LIW62" s="497"/>
      <c r="LIX62" s="497"/>
      <c r="LIY62" s="497"/>
      <c r="LIZ62" s="497"/>
      <c r="LJA62" s="497"/>
      <c r="LJB62" s="497"/>
      <c r="LJC62" s="497"/>
      <c r="LJD62" s="497"/>
      <c r="LJE62" s="497"/>
      <c r="LJF62" s="497"/>
      <c r="LJG62" s="497"/>
      <c r="LJH62" s="497"/>
      <c r="LJI62" s="497"/>
      <c r="LJJ62" s="497"/>
      <c r="LJK62" s="497"/>
      <c r="LJL62" s="497"/>
      <c r="LJM62" s="497"/>
      <c r="LJN62" s="497"/>
      <c r="LJO62" s="497"/>
      <c r="LJP62" s="497"/>
      <c r="LJQ62" s="497"/>
      <c r="LJR62" s="497"/>
      <c r="LJS62" s="497"/>
      <c r="LJT62" s="497"/>
      <c r="LJU62" s="497"/>
      <c r="LJV62" s="497"/>
      <c r="LJW62" s="497"/>
      <c r="LJX62" s="497"/>
      <c r="LJY62" s="497"/>
      <c r="LJZ62" s="497"/>
      <c r="LKA62" s="497"/>
      <c r="LKB62" s="497"/>
      <c r="LKC62" s="497"/>
      <c r="LKD62" s="497"/>
      <c r="LKE62" s="497"/>
      <c r="LKF62" s="497"/>
      <c r="LKG62" s="497"/>
      <c r="LKH62" s="497"/>
      <c r="LKI62" s="497"/>
      <c r="LKJ62" s="497"/>
      <c r="LKK62" s="497"/>
      <c r="LKL62" s="497"/>
      <c r="LKM62" s="497"/>
      <c r="LKN62" s="497"/>
      <c r="LKO62" s="497"/>
      <c r="LKP62" s="497"/>
      <c r="LKQ62" s="497"/>
      <c r="LKR62" s="497"/>
      <c r="LKS62" s="497"/>
      <c r="LKT62" s="497"/>
      <c r="LKU62" s="497"/>
      <c r="LKV62" s="497"/>
      <c r="LKW62" s="497"/>
      <c r="LKX62" s="497"/>
      <c r="LKY62" s="497"/>
      <c r="LKZ62" s="497"/>
      <c r="LLA62" s="497"/>
      <c r="LLB62" s="497"/>
      <c r="LLC62" s="497"/>
      <c r="LLD62" s="497"/>
      <c r="LLE62" s="497"/>
      <c r="LLF62" s="497"/>
      <c r="LLG62" s="497"/>
      <c r="LLH62" s="497"/>
      <c r="LLI62" s="497"/>
      <c r="LLJ62" s="497"/>
      <c r="LLK62" s="497"/>
      <c r="LLL62" s="497"/>
      <c r="LLM62" s="497"/>
      <c r="LLN62" s="497"/>
      <c r="LLO62" s="497"/>
      <c r="LLP62" s="497"/>
      <c r="LLQ62" s="497"/>
      <c r="LLR62" s="497"/>
      <c r="LLS62" s="497"/>
      <c r="LLT62" s="497"/>
      <c r="LLU62" s="497"/>
      <c r="LLV62" s="497"/>
      <c r="LLW62" s="497"/>
      <c r="LLX62" s="497"/>
      <c r="LLY62" s="497"/>
      <c r="LLZ62" s="497"/>
      <c r="LMA62" s="497"/>
      <c r="LMB62" s="497"/>
      <c r="LMC62" s="497"/>
      <c r="LMD62" s="497"/>
      <c r="LME62" s="497"/>
      <c r="LMF62" s="497"/>
      <c r="LMG62" s="497"/>
      <c r="LMH62" s="497"/>
      <c r="LMI62" s="497"/>
      <c r="LMJ62" s="497"/>
      <c r="LMK62" s="497"/>
      <c r="LML62" s="497"/>
      <c r="LMM62" s="497"/>
      <c r="LMN62" s="497"/>
      <c r="LMO62" s="497"/>
      <c r="LMP62" s="497"/>
      <c r="LMQ62" s="497"/>
      <c r="LMR62" s="497"/>
      <c r="LMS62" s="497"/>
      <c r="LMT62" s="497"/>
      <c r="LMU62" s="497"/>
      <c r="LMV62" s="497"/>
      <c r="LMW62" s="497"/>
      <c r="LMX62" s="497"/>
      <c r="LMY62" s="497"/>
      <c r="LMZ62" s="497"/>
      <c r="LNA62" s="497"/>
      <c r="LNB62" s="497"/>
      <c r="LNC62" s="497"/>
      <c r="LND62" s="497"/>
      <c r="LNE62" s="497"/>
      <c r="LNF62" s="497"/>
      <c r="LNG62" s="497"/>
      <c r="LNH62" s="497"/>
      <c r="LNI62" s="497"/>
      <c r="LNJ62" s="497"/>
      <c r="LNK62" s="497"/>
      <c r="LNL62" s="497"/>
      <c r="LNM62" s="497"/>
      <c r="LNN62" s="497"/>
      <c r="LNO62" s="497"/>
      <c r="LNP62" s="497"/>
      <c r="LNQ62" s="497"/>
      <c r="LNR62" s="497"/>
      <c r="LNS62" s="497"/>
      <c r="LNT62" s="497"/>
      <c r="LNU62" s="497"/>
      <c r="LNV62" s="497"/>
      <c r="LNW62" s="497"/>
      <c r="LNX62" s="497"/>
      <c r="LNY62" s="497"/>
      <c r="LNZ62" s="497"/>
      <c r="LOA62" s="497"/>
      <c r="LOB62" s="497"/>
      <c r="LOC62" s="497"/>
      <c r="LOD62" s="497"/>
      <c r="LOE62" s="497"/>
      <c r="LOF62" s="497"/>
      <c r="LOG62" s="497"/>
      <c r="LOH62" s="497"/>
      <c r="LOI62" s="497"/>
      <c r="LOJ62" s="497"/>
      <c r="LOK62" s="497"/>
      <c r="LOL62" s="497"/>
      <c r="LOM62" s="497"/>
      <c r="LON62" s="497"/>
      <c r="LOO62" s="497"/>
      <c r="LOP62" s="497"/>
      <c r="LOQ62" s="497"/>
      <c r="LOR62" s="497"/>
      <c r="LOS62" s="497"/>
      <c r="LOT62" s="497"/>
      <c r="LOU62" s="497"/>
      <c r="LOV62" s="497"/>
      <c r="LOW62" s="497"/>
      <c r="LOX62" s="497"/>
      <c r="LOY62" s="497"/>
      <c r="LOZ62" s="497"/>
      <c r="LPA62" s="497"/>
      <c r="LPB62" s="497"/>
      <c r="LPC62" s="497"/>
      <c r="LPD62" s="497"/>
      <c r="LPE62" s="497"/>
      <c r="LPF62" s="497"/>
      <c r="LPG62" s="497"/>
      <c r="LPH62" s="497"/>
      <c r="LPI62" s="497"/>
      <c r="LPJ62" s="497"/>
      <c r="LPK62" s="497"/>
      <c r="LPL62" s="497"/>
      <c r="LPM62" s="497"/>
      <c r="LPN62" s="497"/>
      <c r="LPO62" s="497"/>
      <c r="LPP62" s="497"/>
      <c r="LPQ62" s="497"/>
      <c r="LPR62" s="497"/>
      <c r="LPS62" s="497"/>
      <c r="LPT62" s="497"/>
      <c r="LPU62" s="497"/>
      <c r="LPV62" s="497"/>
      <c r="LPW62" s="497"/>
      <c r="LPX62" s="497"/>
      <c r="LPY62" s="497"/>
      <c r="LPZ62" s="497"/>
      <c r="LQA62" s="497"/>
      <c r="LQB62" s="497"/>
      <c r="LQC62" s="497"/>
      <c r="LQD62" s="497"/>
      <c r="LQE62" s="497"/>
      <c r="LQF62" s="497"/>
      <c r="LQG62" s="497"/>
      <c r="LQH62" s="497"/>
      <c r="LQI62" s="497"/>
      <c r="LQJ62" s="497"/>
      <c r="LQK62" s="497"/>
      <c r="LQL62" s="497"/>
      <c r="LQM62" s="497"/>
      <c r="LQN62" s="497"/>
      <c r="LQO62" s="497"/>
      <c r="LQP62" s="497"/>
      <c r="LQQ62" s="497"/>
      <c r="LQR62" s="497"/>
      <c r="LQS62" s="497"/>
      <c r="LQT62" s="497"/>
      <c r="LQU62" s="497"/>
      <c r="LQV62" s="497"/>
      <c r="LQW62" s="497"/>
      <c r="LQX62" s="497"/>
      <c r="LQY62" s="497"/>
      <c r="LQZ62" s="497"/>
      <c r="LRA62" s="497"/>
      <c r="LRB62" s="497"/>
      <c r="LRC62" s="497"/>
      <c r="LRD62" s="497"/>
      <c r="LRE62" s="497"/>
      <c r="LRF62" s="497"/>
      <c r="LRG62" s="497"/>
      <c r="LRH62" s="497"/>
      <c r="LRI62" s="497"/>
      <c r="LRJ62" s="497"/>
      <c r="LRK62" s="497"/>
      <c r="LRL62" s="497"/>
      <c r="LRM62" s="497"/>
      <c r="LRN62" s="497"/>
      <c r="LRO62" s="497"/>
      <c r="LRP62" s="497"/>
      <c r="LRQ62" s="497"/>
      <c r="LRR62" s="497"/>
      <c r="LRS62" s="497"/>
      <c r="LRT62" s="497"/>
      <c r="LRU62" s="497"/>
      <c r="LRV62" s="497"/>
      <c r="LRW62" s="497"/>
      <c r="LRX62" s="497"/>
      <c r="LRY62" s="497"/>
      <c r="LRZ62" s="497"/>
      <c r="LSA62" s="497"/>
      <c r="LSB62" s="497"/>
      <c r="LSC62" s="497"/>
      <c r="LSD62" s="497"/>
      <c r="LSE62" s="497"/>
      <c r="LSF62" s="497"/>
      <c r="LSG62" s="497"/>
      <c r="LSH62" s="497"/>
      <c r="LSI62" s="497"/>
      <c r="LSJ62" s="497"/>
      <c r="LSK62" s="497"/>
      <c r="LSL62" s="497"/>
      <c r="LSM62" s="497"/>
      <c r="LSN62" s="497"/>
      <c r="LSO62" s="497"/>
      <c r="LSP62" s="497"/>
      <c r="LSQ62" s="497"/>
      <c r="LSR62" s="497"/>
      <c r="LSS62" s="497"/>
      <c r="LST62" s="497"/>
      <c r="LSU62" s="497"/>
      <c r="LSV62" s="497"/>
      <c r="LSW62" s="497"/>
      <c r="LSX62" s="497"/>
      <c r="LSY62" s="497"/>
      <c r="LSZ62" s="497"/>
      <c r="LTA62" s="497"/>
      <c r="LTB62" s="497"/>
      <c r="LTC62" s="497"/>
      <c r="LTD62" s="497"/>
      <c r="LTE62" s="497"/>
      <c r="LTF62" s="497"/>
      <c r="LTG62" s="497"/>
      <c r="LTH62" s="497"/>
      <c r="LTI62" s="497"/>
      <c r="LTJ62" s="497"/>
      <c r="LTK62" s="497"/>
      <c r="LTL62" s="497"/>
      <c r="LTM62" s="497"/>
      <c r="LTN62" s="497"/>
      <c r="LTO62" s="497"/>
      <c r="LTP62" s="497"/>
      <c r="LTQ62" s="497"/>
      <c r="LTR62" s="497"/>
      <c r="LTS62" s="497"/>
      <c r="LTT62" s="497"/>
      <c r="LTU62" s="497"/>
      <c r="LTV62" s="497"/>
      <c r="LTW62" s="497"/>
      <c r="LTX62" s="497"/>
      <c r="LTY62" s="497"/>
      <c r="LTZ62" s="497"/>
      <c r="LUA62" s="497"/>
      <c r="LUB62" s="497"/>
      <c r="LUC62" s="497"/>
      <c r="LUD62" s="497"/>
      <c r="LUE62" s="497"/>
      <c r="LUF62" s="497"/>
      <c r="LUG62" s="497"/>
      <c r="LUH62" s="497"/>
      <c r="LUI62" s="497"/>
      <c r="LUJ62" s="497"/>
      <c r="LUK62" s="497"/>
      <c r="LUL62" s="497"/>
      <c r="LUM62" s="497"/>
      <c r="LUN62" s="497"/>
      <c r="LUO62" s="497"/>
      <c r="LUP62" s="497"/>
      <c r="LUQ62" s="497"/>
      <c r="LUR62" s="497"/>
      <c r="LUS62" s="497"/>
      <c r="LUT62" s="497"/>
      <c r="LUU62" s="497"/>
      <c r="LUV62" s="497"/>
      <c r="LUW62" s="497"/>
      <c r="LUX62" s="497"/>
      <c r="LUY62" s="497"/>
      <c r="LUZ62" s="497"/>
      <c r="LVA62" s="497"/>
      <c r="LVB62" s="497"/>
      <c r="LVC62" s="497"/>
      <c r="LVD62" s="497"/>
      <c r="LVE62" s="497"/>
      <c r="LVF62" s="497"/>
      <c r="LVG62" s="497"/>
      <c r="LVH62" s="497"/>
      <c r="LVI62" s="497"/>
      <c r="LVJ62" s="497"/>
      <c r="LVK62" s="497"/>
      <c r="LVL62" s="497"/>
      <c r="LVM62" s="497"/>
      <c r="LVN62" s="497"/>
      <c r="LVO62" s="497"/>
      <c r="LVP62" s="497"/>
      <c r="LVQ62" s="497"/>
      <c r="LVR62" s="497"/>
      <c r="LVS62" s="497"/>
      <c r="LVT62" s="497"/>
      <c r="LVU62" s="497"/>
      <c r="LVV62" s="497"/>
      <c r="LVW62" s="497"/>
      <c r="LVX62" s="497"/>
      <c r="LVY62" s="497"/>
      <c r="LVZ62" s="497"/>
      <c r="LWA62" s="497"/>
      <c r="LWB62" s="497"/>
      <c r="LWC62" s="497"/>
      <c r="LWD62" s="497"/>
      <c r="LWE62" s="497"/>
      <c r="LWF62" s="497"/>
      <c r="LWG62" s="497"/>
      <c r="LWH62" s="497"/>
      <c r="LWI62" s="497"/>
      <c r="LWJ62" s="497"/>
      <c r="LWK62" s="497"/>
      <c r="LWL62" s="497"/>
      <c r="LWM62" s="497"/>
      <c r="LWN62" s="497"/>
      <c r="LWO62" s="497"/>
      <c r="LWP62" s="497"/>
      <c r="LWQ62" s="497"/>
      <c r="LWR62" s="497"/>
      <c r="LWS62" s="497"/>
      <c r="LWT62" s="497"/>
      <c r="LWU62" s="497"/>
      <c r="LWV62" s="497"/>
      <c r="LWW62" s="497"/>
      <c r="LWX62" s="497"/>
      <c r="LWY62" s="497"/>
      <c r="LWZ62" s="497"/>
      <c r="LXA62" s="497"/>
      <c r="LXB62" s="497"/>
      <c r="LXC62" s="497"/>
      <c r="LXD62" s="497"/>
      <c r="LXE62" s="497"/>
      <c r="LXF62" s="497"/>
      <c r="LXG62" s="497"/>
      <c r="LXH62" s="497"/>
      <c r="LXI62" s="497"/>
      <c r="LXJ62" s="497"/>
      <c r="LXK62" s="497"/>
      <c r="LXL62" s="497"/>
      <c r="LXM62" s="497"/>
      <c r="LXN62" s="497"/>
      <c r="LXO62" s="497"/>
      <c r="LXP62" s="497"/>
      <c r="LXQ62" s="497"/>
      <c r="LXR62" s="497"/>
      <c r="LXS62" s="497"/>
      <c r="LXT62" s="497"/>
      <c r="LXU62" s="497"/>
      <c r="LXV62" s="497"/>
      <c r="LXW62" s="497"/>
      <c r="LXX62" s="497"/>
      <c r="LXY62" s="497"/>
      <c r="LXZ62" s="497"/>
      <c r="LYA62" s="497"/>
      <c r="LYB62" s="497"/>
      <c r="LYC62" s="497"/>
      <c r="LYD62" s="497"/>
      <c r="LYE62" s="497"/>
      <c r="LYF62" s="497"/>
      <c r="LYG62" s="497"/>
      <c r="LYH62" s="497"/>
      <c r="LYI62" s="497"/>
      <c r="LYJ62" s="497"/>
      <c r="LYK62" s="497"/>
      <c r="LYL62" s="497"/>
      <c r="LYM62" s="497"/>
      <c r="LYN62" s="497"/>
      <c r="LYO62" s="497"/>
      <c r="LYP62" s="497"/>
      <c r="LYQ62" s="497"/>
      <c r="LYR62" s="497"/>
      <c r="LYS62" s="497"/>
      <c r="LYT62" s="497"/>
      <c r="LYU62" s="497"/>
      <c r="LYV62" s="497"/>
      <c r="LYW62" s="497"/>
      <c r="LYX62" s="497"/>
      <c r="LYY62" s="497"/>
      <c r="LYZ62" s="497"/>
      <c r="LZA62" s="497"/>
      <c r="LZB62" s="497"/>
      <c r="LZC62" s="497"/>
      <c r="LZD62" s="497"/>
      <c r="LZE62" s="497"/>
      <c r="LZF62" s="497"/>
      <c r="LZG62" s="497"/>
      <c r="LZH62" s="497"/>
      <c r="LZI62" s="497"/>
      <c r="LZJ62" s="497"/>
      <c r="LZK62" s="497"/>
      <c r="LZL62" s="497"/>
      <c r="LZM62" s="497"/>
      <c r="LZN62" s="497"/>
      <c r="LZO62" s="497"/>
      <c r="LZP62" s="497"/>
      <c r="LZQ62" s="497"/>
      <c r="LZR62" s="497"/>
      <c r="LZS62" s="497"/>
      <c r="LZT62" s="497"/>
      <c r="LZU62" s="497"/>
      <c r="LZV62" s="497"/>
      <c r="LZW62" s="497"/>
      <c r="LZX62" s="497"/>
      <c r="LZY62" s="497"/>
      <c r="LZZ62" s="497"/>
      <c r="MAA62" s="497"/>
      <c r="MAB62" s="497"/>
      <c r="MAC62" s="497"/>
      <c r="MAD62" s="497"/>
      <c r="MAE62" s="497"/>
      <c r="MAF62" s="497"/>
      <c r="MAG62" s="497"/>
      <c r="MAH62" s="497"/>
      <c r="MAI62" s="497"/>
      <c r="MAJ62" s="497"/>
      <c r="MAK62" s="497"/>
      <c r="MAL62" s="497"/>
      <c r="MAM62" s="497"/>
      <c r="MAN62" s="497"/>
      <c r="MAO62" s="497"/>
      <c r="MAP62" s="497"/>
      <c r="MAQ62" s="497"/>
      <c r="MAR62" s="497"/>
      <c r="MAS62" s="497"/>
      <c r="MAT62" s="497"/>
      <c r="MAU62" s="497"/>
      <c r="MAV62" s="497"/>
      <c r="MAW62" s="497"/>
      <c r="MAX62" s="497"/>
      <c r="MAY62" s="497"/>
      <c r="MAZ62" s="497"/>
      <c r="MBA62" s="497"/>
      <c r="MBB62" s="497"/>
      <c r="MBC62" s="497"/>
      <c r="MBD62" s="497"/>
      <c r="MBE62" s="497"/>
      <c r="MBF62" s="497"/>
      <c r="MBG62" s="497"/>
      <c r="MBH62" s="497"/>
      <c r="MBI62" s="497"/>
      <c r="MBJ62" s="497"/>
      <c r="MBK62" s="497"/>
      <c r="MBL62" s="497"/>
      <c r="MBM62" s="497"/>
      <c r="MBN62" s="497"/>
      <c r="MBO62" s="497"/>
      <c r="MBP62" s="497"/>
      <c r="MBQ62" s="497"/>
      <c r="MBR62" s="497"/>
      <c r="MBS62" s="497"/>
      <c r="MBT62" s="497"/>
      <c r="MBU62" s="497"/>
      <c r="MBV62" s="497"/>
      <c r="MBW62" s="497"/>
      <c r="MBX62" s="497"/>
      <c r="MBY62" s="497"/>
      <c r="MBZ62" s="497"/>
      <c r="MCA62" s="497"/>
      <c r="MCB62" s="497"/>
      <c r="MCC62" s="497"/>
      <c r="MCD62" s="497"/>
      <c r="MCE62" s="497"/>
      <c r="MCF62" s="497"/>
      <c r="MCG62" s="497"/>
      <c r="MCH62" s="497"/>
      <c r="MCI62" s="497"/>
      <c r="MCJ62" s="497"/>
      <c r="MCK62" s="497"/>
      <c r="MCL62" s="497"/>
      <c r="MCM62" s="497"/>
      <c r="MCN62" s="497"/>
      <c r="MCO62" s="497"/>
      <c r="MCP62" s="497"/>
      <c r="MCQ62" s="497"/>
      <c r="MCR62" s="497"/>
      <c r="MCS62" s="497"/>
      <c r="MCT62" s="497"/>
      <c r="MCU62" s="497"/>
      <c r="MCV62" s="497"/>
      <c r="MCW62" s="497"/>
      <c r="MCX62" s="497"/>
      <c r="MCY62" s="497"/>
      <c r="MCZ62" s="497"/>
      <c r="MDA62" s="497"/>
      <c r="MDB62" s="497"/>
      <c r="MDC62" s="497"/>
      <c r="MDD62" s="497"/>
      <c r="MDE62" s="497"/>
      <c r="MDF62" s="497"/>
      <c r="MDG62" s="497"/>
      <c r="MDH62" s="497"/>
      <c r="MDI62" s="497"/>
      <c r="MDJ62" s="497"/>
      <c r="MDK62" s="497"/>
      <c r="MDL62" s="497"/>
      <c r="MDM62" s="497"/>
      <c r="MDN62" s="497"/>
      <c r="MDO62" s="497"/>
      <c r="MDP62" s="497"/>
      <c r="MDQ62" s="497"/>
      <c r="MDR62" s="497"/>
      <c r="MDS62" s="497"/>
      <c r="MDT62" s="497"/>
      <c r="MDU62" s="497"/>
      <c r="MDV62" s="497"/>
      <c r="MDW62" s="497"/>
      <c r="MDX62" s="497"/>
      <c r="MDY62" s="497"/>
      <c r="MDZ62" s="497"/>
      <c r="MEA62" s="497"/>
      <c r="MEB62" s="497"/>
      <c r="MEC62" s="497"/>
      <c r="MED62" s="497"/>
      <c r="MEE62" s="497"/>
      <c r="MEF62" s="497"/>
      <c r="MEG62" s="497"/>
      <c r="MEH62" s="497"/>
      <c r="MEI62" s="497"/>
      <c r="MEJ62" s="497"/>
      <c r="MEK62" s="497"/>
      <c r="MEL62" s="497"/>
      <c r="MEM62" s="497"/>
      <c r="MEN62" s="497"/>
      <c r="MEO62" s="497"/>
      <c r="MEP62" s="497"/>
      <c r="MEQ62" s="497"/>
      <c r="MER62" s="497"/>
      <c r="MES62" s="497"/>
      <c r="MET62" s="497"/>
      <c r="MEU62" s="497"/>
      <c r="MEV62" s="497"/>
      <c r="MEW62" s="497"/>
      <c r="MEX62" s="497"/>
      <c r="MEY62" s="497"/>
      <c r="MEZ62" s="497"/>
      <c r="MFA62" s="497"/>
      <c r="MFB62" s="497"/>
      <c r="MFC62" s="497"/>
      <c r="MFD62" s="497"/>
      <c r="MFE62" s="497"/>
      <c r="MFF62" s="497"/>
      <c r="MFG62" s="497"/>
      <c r="MFH62" s="497"/>
      <c r="MFI62" s="497"/>
      <c r="MFJ62" s="497"/>
      <c r="MFK62" s="497"/>
      <c r="MFL62" s="497"/>
      <c r="MFM62" s="497"/>
      <c r="MFN62" s="497"/>
      <c r="MFO62" s="497"/>
      <c r="MFP62" s="497"/>
      <c r="MFQ62" s="497"/>
      <c r="MFR62" s="497"/>
      <c r="MFS62" s="497"/>
      <c r="MFT62" s="497"/>
      <c r="MFU62" s="497"/>
      <c r="MFV62" s="497"/>
      <c r="MFW62" s="497"/>
      <c r="MFX62" s="497"/>
      <c r="MFY62" s="497"/>
      <c r="MFZ62" s="497"/>
      <c r="MGA62" s="497"/>
      <c r="MGB62" s="497"/>
      <c r="MGC62" s="497"/>
      <c r="MGD62" s="497"/>
      <c r="MGE62" s="497"/>
      <c r="MGF62" s="497"/>
      <c r="MGG62" s="497"/>
      <c r="MGH62" s="497"/>
      <c r="MGI62" s="497"/>
      <c r="MGJ62" s="497"/>
      <c r="MGK62" s="497"/>
      <c r="MGL62" s="497"/>
      <c r="MGM62" s="497"/>
      <c r="MGN62" s="497"/>
      <c r="MGO62" s="497"/>
      <c r="MGP62" s="497"/>
      <c r="MGQ62" s="497"/>
      <c r="MGR62" s="497"/>
      <c r="MGS62" s="497"/>
      <c r="MGT62" s="497"/>
      <c r="MGU62" s="497"/>
      <c r="MGV62" s="497"/>
      <c r="MGW62" s="497"/>
      <c r="MGX62" s="497"/>
      <c r="MGY62" s="497"/>
      <c r="MGZ62" s="497"/>
      <c r="MHA62" s="497"/>
      <c r="MHB62" s="497"/>
      <c r="MHC62" s="497"/>
      <c r="MHD62" s="497"/>
      <c r="MHE62" s="497"/>
      <c r="MHF62" s="497"/>
      <c r="MHG62" s="497"/>
      <c r="MHH62" s="497"/>
      <c r="MHI62" s="497"/>
      <c r="MHJ62" s="497"/>
      <c r="MHK62" s="497"/>
      <c r="MHL62" s="497"/>
      <c r="MHM62" s="497"/>
      <c r="MHN62" s="497"/>
      <c r="MHO62" s="497"/>
      <c r="MHP62" s="497"/>
      <c r="MHQ62" s="497"/>
      <c r="MHR62" s="497"/>
      <c r="MHS62" s="497"/>
      <c r="MHT62" s="497"/>
      <c r="MHU62" s="497"/>
      <c r="MHV62" s="497"/>
      <c r="MHW62" s="497"/>
      <c r="MHX62" s="497"/>
      <c r="MHY62" s="497"/>
      <c r="MHZ62" s="497"/>
      <c r="MIA62" s="497"/>
      <c r="MIB62" s="497"/>
      <c r="MIC62" s="497"/>
      <c r="MID62" s="497"/>
      <c r="MIE62" s="497"/>
      <c r="MIF62" s="497"/>
      <c r="MIG62" s="497"/>
      <c r="MIH62" s="497"/>
      <c r="MII62" s="497"/>
      <c r="MIJ62" s="497"/>
      <c r="MIK62" s="497"/>
      <c r="MIL62" s="497"/>
      <c r="MIM62" s="497"/>
      <c r="MIN62" s="497"/>
      <c r="MIO62" s="497"/>
      <c r="MIP62" s="497"/>
      <c r="MIQ62" s="497"/>
      <c r="MIR62" s="497"/>
      <c r="MIS62" s="497"/>
      <c r="MIT62" s="497"/>
      <c r="MIU62" s="497"/>
      <c r="MIV62" s="497"/>
      <c r="MIW62" s="497"/>
      <c r="MIX62" s="497"/>
      <c r="MIY62" s="497"/>
      <c r="MIZ62" s="497"/>
      <c r="MJA62" s="497"/>
      <c r="MJB62" s="497"/>
      <c r="MJC62" s="497"/>
      <c r="MJD62" s="497"/>
      <c r="MJE62" s="497"/>
      <c r="MJF62" s="497"/>
      <c r="MJG62" s="497"/>
      <c r="MJH62" s="497"/>
      <c r="MJI62" s="497"/>
      <c r="MJJ62" s="497"/>
      <c r="MJK62" s="497"/>
      <c r="MJL62" s="497"/>
      <c r="MJM62" s="497"/>
      <c r="MJN62" s="497"/>
      <c r="MJO62" s="497"/>
      <c r="MJP62" s="497"/>
      <c r="MJQ62" s="497"/>
      <c r="MJR62" s="497"/>
      <c r="MJS62" s="497"/>
      <c r="MJT62" s="497"/>
      <c r="MJU62" s="497"/>
      <c r="MJV62" s="497"/>
      <c r="MJW62" s="497"/>
      <c r="MJX62" s="497"/>
      <c r="MJY62" s="497"/>
      <c r="MJZ62" s="497"/>
      <c r="MKA62" s="497"/>
      <c r="MKB62" s="497"/>
      <c r="MKC62" s="497"/>
      <c r="MKD62" s="497"/>
      <c r="MKE62" s="497"/>
      <c r="MKF62" s="497"/>
      <c r="MKG62" s="497"/>
      <c r="MKH62" s="497"/>
      <c r="MKI62" s="497"/>
      <c r="MKJ62" s="497"/>
      <c r="MKK62" s="497"/>
      <c r="MKL62" s="497"/>
      <c r="MKM62" s="497"/>
      <c r="MKN62" s="497"/>
      <c r="MKO62" s="497"/>
      <c r="MKP62" s="497"/>
      <c r="MKQ62" s="497"/>
      <c r="MKR62" s="497"/>
      <c r="MKS62" s="497"/>
      <c r="MKT62" s="497"/>
      <c r="MKU62" s="497"/>
      <c r="MKV62" s="497"/>
      <c r="MKW62" s="497"/>
      <c r="MKX62" s="497"/>
      <c r="MKY62" s="497"/>
      <c r="MKZ62" s="497"/>
      <c r="MLA62" s="497"/>
      <c r="MLB62" s="497"/>
      <c r="MLC62" s="497"/>
      <c r="MLD62" s="497"/>
      <c r="MLE62" s="497"/>
      <c r="MLF62" s="497"/>
      <c r="MLG62" s="497"/>
      <c r="MLH62" s="497"/>
      <c r="MLI62" s="497"/>
      <c r="MLJ62" s="497"/>
      <c r="MLK62" s="497"/>
      <c r="MLL62" s="497"/>
      <c r="MLM62" s="497"/>
      <c r="MLN62" s="497"/>
      <c r="MLO62" s="497"/>
      <c r="MLP62" s="497"/>
      <c r="MLQ62" s="497"/>
      <c r="MLR62" s="497"/>
      <c r="MLS62" s="497"/>
      <c r="MLT62" s="497"/>
      <c r="MLU62" s="497"/>
      <c r="MLV62" s="497"/>
      <c r="MLW62" s="497"/>
      <c r="MLX62" s="497"/>
      <c r="MLY62" s="497"/>
      <c r="MLZ62" s="497"/>
      <c r="MMA62" s="497"/>
      <c r="MMB62" s="497"/>
      <c r="MMC62" s="497"/>
      <c r="MMD62" s="497"/>
      <c r="MME62" s="497"/>
      <c r="MMF62" s="497"/>
      <c r="MMG62" s="497"/>
      <c r="MMH62" s="497"/>
      <c r="MMI62" s="497"/>
      <c r="MMJ62" s="497"/>
      <c r="MMK62" s="497"/>
      <c r="MML62" s="497"/>
      <c r="MMM62" s="497"/>
      <c r="MMN62" s="497"/>
      <c r="MMO62" s="497"/>
      <c r="MMP62" s="497"/>
      <c r="MMQ62" s="497"/>
      <c r="MMR62" s="497"/>
      <c r="MMS62" s="497"/>
      <c r="MMT62" s="497"/>
      <c r="MMU62" s="497"/>
      <c r="MMV62" s="497"/>
      <c r="MMW62" s="497"/>
      <c r="MMX62" s="497"/>
      <c r="MMY62" s="497"/>
      <c r="MMZ62" s="497"/>
      <c r="MNA62" s="497"/>
      <c r="MNB62" s="497"/>
      <c r="MNC62" s="497"/>
      <c r="MND62" s="497"/>
      <c r="MNE62" s="497"/>
      <c r="MNF62" s="497"/>
      <c r="MNG62" s="497"/>
      <c r="MNH62" s="497"/>
      <c r="MNI62" s="497"/>
      <c r="MNJ62" s="497"/>
      <c r="MNK62" s="497"/>
      <c r="MNL62" s="497"/>
      <c r="MNM62" s="497"/>
      <c r="MNN62" s="497"/>
      <c r="MNO62" s="497"/>
      <c r="MNP62" s="497"/>
      <c r="MNQ62" s="497"/>
      <c r="MNR62" s="497"/>
      <c r="MNS62" s="497"/>
      <c r="MNT62" s="497"/>
      <c r="MNU62" s="497"/>
      <c r="MNV62" s="497"/>
      <c r="MNW62" s="497"/>
      <c r="MNX62" s="497"/>
      <c r="MNY62" s="497"/>
      <c r="MNZ62" s="497"/>
      <c r="MOA62" s="497"/>
      <c r="MOB62" s="497"/>
      <c r="MOC62" s="497"/>
      <c r="MOD62" s="497"/>
      <c r="MOE62" s="497"/>
      <c r="MOF62" s="497"/>
      <c r="MOG62" s="497"/>
      <c r="MOH62" s="497"/>
      <c r="MOI62" s="497"/>
      <c r="MOJ62" s="497"/>
      <c r="MOK62" s="497"/>
      <c r="MOL62" s="497"/>
      <c r="MOM62" s="497"/>
      <c r="MON62" s="497"/>
      <c r="MOO62" s="497"/>
      <c r="MOP62" s="497"/>
      <c r="MOQ62" s="497"/>
      <c r="MOR62" s="497"/>
      <c r="MOS62" s="497"/>
      <c r="MOT62" s="497"/>
      <c r="MOU62" s="497"/>
      <c r="MOV62" s="497"/>
      <c r="MOW62" s="497"/>
      <c r="MOX62" s="497"/>
      <c r="MOY62" s="497"/>
      <c r="MOZ62" s="497"/>
      <c r="MPA62" s="497"/>
      <c r="MPB62" s="497"/>
      <c r="MPC62" s="497"/>
      <c r="MPD62" s="497"/>
      <c r="MPE62" s="497"/>
      <c r="MPF62" s="497"/>
      <c r="MPG62" s="497"/>
      <c r="MPH62" s="497"/>
      <c r="MPI62" s="497"/>
      <c r="MPJ62" s="497"/>
      <c r="MPK62" s="497"/>
      <c r="MPL62" s="497"/>
      <c r="MPM62" s="497"/>
      <c r="MPN62" s="497"/>
      <c r="MPO62" s="497"/>
      <c r="MPP62" s="497"/>
      <c r="MPQ62" s="497"/>
      <c r="MPR62" s="497"/>
      <c r="MPS62" s="497"/>
      <c r="MPT62" s="497"/>
      <c r="MPU62" s="497"/>
      <c r="MPV62" s="497"/>
      <c r="MPW62" s="497"/>
      <c r="MPX62" s="497"/>
      <c r="MPY62" s="497"/>
      <c r="MPZ62" s="497"/>
      <c r="MQA62" s="497"/>
      <c r="MQB62" s="497"/>
      <c r="MQC62" s="497"/>
      <c r="MQD62" s="497"/>
      <c r="MQE62" s="497"/>
      <c r="MQF62" s="497"/>
      <c r="MQG62" s="497"/>
      <c r="MQH62" s="497"/>
      <c r="MQI62" s="497"/>
      <c r="MQJ62" s="497"/>
      <c r="MQK62" s="497"/>
      <c r="MQL62" s="497"/>
      <c r="MQM62" s="497"/>
      <c r="MQN62" s="497"/>
      <c r="MQO62" s="497"/>
      <c r="MQP62" s="497"/>
      <c r="MQQ62" s="497"/>
      <c r="MQR62" s="497"/>
      <c r="MQS62" s="497"/>
      <c r="MQT62" s="497"/>
      <c r="MQU62" s="497"/>
      <c r="MQV62" s="497"/>
      <c r="MQW62" s="497"/>
      <c r="MQX62" s="497"/>
      <c r="MQY62" s="497"/>
      <c r="MQZ62" s="497"/>
      <c r="MRA62" s="497"/>
      <c r="MRB62" s="497"/>
      <c r="MRC62" s="497"/>
      <c r="MRD62" s="497"/>
      <c r="MRE62" s="497"/>
      <c r="MRF62" s="497"/>
      <c r="MRG62" s="497"/>
      <c r="MRH62" s="497"/>
      <c r="MRI62" s="497"/>
      <c r="MRJ62" s="497"/>
      <c r="MRK62" s="497"/>
      <c r="MRL62" s="497"/>
      <c r="MRM62" s="497"/>
      <c r="MRN62" s="497"/>
      <c r="MRO62" s="497"/>
      <c r="MRP62" s="497"/>
      <c r="MRQ62" s="497"/>
      <c r="MRR62" s="497"/>
      <c r="MRS62" s="497"/>
      <c r="MRT62" s="497"/>
      <c r="MRU62" s="497"/>
      <c r="MRV62" s="497"/>
      <c r="MRW62" s="497"/>
      <c r="MRX62" s="497"/>
      <c r="MRY62" s="497"/>
      <c r="MRZ62" s="497"/>
      <c r="MSA62" s="497"/>
      <c r="MSB62" s="497"/>
      <c r="MSC62" s="497"/>
      <c r="MSD62" s="497"/>
      <c r="MSE62" s="497"/>
      <c r="MSF62" s="497"/>
      <c r="MSG62" s="497"/>
      <c r="MSH62" s="497"/>
      <c r="MSI62" s="497"/>
      <c r="MSJ62" s="497"/>
      <c r="MSK62" s="497"/>
      <c r="MSL62" s="497"/>
      <c r="MSM62" s="497"/>
      <c r="MSN62" s="497"/>
      <c r="MSO62" s="497"/>
      <c r="MSP62" s="497"/>
      <c r="MSQ62" s="497"/>
      <c r="MSR62" s="497"/>
      <c r="MSS62" s="497"/>
      <c r="MST62" s="497"/>
      <c r="MSU62" s="497"/>
      <c r="MSV62" s="497"/>
      <c r="MSW62" s="497"/>
      <c r="MSX62" s="497"/>
      <c r="MSY62" s="497"/>
      <c r="MSZ62" s="497"/>
      <c r="MTA62" s="497"/>
      <c r="MTB62" s="497"/>
      <c r="MTC62" s="497"/>
      <c r="MTD62" s="497"/>
      <c r="MTE62" s="497"/>
      <c r="MTF62" s="497"/>
      <c r="MTG62" s="497"/>
      <c r="MTH62" s="497"/>
      <c r="MTI62" s="497"/>
      <c r="MTJ62" s="497"/>
      <c r="MTK62" s="497"/>
      <c r="MTL62" s="497"/>
      <c r="MTM62" s="497"/>
      <c r="MTN62" s="497"/>
      <c r="MTO62" s="497"/>
      <c r="MTP62" s="497"/>
      <c r="MTQ62" s="497"/>
      <c r="MTR62" s="497"/>
      <c r="MTS62" s="497"/>
      <c r="MTT62" s="497"/>
      <c r="MTU62" s="497"/>
      <c r="MTV62" s="497"/>
      <c r="MTW62" s="497"/>
      <c r="MTX62" s="497"/>
      <c r="MTY62" s="497"/>
      <c r="MTZ62" s="497"/>
      <c r="MUA62" s="497"/>
      <c r="MUB62" s="497"/>
      <c r="MUC62" s="497"/>
      <c r="MUD62" s="497"/>
      <c r="MUE62" s="497"/>
      <c r="MUF62" s="497"/>
      <c r="MUG62" s="497"/>
      <c r="MUH62" s="497"/>
      <c r="MUI62" s="497"/>
      <c r="MUJ62" s="497"/>
      <c r="MUK62" s="497"/>
      <c r="MUL62" s="497"/>
      <c r="MUM62" s="497"/>
      <c r="MUN62" s="497"/>
      <c r="MUO62" s="497"/>
      <c r="MUP62" s="497"/>
      <c r="MUQ62" s="497"/>
      <c r="MUR62" s="497"/>
      <c r="MUS62" s="497"/>
      <c r="MUT62" s="497"/>
      <c r="MUU62" s="497"/>
      <c r="MUV62" s="497"/>
      <c r="MUW62" s="497"/>
      <c r="MUX62" s="497"/>
      <c r="MUY62" s="497"/>
      <c r="MUZ62" s="497"/>
      <c r="MVA62" s="497"/>
      <c r="MVB62" s="497"/>
      <c r="MVC62" s="497"/>
      <c r="MVD62" s="497"/>
      <c r="MVE62" s="497"/>
      <c r="MVF62" s="497"/>
      <c r="MVG62" s="497"/>
      <c r="MVH62" s="497"/>
      <c r="MVI62" s="497"/>
      <c r="MVJ62" s="497"/>
      <c r="MVK62" s="497"/>
      <c r="MVL62" s="497"/>
      <c r="MVM62" s="497"/>
      <c r="MVN62" s="497"/>
      <c r="MVO62" s="497"/>
      <c r="MVP62" s="497"/>
      <c r="MVQ62" s="497"/>
      <c r="MVR62" s="497"/>
      <c r="MVS62" s="497"/>
      <c r="MVT62" s="497"/>
      <c r="MVU62" s="497"/>
      <c r="MVV62" s="497"/>
      <c r="MVW62" s="497"/>
      <c r="MVX62" s="497"/>
      <c r="MVY62" s="497"/>
      <c r="MVZ62" s="497"/>
      <c r="MWA62" s="497"/>
      <c r="MWB62" s="497"/>
      <c r="MWC62" s="497"/>
      <c r="MWD62" s="497"/>
      <c r="MWE62" s="497"/>
      <c r="MWF62" s="497"/>
      <c r="MWG62" s="497"/>
      <c r="MWH62" s="497"/>
      <c r="MWI62" s="497"/>
      <c r="MWJ62" s="497"/>
      <c r="MWK62" s="497"/>
      <c r="MWL62" s="497"/>
      <c r="MWM62" s="497"/>
      <c r="MWN62" s="497"/>
      <c r="MWO62" s="497"/>
      <c r="MWP62" s="497"/>
      <c r="MWQ62" s="497"/>
      <c r="MWR62" s="497"/>
      <c r="MWS62" s="497"/>
      <c r="MWT62" s="497"/>
      <c r="MWU62" s="497"/>
      <c r="MWV62" s="497"/>
      <c r="MWW62" s="497"/>
      <c r="MWX62" s="497"/>
      <c r="MWY62" s="497"/>
      <c r="MWZ62" s="497"/>
      <c r="MXA62" s="497"/>
      <c r="MXB62" s="497"/>
      <c r="MXC62" s="497"/>
      <c r="MXD62" s="497"/>
      <c r="MXE62" s="497"/>
      <c r="MXF62" s="497"/>
      <c r="MXG62" s="497"/>
      <c r="MXH62" s="497"/>
      <c r="MXI62" s="497"/>
      <c r="MXJ62" s="497"/>
      <c r="MXK62" s="497"/>
      <c r="MXL62" s="497"/>
      <c r="MXM62" s="497"/>
      <c r="MXN62" s="497"/>
      <c r="MXO62" s="497"/>
      <c r="MXP62" s="497"/>
      <c r="MXQ62" s="497"/>
      <c r="MXR62" s="497"/>
      <c r="MXS62" s="497"/>
      <c r="MXT62" s="497"/>
      <c r="MXU62" s="497"/>
      <c r="MXV62" s="497"/>
      <c r="MXW62" s="497"/>
      <c r="MXX62" s="497"/>
      <c r="MXY62" s="497"/>
      <c r="MXZ62" s="497"/>
      <c r="MYA62" s="497"/>
      <c r="MYB62" s="497"/>
      <c r="MYC62" s="497"/>
      <c r="MYD62" s="497"/>
      <c r="MYE62" s="497"/>
      <c r="MYF62" s="497"/>
      <c r="MYG62" s="497"/>
      <c r="MYH62" s="497"/>
      <c r="MYI62" s="497"/>
      <c r="MYJ62" s="497"/>
      <c r="MYK62" s="497"/>
      <c r="MYL62" s="497"/>
      <c r="MYM62" s="497"/>
      <c r="MYN62" s="497"/>
      <c r="MYO62" s="497"/>
      <c r="MYP62" s="497"/>
      <c r="MYQ62" s="497"/>
      <c r="MYR62" s="497"/>
      <c r="MYS62" s="497"/>
      <c r="MYT62" s="497"/>
      <c r="MYU62" s="497"/>
      <c r="MYV62" s="497"/>
      <c r="MYW62" s="497"/>
      <c r="MYX62" s="497"/>
      <c r="MYY62" s="497"/>
      <c r="MYZ62" s="497"/>
      <c r="MZA62" s="497"/>
      <c r="MZB62" s="497"/>
      <c r="MZC62" s="497"/>
      <c r="MZD62" s="497"/>
      <c r="MZE62" s="497"/>
      <c r="MZF62" s="497"/>
      <c r="MZG62" s="497"/>
      <c r="MZH62" s="497"/>
      <c r="MZI62" s="497"/>
      <c r="MZJ62" s="497"/>
      <c r="MZK62" s="497"/>
      <c r="MZL62" s="497"/>
      <c r="MZM62" s="497"/>
      <c r="MZN62" s="497"/>
      <c r="MZO62" s="497"/>
      <c r="MZP62" s="497"/>
      <c r="MZQ62" s="497"/>
      <c r="MZR62" s="497"/>
      <c r="MZS62" s="497"/>
      <c r="MZT62" s="497"/>
      <c r="MZU62" s="497"/>
      <c r="MZV62" s="497"/>
      <c r="MZW62" s="497"/>
      <c r="MZX62" s="497"/>
      <c r="MZY62" s="497"/>
      <c r="MZZ62" s="497"/>
      <c r="NAA62" s="497"/>
      <c r="NAB62" s="497"/>
      <c r="NAC62" s="497"/>
      <c r="NAD62" s="497"/>
      <c r="NAE62" s="497"/>
      <c r="NAF62" s="497"/>
      <c r="NAG62" s="497"/>
      <c r="NAH62" s="497"/>
      <c r="NAI62" s="497"/>
      <c r="NAJ62" s="497"/>
      <c r="NAK62" s="497"/>
      <c r="NAL62" s="497"/>
      <c r="NAM62" s="497"/>
      <c r="NAN62" s="497"/>
      <c r="NAO62" s="497"/>
      <c r="NAP62" s="497"/>
      <c r="NAQ62" s="497"/>
      <c r="NAR62" s="497"/>
      <c r="NAS62" s="497"/>
      <c r="NAT62" s="497"/>
      <c r="NAU62" s="497"/>
      <c r="NAV62" s="497"/>
      <c r="NAW62" s="497"/>
      <c r="NAX62" s="497"/>
      <c r="NAY62" s="497"/>
      <c r="NAZ62" s="497"/>
      <c r="NBA62" s="497"/>
      <c r="NBB62" s="497"/>
      <c r="NBC62" s="497"/>
      <c r="NBD62" s="497"/>
      <c r="NBE62" s="497"/>
      <c r="NBF62" s="497"/>
      <c r="NBG62" s="497"/>
      <c r="NBH62" s="497"/>
      <c r="NBI62" s="497"/>
      <c r="NBJ62" s="497"/>
      <c r="NBK62" s="497"/>
      <c r="NBL62" s="497"/>
      <c r="NBM62" s="497"/>
      <c r="NBN62" s="497"/>
      <c r="NBO62" s="497"/>
      <c r="NBP62" s="497"/>
      <c r="NBQ62" s="497"/>
      <c r="NBR62" s="497"/>
      <c r="NBS62" s="497"/>
      <c r="NBT62" s="497"/>
      <c r="NBU62" s="497"/>
      <c r="NBV62" s="497"/>
      <c r="NBW62" s="497"/>
      <c r="NBX62" s="497"/>
      <c r="NBY62" s="497"/>
      <c r="NBZ62" s="497"/>
      <c r="NCA62" s="497"/>
      <c r="NCB62" s="497"/>
      <c r="NCC62" s="497"/>
      <c r="NCD62" s="497"/>
      <c r="NCE62" s="497"/>
      <c r="NCF62" s="497"/>
      <c r="NCG62" s="497"/>
      <c r="NCH62" s="497"/>
      <c r="NCI62" s="497"/>
      <c r="NCJ62" s="497"/>
      <c r="NCK62" s="497"/>
      <c r="NCL62" s="497"/>
      <c r="NCM62" s="497"/>
      <c r="NCN62" s="497"/>
      <c r="NCO62" s="497"/>
      <c r="NCP62" s="497"/>
      <c r="NCQ62" s="497"/>
      <c r="NCR62" s="497"/>
      <c r="NCS62" s="497"/>
      <c r="NCT62" s="497"/>
      <c r="NCU62" s="497"/>
      <c r="NCV62" s="497"/>
      <c r="NCW62" s="497"/>
      <c r="NCX62" s="497"/>
      <c r="NCY62" s="497"/>
      <c r="NCZ62" s="497"/>
      <c r="NDA62" s="497"/>
      <c r="NDB62" s="497"/>
      <c r="NDC62" s="497"/>
      <c r="NDD62" s="497"/>
      <c r="NDE62" s="497"/>
      <c r="NDF62" s="497"/>
      <c r="NDG62" s="497"/>
      <c r="NDH62" s="497"/>
      <c r="NDI62" s="497"/>
      <c r="NDJ62" s="497"/>
      <c r="NDK62" s="497"/>
      <c r="NDL62" s="497"/>
      <c r="NDM62" s="497"/>
      <c r="NDN62" s="497"/>
      <c r="NDO62" s="497"/>
      <c r="NDP62" s="497"/>
      <c r="NDQ62" s="497"/>
      <c r="NDR62" s="497"/>
      <c r="NDS62" s="497"/>
      <c r="NDT62" s="497"/>
      <c r="NDU62" s="497"/>
      <c r="NDV62" s="497"/>
      <c r="NDW62" s="497"/>
      <c r="NDX62" s="497"/>
      <c r="NDY62" s="497"/>
      <c r="NDZ62" s="497"/>
      <c r="NEA62" s="497"/>
      <c r="NEB62" s="497"/>
      <c r="NEC62" s="497"/>
      <c r="NED62" s="497"/>
      <c r="NEE62" s="497"/>
      <c r="NEF62" s="497"/>
      <c r="NEG62" s="497"/>
      <c r="NEH62" s="497"/>
      <c r="NEI62" s="497"/>
      <c r="NEJ62" s="497"/>
      <c r="NEK62" s="497"/>
      <c r="NEL62" s="497"/>
      <c r="NEM62" s="497"/>
      <c r="NEN62" s="497"/>
      <c r="NEO62" s="497"/>
      <c r="NEP62" s="497"/>
      <c r="NEQ62" s="497"/>
      <c r="NER62" s="497"/>
      <c r="NES62" s="497"/>
      <c r="NET62" s="497"/>
      <c r="NEU62" s="497"/>
      <c r="NEV62" s="497"/>
      <c r="NEW62" s="497"/>
      <c r="NEX62" s="497"/>
      <c r="NEY62" s="497"/>
      <c r="NEZ62" s="497"/>
      <c r="NFA62" s="497"/>
      <c r="NFB62" s="497"/>
      <c r="NFC62" s="497"/>
      <c r="NFD62" s="497"/>
      <c r="NFE62" s="497"/>
      <c r="NFF62" s="497"/>
      <c r="NFG62" s="497"/>
      <c r="NFH62" s="497"/>
      <c r="NFI62" s="497"/>
      <c r="NFJ62" s="497"/>
      <c r="NFK62" s="497"/>
      <c r="NFL62" s="497"/>
      <c r="NFM62" s="497"/>
      <c r="NFN62" s="497"/>
      <c r="NFO62" s="497"/>
      <c r="NFP62" s="497"/>
      <c r="NFQ62" s="497"/>
      <c r="NFR62" s="497"/>
      <c r="NFS62" s="497"/>
      <c r="NFT62" s="497"/>
      <c r="NFU62" s="497"/>
      <c r="NFV62" s="497"/>
      <c r="NFW62" s="497"/>
      <c r="NFX62" s="497"/>
      <c r="NFY62" s="497"/>
      <c r="NFZ62" s="497"/>
      <c r="NGA62" s="497"/>
      <c r="NGB62" s="497"/>
      <c r="NGC62" s="497"/>
      <c r="NGD62" s="497"/>
      <c r="NGE62" s="497"/>
      <c r="NGF62" s="497"/>
      <c r="NGG62" s="497"/>
      <c r="NGH62" s="497"/>
      <c r="NGI62" s="497"/>
      <c r="NGJ62" s="497"/>
      <c r="NGK62" s="497"/>
      <c r="NGL62" s="497"/>
      <c r="NGM62" s="497"/>
      <c r="NGN62" s="497"/>
      <c r="NGO62" s="497"/>
      <c r="NGP62" s="497"/>
      <c r="NGQ62" s="497"/>
      <c r="NGR62" s="497"/>
      <c r="NGS62" s="497"/>
      <c r="NGT62" s="497"/>
      <c r="NGU62" s="497"/>
      <c r="NGV62" s="497"/>
      <c r="NGW62" s="497"/>
      <c r="NGX62" s="497"/>
      <c r="NGY62" s="497"/>
      <c r="NGZ62" s="497"/>
      <c r="NHA62" s="497"/>
      <c r="NHB62" s="497"/>
      <c r="NHC62" s="497"/>
      <c r="NHD62" s="497"/>
      <c r="NHE62" s="497"/>
      <c r="NHF62" s="497"/>
      <c r="NHG62" s="497"/>
      <c r="NHH62" s="497"/>
      <c r="NHI62" s="497"/>
      <c r="NHJ62" s="497"/>
      <c r="NHK62" s="497"/>
      <c r="NHL62" s="497"/>
      <c r="NHM62" s="497"/>
      <c r="NHN62" s="497"/>
      <c r="NHO62" s="497"/>
      <c r="NHP62" s="497"/>
      <c r="NHQ62" s="497"/>
      <c r="NHR62" s="497"/>
      <c r="NHS62" s="497"/>
      <c r="NHT62" s="497"/>
      <c r="NHU62" s="497"/>
      <c r="NHV62" s="497"/>
      <c r="NHW62" s="497"/>
      <c r="NHX62" s="497"/>
      <c r="NHY62" s="497"/>
      <c r="NHZ62" s="497"/>
      <c r="NIA62" s="497"/>
      <c r="NIB62" s="497"/>
      <c r="NIC62" s="497"/>
      <c r="NID62" s="497"/>
      <c r="NIE62" s="497"/>
      <c r="NIF62" s="497"/>
      <c r="NIG62" s="497"/>
      <c r="NIH62" s="497"/>
      <c r="NII62" s="497"/>
      <c r="NIJ62" s="497"/>
      <c r="NIK62" s="497"/>
      <c r="NIL62" s="497"/>
      <c r="NIM62" s="497"/>
      <c r="NIN62" s="497"/>
      <c r="NIO62" s="497"/>
      <c r="NIP62" s="497"/>
      <c r="NIQ62" s="497"/>
      <c r="NIR62" s="497"/>
      <c r="NIS62" s="497"/>
      <c r="NIT62" s="497"/>
      <c r="NIU62" s="497"/>
      <c r="NIV62" s="497"/>
      <c r="NIW62" s="497"/>
      <c r="NIX62" s="497"/>
      <c r="NIY62" s="497"/>
      <c r="NIZ62" s="497"/>
      <c r="NJA62" s="497"/>
      <c r="NJB62" s="497"/>
      <c r="NJC62" s="497"/>
      <c r="NJD62" s="497"/>
      <c r="NJE62" s="497"/>
      <c r="NJF62" s="497"/>
      <c r="NJG62" s="497"/>
      <c r="NJH62" s="497"/>
      <c r="NJI62" s="497"/>
      <c r="NJJ62" s="497"/>
      <c r="NJK62" s="497"/>
      <c r="NJL62" s="497"/>
      <c r="NJM62" s="497"/>
      <c r="NJN62" s="497"/>
      <c r="NJO62" s="497"/>
      <c r="NJP62" s="497"/>
      <c r="NJQ62" s="497"/>
      <c r="NJR62" s="497"/>
      <c r="NJS62" s="497"/>
      <c r="NJT62" s="497"/>
      <c r="NJU62" s="497"/>
      <c r="NJV62" s="497"/>
      <c r="NJW62" s="497"/>
      <c r="NJX62" s="497"/>
      <c r="NJY62" s="497"/>
      <c r="NJZ62" s="497"/>
      <c r="NKA62" s="497"/>
      <c r="NKB62" s="497"/>
      <c r="NKC62" s="497"/>
      <c r="NKD62" s="497"/>
      <c r="NKE62" s="497"/>
      <c r="NKF62" s="497"/>
      <c r="NKG62" s="497"/>
      <c r="NKH62" s="497"/>
      <c r="NKI62" s="497"/>
      <c r="NKJ62" s="497"/>
      <c r="NKK62" s="497"/>
      <c r="NKL62" s="497"/>
      <c r="NKM62" s="497"/>
      <c r="NKN62" s="497"/>
      <c r="NKO62" s="497"/>
      <c r="NKP62" s="497"/>
      <c r="NKQ62" s="497"/>
      <c r="NKR62" s="497"/>
      <c r="NKS62" s="497"/>
      <c r="NKT62" s="497"/>
      <c r="NKU62" s="497"/>
      <c r="NKV62" s="497"/>
      <c r="NKW62" s="497"/>
      <c r="NKX62" s="497"/>
      <c r="NKY62" s="497"/>
      <c r="NKZ62" s="497"/>
      <c r="NLA62" s="497"/>
      <c r="NLB62" s="497"/>
      <c r="NLC62" s="497"/>
      <c r="NLD62" s="497"/>
      <c r="NLE62" s="497"/>
      <c r="NLF62" s="497"/>
      <c r="NLG62" s="497"/>
      <c r="NLH62" s="497"/>
      <c r="NLI62" s="497"/>
      <c r="NLJ62" s="497"/>
      <c r="NLK62" s="497"/>
      <c r="NLL62" s="497"/>
      <c r="NLM62" s="497"/>
      <c r="NLN62" s="497"/>
      <c r="NLO62" s="497"/>
      <c r="NLP62" s="497"/>
      <c r="NLQ62" s="497"/>
      <c r="NLR62" s="497"/>
      <c r="NLS62" s="497"/>
      <c r="NLT62" s="497"/>
      <c r="NLU62" s="497"/>
      <c r="NLV62" s="497"/>
      <c r="NLW62" s="497"/>
      <c r="NLX62" s="497"/>
      <c r="NLY62" s="497"/>
      <c r="NLZ62" s="497"/>
      <c r="NMA62" s="497"/>
      <c r="NMB62" s="497"/>
      <c r="NMC62" s="497"/>
      <c r="NMD62" s="497"/>
      <c r="NME62" s="497"/>
      <c r="NMF62" s="497"/>
      <c r="NMG62" s="497"/>
      <c r="NMH62" s="497"/>
      <c r="NMI62" s="497"/>
      <c r="NMJ62" s="497"/>
      <c r="NMK62" s="497"/>
      <c r="NML62" s="497"/>
      <c r="NMM62" s="497"/>
      <c r="NMN62" s="497"/>
      <c r="NMO62" s="497"/>
      <c r="NMP62" s="497"/>
      <c r="NMQ62" s="497"/>
      <c r="NMR62" s="497"/>
      <c r="NMS62" s="497"/>
      <c r="NMT62" s="497"/>
      <c r="NMU62" s="497"/>
      <c r="NMV62" s="497"/>
      <c r="NMW62" s="497"/>
      <c r="NMX62" s="497"/>
      <c r="NMY62" s="497"/>
      <c r="NMZ62" s="497"/>
      <c r="NNA62" s="497"/>
      <c r="NNB62" s="497"/>
      <c r="NNC62" s="497"/>
      <c r="NND62" s="497"/>
      <c r="NNE62" s="497"/>
      <c r="NNF62" s="497"/>
      <c r="NNG62" s="497"/>
      <c r="NNH62" s="497"/>
      <c r="NNI62" s="497"/>
      <c r="NNJ62" s="497"/>
      <c r="NNK62" s="497"/>
      <c r="NNL62" s="497"/>
      <c r="NNM62" s="497"/>
      <c r="NNN62" s="497"/>
      <c r="NNO62" s="497"/>
      <c r="NNP62" s="497"/>
      <c r="NNQ62" s="497"/>
      <c r="NNR62" s="497"/>
      <c r="NNS62" s="497"/>
      <c r="NNT62" s="497"/>
      <c r="NNU62" s="497"/>
      <c r="NNV62" s="497"/>
      <c r="NNW62" s="497"/>
      <c r="NNX62" s="497"/>
      <c r="NNY62" s="497"/>
      <c r="NNZ62" s="497"/>
      <c r="NOA62" s="497"/>
      <c r="NOB62" s="497"/>
      <c r="NOC62" s="497"/>
      <c r="NOD62" s="497"/>
      <c r="NOE62" s="497"/>
      <c r="NOF62" s="497"/>
      <c r="NOG62" s="497"/>
      <c r="NOH62" s="497"/>
      <c r="NOI62" s="497"/>
      <c r="NOJ62" s="497"/>
      <c r="NOK62" s="497"/>
      <c r="NOL62" s="497"/>
      <c r="NOM62" s="497"/>
      <c r="NON62" s="497"/>
      <c r="NOO62" s="497"/>
      <c r="NOP62" s="497"/>
      <c r="NOQ62" s="497"/>
      <c r="NOR62" s="497"/>
      <c r="NOS62" s="497"/>
      <c r="NOT62" s="497"/>
      <c r="NOU62" s="497"/>
      <c r="NOV62" s="497"/>
      <c r="NOW62" s="497"/>
      <c r="NOX62" s="497"/>
      <c r="NOY62" s="497"/>
      <c r="NOZ62" s="497"/>
      <c r="NPA62" s="497"/>
      <c r="NPB62" s="497"/>
      <c r="NPC62" s="497"/>
      <c r="NPD62" s="497"/>
      <c r="NPE62" s="497"/>
      <c r="NPF62" s="497"/>
      <c r="NPG62" s="497"/>
      <c r="NPH62" s="497"/>
      <c r="NPI62" s="497"/>
      <c r="NPJ62" s="497"/>
      <c r="NPK62" s="497"/>
      <c r="NPL62" s="497"/>
      <c r="NPM62" s="497"/>
      <c r="NPN62" s="497"/>
      <c r="NPO62" s="497"/>
      <c r="NPP62" s="497"/>
      <c r="NPQ62" s="497"/>
      <c r="NPR62" s="497"/>
      <c r="NPS62" s="497"/>
      <c r="NPT62" s="497"/>
      <c r="NPU62" s="497"/>
      <c r="NPV62" s="497"/>
      <c r="NPW62" s="497"/>
      <c r="NPX62" s="497"/>
      <c r="NPY62" s="497"/>
      <c r="NPZ62" s="497"/>
      <c r="NQA62" s="497"/>
      <c r="NQB62" s="497"/>
      <c r="NQC62" s="497"/>
      <c r="NQD62" s="497"/>
      <c r="NQE62" s="497"/>
      <c r="NQF62" s="497"/>
      <c r="NQG62" s="497"/>
      <c r="NQH62" s="497"/>
      <c r="NQI62" s="497"/>
      <c r="NQJ62" s="497"/>
      <c r="NQK62" s="497"/>
      <c r="NQL62" s="497"/>
      <c r="NQM62" s="497"/>
      <c r="NQN62" s="497"/>
      <c r="NQO62" s="497"/>
      <c r="NQP62" s="497"/>
      <c r="NQQ62" s="497"/>
      <c r="NQR62" s="497"/>
      <c r="NQS62" s="497"/>
      <c r="NQT62" s="497"/>
      <c r="NQU62" s="497"/>
      <c r="NQV62" s="497"/>
      <c r="NQW62" s="497"/>
      <c r="NQX62" s="497"/>
      <c r="NQY62" s="497"/>
      <c r="NQZ62" s="497"/>
      <c r="NRA62" s="497"/>
      <c r="NRB62" s="497"/>
      <c r="NRC62" s="497"/>
      <c r="NRD62" s="497"/>
      <c r="NRE62" s="497"/>
      <c r="NRF62" s="497"/>
      <c r="NRG62" s="497"/>
      <c r="NRH62" s="497"/>
      <c r="NRI62" s="497"/>
      <c r="NRJ62" s="497"/>
      <c r="NRK62" s="497"/>
      <c r="NRL62" s="497"/>
      <c r="NRM62" s="497"/>
      <c r="NRN62" s="497"/>
      <c r="NRO62" s="497"/>
      <c r="NRP62" s="497"/>
      <c r="NRQ62" s="497"/>
      <c r="NRR62" s="497"/>
      <c r="NRS62" s="497"/>
      <c r="NRT62" s="497"/>
      <c r="NRU62" s="497"/>
      <c r="NRV62" s="497"/>
      <c r="NRW62" s="497"/>
      <c r="NRX62" s="497"/>
      <c r="NRY62" s="497"/>
      <c r="NRZ62" s="497"/>
      <c r="NSA62" s="497"/>
      <c r="NSB62" s="497"/>
      <c r="NSC62" s="497"/>
      <c r="NSD62" s="497"/>
      <c r="NSE62" s="497"/>
      <c r="NSF62" s="497"/>
      <c r="NSG62" s="497"/>
      <c r="NSH62" s="497"/>
      <c r="NSI62" s="497"/>
      <c r="NSJ62" s="497"/>
      <c r="NSK62" s="497"/>
      <c r="NSL62" s="497"/>
      <c r="NSM62" s="497"/>
      <c r="NSN62" s="497"/>
      <c r="NSO62" s="497"/>
      <c r="NSP62" s="497"/>
      <c r="NSQ62" s="497"/>
      <c r="NSR62" s="497"/>
      <c r="NSS62" s="497"/>
      <c r="NST62" s="497"/>
      <c r="NSU62" s="497"/>
      <c r="NSV62" s="497"/>
      <c r="NSW62" s="497"/>
      <c r="NSX62" s="497"/>
      <c r="NSY62" s="497"/>
      <c r="NSZ62" s="497"/>
      <c r="NTA62" s="497"/>
      <c r="NTB62" s="497"/>
      <c r="NTC62" s="497"/>
      <c r="NTD62" s="497"/>
      <c r="NTE62" s="497"/>
      <c r="NTF62" s="497"/>
      <c r="NTG62" s="497"/>
      <c r="NTH62" s="497"/>
      <c r="NTI62" s="497"/>
      <c r="NTJ62" s="497"/>
      <c r="NTK62" s="497"/>
      <c r="NTL62" s="497"/>
      <c r="NTM62" s="497"/>
      <c r="NTN62" s="497"/>
      <c r="NTO62" s="497"/>
      <c r="NTP62" s="497"/>
      <c r="NTQ62" s="497"/>
      <c r="NTR62" s="497"/>
      <c r="NTS62" s="497"/>
      <c r="NTT62" s="497"/>
      <c r="NTU62" s="497"/>
      <c r="NTV62" s="497"/>
      <c r="NTW62" s="497"/>
      <c r="NTX62" s="497"/>
      <c r="NTY62" s="497"/>
      <c r="NTZ62" s="497"/>
      <c r="NUA62" s="497"/>
      <c r="NUB62" s="497"/>
      <c r="NUC62" s="497"/>
      <c r="NUD62" s="497"/>
      <c r="NUE62" s="497"/>
      <c r="NUF62" s="497"/>
      <c r="NUG62" s="497"/>
      <c r="NUH62" s="497"/>
      <c r="NUI62" s="497"/>
      <c r="NUJ62" s="497"/>
      <c r="NUK62" s="497"/>
      <c r="NUL62" s="497"/>
      <c r="NUM62" s="497"/>
      <c r="NUN62" s="497"/>
      <c r="NUO62" s="497"/>
      <c r="NUP62" s="497"/>
      <c r="NUQ62" s="497"/>
      <c r="NUR62" s="497"/>
      <c r="NUS62" s="497"/>
      <c r="NUT62" s="497"/>
      <c r="NUU62" s="497"/>
      <c r="NUV62" s="497"/>
      <c r="NUW62" s="497"/>
      <c r="NUX62" s="497"/>
      <c r="NUY62" s="497"/>
      <c r="NUZ62" s="497"/>
      <c r="NVA62" s="497"/>
      <c r="NVB62" s="497"/>
      <c r="NVC62" s="497"/>
      <c r="NVD62" s="497"/>
      <c r="NVE62" s="497"/>
      <c r="NVF62" s="497"/>
      <c r="NVG62" s="497"/>
      <c r="NVH62" s="497"/>
      <c r="NVI62" s="497"/>
      <c r="NVJ62" s="497"/>
      <c r="NVK62" s="497"/>
      <c r="NVL62" s="497"/>
      <c r="NVM62" s="497"/>
      <c r="NVN62" s="497"/>
      <c r="NVO62" s="497"/>
      <c r="NVP62" s="497"/>
      <c r="NVQ62" s="497"/>
      <c r="NVR62" s="497"/>
      <c r="NVS62" s="497"/>
      <c r="NVT62" s="497"/>
      <c r="NVU62" s="497"/>
      <c r="NVV62" s="497"/>
      <c r="NVW62" s="497"/>
      <c r="NVX62" s="497"/>
      <c r="NVY62" s="497"/>
      <c r="NVZ62" s="497"/>
      <c r="NWA62" s="497"/>
      <c r="NWB62" s="497"/>
      <c r="NWC62" s="497"/>
      <c r="NWD62" s="497"/>
      <c r="NWE62" s="497"/>
      <c r="NWF62" s="497"/>
      <c r="NWG62" s="497"/>
      <c r="NWH62" s="497"/>
      <c r="NWI62" s="497"/>
      <c r="NWJ62" s="497"/>
      <c r="NWK62" s="497"/>
      <c r="NWL62" s="497"/>
      <c r="NWM62" s="497"/>
      <c r="NWN62" s="497"/>
      <c r="NWO62" s="497"/>
      <c r="NWP62" s="497"/>
      <c r="NWQ62" s="497"/>
      <c r="NWR62" s="497"/>
      <c r="NWS62" s="497"/>
      <c r="NWT62" s="497"/>
      <c r="NWU62" s="497"/>
      <c r="NWV62" s="497"/>
      <c r="NWW62" s="497"/>
      <c r="NWX62" s="497"/>
      <c r="NWY62" s="497"/>
      <c r="NWZ62" s="497"/>
      <c r="NXA62" s="497"/>
      <c r="NXB62" s="497"/>
      <c r="NXC62" s="497"/>
      <c r="NXD62" s="497"/>
      <c r="NXE62" s="497"/>
      <c r="NXF62" s="497"/>
      <c r="NXG62" s="497"/>
      <c r="NXH62" s="497"/>
      <c r="NXI62" s="497"/>
      <c r="NXJ62" s="497"/>
      <c r="NXK62" s="497"/>
      <c r="NXL62" s="497"/>
      <c r="NXM62" s="497"/>
      <c r="NXN62" s="497"/>
      <c r="NXO62" s="497"/>
      <c r="NXP62" s="497"/>
      <c r="NXQ62" s="497"/>
      <c r="NXR62" s="497"/>
      <c r="NXS62" s="497"/>
      <c r="NXT62" s="497"/>
      <c r="NXU62" s="497"/>
      <c r="NXV62" s="497"/>
      <c r="NXW62" s="497"/>
      <c r="NXX62" s="497"/>
      <c r="NXY62" s="497"/>
      <c r="NXZ62" s="497"/>
      <c r="NYA62" s="497"/>
      <c r="NYB62" s="497"/>
      <c r="NYC62" s="497"/>
      <c r="NYD62" s="497"/>
      <c r="NYE62" s="497"/>
      <c r="NYF62" s="497"/>
      <c r="NYG62" s="497"/>
      <c r="NYH62" s="497"/>
      <c r="NYI62" s="497"/>
      <c r="NYJ62" s="497"/>
      <c r="NYK62" s="497"/>
      <c r="NYL62" s="497"/>
      <c r="NYM62" s="497"/>
      <c r="NYN62" s="497"/>
      <c r="NYO62" s="497"/>
      <c r="NYP62" s="497"/>
      <c r="NYQ62" s="497"/>
      <c r="NYR62" s="497"/>
      <c r="NYS62" s="497"/>
      <c r="NYT62" s="497"/>
      <c r="NYU62" s="497"/>
      <c r="NYV62" s="497"/>
      <c r="NYW62" s="497"/>
      <c r="NYX62" s="497"/>
      <c r="NYY62" s="497"/>
      <c r="NYZ62" s="497"/>
      <c r="NZA62" s="497"/>
      <c r="NZB62" s="497"/>
      <c r="NZC62" s="497"/>
      <c r="NZD62" s="497"/>
      <c r="NZE62" s="497"/>
      <c r="NZF62" s="497"/>
      <c r="NZG62" s="497"/>
      <c r="NZH62" s="497"/>
      <c r="NZI62" s="497"/>
      <c r="NZJ62" s="497"/>
      <c r="NZK62" s="497"/>
      <c r="NZL62" s="497"/>
      <c r="NZM62" s="497"/>
      <c r="NZN62" s="497"/>
      <c r="NZO62" s="497"/>
      <c r="NZP62" s="497"/>
      <c r="NZQ62" s="497"/>
      <c r="NZR62" s="497"/>
      <c r="NZS62" s="497"/>
      <c r="NZT62" s="497"/>
      <c r="NZU62" s="497"/>
      <c r="NZV62" s="497"/>
      <c r="NZW62" s="497"/>
      <c r="NZX62" s="497"/>
      <c r="NZY62" s="497"/>
      <c r="NZZ62" s="497"/>
      <c r="OAA62" s="497"/>
      <c r="OAB62" s="497"/>
      <c r="OAC62" s="497"/>
      <c r="OAD62" s="497"/>
      <c r="OAE62" s="497"/>
      <c r="OAF62" s="497"/>
      <c r="OAG62" s="497"/>
      <c r="OAH62" s="497"/>
      <c r="OAI62" s="497"/>
      <c r="OAJ62" s="497"/>
      <c r="OAK62" s="497"/>
      <c r="OAL62" s="497"/>
      <c r="OAM62" s="497"/>
      <c r="OAN62" s="497"/>
      <c r="OAO62" s="497"/>
      <c r="OAP62" s="497"/>
      <c r="OAQ62" s="497"/>
      <c r="OAR62" s="497"/>
      <c r="OAS62" s="497"/>
      <c r="OAT62" s="497"/>
      <c r="OAU62" s="497"/>
      <c r="OAV62" s="497"/>
      <c r="OAW62" s="497"/>
      <c r="OAX62" s="497"/>
      <c r="OAY62" s="497"/>
      <c r="OAZ62" s="497"/>
      <c r="OBA62" s="497"/>
      <c r="OBB62" s="497"/>
      <c r="OBC62" s="497"/>
      <c r="OBD62" s="497"/>
      <c r="OBE62" s="497"/>
      <c r="OBF62" s="497"/>
      <c r="OBG62" s="497"/>
      <c r="OBH62" s="497"/>
      <c r="OBI62" s="497"/>
      <c r="OBJ62" s="497"/>
      <c r="OBK62" s="497"/>
      <c r="OBL62" s="497"/>
      <c r="OBM62" s="497"/>
      <c r="OBN62" s="497"/>
      <c r="OBO62" s="497"/>
      <c r="OBP62" s="497"/>
      <c r="OBQ62" s="497"/>
      <c r="OBR62" s="497"/>
      <c r="OBS62" s="497"/>
      <c r="OBT62" s="497"/>
      <c r="OBU62" s="497"/>
      <c r="OBV62" s="497"/>
      <c r="OBW62" s="497"/>
      <c r="OBX62" s="497"/>
      <c r="OBY62" s="497"/>
      <c r="OBZ62" s="497"/>
      <c r="OCA62" s="497"/>
      <c r="OCB62" s="497"/>
      <c r="OCC62" s="497"/>
      <c r="OCD62" s="497"/>
      <c r="OCE62" s="497"/>
      <c r="OCF62" s="497"/>
      <c r="OCG62" s="497"/>
      <c r="OCH62" s="497"/>
      <c r="OCI62" s="497"/>
      <c r="OCJ62" s="497"/>
      <c r="OCK62" s="497"/>
      <c r="OCL62" s="497"/>
      <c r="OCM62" s="497"/>
      <c r="OCN62" s="497"/>
      <c r="OCO62" s="497"/>
      <c r="OCP62" s="497"/>
      <c r="OCQ62" s="497"/>
      <c r="OCR62" s="497"/>
      <c r="OCS62" s="497"/>
      <c r="OCT62" s="497"/>
      <c r="OCU62" s="497"/>
      <c r="OCV62" s="497"/>
      <c r="OCW62" s="497"/>
      <c r="OCX62" s="497"/>
      <c r="OCY62" s="497"/>
      <c r="OCZ62" s="497"/>
      <c r="ODA62" s="497"/>
      <c r="ODB62" s="497"/>
      <c r="ODC62" s="497"/>
      <c r="ODD62" s="497"/>
      <c r="ODE62" s="497"/>
      <c r="ODF62" s="497"/>
      <c r="ODG62" s="497"/>
      <c r="ODH62" s="497"/>
      <c r="ODI62" s="497"/>
      <c r="ODJ62" s="497"/>
      <c r="ODK62" s="497"/>
      <c r="ODL62" s="497"/>
      <c r="ODM62" s="497"/>
      <c r="ODN62" s="497"/>
      <c r="ODO62" s="497"/>
      <c r="ODP62" s="497"/>
      <c r="ODQ62" s="497"/>
      <c r="ODR62" s="497"/>
      <c r="ODS62" s="497"/>
      <c r="ODT62" s="497"/>
      <c r="ODU62" s="497"/>
      <c r="ODV62" s="497"/>
      <c r="ODW62" s="497"/>
      <c r="ODX62" s="497"/>
      <c r="ODY62" s="497"/>
      <c r="ODZ62" s="497"/>
      <c r="OEA62" s="497"/>
      <c r="OEB62" s="497"/>
      <c r="OEC62" s="497"/>
      <c r="OED62" s="497"/>
      <c r="OEE62" s="497"/>
      <c r="OEF62" s="497"/>
      <c r="OEG62" s="497"/>
      <c r="OEH62" s="497"/>
      <c r="OEI62" s="497"/>
      <c r="OEJ62" s="497"/>
      <c r="OEK62" s="497"/>
      <c r="OEL62" s="497"/>
      <c r="OEM62" s="497"/>
      <c r="OEN62" s="497"/>
      <c r="OEO62" s="497"/>
      <c r="OEP62" s="497"/>
      <c r="OEQ62" s="497"/>
      <c r="OER62" s="497"/>
      <c r="OES62" s="497"/>
      <c r="OET62" s="497"/>
      <c r="OEU62" s="497"/>
      <c r="OEV62" s="497"/>
      <c r="OEW62" s="497"/>
      <c r="OEX62" s="497"/>
      <c r="OEY62" s="497"/>
      <c r="OEZ62" s="497"/>
      <c r="OFA62" s="497"/>
      <c r="OFB62" s="497"/>
      <c r="OFC62" s="497"/>
      <c r="OFD62" s="497"/>
      <c r="OFE62" s="497"/>
      <c r="OFF62" s="497"/>
      <c r="OFG62" s="497"/>
      <c r="OFH62" s="497"/>
      <c r="OFI62" s="497"/>
      <c r="OFJ62" s="497"/>
      <c r="OFK62" s="497"/>
      <c r="OFL62" s="497"/>
      <c r="OFM62" s="497"/>
      <c r="OFN62" s="497"/>
      <c r="OFO62" s="497"/>
      <c r="OFP62" s="497"/>
      <c r="OFQ62" s="497"/>
      <c r="OFR62" s="497"/>
      <c r="OFS62" s="497"/>
      <c r="OFT62" s="497"/>
      <c r="OFU62" s="497"/>
      <c r="OFV62" s="497"/>
      <c r="OFW62" s="497"/>
      <c r="OFX62" s="497"/>
      <c r="OFY62" s="497"/>
      <c r="OFZ62" s="497"/>
      <c r="OGA62" s="497"/>
      <c r="OGB62" s="497"/>
      <c r="OGC62" s="497"/>
      <c r="OGD62" s="497"/>
      <c r="OGE62" s="497"/>
      <c r="OGF62" s="497"/>
      <c r="OGG62" s="497"/>
      <c r="OGH62" s="497"/>
      <c r="OGI62" s="497"/>
      <c r="OGJ62" s="497"/>
      <c r="OGK62" s="497"/>
      <c r="OGL62" s="497"/>
      <c r="OGM62" s="497"/>
      <c r="OGN62" s="497"/>
      <c r="OGO62" s="497"/>
      <c r="OGP62" s="497"/>
      <c r="OGQ62" s="497"/>
      <c r="OGR62" s="497"/>
      <c r="OGS62" s="497"/>
      <c r="OGT62" s="497"/>
      <c r="OGU62" s="497"/>
      <c r="OGV62" s="497"/>
      <c r="OGW62" s="497"/>
      <c r="OGX62" s="497"/>
      <c r="OGY62" s="497"/>
      <c r="OGZ62" s="497"/>
      <c r="OHA62" s="497"/>
      <c r="OHB62" s="497"/>
      <c r="OHC62" s="497"/>
      <c r="OHD62" s="497"/>
      <c r="OHE62" s="497"/>
      <c r="OHF62" s="497"/>
      <c r="OHG62" s="497"/>
      <c r="OHH62" s="497"/>
      <c r="OHI62" s="497"/>
      <c r="OHJ62" s="497"/>
      <c r="OHK62" s="497"/>
      <c r="OHL62" s="497"/>
      <c r="OHM62" s="497"/>
      <c r="OHN62" s="497"/>
      <c r="OHO62" s="497"/>
      <c r="OHP62" s="497"/>
      <c r="OHQ62" s="497"/>
      <c r="OHR62" s="497"/>
      <c r="OHS62" s="497"/>
      <c r="OHT62" s="497"/>
      <c r="OHU62" s="497"/>
      <c r="OHV62" s="497"/>
      <c r="OHW62" s="497"/>
      <c r="OHX62" s="497"/>
      <c r="OHY62" s="497"/>
      <c r="OHZ62" s="497"/>
      <c r="OIA62" s="497"/>
      <c r="OIB62" s="497"/>
      <c r="OIC62" s="497"/>
      <c r="OID62" s="497"/>
      <c r="OIE62" s="497"/>
      <c r="OIF62" s="497"/>
      <c r="OIG62" s="497"/>
      <c r="OIH62" s="497"/>
      <c r="OII62" s="497"/>
      <c r="OIJ62" s="497"/>
      <c r="OIK62" s="497"/>
      <c r="OIL62" s="497"/>
      <c r="OIM62" s="497"/>
      <c r="OIN62" s="497"/>
      <c r="OIO62" s="497"/>
      <c r="OIP62" s="497"/>
      <c r="OIQ62" s="497"/>
      <c r="OIR62" s="497"/>
      <c r="OIS62" s="497"/>
      <c r="OIT62" s="497"/>
      <c r="OIU62" s="497"/>
      <c r="OIV62" s="497"/>
      <c r="OIW62" s="497"/>
      <c r="OIX62" s="497"/>
      <c r="OIY62" s="497"/>
      <c r="OIZ62" s="497"/>
      <c r="OJA62" s="497"/>
      <c r="OJB62" s="497"/>
      <c r="OJC62" s="497"/>
      <c r="OJD62" s="497"/>
      <c r="OJE62" s="497"/>
      <c r="OJF62" s="497"/>
      <c r="OJG62" s="497"/>
      <c r="OJH62" s="497"/>
      <c r="OJI62" s="497"/>
      <c r="OJJ62" s="497"/>
      <c r="OJK62" s="497"/>
      <c r="OJL62" s="497"/>
      <c r="OJM62" s="497"/>
      <c r="OJN62" s="497"/>
      <c r="OJO62" s="497"/>
      <c r="OJP62" s="497"/>
      <c r="OJQ62" s="497"/>
      <c r="OJR62" s="497"/>
      <c r="OJS62" s="497"/>
      <c r="OJT62" s="497"/>
      <c r="OJU62" s="497"/>
      <c r="OJV62" s="497"/>
      <c r="OJW62" s="497"/>
      <c r="OJX62" s="497"/>
      <c r="OJY62" s="497"/>
      <c r="OJZ62" s="497"/>
      <c r="OKA62" s="497"/>
      <c r="OKB62" s="497"/>
      <c r="OKC62" s="497"/>
      <c r="OKD62" s="497"/>
      <c r="OKE62" s="497"/>
      <c r="OKF62" s="497"/>
      <c r="OKG62" s="497"/>
      <c r="OKH62" s="497"/>
      <c r="OKI62" s="497"/>
      <c r="OKJ62" s="497"/>
      <c r="OKK62" s="497"/>
      <c r="OKL62" s="497"/>
      <c r="OKM62" s="497"/>
      <c r="OKN62" s="497"/>
      <c r="OKO62" s="497"/>
      <c r="OKP62" s="497"/>
      <c r="OKQ62" s="497"/>
      <c r="OKR62" s="497"/>
      <c r="OKS62" s="497"/>
      <c r="OKT62" s="497"/>
      <c r="OKU62" s="497"/>
      <c r="OKV62" s="497"/>
      <c r="OKW62" s="497"/>
      <c r="OKX62" s="497"/>
      <c r="OKY62" s="497"/>
      <c r="OKZ62" s="497"/>
      <c r="OLA62" s="497"/>
      <c r="OLB62" s="497"/>
      <c r="OLC62" s="497"/>
      <c r="OLD62" s="497"/>
      <c r="OLE62" s="497"/>
      <c r="OLF62" s="497"/>
      <c r="OLG62" s="497"/>
      <c r="OLH62" s="497"/>
      <c r="OLI62" s="497"/>
      <c r="OLJ62" s="497"/>
      <c r="OLK62" s="497"/>
      <c r="OLL62" s="497"/>
      <c r="OLM62" s="497"/>
      <c r="OLN62" s="497"/>
      <c r="OLO62" s="497"/>
      <c r="OLP62" s="497"/>
      <c r="OLQ62" s="497"/>
      <c r="OLR62" s="497"/>
      <c r="OLS62" s="497"/>
      <c r="OLT62" s="497"/>
      <c r="OLU62" s="497"/>
      <c r="OLV62" s="497"/>
      <c r="OLW62" s="497"/>
      <c r="OLX62" s="497"/>
      <c r="OLY62" s="497"/>
      <c r="OLZ62" s="497"/>
      <c r="OMA62" s="497"/>
      <c r="OMB62" s="497"/>
      <c r="OMC62" s="497"/>
      <c r="OMD62" s="497"/>
      <c r="OME62" s="497"/>
      <c r="OMF62" s="497"/>
      <c r="OMG62" s="497"/>
      <c r="OMH62" s="497"/>
      <c r="OMI62" s="497"/>
      <c r="OMJ62" s="497"/>
      <c r="OMK62" s="497"/>
      <c r="OML62" s="497"/>
      <c r="OMM62" s="497"/>
      <c r="OMN62" s="497"/>
      <c r="OMO62" s="497"/>
      <c r="OMP62" s="497"/>
      <c r="OMQ62" s="497"/>
      <c r="OMR62" s="497"/>
      <c r="OMS62" s="497"/>
      <c r="OMT62" s="497"/>
      <c r="OMU62" s="497"/>
      <c r="OMV62" s="497"/>
      <c r="OMW62" s="497"/>
      <c r="OMX62" s="497"/>
      <c r="OMY62" s="497"/>
      <c r="OMZ62" s="497"/>
      <c r="ONA62" s="497"/>
      <c r="ONB62" s="497"/>
      <c r="ONC62" s="497"/>
      <c r="OND62" s="497"/>
      <c r="ONE62" s="497"/>
      <c r="ONF62" s="497"/>
      <c r="ONG62" s="497"/>
      <c r="ONH62" s="497"/>
      <c r="ONI62" s="497"/>
      <c r="ONJ62" s="497"/>
      <c r="ONK62" s="497"/>
      <c r="ONL62" s="497"/>
      <c r="ONM62" s="497"/>
      <c r="ONN62" s="497"/>
      <c r="ONO62" s="497"/>
      <c r="ONP62" s="497"/>
      <c r="ONQ62" s="497"/>
      <c r="ONR62" s="497"/>
      <c r="ONS62" s="497"/>
      <c r="ONT62" s="497"/>
      <c r="ONU62" s="497"/>
      <c r="ONV62" s="497"/>
      <c r="ONW62" s="497"/>
      <c r="ONX62" s="497"/>
      <c r="ONY62" s="497"/>
      <c r="ONZ62" s="497"/>
      <c r="OOA62" s="497"/>
      <c r="OOB62" s="497"/>
      <c r="OOC62" s="497"/>
      <c r="OOD62" s="497"/>
      <c r="OOE62" s="497"/>
      <c r="OOF62" s="497"/>
      <c r="OOG62" s="497"/>
      <c r="OOH62" s="497"/>
      <c r="OOI62" s="497"/>
      <c r="OOJ62" s="497"/>
      <c r="OOK62" s="497"/>
      <c r="OOL62" s="497"/>
      <c r="OOM62" s="497"/>
      <c r="OON62" s="497"/>
      <c r="OOO62" s="497"/>
      <c r="OOP62" s="497"/>
      <c r="OOQ62" s="497"/>
      <c r="OOR62" s="497"/>
      <c r="OOS62" s="497"/>
      <c r="OOT62" s="497"/>
      <c r="OOU62" s="497"/>
      <c r="OOV62" s="497"/>
      <c r="OOW62" s="497"/>
      <c r="OOX62" s="497"/>
      <c r="OOY62" s="497"/>
      <c r="OOZ62" s="497"/>
      <c r="OPA62" s="497"/>
      <c r="OPB62" s="497"/>
      <c r="OPC62" s="497"/>
      <c r="OPD62" s="497"/>
      <c r="OPE62" s="497"/>
      <c r="OPF62" s="497"/>
      <c r="OPG62" s="497"/>
      <c r="OPH62" s="497"/>
      <c r="OPI62" s="497"/>
      <c r="OPJ62" s="497"/>
      <c r="OPK62" s="497"/>
      <c r="OPL62" s="497"/>
      <c r="OPM62" s="497"/>
      <c r="OPN62" s="497"/>
      <c r="OPO62" s="497"/>
      <c r="OPP62" s="497"/>
      <c r="OPQ62" s="497"/>
      <c r="OPR62" s="497"/>
      <c r="OPS62" s="497"/>
      <c r="OPT62" s="497"/>
      <c r="OPU62" s="497"/>
      <c r="OPV62" s="497"/>
      <c r="OPW62" s="497"/>
      <c r="OPX62" s="497"/>
      <c r="OPY62" s="497"/>
      <c r="OPZ62" s="497"/>
      <c r="OQA62" s="497"/>
      <c r="OQB62" s="497"/>
      <c r="OQC62" s="497"/>
      <c r="OQD62" s="497"/>
      <c r="OQE62" s="497"/>
      <c r="OQF62" s="497"/>
      <c r="OQG62" s="497"/>
      <c r="OQH62" s="497"/>
      <c r="OQI62" s="497"/>
      <c r="OQJ62" s="497"/>
      <c r="OQK62" s="497"/>
      <c r="OQL62" s="497"/>
      <c r="OQM62" s="497"/>
      <c r="OQN62" s="497"/>
      <c r="OQO62" s="497"/>
      <c r="OQP62" s="497"/>
      <c r="OQQ62" s="497"/>
      <c r="OQR62" s="497"/>
      <c r="OQS62" s="497"/>
      <c r="OQT62" s="497"/>
      <c r="OQU62" s="497"/>
      <c r="OQV62" s="497"/>
      <c r="OQW62" s="497"/>
      <c r="OQX62" s="497"/>
      <c r="OQY62" s="497"/>
      <c r="OQZ62" s="497"/>
      <c r="ORA62" s="497"/>
      <c r="ORB62" s="497"/>
      <c r="ORC62" s="497"/>
      <c r="ORD62" s="497"/>
      <c r="ORE62" s="497"/>
      <c r="ORF62" s="497"/>
      <c r="ORG62" s="497"/>
      <c r="ORH62" s="497"/>
      <c r="ORI62" s="497"/>
      <c r="ORJ62" s="497"/>
      <c r="ORK62" s="497"/>
      <c r="ORL62" s="497"/>
      <c r="ORM62" s="497"/>
      <c r="ORN62" s="497"/>
      <c r="ORO62" s="497"/>
      <c r="ORP62" s="497"/>
      <c r="ORQ62" s="497"/>
      <c r="ORR62" s="497"/>
      <c r="ORS62" s="497"/>
      <c r="ORT62" s="497"/>
      <c r="ORU62" s="497"/>
      <c r="ORV62" s="497"/>
      <c r="ORW62" s="497"/>
      <c r="ORX62" s="497"/>
      <c r="ORY62" s="497"/>
      <c r="ORZ62" s="497"/>
      <c r="OSA62" s="497"/>
      <c r="OSB62" s="497"/>
      <c r="OSC62" s="497"/>
      <c r="OSD62" s="497"/>
      <c r="OSE62" s="497"/>
      <c r="OSF62" s="497"/>
      <c r="OSG62" s="497"/>
      <c r="OSH62" s="497"/>
      <c r="OSI62" s="497"/>
      <c r="OSJ62" s="497"/>
      <c r="OSK62" s="497"/>
      <c r="OSL62" s="497"/>
      <c r="OSM62" s="497"/>
      <c r="OSN62" s="497"/>
      <c r="OSO62" s="497"/>
      <c r="OSP62" s="497"/>
      <c r="OSQ62" s="497"/>
      <c r="OSR62" s="497"/>
      <c r="OSS62" s="497"/>
      <c r="OST62" s="497"/>
      <c r="OSU62" s="497"/>
      <c r="OSV62" s="497"/>
      <c r="OSW62" s="497"/>
      <c r="OSX62" s="497"/>
      <c r="OSY62" s="497"/>
      <c r="OSZ62" s="497"/>
      <c r="OTA62" s="497"/>
      <c r="OTB62" s="497"/>
      <c r="OTC62" s="497"/>
      <c r="OTD62" s="497"/>
      <c r="OTE62" s="497"/>
      <c r="OTF62" s="497"/>
      <c r="OTG62" s="497"/>
      <c r="OTH62" s="497"/>
      <c r="OTI62" s="497"/>
      <c r="OTJ62" s="497"/>
      <c r="OTK62" s="497"/>
      <c r="OTL62" s="497"/>
      <c r="OTM62" s="497"/>
      <c r="OTN62" s="497"/>
      <c r="OTO62" s="497"/>
      <c r="OTP62" s="497"/>
      <c r="OTQ62" s="497"/>
      <c r="OTR62" s="497"/>
      <c r="OTS62" s="497"/>
      <c r="OTT62" s="497"/>
      <c r="OTU62" s="497"/>
      <c r="OTV62" s="497"/>
      <c r="OTW62" s="497"/>
      <c r="OTX62" s="497"/>
      <c r="OTY62" s="497"/>
      <c r="OTZ62" s="497"/>
      <c r="OUA62" s="497"/>
      <c r="OUB62" s="497"/>
      <c r="OUC62" s="497"/>
      <c r="OUD62" s="497"/>
      <c r="OUE62" s="497"/>
      <c r="OUF62" s="497"/>
      <c r="OUG62" s="497"/>
      <c r="OUH62" s="497"/>
      <c r="OUI62" s="497"/>
      <c r="OUJ62" s="497"/>
      <c r="OUK62" s="497"/>
      <c r="OUL62" s="497"/>
      <c r="OUM62" s="497"/>
      <c r="OUN62" s="497"/>
      <c r="OUO62" s="497"/>
      <c r="OUP62" s="497"/>
      <c r="OUQ62" s="497"/>
      <c r="OUR62" s="497"/>
      <c r="OUS62" s="497"/>
      <c r="OUT62" s="497"/>
      <c r="OUU62" s="497"/>
      <c r="OUV62" s="497"/>
      <c r="OUW62" s="497"/>
      <c r="OUX62" s="497"/>
      <c r="OUY62" s="497"/>
      <c r="OUZ62" s="497"/>
      <c r="OVA62" s="497"/>
      <c r="OVB62" s="497"/>
      <c r="OVC62" s="497"/>
      <c r="OVD62" s="497"/>
      <c r="OVE62" s="497"/>
      <c r="OVF62" s="497"/>
      <c r="OVG62" s="497"/>
      <c r="OVH62" s="497"/>
      <c r="OVI62" s="497"/>
      <c r="OVJ62" s="497"/>
      <c r="OVK62" s="497"/>
      <c r="OVL62" s="497"/>
      <c r="OVM62" s="497"/>
      <c r="OVN62" s="497"/>
      <c r="OVO62" s="497"/>
      <c r="OVP62" s="497"/>
      <c r="OVQ62" s="497"/>
      <c r="OVR62" s="497"/>
      <c r="OVS62" s="497"/>
      <c r="OVT62" s="497"/>
      <c r="OVU62" s="497"/>
      <c r="OVV62" s="497"/>
      <c r="OVW62" s="497"/>
      <c r="OVX62" s="497"/>
      <c r="OVY62" s="497"/>
      <c r="OVZ62" s="497"/>
      <c r="OWA62" s="497"/>
      <c r="OWB62" s="497"/>
      <c r="OWC62" s="497"/>
      <c r="OWD62" s="497"/>
      <c r="OWE62" s="497"/>
      <c r="OWF62" s="497"/>
      <c r="OWG62" s="497"/>
      <c r="OWH62" s="497"/>
      <c r="OWI62" s="497"/>
      <c r="OWJ62" s="497"/>
      <c r="OWK62" s="497"/>
      <c r="OWL62" s="497"/>
      <c r="OWM62" s="497"/>
      <c r="OWN62" s="497"/>
      <c r="OWO62" s="497"/>
      <c r="OWP62" s="497"/>
      <c r="OWQ62" s="497"/>
      <c r="OWR62" s="497"/>
      <c r="OWS62" s="497"/>
      <c r="OWT62" s="497"/>
      <c r="OWU62" s="497"/>
      <c r="OWV62" s="497"/>
      <c r="OWW62" s="497"/>
      <c r="OWX62" s="497"/>
      <c r="OWY62" s="497"/>
      <c r="OWZ62" s="497"/>
      <c r="OXA62" s="497"/>
      <c r="OXB62" s="497"/>
      <c r="OXC62" s="497"/>
      <c r="OXD62" s="497"/>
      <c r="OXE62" s="497"/>
      <c r="OXF62" s="497"/>
      <c r="OXG62" s="497"/>
      <c r="OXH62" s="497"/>
      <c r="OXI62" s="497"/>
      <c r="OXJ62" s="497"/>
      <c r="OXK62" s="497"/>
      <c r="OXL62" s="497"/>
      <c r="OXM62" s="497"/>
      <c r="OXN62" s="497"/>
      <c r="OXO62" s="497"/>
      <c r="OXP62" s="497"/>
      <c r="OXQ62" s="497"/>
      <c r="OXR62" s="497"/>
      <c r="OXS62" s="497"/>
      <c r="OXT62" s="497"/>
      <c r="OXU62" s="497"/>
      <c r="OXV62" s="497"/>
      <c r="OXW62" s="497"/>
      <c r="OXX62" s="497"/>
      <c r="OXY62" s="497"/>
      <c r="OXZ62" s="497"/>
      <c r="OYA62" s="497"/>
      <c r="OYB62" s="497"/>
      <c r="OYC62" s="497"/>
      <c r="OYD62" s="497"/>
      <c r="OYE62" s="497"/>
      <c r="OYF62" s="497"/>
      <c r="OYG62" s="497"/>
      <c r="OYH62" s="497"/>
      <c r="OYI62" s="497"/>
      <c r="OYJ62" s="497"/>
      <c r="OYK62" s="497"/>
      <c r="OYL62" s="497"/>
      <c r="OYM62" s="497"/>
      <c r="OYN62" s="497"/>
      <c r="OYO62" s="497"/>
      <c r="OYP62" s="497"/>
      <c r="OYQ62" s="497"/>
      <c r="OYR62" s="497"/>
      <c r="OYS62" s="497"/>
      <c r="OYT62" s="497"/>
      <c r="OYU62" s="497"/>
      <c r="OYV62" s="497"/>
      <c r="OYW62" s="497"/>
      <c r="OYX62" s="497"/>
      <c r="OYY62" s="497"/>
      <c r="OYZ62" s="497"/>
      <c r="OZA62" s="497"/>
      <c r="OZB62" s="497"/>
      <c r="OZC62" s="497"/>
      <c r="OZD62" s="497"/>
      <c r="OZE62" s="497"/>
      <c r="OZF62" s="497"/>
      <c r="OZG62" s="497"/>
      <c r="OZH62" s="497"/>
      <c r="OZI62" s="497"/>
      <c r="OZJ62" s="497"/>
      <c r="OZK62" s="497"/>
      <c r="OZL62" s="497"/>
      <c r="OZM62" s="497"/>
      <c r="OZN62" s="497"/>
      <c r="OZO62" s="497"/>
      <c r="OZP62" s="497"/>
      <c r="OZQ62" s="497"/>
      <c r="OZR62" s="497"/>
      <c r="OZS62" s="497"/>
      <c r="OZT62" s="497"/>
      <c r="OZU62" s="497"/>
      <c r="OZV62" s="497"/>
      <c r="OZW62" s="497"/>
      <c r="OZX62" s="497"/>
      <c r="OZY62" s="497"/>
      <c r="OZZ62" s="497"/>
      <c r="PAA62" s="497"/>
      <c r="PAB62" s="497"/>
      <c r="PAC62" s="497"/>
      <c r="PAD62" s="497"/>
      <c r="PAE62" s="497"/>
      <c r="PAF62" s="497"/>
      <c r="PAG62" s="497"/>
      <c r="PAH62" s="497"/>
      <c r="PAI62" s="497"/>
      <c r="PAJ62" s="497"/>
      <c r="PAK62" s="497"/>
      <c r="PAL62" s="497"/>
      <c r="PAM62" s="497"/>
      <c r="PAN62" s="497"/>
      <c r="PAO62" s="497"/>
      <c r="PAP62" s="497"/>
      <c r="PAQ62" s="497"/>
      <c r="PAR62" s="497"/>
      <c r="PAS62" s="497"/>
      <c r="PAT62" s="497"/>
      <c r="PAU62" s="497"/>
      <c r="PAV62" s="497"/>
      <c r="PAW62" s="497"/>
      <c r="PAX62" s="497"/>
      <c r="PAY62" s="497"/>
      <c r="PAZ62" s="497"/>
      <c r="PBA62" s="497"/>
      <c r="PBB62" s="497"/>
      <c r="PBC62" s="497"/>
      <c r="PBD62" s="497"/>
      <c r="PBE62" s="497"/>
      <c r="PBF62" s="497"/>
      <c r="PBG62" s="497"/>
      <c r="PBH62" s="497"/>
      <c r="PBI62" s="497"/>
      <c r="PBJ62" s="497"/>
      <c r="PBK62" s="497"/>
      <c r="PBL62" s="497"/>
      <c r="PBM62" s="497"/>
      <c r="PBN62" s="497"/>
      <c r="PBO62" s="497"/>
      <c r="PBP62" s="497"/>
      <c r="PBQ62" s="497"/>
      <c r="PBR62" s="497"/>
      <c r="PBS62" s="497"/>
      <c r="PBT62" s="497"/>
      <c r="PBU62" s="497"/>
      <c r="PBV62" s="497"/>
      <c r="PBW62" s="497"/>
      <c r="PBX62" s="497"/>
      <c r="PBY62" s="497"/>
      <c r="PBZ62" s="497"/>
      <c r="PCA62" s="497"/>
      <c r="PCB62" s="497"/>
      <c r="PCC62" s="497"/>
      <c r="PCD62" s="497"/>
      <c r="PCE62" s="497"/>
      <c r="PCF62" s="497"/>
      <c r="PCG62" s="497"/>
      <c r="PCH62" s="497"/>
      <c r="PCI62" s="497"/>
      <c r="PCJ62" s="497"/>
      <c r="PCK62" s="497"/>
      <c r="PCL62" s="497"/>
      <c r="PCM62" s="497"/>
      <c r="PCN62" s="497"/>
      <c r="PCO62" s="497"/>
      <c r="PCP62" s="497"/>
      <c r="PCQ62" s="497"/>
      <c r="PCR62" s="497"/>
      <c r="PCS62" s="497"/>
      <c r="PCT62" s="497"/>
      <c r="PCU62" s="497"/>
      <c r="PCV62" s="497"/>
      <c r="PCW62" s="497"/>
      <c r="PCX62" s="497"/>
      <c r="PCY62" s="497"/>
      <c r="PCZ62" s="497"/>
      <c r="PDA62" s="497"/>
      <c r="PDB62" s="497"/>
      <c r="PDC62" s="497"/>
      <c r="PDD62" s="497"/>
      <c r="PDE62" s="497"/>
      <c r="PDF62" s="497"/>
      <c r="PDG62" s="497"/>
      <c r="PDH62" s="497"/>
      <c r="PDI62" s="497"/>
      <c r="PDJ62" s="497"/>
      <c r="PDK62" s="497"/>
      <c r="PDL62" s="497"/>
      <c r="PDM62" s="497"/>
      <c r="PDN62" s="497"/>
      <c r="PDO62" s="497"/>
      <c r="PDP62" s="497"/>
      <c r="PDQ62" s="497"/>
      <c r="PDR62" s="497"/>
      <c r="PDS62" s="497"/>
      <c r="PDT62" s="497"/>
      <c r="PDU62" s="497"/>
      <c r="PDV62" s="497"/>
      <c r="PDW62" s="497"/>
      <c r="PDX62" s="497"/>
      <c r="PDY62" s="497"/>
      <c r="PDZ62" s="497"/>
      <c r="PEA62" s="497"/>
      <c r="PEB62" s="497"/>
      <c r="PEC62" s="497"/>
      <c r="PED62" s="497"/>
      <c r="PEE62" s="497"/>
      <c r="PEF62" s="497"/>
      <c r="PEG62" s="497"/>
      <c r="PEH62" s="497"/>
      <c r="PEI62" s="497"/>
      <c r="PEJ62" s="497"/>
      <c r="PEK62" s="497"/>
      <c r="PEL62" s="497"/>
      <c r="PEM62" s="497"/>
      <c r="PEN62" s="497"/>
      <c r="PEO62" s="497"/>
      <c r="PEP62" s="497"/>
      <c r="PEQ62" s="497"/>
      <c r="PER62" s="497"/>
      <c r="PES62" s="497"/>
      <c r="PET62" s="497"/>
      <c r="PEU62" s="497"/>
      <c r="PEV62" s="497"/>
      <c r="PEW62" s="497"/>
      <c r="PEX62" s="497"/>
      <c r="PEY62" s="497"/>
      <c r="PEZ62" s="497"/>
      <c r="PFA62" s="497"/>
      <c r="PFB62" s="497"/>
      <c r="PFC62" s="497"/>
      <c r="PFD62" s="497"/>
      <c r="PFE62" s="497"/>
      <c r="PFF62" s="497"/>
      <c r="PFG62" s="497"/>
      <c r="PFH62" s="497"/>
      <c r="PFI62" s="497"/>
      <c r="PFJ62" s="497"/>
      <c r="PFK62" s="497"/>
      <c r="PFL62" s="497"/>
      <c r="PFM62" s="497"/>
      <c r="PFN62" s="497"/>
      <c r="PFO62" s="497"/>
      <c r="PFP62" s="497"/>
      <c r="PFQ62" s="497"/>
      <c r="PFR62" s="497"/>
      <c r="PFS62" s="497"/>
      <c r="PFT62" s="497"/>
      <c r="PFU62" s="497"/>
      <c r="PFV62" s="497"/>
      <c r="PFW62" s="497"/>
      <c r="PFX62" s="497"/>
      <c r="PFY62" s="497"/>
      <c r="PFZ62" s="497"/>
      <c r="PGA62" s="497"/>
      <c r="PGB62" s="497"/>
      <c r="PGC62" s="497"/>
      <c r="PGD62" s="497"/>
      <c r="PGE62" s="497"/>
      <c r="PGF62" s="497"/>
      <c r="PGG62" s="497"/>
      <c r="PGH62" s="497"/>
      <c r="PGI62" s="497"/>
      <c r="PGJ62" s="497"/>
      <c r="PGK62" s="497"/>
      <c r="PGL62" s="497"/>
      <c r="PGM62" s="497"/>
      <c r="PGN62" s="497"/>
      <c r="PGO62" s="497"/>
      <c r="PGP62" s="497"/>
      <c r="PGQ62" s="497"/>
      <c r="PGR62" s="497"/>
      <c r="PGS62" s="497"/>
      <c r="PGT62" s="497"/>
      <c r="PGU62" s="497"/>
      <c r="PGV62" s="497"/>
      <c r="PGW62" s="497"/>
      <c r="PGX62" s="497"/>
      <c r="PGY62" s="497"/>
      <c r="PGZ62" s="497"/>
      <c r="PHA62" s="497"/>
      <c r="PHB62" s="497"/>
      <c r="PHC62" s="497"/>
      <c r="PHD62" s="497"/>
      <c r="PHE62" s="497"/>
      <c r="PHF62" s="497"/>
      <c r="PHG62" s="497"/>
      <c r="PHH62" s="497"/>
      <c r="PHI62" s="497"/>
      <c r="PHJ62" s="497"/>
      <c r="PHK62" s="497"/>
      <c r="PHL62" s="497"/>
      <c r="PHM62" s="497"/>
      <c r="PHN62" s="497"/>
      <c r="PHO62" s="497"/>
      <c r="PHP62" s="497"/>
      <c r="PHQ62" s="497"/>
      <c r="PHR62" s="497"/>
      <c r="PHS62" s="497"/>
      <c r="PHT62" s="497"/>
      <c r="PHU62" s="497"/>
      <c r="PHV62" s="497"/>
      <c r="PHW62" s="497"/>
      <c r="PHX62" s="497"/>
      <c r="PHY62" s="497"/>
      <c r="PHZ62" s="497"/>
      <c r="PIA62" s="497"/>
      <c r="PIB62" s="497"/>
      <c r="PIC62" s="497"/>
      <c r="PID62" s="497"/>
      <c r="PIE62" s="497"/>
      <c r="PIF62" s="497"/>
      <c r="PIG62" s="497"/>
      <c r="PIH62" s="497"/>
      <c r="PII62" s="497"/>
      <c r="PIJ62" s="497"/>
      <c r="PIK62" s="497"/>
      <c r="PIL62" s="497"/>
      <c r="PIM62" s="497"/>
      <c r="PIN62" s="497"/>
      <c r="PIO62" s="497"/>
      <c r="PIP62" s="497"/>
      <c r="PIQ62" s="497"/>
      <c r="PIR62" s="497"/>
      <c r="PIS62" s="497"/>
      <c r="PIT62" s="497"/>
      <c r="PIU62" s="497"/>
      <c r="PIV62" s="497"/>
      <c r="PIW62" s="497"/>
      <c r="PIX62" s="497"/>
      <c r="PIY62" s="497"/>
      <c r="PIZ62" s="497"/>
      <c r="PJA62" s="497"/>
      <c r="PJB62" s="497"/>
      <c r="PJC62" s="497"/>
      <c r="PJD62" s="497"/>
      <c r="PJE62" s="497"/>
      <c r="PJF62" s="497"/>
      <c r="PJG62" s="497"/>
      <c r="PJH62" s="497"/>
      <c r="PJI62" s="497"/>
      <c r="PJJ62" s="497"/>
      <c r="PJK62" s="497"/>
      <c r="PJL62" s="497"/>
      <c r="PJM62" s="497"/>
      <c r="PJN62" s="497"/>
      <c r="PJO62" s="497"/>
      <c r="PJP62" s="497"/>
      <c r="PJQ62" s="497"/>
      <c r="PJR62" s="497"/>
      <c r="PJS62" s="497"/>
      <c r="PJT62" s="497"/>
      <c r="PJU62" s="497"/>
      <c r="PJV62" s="497"/>
      <c r="PJW62" s="497"/>
      <c r="PJX62" s="497"/>
      <c r="PJY62" s="497"/>
      <c r="PJZ62" s="497"/>
      <c r="PKA62" s="497"/>
      <c r="PKB62" s="497"/>
      <c r="PKC62" s="497"/>
      <c r="PKD62" s="497"/>
      <c r="PKE62" s="497"/>
      <c r="PKF62" s="497"/>
      <c r="PKG62" s="497"/>
      <c r="PKH62" s="497"/>
      <c r="PKI62" s="497"/>
      <c r="PKJ62" s="497"/>
      <c r="PKK62" s="497"/>
      <c r="PKL62" s="497"/>
      <c r="PKM62" s="497"/>
      <c r="PKN62" s="497"/>
      <c r="PKO62" s="497"/>
      <c r="PKP62" s="497"/>
      <c r="PKQ62" s="497"/>
      <c r="PKR62" s="497"/>
      <c r="PKS62" s="497"/>
      <c r="PKT62" s="497"/>
      <c r="PKU62" s="497"/>
      <c r="PKV62" s="497"/>
      <c r="PKW62" s="497"/>
      <c r="PKX62" s="497"/>
      <c r="PKY62" s="497"/>
      <c r="PKZ62" s="497"/>
      <c r="PLA62" s="497"/>
      <c r="PLB62" s="497"/>
      <c r="PLC62" s="497"/>
      <c r="PLD62" s="497"/>
      <c r="PLE62" s="497"/>
      <c r="PLF62" s="497"/>
      <c r="PLG62" s="497"/>
      <c r="PLH62" s="497"/>
      <c r="PLI62" s="497"/>
      <c r="PLJ62" s="497"/>
      <c r="PLK62" s="497"/>
      <c r="PLL62" s="497"/>
      <c r="PLM62" s="497"/>
      <c r="PLN62" s="497"/>
      <c r="PLO62" s="497"/>
      <c r="PLP62" s="497"/>
      <c r="PLQ62" s="497"/>
      <c r="PLR62" s="497"/>
      <c r="PLS62" s="497"/>
      <c r="PLT62" s="497"/>
      <c r="PLU62" s="497"/>
      <c r="PLV62" s="497"/>
      <c r="PLW62" s="497"/>
      <c r="PLX62" s="497"/>
      <c r="PLY62" s="497"/>
      <c r="PLZ62" s="497"/>
      <c r="PMA62" s="497"/>
      <c r="PMB62" s="497"/>
      <c r="PMC62" s="497"/>
      <c r="PMD62" s="497"/>
      <c r="PME62" s="497"/>
      <c r="PMF62" s="497"/>
      <c r="PMG62" s="497"/>
      <c r="PMH62" s="497"/>
      <c r="PMI62" s="497"/>
      <c r="PMJ62" s="497"/>
      <c r="PMK62" s="497"/>
      <c r="PML62" s="497"/>
      <c r="PMM62" s="497"/>
      <c r="PMN62" s="497"/>
      <c r="PMO62" s="497"/>
      <c r="PMP62" s="497"/>
      <c r="PMQ62" s="497"/>
      <c r="PMR62" s="497"/>
      <c r="PMS62" s="497"/>
      <c r="PMT62" s="497"/>
      <c r="PMU62" s="497"/>
      <c r="PMV62" s="497"/>
      <c r="PMW62" s="497"/>
      <c r="PMX62" s="497"/>
      <c r="PMY62" s="497"/>
      <c r="PMZ62" s="497"/>
      <c r="PNA62" s="497"/>
      <c r="PNB62" s="497"/>
      <c r="PNC62" s="497"/>
      <c r="PND62" s="497"/>
      <c r="PNE62" s="497"/>
      <c r="PNF62" s="497"/>
      <c r="PNG62" s="497"/>
      <c r="PNH62" s="497"/>
      <c r="PNI62" s="497"/>
      <c r="PNJ62" s="497"/>
      <c r="PNK62" s="497"/>
      <c r="PNL62" s="497"/>
      <c r="PNM62" s="497"/>
      <c r="PNN62" s="497"/>
      <c r="PNO62" s="497"/>
      <c r="PNP62" s="497"/>
      <c r="PNQ62" s="497"/>
      <c r="PNR62" s="497"/>
      <c r="PNS62" s="497"/>
      <c r="PNT62" s="497"/>
      <c r="PNU62" s="497"/>
      <c r="PNV62" s="497"/>
      <c r="PNW62" s="497"/>
      <c r="PNX62" s="497"/>
      <c r="PNY62" s="497"/>
      <c r="PNZ62" s="497"/>
      <c r="POA62" s="497"/>
      <c r="POB62" s="497"/>
      <c r="POC62" s="497"/>
      <c r="POD62" s="497"/>
      <c r="POE62" s="497"/>
      <c r="POF62" s="497"/>
      <c r="POG62" s="497"/>
      <c r="POH62" s="497"/>
      <c r="POI62" s="497"/>
      <c r="POJ62" s="497"/>
      <c r="POK62" s="497"/>
      <c r="POL62" s="497"/>
      <c r="POM62" s="497"/>
      <c r="PON62" s="497"/>
      <c r="POO62" s="497"/>
      <c r="POP62" s="497"/>
      <c r="POQ62" s="497"/>
      <c r="POR62" s="497"/>
      <c r="POS62" s="497"/>
      <c r="POT62" s="497"/>
      <c r="POU62" s="497"/>
      <c r="POV62" s="497"/>
      <c r="POW62" s="497"/>
      <c r="POX62" s="497"/>
      <c r="POY62" s="497"/>
      <c r="POZ62" s="497"/>
      <c r="PPA62" s="497"/>
      <c r="PPB62" s="497"/>
      <c r="PPC62" s="497"/>
      <c r="PPD62" s="497"/>
      <c r="PPE62" s="497"/>
      <c r="PPF62" s="497"/>
      <c r="PPG62" s="497"/>
      <c r="PPH62" s="497"/>
      <c r="PPI62" s="497"/>
      <c r="PPJ62" s="497"/>
      <c r="PPK62" s="497"/>
      <c r="PPL62" s="497"/>
      <c r="PPM62" s="497"/>
      <c r="PPN62" s="497"/>
      <c r="PPO62" s="497"/>
      <c r="PPP62" s="497"/>
      <c r="PPQ62" s="497"/>
      <c r="PPR62" s="497"/>
      <c r="PPS62" s="497"/>
      <c r="PPT62" s="497"/>
      <c r="PPU62" s="497"/>
      <c r="PPV62" s="497"/>
      <c r="PPW62" s="497"/>
      <c r="PPX62" s="497"/>
      <c r="PPY62" s="497"/>
      <c r="PPZ62" s="497"/>
      <c r="PQA62" s="497"/>
      <c r="PQB62" s="497"/>
      <c r="PQC62" s="497"/>
      <c r="PQD62" s="497"/>
      <c r="PQE62" s="497"/>
      <c r="PQF62" s="497"/>
      <c r="PQG62" s="497"/>
      <c r="PQH62" s="497"/>
      <c r="PQI62" s="497"/>
      <c r="PQJ62" s="497"/>
      <c r="PQK62" s="497"/>
      <c r="PQL62" s="497"/>
      <c r="PQM62" s="497"/>
      <c r="PQN62" s="497"/>
      <c r="PQO62" s="497"/>
      <c r="PQP62" s="497"/>
      <c r="PQQ62" s="497"/>
      <c r="PQR62" s="497"/>
      <c r="PQS62" s="497"/>
      <c r="PQT62" s="497"/>
      <c r="PQU62" s="497"/>
      <c r="PQV62" s="497"/>
      <c r="PQW62" s="497"/>
      <c r="PQX62" s="497"/>
      <c r="PQY62" s="497"/>
      <c r="PQZ62" s="497"/>
      <c r="PRA62" s="497"/>
      <c r="PRB62" s="497"/>
      <c r="PRC62" s="497"/>
      <c r="PRD62" s="497"/>
      <c r="PRE62" s="497"/>
      <c r="PRF62" s="497"/>
      <c r="PRG62" s="497"/>
      <c r="PRH62" s="497"/>
      <c r="PRI62" s="497"/>
      <c r="PRJ62" s="497"/>
      <c r="PRK62" s="497"/>
      <c r="PRL62" s="497"/>
      <c r="PRM62" s="497"/>
      <c r="PRN62" s="497"/>
      <c r="PRO62" s="497"/>
      <c r="PRP62" s="497"/>
      <c r="PRQ62" s="497"/>
      <c r="PRR62" s="497"/>
      <c r="PRS62" s="497"/>
      <c r="PRT62" s="497"/>
      <c r="PRU62" s="497"/>
      <c r="PRV62" s="497"/>
      <c r="PRW62" s="497"/>
      <c r="PRX62" s="497"/>
      <c r="PRY62" s="497"/>
      <c r="PRZ62" s="497"/>
      <c r="PSA62" s="497"/>
      <c r="PSB62" s="497"/>
      <c r="PSC62" s="497"/>
      <c r="PSD62" s="497"/>
      <c r="PSE62" s="497"/>
      <c r="PSF62" s="497"/>
      <c r="PSG62" s="497"/>
      <c r="PSH62" s="497"/>
      <c r="PSI62" s="497"/>
      <c r="PSJ62" s="497"/>
      <c r="PSK62" s="497"/>
      <c r="PSL62" s="497"/>
      <c r="PSM62" s="497"/>
      <c r="PSN62" s="497"/>
      <c r="PSO62" s="497"/>
      <c r="PSP62" s="497"/>
      <c r="PSQ62" s="497"/>
      <c r="PSR62" s="497"/>
      <c r="PSS62" s="497"/>
      <c r="PST62" s="497"/>
      <c r="PSU62" s="497"/>
      <c r="PSV62" s="497"/>
      <c r="PSW62" s="497"/>
      <c r="PSX62" s="497"/>
      <c r="PSY62" s="497"/>
      <c r="PSZ62" s="497"/>
      <c r="PTA62" s="497"/>
      <c r="PTB62" s="497"/>
      <c r="PTC62" s="497"/>
      <c r="PTD62" s="497"/>
      <c r="PTE62" s="497"/>
      <c r="PTF62" s="497"/>
      <c r="PTG62" s="497"/>
      <c r="PTH62" s="497"/>
      <c r="PTI62" s="497"/>
      <c r="PTJ62" s="497"/>
      <c r="PTK62" s="497"/>
      <c r="PTL62" s="497"/>
      <c r="PTM62" s="497"/>
      <c r="PTN62" s="497"/>
      <c r="PTO62" s="497"/>
      <c r="PTP62" s="497"/>
      <c r="PTQ62" s="497"/>
      <c r="PTR62" s="497"/>
      <c r="PTS62" s="497"/>
      <c r="PTT62" s="497"/>
      <c r="PTU62" s="497"/>
      <c r="PTV62" s="497"/>
      <c r="PTW62" s="497"/>
      <c r="PTX62" s="497"/>
      <c r="PTY62" s="497"/>
      <c r="PTZ62" s="497"/>
      <c r="PUA62" s="497"/>
      <c r="PUB62" s="497"/>
      <c r="PUC62" s="497"/>
      <c r="PUD62" s="497"/>
      <c r="PUE62" s="497"/>
      <c r="PUF62" s="497"/>
      <c r="PUG62" s="497"/>
      <c r="PUH62" s="497"/>
      <c r="PUI62" s="497"/>
      <c r="PUJ62" s="497"/>
      <c r="PUK62" s="497"/>
      <c r="PUL62" s="497"/>
      <c r="PUM62" s="497"/>
      <c r="PUN62" s="497"/>
      <c r="PUO62" s="497"/>
      <c r="PUP62" s="497"/>
      <c r="PUQ62" s="497"/>
      <c r="PUR62" s="497"/>
      <c r="PUS62" s="497"/>
      <c r="PUT62" s="497"/>
      <c r="PUU62" s="497"/>
      <c r="PUV62" s="497"/>
      <c r="PUW62" s="497"/>
      <c r="PUX62" s="497"/>
      <c r="PUY62" s="497"/>
      <c r="PUZ62" s="497"/>
      <c r="PVA62" s="497"/>
      <c r="PVB62" s="497"/>
      <c r="PVC62" s="497"/>
      <c r="PVD62" s="497"/>
      <c r="PVE62" s="497"/>
      <c r="PVF62" s="497"/>
      <c r="PVG62" s="497"/>
      <c r="PVH62" s="497"/>
      <c r="PVI62" s="497"/>
      <c r="PVJ62" s="497"/>
      <c r="PVK62" s="497"/>
      <c r="PVL62" s="497"/>
      <c r="PVM62" s="497"/>
      <c r="PVN62" s="497"/>
      <c r="PVO62" s="497"/>
      <c r="PVP62" s="497"/>
      <c r="PVQ62" s="497"/>
      <c r="PVR62" s="497"/>
      <c r="PVS62" s="497"/>
      <c r="PVT62" s="497"/>
      <c r="PVU62" s="497"/>
      <c r="PVV62" s="497"/>
      <c r="PVW62" s="497"/>
      <c r="PVX62" s="497"/>
      <c r="PVY62" s="497"/>
      <c r="PVZ62" s="497"/>
      <c r="PWA62" s="497"/>
      <c r="PWB62" s="497"/>
      <c r="PWC62" s="497"/>
      <c r="PWD62" s="497"/>
      <c r="PWE62" s="497"/>
      <c r="PWF62" s="497"/>
      <c r="PWG62" s="497"/>
      <c r="PWH62" s="497"/>
      <c r="PWI62" s="497"/>
      <c r="PWJ62" s="497"/>
      <c r="PWK62" s="497"/>
      <c r="PWL62" s="497"/>
      <c r="PWM62" s="497"/>
      <c r="PWN62" s="497"/>
      <c r="PWO62" s="497"/>
      <c r="PWP62" s="497"/>
      <c r="PWQ62" s="497"/>
      <c r="PWR62" s="497"/>
      <c r="PWS62" s="497"/>
      <c r="PWT62" s="497"/>
      <c r="PWU62" s="497"/>
      <c r="PWV62" s="497"/>
      <c r="PWW62" s="497"/>
      <c r="PWX62" s="497"/>
      <c r="PWY62" s="497"/>
      <c r="PWZ62" s="497"/>
      <c r="PXA62" s="497"/>
      <c r="PXB62" s="497"/>
      <c r="PXC62" s="497"/>
      <c r="PXD62" s="497"/>
      <c r="PXE62" s="497"/>
      <c r="PXF62" s="497"/>
      <c r="PXG62" s="497"/>
      <c r="PXH62" s="497"/>
      <c r="PXI62" s="497"/>
      <c r="PXJ62" s="497"/>
      <c r="PXK62" s="497"/>
      <c r="PXL62" s="497"/>
      <c r="PXM62" s="497"/>
      <c r="PXN62" s="497"/>
      <c r="PXO62" s="497"/>
      <c r="PXP62" s="497"/>
      <c r="PXQ62" s="497"/>
      <c r="PXR62" s="497"/>
      <c r="PXS62" s="497"/>
      <c r="PXT62" s="497"/>
      <c r="PXU62" s="497"/>
      <c r="PXV62" s="497"/>
      <c r="PXW62" s="497"/>
      <c r="PXX62" s="497"/>
      <c r="PXY62" s="497"/>
      <c r="PXZ62" s="497"/>
      <c r="PYA62" s="497"/>
      <c r="PYB62" s="497"/>
      <c r="PYC62" s="497"/>
      <c r="PYD62" s="497"/>
      <c r="PYE62" s="497"/>
      <c r="PYF62" s="497"/>
      <c r="PYG62" s="497"/>
      <c r="PYH62" s="497"/>
      <c r="PYI62" s="497"/>
      <c r="PYJ62" s="497"/>
      <c r="PYK62" s="497"/>
      <c r="PYL62" s="497"/>
      <c r="PYM62" s="497"/>
      <c r="PYN62" s="497"/>
      <c r="PYO62" s="497"/>
      <c r="PYP62" s="497"/>
      <c r="PYQ62" s="497"/>
      <c r="PYR62" s="497"/>
      <c r="PYS62" s="497"/>
      <c r="PYT62" s="497"/>
      <c r="PYU62" s="497"/>
      <c r="PYV62" s="497"/>
      <c r="PYW62" s="497"/>
      <c r="PYX62" s="497"/>
      <c r="PYY62" s="497"/>
      <c r="PYZ62" s="497"/>
      <c r="PZA62" s="497"/>
      <c r="PZB62" s="497"/>
      <c r="PZC62" s="497"/>
      <c r="PZD62" s="497"/>
      <c r="PZE62" s="497"/>
      <c r="PZF62" s="497"/>
      <c r="PZG62" s="497"/>
      <c r="PZH62" s="497"/>
      <c r="PZI62" s="497"/>
      <c r="PZJ62" s="497"/>
      <c r="PZK62" s="497"/>
      <c r="PZL62" s="497"/>
      <c r="PZM62" s="497"/>
      <c r="PZN62" s="497"/>
      <c r="PZO62" s="497"/>
      <c r="PZP62" s="497"/>
      <c r="PZQ62" s="497"/>
      <c r="PZR62" s="497"/>
      <c r="PZS62" s="497"/>
      <c r="PZT62" s="497"/>
      <c r="PZU62" s="497"/>
      <c r="PZV62" s="497"/>
      <c r="PZW62" s="497"/>
      <c r="PZX62" s="497"/>
      <c r="PZY62" s="497"/>
      <c r="PZZ62" s="497"/>
      <c r="QAA62" s="497"/>
      <c r="QAB62" s="497"/>
      <c r="QAC62" s="497"/>
      <c r="QAD62" s="497"/>
      <c r="QAE62" s="497"/>
      <c r="QAF62" s="497"/>
      <c r="QAG62" s="497"/>
      <c r="QAH62" s="497"/>
      <c r="QAI62" s="497"/>
      <c r="QAJ62" s="497"/>
      <c r="QAK62" s="497"/>
      <c r="QAL62" s="497"/>
      <c r="QAM62" s="497"/>
      <c r="QAN62" s="497"/>
      <c r="QAO62" s="497"/>
      <c r="QAP62" s="497"/>
      <c r="QAQ62" s="497"/>
      <c r="QAR62" s="497"/>
      <c r="QAS62" s="497"/>
      <c r="QAT62" s="497"/>
      <c r="QAU62" s="497"/>
      <c r="QAV62" s="497"/>
      <c r="QAW62" s="497"/>
      <c r="QAX62" s="497"/>
      <c r="QAY62" s="497"/>
      <c r="QAZ62" s="497"/>
      <c r="QBA62" s="497"/>
      <c r="QBB62" s="497"/>
      <c r="QBC62" s="497"/>
      <c r="QBD62" s="497"/>
      <c r="QBE62" s="497"/>
      <c r="QBF62" s="497"/>
      <c r="QBG62" s="497"/>
      <c r="QBH62" s="497"/>
      <c r="QBI62" s="497"/>
      <c r="QBJ62" s="497"/>
      <c r="QBK62" s="497"/>
      <c r="QBL62" s="497"/>
      <c r="QBM62" s="497"/>
      <c r="QBN62" s="497"/>
      <c r="QBO62" s="497"/>
      <c r="QBP62" s="497"/>
      <c r="QBQ62" s="497"/>
      <c r="QBR62" s="497"/>
      <c r="QBS62" s="497"/>
      <c r="QBT62" s="497"/>
      <c r="QBU62" s="497"/>
      <c r="QBV62" s="497"/>
      <c r="QBW62" s="497"/>
      <c r="QBX62" s="497"/>
      <c r="QBY62" s="497"/>
      <c r="QBZ62" s="497"/>
      <c r="QCA62" s="497"/>
      <c r="QCB62" s="497"/>
      <c r="QCC62" s="497"/>
      <c r="QCD62" s="497"/>
      <c r="QCE62" s="497"/>
      <c r="QCF62" s="497"/>
      <c r="QCG62" s="497"/>
      <c r="QCH62" s="497"/>
      <c r="QCI62" s="497"/>
      <c r="QCJ62" s="497"/>
      <c r="QCK62" s="497"/>
      <c r="QCL62" s="497"/>
      <c r="QCM62" s="497"/>
      <c r="QCN62" s="497"/>
      <c r="QCO62" s="497"/>
      <c r="QCP62" s="497"/>
      <c r="QCQ62" s="497"/>
      <c r="QCR62" s="497"/>
      <c r="QCS62" s="497"/>
      <c r="QCT62" s="497"/>
      <c r="QCU62" s="497"/>
      <c r="QCV62" s="497"/>
      <c r="QCW62" s="497"/>
      <c r="QCX62" s="497"/>
      <c r="QCY62" s="497"/>
      <c r="QCZ62" s="497"/>
      <c r="QDA62" s="497"/>
      <c r="QDB62" s="497"/>
      <c r="QDC62" s="497"/>
      <c r="QDD62" s="497"/>
      <c r="QDE62" s="497"/>
      <c r="QDF62" s="497"/>
      <c r="QDG62" s="497"/>
      <c r="QDH62" s="497"/>
      <c r="QDI62" s="497"/>
      <c r="QDJ62" s="497"/>
      <c r="QDK62" s="497"/>
      <c r="QDL62" s="497"/>
      <c r="QDM62" s="497"/>
      <c r="QDN62" s="497"/>
      <c r="QDO62" s="497"/>
      <c r="QDP62" s="497"/>
      <c r="QDQ62" s="497"/>
      <c r="QDR62" s="497"/>
      <c r="QDS62" s="497"/>
      <c r="QDT62" s="497"/>
      <c r="QDU62" s="497"/>
      <c r="QDV62" s="497"/>
      <c r="QDW62" s="497"/>
      <c r="QDX62" s="497"/>
      <c r="QDY62" s="497"/>
      <c r="QDZ62" s="497"/>
      <c r="QEA62" s="497"/>
      <c r="QEB62" s="497"/>
      <c r="QEC62" s="497"/>
      <c r="QED62" s="497"/>
      <c r="QEE62" s="497"/>
      <c r="QEF62" s="497"/>
      <c r="QEG62" s="497"/>
      <c r="QEH62" s="497"/>
      <c r="QEI62" s="497"/>
      <c r="QEJ62" s="497"/>
      <c r="QEK62" s="497"/>
      <c r="QEL62" s="497"/>
      <c r="QEM62" s="497"/>
      <c r="QEN62" s="497"/>
      <c r="QEO62" s="497"/>
      <c r="QEP62" s="497"/>
      <c r="QEQ62" s="497"/>
      <c r="QER62" s="497"/>
      <c r="QES62" s="497"/>
      <c r="QET62" s="497"/>
      <c r="QEU62" s="497"/>
      <c r="QEV62" s="497"/>
      <c r="QEW62" s="497"/>
      <c r="QEX62" s="497"/>
      <c r="QEY62" s="497"/>
      <c r="QEZ62" s="497"/>
      <c r="QFA62" s="497"/>
      <c r="QFB62" s="497"/>
      <c r="QFC62" s="497"/>
      <c r="QFD62" s="497"/>
      <c r="QFE62" s="497"/>
      <c r="QFF62" s="497"/>
      <c r="QFG62" s="497"/>
      <c r="QFH62" s="497"/>
      <c r="QFI62" s="497"/>
      <c r="QFJ62" s="497"/>
      <c r="QFK62" s="497"/>
      <c r="QFL62" s="497"/>
      <c r="QFM62" s="497"/>
      <c r="QFN62" s="497"/>
      <c r="QFO62" s="497"/>
      <c r="QFP62" s="497"/>
      <c r="QFQ62" s="497"/>
      <c r="QFR62" s="497"/>
      <c r="QFS62" s="497"/>
      <c r="QFT62" s="497"/>
      <c r="QFU62" s="497"/>
      <c r="QFV62" s="497"/>
      <c r="QFW62" s="497"/>
      <c r="QFX62" s="497"/>
      <c r="QFY62" s="497"/>
      <c r="QFZ62" s="497"/>
      <c r="QGA62" s="497"/>
      <c r="QGB62" s="497"/>
      <c r="QGC62" s="497"/>
      <c r="QGD62" s="497"/>
      <c r="QGE62" s="497"/>
      <c r="QGF62" s="497"/>
      <c r="QGG62" s="497"/>
      <c r="QGH62" s="497"/>
      <c r="QGI62" s="497"/>
      <c r="QGJ62" s="497"/>
      <c r="QGK62" s="497"/>
      <c r="QGL62" s="497"/>
      <c r="QGM62" s="497"/>
      <c r="QGN62" s="497"/>
      <c r="QGO62" s="497"/>
      <c r="QGP62" s="497"/>
      <c r="QGQ62" s="497"/>
      <c r="QGR62" s="497"/>
      <c r="QGS62" s="497"/>
      <c r="QGT62" s="497"/>
      <c r="QGU62" s="497"/>
      <c r="QGV62" s="497"/>
      <c r="QGW62" s="497"/>
      <c r="QGX62" s="497"/>
      <c r="QGY62" s="497"/>
      <c r="QGZ62" s="497"/>
      <c r="QHA62" s="497"/>
      <c r="QHB62" s="497"/>
      <c r="QHC62" s="497"/>
      <c r="QHD62" s="497"/>
      <c r="QHE62" s="497"/>
      <c r="QHF62" s="497"/>
      <c r="QHG62" s="497"/>
      <c r="QHH62" s="497"/>
      <c r="QHI62" s="497"/>
      <c r="QHJ62" s="497"/>
      <c r="QHK62" s="497"/>
      <c r="QHL62" s="497"/>
      <c r="QHM62" s="497"/>
      <c r="QHN62" s="497"/>
      <c r="QHO62" s="497"/>
      <c r="QHP62" s="497"/>
      <c r="QHQ62" s="497"/>
      <c r="QHR62" s="497"/>
      <c r="QHS62" s="497"/>
      <c r="QHT62" s="497"/>
      <c r="QHU62" s="497"/>
      <c r="QHV62" s="497"/>
      <c r="QHW62" s="497"/>
      <c r="QHX62" s="497"/>
      <c r="QHY62" s="497"/>
      <c r="QHZ62" s="497"/>
      <c r="QIA62" s="497"/>
      <c r="QIB62" s="497"/>
      <c r="QIC62" s="497"/>
      <c r="QID62" s="497"/>
      <c r="QIE62" s="497"/>
      <c r="QIF62" s="497"/>
      <c r="QIG62" s="497"/>
      <c r="QIH62" s="497"/>
      <c r="QII62" s="497"/>
      <c r="QIJ62" s="497"/>
      <c r="QIK62" s="497"/>
      <c r="QIL62" s="497"/>
      <c r="QIM62" s="497"/>
      <c r="QIN62" s="497"/>
      <c r="QIO62" s="497"/>
      <c r="QIP62" s="497"/>
      <c r="QIQ62" s="497"/>
      <c r="QIR62" s="497"/>
      <c r="QIS62" s="497"/>
      <c r="QIT62" s="497"/>
      <c r="QIU62" s="497"/>
      <c r="QIV62" s="497"/>
      <c r="QIW62" s="497"/>
      <c r="QIX62" s="497"/>
      <c r="QIY62" s="497"/>
      <c r="QIZ62" s="497"/>
      <c r="QJA62" s="497"/>
      <c r="QJB62" s="497"/>
      <c r="QJC62" s="497"/>
      <c r="QJD62" s="497"/>
      <c r="QJE62" s="497"/>
      <c r="QJF62" s="497"/>
      <c r="QJG62" s="497"/>
      <c r="QJH62" s="497"/>
      <c r="QJI62" s="497"/>
      <c r="QJJ62" s="497"/>
      <c r="QJK62" s="497"/>
      <c r="QJL62" s="497"/>
      <c r="QJM62" s="497"/>
      <c r="QJN62" s="497"/>
      <c r="QJO62" s="497"/>
      <c r="QJP62" s="497"/>
      <c r="QJQ62" s="497"/>
      <c r="QJR62" s="497"/>
      <c r="QJS62" s="497"/>
      <c r="QJT62" s="497"/>
      <c r="QJU62" s="497"/>
      <c r="QJV62" s="497"/>
      <c r="QJW62" s="497"/>
      <c r="QJX62" s="497"/>
      <c r="QJY62" s="497"/>
      <c r="QJZ62" s="497"/>
      <c r="QKA62" s="497"/>
      <c r="QKB62" s="497"/>
      <c r="QKC62" s="497"/>
      <c r="QKD62" s="497"/>
      <c r="QKE62" s="497"/>
      <c r="QKF62" s="497"/>
      <c r="QKG62" s="497"/>
      <c r="QKH62" s="497"/>
      <c r="QKI62" s="497"/>
      <c r="QKJ62" s="497"/>
      <c r="QKK62" s="497"/>
      <c r="QKL62" s="497"/>
      <c r="QKM62" s="497"/>
      <c r="QKN62" s="497"/>
      <c r="QKO62" s="497"/>
      <c r="QKP62" s="497"/>
      <c r="QKQ62" s="497"/>
      <c r="QKR62" s="497"/>
      <c r="QKS62" s="497"/>
      <c r="QKT62" s="497"/>
      <c r="QKU62" s="497"/>
      <c r="QKV62" s="497"/>
      <c r="QKW62" s="497"/>
      <c r="QKX62" s="497"/>
      <c r="QKY62" s="497"/>
      <c r="QKZ62" s="497"/>
      <c r="QLA62" s="497"/>
      <c r="QLB62" s="497"/>
      <c r="QLC62" s="497"/>
      <c r="QLD62" s="497"/>
      <c r="QLE62" s="497"/>
      <c r="QLF62" s="497"/>
      <c r="QLG62" s="497"/>
      <c r="QLH62" s="497"/>
      <c r="QLI62" s="497"/>
      <c r="QLJ62" s="497"/>
      <c r="QLK62" s="497"/>
      <c r="QLL62" s="497"/>
      <c r="QLM62" s="497"/>
      <c r="QLN62" s="497"/>
      <c r="QLO62" s="497"/>
      <c r="QLP62" s="497"/>
      <c r="QLQ62" s="497"/>
      <c r="QLR62" s="497"/>
      <c r="QLS62" s="497"/>
      <c r="QLT62" s="497"/>
      <c r="QLU62" s="497"/>
      <c r="QLV62" s="497"/>
      <c r="QLW62" s="497"/>
      <c r="QLX62" s="497"/>
      <c r="QLY62" s="497"/>
      <c r="QLZ62" s="497"/>
      <c r="QMA62" s="497"/>
      <c r="QMB62" s="497"/>
      <c r="QMC62" s="497"/>
      <c r="QMD62" s="497"/>
      <c r="QME62" s="497"/>
      <c r="QMF62" s="497"/>
      <c r="QMG62" s="497"/>
      <c r="QMH62" s="497"/>
      <c r="QMI62" s="497"/>
      <c r="QMJ62" s="497"/>
      <c r="QMK62" s="497"/>
      <c r="QML62" s="497"/>
      <c r="QMM62" s="497"/>
      <c r="QMN62" s="497"/>
      <c r="QMO62" s="497"/>
      <c r="QMP62" s="497"/>
      <c r="QMQ62" s="497"/>
      <c r="QMR62" s="497"/>
      <c r="QMS62" s="497"/>
      <c r="QMT62" s="497"/>
      <c r="QMU62" s="497"/>
      <c r="QMV62" s="497"/>
      <c r="QMW62" s="497"/>
      <c r="QMX62" s="497"/>
      <c r="QMY62" s="497"/>
      <c r="QMZ62" s="497"/>
      <c r="QNA62" s="497"/>
      <c r="QNB62" s="497"/>
      <c r="QNC62" s="497"/>
      <c r="QND62" s="497"/>
      <c r="QNE62" s="497"/>
      <c r="QNF62" s="497"/>
      <c r="QNG62" s="497"/>
      <c r="QNH62" s="497"/>
      <c r="QNI62" s="497"/>
      <c r="QNJ62" s="497"/>
      <c r="QNK62" s="497"/>
      <c r="QNL62" s="497"/>
      <c r="QNM62" s="497"/>
      <c r="QNN62" s="497"/>
      <c r="QNO62" s="497"/>
      <c r="QNP62" s="497"/>
      <c r="QNQ62" s="497"/>
      <c r="QNR62" s="497"/>
      <c r="QNS62" s="497"/>
      <c r="QNT62" s="497"/>
      <c r="QNU62" s="497"/>
      <c r="QNV62" s="497"/>
      <c r="QNW62" s="497"/>
      <c r="QNX62" s="497"/>
      <c r="QNY62" s="497"/>
      <c r="QNZ62" s="497"/>
      <c r="QOA62" s="497"/>
      <c r="QOB62" s="497"/>
      <c r="QOC62" s="497"/>
      <c r="QOD62" s="497"/>
      <c r="QOE62" s="497"/>
      <c r="QOF62" s="497"/>
      <c r="QOG62" s="497"/>
      <c r="QOH62" s="497"/>
      <c r="QOI62" s="497"/>
      <c r="QOJ62" s="497"/>
      <c r="QOK62" s="497"/>
      <c r="QOL62" s="497"/>
      <c r="QOM62" s="497"/>
      <c r="QON62" s="497"/>
      <c r="QOO62" s="497"/>
      <c r="QOP62" s="497"/>
      <c r="QOQ62" s="497"/>
      <c r="QOR62" s="497"/>
      <c r="QOS62" s="497"/>
      <c r="QOT62" s="497"/>
      <c r="QOU62" s="497"/>
      <c r="QOV62" s="497"/>
      <c r="QOW62" s="497"/>
      <c r="QOX62" s="497"/>
      <c r="QOY62" s="497"/>
      <c r="QOZ62" s="497"/>
      <c r="QPA62" s="497"/>
      <c r="QPB62" s="497"/>
      <c r="QPC62" s="497"/>
      <c r="QPD62" s="497"/>
      <c r="QPE62" s="497"/>
      <c r="QPF62" s="497"/>
      <c r="QPG62" s="497"/>
      <c r="QPH62" s="497"/>
      <c r="QPI62" s="497"/>
      <c r="QPJ62" s="497"/>
      <c r="QPK62" s="497"/>
      <c r="QPL62" s="497"/>
      <c r="QPM62" s="497"/>
      <c r="QPN62" s="497"/>
      <c r="QPO62" s="497"/>
      <c r="QPP62" s="497"/>
      <c r="QPQ62" s="497"/>
      <c r="QPR62" s="497"/>
      <c r="QPS62" s="497"/>
      <c r="QPT62" s="497"/>
      <c r="QPU62" s="497"/>
      <c r="QPV62" s="497"/>
      <c r="QPW62" s="497"/>
      <c r="QPX62" s="497"/>
      <c r="QPY62" s="497"/>
      <c r="QPZ62" s="497"/>
      <c r="QQA62" s="497"/>
      <c r="QQB62" s="497"/>
      <c r="QQC62" s="497"/>
      <c r="QQD62" s="497"/>
      <c r="QQE62" s="497"/>
      <c r="QQF62" s="497"/>
      <c r="QQG62" s="497"/>
      <c r="QQH62" s="497"/>
      <c r="QQI62" s="497"/>
      <c r="QQJ62" s="497"/>
      <c r="QQK62" s="497"/>
      <c r="QQL62" s="497"/>
      <c r="QQM62" s="497"/>
      <c r="QQN62" s="497"/>
      <c r="QQO62" s="497"/>
      <c r="QQP62" s="497"/>
      <c r="QQQ62" s="497"/>
      <c r="QQR62" s="497"/>
      <c r="QQS62" s="497"/>
      <c r="QQT62" s="497"/>
      <c r="QQU62" s="497"/>
      <c r="QQV62" s="497"/>
      <c r="QQW62" s="497"/>
      <c r="QQX62" s="497"/>
      <c r="QQY62" s="497"/>
      <c r="QQZ62" s="497"/>
      <c r="QRA62" s="497"/>
      <c r="QRB62" s="497"/>
      <c r="QRC62" s="497"/>
      <c r="QRD62" s="497"/>
      <c r="QRE62" s="497"/>
      <c r="QRF62" s="497"/>
      <c r="QRG62" s="497"/>
      <c r="QRH62" s="497"/>
      <c r="QRI62" s="497"/>
      <c r="QRJ62" s="497"/>
      <c r="QRK62" s="497"/>
      <c r="QRL62" s="497"/>
      <c r="QRM62" s="497"/>
      <c r="QRN62" s="497"/>
      <c r="QRO62" s="497"/>
      <c r="QRP62" s="497"/>
      <c r="QRQ62" s="497"/>
      <c r="QRR62" s="497"/>
      <c r="QRS62" s="497"/>
      <c r="QRT62" s="497"/>
      <c r="QRU62" s="497"/>
      <c r="QRV62" s="497"/>
      <c r="QRW62" s="497"/>
      <c r="QRX62" s="497"/>
      <c r="QRY62" s="497"/>
      <c r="QRZ62" s="497"/>
      <c r="QSA62" s="497"/>
      <c r="QSB62" s="497"/>
      <c r="QSC62" s="497"/>
      <c r="QSD62" s="497"/>
      <c r="QSE62" s="497"/>
      <c r="QSF62" s="497"/>
      <c r="QSG62" s="497"/>
      <c r="QSH62" s="497"/>
      <c r="QSI62" s="497"/>
      <c r="QSJ62" s="497"/>
      <c r="QSK62" s="497"/>
      <c r="QSL62" s="497"/>
      <c r="QSM62" s="497"/>
      <c r="QSN62" s="497"/>
      <c r="QSO62" s="497"/>
      <c r="QSP62" s="497"/>
      <c r="QSQ62" s="497"/>
      <c r="QSR62" s="497"/>
      <c r="QSS62" s="497"/>
      <c r="QST62" s="497"/>
      <c r="QSU62" s="497"/>
      <c r="QSV62" s="497"/>
      <c r="QSW62" s="497"/>
      <c r="QSX62" s="497"/>
      <c r="QSY62" s="497"/>
      <c r="QSZ62" s="497"/>
      <c r="QTA62" s="497"/>
      <c r="QTB62" s="497"/>
      <c r="QTC62" s="497"/>
      <c r="QTD62" s="497"/>
      <c r="QTE62" s="497"/>
      <c r="QTF62" s="497"/>
      <c r="QTG62" s="497"/>
      <c r="QTH62" s="497"/>
      <c r="QTI62" s="497"/>
      <c r="QTJ62" s="497"/>
      <c r="QTK62" s="497"/>
      <c r="QTL62" s="497"/>
      <c r="QTM62" s="497"/>
      <c r="QTN62" s="497"/>
      <c r="QTO62" s="497"/>
      <c r="QTP62" s="497"/>
      <c r="QTQ62" s="497"/>
      <c r="QTR62" s="497"/>
      <c r="QTS62" s="497"/>
      <c r="QTT62" s="497"/>
      <c r="QTU62" s="497"/>
      <c r="QTV62" s="497"/>
      <c r="QTW62" s="497"/>
      <c r="QTX62" s="497"/>
      <c r="QTY62" s="497"/>
      <c r="QTZ62" s="497"/>
      <c r="QUA62" s="497"/>
      <c r="QUB62" s="497"/>
      <c r="QUC62" s="497"/>
      <c r="QUD62" s="497"/>
      <c r="QUE62" s="497"/>
      <c r="QUF62" s="497"/>
      <c r="QUG62" s="497"/>
      <c r="QUH62" s="497"/>
      <c r="QUI62" s="497"/>
      <c r="QUJ62" s="497"/>
      <c r="QUK62" s="497"/>
      <c r="QUL62" s="497"/>
      <c r="QUM62" s="497"/>
      <c r="QUN62" s="497"/>
      <c r="QUO62" s="497"/>
      <c r="QUP62" s="497"/>
      <c r="QUQ62" s="497"/>
      <c r="QUR62" s="497"/>
      <c r="QUS62" s="497"/>
      <c r="QUT62" s="497"/>
      <c r="QUU62" s="497"/>
      <c r="QUV62" s="497"/>
      <c r="QUW62" s="497"/>
      <c r="QUX62" s="497"/>
      <c r="QUY62" s="497"/>
      <c r="QUZ62" s="497"/>
      <c r="QVA62" s="497"/>
      <c r="QVB62" s="497"/>
      <c r="QVC62" s="497"/>
      <c r="QVD62" s="497"/>
      <c r="QVE62" s="497"/>
      <c r="QVF62" s="497"/>
      <c r="QVG62" s="497"/>
      <c r="QVH62" s="497"/>
      <c r="QVI62" s="497"/>
      <c r="QVJ62" s="497"/>
      <c r="QVK62" s="497"/>
      <c r="QVL62" s="497"/>
      <c r="QVM62" s="497"/>
      <c r="QVN62" s="497"/>
      <c r="QVO62" s="497"/>
      <c r="QVP62" s="497"/>
      <c r="QVQ62" s="497"/>
      <c r="QVR62" s="497"/>
      <c r="QVS62" s="497"/>
      <c r="QVT62" s="497"/>
      <c r="QVU62" s="497"/>
      <c r="QVV62" s="497"/>
      <c r="QVW62" s="497"/>
      <c r="QVX62" s="497"/>
      <c r="QVY62" s="497"/>
      <c r="QVZ62" s="497"/>
      <c r="QWA62" s="497"/>
      <c r="QWB62" s="497"/>
      <c r="QWC62" s="497"/>
      <c r="QWD62" s="497"/>
      <c r="QWE62" s="497"/>
      <c r="QWF62" s="497"/>
      <c r="QWG62" s="497"/>
      <c r="QWH62" s="497"/>
      <c r="QWI62" s="497"/>
      <c r="QWJ62" s="497"/>
      <c r="QWK62" s="497"/>
      <c r="QWL62" s="497"/>
      <c r="QWM62" s="497"/>
      <c r="QWN62" s="497"/>
      <c r="QWO62" s="497"/>
      <c r="QWP62" s="497"/>
      <c r="QWQ62" s="497"/>
      <c r="QWR62" s="497"/>
      <c r="QWS62" s="497"/>
      <c r="QWT62" s="497"/>
      <c r="QWU62" s="497"/>
      <c r="QWV62" s="497"/>
      <c r="QWW62" s="497"/>
      <c r="QWX62" s="497"/>
      <c r="QWY62" s="497"/>
      <c r="QWZ62" s="497"/>
      <c r="QXA62" s="497"/>
      <c r="QXB62" s="497"/>
      <c r="QXC62" s="497"/>
      <c r="QXD62" s="497"/>
      <c r="QXE62" s="497"/>
      <c r="QXF62" s="497"/>
      <c r="QXG62" s="497"/>
      <c r="QXH62" s="497"/>
      <c r="QXI62" s="497"/>
      <c r="QXJ62" s="497"/>
      <c r="QXK62" s="497"/>
      <c r="QXL62" s="497"/>
      <c r="QXM62" s="497"/>
      <c r="QXN62" s="497"/>
      <c r="QXO62" s="497"/>
      <c r="QXP62" s="497"/>
      <c r="QXQ62" s="497"/>
      <c r="QXR62" s="497"/>
      <c r="QXS62" s="497"/>
      <c r="QXT62" s="497"/>
      <c r="QXU62" s="497"/>
      <c r="QXV62" s="497"/>
      <c r="QXW62" s="497"/>
      <c r="QXX62" s="497"/>
      <c r="QXY62" s="497"/>
      <c r="QXZ62" s="497"/>
      <c r="QYA62" s="497"/>
      <c r="QYB62" s="497"/>
      <c r="QYC62" s="497"/>
      <c r="QYD62" s="497"/>
      <c r="QYE62" s="497"/>
      <c r="QYF62" s="497"/>
      <c r="QYG62" s="497"/>
      <c r="QYH62" s="497"/>
      <c r="QYI62" s="497"/>
      <c r="QYJ62" s="497"/>
      <c r="QYK62" s="497"/>
      <c r="QYL62" s="497"/>
      <c r="QYM62" s="497"/>
      <c r="QYN62" s="497"/>
      <c r="QYO62" s="497"/>
      <c r="QYP62" s="497"/>
      <c r="QYQ62" s="497"/>
      <c r="QYR62" s="497"/>
      <c r="QYS62" s="497"/>
      <c r="QYT62" s="497"/>
      <c r="QYU62" s="497"/>
      <c r="QYV62" s="497"/>
      <c r="QYW62" s="497"/>
      <c r="QYX62" s="497"/>
      <c r="QYY62" s="497"/>
      <c r="QYZ62" s="497"/>
      <c r="QZA62" s="497"/>
      <c r="QZB62" s="497"/>
      <c r="QZC62" s="497"/>
      <c r="QZD62" s="497"/>
      <c r="QZE62" s="497"/>
      <c r="QZF62" s="497"/>
      <c r="QZG62" s="497"/>
      <c r="QZH62" s="497"/>
      <c r="QZI62" s="497"/>
      <c r="QZJ62" s="497"/>
      <c r="QZK62" s="497"/>
      <c r="QZL62" s="497"/>
      <c r="QZM62" s="497"/>
      <c r="QZN62" s="497"/>
      <c r="QZO62" s="497"/>
      <c r="QZP62" s="497"/>
      <c r="QZQ62" s="497"/>
      <c r="QZR62" s="497"/>
      <c r="QZS62" s="497"/>
      <c r="QZT62" s="497"/>
      <c r="QZU62" s="497"/>
      <c r="QZV62" s="497"/>
      <c r="QZW62" s="497"/>
      <c r="QZX62" s="497"/>
      <c r="QZY62" s="497"/>
      <c r="QZZ62" s="497"/>
      <c r="RAA62" s="497"/>
      <c r="RAB62" s="497"/>
      <c r="RAC62" s="497"/>
      <c r="RAD62" s="497"/>
      <c r="RAE62" s="497"/>
      <c r="RAF62" s="497"/>
      <c r="RAG62" s="497"/>
      <c r="RAH62" s="497"/>
      <c r="RAI62" s="497"/>
      <c r="RAJ62" s="497"/>
      <c r="RAK62" s="497"/>
      <c r="RAL62" s="497"/>
      <c r="RAM62" s="497"/>
      <c r="RAN62" s="497"/>
      <c r="RAO62" s="497"/>
      <c r="RAP62" s="497"/>
      <c r="RAQ62" s="497"/>
      <c r="RAR62" s="497"/>
      <c r="RAS62" s="497"/>
      <c r="RAT62" s="497"/>
      <c r="RAU62" s="497"/>
      <c r="RAV62" s="497"/>
      <c r="RAW62" s="497"/>
      <c r="RAX62" s="497"/>
      <c r="RAY62" s="497"/>
      <c r="RAZ62" s="497"/>
      <c r="RBA62" s="497"/>
      <c r="RBB62" s="497"/>
      <c r="RBC62" s="497"/>
      <c r="RBD62" s="497"/>
      <c r="RBE62" s="497"/>
      <c r="RBF62" s="497"/>
      <c r="RBG62" s="497"/>
      <c r="RBH62" s="497"/>
      <c r="RBI62" s="497"/>
      <c r="RBJ62" s="497"/>
      <c r="RBK62" s="497"/>
      <c r="RBL62" s="497"/>
      <c r="RBM62" s="497"/>
      <c r="RBN62" s="497"/>
      <c r="RBO62" s="497"/>
      <c r="RBP62" s="497"/>
      <c r="RBQ62" s="497"/>
      <c r="RBR62" s="497"/>
      <c r="RBS62" s="497"/>
      <c r="RBT62" s="497"/>
      <c r="RBU62" s="497"/>
      <c r="RBV62" s="497"/>
      <c r="RBW62" s="497"/>
      <c r="RBX62" s="497"/>
      <c r="RBY62" s="497"/>
      <c r="RBZ62" s="497"/>
      <c r="RCA62" s="497"/>
      <c r="RCB62" s="497"/>
      <c r="RCC62" s="497"/>
      <c r="RCD62" s="497"/>
      <c r="RCE62" s="497"/>
      <c r="RCF62" s="497"/>
      <c r="RCG62" s="497"/>
      <c r="RCH62" s="497"/>
      <c r="RCI62" s="497"/>
      <c r="RCJ62" s="497"/>
      <c r="RCK62" s="497"/>
      <c r="RCL62" s="497"/>
      <c r="RCM62" s="497"/>
      <c r="RCN62" s="497"/>
      <c r="RCO62" s="497"/>
      <c r="RCP62" s="497"/>
      <c r="RCQ62" s="497"/>
      <c r="RCR62" s="497"/>
      <c r="RCS62" s="497"/>
      <c r="RCT62" s="497"/>
      <c r="RCU62" s="497"/>
      <c r="RCV62" s="497"/>
      <c r="RCW62" s="497"/>
      <c r="RCX62" s="497"/>
      <c r="RCY62" s="497"/>
      <c r="RCZ62" s="497"/>
      <c r="RDA62" s="497"/>
      <c r="RDB62" s="497"/>
      <c r="RDC62" s="497"/>
      <c r="RDD62" s="497"/>
      <c r="RDE62" s="497"/>
      <c r="RDF62" s="497"/>
      <c r="RDG62" s="497"/>
      <c r="RDH62" s="497"/>
      <c r="RDI62" s="497"/>
      <c r="RDJ62" s="497"/>
      <c r="RDK62" s="497"/>
      <c r="RDL62" s="497"/>
      <c r="RDM62" s="497"/>
      <c r="RDN62" s="497"/>
      <c r="RDO62" s="497"/>
      <c r="RDP62" s="497"/>
      <c r="RDQ62" s="497"/>
      <c r="RDR62" s="497"/>
      <c r="RDS62" s="497"/>
      <c r="RDT62" s="497"/>
      <c r="RDU62" s="497"/>
      <c r="RDV62" s="497"/>
      <c r="RDW62" s="497"/>
      <c r="RDX62" s="497"/>
      <c r="RDY62" s="497"/>
      <c r="RDZ62" s="497"/>
      <c r="REA62" s="497"/>
      <c r="REB62" s="497"/>
      <c r="REC62" s="497"/>
      <c r="RED62" s="497"/>
      <c r="REE62" s="497"/>
      <c r="REF62" s="497"/>
      <c r="REG62" s="497"/>
      <c r="REH62" s="497"/>
      <c r="REI62" s="497"/>
      <c r="REJ62" s="497"/>
      <c r="REK62" s="497"/>
      <c r="REL62" s="497"/>
      <c r="REM62" s="497"/>
      <c r="REN62" s="497"/>
      <c r="REO62" s="497"/>
      <c r="REP62" s="497"/>
      <c r="REQ62" s="497"/>
      <c r="RER62" s="497"/>
      <c r="RES62" s="497"/>
      <c r="RET62" s="497"/>
      <c r="REU62" s="497"/>
      <c r="REV62" s="497"/>
      <c r="REW62" s="497"/>
      <c r="REX62" s="497"/>
      <c r="REY62" s="497"/>
      <c r="REZ62" s="497"/>
      <c r="RFA62" s="497"/>
      <c r="RFB62" s="497"/>
      <c r="RFC62" s="497"/>
      <c r="RFD62" s="497"/>
      <c r="RFE62" s="497"/>
      <c r="RFF62" s="497"/>
      <c r="RFG62" s="497"/>
      <c r="RFH62" s="497"/>
      <c r="RFI62" s="497"/>
      <c r="RFJ62" s="497"/>
      <c r="RFK62" s="497"/>
      <c r="RFL62" s="497"/>
      <c r="RFM62" s="497"/>
      <c r="RFN62" s="497"/>
      <c r="RFO62" s="497"/>
      <c r="RFP62" s="497"/>
      <c r="RFQ62" s="497"/>
      <c r="RFR62" s="497"/>
      <c r="RFS62" s="497"/>
      <c r="RFT62" s="497"/>
      <c r="RFU62" s="497"/>
      <c r="RFV62" s="497"/>
      <c r="RFW62" s="497"/>
      <c r="RFX62" s="497"/>
      <c r="RFY62" s="497"/>
      <c r="RFZ62" s="497"/>
      <c r="RGA62" s="497"/>
      <c r="RGB62" s="497"/>
      <c r="RGC62" s="497"/>
      <c r="RGD62" s="497"/>
      <c r="RGE62" s="497"/>
      <c r="RGF62" s="497"/>
      <c r="RGG62" s="497"/>
      <c r="RGH62" s="497"/>
      <c r="RGI62" s="497"/>
      <c r="RGJ62" s="497"/>
      <c r="RGK62" s="497"/>
      <c r="RGL62" s="497"/>
      <c r="RGM62" s="497"/>
      <c r="RGN62" s="497"/>
      <c r="RGO62" s="497"/>
      <c r="RGP62" s="497"/>
      <c r="RGQ62" s="497"/>
      <c r="RGR62" s="497"/>
      <c r="RGS62" s="497"/>
      <c r="RGT62" s="497"/>
      <c r="RGU62" s="497"/>
      <c r="RGV62" s="497"/>
      <c r="RGW62" s="497"/>
      <c r="RGX62" s="497"/>
      <c r="RGY62" s="497"/>
      <c r="RGZ62" s="497"/>
      <c r="RHA62" s="497"/>
      <c r="RHB62" s="497"/>
      <c r="RHC62" s="497"/>
      <c r="RHD62" s="497"/>
      <c r="RHE62" s="497"/>
      <c r="RHF62" s="497"/>
      <c r="RHG62" s="497"/>
      <c r="RHH62" s="497"/>
      <c r="RHI62" s="497"/>
      <c r="RHJ62" s="497"/>
      <c r="RHK62" s="497"/>
      <c r="RHL62" s="497"/>
      <c r="RHM62" s="497"/>
      <c r="RHN62" s="497"/>
      <c r="RHO62" s="497"/>
      <c r="RHP62" s="497"/>
      <c r="RHQ62" s="497"/>
      <c r="RHR62" s="497"/>
      <c r="RHS62" s="497"/>
      <c r="RHT62" s="497"/>
      <c r="RHU62" s="497"/>
      <c r="RHV62" s="497"/>
      <c r="RHW62" s="497"/>
      <c r="RHX62" s="497"/>
      <c r="RHY62" s="497"/>
      <c r="RHZ62" s="497"/>
      <c r="RIA62" s="497"/>
      <c r="RIB62" s="497"/>
      <c r="RIC62" s="497"/>
      <c r="RID62" s="497"/>
      <c r="RIE62" s="497"/>
      <c r="RIF62" s="497"/>
      <c r="RIG62" s="497"/>
      <c r="RIH62" s="497"/>
      <c r="RII62" s="497"/>
      <c r="RIJ62" s="497"/>
      <c r="RIK62" s="497"/>
      <c r="RIL62" s="497"/>
      <c r="RIM62" s="497"/>
      <c r="RIN62" s="497"/>
      <c r="RIO62" s="497"/>
      <c r="RIP62" s="497"/>
      <c r="RIQ62" s="497"/>
      <c r="RIR62" s="497"/>
      <c r="RIS62" s="497"/>
      <c r="RIT62" s="497"/>
      <c r="RIU62" s="497"/>
      <c r="RIV62" s="497"/>
      <c r="RIW62" s="497"/>
      <c r="RIX62" s="497"/>
      <c r="RIY62" s="497"/>
      <c r="RIZ62" s="497"/>
      <c r="RJA62" s="497"/>
      <c r="RJB62" s="497"/>
      <c r="RJC62" s="497"/>
      <c r="RJD62" s="497"/>
      <c r="RJE62" s="497"/>
      <c r="RJF62" s="497"/>
      <c r="RJG62" s="497"/>
      <c r="RJH62" s="497"/>
      <c r="RJI62" s="497"/>
      <c r="RJJ62" s="497"/>
      <c r="RJK62" s="497"/>
      <c r="RJL62" s="497"/>
      <c r="RJM62" s="497"/>
      <c r="RJN62" s="497"/>
      <c r="RJO62" s="497"/>
      <c r="RJP62" s="497"/>
      <c r="RJQ62" s="497"/>
      <c r="RJR62" s="497"/>
      <c r="RJS62" s="497"/>
      <c r="RJT62" s="497"/>
      <c r="RJU62" s="497"/>
      <c r="RJV62" s="497"/>
      <c r="RJW62" s="497"/>
      <c r="RJX62" s="497"/>
      <c r="RJY62" s="497"/>
      <c r="RJZ62" s="497"/>
      <c r="RKA62" s="497"/>
      <c r="RKB62" s="497"/>
      <c r="RKC62" s="497"/>
      <c r="RKD62" s="497"/>
      <c r="RKE62" s="497"/>
      <c r="RKF62" s="497"/>
      <c r="RKG62" s="497"/>
      <c r="RKH62" s="497"/>
      <c r="RKI62" s="497"/>
      <c r="RKJ62" s="497"/>
      <c r="RKK62" s="497"/>
      <c r="RKL62" s="497"/>
      <c r="RKM62" s="497"/>
      <c r="RKN62" s="497"/>
      <c r="RKO62" s="497"/>
      <c r="RKP62" s="497"/>
      <c r="RKQ62" s="497"/>
      <c r="RKR62" s="497"/>
      <c r="RKS62" s="497"/>
      <c r="RKT62" s="497"/>
      <c r="RKU62" s="497"/>
      <c r="RKV62" s="497"/>
      <c r="RKW62" s="497"/>
      <c r="RKX62" s="497"/>
      <c r="RKY62" s="497"/>
      <c r="RKZ62" s="497"/>
      <c r="RLA62" s="497"/>
      <c r="RLB62" s="497"/>
      <c r="RLC62" s="497"/>
      <c r="RLD62" s="497"/>
      <c r="RLE62" s="497"/>
      <c r="RLF62" s="497"/>
      <c r="RLG62" s="497"/>
      <c r="RLH62" s="497"/>
      <c r="RLI62" s="497"/>
      <c r="RLJ62" s="497"/>
      <c r="RLK62" s="497"/>
      <c r="RLL62" s="497"/>
      <c r="RLM62" s="497"/>
      <c r="RLN62" s="497"/>
      <c r="RLO62" s="497"/>
      <c r="RLP62" s="497"/>
      <c r="RLQ62" s="497"/>
      <c r="RLR62" s="497"/>
      <c r="RLS62" s="497"/>
      <c r="RLT62" s="497"/>
      <c r="RLU62" s="497"/>
      <c r="RLV62" s="497"/>
      <c r="RLW62" s="497"/>
      <c r="RLX62" s="497"/>
      <c r="RLY62" s="497"/>
      <c r="RLZ62" s="497"/>
      <c r="RMA62" s="497"/>
      <c r="RMB62" s="497"/>
      <c r="RMC62" s="497"/>
      <c r="RMD62" s="497"/>
      <c r="RME62" s="497"/>
      <c r="RMF62" s="497"/>
      <c r="RMG62" s="497"/>
      <c r="RMH62" s="497"/>
      <c r="RMI62" s="497"/>
      <c r="RMJ62" s="497"/>
      <c r="RMK62" s="497"/>
      <c r="RML62" s="497"/>
      <c r="RMM62" s="497"/>
      <c r="RMN62" s="497"/>
      <c r="RMO62" s="497"/>
      <c r="RMP62" s="497"/>
      <c r="RMQ62" s="497"/>
      <c r="RMR62" s="497"/>
      <c r="RMS62" s="497"/>
      <c r="RMT62" s="497"/>
      <c r="RMU62" s="497"/>
      <c r="RMV62" s="497"/>
      <c r="RMW62" s="497"/>
      <c r="RMX62" s="497"/>
      <c r="RMY62" s="497"/>
      <c r="RMZ62" s="497"/>
      <c r="RNA62" s="497"/>
      <c r="RNB62" s="497"/>
      <c r="RNC62" s="497"/>
      <c r="RND62" s="497"/>
      <c r="RNE62" s="497"/>
      <c r="RNF62" s="497"/>
      <c r="RNG62" s="497"/>
      <c r="RNH62" s="497"/>
      <c r="RNI62" s="497"/>
      <c r="RNJ62" s="497"/>
      <c r="RNK62" s="497"/>
      <c r="RNL62" s="497"/>
      <c r="RNM62" s="497"/>
      <c r="RNN62" s="497"/>
      <c r="RNO62" s="497"/>
      <c r="RNP62" s="497"/>
      <c r="RNQ62" s="497"/>
      <c r="RNR62" s="497"/>
      <c r="RNS62" s="497"/>
      <c r="RNT62" s="497"/>
      <c r="RNU62" s="497"/>
      <c r="RNV62" s="497"/>
      <c r="RNW62" s="497"/>
      <c r="RNX62" s="497"/>
      <c r="RNY62" s="497"/>
      <c r="RNZ62" s="497"/>
      <c r="ROA62" s="497"/>
      <c r="ROB62" s="497"/>
      <c r="ROC62" s="497"/>
      <c r="ROD62" s="497"/>
      <c r="ROE62" s="497"/>
      <c r="ROF62" s="497"/>
      <c r="ROG62" s="497"/>
      <c r="ROH62" s="497"/>
      <c r="ROI62" s="497"/>
      <c r="ROJ62" s="497"/>
      <c r="ROK62" s="497"/>
      <c r="ROL62" s="497"/>
      <c r="ROM62" s="497"/>
      <c r="RON62" s="497"/>
      <c r="ROO62" s="497"/>
      <c r="ROP62" s="497"/>
      <c r="ROQ62" s="497"/>
      <c r="ROR62" s="497"/>
      <c r="ROS62" s="497"/>
      <c r="ROT62" s="497"/>
      <c r="ROU62" s="497"/>
      <c r="ROV62" s="497"/>
      <c r="ROW62" s="497"/>
      <c r="ROX62" s="497"/>
      <c r="ROY62" s="497"/>
      <c r="ROZ62" s="497"/>
      <c r="RPA62" s="497"/>
      <c r="RPB62" s="497"/>
      <c r="RPC62" s="497"/>
      <c r="RPD62" s="497"/>
      <c r="RPE62" s="497"/>
      <c r="RPF62" s="497"/>
      <c r="RPG62" s="497"/>
      <c r="RPH62" s="497"/>
      <c r="RPI62" s="497"/>
      <c r="RPJ62" s="497"/>
      <c r="RPK62" s="497"/>
      <c r="RPL62" s="497"/>
      <c r="RPM62" s="497"/>
      <c r="RPN62" s="497"/>
      <c r="RPO62" s="497"/>
      <c r="RPP62" s="497"/>
      <c r="RPQ62" s="497"/>
      <c r="RPR62" s="497"/>
      <c r="RPS62" s="497"/>
      <c r="RPT62" s="497"/>
      <c r="RPU62" s="497"/>
      <c r="RPV62" s="497"/>
      <c r="RPW62" s="497"/>
      <c r="RPX62" s="497"/>
      <c r="RPY62" s="497"/>
      <c r="RPZ62" s="497"/>
      <c r="RQA62" s="497"/>
      <c r="RQB62" s="497"/>
      <c r="RQC62" s="497"/>
      <c r="RQD62" s="497"/>
      <c r="RQE62" s="497"/>
      <c r="RQF62" s="497"/>
      <c r="RQG62" s="497"/>
      <c r="RQH62" s="497"/>
      <c r="RQI62" s="497"/>
      <c r="RQJ62" s="497"/>
      <c r="RQK62" s="497"/>
      <c r="RQL62" s="497"/>
      <c r="RQM62" s="497"/>
      <c r="RQN62" s="497"/>
      <c r="RQO62" s="497"/>
      <c r="RQP62" s="497"/>
      <c r="RQQ62" s="497"/>
      <c r="RQR62" s="497"/>
      <c r="RQS62" s="497"/>
      <c r="RQT62" s="497"/>
      <c r="RQU62" s="497"/>
      <c r="RQV62" s="497"/>
      <c r="RQW62" s="497"/>
      <c r="RQX62" s="497"/>
      <c r="RQY62" s="497"/>
      <c r="RQZ62" s="497"/>
      <c r="RRA62" s="497"/>
      <c r="RRB62" s="497"/>
      <c r="RRC62" s="497"/>
      <c r="RRD62" s="497"/>
      <c r="RRE62" s="497"/>
      <c r="RRF62" s="497"/>
      <c r="RRG62" s="497"/>
      <c r="RRH62" s="497"/>
      <c r="RRI62" s="497"/>
      <c r="RRJ62" s="497"/>
      <c r="RRK62" s="497"/>
      <c r="RRL62" s="497"/>
      <c r="RRM62" s="497"/>
      <c r="RRN62" s="497"/>
      <c r="RRO62" s="497"/>
      <c r="RRP62" s="497"/>
      <c r="RRQ62" s="497"/>
      <c r="RRR62" s="497"/>
      <c r="RRS62" s="497"/>
      <c r="RRT62" s="497"/>
      <c r="RRU62" s="497"/>
      <c r="RRV62" s="497"/>
      <c r="RRW62" s="497"/>
      <c r="RRX62" s="497"/>
      <c r="RRY62" s="497"/>
      <c r="RRZ62" s="497"/>
      <c r="RSA62" s="497"/>
      <c r="RSB62" s="497"/>
      <c r="RSC62" s="497"/>
      <c r="RSD62" s="497"/>
      <c r="RSE62" s="497"/>
      <c r="RSF62" s="497"/>
      <c r="RSG62" s="497"/>
      <c r="RSH62" s="497"/>
      <c r="RSI62" s="497"/>
      <c r="RSJ62" s="497"/>
      <c r="RSK62" s="497"/>
      <c r="RSL62" s="497"/>
      <c r="RSM62" s="497"/>
      <c r="RSN62" s="497"/>
      <c r="RSO62" s="497"/>
      <c r="RSP62" s="497"/>
      <c r="RSQ62" s="497"/>
      <c r="RSR62" s="497"/>
      <c r="RSS62" s="497"/>
      <c r="RST62" s="497"/>
      <c r="RSU62" s="497"/>
      <c r="RSV62" s="497"/>
      <c r="RSW62" s="497"/>
      <c r="RSX62" s="497"/>
      <c r="RSY62" s="497"/>
      <c r="RSZ62" s="497"/>
      <c r="RTA62" s="497"/>
      <c r="RTB62" s="497"/>
      <c r="RTC62" s="497"/>
      <c r="RTD62" s="497"/>
      <c r="RTE62" s="497"/>
      <c r="RTF62" s="497"/>
      <c r="RTG62" s="497"/>
      <c r="RTH62" s="497"/>
      <c r="RTI62" s="497"/>
      <c r="RTJ62" s="497"/>
      <c r="RTK62" s="497"/>
      <c r="RTL62" s="497"/>
      <c r="RTM62" s="497"/>
      <c r="RTN62" s="497"/>
      <c r="RTO62" s="497"/>
      <c r="RTP62" s="497"/>
      <c r="RTQ62" s="497"/>
      <c r="RTR62" s="497"/>
      <c r="RTS62" s="497"/>
      <c r="RTT62" s="497"/>
      <c r="RTU62" s="497"/>
      <c r="RTV62" s="497"/>
      <c r="RTW62" s="497"/>
      <c r="RTX62" s="497"/>
      <c r="RTY62" s="497"/>
      <c r="RTZ62" s="497"/>
      <c r="RUA62" s="497"/>
      <c r="RUB62" s="497"/>
      <c r="RUC62" s="497"/>
      <c r="RUD62" s="497"/>
      <c r="RUE62" s="497"/>
      <c r="RUF62" s="497"/>
      <c r="RUG62" s="497"/>
      <c r="RUH62" s="497"/>
      <c r="RUI62" s="497"/>
      <c r="RUJ62" s="497"/>
      <c r="RUK62" s="497"/>
      <c r="RUL62" s="497"/>
      <c r="RUM62" s="497"/>
      <c r="RUN62" s="497"/>
      <c r="RUO62" s="497"/>
      <c r="RUP62" s="497"/>
      <c r="RUQ62" s="497"/>
      <c r="RUR62" s="497"/>
      <c r="RUS62" s="497"/>
      <c r="RUT62" s="497"/>
      <c r="RUU62" s="497"/>
      <c r="RUV62" s="497"/>
      <c r="RUW62" s="497"/>
      <c r="RUX62" s="497"/>
      <c r="RUY62" s="497"/>
      <c r="RUZ62" s="497"/>
      <c r="RVA62" s="497"/>
      <c r="RVB62" s="497"/>
      <c r="RVC62" s="497"/>
      <c r="RVD62" s="497"/>
      <c r="RVE62" s="497"/>
      <c r="RVF62" s="497"/>
      <c r="RVG62" s="497"/>
      <c r="RVH62" s="497"/>
      <c r="RVI62" s="497"/>
      <c r="RVJ62" s="497"/>
      <c r="RVK62" s="497"/>
      <c r="RVL62" s="497"/>
      <c r="RVM62" s="497"/>
      <c r="RVN62" s="497"/>
      <c r="RVO62" s="497"/>
      <c r="RVP62" s="497"/>
      <c r="RVQ62" s="497"/>
      <c r="RVR62" s="497"/>
      <c r="RVS62" s="497"/>
      <c r="RVT62" s="497"/>
      <c r="RVU62" s="497"/>
      <c r="RVV62" s="497"/>
      <c r="RVW62" s="497"/>
      <c r="RVX62" s="497"/>
      <c r="RVY62" s="497"/>
      <c r="RVZ62" s="497"/>
      <c r="RWA62" s="497"/>
      <c r="RWB62" s="497"/>
      <c r="RWC62" s="497"/>
      <c r="RWD62" s="497"/>
      <c r="RWE62" s="497"/>
      <c r="RWF62" s="497"/>
      <c r="RWG62" s="497"/>
      <c r="RWH62" s="497"/>
      <c r="RWI62" s="497"/>
      <c r="RWJ62" s="497"/>
      <c r="RWK62" s="497"/>
      <c r="RWL62" s="497"/>
      <c r="RWM62" s="497"/>
      <c r="RWN62" s="497"/>
      <c r="RWO62" s="497"/>
      <c r="RWP62" s="497"/>
      <c r="RWQ62" s="497"/>
      <c r="RWR62" s="497"/>
      <c r="RWS62" s="497"/>
      <c r="RWT62" s="497"/>
      <c r="RWU62" s="497"/>
      <c r="RWV62" s="497"/>
      <c r="RWW62" s="497"/>
      <c r="RWX62" s="497"/>
      <c r="RWY62" s="497"/>
      <c r="RWZ62" s="497"/>
      <c r="RXA62" s="497"/>
      <c r="RXB62" s="497"/>
      <c r="RXC62" s="497"/>
      <c r="RXD62" s="497"/>
      <c r="RXE62" s="497"/>
      <c r="RXF62" s="497"/>
      <c r="RXG62" s="497"/>
      <c r="RXH62" s="497"/>
      <c r="RXI62" s="497"/>
      <c r="RXJ62" s="497"/>
      <c r="RXK62" s="497"/>
      <c r="RXL62" s="497"/>
      <c r="RXM62" s="497"/>
      <c r="RXN62" s="497"/>
      <c r="RXO62" s="497"/>
      <c r="RXP62" s="497"/>
      <c r="RXQ62" s="497"/>
      <c r="RXR62" s="497"/>
      <c r="RXS62" s="497"/>
      <c r="RXT62" s="497"/>
      <c r="RXU62" s="497"/>
      <c r="RXV62" s="497"/>
      <c r="RXW62" s="497"/>
      <c r="RXX62" s="497"/>
      <c r="RXY62" s="497"/>
      <c r="RXZ62" s="497"/>
      <c r="RYA62" s="497"/>
      <c r="RYB62" s="497"/>
      <c r="RYC62" s="497"/>
      <c r="RYD62" s="497"/>
      <c r="RYE62" s="497"/>
      <c r="RYF62" s="497"/>
      <c r="RYG62" s="497"/>
      <c r="RYH62" s="497"/>
      <c r="RYI62" s="497"/>
      <c r="RYJ62" s="497"/>
      <c r="RYK62" s="497"/>
      <c r="RYL62" s="497"/>
      <c r="RYM62" s="497"/>
      <c r="RYN62" s="497"/>
      <c r="RYO62" s="497"/>
      <c r="RYP62" s="497"/>
      <c r="RYQ62" s="497"/>
      <c r="RYR62" s="497"/>
      <c r="RYS62" s="497"/>
      <c r="RYT62" s="497"/>
      <c r="RYU62" s="497"/>
      <c r="RYV62" s="497"/>
      <c r="RYW62" s="497"/>
      <c r="RYX62" s="497"/>
      <c r="RYY62" s="497"/>
      <c r="RYZ62" s="497"/>
      <c r="RZA62" s="497"/>
      <c r="RZB62" s="497"/>
      <c r="RZC62" s="497"/>
      <c r="RZD62" s="497"/>
      <c r="RZE62" s="497"/>
      <c r="RZF62" s="497"/>
      <c r="RZG62" s="497"/>
      <c r="RZH62" s="497"/>
      <c r="RZI62" s="497"/>
      <c r="RZJ62" s="497"/>
      <c r="RZK62" s="497"/>
      <c r="RZL62" s="497"/>
      <c r="RZM62" s="497"/>
      <c r="RZN62" s="497"/>
      <c r="RZO62" s="497"/>
      <c r="RZP62" s="497"/>
      <c r="RZQ62" s="497"/>
      <c r="RZR62" s="497"/>
      <c r="RZS62" s="497"/>
      <c r="RZT62" s="497"/>
      <c r="RZU62" s="497"/>
      <c r="RZV62" s="497"/>
      <c r="RZW62" s="497"/>
      <c r="RZX62" s="497"/>
      <c r="RZY62" s="497"/>
      <c r="RZZ62" s="497"/>
      <c r="SAA62" s="497"/>
      <c r="SAB62" s="497"/>
      <c r="SAC62" s="497"/>
      <c r="SAD62" s="497"/>
      <c r="SAE62" s="497"/>
      <c r="SAF62" s="497"/>
      <c r="SAG62" s="497"/>
      <c r="SAH62" s="497"/>
      <c r="SAI62" s="497"/>
      <c r="SAJ62" s="497"/>
      <c r="SAK62" s="497"/>
      <c r="SAL62" s="497"/>
      <c r="SAM62" s="497"/>
      <c r="SAN62" s="497"/>
      <c r="SAO62" s="497"/>
      <c r="SAP62" s="497"/>
      <c r="SAQ62" s="497"/>
      <c r="SAR62" s="497"/>
      <c r="SAS62" s="497"/>
      <c r="SAT62" s="497"/>
      <c r="SAU62" s="497"/>
      <c r="SAV62" s="497"/>
      <c r="SAW62" s="497"/>
      <c r="SAX62" s="497"/>
      <c r="SAY62" s="497"/>
      <c r="SAZ62" s="497"/>
      <c r="SBA62" s="497"/>
      <c r="SBB62" s="497"/>
      <c r="SBC62" s="497"/>
      <c r="SBD62" s="497"/>
      <c r="SBE62" s="497"/>
      <c r="SBF62" s="497"/>
      <c r="SBG62" s="497"/>
      <c r="SBH62" s="497"/>
      <c r="SBI62" s="497"/>
      <c r="SBJ62" s="497"/>
      <c r="SBK62" s="497"/>
      <c r="SBL62" s="497"/>
      <c r="SBM62" s="497"/>
      <c r="SBN62" s="497"/>
      <c r="SBO62" s="497"/>
      <c r="SBP62" s="497"/>
      <c r="SBQ62" s="497"/>
      <c r="SBR62" s="497"/>
      <c r="SBS62" s="497"/>
      <c r="SBT62" s="497"/>
      <c r="SBU62" s="497"/>
      <c r="SBV62" s="497"/>
      <c r="SBW62" s="497"/>
      <c r="SBX62" s="497"/>
      <c r="SBY62" s="497"/>
      <c r="SBZ62" s="497"/>
      <c r="SCA62" s="497"/>
      <c r="SCB62" s="497"/>
      <c r="SCC62" s="497"/>
      <c r="SCD62" s="497"/>
      <c r="SCE62" s="497"/>
      <c r="SCF62" s="497"/>
      <c r="SCG62" s="497"/>
      <c r="SCH62" s="497"/>
      <c r="SCI62" s="497"/>
      <c r="SCJ62" s="497"/>
      <c r="SCK62" s="497"/>
      <c r="SCL62" s="497"/>
      <c r="SCM62" s="497"/>
      <c r="SCN62" s="497"/>
      <c r="SCO62" s="497"/>
      <c r="SCP62" s="497"/>
      <c r="SCQ62" s="497"/>
      <c r="SCR62" s="497"/>
      <c r="SCS62" s="497"/>
      <c r="SCT62" s="497"/>
      <c r="SCU62" s="497"/>
      <c r="SCV62" s="497"/>
      <c r="SCW62" s="497"/>
      <c r="SCX62" s="497"/>
      <c r="SCY62" s="497"/>
      <c r="SCZ62" s="497"/>
      <c r="SDA62" s="497"/>
      <c r="SDB62" s="497"/>
      <c r="SDC62" s="497"/>
      <c r="SDD62" s="497"/>
      <c r="SDE62" s="497"/>
      <c r="SDF62" s="497"/>
      <c r="SDG62" s="497"/>
      <c r="SDH62" s="497"/>
      <c r="SDI62" s="497"/>
      <c r="SDJ62" s="497"/>
      <c r="SDK62" s="497"/>
      <c r="SDL62" s="497"/>
      <c r="SDM62" s="497"/>
      <c r="SDN62" s="497"/>
      <c r="SDO62" s="497"/>
      <c r="SDP62" s="497"/>
      <c r="SDQ62" s="497"/>
      <c r="SDR62" s="497"/>
      <c r="SDS62" s="497"/>
      <c r="SDT62" s="497"/>
      <c r="SDU62" s="497"/>
      <c r="SDV62" s="497"/>
      <c r="SDW62" s="497"/>
      <c r="SDX62" s="497"/>
      <c r="SDY62" s="497"/>
      <c r="SDZ62" s="497"/>
      <c r="SEA62" s="497"/>
      <c r="SEB62" s="497"/>
      <c r="SEC62" s="497"/>
      <c r="SED62" s="497"/>
      <c r="SEE62" s="497"/>
      <c r="SEF62" s="497"/>
      <c r="SEG62" s="497"/>
      <c r="SEH62" s="497"/>
      <c r="SEI62" s="497"/>
      <c r="SEJ62" s="497"/>
      <c r="SEK62" s="497"/>
      <c r="SEL62" s="497"/>
      <c r="SEM62" s="497"/>
      <c r="SEN62" s="497"/>
      <c r="SEO62" s="497"/>
      <c r="SEP62" s="497"/>
      <c r="SEQ62" s="497"/>
      <c r="SER62" s="497"/>
      <c r="SES62" s="497"/>
      <c r="SET62" s="497"/>
      <c r="SEU62" s="497"/>
      <c r="SEV62" s="497"/>
      <c r="SEW62" s="497"/>
      <c r="SEX62" s="497"/>
      <c r="SEY62" s="497"/>
      <c r="SEZ62" s="497"/>
      <c r="SFA62" s="497"/>
      <c r="SFB62" s="497"/>
      <c r="SFC62" s="497"/>
      <c r="SFD62" s="497"/>
      <c r="SFE62" s="497"/>
      <c r="SFF62" s="497"/>
      <c r="SFG62" s="497"/>
      <c r="SFH62" s="497"/>
      <c r="SFI62" s="497"/>
      <c r="SFJ62" s="497"/>
      <c r="SFK62" s="497"/>
      <c r="SFL62" s="497"/>
      <c r="SFM62" s="497"/>
      <c r="SFN62" s="497"/>
      <c r="SFO62" s="497"/>
      <c r="SFP62" s="497"/>
      <c r="SFQ62" s="497"/>
      <c r="SFR62" s="497"/>
      <c r="SFS62" s="497"/>
      <c r="SFT62" s="497"/>
      <c r="SFU62" s="497"/>
      <c r="SFV62" s="497"/>
      <c r="SFW62" s="497"/>
      <c r="SFX62" s="497"/>
      <c r="SFY62" s="497"/>
      <c r="SFZ62" s="497"/>
      <c r="SGA62" s="497"/>
      <c r="SGB62" s="497"/>
      <c r="SGC62" s="497"/>
      <c r="SGD62" s="497"/>
      <c r="SGE62" s="497"/>
      <c r="SGF62" s="497"/>
      <c r="SGG62" s="497"/>
      <c r="SGH62" s="497"/>
      <c r="SGI62" s="497"/>
      <c r="SGJ62" s="497"/>
      <c r="SGK62" s="497"/>
      <c r="SGL62" s="497"/>
      <c r="SGM62" s="497"/>
      <c r="SGN62" s="497"/>
      <c r="SGO62" s="497"/>
      <c r="SGP62" s="497"/>
      <c r="SGQ62" s="497"/>
      <c r="SGR62" s="497"/>
      <c r="SGS62" s="497"/>
      <c r="SGT62" s="497"/>
      <c r="SGU62" s="497"/>
      <c r="SGV62" s="497"/>
      <c r="SGW62" s="497"/>
      <c r="SGX62" s="497"/>
      <c r="SGY62" s="497"/>
      <c r="SGZ62" s="497"/>
      <c r="SHA62" s="497"/>
      <c r="SHB62" s="497"/>
      <c r="SHC62" s="497"/>
      <c r="SHD62" s="497"/>
      <c r="SHE62" s="497"/>
      <c r="SHF62" s="497"/>
      <c r="SHG62" s="497"/>
      <c r="SHH62" s="497"/>
      <c r="SHI62" s="497"/>
      <c r="SHJ62" s="497"/>
      <c r="SHK62" s="497"/>
      <c r="SHL62" s="497"/>
      <c r="SHM62" s="497"/>
      <c r="SHN62" s="497"/>
      <c r="SHO62" s="497"/>
      <c r="SHP62" s="497"/>
      <c r="SHQ62" s="497"/>
      <c r="SHR62" s="497"/>
      <c r="SHS62" s="497"/>
      <c r="SHT62" s="497"/>
      <c r="SHU62" s="497"/>
      <c r="SHV62" s="497"/>
      <c r="SHW62" s="497"/>
      <c r="SHX62" s="497"/>
      <c r="SHY62" s="497"/>
      <c r="SHZ62" s="497"/>
      <c r="SIA62" s="497"/>
      <c r="SIB62" s="497"/>
      <c r="SIC62" s="497"/>
      <c r="SID62" s="497"/>
      <c r="SIE62" s="497"/>
      <c r="SIF62" s="497"/>
      <c r="SIG62" s="497"/>
      <c r="SIH62" s="497"/>
      <c r="SII62" s="497"/>
      <c r="SIJ62" s="497"/>
      <c r="SIK62" s="497"/>
      <c r="SIL62" s="497"/>
      <c r="SIM62" s="497"/>
      <c r="SIN62" s="497"/>
      <c r="SIO62" s="497"/>
      <c r="SIP62" s="497"/>
      <c r="SIQ62" s="497"/>
      <c r="SIR62" s="497"/>
      <c r="SIS62" s="497"/>
      <c r="SIT62" s="497"/>
      <c r="SIU62" s="497"/>
      <c r="SIV62" s="497"/>
      <c r="SIW62" s="497"/>
      <c r="SIX62" s="497"/>
      <c r="SIY62" s="497"/>
      <c r="SIZ62" s="497"/>
      <c r="SJA62" s="497"/>
      <c r="SJB62" s="497"/>
      <c r="SJC62" s="497"/>
      <c r="SJD62" s="497"/>
      <c r="SJE62" s="497"/>
      <c r="SJF62" s="497"/>
      <c r="SJG62" s="497"/>
      <c r="SJH62" s="497"/>
      <c r="SJI62" s="497"/>
      <c r="SJJ62" s="497"/>
      <c r="SJK62" s="497"/>
      <c r="SJL62" s="497"/>
      <c r="SJM62" s="497"/>
      <c r="SJN62" s="497"/>
      <c r="SJO62" s="497"/>
      <c r="SJP62" s="497"/>
      <c r="SJQ62" s="497"/>
      <c r="SJR62" s="497"/>
      <c r="SJS62" s="497"/>
      <c r="SJT62" s="497"/>
      <c r="SJU62" s="497"/>
      <c r="SJV62" s="497"/>
      <c r="SJW62" s="497"/>
      <c r="SJX62" s="497"/>
      <c r="SJY62" s="497"/>
      <c r="SJZ62" s="497"/>
      <c r="SKA62" s="497"/>
      <c r="SKB62" s="497"/>
      <c r="SKC62" s="497"/>
      <c r="SKD62" s="497"/>
      <c r="SKE62" s="497"/>
      <c r="SKF62" s="497"/>
      <c r="SKG62" s="497"/>
      <c r="SKH62" s="497"/>
      <c r="SKI62" s="497"/>
      <c r="SKJ62" s="497"/>
      <c r="SKK62" s="497"/>
      <c r="SKL62" s="497"/>
      <c r="SKM62" s="497"/>
      <c r="SKN62" s="497"/>
      <c r="SKO62" s="497"/>
      <c r="SKP62" s="497"/>
      <c r="SKQ62" s="497"/>
      <c r="SKR62" s="497"/>
      <c r="SKS62" s="497"/>
      <c r="SKT62" s="497"/>
      <c r="SKU62" s="497"/>
      <c r="SKV62" s="497"/>
      <c r="SKW62" s="497"/>
      <c r="SKX62" s="497"/>
      <c r="SKY62" s="497"/>
      <c r="SKZ62" s="497"/>
      <c r="SLA62" s="497"/>
      <c r="SLB62" s="497"/>
      <c r="SLC62" s="497"/>
      <c r="SLD62" s="497"/>
      <c r="SLE62" s="497"/>
      <c r="SLF62" s="497"/>
      <c r="SLG62" s="497"/>
      <c r="SLH62" s="497"/>
      <c r="SLI62" s="497"/>
      <c r="SLJ62" s="497"/>
      <c r="SLK62" s="497"/>
      <c r="SLL62" s="497"/>
      <c r="SLM62" s="497"/>
      <c r="SLN62" s="497"/>
      <c r="SLO62" s="497"/>
      <c r="SLP62" s="497"/>
      <c r="SLQ62" s="497"/>
      <c r="SLR62" s="497"/>
      <c r="SLS62" s="497"/>
      <c r="SLT62" s="497"/>
      <c r="SLU62" s="497"/>
      <c r="SLV62" s="497"/>
      <c r="SLW62" s="497"/>
      <c r="SLX62" s="497"/>
      <c r="SLY62" s="497"/>
      <c r="SLZ62" s="497"/>
      <c r="SMA62" s="497"/>
      <c r="SMB62" s="497"/>
      <c r="SMC62" s="497"/>
      <c r="SMD62" s="497"/>
      <c r="SME62" s="497"/>
      <c r="SMF62" s="497"/>
      <c r="SMG62" s="497"/>
      <c r="SMH62" s="497"/>
      <c r="SMI62" s="497"/>
      <c r="SMJ62" s="497"/>
      <c r="SMK62" s="497"/>
      <c r="SML62" s="497"/>
      <c r="SMM62" s="497"/>
      <c r="SMN62" s="497"/>
      <c r="SMO62" s="497"/>
      <c r="SMP62" s="497"/>
      <c r="SMQ62" s="497"/>
      <c r="SMR62" s="497"/>
      <c r="SMS62" s="497"/>
      <c r="SMT62" s="497"/>
      <c r="SMU62" s="497"/>
      <c r="SMV62" s="497"/>
      <c r="SMW62" s="497"/>
      <c r="SMX62" s="497"/>
      <c r="SMY62" s="497"/>
      <c r="SMZ62" s="497"/>
      <c r="SNA62" s="497"/>
      <c r="SNB62" s="497"/>
      <c r="SNC62" s="497"/>
      <c r="SND62" s="497"/>
      <c r="SNE62" s="497"/>
      <c r="SNF62" s="497"/>
      <c r="SNG62" s="497"/>
      <c r="SNH62" s="497"/>
      <c r="SNI62" s="497"/>
      <c r="SNJ62" s="497"/>
      <c r="SNK62" s="497"/>
      <c r="SNL62" s="497"/>
      <c r="SNM62" s="497"/>
      <c r="SNN62" s="497"/>
      <c r="SNO62" s="497"/>
      <c r="SNP62" s="497"/>
      <c r="SNQ62" s="497"/>
      <c r="SNR62" s="497"/>
      <c r="SNS62" s="497"/>
      <c r="SNT62" s="497"/>
      <c r="SNU62" s="497"/>
      <c r="SNV62" s="497"/>
      <c r="SNW62" s="497"/>
      <c r="SNX62" s="497"/>
      <c r="SNY62" s="497"/>
      <c r="SNZ62" s="497"/>
      <c r="SOA62" s="497"/>
      <c r="SOB62" s="497"/>
      <c r="SOC62" s="497"/>
      <c r="SOD62" s="497"/>
      <c r="SOE62" s="497"/>
      <c r="SOF62" s="497"/>
      <c r="SOG62" s="497"/>
      <c r="SOH62" s="497"/>
      <c r="SOI62" s="497"/>
      <c r="SOJ62" s="497"/>
      <c r="SOK62" s="497"/>
      <c r="SOL62" s="497"/>
      <c r="SOM62" s="497"/>
      <c r="SON62" s="497"/>
      <c r="SOO62" s="497"/>
      <c r="SOP62" s="497"/>
      <c r="SOQ62" s="497"/>
      <c r="SOR62" s="497"/>
      <c r="SOS62" s="497"/>
      <c r="SOT62" s="497"/>
      <c r="SOU62" s="497"/>
      <c r="SOV62" s="497"/>
      <c r="SOW62" s="497"/>
      <c r="SOX62" s="497"/>
      <c r="SOY62" s="497"/>
      <c r="SOZ62" s="497"/>
      <c r="SPA62" s="497"/>
      <c r="SPB62" s="497"/>
      <c r="SPC62" s="497"/>
      <c r="SPD62" s="497"/>
      <c r="SPE62" s="497"/>
      <c r="SPF62" s="497"/>
      <c r="SPG62" s="497"/>
      <c r="SPH62" s="497"/>
      <c r="SPI62" s="497"/>
      <c r="SPJ62" s="497"/>
      <c r="SPK62" s="497"/>
      <c r="SPL62" s="497"/>
      <c r="SPM62" s="497"/>
      <c r="SPN62" s="497"/>
      <c r="SPO62" s="497"/>
      <c r="SPP62" s="497"/>
      <c r="SPQ62" s="497"/>
      <c r="SPR62" s="497"/>
      <c r="SPS62" s="497"/>
      <c r="SPT62" s="497"/>
      <c r="SPU62" s="497"/>
      <c r="SPV62" s="497"/>
      <c r="SPW62" s="497"/>
      <c r="SPX62" s="497"/>
      <c r="SPY62" s="497"/>
      <c r="SPZ62" s="497"/>
      <c r="SQA62" s="497"/>
      <c r="SQB62" s="497"/>
      <c r="SQC62" s="497"/>
      <c r="SQD62" s="497"/>
      <c r="SQE62" s="497"/>
      <c r="SQF62" s="497"/>
      <c r="SQG62" s="497"/>
      <c r="SQH62" s="497"/>
      <c r="SQI62" s="497"/>
      <c r="SQJ62" s="497"/>
      <c r="SQK62" s="497"/>
      <c r="SQL62" s="497"/>
      <c r="SQM62" s="497"/>
      <c r="SQN62" s="497"/>
      <c r="SQO62" s="497"/>
      <c r="SQP62" s="497"/>
      <c r="SQQ62" s="497"/>
      <c r="SQR62" s="497"/>
      <c r="SQS62" s="497"/>
      <c r="SQT62" s="497"/>
      <c r="SQU62" s="497"/>
      <c r="SQV62" s="497"/>
      <c r="SQW62" s="497"/>
      <c r="SQX62" s="497"/>
      <c r="SQY62" s="497"/>
      <c r="SQZ62" s="497"/>
      <c r="SRA62" s="497"/>
      <c r="SRB62" s="497"/>
      <c r="SRC62" s="497"/>
      <c r="SRD62" s="497"/>
      <c r="SRE62" s="497"/>
      <c r="SRF62" s="497"/>
      <c r="SRG62" s="497"/>
      <c r="SRH62" s="497"/>
      <c r="SRI62" s="497"/>
      <c r="SRJ62" s="497"/>
      <c r="SRK62" s="497"/>
      <c r="SRL62" s="497"/>
      <c r="SRM62" s="497"/>
      <c r="SRN62" s="497"/>
      <c r="SRO62" s="497"/>
      <c r="SRP62" s="497"/>
      <c r="SRQ62" s="497"/>
      <c r="SRR62" s="497"/>
      <c r="SRS62" s="497"/>
      <c r="SRT62" s="497"/>
      <c r="SRU62" s="497"/>
      <c r="SRV62" s="497"/>
      <c r="SRW62" s="497"/>
      <c r="SRX62" s="497"/>
      <c r="SRY62" s="497"/>
      <c r="SRZ62" s="497"/>
      <c r="SSA62" s="497"/>
      <c r="SSB62" s="497"/>
      <c r="SSC62" s="497"/>
      <c r="SSD62" s="497"/>
      <c r="SSE62" s="497"/>
      <c r="SSF62" s="497"/>
      <c r="SSG62" s="497"/>
      <c r="SSH62" s="497"/>
      <c r="SSI62" s="497"/>
      <c r="SSJ62" s="497"/>
      <c r="SSK62" s="497"/>
      <c r="SSL62" s="497"/>
      <c r="SSM62" s="497"/>
      <c r="SSN62" s="497"/>
      <c r="SSO62" s="497"/>
      <c r="SSP62" s="497"/>
      <c r="SSQ62" s="497"/>
      <c r="SSR62" s="497"/>
      <c r="SSS62" s="497"/>
      <c r="SST62" s="497"/>
      <c r="SSU62" s="497"/>
      <c r="SSV62" s="497"/>
      <c r="SSW62" s="497"/>
      <c r="SSX62" s="497"/>
      <c r="SSY62" s="497"/>
      <c r="SSZ62" s="497"/>
      <c r="STA62" s="497"/>
      <c r="STB62" s="497"/>
      <c r="STC62" s="497"/>
      <c r="STD62" s="497"/>
      <c r="STE62" s="497"/>
      <c r="STF62" s="497"/>
      <c r="STG62" s="497"/>
      <c r="STH62" s="497"/>
      <c r="STI62" s="497"/>
      <c r="STJ62" s="497"/>
      <c r="STK62" s="497"/>
      <c r="STL62" s="497"/>
      <c r="STM62" s="497"/>
      <c r="STN62" s="497"/>
      <c r="STO62" s="497"/>
      <c r="STP62" s="497"/>
      <c r="STQ62" s="497"/>
      <c r="STR62" s="497"/>
      <c r="STS62" s="497"/>
      <c r="STT62" s="497"/>
      <c r="STU62" s="497"/>
      <c r="STV62" s="497"/>
      <c r="STW62" s="497"/>
      <c r="STX62" s="497"/>
      <c r="STY62" s="497"/>
      <c r="STZ62" s="497"/>
      <c r="SUA62" s="497"/>
      <c r="SUB62" s="497"/>
      <c r="SUC62" s="497"/>
      <c r="SUD62" s="497"/>
      <c r="SUE62" s="497"/>
      <c r="SUF62" s="497"/>
      <c r="SUG62" s="497"/>
      <c r="SUH62" s="497"/>
      <c r="SUI62" s="497"/>
      <c r="SUJ62" s="497"/>
      <c r="SUK62" s="497"/>
      <c r="SUL62" s="497"/>
      <c r="SUM62" s="497"/>
      <c r="SUN62" s="497"/>
      <c r="SUO62" s="497"/>
      <c r="SUP62" s="497"/>
      <c r="SUQ62" s="497"/>
      <c r="SUR62" s="497"/>
      <c r="SUS62" s="497"/>
      <c r="SUT62" s="497"/>
      <c r="SUU62" s="497"/>
      <c r="SUV62" s="497"/>
      <c r="SUW62" s="497"/>
      <c r="SUX62" s="497"/>
      <c r="SUY62" s="497"/>
      <c r="SUZ62" s="497"/>
      <c r="SVA62" s="497"/>
      <c r="SVB62" s="497"/>
      <c r="SVC62" s="497"/>
      <c r="SVD62" s="497"/>
      <c r="SVE62" s="497"/>
      <c r="SVF62" s="497"/>
      <c r="SVG62" s="497"/>
      <c r="SVH62" s="497"/>
      <c r="SVI62" s="497"/>
      <c r="SVJ62" s="497"/>
      <c r="SVK62" s="497"/>
      <c r="SVL62" s="497"/>
      <c r="SVM62" s="497"/>
      <c r="SVN62" s="497"/>
      <c r="SVO62" s="497"/>
      <c r="SVP62" s="497"/>
      <c r="SVQ62" s="497"/>
      <c r="SVR62" s="497"/>
      <c r="SVS62" s="497"/>
      <c r="SVT62" s="497"/>
      <c r="SVU62" s="497"/>
      <c r="SVV62" s="497"/>
      <c r="SVW62" s="497"/>
      <c r="SVX62" s="497"/>
      <c r="SVY62" s="497"/>
      <c r="SVZ62" s="497"/>
      <c r="SWA62" s="497"/>
      <c r="SWB62" s="497"/>
      <c r="SWC62" s="497"/>
      <c r="SWD62" s="497"/>
      <c r="SWE62" s="497"/>
      <c r="SWF62" s="497"/>
      <c r="SWG62" s="497"/>
      <c r="SWH62" s="497"/>
      <c r="SWI62" s="497"/>
      <c r="SWJ62" s="497"/>
      <c r="SWK62" s="497"/>
      <c r="SWL62" s="497"/>
      <c r="SWM62" s="497"/>
      <c r="SWN62" s="497"/>
      <c r="SWO62" s="497"/>
      <c r="SWP62" s="497"/>
      <c r="SWQ62" s="497"/>
      <c r="SWR62" s="497"/>
      <c r="SWS62" s="497"/>
      <c r="SWT62" s="497"/>
      <c r="SWU62" s="497"/>
      <c r="SWV62" s="497"/>
      <c r="SWW62" s="497"/>
      <c r="SWX62" s="497"/>
      <c r="SWY62" s="497"/>
      <c r="SWZ62" s="497"/>
      <c r="SXA62" s="497"/>
      <c r="SXB62" s="497"/>
      <c r="SXC62" s="497"/>
      <c r="SXD62" s="497"/>
      <c r="SXE62" s="497"/>
      <c r="SXF62" s="497"/>
      <c r="SXG62" s="497"/>
      <c r="SXH62" s="497"/>
      <c r="SXI62" s="497"/>
      <c r="SXJ62" s="497"/>
      <c r="SXK62" s="497"/>
      <c r="SXL62" s="497"/>
      <c r="SXM62" s="497"/>
      <c r="SXN62" s="497"/>
      <c r="SXO62" s="497"/>
      <c r="SXP62" s="497"/>
      <c r="SXQ62" s="497"/>
      <c r="SXR62" s="497"/>
      <c r="SXS62" s="497"/>
      <c r="SXT62" s="497"/>
      <c r="SXU62" s="497"/>
      <c r="SXV62" s="497"/>
      <c r="SXW62" s="497"/>
      <c r="SXX62" s="497"/>
      <c r="SXY62" s="497"/>
      <c r="SXZ62" s="497"/>
      <c r="SYA62" s="497"/>
      <c r="SYB62" s="497"/>
      <c r="SYC62" s="497"/>
      <c r="SYD62" s="497"/>
      <c r="SYE62" s="497"/>
      <c r="SYF62" s="497"/>
      <c r="SYG62" s="497"/>
      <c r="SYH62" s="497"/>
      <c r="SYI62" s="497"/>
      <c r="SYJ62" s="497"/>
      <c r="SYK62" s="497"/>
      <c r="SYL62" s="497"/>
      <c r="SYM62" s="497"/>
      <c r="SYN62" s="497"/>
      <c r="SYO62" s="497"/>
      <c r="SYP62" s="497"/>
      <c r="SYQ62" s="497"/>
      <c r="SYR62" s="497"/>
      <c r="SYS62" s="497"/>
      <c r="SYT62" s="497"/>
      <c r="SYU62" s="497"/>
      <c r="SYV62" s="497"/>
      <c r="SYW62" s="497"/>
      <c r="SYX62" s="497"/>
      <c r="SYY62" s="497"/>
      <c r="SYZ62" s="497"/>
      <c r="SZA62" s="497"/>
      <c r="SZB62" s="497"/>
      <c r="SZC62" s="497"/>
      <c r="SZD62" s="497"/>
      <c r="SZE62" s="497"/>
      <c r="SZF62" s="497"/>
      <c r="SZG62" s="497"/>
      <c r="SZH62" s="497"/>
      <c r="SZI62" s="497"/>
      <c r="SZJ62" s="497"/>
      <c r="SZK62" s="497"/>
      <c r="SZL62" s="497"/>
      <c r="SZM62" s="497"/>
      <c r="SZN62" s="497"/>
      <c r="SZO62" s="497"/>
      <c r="SZP62" s="497"/>
      <c r="SZQ62" s="497"/>
      <c r="SZR62" s="497"/>
      <c r="SZS62" s="497"/>
      <c r="SZT62" s="497"/>
      <c r="SZU62" s="497"/>
      <c r="SZV62" s="497"/>
      <c r="SZW62" s="497"/>
      <c r="SZX62" s="497"/>
      <c r="SZY62" s="497"/>
      <c r="SZZ62" s="497"/>
      <c r="TAA62" s="497"/>
      <c r="TAB62" s="497"/>
      <c r="TAC62" s="497"/>
      <c r="TAD62" s="497"/>
      <c r="TAE62" s="497"/>
      <c r="TAF62" s="497"/>
      <c r="TAG62" s="497"/>
      <c r="TAH62" s="497"/>
      <c r="TAI62" s="497"/>
      <c r="TAJ62" s="497"/>
      <c r="TAK62" s="497"/>
      <c r="TAL62" s="497"/>
      <c r="TAM62" s="497"/>
      <c r="TAN62" s="497"/>
      <c r="TAO62" s="497"/>
      <c r="TAP62" s="497"/>
      <c r="TAQ62" s="497"/>
      <c r="TAR62" s="497"/>
      <c r="TAS62" s="497"/>
      <c r="TAT62" s="497"/>
      <c r="TAU62" s="497"/>
      <c r="TAV62" s="497"/>
      <c r="TAW62" s="497"/>
      <c r="TAX62" s="497"/>
      <c r="TAY62" s="497"/>
      <c r="TAZ62" s="497"/>
      <c r="TBA62" s="497"/>
      <c r="TBB62" s="497"/>
      <c r="TBC62" s="497"/>
      <c r="TBD62" s="497"/>
      <c r="TBE62" s="497"/>
      <c r="TBF62" s="497"/>
      <c r="TBG62" s="497"/>
      <c r="TBH62" s="497"/>
      <c r="TBI62" s="497"/>
      <c r="TBJ62" s="497"/>
      <c r="TBK62" s="497"/>
      <c r="TBL62" s="497"/>
      <c r="TBM62" s="497"/>
      <c r="TBN62" s="497"/>
      <c r="TBO62" s="497"/>
      <c r="TBP62" s="497"/>
      <c r="TBQ62" s="497"/>
      <c r="TBR62" s="497"/>
      <c r="TBS62" s="497"/>
      <c r="TBT62" s="497"/>
      <c r="TBU62" s="497"/>
      <c r="TBV62" s="497"/>
      <c r="TBW62" s="497"/>
      <c r="TBX62" s="497"/>
      <c r="TBY62" s="497"/>
      <c r="TBZ62" s="497"/>
      <c r="TCA62" s="497"/>
      <c r="TCB62" s="497"/>
      <c r="TCC62" s="497"/>
      <c r="TCD62" s="497"/>
      <c r="TCE62" s="497"/>
      <c r="TCF62" s="497"/>
      <c r="TCG62" s="497"/>
      <c r="TCH62" s="497"/>
      <c r="TCI62" s="497"/>
      <c r="TCJ62" s="497"/>
      <c r="TCK62" s="497"/>
      <c r="TCL62" s="497"/>
      <c r="TCM62" s="497"/>
      <c r="TCN62" s="497"/>
      <c r="TCO62" s="497"/>
      <c r="TCP62" s="497"/>
      <c r="TCQ62" s="497"/>
      <c r="TCR62" s="497"/>
      <c r="TCS62" s="497"/>
      <c r="TCT62" s="497"/>
      <c r="TCU62" s="497"/>
      <c r="TCV62" s="497"/>
      <c r="TCW62" s="497"/>
      <c r="TCX62" s="497"/>
      <c r="TCY62" s="497"/>
      <c r="TCZ62" s="497"/>
      <c r="TDA62" s="497"/>
      <c r="TDB62" s="497"/>
      <c r="TDC62" s="497"/>
      <c r="TDD62" s="497"/>
      <c r="TDE62" s="497"/>
      <c r="TDF62" s="497"/>
      <c r="TDG62" s="497"/>
      <c r="TDH62" s="497"/>
      <c r="TDI62" s="497"/>
      <c r="TDJ62" s="497"/>
      <c r="TDK62" s="497"/>
      <c r="TDL62" s="497"/>
      <c r="TDM62" s="497"/>
      <c r="TDN62" s="497"/>
      <c r="TDO62" s="497"/>
      <c r="TDP62" s="497"/>
      <c r="TDQ62" s="497"/>
      <c r="TDR62" s="497"/>
      <c r="TDS62" s="497"/>
      <c r="TDT62" s="497"/>
      <c r="TDU62" s="497"/>
      <c r="TDV62" s="497"/>
      <c r="TDW62" s="497"/>
      <c r="TDX62" s="497"/>
      <c r="TDY62" s="497"/>
      <c r="TDZ62" s="497"/>
      <c r="TEA62" s="497"/>
      <c r="TEB62" s="497"/>
      <c r="TEC62" s="497"/>
      <c r="TED62" s="497"/>
      <c r="TEE62" s="497"/>
      <c r="TEF62" s="497"/>
      <c r="TEG62" s="497"/>
      <c r="TEH62" s="497"/>
      <c r="TEI62" s="497"/>
      <c r="TEJ62" s="497"/>
      <c r="TEK62" s="497"/>
      <c r="TEL62" s="497"/>
      <c r="TEM62" s="497"/>
      <c r="TEN62" s="497"/>
      <c r="TEO62" s="497"/>
      <c r="TEP62" s="497"/>
      <c r="TEQ62" s="497"/>
      <c r="TER62" s="497"/>
      <c r="TES62" s="497"/>
      <c r="TET62" s="497"/>
      <c r="TEU62" s="497"/>
      <c r="TEV62" s="497"/>
      <c r="TEW62" s="497"/>
      <c r="TEX62" s="497"/>
      <c r="TEY62" s="497"/>
      <c r="TEZ62" s="497"/>
      <c r="TFA62" s="497"/>
      <c r="TFB62" s="497"/>
      <c r="TFC62" s="497"/>
      <c r="TFD62" s="497"/>
      <c r="TFE62" s="497"/>
      <c r="TFF62" s="497"/>
      <c r="TFG62" s="497"/>
      <c r="TFH62" s="497"/>
      <c r="TFI62" s="497"/>
      <c r="TFJ62" s="497"/>
      <c r="TFK62" s="497"/>
      <c r="TFL62" s="497"/>
      <c r="TFM62" s="497"/>
      <c r="TFN62" s="497"/>
      <c r="TFO62" s="497"/>
      <c r="TFP62" s="497"/>
      <c r="TFQ62" s="497"/>
      <c r="TFR62" s="497"/>
      <c r="TFS62" s="497"/>
      <c r="TFT62" s="497"/>
      <c r="TFU62" s="497"/>
      <c r="TFV62" s="497"/>
      <c r="TFW62" s="497"/>
      <c r="TFX62" s="497"/>
      <c r="TFY62" s="497"/>
      <c r="TFZ62" s="497"/>
      <c r="TGA62" s="497"/>
      <c r="TGB62" s="497"/>
      <c r="TGC62" s="497"/>
      <c r="TGD62" s="497"/>
      <c r="TGE62" s="497"/>
      <c r="TGF62" s="497"/>
      <c r="TGG62" s="497"/>
      <c r="TGH62" s="497"/>
      <c r="TGI62" s="497"/>
      <c r="TGJ62" s="497"/>
      <c r="TGK62" s="497"/>
      <c r="TGL62" s="497"/>
      <c r="TGM62" s="497"/>
      <c r="TGN62" s="497"/>
      <c r="TGO62" s="497"/>
      <c r="TGP62" s="497"/>
      <c r="TGQ62" s="497"/>
      <c r="TGR62" s="497"/>
      <c r="TGS62" s="497"/>
      <c r="TGT62" s="497"/>
      <c r="TGU62" s="497"/>
      <c r="TGV62" s="497"/>
      <c r="TGW62" s="497"/>
      <c r="TGX62" s="497"/>
      <c r="TGY62" s="497"/>
      <c r="TGZ62" s="497"/>
      <c r="THA62" s="497"/>
      <c r="THB62" s="497"/>
      <c r="THC62" s="497"/>
      <c r="THD62" s="497"/>
      <c r="THE62" s="497"/>
      <c r="THF62" s="497"/>
      <c r="THG62" s="497"/>
      <c r="THH62" s="497"/>
      <c r="THI62" s="497"/>
      <c r="THJ62" s="497"/>
      <c r="THK62" s="497"/>
      <c r="THL62" s="497"/>
      <c r="THM62" s="497"/>
      <c r="THN62" s="497"/>
      <c r="THO62" s="497"/>
      <c r="THP62" s="497"/>
      <c r="THQ62" s="497"/>
      <c r="THR62" s="497"/>
      <c r="THS62" s="497"/>
      <c r="THT62" s="497"/>
      <c r="THU62" s="497"/>
      <c r="THV62" s="497"/>
      <c r="THW62" s="497"/>
      <c r="THX62" s="497"/>
      <c r="THY62" s="497"/>
      <c r="THZ62" s="497"/>
      <c r="TIA62" s="497"/>
      <c r="TIB62" s="497"/>
      <c r="TIC62" s="497"/>
      <c r="TID62" s="497"/>
      <c r="TIE62" s="497"/>
      <c r="TIF62" s="497"/>
      <c r="TIG62" s="497"/>
      <c r="TIH62" s="497"/>
      <c r="TII62" s="497"/>
      <c r="TIJ62" s="497"/>
      <c r="TIK62" s="497"/>
      <c r="TIL62" s="497"/>
      <c r="TIM62" s="497"/>
      <c r="TIN62" s="497"/>
      <c r="TIO62" s="497"/>
      <c r="TIP62" s="497"/>
      <c r="TIQ62" s="497"/>
      <c r="TIR62" s="497"/>
      <c r="TIS62" s="497"/>
      <c r="TIT62" s="497"/>
      <c r="TIU62" s="497"/>
      <c r="TIV62" s="497"/>
      <c r="TIW62" s="497"/>
      <c r="TIX62" s="497"/>
      <c r="TIY62" s="497"/>
      <c r="TIZ62" s="497"/>
      <c r="TJA62" s="497"/>
      <c r="TJB62" s="497"/>
      <c r="TJC62" s="497"/>
      <c r="TJD62" s="497"/>
      <c r="TJE62" s="497"/>
      <c r="TJF62" s="497"/>
      <c r="TJG62" s="497"/>
      <c r="TJH62" s="497"/>
      <c r="TJI62" s="497"/>
      <c r="TJJ62" s="497"/>
      <c r="TJK62" s="497"/>
      <c r="TJL62" s="497"/>
      <c r="TJM62" s="497"/>
      <c r="TJN62" s="497"/>
      <c r="TJO62" s="497"/>
      <c r="TJP62" s="497"/>
      <c r="TJQ62" s="497"/>
      <c r="TJR62" s="497"/>
      <c r="TJS62" s="497"/>
      <c r="TJT62" s="497"/>
      <c r="TJU62" s="497"/>
      <c r="TJV62" s="497"/>
      <c r="TJW62" s="497"/>
      <c r="TJX62" s="497"/>
      <c r="TJY62" s="497"/>
      <c r="TJZ62" s="497"/>
      <c r="TKA62" s="497"/>
      <c r="TKB62" s="497"/>
      <c r="TKC62" s="497"/>
      <c r="TKD62" s="497"/>
      <c r="TKE62" s="497"/>
      <c r="TKF62" s="497"/>
      <c r="TKG62" s="497"/>
      <c r="TKH62" s="497"/>
      <c r="TKI62" s="497"/>
      <c r="TKJ62" s="497"/>
      <c r="TKK62" s="497"/>
      <c r="TKL62" s="497"/>
      <c r="TKM62" s="497"/>
      <c r="TKN62" s="497"/>
      <c r="TKO62" s="497"/>
      <c r="TKP62" s="497"/>
      <c r="TKQ62" s="497"/>
      <c r="TKR62" s="497"/>
      <c r="TKS62" s="497"/>
      <c r="TKT62" s="497"/>
      <c r="TKU62" s="497"/>
      <c r="TKV62" s="497"/>
      <c r="TKW62" s="497"/>
      <c r="TKX62" s="497"/>
      <c r="TKY62" s="497"/>
      <c r="TKZ62" s="497"/>
      <c r="TLA62" s="497"/>
      <c r="TLB62" s="497"/>
      <c r="TLC62" s="497"/>
      <c r="TLD62" s="497"/>
      <c r="TLE62" s="497"/>
      <c r="TLF62" s="497"/>
      <c r="TLG62" s="497"/>
      <c r="TLH62" s="497"/>
      <c r="TLI62" s="497"/>
      <c r="TLJ62" s="497"/>
      <c r="TLK62" s="497"/>
      <c r="TLL62" s="497"/>
      <c r="TLM62" s="497"/>
      <c r="TLN62" s="497"/>
      <c r="TLO62" s="497"/>
      <c r="TLP62" s="497"/>
      <c r="TLQ62" s="497"/>
      <c r="TLR62" s="497"/>
      <c r="TLS62" s="497"/>
      <c r="TLT62" s="497"/>
      <c r="TLU62" s="497"/>
      <c r="TLV62" s="497"/>
      <c r="TLW62" s="497"/>
      <c r="TLX62" s="497"/>
      <c r="TLY62" s="497"/>
      <c r="TLZ62" s="497"/>
      <c r="TMA62" s="497"/>
      <c r="TMB62" s="497"/>
      <c r="TMC62" s="497"/>
      <c r="TMD62" s="497"/>
      <c r="TME62" s="497"/>
      <c r="TMF62" s="497"/>
      <c r="TMG62" s="497"/>
      <c r="TMH62" s="497"/>
      <c r="TMI62" s="497"/>
      <c r="TMJ62" s="497"/>
      <c r="TMK62" s="497"/>
      <c r="TML62" s="497"/>
      <c r="TMM62" s="497"/>
      <c r="TMN62" s="497"/>
      <c r="TMO62" s="497"/>
      <c r="TMP62" s="497"/>
      <c r="TMQ62" s="497"/>
      <c r="TMR62" s="497"/>
      <c r="TMS62" s="497"/>
      <c r="TMT62" s="497"/>
      <c r="TMU62" s="497"/>
      <c r="TMV62" s="497"/>
      <c r="TMW62" s="497"/>
      <c r="TMX62" s="497"/>
      <c r="TMY62" s="497"/>
      <c r="TMZ62" s="497"/>
      <c r="TNA62" s="497"/>
      <c r="TNB62" s="497"/>
      <c r="TNC62" s="497"/>
      <c r="TND62" s="497"/>
      <c r="TNE62" s="497"/>
      <c r="TNF62" s="497"/>
      <c r="TNG62" s="497"/>
      <c r="TNH62" s="497"/>
      <c r="TNI62" s="497"/>
      <c r="TNJ62" s="497"/>
      <c r="TNK62" s="497"/>
      <c r="TNL62" s="497"/>
      <c r="TNM62" s="497"/>
      <c r="TNN62" s="497"/>
      <c r="TNO62" s="497"/>
      <c r="TNP62" s="497"/>
      <c r="TNQ62" s="497"/>
      <c r="TNR62" s="497"/>
      <c r="TNS62" s="497"/>
      <c r="TNT62" s="497"/>
      <c r="TNU62" s="497"/>
      <c r="TNV62" s="497"/>
      <c r="TNW62" s="497"/>
      <c r="TNX62" s="497"/>
      <c r="TNY62" s="497"/>
      <c r="TNZ62" s="497"/>
      <c r="TOA62" s="497"/>
      <c r="TOB62" s="497"/>
      <c r="TOC62" s="497"/>
      <c r="TOD62" s="497"/>
      <c r="TOE62" s="497"/>
      <c r="TOF62" s="497"/>
      <c r="TOG62" s="497"/>
      <c r="TOH62" s="497"/>
      <c r="TOI62" s="497"/>
      <c r="TOJ62" s="497"/>
      <c r="TOK62" s="497"/>
      <c r="TOL62" s="497"/>
      <c r="TOM62" s="497"/>
      <c r="TON62" s="497"/>
      <c r="TOO62" s="497"/>
      <c r="TOP62" s="497"/>
      <c r="TOQ62" s="497"/>
      <c r="TOR62" s="497"/>
      <c r="TOS62" s="497"/>
      <c r="TOT62" s="497"/>
      <c r="TOU62" s="497"/>
      <c r="TOV62" s="497"/>
      <c r="TOW62" s="497"/>
      <c r="TOX62" s="497"/>
      <c r="TOY62" s="497"/>
      <c r="TOZ62" s="497"/>
      <c r="TPA62" s="497"/>
      <c r="TPB62" s="497"/>
      <c r="TPC62" s="497"/>
      <c r="TPD62" s="497"/>
      <c r="TPE62" s="497"/>
      <c r="TPF62" s="497"/>
      <c r="TPG62" s="497"/>
      <c r="TPH62" s="497"/>
      <c r="TPI62" s="497"/>
      <c r="TPJ62" s="497"/>
      <c r="TPK62" s="497"/>
      <c r="TPL62" s="497"/>
      <c r="TPM62" s="497"/>
      <c r="TPN62" s="497"/>
      <c r="TPO62" s="497"/>
      <c r="TPP62" s="497"/>
      <c r="TPQ62" s="497"/>
      <c r="TPR62" s="497"/>
      <c r="TPS62" s="497"/>
      <c r="TPT62" s="497"/>
      <c r="TPU62" s="497"/>
      <c r="TPV62" s="497"/>
      <c r="TPW62" s="497"/>
      <c r="TPX62" s="497"/>
      <c r="TPY62" s="497"/>
      <c r="TPZ62" s="497"/>
      <c r="TQA62" s="497"/>
      <c r="TQB62" s="497"/>
      <c r="TQC62" s="497"/>
      <c r="TQD62" s="497"/>
      <c r="TQE62" s="497"/>
      <c r="TQF62" s="497"/>
      <c r="TQG62" s="497"/>
      <c r="TQH62" s="497"/>
      <c r="TQI62" s="497"/>
      <c r="TQJ62" s="497"/>
      <c r="TQK62" s="497"/>
      <c r="TQL62" s="497"/>
      <c r="TQM62" s="497"/>
      <c r="TQN62" s="497"/>
      <c r="TQO62" s="497"/>
      <c r="TQP62" s="497"/>
      <c r="TQQ62" s="497"/>
      <c r="TQR62" s="497"/>
      <c r="TQS62" s="497"/>
      <c r="TQT62" s="497"/>
      <c r="TQU62" s="497"/>
      <c r="TQV62" s="497"/>
      <c r="TQW62" s="497"/>
      <c r="TQX62" s="497"/>
      <c r="TQY62" s="497"/>
      <c r="TQZ62" s="497"/>
      <c r="TRA62" s="497"/>
      <c r="TRB62" s="497"/>
      <c r="TRC62" s="497"/>
      <c r="TRD62" s="497"/>
      <c r="TRE62" s="497"/>
      <c r="TRF62" s="497"/>
      <c r="TRG62" s="497"/>
      <c r="TRH62" s="497"/>
      <c r="TRI62" s="497"/>
      <c r="TRJ62" s="497"/>
      <c r="TRK62" s="497"/>
      <c r="TRL62" s="497"/>
      <c r="TRM62" s="497"/>
      <c r="TRN62" s="497"/>
      <c r="TRO62" s="497"/>
      <c r="TRP62" s="497"/>
      <c r="TRQ62" s="497"/>
      <c r="TRR62" s="497"/>
      <c r="TRS62" s="497"/>
      <c r="TRT62" s="497"/>
      <c r="TRU62" s="497"/>
      <c r="TRV62" s="497"/>
      <c r="TRW62" s="497"/>
      <c r="TRX62" s="497"/>
      <c r="TRY62" s="497"/>
      <c r="TRZ62" s="497"/>
      <c r="TSA62" s="497"/>
      <c r="TSB62" s="497"/>
      <c r="TSC62" s="497"/>
      <c r="TSD62" s="497"/>
      <c r="TSE62" s="497"/>
      <c r="TSF62" s="497"/>
      <c r="TSG62" s="497"/>
      <c r="TSH62" s="497"/>
      <c r="TSI62" s="497"/>
      <c r="TSJ62" s="497"/>
      <c r="TSK62" s="497"/>
      <c r="TSL62" s="497"/>
      <c r="TSM62" s="497"/>
      <c r="TSN62" s="497"/>
      <c r="TSO62" s="497"/>
      <c r="TSP62" s="497"/>
      <c r="TSQ62" s="497"/>
      <c r="TSR62" s="497"/>
      <c r="TSS62" s="497"/>
      <c r="TST62" s="497"/>
      <c r="TSU62" s="497"/>
      <c r="TSV62" s="497"/>
      <c r="TSW62" s="497"/>
      <c r="TSX62" s="497"/>
      <c r="TSY62" s="497"/>
      <c r="TSZ62" s="497"/>
      <c r="TTA62" s="497"/>
      <c r="TTB62" s="497"/>
      <c r="TTC62" s="497"/>
      <c r="TTD62" s="497"/>
      <c r="TTE62" s="497"/>
      <c r="TTF62" s="497"/>
      <c r="TTG62" s="497"/>
      <c r="TTH62" s="497"/>
      <c r="TTI62" s="497"/>
      <c r="TTJ62" s="497"/>
      <c r="TTK62" s="497"/>
      <c r="TTL62" s="497"/>
      <c r="TTM62" s="497"/>
      <c r="TTN62" s="497"/>
      <c r="TTO62" s="497"/>
      <c r="TTP62" s="497"/>
      <c r="TTQ62" s="497"/>
      <c r="TTR62" s="497"/>
      <c r="TTS62" s="497"/>
      <c r="TTT62" s="497"/>
      <c r="TTU62" s="497"/>
      <c r="TTV62" s="497"/>
      <c r="TTW62" s="497"/>
      <c r="TTX62" s="497"/>
      <c r="TTY62" s="497"/>
      <c r="TTZ62" s="497"/>
      <c r="TUA62" s="497"/>
      <c r="TUB62" s="497"/>
      <c r="TUC62" s="497"/>
      <c r="TUD62" s="497"/>
      <c r="TUE62" s="497"/>
      <c r="TUF62" s="497"/>
      <c r="TUG62" s="497"/>
      <c r="TUH62" s="497"/>
      <c r="TUI62" s="497"/>
      <c r="TUJ62" s="497"/>
      <c r="TUK62" s="497"/>
      <c r="TUL62" s="497"/>
      <c r="TUM62" s="497"/>
      <c r="TUN62" s="497"/>
      <c r="TUO62" s="497"/>
      <c r="TUP62" s="497"/>
      <c r="TUQ62" s="497"/>
      <c r="TUR62" s="497"/>
      <c r="TUS62" s="497"/>
      <c r="TUT62" s="497"/>
      <c r="TUU62" s="497"/>
      <c r="TUV62" s="497"/>
      <c r="TUW62" s="497"/>
      <c r="TUX62" s="497"/>
      <c r="TUY62" s="497"/>
      <c r="TUZ62" s="497"/>
      <c r="TVA62" s="497"/>
      <c r="TVB62" s="497"/>
      <c r="TVC62" s="497"/>
      <c r="TVD62" s="497"/>
      <c r="TVE62" s="497"/>
      <c r="TVF62" s="497"/>
      <c r="TVG62" s="497"/>
      <c r="TVH62" s="497"/>
      <c r="TVI62" s="497"/>
      <c r="TVJ62" s="497"/>
      <c r="TVK62" s="497"/>
      <c r="TVL62" s="497"/>
      <c r="TVM62" s="497"/>
      <c r="TVN62" s="497"/>
      <c r="TVO62" s="497"/>
      <c r="TVP62" s="497"/>
      <c r="TVQ62" s="497"/>
      <c r="TVR62" s="497"/>
      <c r="TVS62" s="497"/>
      <c r="TVT62" s="497"/>
      <c r="TVU62" s="497"/>
      <c r="TVV62" s="497"/>
      <c r="TVW62" s="497"/>
      <c r="TVX62" s="497"/>
      <c r="TVY62" s="497"/>
      <c r="TVZ62" s="497"/>
      <c r="TWA62" s="497"/>
      <c r="TWB62" s="497"/>
      <c r="TWC62" s="497"/>
      <c r="TWD62" s="497"/>
      <c r="TWE62" s="497"/>
      <c r="TWF62" s="497"/>
      <c r="TWG62" s="497"/>
      <c r="TWH62" s="497"/>
      <c r="TWI62" s="497"/>
      <c r="TWJ62" s="497"/>
      <c r="TWK62" s="497"/>
      <c r="TWL62" s="497"/>
      <c r="TWM62" s="497"/>
      <c r="TWN62" s="497"/>
      <c r="TWO62" s="497"/>
      <c r="TWP62" s="497"/>
      <c r="TWQ62" s="497"/>
      <c r="TWR62" s="497"/>
      <c r="TWS62" s="497"/>
      <c r="TWT62" s="497"/>
      <c r="TWU62" s="497"/>
      <c r="TWV62" s="497"/>
      <c r="TWW62" s="497"/>
      <c r="TWX62" s="497"/>
      <c r="TWY62" s="497"/>
      <c r="TWZ62" s="497"/>
      <c r="TXA62" s="497"/>
      <c r="TXB62" s="497"/>
      <c r="TXC62" s="497"/>
      <c r="TXD62" s="497"/>
      <c r="TXE62" s="497"/>
      <c r="TXF62" s="497"/>
      <c r="TXG62" s="497"/>
      <c r="TXH62" s="497"/>
      <c r="TXI62" s="497"/>
      <c r="TXJ62" s="497"/>
      <c r="TXK62" s="497"/>
      <c r="TXL62" s="497"/>
      <c r="TXM62" s="497"/>
      <c r="TXN62" s="497"/>
      <c r="TXO62" s="497"/>
      <c r="TXP62" s="497"/>
      <c r="TXQ62" s="497"/>
      <c r="TXR62" s="497"/>
      <c r="TXS62" s="497"/>
      <c r="TXT62" s="497"/>
      <c r="TXU62" s="497"/>
      <c r="TXV62" s="497"/>
      <c r="TXW62" s="497"/>
      <c r="TXX62" s="497"/>
      <c r="TXY62" s="497"/>
      <c r="TXZ62" s="497"/>
      <c r="TYA62" s="497"/>
      <c r="TYB62" s="497"/>
      <c r="TYC62" s="497"/>
      <c r="TYD62" s="497"/>
      <c r="TYE62" s="497"/>
      <c r="TYF62" s="497"/>
      <c r="TYG62" s="497"/>
      <c r="TYH62" s="497"/>
      <c r="TYI62" s="497"/>
      <c r="TYJ62" s="497"/>
      <c r="TYK62" s="497"/>
      <c r="TYL62" s="497"/>
      <c r="TYM62" s="497"/>
      <c r="TYN62" s="497"/>
      <c r="TYO62" s="497"/>
      <c r="TYP62" s="497"/>
      <c r="TYQ62" s="497"/>
      <c r="TYR62" s="497"/>
      <c r="TYS62" s="497"/>
      <c r="TYT62" s="497"/>
      <c r="TYU62" s="497"/>
      <c r="TYV62" s="497"/>
      <c r="TYW62" s="497"/>
      <c r="TYX62" s="497"/>
      <c r="TYY62" s="497"/>
      <c r="TYZ62" s="497"/>
      <c r="TZA62" s="497"/>
      <c r="TZB62" s="497"/>
      <c r="TZC62" s="497"/>
      <c r="TZD62" s="497"/>
      <c r="TZE62" s="497"/>
      <c r="TZF62" s="497"/>
      <c r="TZG62" s="497"/>
      <c r="TZH62" s="497"/>
      <c r="TZI62" s="497"/>
      <c r="TZJ62" s="497"/>
      <c r="TZK62" s="497"/>
      <c r="TZL62" s="497"/>
      <c r="TZM62" s="497"/>
      <c r="TZN62" s="497"/>
      <c r="TZO62" s="497"/>
      <c r="TZP62" s="497"/>
      <c r="TZQ62" s="497"/>
      <c r="TZR62" s="497"/>
      <c r="TZS62" s="497"/>
      <c r="TZT62" s="497"/>
      <c r="TZU62" s="497"/>
      <c r="TZV62" s="497"/>
      <c r="TZW62" s="497"/>
      <c r="TZX62" s="497"/>
      <c r="TZY62" s="497"/>
      <c r="TZZ62" s="497"/>
      <c r="UAA62" s="497"/>
      <c r="UAB62" s="497"/>
      <c r="UAC62" s="497"/>
      <c r="UAD62" s="497"/>
      <c r="UAE62" s="497"/>
      <c r="UAF62" s="497"/>
      <c r="UAG62" s="497"/>
      <c r="UAH62" s="497"/>
      <c r="UAI62" s="497"/>
      <c r="UAJ62" s="497"/>
      <c r="UAK62" s="497"/>
      <c r="UAL62" s="497"/>
      <c r="UAM62" s="497"/>
      <c r="UAN62" s="497"/>
      <c r="UAO62" s="497"/>
      <c r="UAP62" s="497"/>
      <c r="UAQ62" s="497"/>
      <c r="UAR62" s="497"/>
      <c r="UAS62" s="497"/>
      <c r="UAT62" s="497"/>
      <c r="UAU62" s="497"/>
      <c r="UAV62" s="497"/>
      <c r="UAW62" s="497"/>
      <c r="UAX62" s="497"/>
      <c r="UAY62" s="497"/>
      <c r="UAZ62" s="497"/>
      <c r="UBA62" s="497"/>
      <c r="UBB62" s="497"/>
      <c r="UBC62" s="497"/>
      <c r="UBD62" s="497"/>
      <c r="UBE62" s="497"/>
      <c r="UBF62" s="497"/>
      <c r="UBG62" s="497"/>
      <c r="UBH62" s="497"/>
      <c r="UBI62" s="497"/>
      <c r="UBJ62" s="497"/>
      <c r="UBK62" s="497"/>
      <c r="UBL62" s="497"/>
      <c r="UBM62" s="497"/>
      <c r="UBN62" s="497"/>
      <c r="UBO62" s="497"/>
      <c r="UBP62" s="497"/>
      <c r="UBQ62" s="497"/>
      <c r="UBR62" s="497"/>
      <c r="UBS62" s="497"/>
      <c r="UBT62" s="497"/>
      <c r="UBU62" s="497"/>
      <c r="UBV62" s="497"/>
      <c r="UBW62" s="497"/>
      <c r="UBX62" s="497"/>
      <c r="UBY62" s="497"/>
      <c r="UBZ62" s="497"/>
      <c r="UCA62" s="497"/>
      <c r="UCB62" s="497"/>
      <c r="UCC62" s="497"/>
      <c r="UCD62" s="497"/>
      <c r="UCE62" s="497"/>
      <c r="UCF62" s="497"/>
      <c r="UCG62" s="497"/>
      <c r="UCH62" s="497"/>
      <c r="UCI62" s="497"/>
      <c r="UCJ62" s="497"/>
      <c r="UCK62" s="497"/>
      <c r="UCL62" s="497"/>
      <c r="UCM62" s="497"/>
      <c r="UCN62" s="497"/>
      <c r="UCO62" s="497"/>
      <c r="UCP62" s="497"/>
      <c r="UCQ62" s="497"/>
      <c r="UCR62" s="497"/>
      <c r="UCS62" s="497"/>
      <c r="UCT62" s="497"/>
      <c r="UCU62" s="497"/>
      <c r="UCV62" s="497"/>
      <c r="UCW62" s="497"/>
      <c r="UCX62" s="497"/>
      <c r="UCY62" s="497"/>
      <c r="UCZ62" s="497"/>
      <c r="UDA62" s="497"/>
      <c r="UDB62" s="497"/>
      <c r="UDC62" s="497"/>
      <c r="UDD62" s="497"/>
      <c r="UDE62" s="497"/>
      <c r="UDF62" s="497"/>
      <c r="UDG62" s="497"/>
      <c r="UDH62" s="497"/>
      <c r="UDI62" s="497"/>
      <c r="UDJ62" s="497"/>
      <c r="UDK62" s="497"/>
      <c r="UDL62" s="497"/>
      <c r="UDM62" s="497"/>
      <c r="UDN62" s="497"/>
      <c r="UDO62" s="497"/>
      <c r="UDP62" s="497"/>
      <c r="UDQ62" s="497"/>
      <c r="UDR62" s="497"/>
      <c r="UDS62" s="497"/>
      <c r="UDT62" s="497"/>
      <c r="UDU62" s="497"/>
      <c r="UDV62" s="497"/>
      <c r="UDW62" s="497"/>
      <c r="UDX62" s="497"/>
      <c r="UDY62" s="497"/>
      <c r="UDZ62" s="497"/>
      <c r="UEA62" s="497"/>
      <c r="UEB62" s="497"/>
      <c r="UEC62" s="497"/>
      <c r="UED62" s="497"/>
      <c r="UEE62" s="497"/>
      <c r="UEF62" s="497"/>
      <c r="UEG62" s="497"/>
      <c r="UEH62" s="497"/>
      <c r="UEI62" s="497"/>
      <c r="UEJ62" s="497"/>
      <c r="UEK62" s="497"/>
      <c r="UEL62" s="497"/>
      <c r="UEM62" s="497"/>
      <c r="UEN62" s="497"/>
      <c r="UEO62" s="497"/>
      <c r="UEP62" s="497"/>
      <c r="UEQ62" s="497"/>
      <c r="UER62" s="497"/>
      <c r="UES62" s="497"/>
      <c r="UET62" s="497"/>
      <c r="UEU62" s="497"/>
      <c r="UEV62" s="497"/>
      <c r="UEW62" s="497"/>
      <c r="UEX62" s="497"/>
      <c r="UEY62" s="497"/>
      <c r="UEZ62" s="497"/>
      <c r="UFA62" s="497"/>
      <c r="UFB62" s="497"/>
      <c r="UFC62" s="497"/>
      <c r="UFD62" s="497"/>
      <c r="UFE62" s="497"/>
      <c r="UFF62" s="497"/>
      <c r="UFG62" s="497"/>
      <c r="UFH62" s="497"/>
      <c r="UFI62" s="497"/>
      <c r="UFJ62" s="497"/>
      <c r="UFK62" s="497"/>
      <c r="UFL62" s="497"/>
      <c r="UFM62" s="497"/>
      <c r="UFN62" s="497"/>
      <c r="UFO62" s="497"/>
      <c r="UFP62" s="497"/>
      <c r="UFQ62" s="497"/>
      <c r="UFR62" s="497"/>
      <c r="UFS62" s="497"/>
      <c r="UFT62" s="497"/>
      <c r="UFU62" s="497"/>
      <c r="UFV62" s="497"/>
      <c r="UFW62" s="497"/>
      <c r="UFX62" s="497"/>
      <c r="UFY62" s="497"/>
      <c r="UFZ62" s="497"/>
      <c r="UGA62" s="497"/>
      <c r="UGB62" s="497"/>
      <c r="UGC62" s="497"/>
      <c r="UGD62" s="497"/>
      <c r="UGE62" s="497"/>
      <c r="UGF62" s="497"/>
      <c r="UGG62" s="497"/>
      <c r="UGH62" s="497"/>
      <c r="UGI62" s="497"/>
      <c r="UGJ62" s="497"/>
      <c r="UGK62" s="497"/>
      <c r="UGL62" s="497"/>
      <c r="UGM62" s="497"/>
      <c r="UGN62" s="497"/>
      <c r="UGO62" s="497"/>
      <c r="UGP62" s="497"/>
      <c r="UGQ62" s="497"/>
      <c r="UGR62" s="497"/>
      <c r="UGS62" s="497"/>
      <c r="UGT62" s="497"/>
      <c r="UGU62" s="497"/>
      <c r="UGV62" s="497"/>
      <c r="UGW62" s="497"/>
      <c r="UGX62" s="497"/>
      <c r="UGY62" s="497"/>
      <c r="UGZ62" s="497"/>
      <c r="UHA62" s="497"/>
      <c r="UHB62" s="497"/>
      <c r="UHC62" s="497"/>
      <c r="UHD62" s="497"/>
      <c r="UHE62" s="497"/>
      <c r="UHF62" s="497"/>
      <c r="UHG62" s="497"/>
      <c r="UHH62" s="497"/>
      <c r="UHI62" s="497"/>
      <c r="UHJ62" s="497"/>
      <c r="UHK62" s="497"/>
      <c r="UHL62" s="497"/>
      <c r="UHM62" s="497"/>
      <c r="UHN62" s="497"/>
      <c r="UHO62" s="497"/>
      <c r="UHP62" s="497"/>
      <c r="UHQ62" s="497"/>
      <c r="UHR62" s="497"/>
      <c r="UHS62" s="497"/>
      <c r="UHT62" s="497"/>
      <c r="UHU62" s="497"/>
      <c r="UHV62" s="497"/>
      <c r="UHW62" s="497"/>
      <c r="UHX62" s="497"/>
      <c r="UHY62" s="497"/>
      <c r="UHZ62" s="497"/>
      <c r="UIA62" s="497"/>
      <c r="UIB62" s="497"/>
      <c r="UIC62" s="497"/>
      <c r="UID62" s="497"/>
      <c r="UIE62" s="497"/>
      <c r="UIF62" s="497"/>
      <c r="UIG62" s="497"/>
      <c r="UIH62" s="497"/>
      <c r="UII62" s="497"/>
      <c r="UIJ62" s="497"/>
      <c r="UIK62" s="497"/>
      <c r="UIL62" s="497"/>
      <c r="UIM62" s="497"/>
      <c r="UIN62" s="497"/>
      <c r="UIO62" s="497"/>
      <c r="UIP62" s="497"/>
      <c r="UIQ62" s="497"/>
      <c r="UIR62" s="497"/>
      <c r="UIS62" s="497"/>
      <c r="UIT62" s="497"/>
      <c r="UIU62" s="497"/>
      <c r="UIV62" s="497"/>
      <c r="UIW62" s="497"/>
      <c r="UIX62" s="497"/>
      <c r="UIY62" s="497"/>
      <c r="UIZ62" s="497"/>
      <c r="UJA62" s="497"/>
      <c r="UJB62" s="497"/>
      <c r="UJC62" s="497"/>
      <c r="UJD62" s="497"/>
      <c r="UJE62" s="497"/>
      <c r="UJF62" s="497"/>
      <c r="UJG62" s="497"/>
      <c r="UJH62" s="497"/>
      <c r="UJI62" s="497"/>
      <c r="UJJ62" s="497"/>
      <c r="UJK62" s="497"/>
      <c r="UJL62" s="497"/>
      <c r="UJM62" s="497"/>
      <c r="UJN62" s="497"/>
      <c r="UJO62" s="497"/>
      <c r="UJP62" s="497"/>
      <c r="UJQ62" s="497"/>
      <c r="UJR62" s="497"/>
      <c r="UJS62" s="497"/>
      <c r="UJT62" s="497"/>
      <c r="UJU62" s="497"/>
      <c r="UJV62" s="497"/>
      <c r="UJW62" s="497"/>
      <c r="UJX62" s="497"/>
      <c r="UJY62" s="497"/>
      <c r="UJZ62" s="497"/>
      <c r="UKA62" s="497"/>
      <c r="UKB62" s="497"/>
      <c r="UKC62" s="497"/>
      <c r="UKD62" s="497"/>
      <c r="UKE62" s="497"/>
      <c r="UKF62" s="497"/>
      <c r="UKG62" s="497"/>
      <c r="UKH62" s="497"/>
      <c r="UKI62" s="497"/>
      <c r="UKJ62" s="497"/>
      <c r="UKK62" s="497"/>
      <c r="UKL62" s="497"/>
      <c r="UKM62" s="497"/>
      <c r="UKN62" s="497"/>
      <c r="UKO62" s="497"/>
      <c r="UKP62" s="497"/>
      <c r="UKQ62" s="497"/>
      <c r="UKR62" s="497"/>
      <c r="UKS62" s="497"/>
      <c r="UKT62" s="497"/>
      <c r="UKU62" s="497"/>
      <c r="UKV62" s="497"/>
      <c r="UKW62" s="497"/>
      <c r="UKX62" s="497"/>
      <c r="UKY62" s="497"/>
      <c r="UKZ62" s="497"/>
      <c r="ULA62" s="497"/>
      <c r="ULB62" s="497"/>
      <c r="ULC62" s="497"/>
      <c r="ULD62" s="497"/>
      <c r="ULE62" s="497"/>
      <c r="ULF62" s="497"/>
      <c r="ULG62" s="497"/>
      <c r="ULH62" s="497"/>
      <c r="ULI62" s="497"/>
      <c r="ULJ62" s="497"/>
      <c r="ULK62" s="497"/>
      <c r="ULL62" s="497"/>
      <c r="ULM62" s="497"/>
      <c r="ULN62" s="497"/>
      <c r="ULO62" s="497"/>
      <c r="ULP62" s="497"/>
      <c r="ULQ62" s="497"/>
      <c r="ULR62" s="497"/>
      <c r="ULS62" s="497"/>
      <c r="ULT62" s="497"/>
      <c r="ULU62" s="497"/>
      <c r="ULV62" s="497"/>
      <c r="ULW62" s="497"/>
      <c r="ULX62" s="497"/>
      <c r="ULY62" s="497"/>
      <c r="ULZ62" s="497"/>
      <c r="UMA62" s="497"/>
      <c r="UMB62" s="497"/>
      <c r="UMC62" s="497"/>
      <c r="UMD62" s="497"/>
      <c r="UME62" s="497"/>
      <c r="UMF62" s="497"/>
      <c r="UMG62" s="497"/>
      <c r="UMH62" s="497"/>
      <c r="UMI62" s="497"/>
      <c r="UMJ62" s="497"/>
      <c r="UMK62" s="497"/>
      <c r="UML62" s="497"/>
      <c r="UMM62" s="497"/>
      <c r="UMN62" s="497"/>
      <c r="UMO62" s="497"/>
      <c r="UMP62" s="497"/>
      <c r="UMQ62" s="497"/>
      <c r="UMR62" s="497"/>
      <c r="UMS62" s="497"/>
      <c r="UMT62" s="497"/>
      <c r="UMU62" s="497"/>
      <c r="UMV62" s="497"/>
      <c r="UMW62" s="497"/>
      <c r="UMX62" s="497"/>
      <c r="UMY62" s="497"/>
      <c r="UMZ62" s="497"/>
      <c r="UNA62" s="497"/>
      <c r="UNB62" s="497"/>
      <c r="UNC62" s="497"/>
      <c r="UND62" s="497"/>
      <c r="UNE62" s="497"/>
      <c r="UNF62" s="497"/>
      <c r="UNG62" s="497"/>
      <c r="UNH62" s="497"/>
      <c r="UNI62" s="497"/>
      <c r="UNJ62" s="497"/>
      <c r="UNK62" s="497"/>
      <c r="UNL62" s="497"/>
      <c r="UNM62" s="497"/>
      <c r="UNN62" s="497"/>
      <c r="UNO62" s="497"/>
      <c r="UNP62" s="497"/>
      <c r="UNQ62" s="497"/>
      <c r="UNR62" s="497"/>
      <c r="UNS62" s="497"/>
      <c r="UNT62" s="497"/>
      <c r="UNU62" s="497"/>
      <c r="UNV62" s="497"/>
      <c r="UNW62" s="497"/>
      <c r="UNX62" s="497"/>
      <c r="UNY62" s="497"/>
      <c r="UNZ62" s="497"/>
      <c r="UOA62" s="497"/>
      <c r="UOB62" s="497"/>
      <c r="UOC62" s="497"/>
      <c r="UOD62" s="497"/>
      <c r="UOE62" s="497"/>
      <c r="UOF62" s="497"/>
      <c r="UOG62" s="497"/>
      <c r="UOH62" s="497"/>
      <c r="UOI62" s="497"/>
      <c r="UOJ62" s="497"/>
      <c r="UOK62" s="497"/>
      <c r="UOL62" s="497"/>
      <c r="UOM62" s="497"/>
      <c r="UON62" s="497"/>
      <c r="UOO62" s="497"/>
      <c r="UOP62" s="497"/>
      <c r="UOQ62" s="497"/>
      <c r="UOR62" s="497"/>
      <c r="UOS62" s="497"/>
      <c r="UOT62" s="497"/>
      <c r="UOU62" s="497"/>
      <c r="UOV62" s="497"/>
      <c r="UOW62" s="497"/>
      <c r="UOX62" s="497"/>
      <c r="UOY62" s="497"/>
      <c r="UOZ62" s="497"/>
      <c r="UPA62" s="497"/>
      <c r="UPB62" s="497"/>
      <c r="UPC62" s="497"/>
      <c r="UPD62" s="497"/>
      <c r="UPE62" s="497"/>
      <c r="UPF62" s="497"/>
      <c r="UPG62" s="497"/>
      <c r="UPH62" s="497"/>
      <c r="UPI62" s="497"/>
      <c r="UPJ62" s="497"/>
      <c r="UPK62" s="497"/>
      <c r="UPL62" s="497"/>
      <c r="UPM62" s="497"/>
      <c r="UPN62" s="497"/>
      <c r="UPO62" s="497"/>
      <c r="UPP62" s="497"/>
      <c r="UPQ62" s="497"/>
      <c r="UPR62" s="497"/>
      <c r="UPS62" s="497"/>
      <c r="UPT62" s="497"/>
      <c r="UPU62" s="497"/>
      <c r="UPV62" s="497"/>
      <c r="UPW62" s="497"/>
      <c r="UPX62" s="497"/>
      <c r="UPY62" s="497"/>
      <c r="UPZ62" s="497"/>
      <c r="UQA62" s="497"/>
      <c r="UQB62" s="497"/>
      <c r="UQC62" s="497"/>
      <c r="UQD62" s="497"/>
      <c r="UQE62" s="497"/>
      <c r="UQF62" s="497"/>
      <c r="UQG62" s="497"/>
      <c r="UQH62" s="497"/>
      <c r="UQI62" s="497"/>
      <c r="UQJ62" s="497"/>
      <c r="UQK62" s="497"/>
      <c r="UQL62" s="497"/>
      <c r="UQM62" s="497"/>
      <c r="UQN62" s="497"/>
      <c r="UQO62" s="497"/>
      <c r="UQP62" s="497"/>
      <c r="UQQ62" s="497"/>
      <c r="UQR62" s="497"/>
      <c r="UQS62" s="497"/>
      <c r="UQT62" s="497"/>
      <c r="UQU62" s="497"/>
      <c r="UQV62" s="497"/>
      <c r="UQW62" s="497"/>
      <c r="UQX62" s="497"/>
      <c r="UQY62" s="497"/>
      <c r="UQZ62" s="497"/>
      <c r="URA62" s="497"/>
      <c r="URB62" s="497"/>
      <c r="URC62" s="497"/>
      <c r="URD62" s="497"/>
      <c r="URE62" s="497"/>
      <c r="URF62" s="497"/>
      <c r="URG62" s="497"/>
      <c r="URH62" s="497"/>
      <c r="URI62" s="497"/>
      <c r="URJ62" s="497"/>
      <c r="URK62" s="497"/>
      <c r="URL62" s="497"/>
      <c r="URM62" s="497"/>
      <c r="URN62" s="497"/>
      <c r="URO62" s="497"/>
      <c r="URP62" s="497"/>
      <c r="URQ62" s="497"/>
      <c r="URR62" s="497"/>
      <c r="URS62" s="497"/>
      <c r="URT62" s="497"/>
      <c r="URU62" s="497"/>
      <c r="URV62" s="497"/>
      <c r="URW62" s="497"/>
      <c r="URX62" s="497"/>
      <c r="URY62" s="497"/>
      <c r="URZ62" s="497"/>
      <c r="USA62" s="497"/>
      <c r="USB62" s="497"/>
      <c r="USC62" s="497"/>
      <c r="USD62" s="497"/>
      <c r="USE62" s="497"/>
      <c r="USF62" s="497"/>
      <c r="USG62" s="497"/>
      <c r="USH62" s="497"/>
      <c r="USI62" s="497"/>
      <c r="USJ62" s="497"/>
      <c r="USK62" s="497"/>
      <c r="USL62" s="497"/>
      <c r="USM62" s="497"/>
      <c r="USN62" s="497"/>
      <c r="USO62" s="497"/>
      <c r="USP62" s="497"/>
      <c r="USQ62" s="497"/>
      <c r="USR62" s="497"/>
      <c r="USS62" s="497"/>
      <c r="UST62" s="497"/>
      <c r="USU62" s="497"/>
      <c r="USV62" s="497"/>
      <c r="USW62" s="497"/>
      <c r="USX62" s="497"/>
      <c r="USY62" s="497"/>
      <c r="USZ62" s="497"/>
      <c r="UTA62" s="497"/>
      <c r="UTB62" s="497"/>
      <c r="UTC62" s="497"/>
      <c r="UTD62" s="497"/>
      <c r="UTE62" s="497"/>
      <c r="UTF62" s="497"/>
      <c r="UTG62" s="497"/>
      <c r="UTH62" s="497"/>
      <c r="UTI62" s="497"/>
      <c r="UTJ62" s="497"/>
      <c r="UTK62" s="497"/>
      <c r="UTL62" s="497"/>
      <c r="UTM62" s="497"/>
      <c r="UTN62" s="497"/>
      <c r="UTO62" s="497"/>
      <c r="UTP62" s="497"/>
      <c r="UTQ62" s="497"/>
      <c r="UTR62" s="497"/>
      <c r="UTS62" s="497"/>
      <c r="UTT62" s="497"/>
      <c r="UTU62" s="497"/>
      <c r="UTV62" s="497"/>
      <c r="UTW62" s="497"/>
      <c r="UTX62" s="497"/>
      <c r="UTY62" s="497"/>
      <c r="UTZ62" s="497"/>
      <c r="UUA62" s="497"/>
      <c r="UUB62" s="497"/>
      <c r="UUC62" s="497"/>
      <c r="UUD62" s="497"/>
      <c r="UUE62" s="497"/>
      <c r="UUF62" s="497"/>
      <c r="UUG62" s="497"/>
      <c r="UUH62" s="497"/>
      <c r="UUI62" s="497"/>
      <c r="UUJ62" s="497"/>
      <c r="UUK62" s="497"/>
      <c r="UUL62" s="497"/>
      <c r="UUM62" s="497"/>
      <c r="UUN62" s="497"/>
      <c r="UUO62" s="497"/>
      <c r="UUP62" s="497"/>
      <c r="UUQ62" s="497"/>
      <c r="UUR62" s="497"/>
      <c r="UUS62" s="497"/>
      <c r="UUT62" s="497"/>
      <c r="UUU62" s="497"/>
      <c r="UUV62" s="497"/>
      <c r="UUW62" s="497"/>
      <c r="UUX62" s="497"/>
      <c r="UUY62" s="497"/>
      <c r="UUZ62" s="497"/>
      <c r="UVA62" s="497"/>
      <c r="UVB62" s="497"/>
      <c r="UVC62" s="497"/>
      <c r="UVD62" s="497"/>
      <c r="UVE62" s="497"/>
      <c r="UVF62" s="497"/>
      <c r="UVG62" s="497"/>
      <c r="UVH62" s="497"/>
      <c r="UVI62" s="497"/>
      <c r="UVJ62" s="497"/>
      <c r="UVK62" s="497"/>
      <c r="UVL62" s="497"/>
      <c r="UVM62" s="497"/>
      <c r="UVN62" s="497"/>
      <c r="UVO62" s="497"/>
      <c r="UVP62" s="497"/>
      <c r="UVQ62" s="497"/>
      <c r="UVR62" s="497"/>
      <c r="UVS62" s="497"/>
      <c r="UVT62" s="497"/>
      <c r="UVU62" s="497"/>
      <c r="UVV62" s="497"/>
      <c r="UVW62" s="497"/>
      <c r="UVX62" s="497"/>
      <c r="UVY62" s="497"/>
      <c r="UVZ62" s="497"/>
      <c r="UWA62" s="497"/>
      <c r="UWB62" s="497"/>
      <c r="UWC62" s="497"/>
      <c r="UWD62" s="497"/>
      <c r="UWE62" s="497"/>
      <c r="UWF62" s="497"/>
      <c r="UWG62" s="497"/>
      <c r="UWH62" s="497"/>
      <c r="UWI62" s="497"/>
      <c r="UWJ62" s="497"/>
      <c r="UWK62" s="497"/>
      <c r="UWL62" s="497"/>
      <c r="UWM62" s="497"/>
      <c r="UWN62" s="497"/>
      <c r="UWO62" s="497"/>
      <c r="UWP62" s="497"/>
      <c r="UWQ62" s="497"/>
      <c r="UWR62" s="497"/>
      <c r="UWS62" s="497"/>
      <c r="UWT62" s="497"/>
      <c r="UWU62" s="497"/>
      <c r="UWV62" s="497"/>
      <c r="UWW62" s="497"/>
      <c r="UWX62" s="497"/>
      <c r="UWY62" s="497"/>
      <c r="UWZ62" s="497"/>
      <c r="UXA62" s="497"/>
      <c r="UXB62" s="497"/>
      <c r="UXC62" s="497"/>
      <c r="UXD62" s="497"/>
      <c r="UXE62" s="497"/>
      <c r="UXF62" s="497"/>
      <c r="UXG62" s="497"/>
      <c r="UXH62" s="497"/>
      <c r="UXI62" s="497"/>
      <c r="UXJ62" s="497"/>
      <c r="UXK62" s="497"/>
      <c r="UXL62" s="497"/>
      <c r="UXM62" s="497"/>
      <c r="UXN62" s="497"/>
      <c r="UXO62" s="497"/>
      <c r="UXP62" s="497"/>
      <c r="UXQ62" s="497"/>
      <c r="UXR62" s="497"/>
      <c r="UXS62" s="497"/>
      <c r="UXT62" s="497"/>
      <c r="UXU62" s="497"/>
      <c r="UXV62" s="497"/>
      <c r="UXW62" s="497"/>
      <c r="UXX62" s="497"/>
      <c r="UXY62" s="497"/>
      <c r="UXZ62" s="497"/>
      <c r="UYA62" s="497"/>
      <c r="UYB62" s="497"/>
      <c r="UYC62" s="497"/>
      <c r="UYD62" s="497"/>
      <c r="UYE62" s="497"/>
      <c r="UYF62" s="497"/>
      <c r="UYG62" s="497"/>
      <c r="UYH62" s="497"/>
      <c r="UYI62" s="497"/>
      <c r="UYJ62" s="497"/>
      <c r="UYK62" s="497"/>
      <c r="UYL62" s="497"/>
      <c r="UYM62" s="497"/>
      <c r="UYN62" s="497"/>
      <c r="UYO62" s="497"/>
      <c r="UYP62" s="497"/>
      <c r="UYQ62" s="497"/>
      <c r="UYR62" s="497"/>
      <c r="UYS62" s="497"/>
      <c r="UYT62" s="497"/>
      <c r="UYU62" s="497"/>
      <c r="UYV62" s="497"/>
      <c r="UYW62" s="497"/>
      <c r="UYX62" s="497"/>
      <c r="UYY62" s="497"/>
      <c r="UYZ62" s="497"/>
      <c r="UZA62" s="497"/>
      <c r="UZB62" s="497"/>
      <c r="UZC62" s="497"/>
      <c r="UZD62" s="497"/>
      <c r="UZE62" s="497"/>
      <c r="UZF62" s="497"/>
      <c r="UZG62" s="497"/>
      <c r="UZH62" s="497"/>
      <c r="UZI62" s="497"/>
      <c r="UZJ62" s="497"/>
      <c r="UZK62" s="497"/>
      <c r="UZL62" s="497"/>
      <c r="UZM62" s="497"/>
      <c r="UZN62" s="497"/>
      <c r="UZO62" s="497"/>
      <c r="UZP62" s="497"/>
      <c r="UZQ62" s="497"/>
      <c r="UZR62" s="497"/>
      <c r="UZS62" s="497"/>
      <c r="UZT62" s="497"/>
      <c r="UZU62" s="497"/>
      <c r="UZV62" s="497"/>
      <c r="UZW62" s="497"/>
      <c r="UZX62" s="497"/>
      <c r="UZY62" s="497"/>
      <c r="UZZ62" s="497"/>
      <c r="VAA62" s="497"/>
      <c r="VAB62" s="497"/>
      <c r="VAC62" s="497"/>
      <c r="VAD62" s="497"/>
      <c r="VAE62" s="497"/>
      <c r="VAF62" s="497"/>
      <c r="VAG62" s="497"/>
      <c r="VAH62" s="497"/>
      <c r="VAI62" s="497"/>
      <c r="VAJ62" s="497"/>
      <c r="VAK62" s="497"/>
      <c r="VAL62" s="497"/>
      <c r="VAM62" s="497"/>
      <c r="VAN62" s="497"/>
      <c r="VAO62" s="497"/>
      <c r="VAP62" s="497"/>
      <c r="VAQ62" s="497"/>
      <c r="VAR62" s="497"/>
      <c r="VAS62" s="497"/>
      <c r="VAT62" s="497"/>
      <c r="VAU62" s="497"/>
      <c r="VAV62" s="497"/>
      <c r="VAW62" s="497"/>
      <c r="VAX62" s="497"/>
      <c r="VAY62" s="497"/>
      <c r="VAZ62" s="497"/>
      <c r="VBA62" s="497"/>
      <c r="VBB62" s="497"/>
      <c r="VBC62" s="497"/>
      <c r="VBD62" s="497"/>
      <c r="VBE62" s="497"/>
      <c r="VBF62" s="497"/>
      <c r="VBG62" s="497"/>
      <c r="VBH62" s="497"/>
      <c r="VBI62" s="497"/>
      <c r="VBJ62" s="497"/>
      <c r="VBK62" s="497"/>
      <c r="VBL62" s="497"/>
      <c r="VBM62" s="497"/>
      <c r="VBN62" s="497"/>
      <c r="VBO62" s="497"/>
      <c r="VBP62" s="497"/>
      <c r="VBQ62" s="497"/>
      <c r="VBR62" s="497"/>
      <c r="VBS62" s="497"/>
      <c r="VBT62" s="497"/>
      <c r="VBU62" s="497"/>
      <c r="VBV62" s="497"/>
      <c r="VBW62" s="497"/>
      <c r="VBX62" s="497"/>
      <c r="VBY62" s="497"/>
      <c r="VBZ62" s="497"/>
      <c r="VCA62" s="497"/>
      <c r="VCB62" s="497"/>
      <c r="VCC62" s="497"/>
      <c r="VCD62" s="497"/>
      <c r="VCE62" s="497"/>
      <c r="VCF62" s="497"/>
      <c r="VCG62" s="497"/>
      <c r="VCH62" s="497"/>
      <c r="VCI62" s="497"/>
      <c r="VCJ62" s="497"/>
      <c r="VCK62" s="497"/>
      <c r="VCL62" s="497"/>
      <c r="VCM62" s="497"/>
      <c r="VCN62" s="497"/>
      <c r="VCO62" s="497"/>
      <c r="VCP62" s="497"/>
      <c r="VCQ62" s="497"/>
      <c r="VCR62" s="497"/>
      <c r="VCS62" s="497"/>
      <c r="VCT62" s="497"/>
      <c r="VCU62" s="497"/>
      <c r="VCV62" s="497"/>
      <c r="VCW62" s="497"/>
      <c r="VCX62" s="497"/>
      <c r="VCY62" s="497"/>
      <c r="VCZ62" s="497"/>
      <c r="VDA62" s="497"/>
      <c r="VDB62" s="497"/>
      <c r="VDC62" s="497"/>
      <c r="VDD62" s="497"/>
      <c r="VDE62" s="497"/>
      <c r="VDF62" s="497"/>
      <c r="VDG62" s="497"/>
      <c r="VDH62" s="497"/>
      <c r="VDI62" s="497"/>
      <c r="VDJ62" s="497"/>
      <c r="VDK62" s="497"/>
      <c r="VDL62" s="497"/>
      <c r="VDM62" s="497"/>
      <c r="VDN62" s="497"/>
      <c r="VDO62" s="497"/>
      <c r="VDP62" s="497"/>
      <c r="VDQ62" s="497"/>
      <c r="VDR62" s="497"/>
      <c r="VDS62" s="497"/>
      <c r="VDT62" s="497"/>
      <c r="VDU62" s="497"/>
      <c r="VDV62" s="497"/>
      <c r="VDW62" s="497"/>
      <c r="VDX62" s="497"/>
      <c r="VDY62" s="497"/>
      <c r="VDZ62" s="497"/>
      <c r="VEA62" s="497"/>
      <c r="VEB62" s="497"/>
      <c r="VEC62" s="497"/>
      <c r="VED62" s="497"/>
      <c r="VEE62" s="497"/>
      <c r="VEF62" s="497"/>
      <c r="VEG62" s="497"/>
      <c r="VEH62" s="497"/>
      <c r="VEI62" s="497"/>
      <c r="VEJ62" s="497"/>
      <c r="VEK62" s="497"/>
      <c r="VEL62" s="497"/>
      <c r="VEM62" s="497"/>
      <c r="VEN62" s="497"/>
      <c r="VEO62" s="497"/>
      <c r="VEP62" s="497"/>
      <c r="VEQ62" s="497"/>
      <c r="VER62" s="497"/>
      <c r="VES62" s="497"/>
      <c r="VET62" s="497"/>
      <c r="VEU62" s="497"/>
      <c r="VEV62" s="497"/>
      <c r="VEW62" s="497"/>
      <c r="VEX62" s="497"/>
      <c r="VEY62" s="497"/>
      <c r="VEZ62" s="497"/>
      <c r="VFA62" s="497"/>
      <c r="VFB62" s="497"/>
      <c r="VFC62" s="497"/>
      <c r="VFD62" s="497"/>
      <c r="VFE62" s="497"/>
      <c r="VFF62" s="497"/>
      <c r="VFG62" s="497"/>
      <c r="VFH62" s="497"/>
      <c r="VFI62" s="497"/>
      <c r="VFJ62" s="497"/>
      <c r="VFK62" s="497"/>
      <c r="VFL62" s="497"/>
      <c r="VFM62" s="497"/>
      <c r="VFN62" s="497"/>
      <c r="VFO62" s="497"/>
      <c r="VFP62" s="497"/>
      <c r="VFQ62" s="497"/>
      <c r="VFR62" s="497"/>
      <c r="VFS62" s="497"/>
      <c r="VFT62" s="497"/>
      <c r="VFU62" s="497"/>
      <c r="VFV62" s="497"/>
      <c r="VFW62" s="497"/>
      <c r="VFX62" s="497"/>
      <c r="VFY62" s="497"/>
      <c r="VFZ62" s="497"/>
      <c r="VGA62" s="497"/>
      <c r="VGB62" s="497"/>
      <c r="VGC62" s="497"/>
      <c r="VGD62" s="497"/>
      <c r="VGE62" s="497"/>
      <c r="VGF62" s="497"/>
      <c r="VGG62" s="497"/>
      <c r="VGH62" s="497"/>
      <c r="VGI62" s="497"/>
      <c r="VGJ62" s="497"/>
      <c r="VGK62" s="497"/>
      <c r="VGL62" s="497"/>
      <c r="VGM62" s="497"/>
      <c r="VGN62" s="497"/>
      <c r="VGO62" s="497"/>
      <c r="VGP62" s="497"/>
      <c r="VGQ62" s="497"/>
      <c r="VGR62" s="497"/>
      <c r="VGS62" s="497"/>
      <c r="VGT62" s="497"/>
      <c r="VGU62" s="497"/>
      <c r="VGV62" s="497"/>
      <c r="VGW62" s="497"/>
      <c r="VGX62" s="497"/>
      <c r="VGY62" s="497"/>
      <c r="VGZ62" s="497"/>
      <c r="VHA62" s="497"/>
      <c r="VHB62" s="497"/>
      <c r="VHC62" s="497"/>
      <c r="VHD62" s="497"/>
      <c r="VHE62" s="497"/>
      <c r="VHF62" s="497"/>
      <c r="VHG62" s="497"/>
      <c r="VHH62" s="497"/>
      <c r="VHI62" s="497"/>
      <c r="VHJ62" s="497"/>
      <c r="VHK62" s="497"/>
      <c r="VHL62" s="497"/>
      <c r="VHM62" s="497"/>
      <c r="VHN62" s="497"/>
      <c r="VHO62" s="497"/>
      <c r="VHP62" s="497"/>
      <c r="VHQ62" s="497"/>
      <c r="VHR62" s="497"/>
      <c r="VHS62" s="497"/>
      <c r="VHT62" s="497"/>
      <c r="VHU62" s="497"/>
      <c r="VHV62" s="497"/>
      <c r="VHW62" s="497"/>
      <c r="VHX62" s="497"/>
      <c r="VHY62" s="497"/>
      <c r="VHZ62" s="497"/>
      <c r="VIA62" s="497"/>
      <c r="VIB62" s="497"/>
      <c r="VIC62" s="497"/>
      <c r="VID62" s="497"/>
      <c r="VIE62" s="497"/>
      <c r="VIF62" s="497"/>
      <c r="VIG62" s="497"/>
      <c r="VIH62" s="497"/>
      <c r="VII62" s="497"/>
      <c r="VIJ62" s="497"/>
      <c r="VIK62" s="497"/>
      <c r="VIL62" s="497"/>
      <c r="VIM62" s="497"/>
      <c r="VIN62" s="497"/>
      <c r="VIO62" s="497"/>
      <c r="VIP62" s="497"/>
      <c r="VIQ62" s="497"/>
      <c r="VIR62" s="497"/>
      <c r="VIS62" s="497"/>
      <c r="VIT62" s="497"/>
      <c r="VIU62" s="497"/>
      <c r="VIV62" s="497"/>
      <c r="VIW62" s="497"/>
      <c r="VIX62" s="497"/>
      <c r="VIY62" s="497"/>
      <c r="VIZ62" s="497"/>
      <c r="VJA62" s="497"/>
      <c r="VJB62" s="497"/>
      <c r="VJC62" s="497"/>
      <c r="VJD62" s="497"/>
      <c r="VJE62" s="497"/>
      <c r="VJF62" s="497"/>
      <c r="VJG62" s="497"/>
      <c r="VJH62" s="497"/>
      <c r="VJI62" s="497"/>
      <c r="VJJ62" s="497"/>
      <c r="VJK62" s="497"/>
      <c r="VJL62" s="497"/>
      <c r="VJM62" s="497"/>
      <c r="VJN62" s="497"/>
      <c r="VJO62" s="497"/>
      <c r="VJP62" s="497"/>
      <c r="VJQ62" s="497"/>
      <c r="VJR62" s="497"/>
      <c r="VJS62" s="497"/>
      <c r="VJT62" s="497"/>
      <c r="VJU62" s="497"/>
      <c r="VJV62" s="497"/>
      <c r="VJW62" s="497"/>
      <c r="VJX62" s="497"/>
      <c r="VJY62" s="497"/>
      <c r="VJZ62" s="497"/>
      <c r="VKA62" s="497"/>
      <c r="VKB62" s="497"/>
      <c r="VKC62" s="497"/>
      <c r="VKD62" s="497"/>
      <c r="VKE62" s="497"/>
      <c r="VKF62" s="497"/>
      <c r="VKG62" s="497"/>
      <c r="VKH62" s="497"/>
      <c r="VKI62" s="497"/>
      <c r="VKJ62" s="497"/>
      <c r="VKK62" s="497"/>
      <c r="VKL62" s="497"/>
      <c r="VKM62" s="497"/>
      <c r="VKN62" s="497"/>
      <c r="VKO62" s="497"/>
      <c r="VKP62" s="497"/>
      <c r="VKQ62" s="497"/>
      <c r="VKR62" s="497"/>
      <c r="VKS62" s="497"/>
      <c r="VKT62" s="497"/>
      <c r="VKU62" s="497"/>
      <c r="VKV62" s="497"/>
      <c r="VKW62" s="497"/>
      <c r="VKX62" s="497"/>
      <c r="VKY62" s="497"/>
      <c r="VKZ62" s="497"/>
      <c r="VLA62" s="497"/>
      <c r="VLB62" s="497"/>
      <c r="VLC62" s="497"/>
      <c r="VLD62" s="497"/>
      <c r="VLE62" s="497"/>
      <c r="VLF62" s="497"/>
      <c r="VLG62" s="497"/>
      <c r="VLH62" s="497"/>
      <c r="VLI62" s="497"/>
      <c r="VLJ62" s="497"/>
      <c r="VLK62" s="497"/>
      <c r="VLL62" s="497"/>
      <c r="VLM62" s="497"/>
      <c r="VLN62" s="497"/>
      <c r="VLO62" s="497"/>
      <c r="VLP62" s="497"/>
      <c r="VLQ62" s="497"/>
      <c r="VLR62" s="497"/>
      <c r="VLS62" s="497"/>
      <c r="VLT62" s="497"/>
      <c r="VLU62" s="497"/>
      <c r="VLV62" s="497"/>
      <c r="VLW62" s="497"/>
      <c r="VLX62" s="497"/>
      <c r="VLY62" s="497"/>
      <c r="VLZ62" s="497"/>
      <c r="VMA62" s="497"/>
      <c r="VMB62" s="497"/>
      <c r="VMC62" s="497"/>
      <c r="VMD62" s="497"/>
      <c r="VME62" s="497"/>
      <c r="VMF62" s="497"/>
      <c r="VMG62" s="497"/>
      <c r="VMH62" s="497"/>
      <c r="VMI62" s="497"/>
      <c r="VMJ62" s="497"/>
      <c r="VMK62" s="497"/>
      <c r="VML62" s="497"/>
      <c r="VMM62" s="497"/>
      <c r="VMN62" s="497"/>
      <c r="VMO62" s="497"/>
      <c r="VMP62" s="497"/>
      <c r="VMQ62" s="497"/>
      <c r="VMR62" s="497"/>
      <c r="VMS62" s="497"/>
      <c r="VMT62" s="497"/>
      <c r="VMU62" s="497"/>
      <c r="VMV62" s="497"/>
      <c r="VMW62" s="497"/>
      <c r="VMX62" s="497"/>
      <c r="VMY62" s="497"/>
      <c r="VMZ62" s="497"/>
      <c r="VNA62" s="497"/>
      <c r="VNB62" s="497"/>
      <c r="VNC62" s="497"/>
      <c r="VND62" s="497"/>
      <c r="VNE62" s="497"/>
      <c r="VNF62" s="497"/>
      <c r="VNG62" s="497"/>
      <c r="VNH62" s="497"/>
      <c r="VNI62" s="497"/>
      <c r="VNJ62" s="497"/>
      <c r="VNK62" s="497"/>
      <c r="VNL62" s="497"/>
      <c r="VNM62" s="497"/>
      <c r="VNN62" s="497"/>
      <c r="VNO62" s="497"/>
      <c r="VNP62" s="497"/>
      <c r="VNQ62" s="497"/>
      <c r="VNR62" s="497"/>
      <c r="VNS62" s="497"/>
      <c r="VNT62" s="497"/>
      <c r="VNU62" s="497"/>
      <c r="VNV62" s="497"/>
      <c r="VNW62" s="497"/>
      <c r="VNX62" s="497"/>
      <c r="VNY62" s="497"/>
      <c r="VNZ62" s="497"/>
      <c r="VOA62" s="497"/>
      <c r="VOB62" s="497"/>
      <c r="VOC62" s="497"/>
      <c r="VOD62" s="497"/>
      <c r="VOE62" s="497"/>
      <c r="VOF62" s="497"/>
      <c r="VOG62" s="497"/>
      <c r="VOH62" s="497"/>
      <c r="VOI62" s="497"/>
      <c r="VOJ62" s="497"/>
      <c r="VOK62" s="497"/>
      <c r="VOL62" s="497"/>
      <c r="VOM62" s="497"/>
      <c r="VON62" s="497"/>
      <c r="VOO62" s="497"/>
      <c r="VOP62" s="497"/>
      <c r="VOQ62" s="497"/>
      <c r="VOR62" s="497"/>
      <c r="VOS62" s="497"/>
      <c r="VOT62" s="497"/>
      <c r="VOU62" s="497"/>
      <c r="VOV62" s="497"/>
      <c r="VOW62" s="497"/>
      <c r="VOX62" s="497"/>
      <c r="VOY62" s="497"/>
      <c r="VOZ62" s="497"/>
      <c r="VPA62" s="497"/>
      <c r="VPB62" s="497"/>
      <c r="VPC62" s="497"/>
      <c r="VPD62" s="497"/>
      <c r="VPE62" s="497"/>
      <c r="VPF62" s="497"/>
      <c r="VPG62" s="497"/>
      <c r="VPH62" s="497"/>
      <c r="VPI62" s="497"/>
      <c r="VPJ62" s="497"/>
      <c r="VPK62" s="497"/>
      <c r="VPL62" s="497"/>
      <c r="VPM62" s="497"/>
      <c r="VPN62" s="497"/>
      <c r="VPO62" s="497"/>
      <c r="VPP62" s="497"/>
      <c r="VPQ62" s="497"/>
      <c r="VPR62" s="497"/>
      <c r="VPS62" s="497"/>
      <c r="VPT62" s="497"/>
      <c r="VPU62" s="497"/>
      <c r="VPV62" s="497"/>
      <c r="VPW62" s="497"/>
      <c r="VPX62" s="497"/>
      <c r="VPY62" s="497"/>
      <c r="VPZ62" s="497"/>
      <c r="VQA62" s="497"/>
      <c r="VQB62" s="497"/>
      <c r="VQC62" s="497"/>
      <c r="VQD62" s="497"/>
      <c r="VQE62" s="497"/>
      <c r="VQF62" s="497"/>
      <c r="VQG62" s="497"/>
      <c r="VQH62" s="497"/>
      <c r="VQI62" s="497"/>
      <c r="VQJ62" s="497"/>
      <c r="VQK62" s="497"/>
      <c r="VQL62" s="497"/>
      <c r="VQM62" s="497"/>
      <c r="VQN62" s="497"/>
      <c r="VQO62" s="497"/>
      <c r="VQP62" s="497"/>
      <c r="VQQ62" s="497"/>
      <c r="VQR62" s="497"/>
      <c r="VQS62" s="497"/>
      <c r="VQT62" s="497"/>
      <c r="VQU62" s="497"/>
      <c r="VQV62" s="497"/>
      <c r="VQW62" s="497"/>
      <c r="VQX62" s="497"/>
      <c r="VQY62" s="497"/>
      <c r="VQZ62" s="497"/>
      <c r="VRA62" s="497"/>
      <c r="VRB62" s="497"/>
      <c r="VRC62" s="497"/>
      <c r="VRD62" s="497"/>
      <c r="VRE62" s="497"/>
      <c r="VRF62" s="497"/>
      <c r="VRG62" s="497"/>
      <c r="VRH62" s="497"/>
      <c r="VRI62" s="497"/>
      <c r="VRJ62" s="497"/>
      <c r="VRK62" s="497"/>
      <c r="VRL62" s="497"/>
      <c r="VRM62" s="497"/>
      <c r="VRN62" s="497"/>
      <c r="VRO62" s="497"/>
      <c r="VRP62" s="497"/>
      <c r="VRQ62" s="497"/>
      <c r="VRR62" s="497"/>
      <c r="VRS62" s="497"/>
      <c r="VRT62" s="497"/>
      <c r="VRU62" s="497"/>
      <c r="VRV62" s="497"/>
      <c r="VRW62" s="497"/>
      <c r="VRX62" s="497"/>
      <c r="VRY62" s="497"/>
      <c r="VRZ62" s="497"/>
      <c r="VSA62" s="497"/>
      <c r="VSB62" s="497"/>
      <c r="VSC62" s="497"/>
      <c r="VSD62" s="497"/>
      <c r="VSE62" s="497"/>
      <c r="VSF62" s="497"/>
      <c r="VSG62" s="497"/>
      <c r="VSH62" s="497"/>
      <c r="VSI62" s="497"/>
      <c r="VSJ62" s="497"/>
      <c r="VSK62" s="497"/>
      <c r="VSL62" s="497"/>
      <c r="VSM62" s="497"/>
      <c r="VSN62" s="497"/>
      <c r="VSO62" s="497"/>
      <c r="VSP62" s="497"/>
      <c r="VSQ62" s="497"/>
      <c r="VSR62" s="497"/>
      <c r="VSS62" s="497"/>
      <c r="VST62" s="497"/>
      <c r="VSU62" s="497"/>
      <c r="VSV62" s="497"/>
      <c r="VSW62" s="497"/>
      <c r="VSX62" s="497"/>
      <c r="VSY62" s="497"/>
      <c r="VSZ62" s="497"/>
      <c r="VTA62" s="497"/>
      <c r="VTB62" s="497"/>
      <c r="VTC62" s="497"/>
      <c r="VTD62" s="497"/>
      <c r="VTE62" s="497"/>
      <c r="VTF62" s="497"/>
      <c r="VTG62" s="497"/>
      <c r="VTH62" s="497"/>
      <c r="VTI62" s="497"/>
      <c r="VTJ62" s="497"/>
      <c r="VTK62" s="497"/>
      <c r="VTL62" s="497"/>
      <c r="VTM62" s="497"/>
      <c r="VTN62" s="497"/>
      <c r="VTO62" s="497"/>
      <c r="VTP62" s="497"/>
      <c r="VTQ62" s="497"/>
      <c r="VTR62" s="497"/>
      <c r="VTS62" s="497"/>
      <c r="VTT62" s="497"/>
      <c r="VTU62" s="497"/>
      <c r="VTV62" s="497"/>
      <c r="VTW62" s="497"/>
      <c r="VTX62" s="497"/>
      <c r="VTY62" s="497"/>
      <c r="VTZ62" s="497"/>
      <c r="VUA62" s="497"/>
      <c r="VUB62" s="497"/>
      <c r="VUC62" s="497"/>
      <c r="VUD62" s="497"/>
      <c r="VUE62" s="497"/>
      <c r="VUF62" s="497"/>
      <c r="VUG62" s="497"/>
      <c r="VUH62" s="497"/>
      <c r="VUI62" s="497"/>
      <c r="VUJ62" s="497"/>
      <c r="VUK62" s="497"/>
      <c r="VUL62" s="497"/>
      <c r="VUM62" s="497"/>
      <c r="VUN62" s="497"/>
      <c r="VUO62" s="497"/>
      <c r="VUP62" s="497"/>
      <c r="VUQ62" s="497"/>
      <c r="VUR62" s="497"/>
      <c r="VUS62" s="497"/>
      <c r="VUT62" s="497"/>
      <c r="VUU62" s="497"/>
      <c r="VUV62" s="497"/>
      <c r="VUW62" s="497"/>
      <c r="VUX62" s="497"/>
      <c r="VUY62" s="497"/>
      <c r="VUZ62" s="497"/>
      <c r="VVA62" s="497"/>
      <c r="VVB62" s="497"/>
      <c r="VVC62" s="497"/>
      <c r="VVD62" s="497"/>
      <c r="VVE62" s="497"/>
      <c r="VVF62" s="497"/>
      <c r="VVG62" s="497"/>
      <c r="VVH62" s="497"/>
      <c r="VVI62" s="497"/>
      <c r="VVJ62" s="497"/>
      <c r="VVK62" s="497"/>
      <c r="VVL62" s="497"/>
      <c r="VVM62" s="497"/>
      <c r="VVN62" s="497"/>
      <c r="VVO62" s="497"/>
      <c r="VVP62" s="497"/>
      <c r="VVQ62" s="497"/>
      <c r="VVR62" s="497"/>
      <c r="VVS62" s="497"/>
      <c r="VVT62" s="497"/>
      <c r="VVU62" s="497"/>
      <c r="VVV62" s="497"/>
      <c r="VVW62" s="497"/>
      <c r="VVX62" s="497"/>
      <c r="VVY62" s="497"/>
      <c r="VVZ62" s="497"/>
      <c r="VWA62" s="497"/>
      <c r="VWB62" s="497"/>
      <c r="VWC62" s="497"/>
      <c r="VWD62" s="497"/>
      <c r="VWE62" s="497"/>
      <c r="VWF62" s="497"/>
      <c r="VWG62" s="497"/>
      <c r="VWH62" s="497"/>
      <c r="VWI62" s="497"/>
      <c r="VWJ62" s="497"/>
      <c r="VWK62" s="497"/>
      <c r="VWL62" s="497"/>
      <c r="VWM62" s="497"/>
      <c r="VWN62" s="497"/>
      <c r="VWO62" s="497"/>
      <c r="VWP62" s="497"/>
      <c r="VWQ62" s="497"/>
      <c r="VWR62" s="497"/>
      <c r="VWS62" s="497"/>
      <c r="VWT62" s="497"/>
      <c r="VWU62" s="497"/>
      <c r="VWV62" s="497"/>
      <c r="VWW62" s="497"/>
      <c r="VWX62" s="497"/>
      <c r="VWY62" s="497"/>
      <c r="VWZ62" s="497"/>
      <c r="VXA62" s="497"/>
      <c r="VXB62" s="497"/>
      <c r="VXC62" s="497"/>
      <c r="VXD62" s="497"/>
      <c r="VXE62" s="497"/>
      <c r="VXF62" s="497"/>
      <c r="VXG62" s="497"/>
      <c r="VXH62" s="497"/>
      <c r="VXI62" s="497"/>
      <c r="VXJ62" s="497"/>
      <c r="VXK62" s="497"/>
      <c r="VXL62" s="497"/>
      <c r="VXM62" s="497"/>
      <c r="VXN62" s="497"/>
      <c r="VXO62" s="497"/>
      <c r="VXP62" s="497"/>
      <c r="VXQ62" s="497"/>
      <c r="VXR62" s="497"/>
      <c r="VXS62" s="497"/>
      <c r="VXT62" s="497"/>
      <c r="VXU62" s="497"/>
      <c r="VXV62" s="497"/>
      <c r="VXW62" s="497"/>
      <c r="VXX62" s="497"/>
      <c r="VXY62" s="497"/>
      <c r="VXZ62" s="497"/>
      <c r="VYA62" s="497"/>
      <c r="VYB62" s="497"/>
      <c r="VYC62" s="497"/>
      <c r="VYD62" s="497"/>
      <c r="VYE62" s="497"/>
      <c r="VYF62" s="497"/>
      <c r="VYG62" s="497"/>
      <c r="VYH62" s="497"/>
      <c r="VYI62" s="497"/>
      <c r="VYJ62" s="497"/>
      <c r="VYK62" s="497"/>
      <c r="VYL62" s="497"/>
      <c r="VYM62" s="497"/>
      <c r="VYN62" s="497"/>
      <c r="VYO62" s="497"/>
      <c r="VYP62" s="497"/>
      <c r="VYQ62" s="497"/>
      <c r="VYR62" s="497"/>
      <c r="VYS62" s="497"/>
      <c r="VYT62" s="497"/>
      <c r="VYU62" s="497"/>
      <c r="VYV62" s="497"/>
      <c r="VYW62" s="497"/>
      <c r="VYX62" s="497"/>
      <c r="VYY62" s="497"/>
      <c r="VYZ62" s="497"/>
      <c r="VZA62" s="497"/>
      <c r="VZB62" s="497"/>
      <c r="VZC62" s="497"/>
      <c r="VZD62" s="497"/>
      <c r="VZE62" s="497"/>
      <c r="VZF62" s="497"/>
      <c r="VZG62" s="497"/>
      <c r="VZH62" s="497"/>
      <c r="VZI62" s="497"/>
      <c r="VZJ62" s="497"/>
      <c r="VZK62" s="497"/>
      <c r="VZL62" s="497"/>
      <c r="VZM62" s="497"/>
      <c r="VZN62" s="497"/>
      <c r="VZO62" s="497"/>
      <c r="VZP62" s="497"/>
      <c r="VZQ62" s="497"/>
      <c r="VZR62" s="497"/>
      <c r="VZS62" s="497"/>
      <c r="VZT62" s="497"/>
      <c r="VZU62" s="497"/>
      <c r="VZV62" s="497"/>
      <c r="VZW62" s="497"/>
      <c r="VZX62" s="497"/>
      <c r="VZY62" s="497"/>
      <c r="VZZ62" s="497"/>
      <c r="WAA62" s="497"/>
      <c r="WAB62" s="497"/>
      <c r="WAC62" s="497"/>
      <c r="WAD62" s="497"/>
      <c r="WAE62" s="497"/>
      <c r="WAF62" s="497"/>
      <c r="WAG62" s="497"/>
      <c r="WAH62" s="497"/>
      <c r="WAI62" s="497"/>
      <c r="WAJ62" s="497"/>
      <c r="WAK62" s="497"/>
      <c r="WAL62" s="497"/>
      <c r="WAM62" s="497"/>
      <c r="WAN62" s="497"/>
      <c r="WAO62" s="497"/>
      <c r="WAP62" s="497"/>
      <c r="WAQ62" s="497"/>
      <c r="WAR62" s="497"/>
      <c r="WAS62" s="497"/>
      <c r="WAT62" s="497"/>
      <c r="WAU62" s="497"/>
      <c r="WAV62" s="497"/>
      <c r="WAW62" s="497"/>
      <c r="WAX62" s="497"/>
      <c r="WAY62" s="497"/>
      <c r="WAZ62" s="497"/>
      <c r="WBA62" s="497"/>
      <c r="WBB62" s="497"/>
      <c r="WBC62" s="497"/>
      <c r="WBD62" s="497"/>
      <c r="WBE62" s="497"/>
      <c r="WBF62" s="497"/>
      <c r="WBG62" s="497"/>
      <c r="WBH62" s="497"/>
      <c r="WBI62" s="497"/>
      <c r="WBJ62" s="497"/>
      <c r="WBK62" s="497"/>
      <c r="WBL62" s="497"/>
      <c r="WBM62" s="497"/>
      <c r="WBN62" s="497"/>
      <c r="WBO62" s="497"/>
      <c r="WBP62" s="497"/>
      <c r="WBQ62" s="497"/>
      <c r="WBR62" s="497"/>
      <c r="WBS62" s="497"/>
      <c r="WBT62" s="497"/>
      <c r="WBU62" s="497"/>
      <c r="WBV62" s="497"/>
      <c r="WBW62" s="497"/>
      <c r="WBX62" s="497"/>
      <c r="WBY62" s="497"/>
      <c r="WBZ62" s="497"/>
      <c r="WCA62" s="497"/>
      <c r="WCB62" s="497"/>
      <c r="WCC62" s="497"/>
      <c r="WCD62" s="497"/>
      <c r="WCE62" s="497"/>
      <c r="WCF62" s="497"/>
      <c r="WCG62" s="497"/>
      <c r="WCH62" s="497"/>
      <c r="WCI62" s="497"/>
      <c r="WCJ62" s="497"/>
      <c r="WCK62" s="497"/>
      <c r="WCL62" s="497"/>
      <c r="WCM62" s="497"/>
      <c r="WCN62" s="497"/>
      <c r="WCO62" s="497"/>
      <c r="WCP62" s="497"/>
      <c r="WCQ62" s="497"/>
      <c r="WCR62" s="497"/>
      <c r="WCS62" s="497"/>
      <c r="WCT62" s="497"/>
      <c r="WCU62" s="497"/>
      <c r="WCV62" s="497"/>
      <c r="WCW62" s="497"/>
      <c r="WCX62" s="497"/>
      <c r="WCY62" s="497"/>
      <c r="WCZ62" s="497"/>
      <c r="WDA62" s="497"/>
      <c r="WDB62" s="497"/>
      <c r="WDC62" s="497"/>
      <c r="WDD62" s="497"/>
      <c r="WDE62" s="497"/>
      <c r="WDF62" s="497"/>
      <c r="WDG62" s="497"/>
      <c r="WDH62" s="497"/>
      <c r="WDI62" s="497"/>
      <c r="WDJ62" s="497"/>
      <c r="WDK62" s="497"/>
      <c r="WDL62" s="497"/>
      <c r="WDM62" s="497"/>
      <c r="WDN62" s="497"/>
      <c r="WDO62" s="497"/>
      <c r="WDP62" s="497"/>
      <c r="WDQ62" s="497"/>
      <c r="WDR62" s="497"/>
      <c r="WDS62" s="497"/>
      <c r="WDT62" s="497"/>
      <c r="WDU62" s="497"/>
      <c r="WDV62" s="497"/>
      <c r="WDW62" s="497"/>
      <c r="WDX62" s="497"/>
      <c r="WDY62" s="497"/>
      <c r="WDZ62" s="497"/>
      <c r="WEA62" s="497"/>
      <c r="WEB62" s="497"/>
      <c r="WEC62" s="497"/>
      <c r="WED62" s="497"/>
      <c r="WEE62" s="497"/>
      <c r="WEF62" s="497"/>
      <c r="WEG62" s="497"/>
      <c r="WEH62" s="497"/>
      <c r="WEI62" s="497"/>
      <c r="WEJ62" s="497"/>
      <c r="WEK62" s="497"/>
      <c r="WEL62" s="497"/>
      <c r="WEM62" s="497"/>
      <c r="WEN62" s="497"/>
      <c r="WEO62" s="497"/>
      <c r="WEP62" s="497"/>
      <c r="WEQ62" s="497"/>
      <c r="WER62" s="497"/>
      <c r="WES62" s="497"/>
      <c r="WET62" s="497"/>
      <c r="WEU62" s="497"/>
      <c r="WEV62" s="497"/>
      <c r="WEW62" s="497"/>
      <c r="WEX62" s="497"/>
      <c r="WEY62" s="497"/>
      <c r="WEZ62" s="497"/>
      <c r="WFA62" s="497"/>
      <c r="WFB62" s="497"/>
      <c r="WFC62" s="497"/>
      <c r="WFD62" s="497"/>
      <c r="WFE62" s="497"/>
      <c r="WFF62" s="497"/>
      <c r="WFG62" s="497"/>
      <c r="WFH62" s="497"/>
      <c r="WFI62" s="497"/>
      <c r="WFJ62" s="497"/>
      <c r="WFK62" s="497"/>
      <c r="WFL62" s="497"/>
      <c r="WFM62" s="497"/>
      <c r="WFN62" s="497"/>
      <c r="WFO62" s="497"/>
      <c r="WFP62" s="497"/>
      <c r="WFQ62" s="497"/>
      <c r="WFR62" s="497"/>
      <c r="WFS62" s="497"/>
      <c r="WFT62" s="497"/>
      <c r="WFU62" s="497"/>
      <c r="WFV62" s="497"/>
      <c r="WFW62" s="497"/>
      <c r="WFX62" s="497"/>
      <c r="WFY62" s="497"/>
      <c r="WFZ62" s="497"/>
      <c r="WGA62" s="497"/>
      <c r="WGB62" s="497"/>
      <c r="WGC62" s="497"/>
      <c r="WGD62" s="497"/>
      <c r="WGE62" s="497"/>
      <c r="WGF62" s="497"/>
      <c r="WGG62" s="497"/>
      <c r="WGH62" s="497"/>
      <c r="WGI62" s="497"/>
      <c r="WGJ62" s="497"/>
      <c r="WGK62" s="497"/>
      <c r="WGL62" s="497"/>
      <c r="WGM62" s="497"/>
      <c r="WGN62" s="497"/>
      <c r="WGO62" s="497"/>
      <c r="WGP62" s="497"/>
      <c r="WGQ62" s="497"/>
      <c r="WGR62" s="497"/>
      <c r="WGS62" s="497"/>
      <c r="WGT62" s="497"/>
      <c r="WGU62" s="497"/>
      <c r="WGV62" s="497"/>
      <c r="WGW62" s="497"/>
      <c r="WGX62" s="497"/>
      <c r="WGY62" s="497"/>
      <c r="WGZ62" s="497"/>
      <c r="WHA62" s="497"/>
      <c r="WHB62" s="497"/>
      <c r="WHC62" s="497"/>
      <c r="WHD62" s="497"/>
      <c r="WHE62" s="497"/>
      <c r="WHF62" s="497"/>
      <c r="WHG62" s="497"/>
      <c r="WHH62" s="497"/>
      <c r="WHI62" s="497"/>
      <c r="WHJ62" s="497"/>
      <c r="WHK62" s="497"/>
      <c r="WHL62" s="497"/>
      <c r="WHM62" s="497"/>
      <c r="WHN62" s="497"/>
      <c r="WHO62" s="497"/>
      <c r="WHP62" s="497"/>
      <c r="WHQ62" s="497"/>
      <c r="WHR62" s="497"/>
      <c r="WHS62" s="497"/>
      <c r="WHT62" s="497"/>
      <c r="WHU62" s="497"/>
      <c r="WHV62" s="497"/>
      <c r="WHW62" s="497"/>
      <c r="WHX62" s="497"/>
      <c r="WHY62" s="497"/>
      <c r="WHZ62" s="497"/>
      <c r="WIA62" s="497"/>
      <c r="WIB62" s="497"/>
      <c r="WIC62" s="497"/>
      <c r="WID62" s="497"/>
      <c r="WIE62" s="497"/>
      <c r="WIF62" s="497"/>
      <c r="WIG62" s="497"/>
      <c r="WIH62" s="497"/>
      <c r="WII62" s="497"/>
      <c r="WIJ62" s="497"/>
      <c r="WIK62" s="497"/>
      <c r="WIL62" s="497"/>
      <c r="WIM62" s="497"/>
      <c r="WIN62" s="497"/>
      <c r="WIO62" s="497"/>
      <c r="WIP62" s="497"/>
      <c r="WIQ62" s="497"/>
      <c r="WIR62" s="497"/>
      <c r="WIS62" s="497"/>
      <c r="WIT62" s="497"/>
      <c r="WIU62" s="497"/>
      <c r="WIV62" s="497"/>
      <c r="WIW62" s="497"/>
      <c r="WIX62" s="497"/>
      <c r="WIY62" s="497"/>
      <c r="WIZ62" s="497"/>
      <c r="WJA62" s="497"/>
      <c r="WJB62" s="497"/>
      <c r="WJC62" s="497"/>
      <c r="WJD62" s="497"/>
      <c r="WJE62" s="497"/>
      <c r="WJF62" s="497"/>
      <c r="WJG62" s="497"/>
      <c r="WJH62" s="497"/>
      <c r="WJI62" s="497"/>
      <c r="WJJ62" s="497"/>
      <c r="WJK62" s="497"/>
      <c r="WJL62" s="497"/>
      <c r="WJM62" s="497"/>
      <c r="WJN62" s="497"/>
      <c r="WJO62" s="497"/>
      <c r="WJP62" s="497"/>
      <c r="WJQ62" s="497"/>
      <c r="WJR62" s="497"/>
      <c r="WJS62" s="497"/>
      <c r="WJT62" s="497"/>
      <c r="WJU62" s="497"/>
      <c r="WJV62" s="497"/>
      <c r="WJW62" s="497"/>
      <c r="WJX62" s="497"/>
      <c r="WJY62" s="497"/>
      <c r="WJZ62" s="497"/>
      <c r="WKA62" s="497"/>
      <c r="WKB62" s="497"/>
      <c r="WKC62" s="497"/>
      <c r="WKD62" s="497"/>
      <c r="WKE62" s="497"/>
      <c r="WKF62" s="497"/>
      <c r="WKG62" s="497"/>
      <c r="WKH62" s="497"/>
      <c r="WKI62" s="497"/>
      <c r="WKJ62" s="497"/>
      <c r="WKK62" s="497"/>
      <c r="WKL62" s="497"/>
      <c r="WKM62" s="497"/>
      <c r="WKN62" s="497"/>
      <c r="WKO62" s="497"/>
      <c r="WKP62" s="497"/>
      <c r="WKQ62" s="497"/>
      <c r="WKR62" s="497"/>
      <c r="WKS62" s="497"/>
      <c r="WKT62" s="497"/>
      <c r="WKU62" s="497"/>
      <c r="WKV62" s="497"/>
      <c r="WKW62" s="497"/>
      <c r="WKX62" s="497"/>
      <c r="WKY62" s="497"/>
      <c r="WKZ62" s="497"/>
      <c r="WLA62" s="497"/>
      <c r="WLB62" s="497"/>
      <c r="WLC62" s="497"/>
      <c r="WLD62" s="497"/>
      <c r="WLE62" s="497"/>
      <c r="WLF62" s="497"/>
      <c r="WLG62" s="497"/>
      <c r="WLH62" s="497"/>
      <c r="WLI62" s="497"/>
      <c r="WLJ62" s="497"/>
      <c r="WLK62" s="497"/>
      <c r="WLL62" s="497"/>
      <c r="WLM62" s="497"/>
      <c r="WLN62" s="497"/>
      <c r="WLO62" s="497"/>
      <c r="WLP62" s="497"/>
      <c r="WLQ62" s="497"/>
      <c r="WLR62" s="497"/>
      <c r="WLS62" s="497"/>
      <c r="WLT62" s="497"/>
      <c r="WLU62" s="497"/>
      <c r="WLV62" s="497"/>
      <c r="WLW62" s="497"/>
      <c r="WLX62" s="497"/>
      <c r="WLY62" s="497"/>
      <c r="WLZ62" s="497"/>
      <c r="WMA62" s="497"/>
      <c r="WMB62" s="497"/>
      <c r="WMC62" s="497"/>
      <c r="WMD62" s="497"/>
      <c r="WME62" s="497"/>
      <c r="WMF62" s="497"/>
      <c r="WMG62" s="497"/>
      <c r="WMH62" s="497"/>
      <c r="WMI62" s="497"/>
      <c r="WMJ62" s="497"/>
      <c r="WMK62" s="497"/>
      <c r="WML62" s="497"/>
      <c r="WMM62" s="497"/>
      <c r="WMN62" s="497"/>
      <c r="WMO62" s="497"/>
      <c r="WMP62" s="497"/>
      <c r="WMQ62" s="497"/>
      <c r="WMR62" s="497"/>
      <c r="WMS62" s="497"/>
      <c r="WMT62" s="497"/>
      <c r="WMU62" s="497"/>
      <c r="WMV62" s="497"/>
      <c r="WMW62" s="497"/>
      <c r="WMX62" s="497"/>
      <c r="WMY62" s="497"/>
      <c r="WMZ62" s="497"/>
      <c r="WNA62" s="497"/>
      <c r="WNB62" s="497"/>
      <c r="WNC62" s="497"/>
      <c r="WND62" s="497"/>
      <c r="WNE62" s="497"/>
      <c r="WNF62" s="497"/>
      <c r="WNG62" s="497"/>
      <c r="WNH62" s="497"/>
      <c r="WNI62" s="497"/>
      <c r="WNJ62" s="497"/>
      <c r="WNK62" s="497"/>
      <c r="WNL62" s="497"/>
      <c r="WNM62" s="497"/>
      <c r="WNN62" s="497"/>
      <c r="WNO62" s="497"/>
      <c r="WNP62" s="497"/>
      <c r="WNQ62" s="497"/>
      <c r="WNR62" s="497"/>
      <c r="WNS62" s="497"/>
      <c r="WNT62" s="497"/>
      <c r="WNU62" s="497"/>
      <c r="WNV62" s="497"/>
      <c r="WNW62" s="497"/>
      <c r="WNX62" s="497"/>
      <c r="WNY62" s="497"/>
      <c r="WNZ62" s="497"/>
      <c r="WOA62" s="497"/>
      <c r="WOB62" s="497"/>
      <c r="WOC62" s="497"/>
      <c r="WOD62" s="497"/>
      <c r="WOE62" s="497"/>
      <c r="WOF62" s="497"/>
      <c r="WOG62" s="497"/>
      <c r="WOH62" s="497"/>
      <c r="WOI62" s="497"/>
      <c r="WOJ62" s="497"/>
      <c r="WOK62" s="497"/>
      <c r="WOL62" s="497"/>
      <c r="WOM62" s="497"/>
      <c r="WON62" s="497"/>
      <c r="WOO62" s="497"/>
      <c r="WOP62" s="497"/>
      <c r="WOQ62" s="497"/>
      <c r="WOR62" s="497"/>
      <c r="WOS62" s="497"/>
      <c r="WOT62" s="497"/>
      <c r="WOU62" s="497"/>
      <c r="WOV62" s="497"/>
      <c r="WOW62" s="497"/>
      <c r="WOX62" s="497"/>
      <c r="WOY62" s="497"/>
      <c r="WOZ62" s="497"/>
      <c r="WPA62" s="497"/>
      <c r="WPB62" s="497"/>
      <c r="WPC62" s="497"/>
      <c r="WPD62" s="497"/>
      <c r="WPE62" s="497"/>
      <c r="WPF62" s="497"/>
      <c r="WPG62" s="497"/>
      <c r="WPH62" s="497"/>
      <c r="WPI62" s="497"/>
      <c r="WPJ62" s="497"/>
      <c r="WPK62" s="497"/>
      <c r="WPL62" s="497"/>
      <c r="WPM62" s="497"/>
      <c r="WPN62" s="497"/>
      <c r="WPO62" s="497"/>
      <c r="WPP62" s="497"/>
      <c r="WPQ62" s="497"/>
      <c r="WPR62" s="497"/>
      <c r="WPS62" s="497"/>
      <c r="WPT62" s="497"/>
      <c r="WPU62" s="497"/>
      <c r="WPV62" s="497"/>
      <c r="WPW62" s="497"/>
      <c r="WPX62" s="497"/>
      <c r="WPY62" s="497"/>
      <c r="WPZ62" s="497"/>
      <c r="WQA62" s="497"/>
      <c r="WQB62" s="497"/>
      <c r="WQC62" s="497"/>
      <c r="WQD62" s="497"/>
      <c r="WQE62" s="497"/>
      <c r="WQF62" s="497"/>
      <c r="WQG62" s="497"/>
      <c r="WQH62" s="497"/>
      <c r="WQI62" s="497"/>
      <c r="WQJ62" s="497"/>
      <c r="WQK62" s="497"/>
      <c r="WQL62" s="497"/>
      <c r="WQM62" s="497"/>
      <c r="WQN62" s="497"/>
      <c r="WQO62" s="497"/>
      <c r="WQP62" s="497"/>
      <c r="WQQ62" s="497"/>
      <c r="WQR62" s="497"/>
      <c r="WQS62" s="497"/>
      <c r="WQT62" s="497"/>
      <c r="WQU62" s="497"/>
      <c r="WQV62" s="497"/>
      <c r="WQW62" s="497"/>
      <c r="WQX62" s="497"/>
      <c r="WQY62" s="497"/>
      <c r="WQZ62" s="497"/>
      <c r="WRA62" s="497"/>
      <c r="WRB62" s="497"/>
      <c r="WRC62" s="497"/>
      <c r="WRD62" s="497"/>
      <c r="WRE62" s="497"/>
      <c r="WRF62" s="497"/>
      <c r="WRG62" s="497"/>
      <c r="WRH62" s="497"/>
      <c r="WRI62" s="497"/>
      <c r="WRJ62" s="497"/>
      <c r="WRK62" s="497"/>
      <c r="WRL62" s="497"/>
      <c r="WRM62" s="497"/>
      <c r="WRN62" s="497"/>
      <c r="WRO62" s="497"/>
      <c r="WRP62" s="497"/>
      <c r="WRQ62" s="497"/>
      <c r="WRR62" s="497"/>
      <c r="WRS62" s="497"/>
      <c r="WRT62" s="497"/>
      <c r="WRU62" s="497"/>
      <c r="WRV62" s="497"/>
      <c r="WRW62" s="497"/>
      <c r="WRX62" s="497"/>
      <c r="WRY62" s="497"/>
      <c r="WRZ62" s="497"/>
      <c r="WSA62" s="497"/>
      <c r="WSB62" s="497"/>
      <c r="WSC62" s="497"/>
      <c r="WSD62" s="497"/>
      <c r="WSE62" s="497"/>
      <c r="WSF62" s="497"/>
      <c r="WSG62" s="497"/>
      <c r="WSH62" s="497"/>
      <c r="WSI62" s="497"/>
      <c r="WSJ62" s="497"/>
      <c r="WSK62" s="497"/>
      <c r="WSL62" s="497"/>
      <c r="WSM62" s="497"/>
      <c r="WSN62" s="497"/>
      <c r="WSO62" s="497"/>
      <c r="WSP62" s="497"/>
      <c r="WSQ62" s="497"/>
      <c r="WSR62" s="497"/>
      <c r="WSS62" s="497"/>
      <c r="WST62" s="497"/>
      <c r="WSU62" s="497"/>
      <c r="WSV62" s="497"/>
      <c r="WSW62" s="497"/>
      <c r="WSX62" s="497"/>
      <c r="WSY62" s="497"/>
      <c r="WSZ62" s="497"/>
      <c r="WTA62" s="497"/>
      <c r="WTB62" s="497"/>
      <c r="WTC62" s="497"/>
      <c r="WTD62" s="497"/>
      <c r="WTE62" s="497"/>
      <c r="WTF62" s="497"/>
      <c r="WTG62" s="497"/>
      <c r="WTH62" s="497"/>
      <c r="WTI62" s="497"/>
      <c r="WTJ62" s="497"/>
      <c r="WTK62" s="497"/>
      <c r="WTL62" s="497"/>
      <c r="WTM62" s="497"/>
      <c r="WTN62" s="497"/>
      <c r="WTO62" s="497"/>
      <c r="WTP62" s="497"/>
      <c r="WTQ62" s="497"/>
      <c r="WTR62" s="497"/>
      <c r="WTS62" s="497"/>
      <c r="WTT62" s="497"/>
      <c r="WTU62" s="497"/>
      <c r="WTV62" s="497"/>
      <c r="WTW62" s="497"/>
      <c r="WTX62" s="497"/>
      <c r="WTY62" s="497"/>
      <c r="WTZ62" s="497"/>
      <c r="WUA62" s="497"/>
      <c r="WUB62" s="497"/>
      <c r="WUC62" s="497"/>
      <c r="WUD62" s="497"/>
      <c r="WUE62" s="497"/>
      <c r="WUF62" s="497"/>
      <c r="WUG62" s="497"/>
      <c r="WUH62" s="497"/>
      <c r="WUI62" s="497"/>
      <c r="WUJ62" s="497"/>
      <c r="WUK62" s="497"/>
      <c r="WUL62" s="497"/>
      <c r="WUM62" s="497"/>
      <c r="WUN62" s="497"/>
      <c r="WUO62" s="497"/>
      <c r="WUP62" s="497"/>
      <c r="WUQ62" s="497"/>
      <c r="WUR62" s="497"/>
      <c r="WUS62" s="497"/>
      <c r="WUT62" s="497"/>
      <c r="WUU62" s="497"/>
      <c r="WUV62" s="497"/>
      <c r="WUW62" s="497"/>
      <c r="WUX62" s="497"/>
      <c r="WUY62" s="497"/>
      <c r="WUZ62" s="497"/>
      <c r="WVA62" s="497"/>
      <c r="WVB62" s="497"/>
      <c r="WVC62" s="497"/>
      <c r="WVD62" s="497"/>
      <c r="WVE62" s="497"/>
      <c r="WVF62" s="497"/>
      <c r="WVG62" s="497"/>
      <c r="WVH62" s="497"/>
      <c r="WVI62" s="497"/>
      <c r="WVJ62" s="497"/>
      <c r="WVK62" s="497"/>
      <c r="WVL62" s="497"/>
      <c r="WVM62" s="497"/>
      <c r="WVN62" s="497"/>
      <c r="WVO62" s="497"/>
      <c r="WVP62" s="497"/>
      <c r="WVQ62" s="497"/>
      <c r="WVR62" s="497"/>
      <c r="WVS62" s="497"/>
      <c r="WVT62" s="497"/>
      <c r="WVU62" s="497"/>
      <c r="WVV62" s="497"/>
      <c r="WVW62" s="497"/>
      <c r="WVX62" s="497"/>
      <c r="WVY62" s="497"/>
      <c r="WVZ62" s="497"/>
      <c r="WWA62" s="497"/>
      <c r="WWB62" s="497"/>
      <c r="WWC62" s="497"/>
      <c r="WWD62" s="497"/>
      <c r="WWE62" s="497"/>
      <c r="WWF62" s="497"/>
      <c r="WWG62" s="497"/>
      <c r="WWH62" s="497"/>
      <c r="WWI62" s="497"/>
      <c r="WWJ62" s="497"/>
      <c r="WWK62" s="497"/>
      <c r="WWL62" s="497"/>
      <c r="WWM62" s="497"/>
      <c r="WWN62" s="497"/>
      <c r="WWO62" s="497"/>
      <c r="WWP62" s="497"/>
      <c r="WWQ62" s="497"/>
      <c r="WWR62" s="497"/>
      <c r="WWS62" s="497"/>
      <c r="WWT62" s="497"/>
      <c r="WWU62" s="497"/>
      <c r="WWV62" s="497"/>
      <c r="WWW62" s="497"/>
      <c r="WWX62" s="497"/>
      <c r="WWY62" s="497"/>
      <c r="WWZ62" s="497"/>
      <c r="WXA62" s="497"/>
      <c r="WXB62" s="497"/>
      <c r="WXC62" s="497"/>
      <c r="WXD62" s="497"/>
      <c r="WXE62" s="497"/>
      <c r="WXF62" s="497"/>
      <c r="WXG62" s="497"/>
      <c r="WXH62" s="497"/>
      <c r="WXI62" s="497"/>
      <c r="WXJ62" s="497"/>
      <c r="WXK62" s="497"/>
      <c r="WXL62" s="497"/>
      <c r="WXM62" s="497"/>
      <c r="WXN62" s="497"/>
      <c r="WXO62" s="497"/>
      <c r="WXP62" s="497"/>
      <c r="WXQ62" s="497"/>
      <c r="WXR62" s="497"/>
      <c r="WXS62" s="497"/>
      <c r="WXT62" s="497"/>
      <c r="WXU62" s="497"/>
      <c r="WXV62" s="497"/>
      <c r="WXW62" s="497"/>
      <c r="WXX62" s="497"/>
      <c r="WXY62" s="497"/>
      <c r="WXZ62" s="497"/>
      <c r="WYA62" s="497"/>
      <c r="WYB62" s="497"/>
      <c r="WYC62" s="497"/>
      <c r="WYD62" s="497"/>
      <c r="WYE62" s="497"/>
      <c r="WYF62" s="497"/>
      <c r="WYG62" s="497"/>
      <c r="WYH62" s="497"/>
      <c r="WYI62" s="497"/>
      <c r="WYJ62" s="497"/>
      <c r="WYK62" s="497"/>
      <c r="WYL62" s="497"/>
      <c r="WYM62" s="497"/>
      <c r="WYN62" s="497"/>
      <c r="WYO62" s="497"/>
      <c r="WYP62" s="497"/>
      <c r="WYQ62" s="497"/>
      <c r="WYR62" s="497"/>
      <c r="WYS62" s="497"/>
      <c r="WYT62" s="497"/>
      <c r="WYU62" s="497"/>
      <c r="WYV62" s="497"/>
      <c r="WYW62" s="497"/>
      <c r="WYX62" s="497"/>
      <c r="WYY62" s="497"/>
      <c r="WYZ62" s="497"/>
      <c r="WZA62" s="497"/>
      <c r="WZB62" s="497"/>
      <c r="WZC62" s="497"/>
      <c r="WZD62" s="497"/>
      <c r="WZE62" s="497"/>
      <c r="WZF62" s="497"/>
      <c r="WZG62" s="497"/>
      <c r="WZH62" s="497"/>
      <c r="WZI62" s="497"/>
      <c r="WZJ62" s="497"/>
      <c r="WZK62" s="497"/>
      <c r="WZL62" s="497"/>
      <c r="WZM62" s="497"/>
      <c r="WZN62" s="497"/>
      <c r="WZO62" s="497"/>
      <c r="WZP62" s="497"/>
      <c r="WZQ62" s="497"/>
      <c r="WZR62" s="497"/>
      <c r="WZS62" s="497"/>
      <c r="WZT62" s="497"/>
      <c r="WZU62" s="497"/>
      <c r="WZV62" s="497"/>
      <c r="WZW62" s="497"/>
      <c r="WZX62" s="497"/>
      <c r="WZY62" s="497"/>
      <c r="WZZ62" s="497"/>
      <c r="XAA62" s="497"/>
      <c r="XAB62" s="497"/>
      <c r="XAC62" s="497"/>
      <c r="XAD62" s="497"/>
      <c r="XAE62" s="497"/>
      <c r="XAF62" s="497"/>
      <c r="XAG62" s="497"/>
      <c r="XAH62" s="497"/>
      <c r="XAI62" s="497"/>
      <c r="XAJ62" s="497"/>
      <c r="XAK62" s="497"/>
      <c r="XAL62" s="497"/>
      <c r="XAM62" s="497"/>
      <c r="XAN62" s="497"/>
      <c r="XAO62" s="497"/>
      <c r="XAP62" s="497"/>
      <c r="XAQ62" s="497"/>
      <c r="XAR62" s="497"/>
      <c r="XAS62" s="497"/>
      <c r="XAT62" s="497"/>
      <c r="XAU62" s="497"/>
      <c r="XAV62" s="497"/>
      <c r="XAW62" s="497"/>
      <c r="XAX62" s="497"/>
      <c r="XAY62" s="497"/>
      <c r="XAZ62" s="497"/>
      <c r="XBA62" s="497"/>
      <c r="XBB62" s="497"/>
      <c r="XBC62" s="497"/>
      <c r="XBD62" s="497"/>
      <c r="XBE62" s="497"/>
      <c r="XBF62" s="497"/>
      <c r="XBG62" s="497"/>
      <c r="XBH62" s="497"/>
      <c r="XBI62" s="497"/>
      <c r="XBJ62" s="497"/>
      <c r="XBK62" s="497"/>
      <c r="XBL62" s="497"/>
      <c r="XBM62" s="497"/>
      <c r="XBN62" s="497"/>
      <c r="XBO62" s="497"/>
      <c r="XBP62" s="497"/>
      <c r="XBQ62" s="497"/>
      <c r="XBR62" s="497"/>
      <c r="XBS62" s="497"/>
      <c r="XBT62" s="497"/>
      <c r="XBU62" s="497"/>
      <c r="XBV62" s="497"/>
      <c r="XBW62" s="497"/>
      <c r="XBX62" s="497"/>
      <c r="XBY62" s="497"/>
      <c r="XBZ62" s="497"/>
      <c r="XCA62" s="497"/>
      <c r="XCB62" s="497"/>
      <c r="XCC62" s="497"/>
      <c r="XCD62" s="497"/>
      <c r="XCE62" s="497"/>
      <c r="XCF62" s="497"/>
      <c r="XCG62" s="497"/>
      <c r="XCH62" s="497"/>
      <c r="XCI62" s="497"/>
      <c r="XCJ62" s="497"/>
      <c r="XCK62" s="497"/>
      <c r="XCL62" s="497"/>
      <c r="XCM62" s="497"/>
      <c r="XCN62" s="497"/>
      <c r="XCO62" s="497"/>
      <c r="XCP62" s="497"/>
      <c r="XCQ62" s="497"/>
      <c r="XCR62" s="497"/>
      <c r="XCS62" s="497"/>
      <c r="XCT62" s="497"/>
      <c r="XCU62" s="497"/>
      <c r="XCV62" s="497"/>
      <c r="XCW62" s="497"/>
      <c r="XCX62" s="497"/>
      <c r="XCY62" s="497"/>
      <c r="XCZ62" s="497"/>
      <c r="XDA62" s="497"/>
      <c r="XDB62" s="497"/>
      <c r="XDC62" s="497"/>
      <c r="XDD62" s="497"/>
      <c r="XDE62" s="497"/>
      <c r="XDF62" s="497"/>
      <c r="XDG62" s="497"/>
      <c r="XDH62" s="497"/>
      <c r="XDI62" s="497"/>
      <c r="XDJ62" s="497"/>
      <c r="XDK62" s="497"/>
      <c r="XDL62" s="497"/>
      <c r="XDM62" s="497"/>
      <c r="XDN62" s="497"/>
      <c r="XDO62" s="497"/>
      <c r="XDP62" s="497"/>
      <c r="XDQ62" s="497"/>
      <c r="XDR62" s="497"/>
      <c r="XDS62" s="497"/>
      <c r="XDT62" s="497"/>
      <c r="XDU62" s="497"/>
      <c r="XDV62" s="497"/>
      <c r="XDW62" s="497"/>
      <c r="XDX62" s="497"/>
      <c r="XDY62" s="497"/>
      <c r="XDZ62" s="497"/>
      <c r="XEA62" s="497"/>
      <c r="XEB62" s="497"/>
      <c r="XEC62" s="497"/>
      <c r="XED62" s="497"/>
      <c r="XEE62" s="497"/>
      <c r="XEF62" s="497"/>
      <c r="XEG62" s="497"/>
      <c r="XEH62" s="497"/>
      <c r="XEI62" s="497"/>
      <c r="XEJ62" s="497"/>
      <c r="XEK62" s="497"/>
      <c r="XEL62" s="497"/>
      <c r="XEM62" s="497"/>
      <c r="XEN62" s="497"/>
      <c r="XEO62" s="497"/>
      <c r="XEP62" s="497"/>
      <c r="XEQ62" s="497"/>
      <c r="XER62" s="497"/>
      <c r="XES62" s="497"/>
      <c r="XET62" s="497"/>
      <c r="XEU62" s="497"/>
      <c r="XEV62" s="497"/>
      <c r="XEW62" s="497"/>
      <c r="XEX62" s="497"/>
      <c r="XEY62" s="497"/>
      <c r="XEZ62" s="497"/>
      <c r="XFA62" s="497"/>
      <c r="XFB62" s="497"/>
      <c r="XFC62" s="497"/>
      <c r="XFD62" s="497"/>
    </row>
    <row r="63" s="385" customFormat="1" hidden="1" customHeight="1" spans="1:16384">
      <c r="A63" s="429" t="str">
        <f t="shared" si="30"/>
        <v>西U6-1</v>
      </c>
      <c r="B63" s="430">
        <f t="shared" si="6"/>
        <v>191.7791</v>
      </c>
      <c r="C63" s="430">
        <f t="shared" si="7"/>
        <v>211.7791</v>
      </c>
      <c r="D63" s="431">
        <f t="shared" si="8"/>
        <v>20</v>
      </c>
      <c r="E63" s="432">
        <f t="shared" si="9"/>
        <v>3.348</v>
      </c>
      <c r="F63" s="432">
        <f t="shared" si="10"/>
        <v>3.348</v>
      </c>
      <c r="G63" s="432">
        <f t="shared" si="11"/>
        <v>-0.40882</v>
      </c>
      <c r="H63" s="432">
        <f t="shared" si="12"/>
        <v>-1.19881</v>
      </c>
      <c r="I63" s="432">
        <f t="shared" si="13"/>
        <v>3.75682</v>
      </c>
      <c r="J63" s="432">
        <f t="shared" si="14"/>
        <v>4.54681</v>
      </c>
      <c r="K63" s="455">
        <f t="shared" si="15"/>
        <v>0.6</v>
      </c>
      <c r="L63" s="455">
        <f>LOOKUP(MAX(J63,I63),{0,3.5,4,5,6.5,7.5,9,10},{0.3,0.4,0.5,0.6,0.7,0.8,0.9})</f>
        <v>0.5</v>
      </c>
      <c r="M63" s="455">
        <f t="shared" si="16"/>
        <v>13.5</v>
      </c>
      <c r="N63" s="455">
        <f t="shared" si="17"/>
        <v>13.5</v>
      </c>
      <c r="O63" s="456">
        <f t="shared" si="18"/>
        <v>2.05893</v>
      </c>
      <c r="P63" s="457">
        <f t="shared" si="19"/>
        <v>2.34892</v>
      </c>
      <c r="Q63" s="457">
        <f t="shared" si="20"/>
        <v>1.75</v>
      </c>
      <c r="R63" s="431">
        <f t="shared" si="21"/>
        <v>1.75</v>
      </c>
      <c r="S63" s="488">
        <f t="shared" si="22"/>
        <v>0</v>
      </c>
      <c r="T63" s="489">
        <f t="shared" si="23"/>
        <v>2.10004</v>
      </c>
      <c r="U63" s="490">
        <f t="shared" si="24"/>
        <v>1.10003</v>
      </c>
      <c r="V63" s="490">
        <f t="shared" si="25"/>
        <v>0.45</v>
      </c>
      <c r="W63" s="489">
        <f t="shared" si="26"/>
        <v>0.45</v>
      </c>
      <c r="X63" s="491">
        <f t="shared" si="27"/>
        <v>0</v>
      </c>
      <c r="Y63" s="473">
        <f t="shared" si="28"/>
        <v>0</v>
      </c>
      <c r="Z63" s="473">
        <f t="shared" si="29"/>
        <v>0</v>
      </c>
      <c r="AA63" s="497"/>
      <c r="AB63" s="504"/>
      <c r="AC63" s="504"/>
      <c r="AD63" s="497"/>
      <c r="AE63" s="497"/>
      <c r="AF63" s="497"/>
      <c r="AG63" s="497"/>
      <c r="AH63" s="497"/>
      <c r="AI63" s="497"/>
      <c r="AJ63" s="497"/>
      <c r="AK63" s="497"/>
      <c r="AL63" s="497"/>
      <c r="AM63" s="497"/>
      <c r="AN63" s="497"/>
      <c r="AO63" s="497"/>
      <c r="AP63" s="497"/>
      <c r="AQ63" s="497"/>
      <c r="AR63" s="497"/>
      <c r="AS63" s="497"/>
      <c r="AT63" s="497"/>
      <c r="AU63" s="497"/>
      <c r="AV63" s="497"/>
      <c r="AW63" s="497"/>
      <c r="AX63" s="497"/>
      <c r="AY63" s="497"/>
      <c r="AZ63" s="497"/>
      <c r="BA63" s="497"/>
      <c r="BB63" s="497"/>
      <c r="BC63" s="497"/>
      <c r="BD63" s="497"/>
      <c r="BE63" s="497"/>
      <c r="BF63" s="497"/>
      <c r="BG63" s="497"/>
      <c r="BH63" s="497"/>
      <c r="BI63" s="497"/>
      <c r="BJ63" s="497"/>
      <c r="BK63" s="497"/>
      <c r="BL63" s="497"/>
      <c r="BM63" s="497"/>
      <c r="BN63" s="497"/>
      <c r="BO63" s="497"/>
      <c r="BP63" s="497"/>
      <c r="BQ63" s="497"/>
      <c r="BR63" s="497"/>
      <c r="BS63" s="497"/>
      <c r="BT63" s="497"/>
      <c r="BU63" s="497"/>
      <c r="BV63" s="497"/>
      <c r="BW63" s="497"/>
      <c r="BX63" s="497"/>
      <c r="BY63" s="497"/>
      <c r="BZ63" s="497"/>
      <c r="CA63" s="497"/>
      <c r="CB63" s="497"/>
      <c r="CC63" s="497"/>
      <c r="CD63" s="497"/>
      <c r="CE63" s="497"/>
      <c r="CF63" s="497"/>
      <c r="CG63" s="497"/>
      <c r="CH63" s="497"/>
      <c r="CI63" s="497"/>
      <c r="CJ63" s="497"/>
      <c r="CK63" s="497"/>
      <c r="CL63" s="497"/>
      <c r="CM63" s="497"/>
      <c r="CN63" s="497"/>
      <c r="CO63" s="497"/>
      <c r="CP63" s="497"/>
      <c r="CQ63" s="497"/>
      <c r="CR63" s="497"/>
      <c r="CS63" s="497"/>
      <c r="CT63" s="497"/>
      <c r="CU63" s="497"/>
      <c r="CV63" s="497"/>
      <c r="CW63" s="497"/>
      <c r="CX63" s="497"/>
      <c r="CY63" s="497"/>
      <c r="CZ63" s="497"/>
      <c r="DA63" s="497"/>
      <c r="DB63" s="497"/>
      <c r="DC63" s="497"/>
      <c r="DD63" s="497"/>
      <c r="DE63" s="497"/>
      <c r="DF63" s="497"/>
      <c r="DG63" s="497"/>
      <c r="DH63" s="497"/>
      <c r="DI63" s="497"/>
      <c r="DJ63" s="497"/>
      <c r="DK63" s="497"/>
      <c r="DL63" s="497"/>
      <c r="DM63" s="497"/>
      <c r="DN63" s="497"/>
      <c r="DO63" s="497"/>
      <c r="DP63" s="497"/>
      <c r="DQ63" s="497"/>
      <c r="DR63" s="497"/>
      <c r="DS63" s="497"/>
      <c r="DT63" s="497"/>
      <c r="DU63" s="497"/>
      <c r="DV63" s="497"/>
      <c r="DW63" s="497"/>
      <c r="DX63" s="497"/>
      <c r="DY63" s="497"/>
      <c r="DZ63" s="497"/>
      <c r="EA63" s="497"/>
      <c r="EB63" s="497"/>
      <c r="EC63" s="497"/>
      <c r="ED63" s="497"/>
      <c r="EE63" s="497"/>
      <c r="EF63" s="497"/>
      <c r="EG63" s="497"/>
      <c r="EH63" s="497"/>
      <c r="EI63" s="497"/>
      <c r="EJ63" s="497"/>
      <c r="EK63" s="497"/>
      <c r="EL63" s="497"/>
      <c r="EM63" s="497"/>
      <c r="EN63" s="497"/>
      <c r="EO63" s="497"/>
      <c r="EP63" s="497"/>
      <c r="EQ63" s="497"/>
      <c r="ER63" s="497"/>
      <c r="ES63" s="497"/>
      <c r="ET63" s="497"/>
      <c r="EU63" s="497"/>
      <c r="EV63" s="497"/>
      <c r="EW63" s="497"/>
      <c r="EX63" s="497"/>
      <c r="EY63" s="497"/>
      <c r="EZ63" s="497"/>
      <c r="FA63" s="497"/>
      <c r="FB63" s="497"/>
      <c r="FC63" s="497"/>
      <c r="FD63" s="497"/>
      <c r="FE63" s="497"/>
      <c r="FF63" s="497"/>
      <c r="FG63" s="497"/>
      <c r="FH63" s="497"/>
      <c r="FI63" s="497"/>
      <c r="FJ63" s="497"/>
      <c r="FK63" s="497"/>
      <c r="FL63" s="497"/>
      <c r="FM63" s="497"/>
      <c r="FN63" s="497"/>
      <c r="FO63" s="497"/>
      <c r="FP63" s="497"/>
      <c r="FQ63" s="497"/>
      <c r="FR63" s="497"/>
      <c r="FS63" s="497"/>
      <c r="FT63" s="497"/>
      <c r="FU63" s="497"/>
      <c r="FV63" s="497"/>
      <c r="FW63" s="497"/>
      <c r="FX63" s="497"/>
      <c r="FY63" s="497"/>
      <c r="FZ63" s="497"/>
      <c r="GA63" s="497"/>
      <c r="GB63" s="497"/>
      <c r="GC63" s="497"/>
      <c r="GD63" s="497"/>
      <c r="GE63" s="497"/>
      <c r="GF63" s="497"/>
      <c r="GG63" s="497"/>
      <c r="GH63" s="497"/>
      <c r="GI63" s="497"/>
      <c r="GJ63" s="497"/>
      <c r="GK63" s="497"/>
      <c r="GL63" s="497"/>
      <c r="GM63" s="497"/>
      <c r="GN63" s="497"/>
      <c r="GO63" s="497"/>
      <c r="GP63" s="497"/>
      <c r="GQ63" s="497"/>
      <c r="GR63" s="497"/>
      <c r="GS63" s="497"/>
      <c r="GT63" s="497"/>
      <c r="GU63" s="497"/>
      <c r="GV63" s="497"/>
      <c r="GW63" s="497"/>
      <c r="GX63" s="497"/>
      <c r="GY63" s="497"/>
      <c r="GZ63" s="497"/>
      <c r="HA63" s="497"/>
      <c r="HB63" s="497"/>
      <c r="HC63" s="497"/>
      <c r="HD63" s="497"/>
      <c r="HE63" s="497"/>
      <c r="HF63" s="497"/>
      <c r="HG63" s="497"/>
      <c r="HH63" s="497"/>
      <c r="HI63" s="497"/>
      <c r="HJ63" s="497"/>
      <c r="HK63" s="497"/>
      <c r="HL63" s="497"/>
      <c r="HM63" s="497"/>
      <c r="HN63" s="497"/>
      <c r="HO63" s="497"/>
      <c r="HP63" s="497"/>
      <c r="HQ63" s="497"/>
      <c r="HR63" s="497"/>
      <c r="HS63" s="497"/>
      <c r="HT63" s="497"/>
      <c r="HU63" s="497"/>
      <c r="HV63" s="497"/>
      <c r="HW63" s="497"/>
      <c r="HX63" s="497"/>
      <c r="HY63" s="497"/>
      <c r="HZ63" s="497"/>
      <c r="IA63" s="497"/>
      <c r="IB63" s="497"/>
      <c r="IC63" s="497"/>
      <c r="ID63" s="497"/>
      <c r="IE63" s="497"/>
      <c r="IF63" s="497"/>
      <c r="IG63" s="497"/>
      <c r="IH63" s="497"/>
      <c r="II63" s="497"/>
      <c r="IJ63" s="497"/>
      <c r="IK63" s="497"/>
      <c r="IL63" s="497"/>
      <c r="IM63" s="497"/>
      <c r="IN63" s="497"/>
      <c r="IO63" s="497"/>
      <c r="IP63" s="497"/>
      <c r="IQ63" s="497"/>
      <c r="IR63" s="497"/>
      <c r="IS63" s="497"/>
      <c r="IT63" s="497"/>
      <c r="IU63" s="497"/>
      <c r="IV63" s="497"/>
      <c r="IW63" s="497"/>
      <c r="IX63" s="497"/>
      <c r="IY63" s="497"/>
      <c r="IZ63" s="497"/>
      <c r="JA63" s="497"/>
      <c r="JB63" s="497"/>
      <c r="JC63" s="497"/>
      <c r="JD63" s="497"/>
      <c r="JE63" s="497"/>
      <c r="JF63" s="497"/>
      <c r="JG63" s="497"/>
      <c r="JH63" s="497"/>
      <c r="JI63" s="497"/>
      <c r="JJ63" s="497"/>
      <c r="JK63" s="497"/>
      <c r="JL63" s="497"/>
      <c r="JM63" s="497"/>
      <c r="JN63" s="497"/>
      <c r="JO63" s="497"/>
      <c r="JP63" s="497"/>
      <c r="JQ63" s="497"/>
      <c r="JR63" s="497"/>
      <c r="JS63" s="497"/>
      <c r="JT63" s="497"/>
      <c r="JU63" s="497"/>
      <c r="JV63" s="497"/>
      <c r="JW63" s="497"/>
      <c r="JX63" s="497"/>
      <c r="JY63" s="497"/>
      <c r="JZ63" s="497"/>
      <c r="KA63" s="497"/>
      <c r="KB63" s="497"/>
      <c r="KC63" s="497"/>
      <c r="KD63" s="497"/>
      <c r="KE63" s="497"/>
      <c r="KF63" s="497"/>
      <c r="KG63" s="497"/>
      <c r="KH63" s="497"/>
      <c r="KI63" s="497"/>
      <c r="KJ63" s="497"/>
      <c r="KK63" s="497"/>
      <c r="KL63" s="497"/>
      <c r="KM63" s="497"/>
      <c r="KN63" s="497"/>
      <c r="KO63" s="497"/>
      <c r="KP63" s="497"/>
      <c r="KQ63" s="497"/>
      <c r="KR63" s="497"/>
      <c r="KS63" s="497"/>
      <c r="KT63" s="497"/>
      <c r="KU63" s="497"/>
      <c r="KV63" s="497"/>
      <c r="KW63" s="497"/>
      <c r="KX63" s="497"/>
      <c r="KY63" s="497"/>
      <c r="KZ63" s="497"/>
      <c r="LA63" s="497"/>
      <c r="LB63" s="497"/>
      <c r="LC63" s="497"/>
      <c r="LD63" s="497"/>
      <c r="LE63" s="497"/>
      <c r="LF63" s="497"/>
      <c r="LG63" s="497"/>
      <c r="LH63" s="497"/>
      <c r="LI63" s="497"/>
      <c r="LJ63" s="497"/>
      <c r="LK63" s="497"/>
      <c r="LL63" s="497"/>
      <c r="LM63" s="497"/>
      <c r="LN63" s="497"/>
      <c r="LO63" s="497"/>
      <c r="LP63" s="497"/>
      <c r="LQ63" s="497"/>
      <c r="LR63" s="497"/>
      <c r="LS63" s="497"/>
      <c r="LT63" s="497"/>
      <c r="LU63" s="497"/>
      <c r="LV63" s="497"/>
      <c r="LW63" s="497"/>
      <c r="LX63" s="497"/>
      <c r="LY63" s="497"/>
      <c r="LZ63" s="497"/>
      <c r="MA63" s="497"/>
      <c r="MB63" s="497"/>
      <c r="MC63" s="497"/>
      <c r="MD63" s="497"/>
      <c r="ME63" s="497"/>
      <c r="MF63" s="497"/>
      <c r="MG63" s="497"/>
      <c r="MH63" s="497"/>
      <c r="MI63" s="497"/>
      <c r="MJ63" s="497"/>
      <c r="MK63" s="497"/>
      <c r="ML63" s="497"/>
      <c r="MM63" s="497"/>
      <c r="MN63" s="497"/>
      <c r="MO63" s="497"/>
      <c r="MP63" s="497"/>
      <c r="MQ63" s="497"/>
      <c r="MR63" s="497"/>
      <c r="MS63" s="497"/>
      <c r="MT63" s="497"/>
      <c r="MU63" s="497"/>
      <c r="MV63" s="497"/>
      <c r="MW63" s="497"/>
      <c r="MX63" s="497"/>
      <c r="MY63" s="497"/>
      <c r="MZ63" s="497"/>
      <c r="NA63" s="497"/>
      <c r="NB63" s="497"/>
      <c r="NC63" s="497"/>
      <c r="ND63" s="497"/>
      <c r="NE63" s="497"/>
      <c r="NF63" s="497"/>
      <c r="NG63" s="497"/>
      <c r="NH63" s="497"/>
      <c r="NI63" s="497"/>
      <c r="NJ63" s="497"/>
      <c r="NK63" s="497"/>
      <c r="NL63" s="497"/>
      <c r="NM63" s="497"/>
      <c r="NN63" s="497"/>
      <c r="NO63" s="497"/>
      <c r="NP63" s="497"/>
      <c r="NQ63" s="497"/>
      <c r="NR63" s="497"/>
      <c r="NS63" s="497"/>
      <c r="NT63" s="497"/>
      <c r="NU63" s="497"/>
      <c r="NV63" s="497"/>
      <c r="NW63" s="497"/>
      <c r="NX63" s="497"/>
      <c r="NY63" s="497"/>
      <c r="NZ63" s="497"/>
      <c r="OA63" s="497"/>
      <c r="OB63" s="497"/>
      <c r="OC63" s="497"/>
      <c r="OD63" s="497"/>
      <c r="OE63" s="497"/>
      <c r="OF63" s="497"/>
      <c r="OG63" s="497"/>
      <c r="OH63" s="497"/>
      <c r="OI63" s="497"/>
      <c r="OJ63" s="497"/>
      <c r="OK63" s="497"/>
      <c r="OL63" s="497"/>
      <c r="OM63" s="497"/>
      <c r="ON63" s="497"/>
      <c r="OO63" s="497"/>
      <c r="OP63" s="497"/>
      <c r="OQ63" s="497"/>
      <c r="OR63" s="497"/>
      <c r="OS63" s="497"/>
      <c r="OT63" s="497"/>
      <c r="OU63" s="497"/>
      <c r="OV63" s="497"/>
      <c r="OW63" s="497"/>
      <c r="OX63" s="497"/>
      <c r="OY63" s="497"/>
      <c r="OZ63" s="497"/>
      <c r="PA63" s="497"/>
      <c r="PB63" s="497"/>
      <c r="PC63" s="497"/>
      <c r="PD63" s="497"/>
      <c r="PE63" s="497"/>
      <c r="PF63" s="497"/>
      <c r="PG63" s="497"/>
      <c r="PH63" s="497"/>
      <c r="PI63" s="497"/>
      <c r="PJ63" s="497"/>
      <c r="PK63" s="497"/>
      <c r="PL63" s="497"/>
      <c r="PM63" s="497"/>
      <c r="PN63" s="497"/>
      <c r="PO63" s="497"/>
      <c r="PP63" s="497"/>
      <c r="PQ63" s="497"/>
      <c r="PR63" s="497"/>
      <c r="PS63" s="497"/>
      <c r="PT63" s="497"/>
      <c r="PU63" s="497"/>
      <c r="PV63" s="497"/>
      <c r="PW63" s="497"/>
      <c r="PX63" s="497"/>
      <c r="PY63" s="497"/>
      <c r="PZ63" s="497"/>
      <c r="QA63" s="497"/>
      <c r="QB63" s="497"/>
      <c r="QC63" s="497"/>
      <c r="QD63" s="497"/>
      <c r="QE63" s="497"/>
      <c r="QF63" s="497"/>
      <c r="QG63" s="497"/>
      <c r="QH63" s="497"/>
      <c r="QI63" s="497"/>
      <c r="QJ63" s="497"/>
      <c r="QK63" s="497"/>
      <c r="QL63" s="497"/>
      <c r="QM63" s="497"/>
      <c r="QN63" s="497"/>
      <c r="QO63" s="497"/>
      <c r="QP63" s="497"/>
      <c r="QQ63" s="497"/>
      <c r="QR63" s="497"/>
      <c r="QS63" s="497"/>
      <c r="QT63" s="497"/>
      <c r="QU63" s="497"/>
      <c r="QV63" s="497"/>
      <c r="QW63" s="497"/>
      <c r="QX63" s="497"/>
      <c r="QY63" s="497"/>
      <c r="QZ63" s="497"/>
      <c r="RA63" s="497"/>
      <c r="RB63" s="497"/>
      <c r="RC63" s="497"/>
      <c r="RD63" s="497"/>
      <c r="RE63" s="497"/>
      <c r="RF63" s="497"/>
      <c r="RG63" s="497"/>
      <c r="RH63" s="497"/>
      <c r="RI63" s="497"/>
      <c r="RJ63" s="497"/>
      <c r="RK63" s="497"/>
      <c r="RL63" s="497"/>
      <c r="RM63" s="497"/>
      <c r="RN63" s="497"/>
      <c r="RO63" s="497"/>
      <c r="RP63" s="497"/>
      <c r="RQ63" s="497"/>
      <c r="RR63" s="497"/>
      <c r="RS63" s="497"/>
      <c r="RT63" s="497"/>
      <c r="RU63" s="497"/>
      <c r="RV63" s="497"/>
      <c r="RW63" s="497"/>
      <c r="RX63" s="497"/>
      <c r="RY63" s="497"/>
      <c r="RZ63" s="497"/>
      <c r="SA63" s="497"/>
      <c r="SB63" s="497"/>
      <c r="SC63" s="497"/>
      <c r="SD63" s="497"/>
      <c r="SE63" s="497"/>
      <c r="SF63" s="497"/>
      <c r="SG63" s="497"/>
      <c r="SH63" s="497"/>
      <c r="SI63" s="497"/>
      <c r="SJ63" s="497"/>
      <c r="SK63" s="497"/>
      <c r="SL63" s="497"/>
      <c r="SM63" s="497"/>
      <c r="SN63" s="497"/>
      <c r="SO63" s="497"/>
      <c r="SP63" s="497"/>
      <c r="SQ63" s="497"/>
      <c r="SR63" s="497"/>
      <c r="SS63" s="497"/>
      <c r="ST63" s="497"/>
      <c r="SU63" s="497"/>
      <c r="SV63" s="497"/>
      <c r="SW63" s="497"/>
      <c r="SX63" s="497"/>
      <c r="SY63" s="497"/>
      <c r="SZ63" s="497"/>
      <c r="TA63" s="497"/>
      <c r="TB63" s="497"/>
      <c r="TC63" s="497"/>
      <c r="TD63" s="497"/>
      <c r="TE63" s="497"/>
      <c r="TF63" s="497"/>
      <c r="TG63" s="497"/>
      <c r="TH63" s="497"/>
      <c r="TI63" s="497"/>
      <c r="TJ63" s="497"/>
      <c r="TK63" s="497"/>
      <c r="TL63" s="497"/>
      <c r="TM63" s="497"/>
      <c r="TN63" s="497"/>
      <c r="TO63" s="497"/>
      <c r="TP63" s="497"/>
      <c r="TQ63" s="497"/>
      <c r="TR63" s="497"/>
      <c r="TS63" s="497"/>
      <c r="TT63" s="497"/>
      <c r="TU63" s="497"/>
      <c r="TV63" s="497"/>
      <c r="TW63" s="497"/>
      <c r="TX63" s="497"/>
      <c r="TY63" s="497"/>
      <c r="TZ63" s="497"/>
      <c r="UA63" s="497"/>
      <c r="UB63" s="497"/>
      <c r="UC63" s="497"/>
      <c r="UD63" s="497"/>
      <c r="UE63" s="497"/>
      <c r="UF63" s="497"/>
      <c r="UG63" s="497"/>
      <c r="UH63" s="497"/>
      <c r="UI63" s="497"/>
      <c r="UJ63" s="497"/>
      <c r="UK63" s="497"/>
      <c r="UL63" s="497"/>
      <c r="UM63" s="497"/>
      <c r="UN63" s="497"/>
      <c r="UO63" s="497"/>
      <c r="UP63" s="497"/>
      <c r="UQ63" s="497"/>
      <c r="UR63" s="497"/>
      <c r="US63" s="497"/>
      <c r="UT63" s="497"/>
      <c r="UU63" s="497"/>
      <c r="UV63" s="497"/>
      <c r="UW63" s="497"/>
      <c r="UX63" s="497"/>
      <c r="UY63" s="497"/>
      <c r="UZ63" s="497"/>
      <c r="VA63" s="497"/>
      <c r="VB63" s="497"/>
      <c r="VC63" s="497"/>
      <c r="VD63" s="497"/>
      <c r="VE63" s="497"/>
      <c r="VF63" s="497"/>
      <c r="VG63" s="497"/>
      <c r="VH63" s="497"/>
      <c r="VI63" s="497"/>
      <c r="VJ63" s="497"/>
      <c r="VK63" s="497"/>
      <c r="VL63" s="497"/>
      <c r="VM63" s="497"/>
      <c r="VN63" s="497"/>
      <c r="VO63" s="497"/>
      <c r="VP63" s="497"/>
      <c r="VQ63" s="497"/>
      <c r="VR63" s="497"/>
      <c r="VS63" s="497"/>
      <c r="VT63" s="497"/>
      <c r="VU63" s="497"/>
      <c r="VV63" s="497"/>
      <c r="VW63" s="497"/>
      <c r="VX63" s="497"/>
      <c r="VY63" s="497"/>
      <c r="VZ63" s="497"/>
      <c r="WA63" s="497"/>
      <c r="WB63" s="497"/>
      <c r="WC63" s="497"/>
      <c r="WD63" s="497"/>
      <c r="WE63" s="497"/>
      <c r="WF63" s="497"/>
      <c r="WG63" s="497"/>
      <c r="WH63" s="497"/>
      <c r="WI63" s="497"/>
      <c r="WJ63" s="497"/>
      <c r="WK63" s="497"/>
      <c r="WL63" s="497"/>
      <c r="WM63" s="497"/>
      <c r="WN63" s="497"/>
      <c r="WO63" s="497"/>
      <c r="WP63" s="497"/>
      <c r="WQ63" s="497"/>
      <c r="WR63" s="497"/>
      <c r="WS63" s="497"/>
      <c r="WT63" s="497"/>
      <c r="WU63" s="497"/>
      <c r="WV63" s="497"/>
      <c r="WW63" s="497"/>
      <c r="WX63" s="497"/>
      <c r="WY63" s="497"/>
      <c r="WZ63" s="497"/>
      <c r="XA63" s="497"/>
      <c r="XB63" s="497"/>
      <c r="XC63" s="497"/>
      <c r="XD63" s="497"/>
      <c r="XE63" s="497"/>
      <c r="XF63" s="497"/>
      <c r="XG63" s="497"/>
      <c r="XH63" s="497"/>
      <c r="XI63" s="497"/>
      <c r="XJ63" s="497"/>
      <c r="XK63" s="497"/>
      <c r="XL63" s="497"/>
      <c r="XM63" s="497"/>
      <c r="XN63" s="497"/>
      <c r="XO63" s="497"/>
      <c r="XP63" s="497"/>
      <c r="XQ63" s="497"/>
      <c r="XR63" s="497"/>
      <c r="XS63" s="497"/>
      <c r="XT63" s="497"/>
      <c r="XU63" s="497"/>
      <c r="XV63" s="497"/>
      <c r="XW63" s="497"/>
      <c r="XX63" s="497"/>
      <c r="XY63" s="497"/>
      <c r="XZ63" s="497"/>
      <c r="YA63" s="497"/>
      <c r="YB63" s="497"/>
      <c r="YC63" s="497"/>
      <c r="YD63" s="497"/>
      <c r="YE63" s="497"/>
      <c r="YF63" s="497"/>
      <c r="YG63" s="497"/>
      <c r="YH63" s="497"/>
      <c r="YI63" s="497"/>
      <c r="YJ63" s="497"/>
      <c r="YK63" s="497"/>
      <c r="YL63" s="497"/>
      <c r="YM63" s="497"/>
      <c r="YN63" s="497"/>
      <c r="YO63" s="497"/>
      <c r="YP63" s="497"/>
      <c r="YQ63" s="497"/>
      <c r="YR63" s="497"/>
      <c r="YS63" s="497"/>
      <c r="YT63" s="497"/>
      <c r="YU63" s="497"/>
      <c r="YV63" s="497"/>
      <c r="YW63" s="497"/>
      <c r="YX63" s="497"/>
      <c r="YY63" s="497"/>
      <c r="YZ63" s="497"/>
      <c r="ZA63" s="497"/>
      <c r="ZB63" s="497"/>
      <c r="ZC63" s="497"/>
      <c r="ZD63" s="497"/>
      <c r="ZE63" s="497"/>
      <c r="ZF63" s="497"/>
      <c r="ZG63" s="497"/>
      <c r="ZH63" s="497"/>
      <c r="ZI63" s="497"/>
      <c r="ZJ63" s="497"/>
      <c r="ZK63" s="497"/>
      <c r="ZL63" s="497"/>
      <c r="ZM63" s="497"/>
      <c r="ZN63" s="497"/>
      <c r="ZO63" s="497"/>
      <c r="ZP63" s="497"/>
      <c r="ZQ63" s="497"/>
      <c r="ZR63" s="497"/>
      <c r="ZS63" s="497"/>
      <c r="ZT63" s="497"/>
      <c r="ZU63" s="497"/>
      <c r="ZV63" s="497"/>
      <c r="ZW63" s="497"/>
      <c r="ZX63" s="497"/>
      <c r="ZY63" s="497"/>
      <c r="ZZ63" s="497"/>
      <c r="AAA63" s="497"/>
      <c r="AAB63" s="497"/>
      <c r="AAC63" s="497"/>
      <c r="AAD63" s="497"/>
      <c r="AAE63" s="497"/>
      <c r="AAF63" s="497"/>
      <c r="AAG63" s="497"/>
      <c r="AAH63" s="497"/>
      <c r="AAI63" s="497"/>
      <c r="AAJ63" s="497"/>
      <c r="AAK63" s="497"/>
      <c r="AAL63" s="497"/>
      <c r="AAM63" s="497"/>
      <c r="AAN63" s="497"/>
      <c r="AAO63" s="497"/>
      <c r="AAP63" s="497"/>
      <c r="AAQ63" s="497"/>
      <c r="AAR63" s="497"/>
      <c r="AAS63" s="497"/>
      <c r="AAT63" s="497"/>
      <c r="AAU63" s="497"/>
      <c r="AAV63" s="497"/>
      <c r="AAW63" s="497"/>
      <c r="AAX63" s="497"/>
      <c r="AAY63" s="497"/>
      <c r="AAZ63" s="497"/>
      <c r="ABA63" s="497"/>
      <c r="ABB63" s="497"/>
      <c r="ABC63" s="497"/>
      <c r="ABD63" s="497"/>
      <c r="ABE63" s="497"/>
      <c r="ABF63" s="497"/>
      <c r="ABG63" s="497"/>
      <c r="ABH63" s="497"/>
      <c r="ABI63" s="497"/>
      <c r="ABJ63" s="497"/>
      <c r="ABK63" s="497"/>
      <c r="ABL63" s="497"/>
      <c r="ABM63" s="497"/>
      <c r="ABN63" s="497"/>
      <c r="ABO63" s="497"/>
      <c r="ABP63" s="497"/>
      <c r="ABQ63" s="497"/>
      <c r="ABR63" s="497"/>
      <c r="ABS63" s="497"/>
      <c r="ABT63" s="497"/>
      <c r="ABU63" s="497"/>
      <c r="ABV63" s="497"/>
      <c r="ABW63" s="497"/>
      <c r="ABX63" s="497"/>
      <c r="ABY63" s="497"/>
      <c r="ABZ63" s="497"/>
      <c r="ACA63" s="497"/>
      <c r="ACB63" s="497"/>
      <c r="ACC63" s="497"/>
      <c r="ACD63" s="497"/>
      <c r="ACE63" s="497"/>
      <c r="ACF63" s="497"/>
      <c r="ACG63" s="497"/>
      <c r="ACH63" s="497"/>
      <c r="ACI63" s="497"/>
      <c r="ACJ63" s="497"/>
      <c r="ACK63" s="497"/>
      <c r="ACL63" s="497"/>
      <c r="ACM63" s="497"/>
      <c r="ACN63" s="497"/>
      <c r="ACO63" s="497"/>
      <c r="ACP63" s="497"/>
      <c r="ACQ63" s="497"/>
      <c r="ACR63" s="497"/>
      <c r="ACS63" s="497"/>
      <c r="ACT63" s="497"/>
      <c r="ACU63" s="497"/>
      <c r="ACV63" s="497"/>
      <c r="ACW63" s="497"/>
      <c r="ACX63" s="497"/>
      <c r="ACY63" s="497"/>
      <c r="ACZ63" s="497"/>
      <c r="ADA63" s="497"/>
      <c r="ADB63" s="497"/>
      <c r="ADC63" s="497"/>
      <c r="ADD63" s="497"/>
      <c r="ADE63" s="497"/>
      <c r="ADF63" s="497"/>
      <c r="ADG63" s="497"/>
      <c r="ADH63" s="497"/>
      <c r="ADI63" s="497"/>
      <c r="ADJ63" s="497"/>
      <c r="ADK63" s="497"/>
      <c r="ADL63" s="497"/>
      <c r="ADM63" s="497"/>
      <c r="ADN63" s="497"/>
      <c r="ADO63" s="497"/>
      <c r="ADP63" s="497"/>
      <c r="ADQ63" s="497"/>
      <c r="ADR63" s="497"/>
      <c r="ADS63" s="497"/>
      <c r="ADT63" s="497"/>
      <c r="ADU63" s="497"/>
      <c r="ADV63" s="497"/>
      <c r="ADW63" s="497"/>
      <c r="ADX63" s="497"/>
      <c r="ADY63" s="497"/>
      <c r="ADZ63" s="497"/>
      <c r="AEA63" s="497"/>
      <c r="AEB63" s="497"/>
      <c r="AEC63" s="497"/>
      <c r="AED63" s="497"/>
      <c r="AEE63" s="497"/>
      <c r="AEF63" s="497"/>
      <c r="AEG63" s="497"/>
      <c r="AEH63" s="497"/>
      <c r="AEI63" s="497"/>
      <c r="AEJ63" s="497"/>
      <c r="AEK63" s="497"/>
      <c r="AEL63" s="497"/>
      <c r="AEM63" s="497"/>
      <c r="AEN63" s="497"/>
      <c r="AEO63" s="497"/>
      <c r="AEP63" s="497"/>
      <c r="AEQ63" s="497"/>
      <c r="AER63" s="497"/>
      <c r="AES63" s="497"/>
      <c r="AET63" s="497"/>
      <c r="AEU63" s="497"/>
      <c r="AEV63" s="497"/>
      <c r="AEW63" s="497"/>
      <c r="AEX63" s="497"/>
      <c r="AEY63" s="497"/>
      <c r="AEZ63" s="497"/>
      <c r="AFA63" s="497"/>
      <c r="AFB63" s="497"/>
      <c r="AFC63" s="497"/>
      <c r="AFD63" s="497"/>
      <c r="AFE63" s="497"/>
      <c r="AFF63" s="497"/>
      <c r="AFG63" s="497"/>
      <c r="AFH63" s="497"/>
      <c r="AFI63" s="497"/>
      <c r="AFJ63" s="497"/>
      <c r="AFK63" s="497"/>
      <c r="AFL63" s="497"/>
      <c r="AFM63" s="497"/>
      <c r="AFN63" s="497"/>
      <c r="AFO63" s="497"/>
      <c r="AFP63" s="497"/>
      <c r="AFQ63" s="497"/>
      <c r="AFR63" s="497"/>
      <c r="AFS63" s="497"/>
      <c r="AFT63" s="497"/>
      <c r="AFU63" s="497"/>
      <c r="AFV63" s="497"/>
      <c r="AFW63" s="497"/>
      <c r="AFX63" s="497"/>
      <c r="AFY63" s="497"/>
      <c r="AFZ63" s="497"/>
      <c r="AGA63" s="497"/>
      <c r="AGB63" s="497"/>
      <c r="AGC63" s="497"/>
      <c r="AGD63" s="497"/>
      <c r="AGE63" s="497"/>
      <c r="AGF63" s="497"/>
      <c r="AGG63" s="497"/>
      <c r="AGH63" s="497"/>
      <c r="AGI63" s="497"/>
      <c r="AGJ63" s="497"/>
      <c r="AGK63" s="497"/>
      <c r="AGL63" s="497"/>
      <c r="AGM63" s="497"/>
      <c r="AGN63" s="497"/>
      <c r="AGO63" s="497"/>
      <c r="AGP63" s="497"/>
      <c r="AGQ63" s="497"/>
      <c r="AGR63" s="497"/>
      <c r="AGS63" s="497"/>
      <c r="AGT63" s="497"/>
      <c r="AGU63" s="497"/>
      <c r="AGV63" s="497"/>
      <c r="AGW63" s="497"/>
      <c r="AGX63" s="497"/>
      <c r="AGY63" s="497"/>
      <c r="AGZ63" s="497"/>
      <c r="AHA63" s="497"/>
      <c r="AHB63" s="497"/>
      <c r="AHC63" s="497"/>
      <c r="AHD63" s="497"/>
      <c r="AHE63" s="497"/>
      <c r="AHF63" s="497"/>
      <c r="AHG63" s="497"/>
      <c r="AHH63" s="497"/>
      <c r="AHI63" s="497"/>
      <c r="AHJ63" s="497"/>
      <c r="AHK63" s="497"/>
      <c r="AHL63" s="497"/>
      <c r="AHM63" s="497"/>
      <c r="AHN63" s="497"/>
      <c r="AHO63" s="497"/>
      <c r="AHP63" s="497"/>
      <c r="AHQ63" s="497"/>
      <c r="AHR63" s="497"/>
      <c r="AHS63" s="497"/>
      <c r="AHT63" s="497"/>
      <c r="AHU63" s="497"/>
      <c r="AHV63" s="497"/>
      <c r="AHW63" s="497"/>
      <c r="AHX63" s="497"/>
      <c r="AHY63" s="497"/>
      <c r="AHZ63" s="497"/>
      <c r="AIA63" s="497"/>
      <c r="AIB63" s="497"/>
      <c r="AIC63" s="497"/>
      <c r="AID63" s="497"/>
      <c r="AIE63" s="497"/>
      <c r="AIF63" s="497"/>
      <c r="AIG63" s="497"/>
      <c r="AIH63" s="497"/>
      <c r="AII63" s="497"/>
      <c r="AIJ63" s="497"/>
      <c r="AIK63" s="497"/>
      <c r="AIL63" s="497"/>
      <c r="AIM63" s="497"/>
      <c r="AIN63" s="497"/>
      <c r="AIO63" s="497"/>
      <c r="AIP63" s="497"/>
      <c r="AIQ63" s="497"/>
      <c r="AIR63" s="497"/>
      <c r="AIS63" s="497"/>
      <c r="AIT63" s="497"/>
      <c r="AIU63" s="497"/>
      <c r="AIV63" s="497"/>
      <c r="AIW63" s="497"/>
      <c r="AIX63" s="497"/>
      <c r="AIY63" s="497"/>
      <c r="AIZ63" s="497"/>
      <c r="AJA63" s="497"/>
      <c r="AJB63" s="497"/>
      <c r="AJC63" s="497"/>
      <c r="AJD63" s="497"/>
      <c r="AJE63" s="497"/>
      <c r="AJF63" s="497"/>
      <c r="AJG63" s="497"/>
      <c r="AJH63" s="497"/>
      <c r="AJI63" s="497"/>
      <c r="AJJ63" s="497"/>
      <c r="AJK63" s="497"/>
      <c r="AJL63" s="497"/>
      <c r="AJM63" s="497"/>
      <c r="AJN63" s="497"/>
      <c r="AJO63" s="497"/>
      <c r="AJP63" s="497"/>
      <c r="AJQ63" s="497"/>
      <c r="AJR63" s="497"/>
      <c r="AJS63" s="497"/>
      <c r="AJT63" s="497"/>
      <c r="AJU63" s="497"/>
      <c r="AJV63" s="497"/>
      <c r="AJW63" s="497"/>
      <c r="AJX63" s="497"/>
      <c r="AJY63" s="497"/>
      <c r="AJZ63" s="497"/>
      <c r="AKA63" s="497"/>
      <c r="AKB63" s="497"/>
      <c r="AKC63" s="497"/>
      <c r="AKD63" s="497"/>
      <c r="AKE63" s="497"/>
      <c r="AKF63" s="497"/>
      <c r="AKG63" s="497"/>
      <c r="AKH63" s="497"/>
      <c r="AKI63" s="497"/>
      <c r="AKJ63" s="497"/>
      <c r="AKK63" s="497"/>
      <c r="AKL63" s="497"/>
      <c r="AKM63" s="497"/>
      <c r="AKN63" s="497"/>
      <c r="AKO63" s="497"/>
      <c r="AKP63" s="497"/>
      <c r="AKQ63" s="497"/>
      <c r="AKR63" s="497"/>
      <c r="AKS63" s="497"/>
      <c r="AKT63" s="497"/>
      <c r="AKU63" s="497"/>
      <c r="AKV63" s="497"/>
      <c r="AKW63" s="497"/>
      <c r="AKX63" s="497"/>
      <c r="AKY63" s="497"/>
      <c r="AKZ63" s="497"/>
      <c r="ALA63" s="497"/>
      <c r="ALB63" s="497"/>
      <c r="ALC63" s="497"/>
      <c r="ALD63" s="497"/>
      <c r="ALE63" s="497"/>
      <c r="ALF63" s="497"/>
      <c r="ALG63" s="497"/>
      <c r="ALH63" s="497"/>
      <c r="ALI63" s="497"/>
      <c r="ALJ63" s="497"/>
      <c r="ALK63" s="497"/>
      <c r="ALL63" s="497"/>
      <c r="ALM63" s="497"/>
      <c r="ALN63" s="497"/>
      <c r="ALO63" s="497"/>
      <c r="ALP63" s="497"/>
      <c r="ALQ63" s="497"/>
      <c r="ALR63" s="497"/>
      <c r="ALS63" s="497"/>
      <c r="ALT63" s="497"/>
      <c r="ALU63" s="497"/>
      <c r="ALV63" s="497"/>
      <c r="ALW63" s="497"/>
      <c r="ALX63" s="497"/>
      <c r="ALY63" s="497"/>
      <c r="ALZ63" s="497"/>
      <c r="AMA63" s="497"/>
      <c r="AMB63" s="497"/>
      <c r="AMC63" s="497"/>
      <c r="AMD63" s="497"/>
      <c r="AME63" s="497"/>
      <c r="AMF63" s="497"/>
      <c r="AMG63" s="497"/>
      <c r="AMH63" s="497"/>
      <c r="AMI63" s="497"/>
      <c r="AMJ63" s="497"/>
      <c r="AMK63" s="497"/>
      <c r="AML63" s="497"/>
      <c r="AMM63" s="497"/>
      <c r="AMN63" s="497"/>
      <c r="AMO63" s="497"/>
      <c r="AMP63" s="497"/>
      <c r="AMQ63" s="497"/>
      <c r="AMR63" s="497"/>
      <c r="AMS63" s="497"/>
      <c r="AMT63" s="497"/>
      <c r="AMU63" s="497"/>
      <c r="AMV63" s="497"/>
      <c r="AMW63" s="497"/>
      <c r="AMX63" s="497"/>
      <c r="AMY63" s="497"/>
      <c r="AMZ63" s="497"/>
      <c r="ANA63" s="497"/>
      <c r="ANB63" s="497"/>
      <c r="ANC63" s="497"/>
      <c r="AND63" s="497"/>
      <c r="ANE63" s="497"/>
      <c r="ANF63" s="497"/>
      <c r="ANG63" s="497"/>
      <c r="ANH63" s="497"/>
      <c r="ANI63" s="497"/>
      <c r="ANJ63" s="497"/>
      <c r="ANK63" s="497"/>
      <c r="ANL63" s="497"/>
      <c r="ANM63" s="497"/>
      <c r="ANN63" s="497"/>
      <c r="ANO63" s="497"/>
      <c r="ANP63" s="497"/>
      <c r="ANQ63" s="497"/>
      <c r="ANR63" s="497"/>
      <c r="ANS63" s="497"/>
      <c r="ANT63" s="497"/>
      <c r="ANU63" s="497"/>
      <c r="ANV63" s="497"/>
      <c r="ANW63" s="497"/>
      <c r="ANX63" s="497"/>
      <c r="ANY63" s="497"/>
      <c r="ANZ63" s="497"/>
      <c r="AOA63" s="497"/>
      <c r="AOB63" s="497"/>
      <c r="AOC63" s="497"/>
      <c r="AOD63" s="497"/>
      <c r="AOE63" s="497"/>
      <c r="AOF63" s="497"/>
      <c r="AOG63" s="497"/>
      <c r="AOH63" s="497"/>
      <c r="AOI63" s="497"/>
      <c r="AOJ63" s="497"/>
      <c r="AOK63" s="497"/>
      <c r="AOL63" s="497"/>
      <c r="AOM63" s="497"/>
      <c r="AON63" s="497"/>
      <c r="AOO63" s="497"/>
      <c r="AOP63" s="497"/>
      <c r="AOQ63" s="497"/>
      <c r="AOR63" s="497"/>
      <c r="AOS63" s="497"/>
      <c r="AOT63" s="497"/>
      <c r="AOU63" s="497"/>
      <c r="AOV63" s="497"/>
      <c r="AOW63" s="497"/>
      <c r="AOX63" s="497"/>
      <c r="AOY63" s="497"/>
      <c r="AOZ63" s="497"/>
      <c r="APA63" s="497"/>
      <c r="APB63" s="497"/>
      <c r="APC63" s="497"/>
      <c r="APD63" s="497"/>
      <c r="APE63" s="497"/>
      <c r="APF63" s="497"/>
      <c r="APG63" s="497"/>
      <c r="APH63" s="497"/>
      <c r="API63" s="497"/>
      <c r="APJ63" s="497"/>
      <c r="APK63" s="497"/>
      <c r="APL63" s="497"/>
      <c r="APM63" s="497"/>
      <c r="APN63" s="497"/>
      <c r="APO63" s="497"/>
      <c r="APP63" s="497"/>
      <c r="APQ63" s="497"/>
      <c r="APR63" s="497"/>
      <c r="APS63" s="497"/>
      <c r="APT63" s="497"/>
      <c r="APU63" s="497"/>
      <c r="APV63" s="497"/>
      <c r="APW63" s="497"/>
      <c r="APX63" s="497"/>
      <c r="APY63" s="497"/>
      <c r="APZ63" s="497"/>
      <c r="AQA63" s="497"/>
      <c r="AQB63" s="497"/>
      <c r="AQC63" s="497"/>
      <c r="AQD63" s="497"/>
      <c r="AQE63" s="497"/>
      <c r="AQF63" s="497"/>
      <c r="AQG63" s="497"/>
      <c r="AQH63" s="497"/>
      <c r="AQI63" s="497"/>
      <c r="AQJ63" s="497"/>
      <c r="AQK63" s="497"/>
      <c r="AQL63" s="497"/>
      <c r="AQM63" s="497"/>
      <c r="AQN63" s="497"/>
      <c r="AQO63" s="497"/>
      <c r="AQP63" s="497"/>
      <c r="AQQ63" s="497"/>
      <c r="AQR63" s="497"/>
      <c r="AQS63" s="497"/>
      <c r="AQT63" s="497"/>
      <c r="AQU63" s="497"/>
      <c r="AQV63" s="497"/>
      <c r="AQW63" s="497"/>
      <c r="AQX63" s="497"/>
      <c r="AQY63" s="497"/>
      <c r="AQZ63" s="497"/>
      <c r="ARA63" s="497"/>
      <c r="ARB63" s="497"/>
      <c r="ARC63" s="497"/>
      <c r="ARD63" s="497"/>
      <c r="ARE63" s="497"/>
      <c r="ARF63" s="497"/>
      <c r="ARG63" s="497"/>
      <c r="ARH63" s="497"/>
      <c r="ARI63" s="497"/>
      <c r="ARJ63" s="497"/>
      <c r="ARK63" s="497"/>
      <c r="ARL63" s="497"/>
      <c r="ARM63" s="497"/>
      <c r="ARN63" s="497"/>
      <c r="ARO63" s="497"/>
      <c r="ARP63" s="497"/>
      <c r="ARQ63" s="497"/>
      <c r="ARR63" s="497"/>
      <c r="ARS63" s="497"/>
      <c r="ART63" s="497"/>
      <c r="ARU63" s="497"/>
      <c r="ARV63" s="497"/>
      <c r="ARW63" s="497"/>
      <c r="ARX63" s="497"/>
      <c r="ARY63" s="497"/>
      <c r="ARZ63" s="497"/>
      <c r="ASA63" s="497"/>
      <c r="ASB63" s="497"/>
      <c r="ASC63" s="497"/>
      <c r="ASD63" s="497"/>
      <c r="ASE63" s="497"/>
      <c r="ASF63" s="497"/>
      <c r="ASG63" s="497"/>
      <c r="ASH63" s="497"/>
      <c r="ASI63" s="497"/>
      <c r="ASJ63" s="497"/>
      <c r="ASK63" s="497"/>
      <c r="ASL63" s="497"/>
      <c r="ASM63" s="497"/>
      <c r="ASN63" s="497"/>
      <c r="ASO63" s="497"/>
      <c r="ASP63" s="497"/>
      <c r="ASQ63" s="497"/>
      <c r="ASR63" s="497"/>
      <c r="ASS63" s="497"/>
      <c r="AST63" s="497"/>
      <c r="ASU63" s="497"/>
      <c r="ASV63" s="497"/>
      <c r="ASW63" s="497"/>
      <c r="ASX63" s="497"/>
      <c r="ASY63" s="497"/>
      <c r="ASZ63" s="497"/>
      <c r="ATA63" s="497"/>
      <c r="ATB63" s="497"/>
      <c r="ATC63" s="497"/>
      <c r="ATD63" s="497"/>
      <c r="ATE63" s="497"/>
      <c r="ATF63" s="497"/>
      <c r="ATG63" s="497"/>
      <c r="ATH63" s="497"/>
      <c r="ATI63" s="497"/>
      <c r="ATJ63" s="497"/>
      <c r="ATK63" s="497"/>
      <c r="ATL63" s="497"/>
      <c r="ATM63" s="497"/>
      <c r="ATN63" s="497"/>
      <c r="ATO63" s="497"/>
      <c r="ATP63" s="497"/>
      <c r="ATQ63" s="497"/>
      <c r="ATR63" s="497"/>
      <c r="ATS63" s="497"/>
      <c r="ATT63" s="497"/>
      <c r="ATU63" s="497"/>
      <c r="ATV63" s="497"/>
      <c r="ATW63" s="497"/>
      <c r="ATX63" s="497"/>
      <c r="ATY63" s="497"/>
      <c r="ATZ63" s="497"/>
      <c r="AUA63" s="497"/>
      <c r="AUB63" s="497"/>
      <c r="AUC63" s="497"/>
      <c r="AUD63" s="497"/>
      <c r="AUE63" s="497"/>
      <c r="AUF63" s="497"/>
      <c r="AUG63" s="497"/>
      <c r="AUH63" s="497"/>
      <c r="AUI63" s="497"/>
      <c r="AUJ63" s="497"/>
      <c r="AUK63" s="497"/>
      <c r="AUL63" s="497"/>
      <c r="AUM63" s="497"/>
      <c r="AUN63" s="497"/>
      <c r="AUO63" s="497"/>
      <c r="AUP63" s="497"/>
      <c r="AUQ63" s="497"/>
      <c r="AUR63" s="497"/>
      <c r="AUS63" s="497"/>
      <c r="AUT63" s="497"/>
      <c r="AUU63" s="497"/>
      <c r="AUV63" s="497"/>
      <c r="AUW63" s="497"/>
      <c r="AUX63" s="497"/>
      <c r="AUY63" s="497"/>
      <c r="AUZ63" s="497"/>
      <c r="AVA63" s="497"/>
      <c r="AVB63" s="497"/>
      <c r="AVC63" s="497"/>
      <c r="AVD63" s="497"/>
      <c r="AVE63" s="497"/>
      <c r="AVF63" s="497"/>
      <c r="AVG63" s="497"/>
      <c r="AVH63" s="497"/>
      <c r="AVI63" s="497"/>
      <c r="AVJ63" s="497"/>
      <c r="AVK63" s="497"/>
      <c r="AVL63" s="497"/>
      <c r="AVM63" s="497"/>
      <c r="AVN63" s="497"/>
      <c r="AVO63" s="497"/>
      <c r="AVP63" s="497"/>
      <c r="AVQ63" s="497"/>
      <c r="AVR63" s="497"/>
      <c r="AVS63" s="497"/>
      <c r="AVT63" s="497"/>
      <c r="AVU63" s="497"/>
      <c r="AVV63" s="497"/>
      <c r="AVW63" s="497"/>
      <c r="AVX63" s="497"/>
      <c r="AVY63" s="497"/>
      <c r="AVZ63" s="497"/>
      <c r="AWA63" s="497"/>
      <c r="AWB63" s="497"/>
      <c r="AWC63" s="497"/>
      <c r="AWD63" s="497"/>
      <c r="AWE63" s="497"/>
      <c r="AWF63" s="497"/>
      <c r="AWG63" s="497"/>
      <c r="AWH63" s="497"/>
      <c r="AWI63" s="497"/>
      <c r="AWJ63" s="497"/>
      <c r="AWK63" s="497"/>
      <c r="AWL63" s="497"/>
      <c r="AWM63" s="497"/>
      <c r="AWN63" s="497"/>
      <c r="AWO63" s="497"/>
      <c r="AWP63" s="497"/>
      <c r="AWQ63" s="497"/>
      <c r="AWR63" s="497"/>
      <c r="AWS63" s="497"/>
      <c r="AWT63" s="497"/>
      <c r="AWU63" s="497"/>
      <c r="AWV63" s="497"/>
      <c r="AWW63" s="497"/>
      <c r="AWX63" s="497"/>
      <c r="AWY63" s="497"/>
      <c r="AWZ63" s="497"/>
      <c r="AXA63" s="497"/>
      <c r="AXB63" s="497"/>
      <c r="AXC63" s="497"/>
      <c r="AXD63" s="497"/>
      <c r="AXE63" s="497"/>
      <c r="AXF63" s="497"/>
      <c r="AXG63" s="497"/>
      <c r="AXH63" s="497"/>
      <c r="AXI63" s="497"/>
      <c r="AXJ63" s="497"/>
      <c r="AXK63" s="497"/>
      <c r="AXL63" s="497"/>
      <c r="AXM63" s="497"/>
      <c r="AXN63" s="497"/>
      <c r="AXO63" s="497"/>
      <c r="AXP63" s="497"/>
      <c r="AXQ63" s="497"/>
      <c r="AXR63" s="497"/>
      <c r="AXS63" s="497"/>
      <c r="AXT63" s="497"/>
      <c r="AXU63" s="497"/>
      <c r="AXV63" s="497"/>
      <c r="AXW63" s="497"/>
      <c r="AXX63" s="497"/>
      <c r="AXY63" s="497"/>
      <c r="AXZ63" s="497"/>
      <c r="AYA63" s="497"/>
      <c r="AYB63" s="497"/>
      <c r="AYC63" s="497"/>
      <c r="AYD63" s="497"/>
      <c r="AYE63" s="497"/>
      <c r="AYF63" s="497"/>
      <c r="AYG63" s="497"/>
      <c r="AYH63" s="497"/>
      <c r="AYI63" s="497"/>
      <c r="AYJ63" s="497"/>
      <c r="AYK63" s="497"/>
      <c r="AYL63" s="497"/>
      <c r="AYM63" s="497"/>
      <c r="AYN63" s="497"/>
      <c r="AYO63" s="497"/>
      <c r="AYP63" s="497"/>
      <c r="AYQ63" s="497"/>
      <c r="AYR63" s="497"/>
      <c r="AYS63" s="497"/>
      <c r="AYT63" s="497"/>
      <c r="AYU63" s="497"/>
      <c r="AYV63" s="497"/>
      <c r="AYW63" s="497"/>
      <c r="AYX63" s="497"/>
      <c r="AYY63" s="497"/>
      <c r="AYZ63" s="497"/>
      <c r="AZA63" s="497"/>
      <c r="AZB63" s="497"/>
      <c r="AZC63" s="497"/>
      <c r="AZD63" s="497"/>
      <c r="AZE63" s="497"/>
      <c r="AZF63" s="497"/>
      <c r="AZG63" s="497"/>
      <c r="AZH63" s="497"/>
      <c r="AZI63" s="497"/>
      <c r="AZJ63" s="497"/>
      <c r="AZK63" s="497"/>
      <c r="AZL63" s="497"/>
      <c r="AZM63" s="497"/>
      <c r="AZN63" s="497"/>
      <c r="AZO63" s="497"/>
      <c r="AZP63" s="497"/>
      <c r="AZQ63" s="497"/>
      <c r="AZR63" s="497"/>
      <c r="AZS63" s="497"/>
      <c r="AZT63" s="497"/>
      <c r="AZU63" s="497"/>
      <c r="AZV63" s="497"/>
      <c r="AZW63" s="497"/>
      <c r="AZX63" s="497"/>
      <c r="AZY63" s="497"/>
      <c r="AZZ63" s="497"/>
      <c r="BAA63" s="497"/>
      <c r="BAB63" s="497"/>
      <c r="BAC63" s="497"/>
      <c r="BAD63" s="497"/>
      <c r="BAE63" s="497"/>
      <c r="BAF63" s="497"/>
      <c r="BAG63" s="497"/>
      <c r="BAH63" s="497"/>
      <c r="BAI63" s="497"/>
      <c r="BAJ63" s="497"/>
      <c r="BAK63" s="497"/>
      <c r="BAL63" s="497"/>
      <c r="BAM63" s="497"/>
      <c r="BAN63" s="497"/>
      <c r="BAO63" s="497"/>
      <c r="BAP63" s="497"/>
      <c r="BAQ63" s="497"/>
      <c r="BAR63" s="497"/>
      <c r="BAS63" s="497"/>
      <c r="BAT63" s="497"/>
      <c r="BAU63" s="497"/>
      <c r="BAV63" s="497"/>
      <c r="BAW63" s="497"/>
      <c r="BAX63" s="497"/>
      <c r="BAY63" s="497"/>
      <c r="BAZ63" s="497"/>
      <c r="BBA63" s="497"/>
      <c r="BBB63" s="497"/>
      <c r="BBC63" s="497"/>
      <c r="BBD63" s="497"/>
      <c r="BBE63" s="497"/>
      <c r="BBF63" s="497"/>
      <c r="BBG63" s="497"/>
      <c r="BBH63" s="497"/>
      <c r="BBI63" s="497"/>
      <c r="BBJ63" s="497"/>
      <c r="BBK63" s="497"/>
      <c r="BBL63" s="497"/>
      <c r="BBM63" s="497"/>
      <c r="BBN63" s="497"/>
      <c r="BBO63" s="497"/>
      <c r="BBP63" s="497"/>
      <c r="BBQ63" s="497"/>
      <c r="BBR63" s="497"/>
      <c r="BBS63" s="497"/>
      <c r="BBT63" s="497"/>
      <c r="BBU63" s="497"/>
      <c r="BBV63" s="497"/>
      <c r="BBW63" s="497"/>
      <c r="BBX63" s="497"/>
      <c r="BBY63" s="497"/>
      <c r="BBZ63" s="497"/>
      <c r="BCA63" s="497"/>
      <c r="BCB63" s="497"/>
      <c r="BCC63" s="497"/>
      <c r="BCD63" s="497"/>
      <c r="BCE63" s="497"/>
      <c r="BCF63" s="497"/>
      <c r="BCG63" s="497"/>
      <c r="BCH63" s="497"/>
      <c r="BCI63" s="497"/>
      <c r="BCJ63" s="497"/>
      <c r="BCK63" s="497"/>
      <c r="BCL63" s="497"/>
      <c r="BCM63" s="497"/>
      <c r="BCN63" s="497"/>
      <c r="BCO63" s="497"/>
      <c r="BCP63" s="497"/>
      <c r="BCQ63" s="497"/>
      <c r="BCR63" s="497"/>
      <c r="BCS63" s="497"/>
      <c r="BCT63" s="497"/>
      <c r="BCU63" s="497"/>
      <c r="BCV63" s="497"/>
      <c r="BCW63" s="497"/>
      <c r="BCX63" s="497"/>
      <c r="BCY63" s="497"/>
      <c r="BCZ63" s="497"/>
      <c r="BDA63" s="497"/>
      <c r="BDB63" s="497"/>
      <c r="BDC63" s="497"/>
      <c r="BDD63" s="497"/>
      <c r="BDE63" s="497"/>
      <c r="BDF63" s="497"/>
      <c r="BDG63" s="497"/>
      <c r="BDH63" s="497"/>
      <c r="BDI63" s="497"/>
      <c r="BDJ63" s="497"/>
      <c r="BDK63" s="497"/>
      <c r="BDL63" s="497"/>
      <c r="BDM63" s="497"/>
      <c r="BDN63" s="497"/>
      <c r="BDO63" s="497"/>
      <c r="BDP63" s="497"/>
      <c r="BDQ63" s="497"/>
      <c r="BDR63" s="497"/>
      <c r="BDS63" s="497"/>
      <c r="BDT63" s="497"/>
      <c r="BDU63" s="497"/>
      <c r="BDV63" s="497"/>
      <c r="BDW63" s="497"/>
      <c r="BDX63" s="497"/>
      <c r="BDY63" s="497"/>
      <c r="BDZ63" s="497"/>
      <c r="BEA63" s="497"/>
      <c r="BEB63" s="497"/>
      <c r="BEC63" s="497"/>
      <c r="BED63" s="497"/>
      <c r="BEE63" s="497"/>
      <c r="BEF63" s="497"/>
      <c r="BEG63" s="497"/>
      <c r="BEH63" s="497"/>
      <c r="BEI63" s="497"/>
      <c r="BEJ63" s="497"/>
      <c r="BEK63" s="497"/>
      <c r="BEL63" s="497"/>
      <c r="BEM63" s="497"/>
      <c r="BEN63" s="497"/>
      <c r="BEO63" s="497"/>
      <c r="BEP63" s="497"/>
      <c r="BEQ63" s="497"/>
      <c r="BER63" s="497"/>
      <c r="BES63" s="497"/>
      <c r="BET63" s="497"/>
      <c r="BEU63" s="497"/>
      <c r="BEV63" s="497"/>
      <c r="BEW63" s="497"/>
      <c r="BEX63" s="497"/>
      <c r="BEY63" s="497"/>
      <c r="BEZ63" s="497"/>
      <c r="BFA63" s="497"/>
      <c r="BFB63" s="497"/>
      <c r="BFC63" s="497"/>
      <c r="BFD63" s="497"/>
      <c r="BFE63" s="497"/>
      <c r="BFF63" s="497"/>
      <c r="BFG63" s="497"/>
      <c r="BFH63" s="497"/>
      <c r="BFI63" s="497"/>
      <c r="BFJ63" s="497"/>
      <c r="BFK63" s="497"/>
      <c r="BFL63" s="497"/>
      <c r="BFM63" s="497"/>
      <c r="BFN63" s="497"/>
      <c r="BFO63" s="497"/>
      <c r="BFP63" s="497"/>
      <c r="BFQ63" s="497"/>
      <c r="BFR63" s="497"/>
      <c r="BFS63" s="497"/>
      <c r="BFT63" s="497"/>
      <c r="BFU63" s="497"/>
      <c r="BFV63" s="497"/>
      <c r="BFW63" s="497"/>
      <c r="BFX63" s="497"/>
      <c r="BFY63" s="497"/>
      <c r="BFZ63" s="497"/>
      <c r="BGA63" s="497"/>
      <c r="BGB63" s="497"/>
      <c r="BGC63" s="497"/>
      <c r="BGD63" s="497"/>
      <c r="BGE63" s="497"/>
      <c r="BGF63" s="497"/>
      <c r="BGG63" s="497"/>
      <c r="BGH63" s="497"/>
      <c r="BGI63" s="497"/>
      <c r="BGJ63" s="497"/>
      <c r="BGK63" s="497"/>
      <c r="BGL63" s="497"/>
      <c r="BGM63" s="497"/>
      <c r="BGN63" s="497"/>
      <c r="BGO63" s="497"/>
      <c r="BGP63" s="497"/>
      <c r="BGQ63" s="497"/>
      <c r="BGR63" s="497"/>
      <c r="BGS63" s="497"/>
      <c r="BGT63" s="497"/>
      <c r="BGU63" s="497"/>
      <c r="BGV63" s="497"/>
      <c r="BGW63" s="497"/>
      <c r="BGX63" s="497"/>
      <c r="BGY63" s="497"/>
      <c r="BGZ63" s="497"/>
      <c r="BHA63" s="497"/>
      <c r="BHB63" s="497"/>
      <c r="BHC63" s="497"/>
      <c r="BHD63" s="497"/>
      <c r="BHE63" s="497"/>
      <c r="BHF63" s="497"/>
      <c r="BHG63" s="497"/>
      <c r="BHH63" s="497"/>
      <c r="BHI63" s="497"/>
      <c r="BHJ63" s="497"/>
      <c r="BHK63" s="497"/>
      <c r="BHL63" s="497"/>
      <c r="BHM63" s="497"/>
      <c r="BHN63" s="497"/>
      <c r="BHO63" s="497"/>
      <c r="BHP63" s="497"/>
      <c r="BHQ63" s="497"/>
      <c r="BHR63" s="497"/>
      <c r="BHS63" s="497"/>
      <c r="BHT63" s="497"/>
      <c r="BHU63" s="497"/>
      <c r="BHV63" s="497"/>
      <c r="BHW63" s="497"/>
      <c r="BHX63" s="497"/>
      <c r="BHY63" s="497"/>
      <c r="BHZ63" s="497"/>
      <c r="BIA63" s="497"/>
      <c r="BIB63" s="497"/>
      <c r="BIC63" s="497"/>
      <c r="BID63" s="497"/>
      <c r="BIE63" s="497"/>
      <c r="BIF63" s="497"/>
      <c r="BIG63" s="497"/>
      <c r="BIH63" s="497"/>
      <c r="BII63" s="497"/>
      <c r="BIJ63" s="497"/>
      <c r="BIK63" s="497"/>
      <c r="BIL63" s="497"/>
      <c r="BIM63" s="497"/>
      <c r="BIN63" s="497"/>
      <c r="BIO63" s="497"/>
      <c r="BIP63" s="497"/>
      <c r="BIQ63" s="497"/>
      <c r="BIR63" s="497"/>
      <c r="BIS63" s="497"/>
      <c r="BIT63" s="497"/>
      <c r="BIU63" s="497"/>
      <c r="BIV63" s="497"/>
      <c r="BIW63" s="497"/>
      <c r="BIX63" s="497"/>
      <c r="BIY63" s="497"/>
      <c r="BIZ63" s="497"/>
      <c r="BJA63" s="497"/>
      <c r="BJB63" s="497"/>
      <c r="BJC63" s="497"/>
      <c r="BJD63" s="497"/>
      <c r="BJE63" s="497"/>
      <c r="BJF63" s="497"/>
      <c r="BJG63" s="497"/>
      <c r="BJH63" s="497"/>
      <c r="BJI63" s="497"/>
      <c r="BJJ63" s="497"/>
      <c r="BJK63" s="497"/>
      <c r="BJL63" s="497"/>
      <c r="BJM63" s="497"/>
      <c r="BJN63" s="497"/>
      <c r="BJO63" s="497"/>
      <c r="BJP63" s="497"/>
      <c r="BJQ63" s="497"/>
      <c r="BJR63" s="497"/>
      <c r="BJS63" s="497"/>
      <c r="BJT63" s="497"/>
      <c r="BJU63" s="497"/>
      <c r="BJV63" s="497"/>
      <c r="BJW63" s="497"/>
      <c r="BJX63" s="497"/>
      <c r="BJY63" s="497"/>
      <c r="BJZ63" s="497"/>
      <c r="BKA63" s="497"/>
      <c r="BKB63" s="497"/>
      <c r="BKC63" s="497"/>
      <c r="BKD63" s="497"/>
      <c r="BKE63" s="497"/>
      <c r="BKF63" s="497"/>
      <c r="BKG63" s="497"/>
      <c r="BKH63" s="497"/>
      <c r="BKI63" s="497"/>
      <c r="BKJ63" s="497"/>
      <c r="BKK63" s="497"/>
      <c r="BKL63" s="497"/>
      <c r="BKM63" s="497"/>
      <c r="BKN63" s="497"/>
      <c r="BKO63" s="497"/>
      <c r="BKP63" s="497"/>
      <c r="BKQ63" s="497"/>
      <c r="BKR63" s="497"/>
      <c r="BKS63" s="497"/>
      <c r="BKT63" s="497"/>
      <c r="BKU63" s="497"/>
      <c r="BKV63" s="497"/>
      <c r="BKW63" s="497"/>
      <c r="BKX63" s="497"/>
      <c r="BKY63" s="497"/>
      <c r="BKZ63" s="497"/>
      <c r="BLA63" s="497"/>
      <c r="BLB63" s="497"/>
      <c r="BLC63" s="497"/>
      <c r="BLD63" s="497"/>
      <c r="BLE63" s="497"/>
      <c r="BLF63" s="497"/>
      <c r="BLG63" s="497"/>
      <c r="BLH63" s="497"/>
      <c r="BLI63" s="497"/>
      <c r="BLJ63" s="497"/>
      <c r="BLK63" s="497"/>
      <c r="BLL63" s="497"/>
      <c r="BLM63" s="497"/>
      <c r="BLN63" s="497"/>
      <c r="BLO63" s="497"/>
      <c r="BLP63" s="497"/>
      <c r="BLQ63" s="497"/>
      <c r="BLR63" s="497"/>
      <c r="BLS63" s="497"/>
      <c r="BLT63" s="497"/>
      <c r="BLU63" s="497"/>
      <c r="BLV63" s="497"/>
      <c r="BLW63" s="497"/>
      <c r="BLX63" s="497"/>
      <c r="BLY63" s="497"/>
      <c r="BLZ63" s="497"/>
      <c r="BMA63" s="497"/>
      <c r="BMB63" s="497"/>
      <c r="BMC63" s="497"/>
      <c r="BMD63" s="497"/>
      <c r="BME63" s="497"/>
      <c r="BMF63" s="497"/>
      <c r="BMG63" s="497"/>
      <c r="BMH63" s="497"/>
      <c r="BMI63" s="497"/>
      <c r="BMJ63" s="497"/>
      <c r="BMK63" s="497"/>
      <c r="BML63" s="497"/>
      <c r="BMM63" s="497"/>
      <c r="BMN63" s="497"/>
      <c r="BMO63" s="497"/>
      <c r="BMP63" s="497"/>
      <c r="BMQ63" s="497"/>
      <c r="BMR63" s="497"/>
      <c r="BMS63" s="497"/>
      <c r="BMT63" s="497"/>
      <c r="BMU63" s="497"/>
      <c r="BMV63" s="497"/>
      <c r="BMW63" s="497"/>
      <c r="BMX63" s="497"/>
      <c r="BMY63" s="497"/>
      <c r="BMZ63" s="497"/>
      <c r="BNA63" s="497"/>
      <c r="BNB63" s="497"/>
      <c r="BNC63" s="497"/>
      <c r="BND63" s="497"/>
      <c r="BNE63" s="497"/>
      <c r="BNF63" s="497"/>
      <c r="BNG63" s="497"/>
      <c r="BNH63" s="497"/>
      <c r="BNI63" s="497"/>
      <c r="BNJ63" s="497"/>
      <c r="BNK63" s="497"/>
      <c r="BNL63" s="497"/>
      <c r="BNM63" s="497"/>
      <c r="BNN63" s="497"/>
      <c r="BNO63" s="497"/>
      <c r="BNP63" s="497"/>
      <c r="BNQ63" s="497"/>
      <c r="BNR63" s="497"/>
      <c r="BNS63" s="497"/>
      <c r="BNT63" s="497"/>
      <c r="BNU63" s="497"/>
      <c r="BNV63" s="497"/>
      <c r="BNW63" s="497"/>
      <c r="BNX63" s="497"/>
      <c r="BNY63" s="497"/>
      <c r="BNZ63" s="497"/>
      <c r="BOA63" s="497"/>
      <c r="BOB63" s="497"/>
      <c r="BOC63" s="497"/>
      <c r="BOD63" s="497"/>
      <c r="BOE63" s="497"/>
      <c r="BOF63" s="497"/>
      <c r="BOG63" s="497"/>
      <c r="BOH63" s="497"/>
      <c r="BOI63" s="497"/>
      <c r="BOJ63" s="497"/>
      <c r="BOK63" s="497"/>
      <c r="BOL63" s="497"/>
      <c r="BOM63" s="497"/>
      <c r="BON63" s="497"/>
      <c r="BOO63" s="497"/>
      <c r="BOP63" s="497"/>
      <c r="BOQ63" s="497"/>
      <c r="BOR63" s="497"/>
      <c r="BOS63" s="497"/>
      <c r="BOT63" s="497"/>
      <c r="BOU63" s="497"/>
      <c r="BOV63" s="497"/>
      <c r="BOW63" s="497"/>
      <c r="BOX63" s="497"/>
      <c r="BOY63" s="497"/>
      <c r="BOZ63" s="497"/>
      <c r="BPA63" s="497"/>
      <c r="BPB63" s="497"/>
      <c r="BPC63" s="497"/>
      <c r="BPD63" s="497"/>
      <c r="BPE63" s="497"/>
      <c r="BPF63" s="497"/>
      <c r="BPG63" s="497"/>
      <c r="BPH63" s="497"/>
      <c r="BPI63" s="497"/>
      <c r="BPJ63" s="497"/>
      <c r="BPK63" s="497"/>
      <c r="BPL63" s="497"/>
      <c r="BPM63" s="497"/>
      <c r="BPN63" s="497"/>
      <c r="BPO63" s="497"/>
      <c r="BPP63" s="497"/>
      <c r="BPQ63" s="497"/>
      <c r="BPR63" s="497"/>
      <c r="BPS63" s="497"/>
      <c r="BPT63" s="497"/>
      <c r="BPU63" s="497"/>
      <c r="BPV63" s="497"/>
      <c r="BPW63" s="497"/>
      <c r="BPX63" s="497"/>
      <c r="BPY63" s="497"/>
      <c r="BPZ63" s="497"/>
      <c r="BQA63" s="497"/>
      <c r="BQB63" s="497"/>
      <c r="BQC63" s="497"/>
      <c r="BQD63" s="497"/>
      <c r="BQE63" s="497"/>
      <c r="BQF63" s="497"/>
      <c r="BQG63" s="497"/>
      <c r="BQH63" s="497"/>
      <c r="BQI63" s="497"/>
      <c r="BQJ63" s="497"/>
      <c r="BQK63" s="497"/>
      <c r="BQL63" s="497"/>
      <c r="BQM63" s="497"/>
      <c r="BQN63" s="497"/>
      <c r="BQO63" s="497"/>
      <c r="BQP63" s="497"/>
      <c r="BQQ63" s="497"/>
      <c r="BQR63" s="497"/>
      <c r="BQS63" s="497"/>
      <c r="BQT63" s="497"/>
      <c r="BQU63" s="497"/>
      <c r="BQV63" s="497"/>
      <c r="BQW63" s="497"/>
      <c r="BQX63" s="497"/>
      <c r="BQY63" s="497"/>
      <c r="BQZ63" s="497"/>
      <c r="BRA63" s="497"/>
      <c r="BRB63" s="497"/>
      <c r="BRC63" s="497"/>
      <c r="BRD63" s="497"/>
      <c r="BRE63" s="497"/>
      <c r="BRF63" s="497"/>
      <c r="BRG63" s="497"/>
      <c r="BRH63" s="497"/>
      <c r="BRI63" s="497"/>
      <c r="BRJ63" s="497"/>
      <c r="BRK63" s="497"/>
      <c r="BRL63" s="497"/>
      <c r="BRM63" s="497"/>
      <c r="BRN63" s="497"/>
      <c r="BRO63" s="497"/>
      <c r="BRP63" s="497"/>
      <c r="BRQ63" s="497"/>
      <c r="BRR63" s="497"/>
      <c r="BRS63" s="497"/>
      <c r="BRT63" s="497"/>
      <c r="BRU63" s="497"/>
      <c r="BRV63" s="497"/>
      <c r="BRW63" s="497"/>
      <c r="BRX63" s="497"/>
      <c r="BRY63" s="497"/>
      <c r="BRZ63" s="497"/>
      <c r="BSA63" s="497"/>
      <c r="BSB63" s="497"/>
      <c r="BSC63" s="497"/>
      <c r="BSD63" s="497"/>
      <c r="BSE63" s="497"/>
      <c r="BSF63" s="497"/>
      <c r="BSG63" s="497"/>
      <c r="BSH63" s="497"/>
      <c r="BSI63" s="497"/>
      <c r="BSJ63" s="497"/>
      <c r="BSK63" s="497"/>
      <c r="BSL63" s="497"/>
      <c r="BSM63" s="497"/>
      <c r="BSN63" s="497"/>
      <c r="BSO63" s="497"/>
      <c r="BSP63" s="497"/>
      <c r="BSQ63" s="497"/>
      <c r="BSR63" s="497"/>
      <c r="BSS63" s="497"/>
      <c r="BST63" s="497"/>
      <c r="BSU63" s="497"/>
      <c r="BSV63" s="497"/>
      <c r="BSW63" s="497"/>
      <c r="BSX63" s="497"/>
      <c r="BSY63" s="497"/>
      <c r="BSZ63" s="497"/>
      <c r="BTA63" s="497"/>
      <c r="BTB63" s="497"/>
      <c r="BTC63" s="497"/>
      <c r="BTD63" s="497"/>
      <c r="BTE63" s="497"/>
      <c r="BTF63" s="497"/>
      <c r="BTG63" s="497"/>
      <c r="BTH63" s="497"/>
      <c r="BTI63" s="497"/>
      <c r="BTJ63" s="497"/>
      <c r="BTK63" s="497"/>
      <c r="BTL63" s="497"/>
      <c r="BTM63" s="497"/>
      <c r="BTN63" s="497"/>
      <c r="BTO63" s="497"/>
      <c r="BTP63" s="497"/>
      <c r="BTQ63" s="497"/>
      <c r="BTR63" s="497"/>
      <c r="BTS63" s="497"/>
      <c r="BTT63" s="497"/>
      <c r="BTU63" s="497"/>
      <c r="BTV63" s="497"/>
      <c r="BTW63" s="497"/>
      <c r="BTX63" s="497"/>
      <c r="BTY63" s="497"/>
      <c r="BTZ63" s="497"/>
      <c r="BUA63" s="497"/>
      <c r="BUB63" s="497"/>
      <c r="BUC63" s="497"/>
      <c r="BUD63" s="497"/>
      <c r="BUE63" s="497"/>
      <c r="BUF63" s="497"/>
      <c r="BUG63" s="497"/>
      <c r="BUH63" s="497"/>
      <c r="BUI63" s="497"/>
      <c r="BUJ63" s="497"/>
      <c r="BUK63" s="497"/>
      <c r="BUL63" s="497"/>
      <c r="BUM63" s="497"/>
      <c r="BUN63" s="497"/>
      <c r="BUO63" s="497"/>
      <c r="BUP63" s="497"/>
      <c r="BUQ63" s="497"/>
      <c r="BUR63" s="497"/>
      <c r="BUS63" s="497"/>
      <c r="BUT63" s="497"/>
      <c r="BUU63" s="497"/>
      <c r="BUV63" s="497"/>
      <c r="BUW63" s="497"/>
      <c r="BUX63" s="497"/>
      <c r="BUY63" s="497"/>
      <c r="BUZ63" s="497"/>
      <c r="BVA63" s="497"/>
      <c r="BVB63" s="497"/>
      <c r="BVC63" s="497"/>
      <c r="BVD63" s="497"/>
      <c r="BVE63" s="497"/>
      <c r="BVF63" s="497"/>
      <c r="BVG63" s="497"/>
      <c r="BVH63" s="497"/>
      <c r="BVI63" s="497"/>
      <c r="BVJ63" s="497"/>
      <c r="BVK63" s="497"/>
      <c r="BVL63" s="497"/>
      <c r="BVM63" s="497"/>
      <c r="BVN63" s="497"/>
      <c r="BVO63" s="497"/>
      <c r="BVP63" s="497"/>
      <c r="BVQ63" s="497"/>
      <c r="BVR63" s="497"/>
      <c r="BVS63" s="497"/>
      <c r="BVT63" s="497"/>
      <c r="BVU63" s="497"/>
      <c r="BVV63" s="497"/>
      <c r="BVW63" s="497"/>
      <c r="BVX63" s="497"/>
      <c r="BVY63" s="497"/>
      <c r="BVZ63" s="497"/>
      <c r="BWA63" s="497"/>
      <c r="BWB63" s="497"/>
      <c r="BWC63" s="497"/>
      <c r="BWD63" s="497"/>
      <c r="BWE63" s="497"/>
      <c r="BWF63" s="497"/>
      <c r="BWG63" s="497"/>
      <c r="BWH63" s="497"/>
      <c r="BWI63" s="497"/>
      <c r="BWJ63" s="497"/>
      <c r="BWK63" s="497"/>
      <c r="BWL63" s="497"/>
      <c r="BWM63" s="497"/>
      <c r="BWN63" s="497"/>
      <c r="BWO63" s="497"/>
      <c r="BWP63" s="497"/>
      <c r="BWQ63" s="497"/>
      <c r="BWR63" s="497"/>
      <c r="BWS63" s="497"/>
      <c r="BWT63" s="497"/>
      <c r="BWU63" s="497"/>
      <c r="BWV63" s="497"/>
      <c r="BWW63" s="497"/>
      <c r="BWX63" s="497"/>
      <c r="BWY63" s="497"/>
      <c r="BWZ63" s="497"/>
      <c r="BXA63" s="497"/>
      <c r="BXB63" s="497"/>
      <c r="BXC63" s="497"/>
      <c r="BXD63" s="497"/>
      <c r="BXE63" s="497"/>
      <c r="BXF63" s="497"/>
      <c r="BXG63" s="497"/>
      <c r="BXH63" s="497"/>
      <c r="BXI63" s="497"/>
      <c r="BXJ63" s="497"/>
      <c r="BXK63" s="497"/>
      <c r="BXL63" s="497"/>
      <c r="BXM63" s="497"/>
      <c r="BXN63" s="497"/>
      <c r="BXO63" s="497"/>
      <c r="BXP63" s="497"/>
      <c r="BXQ63" s="497"/>
      <c r="BXR63" s="497"/>
      <c r="BXS63" s="497"/>
      <c r="BXT63" s="497"/>
      <c r="BXU63" s="497"/>
      <c r="BXV63" s="497"/>
      <c r="BXW63" s="497"/>
      <c r="BXX63" s="497"/>
      <c r="BXY63" s="497"/>
      <c r="BXZ63" s="497"/>
      <c r="BYA63" s="497"/>
      <c r="BYB63" s="497"/>
      <c r="BYC63" s="497"/>
      <c r="BYD63" s="497"/>
      <c r="BYE63" s="497"/>
      <c r="BYF63" s="497"/>
      <c r="BYG63" s="497"/>
      <c r="BYH63" s="497"/>
      <c r="BYI63" s="497"/>
      <c r="BYJ63" s="497"/>
      <c r="BYK63" s="497"/>
      <c r="BYL63" s="497"/>
      <c r="BYM63" s="497"/>
      <c r="BYN63" s="497"/>
      <c r="BYO63" s="497"/>
      <c r="BYP63" s="497"/>
      <c r="BYQ63" s="497"/>
      <c r="BYR63" s="497"/>
      <c r="BYS63" s="497"/>
      <c r="BYT63" s="497"/>
      <c r="BYU63" s="497"/>
      <c r="BYV63" s="497"/>
      <c r="BYW63" s="497"/>
      <c r="BYX63" s="497"/>
      <c r="BYY63" s="497"/>
      <c r="BYZ63" s="497"/>
      <c r="BZA63" s="497"/>
      <c r="BZB63" s="497"/>
      <c r="BZC63" s="497"/>
      <c r="BZD63" s="497"/>
      <c r="BZE63" s="497"/>
      <c r="BZF63" s="497"/>
      <c r="BZG63" s="497"/>
      <c r="BZH63" s="497"/>
      <c r="BZI63" s="497"/>
      <c r="BZJ63" s="497"/>
      <c r="BZK63" s="497"/>
      <c r="BZL63" s="497"/>
      <c r="BZM63" s="497"/>
      <c r="BZN63" s="497"/>
      <c r="BZO63" s="497"/>
      <c r="BZP63" s="497"/>
      <c r="BZQ63" s="497"/>
      <c r="BZR63" s="497"/>
      <c r="BZS63" s="497"/>
      <c r="BZT63" s="497"/>
      <c r="BZU63" s="497"/>
      <c r="BZV63" s="497"/>
      <c r="BZW63" s="497"/>
      <c r="BZX63" s="497"/>
      <c r="BZY63" s="497"/>
      <c r="BZZ63" s="497"/>
      <c r="CAA63" s="497"/>
      <c r="CAB63" s="497"/>
      <c r="CAC63" s="497"/>
      <c r="CAD63" s="497"/>
      <c r="CAE63" s="497"/>
      <c r="CAF63" s="497"/>
      <c r="CAG63" s="497"/>
      <c r="CAH63" s="497"/>
      <c r="CAI63" s="497"/>
      <c r="CAJ63" s="497"/>
      <c r="CAK63" s="497"/>
      <c r="CAL63" s="497"/>
      <c r="CAM63" s="497"/>
      <c r="CAN63" s="497"/>
      <c r="CAO63" s="497"/>
      <c r="CAP63" s="497"/>
      <c r="CAQ63" s="497"/>
      <c r="CAR63" s="497"/>
      <c r="CAS63" s="497"/>
      <c r="CAT63" s="497"/>
      <c r="CAU63" s="497"/>
      <c r="CAV63" s="497"/>
      <c r="CAW63" s="497"/>
      <c r="CAX63" s="497"/>
      <c r="CAY63" s="497"/>
      <c r="CAZ63" s="497"/>
      <c r="CBA63" s="497"/>
      <c r="CBB63" s="497"/>
      <c r="CBC63" s="497"/>
      <c r="CBD63" s="497"/>
      <c r="CBE63" s="497"/>
      <c r="CBF63" s="497"/>
      <c r="CBG63" s="497"/>
      <c r="CBH63" s="497"/>
      <c r="CBI63" s="497"/>
      <c r="CBJ63" s="497"/>
      <c r="CBK63" s="497"/>
      <c r="CBL63" s="497"/>
      <c r="CBM63" s="497"/>
      <c r="CBN63" s="497"/>
      <c r="CBO63" s="497"/>
      <c r="CBP63" s="497"/>
      <c r="CBQ63" s="497"/>
      <c r="CBR63" s="497"/>
      <c r="CBS63" s="497"/>
      <c r="CBT63" s="497"/>
      <c r="CBU63" s="497"/>
      <c r="CBV63" s="497"/>
      <c r="CBW63" s="497"/>
      <c r="CBX63" s="497"/>
      <c r="CBY63" s="497"/>
      <c r="CBZ63" s="497"/>
      <c r="CCA63" s="497"/>
      <c r="CCB63" s="497"/>
      <c r="CCC63" s="497"/>
      <c r="CCD63" s="497"/>
      <c r="CCE63" s="497"/>
      <c r="CCF63" s="497"/>
      <c r="CCG63" s="497"/>
      <c r="CCH63" s="497"/>
      <c r="CCI63" s="497"/>
      <c r="CCJ63" s="497"/>
      <c r="CCK63" s="497"/>
      <c r="CCL63" s="497"/>
      <c r="CCM63" s="497"/>
      <c r="CCN63" s="497"/>
      <c r="CCO63" s="497"/>
      <c r="CCP63" s="497"/>
      <c r="CCQ63" s="497"/>
      <c r="CCR63" s="497"/>
      <c r="CCS63" s="497"/>
      <c r="CCT63" s="497"/>
      <c r="CCU63" s="497"/>
      <c r="CCV63" s="497"/>
      <c r="CCW63" s="497"/>
      <c r="CCX63" s="497"/>
      <c r="CCY63" s="497"/>
      <c r="CCZ63" s="497"/>
      <c r="CDA63" s="497"/>
      <c r="CDB63" s="497"/>
      <c r="CDC63" s="497"/>
      <c r="CDD63" s="497"/>
      <c r="CDE63" s="497"/>
      <c r="CDF63" s="497"/>
      <c r="CDG63" s="497"/>
      <c r="CDH63" s="497"/>
      <c r="CDI63" s="497"/>
      <c r="CDJ63" s="497"/>
      <c r="CDK63" s="497"/>
      <c r="CDL63" s="497"/>
      <c r="CDM63" s="497"/>
      <c r="CDN63" s="497"/>
      <c r="CDO63" s="497"/>
      <c r="CDP63" s="497"/>
      <c r="CDQ63" s="497"/>
      <c r="CDR63" s="497"/>
      <c r="CDS63" s="497"/>
      <c r="CDT63" s="497"/>
      <c r="CDU63" s="497"/>
      <c r="CDV63" s="497"/>
      <c r="CDW63" s="497"/>
      <c r="CDX63" s="497"/>
      <c r="CDY63" s="497"/>
      <c r="CDZ63" s="497"/>
      <c r="CEA63" s="497"/>
      <c r="CEB63" s="497"/>
      <c r="CEC63" s="497"/>
      <c r="CED63" s="497"/>
      <c r="CEE63" s="497"/>
      <c r="CEF63" s="497"/>
      <c r="CEG63" s="497"/>
      <c r="CEH63" s="497"/>
      <c r="CEI63" s="497"/>
      <c r="CEJ63" s="497"/>
      <c r="CEK63" s="497"/>
      <c r="CEL63" s="497"/>
      <c r="CEM63" s="497"/>
      <c r="CEN63" s="497"/>
      <c r="CEO63" s="497"/>
      <c r="CEP63" s="497"/>
      <c r="CEQ63" s="497"/>
      <c r="CER63" s="497"/>
      <c r="CES63" s="497"/>
      <c r="CET63" s="497"/>
      <c r="CEU63" s="497"/>
      <c r="CEV63" s="497"/>
      <c r="CEW63" s="497"/>
      <c r="CEX63" s="497"/>
      <c r="CEY63" s="497"/>
      <c r="CEZ63" s="497"/>
      <c r="CFA63" s="497"/>
      <c r="CFB63" s="497"/>
      <c r="CFC63" s="497"/>
      <c r="CFD63" s="497"/>
      <c r="CFE63" s="497"/>
      <c r="CFF63" s="497"/>
      <c r="CFG63" s="497"/>
      <c r="CFH63" s="497"/>
      <c r="CFI63" s="497"/>
      <c r="CFJ63" s="497"/>
      <c r="CFK63" s="497"/>
      <c r="CFL63" s="497"/>
      <c r="CFM63" s="497"/>
      <c r="CFN63" s="497"/>
      <c r="CFO63" s="497"/>
      <c r="CFP63" s="497"/>
      <c r="CFQ63" s="497"/>
      <c r="CFR63" s="497"/>
      <c r="CFS63" s="497"/>
      <c r="CFT63" s="497"/>
      <c r="CFU63" s="497"/>
      <c r="CFV63" s="497"/>
      <c r="CFW63" s="497"/>
      <c r="CFX63" s="497"/>
      <c r="CFY63" s="497"/>
      <c r="CFZ63" s="497"/>
      <c r="CGA63" s="497"/>
      <c r="CGB63" s="497"/>
      <c r="CGC63" s="497"/>
      <c r="CGD63" s="497"/>
      <c r="CGE63" s="497"/>
      <c r="CGF63" s="497"/>
      <c r="CGG63" s="497"/>
      <c r="CGH63" s="497"/>
      <c r="CGI63" s="497"/>
      <c r="CGJ63" s="497"/>
      <c r="CGK63" s="497"/>
      <c r="CGL63" s="497"/>
      <c r="CGM63" s="497"/>
      <c r="CGN63" s="497"/>
      <c r="CGO63" s="497"/>
      <c r="CGP63" s="497"/>
      <c r="CGQ63" s="497"/>
      <c r="CGR63" s="497"/>
      <c r="CGS63" s="497"/>
      <c r="CGT63" s="497"/>
      <c r="CGU63" s="497"/>
      <c r="CGV63" s="497"/>
      <c r="CGW63" s="497"/>
      <c r="CGX63" s="497"/>
      <c r="CGY63" s="497"/>
      <c r="CGZ63" s="497"/>
      <c r="CHA63" s="497"/>
      <c r="CHB63" s="497"/>
      <c r="CHC63" s="497"/>
      <c r="CHD63" s="497"/>
      <c r="CHE63" s="497"/>
      <c r="CHF63" s="497"/>
      <c r="CHG63" s="497"/>
      <c r="CHH63" s="497"/>
      <c r="CHI63" s="497"/>
      <c r="CHJ63" s="497"/>
      <c r="CHK63" s="497"/>
      <c r="CHL63" s="497"/>
      <c r="CHM63" s="497"/>
      <c r="CHN63" s="497"/>
      <c r="CHO63" s="497"/>
      <c r="CHP63" s="497"/>
      <c r="CHQ63" s="497"/>
      <c r="CHR63" s="497"/>
      <c r="CHS63" s="497"/>
      <c r="CHT63" s="497"/>
      <c r="CHU63" s="497"/>
      <c r="CHV63" s="497"/>
      <c r="CHW63" s="497"/>
      <c r="CHX63" s="497"/>
      <c r="CHY63" s="497"/>
      <c r="CHZ63" s="497"/>
      <c r="CIA63" s="497"/>
      <c r="CIB63" s="497"/>
      <c r="CIC63" s="497"/>
      <c r="CID63" s="497"/>
      <c r="CIE63" s="497"/>
      <c r="CIF63" s="497"/>
      <c r="CIG63" s="497"/>
      <c r="CIH63" s="497"/>
      <c r="CII63" s="497"/>
      <c r="CIJ63" s="497"/>
      <c r="CIK63" s="497"/>
      <c r="CIL63" s="497"/>
      <c r="CIM63" s="497"/>
      <c r="CIN63" s="497"/>
      <c r="CIO63" s="497"/>
      <c r="CIP63" s="497"/>
      <c r="CIQ63" s="497"/>
      <c r="CIR63" s="497"/>
      <c r="CIS63" s="497"/>
      <c r="CIT63" s="497"/>
      <c r="CIU63" s="497"/>
      <c r="CIV63" s="497"/>
      <c r="CIW63" s="497"/>
      <c r="CIX63" s="497"/>
      <c r="CIY63" s="497"/>
      <c r="CIZ63" s="497"/>
      <c r="CJA63" s="497"/>
      <c r="CJB63" s="497"/>
      <c r="CJC63" s="497"/>
      <c r="CJD63" s="497"/>
      <c r="CJE63" s="497"/>
      <c r="CJF63" s="497"/>
      <c r="CJG63" s="497"/>
      <c r="CJH63" s="497"/>
      <c r="CJI63" s="497"/>
      <c r="CJJ63" s="497"/>
      <c r="CJK63" s="497"/>
      <c r="CJL63" s="497"/>
      <c r="CJM63" s="497"/>
      <c r="CJN63" s="497"/>
      <c r="CJO63" s="497"/>
      <c r="CJP63" s="497"/>
      <c r="CJQ63" s="497"/>
      <c r="CJR63" s="497"/>
      <c r="CJS63" s="497"/>
      <c r="CJT63" s="497"/>
      <c r="CJU63" s="497"/>
      <c r="CJV63" s="497"/>
      <c r="CJW63" s="497"/>
      <c r="CJX63" s="497"/>
      <c r="CJY63" s="497"/>
      <c r="CJZ63" s="497"/>
      <c r="CKA63" s="497"/>
      <c r="CKB63" s="497"/>
      <c r="CKC63" s="497"/>
      <c r="CKD63" s="497"/>
      <c r="CKE63" s="497"/>
      <c r="CKF63" s="497"/>
      <c r="CKG63" s="497"/>
      <c r="CKH63" s="497"/>
      <c r="CKI63" s="497"/>
      <c r="CKJ63" s="497"/>
      <c r="CKK63" s="497"/>
      <c r="CKL63" s="497"/>
      <c r="CKM63" s="497"/>
      <c r="CKN63" s="497"/>
      <c r="CKO63" s="497"/>
      <c r="CKP63" s="497"/>
      <c r="CKQ63" s="497"/>
      <c r="CKR63" s="497"/>
      <c r="CKS63" s="497"/>
      <c r="CKT63" s="497"/>
      <c r="CKU63" s="497"/>
      <c r="CKV63" s="497"/>
      <c r="CKW63" s="497"/>
      <c r="CKX63" s="497"/>
      <c r="CKY63" s="497"/>
      <c r="CKZ63" s="497"/>
      <c r="CLA63" s="497"/>
      <c r="CLB63" s="497"/>
      <c r="CLC63" s="497"/>
      <c r="CLD63" s="497"/>
      <c r="CLE63" s="497"/>
      <c r="CLF63" s="497"/>
      <c r="CLG63" s="497"/>
      <c r="CLH63" s="497"/>
      <c r="CLI63" s="497"/>
      <c r="CLJ63" s="497"/>
      <c r="CLK63" s="497"/>
      <c r="CLL63" s="497"/>
      <c r="CLM63" s="497"/>
      <c r="CLN63" s="497"/>
      <c r="CLO63" s="497"/>
      <c r="CLP63" s="497"/>
      <c r="CLQ63" s="497"/>
      <c r="CLR63" s="497"/>
      <c r="CLS63" s="497"/>
      <c r="CLT63" s="497"/>
      <c r="CLU63" s="497"/>
      <c r="CLV63" s="497"/>
      <c r="CLW63" s="497"/>
      <c r="CLX63" s="497"/>
      <c r="CLY63" s="497"/>
      <c r="CLZ63" s="497"/>
      <c r="CMA63" s="497"/>
      <c r="CMB63" s="497"/>
      <c r="CMC63" s="497"/>
      <c r="CMD63" s="497"/>
      <c r="CME63" s="497"/>
      <c r="CMF63" s="497"/>
      <c r="CMG63" s="497"/>
      <c r="CMH63" s="497"/>
      <c r="CMI63" s="497"/>
      <c r="CMJ63" s="497"/>
      <c r="CMK63" s="497"/>
      <c r="CML63" s="497"/>
      <c r="CMM63" s="497"/>
      <c r="CMN63" s="497"/>
      <c r="CMO63" s="497"/>
      <c r="CMP63" s="497"/>
      <c r="CMQ63" s="497"/>
      <c r="CMR63" s="497"/>
      <c r="CMS63" s="497"/>
      <c r="CMT63" s="497"/>
      <c r="CMU63" s="497"/>
      <c r="CMV63" s="497"/>
      <c r="CMW63" s="497"/>
      <c r="CMX63" s="497"/>
      <c r="CMY63" s="497"/>
      <c r="CMZ63" s="497"/>
      <c r="CNA63" s="497"/>
      <c r="CNB63" s="497"/>
      <c r="CNC63" s="497"/>
      <c r="CND63" s="497"/>
      <c r="CNE63" s="497"/>
      <c r="CNF63" s="497"/>
      <c r="CNG63" s="497"/>
      <c r="CNH63" s="497"/>
      <c r="CNI63" s="497"/>
      <c r="CNJ63" s="497"/>
      <c r="CNK63" s="497"/>
      <c r="CNL63" s="497"/>
      <c r="CNM63" s="497"/>
      <c r="CNN63" s="497"/>
      <c r="CNO63" s="497"/>
      <c r="CNP63" s="497"/>
      <c r="CNQ63" s="497"/>
      <c r="CNR63" s="497"/>
      <c r="CNS63" s="497"/>
      <c r="CNT63" s="497"/>
      <c r="CNU63" s="497"/>
      <c r="CNV63" s="497"/>
      <c r="CNW63" s="497"/>
      <c r="CNX63" s="497"/>
      <c r="CNY63" s="497"/>
      <c r="CNZ63" s="497"/>
      <c r="COA63" s="497"/>
      <c r="COB63" s="497"/>
      <c r="COC63" s="497"/>
      <c r="COD63" s="497"/>
      <c r="COE63" s="497"/>
      <c r="COF63" s="497"/>
      <c r="COG63" s="497"/>
      <c r="COH63" s="497"/>
      <c r="COI63" s="497"/>
      <c r="COJ63" s="497"/>
      <c r="COK63" s="497"/>
      <c r="COL63" s="497"/>
      <c r="COM63" s="497"/>
      <c r="CON63" s="497"/>
      <c r="COO63" s="497"/>
      <c r="COP63" s="497"/>
      <c r="COQ63" s="497"/>
      <c r="COR63" s="497"/>
      <c r="COS63" s="497"/>
      <c r="COT63" s="497"/>
      <c r="COU63" s="497"/>
      <c r="COV63" s="497"/>
      <c r="COW63" s="497"/>
      <c r="COX63" s="497"/>
      <c r="COY63" s="497"/>
      <c r="COZ63" s="497"/>
      <c r="CPA63" s="497"/>
      <c r="CPB63" s="497"/>
      <c r="CPC63" s="497"/>
      <c r="CPD63" s="497"/>
      <c r="CPE63" s="497"/>
      <c r="CPF63" s="497"/>
      <c r="CPG63" s="497"/>
      <c r="CPH63" s="497"/>
      <c r="CPI63" s="497"/>
      <c r="CPJ63" s="497"/>
      <c r="CPK63" s="497"/>
      <c r="CPL63" s="497"/>
      <c r="CPM63" s="497"/>
      <c r="CPN63" s="497"/>
      <c r="CPO63" s="497"/>
      <c r="CPP63" s="497"/>
      <c r="CPQ63" s="497"/>
      <c r="CPR63" s="497"/>
      <c r="CPS63" s="497"/>
      <c r="CPT63" s="497"/>
      <c r="CPU63" s="497"/>
      <c r="CPV63" s="497"/>
      <c r="CPW63" s="497"/>
      <c r="CPX63" s="497"/>
      <c r="CPY63" s="497"/>
      <c r="CPZ63" s="497"/>
      <c r="CQA63" s="497"/>
      <c r="CQB63" s="497"/>
      <c r="CQC63" s="497"/>
      <c r="CQD63" s="497"/>
      <c r="CQE63" s="497"/>
      <c r="CQF63" s="497"/>
      <c r="CQG63" s="497"/>
      <c r="CQH63" s="497"/>
      <c r="CQI63" s="497"/>
      <c r="CQJ63" s="497"/>
      <c r="CQK63" s="497"/>
      <c r="CQL63" s="497"/>
      <c r="CQM63" s="497"/>
      <c r="CQN63" s="497"/>
      <c r="CQO63" s="497"/>
      <c r="CQP63" s="497"/>
      <c r="CQQ63" s="497"/>
      <c r="CQR63" s="497"/>
      <c r="CQS63" s="497"/>
      <c r="CQT63" s="497"/>
      <c r="CQU63" s="497"/>
      <c r="CQV63" s="497"/>
      <c r="CQW63" s="497"/>
      <c r="CQX63" s="497"/>
      <c r="CQY63" s="497"/>
      <c r="CQZ63" s="497"/>
      <c r="CRA63" s="497"/>
      <c r="CRB63" s="497"/>
      <c r="CRC63" s="497"/>
      <c r="CRD63" s="497"/>
      <c r="CRE63" s="497"/>
      <c r="CRF63" s="497"/>
      <c r="CRG63" s="497"/>
      <c r="CRH63" s="497"/>
      <c r="CRI63" s="497"/>
      <c r="CRJ63" s="497"/>
      <c r="CRK63" s="497"/>
      <c r="CRL63" s="497"/>
      <c r="CRM63" s="497"/>
      <c r="CRN63" s="497"/>
      <c r="CRO63" s="497"/>
      <c r="CRP63" s="497"/>
      <c r="CRQ63" s="497"/>
      <c r="CRR63" s="497"/>
      <c r="CRS63" s="497"/>
      <c r="CRT63" s="497"/>
      <c r="CRU63" s="497"/>
      <c r="CRV63" s="497"/>
      <c r="CRW63" s="497"/>
      <c r="CRX63" s="497"/>
      <c r="CRY63" s="497"/>
      <c r="CRZ63" s="497"/>
      <c r="CSA63" s="497"/>
      <c r="CSB63" s="497"/>
      <c r="CSC63" s="497"/>
      <c r="CSD63" s="497"/>
      <c r="CSE63" s="497"/>
      <c r="CSF63" s="497"/>
      <c r="CSG63" s="497"/>
      <c r="CSH63" s="497"/>
      <c r="CSI63" s="497"/>
      <c r="CSJ63" s="497"/>
      <c r="CSK63" s="497"/>
      <c r="CSL63" s="497"/>
      <c r="CSM63" s="497"/>
      <c r="CSN63" s="497"/>
      <c r="CSO63" s="497"/>
      <c r="CSP63" s="497"/>
      <c r="CSQ63" s="497"/>
      <c r="CSR63" s="497"/>
      <c r="CSS63" s="497"/>
      <c r="CST63" s="497"/>
      <c r="CSU63" s="497"/>
      <c r="CSV63" s="497"/>
      <c r="CSW63" s="497"/>
      <c r="CSX63" s="497"/>
      <c r="CSY63" s="497"/>
      <c r="CSZ63" s="497"/>
      <c r="CTA63" s="497"/>
      <c r="CTB63" s="497"/>
      <c r="CTC63" s="497"/>
      <c r="CTD63" s="497"/>
      <c r="CTE63" s="497"/>
      <c r="CTF63" s="497"/>
      <c r="CTG63" s="497"/>
      <c r="CTH63" s="497"/>
      <c r="CTI63" s="497"/>
      <c r="CTJ63" s="497"/>
      <c r="CTK63" s="497"/>
      <c r="CTL63" s="497"/>
      <c r="CTM63" s="497"/>
      <c r="CTN63" s="497"/>
      <c r="CTO63" s="497"/>
      <c r="CTP63" s="497"/>
      <c r="CTQ63" s="497"/>
      <c r="CTR63" s="497"/>
      <c r="CTS63" s="497"/>
      <c r="CTT63" s="497"/>
      <c r="CTU63" s="497"/>
      <c r="CTV63" s="497"/>
      <c r="CTW63" s="497"/>
      <c r="CTX63" s="497"/>
      <c r="CTY63" s="497"/>
      <c r="CTZ63" s="497"/>
      <c r="CUA63" s="497"/>
      <c r="CUB63" s="497"/>
      <c r="CUC63" s="497"/>
      <c r="CUD63" s="497"/>
      <c r="CUE63" s="497"/>
      <c r="CUF63" s="497"/>
      <c r="CUG63" s="497"/>
      <c r="CUH63" s="497"/>
      <c r="CUI63" s="497"/>
      <c r="CUJ63" s="497"/>
      <c r="CUK63" s="497"/>
      <c r="CUL63" s="497"/>
      <c r="CUM63" s="497"/>
      <c r="CUN63" s="497"/>
      <c r="CUO63" s="497"/>
      <c r="CUP63" s="497"/>
      <c r="CUQ63" s="497"/>
      <c r="CUR63" s="497"/>
      <c r="CUS63" s="497"/>
      <c r="CUT63" s="497"/>
      <c r="CUU63" s="497"/>
      <c r="CUV63" s="497"/>
      <c r="CUW63" s="497"/>
      <c r="CUX63" s="497"/>
      <c r="CUY63" s="497"/>
      <c r="CUZ63" s="497"/>
      <c r="CVA63" s="497"/>
      <c r="CVB63" s="497"/>
      <c r="CVC63" s="497"/>
      <c r="CVD63" s="497"/>
      <c r="CVE63" s="497"/>
      <c r="CVF63" s="497"/>
      <c r="CVG63" s="497"/>
      <c r="CVH63" s="497"/>
      <c r="CVI63" s="497"/>
      <c r="CVJ63" s="497"/>
      <c r="CVK63" s="497"/>
      <c r="CVL63" s="497"/>
      <c r="CVM63" s="497"/>
      <c r="CVN63" s="497"/>
      <c r="CVO63" s="497"/>
      <c r="CVP63" s="497"/>
      <c r="CVQ63" s="497"/>
      <c r="CVR63" s="497"/>
      <c r="CVS63" s="497"/>
      <c r="CVT63" s="497"/>
      <c r="CVU63" s="497"/>
      <c r="CVV63" s="497"/>
      <c r="CVW63" s="497"/>
      <c r="CVX63" s="497"/>
      <c r="CVY63" s="497"/>
      <c r="CVZ63" s="497"/>
      <c r="CWA63" s="497"/>
      <c r="CWB63" s="497"/>
      <c r="CWC63" s="497"/>
      <c r="CWD63" s="497"/>
      <c r="CWE63" s="497"/>
      <c r="CWF63" s="497"/>
      <c r="CWG63" s="497"/>
      <c r="CWH63" s="497"/>
      <c r="CWI63" s="497"/>
      <c r="CWJ63" s="497"/>
      <c r="CWK63" s="497"/>
      <c r="CWL63" s="497"/>
      <c r="CWM63" s="497"/>
      <c r="CWN63" s="497"/>
      <c r="CWO63" s="497"/>
      <c r="CWP63" s="497"/>
      <c r="CWQ63" s="497"/>
      <c r="CWR63" s="497"/>
      <c r="CWS63" s="497"/>
      <c r="CWT63" s="497"/>
      <c r="CWU63" s="497"/>
      <c r="CWV63" s="497"/>
      <c r="CWW63" s="497"/>
      <c r="CWX63" s="497"/>
      <c r="CWY63" s="497"/>
      <c r="CWZ63" s="497"/>
      <c r="CXA63" s="497"/>
      <c r="CXB63" s="497"/>
      <c r="CXC63" s="497"/>
      <c r="CXD63" s="497"/>
      <c r="CXE63" s="497"/>
      <c r="CXF63" s="497"/>
      <c r="CXG63" s="497"/>
      <c r="CXH63" s="497"/>
      <c r="CXI63" s="497"/>
      <c r="CXJ63" s="497"/>
      <c r="CXK63" s="497"/>
      <c r="CXL63" s="497"/>
      <c r="CXM63" s="497"/>
      <c r="CXN63" s="497"/>
      <c r="CXO63" s="497"/>
      <c r="CXP63" s="497"/>
      <c r="CXQ63" s="497"/>
      <c r="CXR63" s="497"/>
      <c r="CXS63" s="497"/>
      <c r="CXT63" s="497"/>
      <c r="CXU63" s="497"/>
      <c r="CXV63" s="497"/>
      <c r="CXW63" s="497"/>
      <c r="CXX63" s="497"/>
      <c r="CXY63" s="497"/>
      <c r="CXZ63" s="497"/>
      <c r="CYA63" s="497"/>
      <c r="CYB63" s="497"/>
      <c r="CYC63" s="497"/>
      <c r="CYD63" s="497"/>
      <c r="CYE63" s="497"/>
      <c r="CYF63" s="497"/>
      <c r="CYG63" s="497"/>
      <c r="CYH63" s="497"/>
      <c r="CYI63" s="497"/>
      <c r="CYJ63" s="497"/>
      <c r="CYK63" s="497"/>
      <c r="CYL63" s="497"/>
      <c r="CYM63" s="497"/>
      <c r="CYN63" s="497"/>
      <c r="CYO63" s="497"/>
      <c r="CYP63" s="497"/>
      <c r="CYQ63" s="497"/>
      <c r="CYR63" s="497"/>
      <c r="CYS63" s="497"/>
      <c r="CYT63" s="497"/>
      <c r="CYU63" s="497"/>
      <c r="CYV63" s="497"/>
      <c r="CYW63" s="497"/>
      <c r="CYX63" s="497"/>
      <c r="CYY63" s="497"/>
      <c r="CYZ63" s="497"/>
      <c r="CZA63" s="497"/>
      <c r="CZB63" s="497"/>
      <c r="CZC63" s="497"/>
      <c r="CZD63" s="497"/>
      <c r="CZE63" s="497"/>
      <c r="CZF63" s="497"/>
      <c r="CZG63" s="497"/>
      <c r="CZH63" s="497"/>
      <c r="CZI63" s="497"/>
      <c r="CZJ63" s="497"/>
      <c r="CZK63" s="497"/>
      <c r="CZL63" s="497"/>
      <c r="CZM63" s="497"/>
      <c r="CZN63" s="497"/>
      <c r="CZO63" s="497"/>
      <c r="CZP63" s="497"/>
      <c r="CZQ63" s="497"/>
      <c r="CZR63" s="497"/>
      <c r="CZS63" s="497"/>
      <c r="CZT63" s="497"/>
      <c r="CZU63" s="497"/>
      <c r="CZV63" s="497"/>
      <c r="CZW63" s="497"/>
      <c r="CZX63" s="497"/>
      <c r="CZY63" s="497"/>
      <c r="CZZ63" s="497"/>
      <c r="DAA63" s="497"/>
      <c r="DAB63" s="497"/>
      <c r="DAC63" s="497"/>
      <c r="DAD63" s="497"/>
      <c r="DAE63" s="497"/>
      <c r="DAF63" s="497"/>
      <c r="DAG63" s="497"/>
      <c r="DAH63" s="497"/>
      <c r="DAI63" s="497"/>
      <c r="DAJ63" s="497"/>
      <c r="DAK63" s="497"/>
      <c r="DAL63" s="497"/>
      <c r="DAM63" s="497"/>
      <c r="DAN63" s="497"/>
      <c r="DAO63" s="497"/>
      <c r="DAP63" s="497"/>
      <c r="DAQ63" s="497"/>
      <c r="DAR63" s="497"/>
      <c r="DAS63" s="497"/>
      <c r="DAT63" s="497"/>
      <c r="DAU63" s="497"/>
      <c r="DAV63" s="497"/>
      <c r="DAW63" s="497"/>
      <c r="DAX63" s="497"/>
      <c r="DAY63" s="497"/>
      <c r="DAZ63" s="497"/>
      <c r="DBA63" s="497"/>
      <c r="DBB63" s="497"/>
      <c r="DBC63" s="497"/>
      <c r="DBD63" s="497"/>
      <c r="DBE63" s="497"/>
      <c r="DBF63" s="497"/>
      <c r="DBG63" s="497"/>
      <c r="DBH63" s="497"/>
      <c r="DBI63" s="497"/>
      <c r="DBJ63" s="497"/>
      <c r="DBK63" s="497"/>
      <c r="DBL63" s="497"/>
      <c r="DBM63" s="497"/>
      <c r="DBN63" s="497"/>
      <c r="DBO63" s="497"/>
      <c r="DBP63" s="497"/>
      <c r="DBQ63" s="497"/>
      <c r="DBR63" s="497"/>
      <c r="DBS63" s="497"/>
      <c r="DBT63" s="497"/>
      <c r="DBU63" s="497"/>
      <c r="DBV63" s="497"/>
      <c r="DBW63" s="497"/>
      <c r="DBX63" s="497"/>
      <c r="DBY63" s="497"/>
      <c r="DBZ63" s="497"/>
      <c r="DCA63" s="497"/>
      <c r="DCB63" s="497"/>
      <c r="DCC63" s="497"/>
      <c r="DCD63" s="497"/>
      <c r="DCE63" s="497"/>
      <c r="DCF63" s="497"/>
      <c r="DCG63" s="497"/>
      <c r="DCH63" s="497"/>
      <c r="DCI63" s="497"/>
      <c r="DCJ63" s="497"/>
      <c r="DCK63" s="497"/>
      <c r="DCL63" s="497"/>
      <c r="DCM63" s="497"/>
      <c r="DCN63" s="497"/>
      <c r="DCO63" s="497"/>
      <c r="DCP63" s="497"/>
      <c r="DCQ63" s="497"/>
      <c r="DCR63" s="497"/>
      <c r="DCS63" s="497"/>
      <c r="DCT63" s="497"/>
      <c r="DCU63" s="497"/>
      <c r="DCV63" s="497"/>
      <c r="DCW63" s="497"/>
      <c r="DCX63" s="497"/>
      <c r="DCY63" s="497"/>
      <c r="DCZ63" s="497"/>
      <c r="DDA63" s="497"/>
      <c r="DDB63" s="497"/>
      <c r="DDC63" s="497"/>
      <c r="DDD63" s="497"/>
      <c r="DDE63" s="497"/>
      <c r="DDF63" s="497"/>
      <c r="DDG63" s="497"/>
      <c r="DDH63" s="497"/>
      <c r="DDI63" s="497"/>
      <c r="DDJ63" s="497"/>
      <c r="DDK63" s="497"/>
      <c r="DDL63" s="497"/>
      <c r="DDM63" s="497"/>
      <c r="DDN63" s="497"/>
      <c r="DDO63" s="497"/>
      <c r="DDP63" s="497"/>
      <c r="DDQ63" s="497"/>
      <c r="DDR63" s="497"/>
      <c r="DDS63" s="497"/>
      <c r="DDT63" s="497"/>
      <c r="DDU63" s="497"/>
      <c r="DDV63" s="497"/>
      <c r="DDW63" s="497"/>
      <c r="DDX63" s="497"/>
      <c r="DDY63" s="497"/>
      <c r="DDZ63" s="497"/>
      <c r="DEA63" s="497"/>
      <c r="DEB63" s="497"/>
      <c r="DEC63" s="497"/>
      <c r="DED63" s="497"/>
      <c r="DEE63" s="497"/>
      <c r="DEF63" s="497"/>
      <c r="DEG63" s="497"/>
      <c r="DEH63" s="497"/>
      <c r="DEI63" s="497"/>
      <c r="DEJ63" s="497"/>
      <c r="DEK63" s="497"/>
      <c r="DEL63" s="497"/>
      <c r="DEM63" s="497"/>
      <c r="DEN63" s="497"/>
      <c r="DEO63" s="497"/>
      <c r="DEP63" s="497"/>
      <c r="DEQ63" s="497"/>
      <c r="DER63" s="497"/>
      <c r="DES63" s="497"/>
      <c r="DET63" s="497"/>
      <c r="DEU63" s="497"/>
      <c r="DEV63" s="497"/>
      <c r="DEW63" s="497"/>
      <c r="DEX63" s="497"/>
      <c r="DEY63" s="497"/>
      <c r="DEZ63" s="497"/>
      <c r="DFA63" s="497"/>
      <c r="DFB63" s="497"/>
      <c r="DFC63" s="497"/>
      <c r="DFD63" s="497"/>
      <c r="DFE63" s="497"/>
      <c r="DFF63" s="497"/>
      <c r="DFG63" s="497"/>
      <c r="DFH63" s="497"/>
      <c r="DFI63" s="497"/>
      <c r="DFJ63" s="497"/>
      <c r="DFK63" s="497"/>
      <c r="DFL63" s="497"/>
      <c r="DFM63" s="497"/>
      <c r="DFN63" s="497"/>
      <c r="DFO63" s="497"/>
      <c r="DFP63" s="497"/>
      <c r="DFQ63" s="497"/>
      <c r="DFR63" s="497"/>
      <c r="DFS63" s="497"/>
      <c r="DFT63" s="497"/>
      <c r="DFU63" s="497"/>
      <c r="DFV63" s="497"/>
      <c r="DFW63" s="497"/>
      <c r="DFX63" s="497"/>
      <c r="DFY63" s="497"/>
      <c r="DFZ63" s="497"/>
      <c r="DGA63" s="497"/>
      <c r="DGB63" s="497"/>
      <c r="DGC63" s="497"/>
      <c r="DGD63" s="497"/>
      <c r="DGE63" s="497"/>
      <c r="DGF63" s="497"/>
      <c r="DGG63" s="497"/>
      <c r="DGH63" s="497"/>
      <c r="DGI63" s="497"/>
      <c r="DGJ63" s="497"/>
      <c r="DGK63" s="497"/>
      <c r="DGL63" s="497"/>
      <c r="DGM63" s="497"/>
      <c r="DGN63" s="497"/>
      <c r="DGO63" s="497"/>
      <c r="DGP63" s="497"/>
      <c r="DGQ63" s="497"/>
      <c r="DGR63" s="497"/>
      <c r="DGS63" s="497"/>
      <c r="DGT63" s="497"/>
      <c r="DGU63" s="497"/>
      <c r="DGV63" s="497"/>
      <c r="DGW63" s="497"/>
      <c r="DGX63" s="497"/>
      <c r="DGY63" s="497"/>
      <c r="DGZ63" s="497"/>
      <c r="DHA63" s="497"/>
      <c r="DHB63" s="497"/>
      <c r="DHC63" s="497"/>
      <c r="DHD63" s="497"/>
      <c r="DHE63" s="497"/>
      <c r="DHF63" s="497"/>
      <c r="DHG63" s="497"/>
      <c r="DHH63" s="497"/>
      <c r="DHI63" s="497"/>
      <c r="DHJ63" s="497"/>
      <c r="DHK63" s="497"/>
      <c r="DHL63" s="497"/>
      <c r="DHM63" s="497"/>
      <c r="DHN63" s="497"/>
      <c r="DHO63" s="497"/>
      <c r="DHP63" s="497"/>
      <c r="DHQ63" s="497"/>
      <c r="DHR63" s="497"/>
      <c r="DHS63" s="497"/>
      <c r="DHT63" s="497"/>
      <c r="DHU63" s="497"/>
      <c r="DHV63" s="497"/>
      <c r="DHW63" s="497"/>
      <c r="DHX63" s="497"/>
      <c r="DHY63" s="497"/>
      <c r="DHZ63" s="497"/>
      <c r="DIA63" s="497"/>
      <c r="DIB63" s="497"/>
      <c r="DIC63" s="497"/>
      <c r="DID63" s="497"/>
      <c r="DIE63" s="497"/>
      <c r="DIF63" s="497"/>
      <c r="DIG63" s="497"/>
      <c r="DIH63" s="497"/>
      <c r="DII63" s="497"/>
      <c r="DIJ63" s="497"/>
      <c r="DIK63" s="497"/>
      <c r="DIL63" s="497"/>
      <c r="DIM63" s="497"/>
      <c r="DIN63" s="497"/>
      <c r="DIO63" s="497"/>
      <c r="DIP63" s="497"/>
      <c r="DIQ63" s="497"/>
      <c r="DIR63" s="497"/>
      <c r="DIS63" s="497"/>
      <c r="DIT63" s="497"/>
      <c r="DIU63" s="497"/>
      <c r="DIV63" s="497"/>
      <c r="DIW63" s="497"/>
      <c r="DIX63" s="497"/>
      <c r="DIY63" s="497"/>
      <c r="DIZ63" s="497"/>
      <c r="DJA63" s="497"/>
      <c r="DJB63" s="497"/>
      <c r="DJC63" s="497"/>
      <c r="DJD63" s="497"/>
      <c r="DJE63" s="497"/>
      <c r="DJF63" s="497"/>
      <c r="DJG63" s="497"/>
      <c r="DJH63" s="497"/>
      <c r="DJI63" s="497"/>
      <c r="DJJ63" s="497"/>
      <c r="DJK63" s="497"/>
      <c r="DJL63" s="497"/>
      <c r="DJM63" s="497"/>
      <c r="DJN63" s="497"/>
      <c r="DJO63" s="497"/>
      <c r="DJP63" s="497"/>
      <c r="DJQ63" s="497"/>
      <c r="DJR63" s="497"/>
      <c r="DJS63" s="497"/>
      <c r="DJT63" s="497"/>
      <c r="DJU63" s="497"/>
      <c r="DJV63" s="497"/>
      <c r="DJW63" s="497"/>
      <c r="DJX63" s="497"/>
      <c r="DJY63" s="497"/>
      <c r="DJZ63" s="497"/>
      <c r="DKA63" s="497"/>
      <c r="DKB63" s="497"/>
      <c r="DKC63" s="497"/>
      <c r="DKD63" s="497"/>
      <c r="DKE63" s="497"/>
      <c r="DKF63" s="497"/>
      <c r="DKG63" s="497"/>
      <c r="DKH63" s="497"/>
      <c r="DKI63" s="497"/>
      <c r="DKJ63" s="497"/>
      <c r="DKK63" s="497"/>
      <c r="DKL63" s="497"/>
      <c r="DKM63" s="497"/>
      <c r="DKN63" s="497"/>
      <c r="DKO63" s="497"/>
      <c r="DKP63" s="497"/>
      <c r="DKQ63" s="497"/>
      <c r="DKR63" s="497"/>
      <c r="DKS63" s="497"/>
      <c r="DKT63" s="497"/>
      <c r="DKU63" s="497"/>
      <c r="DKV63" s="497"/>
      <c r="DKW63" s="497"/>
      <c r="DKX63" s="497"/>
      <c r="DKY63" s="497"/>
      <c r="DKZ63" s="497"/>
      <c r="DLA63" s="497"/>
      <c r="DLB63" s="497"/>
      <c r="DLC63" s="497"/>
      <c r="DLD63" s="497"/>
      <c r="DLE63" s="497"/>
      <c r="DLF63" s="497"/>
      <c r="DLG63" s="497"/>
      <c r="DLH63" s="497"/>
      <c r="DLI63" s="497"/>
      <c r="DLJ63" s="497"/>
      <c r="DLK63" s="497"/>
      <c r="DLL63" s="497"/>
      <c r="DLM63" s="497"/>
      <c r="DLN63" s="497"/>
      <c r="DLO63" s="497"/>
      <c r="DLP63" s="497"/>
      <c r="DLQ63" s="497"/>
      <c r="DLR63" s="497"/>
      <c r="DLS63" s="497"/>
      <c r="DLT63" s="497"/>
      <c r="DLU63" s="497"/>
      <c r="DLV63" s="497"/>
      <c r="DLW63" s="497"/>
      <c r="DLX63" s="497"/>
      <c r="DLY63" s="497"/>
      <c r="DLZ63" s="497"/>
      <c r="DMA63" s="497"/>
      <c r="DMB63" s="497"/>
      <c r="DMC63" s="497"/>
      <c r="DMD63" s="497"/>
      <c r="DME63" s="497"/>
      <c r="DMF63" s="497"/>
      <c r="DMG63" s="497"/>
      <c r="DMH63" s="497"/>
      <c r="DMI63" s="497"/>
      <c r="DMJ63" s="497"/>
      <c r="DMK63" s="497"/>
      <c r="DML63" s="497"/>
      <c r="DMM63" s="497"/>
      <c r="DMN63" s="497"/>
      <c r="DMO63" s="497"/>
      <c r="DMP63" s="497"/>
      <c r="DMQ63" s="497"/>
      <c r="DMR63" s="497"/>
      <c r="DMS63" s="497"/>
      <c r="DMT63" s="497"/>
      <c r="DMU63" s="497"/>
      <c r="DMV63" s="497"/>
      <c r="DMW63" s="497"/>
      <c r="DMX63" s="497"/>
      <c r="DMY63" s="497"/>
      <c r="DMZ63" s="497"/>
      <c r="DNA63" s="497"/>
      <c r="DNB63" s="497"/>
      <c r="DNC63" s="497"/>
      <c r="DND63" s="497"/>
      <c r="DNE63" s="497"/>
      <c r="DNF63" s="497"/>
      <c r="DNG63" s="497"/>
      <c r="DNH63" s="497"/>
      <c r="DNI63" s="497"/>
      <c r="DNJ63" s="497"/>
      <c r="DNK63" s="497"/>
      <c r="DNL63" s="497"/>
      <c r="DNM63" s="497"/>
      <c r="DNN63" s="497"/>
      <c r="DNO63" s="497"/>
      <c r="DNP63" s="497"/>
      <c r="DNQ63" s="497"/>
      <c r="DNR63" s="497"/>
      <c r="DNS63" s="497"/>
      <c r="DNT63" s="497"/>
      <c r="DNU63" s="497"/>
      <c r="DNV63" s="497"/>
      <c r="DNW63" s="497"/>
      <c r="DNX63" s="497"/>
      <c r="DNY63" s="497"/>
      <c r="DNZ63" s="497"/>
      <c r="DOA63" s="497"/>
      <c r="DOB63" s="497"/>
      <c r="DOC63" s="497"/>
      <c r="DOD63" s="497"/>
      <c r="DOE63" s="497"/>
      <c r="DOF63" s="497"/>
      <c r="DOG63" s="497"/>
      <c r="DOH63" s="497"/>
      <c r="DOI63" s="497"/>
      <c r="DOJ63" s="497"/>
      <c r="DOK63" s="497"/>
      <c r="DOL63" s="497"/>
      <c r="DOM63" s="497"/>
      <c r="DON63" s="497"/>
      <c r="DOO63" s="497"/>
      <c r="DOP63" s="497"/>
      <c r="DOQ63" s="497"/>
      <c r="DOR63" s="497"/>
      <c r="DOS63" s="497"/>
      <c r="DOT63" s="497"/>
      <c r="DOU63" s="497"/>
      <c r="DOV63" s="497"/>
      <c r="DOW63" s="497"/>
      <c r="DOX63" s="497"/>
      <c r="DOY63" s="497"/>
      <c r="DOZ63" s="497"/>
      <c r="DPA63" s="497"/>
      <c r="DPB63" s="497"/>
      <c r="DPC63" s="497"/>
      <c r="DPD63" s="497"/>
      <c r="DPE63" s="497"/>
      <c r="DPF63" s="497"/>
      <c r="DPG63" s="497"/>
      <c r="DPH63" s="497"/>
      <c r="DPI63" s="497"/>
      <c r="DPJ63" s="497"/>
      <c r="DPK63" s="497"/>
      <c r="DPL63" s="497"/>
      <c r="DPM63" s="497"/>
      <c r="DPN63" s="497"/>
      <c r="DPO63" s="497"/>
      <c r="DPP63" s="497"/>
      <c r="DPQ63" s="497"/>
      <c r="DPR63" s="497"/>
      <c r="DPS63" s="497"/>
      <c r="DPT63" s="497"/>
      <c r="DPU63" s="497"/>
      <c r="DPV63" s="497"/>
      <c r="DPW63" s="497"/>
      <c r="DPX63" s="497"/>
      <c r="DPY63" s="497"/>
      <c r="DPZ63" s="497"/>
      <c r="DQA63" s="497"/>
      <c r="DQB63" s="497"/>
      <c r="DQC63" s="497"/>
      <c r="DQD63" s="497"/>
      <c r="DQE63" s="497"/>
      <c r="DQF63" s="497"/>
      <c r="DQG63" s="497"/>
      <c r="DQH63" s="497"/>
      <c r="DQI63" s="497"/>
      <c r="DQJ63" s="497"/>
      <c r="DQK63" s="497"/>
      <c r="DQL63" s="497"/>
      <c r="DQM63" s="497"/>
      <c r="DQN63" s="497"/>
      <c r="DQO63" s="497"/>
      <c r="DQP63" s="497"/>
      <c r="DQQ63" s="497"/>
      <c r="DQR63" s="497"/>
      <c r="DQS63" s="497"/>
      <c r="DQT63" s="497"/>
      <c r="DQU63" s="497"/>
      <c r="DQV63" s="497"/>
      <c r="DQW63" s="497"/>
      <c r="DQX63" s="497"/>
      <c r="DQY63" s="497"/>
      <c r="DQZ63" s="497"/>
      <c r="DRA63" s="497"/>
      <c r="DRB63" s="497"/>
      <c r="DRC63" s="497"/>
      <c r="DRD63" s="497"/>
      <c r="DRE63" s="497"/>
      <c r="DRF63" s="497"/>
      <c r="DRG63" s="497"/>
      <c r="DRH63" s="497"/>
      <c r="DRI63" s="497"/>
      <c r="DRJ63" s="497"/>
      <c r="DRK63" s="497"/>
      <c r="DRL63" s="497"/>
      <c r="DRM63" s="497"/>
      <c r="DRN63" s="497"/>
      <c r="DRO63" s="497"/>
      <c r="DRP63" s="497"/>
      <c r="DRQ63" s="497"/>
      <c r="DRR63" s="497"/>
      <c r="DRS63" s="497"/>
      <c r="DRT63" s="497"/>
      <c r="DRU63" s="497"/>
      <c r="DRV63" s="497"/>
      <c r="DRW63" s="497"/>
      <c r="DRX63" s="497"/>
      <c r="DRY63" s="497"/>
      <c r="DRZ63" s="497"/>
      <c r="DSA63" s="497"/>
      <c r="DSB63" s="497"/>
      <c r="DSC63" s="497"/>
      <c r="DSD63" s="497"/>
      <c r="DSE63" s="497"/>
      <c r="DSF63" s="497"/>
      <c r="DSG63" s="497"/>
      <c r="DSH63" s="497"/>
      <c r="DSI63" s="497"/>
      <c r="DSJ63" s="497"/>
      <c r="DSK63" s="497"/>
      <c r="DSL63" s="497"/>
      <c r="DSM63" s="497"/>
      <c r="DSN63" s="497"/>
      <c r="DSO63" s="497"/>
      <c r="DSP63" s="497"/>
      <c r="DSQ63" s="497"/>
      <c r="DSR63" s="497"/>
      <c r="DSS63" s="497"/>
      <c r="DST63" s="497"/>
      <c r="DSU63" s="497"/>
      <c r="DSV63" s="497"/>
      <c r="DSW63" s="497"/>
      <c r="DSX63" s="497"/>
      <c r="DSY63" s="497"/>
      <c r="DSZ63" s="497"/>
      <c r="DTA63" s="497"/>
      <c r="DTB63" s="497"/>
      <c r="DTC63" s="497"/>
      <c r="DTD63" s="497"/>
      <c r="DTE63" s="497"/>
      <c r="DTF63" s="497"/>
      <c r="DTG63" s="497"/>
      <c r="DTH63" s="497"/>
      <c r="DTI63" s="497"/>
      <c r="DTJ63" s="497"/>
      <c r="DTK63" s="497"/>
      <c r="DTL63" s="497"/>
      <c r="DTM63" s="497"/>
      <c r="DTN63" s="497"/>
      <c r="DTO63" s="497"/>
      <c r="DTP63" s="497"/>
      <c r="DTQ63" s="497"/>
      <c r="DTR63" s="497"/>
      <c r="DTS63" s="497"/>
      <c r="DTT63" s="497"/>
      <c r="DTU63" s="497"/>
      <c r="DTV63" s="497"/>
      <c r="DTW63" s="497"/>
      <c r="DTX63" s="497"/>
      <c r="DTY63" s="497"/>
      <c r="DTZ63" s="497"/>
      <c r="DUA63" s="497"/>
      <c r="DUB63" s="497"/>
      <c r="DUC63" s="497"/>
      <c r="DUD63" s="497"/>
      <c r="DUE63" s="497"/>
      <c r="DUF63" s="497"/>
      <c r="DUG63" s="497"/>
      <c r="DUH63" s="497"/>
      <c r="DUI63" s="497"/>
      <c r="DUJ63" s="497"/>
      <c r="DUK63" s="497"/>
      <c r="DUL63" s="497"/>
      <c r="DUM63" s="497"/>
      <c r="DUN63" s="497"/>
      <c r="DUO63" s="497"/>
      <c r="DUP63" s="497"/>
      <c r="DUQ63" s="497"/>
      <c r="DUR63" s="497"/>
      <c r="DUS63" s="497"/>
      <c r="DUT63" s="497"/>
      <c r="DUU63" s="497"/>
      <c r="DUV63" s="497"/>
      <c r="DUW63" s="497"/>
      <c r="DUX63" s="497"/>
      <c r="DUY63" s="497"/>
      <c r="DUZ63" s="497"/>
      <c r="DVA63" s="497"/>
      <c r="DVB63" s="497"/>
      <c r="DVC63" s="497"/>
      <c r="DVD63" s="497"/>
      <c r="DVE63" s="497"/>
      <c r="DVF63" s="497"/>
      <c r="DVG63" s="497"/>
      <c r="DVH63" s="497"/>
      <c r="DVI63" s="497"/>
      <c r="DVJ63" s="497"/>
      <c r="DVK63" s="497"/>
      <c r="DVL63" s="497"/>
      <c r="DVM63" s="497"/>
      <c r="DVN63" s="497"/>
      <c r="DVO63" s="497"/>
      <c r="DVP63" s="497"/>
      <c r="DVQ63" s="497"/>
      <c r="DVR63" s="497"/>
      <c r="DVS63" s="497"/>
      <c r="DVT63" s="497"/>
      <c r="DVU63" s="497"/>
      <c r="DVV63" s="497"/>
      <c r="DVW63" s="497"/>
      <c r="DVX63" s="497"/>
      <c r="DVY63" s="497"/>
      <c r="DVZ63" s="497"/>
      <c r="DWA63" s="497"/>
      <c r="DWB63" s="497"/>
      <c r="DWC63" s="497"/>
      <c r="DWD63" s="497"/>
      <c r="DWE63" s="497"/>
      <c r="DWF63" s="497"/>
      <c r="DWG63" s="497"/>
      <c r="DWH63" s="497"/>
      <c r="DWI63" s="497"/>
      <c r="DWJ63" s="497"/>
      <c r="DWK63" s="497"/>
      <c r="DWL63" s="497"/>
      <c r="DWM63" s="497"/>
      <c r="DWN63" s="497"/>
      <c r="DWO63" s="497"/>
      <c r="DWP63" s="497"/>
      <c r="DWQ63" s="497"/>
      <c r="DWR63" s="497"/>
      <c r="DWS63" s="497"/>
      <c r="DWT63" s="497"/>
      <c r="DWU63" s="497"/>
      <c r="DWV63" s="497"/>
      <c r="DWW63" s="497"/>
      <c r="DWX63" s="497"/>
      <c r="DWY63" s="497"/>
      <c r="DWZ63" s="497"/>
      <c r="DXA63" s="497"/>
      <c r="DXB63" s="497"/>
      <c r="DXC63" s="497"/>
      <c r="DXD63" s="497"/>
      <c r="DXE63" s="497"/>
      <c r="DXF63" s="497"/>
      <c r="DXG63" s="497"/>
      <c r="DXH63" s="497"/>
      <c r="DXI63" s="497"/>
      <c r="DXJ63" s="497"/>
      <c r="DXK63" s="497"/>
      <c r="DXL63" s="497"/>
      <c r="DXM63" s="497"/>
      <c r="DXN63" s="497"/>
      <c r="DXO63" s="497"/>
      <c r="DXP63" s="497"/>
      <c r="DXQ63" s="497"/>
      <c r="DXR63" s="497"/>
      <c r="DXS63" s="497"/>
      <c r="DXT63" s="497"/>
      <c r="DXU63" s="497"/>
      <c r="DXV63" s="497"/>
      <c r="DXW63" s="497"/>
      <c r="DXX63" s="497"/>
      <c r="DXY63" s="497"/>
      <c r="DXZ63" s="497"/>
      <c r="DYA63" s="497"/>
      <c r="DYB63" s="497"/>
      <c r="DYC63" s="497"/>
      <c r="DYD63" s="497"/>
      <c r="DYE63" s="497"/>
      <c r="DYF63" s="497"/>
      <c r="DYG63" s="497"/>
      <c r="DYH63" s="497"/>
      <c r="DYI63" s="497"/>
      <c r="DYJ63" s="497"/>
      <c r="DYK63" s="497"/>
      <c r="DYL63" s="497"/>
      <c r="DYM63" s="497"/>
      <c r="DYN63" s="497"/>
      <c r="DYO63" s="497"/>
      <c r="DYP63" s="497"/>
      <c r="DYQ63" s="497"/>
      <c r="DYR63" s="497"/>
      <c r="DYS63" s="497"/>
      <c r="DYT63" s="497"/>
      <c r="DYU63" s="497"/>
      <c r="DYV63" s="497"/>
      <c r="DYW63" s="497"/>
      <c r="DYX63" s="497"/>
      <c r="DYY63" s="497"/>
      <c r="DYZ63" s="497"/>
      <c r="DZA63" s="497"/>
      <c r="DZB63" s="497"/>
      <c r="DZC63" s="497"/>
      <c r="DZD63" s="497"/>
      <c r="DZE63" s="497"/>
      <c r="DZF63" s="497"/>
      <c r="DZG63" s="497"/>
      <c r="DZH63" s="497"/>
      <c r="DZI63" s="497"/>
      <c r="DZJ63" s="497"/>
      <c r="DZK63" s="497"/>
      <c r="DZL63" s="497"/>
      <c r="DZM63" s="497"/>
      <c r="DZN63" s="497"/>
      <c r="DZO63" s="497"/>
      <c r="DZP63" s="497"/>
      <c r="DZQ63" s="497"/>
      <c r="DZR63" s="497"/>
      <c r="DZS63" s="497"/>
      <c r="DZT63" s="497"/>
      <c r="DZU63" s="497"/>
      <c r="DZV63" s="497"/>
      <c r="DZW63" s="497"/>
      <c r="DZX63" s="497"/>
      <c r="DZY63" s="497"/>
      <c r="DZZ63" s="497"/>
      <c r="EAA63" s="497"/>
      <c r="EAB63" s="497"/>
      <c r="EAC63" s="497"/>
      <c r="EAD63" s="497"/>
      <c r="EAE63" s="497"/>
      <c r="EAF63" s="497"/>
      <c r="EAG63" s="497"/>
      <c r="EAH63" s="497"/>
      <c r="EAI63" s="497"/>
      <c r="EAJ63" s="497"/>
      <c r="EAK63" s="497"/>
      <c r="EAL63" s="497"/>
      <c r="EAM63" s="497"/>
      <c r="EAN63" s="497"/>
      <c r="EAO63" s="497"/>
      <c r="EAP63" s="497"/>
      <c r="EAQ63" s="497"/>
      <c r="EAR63" s="497"/>
      <c r="EAS63" s="497"/>
      <c r="EAT63" s="497"/>
      <c r="EAU63" s="497"/>
      <c r="EAV63" s="497"/>
      <c r="EAW63" s="497"/>
      <c r="EAX63" s="497"/>
      <c r="EAY63" s="497"/>
      <c r="EAZ63" s="497"/>
      <c r="EBA63" s="497"/>
      <c r="EBB63" s="497"/>
      <c r="EBC63" s="497"/>
      <c r="EBD63" s="497"/>
      <c r="EBE63" s="497"/>
      <c r="EBF63" s="497"/>
      <c r="EBG63" s="497"/>
      <c r="EBH63" s="497"/>
      <c r="EBI63" s="497"/>
      <c r="EBJ63" s="497"/>
      <c r="EBK63" s="497"/>
      <c r="EBL63" s="497"/>
      <c r="EBM63" s="497"/>
      <c r="EBN63" s="497"/>
      <c r="EBO63" s="497"/>
      <c r="EBP63" s="497"/>
      <c r="EBQ63" s="497"/>
      <c r="EBR63" s="497"/>
      <c r="EBS63" s="497"/>
      <c r="EBT63" s="497"/>
      <c r="EBU63" s="497"/>
      <c r="EBV63" s="497"/>
      <c r="EBW63" s="497"/>
      <c r="EBX63" s="497"/>
      <c r="EBY63" s="497"/>
      <c r="EBZ63" s="497"/>
      <c r="ECA63" s="497"/>
      <c r="ECB63" s="497"/>
      <c r="ECC63" s="497"/>
      <c r="ECD63" s="497"/>
      <c r="ECE63" s="497"/>
      <c r="ECF63" s="497"/>
      <c r="ECG63" s="497"/>
      <c r="ECH63" s="497"/>
      <c r="ECI63" s="497"/>
      <c r="ECJ63" s="497"/>
      <c r="ECK63" s="497"/>
      <c r="ECL63" s="497"/>
      <c r="ECM63" s="497"/>
      <c r="ECN63" s="497"/>
      <c r="ECO63" s="497"/>
      <c r="ECP63" s="497"/>
      <c r="ECQ63" s="497"/>
      <c r="ECR63" s="497"/>
      <c r="ECS63" s="497"/>
      <c r="ECT63" s="497"/>
      <c r="ECU63" s="497"/>
      <c r="ECV63" s="497"/>
      <c r="ECW63" s="497"/>
      <c r="ECX63" s="497"/>
      <c r="ECY63" s="497"/>
      <c r="ECZ63" s="497"/>
      <c r="EDA63" s="497"/>
      <c r="EDB63" s="497"/>
      <c r="EDC63" s="497"/>
      <c r="EDD63" s="497"/>
      <c r="EDE63" s="497"/>
      <c r="EDF63" s="497"/>
      <c r="EDG63" s="497"/>
      <c r="EDH63" s="497"/>
      <c r="EDI63" s="497"/>
      <c r="EDJ63" s="497"/>
      <c r="EDK63" s="497"/>
      <c r="EDL63" s="497"/>
      <c r="EDM63" s="497"/>
      <c r="EDN63" s="497"/>
      <c r="EDO63" s="497"/>
      <c r="EDP63" s="497"/>
      <c r="EDQ63" s="497"/>
      <c r="EDR63" s="497"/>
      <c r="EDS63" s="497"/>
      <c r="EDT63" s="497"/>
      <c r="EDU63" s="497"/>
      <c r="EDV63" s="497"/>
      <c r="EDW63" s="497"/>
      <c r="EDX63" s="497"/>
      <c r="EDY63" s="497"/>
      <c r="EDZ63" s="497"/>
      <c r="EEA63" s="497"/>
      <c r="EEB63" s="497"/>
      <c r="EEC63" s="497"/>
      <c r="EED63" s="497"/>
      <c r="EEE63" s="497"/>
      <c r="EEF63" s="497"/>
      <c r="EEG63" s="497"/>
      <c r="EEH63" s="497"/>
      <c r="EEI63" s="497"/>
      <c r="EEJ63" s="497"/>
      <c r="EEK63" s="497"/>
      <c r="EEL63" s="497"/>
      <c r="EEM63" s="497"/>
      <c r="EEN63" s="497"/>
      <c r="EEO63" s="497"/>
      <c r="EEP63" s="497"/>
      <c r="EEQ63" s="497"/>
      <c r="EER63" s="497"/>
      <c r="EES63" s="497"/>
      <c r="EET63" s="497"/>
      <c r="EEU63" s="497"/>
      <c r="EEV63" s="497"/>
      <c r="EEW63" s="497"/>
      <c r="EEX63" s="497"/>
      <c r="EEY63" s="497"/>
      <c r="EEZ63" s="497"/>
      <c r="EFA63" s="497"/>
      <c r="EFB63" s="497"/>
      <c r="EFC63" s="497"/>
      <c r="EFD63" s="497"/>
      <c r="EFE63" s="497"/>
      <c r="EFF63" s="497"/>
      <c r="EFG63" s="497"/>
      <c r="EFH63" s="497"/>
      <c r="EFI63" s="497"/>
      <c r="EFJ63" s="497"/>
      <c r="EFK63" s="497"/>
      <c r="EFL63" s="497"/>
      <c r="EFM63" s="497"/>
      <c r="EFN63" s="497"/>
      <c r="EFO63" s="497"/>
      <c r="EFP63" s="497"/>
      <c r="EFQ63" s="497"/>
      <c r="EFR63" s="497"/>
      <c r="EFS63" s="497"/>
      <c r="EFT63" s="497"/>
      <c r="EFU63" s="497"/>
      <c r="EFV63" s="497"/>
      <c r="EFW63" s="497"/>
      <c r="EFX63" s="497"/>
      <c r="EFY63" s="497"/>
      <c r="EFZ63" s="497"/>
      <c r="EGA63" s="497"/>
      <c r="EGB63" s="497"/>
      <c r="EGC63" s="497"/>
      <c r="EGD63" s="497"/>
      <c r="EGE63" s="497"/>
      <c r="EGF63" s="497"/>
      <c r="EGG63" s="497"/>
      <c r="EGH63" s="497"/>
      <c r="EGI63" s="497"/>
      <c r="EGJ63" s="497"/>
      <c r="EGK63" s="497"/>
      <c r="EGL63" s="497"/>
      <c r="EGM63" s="497"/>
      <c r="EGN63" s="497"/>
      <c r="EGO63" s="497"/>
      <c r="EGP63" s="497"/>
      <c r="EGQ63" s="497"/>
      <c r="EGR63" s="497"/>
      <c r="EGS63" s="497"/>
      <c r="EGT63" s="497"/>
      <c r="EGU63" s="497"/>
      <c r="EGV63" s="497"/>
      <c r="EGW63" s="497"/>
      <c r="EGX63" s="497"/>
      <c r="EGY63" s="497"/>
      <c r="EGZ63" s="497"/>
      <c r="EHA63" s="497"/>
      <c r="EHB63" s="497"/>
      <c r="EHC63" s="497"/>
      <c r="EHD63" s="497"/>
      <c r="EHE63" s="497"/>
      <c r="EHF63" s="497"/>
      <c r="EHG63" s="497"/>
      <c r="EHH63" s="497"/>
      <c r="EHI63" s="497"/>
      <c r="EHJ63" s="497"/>
      <c r="EHK63" s="497"/>
      <c r="EHL63" s="497"/>
      <c r="EHM63" s="497"/>
      <c r="EHN63" s="497"/>
      <c r="EHO63" s="497"/>
      <c r="EHP63" s="497"/>
      <c r="EHQ63" s="497"/>
      <c r="EHR63" s="497"/>
      <c r="EHS63" s="497"/>
      <c r="EHT63" s="497"/>
      <c r="EHU63" s="497"/>
      <c r="EHV63" s="497"/>
      <c r="EHW63" s="497"/>
      <c r="EHX63" s="497"/>
      <c r="EHY63" s="497"/>
      <c r="EHZ63" s="497"/>
      <c r="EIA63" s="497"/>
      <c r="EIB63" s="497"/>
      <c r="EIC63" s="497"/>
      <c r="EID63" s="497"/>
      <c r="EIE63" s="497"/>
      <c r="EIF63" s="497"/>
      <c r="EIG63" s="497"/>
      <c r="EIH63" s="497"/>
      <c r="EII63" s="497"/>
      <c r="EIJ63" s="497"/>
      <c r="EIK63" s="497"/>
      <c r="EIL63" s="497"/>
      <c r="EIM63" s="497"/>
      <c r="EIN63" s="497"/>
      <c r="EIO63" s="497"/>
      <c r="EIP63" s="497"/>
      <c r="EIQ63" s="497"/>
      <c r="EIR63" s="497"/>
      <c r="EIS63" s="497"/>
      <c r="EIT63" s="497"/>
      <c r="EIU63" s="497"/>
      <c r="EIV63" s="497"/>
      <c r="EIW63" s="497"/>
      <c r="EIX63" s="497"/>
      <c r="EIY63" s="497"/>
      <c r="EIZ63" s="497"/>
      <c r="EJA63" s="497"/>
      <c r="EJB63" s="497"/>
      <c r="EJC63" s="497"/>
      <c r="EJD63" s="497"/>
      <c r="EJE63" s="497"/>
      <c r="EJF63" s="497"/>
      <c r="EJG63" s="497"/>
      <c r="EJH63" s="497"/>
      <c r="EJI63" s="497"/>
      <c r="EJJ63" s="497"/>
      <c r="EJK63" s="497"/>
      <c r="EJL63" s="497"/>
      <c r="EJM63" s="497"/>
      <c r="EJN63" s="497"/>
      <c r="EJO63" s="497"/>
      <c r="EJP63" s="497"/>
      <c r="EJQ63" s="497"/>
      <c r="EJR63" s="497"/>
      <c r="EJS63" s="497"/>
      <c r="EJT63" s="497"/>
      <c r="EJU63" s="497"/>
      <c r="EJV63" s="497"/>
      <c r="EJW63" s="497"/>
      <c r="EJX63" s="497"/>
      <c r="EJY63" s="497"/>
      <c r="EJZ63" s="497"/>
      <c r="EKA63" s="497"/>
      <c r="EKB63" s="497"/>
      <c r="EKC63" s="497"/>
      <c r="EKD63" s="497"/>
      <c r="EKE63" s="497"/>
      <c r="EKF63" s="497"/>
      <c r="EKG63" s="497"/>
      <c r="EKH63" s="497"/>
      <c r="EKI63" s="497"/>
      <c r="EKJ63" s="497"/>
      <c r="EKK63" s="497"/>
      <c r="EKL63" s="497"/>
      <c r="EKM63" s="497"/>
      <c r="EKN63" s="497"/>
      <c r="EKO63" s="497"/>
      <c r="EKP63" s="497"/>
      <c r="EKQ63" s="497"/>
      <c r="EKR63" s="497"/>
      <c r="EKS63" s="497"/>
      <c r="EKT63" s="497"/>
      <c r="EKU63" s="497"/>
      <c r="EKV63" s="497"/>
      <c r="EKW63" s="497"/>
      <c r="EKX63" s="497"/>
      <c r="EKY63" s="497"/>
      <c r="EKZ63" s="497"/>
      <c r="ELA63" s="497"/>
      <c r="ELB63" s="497"/>
      <c r="ELC63" s="497"/>
      <c r="ELD63" s="497"/>
      <c r="ELE63" s="497"/>
      <c r="ELF63" s="497"/>
      <c r="ELG63" s="497"/>
      <c r="ELH63" s="497"/>
      <c r="ELI63" s="497"/>
      <c r="ELJ63" s="497"/>
      <c r="ELK63" s="497"/>
      <c r="ELL63" s="497"/>
      <c r="ELM63" s="497"/>
      <c r="ELN63" s="497"/>
      <c r="ELO63" s="497"/>
      <c r="ELP63" s="497"/>
      <c r="ELQ63" s="497"/>
      <c r="ELR63" s="497"/>
      <c r="ELS63" s="497"/>
      <c r="ELT63" s="497"/>
      <c r="ELU63" s="497"/>
      <c r="ELV63" s="497"/>
      <c r="ELW63" s="497"/>
      <c r="ELX63" s="497"/>
      <c r="ELY63" s="497"/>
      <c r="ELZ63" s="497"/>
      <c r="EMA63" s="497"/>
      <c r="EMB63" s="497"/>
      <c r="EMC63" s="497"/>
      <c r="EMD63" s="497"/>
      <c r="EME63" s="497"/>
      <c r="EMF63" s="497"/>
      <c r="EMG63" s="497"/>
      <c r="EMH63" s="497"/>
      <c r="EMI63" s="497"/>
      <c r="EMJ63" s="497"/>
      <c r="EMK63" s="497"/>
      <c r="EML63" s="497"/>
      <c r="EMM63" s="497"/>
      <c r="EMN63" s="497"/>
      <c r="EMO63" s="497"/>
      <c r="EMP63" s="497"/>
      <c r="EMQ63" s="497"/>
      <c r="EMR63" s="497"/>
      <c r="EMS63" s="497"/>
      <c r="EMT63" s="497"/>
      <c r="EMU63" s="497"/>
      <c r="EMV63" s="497"/>
      <c r="EMW63" s="497"/>
      <c r="EMX63" s="497"/>
      <c r="EMY63" s="497"/>
      <c r="EMZ63" s="497"/>
      <c r="ENA63" s="497"/>
      <c r="ENB63" s="497"/>
      <c r="ENC63" s="497"/>
      <c r="END63" s="497"/>
      <c r="ENE63" s="497"/>
      <c r="ENF63" s="497"/>
      <c r="ENG63" s="497"/>
      <c r="ENH63" s="497"/>
      <c r="ENI63" s="497"/>
      <c r="ENJ63" s="497"/>
      <c r="ENK63" s="497"/>
      <c r="ENL63" s="497"/>
      <c r="ENM63" s="497"/>
      <c r="ENN63" s="497"/>
      <c r="ENO63" s="497"/>
      <c r="ENP63" s="497"/>
      <c r="ENQ63" s="497"/>
      <c r="ENR63" s="497"/>
      <c r="ENS63" s="497"/>
      <c r="ENT63" s="497"/>
      <c r="ENU63" s="497"/>
      <c r="ENV63" s="497"/>
      <c r="ENW63" s="497"/>
      <c r="ENX63" s="497"/>
      <c r="ENY63" s="497"/>
      <c r="ENZ63" s="497"/>
      <c r="EOA63" s="497"/>
      <c r="EOB63" s="497"/>
      <c r="EOC63" s="497"/>
      <c r="EOD63" s="497"/>
      <c r="EOE63" s="497"/>
      <c r="EOF63" s="497"/>
      <c r="EOG63" s="497"/>
      <c r="EOH63" s="497"/>
      <c r="EOI63" s="497"/>
      <c r="EOJ63" s="497"/>
      <c r="EOK63" s="497"/>
      <c r="EOL63" s="497"/>
      <c r="EOM63" s="497"/>
      <c r="EON63" s="497"/>
      <c r="EOO63" s="497"/>
      <c r="EOP63" s="497"/>
      <c r="EOQ63" s="497"/>
      <c r="EOR63" s="497"/>
      <c r="EOS63" s="497"/>
      <c r="EOT63" s="497"/>
      <c r="EOU63" s="497"/>
      <c r="EOV63" s="497"/>
      <c r="EOW63" s="497"/>
      <c r="EOX63" s="497"/>
      <c r="EOY63" s="497"/>
      <c r="EOZ63" s="497"/>
      <c r="EPA63" s="497"/>
      <c r="EPB63" s="497"/>
      <c r="EPC63" s="497"/>
      <c r="EPD63" s="497"/>
      <c r="EPE63" s="497"/>
      <c r="EPF63" s="497"/>
      <c r="EPG63" s="497"/>
      <c r="EPH63" s="497"/>
      <c r="EPI63" s="497"/>
      <c r="EPJ63" s="497"/>
      <c r="EPK63" s="497"/>
      <c r="EPL63" s="497"/>
      <c r="EPM63" s="497"/>
      <c r="EPN63" s="497"/>
      <c r="EPO63" s="497"/>
      <c r="EPP63" s="497"/>
      <c r="EPQ63" s="497"/>
      <c r="EPR63" s="497"/>
      <c r="EPS63" s="497"/>
      <c r="EPT63" s="497"/>
      <c r="EPU63" s="497"/>
      <c r="EPV63" s="497"/>
      <c r="EPW63" s="497"/>
      <c r="EPX63" s="497"/>
      <c r="EPY63" s="497"/>
      <c r="EPZ63" s="497"/>
      <c r="EQA63" s="497"/>
      <c r="EQB63" s="497"/>
      <c r="EQC63" s="497"/>
      <c r="EQD63" s="497"/>
      <c r="EQE63" s="497"/>
      <c r="EQF63" s="497"/>
      <c r="EQG63" s="497"/>
      <c r="EQH63" s="497"/>
      <c r="EQI63" s="497"/>
      <c r="EQJ63" s="497"/>
      <c r="EQK63" s="497"/>
      <c r="EQL63" s="497"/>
      <c r="EQM63" s="497"/>
      <c r="EQN63" s="497"/>
      <c r="EQO63" s="497"/>
      <c r="EQP63" s="497"/>
      <c r="EQQ63" s="497"/>
      <c r="EQR63" s="497"/>
      <c r="EQS63" s="497"/>
      <c r="EQT63" s="497"/>
      <c r="EQU63" s="497"/>
      <c r="EQV63" s="497"/>
      <c r="EQW63" s="497"/>
      <c r="EQX63" s="497"/>
      <c r="EQY63" s="497"/>
      <c r="EQZ63" s="497"/>
      <c r="ERA63" s="497"/>
      <c r="ERB63" s="497"/>
      <c r="ERC63" s="497"/>
      <c r="ERD63" s="497"/>
      <c r="ERE63" s="497"/>
      <c r="ERF63" s="497"/>
      <c r="ERG63" s="497"/>
      <c r="ERH63" s="497"/>
      <c r="ERI63" s="497"/>
      <c r="ERJ63" s="497"/>
      <c r="ERK63" s="497"/>
      <c r="ERL63" s="497"/>
      <c r="ERM63" s="497"/>
      <c r="ERN63" s="497"/>
      <c r="ERO63" s="497"/>
      <c r="ERP63" s="497"/>
      <c r="ERQ63" s="497"/>
      <c r="ERR63" s="497"/>
      <c r="ERS63" s="497"/>
      <c r="ERT63" s="497"/>
      <c r="ERU63" s="497"/>
      <c r="ERV63" s="497"/>
      <c r="ERW63" s="497"/>
      <c r="ERX63" s="497"/>
      <c r="ERY63" s="497"/>
      <c r="ERZ63" s="497"/>
      <c r="ESA63" s="497"/>
      <c r="ESB63" s="497"/>
      <c r="ESC63" s="497"/>
      <c r="ESD63" s="497"/>
      <c r="ESE63" s="497"/>
      <c r="ESF63" s="497"/>
      <c r="ESG63" s="497"/>
      <c r="ESH63" s="497"/>
      <c r="ESI63" s="497"/>
      <c r="ESJ63" s="497"/>
      <c r="ESK63" s="497"/>
      <c r="ESL63" s="497"/>
      <c r="ESM63" s="497"/>
      <c r="ESN63" s="497"/>
      <c r="ESO63" s="497"/>
      <c r="ESP63" s="497"/>
      <c r="ESQ63" s="497"/>
      <c r="ESR63" s="497"/>
      <c r="ESS63" s="497"/>
      <c r="EST63" s="497"/>
      <c r="ESU63" s="497"/>
      <c r="ESV63" s="497"/>
      <c r="ESW63" s="497"/>
      <c r="ESX63" s="497"/>
      <c r="ESY63" s="497"/>
      <c r="ESZ63" s="497"/>
      <c r="ETA63" s="497"/>
      <c r="ETB63" s="497"/>
      <c r="ETC63" s="497"/>
      <c r="ETD63" s="497"/>
      <c r="ETE63" s="497"/>
      <c r="ETF63" s="497"/>
      <c r="ETG63" s="497"/>
      <c r="ETH63" s="497"/>
      <c r="ETI63" s="497"/>
      <c r="ETJ63" s="497"/>
      <c r="ETK63" s="497"/>
      <c r="ETL63" s="497"/>
      <c r="ETM63" s="497"/>
      <c r="ETN63" s="497"/>
      <c r="ETO63" s="497"/>
      <c r="ETP63" s="497"/>
      <c r="ETQ63" s="497"/>
      <c r="ETR63" s="497"/>
      <c r="ETS63" s="497"/>
      <c r="ETT63" s="497"/>
      <c r="ETU63" s="497"/>
      <c r="ETV63" s="497"/>
      <c r="ETW63" s="497"/>
      <c r="ETX63" s="497"/>
      <c r="ETY63" s="497"/>
      <c r="ETZ63" s="497"/>
      <c r="EUA63" s="497"/>
      <c r="EUB63" s="497"/>
      <c r="EUC63" s="497"/>
      <c r="EUD63" s="497"/>
      <c r="EUE63" s="497"/>
      <c r="EUF63" s="497"/>
      <c r="EUG63" s="497"/>
      <c r="EUH63" s="497"/>
      <c r="EUI63" s="497"/>
      <c r="EUJ63" s="497"/>
      <c r="EUK63" s="497"/>
      <c r="EUL63" s="497"/>
      <c r="EUM63" s="497"/>
      <c r="EUN63" s="497"/>
      <c r="EUO63" s="497"/>
      <c r="EUP63" s="497"/>
      <c r="EUQ63" s="497"/>
      <c r="EUR63" s="497"/>
      <c r="EUS63" s="497"/>
      <c r="EUT63" s="497"/>
      <c r="EUU63" s="497"/>
      <c r="EUV63" s="497"/>
      <c r="EUW63" s="497"/>
      <c r="EUX63" s="497"/>
      <c r="EUY63" s="497"/>
      <c r="EUZ63" s="497"/>
      <c r="EVA63" s="497"/>
      <c r="EVB63" s="497"/>
      <c r="EVC63" s="497"/>
      <c r="EVD63" s="497"/>
      <c r="EVE63" s="497"/>
      <c r="EVF63" s="497"/>
      <c r="EVG63" s="497"/>
      <c r="EVH63" s="497"/>
      <c r="EVI63" s="497"/>
      <c r="EVJ63" s="497"/>
      <c r="EVK63" s="497"/>
      <c r="EVL63" s="497"/>
      <c r="EVM63" s="497"/>
      <c r="EVN63" s="497"/>
      <c r="EVO63" s="497"/>
      <c r="EVP63" s="497"/>
      <c r="EVQ63" s="497"/>
      <c r="EVR63" s="497"/>
      <c r="EVS63" s="497"/>
      <c r="EVT63" s="497"/>
      <c r="EVU63" s="497"/>
      <c r="EVV63" s="497"/>
      <c r="EVW63" s="497"/>
      <c r="EVX63" s="497"/>
      <c r="EVY63" s="497"/>
      <c r="EVZ63" s="497"/>
      <c r="EWA63" s="497"/>
      <c r="EWB63" s="497"/>
      <c r="EWC63" s="497"/>
      <c r="EWD63" s="497"/>
      <c r="EWE63" s="497"/>
      <c r="EWF63" s="497"/>
      <c r="EWG63" s="497"/>
      <c r="EWH63" s="497"/>
      <c r="EWI63" s="497"/>
      <c r="EWJ63" s="497"/>
      <c r="EWK63" s="497"/>
      <c r="EWL63" s="497"/>
      <c r="EWM63" s="497"/>
      <c r="EWN63" s="497"/>
      <c r="EWO63" s="497"/>
      <c r="EWP63" s="497"/>
      <c r="EWQ63" s="497"/>
      <c r="EWR63" s="497"/>
      <c r="EWS63" s="497"/>
      <c r="EWT63" s="497"/>
      <c r="EWU63" s="497"/>
      <c r="EWV63" s="497"/>
      <c r="EWW63" s="497"/>
      <c r="EWX63" s="497"/>
      <c r="EWY63" s="497"/>
      <c r="EWZ63" s="497"/>
      <c r="EXA63" s="497"/>
      <c r="EXB63" s="497"/>
      <c r="EXC63" s="497"/>
      <c r="EXD63" s="497"/>
      <c r="EXE63" s="497"/>
      <c r="EXF63" s="497"/>
      <c r="EXG63" s="497"/>
      <c r="EXH63" s="497"/>
      <c r="EXI63" s="497"/>
      <c r="EXJ63" s="497"/>
      <c r="EXK63" s="497"/>
      <c r="EXL63" s="497"/>
      <c r="EXM63" s="497"/>
      <c r="EXN63" s="497"/>
      <c r="EXO63" s="497"/>
      <c r="EXP63" s="497"/>
      <c r="EXQ63" s="497"/>
      <c r="EXR63" s="497"/>
      <c r="EXS63" s="497"/>
      <c r="EXT63" s="497"/>
      <c r="EXU63" s="497"/>
      <c r="EXV63" s="497"/>
      <c r="EXW63" s="497"/>
      <c r="EXX63" s="497"/>
      <c r="EXY63" s="497"/>
      <c r="EXZ63" s="497"/>
      <c r="EYA63" s="497"/>
      <c r="EYB63" s="497"/>
      <c r="EYC63" s="497"/>
      <c r="EYD63" s="497"/>
      <c r="EYE63" s="497"/>
      <c r="EYF63" s="497"/>
      <c r="EYG63" s="497"/>
      <c r="EYH63" s="497"/>
      <c r="EYI63" s="497"/>
      <c r="EYJ63" s="497"/>
      <c r="EYK63" s="497"/>
      <c r="EYL63" s="497"/>
      <c r="EYM63" s="497"/>
      <c r="EYN63" s="497"/>
      <c r="EYO63" s="497"/>
      <c r="EYP63" s="497"/>
      <c r="EYQ63" s="497"/>
      <c r="EYR63" s="497"/>
      <c r="EYS63" s="497"/>
      <c r="EYT63" s="497"/>
      <c r="EYU63" s="497"/>
      <c r="EYV63" s="497"/>
      <c r="EYW63" s="497"/>
      <c r="EYX63" s="497"/>
      <c r="EYY63" s="497"/>
      <c r="EYZ63" s="497"/>
      <c r="EZA63" s="497"/>
      <c r="EZB63" s="497"/>
      <c r="EZC63" s="497"/>
      <c r="EZD63" s="497"/>
      <c r="EZE63" s="497"/>
      <c r="EZF63" s="497"/>
      <c r="EZG63" s="497"/>
      <c r="EZH63" s="497"/>
      <c r="EZI63" s="497"/>
      <c r="EZJ63" s="497"/>
      <c r="EZK63" s="497"/>
      <c r="EZL63" s="497"/>
      <c r="EZM63" s="497"/>
      <c r="EZN63" s="497"/>
      <c r="EZO63" s="497"/>
      <c r="EZP63" s="497"/>
      <c r="EZQ63" s="497"/>
      <c r="EZR63" s="497"/>
      <c r="EZS63" s="497"/>
      <c r="EZT63" s="497"/>
      <c r="EZU63" s="497"/>
      <c r="EZV63" s="497"/>
      <c r="EZW63" s="497"/>
      <c r="EZX63" s="497"/>
      <c r="EZY63" s="497"/>
      <c r="EZZ63" s="497"/>
      <c r="FAA63" s="497"/>
      <c r="FAB63" s="497"/>
      <c r="FAC63" s="497"/>
      <c r="FAD63" s="497"/>
      <c r="FAE63" s="497"/>
      <c r="FAF63" s="497"/>
      <c r="FAG63" s="497"/>
      <c r="FAH63" s="497"/>
      <c r="FAI63" s="497"/>
      <c r="FAJ63" s="497"/>
      <c r="FAK63" s="497"/>
      <c r="FAL63" s="497"/>
      <c r="FAM63" s="497"/>
      <c r="FAN63" s="497"/>
      <c r="FAO63" s="497"/>
      <c r="FAP63" s="497"/>
      <c r="FAQ63" s="497"/>
      <c r="FAR63" s="497"/>
      <c r="FAS63" s="497"/>
      <c r="FAT63" s="497"/>
      <c r="FAU63" s="497"/>
      <c r="FAV63" s="497"/>
      <c r="FAW63" s="497"/>
      <c r="FAX63" s="497"/>
      <c r="FAY63" s="497"/>
      <c r="FAZ63" s="497"/>
      <c r="FBA63" s="497"/>
      <c r="FBB63" s="497"/>
      <c r="FBC63" s="497"/>
      <c r="FBD63" s="497"/>
      <c r="FBE63" s="497"/>
      <c r="FBF63" s="497"/>
      <c r="FBG63" s="497"/>
      <c r="FBH63" s="497"/>
      <c r="FBI63" s="497"/>
      <c r="FBJ63" s="497"/>
      <c r="FBK63" s="497"/>
      <c r="FBL63" s="497"/>
      <c r="FBM63" s="497"/>
      <c r="FBN63" s="497"/>
      <c r="FBO63" s="497"/>
      <c r="FBP63" s="497"/>
      <c r="FBQ63" s="497"/>
      <c r="FBR63" s="497"/>
      <c r="FBS63" s="497"/>
      <c r="FBT63" s="497"/>
      <c r="FBU63" s="497"/>
      <c r="FBV63" s="497"/>
      <c r="FBW63" s="497"/>
      <c r="FBX63" s="497"/>
      <c r="FBY63" s="497"/>
      <c r="FBZ63" s="497"/>
      <c r="FCA63" s="497"/>
      <c r="FCB63" s="497"/>
      <c r="FCC63" s="497"/>
      <c r="FCD63" s="497"/>
      <c r="FCE63" s="497"/>
      <c r="FCF63" s="497"/>
      <c r="FCG63" s="497"/>
      <c r="FCH63" s="497"/>
      <c r="FCI63" s="497"/>
      <c r="FCJ63" s="497"/>
      <c r="FCK63" s="497"/>
      <c r="FCL63" s="497"/>
      <c r="FCM63" s="497"/>
      <c r="FCN63" s="497"/>
      <c r="FCO63" s="497"/>
      <c r="FCP63" s="497"/>
      <c r="FCQ63" s="497"/>
      <c r="FCR63" s="497"/>
      <c r="FCS63" s="497"/>
      <c r="FCT63" s="497"/>
      <c r="FCU63" s="497"/>
      <c r="FCV63" s="497"/>
      <c r="FCW63" s="497"/>
      <c r="FCX63" s="497"/>
      <c r="FCY63" s="497"/>
      <c r="FCZ63" s="497"/>
      <c r="FDA63" s="497"/>
      <c r="FDB63" s="497"/>
      <c r="FDC63" s="497"/>
      <c r="FDD63" s="497"/>
      <c r="FDE63" s="497"/>
      <c r="FDF63" s="497"/>
      <c r="FDG63" s="497"/>
      <c r="FDH63" s="497"/>
      <c r="FDI63" s="497"/>
      <c r="FDJ63" s="497"/>
      <c r="FDK63" s="497"/>
      <c r="FDL63" s="497"/>
      <c r="FDM63" s="497"/>
      <c r="FDN63" s="497"/>
      <c r="FDO63" s="497"/>
      <c r="FDP63" s="497"/>
      <c r="FDQ63" s="497"/>
      <c r="FDR63" s="497"/>
      <c r="FDS63" s="497"/>
      <c r="FDT63" s="497"/>
      <c r="FDU63" s="497"/>
      <c r="FDV63" s="497"/>
      <c r="FDW63" s="497"/>
      <c r="FDX63" s="497"/>
      <c r="FDY63" s="497"/>
      <c r="FDZ63" s="497"/>
      <c r="FEA63" s="497"/>
      <c r="FEB63" s="497"/>
      <c r="FEC63" s="497"/>
      <c r="FED63" s="497"/>
      <c r="FEE63" s="497"/>
      <c r="FEF63" s="497"/>
      <c r="FEG63" s="497"/>
      <c r="FEH63" s="497"/>
      <c r="FEI63" s="497"/>
      <c r="FEJ63" s="497"/>
      <c r="FEK63" s="497"/>
      <c r="FEL63" s="497"/>
      <c r="FEM63" s="497"/>
      <c r="FEN63" s="497"/>
      <c r="FEO63" s="497"/>
      <c r="FEP63" s="497"/>
      <c r="FEQ63" s="497"/>
      <c r="FER63" s="497"/>
      <c r="FES63" s="497"/>
      <c r="FET63" s="497"/>
      <c r="FEU63" s="497"/>
      <c r="FEV63" s="497"/>
      <c r="FEW63" s="497"/>
      <c r="FEX63" s="497"/>
      <c r="FEY63" s="497"/>
      <c r="FEZ63" s="497"/>
      <c r="FFA63" s="497"/>
      <c r="FFB63" s="497"/>
      <c r="FFC63" s="497"/>
      <c r="FFD63" s="497"/>
      <c r="FFE63" s="497"/>
      <c r="FFF63" s="497"/>
      <c r="FFG63" s="497"/>
      <c r="FFH63" s="497"/>
      <c r="FFI63" s="497"/>
      <c r="FFJ63" s="497"/>
      <c r="FFK63" s="497"/>
      <c r="FFL63" s="497"/>
      <c r="FFM63" s="497"/>
      <c r="FFN63" s="497"/>
      <c r="FFO63" s="497"/>
      <c r="FFP63" s="497"/>
      <c r="FFQ63" s="497"/>
      <c r="FFR63" s="497"/>
      <c r="FFS63" s="497"/>
      <c r="FFT63" s="497"/>
      <c r="FFU63" s="497"/>
      <c r="FFV63" s="497"/>
      <c r="FFW63" s="497"/>
      <c r="FFX63" s="497"/>
      <c r="FFY63" s="497"/>
      <c r="FFZ63" s="497"/>
      <c r="FGA63" s="497"/>
      <c r="FGB63" s="497"/>
      <c r="FGC63" s="497"/>
      <c r="FGD63" s="497"/>
      <c r="FGE63" s="497"/>
      <c r="FGF63" s="497"/>
      <c r="FGG63" s="497"/>
      <c r="FGH63" s="497"/>
      <c r="FGI63" s="497"/>
      <c r="FGJ63" s="497"/>
      <c r="FGK63" s="497"/>
      <c r="FGL63" s="497"/>
      <c r="FGM63" s="497"/>
      <c r="FGN63" s="497"/>
      <c r="FGO63" s="497"/>
      <c r="FGP63" s="497"/>
      <c r="FGQ63" s="497"/>
      <c r="FGR63" s="497"/>
      <c r="FGS63" s="497"/>
      <c r="FGT63" s="497"/>
      <c r="FGU63" s="497"/>
      <c r="FGV63" s="497"/>
      <c r="FGW63" s="497"/>
      <c r="FGX63" s="497"/>
      <c r="FGY63" s="497"/>
      <c r="FGZ63" s="497"/>
      <c r="FHA63" s="497"/>
      <c r="FHB63" s="497"/>
      <c r="FHC63" s="497"/>
      <c r="FHD63" s="497"/>
      <c r="FHE63" s="497"/>
      <c r="FHF63" s="497"/>
      <c r="FHG63" s="497"/>
      <c r="FHH63" s="497"/>
      <c r="FHI63" s="497"/>
      <c r="FHJ63" s="497"/>
      <c r="FHK63" s="497"/>
      <c r="FHL63" s="497"/>
      <c r="FHM63" s="497"/>
      <c r="FHN63" s="497"/>
      <c r="FHO63" s="497"/>
      <c r="FHP63" s="497"/>
      <c r="FHQ63" s="497"/>
      <c r="FHR63" s="497"/>
      <c r="FHS63" s="497"/>
      <c r="FHT63" s="497"/>
      <c r="FHU63" s="497"/>
      <c r="FHV63" s="497"/>
      <c r="FHW63" s="497"/>
      <c r="FHX63" s="497"/>
      <c r="FHY63" s="497"/>
      <c r="FHZ63" s="497"/>
      <c r="FIA63" s="497"/>
      <c r="FIB63" s="497"/>
      <c r="FIC63" s="497"/>
      <c r="FID63" s="497"/>
      <c r="FIE63" s="497"/>
      <c r="FIF63" s="497"/>
      <c r="FIG63" s="497"/>
      <c r="FIH63" s="497"/>
      <c r="FII63" s="497"/>
      <c r="FIJ63" s="497"/>
      <c r="FIK63" s="497"/>
      <c r="FIL63" s="497"/>
      <c r="FIM63" s="497"/>
      <c r="FIN63" s="497"/>
      <c r="FIO63" s="497"/>
      <c r="FIP63" s="497"/>
      <c r="FIQ63" s="497"/>
      <c r="FIR63" s="497"/>
      <c r="FIS63" s="497"/>
      <c r="FIT63" s="497"/>
      <c r="FIU63" s="497"/>
      <c r="FIV63" s="497"/>
      <c r="FIW63" s="497"/>
      <c r="FIX63" s="497"/>
      <c r="FIY63" s="497"/>
      <c r="FIZ63" s="497"/>
      <c r="FJA63" s="497"/>
      <c r="FJB63" s="497"/>
      <c r="FJC63" s="497"/>
      <c r="FJD63" s="497"/>
      <c r="FJE63" s="497"/>
      <c r="FJF63" s="497"/>
      <c r="FJG63" s="497"/>
      <c r="FJH63" s="497"/>
      <c r="FJI63" s="497"/>
      <c r="FJJ63" s="497"/>
      <c r="FJK63" s="497"/>
      <c r="FJL63" s="497"/>
      <c r="FJM63" s="497"/>
      <c r="FJN63" s="497"/>
      <c r="FJO63" s="497"/>
      <c r="FJP63" s="497"/>
      <c r="FJQ63" s="497"/>
      <c r="FJR63" s="497"/>
      <c r="FJS63" s="497"/>
      <c r="FJT63" s="497"/>
      <c r="FJU63" s="497"/>
      <c r="FJV63" s="497"/>
      <c r="FJW63" s="497"/>
      <c r="FJX63" s="497"/>
      <c r="FJY63" s="497"/>
      <c r="FJZ63" s="497"/>
      <c r="FKA63" s="497"/>
      <c r="FKB63" s="497"/>
      <c r="FKC63" s="497"/>
      <c r="FKD63" s="497"/>
      <c r="FKE63" s="497"/>
      <c r="FKF63" s="497"/>
      <c r="FKG63" s="497"/>
      <c r="FKH63" s="497"/>
      <c r="FKI63" s="497"/>
      <c r="FKJ63" s="497"/>
      <c r="FKK63" s="497"/>
      <c r="FKL63" s="497"/>
      <c r="FKM63" s="497"/>
      <c r="FKN63" s="497"/>
      <c r="FKO63" s="497"/>
      <c r="FKP63" s="497"/>
      <c r="FKQ63" s="497"/>
      <c r="FKR63" s="497"/>
      <c r="FKS63" s="497"/>
      <c r="FKT63" s="497"/>
      <c r="FKU63" s="497"/>
      <c r="FKV63" s="497"/>
      <c r="FKW63" s="497"/>
      <c r="FKX63" s="497"/>
      <c r="FKY63" s="497"/>
      <c r="FKZ63" s="497"/>
      <c r="FLA63" s="497"/>
      <c r="FLB63" s="497"/>
      <c r="FLC63" s="497"/>
      <c r="FLD63" s="497"/>
      <c r="FLE63" s="497"/>
      <c r="FLF63" s="497"/>
      <c r="FLG63" s="497"/>
      <c r="FLH63" s="497"/>
      <c r="FLI63" s="497"/>
      <c r="FLJ63" s="497"/>
      <c r="FLK63" s="497"/>
      <c r="FLL63" s="497"/>
      <c r="FLM63" s="497"/>
      <c r="FLN63" s="497"/>
      <c r="FLO63" s="497"/>
      <c r="FLP63" s="497"/>
      <c r="FLQ63" s="497"/>
      <c r="FLR63" s="497"/>
      <c r="FLS63" s="497"/>
      <c r="FLT63" s="497"/>
      <c r="FLU63" s="497"/>
      <c r="FLV63" s="497"/>
      <c r="FLW63" s="497"/>
      <c r="FLX63" s="497"/>
      <c r="FLY63" s="497"/>
      <c r="FLZ63" s="497"/>
      <c r="FMA63" s="497"/>
      <c r="FMB63" s="497"/>
      <c r="FMC63" s="497"/>
      <c r="FMD63" s="497"/>
      <c r="FME63" s="497"/>
      <c r="FMF63" s="497"/>
      <c r="FMG63" s="497"/>
      <c r="FMH63" s="497"/>
      <c r="FMI63" s="497"/>
      <c r="FMJ63" s="497"/>
      <c r="FMK63" s="497"/>
      <c r="FML63" s="497"/>
      <c r="FMM63" s="497"/>
      <c r="FMN63" s="497"/>
      <c r="FMO63" s="497"/>
      <c r="FMP63" s="497"/>
      <c r="FMQ63" s="497"/>
      <c r="FMR63" s="497"/>
      <c r="FMS63" s="497"/>
      <c r="FMT63" s="497"/>
      <c r="FMU63" s="497"/>
      <c r="FMV63" s="497"/>
      <c r="FMW63" s="497"/>
      <c r="FMX63" s="497"/>
      <c r="FMY63" s="497"/>
      <c r="FMZ63" s="497"/>
      <c r="FNA63" s="497"/>
      <c r="FNB63" s="497"/>
      <c r="FNC63" s="497"/>
      <c r="FND63" s="497"/>
      <c r="FNE63" s="497"/>
      <c r="FNF63" s="497"/>
      <c r="FNG63" s="497"/>
      <c r="FNH63" s="497"/>
      <c r="FNI63" s="497"/>
      <c r="FNJ63" s="497"/>
      <c r="FNK63" s="497"/>
      <c r="FNL63" s="497"/>
      <c r="FNM63" s="497"/>
      <c r="FNN63" s="497"/>
      <c r="FNO63" s="497"/>
      <c r="FNP63" s="497"/>
      <c r="FNQ63" s="497"/>
      <c r="FNR63" s="497"/>
      <c r="FNS63" s="497"/>
      <c r="FNT63" s="497"/>
      <c r="FNU63" s="497"/>
      <c r="FNV63" s="497"/>
      <c r="FNW63" s="497"/>
      <c r="FNX63" s="497"/>
      <c r="FNY63" s="497"/>
      <c r="FNZ63" s="497"/>
      <c r="FOA63" s="497"/>
      <c r="FOB63" s="497"/>
      <c r="FOC63" s="497"/>
      <c r="FOD63" s="497"/>
      <c r="FOE63" s="497"/>
      <c r="FOF63" s="497"/>
      <c r="FOG63" s="497"/>
      <c r="FOH63" s="497"/>
      <c r="FOI63" s="497"/>
      <c r="FOJ63" s="497"/>
      <c r="FOK63" s="497"/>
      <c r="FOL63" s="497"/>
      <c r="FOM63" s="497"/>
      <c r="FON63" s="497"/>
      <c r="FOO63" s="497"/>
      <c r="FOP63" s="497"/>
      <c r="FOQ63" s="497"/>
      <c r="FOR63" s="497"/>
      <c r="FOS63" s="497"/>
      <c r="FOT63" s="497"/>
      <c r="FOU63" s="497"/>
      <c r="FOV63" s="497"/>
      <c r="FOW63" s="497"/>
      <c r="FOX63" s="497"/>
      <c r="FOY63" s="497"/>
      <c r="FOZ63" s="497"/>
      <c r="FPA63" s="497"/>
      <c r="FPB63" s="497"/>
      <c r="FPC63" s="497"/>
      <c r="FPD63" s="497"/>
      <c r="FPE63" s="497"/>
      <c r="FPF63" s="497"/>
      <c r="FPG63" s="497"/>
      <c r="FPH63" s="497"/>
      <c r="FPI63" s="497"/>
      <c r="FPJ63" s="497"/>
      <c r="FPK63" s="497"/>
      <c r="FPL63" s="497"/>
      <c r="FPM63" s="497"/>
      <c r="FPN63" s="497"/>
      <c r="FPO63" s="497"/>
      <c r="FPP63" s="497"/>
      <c r="FPQ63" s="497"/>
      <c r="FPR63" s="497"/>
      <c r="FPS63" s="497"/>
      <c r="FPT63" s="497"/>
      <c r="FPU63" s="497"/>
      <c r="FPV63" s="497"/>
      <c r="FPW63" s="497"/>
      <c r="FPX63" s="497"/>
      <c r="FPY63" s="497"/>
      <c r="FPZ63" s="497"/>
      <c r="FQA63" s="497"/>
      <c r="FQB63" s="497"/>
      <c r="FQC63" s="497"/>
      <c r="FQD63" s="497"/>
      <c r="FQE63" s="497"/>
      <c r="FQF63" s="497"/>
      <c r="FQG63" s="497"/>
      <c r="FQH63" s="497"/>
      <c r="FQI63" s="497"/>
      <c r="FQJ63" s="497"/>
      <c r="FQK63" s="497"/>
      <c r="FQL63" s="497"/>
      <c r="FQM63" s="497"/>
      <c r="FQN63" s="497"/>
      <c r="FQO63" s="497"/>
      <c r="FQP63" s="497"/>
      <c r="FQQ63" s="497"/>
      <c r="FQR63" s="497"/>
      <c r="FQS63" s="497"/>
      <c r="FQT63" s="497"/>
      <c r="FQU63" s="497"/>
      <c r="FQV63" s="497"/>
      <c r="FQW63" s="497"/>
      <c r="FQX63" s="497"/>
      <c r="FQY63" s="497"/>
      <c r="FQZ63" s="497"/>
      <c r="FRA63" s="497"/>
      <c r="FRB63" s="497"/>
      <c r="FRC63" s="497"/>
      <c r="FRD63" s="497"/>
      <c r="FRE63" s="497"/>
      <c r="FRF63" s="497"/>
      <c r="FRG63" s="497"/>
      <c r="FRH63" s="497"/>
      <c r="FRI63" s="497"/>
      <c r="FRJ63" s="497"/>
      <c r="FRK63" s="497"/>
      <c r="FRL63" s="497"/>
      <c r="FRM63" s="497"/>
      <c r="FRN63" s="497"/>
      <c r="FRO63" s="497"/>
      <c r="FRP63" s="497"/>
      <c r="FRQ63" s="497"/>
      <c r="FRR63" s="497"/>
      <c r="FRS63" s="497"/>
      <c r="FRT63" s="497"/>
      <c r="FRU63" s="497"/>
      <c r="FRV63" s="497"/>
      <c r="FRW63" s="497"/>
      <c r="FRX63" s="497"/>
      <c r="FRY63" s="497"/>
      <c r="FRZ63" s="497"/>
      <c r="FSA63" s="497"/>
      <c r="FSB63" s="497"/>
      <c r="FSC63" s="497"/>
      <c r="FSD63" s="497"/>
      <c r="FSE63" s="497"/>
      <c r="FSF63" s="497"/>
      <c r="FSG63" s="497"/>
      <c r="FSH63" s="497"/>
      <c r="FSI63" s="497"/>
      <c r="FSJ63" s="497"/>
      <c r="FSK63" s="497"/>
      <c r="FSL63" s="497"/>
      <c r="FSM63" s="497"/>
      <c r="FSN63" s="497"/>
      <c r="FSO63" s="497"/>
      <c r="FSP63" s="497"/>
      <c r="FSQ63" s="497"/>
      <c r="FSR63" s="497"/>
      <c r="FSS63" s="497"/>
      <c r="FST63" s="497"/>
      <c r="FSU63" s="497"/>
      <c r="FSV63" s="497"/>
      <c r="FSW63" s="497"/>
      <c r="FSX63" s="497"/>
      <c r="FSY63" s="497"/>
      <c r="FSZ63" s="497"/>
      <c r="FTA63" s="497"/>
      <c r="FTB63" s="497"/>
      <c r="FTC63" s="497"/>
      <c r="FTD63" s="497"/>
      <c r="FTE63" s="497"/>
      <c r="FTF63" s="497"/>
      <c r="FTG63" s="497"/>
      <c r="FTH63" s="497"/>
      <c r="FTI63" s="497"/>
      <c r="FTJ63" s="497"/>
      <c r="FTK63" s="497"/>
      <c r="FTL63" s="497"/>
      <c r="FTM63" s="497"/>
      <c r="FTN63" s="497"/>
      <c r="FTO63" s="497"/>
      <c r="FTP63" s="497"/>
      <c r="FTQ63" s="497"/>
      <c r="FTR63" s="497"/>
      <c r="FTS63" s="497"/>
      <c r="FTT63" s="497"/>
      <c r="FTU63" s="497"/>
      <c r="FTV63" s="497"/>
      <c r="FTW63" s="497"/>
      <c r="FTX63" s="497"/>
      <c r="FTY63" s="497"/>
      <c r="FTZ63" s="497"/>
      <c r="FUA63" s="497"/>
      <c r="FUB63" s="497"/>
      <c r="FUC63" s="497"/>
      <c r="FUD63" s="497"/>
      <c r="FUE63" s="497"/>
      <c r="FUF63" s="497"/>
      <c r="FUG63" s="497"/>
      <c r="FUH63" s="497"/>
      <c r="FUI63" s="497"/>
      <c r="FUJ63" s="497"/>
      <c r="FUK63" s="497"/>
      <c r="FUL63" s="497"/>
      <c r="FUM63" s="497"/>
      <c r="FUN63" s="497"/>
      <c r="FUO63" s="497"/>
      <c r="FUP63" s="497"/>
      <c r="FUQ63" s="497"/>
      <c r="FUR63" s="497"/>
      <c r="FUS63" s="497"/>
      <c r="FUT63" s="497"/>
      <c r="FUU63" s="497"/>
      <c r="FUV63" s="497"/>
      <c r="FUW63" s="497"/>
      <c r="FUX63" s="497"/>
      <c r="FUY63" s="497"/>
      <c r="FUZ63" s="497"/>
      <c r="FVA63" s="497"/>
      <c r="FVB63" s="497"/>
      <c r="FVC63" s="497"/>
      <c r="FVD63" s="497"/>
      <c r="FVE63" s="497"/>
      <c r="FVF63" s="497"/>
      <c r="FVG63" s="497"/>
      <c r="FVH63" s="497"/>
      <c r="FVI63" s="497"/>
      <c r="FVJ63" s="497"/>
      <c r="FVK63" s="497"/>
      <c r="FVL63" s="497"/>
      <c r="FVM63" s="497"/>
      <c r="FVN63" s="497"/>
      <c r="FVO63" s="497"/>
      <c r="FVP63" s="497"/>
      <c r="FVQ63" s="497"/>
      <c r="FVR63" s="497"/>
      <c r="FVS63" s="497"/>
      <c r="FVT63" s="497"/>
      <c r="FVU63" s="497"/>
      <c r="FVV63" s="497"/>
      <c r="FVW63" s="497"/>
      <c r="FVX63" s="497"/>
      <c r="FVY63" s="497"/>
      <c r="FVZ63" s="497"/>
      <c r="FWA63" s="497"/>
      <c r="FWB63" s="497"/>
      <c r="FWC63" s="497"/>
      <c r="FWD63" s="497"/>
      <c r="FWE63" s="497"/>
      <c r="FWF63" s="497"/>
      <c r="FWG63" s="497"/>
      <c r="FWH63" s="497"/>
      <c r="FWI63" s="497"/>
      <c r="FWJ63" s="497"/>
      <c r="FWK63" s="497"/>
      <c r="FWL63" s="497"/>
      <c r="FWM63" s="497"/>
      <c r="FWN63" s="497"/>
      <c r="FWO63" s="497"/>
      <c r="FWP63" s="497"/>
      <c r="FWQ63" s="497"/>
      <c r="FWR63" s="497"/>
      <c r="FWS63" s="497"/>
      <c r="FWT63" s="497"/>
      <c r="FWU63" s="497"/>
      <c r="FWV63" s="497"/>
      <c r="FWW63" s="497"/>
      <c r="FWX63" s="497"/>
      <c r="FWY63" s="497"/>
      <c r="FWZ63" s="497"/>
      <c r="FXA63" s="497"/>
      <c r="FXB63" s="497"/>
      <c r="FXC63" s="497"/>
      <c r="FXD63" s="497"/>
      <c r="FXE63" s="497"/>
      <c r="FXF63" s="497"/>
      <c r="FXG63" s="497"/>
      <c r="FXH63" s="497"/>
      <c r="FXI63" s="497"/>
      <c r="FXJ63" s="497"/>
      <c r="FXK63" s="497"/>
      <c r="FXL63" s="497"/>
      <c r="FXM63" s="497"/>
      <c r="FXN63" s="497"/>
      <c r="FXO63" s="497"/>
      <c r="FXP63" s="497"/>
      <c r="FXQ63" s="497"/>
      <c r="FXR63" s="497"/>
      <c r="FXS63" s="497"/>
      <c r="FXT63" s="497"/>
      <c r="FXU63" s="497"/>
      <c r="FXV63" s="497"/>
      <c r="FXW63" s="497"/>
      <c r="FXX63" s="497"/>
      <c r="FXY63" s="497"/>
      <c r="FXZ63" s="497"/>
      <c r="FYA63" s="497"/>
      <c r="FYB63" s="497"/>
      <c r="FYC63" s="497"/>
      <c r="FYD63" s="497"/>
      <c r="FYE63" s="497"/>
      <c r="FYF63" s="497"/>
      <c r="FYG63" s="497"/>
      <c r="FYH63" s="497"/>
      <c r="FYI63" s="497"/>
      <c r="FYJ63" s="497"/>
      <c r="FYK63" s="497"/>
      <c r="FYL63" s="497"/>
      <c r="FYM63" s="497"/>
      <c r="FYN63" s="497"/>
      <c r="FYO63" s="497"/>
      <c r="FYP63" s="497"/>
      <c r="FYQ63" s="497"/>
      <c r="FYR63" s="497"/>
      <c r="FYS63" s="497"/>
      <c r="FYT63" s="497"/>
      <c r="FYU63" s="497"/>
      <c r="FYV63" s="497"/>
      <c r="FYW63" s="497"/>
      <c r="FYX63" s="497"/>
      <c r="FYY63" s="497"/>
      <c r="FYZ63" s="497"/>
      <c r="FZA63" s="497"/>
      <c r="FZB63" s="497"/>
      <c r="FZC63" s="497"/>
      <c r="FZD63" s="497"/>
      <c r="FZE63" s="497"/>
      <c r="FZF63" s="497"/>
      <c r="FZG63" s="497"/>
      <c r="FZH63" s="497"/>
      <c r="FZI63" s="497"/>
      <c r="FZJ63" s="497"/>
      <c r="FZK63" s="497"/>
      <c r="FZL63" s="497"/>
      <c r="FZM63" s="497"/>
      <c r="FZN63" s="497"/>
      <c r="FZO63" s="497"/>
      <c r="FZP63" s="497"/>
      <c r="FZQ63" s="497"/>
      <c r="FZR63" s="497"/>
      <c r="FZS63" s="497"/>
      <c r="FZT63" s="497"/>
      <c r="FZU63" s="497"/>
      <c r="FZV63" s="497"/>
      <c r="FZW63" s="497"/>
      <c r="FZX63" s="497"/>
      <c r="FZY63" s="497"/>
      <c r="FZZ63" s="497"/>
      <c r="GAA63" s="497"/>
      <c r="GAB63" s="497"/>
      <c r="GAC63" s="497"/>
      <c r="GAD63" s="497"/>
      <c r="GAE63" s="497"/>
      <c r="GAF63" s="497"/>
      <c r="GAG63" s="497"/>
      <c r="GAH63" s="497"/>
      <c r="GAI63" s="497"/>
      <c r="GAJ63" s="497"/>
      <c r="GAK63" s="497"/>
      <c r="GAL63" s="497"/>
      <c r="GAM63" s="497"/>
      <c r="GAN63" s="497"/>
      <c r="GAO63" s="497"/>
      <c r="GAP63" s="497"/>
      <c r="GAQ63" s="497"/>
      <c r="GAR63" s="497"/>
      <c r="GAS63" s="497"/>
      <c r="GAT63" s="497"/>
      <c r="GAU63" s="497"/>
      <c r="GAV63" s="497"/>
      <c r="GAW63" s="497"/>
      <c r="GAX63" s="497"/>
      <c r="GAY63" s="497"/>
      <c r="GAZ63" s="497"/>
      <c r="GBA63" s="497"/>
      <c r="GBB63" s="497"/>
      <c r="GBC63" s="497"/>
      <c r="GBD63" s="497"/>
      <c r="GBE63" s="497"/>
      <c r="GBF63" s="497"/>
      <c r="GBG63" s="497"/>
      <c r="GBH63" s="497"/>
      <c r="GBI63" s="497"/>
      <c r="GBJ63" s="497"/>
      <c r="GBK63" s="497"/>
      <c r="GBL63" s="497"/>
      <c r="GBM63" s="497"/>
      <c r="GBN63" s="497"/>
      <c r="GBO63" s="497"/>
      <c r="GBP63" s="497"/>
      <c r="GBQ63" s="497"/>
      <c r="GBR63" s="497"/>
      <c r="GBS63" s="497"/>
      <c r="GBT63" s="497"/>
      <c r="GBU63" s="497"/>
      <c r="GBV63" s="497"/>
      <c r="GBW63" s="497"/>
      <c r="GBX63" s="497"/>
      <c r="GBY63" s="497"/>
      <c r="GBZ63" s="497"/>
      <c r="GCA63" s="497"/>
      <c r="GCB63" s="497"/>
      <c r="GCC63" s="497"/>
      <c r="GCD63" s="497"/>
      <c r="GCE63" s="497"/>
      <c r="GCF63" s="497"/>
      <c r="GCG63" s="497"/>
      <c r="GCH63" s="497"/>
      <c r="GCI63" s="497"/>
      <c r="GCJ63" s="497"/>
      <c r="GCK63" s="497"/>
      <c r="GCL63" s="497"/>
      <c r="GCM63" s="497"/>
      <c r="GCN63" s="497"/>
      <c r="GCO63" s="497"/>
      <c r="GCP63" s="497"/>
      <c r="GCQ63" s="497"/>
      <c r="GCR63" s="497"/>
      <c r="GCS63" s="497"/>
      <c r="GCT63" s="497"/>
      <c r="GCU63" s="497"/>
      <c r="GCV63" s="497"/>
      <c r="GCW63" s="497"/>
      <c r="GCX63" s="497"/>
      <c r="GCY63" s="497"/>
      <c r="GCZ63" s="497"/>
      <c r="GDA63" s="497"/>
      <c r="GDB63" s="497"/>
      <c r="GDC63" s="497"/>
      <c r="GDD63" s="497"/>
      <c r="GDE63" s="497"/>
      <c r="GDF63" s="497"/>
      <c r="GDG63" s="497"/>
      <c r="GDH63" s="497"/>
      <c r="GDI63" s="497"/>
      <c r="GDJ63" s="497"/>
      <c r="GDK63" s="497"/>
      <c r="GDL63" s="497"/>
      <c r="GDM63" s="497"/>
      <c r="GDN63" s="497"/>
      <c r="GDO63" s="497"/>
      <c r="GDP63" s="497"/>
      <c r="GDQ63" s="497"/>
      <c r="GDR63" s="497"/>
      <c r="GDS63" s="497"/>
      <c r="GDT63" s="497"/>
      <c r="GDU63" s="497"/>
      <c r="GDV63" s="497"/>
      <c r="GDW63" s="497"/>
      <c r="GDX63" s="497"/>
      <c r="GDY63" s="497"/>
      <c r="GDZ63" s="497"/>
      <c r="GEA63" s="497"/>
      <c r="GEB63" s="497"/>
      <c r="GEC63" s="497"/>
      <c r="GED63" s="497"/>
      <c r="GEE63" s="497"/>
      <c r="GEF63" s="497"/>
      <c r="GEG63" s="497"/>
      <c r="GEH63" s="497"/>
      <c r="GEI63" s="497"/>
      <c r="GEJ63" s="497"/>
      <c r="GEK63" s="497"/>
      <c r="GEL63" s="497"/>
      <c r="GEM63" s="497"/>
      <c r="GEN63" s="497"/>
      <c r="GEO63" s="497"/>
      <c r="GEP63" s="497"/>
      <c r="GEQ63" s="497"/>
      <c r="GER63" s="497"/>
      <c r="GES63" s="497"/>
      <c r="GET63" s="497"/>
      <c r="GEU63" s="497"/>
      <c r="GEV63" s="497"/>
      <c r="GEW63" s="497"/>
      <c r="GEX63" s="497"/>
      <c r="GEY63" s="497"/>
      <c r="GEZ63" s="497"/>
      <c r="GFA63" s="497"/>
      <c r="GFB63" s="497"/>
      <c r="GFC63" s="497"/>
      <c r="GFD63" s="497"/>
      <c r="GFE63" s="497"/>
      <c r="GFF63" s="497"/>
      <c r="GFG63" s="497"/>
      <c r="GFH63" s="497"/>
      <c r="GFI63" s="497"/>
      <c r="GFJ63" s="497"/>
      <c r="GFK63" s="497"/>
      <c r="GFL63" s="497"/>
      <c r="GFM63" s="497"/>
      <c r="GFN63" s="497"/>
      <c r="GFO63" s="497"/>
      <c r="GFP63" s="497"/>
      <c r="GFQ63" s="497"/>
      <c r="GFR63" s="497"/>
      <c r="GFS63" s="497"/>
      <c r="GFT63" s="497"/>
      <c r="GFU63" s="497"/>
      <c r="GFV63" s="497"/>
      <c r="GFW63" s="497"/>
      <c r="GFX63" s="497"/>
      <c r="GFY63" s="497"/>
      <c r="GFZ63" s="497"/>
      <c r="GGA63" s="497"/>
      <c r="GGB63" s="497"/>
      <c r="GGC63" s="497"/>
      <c r="GGD63" s="497"/>
      <c r="GGE63" s="497"/>
      <c r="GGF63" s="497"/>
      <c r="GGG63" s="497"/>
      <c r="GGH63" s="497"/>
      <c r="GGI63" s="497"/>
      <c r="GGJ63" s="497"/>
      <c r="GGK63" s="497"/>
      <c r="GGL63" s="497"/>
      <c r="GGM63" s="497"/>
      <c r="GGN63" s="497"/>
      <c r="GGO63" s="497"/>
      <c r="GGP63" s="497"/>
      <c r="GGQ63" s="497"/>
      <c r="GGR63" s="497"/>
      <c r="GGS63" s="497"/>
      <c r="GGT63" s="497"/>
      <c r="GGU63" s="497"/>
      <c r="GGV63" s="497"/>
      <c r="GGW63" s="497"/>
      <c r="GGX63" s="497"/>
      <c r="GGY63" s="497"/>
      <c r="GGZ63" s="497"/>
      <c r="GHA63" s="497"/>
      <c r="GHB63" s="497"/>
      <c r="GHC63" s="497"/>
      <c r="GHD63" s="497"/>
      <c r="GHE63" s="497"/>
      <c r="GHF63" s="497"/>
      <c r="GHG63" s="497"/>
      <c r="GHH63" s="497"/>
      <c r="GHI63" s="497"/>
      <c r="GHJ63" s="497"/>
      <c r="GHK63" s="497"/>
      <c r="GHL63" s="497"/>
      <c r="GHM63" s="497"/>
      <c r="GHN63" s="497"/>
      <c r="GHO63" s="497"/>
      <c r="GHP63" s="497"/>
      <c r="GHQ63" s="497"/>
      <c r="GHR63" s="497"/>
      <c r="GHS63" s="497"/>
      <c r="GHT63" s="497"/>
      <c r="GHU63" s="497"/>
      <c r="GHV63" s="497"/>
      <c r="GHW63" s="497"/>
      <c r="GHX63" s="497"/>
      <c r="GHY63" s="497"/>
      <c r="GHZ63" s="497"/>
      <c r="GIA63" s="497"/>
      <c r="GIB63" s="497"/>
      <c r="GIC63" s="497"/>
      <c r="GID63" s="497"/>
      <c r="GIE63" s="497"/>
      <c r="GIF63" s="497"/>
      <c r="GIG63" s="497"/>
      <c r="GIH63" s="497"/>
      <c r="GII63" s="497"/>
      <c r="GIJ63" s="497"/>
      <c r="GIK63" s="497"/>
      <c r="GIL63" s="497"/>
      <c r="GIM63" s="497"/>
      <c r="GIN63" s="497"/>
      <c r="GIO63" s="497"/>
      <c r="GIP63" s="497"/>
      <c r="GIQ63" s="497"/>
      <c r="GIR63" s="497"/>
      <c r="GIS63" s="497"/>
      <c r="GIT63" s="497"/>
      <c r="GIU63" s="497"/>
      <c r="GIV63" s="497"/>
      <c r="GIW63" s="497"/>
      <c r="GIX63" s="497"/>
      <c r="GIY63" s="497"/>
      <c r="GIZ63" s="497"/>
      <c r="GJA63" s="497"/>
      <c r="GJB63" s="497"/>
      <c r="GJC63" s="497"/>
      <c r="GJD63" s="497"/>
      <c r="GJE63" s="497"/>
      <c r="GJF63" s="497"/>
      <c r="GJG63" s="497"/>
      <c r="GJH63" s="497"/>
      <c r="GJI63" s="497"/>
      <c r="GJJ63" s="497"/>
      <c r="GJK63" s="497"/>
      <c r="GJL63" s="497"/>
      <c r="GJM63" s="497"/>
      <c r="GJN63" s="497"/>
      <c r="GJO63" s="497"/>
      <c r="GJP63" s="497"/>
      <c r="GJQ63" s="497"/>
      <c r="GJR63" s="497"/>
      <c r="GJS63" s="497"/>
      <c r="GJT63" s="497"/>
      <c r="GJU63" s="497"/>
      <c r="GJV63" s="497"/>
      <c r="GJW63" s="497"/>
      <c r="GJX63" s="497"/>
      <c r="GJY63" s="497"/>
      <c r="GJZ63" s="497"/>
      <c r="GKA63" s="497"/>
      <c r="GKB63" s="497"/>
      <c r="GKC63" s="497"/>
      <c r="GKD63" s="497"/>
      <c r="GKE63" s="497"/>
      <c r="GKF63" s="497"/>
      <c r="GKG63" s="497"/>
      <c r="GKH63" s="497"/>
      <c r="GKI63" s="497"/>
      <c r="GKJ63" s="497"/>
      <c r="GKK63" s="497"/>
      <c r="GKL63" s="497"/>
      <c r="GKM63" s="497"/>
      <c r="GKN63" s="497"/>
      <c r="GKO63" s="497"/>
      <c r="GKP63" s="497"/>
      <c r="GKQ63" s="497"/>
      <c r="GKR63" s="497"/>
      <c r="GKS63" s="497"/>
      <c r="GKT63" s="497"/>
      <c r="GKU63" s="497"/>
      <c r="GKV63" s="497"/>
      <c r="GKW63" s="497"/>
      <c r="GKX63" s="497"/>
      <c r="GKY63" s="497"/>
      <c r="GKZ63" s="497"/>
      <c r="GLA63" s="497"/>
      <c r="GLB63" s="497"/>
      <c r="GLC63" s="497"/>
      <c r="GLD63" s="497"/>
      <c r="GLE63" s="497"/>
      <c r="GLF63" s="497"/>
      <c r="GLG63" s="497"/>
      <c r="GLH63" s="497"/>
      <c r="GLI63" s="497"/>
      <c r="GLJ63" s="497"/>
      <c r="GLK63" s="497"/>
      <c r="GLL63" s="497"/>
      <c r="GLM63" s="497"/>
      <c r="GLN63" s="497"/>
      <c r="GLO63" s="497"/>
      <c r="GLP63" s="497"/>
      <c r="GLQ63" s="497"/>
      <c r="GLR63" s="497"/>
      <c r="GLS63" s="497"/>
      <c r="GLT63" s="497"/>
      <c r="GLU63" s="497"/>
      <c r="GLV63" s="497"/>
      <c r="GLW63" s="497"/>
      <c r="GLX63" s="497"/>
      <c r="GLY63" s="497"/>
      <c r="GLZ63" s="497"/>
      <c r="GMA63" s="497"/>
      <c r="GMB63" s="497"/>
      <c r="GMC63" s="497"/>
      <c r="GMD63" s="497"/>
      <c r="GME63" s="497"/>
      <c r="GMF63" s="497"/>
      <c r="GMG63" s="497"/>
      <c r="GMH63" s="497"/>
      <c r="GMI63" s="497"/>
      <c r="GMJ63" s="497"/>
      <c r="GMK63" s="497"/>
      <c r="GML63" s="497"/>
      <c r="GMM63" s="497"/>
      <c r="GMN63" s="497"/>
      <c r="GMO63" s="497"/>
      <c r="GMP63" s="497"/>
      <c r="GMQ63" s="497"/>
      <c r="GMR63" s="497"/>
      <c r="GMS63" s="497"/>
      <c r="GMT63" s="497"/>
      <c r="GMU63" s="497"/>
      <c r="GMV63" s="497"/>
      <c r="GMW63" s="497"/>
      <c r="GMX63" s="497"/>
      <c r="GMY63" s="497"/>
      <c r="GMZ63" s="497"/>
      <c r="GNA63" s="497"/>
      <c r="GNB63" s="497"/>
      <c r="GNC63" s="497"/>
      <c r="GND63" s="497"/>
      <c r="GNE63" s="497"/>
      <c r="GNF63" s="497"/>
      <c r="GNG63" s="497"/>
      <c r="GNH63" s="497"/>
      <c r="GNI63" s="497"/>
      <c r="GNJ63" s="497"/>
      <c r="GNK63" s="497"/>
      <c r="GNL63" s="497"/>
      <c r="GNM63" s="497"/>
      <c r="GNN63" s="497"/>
      <c r="GNO63" s="497"/>
      <c r="GNP63" s="497"/>
      <c r="GNQ63" s="497"/>
      <c r="GNR63" s="497"/>
      <c r="GNS63" s="497"/>
      <c r="GNT63" s="497"/>
      <c r="GNU63" s="497"/>
      <c r="GNV63" s="497"/>
      <c r="GNW63" s="497"/>
      <c r="GNX63" s="497"/>
      <c r="GNY63" s="497"/>
      <c r="GNZ63" s="497"/>
      <c r="GOA63" s="497"/>
      <c r="GOB63" s="497"/>
      <c r="GOC63" s="497"/>
      <c r="GOD63" s="497"/>
      <c r="GOE63" s="497"/>
      <c r="GOF63" s="497"/>
      <c r="GOG63" s="497"/>
      <c r="GOH63" s="497"/>
      <c r="GOI63" s="497"/>
      <c r="GOJ63" s="497"/>
      <c r="GOK63" s="497"/>
      <c r="GOL63" s="497"/>
      <c r="GOM63" s="497"/>
      <c r="GON63" s="497"/>
      <c r="GOO63" s="497"/>
      <c r="GOP63" s="497"/>
      <c r="GOQ63" s="497"/>
      <c r="GOR63" s="497"/>
      <c r="GOS63" s="497"/>
      <c r="GOT63" s="497"/>
      <c r="GOU63" s="497"/>
      <c r="GOV63" s="497"/>
      <c r="GOW63" s="497"/>
      <c r="GOX63" s="497"/>
      <c r="GOY63" s="497"/>
      <c r="GOZ63" s="497"/>
      <c r="GPA63" s="497"/>
      <c r="GPB63" s="497"/>
      <c r="GPC63" s="497"/>
      <c r="GPD63" s="497"/>
      <c r="GPE63" s="497"/>
      <c r="GPF63" s="497"/>
      <c r="GPG63" s="497"/>
      <c r="GPH63" s="497"/>
      <c r="GPI63" s="497"/>
      <c r="GPJ63" s="497"/>
      <c r="GPK63" s="497"/>
      <c r="GPL63" s="497"/>
      <c r="GPM63" s="497"/>
      <c r="GPN63" s="497"/>
      <c r="GPO63" s="497"/>
      <c r="GPP63" s="497"/>
      <c r="GPQ63" s="497"/>
      <c r="GPR63" s="497"/>
      <c r="GPS63" s="497"/>
      <c r="GPT63" s="497"/>
      <c r="GPU63" s="497"/>
      <c r="GPV63" s="497"/>
      <c r="GPW63" s="497"/>
      <c r="GPX63" s="497"/>
      <c r="GPY63" s="497"/>
      <c r="GPZ63" s="497"/>
      <c r="GQA63" s="497"/>
      <c r="GQB63" s="497"/>
      <c r="GQC63" s="497"/>
      <c r="GQD63" s="497"/>
      <c r="GQE63" s="497"/>
      <c r="GQF63" s="497"/>
      <c r="GQG63" s="497"/>
      <c r="GQH63" s="497"/>
      <c r="GQI63" s="497"/>
      <c r="GQJ63" s="497"/>
      <c r="GQK63" s="497"/>
      <c r="GQL63" s="497"/>
      <c r="GQM63" s="497"/>
      <c r="GQN63" s="497"/>
      <c r="GQO63" s="497"/>
      <c r="GQP63" s="497"/>
      <c r="GQQ63" s="497"/>
      <c r="GQR63" s="497"/>
      <c r="GQS63" s="497"/>
      <c r="GQT63" s="497"/>
      <c r="GQU63" s="497"/>
      <c r="GQV63" s="497"/>
      <c r="GQW63" s="497"/>
      <c r="GQX63" s="497"/>
      <c r="GQY63" s="497"/>
      <c r="GQZ63" s="497"/>
      <c r="GRA63" s="497"/>
      <c r="GRB63" s="497"/>
      <c r="GRC63" s="497"/>
      <c r="GRD63" s="497"/>
      <c r="GRE63" s="497"/>
      <c r="GRF63" s="497"/>
      <c r="GRG63" s="497"/>
      <c r="GRH63" s="497"/>
      <c r="GRI63" s="497"/>
      <c r="GRJ63" s="497"/>
      <c r="GRK63" s="497"/>
      <c r="GRL63" s="497"/>
      <c r="GRM63" s="497"/>
      <c r="GRN63" s="497"/>
      <c r="GRO63" s="497"/>
      <c r="GRP63" s="497"/>
      <c r="GRQ63" s="497"/>
      <c r="GRR63" s="497"/>
      <c r="GRS63" s="497"/>
      <c r="GRT63" s="497"/>
      <c r="GRU63" s="497"/>
      <c r="GRV63" s="497"/>
      <c r="GRW63" s="497"/>
      <c r="GRX63" s="497"/>
      <c r="GRY63" s="497"/>
      <c r="GRZ63" s="497"/>
      <c r="GSA63" s="497"/>
      <c r="GSB63" s="497"/>
      <c r="GSC63" s="497"/>
      <c r="GSD63" s="497"/>
      <c r="GSE63" s="497"/>
      <c r="GSF63" s="497"/>
      <c r="GSG63" s="497"/>
      <c r="GSH63" s="497"/>
      <c r="GSI63" s="497"/>
      <c r="GSJ63" s="497"/>
      <c r="GSK63" s="497"/>
      <c r="GSL63" s="497"/>
      <c r="GSM63" s="497"/>
      <c r="GSN63" s="497"/>
      <c r="GSO63" s="497"/>
      <c r="GSP63" s="497"/>
      <c r="GSQ63" s="497"/>
      <c r="GSR63" s="497"/>
      <c r="GSS63" s="497"/>
      <c r="GST63" s="497"/>
      <c r="GSU63" s="497"/>
      <c r="GSV63" s="497"/>
      <c r="GSW63" s="497"/>
      <c r="GSX63" s="497"/>
      <c r="GSY63" s="497"/>
      <c r="GSZ63" s="497"/>
      <c r="GTA63" s="497"/>
      <c r="GTB63" s="497"/>
      <c r="GTC63" s="497"/>
      <c r="GTD63" s="497"/>
      <c r="GTE63" s="497"/>
      <c r="GTF63" s="497"/>
      <c r="GTG63" s="497"/>
      <c r="GTH63" s="497"/>
      <c r="GTI63" s="497"/>
      <c r="GTJ63" s="497"/>
      <c r="GTK63" s="497"/>
      <c r="GTL63" s="497"/>
      <c r="GTM63" s="497"/>
      <c r="GTN63" s="497"/>
      <c r="GTO63" s="497"/>
      <c r="GTP63" s="497"/>
      <c r="GTQ63" s="497"/>
      <c r="GTR63" s="497"/>
      <c r="GTS63" s="497"/>
      <c r="GTT63" s="497"/>
      <c r="GTU63" s="497"/>
      <c r="GTV63" s="497"/>
      <c r="GTW63" s="497"/>
      <c r="GTX63" s="497"/>
      <c r="GTY63" s="497"/>
      <c r="GTZ63" s="497"/>
      <c r="GUA63" s="497"/>
      <c r="GUB63" s="497"/>
      <c r="GUC63" s="497"/>
      <c r="GUD63" s="497"/>
      <c r="GUE63" s="497"/>
      <c r="GUF63" s="497"/>
      <c r="GUG63" s="497"/>
      <c r="GUH63" s="497"/>
      <c r="GUI63" s="497"/>
      <c r="GUJ63" s="497"/>
      <c r="GUK63" s="497"/>
      <c r="GUL63" s="497"/>
      <c r="GUM63" s="497"/>
      <c r="GUN63" s="497"/>
      <c r="GUO63" s="497"/>
      <c r="GUP63" s="497"/>
      <c r="GUQ63" s="497"/>
      <c r="GUR63" s="497"/>
      <c r="GUS63" s="497"/>
      <c r="GUT63" s="497"/>
      <c r="GUU63" s="497"/>
      <c r="GUV63" s="497"/>
      <c r="GUW63" s="497"/>
      <c r="GUX63" s="497"/>
      <c r="GUY63" s="497"/>
      <c r="GUZ63" s="497"/>
      <c r="GVA63" s="497"/>
      <c r="GVB63" s="497"/>
      <c r="GVC63" s="497"/>
      <c r="GVD63" s="497"/>
      <c r="GVE63" s="497"/>
      <c r="GVF63" s="497"/>
      <c r="GVG63" s="497"/>
      <c r="GVH63" s="497"/>
      <c r="GVI63" s="497"/>
      <c r="GVJ63" s="497"/>
      <c r="GVK63" s="497"/>
      <c r="GVL63" s="497"/>
      <c r="GVM63" s="497"/>
      <c r="GVN63" s="497"/>
      <c r="GVO63" s="497"/>
      <c r="GVP63" s="497"/>
      <c r="GVQ63" s="497"/>
      <c r="GVR63" s="497"/>
      <c r="GVS63" s="497"/>
      <c r="GVT63" s="497"/>
      <c r="GVU63" s="497"/>
      <c r="GVV63" s="497"/>
      <c r="GVW63" s="497"/>
      <c r="GVX63" s="497"/>
      <c r="GVY63" s="497"/>
      <c r="GVZ63" s="497"/>
      <c r="GWA63" s="497"/>
      <c r="GWB63" s="497"/>
      <c r="GWC63" s="497"/>
      <c r="GWD63" s="497"/>
      <c r="GWE63" s="497"/>
      <c r="GWF63" s="497"/>
      <c r="GWG63" s="497"/>
      <c r="GWH63" s="497"/>
      <c r="GWI63" s="497"/>
      <c r="GWJ63" s="497"/>
      <c r="GWK63" s="497"/>
      <c r="GWL63" s="497"/>
      <c r="GWM63" s="497"/>
      <c r="GWN63" s="497"/>
      <c r="GWO63" s="497"/>
      <c r="GWP63" s="497"/>
      <c r="GWQ63" s="497"/>
      <c r="GWR63" s="497"/>
      <c r="GWS63" s="497"/>
      <c r="GWT63" s="497"/>
      <c r="GWU63" s="497"/>
      <c r="GWV63" s="497"/>
      <c r="GWW63" s="497"/>
      <c r="GWX63" s="497"/>
      <c r="GWY63" s="497"/>
      <c r="GWZ63" s="497"/>
      <c r="GXA63" s="497"/>
      <c r="GXB63" s="497"/>
      <c r="GXC63" s="497"/>
      <c r="GXD63" s="497"/>
      <c r="GXE63" s="497"/>
      <c r="GXF63" s="497"/>
      <c r="GXG63" s="497"/>
      <c r="GXH63" s="497"/>
      <c r="GXI63" s="497"/>
      <c r="GXJ63" s="497"/>
      <c r="GXK63" s="497"/>
      <c r="GXL63" s="497"/>
      <c r="GXM63" s="497"/>
      <c r="GXN63" s="497"/>
      <c r="GXO63" s="497"/>
      <c r="GXP63" s="497"/>
      <c r="GXQ63" s="497"/>
      <c r="GXR63" s="497"/>
      <c r="GXS63" s="497"/>
      <c r="GXT63" s="497"/>
      <c r="GXU63" s="497"/>
      <c r="GXV63" s="497"/>
      <c r="GXW63" s="497"/>
      <c r="GXX63" s="497"/>
      <c r="GXY63" s="497"/>
      <c r="GXZ63" s="497"/>
      <c r="GYA63" s="497"/>
      <c r="GYB63" s="497"/>
      <c r="GYC63" s="497"/>
      <c r="GYD63" s="497"/>
      <c r="GYE63" s="497"/>
      <c r="GYF63" s="497"/>
      <c r="GYG63" s="497"/>
      <c r="GYH63" s="497"/>
      <c r="GYI63" s="497"/>
      <c r="GYJ63" s="497"/>
      <c r="GYK63" s="497"/>
      <c r="GYL63" s="497"/>
      <c r="GYM63" s="497"/>
      <c r="GYN63" s="497"/>
      <c r="GYO63" s="497"/>
      <c r="GYP63" s="497"/>
      <c r="GYQ63" s="497"/>
      <c r="GYR63" s="497"/>
      <c r="GYS63" s="497"/>
      <c r="GYT63" s="497"/>
      <c r="GYU63" s="497"/>
      <c r="GYV63" s="497"/>
      <c r="GYW63" s="497"/>
      <c r="GYX63" s="497"/>
      <c r="GYY63" s="497"/>
      <c r="GYZ63" s="497"/>
      <c r="GZA63" s="497"/>
      <c r="GZB63" s="497"/>
      <c r="GZC63" s="497"/>
      <c r="GZD63" s="497"/>
      <c r="GZE63" s="497"/>
      <c r="GZF63" s="497"/>
      <c r="GZG63" s="497"/>
      <c r="GZH63" s="497"/>
      <c r="GZI63" s="497"/>
      <c r="GZJ63" s="497"/>
      <c r="GZK63" s="497"/>
      <c r="GZL63" s="497"/>
      <c r="GZM63" s="497"/>
      <c r="GZN63" s="497"/>
      <c r="GZO63" s="497"/>
      <c r="GZP63" s="497"/>
      <c r="GZQ63" s="497"/>
      <c r="GZR63" s="497"/>
      <c r="GZS63" s="497"/>
      <c r="GZT63" s="497"/>
      <c r="GZU63" s="497"/>
      <c r="GZV63" s="497"/>
      <c r="GZW63" s="497"/>
      <c r="GZX63" s="497"/>
      <c r="GZY63" s="497"/>
      <c r="GZZ63" s="497"/>
      <c r="HAA63" s="497"/>
      <c r="HAB63" s="497"/>
      <c r="HAC63" s="497"/>
      <c r="HAD63" s="497"/>
      <c r="HAE63" s="497"/>
      <c r="HAF63" s="497"/>
      <c r="HAG63" s="497"/>
      <c r="HAH63" s="497"/>
      <c r="HAI63" s="497"/>
      <c r="HAJ63" s="497"/>
      <c r="HAK63" s="497"/>
      <c r="HAL63" s="497"/>
      <c r="HAM63" s="497"/>
      <c r="HAN63" s="497"/>
      <c r="HAO63" s="497"/>
      <c r="HAP63" s="497"/>
      <c r="HAQ63" s="497"/>
      <c r="HAR63" s="497"/>
      <c r="HAS63" s="497"/>
      <c r="HAT63" s="497"/>
      <c r="HAU63" s="497"/>
      <c r="HAV63" s="497"/>
      <c r="HAW63" s="497"/>
      <c r="HAX63" s="497"/>
      <c r="HAY63" s="497"/>
      <c r="HAZ63" s="497"/>
      <c r="HBA63" s="497"/>
      <c r="HBB63" s="497"/>
      <c r="HBC63" s="497"/>
      <c r="HBD63" s="497"/>
      <c r="HBE63" s="497"/>
      <c r="HBF63" s="497"/>
      <c r="HBG63" s="497"/>
      <c r="HBH63" s="497"/>
      <c r="HBI63" s="497"/>
      <c r="HBJ63" s="497"/>
      <c r="HBK63" s="497"/>
      <c r="HBL63" s="497"/>
      <c r="HBM63" s="497"/>
      <c r="HBN63" s="497"/>
      <c r="HBO63" s="497"/>
      <c r="HBP63" s="497"/>
      <c r="HBQ63" s="497"/>
      <c r="HBR63" s="497"/>
      <c r="HBS63" s="497"/>
      <c r="HBT63" s="497"/>
      <c r="HBU63" s="497"/>
      <c r="HBV63" s="497"/>
      <c r="HBW63" s="497"/>
      <c r="HBX63" s="497"/>
      <c r="HBY63" s="497"/>
      <c r="HBZ63" s="497"/>
      <c r="HCA63" s="497"/>
      <c r="HCB63" s="497"/>
      <c r="HCC63" s="497"/>
      <c r="HCD63" s="497"/>
      <c r="HCE63" s="497"/>
      <c r="HCF63" s="497"/>
      <c r="HCG63" s="497"/>
      <c r="HCH63" s="497"/>
      <c r="HCI63" s="497"/>
      <c r="HCJ63" s="497"/>
      <c r="HCK63" s="497"/>
      <c r="HCL63" s="497"/>
      <c r="HCM63" s="497"/>
      <c r="HCN63" s="497"/>
      <c r="HCO63" s="497"/>
      <c r="HCP63" s="497"/>
      <c r="HCQ63" s="497"/>
      <c r="HCR63" s="497"/>
      <c r="HCS63" s="497"/>
      <c r="HCT63" s="497"/>
      <c r="HCU63" s="497"/>
      <c r="HCV63" s="497"/>
      <c r="HCW63" s="497"/>
      <c r="HCX63" s="497"/>
      <c r="HCY63" s="497"/>
      <c r="HCZ63" s="497"/>
      <c r="HDA63" s="497"/>
      <c r="HDB63" s="497"/>
      <c r="HDC63" s="497"/>
      <c r="HDD63" s="497"/>
      <c r="HDE63" s="497"/>
      <c r="HDF63" s="497"/>
      <c r="HDG63" s="497"/>
      <c r="HDH63" s="497"/>
      <c r="HDI63" s="497"/>
      <c r="HDJ63" s="497"/>
      <c r="HDK63" s="497"/>
      <c r="HDL63" s="497"/>
      <c r="HDM63" s="497"/>
      <c r="HDN63" s="497"/>
      <c r="HDO63" s="497"/>
      <c r="HDP63" s="497"/>
      <c r="HDQ63" s="497"/>
      <c r="HDR63" s="497"/>
      <c r="HDS63" s="497"/>
      <c r="HDT63" s="497"/>
      <c r="HDU63" s="497"/>
      <c r="HDV63" s="497"/>
      <c r="HDW63" s="497"/>
      <c r="HDX63" s="497"/>
      <c r="HDY63" s="497"/>
      <c r="HDZ63" s="497"/>
      <c r="HEA63" s="497"/>
      <c r="HEB63" s="497"/>
      <c r="HEC63" s="497"/>
      <c r="HED63" s="497"/>
      <c r="HEE63" s="497"/>
      <c r="HEF63" s="497"/>
      <c r="HEG63" s="497"/>
      <c r="HEH63" s="497"/>
      <c r="HEI63" s="497"/>
      <c r="HEJ63" s="497"/>
      <c r="HEK63" s="497"/>
      <c r="HEL63" s="497"/>
      <c r="HEM63" s="497"/>
      <c r="HEN63" s="497"/>
      <c r="HEO63" s="497"/>
      <c r="HEP63" s="497"/>
      <c r="HEQ63" s="497"/>
      <c r="HER63" s="497"/>
      <c r="HES63" s="497"/>
      <c r="HET63" s="497"/>
      <c r="HEU63" s="497"/>
      <c r="HEV63" s="497"/>
      <c r="HEW63" s="497"/>
      <c r="HEX63" s="497"/>
      <c r="HEY63" s="497"/>
      <c r="HEZ63" s="497"/>
      <c r="HFA63" s="497"/>
      <c r="HFB63" s="497"/>
      <c r="HFC63" s="497"/>
      <c r="HFD63" s="497"/>
      <c r="HFE63" s="497"/>
      <c r="HFF63" s="497"/>
      <c r="HFG63" s="497"/>
      <c r="HFH63" s="497"/>
      <c r="HFI63" s="497"/>
      <c r="HFJ63" s="497"/>
      <c r="HFK63" s="497"/>
      <c r="HFL63" s="497"/>
      <c r="HFM63" s="497"/>
      <c r="HFN63" s="497"/>
      <c r="HFO63" s="497"/>
      <c r="HFP63" s="497"/>
      <c r="HFQ63" s="497"/>
      <c r="HFR63" s="497"/>
      <c r="HFS63" s="497"/>
      <c r="HFT63" s="497"/>
      <c r="HFU63" s="497"/>
      <c r="HFV63" s="497"/>
      <c r="HFW63" s="497"/>
      <c r="HFX63" s="497"/>
      <c r="HFY63" s="497"/>
      <c r="HFZ63" s="497"/>
      <c r="HGA63" s="497"/>
      <c r="HGB63" s="497"/>
      <c r="HGC63" s="497"/>
      <c r="HGD63" s="497"/>
      <c r="HGE63" s="497"/>
      <c r="HGF63" s="497"/>
      <c r="HGG63" s="497"/>
      <c r="HGH63" s="497"/>
      <c r="HGI63" s="497"/>
      <c r="HGJ63" s="497"/>
      <c r="HGK63" s="497"/>
      <c r="HGL63" s="497"/>
      <c r="HGM63" s="497"/>
      <c r="HGN63" s="497"/>
      <c r="HGO63" s="497"/>
      <c r="HGP63" s="497"/>
      <c r="HGQ63" s="497"/>
      <c r="HGR63" s="497"/>
      <c r="HGS63" s="497"/>
      <c r="HGT63" s="497"/>
      <c r="HGU63" s="497"/>
      <c r="HGV63" s="497"/>
      <c r="HGW63" s="497"/>
      <c r="HGX63" s="497"/>
      <c r="HGY63" s="497"/>
      <c r="HGZ63" s="497"/>
      <c r="HHA63" s="497"/>
      <c r="HHB63" s="497"/>
      <c r="HHC63" s="497"/>
      <c r="HHD63" s="497"/>
      <c r="HHE63" s="497"/>
      <c r="HHF63" s="497"/>
      <c r="HHG63" s="497"/>
      <c r="HHH63" s="497"/>
      <c r="HHI63" s="497"/>
      <c r="HHJ63" s="497"/>
      <c r="HHK63" s="497"/>
      <c r="HHL63" s="497"/>
      <c r="HHM63" s="497"/>
      <c r="HHN63" s="497"/>
      <c r="HHO63" s="497"/>
      <c r="HHP63" s="497"/>
      <c r="HHQ63" s="497"/>
      <c r="HHR63" s="497"/>
      <c r="HHS63" s="497"/>
      <c r="HHT63" s="497"/>
      <c r="HHU63" s="497"/>
      <c r="HHV63" s="497"/>
      <c r="HHW63" s="497"/>
      <c r="HHX63" s="497"/>
      <c r="HHY63" s="497"/>
      <c r="HHZ63" s="497"/>
      <c r="HIA63" s="497"/>
      <c r="HIB63" s="497"/>
      <c r="HIC63" s="497"/>
      <c r="HID63" s="497"/>
      <c r="HIE63" s="497"/>
      <c r="HIF63" s="497"/>
      <c r="HIG63" s="497"/>
      <c r="HIH63" s="497"/>
      <c r="HII63" s="497"/>
      <c r="HIJ63" s="497"/>
      <c r="HIK63" s="497"/>
      <c r="HIL63" s="497"/>
      <c r="HIM63" s="497"/>
      <c r="HIN63" s="497"/>
      <c r="HIO63" s="497"/>
      <c r="HIP63" s="497"/>
      <c r="HIQ63" s="497"/>
      <c r="HIR63" s="497"/>
      <c r="HIS63" s="497"/>
      <c r="HIT63" s="497"/>
      <c r="HIU63" s="497"/>
      <c r="HIV63" s="497"/>
      <c r="HIW63" s="497"/>
      <c r="HIX63" s="497"/>
      <c r="HIY63" s="497"/>
      <c r="HIZ63" s="497"/>
      <c r="HJA63" s="497"/>
      <c r="HJB63" s="497"/>
      <c r="HJC63" s="497"/>
      <c r="HJD63" s="497"/>
      <c r="HJE63" s="497"/>
      <c r="HJF63" s="497"/>
      <c r="HJG63" s="497"/>
      <c r="HJH63" s="497"/>
      <c r="HJI63" s="497"/>
      <c r="HJJ63" s="497"/>
      <c r="HJK63" s="497"/>
      <c r="HJL63" s="497"/>
      <c r="HJM63" s="497"/>
      <c r="HJN63" s="497"/>
      <c r="HJO63" s="497"/>
      <c r="HJP63" s="497"/>
      <c r="HJQ63" s="497"/>
      <c r="HJR63" s="497"/>
      <c r="HJS63" s="497"/>
      <c r="HJT63" s="497"/>
      <c r="HJU63" s="497"/>
      <c r="HJV63" s="497"/>
      <c r="HJW63" s="497"/>
      <c r="HJX63" s="497"/>
      <c r="HJY63" s="497"/>
      <c r="HJZ63" s="497"/>
      <c r="HKA63" s="497"/>
      <c r="HKB63" s="497"/>
      <c r="HKC63" s="497"/>
      <c r="HKD63" s="497"/>
      <c r="HKE63" s="497"/>
      <c r="HKF63" s="497"/>
      <c r="HKG63" s="497"/>
      <c r="HKH63" s="497"/>
      <c r="HKI63" s="497"/>
      <c r="HKJ63" s="497"/>
      <c r="HKK63" s="497"/>
      <c r="HKL63" s="497"/>
      <c r="HKM63" s="497"/>
      <c r="HKN63" s="497"/>
      <c r="HKO63" s="497"/>
      <c r="HKP63" s="497"/>
      <c r="HKQ63" s="497"/>
      <c r="HKR63" s="497"/>
      <c r="HKS63" s="497"/>
      <c r="HKT63" s="497"/>
      <c r="HKU63" s="497"/>
      <c r="HKV63" s="497"/>
      <c r="HKW63" s="497"/>
      <c r="HKX63" s="497"/>
      <c r="HKY63" s="497"/>
      <c r="HKZ63" s="497"/>
      <c r="HLA63" s="497"/>
      <c r="HLB63" s="497"/>
      <c r="HLC63" s="497"/>
      <c r="HLD63" s="497"/>
      <c r="HLE63" s="497"/>
      <c r="HLF63" s="497"/>
      <c r="HLG63" s="497"/>
      <c r="HLH63" s="497"/>
      <c r="HLI63" s="497"/>
      <c r="HLJ63" s="497"/>
      <c r="HLK63" s="497"/>
      <c r="HLL63" s="497"/>
      <c r="HLM63" s="497"/>
      <c r="HLN63" s="497"/>
      <c r="HLO63" s="497"/>
      <c r="HLP63" s="497"/>
      <c r="HLQ63" s="497"/>
      <c r="HLR63" s="497"/>
      <c r="HLS63" s="497"/>
      <c r="HLT63" s="497"/>
      <c r="HLU63" s="497"/>
      <c r="HLV63" s="497"/>
      <c r="HLW63" s="497"/>
      <c r="HLX63" s="497"/>
      <c r="HLY63" s="497"/>
      <c r="HLZ63" s="497"/>
      <c r="HMA63" s="497"/>
      <c r="HMB63" s="497"/>
      <c r="HMC63" s="497"/>
      <c r="HMD63" s="497"/>
      <c r="HME63" s="497"/>
      <c r="HMF63" s="497"/>
      <c r="HMG63" s="497"/>
      <c r="HMH63" s="497"/>
      <c r="HMI63" s="497"/>
      <c r="HMJ63" s="497"/>
      <c r="HMK63" s="497"/>
      <c r="HML63" s="497"/>
      <c r="HMM63" s="497"/>
      <c r="HMN63" s="497"/>
      <c r="HMO63" s="497"/>
      <c r="HMP63" s="497"/>
      <c r="HMQ63" s="497"/>
      <c r="HMR63" s="497"/>
      <c r="HMS63" s="497"/>
      <c r="HMT63" s="497"/>
      <c r="HMU63" s="497"/>
      <c r="HMV63" s="497"/>
      <c r="HMW63" s="497"/>
      <c r="HMX63" s="497"/>
      <c r="HMY63" s="497"/>
      <c r="HMZ63" s="497"/>
      <c r="HNA63" s="497"/>
      <c r="HNB63" s="497"/>
      <c r="HNC63" s="497"/>
      <c r="HND63" s="497"/>
      <c r="HNE63" s="497"/>
      <c r="HNF63" s="497"/>
      <c r="HNG63" s="497"/>
      <c r="HNH63" s="497"/>
      <c r="HNI63" s="497"/>
      <c r="HNJ63" s="497"/>
      <c r="HNK63" s="497"/>
      <c r="HNL63" s="497"/>
      <c r="HNM63" s="497"/>
      <c r="HNN63" s="497"/>
      <c r="HNO63" s="497"/>
      <c r="HNP63" s="497"/>
      <c r="HNQ63" s="497"/>
      <c r="HNR63" s="497"/>
      <c r="HNS63" s="497"/>
      <c r="HNT63" s="497"/>
      <c r="HNU63" s="497"/>
      <c r="HNV63" s="497"/>
      <c r="HNW63" s="497"/>
      <c r="HNX63" s="497"/>
      <c r="HNY63" s="497"/>
      <c r="HNZ63" s="497"/>
      <c r="HOA63" s="497"/>
      <c r="HOB63" s="497"/>
      <c r="HOC63" s="497"/>
      <c r="HOD63" s="497"/>
      <c r="HOE63" s="497"/>
      <c r="HOF63" s="497"/>
      <c r="HOG63" s="497"/>
      <c r="HOH63" s="497"/>
      <c r="HOI63" s="497"/>
      <c r="HOJ63" s="497"/>
      <c r="HOK63" s="497"/>
      <c r="HOL63" s="497"/>
      <c r="HOM63" s="497"/>
      <c r="HON63" s="497"/>
      <c r="HOO63" s="497"/>
      <c r="HOP63" s="497"/>
      <c r="HOQ63" s="497"/>
      <c r="HOR63" s="497"/>
      <c r="HOS63" s="497"/>
      <c r="HOT63" s="497"/>
      <c r="HOU63" s="497"/>
      <c r="HOV63" s="497"/>
      <c r="HOW63" s="497"/>
      <c r="HOX63" s="497"/>
      <c r="HOY63" s="497"/>
      <c r="HOZ63" s="497"/>
      <c r="HPA63" s="497"/>
      <c r="HPB63" s="497"/>
      <c r="HPC63" s="497"/>
      <c r="HPD63" s="497"/>
      <c r="HPE63" s="497"/>
      <c r="HPF63" s="497"/>
      <c r="HPG63" s="497"/>
      <c r="HPH63" s="497"/>
      <c r="HPI63" s="497"/>
      <c r="HPJ63" s="497"/>
      <c r="HPK63" s="497"/>
      <c r="HPL63" s="497"/>
      <c r="HPM63" s="497"/>
      <c r="HPN63" s="497"/>
      <c r="HPO63" s="497"/>
      <c r="HPP63" s="497"/>
      <c r="HPQ63" s="497"/>
      <c r="HPR63" s="497"/>
      <c r="HPS63" s="497"/>
      <c r="HPT63" s="497"/>
      <c r="HPU63" s="497"/>
      <c r="HPV63" s="497"/>
      <c r="HPW63" s="497"/>
      <c r="HPX63" s="497"/>
      <c r="HPY63" s="497"/>
      <c r="HPZ63" s="497"/>
      <c r="HQA63" s="497"/>
      <c r="HQB63" s="497"/>
      <c r="HQC63" s="497"/>
      <c r="HQD63" s="497"/>
      <c r="HQE63" s="497"/>
      <c r="HQF63" s="497"/>
      <c r="HQG63" s="497"/>
      <c r="HQH63" s="497"/>
      <c r="HQI63" s="497"/>
      <c r="HQJ63" s="497"/>
      <c r="HQK63" s="497"/>
      <c r="HQL63" s="497"/>
      <c r="HQM63" s="497"/>
      <c r="HQN63" s="497"/>
      <c r="HQO63" s="497"/>
      <c r="HQP63" s="497"/>
      <c r="HQQ63" s="497"/>
      <c r="HQR63" s="497"/>
      <c r="HQS63" s="497"/>
      <c r="HQT63" s="497"/>
      <c r="HQU63" s="497"/>
      <c r="HQV63" s="497"/>
      <c r="HQW63" s="497"/>
      <c r="HQX63" s="497"/>
      <c r="HQY63" s="497"/>
      <c r="HQZ63" s="497"/>
      <c r="HRA63" s="497"/>
      <c r="HRB63" s="497"/>
      <c r="HRC63" s="497"/>
      <c r="HRD63" s="497"/>
      <c r="HRE63" s="497"/>
      <c r="HRF63" s="497"/>
      <c r="HRG63" s="497"/>
      <c r="HRH63" s="497"/>
      <c r="HRI63" s="497"/>
      <c r="HRJ63" s="497"/>
      <c r="HRK63" s="497"/>
      <c r="HRL63" s="497"/>
      <c r="HRM63" s="497"/>
      <c r="HRN63" s="497"/>
      <c r="HRO63" s="497"/>
      <c r="HRP63" s="497"/>
      <c r="HRQ63" s="497"/>
      <c r="HRR63" s="497"/>
      <c r="HRS63" s="497"/>
      <c r="HRT63" s="497"/>
      <c r="HRU63" s="497"/>
      <c r="HRV63" s="497"/>
      <c r="HRW63" s="497"/>
      <c r="HRX63" s="497"/>
      <c r="HRY63" s="497"/>
      <c r="HRZ63" s="497"/>
      <c r="HSA63" s="497"/>
      <c r="HSB63" s="497"/>
      <c r="HSC63" s="497"/>
      <c r="HSD63" s="497"/>
      <c r="HSE63" s="497"/>
      <c r="HSF63" s="497"/>
      <c r="HSG63" s="497"/>
      <c r="HSH63" s="497"/>
      <c r="HSI63" s="497"/>
      <c r="HSJ63" s="497"/>
      <c r="HSK63" s="497"/>
      <c r="HSL63" s="497"/>
      <c r="HSM63" s="497"/>
      <c r="HSN63" s="497"/>
      <c r="HSO63" s="497"/>
      <c r="HSP63" s="497"/>
      <c r="HSQ63" s="497"/>
      <c r="HSR63" s="497"/>
      <c r="HSS63" s="497"/>
      <c r="HST63" s="497"/>
      <c r="HSU63" s="497"/>
      <c r="HSV63" s="497"/>
      <c r="HSW63" s="497"/>
      <c r="HSX63" s="497"/>
      <c r="HSY63" s="497"/>
      <c r="HSZ63" s="497"/>
      <c r="HTA63" s="497"/>
      <c r="HTB63" s="497"/>
      <c r="HTC63" s="497"/>
      <c r="HTD63" s="497"/>
      <c r="HTE63" s="497"/>
      <c r="HTF63" s="497"/>
      <c r="HTG63" s="497"/>
      <c r="HTH63" s="497"/>
      <c r="HTI63" s="497"/>
      <c r="HTJ63" s="497"/>
      <c r="HTK63" s="497"/>
      <c r="HTL63" s="497"/>
      <c r="HTM63" s="497"/>
      <c r="HTN63" s="497"/>
      <c r="HTO63" s="497"/>
      <c r="HTP63" s="497"/>
      <c r="HTQ63" s="497"/>
      <c r="HTR63" s="497"/>
      <c r="HTS63" s="497"/>
      <c r="HTT63" s="497"/>
      <c r="HTU63" s="497"/>
      <c r="HTV63" s="497"/>
      <c r="HTW63" s="497"/>
      <c r="HTX63" s="497"/>
      <c r="HTY63" s="497"/>
      <c r="HTZ63" s="497"/>
      <c r="HUA63" s="497"/>
      <c r="HUB63" s="497"/>
      <c r="HUC63" s="497"/>
      <c r="HUD63" s="497"/>
      <c r="HUE63" s="497"/>
      <c r="HUF63" s="497"/>
      <c r="HUG63" s="497"/>
      <c r="HUH63" s="497"/>
      <c r="HUI63" s="497"/>
      <c r="HUJ63" s="497"/>
      <c r="HUK63" s="497"/>
      <c r="HUL63" s="497"/>
      <c r="HUM63" s="497"/>
      <c r="HUN63" s="497"/>
      <c r="HUO63" s="497"/>
      <c r="HUP63" s="497"/>
      <c r="HUQ63" s="497"/>
      <c r="HUR63" s="497"/>
      <c r="HUS63" s="497"/>
      <c r="HUT63" s="497"/>
      <c r="HUU63" s="497"/>
      <c r="HUV63" s="497"/>
      <c r="HUW63" s="497"/>
      <c r="HUX63" s="497"/>
      <c r="HUY63" s="497"/>
      <c r="HUZ63" s="497"/>
      <c r="HVA63" s="497"/>
      <c r="HVB63" s="497"/>
      <c r="HVC63" s="497"/>
      <c r="HVD63" s="497"/>
      <c r="HVE63" s="497"/>
      <c r="HVF63" s="497"/>
      <c r="HVG63" s="497"/>
      <c r="HVH63" s="497"/>
      <c r="HVI63" s="497"/>
      <c r="HVJ63" s="497"/>
      <c r="HVK63" s="497"/>
      <c r="HVL63" s="497"/>
      <c r="HVM63" s="497"/>
      <c r="HVN63" s="497"/>
      <c r="HVO63" s="497"/>
      <c r="HVP63" s="497"/>
      <c r="HVQ63" s="497"/>
      <c r="HVR63" s="497"/>
      <c r="HVS63" s="497"/>
      <c r="HVT63" s="497"/>
      <c r="HVU63" s="497"/>
      <c r="HVV63" s="497"/>
      <c r="HVW63" s="497"/>
      <c r="HVX63" s="497"/>
      <c r="HVY63" s="497"/>
      <c r="HVZ63" s="497"/>
      <c r="HWA63" s="497"/>
      <c r="HWB63" s="497"/>
      <c r="HWC63" s="497"/>
      <c r="HWD63" s="497"/>
      <c r="HWE63" s="497"/>
      <c r="HWF63" s="497"/>
      <c r="HWG63" s="497"/>
      <c r="HWH63" s="497"/>
      <c r="HWI63" s="497"/>
      <c r="HWJ63" s="497"/>
      <c r="HWK63" s="497"/>
      <c r="HWL63" s="497"/>
      <c r="HWM63" s="497"/>
      <c r="HWN63" s="497"/>
      <c r="HWO63" s="497"/>
      <c r="HWP63" s="497"/>
      <c r="HWQ63" s="497"/>
      <c r="HWR63" s="497"/>
      <c r="HWS63" s="497"/>
      <c r="HWT63" s="497"/>
      <c r="HWU63" s="497"/>
      <c r="HWV63" s="497"/>
      <c r="HWW63" s="497"/>
      <c r="HWX63" s="497"/>
      <c r="HWY63" s="497"/>
      <c r="HWZ63" s="497"/>
      <c r="HXA63" s="497"/>
      <c r="HXB63" s="497"/>
      <c r="HXC63" s="497"/>
      <c r="HXD63" s="497"/>
      <c r="HXE63" s="497"/>
      <c r="HXF63" s="497"/>
      <c r="HXG63" s="497"/>
      <c r="HXH63" s="497"/>
      <c r="HXI63" s="497"/>
      <c r="HXJ63" s="497"/>
      <c r="HXK63" s="497"/>
      <c r="HXL63" s="497"/>
      <c r="HXM63" s="497"/>
      <c r="HXN63" s="497"/>
      <c r="HXO63" s="497"/>
      <c r="HXP63" s="497"/>
      <c r="HXQ63" s="497"/>
      <c r="HXR63" s="497"/>
      <c r="HXS63" s="497"/>
      <c r="HXT63" s="497"/>
      <c r="HXU63" s="497"/>
      <c r="HXV63" s="497"/>
      <c r="HXW63" s="497"/>
      <c r="HXX63" s="497"/>
      <c r="HXY63" s="497"/>
      <c r="HXZ63" s="497"/>
      <c r="HYA63" s="497"/>
      <c r="HYB63" s="497"/>
      <c r="HYC63" s="497"/>
      <c r="HYD63" s="497"/>
      <c r="HYE63" s="497"/>
      <c r="HYF63" s="497"/>
      <c r="HYG63" s="497"/>
      <c r="HYH63" s="497"/>
      <c r="HYI63" s="497"/>
      <c r="HYJ63" s="497"/>
      <c r="HYK63" s="497"/>
      <c r="HYL63" s="497"/>
      <c r="HYM63" s="497"/>
      <c r="HYN63" s="497"/>
      <c r="HYO63" s="497"/>
      <c r="HYP63" s="497"/>
      <c r="HYQ63" s="497"/>
      <c r="HYR63" s="497"/>
      <c r="HYS63" s="497"/>
      <c r="HYT63" s="497"/>
      <c r="HYU63" s="497"/>
      <c r="HYV63" s="497"/>
      <c r="HYW63" s="497"/>
      <c r="HYX63" s="497"/>
      <c r="HYY63" s="497"/>
      <c r="HYZ63" s="497"/>
      <c r="HZA63" s="497"/>
      <c r="HZB63" s="497"/>
      <c r="HZC63" s="497"/>
      <c r="HZD63" s="497"/>
      <c r="HZE63" s="497"/>
      <c r="HZF63" s="497"/>
      <c r="HZG63" s="497"/>
      <c r="HZH63" s="497"/>
      <c r="HZI63" s="497"/>
      <c r="HZJ63" s="497"/>
      <c r="HZK63" s="497"/>
      <c r="HZL63" s="497"/>
      <c r="HZM63" s="497"/>
      <c r="HZN63" s="497"/>
      <c r="HZO63" s="497"/>
      <c r="HZP63" s="497"/>
      <c r="HZQ63" s="497"/>
      <c r="HZR63" s="497"/>
      <c r="HZS63" s="497"/>
      <c r="HZT63" s="497"/>
      <c r="HZU63" s="497"/>
      <c r="HZV63" s="497"/>
      <c r="HZW63" s="497"/>
      <c r="HZX63" s="497"/>
      <c r="HZY63" s="497"/>
      <c r="HZZ63" s="497"/>
      <c r="IAA63" s="497"/>
      <c r="IAB63" s="497"/>
      <c r="IAC63" s="497"/>
      <c r="IAD63" s="497"/>
      <c r="IAE63" s="497"/>
      <c r="IAF63" s="497"/>
      <c r="IAG63" s="497"/>
      <c r="IAH63" s="497"/>
      <c r="IAI63" s="497"/>
      <c r="IAJ63" s="497"/>
      <c r="IAK63" s="497"/>
      <c r="IAL63" s="497"/>
      <c r="IAM63" s="497"/>
      <c r="IAN63" s="497"/>
      <c r="IAO63" s="497"/>
      <c r="IAP63" s="497"/>
      <c r="IAQ63" s="497"/>
      <c r="IAR63" s="497"/>
      <c r="IAS63" s="497"/>
      <c r="IAT63" s="497"/>
      <c r="IAU63" s="497"/>
      <c r="IAV63" s="497"/>
      <c r="IAW63" s="497"/>
      <c r="IAX63" s="497"/>
      <c r="IAY63" s="497"/>
      <c r="IAZ63" s="497"/>
      <c r="IBA63" s="497"/>
      <c r="IBB63" s="497"/>
      <c r="IBC63" s="497"/>
      <c r="IBD63" s="497"/>
      <c r="IBE63" s="497"/>
      <c r="IBF63" s="497"/>
      <c r="IBG63" s="497"/>
      <c r="IBH63" s="497"/>
      <c r="IBI63" s="497"/>
      <c r="IBJ63" s="497"/>
      <c r="IBK63" s="497"/>
      <c r="IBL63" s="497"/>
      <c r="IBM63" s="497"/>
      <c r="IBN63" s="497"/>
      <c r="IBO63" s="497"/>
      <c r="IBP63" s="497"/>
      <c r="IBQ63" s="497"/>
      <c r="IBR63" s="497"/>
      <c r="IBS63" s="497"/>
      <c r="IBT63" s="497"/>
      <c r="IBU63" s="497"/>
      <c r="IBV63" s="497"/>
      <c r="IBW63" s="497"/>
      <c r="IBX63" s="497"/>
      <c r="IBY63" s="497"/>
      <c r="IBZ63" s="497"/>
      <c r="ICA63" s="497"/>
      <c r="ICB63" s="497"/>
      <c r="ICC63" s="497"/>
      <c r="ICD63" s="497"/>
      <c r="ICE63" s="497"/>
      <c r="ICF63" s="497"/>
      <c r="ICG63" s="497"/>
      <c r="ICH63" s="497"/>
      <c r="ICI63" s="497"/>
      <c r="ICJ63" s="497"/>
      <c r="ICK63" s="497"/>
      <c r="ICL63" s="497"/>
      <c r="ICM63" s="497"/>
      <c r="ICN63" s="497"/>
      <c r="ICO63" s="497"/>
      <c r="ICP63" s="497"/>
      <c r="ICQ63" s="497"/>
      <c r="ICR63" s="497"/>
      <c r="ICS63" s="497"/>
      <c r="ICT63" s="497"/>
      <c r="ICU63" s="497"/>
      <c r="ICV63" s="497"/>
      <c r="ICW63" s="497"/>
      <c r="ICX63" s="497"/>
      <c r="ICY63" s="497"/>
      <c r="ICZ63" s="497"/>
      <c r="IDA63" s="497"/>
      <c r="IDB63" s="497"/>
      <c r="IDC63" s="497"/>
      <c r="IDD63" s="497"/>
      <c r="IDE63" s="497"/>
      <c r="IDF63" s="497"/>
      <c r="IDG63" s="497"/>
      <c r="IDH63" s="497"/>
      <c r="IDI63" s="497"/>
      <c r="IDJ63" s="497"/>
      <c r="IDK63" s="497"/>
      <c r="IDL63" s="497"/>
      <c r="IDM63" s="497"/>
      <c r="IDN63" s="497"/>
      <c r="IDO63" s="497"/>
      <c r="IDP63" s="497"/>
      <c r="IDQ63" s="497"/>
      <c r="IDR63" s="497"/>
      <c r="IDS63" s="497"/>
      <c r="IDT63" s="497"/>
      <c r="IDU63" s="497"/>
      <c r="IDV63" s="497"/>
      <c r="IDW63" s="497"/>
      <c r="IDX63" s="497"/>
      <c r="IDY63" s="497"/>
      <c r="IDZ63" s="497"/>
      <c r="IEA63" s="497"/>
      <c r="IEB63" s="497"/>
      <c r="IEC63" s="497"/>
      <c r="IED63" s="497"/>
      <c r="IEE63" s="497"/>
      <c r="IEF63" s="497"/>
      <c r="IEG63" s="497"/>
      <c r="IEH63" s="497"/>
      <c r="IEI63" s="497"/>
      <c r="IEJ63" s="497"/>
      <c r="IEK63" s="497"/>
      <c r="IEL63" s="497"/>
      <c r="IEM63" s="497"/>
      <c r="IEN63" s="497"/>
      <c r="IEO63" s="497"/>
      <c r="IEP63" s="497"/>
      <c r="IEQ63" s="497"/>
      <c r="IER63" s="497"/>
      <c r="IES63" s="497"/>
      <c r="IET63" s="497"/>
      <c r="IEU63" s="497"/>
      <c r="IEV63" s="497"/>
      <c r="IEW63" s="497"/>
      <c r="IEX63" s="497"/>
      <c r="IEY63" s="497"/>
      <c r="IEZ63" s="497"/>
      <c r="IFA63" s="497"/>
      <c r="IFB63" s="497"/>
      <c r="IFC63" s="497"/>
      <c r="IFD63" s="497"/>
      <c r="IFE63" s="497"/>
      <c r="IFF63" s="497"/>
      <c r="IFG63" s="497"/>
      <c r="IFH63" s="497"/>
      <c r="IFI63" s="497"/>
      <c r="IFJ63" s="497"/>
      <c r="IFK63" s="497"/>
      <c r="IFL63" s="497"/>
      <c r="IFM63" s="497"/>
      <c r="IFN63" s="497"/>
      <c r="IFO63" s="497"/>
      <c r="IFP63" s="497"/>
      <c r="IFQ63" s="497"/>
      <c r="IFR63" s="497"/>
      <c r="IFS63" s="497"/>
      <c r="IFT63" s="497"/>
      <c r="IFU63" s="497"/>
      <c r="IFV63" s="497"/>
      <c r="IFW63" s="497"/>
      <c r="IFX63" s="497"/>
      <c r="IFY63" s="497"/>
      <c r="IFZ63" s="497"/>
      <c r="IGA63" s="497"/>
      <c r="IGB63" s="497"/>
      <c r="IGC63" s="497"/>
      <c r="IGD63" s="497"/>
      <c r="IGE63" s="497"/>
      <c r="IGF63" s="497"/>
      <c r="IGG63" s="497"/>
      <c r="IGH63" s="497"/>
      <c r="IGI63" s="497"/>
      <c r="IGJ63" s="497"/>
      <c r="IGK63" s="497"/>
      <c r="IGL63" s="497"/>
      <c r="IGM63" s="497"/>
      <c r="IGN63" s="497"/>
      <c r="IGO63" s="497"/>
      <c r="IGP63" s="497"/>
      <c r="IGQ63" s="497"/>
      <c r="IGR63" s="497"/>
      <c r="IGS63" s="497"/>
      <c r="IGT63" s="497"/>
      <c r="IGU63" s="497"/>
      <c r="IGV63" s="497"/>
      <c r="IGW63" s="497"/>
      <c r="IGX63" s="497"/>
      <c r="IGY63" s="497"/>
      <c r="IGZ63" s="497"/>
      <c r="IHA63" s="497"/>
      <c r="IHB63" s="497"/>
      <c r="IHC63" s="497"/>
      <c r="IHD63" s="497"/>
      <c r="IHE63" s="497"/>
      <c r="IHF63" s="497"/>
      <c r="IHG63" s="497"/>
      <c r="IHH63" s="497"/>
      <c r="IHI63" s="497"/>
      <c r="IHJ63" s="497"/>
      <c r="IHK63" s="497"/>
      <c r="IHL63" s="497"/>
      <c r="IHM63" s="497"/>
      <c r="IHN63" s="497"/>
      <c r="IHO63" s="497"/>
      <c r="IHP63" s="497"/>
      <c r="IHQ63" s="497"/>
      <c r="IHR63" s="497"/>
      <c r="IHS63" s="497"/>
      <c r="IHT63" s="497"/>
      <c r="IHU63" s="497"/>
      <c r="IHV63" s="497"/>
      <c r="IHW63" s="497"/>
      <c r="IHX63" s="497"/>
      <c r="IHY63" s="497"/>
      <c r="IHZ63" s="497"/>
      <c r="IIA63" s="497"/>
      <c r="IIB63" s="497"/>
      <c r="IIC63" s="497"/>
      <c r="IID63" s="497"/>
      <c r="IIE63" s="497"/>
      <c r="IIF63" s="497"/>
      <c r="IIG63" s="497"/>
      <c r="IIH63" s="497"/>
      <c r="III63" s="497"/>
      <c r="IIJ63" s="497"/>
      <c r="IIK63" s="497"/>
      <c r="IIL63" s="497"/>
      <c r="IIM63" s="497"/>
      <c r="IIN63" s="497"/>
      <c r="IIO63" s="497"/>
      <c r="IIP63" s="497"/>
      <c r="IIQ63" s="497"/>
      <c r="IIR63" s="497"/>
      <c r="IIS63" s="497"/>
      <c r="IIT63" s="497"/>
      <c r="IIU63" s="497"/>
      <c r="IIV63" s="497"/>
      <c r="IIW63" s="497"/>
      <c r="IIX63" s="497"/>
      <c r="IIY63" s="497"/>
      <c r="IIZ63" s="497"/>
      <c r="IJA63" s="497"/>
      <c r="IJB63" s="497"/>
      <c r="IJC63" s="497"/>
      <c r="IJD63" s="497"/>
      <c r="IJE63" s="497"/>
      <c r="IJF63" s="497"/>
      <c r="IJG63" s="497"/>
      <c r="IJH63" s="497"/>
      <c r="IJI63" s="497"/>
      <c r="IJJ63" s="497"/>
      <c r="IJK63" s="497"/>
      <c r="IJL63" s="497"/>
      <c r="IJM63" s="497"/>
      <c r="IJN63" s="497"/>
      <c r="IJO63" s="497"/>
      <c r="IJP63" s="497"/>
      <c r="IJQ63" s="497"/>
      <c r="IJR63" s="497"/>
      <c r="IJS63" s="497"/>
      <c r="IJT63" s="497"/>
      <c r="IJU63" s="497"/>
      <c r="IJV63" s="497"/>
      <c r="IJW63" s="497"/>
      <c r="IJX63" s="497"/>
      <c r="IJY63" s="497"/>
      <c r="IJZ63" s="497"/>
      <c r="IKA63" s="497"/>
      <c r="IKB63" s="497"/>
      <c r="IKC63" s="497"/>
      <c r="IKD63" s="497"/>
      <c r="IKE63" s="497"/>
      <c r="IKF63" s="497"/>
      <c r="IKG63" s="497"/>
      <c r="IKH63" s="497"/>
      <c r="IKI63" s="497"/>
      <c r="IKJ63" s="497"/>
      <c r="IKK63" s="497"/>
      <c r="IKL63" s="497"/>
      <c r="IKM63" s="497"/>
      <c r="IKN63" s="497"/>
      <c r="IKO63" s="497"/>
      <c r="IKP63" s="497"/>
      <c r="IKQ63" s="497"/>
      <c r="IKR63" s="497"/>
      <c r="IKS63" s="497"/>
      <c r="IKT63" s="497"/>
      <c r="IKU63" s="497"/>
      <c r="IKV63" s="497"/>
      <c r="IKW63" s="497"/>
      <c r="IKX63" s="497"/>
      <c r="IKY63" s="497"/>
      <c r="IKZ63" s="497"/>
      <c r="ILA63" s="497"/>
      <c r="ILB63" s="497"/>
      <c r="ILC63" s="497"/>
      <c r="ILD63" s="497"/>
      <c r="ILE63" s="497"/>
      <c r="ILF63" s="497"/>
      <c r="ILG63" s="497"/>
      <c r="ILH63" s="497"/>
      <c r="ILI63" s="497"/>
      <c r="ILJ63" s="497"/>
      <c r="ILK63" s="497"/>
      <c r="ILL63" s="497"/>
      <c r="ILM63" s="497"/>
      <c r="ILN63" s="497"/>
      <c r="ILO63" s="497"/>
      <c r="ILP63" s="497"/>
      <c r="ILQ63" s="497"/>
      <c r="ILR63" s="497"/>
      <c r="ILS63" s="497"/>
      <c r="ILT63" s="497"/>
      <c r="ILU63" s="497"/>
      <c r="ILV63" s="497"/>
      <c r="ILW63" s="497"/>
      <c r="ILX63" s="497"/>
      <c r="ILY63" s="497"/>
      <c r="ILZ63" s="497"/>
      <c r="IMA63" s="497"/>
      <c r="IMB63" s="497"/>
      <c r="IMC63" s="497"/>
      <c r="IMD63" s="497"/>
      <c r="IME63" s="497"/>
      <c r="IMF63" s="497"/>
      <c r="IMG63" s="497"/>
      <c r="IMH63" s="497"/>
      <c r="IMI63" s="497"/>
      <c r="IMJ63" s="497"/>
      <c r="IMK63" s="497"/>
      <c r="IML63" s="497"/>
      <c r="IMM63" s="497"/>
      <c r="IMN63" s="497"/>
      <c r="IMO63" s="497"/>
      <c r="IMP63" s="497"/>
      <c r="IMQ63" s="497"/>
      <c r="IMR63" s="497"/>
      <c r="IMS63" s="497"/>
      <c r="IMT63" s="497"/>
      <c r="IMU63" s="497"/>
      <c r="IMV63" s="497"/>
      <c r="IMW63" s="497"/>
      <c r="IMX63" s="497"/>
      <c r="IMY63" s="497"/>
      <c r="IMZ63" s="497"/>
      <c r="INA63" s="497"/>
      <c r="INB63" s="497"/>
      <c r="INC63" s="497"/>
      <c r="IND63" s="497"/>
      <c r="INE63" s="497"/>
      <c r="INF63" s="497"/>
      <c r="ING63" s="497"/>
      <c r="INH63" s="497"/>
      <c r="INI63" s="497"/>
      <c r="INJ63" s="497"/>
      <c r="INK63" s="497"/>
      <c r="INL63" s="497"/>
      <c r="INM63" s="497"/>
      <c r="INN63" s="497"/>
      <c r="INO63" s="497"/>
      <c r="INP63" s="497"/>
      <c r="INQ63" s="497"/>
      <c r="INR63" s="497"/>
      <c r="INS63" s="497"/>
      <c r="INT63" s="497"/>
      <c r="INU63" s="497"/>
      <c r="INV63" s="497"/>
      <c r="INW63" s="497"/>
      <c r="INX63" s="497"/>
      <c r="INY63" s="497"/>
      <c r="INZ63" s="497"/>
      <c r="IOA63" s="497"/>
      <c r="IOB63" s="497"/>
      <c r="IOC63" s="497"/>
      <c r="IOD63" s="497"/>
      <c r="IOE63" s="497"/>
      <c r="IOF63" s="497"/>
      <c r="IOG63" s="497"/>
      <c r="IOH63" s="497"/>
      <c r="IOI63" s="497"/>
      <c r="IOJ63" s="497"/>
      <c r="IOK63" s="497"/>
      <c r="IOL63" s="497"/>
      <c r="IOM63" s="497"/>
      <c r="ION63" s="497"/>
      <c r="IOO63" s="497"/>
      <c r="IOP63" s="497"/>
      <c r="IOQ63" s="497"/>
      <c r="IOR63" s="497"/>
      <c r="IOS63" s="497"/>
      <c r="IOT63" s="497"/>
      <c r="IOU63" s="497"/>
      <c r="IOV63" s="497"/>
      <c r="IOW63" s="497"/>
      <c r="IOX63" s="497"/>
      <c r="IOY63" s="497"/>
      <c r="IOZ63" s="497"/>
      <c r="IPA63" s="497"/>
      <c r="IPB63" s="497"/>
      <c r="IPC63" s="497"/>
      <c r="IPD63" s="497"/>
      <c r="IPE63" s="497"/>
      <c r="IPF63" s="497"/>
      <c r="IPG63" s="497"/>
      <c r="IPH63" s="497"/>
      <c r="IPI63" s="497"/>
      <c r="IPJ63" s="497"/>
      <c r="IPK63" s="497"/>
      <c r="IPL63" s="497"/>
      <c r="IPM63" s="497"/>
      <c r="IPN63" s="497"/>
      <c r="IPO63" s="497"/>
      <c r="IPP63" s="497"/>
      <c r="IPQ63" s="497"/>
      <c r="IPR63" s="497"/>
      <c r="IPS63" s="497"/>
      <c r="IPT63" s="497"/>
      <c r="IPU63" s="497"/>
      <c r="IPV63" s="497"/>
      <c r="IPW63" s="497"/>
      <c r="IPX63" s="497"/>
      <c r="IPY63" s="497"/>
      <c r="IPZ63" s="497"/>
      <c r="IQA63" s="497"/>
      <c r="IQB63" s="497"/>
      <c r="IQC63" s="497"/>
      <c r="IQD63" s="497"/>
      <c r="IQE63" s="497"/>
      <c r="IQF63" s="497"/>
      <c r="IQG63" s="497"/>
      <c r="IQH63" s="497"/>
      <c r="IQI63" s="497"/>
      <c r="IQJ63" s="497"/>
      <c r="IQK63" s="497"/>
      <c r="IQL63" s="497"/>
      <c r="IQM63" s="497"/>
      <c r="IQN63" s="497"/>
      <c r="IQO63" s="497"/>
      <c r="IQP63" s="497"/>
      <c r="IQQ63" s="497"/>
      <c r="IQR63" s="497"/>
      <c r="IQS63" s="497"/>
      <c r="IQT63" s="497"/>
      <c r="IQU63" s="497"/>
      <c r="IQV63" s="497"/>
      <c r="IQW63" s="497"/>
      <c r="IQX63" s="497"/>
      <c r="IQY63" s="497"/>
      <c r="IQZ63" s="497"/>
      <c r="IRA63" s="497"/>
      <c r="IRB63" s="497"/>
      <c r="IRC63" s="497"/>
      <c r="IRD63" s="497"/>
      <c r="IRE63" s="497"/>
      <c r="IRF63" s="497"/>
      <c r="IRG63" s="497"/>
      <c r="IRH63" s="497"/>
      <c r="IRI63" s="497"/>
      <c r="IRJ63" s="497"/>
      <c r="IRK63" s="497"/>
      <c r="IRL63" s="497"/>
      <c r="IRM63" s="497"/>
      <c r="IRN63" s="497"/>
      <c r="IRO63" s="497"/>
      <c r="IRP63" s="497"/>
      <c r="IRQ63" s="497"/>
      <c r="IRR63" s="497"/>
      <c r="IRS63" s="497"/>
      <c r="IRT63" s="497"/>
      <c r="IRU63" s="497"/>
      <c r="IRV63" s="497"/>
      <c r="IRW63" s="497"/>
      <c r="IRX63" s="497"/>
      <c r="IRY63" s="497"/>
      <c r="IRZ63" s="497"/>
      <c r="ISA63" s="497"/>
      <c r="ISB63" s="497"/>
      <c r="ISC63" s="497"/>
      <c r="ISD63" s="497"/>
      <c r="ISE63" s="497"/>
      <c r="ISF63" s="497"/>
      <c r="ISG63" s="497"/>
      <c r="ISH63" s="497"/>
      <c r="ISI63" s="497"/>
      <c r="ISJ63" s="497"/>
      <c r="ISK63" s="497"/>
      <c r="ISL63" s="497"/>
      <c r="ISM63" s="497"/>
      <c r="ISN63" s="497"/>
      <c r="ISO63" s="497"/>
      <c r="ISP63" s="497"/>
      <c r="ISQ63" s="497"/>
      <c r="ISR63" s="497"/>
      <c r="ISS63" s="497"/>
      <c r="IST63" s="497"/>
      <c r="ISU63" s="497"/>
      <c r="ISV63" s="497"/>
      <c r="ISW63" s="497"/>
      <c r="ISX63" s="497"/>
      <c r="ISY63" s="497"/>
      <c r="ISZ63" s="497"/>
      <c r="ITA63" s="497"/>
      <c r="ITB63" s="497"/>
      <c r="ITC63" s="497"/>
      <c r="ITD63" s="497"/>
      <c r="ITE63" s="497"/>
      <c r="ITF63" s="497"/>
      <c r="ITG63" s="497"/>
      <c r="ITH63" s="497"/>
      <c r="ITI63" s="497"/>
      <c r="ITJ63" s="497"/>
      <c r="ITK63" s="497"/>
      <c r="ITL63" s="497"/>
      <c r="ITM63" s="497"/>
      <c r="ITN63" s="497"/>
      <c r="ITO63" s="497"/>
      <c r="ITP63" s="497"/>
      <c r="ITQ63" s="497"/>
      <c r="ITR63" s="497"/>
      <c r="ITS63" s="497"/>
      <c r="ITT63" s="497"/>
      <c r="ITU63" s="497"/>
      <c r="ITV63" s="497"/>
      <c r="ITW63" s="497"/>
      <c r="ITX63" s="497"/>
      <c r="ITY63" s="497"/>
      <c r="ITZ63" s="497"/>
      <c r="IUA63" s="497"/>
      <c r="IUB63" s="497"/>
      <c r="IUC63" s="497"/>
      <c r="IUD63" s="497"/>
      <c r="IUE63" s="497"/>
      <c r="IUF63" s="497"/>
      <c r="IUG63" s="497"/>
      <c r="IUH63" s="497"/>
      <c r="IUI63" s="497"/>
      <c r="IUJ63" s="497"/>
      <c r="IUK63" s="497"/>
      <c r="IUL63" s="497"/>
      <c r="IUM63" s="497"/>
      <c r="IUN63" s="497"/>
      <c r="IUO63" s="497"/>
      <c r="IUP63" s="497"/>
      <c r="IUQ63" s="497"/>
      <c r="IUR63" s="497"/>
      <c r="IUS63" s="497"/>
      <c r="IUT63" s="497"/>
      <c r="IUU63" s="497"/>
      <c r="IUV63" s="497"/>
      <c r="IUW63" s="497"/>
      <c r="IUX63" s="497"/>
      <c r="IUY63" s="497"/>
      <c r="IUZ63" s="497"/>
      <c r="IVA63" s="497"/>
      <c r="IVB63" s="497"/>
      <c r="IVC63" s="497"/>
      <c r="IVD63" s="497"/>
      <c r="IVE63" s="497"/>
      <c r="IVF63" s="497"/>
      <c r="IVG63" s="497"/>
      <c r="IVH63" s="497"/>
      <c r="IVI63" s="497"/>
      <c r="IVJ63" s="497"/>
      <c r="IVK63" s="497"/>
      <c r="IVL63" s="497"/>
      <c r="IVM63" s="497"/>
      <c r="IVN63" s="497"/>
      <c r="IVO63" s="497"/>
      <c r="IVP63" s="497"/>
      <c r="IVQ63" s="497"/>
      <c r="IVR63" s="497"/>
      <c r="IVS63" s="497"/>
      <c r="IVT63" s="497"/>
      <c r="IVU63" s="497"/>
      <c r="IVV63" s="497"/>
      <c r="IVW63" s="497"/>
      <c r="IVX63" s="497"/>
      <c r="IVY63" s="497"/>
      <c r="IVZ63" s="497"/>
      <c r="IWA63" s="497"/>
      <c r="IWB63" s="497"/>
      <c r="IWC63" s="497"/>
      <c r="IWD63" s="497"/>
      <c r="IWE63" s="497"/>
      <c r="IWF63" s="497"/>
      <c r="IWG63" s="497"/>
      <c r="IWH63" s="497"/>
      <c r="IWI63" s="497"/>
      <c r="IWJ63" s="497"/>
      <c r="IWK63" s="497"/>
      <c r="IWL63" s="497"/>
      <c r="IWM63" s="497"/>
      <c r="IWN63" s="497"/>
      <c r="IWO63" s="497"/>
      <c r="IWP63" s="497"/>
      <c r="IWQ63" s="497"/>
      <c r="IWR63" s="497"/>
      <c r="IWS63" s="497"/>
      <c r="IWT63" s="497"/>
      <c r="IWU63" s="497"/>
      <c r="IWV63" s="497"/>
      <c r="IWW63" s="497"/>
      <c r="IWX63" s="497"/>
      <c r="IWY63" s="497"/>
      <c r="IWZ63" s="497"/>
      <c r="IXA63" s="497"/>
      <c r="IXB63" s="497"/>
      <c r="IXC63" s="497"/>
      <c r="IXD63" s="497"/>
      <c r="IXE63" s="497"/>
      <c r="IXF63" s="497"/>
      <c r="IXG63" s="497"/>
      <c r="IXH63" s="497"/>
      <c r="IXI63" s="497"/>
      <c r="IXJ63" s="497"/>
      <c r="IXK63" s="497"/>
      <c r="IXL63" s="497"/>
      <c r="IXM63" s="497"/>
      <c r="IXN63" s="497"/>
      <c r="IXO63" s="497"/>
      <c r="IXP63" s="497"/>
      <c r="IXQ63" s="497"/>
      <c r="IXR63" s="497"/>
      <c r="IXS63" s="497"/>
      <c r="IXT63" s="497"/>
      <c r="IXU63" s="497"/>
      <c r="IXV63" s="497"/>
      <c r="IXW63" s="497"/>
      <c r="IXX63" s="497"/>
      <c r="IXY63" s="497"/>
      <c r="IXZ63" s="497"/>
      <c r="IYA63" s="497"/>
      <c r="IYB63" s="497"/>
      <c r="IYC63" s="497"/>
      <c r="IYD63" s="497"/>
      <c r="IYE63" s="497"/>
      <c r="IYF63" s="497"/>
      <c r="IYG63" s="497"/>
      <c r="IYH63" s="497"/>
      <c r="IYI63" s="497"/>
      <c r="IYJ63" s="497"/>
      <c r="IYK63" s="497"/>
      <c r="IYL63" s="497"/>
      <c r="IYM63" s="497"/>
      <c r="IYN63" s="497"/>
      <c r="IYO63" s="497"/>
      <c r="IYP63" s="497"/>
      <c r="IYQ63" s="497"/>
      <c r="IYR63" s="497"/>
      <c r="IYS63" s="497"/>
      <c r="IYT63" s="497"/>
      <c r="IYU63" s="497"/>
      <c r="IYV63" s="497"/>
      <c r="IYW63" s="497"/>
      <c r="IYX63" s="497"/>
      <c r="IYY63" s="497"/>
      <c r="IYZ63" s="497"/>
      <c r="IZA63" s="497"/>
      <c r="IZB63" s="497"/>
      <c r="IZC63" s="497"/>
      <c r="IZD63" s="497"/>
      <c r="IZE63" s="497"/>
      <c r="IZF63" s="497"/>
      <c r="IZG63" s="497"/>
      <c r="IZH63" s="497"/>
      <c r="IZI63" s="497"/>
      <c r="IZJ63" s="497"/>
      <c r="IZK63" s="497"/>
      <c r="IZL63" s="497"/>
      <c r="IZM63" s="497"/>
      <c r="IZN63" s="497"/>
      <c r="IZO63" s="497"/>
      <c r="IZP63" s="497"/>
      <c r="IZQ63" s="497"/>
      <c r="IZR63" s="497"/>
      <c r="IZS63" s="497"/>
      <c r="IZT63" s="497"/>
      <c r="IZU63" s="497"/>
      <c r="IZV63" s="497"/>
      <c r="IZW63" s="497"/>
      <c r="IZX63" s="497"/>
      <c r="IZY63" s="497"/>
      <c r="IZZ63" s="497"/>
      <c r="JAA63" s="497"/>
      <c r="JAB63" s="497"/>
      <c r="JAC63" s="497"/>
      <c r="JAD63" s="497"/>
      <c r="JAE63" s="497"/>
      <c r="JAF63" s="497"/>
      <c r="JAG63" s="497"/>
      <c r="JAH63" s="497"/>
      <c r="JAI63" s="497"/>
      <c r="JAJ63" s="497"/>
      <c r="JAK63" s="497"/>
      <c r="JAL63" s="497"/>
      <c r="JAM63" s="497"/>
      <c r="JAN63" s="497"/>
      <c r="JAO63" s="497"/>
      <c r="JAP63" s="497"/>
      <c r="JAQ63" s="497"/>
      <c r="JAR63" s="497"/>
      <c r="JAS63" s="497"/>
      <c r="JAT63" s="497"/>
      <c r="JAU63" s="497"/>
      <c r="JAV63" s="497"/>
      <c r="JAW63" s="497"/>
      <c r="JAX63" s="497"/>
      <c r="JAY63" s="497"/>
      <c r="JAZ63" s="497"/>
      <c r="JBA63" s="497"/>
      <c r="JBB63" s="497"/>
      <c r="JBC63" s="497"/>
      <c r="JBD63" s="497"/>
      <c r="JBE63" s="497"/>
      <c r="JBF63" s="497"/>
      <c r="JBG63" s="497"/>
      <c r="JBH63" s="497"/>
      <c r="JBI63" s="497"/>
      <c r="JBJ63" s="497"/>
      <c r="JBK63" s="497"/>
      <c r="JBL63" s="497"/>
      <c r="JBM63" s="497"/>
      <c r="JBN63" s="497"/>
      <c r="JBO63" s="497"/>
      <c r="JBP63" s="497"/>
      <c r="JBQ63" s="497"/>
      <c r="JBR63" s="497"/>
      <c r="JBS63" s="497"/>
      <c r="JBT63" s="497"/>
      <c r="JBU63" s="497"/>
      <c r="JBV63" s="497"/>
      <c r="JBW63" s="497"/>
      <c r="JBX63" s="497"/>
      <c r="JBY63" s="497"/>
      <c r="JBZ63" s="497"/>
      <c r="JCA63" s="497"/>
      <c r="JCB63" s="497"/>
      <c r="JCC63" s="497"/>
      <c r="JCD63" s="497"/>
      <c r="JCE63" s="497"/>
      <c r="JCF63" s="497"/>
      <c r="JCG63" s="497"/>
      <c r="JCH63" s="497"/>
      <c r="JCI63" s="497"/>
      <c r="JCJ63" s="497"/>
      <c r="JCK63" s="497"/>
      <c r="JCL63" s="497"/>
      <c r="JCM63" s="497"/>
      <c r="JCN63" s="497"/>
      <c r="JCO63" s="497"/>
      <c r="JCP63" s="497"/>
      <c r="JCQ63" s="497"/>
      <c r="JCR63" s="497"/>
      <c r="JCS63" s="497"/>
      <c r="JCT63" s="497"/>
      <c r="JCU63" s="497"/>
      <c r="JCV63" s="497"/>
      <c r="JCW63" s="497"/>
      <c r="JCX63" s="497"/>
      <c r="JCY63" s="497"/>
      <c r="JCZ63" s="497"/>
      <c r="JDA63" s="497"/>
      <c r="JDB63" s="497"/>
      <c r="JDC63" s="497"/>
      <c r="JDD63" s="497"/>
      <c r="JDE63" s="497"/>
      <c r="JDF63" s="497"/>
      <c r="JDG63" s="497"/>
      <c r="JDH63" s="497"/>
      <c r="JDI63" s="497"/>
      <c r="JDJ63" s="497"/>
      <c r="JDK63" s="497"/>
      <c r="JDL63" s="497"/>
      <c r="JDM63" s="497"/>
      <c r="JDN63" s="497"/>
      <c r="JDO63" s="497"/>
      <c r="JDP63" s="497"/>
      <c r="JDQ63" s="497"/>
      <c r="JDR63" s="497"/>
      <c r="JDS63" s="497"/>
      <c r="JDT63" s="497"/>
      <c r="JDU63" s="497"/>
      <c r="JDV63" s="497"/>
      <c r="JDW63" s="497"/>
      <c r="JDX63" s="497"/>
      <c r="JDY63" s="497"/>
      <c r="JDZ63" s="497"/>
      <c r="JEA63" s="497"/>
      <c r="JEB63" s="497"/>
      <c r="JEC63" s="497"/>
      <c r="JED63" s="497"/>
      <c r="JEE63" s="497"/>
      <c r="JEF63" s="497"/>
      <c r="JEG63" s="497"/>
      <c r="JEH63" s="497"/>
      <c r="JEI63" s="497"/>
      <c r="JEJ63" s="497"/>
      <c r="JEK63" s="497"/>
      <c r="JEL63" s="497"/>
      <c r="JEM63" s="497"/>
      <c r="JEN63" s="497"/>
      <c r="JEO63" s="497"/>
      <c r="JEP63" s="497"/>
      <c r="JEQ63" s="497"/>
      <c r="JER63" s="497"/>
      <c r="JES63" s="497"/>
      <c r="JET63" s="497"/>
      <c r="JEU63" s="497"/>
      <c r="JEV63" s="497"/>
      <c r="JEW63" s="497"/>
      <c r="JEX63" s="497"/>
      <c r="JEY63" s="497"/>
      <c r="JEZ63" s="497"/>
      <c r="JFA63" s="497"/>
      <c r="JFB63" s="497"/>
      <c r="JFC63" s="497"/>
      <c r="JFD63" s="497"/>
      <c r="JFE63" s="497"/>
      <c r="JFF63" s="497"/>
      <c r="JFG63" s="497"/>
      <c r="JFH63" s="497"/>
      <c r="JFI63" s="497"/>
      <c r="JFJ63" s="497"/>
      <c r="JFK63" s="497"/>
      <c r="JFL63" s="497"/>
      <c r="JFM63" s="497"/>
      <c r="JFN63" s="497"/>
      <c r="JFO63" s="497"/>
      <c r="JFP63" s="497"/>
      <c r="JFQ63" s="497"/>
      <c r="JFR63" s="497"/>
      <c r="JFS63" s="497"/>
      <c r="JFT63" s="497"/>
      <c r="JFU63" s="497"/>
      <c r="JFV63" s="497"/>
      <c r="JFW63" s="497"/>
      <c r="JFX63" s="497"/>
      <c r="JFY63" s="497"/>
      <c r="JFZ63" s="497"/>
      <c r="JGA63" s="497"/>
      <c r="JGB63" s="497"/>
      <c r="JGC63" s="497"/>
      <c r="JGD63" s="497"/>
      <c r="JGE63" s="497"/>
      <c r="JGF63" s="497"/>
      <c r="JGG63" s="497"/>
      <c r="JGH63" s="497"/>
      <c r="JGI63" s="497"/>
      <c r="JGJ63" s="497"/>
      <c r="JGK63" s="497"/>
      <c r="JGL63" s="497"/>
      <c r="JGM63" s="497"/>
      <c r="JGN63" s="497"/>
      <c r="JGO63" s="497"/>
      <c r="JGP63" s="497"/>
      <c r="JGQ63" s="497"/>
      <c r="JGR63" s="497"/>
      <c r="JGS63" s="497"/>
      <c r="JGT63" s="497"/>
      <c r="JGU63" s="497"/>
      <c r="JGV63" s="497"/>
      <c r="JGW63" s="497"/>
      <c r="JGX63" s="497"/>
      <c r="JGY63" s="497"/>
      <c r="JGZ63" s="497"/>
      <c r="JHA63" s="497"/>
      <c r="JHB63" s="497"/>
      <c r="JHC63" s="497"/>
      <c r="JHD63" s="497"/>
      <c r="JHE63" s="497"/>
      <c r="JHF63" s="497"/>
      <c r="JHG63" s="497"/>
      <c r="JHH63" s="497"/>
      <c r="JHI63" s="497"/>
      <c r="JHJ63" s="497"/>
      <c r="JHK63" s="497"/>
      <c r="JHL63" s="497"/>
      <c r="JHM63" s="497"/>
      <c r="JHN63" s="497"/>
      <c r="JHO63" s="497"/>
      <c r="JHP63" s="497"/>
      <c r="JHQ63" s="497"/>
      <c r="JHR63" s="497"/>
      <c r="JHS63" s="497"/>
      <c r="JHT63" s="497"/>
      <c r="JHU63" s="497"/>
      <c r="JHV63" s="497"/>
      <c r="JHW63" s="497"/>
      <c r="JHX63" s="497"/>
      <c r="JHY63" s="497"/>
      <c r="JHZ63" s="497"/>
      <c r="JIA63" s="497"/>
      <c r="JIB63" s="497"/>
      <c r="JIC63" s="497"/>
      <c r="JID63" s="497"/>
      <c r="JIE63" s="497"/>
      <c r="JIF63" s="497"/>
      <c r="JIG63" s="497"/>
      <c r="JIH63" s="497"/>
      <c r="JII63" s="497"/>
      <c r="JIJ63" s="497"/>
      <c r="JIK63" s="497"/>
      <c r="JIL63" s="497"/>
      <c r="JIM63" s="497"/>
      <c r="JIN63" s="497"/>
      <c r="JIO63" s="497"/>
      <c r="JIP63" s="497"/>
      <c r="JIQ63" s="497"/>
      <c r="JIR63" s="497"/>
      <c r="JIS63" s="497"/>
      <c r="JIT63" s="497"/>
      <c r="JIU63" s="497"/>
      <c r="JIV63" s="497"/>
      <c r="JIW63" s="497"/>
      <c r="JIX63" s="497"/>
      <c r="JIY63" s="497"/>
      <c r="JIZ63" s="497"/>
      <c r="JJA63" s="497"/>
      <c r="JJB63" s="497"/>
      <c r="JJC63" s="497"/>
      <c r="JJD63" s="497"/>
      <c r="JJE63" s="497"/>
      <c r="JJF63" s="497"/>
      <c r="JJG63" s="497"/>
      <c r="JJH63" s="497"/>
      <c r="JJI63" s="497"/>
      <c r="JJJ63" s="497"/>
      <c r="JJK63" s="497"/>
      <c r="JJL63" s="497"/>
      <c r="JJM63" s="497"/>
      <c r="JJN63" s="497"/>
      <c r="JJO63" s="497"/>
      <c r="JJP63" s="497"/>
      <c r="JJQ63" s="497"/>
      <c r="JJR63" s="497"/>
      <c r="JJS63" s="497"/>
      <c r="JJT63" s="497"/>
      <c r="JJU63" s="497"/>
      <c r="JJV63" s="497"/>
      <c r="JJW63" s="497"/>
      <c r="JJX63" s="497"/>
      <c r="JJY63" s="497"/>
      <c r="JJZ63" s="497"/>
      <c r="JKA63" s="497"/>
      <c r="JKB63" s="497"/>
      <c r="JKC63" s="497"/>
      <c r="JKD63" s="497"/>
      <c r="JKE63" s="497"/>
      <c r="JKF63" s="497"/>
      <c r="JKG63" s="497"/>
      <c r="JKH63" s="497"/>
      <c r="JKI63" s="497"/>
      <c r="JKJ63" s="497"/>
      <c r="JKK63" s="497"/>
      <c r="JKL63" s="497"/>
      <c r="JKM63" s="497"/>
      <c r="JKN63" s="497"/>
      <c r="JKO63" s="497"/>
      <c r="JKP63" s="497"/>
      <c r="JKQ63" s="497"/>
      <c r="JKR63" s="497"/>
      <c r="JKS63" s="497"/>
      <c r="JKT63" s="497"/>
      <c r="JKU63" s="497"/>
      <c r="JKV63" s="497"/>
      <c r="JKW63" s="497"/>
      <c r="JKX63" s="497"/>
      <c r="JKY63" s="497"/>
      <c r="JKZ63" s="497"/>
      <c r="JLA63" s="497"/>
      <c r="JLB63" s="497"/>
      <c r="JLC63" s="497"/>
      <c r="JLD63" s="497"/>
      <c r="JLE63" s="497"/>
      <c r="JLF63" s="497"/>
      <c r="JLG63" s="497"/>
      <c r="JLH63" s="497"/>
      <c r="JLI63" s="497"/>
      <c r="JLJ63" s="497"/>
      <c r="JLK63" s="497"/>
      <c r="JLL63" s="497"/>
      <c r="JLM63" s="497"/>
      <c r="JLN63" s="497"/>
      <c r="JLO63" s="497"/>
      <c r="JLP63" s="497"/>
      <c r="JLQ63" s="497"/>
      <c r="JLR63" s="497"/>
      <c r="JLS63" s="497"/>
      <c r="JLT63" s="497"/>
      <c r="JLU63" s="497"/>
      <c r="JLV63" s="497"/>
      <c r="JLW63" s="497"/>
      <c r="JLX63" s="497"/>
      <c r="JLY63" s="497"/>
      <c r="JLZ63" s="497"/>
      <c r="JMA63" s="497"/>
      <c r="JMB63" s="497"/>
      <c r="JMC63" s="497"/>
      <c r="JMD63" s="497"/>
      <c r="JME63" s="497"/>
      <c r="JMF63" s="497"/>
      <c r="JMG63" s="497"/>
      <c r="JMH63" s="497"/>
      <c r="JMI63" s="497"/>
      <c r="JMJ63" s="497"/>
      <c r="JMK63" s="497"/>
      <c r="JML63" s="497"/>
      <c r="JMM63" s="497"/>
      <c r="JMN63" s="497"/>
      <c r="JMO63" s="497"/>
      <c r="JMP63" s="497"/>
      <c r="JMQ63" s="497"/>
      <c r="JMR63" s="497"/>
      <c r="JMS63" s="497"/>
      <c r="JMT63" s="497"/>
      <c r="JMU63" s="497"/>
      <c r="JMV63" s="497"/>
      <c r="JMW63" s="497"/>
      <c r="JMX63" s="497"/>
      <c r="JMY63" s="497"/>
      <c r="JMZ63" s="497"/>
      <c r="JNA63" s="497"/>
      <c r="JNB63" s="497"/>
      <c r="JNC63" s="497"/>
      <c r="JND63" s="497"/>
      <c r="JNE63" s="497"/>
      <c r="JNF63" s="497"/>
      <c r="JNG63" s="497"/>
      <c r="JNH63" s="497"/>
      <c r="JNI63" s="497"/>
      <c r="JNJ63" s="497"/>
      <c r="JNK63" s="497"/>
      <c r="JNL63" s="497"/>
      <c r="JNM63" s="497"/>
      <c r="JNN63" s="497"/>
      <c r="JNO63" s="497"/>
      <c r="JNP63" s="497"/>
      <c r="JNQ63" s="497"/>
      <c r="JNR63" s="497"/>
      <c r="JNS63" s="497"/>
      <c r="JNT63" s="497"/>
      <c r="JNU63" s="497"/>
      <c r="JNV63" s="497"/>
      <c r="JNW63" s="497"/>
      <c r="JNX63" s="497"/>
      <c r="JNY63" s="497"/>
      <c r="JNZ63" s="497"/>
      <c r="JOA63" s="497"/>
      <c r="JOB63" s="497"/>
      <c r="JOC63" s="497"/>
      <c r="JOD63" s="497"/>
      <c r="JOE63" s="497"/>
      <c r="JOF63" s="497"/>
      <c r="JOG63" s="497"/>
      <c r="JOH63" s="497"/>
      <c r="JOI63" s="497"/>
      <c r="JOJ63" s="497"/>
      <c r="JOK63" s="497"/>
      <c r="JOL63" s="497"/>
      <c r="JOM63" s="497"/>
      <c r="JON63" s="497"/>
      <c r="JOO63" s="497"/>
      <c r="JOP63" s="497"/>
      <c r="JOQ63" s="497"/>
      <c r="JOR63" s="497"/>
      <c r="JOS63" s="497"/>
      <c r="JOT63" s="497"/>
      <c r="JOU63" s="497"/>
      <c r="JOV63" s="497"/>
      <c r="JOW63" s="497"/>
      <c r="JOX63" s="497"/>
      <c r="JOY63" s="497"/>
      <c r="JOZ63" s="497"/>
      <c r="JPA63" s="497"/>
      <c r="JPB63" s="497"/>
      <c r="JPC63" s="497"/>
      <c r="JPD63" s="497"/>
      <c r="JPE63" s="497"/>
      <c r="JPF63" s="497"/>
      <c r="JPG63" s="497"/>
      <c r="JPH63" s="497"/>
      <c r="JPI63" s="497"/>
      <c r="JPJ63" s="497"/>
      <c r="JPK63" s="497"/>
      <c r="JPL63" s="497"/>
      <c r="JPM63" s="497"/>
      <c r="JPN63" s="497"/>
      <c r="JPO63" s="497"/>
      <c r="JPP63" s="497"/>
      <c r="JPQ63" s="497"/>
      <c r="JPR63" s="497"/>
      <c r="JPS63" s="497"/>
      <c r="JPT63" s="497"/>
      <c r="JPU63" s="497"/>
      <c r="JPV63" s="497"/>
      <c r="JPW63" s="497"/>
      <c r="JPX63" s="497"/>
      <c r="JPY63" s="497"/>
      <c r="JPZ63" s="497"/>
      <c r="JQA63" s="497"/>
      <c r="JQB63" s="497"/>
      <c r="JQC63" s="497"/>
      <c r="JQD63" s="497"/>
      <c r="JQE63" s="497"/>
      <c r="JQF63" s="497"/>
      <c r="JQG63" s="497"/>
      <c r="JQH63" s="497"/>
      <c r="JQI63" s="497"/>
      <c r="JQJ63" s="497"/>
      <c r="JQK63" s="497"/>
      <c r="JQL63" s="497"/>
      <c r="JQM63" s="497"/>
      <c r="JQN63" s="497"/>
      <c r="JQO63" s="497"/>
      <c r="JQP63" s="497"/>
      <c r="JQQ63" s="497"/>
      <c r="JQR63" s="497"/>
      <c r="JQS63" s="497"/>
      <c r="JQT63" s="497"/>
      <c r="JQU63" s="497"/>
      <c r="JQV63" s="497"/>
      <c r="JQW63" s="497"/>
      <c r="JQX63" s="497"/>
      <c r="JQY63" s="497"/>
      <c r="JQZ63" s="497"/>
      <c r="JRA63" s="497"/>
      <c r="JRB63" s="497"/>
      <c r="JRC63" s="497"/>
      <c r="JRD63" s="497"/>
      <c r="JRE63" s="497"/>
      <c r="JRF63" s="497"/>
      <c r="JRG63" s="497"/>
      <c r="JRH63" s="497"/>
      <c r="JRI63" s="497"/>
      <c r="JRJ63" s="497"/>
      <c r="JRK63" s="497"/>
      <c r="JRL63" s="497"/>
      <c r="JRM63" s="497"/>
      <c r="JRN63" s="497"/>
      <c r="JRO63" s="497"/>
      <c r="JRP63" s="497"/>
      <c r="JRQ63" s="497"/>
      <c r="JRR63" s="497"/>
      <c r="JRS63" s="497"/>
      <c r="JRT63" s="497"/>
      <c r="JRU63" s="497"/>
      <c r="JRV63" s="497"/>
      <c r="JRW63" s="497"/>
      <c r="JRX63" s="497"/>
      <c r="JRY63" s="497"/>
      <c r="JRZ63" s="497"/>
      <c r="JSA63" s="497"/>
      <c r="JSB63" s="497"/>
      <c r="JSC63" s="497"/>
      <c r="JSD63" s="497"/>
      <c r="JSE63" s="497"/>
      <c r="JSF63" s="497"/>
      <c r="JSG63" s="497"/>
      <c r="JSH63" s="497"/>
      <c r="JSI63" s="497"/>
      <c r="JSJ63" s="497"/>
      <c r="JSK63" s="497"/>
      <c r="JSL63" s="497"/>
      <c r="JSM63" s="497"/>
      <c r="JSN63" s="497"/>
      <c r="JSO63" s="497"/>
      <c r="JSP63" s="497"/>
      <c r="JSQ63" s="497"/>
      <c r="JSR63" s="497"/>
      <c r="JSS63" s="497"/>
      <c r="JST63" s="497"/>
      <c r="JSU63" s="497"/>
      <c r="JSV63" s="497"/>
      <c r="JSW63" s="497"/>
      <c r="JSX63" s="497"/>
      <c r="JSY63" s="497"/>
      <c r="JSZ63" s="497"/>
      <c r="JTA63" s="497"/>
      <c r="JTB63" s="497"/>
      <c r="JTC63" s="497"/>
      <c r="JTD63" s="497"/>
      <c r="JTE63" s="497"/>
      <c r="JTF63" s="497"/>
      <c r="JTG63" s="497"/>
      <c r="JTH63" s="497"/>
      <c r="JTI63" s="497"/>
      <c r="JTJ63" s="497"/>
      <c r="JTK63" s="497"/>
      <c r="JTL63" s="497"/>
      <c r="JTM63" s="497"/>
      <c r="JTN63" s="497"/>
      <c r="JTO63" s="497"/>
      <c r="JTP63" s="497"/>
      <c r="JTQ63" s="497"/>
      <c r="JTR63" s="497"/>
      <c r="JTS63" s="497"/>
      <c r="JTT63" s="497"/>
      <c r="JTU63" s="497"/>
      <c r="JTV63" s="497"/>
      <c r="JTW63" s="497"/>
      <c r="JTX63" s="497"/>
      <c r="JTY63" s="497"/>
      <c r="JTZ63" s="497"/>
      <c r="JUA63" s="497"/>
      <c r="JUB63" s="497"/>
      <c r="JUC63" s="497"/>
      <c r="JUD63" s="497"/>
      <c r="JUE63" s="497"/>
      <c r="JUF63" s="497"/>
      <c r="JUG63" s="497"/>
      <c r="JUH63" s="497"/>
      <c r="JUI63" s="497"/>
      <c r="JUJ63" s="497"/>
      <c r="JUK63" s="497"/>
      <c r="JUL63" s="497"/>
      <c r="JUM63" s="497"/>
      <c r="JUN63" s="497"/>
      <c r="JUO63" s="497"/>
      <c r="JUP63" s="497"/>
      <c r="JUQ63" s="497"/>
      <c r="JUR63" s="497"/>
      <c r="JUS63" s="497"/>
      <c r="JUT63" s="497"/>
      <c r="JUU63" s="497"/>
      <c r="JUV63" s="497"/>
      <c r="JUW63" s="497"/>
      <c r="JUX63" s="497"/>
      <c r="JUY63" s="497"/>
      <c r="JUZ63" s="497"/>
      <c r="JVA63" s="497"/>
      <c r="JVB63" s="497"/>
      <c r="JVC63" s="497"/>
      <c r="JVD63" s="497"/>
      <c r="JVE63" s="497"/>
      <c r="JVF63" s="497"/>
      <c r="JVG63" s="497"/>
      <c r="JVH63" s="497"/>
      <c r="JVI63" s="497"/>
      <c r="JVJ63" s="497"/>
      <c r="JVK63" s="497"/>
      <c r="JVL63" s="497"/>
      <c r="JVM63" s="497"/>
      <c r="JVN63" s="497"/>
      <c r="JVO63" s="497"/>
      <c r="JVP63" s="497"/>
      <c r="JVQ63" s="497"/>
      <c r="JVR63" s="497"/>
      <c r="JVS63" s="497"/>
      <c r="JVT63" s="497"/>
      <c r="JVU63" s="497"/>
      <c r="JVV63" s="497"/>
      <c r="JVW63" s="497"/>
      <c r="JVX63" s="497"/>
      <c r="JVY63" s="497"/>
      <c r="JVZ63" s="497"/>
      <c r="JWA63" s="497"/>
      <c r="JWB63" s="497"/>
      <c r="JWC63" s="497"/>
      <c r="JWD63" s="497"/>
      <c r="JWE63" s="497"/>
      <c r="JWF63" s="497"/>
      <c r="JWG63" s="497"/>
      <c r="JWH63" s="497"/>
      <c r="JWI63" s="497"/>
      <c r="JWJ63" s="497"/>
      <c r="JWK63" s="497"/>
      <c r="JWL63" s="497"/>
      <c r="JWM63" s="497"/>
      <c r="JWN63" s="497"/>
      <c r="JWO63" s="497"/>
      <c r="JWP63" s="497"/>
      <c r="JWQ63" s="497"/>
      <c r="JWR63" s="497"/>
      <c r="JWS63" s="497"/>
      <c r="JWT63" s="497"/>
      <c r="JWU63" s="497"/>
      <c r="JWV63" s="497"/>
      <c r="JWW63" s="497"/>
      <c r="JWX63" s="497"/>
      <c r="JWY63" s="497"/>
      <c r="JWZ63" s="497"/>
      <c r="JXA63" s="497"/>
      <c r="JXB63" s="497"/>
      <c r="JXC63" s="497"/>
      <c r="JXD63" s="497"/>
      <c r="JXE63" s="497"/>
      <c r="JXF63" s="497"/>
      <c r="JXG63" s="497"/>
      <c r="JXH63" s="497"/>
      <c r="JXI63" s="497"/>
      <c r="JXJ63" s="497"/>
      <c r="JXK63" s="497"/>
      <c r="JXL63" s="497"/>
      <c r="JXM63" s="497"/>
      <c r="JXN63" s="497"/>
      <c r="JXO63" s="497"/>
      <c r="JXP63" s="497"/>
      <c r="JXQ63" s="497"/>
      <c r="JXR63" s="497"/>
      <c r="JXS63" s="497"/>
      <c r="JXT63" s="497"/>
      <c r="JXU63" s="497"/>
      <c r="JXV63" s="497"/>
      <c r="JXW63" s="497"/>
      <c r="JXX63" s="497"/>
      <c r="JXY63" s="497"/>
      <c r="JXZ63" s="497"/>
      <c r="JYA63" s="497"/>
      <c r="JYB63" s="497"/>
      <c r="JYC63" s="497"/>
      <c r="JYD63" s="497"/>
      <c r="JYE63" s="497"/>
      <c r="JYF63" s="497"/>
      <c r="JYG63" s="497"/>
      <c r="JYH63" s="497"/>
      <c r="JYI63" s="497"/>
      <c r="JYJ63" s="497"/>
      <c r="JYK63" s="497"/>
      <c r="JYL63" s="497"/>
      <c r="JYM63" s="497"/>
      <c r="JYN63" s="497"/>
      <c r="JYO63" s="497"/>
      <c r="JYP63" s="497"/>
      <c r="JYQ63" s="497"/>
      <c r="JYR63" s="497"/>
      <c r="JYS63" s="497"/>
      <c r="JYT63" s="497"/>
      <c r="JYU63" s="497"/>
      <c r="JYV63" s="497"/>
      <c r="JYW63" s="497"/>
      <c r="JYX63" s="497"/>
      <c r="JYY63" s="497"/>
      <c r="JYZ63" s="497"/>
      <c r="JZA63" s="497"/>
      <c r="JZB63" s="497"/>
      <c r="JZC63" s="497"/>
      <c r="JZD63" s="497"/>
      <c r="JZE63" s="497"/>
      <c r="JZF63" s="497"/>
      <c r="JZG63" s="497"/>
      <c r="JZH63" s="497"/>
      <c r="JZI63" s="497"/>
      <c r="JZJ63" s="497"/>
      <c r="JZK63" s="497"/>
      <c r="JZL63" s="497"/>
      <c r="JZM63" s="497"/>
      <c r="JZN63" s="497"/>
      <c r="JZO63" s="497"/>
      <c r="JZP63" s="497"/>
      <c r="JZQ63" s="497"/>
      <c r="JZR63" s="497"/>
      <c r="JZS63" s="497"/>
      <c r="JZT63" s="497"/>
      <c r="JZU63" s="497"/>
      <c r="JZV63" s="497"/>
      <c r="JZW63" s="497"/>
      <c r="JZX63" s="497"/>
      <c r="JZY63" s="497"/>
      <c r="JZZ63" s="497"/>
      <c r="KAA63" s="497"/>
      <c r="KAB63" s="497"/>
      <c r="KAC63" s="497"/>
      <c r="KAD63" s="497"/>
      <c r="KAE63" s="497"/>
      <c r="KAF63" s="497"/>
      <c r="KAG63" s="497"/>
      <c r="KAH63" s="497"/>
      <c r="KAI63" s="497"/>
      <c r="KAJ63" s="497"/>
      <c r="KAK63" s="497"/>
      <c r="KAL63" s="497"/>
      <c r="KAM63" s="497"/>
      <c r="KAN63" s="497"/>
      <c r="KAO63" s="497"/>
      <c r="KAP63" s="497"/>
      <c r="KAQ63" s="497"/>
      <c r="KAR63" s="497"/>
      <c r="KAS63" s="497"/>
      <c r="KAT63" s="497"/>
      <c r="KAU63" s="497"/>
      <c r="KAV63" s="497"/>
      <c r="KAW63" s="497"/>
      <c r="KAX63" s="497"/>
      <c r="KAY63" s="497"/>
      <c r="KAZ63" s="497"/>
      <c r="KBA63" s="497"/>
      <c r="KBB63" s="497"/>
      <c r="KBC63" s="497"/>
      <c r="KBD63" s="497"/>
      <c r="KBE63" s="497"/>
      <c r="KBF63" s="497"/>
      <c r="KBG63" s="497"/>
      <c r="KBH63" s="497"/>
      <c r="KBI63" s="497"/>
      <c r="KBJ63" s="497"/>
      <c r="KBK63" s="497"/>
      <c r="KBL63" s="497"/>
      <c r="KBM63" s="497"/>
      <c r="KBN63" s="497"/>
      <c r="KBO63" s="497"/>
      <c r="KBP63" s="497"/>
      <c r="KBQ63" s="497"/>
      <c r="KBR63" s="497"/>
      <c r="KBS63" s="497"/>
      <c r="KBT63" s="497"/>
      <c r="KBU63" s="497"/>
      <c r="KBV63" s="497"/>
      <c r="KBW63" s="497"/>
      <c r="KBX63" s="497"/>
      <c r="KBY63" s="497"/>
      <c r="KBZ63" s="497"/>
      <c r="KCA63" s="497"/>
      <c r="KCB63" s="497"/>
      <c r="KCC63" s="497"/>
      <c r="KCD63" s="497"/>
      <c r="KCE63" s="497"/>
      <c r="KCF63" s="497"/>
      <c r="KCG63" s="497"/>
      <c r="KCH63" s="497"/>
      <c r="KCI63" s="497"/>
      <c r="KCJ63" s="497"/>
      <c r="KCK63" s="497"/>
      <c r="KCL63" s="497"/>
      <c r="KCM63" s="497"/>
      <c r="KCN63" s="497"/>
      <c r="KCO63" s="497"/>
      <c r="KCP63" s="497"/>
      <c r="KCQ63" s="497"/>
      <c r="KCR63" s="497"/>
      <c r="KCS63" s="497"/>
      <c r="KCT63" s="497"/>
      <c r="KCU63" s="497"/>
      <c r="KCV63" s="497"/>
      <c r="KCW63" s="497"/>
      <c r="KCX63" s="497"/>
      <c r="KCY63" s="497"/>
      <c r="KCZ63" s="497"/>
      <c r="KDA63" s="497"/>
      <c r="KDB63" s="497"/>
      <c r="KDC63" s="497"/>
      <c r="KDD63" s="497"/>
      <c r="KDE63" s="497"/>
      <c r="KDF63" s="497"/>
      <c r="KDG63" s="497"/>
      <c r="KDH63" s="497"/>
      <c r="KDI63" s="497"/>
      <c r="KDJ63" s="497"/>
      <c r="KDK63" s="497"/>
      <c r="KDL63" s="497"/>
      <c r="KDM63" s="497"/>
      <c r="KDN63" s="497"/>
      <c r="KDO63" s="497"/>
      <c r="KDP63" s="497"/>
      <c r="KDQ63" s="497"/>
      <c r="KDR63" s="497"/>
      <c r="KDS63" s="497"/>
      <c r="KDT63" s="497"/>
      <c r="KDU63" s="497"/>
      <c r="KDV63" s="497"/>
      <c r="KDW63" s="497"/>
      <c r="KDX63" s="497"/>
      <c r="KDY63" s="497"/>
      <c r="KDZ63" s="497"/>
      <c r="KEA63" s="497"/>
      <c r="KEB63" s="497"/>
      <c r="KEC63" s="497"/>
      <c r="KED63" s="497"/>
      <c r="KEE63" s="497"/>
      <c r="KEF63" s="497"/>
      <c r="KEG63" s="497"/>
      <c r="KEH63" s="497"/>
      <c r="KEI63" s="497"/>
      <c r="KEJ63" s="497"/>
      <c r="KEK63" s="497"/>
      <c r="KEL63" s="497"/>
      <c r="KEM63" s="497"/>
      <c r="KEN63" s="497"/>
      <c r="KEO63" s="497"/>
      <c r="KEP63" s="497"/>
      <c r="KEQ63" s="497"/>
      <c r="KER63" s="497"/>
      <c r="KES63" s="497"/>
      <c r="KET63" s="497"/>
      <c r="KEU63" s="497"/>
      <c r="KEV63" s="497"/>
      <c r="KEW63" s="497"/>
      <c r="KEX63" s="497"/>
      <c r="KEY63" s="497"/>
      <c r="KEZ63" s="497"/>
      <c r="KFA63" s="497"/>
      <c r="KFB63" s="497"/>
      <c r="KFC63" s="497"/>
      <c r="KFD63" s="497"/>
      <c r="KFE63" s="497"/>
      <c r="KFF63" s="497"/>
      <c r="KFG63" s="497"/>
      <c r="KFH63" s="497"/>
      <c r="KFI63" s="497"/>
      <c r="KFJ63" s="497"/>
      <c r="KFK63" s="497"/>
      <c r="KFL63" s="497"/>
      <c r="KFM63" s="497"/>
      <c r="KFN63" s="497"/>
      <c r="KFO63" s="497"/>
      <c r="KFP63" s="497"/>
      <c r="KFQ63" s="497"/>
      <c r="KFR63" s="497"/>
      <c r="KFS63" s="497"/>
      <c r="KFT63" s="497"/>
      <c r="KFU63" s="497"/>
      <c r="KFV63" s="497"/>
      <c r="KFW63" s="497"/>
      <c r="KFX63" s="497"/>
      <c r="KFY63" s="497"/>
      <c r="KFZ63" s="497"/>
      <c r="KGA63" s="497"/>
      <c r="KGB63" s="497"/>
      <c r="KGC63" s="497"/>
      <c r="KGD63" s="497"/>
      <c r="KGE63" s="497"/>
      <c r="KGF63" s="497"/>
      <c r="KGG63" s="497"/>
      <c r="KGH63" s="497"/>
      <c r="KGI63" s="497"/>
      <c r="KGJ63" s="497"/>
      <c r="KGK63" s="497"/>
      <c r="KGL63" s="497"/>
      <c r="KGM63" s="497"/>
      <c r="KGN63" s="497"/>
      <c r="KGO63" s="497"/>
      <c r="KGP63" s="497"/>
      <c r="KGQ63" s="497"/>
      <c r="KGR63" s="497"/>
      <c r="KGS63" s="497"/>
      <c r="KGT63" s="497"/>
      <c r="KGU63" s="497"/>
      <c r="KGV63" s="497"/>
      <c r="KGW63" s="497"/>
      <c r="KGX63" s="497"/>
      <c r="KGY63" s="497"/>
      <c r="KGZ63" s="497"/>
      <c r="KHA63" s="497"/>
      <c r="KHB63" s="497"/>
      <c r="KHC63" s="497"/>
      <c r="KHD63" s="497"/>
      <c r="KHE63" s="497"/>
      <c r="KHF63" s="497"/>
      <c r="KHG63" s="497"/>
      <c r="KHH63" s="497"/>
      <c r="KHI63" s="497"/>
      <c r="KHJ63" s="497"/>
      <c r="KHK63" s="497"/>
      <c r="KHL63" s="497"/>
      <c r="KHM63" s="497"/>
      <c r="KHN63" s="497"/>
      <c r="KHO63" s="497"/>
      <c r="KHP63" s="497"/>
      <c r="KHQ63" s="497"/>
      <c r="KHR63" s="497"/>
      <c r="KHS63" s="497"/>
      <c r="KHT63" s="497"/>
      <c r="KHU63" s="497"/>
      <c r="KHV63" s="497"/>
      <c r="KHW63" s="497"/>
      <c r="KHX63" s="497"/>
      <c r="KHY63" s="497"/>
      <c r="KHZ63" s="497"/>
      <c r="KIA63" s="497"/>
      <c r="KIB63" s="497"/>
      <c r="KIC63" s="497"/>
      <c r="KID63" s="497"/>
      <c r="KIE63" s="497"/>
      <c r="KIF63" s="497"/>
      <c r="KIG63" s="497"/>
      <c r="KIH63" s="497"/>
      <c r="KII63" s="497"/>
      <c r="KIJ63" s="497"/>
      <c r="KIK63" s="497"/>
      <c r="KIL63" s="497"/>
      <c r="KIM63" s="497"/>
      <c r="KIN63" s="497"/>
      <c r="KIO63" s="497"/>
      <c r="KIP63" s="497"/>
      <c r="KIQ63" s="497"/>
      <c r="KIR63" s="497"/>
      <c r="KIS63" s="497"/>
      <c r="KIT63" s="497"/>
      <c r="KIU63" s="497"/>
      <c r="KIV63" s="497"/>
      <c r="KIW63" s="497"/>
      <c r="KIX63" s="497"/>
      <c r="KIY63" s="497"/>
      <c r="KIZ63" s="497"/>
      <c r="KJA63" s="497"/>
      <c r="KJB63" s="497"/>
      <c r="KJC63" s="497"/>
      <c r="KJD63" s="497"/>
      <c r="KJE63" s="497"/>
      <c r="KJF63" s="497"/>
      <c r="KJG63" s="497"/>
      <c r="KJH63" s="497"/>
      <c r="KJI63" s="497"/>
      <c r="KJJ63" s="497"/>
      <c r="KJK63" s="497"/>
      <c r="KJL63" s="497"/>
      <c r="KJM63" s="497"/>
      <c r="KJN63" s="497"/>
      <c r="KJO63" s="497"/>
      <c r="KJP63" s="497"/>
      <c r="KJQ63" s="497"/>
      <c r="KJR63" s="497"/>
      <c r="KJS63" s="497"/>
      <c r="KJT63" s="497"/>
      <c r="KJU63" s="497"/>
      <c r="KJV63" s="497"/>
      <c r="KJW63" s="497"/>
      <c r="KJX63" s="497"/>
      <c r="KJY63" s="497"/>
      <c r="KJZ63" s="497"/>
      <c r="KKA63" s="497"/>
      <c r="KKB63" s="497"/>
      <c r="KKC63" s="497"/>
      <c r="KKD63" s="497"/>
      <c r="KKE63" s="497"/>
      <c r="KKF63" s="497"/>
      <c r="KKG63" s="497"/>
      <c r="KKH63" s="497"/>
      <c r="KKI63" s="497"/>
      <c r="KKJ63" s="497"/>
      <c r="KKK63" s="497"/>
      <c r="KKL63" s="497"/>
      <c r="KKM63" s="497"/>
      <c r="KKN63" s="497"/>
      <c r="KKO63" s="497"/>
      <c r="KKP63" s="497"/>
      <c r="KKQ63" s="497"/>
      <c r="KKR63" s="497"/>
      <c r="KKS63" s="497"/>
      <c r="KKT63" s="497"/>
      <c r="KKU63" s="497"/>
      <c r="KKV63" s="497"/>
      <c r="KKW63" s="497"/>
      <c r="KKX63" s="497"/>
      <c r="KKY63" s="497"/>
      <c r="KKZ63" s="497"/>
      <c r="KLA63" s="497"/>
      <c r="KLB63" s="497"/>
      <c r="KLC63" s="497"/>
      <c r="KLD63" s="497"/>
      <c r="KLE63" s="497"/>
      <c r="KLF63" s="497"/>
      <c r="KLG63" s="497"/>
      <c r="KLH63" s="497"/>
      <c r="KLI63" s="497"/>
      <c r="KLJ63" s="497"/>
      <c r="KLK63" s="497"/>
      <c r="KLL63" s="497"/>
      <c r="KLM63" s="497"/>
      <c r="KLN63" s="497"/>
      <c r="KLO63" s="497"/>
      <c r="KLP63" s="497"/>
      <c r="KLQ63" s="497"/>
      <c r="KLR63" s="497"/>
      <c r="KLS63" s="497"/>
      <c r="KLT63" s="497"/>
      <c r="KLU63" s="497"/>
      <c r="KLV63" s="497"/>
      <c r="KLW63" s="497"/>
      <c r="KLX63" s="497"/>
      <c r="KLY63" s="497"/>
      <c r="KLZ63" s="497"/>
      <c r="KMA63" s="497"/>
      <c r="KMB63" s="497"/>
      <c r="KMC63" s="497"/>
      <c r="KMD63" s="497"/>
      <c r="KME63" s="497"/>
      <c r="KMF63" s="497"/>
      <c r="KMG63" s="497"/>
      <c r="KMH63" s="497"/>
      <c r="KMI63" s="497"/>
      <c r="KMJ63" s="497"/>
      <c r="KMK63" s="497"/>
      <c r="KML63" s="497"/>
      <c r="KMM63" s="497"/>
      <c r="KMN63" s="497"/>
      <c r="KMO63" s="497"/>
      <c r="KMP63" s="497"/>
      <c r="KMQ63" s="497"/>
      <c r="KMR63" s="497"/>
      <c r="KMS63" s="497"/>
      <c r="KMT63" s="497"/>
      <c r="KMU63" s="497"/>
      <c r="KMV63" s="497"/>
      <c r="KMW63" s="497"/>
      <c r="KMX63" s="497"/>
      <c r="KMY63" s="497"/>
      <c r="KMZ63" s="497"/>
      <c r="KNA63" s="497"/>
      <c r="KNB63" s="497"/>
      <c r="KNC63" s="497"/>
      <c r="KND63" s="497"/>
      <c r="KNE63" s="497"/>
      <c r="KNF63" s="497"/>
      <c r="KNG63" s="497"/>
      <c r="KNH63" s="497"/>
      <c r="KNI63" s="497"/>
      <c r="KNJ63" s="497"/>
      <c r="KNK63" s="497"/>
      <c r="KNL63" s="497"/>
      <c r="KNM63" s="497"/>
      <c r="KNN63" s="497"/>
      <c r="KNO63" s="497"/>
      <c r="KNP63" s="497"/>
      <c r="KNQ63" s="497"/>
      <c r="KNR63" s="497"/>
      <c r="KNS63" s="497"/>
      <c r="KNT63" s="497"/>
      <c r="KNU63" s="497"/>
      <c r="KNV63" s="497"/>
      <c r="KNW63" s="497"/>
      <c r="KNX63" s="497"/>
      <c r="KNY63" s="497"/>
      <c r="KNZ63" s="497"/>
      <c r="KOA63" s="497"/>
      <c r="KOB63" s="497"/>
      <c r="KOC63" s="497"/>
      <c r="KOD63" s="497"/>
      <c r="KOE63" s="497"/>
      <c r="KOF63" s="497"/>
      <c r="KOG63" s="497"/>
      <c r="KOH63" s="497"/>
      <c r="KOI63" s="497"/>
      <c r="KOJ63" s="497"/>
      <c r="KOK63" s="497"/>
      <c r="KOL63" s="497"/>
      <c r="KOM63" s="497"/>
      <c r="KON63" s="497"/>
      <c r="KOO63" s="497"/>
      <c r="KOP63" s="497"/>
      <c r="KOQ63" s="497"/>
      <c r="KOR63" s="497"/>
      <c r="KOS63" s="497"/>
      <c r="KOT63" s="497"/>
      <c r="KOU63" s="497"/>
      <c r="KOV63" s="497"/>
      <c r="KOW63" s="497"/>
      <c r="KOX63" s="497"/>
      <c r="KOY63" s="497"/>
      <c r="KOZ63" s="497"/>
      <c r="KPA63" s="497"/>
      <c r="KPB63" s="497"/>
      <c r="KPC63" s="497"/>
      <c r="KPD63" s="497"/>
      <c r="KPE63" s="497"/>
      <c r="KPF63" s="497"/>
      <c r="KPG63" s="497"/>
      <c r="KPH63" s="497"/>
      <c r="KPI63" s="497"/>
      <c r="KPJ63" s="497"/>
      <c r="KPK63" s="497"/>
      <c r="KPL63" s="497"/>
      <c r="KPM63" s="497"/>
      <c r="KPN63" s="497"/>
      <c r="KPO63" s="497"/>
      <c r="KPP63" s="497"/>
      <c r="KPQ63" s="497"/>
      <c r="KPR63" s="497"/>
      <c r="KPS63" s="497"/>
      <c r="KPT63" s="497"/>
      <c r="KPU63" s="497"/>
      <c r="KPV63" s="497"/>
      <c r="KPW63" s="497"/>
      <c r="KPX63" s="497"/>
      <c r="KPY63" s="497"/>
      <c r="KPZ63" s="497"/>
      <c r="KQA63" s="497"/>
      <c r="KQB63" s="497"/>
      <c r="KQC63" s="497"/>
      <c r="KQD63" s="497"/>
      <c r="KQE63" s="497"/>
      <c r="KQF63" s="497"/>
      <c r="KQG63" s="497"/>
      <c r="KQH63" s="497"/>
      <c r="KQI63" s="497"/>
      <c r="KQJ63" s="497"/>
      <c r="KQK63" s="497"/>
      <c r="KQL63" s="497"/>
      <c r="KQM63" s="497"/>
      <c r="KQN63" s="497"/>
      <c r="KQO63" s="497"/>
      <c r="KQP63" s="497"/>
      <c r="KQQ63" s="497"/>
      <c r="KQR63" s="497"/>
      <c r="KQS63" s="497"/>
      <c r="KQT63" s="497"/>
      <c r="KQU63" s="497"/>
      <c r="KQV63" s="497"/>
      <c r="KQW63" s="497"/>
      <c r="KQX63" s="497"/>
      <c r="KQY63" s="497"/>
      <c r="KQZ63" s="497"/>
      <c r="KRA63" s="497"/>
      <c r="KRB63" s="497"/>
      <c r="KRC63" s="497"/>
      <c r="KRD63" s="497"/>
      <c r="KRE63" s="497"/>
      <c r="KRF63" s="497"/>
      <c r="KRG63" s="497"/>
      <c r="KRH63" s="497"/>
      <c r="KRI63" s="497"/>
      <c r="KRJ63" s="497"/>
      <c r="KRK63" s="497"/>
      <c r="KRL63" s="497"/>
      <c r="KRM63" s="497"/>
      <c r="KRN63" s="497"/>
      <c r="KRO63" s="497"/>
      <c r="KRP63" s="497"/>
      <c r="KRQ63" s="497"/>
      <c r="KRR63" s="497"/>
      <c r="KRS63" s="497"/>
      <c r="KRT63" s="497"/>
      <c r="KRU63" s="497"/>
      <c r="KRV63" s="497"/>
      <c r="KRW63" s="497"/>
      <c r="KRX63" s="497"/>
      <c r="KRY63" s="497"/>
      <c r="KRZ63" s="497"/>
      <c r="KSA63" s="497"/>
      <c r="KSB63" s="497"/>
      <c r="KSC63" s="497"/>
      <c r="KSD63" s="497"/>
      <c r="KSE63" s="497"/>
      <c r="KSF63" s="497"/>
      <c r="KSG63" s="497"/>
      <c r="KSH63" s="497"/>
      <c r="KSI63" s="497"/>
      <c r="KSJ63" s="497"/>
      <c r="KSK63" s="497"/>
      <c r="KSL63" s="497"/>
      <c r="KSM63" s="497"/>
      <c r="KSN63" s="497"/>
      <c r="KSO63" s="497"/>
      <c r="KSP63" s="497"/>
      <c r="KSQ63" s="497"/>
      <c r="KSR63" s="497"/>
      <c r="KSS63" s="497"/>
      <c r="KST63" s="497"/>
      <c r="KSU63" s="497"/>
      <c r="KSV63" s="497"/>
      <c r="KSW63" s="497"/>
      <c r="KSX63" s="497"/>
      <c r="KSY63" s="497"/>
      <c r="KSZ63" s="497"/>
      <c r="KTA63" s="497"/>
      <c r="KTB63" s="497"/>
      <c r="KTC63" s="497"/>
      <c r="KTD63" s="497"/>
      <c r="KTE63" s="497"/>
      <c r="KTF63" s="497"/>
      <c r="KTG63" s="497"/>
      <c r="KTH63" s="497"/>
      <c r="KTI63" s="497"/>
      <c r="KTJ63" s="497"/>
      <c r="KTK63" s="497"/>
      <c r="KTL63" s="497"/>
      <c r="KTM63" s="497"/>
      <c r="KTN63" s="497"/>
      <c r="KTO63" s="497"/>
      <c r="KTP63" s="497"/>
      <c r="KTQ63" s="497"/>
      <c r="KTR63" s="497"/>
      <c r="KTS63" s="497"/>
      <c r="KTT63" s="497"/>
      <c r="KTU63" s="497"/>
      <c r="KTV63" s="497"/>
      <c r="KTW63" s="497"/>
      <c r="KTX63" s="497"/>
      <c r="KTY63" s="497"/>
      <c r="KTZ63" s="497"/>
      <c r="KUA63" s="497"/>
      <c r="KUB63" s="497"/>
      <c r="KUC63" s="497"/>
      <c r="KUD63" s="497"/>
      <c r="KUE63" s="497"/>
      <c r="KUF63" s="497"/>
      <c r="KUG63" s="497"/>
      <c r="KUH63" s="497"/>
      <c r="KUI63" s="497"/>
      <c r="KUJ63" s="497"/>
      <c r="KUK63" s="497"/>
      <c r="KUL63" s="497"/>
      <c r="KUM63" s="497"/>
      <c r="KUN63" s="497"/>
      <c r="KUO63" s="497"/>
      <c r="KUP63" s="497"/>
      <c r="KUQ63" s="497"/>
      <c r="KUR63" s="497"/>
      <c r="KUS63" s="497"/>
      <c r="KUT63" s="497"/>
      <c r="KUU63" s="497"/>
      <c r="KUV63" s="497"/>
      <c r="KUW63" s="497"/>
      <c r="KUX63" s="497"/>
      <c r="KUY63" s="497"/>
      <c r="KUZ63" s="497"/>
      <c r="KVA63" s="497"/>
      <c r="KVB63" s="497"/>
      <c r="KVC63" s="497"/>
      <c r="KVD63" s="497"/>
      <c r="KVE63" s="497"/>
      <c r="KVF63" s="497"/>
      <c r="KVG63" s="497"/>
      <c r="KVH63" s="497"/>
      <c r="KVI63" s="497"/>
      <c r="KVJ63" s="497"/>
      <c r="KVK63" s="497"/>
      <c r="KVL63" s="497"/>
      <c r="KVM63" s="497"/>
      <c r="KVN63" s="497"/>
      <c r="KVO63" s="497"/>
      <c r="KVP63" s="497"/>
      <c r="KVQ63" s="497"/>
      <c r="KVR63" s="497"/>
      <c r="KVS63" s="497"/>
      <c r="KVT63" s="497"/>
      <c r="KVU63" s="497"/>
      <c r="KVV63" s="497"/>
      <c r="KVW63" s="497"/>
      <c r="KVX63" s="497"/>
      <c r="KVY63" s="497"/>
      <c r="KVZ63" s="497"/>
      <c r="KWA63" s="497"/>
      <c r="KWB63" s="497"/>
      <c r="KWC63" s="497"/>
      <c r="KWD63" s="497"/>
      <c r="KWE63" s="497"/>
      <c r="KWF63" s="497"/>
      <c r="KWG63" s="497"/>
      <c r="KWH63" s="497"/>
      <c r="KWI63" s="497"/>
      <c r="KWJ63" s="497"/>
      <c r="KWK63" s="497"/>
      <c r="KWL63" s="497"/>
      <c r="KWM63" s="497"/>
      <c r="KWN63" s="497"/>
      <c r="KWO63" s="497"/>
      <c r="KWP63" s="497"/>
      <c r="KWQ63" s="497"/>
      <c r="KWR63" s="497"/>
      <c r="KWS63" s="497"/>
      <c r="KWT63" s="497"/>
      <c r="KWU63" s="497"/>
      <c r="KWV63" s="497"/>
      <c r="KWW63" s="497"/>
      <c r="KWX63" s="497"/>
      <c r="KWY63" s="497"/>
      <c r="KWZ63" s="497"/>
      <c r="KXA63" s="497"/>
      <c r="KXB63" s="497"/>
      <c r="KXC63" s="497"/>
      <c r="KXD63" s="497"/>
      <c r="KXE63" s="497"/>
      <c r="KXF63" s="497"/>
      <c r="KXG63" s="497"/>
      <c r="KXH63" s="497"/>
      <c r="KXI63" s="497"/>
      <c r="KXJ63" s="497"/>
      <c r="KXK63" s="497"/>
      <c r="KXL63" s="497"/>
      <c r="KXM63" s="497"/>
      <c r="KXN63" s="497"/>
      <c r="KXO63" s="497"/>
      <c r="KXP63" s="497"/>
      <c r="KXQ63" s="497"/>
      <c r="KXR63" s="497"/>
      <c r="KXS63" s="497"/>
      <c r="KXT63" s="497"/>
      <c r="KXU63" s="497"/>
      <c r="KXV63" s="497"/>
      <c r="KXW63" s="497"/>
      <c r="KXX63" s="497"/>
      <c r="KXY63" s="497"/>
      <c r="KXZ63" s="497"/>
      <c r="KYA63" s="497"/>
      <c r="KYB63" s="497"/>
      <c r="KYC63" s="497"/>
      <c r="KYD63" s="497"/>
      <c r="KYE63" s="497"/>
      <c r="KYF63" s="497"/>
      <c r="KYG63" s="497"/>
      <c r="KYH63" s="497"/>
      <c r="KYI63" s="497"/>
      <c r="KYJ63" s="497"/>
      <c r="KYK63" s="497"/>
      <c r="KYL63" s="497"/>
      <c r="KYM63" s="497"/>
      <c r="KYN63" s="497"/>
      <c r="KYO63" s="497"/>
      <c r="KYP63" s="497"/>
      <c r="KYQ63" s="497"/>
      <c r="KYR63" s="497"/>
      <c r="KYS63" s="497"/>
      <c r="KYT63" s="497"/>
      <c r="KYU63" s="497"/>
      <c r="KYV63" s="497"/>
      <c r="KYW63" s="497"/>
      <c r="KYX63" s="497"/>
      <c r="KYY63" s="497"/>
      <c r="KYZ63" s="497"/>
      <c r="KZA63" s="497"/>
      <c r="KZB63" s="497"/>
      <c r="KZC63" s="497"/>
      <c r="KZD63" s="497"/>
      <c r="KZE63" s="497"/>
      <c r="KZF63" s="497"/>
      <c r="KZG63" s="497"/>
      <c r="KZH63" s="497"/>
      <c r="KZI63" s="497"/>
      <c r="KZJ63" s="497"/>
      <c r="KZK63" s="497"/>
      <c r="KZL63" s="497"/>
      <c r="KZM63" s="497"/>
      <c r="KZN63" s="497"/>
      <c r="KZO63" s="497"/>
      <c r="KZP63" s="497"/>
      <c r="KZQ63" s="497"/>
      <c r="KZR63" s="497"/>
      <c r="KZS63" s="497"/>
      <c r="KZT63" s="497"/>
      <c r="KZU63" s="497"/>
      <c r="KZV63" s="497"/>
      <c r="KZW63" s="497"/>
      <c r="KZX63" s="497"/>
      <c r="KZY63" s="497"/>
      <c r="KZZ63" s="497"/>
      <c r="LAA63" s="497"/>
      <c r="LAB63" s="497"/>
      <c r="LAC63" s="497"/>
      <c r="LAD63" s="497"/>
      <c r="LAE63" s="497"/>
      <c r="LAF63" s="497"/>
      <c r="LAG63" s="497"/>
      <c r="LAH63" s="497"/>
      <c r="LAI63" s="497"/>
      <c r="LAJ63" s="497"/>
      <c r="LAK63" s="497"/>
      <c r="LAL63" s="497"/>
      <c r="LAM63" s="497"/>
      <c r="LAN63" s="497"/>
      <c r="LAO63" s="497"/>
      <c r="LAP63" s="497"/>
      <c r="LAQ63" s="497"/>
      <c r="LAR63" s="497"/>
      <c r="LAS63" s="497"/>
      <c r="LAT63" s="497"/>
      <c r="LAU63" s="497"/>
      <c r="LAV63" s="497"/>
      <c r="LAW63" s="497"/>
      <c r="LAX63" s="497"/>
      <c r="LAY63" s="497"/>
      <c r="LAZ63" s="497"/>
      <c r="LBA63" s="497"/>
      <c r="LBB63" s="497"/>
      <c r="LBC63" s="497"/>
      <c r="LBD63" s="497"/>
      <c r="LBE63" s="497"/>
      <c r="LBF63" s="497"/>
      <c r="LBG63" s="497"/>
      <c r="LBH63" s="497"/>
      <c r="LBI63" s="497"/>
      <c r="LBJ63" s="497"/>
      <c r="LBK63" s="497"/>
      <c r="LBL63" s="497"/>
      <c r="LBM63" s="497"/>
      <c r="LBN63" s="497"/>
      <c r="LBO63" s="497"/>
      <c r="LBP63" s="497"/>
      <c r="LBQ63" s="497"/>
      <c r="LBR63" s="497"/>
      <c r="LBS63" s="497"/>
      <c r="LBT63" s="497"/>
      <c r="LBU63" s="497"/>
      <c r="LBV63" s="497"/>
      <c r="LBW63" s="497"/>
      <c r="LBX63" s="497"/>
      <c r="LBY63" s="497"/>
      <c r="LBZ63" s="497"/>
      <c r="LCA63" s="497"/>
      <c r="LCB63" s="497"/>
      <c r="LCC63" s="497"/>
      <c r="LCD63" s="497"/>
      <c r="LCE63" s="497"/>
      <c r="LCF63" s="497"/>
      <c r="LCG63" s="497"/>
      <c r="LCH63" s="497"/>
      <c r="LCI63" s="497"/>
      <c r="LCJ63" s="497"/>
      <c r="LCK63" s="497"/>
      <c r="LCL63" s="497"/>
      <c r="LCM63" s="497"/>
      <c r="LCN63" s="497"/>
      <c r="LCO63" s="497"/>
      <c r="LCP63" s="497"/>
      <c r="LCQ63" s="497"/>
      <c r="LCR63" s="497"/>
      <c r="LCS63" s="497"/>
      <c r="LCT63" s="497"/>
      <c r="LCU63" s="497"/>
      <c r="LCV63" s="497"/>
      <c r="LCW63" s="497"/>
      <c r="LCX63" s="497"/>
      <c r="LCY63" s="497"/>
      <c r="LCZ63" s="497"/>
      <c r="LDA63" s="497"/>
      <c r="LDB63" s="497"/>
      <c r="LDC63" s="497"/>
      <c r="LDD63" s="497"/>
      <c r="LDE63" s="497"/>
      <c r="LDF63" s="497"/>
      <c r="LDG63" s="497"/>
      <c r="LDH63" s="497"/>
      <c r="LDI63" s="497"/>
      <c r="LDJ63" s="497"/>
      <c r="LDK63" s="497"/>
      <c r="LDL63" s="497"/>
      <c r="LDM63" s="497"/>
      <c r="LDN63" s="497"/>
      <c r="LDO63" s="497"/>
      <c r="LDP63" s="497"/>
      <c r="LDQ63" s="497"/>
      <c r="LDR63" s="497"/>
      <c r="LDS63" s="497"/>
      <c r="LDT63" s="497"/>
      <c r="LDU63" s="497"/>
      <c r="LDV63" s="497"/>
      <c r="LDW63" s="497"/>
      <c r="LDX63" s="497"/>
      <c r="LDY63" s="497"/>
      <c r="LDZ63" s="497"/>
      <c r="LEA63" s="497"/>
      <c r="LEB63" s="497"/>
      <c r="LEC63" s="497"/>
      <c r="LED63" s="497"/>
      <c r="LEE63" s="497"/>
      <c r="LEF63" s="497"/>
      <c r="LEG63" s="497"/>
      <c r="LEH63" s="497"/>
      <c r="LEI63" s="497"/>
      <c r="LEJ63" s="497"/>
      <c r="LEK63" s="497"/>
      <c r="LEL63" s="497"/>
      <c r="LEM63" s="497"/>
      <c r="LEN63" s="497"/>
      <c r="LEO63" s="497"/>
      <c r="LEP63" s="497"/>
      <c r="LEQ63" s="497"/>
      <c r="LER63" s="497"/>
      <c r="LES63" s="497"/>
      <c r="LET63" s="497"/>
      <c r="LEU63" s="497"/>
      <c r="LEV63" s="497"/>
      <c r="LEW63" s="497"/>
      <c r="LEX63" s="497"/>
      <c r="LEY63" s="497"/>
      <c r="LEZ63" s="497"/>
      <c r="LFA63" s="497"/>
      <c r="LFB63" s="497"/>
      <c r="LFC63" s="497"/>
      <c r="LFD63" s="497"/>
      <c r="LFE63" s="497"/>
      <c r="LFF63" s="497"/>
      <c r="LFG63" s="497"/>
      <c r="LFH63" s="497"/>
      <c r="LFI63" s="497"/>
      <c r="LFJ63" s="497"/>
      <c r="LFK63" s="497"/>
      <c r="LFL63" s="497"/>
      <c r="LFM63" s="497"/>
      <c r="LFN63" s="497"/>
      <c r="LFO63" s="497"/>
      <c r="LFP63" s="497"/>
      <c r="LFQ63" s="497"/>
      <c r="LFR63" s="497"/>
      <c r="LFS63" s="497"/>
      <c r="LFT63" s="497"/>
      <c r="LFU63" s="497"/>
      <c r="LFV63" s="497"/>
      <c r="LFW63" s="497"/>
      <c r="LFX63" s="497"/>
      <c r="LFY63" s="497"/>
      <c r="LFZ63" s="497"/>
      <c r="LGA63" s="497"/>
      <c r="LGB63" s="497"/>
      <c r="LGC63" s="497"/>
      <c r="LGD63" s="497"/>
      <c r="LGE63" s="497"/>
      <c r="LGF63" s="497"/>
      <c r="LGG63" s="497"/>
      <c r="LGH63" s="497"/>
      <c r="LGI63" s="497"/>
      <c r="LGJ63" s="497"/>
      <c r="LGK63" s="497"/>
      <c r="LGL63" s="497"/>
      <c r="LGM63" s="497"/>
      <c r="LGN63" s="497"/>
      <c r="LGO63" s="497"/>
      <c r="LGP63" s="497"/>
      <c r="LGQ63" s="497"/>
      <c r="LGR63" s="497"/>
      <c r="LGS63" s="497"/>
      <c r="LGT63" s="497"/>
      <c r="LGU63" s="497"/>
      <c r="LGV63" s="497"/>
      <c r="LGW63" s="497"/>
      <c r="LGX63" s="497"/>
      <c r="LGY63" s="497"/>
      <c r="LGZ63" s="497"/>
      <c r="LHA63" s="497"/>
      <c r="LHB63" s="497"/>
      <c r="LHC63" s="497"/>
      <c r="LHD63" s="497"/>
      <c r="LHE63" s="497"/>
      <c r="LHF63" s="497"/>
      <c r="LHG63" s="497"/>
      <c r="LHH63" s="497"/>
      <c r="LHI63" s="497"/>
      <c r="LHJ63" s="497"/>
      <c r="LHK63" s="497"/>
      <c r="LHL63" s="497"/>
      <c r="LHM63" s="497"/>
      <c r="LHN63" s="497"/>
      <c r="LHO63" s="497"/>
      <c r="LHP63" s="497"/>
      <c r="LHQ63" s="497"/>
      <c r="LHR63" s="497"/>
      <c r="LHS63" s="497"/>
      <c r="LHT63" s="497"/>
      <c r="LHU63" s="497"/>
      <c r="LHV63" s="497"/>
      <c r="LHW63" s="497"/>
      <c r="LHX63" s="497"/>
      <c r="LHY63" s="497"/>
      <c r="LHZ63" s="497"/>
      <c r="LIA63" s="497"/>
      <c r="LIB63" s="497"/>
      <c r="LIC63" s="497"/>
      <c r="LID63" s="497"/>
      <c r="LIE63" s="497"/>
      <c r="LIF63" s="497"/>
      <c r="LIG63" s="497"/>
      <c r="LIH63" s="497"/>
      <c r="LII63" s="497"/>
      <c r="LIJ63" s="497"/>
      <c r="LIK63" s="497"/>
      <c r="LIL63" s="497"/>
      <c r="LIM63" s="497"/>
      <c r="LIN63" s="497"/>
      <c r="LIO63" s="497"/>
      <c r="LIP63" s="497"/>
      <c r="LIQ63" s="497"/>
      <c r="LIR63" s="497"/>
      <c r="LIS63" s="497"/>
      <c r="LIT63" s="497"/>
      <c r="LIU63" s="497"/>
      <c r="LIV63" s="497"/>
      <c r="LIW63" s="497"/>
      <c r="LIX63" s="497"/>
      <c r="LIY63" s="497"/>
      <c r="LIZ63" s="497"/>
      <c r="LJA63" s="497"/>
      <c r="LJB63" s="497"/>
      <c r="LJC63" s="497"/>
      <c r="LJD63" s="497"/>
      <c r="LJE63" s="497"/>
      <c r="LJF63" s="497"/>
      <c r="LJG63" s="497"/>
      <c r="LJH63" s="497"/>
      <c r="LJI63" s="497"/>
      <c r="LJJ63" s="497"/>
      <c r="LJK63" s="497"/>
      <c r="LJL63" s="497"/>
      <c r="LJM63" s="497"/>
      <c r="LJN63" s="497"/>
      <c r="LJO63" s="497"/>
      <c r="LJP63" s="497"/>
      <c r="LJQ63" s="497"/>
      <c r="LJR63" s="497"/>
      <c r="LJS63" s="497"/>
      <c r="LJT63" s="497"/>
      <c r="LJU63" s="497"/>
      <c r="LJV63" s="497"/>
      <c r="LJW63" s="497"/>
      <c r="LJX63" s="497"/>
      <c r="LJY63" s="497"/>
      <c r="LJZ63" s="497"/>
      <c r="LKA63" s="497"/>
      <c r="LKB63" s="497"/>
      <c r="LKC63" s="497"/>
      <c r="LKD63" s="497"/>
      <c r="LKE63" s="497"/>
      <c r="LKF63" s="497"/>
      <c r="LKG63" s="497"/>
      <c r="LKH63" s="497"/>
      <c r="LKI63" s="497"/>
      <c r="LKJ63" s="497"/>
      <c r="LKK63" s="497"/>
      <c r="LKL63" s="497"/>
      <c r="LKM63" s="497"/>
      <c r="LKN63" s="497"/>
      <c r="LKO63" s="497"/>
      <c r="LKP63" s="497"/>
      <c r="LKQ63" s="497"/>
      <c r="LKR63" s="497"/>
      <c r="LKS63" s="497"/>
      <c r="LKT63" s="497"/>
      <c r="LKU63" s="497"/>
      <c r="LKV63" s="497"/>
      <c r="LKW63" s="497"/>
      <c r="LKX63" s="497"/>
      <c r="LKY63" s="497"/>
      <c r="LKZ63" s="497"/>
      <c r="LLA63" s="497"/>
      <c r="LLB63" s="497"/>
      <c r="LLC63" s="497"/>
      <c r="LLD63" s="497"/>
      <c r="LLE63" s="497"/>
      <c r="LLF63" s="497"/>
      <c r="LLG63" s="497"/>
      <c r="LLH63" s="497"/>
      <c r="LLI63" s="497"/>
      <c r="LLJ63" s="497"/>
      <c r="LLK63" s="497"/>
      <c r="LLL63" s="497"/>
      <c r="LLM63" s="497"/>
      <c r="LLN63" s="497"/>
      <c r="LLO63" s="497"/>
      <c r="LLP63" s="497"/>
      <c r="LLQ63" s="497"/>
      <c r="LLR63" s="497"/>
      <c r="LLS63" s="497"/>
      <c r="LLT63" s="497"/>
      <c r="LLU63" s="497"/>
      <c r="LLV63" s="497"/>
      <c r="LLW63" s="497"/>
      <c r="LLX63" s="497"/>
      <c r="LLY63" s="497"/>
      <c r="LLZ63" s="497"/>
      <c r="LMA63" s="497"/>
      <c r="LMB63" s="497"/>
      <c r="LMC63" s="497"/>
      <c r="LMD63" s="497"/>
      <c r="LME63" s="497"/>
      <c r="LMF63" s="497"/>
      <c r="LMG63" s="497"/>
      <c r="LMH63" s="497"/>
      <c r="LMI63" s="497"/>
      <c r="LMJ63" s="497"/>
      <c r="LMK63" s="497"/>
      <c r="LML63" s="497"/>
      <c r="LMM63" s="497"/>
      <c r="LMN63" s="497"/>
      <c r="LMO63" s="497"/>
      <c r="LMP63" s="497"/>
      <c r="LMQ63" s="497"/>
      <c r="LMR63" s="497"/>
      <c r="LMS63" s="497"/>
      <c r="LMT63" s="497"/>
      <c r="LMU63" s="497"/>
      <c r="LMV63" s="497"/>
      <c r="LMW63" s="497"/>
      <c r="LMX63" s="497"/>
      <c r="LMY63" s="497"/>
      <c r="LMZ63" s="497"/>
      <c r="LNA63" s="497"/>
      <c r="LNB63" s="497"/>
      <c r="LNC63" s="497"/>
      <c r="LND63" s="497"/>
      <c r="LNE63" s="497"/>
      <c r="LNF63" s="497"/>
      <c r="LNG63" s="497"/>
      <c r="LNH63" s="497"/>
      <c r="LNI63" s="497"/>
      <c r="LNJ63" s="497"/>
      <c r="LNK63" s="497"/>
      <c r="LNL63" s="497"/>
      <c r="LNM63" s="497"/>
      <c r="LNN63" s="497"/>
      <c r="LNO63" s="497"/>
      <c r="LNP63" s="497"/>
      <c r="LNQ63" s="497"/>
      <c r="LNR63" s="497"/>
      <c r="LNS63" s="497"/>
      <c r="LNT63" s="497"/>
      <c r="LNU63" s="497"/>
      <c r="LNV63" s="497"/>
      <c r="LNW63" s="497"/>
      <c r="LNX63" s="497"/>
      <c r="LNY63" s="497"/>
      <c r="LNZ63" s="497"/>
      <c r="LOA63" s="497"/>
      <c r="LOB63" s="497"/>
      <c r="LOC63" s="497"/>
      <c r="LOD63" s="497"/>
      <c r="LOE63" s="497"/>
      <c r="LOF63" s="497"/>
      <c r="LOG63" s="497"/>
      <c r="LOH63" s="497"/>
      <c r="LOI63" s="497"/>
      <c r="LOJ63" s="497"/>
      <c r="LOK63" s="497"/>
      <c r="LOL63" s="497"/>
      <c r="LOM63" s="497"/>
      <c r="LON63" s="497"/>
      <c r="LOO63" s="497"/>
      <c r="LOP63" s="497"/>
      <c r="LOQ63" s="497"/>
      <c r="LOR63" s="497"/>
      <c r="LOS63" s="497"/>
      <c r="LOT63" s="497"/>
      <c r="LOU63" s="497"/>
      <c r="LOV63" s="497"/>
      <c r="LOW63" s="497"/>
      <c r="LOX63" s="497"/>
      <c r="LOY63" s="497"/>
      <c r="LOZ63" s="497"/>
      <c r="LPA63" s="497"/>
      <c r="LPB63" s="497"/>
      <c r="LPC63" s="497"/>
      <c r="LPD63" s="497"/>
      <c r="LPE63" s="497"/>
      <c r="LPF63" s="497"/>
      <c r="LPG63" s="497"/>
      <c r="LPH63" s="497"/>
      <c r="LPI63" s="497"/>
      <c r="LPJ63" s="497"/>
      <c r="LPK63" s="497"/>
      <c r="LPL63" s="497"/>
      <c r="LPM63" s="497"/>
      <c r="LPN63" s="497"/>
      <c r="LPO63" s="497"/>
      <c r="LPP63" s="497"/>
      <c r="LPQ63" s="497"/>
      <c r="LPR63" s="497"/>
      <c r="LPS63" s="497"/>
      <c r="LPT63" s="497"/>
      <c r="LPU63" s="497"/>
      <c r="LPV63" s="497"/>
      <c r="LPW63" s="497"/>
      <c r="LPX63" s="497"/>
      <c r="LPY63" s="497"/>
      <c r="LPZ63" s="497"/>
      <c r="LQA63" s="497"/>
      <c r="LQB63" s="497"/>
      <c r="LQC63" s="497"/>
      <c r="LQD63" s="497"/>
      <c r="LQE63" s="497"/>
      <c r="LQF63" s="497"/>
      <c r="LQG63" s="497"/>
      <c r="LQH63" s="497"/>
      <c r="LQI63" s="497"/>
      <c r="LQJ63" s="497"/>
      <c r="LQK63" s="497"/>
      <c r="LQL63" s="497"/>
      <c r="LQM63" s="497"/>
      <c r="LQN63" s="497"/>
      <c r="LQO63" s="497"/>
      <c r="LQP63" s="497"/>
      <c r="LQQ63" s="497"/>
      <c r="LQR63" s="497"/>
      <c r="LQS63" s="497"/>
      <c r="LQT63" s="497"/>
      <c r="LQU63" s="497"/>
      <c r="LQV63" s="497"/>
      <c r="LQW63" s="497"/>
      <c r="LQX63" s="497"/>
      <c r="LQY63" s="497"/>
      <c r="LQZ63" s="497"/>
      <c r="LRA63" s="497"/>
      <c r="LRB63" s="497"/>
      <c r="LRC63" s="497"/>
      <c r="LRD63" s="497"/>
      <c r="LRE63" s="497"/>
      <c r="LRF63" s="497"/>
      <c r="LRG63" s="497"/>
      <c r="LRH63" s="497"/>
      <c r="LRI63" s="497"/>
      <c r="LRJ63" s="497"/>
      <c r="LRK63" s="497"/>
      <c r="LRL63" s="497"/>
      <c r="LRM63" s="497"/>
      <c r="LRN63" s="497"/>
      <c r="LRO63" s="497"/>
      <c r="LRP63" s="497"/>
      <c r="LRQ63" s="497"/>
      <c r="LRR63" s="497"/>
      <c r="LRS63" s="497"/>
      <c r="LRT63" s="497"/>
      <c r="LRU63" s="497"/>
      <c r="LRV63" s="497"/>
      <c r="LRW63" s="497"/>
      <c r="LRX63" s="497"/>
      <c r="LRY63" s="497"/>
      <c r="LRZ63" s="497"/>
      <c r="LSA63" s="497"/>
      <c r="LSB63" s="497"/>
      <c r="LSC63" s="497"/>
      <c r="LSD63" s="497"/>
      <c r="LSE63" s="497"/>
      <c r="LSF63" s="497"/>
      <c r="LSG63" s="497"/>
      <c r="LSH63" s="497"/>
      <c r="LSI63" s="497"/>
      <c r="LSJ63" s="497"/>
      <c r="LSK63" s="497"/>
      <c r="LSL63" s="497"/>
      <c r="LSM63" s="497"/>
      <c r="LSN63" s="497"/>
      <c r="LSO63" s="497"/>
      <c r="LSP63" s="497"/>
      <c r="LSQ63" s="497"/>
      <c r="LSR63" s="497"/>
      <c r="LSS63" s="497"/>
      <c r="LST63" s="497"/>
      <c r="LSU63" s="497"/>
      <c r="LSV63" s="497"/>
      <c r="LSW63" s="497"/>
      <c r="LSX63" s="497"/>
      <c r="LSY63" s="497"/>
      <c r="LSZ63" s="497"/>
      <c r="LTA63" s="497"/>
      <c r="LTB63" s="497"/>
      <c r="LTC63" s="497"/>
      <c r="LTD63" s="497"/>
      <c r="LTE63" s="497"/>
      <c r="LTF63" s="497"/>
      <c r="LTG63" s="497"/>
      <c r="LTH63" s="497"/>
      <c r="LTI63" s="497"/>
      <c r="LTJ63" s="497"/>
      <c r="LTK63" s="497"/>
      <c r="LTL63" s="497"/>
      <c r="LTM63" s="497"/>
      <c r="LTN63" s="497"/>
      <c r="LTO63" s="497"/>
      <c r="LTP63" s="497"/>
      <c r="LTQ63" s="497"/>
      <c r="LTR63" s="497"/>
      <c r="LTS63" s="497"/>
      <c r="LTT63" s="497"/>
      <c r="LTU63" s="497"/>
      <c r="LTV63" s="497"/>
      <c r="LTW63" s="497"/>
      <c r="LTX63" s="497"/>
      <c r="LTY63" s="497"/>
      <c r="LTZ63" s="497"/>
      <c r="LUA63" s="497"/>
      <c r="LUB63" s="497"/>
      <c r="LUC63" s="497"/>
      <c r="LUD63" s="497"/>
      <c r="LUE63" s="497"/>
      <c r="LUF63" s="497"/>
      <c r="LUG63" s="497"/>
      <c r="LUH63" s="497"/>
      <c r="LUI63" s="497"/>
      <c r="LUJ63" s="497"/>
      <c r="LUK63" s="497"/>
      <c r="LUL63" s="497"/>
      <c r="LUM63" s="497"/>
      <c r="LUN63" s="497"/>
      <c r="LUO63" s="497"/>
      <c r="LUP63" s="497"/>
      <c r="LUQ63" s="497"/>
      <c r="LUR63" s="497"/>
      <c r="LUS63" s="497"/>
      <c r="LUT63" s="497"/>
      <c r="LUU63" s="497"/>
      <c r="LUV63" s="497"/>
      <c r="LUW63" s="497"/>
      <c r="LUX63" s="497"/>
      <c r="LUY63" s="497"/>
      <c r="LUZ63" s="497"/>
      <c r="LVA63" s="497"/>
      <c r="LVB63" s="497"/>
      <c r="LVC63" s="497"/>
      <c r="LVD63" s="497"/>
      <c r="LVE63" s="497"/>
      <c r="LVF63" s="497"/>
      <c r="LVG63" s="497"/>
      <c r="LVH63" s="497"/>
      <c r="LVI63" s="497"/>
      <c r="LVJ63" s="497"/>
      <c r="LVK63" s="497"/>
      <c r="LVL63" s="497"/>
      <c r="LVM63" s="497"/>
      <c r="LVN63" s="497"/>
      <c r="LVO63" s="497"/>
      <c r="LVP63" s="497"/>
      <c r="LVQ63" s="497"/>
      <c r="LVR63" s="497"/>
      <c r="LVS63" s="497"/>
      <c r="LVT63" s="497"/>
      <c r="LVU63" s="497"/>
      <c r="LVV63" s="497"/>
      <c r="LVW63" s="497"/>
      <c r="LVX63" s="497"/>
      <c r="LVY63" s="497"/>
      <c r="LVZ63" s="497"/>
      <c r="LWA63" s="497"/>
      <c r="LWB63" s="497"/>
      <c r="LWC63" s="497"/>
      <c r="LWD63" s="497"/>
      <c r="LWE63" s="497"/>
      <c r="LWF63" s="497"/>
      <c r="LWG63" s="497"/>
      <c r="LWH63" s="497"/>
      <c r="LWI63" s="497"/>
      <c r="LWJ63" s="497"/>
      <c r="LWK63" s="497"/>
      <c r="LWL63" s="497"/>
      <c r="LWM63" s="497"/>
      <c r="LWN63" s="497"/>
      <c r="LWO63" s="497"/>
      <c r="LWP63" s="497"/>
      <c r="LWQ63" s="497"/>
      <c r="LWR63" s="497"/>
      <c r="LWS63" s="497"/>
      <c r="LWT63" s="497"/>
      <c r="LWU63" s="497"/>
      <c r="LWV63" s="497"/>
      <c r="LWW63" s="497"/>
      <c r="LWX63" s="497"/>
      <c r="LWY63" s="497"/>
      <c r="LWZ63" s="497"/>
      <c r="LXA63" s="497"/>
      <c r="LXB63" s="497"/>
      <c r="LXC63" s="497"/>
      <c r="LXD63" s="497"/>
      <c r="LXE63" s="497"/>
      <c r="LXF63" s="497"/>
      <c r="LXG63" s="497"/>
      <c r="LXH63" s="497"/>
      <c r="LXI63" s="497"/>
      <c r="LXJ63" s="497"/>
      <c r="LXK63" s="497"/>
      <c r="LXL63" s="497"/>
      <c r="LXM63" s="497"/>
      <c r="LXN63" s="497"/>
      <c r="LXO63" s="497"/>
      <c r="LXP63" s="497"/>
      <c r="LXQ63" s="497"/>
      <c r="LXR63" s="497"/>
      <c r="LXS63" s="497"/>
      <c r="LXT63" s="497"/>
      <c r="LXU63" s="497"/>
      <c r="LXV63" s="497"/>
      <c r="LXW63" s="497"/>
      <c r="LXX63" s="497"/>
      <c r="LXY63" s="497"/>
      <c r="LXZ63" s="497"/>
      <c r="LYA63" s="497"/>
      <c r="LYB63" s="497"/>
      <c r="LYC63" s="497"/>
      <c r="LYD63" s="497"/>
      <c r="LYE63" s="497"/>
      <c r="LYF63" s="497"/>
      <c r="LYG63" s="497"/>
      <c r="LYH63" s="497"/>
      <c r="LYI63" s="497"/>
      <c r="LYJ63" s="497"/>
      <c r="LYK63" s="497"/>
      <c r="LYL63" s="497"/>
      <c r="LYM63" s="497"/>
      <c r="LYN63" s="497"/>
      <c r="LYO63" s="497"/>
      <c r="LYP63" s="497"/>
      <c r="LYQ63" s="497"/>
      <c r="LYR63" s="497"/>
      <c r="LYS63" s="497"/>
      <c r="LYT63" s="497"/>
      <c r="LYU63" s="497"/>
      <c r="LYV63" s="497"/>
      <c r="LYW63" s="497"/>
      <c r="LYX63" s="497"/>
      <c r="LYY63" s="497"/>
      <c r="LYZ63" s="497"/>
      <c r="LZA63" s="497"/>
      <c r="LZB63" s="497"/>
      <c r="LZC63" s="497"/>
      <c r="LZD63" s="497"/>
      <c r="LZE63" s="497"/>
      <c r="LZF63" s="497"/>
      <c r="LZG63" s="497"/>
      <c r="LZH63" s="497"/>
      <c r="LZI63" s="497"/>
      <c r="LZJ63" s="497"/>
      <c r="LZK63" s="497"/>
      <c r="LZL63" s="497"/>
      <c r="LZM63" s="497"/>
      <c r="LZN63" s="497"/>
      <c r="LZO63" s="497"/>
      <c r="LZP63" s="497"/>
      <c r="LZQ63" s="497"/>
      <c r="LZR63" s="497"/>
      <c r="LZS63" s="497"/>
      <c r="LZT63" s="497"/>
      <c r="LZU63" s="497"/>
      <c r="LZV63" s="497"/>
      <c r="LZW63" s="497"/>
      <c r="LZX63" s="497"/>
      <c r="LZY63" s="497"/>
      <c r="LZZ63" s="497"/>
      <c r="MAA63" s="497"/>
      <c r="MAB63" s="497"/>
      <c r="MAC63" s="497"/>
      <c r="MAD63" s="497"/>
      <c r="MAE63" s="497"/>
      <c r="MAF63" s="497"/>
      <c r="MAG63" s="497"/>
      <c r="MAH63" s="497"/>
      <c r="MAI63" s="497"/>
      <c r="MAJ63" s="497"/>
      <c r="MAK63" s="497"/>
      <c r="MAL63" s="497"/>
      <c r="MAM63" s="497"/>
      <c r="MAN63" s="497"/>
      <c r="MAO63" s="497"/>
      <c r="MAP63" s="497"/>
      <c r="MAQ63" s="497"/>
      <c r="MAR63" s="497"/>
      <c r="MAS63" s="497"/>
      <c r="MAT63" s="497"/>
      <c r="MAU63" s="497"/>
      <c r="MAV63" s="497"/>
      <c r="MAW63" s="497"/>
      <c r="MAX63" s="497"/>
      <c r="MAY63" s="497"/>
      <c r="MAZ63" s="497"/>
      <c r="MBA63" s="497"/>
      <c r="MBB63" s="497"/>
      <c r="MBC63" s="497"/>
      <c r="MBD63" s="497"/>
      <c r="MBE63" s="497"/>
      <c r="MBF63" s="497"/>
      <c r="MBG63" s="497"/>
      <c r="MBH63" s="497"/>
      <c r="MBI63" s="497"/>
      <c r="MBJ63" s="497"/>
      <c r="MBK63" s="497"/>
      <c r="MBL63" s="497"/>
      <c r="MBM63" s="497"/>
      <c r="MBN63" s="497"/>
      <c r="MBO63" s="497"/>
      <c r="MBP63" s="497"/>
      <c r="MBQ63" s="497"/>
      <c r="MBR63" s="497"/>
      <c r="MBS63" s="497"/>
      <c r="MBT63" s="497"/>
      <c r="MBU63" s="497"/>
      <c r="MBV63" s="497"/>
      <c r="MBW63" s="497"/>
      <c r="MBX63" s="497"/>
      <c r="MBY63" s="497"/>
      <c r="MBZ63" s="497"/>
      <c r="MCA63" s="497"/>
      <c r="MCB63" s="497"/>
      <c r="MCC63" s="497"/>
      <c r="MCD63" s="497"/>
      <c r="MCE63" s="497"/>
      <c r="MCF63" s="497"/>
      <c r="MCG63" s="497"/>
      <c r="MCH63" s="497"/>
      <c r="MCI63" s="497"/>
      <c r="MCJ63" s="497"/>
      <c r="MCK63" s="497"/>
      <c r="MCL63" s="497"/>
      <c r="MCM63" s="497"/>
      <c r="MCN63" s="497"/>
      <c r="MCO63" s="497"/>
      <c r="MCP63" s="497"/>
      <c r="MCQ63" s="497"/>
      <c r="MCR63" s="497"/>
      <c r="MCS63" s="497"/>
      <c r="MCT63" s="497"/>
      <c r="MCU63" s="497"/>
      <c r="MCV63" s="497"/>
      <c r="MCW63" s="497"/>
      <c r="MCX63" s="497"/>
      <c r="MCY63" s="497"/>
      <c r="MCZ63" s="497"/>
      <c r="MDA63" s="497"/>
      <c r="MDB63" s="497"/>
      <c r="MDC63" s="497"/>
      <c r="MDD63" s="497"/>
      <c r="MDE63" s="497"/>
      <c r="MDF63" s="497"/>
      <c r="MDG63" s="497"/>
      <c r="MDH63" s="497"/>
      <c r="MDI63" s="497"/>
      <c r="MDJ63" s="497"/>
      <c r="MDK63" s="497"/>
      <c r="MDL63" s="497"/>
      <c r="MDM63" s="497"/>
      <c r="MDN63" s="497"/>
      <c r="MDO63" s="497"/>
      <c r="MDP63" s="497"/>
      <c r="MDQ63" s="497"/>
      <c r="MDR63" s="497"/>
      <c r="MDS63" s="497"/>
      <c r="MDT63" s="497"/>
      <c r="MDU63" s="497"/>
      <c r="MDV63" s="497"/>
      <c r="MDW63" s="497"/>
      <c r="MDX63" s="497"/>
      <c r="MDY63" s="497"/>
      <c r="MDZ63" s="497"/>
      <c r="MEA63" s="497"/>
      <c r="MEB63" s="497"/>
      <c r="MEC63" s="497"/>
      <c r="MED63" s="497"/>
      <c r="MEE63" s="497"/>
      <c r="MEF63" s="497"/>
      <c r="MEG63" s="497"/>
      <c r="MEH63" s="497"/>
      <c r="MEI63" s="497"/>
      <c r="MEJ63" s="497"/>
      <c r="MEK63" s="497"/>
      <c r="MEL63" s="497"/>
      <c r="MEM63" s="497"/>
      <c r="MEN63" s="497"/>
      <c r="MEO63" s="497"/>
      <c r="MEP63" s="497"/>
      <c r="MEQ63" s="497"/>
      <c r="MER63" s="497"/>
      <c r="MES63" s="497"/>
      <c r="MET63" s="497"/>
      <c r="MEU63" s="497"/>
      <c r="MEV63" s="497"/>
      <c r="MEW63" s="497"/>
      <c r="MEX63" s="497"/>
      <c r="MEY63" s="497"/>
      <c r="MEZ63" s="497"/>
      <c r="MFA63" s="497"/>
      <c r="MFB63" s="497"/>
      <c r="MFC63" s="497"/>
      <c r="MFD63" s="497"/>
      <c r="MFE63" s="497"/>
      <c r="MFF63" s="497"/>
      <c r="MFG63" s="497"/>
      <c r="MFH63" s="497"/>
      <c r="MFI63" s="497"/>
      <c r="MFJ63" s="497"/>
      <c r="MFK63" s="497"/>
      <c r="MFL63" s="497"/>
      <c r="MFM63" s="497"/>
      <c r="MFN63" s="497"/>
      <c r="MFO63" s="497"/>
      <c r="MFP63" s="497"/>
      <c r="MFQ63" s="497"/>
      <c r="MFR63" s="497"/>
      <c r="MFS63" s="497"/>
      <c r="MFT63" s="497"/>
      <c r="MFU63" s="497"/>
      <c r="MFV63" s="497"/>
      <c r="MFW63" s="497"/>
      <c r="MFX63" s="497"/>
      <c r="MFY63" s="497"/>
      <c r="MFZ63" s="497"/>
      <c r="MGA63" s="497"/>
      <c r="MGB63" s="497"/>
      <c r="MGC63" s="497"/>
      <c r="MGD63" s="497"/>
      <c r="MGE63" s="497"/>
      <c r="MGF63" s="497"/>
      <c r="MGG63" s="497"/>
      <c r="MGH63" s="497"/>
      <c r="MGI63" s="497"/>
      <c r="MGJ63" s="497"/>
      <c r="MGK63" s="497"/>
      <c r="MGL63" s="497"/>
      <c r="MGM63" s="497"/>
      <c r="MGN63" s="497"/>
      <c r="MGO63" s="497"/>
      <c r="MGP63" s="497"/>
      <c r="MGQ63" s="497"/>
      <c r="MGR63" s="497"/>
      <c r="MGS63" s="497"/>
      <c r="MGT63" s="497"/>
      <c r="MGU63" s="497"/>
      <c r="MGV63" s="497"/>
      <c r="MGW63" s="497"/>
      <c r="MGX63" s="497"/>
      <c r="MGY63" s="497"/>
      <c r="MGZ63" s="497"/>
      <c r="MHA63" s="497"/>
      <c r="MHB63" s="497"/>
      <c r="MHC63" s="497"/>
      <c r="MHD63" s="497"/>
      <c r="MHE63" s="497"/>
      <c r="MHF63" s="497"/>
      <c r="MHG63" s="497"/>
      <c r="MHH63" s="497"/>
      <c r="MHI63" s="497"/>
      <c r="MHJ63" s="497"/>
      <c r="MHK63" s="497"/>
      <c r="MHL63" s="497"/>
      <c r="MHM63" s="497"/>
      <c r="MHN63" s="497"/>
      <c r="MHO63" s="497"/>
      <c r="MHP63" s="497"/>
      <c r="MHQ63" s="497"/>
      <c r="MHR63" s="497"/>
      <c r="MHS63" s="497"/>
      <c r="MHT63" s="497"/>
      <c r="MHU63" s="497"/>
      <c r="MHV63" s="497"/>
      <c r="MHW63" s="497"/>
      <c r="MHX63" s="497"/>
      <c r="MHY63" s="497"/>
      <c r="MHZ63" s="497"/>
      <c r="MIA63" s="497"/>
      <c r="MIB63" s="497"/>
      <c r="MIC63" s="497"/>
      <c r="MID63" s="497"/>
      <c r="MIE63" s="497"/>
      <c r="MIF63" s="497"/>
      <c r="MIG63" s="497"/>
      <c r="MIH63" s="497"/>
      <c r="MII63" s="497"/>
      <c r="MIJ63" s="497"/>
      <c r="MIK63" s="497"/>
      <c r="MIL63" s="497"/>
      <c r="MIM63" s="497"/>
      <c r="MIN63" s="497"/>
      <c r="MIO63" s="497"/>
      <c r="MIP63" s="497"/>
      <c r="MIQ63" s="497"/>
      <c r="MIR63" s="497"/>
      <c r="MIS63" s="497"/>
      <c r="MIT63" s="497"/>
      <c r="MIU63" s="497"/>
      <c r="MIV63" s="497"/>
      <c r="MIW63" s="497"/>
      <c r="MIX63" s="497"/>
      <c r="MIY63" s="497"/>
      <c r="MIZ63" s="497"/>
      <c r="MJA63" s="497"/>
      <c r="MJB63" s="497"/>
      <c r="MJC63" s="497"/>
      <c r="MJD63" s="497"/>
      <c r="MJE63" s="497"/>
      <c r="MJF63" s="497"/>
      <c r="MJG63" s="497"/>
      <c r="MJH63" s="497"/>
      <c r="MJI63" s="497"/>
      <c r="MJJ63" s="497"/>
      <c r="MJK63" s="497"/>
      <c r="MJL63" s="497"/>
      <c r="MJM63" s="497"/>
      <c r="MJN63" s="497"/>
      <c r="MJO63" s="497"/>
      <c r="MJP63" s="497"/>
      <c r="MJQ63" s="497"/>
      <c r="MJR63" s="497"/>
      <c r="MJS63" s="497"/>
      <c r="MJT63" s="497"/>
      <c r="MJU63" s="497"/>
      <c r="MJV63" s="497"/>
      <c r="MJW63" s="497"/>
      <c r="MJX63" s="497"/>
      <c r="MJY63" s="497"/>
      <c r="MJZ63" s="497"/>
      <c r="MKA63" s="497"/>
      <c r="MKB63" s="497"/>
      <c r="MKC63" s="497"/>
      <c r="MKD63" s="497"/>
      <c r="MKE63" s="497"/>
      <c r="MKF63" s="497"/>
      <c r="MKG63" s="497"/>
      <c r="MKH63" s="497"/>
      <c r="MKI63" s="497"/>
      <c r="MKJ63" s="497"/>
      <c r="MKK63" s="497"/>
      <c r="MKL63" s="497"/>
      <c r="MKM63" s="497"/>
      <c r="MKN63" s="497"/>
      <c r="MKO63" s="497"/>
      <c r="MKP63" s="497"/>
      <c r="MKQ63" s="497"/>
      <c r="MKR63" s="497"/>
      <c r="MKS63" s="497"/>
      <c r="MKT63" s="497"/>
      <c r="MKU63" s="497"/>
      <c r="MKV63" s="497"/>
      <c r="MKW63" s="497"/>
      <c r="MKX63" s="497"/>
      <c r="MKY63" s="497"/>
      <c r="MKZ63" s="497"/>
      <c r="MLA63" s="497"/>
      <c r="MLB63" s="497"/>
      <c r="MLC63" s="497"/>
      <c r="MLD63" s="497"/>
      <c r="MLE63" s="497"/>
      <c r="MLF63" s="497"/>
      <c r="MLG63" s="497"/>
      <c r="MLH63" s="497"/>
      <c r="MLI63" s="497"/>
      <c r="MLJ63" s="497"/>
      <c r="MLK63" s="497"/>
      <c r="MLL63" s="497"/>
      <c r="MLM63" s="497"/>
      <c r="MLN63" s="497"/>
      <c r="MLO63" s="497"/>
      <c r="MLP63" s="497"/>
      <c r="MLQ63" s="497"/>
      <c r="MLR63" s="497"/>
      <c r="MLS63" s="497"/>
      <c r="MLT63" s="497"/>
      <c r="MLU63" s="497"/>
      <c r="MLV63" s="497"/>
      <c r="MLW63" s="497"/>
      <c r="MLX63" s="497"/>
      <c r="MLY63" s="497"/>
      <c r="MLZ63" s="497"/>
      <c r="MMA63" s="497"/>
      <c r="MMB63" s="497"/>
      <c r="MMC63" s="497"/>
      <c r="MMD63" s="497"/>
      <c r="MME63" s="497"/>
      <c r="MMF63" s="497"/>
      <c r="MMG63" s="497"/>
      <c r="MMH63" s="497"/>
      <c r="MMI63" s="497"/>
      <c r="MMJ63" s="497"/>
      <c r="MMK63" s="497"/>
      <c r="MML63" s="497"/>
      <c r="MMM63" s="497"/>
      <c r="MMN63" s="497"/>
      <c r="MMO63" s="497"/>
      <c r="MMP63" s="497"/>
      <c r="MMQ63" s="497"/>
      <c r="MMR63" s="497"/>
      <c r="MMS63" s="497"/>
      <c r="MMT63" s="497"/>
      <c r="MMU63" s="497"/>
      <c r="MMV63" s="497"/>
      <c r="MMW63" s="497"/>
      <c r="MMX63" s="497"/>
      <c r="MMY63" s="497"/>
      <c r="MMZ63" s="497"/>
      <c r="MNA63" s="497"/>
      <c r="MNB63" s="497"/>
      <c r="MNC63" s="497"/>
      <c r="MND63" s="497"/>
      <c r="MNE63" s="497"/>
      <c r="MNF63" s="497"/>
      <c r="MNG63" s="497"/>
      <c r="MNH63" s="497"/>
      <c r="MNI63" s="497"/>
      <c r="MNJ63" s="497"/>
      <c r="MNK63" s="497"/>
      <c r="MNL63" s="497"/>
      <c r="MNM63" s="497"/>
      <c r="MNN63" s="497"/>
      <c r="MNO63" s="497"/>
      <c r="MNP63" s="497"/>
      <c r="MNQ63" s="497"/>
      <c r="MNR63" s="497"/>
      <c r="MNS63" s="497"/>
      <c r="MNT63" s="497"/>
      <c r="MNU63" s="497"/>
      <c r="MNV63" s="497"/>
      <c r="MNW63" s="497"/>
      <c r="MNX63" s="497"/>
      <c r="MNY63" s="497"/>
      <c r="MNZ63" s="497"/>
      <c r="MOA63" s="497"/>
      <c r="MOB63" s="497"/>
      <c r="MOC63" s="497"/>
      <c r="MOD63" s="497"/>
      <c r="MOE63" s="497"/>
      <c r="MOF63" s="497"/>
      <c r="MOG63" s="497"/>
      <c r="MOH63" s="497"/>
      <c r="MOI63" s="497"/>
      <c r="MOJ63" s="497"/>
      <c r="MOK63" s="497"/>
      <c r="MOL63" s="497"/>
      <c r="MOM63" s="497"/>
      <c r="MON63" s="497"/>
      <c r="MOO63" s="497"/>
      <c r="MOP63" s="497"/>
      <c r="MOQ63" s="497"/>
      <c r="MOR63" s="497"/>
      <c r="MOS63" s="497"/>
      <c r="MOT63" s="497"/>
      <c r="MOU63" s="497"/>
      <c r="MOV63" s="497"/>
      <c r="MOW63" s="497"/>
      <c r="MOX63" s="497"/>
      <c r="MOY63" s="497"/>
      <c r="MOZ63" s="497"/>
      <c r="MPA63" s="497"/>
      <c r="MPB63" s="497"/>
      <c r="MPC63" s="497"/>
      <c r="MPD63" s="497"/>
      <c r="MPE63" s="497"/>
      <c r="MPF63" s="497"/>
      <c r="MPG63" s="497"/>
      <c r="MPH63" s="497"/>
      <c r="MPI63" s="497"/>
      <c r="MPJ63" s="497"/>
      <c r="MPK63" s="497"/>
      <c r="MPL63" s="497"/>
      <c r="MPM63" s="497"/>
      <c r="MPN63" s="497"/>
      <c r="MPO63" s="497"/>
      <c r="MPP63" s="497"/>
      <c r="MPQ63" s="497"/>
      <c r="MPR63" s="497"/>
      <c r="MPS63" s="497"/>
      <c r="MPT63" s="497"/>
      <c r="MPU63" s="497"/>
      <c r="MPV63" s="497"/>
      <c r="MPW63" s="497"/>
      <c r="MPX63" s="497"/>
      <c r="MPY63" s="497"/>
      <c r="MPZ63" s="497"/>
      <c r="MQA63" s="497"/>
      <c r="MQB63" s="497"/>
      <c r="MQC63" s="497"/>
      <c r="MQD63" s="497"/>
      <c r="MQE63" s="497"/>
      <c r="MQF63" s="497"/>
      <c r="MQG63" s="497"/>
      <c r="MQH63" s="497"/>
      <c r="MQI63" s="497"/>
      <c r="MQJ63" s="497"/>
      <c r="MQK63" s="497"/>
      <c r="MQL63" s="497"/>
      <c r="MQM63" s="497"/>
      <c r="MQN63" s="497"/>
      <c r="MQO63" s="497"/>
      <c r="MQP63" s="497"/>
      <c r="MQQ63" s="497"/>
      <c r="MQR63" s="497"/>
      <c r="MQS63" s="497"/>
      <c r="MQT63" s="497"/>
      <c r="MQU63" s="497"/>
      <c r="MQV63" s="497"/>
      <c r="MQW63" s="497"/>
      <c r="MQX63" s="497"/>
      <c r="MQY63" s="497"/>
      <c r="MQZ63" s="497"/>
      <c r="MRA63" s="497"/>
      <c r="MRB63" s="497"/>
      <c r="MRC63" s="497"/>
      <c r="MRD63" s="497"/>
      <c r="MRE63" s="497"/>
      <c r="MRF63" s="497"/>
      <c r="MRG63" s="497"/>
      <c r="MRH63" s="497"/>
      <c r="MRI63" s="497"/>
      <c r="MRJ63" s="497"/>
      <c r="MRK63" s="497"/>
      <c r="MRL63" s="497"/>
      <c r="MRM63" s="497"/>
      <c r="MRN63" s="497"/>
      <c r="MRO63" s="497"/>
      <c r="MRP63" s="497"/>
      <c r="MRQ63" s="497"/>
      <c r="MRR63" s="497"/>
      <c r="MRS63" s="497"/>
      <c r="MRT63" s="497"/>
      <c r="MRU63" s="497"/>
      <c r="MRV63" s="497"/>
      <c r="MRW63" s="497"/>
      <c r="MRX63" s="497"/>
      <c r="MRY63" s="497"/>
      <c r="MRZ63" s="497"/>
      <c r="MSA63" s="497"/>
      <c r="MSB63" s="497"/>
      <c r="MSC63" s="497"/>
      <c r="MSD63" s="497"/>
      <c r="MSE63" s="497"/>
      <c r="MSF63" s="497"/>
      <c r="MSG63" s="497"/>
      <c r="MSH63" s="497"/>
      <c r="MSI63" s="497"/>
      <c r="MSJ63" s="497"/>
      <c r="MSK63" s="497"/>
      <c r="MSL63" s="497"/>
      <c r="MSM63" s="497"/>
      <c r="MSN63" s="497"/>
      <c r="MSO63" s="497"/>
      <c r="MSP63" s="497"/>
      <c r="MSQ63" s="497"/>
      <c r="MSR63" s="497"/>
      <c r="MSS63" s="497"/>
      <c r="MST63" s="497"/>
      <c r="MSU63" s="497"/>
      <c r="MSV63" s="497"/>
      <c r="MSW63" s="497"/>
      <c r="MSX63" s="497"/>
      <c r="MSY63" s="497"/>
      <c r="MSZ63" s="497"/>
      <c r="MTA63" s="497"/>
      <c r="MTB63" s="497"/>
      <c r="MTC63" s="497"/>
      <c r="MTD63" s="497"/>
      <c r="MTE63" s="497"/>
      <c r="MTF63" s="497"/>
      <c r="MTG63" s="497"/>
      <c r="MTH63" s="497"/>
      <c r="MTI63" s="497"/>
      <c r="MTJ63" s="497"/>
      <c r="MTK63" s="497"/>
      <c r="MTL63" s="497"/>
      <c r="MTM63" s="497"/>
      <c r="MTN63" s="497"/>
      <c r="MTO63" s="497"/>
      <c r="MTP63" s="497"/>
      <c r="MTQ63" s="497"/>
      <c r="MTR63" s="497"/>
      <c r="MTS63" s="497"/>
      <c r="MTT63" s="497"/>
      <c r="MTU63" s="497"/>
      <c r="MTV63" s="497"/>
      <c r="MTW63" s="497"/>
      <c r="MTX63" s="497"/>
      <c r="MTY63" s="497"/>
      <c r="MTZ63" s="497"/>
      <c r="MUA63" s="497"/>
      <c r="MUB63" s="497"/>
      <c r="MUC63" s="497"/>
      <c r="MUD63" s="497"/>
      <c r="MUE63" s="497"/>
      <c r="MUF63" s="497"/>
      <c r="MUG63" s="497"/>
      <c r="MUH63" s="497"/>
      <c r="MUI63" s="497"/>
      <c r="MUJ63" s="497"/>
      <c r="MUK63" s="497"/>
      <c r="MUL63" s="497"/>
      <c r="MUM63" s="497"/>
      <c r="MUN63" s="497"/>
      <c r="MUO63" s="497"/>
      <c r="MUP63" s="497"/>
      <c r="MUQ63" s="497"/>
      <c r="MUR63" s="497"/>
      <c r="MUS63" s="497"/>
      <c r="MUT63" s="497"/>
      <c r="MUU63" s="497"/>
      <c r="MUV63" s="497"/>
      <c r="MUW63" s="497"/>
      <c r="MUX63" s="497"/>
      <c r="MUY63" s="497"/>
      <c r="MUZ63" s="497"/>
      <c r="MVA63" s="497"/>
      <c r="MVB63" s="497"/>
      <c r="MVC63" s="497"/>
      <c r="MVD63" s="497"/>
      <c r="MVE63" s="497"/>
      <c r="MVF63" s="497"/>
      <c r="MVG63" s="497"/>
      <c r="MVH63" s="497"/>
      <c r="MVI63" s="497"/>
      <c r="MVJ63" s="497"/>
      <c r="MVK63" s="497"/>
      <c r="MVL63" s="497"/>
      <c r="MVM63" s="497"/>
      <c r="MVN63" s="497"/>
      <c r="MVO63" s="497"/>
      <c r="MVP63" s="497"/>
      <c r="MVQ63" s="497"/>
      <c r="MVR63" s="497"/>
      <c r="MVS63" s="497"/>
      <c r="MVT63" s="497"/>
      <c r="MVU63" s="497"/>
      <c r="MVV63" s="497"/>
      <c r="MVW63" s="497"/>
      <c r="MVX63" s="497"/>
      <c r="MVY63" s="497"/>
      <c r="MVZ63" s="497"/>
      <c r="MWA63" s="497"/>
      <c r="MWB63" s="497"/>
      <c r="MWC63" s="497"/>
      <c r="MWD63" s="497"/>
      <c r="MWE63" s="497"/>
      <c r="MWF63" s="497"/>
      <c r="MWG63" s="497"/>
      <c r="MWH63" s="497"/>
      <c r="MWI63" s="497"/>
      <c r="MWJ63" s="497"/>
      <c r="MWK63" s="497"/>
      <c r="MWL63" s="497"/>
      <c r="MWM63" s="497"/>
      <c r="MWN63" s="497"/>
      <c r="MWO63" s="497"/>
      <c r="MWP63" s="497"/>
      <c r="MWQ63" s="497"/>
      <c r="MWR63" s="497"/>
      <c r="MWS63" s="497"/>
      <c r="MWT63" s="497"/>
      <c r="MWU63" s="497"/>
      <c r="MWV63" s="497"/>
      <c r="MWW63" s="497"/>
      <c r="MWX63" s="497"/>
      <c r="MWY63" s="497"/>
      <c r="MWZ63" s="497"/>
      <c r="MXA63" s="497"/>
      <c r="MXB63" s="497"/>
      <c r="MXC63" s="497"/>
      <c r="MXD63" s="497"/>
      <c r="MXE63" s="497"/>
      <c r="MXF63" s="497"/>
      <c r="MXG63" s="497"/>
      <c r="MXH63" s="497"/>
      <c r="MXI63" s="497"/>
      <c r="MXJ63" s="497"/>
      <c r="MXK63" s="497"/>
      <c r="MXL63" s="497"/>
      <c r="MXM63" s="497"/>
      <c r="MXN63" s="497"/>
      <c r="MXO63" s="497"/>
      <c r="MXP63" s="497"/>
      <c r="MXQ63" s="497"/>
      <c r="MXR63" s="497"/>
      <c r="MXS63" s="497"/>
      <c r="MXT63" s="497"/>
      <c r="MXU63" s="497"/>
      <c r="MXV63" s="497"/>
      <c r="MXW63" s="497"/>
      <c r="MXX63" s="497"/>
      <c r="MXY63" s="497"/>
      <c r="MXZ63" s="497"/>
      <c r="MYA63" s="497"/>
      <c r="MYB63" s="497"/>
      <c r="MYC63" s="497"/>
      <c r="MYD63" s="497"/>
      <c r="MYE63" s="497"/>
      <c r="MYF63" s="497"/>
      <c r="MYG63" s="497"/>
      <c r="MYH63" s="497"/>
      <c r="MYI63" s="497"/>
      <c r="MYJ63" s="497"/>
      <c r="MYK63" s="497"/>
      <c r="MYL63" s="497"/>
      <c r="MYM63" s="497"/>
      <c r="MYN63" s="497"/>
      <c r="MYO63" s="497"/>
      <c r="MYP63" s="497"/>
      <c r="MYQ63" s="497"/>
      <c r="MYR63" s="497"/>
      <c r="MYS63" s="497"/>
      <c r="MYT63" s="497"/>
      <c r="MYU63" s="497"/>
      <c r="MYV63" s="497"/>
      <c r="MYW63" s="497"/>
      <c r="MYX63" s="497"/>
      <c r="MYY63" s="497"/>
      <c r="MYZ63" s="497"/>
      <c r="MZA63" s="497"/>
      <c r="MZB63" s="497"/>
      <c r="MZC63" s="497"/>
      <c r="MZD63" s="497"/>
      <c r="MZE63" s="497"/>
      <c r="MZF63" s="497"/>
      <c r="MZG63" s="497"/>
      <c r="MZH63" s="497"/>
      <c r="MZI63" s="497"/>
      <c r="MZJ63" s="497"/>
      <c r="MZK63" s="497"/>
      <c r="MZL63" s="497"/>
      <c r="MZM63" s="497"/>
      <c r="MZN63" s="497"/>
      <c r="MZO63" s="497"/>
      <c r="MZP63" s="497"/>
      <c r="MZQ63" s="497"/>
      <c r="MZR63" s="497"/>
      <c r="MZS63" s="497"/>
      <c r="MZT63" s="497"/>
      <c r="MZU63" s="497"/>
      <c r="MZV63" s="497"/>
      <c r="MZW63" s="497"/>
      <c r="MZX63" s="497"/>
      <c r="MZY63" s="497"/>
      <c r="MZZ63" s="497"/>
      <c r="NAA63" s="497"/>
      <c r="NAB63" s="497"/>
      <c r="NAC63" s="497"/>
      <c r="NAD63" s="497"/>
      <c r="NAE63" s="497"/>
      <c r="NAF63" s="497"/>
      <c r="NAG63" s="497"/>
      <c r="NAH63" s="497"/>
      <c r="NAI63" s="497"/>
      <c r="NAJ63" s="497"/>
      <c r="NAK63" s="497"/>
      <c r="NAL63" s="497"/>
      <c r="NAM63" s="497"/>
      <c r="NAN63" s="497"/>
      <c r="NAO63" s="497"/>
      <c r="NAP63" s="497"/>
      <c r="NAQ63" s="497"/>
      <c r="NAR63" s="497"/>
      <c r="NAS63" s="497"/>
      <c r="NAT63" s="497"/>
      <c r="NAU63" s="497"/>
      <c r="NAV63" s="497"/>
      <c r="NAW63" s="497"/>
      <c r="NAX63" s="497"/>
      <c r="NAY63" s="497"/>
      <c r="NAZ63" s="497"/>
      <c r="NBA63" s="497"/>
      <c r="NBB63" s="497"/>
      <c r="NBC63" s="497"/>
      <c r="NBD63" s="497"/>
      <c r="NBE63" s="497"/>
      <c r="NBF63" s="497"/>
      <c r="NBG63" s="497"/>
      <c r="NBH63" s="497"/>
      <c r="NBI63" s="497"/>
      <c r="NBJ63" s="497"/>
      <c r="NBK63" s="497"/>
      <c r="NBL63" s="497"/>
      <c r="NBM63" s="497"/>
      <c r="NBN63" s="497"/>
      <c r="NBO63" s="497"/>
      <c r="NBP63" s="497"/>
      <c r="NBQ63" s="497"/>
      <c r="NBR63" s="497"/>
      <c r="NBS63" s="497"/>
      <c r="NBT63" s="497"/>
      <c r="NBU63" s="497"/>
      <c r="NBV63" s="497"/>
      <c r="NBW63" s="497"/>
      <c r="NBX63" s="497"/>
      <c r="NBY63" s="497"/>
      <c r="NBZ63" s="497"/>
      <c r="NCA63" s="497"/>
      <c r="NCB63" s="497"/>
      <c r="NCC63" s="497"/>
      <c r="NCD63" s="497"/>
      <c r="NCE63" s="497"/>
      <c r="NCF63" s="497"/>
      <c r="NCG63" s="497"/>
      <c r="NCH63" s="497"/>
      <c r="NCI63" s="497"/>
      <c r="NCJ63" s="497"/>
      <c r="NCK63" s="497"/>
      <c r="NCL63" s="497"/>
      <c r="NCM63" s="497"/>
      <c r="NCN63" s="497"/>
      <c r="NCO63" s="497"/>
      <c r="NCP63" s="497"/>
      <c r="NCQ63" s="497"/>
      <c r="NCR63" s="497"/>
      <c r="NCS63" s="497"/>
      <c r="NCT63" s="497"/>
      <c r="NCU63" s="497"/>
      <c r="NCV63" s="497"/>
      <c r="NCW63" s="497"/>
      <c r="NCX63" s="497"/>
      <c r="NCY63" s="497"/>
      <c r="NCZ63" s="497"/>
      <c r="NDA63" s="497"/>
      <c r="NDB63" s="497"/>
      <c r="NDC63" s="497"/>
      <c r="NDD63" s="497"/>
      <c r="NDE63" s="497"/>
      <c r="NDF63" s="497"/>
      <c r="NDG63" s="497"/>
      <c r="NDH63" s="497"/>
      <c r="NDI63" s="497"/>
      <c r="NDJ63" s="497"/>
      <c r="NDK63" s="497"/>
      <c r="NDL63" s="497"/>
      <c r="NDM63" s="497"/>
      <c r="NDN63" s="497"/>
      <c r="NDO63" s="497"/>
      <c r="NDP63" s="497"/>
      <c r="NDQ63" s="497"/>
      <c r="NDR63" s="497"/>
      <c r="NDS63" s="497"/>
      <c r="NDT63" s="497"/>
      <c r="NDU63" s="497"/>
      <c r="NDV63" s="497"/>
      <c r="NDW63" s="497"/>
      <c r="NDX63" s="497"/>
      <c r="NDY63" s="497"/>
      <c r="NDZ63" s="497"/>
      <c r="NEA63" s="497"/>
      <c r="NEB63" s="497"/>
      <c r="NEC63" s="497"/>
      <c r="NED63" s="497"/>
      <c r="NEE63" s="497"/>
      <c r="NEF63" s="497"/>
      <c r="NEG63" s="497"/>
      <c r="NEH63" s="497"/>
      <c r="NEI63" s="497"/>
      <c r="NEJ63" s="497"/>
      <c r="NEK63" s="497"/>
      <c r="NEL63" s="497"/>
      <c r="NEM63" s="497"/>
      <c r="NEN63" s="497"/>
      <c r="NEO63" s="497"/>
      <c r="NEP63" s="497"/>
      <c r="NEQ63" s="497"/>
      <c r="NER63" s="497"/>
      <c r="NES63" s="497"/>
      <c r="NET63" s="497"/>
      <c r="NEU63" s="497"/>
      <c r="NEV63" s="497"/>
      <c r="NEW63" s="497"/>
      <c r="NEX63" s="497"/>
      <c r="NEY63" s="497"/>
      <c r="NEZ63" s="497"/>
      <c r="NFA63" s="497"/>
      <c r="NFB63" s="497"/>
      <c r="NFC63" s="497"/>
      <c r="NFD63" s="497"/>
      <c r="NFE63" s="497"/>
      <c r="NFF63" s="497"/>
      <c r="NFG63" s="497"/>
      <c r="NFH63" s="497"/>
      <c r="NFI63" s="497"/>
      <c r="NFJ63" s="497"/>
      <c r="NFK63" s="497"/>
      <c r="NFL63" s="497"/>
      <c r="NFM63" s="497"/>
      <c r="NFN63" s="497"/>
      <c r="NFO63" s="497"/>
      <c r="NFP63" s="497"/>
      <c r="NFQ63" s="497"/>
      <c r="NFR63" s="497"/>
      <c r="NFS63" s="497"/>
      <c r="NFT63" s="497"/>
      <c r="NFU63" s="497"/>
      <c r="NFV63" s="497"/>
      <c r="NFW63" s="497"/>
      <c r="NFX63" s="497"/>
      <c r="NFY63" s="497"/>
      <c r="NFZ63" s="497"/>
      <c r="NGA63" s="497"/>
      <c r="NGB63" s="497"/>
      <c r="NGC63" s="497"/>
      <c r="NGD63" s="497"/>
      <c r="NGE63" s="497"/>
      <c r="NGF63" s="497"/>
      <c r="NGG63" s="497"/>
      <c r="NGH63" s="497"/>
      <c r="NGI63" s="497"/>
      <c r="NGJ63" s="497"/>
      <c r="NGK63" s="497"/>
      <c r="NGL63" s="497"/>
      <c r="NGM63" s="497"/>
      <c r="NGN63" s="497"/>
      <c r="NGO63" s="497"/>
      <c r="NGP63" s="497"/>
      <c r="NGQ63" s="497"/>
      <c r="NGR63" s="497"/>
      <c r="NGS63" s="497"/>
      <c r="NGT63" s="497"/>
      <c r="NGU63" s="497"/>
      <c r="NGV63" s="497"/>
      <c r="NGW63" s="497"/>
      <c r="NGX63" s="497"/>
      <c r="NGY63" s="497"/>
      <c r="NGZ63" s="497"/>
      <c r="NHA63" s="497"/>
      <c r="NHB63" s="497"/>
      <c r="NHC63" s="497"/>
      <c r="NHD63" s="497"/>
      <c r="NHE63" s="497"/>
      <c r="NHF63" s="497"/>
      <c r="NHG63" s="497"/>
      <c r="NHH63" s="497"/>
      <c r="NHI63" s="497"/>
      <c r="NHJ63" s="497"/>
      <c r="NHK63" s="497"/>
      <c r="NHL63" s="497"/>
      <c r="NHM63" s="497"/>
      <c r="NHN63" s="497"/>
      <c r="NHO63" s="497"/>
      <c r="NHP63" s="497"/>
      <c r="NHQ63" s="497"/>
      <c r="NHR63" s="497"/>
      <c r="NHS63" s="497"/>
      <c r="NHT63" s="497"/>
      <c r="NHU63" s="497"/>
      <c r="NHV63" s="497"/>
      <c r="NHW63" s="497"/>
      <c r="NHX63" s="497"/>
      <c r="NHY63" s="497"/>
      <c r="NHZ63" s="497"/>
      <c r="NIA63" s="497"/>
      <c r="NIB63" s="497"/>
      <c r="NIC63" s="497"/>
      <c r="NID63" s="497"/>
      <c r="NIE63" s="497"/>
      <c r="NIF63" s="497"/>
      <c r="NIG63" s="497"/>
      <c r="NIH63" s="497"/>
      <c r="NII63" s="497"/>
      <c r="NIJ63" s="497"/>
      <c r="NIK63" s="497"/>
      <c r="NIL63" s="497"/>
      <c r="NIM63" s="497"/>
      <c r="NIN63" s="497"/>
      <c r="NIO63" s="497"/>
      <c r="NIP63" s="497"/>
      <c r="NIQ63" s="497"/>
      <c r="NIR63" s="497"/>
      <c r="NIS63" s="497"/>
      <c r="NIT63" s="497"/>
      <c r="NIU63" s="497"/>
      <c r="NIV63" s="497"/>
      <c r="NIW63" s="497"/>
      <c r="NIX63" s="497"/>
      <c r="NIY63" s="497"/>
      <c r="NIZ63" s="497"/>
      <c r="NJA63" s="497"/>
      <c r="NJB63" s="497"/>
      <c r="NJC63" s="497"/>
      <c r="NJD63" s="497"/>
      <c r="NJE63" s="497"/>
      <c r="NJF63" s="497"/>
      <c r="NJG63" s="497"/>
      <c r="NJH63" s="497"/>
      <c r="NJI63" s="497"/>
      <c r="NJJ63" s="497"/>
      <c r="NJK63" s="497"/>
      <c r="NJL63" s="497"/>
      <c r="NJM63" s="497"/>
      <c r="NJN63" s="497"/>
      <c r="NJO63" s="497"/>
      <c r="NJP63" s="497"/>
      <c r="NJQ63" s="497"/>
      <c r="NJR63" s="497"/>
      <c r="NJS63" s="497"/>
      <c r="NJT63" s="497"/>
      <c r="NJU63" s="497"/>
      <c r="NJV63" s="497"/>
      <c r="NJW63" s="497"/>
      <c r="NJX63" s="497"/>
      <c r="NJY63" s="497"/>
      <c r="NJZ63" s="497"/>
      <c r="NKA63" s="497"/>
      <c r="NKB63" s="497"/>
      <c r="NKC63" s="497"/>
      <c r="NKD63" s="497"/>
      <c r="NKE63" s="497"/>
      <c r="NKF63" s="497"/>
      <c r="NKG63" s="497"/>
      <c r="NKH63" s="497"/>
      <c r="NKI63" s="497"/>
      <c r="NKJ63" s="497"/>
      <c r="NKK63" s="497"/>
      <c r="NKL63" s="497"/>
      <c r="NKM63" s="497"/>
      <c r="NKN63" s="497"/>
      <c r="NKO63" s="497"/>
      <c r="NKP63" s="497"/>
      <c r="NKQ63" s="497"/>
      <c r="NKR63" s="497"/>
      <c r="NKS63" s="497"/>
      <c r="NKT63" s="497"/>
      <c r="NKU63" s="497"/>
      <c r="NKV63" s="497"/>
      <c r="NKW63" s="497"/>
      <c r="NKX63" s="497"/>
      <c r="NKY63" s="497"/>
      <c r="NKZ63" s="497"/>
      <c r="NLA63" s="497"/>
      <c r="NLB63" s="497"/>
      <c r="NLC63" s="497"/>
      <c r="NLD63" s="497"/>
      <c r="NLE63" s="497"/>
      <c r="NLF63" s="497"/>
      <c r="NLG63" s="497"/>
      <c r="NLH63" s="497"/>
      <c r="NLI63" s="497"/>
      <c r="NLJ63" s="497"/>
      <c r="NLK63" s="497"/>
      <c r="NLL63" s="497"/>
      <c r="NLM63" s="497"/>
      <c r="NLN63" s="497"/>
      <c r="NLO63" s="497"/>
      <c r="NLP63" s="497"/>
      <c r="NLQ63" s="497"/>
      <c r="NLR63" s="497"/>
      <c r="NLS63" s="497"/>
      <c r="NLT63" s="497"/>
      <c r="NLU63" s="497"/>
      <c r="NLV63" s="497"/>
      <c r="NLW63" s="497"/>
      <c r="NLX63" s="497"/>
      <c r="NLY63" s="497"/>
      <c r="NLZ63" s="497"/>
      <c r="NMA63" s="497"/>
      <c r="NMB63" s="497"/>
      <c r="NMC63" s="497"/>
      <c r="NMD63" s="497"/>
      <c r="NME63" s="497"/>
      <c r="NMF63" s="497"/>
      <c r="NMG63" s="497"/>
      <c r="NMH63" s="497"/>
      <c r="NMI63" s="497"/>
      <c r="NMJ63" s="497"/>
      <c r="NMK63" s="497"/>
      <c r="NML63" s="497"/>
      <c r="NMM63" s="497"/>
      <c r="NMN63" s="497"/>
      <c r="NMO63" s="497"/>
      <c r="NMP63" s="497"/>
      <c r="NMQ63" s="497"/>
      <c r="NMR63" s="497"/>
      <c r="NMS63" s="497"/>
      <c r="NMT63" s="497"/>
      <c r="NMU63" s="497"/>
      <c r="NMV63" s="497"/>
      <c r="NMW63" s="497"/>
      <c r="NMX63" s="497"/>
      <c r="NMY63" s="497"/>
      <c r="NMZ63" s="497"/>
      <c r="NNA63" s="497"/>
      <c r="NNB63" s="497"/>
      <c r="NNC63" s="497"/>
      <c r="NND63" s="497"/>
      <c r="NNE63" s="497"/>
      <c r="NNF63" s="497"/>
      <c r="NNG63" s="497"/>
      <c r="NNH63" s="497"/>
      <c r="NNI63" s="497"/>
      <c r="NNJ63" s="497"/>
      <c r="NNK63" s="497"/>
      <c r="NNL63" s="497"/>
      <c r="NNM63" s="497"/>
      <c r="NNN63" s="497"/>
      <c r="NNO63" s="497"/>
      <c r="NNP63" s="497"/>
      <c r="NNQ63" s="497"/>
      <c r="NNR63" s="497"/>
      <c r="NNS63" s="497"/>
      <c r="NNT63" s="497"/>
      <c r="NNU63" s="497"/>
      <c r="NNV63" s="497"/>
      <c r="NNW63" s="497"/>
      <c r="NNX63" s="497"/>
      <c r="NNY63" s="497"/>
      <c r="NNZ63" s="497"/>
      <c r="NOA63" s="497"/>
      <c r="NOB63" s="497"/>
      <c r="NOC63" s="497"/>
      <c r="NOD63" s="497"/>
      <c r="NOE63" s="497"/>
      <c r="NOF63" s="497"/>
      <c r="NOG63" s="497"/>
      <c r="NOH63" s="497"/>
      <c r="NOI63" s="497"/>
      <c r="NOJ63" s="497"/>
      <c r="NOK63" s="497"/>
      <c r="NOL63" s="497"/>
      <c r="NOM63" s="497"/>
      <c r="NON63" s="497"/>
      <c r="NOO63" s="497"/>
      <c r="NOP63" s="497"/>
      <c r="NOQ63" s="497"/>
      <c r="NOR63" s="497"/>
      <c r="NOS63" s="497"/>
      <c r="NOT63" s="497"/>
      <c r="NOU63" s="497"/>
      <c r="NOV63" s="497"/>
      <c r="NOW63" s="497"/>
      <c r="NOX63" s="497"/>
      <c r="NOY63" s="497"/>
      <c r="NOZ63" s="497"/>
      <c r="NPA63" s="497"/>
      <c r="NPB63" s="497"/>
      <c r="NPC63" s="497"/>
      <c r="NPD63" s="497"/>
      <c r="NPE63" s="497"/>
      <c r="NPF63" s="497"/>
      <c r="NPG63" s="497"/>
      <c r="NPH63" s="497"/>
      <c r="NPI63" s="497"/>
      <c r="NPJ63" s="497"/>
      <c r="NPK63" s="497"/>
      <c r="NPL63" s="497"/>
      <c r="NPM63" s="497"/>
      <c r="NPN63" s="497"/>
      <c r="NPO63" s="497"/>
      <c r="NPP63" s="497"/>
      <c r="NPQ63" s="497"/>
      <c r="NPR63" s="497"/>
      <c r="NPS63" s="497"/>
      <c r="NPT63" s="497"/>
      <c r="NPU63" s="497"/>
      <c r="NPV63" s="497"/>
      <c r="NPW63" s="497"/>
      <c r="NPX63" s="497"/>
      <c r="NPY63" s="497"/>
      <c r="NPZ63" s="497"/>
      <c r="NQA63" s="497"/>
      <c r="NQB63" s="497"/>
      <c r="NQC63" s="497"/>
      <c r="NQD63" s="497"/>
      <c r="NQE63" s="497"/>
      <c r="NQF63" s="497"/>
      <c r="NQG63" s="497"/>
      <c r="NQH63" s="497"/>
      <c r="NQI63" s="497"/>
      <c r="NQJ63" s="497"/>
      <c r="NQK63" s="497"/>
      <c r="NQL63" s="497"/>
      <c r="NQM63" s="497"/>
      <c r="NQN63" s="497"/>
      <c r="NQO63" s="497"/>
      <c r="NQP63" s="497"/>
      <c r="NQQ63" s="497"/>
      <c r="NQR63" s="497"/>
      <c r="NQS63" s="497"/>
      <c r="NQT63" s="497"/>
      <c r="NQU63" s="497"/>
      <c r="NQV63" s="497"/>
      <c r="NQW63" s="497"/>
      <c r="NQX63" s="497"/>
      <c r="NQY63" s="497"/>
      <c r="NQZ63" s="497"/>
      <c r="NRA63" s="497"/>
      <c r="NRB63" s="497"/>
      <c r="NRC63" s="497"/>
      <c r="NRD63" s="497"/>
      <c r="NRE63" s="497"/>
      <c r="NRF63" s="497"/>
      <c r="NRG63" s="497"/>
      <c r="NRH63" s="497"/>
      <c r="NRI63" s="497"/>
      <c r="NRJ63" s="497"/>
      <c r="NRK63" s="497"/>
      <c r="NRL63" s="497"/>
      <c r="NRM63" s="497"/>
      <c r="NRN63" s="497"/>
      <c r="NRO63" s="497"/>
      <c r="NRP63" s="497"/>
      <c r="NRQ63" s="497"/>
      <c r="NRR63" s="497"/>
      <c r="NRS63" s="497"/>
      <c r="NRT63" s="497"/>
      <c r="NRU63" s="497"/>
      <c r="NRV63" s="497"/>
      <c r="NRW63" s="497"/>
      <c r="NRX63" s="497"/>
      <c r="NRY63" s="497"/>
      <c r="NRZ63" s="497"/>
      <c r="NSA63" s="497"/>
      <c r="NSB63" s="497"/>
      <c r="NSC63" s="497"/>
      <c r="NSD63" s="497"/>
      <c r="NSE63" s="497"/>
      <c r="NSF63" s="497"/>
      <c r="NSG63" s="497"/>
      <c r="NSH63" s="497"/>
      <c r="NSI63" s="497"/>
      <c r="NSJ63" s="497"/>
      <c r="NSK63" s="497"/>
      <c r="NSL63" s="497"/>
      <c r="NSM63" s="497"/>
      <c r="NSN63" s="497"/>
      <c r="NSO63" s="497"/>
      <c r="NSP63" s="497"/>
      <c r="NSQ63" s="497"/>
      <c r="NSR63" s="497"/>
      <c r="NSS63" s="497"/>
      <c r="NST63" s="497"/>
      <c r="NSU63" s="497"/>
      <c r="NSV63" s="497"/>
      <c r="NSW63" s="497"/>
      <c r="NSX63" s="497"/>
      <c r="NSY63" s="497"/>
      <c r="NSZ63" s="497"/>
      <c r="NTA63" s="497"/>
      <c r="NTB63" s="497"/>
      <c r="NTC63" s="497"/>
      <c r="NTD63" s="497"/>
      <c r="NTE63" s="497"/>
      <c r="NTF63" s="497"/>
      <c r="NTG63" s="497"/>
      <c r="NTH63" s="497"/>
      <c r="NTI63" s="497"/>
      <c r="NTJ63" s="497"/>
      <c r="NTK63" s="497"/>
      <c r="NTL63" s="497"/>
      <c r="NTM63" s="497"/>
      <c r="NTN63" s="497"/>
      <c r="NTO63" s="497"/>
      <c r="NTP63" s="497"/>
      <c r="NTQ63" s="497"/>
      <c r="NTR63" s="497"/>
      <c r="NTS63" s="497"/>
      <c r="NTT63" s="497"/>
      <c r="NTU63" s="497"/>
      <c r="NTV63" s="497"/>
      <c r="NTW63" s="497"/>
      <c r="NTX63" s="497"/>
      <c r="NTY63" s="497"/>
      <c r="NTZ63" s="497"/>
      <c r="NUA63" s="497"/>
      <c r="NUB63" s="497"/>
      <c r="NUC63" s="497"/>
      <c r="NUD63" s="497"/>
      <c r="NUE63" s="497"/>
      <c r="NUF63" s="497"/>
      <c r="NUG63" s="497"/>
      <c r="NUH63" s="497"/>
      <c r="NUI63" s="497"/>
      <c r="NUJ63" s="497"/>
      <c r="NUK63" s="497"/>
      <c r="NUL63" s="497"/>
      <c r="NUM63" s="497"/>
      <c r="NUN63" s="497"/>
      <c r="NUO63" s="497"/>
      <c r="NUP63" s="497"/>
      <c r="NUQ63" s="497"/>
      <c r="NUR63" s="497"/>
      <c r="NUS63" s="497"/>
      <c r="NUT63" s="497"/>
      <c r="NUU63" s="497"/>
      <c r="NUV63" s="497"/>
      <c r="NUW63" s="497"/>
      <c r="NUX63" s="497"/>
      <c r="NUY63" s="497"/>
      <c r="NUZ63" s="497"/>
      <c r="NVA63" s="497"/>
      <c r="NVB63" s="497"/>
      <c r="NVC63" s="497"/>
      <c r="NVD63" s="497"/>
      <c r="NVE63" s="497"/>
      <c r="NVF63" s="497"/>
      <c r="NVG63" s="497"/>
      <c r="NVH63" s="497"/>
      <c r="NVI63" s="497"/>
      <c r="NVJ63" s="497"/>
      <c r="NVK63" s="497"/>
      <c r="NVL63" s="497"/>
      <c r="NVM63" s="497"/>
      <c r="NVN63" s="497"/>
      <c r="NVO63" s="497"/>
      <c r="NVP63" s="497"/>
      <c r="NVQ63" s="497"/>
      <c r="NVR63" s="497"/>
      <c r="NVS63" s="497"/>
      <c r="NVT63" s="497"/>
      <c r="NVU63" s="497"/>
      <c r="NVV63" s="497"/>
      <c r="NVW63" s="497"/>
      <c r="NVX63" s="497"/>
      <c r="NVY63" s="497"/>
      <c r="NVZ63" s="497"/>
      <c r="NWA63" s="497"/>
      <c r="NWB63" s="497"/>
      <c r="NWC63" s="497"/>
      <c r="NWD63" s="497"/>
      <c r="NWE63" s="497"/>
      <c r="NWF63" s="497"/>
      <c r="NWG63" s="497"/>
      <c r="NWH63" s="497"/>
      <c r="NWI63" s="497"/>
      <c r="NWJ63" s="497"/>
      <c r="NWK63" s="497"/>
      <c r="NWL63" s="497"/>
      <c r="NWM63" s="497"/>
      <c r="NWN63" s="497"/>
      <c r="NWO63" s="497"/>
      <c r="NWP63" s="497"/>
      <c r="NWQ63" s="497"/>
      <c r="NWR63" s="497"/>
      <c r="NWS63" s="497"/>
      <c r="NWT63" s="497"/>
      <c r="NWU63" s="497"/>
      <c r="NWV63" s="497"/>
      <c r="NWW63" s="497"/>
      <c r="NWX63" s="497"/>
      <c r="NWY63" s="497"/>
      <c r="NWZ63" s="497"/>
      <c r="NXA63" s="497"/>
      <c r="NXB63" s="497"/>
      <c r="NXC63" s="497"/>
      <c r="NXD63" s="497"/>
      <c r="NXE63" s="497"/>
      <c r="NXF63" s="497"/>
      <c r="NXG63" s="497"/>
      <c r="NXH63" s="497"/>
      <c r="NXI63" s="497"/>
      <c r="NXJ63" s="497"/>
      <c r="NXK63" s="497"/>
      <c r="NXL63" s="497"/>
      <c r="NXM63" s="497"/>
      <c r="NXN63" s="497"/>
      <c r="NXO63" s="497"/>
      <c r="NXP63" s="497"/>
      <c r="NXQ63" s="497"/>
      <c r="NXR63" s="497"/>
      <c r="NXS63" s="497"/>
      <c r="NXT63" s="497"/>
      <c r="NXU63" s="497"/>
      <c r="NXV63" s="497"/>
      <c r="NXW63" s="497"/>
      <c r="NXX63" s="497"/>
      <c r="NXY63" s="497"/>
      <c r="NXZ63" s="497"/>
      <c r="NYA63" s="497"/>
      <c r="NYB63" s="497"/>
      <c r="NYC63" s="497"/>
      <c r="NYD63" s="497"/>
      <c r="NYE63" s="497"/>
      <c r="NYF63" s="497"/>
      <c r="NYG63" s="497"/>
      <c r="NYH63" s="497"/>
      <c r="NYI63" s="497"/>
      <c r="NYJ63" s="497"/>
      <c r="NYK63" s="497"/>
      <c r="NYL63" s="497"/>
      <c r="NYM63" s="497"/>
      <c r="NYN63" s="497"/>
      <c r="NYO63" s="497"/>
      <c r="NYP63" s="497"/>
      <c r="NYQ63" s="497"/>
      <c r="NYR63" s="497"/>
      <c r="NYS63" s="497"/>
      <c r="NYT63" s="497"/>
      <c r="NYU63" s="497"/>
      <c r="NYV63" s="497"/>
      <c r="NYW63" s="497"/>
      <c r="NYX63" s="497"/>
      <c r="NYY63" s="497"/>
      <c r="NYZ63" s="497"/>
      <c r="NZA63" s="497"/>
      <c r="NZB63" s="497"/>
      <c r="NZC63" s="497"/>
      <c r="NZD63" s="497"/>
      <c r="NZE63" s="497"/>
      <c r="NZF63" s="497"/>
      <c r="NZG63" s="497"/>
      <c r="NZH63" s="497"/>
      <c r="NZI63" s="497"/>
      <c r="NZJ63" s="497"/>
      <c r="NZK63" s="497"/>
      <c r="NZL63" s="497"/>
      <c r="NZM63" s="497"/>
      <c r="NZN63" s="497"/>
      <c r="NZO63" s="497"/>
      <c r="NZP63" s="497"/>
      <c r="NZQ63" s="497"/>
      <c r="NZR63" s="497"/>
      <c r="NZS63" s="497"/>
      <c r="NZT63" s="497"/>
      <c r="NZU63" s="497"/>
      <c r="NZV63" s="497"/>
      <c r="NZW63" s="497"/>
      <c r="NZX63" s="497"/>
      <c r="NZY63" s="497"/>
      <c r="NZZ63" s="497"/>
      <c r="OAA63" s="497"/>
      <c r="OAB63" s="497"/>
      <c r="OAC63" s="497"/>
      <c r="OAD63" s="497"/>
      <c r="OAE63" s="497"/>
      <c r="OAF63" s="497"/>
      <c r="OAG63" s="497"/>
      <c r="OAH63" s="497"/>
      <c r="OAI63" s="497"/>
      <c r="OAJ63" s="497"/>
      <c r="OAK63" s="497"/>
      <c r="OAL63" s="497"/>
      <c r="OAM63" s="497"/>
      <c r="OAN63" s="497"/>
      <c r="OAO63" s="497"/>
      <c r="OAP63" s="497"/>
      <c r="OAQ63" s="497"/>
      <c r="OAR63" s="497"/>
      <c r="OAS63" s="497"/>
      <c r="OAT63" s="497"/>
      <c r="OAU63" s="497"/>
      <c r="OAV63" s="497"/>
      <c r="OAW63" s="497"/>
      <c r="OAX63" s="497"/>
      <c r="OAY63" s="497"/>
      <c r="OAZ63" s="497"/>
      <c r="OBA63" s="497"/>
      <c r="OBB63" s="497"/>
      <c r="OBC63" s="497"/>
      <c r="OBD63" s="497"/>
      <c r="OBE63" s="497"/>
      <c r="OBF63" s="497"/>
      <c r="OBG63" s="497"/>
      <c r="OBH63" s="497"/>
      <c r="OBI63" s="497"/>
      <c r="OBJ63" s="497"/>
      <c r="OBK63" s="497"/>
      <c r="OBL63" s="497"/>
      <c r="OBM63" s="497"/>
      <c r="OBN63" s="497"/>
      <c r="OBO63" s="497"/>
      <c r="OBP63" s="497"/>
      <c r="OBQ63" s="497"/>
      <c r="OBR63" s="497"/>
      <c r="OBS63" s="497"/>
      <c r="OBT63" s="497"/>
      <c r="OBU63" s="497"/>
      <c r="OBV63" s="497"/>
      <c r="OBW63" s="497"/>
      <c r="OBX63" s="497"/>
      <c r="OBY63" s="497"/>
      <c r="OBZ63" s="497"/>
      <c r="OCA63" s="497"/>
      <c r="OCB63" s="497"/>
      <c r="OCC63" s="497"/>
      <c r="OCD63" s="497"/>
      <c r="OCE63" s="497"/>
      <c r="OCF63" s="497"/>
      <c r="OCG63" s="497"/>
      <c r="OCH63" s="497"/>
      <c r="OCI63" s="497"/>
      <c r="OCJ63" s="497"/>
      <c r="OCK63" s="497"/>
      <c r="OCL63" s="497"/>
      <c r="OCM63" s="497"/>
      <c r="OCN63" s="497"/>
      <c r="OCO63" s="497"/>
      <c r="OCP63" s="497"/>
      <c r="OCQ63" s="497"/>
      <c r="OCR63" s="497"/>
      <c r="OCS63" s="497"/>
      <c r="OCT63" s="497"/>
      <c r="OCU63" s="497"/>
      <c r="OCV63" s="497"/>
      <c r="OCW63" s="497"/>
      <c r="OCX63" s="497"/>
      <c r="OCY63" s="497"/>
      <c r="OCZ63" s="497"/>
      <c r="ODA63" s="497"/>
      <c r="ODB63" s="497"/>
      <c r="ODC63" s="497"/>
      <c r="ODD63" s="497"/>
      <c r="ODE63" s="497"/>
      <c r="ODF63" s="497"/>
      <c r="ODG63" s="497"/>
      <c r="ODH63" s="497"/>
      <c r="ODI63" s="497"/>
      <c r="ODJ63" s="497"/>
      <c r="ODK63" s="497"/>
      <c r="ODL63" s="497"/>
      <c r="ODM63" s="497"/>
      <c r="ODN63" s="497"/>
      <c r="ODO63" s="497"/>
      <c r="ODP63" s="497"/>
      <c r="ODQ63" s="497"/>
      <c r="ODR63" s="497"/>
      <c r="ODS63" s="497"/>
      <c r="ODT63" s="497"/>
      <c r="ODU63" s="497"/>
      <c r="ODV63" s="497"/>
      <c r="ODW63" s="497"/>
      <c r="ODX63" s="497"/>
      <c r="ODY63" s="497"/>
      <c r="ODZ63" s="497"/>
      <c r="OEA63" s="497"/>
      <c r="OEB63" s="497"/>
      <c r="OEC63" s="497"/>
      <c r="OED63" s="497"/>
      <c r="OEE63" s="497"/>
      <c r="OEF63" s="497"/>
      <c r="OEG63" s="497"/>
      <c r="OEH63" s="497"/>
      <c r="OEI63" s="497"/>
      <c r="OEJ63" s="497"/>
      <c r="OEK63" s="497"/>
      <c r="OEL63" s="497"/>
      <c r="OEM63" s="497"/>
      <c r="OEN63" s="497"/>
      <c r="OEO63" s="497"/>
      <c r="OEP63" s="497"/>
      <c r="OEQ63" s="497"/>
      <c r="OER63" s="497"/>
      <c r="OES63" s="497"/>
      <c r="OET63" s="497"/>
      <c r="OEU63" s="497"/>
      <c r="OEV63" s="497"/>
      <c r="OEW63" s="497"/>
      <c r="OEX63" s="497"/>
      <c r="OEY63" s="497"/>
      <c r="OEZ63" s="497"/>
      <c r="OFA63" s="497"/>
      <c r="OFB63" s="497"/>
      <c r="OFC63" s="497"/>
      <c r="OFD63" s="497"/>
      <c r="OFE63" s="497"/>
      <c r="OFF63" s="497"/>
      <c r="OFG63" s="497"/>
      <c r="OFH63" s="497"/>
      <c r="OFI63" s="497"/>
      <c r="OFJ63" s="497"/>
      <c r="OFK63" s="497"/>
      <c r="OFL63" s="497"/>
      <c r="OFM63" s="497"/>
      <c r="OFN63" s="497"/>
      <c r="OFO63" s="497"/>
      <c r="OFP63" s="497"/>
      <c r="OFQ63" s="497"/>
      <c r="OFR63" s="497"/>
      <c r="OFS63" s="497"/>
      <c r="OFT63" s="497"/>
      <c r="OFU63" s="497"/>
      <c r="OFV63" s="497"/>
      <c r="OFW63" s="497"/>
      <c r="OFX63" s="497"/>
      <c r="OFY63" s="497"/>
      <c r="OFZ63" s="497"/>
      <c r="OGA63" s="497"/>
      <c r="OGB63" s="497"/>
      <c r="OGC63" s="497"/>
      <c r="OGD63" s="497"/>
      <c r="OGE63" s="497"/>
      <c r="OGF63" s="497"/>
      <c r="OGG63" s="497"/>
      <c r="OGH63" s="497"/>
      <c r="OGI63" s="497"/>
      <c r="OGJ63" s="497"/>
      <c r="OGK63" s="497"/>
      <c r="OGL63" s="497"/>
      <c r="OGM63" s="497"/>
      <c r="OGN63" s="497"/>
      <c r="OGO63" s="497"/>
      <c r="OGP63" s="497"/>
      <c r="OGQ63" s="497"/>
      <c r="OGR63" s="497"/>
      <c r="OGS63" s="497"/>
      <c r="OGT63" s="497"/>
      <c r="OGU63" s="497"/>
      <c r="OGV63" s="497"/>
      <c r="OGW63" s="497"/>
      <c r="OGX63" s="497"/>
      <c r="OGY63" s="497"/>
      <c r="OGZ63" s="497"/>
      <c r="OHA63" s="497"/>
      <c r="OHB63" s="497"/>
      <c r="OHC63" s="497"/>
      <c r="OHD63" s="497"/>
      <c r="OHE63" s="497"/>
      <c r="OHF63" s="497"/>
      <c r="OHG63" s="497"/>
      <c r="OHH63" s="497"/>
      <c r="OHI63" s="497"/>
      <c r="OHJ63" s="497"/>
      <c r="OHK63" s="497"/>
      <c r="OHL63" s="497"/>
      <c r="OHM63" s="497"/>
      <c r="OHN63" s="497"/>
      <c r="OHO63" s="497"/>
      <c r="OHP63" s="497"/>
      <c r="OHQ63" s="497"/>
      <c r="OHR63" s="497"/>
      <c r="OHS63" s="497"/>
      <c r="OHT63" s="497"/>
      <c r="OHU63" s="497"/>
      <c r="OHV63" s="497"/>
      <c r="OHW63" s="497"/>
      <c r="OHX63" s="497"/>
      <c r="OHY63" s="497"/>
      <c r="OHZ63" s="497"/>
      <c r="OIA63" s="497"/>
      <c r="OIB63" s="497"/>
      <c r="OIC63" s="497"/>
      <c r="OID63" s="497"/>
      <c r="OIE63" s="497"/>
      <c r="OIF63" s="497"/>
      <c r="OIG63" s="497"/>
      <c r="OIH63" s="497"/>
      <c r="OII63" s="497"/>
      <c r="OIJ63" s="497"/>
      <c r="OIK63" s="497"/>
      <c r="OIL63" s="497"/>
      <c r="OIM63" s="497"/>
      <c r="OIN63" s="497"/>
      <c r="OIO63" s="497"/>
      <c r="OIP63" s="497"/>
      <c r="OIQ63" s="497"/>
      <c r="OIR63" s="497"/>
      <c r="OIS63" s="497"/>
      <c r="OIT63" s="497"/>
      <c r="OIU63" s="497"/>
      <c r="OIV63" s="497"/>
      <c r="OIW63" s="497"/>
      <c r="OIX63" s="497"/>
      <c r="OIY63" s="497"/>
      <c r="OIZ63" s="497"/>
      <c r="OJA63" s="497"/>
      <c r="OJB63" s="497"/>
      <c r="OJC63" s="497"/>
      <c r="OJD63" s="497"/>
      <c r="OJE63" s="497"/>
      <c r="OJF63" s="497"/>
      <c r="OJG63" s="497"/>
      <c r="OJH63" s="497"/>
      <c r="OJI63" s="497"/>
      <c r="OJJ63" s="497"/>
      <c r="OJK63" s="497"/>
      <c r="OJL63" s="497"/>
      <c r="OJM63" s="497"/>
      <c r="OJN63" s="497"/>
      <c r="OJO63" s="497"/>
      <c r="OJP63" s="497"/>
      <c r="OJQ63" s="497"/>
      <c r="OJR63" s="497"/>
      <c r="OJS63" s="497"/>
      <c r="OJT63" s="497"/>
      <c r="OJU63" s="497"/>
      <c r="OJV63" s="497"/>
      <c r="OJW63" s="497"/>
      <c r="OJX63" s="497"/>
      <c r="OJY63" s="497"/>
      <c r="OJZ63" s="497"/>
      <c r="OKA63" s="497"/>
      <c r="OKB63" s="497"/>
      <c r="OKC63" s="497"/>
      <c r="OKD63" s="497"/>
      <c r="OKE63" s="497"/>
      <c r="OKF63" s="497"/>
      <c r="OKG63" s="497"/>
      <c r="OKH63" s="497"/>
      <c r="OKI63" s="497"/>
      <c r="OKJ63" s="497"/>
      <c r="OKK63" s="497"/>
      <c r="OKL63" s="497"/>
      <c r="OKM63" s="497"/>
      <c r="OKN63" s="497"/>
      <c r="OKO63" s="497"/>
      <c r="OKP63" s="497"/>
      <c r="OKQ63" s="497"/>
      <c r="OKR63" s="497"/>
      <c r="OKS63" s="497"/>
      <c r="OKT63" s="497"/>
      <c r="OKU63" s="497"/>
      <c r="OKV63" s="497"/>
      <c r="OKW63" s="497"/>
      <c r="OKX63" s="497"/>
      <c r="OKY63" s="497"/>
      <c r="OKZ63" s="497"/>
      <c r="OLA63" s="497"/>
      <c r="OLB63" s="497"/>
      <c r="OLC63" s="497"/>
      <c r="OLD63" s="497"/>
      <c r="OLE63" s="497"/>
      <c r="OLF63" s="497"/>
      <c r="OLG63" s="497"/>
      <c r="OLH63" s="497"/>
      <c r="OLI63" s="497"/>
      <c r="OLJ63" s="497"/>
      <c r="OLK63" s="497"/>
      <c r="OLL63" s="497"/>
      <c r="OLM63" s="497"/>
      <c r="OLN63" s="497"/>
      <c r="OLO63" s="497"/>
      <c r="OLP63" s="497"/>
      <c r="OLQ63" s="497"/>
      <c r="OLR63" s="497"/>
      <c r="OLS63" s="497"/>
      <c r="OLT63" s="497"/>
      <c r="OLU63" s="497"/>
      <c r="OLV63" s="497"/>
      <c r="OLW63" s="497"/>
      <c r="OLX63" s="497"/>
      <c r="OLY63" s="497"/>
      <c r="OLZ63" s="497"/>
      <c r="OMA63" s="497"/>
      <c r="OMB63" s="497"/>
      <c r="OMC63" s="497"/>
      <c r="OMD63" s="497"/>
      <c r="OME63" s="497"/>
      <c r="OMF63" s="497"/>
      <c r="OMG63" s="497"/>
      <c r="OMH63" s="497"/>
      <c r="OMI63" s="497"/>
      <c r="OMJ63" s="497"/>
      <c r="OMK63" s="497"/>
      <c r="OML63" s="497"/>
      <c r="OMM63" s="497"/>
      <c r="OMN63" s="497"/>
      <c r="OMO63" s="497"/>
      <c r="OMP63" s="497"/>
      <c r="OMQ63" s="497"/>
      <c r="OMR63" s="497"/>
      <c r="OMS63" s="497"/>
      <c r="OMT63" s="497"/>
      <c r="OMU63" s="497"/>
      <c r="OMV63" s="497"/>
      <c r="OMW63" s="497"/>
      <c r="OMX63" s="497"/>
      <c r="OMY63" s="497"/>
      <c r="OMZ63" s="497"/>
      <c r="ONA63" s="497"/>
      <c r="ONB63" s="497"/>
      <c r="ONC63" s="497"/>
      <c r="OND63" s="497"/>
      <c r="ONE63" s="497"/>
      <c r="ONF63" s="497"/>
      <c r="ONG63" s="497"/>
      <c r="ONH63" s="497"/>
      <c r="ONI63" s="497"/>
      <c r="ONJ63" s="497"/>
      <c r="ONK63" s="497"/>
      <c r="ONL63" s="497"/>
      <c r="ONM63" s="497"/>
      <c r="ONN63" s="497"/>
      <c r="ONO63" s="497"/>
      <c r="ONP63" s="497"/>
      <c r="ONQ63" s="497"/>
      <c r="ONR63" s="497"/>
      <c r="ONS63" s="497"/>
      <c r="ONT63" s="497"/>
      <c r="ONU63" s="497"/>
      <c r="ONV63" s="497"/>
      <c r="ONW63" s="497"/>
      <c r="ONX63" s="497"/>
      <c r="ONY63" s="497"/>
      <c r="ONZ63" s="497"/>
      <c r="OOA63" s="497"/>
      <c r="OOB63" s="497"/>
      <c r="OOC63" s="497"/>
      <c r="OOD63" s="497"/>
      <c r="OOE63" s="497"/>
      <c r="OOF63" s="497"/>
      <c r="OOG63" s="497"/>
      <c r="OOH63" s="497"/>
      <c r="OOI63" s="497"/>
      <c r="OOJ63" s="497"/>
      <c r="OOK63" s="497"/>
      <c r="OOL63" s="497"/>
      <c r="OOM63" s="497"/>
      <c r="OON63" s="497"/>
      <c r="OOO63" s="497"/>
      <c r="OOP63" s="497"/>
      <c r="OOQ63" s="497"/>
      <c r="OOR63" s="497"/>
      <c r="OOS63" s="497"/>
      <c r="OOT63" s="497"/>
      <c r="OOU63" s="497"/>
      <c r="OOV63" s="497"/>
      <c r="OOW63" s="497"/>
      <c r="OOX63" s="497"/>
      <c r="OOY63" s="497"/>
      <c r="OOZ63" s="497"/>
      <c r="OPA63" s="497"/>
      <c r="OPB63" s="497"/>
      <c r="OPC63" s="497"/>
      <c r="OPD63" s="497"/>
      <c r="OPE63" s="497"/>
      <c r="OPF63" s="497"/>
      <c r="OPG63" s="497"/>
      <c r="OPH63" s="497"/>
      <c r="OPI63" s="497"/>
      <c r="OPJ63" s="497"/>
      <c r="OPK63" s="497"/>
      <c r="OPL63" s="497"/>
      <c r="OPM63" s="497"/>
      <c r="OPN63" s="497"/>
      <c r="OPO63" s="497"/>
      <c r="OPP63" s="497"/>
      <c r="OPQ63" s="497"/>
      <c r="OPR63" s="497"/>
      <c r="OPS63" s="497"/>
      <c r="OPT63" s="497"/>
      <c r="OPU63" s="497"/>
      <c r="OPV63" s="497"/>
      <c r="OPW63" s="497"/>
      <c r="OPX63" s="497"/>
      <c r="OPY63" s="497"/>
      <c r="OPZ63" s="497"/>
      <c r="OQA63" s="497"/>
      <c r="OQB63" s="497"/>
      <c r="OQC63" s="497"/>
      <c r="OQD63" s="497"/>
      <c r="OQE63" s="497"/>
      <c r="OQF63" s="497"/>
      <c r="OQG63" s="497"/>
      <c r="OQH63" s="497"/>
      <c r="OQI63" s="497"/>
      <c r="OQJ63" s="497"/>
      <c r="OQK63" s="497"/>
      <c r="OQL63" s="497"/>
      <c r="OQM63" s="497"/>
      <c r="OQN63" s="497"/>
      <c r="OQO63" s="497"/>
      <c r="OQP63" s="497"/>
      <c r="OQQ63" s="497"/>
      <c r="OQR63" s="497"/>
      <c r="OQS63" s="497"/>
      <c r="OQT63" s="497"/>
      <c r="OQU63" s="497"/>
      <c r="OQV63" s="497"/>
      <c r="OQW63" s="497"/>
      <c r="OQX63" s="497"/>
      <c r="OQY63" s="497"/>
      <c r="OQZ63" s="497"/>
      <c r="ORA63" s="497"/>
      <c r="ORB63" s="497"/>
      <c r="ORC63" s="497"/>
      <c r="ORD63" s="497"/>
      <c r="ORE63" s="497"/>
      <c r="ORF63" s="497"/>
      <c r="ORG63" s="497"/>
      <c r="ORH63" s="497"/>
      <c r="ORI63" s="497"/>
      <c r="ORJ63" s="497"/>
      <c r="ORK63" s="497"/>
      <c r="ORL63" s="497"/>
      <c r="ORM63" s="497"/>
      <c r="ORN63" s="497"/>
      <c r="ORO63" s="497"/>
      <c r="ORP63" s="497"/>
      <c r="ORQ63" s="497"/>
      <c r="ORR63" s="497"/>
      <c r="ORS63" s="497"/>
      <c r="ORT63" s="497"/>
      <c r="ORU63" s="497"/>
      <c r="ORV63" s="497"/>
      <c r="ORW63" s="497"/>
      <c r="ORX63" s="497"/>
      <c r="ORY63" s="497"/>
      <c r="ORZ63" s="497"/>
      <c r="OSA63" s="497"/>
      <c r="OSB63" s="497"/>
      <c r="OSC63" s="497"/>
      <c r="OSD63" s="497"/>
      <c r="OSE63" s="497"/>
      <c r="OSF63" s="497"/>
      <c r="OSG63" s="497"/>
      <c r="OSH63" s="497"/>
      <c r="OSI63" s="497"/>
      <c r="OSJ63" s="497"/>
      <c r="OSK63" s="497"/>
      <c r="OSL63" s="497"/>
      <c r="OSM63" s="497"/>
      <c r="OSN63" s="497"/>
      <c r="OSO63" s="497"/>
      <c r="OSP63" s="497"/>
      <c r="OSQ63" s="497"/>
      <c r="OSR63" s="497"/>
      <c r="OSS63" s="497"/>
      <c r="OST63" s="497"/>
      <c r="OSU63" s="497"/>
      <c r="OSV63" s="497"/>
      <c r="OSW63" s="497"/>
      <c r="OSX63" s="497"/>
      <c r="OSY63" s="497"/>
      <c r="OSZ63" s="497"/>
      <c r="OTA63" s="497"/>
      <c r="OTB63" s="497"/>
      <c r="OTC63" s="497"/>
      <c r="OTD63" s="497"/>
      <c r="OTE63" s="497"/>
      <c r="OTF63" s="497"/>
      <c r="OTG63" s="497"/>
      <c r="OTH63" s="497"/>
      <c r="OTI63" s="497"/>
      <c r="OTJ63" s="497"/>
      <c r="OTK63" s="497"/>
      <c r="OTL63" s="497"/>
      <c r="OTM63" s="497"/>
      <c r="OTN63" s="497"/>
      <c r="OTO63" s="497"/>
      <c r="OTP63" s="497"/>
      <c r="OTQ63" s="497"/>
      <c r="OTR63" s="497"/>
      <c r="OTS63" s="497"/>
      <c r="OTT63" s="497"/>
      <c r="OTU63" s="497"/>
      <c r="OTV63" s="497"/>
      <c r="OTW63" s="497"/>
      <c r="OTX63" s="497"/>
      <c r="OTY63" s="497"/>
      <c r="OTZ63" s="497"/>
      <c r="OUA63" s="497"/>
      <c r="OUB63" s="497"/>
      <c r="OUC63" s="497"/>
      <c r="OUD63" s="497"/>
      <c r="OUE63" s="497"/>
      <c r="OUF63" s="497"/>
      <c r="OUG63" s="497"/>
      <c r="OUH63" s="497"/>
      <c r="OUI63" s="497"/>
      <c r="OUJ63" s="497"/>
      <c r="OUK63" s="497"/>
      <c r="OUL63" s="497"/>
      <c r="OUM63" s="497"/>
      <c r="OUN63" s="497"/>
      <c r="OUO63" s="497"/>
      <c r="OUP63" s="497"/>
      <c r="OUQ63" s="497"/>
      <c r="OUR63" s="497"/>
      <c r="OUS63" s="497"/>
      <c r="OUT63" s="497"/>
      <c r="OUU63" s="497"/>
      <c r="OUV63" s="497"/>
      <c r="OUW63" s="497"/>
      <c r="OUX63" s="497"/>
      <c r="OUY63" s="497"/>
      <c r="OUZ63" s="497"/>
      <c r="OVA63" s="497"/>
      <c r="OVB63" s="497"/>
      <c r="OVC63" s="497"/>
      <c r="OVD63" s="497"/>
      <c r="OVE63" s="497"/>
      <c r="OVF63" s="497"/>
      <c r="OVG63" s="497"/>
      <c r="OVH63" s="497"/>
      <c r="OVI63" s="497"/>
      <c r="OVJ63" s="497"/>
      <c r="OVK63" s="497"/>
      <c r="OVL63" s="497"/>
      <c r="OVM63" s="497"/>
      <c r="OVN63" s="497"/>
      <c r="OVO63" s="497"/>
      <c r="OVP63" s="497"/>
      <c r="OVQ63" s="497"/>
      <c r="OVR63" s="497"/>
      <c r="OVS63" s="497"/>
      <c r="OVT63" s="497"/>
      <c r="OVU63" s="497"/>
      <c r="OVV63" s="497"/>
      <c r="OVW63" s="497"/>
      <c r="OVX63" s="497"/>
      <c r="OVY63" s="497"/>
      <c r="OVZ63" s="497"/>
      <c r="OWA63" s="497"/>
      <c r="OWB63" s="497"/>
      <c r="OWC63" s="497"/>
      <c r="OWD63" s="497"/>
      <c r="OWE63" s="497"/>
      <c r="OWF63" s="497"/>
      <c r="OWG63" s="497"/>
      <c r="OWH63" s="497"/>
      <c r="OWI63" s="497"/>
      <c r="OWJ63" s="497"/>
      <c r="OWK63" s="497"/>
      <c r="OWL63" s="497"/>
      <c r="OWM63" s="497"/>
      <c r="OWN63" s="497"/>
      <c r="OWO63" s="497"/>
      <c r="OWP63" s="497"/>
      <c r="OWQ63" s="497"/>
      <c r="OWR63" s="497"/>
      <c r="OWS63" s="497"/>
      <c r="OWT63" s="497"/>
      <c r="OWU63" s="497"/>
      <c r="OWV63" s="497"/>
      <c r="OWW63" s="497"/>
      <c r="OWX63" s="497"/>
      <c r="OWY63" s="497"/>
      <c r="OWZ63" s="497"/>
      <c r="OXA63" s="497"/>
      <c r="OXB63" s="497"/>
      <c r="OXC63" s="497"/>
      <c r="OXD63" s="497"/>
      <c r="OXE63" s="497"/>
      <c r="OXF63" s="497"/>
      <c r="OXG63" s="497"/>
      <c r="OXH63" s="497"/>
      <c r="OXI63" s="497"/>
      <c r="OXJ63" s="497"/>
      <c r="OXK63" s="497"/>
      <c r="OXL63" s="497"/>
      <c r="OXM63" s="497"/>
      <c r="OXN63" s="497"/>
      <c r="OXO63" s="497"/>
      <c r="OXP63" s="497"/>
      <c r="OXQ63" s="497"/>
      <c r="OXR63" s="497"/>
      <c r="OXS63" s="497"/>
      <c r="OXT63" s="497"/>
      <c r="OXU63" s="497"/>
      <c r="OXV63" s="497"/>
      <c r="OXW63" s="497"/>
      <c r="OXX63" s="497"/>
      <c r="OXY63" s="497"/>
      <c r="OXZ63" s="497"/>
      <c r="OYA63" s="497"/>
      <c r="OYB63" s="497"/>
      <c r="OYC63" s="497"/>
      <c r="OYD63" s="497"/>
      <c r="OYE63" s="497"/>
      <c r="OYF63" s="497"/>
      <c r="OYG63" s="497"/>
      <c r="OYH63" s="497"/>
      <c r="OYI63" s="497"/>
      <c r="OYJ63" s="497"/>
      <c r="OYK63" s="497"/>
      <c r="OYL63" s="497"/>
      <c r="OYM63" s="497"/>
      <c r="OYN63" s="497"/>
      <c r="OYO63" s="497"/>
      <c r="OYP63" s="497"/>
      <c r="OYQ63" s="497"/>
      <c r="OYR63" s="497"/>
      <c r="OYS63" s="497"/>
      <c r="OYT63" s="497"/>
      <c r="OYU63" s="497"/>
      <c r="OYV63" s="497"/>
      <c r="OYW63" s="497"/>
      <c r="OYX63" s="497"/>
      <c r="OYY63" s="497"/>
      <c r="OYZ63" s="497"/>
      <c r="OZA63" s="497"/>
      <c r="OZB63" s="497"/>
      <c r="OZC63" s="497"/>
      <c r="OZD63" s="497"/>
      <c r="OZE63" s="497"/>
      <c r="OZF63" s="497"/>
      <c r="OZG63" s="497"/>
      <c r="OZH63" s="497"/>
      <c r="OZI63" s="497"/>
      <c r="OZJ63" s="497"/>
      <c r="OZK63" s="497"/>
      <c r="OZL63" s="497"/>
      <c r="OZM63" s="497"/>
      <c r="OZN63" s="497"/>
      <c r="OZO63" s="497"/>
      <c r="OZP63" s="497"/>
      <c r="OZQ63" s="497"/>
      <c r="OZR63" s="497"/>
      <c r="OZS63" s="497"/>
      <c r="OZT63" s="497"/>
      <c r="OZU63" s="497"/>
      <c r="OZV63" s="497"/>
      <c r="OZW63" s="497"/>
      <c r="OZX63" s="497"/>
      <c r="OZY63" s="497"/>
      <c r="OZZ63" s="497"/>
      <c r="PAA63" s="497"/>
      <c r="PAB63" s="497"/>
      <c r="PAC63" s="497"/>
      <c r="PAD63" s="497"/>
      <c r="PAE63" s="497"/>
      <c r="PAF63" s="497"/>
      <c r="PAG63" s="497"/>
      <c r="PAH63" s="497"/>
      <c r="PAI63" s="497"/>
      <c r="PAJ63" s="497"/>
      <c r="PAK63" s="497"/>
      <c r="PAL63" s="497"/>
      <c r="PAM63" s="497"/>
      <c r="PAN63" s="497"/>
      <c r="PAO63" s="497"/>
      <c r="PAP63" s="497"/>
      <c r="PAQ63" s="497"/>
      <c r="PAR63" s="497"/>
      <c r="PAS63" s="497"/>
      <c r="PAT63" s="497"/>
      <c r="PAU63" s="497"/>
      <c r="PAV63" s="497"/>
      <c r="PAW63" s="497"/>
      <c r="PAX63" s="497"/>
      <c r="PAY63" s="497"/>
      <c r="PAZ63" s="497"/>
      <c r="PBA63" s="497"/>
      <c r="PBB63" s="497"/>
      <c r="PBC63" s="497"/>
      <c r="PBD63" s="497"/>
      <c r="PBE63" s="497"/>
      <c r="PBF63" s="497"/>
      <c r="PBG63" s="497"/>
      <c r="PBH63" s="497"/>
      <c r="PBI63" s="497"/>
      <c r="PBJ63" s="497"/>
      <c r="PBK63" s="497"/>
      <c r="PBL63" s="497"/>
      <c r="PBM63" s="497"/>
      <c r="PBN63" s="497"/>
      <c r="PBO63" s="497"/>
      <c r="PBP63" s="497"/>
      <c r="PBQ63" s="497"/>
      <c r="PBR63" s="497"/>
      <c r="PBS63" s="497"/>
      <c r="PBT63" s="497"/>
      <c r="PBU63" s="497"/>
      <c r="PBV63" s="497"/>
      <c r="PBW63" s="497"/>
      <c r="PBX63" s="497"/>
      <c r="PBY63" s="497"/>
      <c r="PBZ63" s="497"/>
      <c r="PCA63" s="497"/>
      <c r="PCB63" s="497"/>
      <c r="PCC63" s="497"/>
      <c r="PCD63" s="497"/>
      <c r="PCE63" s="497"/>
      <c r="PCF63" s="497"/>
      <c r="PCG63" s="497"/>
      <c r="PCH63" s="497"/>
      <c r="PCI63" s="497"/>
      <c r="PCJ63" s="497"/>
      <c r="PCK63" s="497"/>
      <c r="PCL63" s="497"/>
      <c r="PCM63" s="497"/>
      <c r="PCN63" s="497"/>
      <c r="PCO63" s="497"/>
      <c r="PCP63" s="497"/>
      <c r="PCQ63" s="497"/>
      <c r="PCR63" s="497"/>
      <c r="PCS63" s="497"/>
      <c r="PCT63" s="497"/>
      <c r="PCU63" s="497"/>
      <c r="PCV63" s="497"/>
      <c r="PCW63" s="497"/>
      <c r="PCX63" s="497"/>
      <c r="PCY63" s="497"/>
      <c r="PCZ63" s="497"/>
      <c r="PDA63" s="497"/>
      <c r="PDB63" s="497"/>
      <c r="PDC63" s="497"/>
      <c r="PDD63" s="497"/>
      <c r="PDE63" s="497"/>
      <c r="PDF63" s="497"/>
      <c r="PDG63" s="497"/>
      <c r="PDH63" s="497"/>
      <c r="PDI63" s="497"/>
      <c r="PDJ63" s="497"/>
      <c r="PDK63" s="497"/>
      <c r="PDL63" s="497"/>
      <c r="PDM63" s="497"/>
      <c r="PDN63" s="497"/>
      <c r="PDO63" s="497"/>
      <c r="PDP63" s="497"/>
      <c r="PDQ63" s="497"/>
      <c r="PDR63" s="497"/>
      <c r="PDS63" s="497"/>
      <c r="PDT63" s="497"/>
      <c r="PDU63" s="497"/>
      <c r="PDV63" s="497"/>
      <c r="PDW63" s="497"/>
      <c r="PDX63" s="497"/>
      <c r="PDY63" s="497"/>
      <c r="PDZ63" s="497"/>
      <c r="PEA63" s="497"/>
      <c r="PEB63" s="497"/>
      <c r="PEC63" s="497"/>
      <c r="PED63" s="497"/>
      <c r="PEE63" s="497"/>
      <c r="PEF63" s="497"/>
      <c r="PEG63" s="497"/>
      <c r="PEH63" s="497"/>
      <c r="PEI63" s="497"/>
      <c r="PEJ63" s="497"/>
      <c r="PEK63" s="497"/>
      <c r="PEL63" s="497"/>
      <c r="PEM63" s="497"/>
      <c r="PEN63" s="497"/>
      <c r="PEO63" s="497"/>
      <c r="PEP63" s="497"/>
      <c r="PEQ63" s="497"/>
      <c r="PER63" s="497"/>
      <c r="PES63" s="497"/>
      <c r="PET63" s="497"/>
      <c r="PEU63" s="497"/>
      <c r="PEV63" s="497"/>
      <c r="PEW63" s="497"/>
      <c r="PEX63" s="497"/>
      <c r="PEY63" s="497"/>
      <c r="PEZ63" s="497"/>
      <c r="PFA63" s="497"/>
      <c r="PFB63" s="497"/>
      <c r="PFC63" s="497"/>
      <c r="PFD63" s="497"/>
      <c r="PFE63" s="497"/>
      <c r="PFF63" s="497"/>
      <c r="PFG63" s="497"/>
      <c r="PFH63" s="497"/>
      <c r="PFI63" s="497"/>
      <c r="PFJ63" s="497"/>
      <c r="PFK63" s="497"/>
      <c r="PFL63" s="497"/>
      <c r="PFM63" s="497"/>
      <c r="PFN63" s="497"/>
      <c r="PFO63" s="497"/>
      <c r="PFP63" s="497"/>
      <c r="PFQ63" s="497"/>
      <c r="PFR63" s="497"/>
      <c r="PFS63" s="497"/>
      <c r="PFT63" s="497"/>
      <c r="PFU63" s="497"/>
      <c r="PFV63" s="497"/>
      <c r="PFW63" s="497"/>
      <c r="PFX63" s="497"/>
      <c r="PFY63" s="497"/>
      <c r="PFZ63" s="497"/>
      <c r="PGA63" s="497"/>
      <c r="PGB63" s="497"/>
      <c r="PGC63" s="497"/>
      <c r="PGD63" s="497"/>
      <c r="PGE63" s="497"/>
      <c r="PGF63" s="497"/>
      <c r="PGG63" s="497"/>
      <c r="PGH63" s="497"/>
      <c r="PGI63" s="497"/>
      <c r="PGJ63" s="497"/>
      <c r="PGK63" s="497"/>
      <c r="PGL63" s="497"/>
      <c r="PGM63" s="497"/>
      <c r="PGN63" s="497"/>
      <c r="PGO63" s="497"/>
      <c r="PGP63" s="497"/>
      <c r="PGQ63" s="497"/>
      <c r="PGR63" s="497"/>
      <c r="PGS63" s="497"/>
      <c r="PGT63" s="497"/>
      <c r="PGU63" s="497"/>
      <c r="PGV63" s="497"/>
      <c r="PGW63" s="497"/>
      <c r="PGX63" s="497"/>
      <c r="PGY63" s="497"/>
      <c r="PGZ63" s="497"/>
      <c r="PHA63" s="497"/>
      <c r="PHB63" s="497"/>
      <c r="PHC63" s="497"/>
      <c r="PHD63" s="497"/>
      <c r="PHE63" s="497"/>
      <c r="PHF63" s="497"/>
      <c r="PHG63" s="497"/>
      <c r="PHH63" s="497"/>
      <c r="PHI63" s="497"/>
      <c r="PHJ63" s="497"/>
      <c r="PHK63" s="497"/>
      <c r="PHL63" s="497"/>
      <c r="PHM63" s="497"/>
      <c r="PHN63" s="497"/>
      <c r="PHO63" s="497"/>
      <c r="PHP63" s="497"/>
      <c r="PHQ63" s="497"/>
      <c r="PHR63" s="497"/>
      <c r="PHS63" s="497"/>
      <c r="PHT63" s="497"/>
      <c r="PHU63" s="497"/>
      <c r="PHV63" s="497"/>
      <c r="PHW63" s="497"/>
      <c r="PHX63" s="497"/>
      <c r="PHY63" s="497"/>
      <c r="PHZ63" s="497"/>
      <c r="PIA63" s="497"/>
      <c r="PIB63" s="497"/>
      <c r="PIC63" s="497"/>
      <c r="PID63" s="497"/>
      <c r="PIE63" s="497"/>
      <c r="PIF63" s="497"/>
      <c r="PIG63" s="497"/>
      <c r="PIH63" s="497"/>
      <c r="PII63" s="497"/>
      <c r="PIJ63" s="497"/>
      <c r="PIK63" s="497"/>
      <c r="PIL63" s="497"/>
      <c r="PIM63" s="497"/>
      <c r="PIN63" s="497"/>
      <c r="PIO63" s="497"/>
      <c r="PIP63" s="497"/>
      <c r="PIQ63" s="497"/>
      <c r="PIR63" s="497"/>
      <c r="PIS63" s="497"/>
      <c r="PIT63" s="497"/>
      <c r="PIU63" s="497"/>
      <c r="PIV63" s="497"/>
      <c r="PIW63" s="497"/>
      <c r="PIX63" s="497"/>
      <c r="PIY63" s="497"/>
      <c r="PIZ63" s="497"/>
      <c r="PJA63" s="497"/>
      <c r="PJB63" s="497"/>
      <c r="PJC63" s="497"/>
      <c r="PJD63" s="497"/>
      <c r="PJE63" s="497"/>
      <c r="PJF63" s="497"/>
      <c r="PJG63" s="497"/>
      <c r="PJH63" s="497"/>
      <c r="PJI63" s="497"/>
      <c r="PJJ63" s="497"/>
      <c r="PJK63" s="497"/>
      <c r="PJL63" s="497"/>
      <c r="PJM63" s="497"/>
      <c r="PJN63" s="497"/>
      <c r="PJO63" s="497"/>
      <c r="PJP63" s="497"/>
      <c r="PJQ63" s="497"/>
      <c r="PJR63" s="497"/>
      <c r="PJS63" s="497"/>
      <c r="PJT63" s="497"/>
      <c r="PJU63" s="497"/>
      <c r="PJV63" s="497"/>
      <c r="PJW63" s="497"/>
      <c r="PJX63" s="497"/>
      <c r="PJY63" s="497"/>
      <c r="PJZ63" s="497"/>
      <c r="PKA63" s="497"/>
      <c r="PKB63" s="497"/>
      <c r="PKC63" s="497"/>
      <c r="PKD63" s="497"/>
      <c r="PKE63" s="497"/>
      <c r="PKF63" s="497"/>
      <c r="PKG63" s="497"/>
      <c r="PKH63" s="497"/>
      <c r="PKI63" s="497"/>
      <c r="PKJ63" s="497"/>
      <c r="PKK63" s="497"/>
      <c r="PKL63" s="497"/>
      <c r="PKM63" s="497"/>
      <c r="PKN63" s="497"/>
      <c r="PKO63" s="497"/>
      <c r="PKP63" s="497"/>
      <c r="PKQ63" s="497"/>
      <c r="PKR63" s="497"/>
      <c r="PKS63" s="497"/>
      <c r="PKT63" s="497"/>
      <c r="PKU63" s="497"/>
      <c r="PKV63" s="497"/>
      <c r="PKW63" s="497"/>
      <c r="PKX63" s="497"/>
      <c r="PKY63" s="497"/>
      <c r="PKZ63" s="497"/>
      <c r="PLA63" s="497"/>
      <c r="PLB63" s="497"/>
      <c r="PLC63" s="497"/>
      <c r="PLD63" s="497"/>
      <c r="PLE63" s="497"/>
      <c r="PLF63" s="497"/>
      <c r="PLG63" s="497"/>
      <c r="PLH63" s="497"/>
      <c r="PLI63" s="497"/>
      <c r="PLJ63" s="497"/>
      <c r="PLK63" s="497"/>
      <c r="PLL63" s="497"/>
      <c r="PLM63" s="497"/>
      <c r="PLN63" s="497"/>
      <c r="PLO63" s="497"/>
      <c r="PLP63" s="497"/>
      <c r="PLQ63" s="497"/>
      <c r="PLR63" s="497"/>
      <c r="PLS63" s="497"/>
      <c r="PLT63" s="497"/>
      <c r="PLU63" s="497"/>
      <c r="PLV63" s="497"/>
      <c r="PLW63" s="497"/>
      <c r="PLX63" s="497"/>
      <c r="PLY63" s="497"/>
      <c r="PLZ63" s="497"/>
      <c r="PMA63" s="497"/>
      <c r="PMB63" s="497"/>
      <c r="PMC63" s="497"/>
      <c r="PMD63" s="497"/>
      <c r="PME63" s="497"/>
      <c r="PMF63" s="497"/>
      <c r="PMG63" s="497"/>
      <c r="PMH63" s="497"/>
      <c r="PMI63" s="497"/>
      <c r="PMJ63" s="497"/>
      <c r="PMK63" s="497"/>
      <c r="PML63" s="497"/>
      <c r="PMM63" s="497"/>
      <c r="PMN63" s="497"/>
      <c r="PMO63" s="497"/>
      <c r="PMP63" s="497"/>
      <c r="PMQ63" s="497"/>
      <c r="PMR63" s="497"/>
      <c r="PMS63" s="497"/>
      <c r="PMT63" s="497"/>
      <c r="PMU63" s="497"/>
      <c r="PMV63" s="497"/>
      <c r="PMW63" s="497"/>
      <c r="PMX63" s="497"/>
      <c r="PMY63" s="497"/>
      <c r="PMZ63" s="497"/>
      <c r="PNA63" s="497"/>
      <c r="PNB63" s="497"/>
      <c r="PNC63" s="497"/>
      <c r="PND63" s="497"/>
      <c r="PNE63" s="497"/>
      <c r="PNF63" s="497"/>
      <c r="PNG63" s="497"/>
      <c r="PNH63" s="497"/>
      <c r="PNI63" s="497"/>
      <c r="PNJ63" s="497"/>
      <c r="PNK63" s="497"/>
      <c r="PNL63" s="497"/>
      <c r="PNM63" s="497"/>
      <c r="PNN63" s="497"/>
      <c r="PNO63" s="497"/>
      <c r="PNP63" s="497"/>
      <c r="PNQ63" s="497"/>
      <c r="PNR63" s="497"/>
      <c r="PNS63" s="497"/>
      <c r="PNT63" s="497"/>
      <c r="PNU63" s="497"/>
      <c r="PNV63" s="497"/>
      <c r="PNW63" s="497"/>
      <c r="PNX63" s="497"/>
      <c r="PNY63" s="497"/>
      <c r="PNZ63" s="497"/>
      <c r="POA63" s="497"/>
      <c r="POB63" s="497"/>
      <c r="POC63" s="497"/>
      <c r="POD63" s="497"/>
      <c r="POE63" s="497"/>
      <c r="POF63" s="497"/>
      <c r="POG63" s="497"/>
      <c r="POH63" s="497"/>
      <c r="POI63" s="497"/>
      <c r="POJ63" s="497"/>
      <c r="POK63" s="497"/>
      <c r="POL63" s="497"/>
      <c r="POM63" s="497"/>
      <c r="PON63" s="497"/>
      <c r="POO63" s="497"/>
      <c r="POP63" s="497"/>
      <c r="POQ63" s="497"/>
      <c r="POR63" s="497"/>
      <c r="POS63" s="497"/>
      <c r="POT63" s="497"/>
      <c r="POU63" s="497"/>
      <c r="POV63" s="497"/>
      <c r="POW63" s="497"/>
      <c r="POX63" s="497"/>
      <c r="POY63" s="497"/>
      <c r="POZ63" s="497"/>
      <c r="PPA63" s="497"/>
      <c r="PPB63" s="497"/>
      <c r="PPC63" s="497"/>
      <c r="PPD63" s="497"/>
      <c r="PPE63" s="497"/>
      <c r="PPF63" s="497"/>
      <c r="PPG63" s="497"/>
      <c r="PPH63" s="497"/>
      <c r="PPI63" s="497"/>
      <c r="PPJ63" s="497"/>
      <c r="PPK63" s="497"/>
      <c r="PPL63" s="497"/>
      <c r="PPM63" s="497"/>
      <c r="PPN63" s="497"/>
      <c r="PPO63" s="497"/>
      <c r="PPP63" s="497"/>
      <c r="PPQ63" s="497"/>
      <c r="PPR63" s="497"/>
      <c r="PPS63" s="497"/>
      <c r="PPT63" s="497"/>
      <c r="PPU63" s="497"/>
      <c r="PPV63" s="497"/>
      <c r="PPW63" s="497"/>
      <c r="PPX63" s="497"/>
      <c r="PPY63" s="497"/>
      <c r="PPZ63" s="497"/>
      <c r="PQA63" s="497"/>
      <c r="PQB63" s="497"/>
      <c r="PQC63" s="497"/>
      <c r="PQD63" s="497"/>
      <c r="PQE63" s="497"/>
      <c r="PQF63" s="497"/>
      <c r="PQG63" s="497"/>
      <c r="PQH63" s="497"/>
      <c r="PQI63" s="497"/>
      <c r="PQJ63" s="497"/>
      <c r="PQK63" s="497"/>
      <c r="PQL63" s="497"/>
      <c r="PQM63" s="497"/>
      <c r="PQN63" s="497"/>
      <c r="PQO63" s="497"/>
      <c r="PQP63" s="497"/>
      <c r="PQQ63" s="497"/>
      <c r="PQR63" s="497"/>
      <c r="PQS63" s="497"/>
      <c r="PQT63" s="497"/>
      <c r="PQU63" s="497"/>
      <c r="PQV63" s="497"/>
      <c r="PQW63" s="497"/>
      <c r="PQX63" s="497"/>
      <c r="PQY63" s="497"/>
      <c r="PQZ63" s="497"/>
      <c r="PRA63" s="497"/>
      <c r="PRB63" s="497"/>
      <c r="PRC63" s="497"/>
      <c r="PRD63" s="497"/>
      <c r="PRE63" s="497"/>
      <c r="PRF63" s="497"/>
      <c r="PRG63" s="497"/>
      <c r="PRH63" s="497"/>
      <c r="PRI63" s="497"/>
      <c r="PRJ63" s="497"/>
      <c r="PRK63" s="497"/>
      <c r="PRL63" s="497"/>
      <c r="PRM63" s="497"/>
      <c r="PRN63" s="497"/>
      <c r="PRO63" s="497"/>
      <c r="PRP63" s="497"/>
      <c r="PRQ63" s="497"/>
      <c r="PRR63" s="497"/>
      <c r="PRS63" s="497"/>
      <c r="PRT63" s="497"/>
      <c r="PRU63" s="497"/>
      <c r="PRV63" s="497"/>
      <c r="PRW63" s="497"/>
      <c r="PRX63" s="497"/>
      <c r="PRY63" s="497"/>
      <c r="PRZ63" s="497"/>
      <c r="PSA63" s="497"/>
      <c r="PSB63" s="497"/>
      <c r="PSC63" s="497"/>
      <c r="PSD63" s="497"/>
      <c r="PSE63" s="497"/>
      <c r="PSF63" s="497"/>
      <c r="PSG63" s="497"/>
      <c r="PSH63" s="497"/>
      <c r="PSI63" s="497"/>
      <c r="PSJ63" s="497"/>
      <c r="PSK63" s="497"/>
      <c r="PSL63" s="497"/>
      <c r="PSM63" s="497"/>
      <c r="PSN63" s="497"/>
      <c r="PSO63" s="497"/>
      <c r="PSP63" s="497"/>
      <c r="PSQ63" s="497"/>
      <c r="PSR63" s="497"/>
      <c r="PSS63" s="497"/>
      <c r="PST63" s="497"/>
      <c r="PSU63" s="497"/>
      <c r="PSV63" s="497"/>
      <c r="PSW63" s="497"/>
      <c r="PSX63" s="497"/>
      <c r="PSY63" s="497"/>
      <c r="PSZ63" s="497"/>
      <c r="PTA63" s="497"/>
      <c r="PTB63" s="497"/>
      <c r="PTC63" s="497"/>
      <c r="PTD63" s="497"/>
      <c r="PTE63" s="497"/>
      <c r="PTF63" s="497"/>
      <c r="PTG63" s="497"/>
      <c r="PTH63" s="497"/>
      <c r="PTI63" s="497"/>
      <c r="PTJ63" s="497"/>
      <c r="PTK63" s="497"/>
      <c r="PTL63" s="497"/>
      <c r="PTM63" s="497"/>
      <c r="PTN63" s="497"/>
      <c r="PTO63" s="497"/>
      <c r="PTP63" s="497"/>
      <c r="PTQ63" s="497"/>
      <c r="PTR63" s="497"/>
      <c r="PTS63" s="497"/>
      <c r="PTT63" s="497"/>
      <c r="PTU63" s="497"/>
      <c r="PTV63" s="497"/>
      <c r="PTW63" s="497"/>
      <c r="PTX63" s="497"/>
      <c r="PTY63" s="497"/>
      <c r="PTZ63" s="497"/>
      <c r="PUA63" s="497"/>
      <c r="PUB63" s="497"/>
      <c r="PUC63" s="497"/>
      <c r="PUD63" s="497"/>
      <c r="PUE63" s="497"/>
      <c r="PUF63" s="497"/>
      <c r="PUG63" s="497"/>
      <c r="PUH63" s="497"/>
      <c r="PUI63" s="497"/>
      <c r="PUJ63" s="497"/>
      <c r="PUK63" s="497"/>
      <c r="PUL63" s="497"/>
      <c r="PUM63" s="497"/>
      <c r="PUN63" s="497"/>
      <c r="PUO63" s="497"/>
      <c r="PUP63" s="497"/>
      <c r="PUQ63" s="497"/>
      <c r="PUR63" s="497"/>
      <c r="PUS63" s="497"/>
      <c r="PUT63" s="497"/>
      <c r="PUU63" s="497"/>
      <c r="PUV63" s="497"/>
      <c r="PUW63" s="497"/>
      <c r="PUX63" s="497"/>
      <c r="PUY63" s="497"/>
      <c r="PUZ63" s="497"/>
      <c r="PVA63" s="497"/>
      <c r="PVB63" s="497"/>
      <c r="PVC63" s="497"/>
      <c r="PVD63" s="497"/>
      <c r="PVE63" s="497"/>
      <c r="PVF63" s="497"/>
      <c r="PVG63" s="497"/>
      <c r="PVH63" s="497"/>
      <c r="PVI63" s="497"/>
      <c r="PVJ63" s="497"/>
      <c r="PVK63" s="497"/>
      <c r="PVL63" s="497"/>
      <c r="PVM63" s="497"/>
      <c r="PVN63" s="497"/>
      <c r="PVO63" s="497"/>
      <c r="PVP63" s="497"/>
      <c r="PVQ63" s="497"/>
      <c r="PVR63" s="497"/>
      <c r="PVS63" s="497"/>
      <c r="PVT63" s="497"/>
      <c r="PVU63" s="497"/>
      <c r="PVV63" s="497"/>
      <c r="PVW63" s="497"/>
      <c r="PVX63" s="497"/>
      <c r="PVY63" s="497"/>
      <c r="PVZ63" s="497"/>
      <c r="PWA63" s="497"/>
      <c r="PWB63" s="497"/>
      <c r="PWC63" s="497"/>
      <c r="PWD63" s="497"/>
      <c r="PWE63" s="497"/>
      <c r="PWF63" s="497"/>
      <c r="PWG63" s="497"/>
      <c r="PWH63" s="497"/>
      <c r="PWI63" s="497"/>
      <c r="PWJ63" s="497"/>
      <c r="PWK63" s="497"/>
      <c r="PWL63" s="497"/>
      <c r="PWM63" s="497"/>
      <c r="PWN63" s="497"/>
      <c r="PWO63" s="497"/>
      <c r="PWP63" s="497"/>
      <c r="PWQ63" s="497"/>
      <c r="PWR63" s="497"/>
      <c r="PWS63" s="497"/>
      <c r="PWT63" s="497"/>
      <c r="PWU63" s="497"/>
      <c r="PWV63" s="497"/>
      <c r="PWW63" s="497"/>
      <c r="PWX63" s="497"/>
      <c r="PWY63" s="497"/>
      <c r="PWZ63" s="497"/>
      <c r="PXA63" s="497"/>
      <c r="PXB63" s="497"/>
      <c r="PXC63" s="497"/>
      <c r="PXD63" s="497"/>
      <c r="PXE63" s="497"/>
      <c r="PXF63" s="497"/>
      <c r="PXG63" s="497"/>
      <c r="PXH63" s="497"/>
      <c r="PXI63" s="497"/>
      <c r="PXJ63" s="497"/>
      <c r="PXK63" s="497"/>
      <c r="PXL63" s="497"/>
      <c r="PXM63" s="497"/>
      <c r="PXN63" s="497"/>
      <c r="PXO63" s="497"/>
      <c r="PXP63" s="497"/>
      <c r="PXQ63" s="497"/>
      <c r="PXR63" s="497"/>
      <c r="PXS63" s="497"/>
      <c r="PXT63" s="497"/>
      <c r="PXU63" s="497"/>
      <c r="PXV63" s="497"/>
      <c r="PXW63" s="497"/>
      <c r="PXX63" s="497"/>
      <c r="PXY63" s="497"/>
      <c r="PXZ63" s="497"/>
      <c r="PYA63" s="497"/>
      <c r="PYB63" s="497"/>
      <c r="PYC63" s="497"/>
      <c r="PYD63" s="497"/>
      <c r="PYE63" s="497"/>
      <c r="PYF63" s="497"/>
      <c r="PYG63" s="497"/>
      <c r="PYH63" s="497"/>
      <c r="PYI63" s="497"/>
      <c r="PYJ63" s="497"/>
      <c r="PYK63" s="497"/>
      <c r="PYL63" s="497"/>
      <c r="PYM63" s="497"/>
      <c r="PYN63" s="497"/>
      <c r="PYO63" s="497"/>
      <c r="PYP63" s="497"/>
      <c r="PYQ63" s="497"/>
      <c r="PYR63" s="497"/>
      <c r="PYS63" s="497"/>
      <c r="PYT63" s="497"/>
      <c r="PYU63" s="497"/>
      <c r="PYV63" s="497"/>
      <c r="PYW63" s="497"/>
      <c r="PYX63" s="497"/>
      <c r="PYY63" s="497"/>
      <c r="PYZ63" s="497"/>
      <c r="PZA63" s="497"/>
      <c r="PZB63" s="497"/>
      <c r="PZC63" s="497"/>
      <c r="PZD63" s="497"/>
      <c r="PZE63" s="497"/>
      <c r="PZF63" s="497"/>
      <c r="PZG63" s="497"/>
      <c r="PZH63" s="497"/>
      <c r="PZI63" s="497"/>
      <c r="PZJ63" s="497"/>
      <c r="PZK63" s="497"/>
      <c r="PZL63" s="497"/>
      <c r="PZM63" s="497"/>
      <c r="PZN63" s="497"/>
      <c r="PZO63" s="497"/>
      <c r="PZP63" s="497"/>
      <c r="PZQ63" s="497"/>
      <c r="PZR63" s="497"/>
      <c r="PZS63" s="497"/>
      <c r="PZT63" s="497"/>
      <c r="PZU63" s="497"/>
      <c r="PZV63" s="497"/>
      <c r="PZW63" s="497"/>
      <c r="PZX63" s="497"/>
      <c r="PZY63" s="497"/>
      <c r="PZZ63" s="497"/>
      <c r="QAA63" s="497"/>
      <c r="QAB63" s="497"/>
      <c r="QAC63" s="497"/>
      <c r="QAD63" s="497"/>
      <c r="QAE63" s="497"/>
      <c r="QAF63" s="497"/>
      <c r="QAG63" s="497"/>
      <c r="QAH63" s="497"/>
      <c r="QAI63" s="497"/>
      <c r="QAJ63" s="497"/>
      <c r="QAK63" s="497"/>
      <c r="QAL63" s="497"/>
      <c r="QAM63" s="497"/>
      <c r="QAN63" s="497"/>
      <c r="QAO63" s="497"/>
      <c r="QAP63" s="497"/>
      <c r="QAQ63" s="497"/>
      <c r="QAR63" s="497"/>
      <c r="QAS63" s="497"/>
      <c r="QAT63" s="497"/>
      <c r="QAU63" s="497"/>
      <c r="QAV63" s="497"/>
      <c r="QAW63" s="497"/>
      <c r="QAX63" s="497"/>
      <c r="QAY63" s="497"/>
      <c r="QAZ63" s="497"/>
      <c r="QBA63" s="497"/>
      <c r="QBB63" s="497"/>
      <c r="QBC63" s="497"/>
      <c r="QBD63" s="497"/>
      <c r="QBE63" s="497"/>
      <c r="QBF63" s="497"/>
      <c r="QBG63" s="497"/>
      <c r="QBH63" s="497"/>
      <c r="QBI63" s="497"/>
      <c r="QBJ63" s="497"/>
      <c r="QBK63" s="497"/>
      <c r="QBL63" s="497"/>
      <c r="QBM63" s="497"/>
      <c r="QBN63" s="497"/>
      <c r="QBO63" s="497"/>
      <c r="QBP63" s="497"/>
      <c r="QBQ63" s="497"/>
      <c r="QBR63" s="497"/>
      <c r="QBS63" s="497"/>
      <c r="QBT63" s="497"/>
      <c r="QBU63" s="497"/>
      <c r="QBV63" s="497"/>
      <c r="QBW63" s="497"/>
      <c r="QBX63" s="497"/>
      <c r="QBY63" s="497"/>
      <c r="QBZ63" s="497"/>
      <c r="QCA63" s="497"/>
      <c r="QCB63" s="497"/>
      <c r="QCC63" s="497"/>
      <c r="QCD63" s="497"/>
      <c r="QCE63" s="497"/>
      <c r="QCF63" s="497"/>
      <c r="QCG63" s="497"/>
      <c r="QCH63" s="497"/>
      <c r="QCI63" s="497"/>
      <c r="QCJ63" s="497"/>
      <c r="QCK63" s="497"/>
      <c r="QCL63" s="497"/>
      <c r="QCM63" s="497"/>
      <c r="QCN63" s="497"/>
      <c r="QCO63" s="497"/>
      <c r="QCP63" s="497"/>
      <c r="QCQ63" s="497"/>
      <c r="QCR63" s="497"/>
      <c r="QCS63" s="497"/>
      <c r="QCT63" s="497"/>
      <c r="QCU63" s="497"/>
      <c r="QCV63" s="497"/>
      <c r="QCW63" s="497"/>
      <c r="QCX63" s="497"/>
      <c r="QCY63" s="497"/>
      <c r="QCZ63" s="497"/>
      <c r="QDA63" s="497"/>
      <c r="QDB63" s="497"/>
      <c r="QDC63" s="497"/>
      <c r="QDD63" s="497"/>
      <c r="QDE63" s="497"/>
      <c r="QDF63" s="497"/>
      <c r="QDG63" s="497"/>
      <c r="QDH63" s="497"/>
      <c r="QDI63" s="497"/>
      <c r="QDJ63" s="497"/>
      <c r="QDK63" s="497"/>
      <c r="QDL63" s="497"/>
      <c r="QDM63" s="497"/>
      <c r="QDN63" s="497"/>
      <c r="QDO63" s="497"/>
      <c r="QDP63" s="497"/>
      <c r="QDQ63" s="497"/>
      <c r="QDR63" s="497"/>
      <c r="QDS63" s="497"/>
      <c r="QDT63" s="497"/>
      <c r="QDU63" s="497"/>
      <c r="QDV63" s="497"/>
      <c r="QDW63" s="497"/>
      <c r="QDX63" s="497"/>
      <c r="QDY63" s="497"/>
      <c r="QDZ63" s="497"/>
      <c r="QEA63" s="497"/>
      <c r="QEB63" s="497"/>
      <c r="QEC63" s="497"/>
      <c r="QED63" s="497"/>
      <c r="QEE63" s="497"/>
      <c r="QEF63" s="497"/>
      <c r="QEG63" s="497"/>
      <c r="QEH63" s="497"/>
      <c r="QEI63" s="497"/>
      <c r="QEJ63" s="497"/>
      <c r="QEK63" s="497"/>
      <c r="QEL63" s="497"/>
      <c r="QEM63" s="497"/>
      <c r="QEN63" s="497"/>
      <c r="QEO63" s="497"/>
      <c r="QEP63" s="497"/>
      <c r="QEQ63" s="497"/>
      <c r="QER63" s="497"/>
      <c r="QES63" s="497"/>
      <c r="QET63" s="497"/>
      <c r="QEU63" s="497"/>
      <c r="QEV63" s="497"/>
      <c r="QEW63" s="497"/>
      <c r="QEX63" s="497"/>
      <c r="QEY63" s="497"/>
      <c r="QEZ63" s="497"/>
      <c r="QFA63" s="497"/>
      <c r="QFB63" s="497"/>
      <c r="QFC63" s="497"/>
      <c r="QFD63" s="497"/>
      <c r="QFE63" s="497"/>
      <c r="QFF63" s="497"/>
      <c r="QFG63" s="497"/>
      <c r="QFH63" s="497"/>
      <c r="QFI63" s="497"/>
      <c r="QFJ63" s="497"/>
      <c r="QFK63" s="497"/>
      <c r="QFL63" s="497"/>
      <c r="QFM63" s="497"/>
      <c r="QFN63" s="497"/>
      <c r="QFO63" s="497"/>
      <c r="QFP63" s="497"/>
      <c r="QFQ63" s="497"/>
      <c r="QFR63" s="497"/>
      <c r="QFS63" s="497"/>
      <c r="QFT63" s="497"/>
      <c r="QFU63" s="497"/>
      <c r="QFV63" s="497"/>
      <c r="QFW63" s="497"/>
      <c r="QFX63" s="497"/>
      <c r="QFY63" s="497"/>
      <c r="QFZ63" s="497"/>
      <c r="QGA63" s="497"/>
      <c r="QGB63" s="497"/>
      <c r="QGC63" s="497"/>
      <c r="QGD63" s="497"/>
      <c r="QGE63" s="497"/>
      <c r="QGF63" s="497"/>
      <c r="QGG63" s="497"/>
      <c r="QGH63" s="497"/>
      <c r="QGI63" s="497"/>
      <c r="QGJ63" s="497"/>
      <c r="QGK63" s="497"/>
      <c r="QGL63" s="497"/>
      <c r="QGM63" s="497"/>
      <c r="QGN63" s="497"/>
      <c r="QGO63" s="497"/>
      <c r="QGP63" s="497"/>
      <c r="QGQ63" s="497"/>
      <c r="QGR63" s="497"/>
      <c r="QGS63" s="497"/>
      <c r="QGT63" s="497"/>
      <c r="QGU63" s="497"/>
      <c r="QGV63" s="497"/>
      <c r="QGW63" s="497"/>
      <c r="QGX63" s="497"/>
      <c r="QGY63" s="497"/>
      <c r="QGZ63" s="497"/>
      <c r="QHA63" s="497"/>
      <c r="QHB63" s="497"/>
      <c r="QHC63" s="497"/>
      <c r="QHD63" s="497"/>
      <c r="QHE63" s="497"/>
      <c r="QHF63" s="497"/>
      <c r="QHG63" s="497"/>
      <c r="QHH63" s="497"/>
      <c r="QHI63" s="497"/>
      <c r="QHJ63" s="497"/>
      <c r="QHK63" s="497"/>
      <c r="QHL63" s="497"/>
      <c r="QHM63" s="497"/>
      <c r="QHN63" s="497"/>
      <c r="QHO63" s="497"/>
      <c r="QHP63" s="497"/>
      <c r="QHQ63" s="497"/>
      <c r="QHR63" s="497"/>
      <c r="QHS63" s="497"/>
      <c r="QHT63" s="497"/>
      <c r="QHU63" s="497"/>
      <c r="QHV63" s="497"/>
      <c r="QHW63" s="497"/>
      <c r="QHX63" s="497"/>
      <c r="QHY63" s="497"/>
      <c r="QHZ63" s="497"/>
      <c r="QIA63" s="497"/>
      <c r="QIB63" s="497"/>
      <c r="QIC63" s="497"/>
      <c r="QID63" s="497"/>
      <c r="QIE63" s="497"/>
      <c r="QIF63" s="497"/>
      <c r="QIG63" s="497"/>
      <c r="QIH63" s="497"/>
      <c r="QII63" s="497"/>
      <c r="QIJ63" s="497"/>
      <c r="QIK63" s="497"/>
      <c r="QIL63" s="497"/>
      <c r="QIM63" s="497"/>
      <c r="QIN63" s="497"/>
      <c r="QIO63" s="497"/>
      <c r="QIP63" s="497"/>
      <c r="QIQ63" s="497"/>
      <c r="QIR63" s="497"/>
      <c r="QIS63" s="497"/>
      <c r="QIT63" s="497"/>
      <c r="QIU63" s="497"/>
      <c r="QIV63" s="497"/>
      <c r="QIW63" s="497"/>
      <c r="QIX63" s="497"/>
      <c r="QIY63" s="497"/>
      <c r="QIZ63" s="497"/>
      <c r="QJA63" s="497"/>
      <c r="QJB63" s="497"/>
      <c r="QJC63" s="497"/>
      <c r="QJD63" s="497"/>
      <c r="QJE63" s="497"/>
      <c r="QJF63" s="497"/>
      <c r="QJG63" s="497"/>
      <c r="QJH63" s="497"/>
      <c r="QJI63" s="497"/>
      <c r="QJJ63" s="497"/>
      <c r="QJK63" s="497"/>
      <c r="QJL63" s="497"/>
      <c r="QJM63" s="497"/>
      <c r="QJN63" s="497"/>
      <c r="QJO63" s="497"/>
      <c r="QJP63" s="497"/>
      <c r="QJQ63" s="497"/>
      <c r="QJR63" s="497"/>
      <c r="QJS63" s="497"/>
      <c r="QJT63" s="497"/>
      <c r="QJU63" s="497"/>
      <c r="QJV63" s="497"/>
      <c r="QJW63" s="497"/>
      <c r="QJX63" s="497"/>
      <c r="QJY63" s="497"/>
      <c r="QJZ63" s="497"/>
      <c r="QKA63" s="497"/>
      <c r="QKB63" s="497"/>
      <c r="QKC63" s="497"/>
      <c r="QKD63" s="497"/>
      <c r="QKE63" s="497"/>
      <c r="QKF63" s="497"/>
      <c r="QKG63" s="497"/>
      <c r="QKH63" s="497"/>
      <c r="QKI63" s="497"/>
      <c r="QKJ63" s="497"/>
      <c r="QKK63" s="497"/>
      <c r="QKL63" s="497"/>
      <c r="QKM63" s="497"/>
      <c r="QKN63" s="497"/>
      <c r="QKO63" s="497"/>
      <c r="QKP63" s="497"/>
      <c r="QKQ63" s="497"/>
      <c r="QKR63" s="497"/>
      <c r="QKS63" s="497"/>
      <c r="QKT63" s="497"/>
      <c r="QKU63" s="497"/>
      <c r="QKV63" s="497"/>
      <c r="QKW63" s="497"/>
      <c r="QKX63" s="497"/>
      <c r="QKY63" s="497"/>
      <c r="QKZ63" s="497"/>
      <c r="QLA63" s="497"/>
      <c r="QLB63" s="497"/>
      <c r="QLC63" s="497"/>
      <c r="QLD63" s="497"/>
      <c r="QLE63" s="497"/>
      <c r="QLF63" s="497"/>
      <c r="QLG63" s="497"/>
      <c r="QLH63" s="497"/>
      <c r="QLI63" s="497"/>
      <c r="QLJ63" s="497"/>
      <c r="QLK63" s="497"/>
      <c r="QLL63" s="497"/>
      <c r="QLM63" s="497"/>
      <c r="QLN63" s="497"/>
      <c r="QLO63" s="497"/>
      <c r="QLP63" s="497"/>
      <c r="QLQ63" s="497"/>
      <c r="QLR63" s="497"/>
      <c r="QLS63" s="497"/>
      <c r="QLT63" s="497"/>
      <c r="QLU63" s="497"/>
      <c r="QLV63" s="497"/>
      <c r="QLW63" s="497"/>
      <c r="QLX63" s="497"/>
      <c r="QLY63" s="497"/>
      <c r="QLZ63" s="497"/>
      <c r="QMA63" s="497"/>
      <c r="QMB63" s="497"/>
      <c r="QMC63" s="497"/>
      <c r="QMD63" s="497"/>
      <c r="QME63" s="497"/>
      <c r="QMF63" s="497"/>
      <c r="QMG63" s="497"/>
      <c r="QMH63" s="497"/>
      <c r="QMI63" s="497"/>
      <c r="QMJ63" s="497"/>
      <c r="QMK63" s="497"/>
      <c r="QML63" s="497"/>
      <c r="QMM63" s="497"/>
      <c r="QMN63" s="497"/>
      <c r="QMO63" s="497"/>
      <c r="QMP63" s="497"/>
      <c r="QMQ63" s="497"/>
      <c r="QMR63" s="497"/>
      <c r="QMS63" s="497"/>
      <c r="QMT63" s="497"/>
      <c r="QMU63" s="497"/>
      <c r="QMV63" s="497"/>
      <c r="QMW63" s="497"/>
      <c r="QMX63" s="497"/>
      <c r="QMY63" s="497"/>
      <c r="QMZ63" s="497"/>
      <c r="QNA63" s="497"/>
      <c r="QNB63" s="497"/>
      <c r="QNC63" s="497"/>
      <c r="QND63" s="497"/>
      <c r="QNE63" s="497"/>
      <c r="QNF63" s="497"/>
      <c r="QNG63" s="497"/>
      <c r="QNH63" s="497"/>
      <c r="QNI63" s="497"/>
      <c r="QNJ63" s="497"/>
      <c r="QNK63" s="497"/>
      <c r="QNL63" s="497"/>
      <c r="QNM63" s="497"/>
      <c r="QNN63" s="497"/>
      <c r="QNO63" s="497"/>
      <c r="QNP63" s="497"/>
      <c r="QNQ63" s="497"/>
      <c r="QNR63" s="497"/>
      <c r="QNS63" s="497"/>
      <c r="QNT63" s="497"/>
      <c r="QNU63" s="497"/>
      <c r="QNV63" s="497"/>
      <c r="QNW63" s="497"/>
      <c r="QNX63" s="497"/>
      <c r="QNY63" s="497"/>
      <c r="QNZ63" s="497"/>
      <c r="QOA63" s="497"/>
      <c r="QOB63" s="497"/>
      <c r="QOC63" s="497"/>
      <c r="QOD63" s="497"/>
      <c r="QOE63" s="497"/>
      <c r="QOF63" s="497"/>
      <c r="QOG63" s="497"/>
      <c r="QOH63" s="497"/>
      <c r="QOI63" s="497"/>
      <c r="QOJ63" s="497"/>
      <c r="QOK63" s="497"/>
      <c r="QOL63" s="497"/>
      <c r="QOM63" s="497"/>
      <c r="QON63" s="497"/>
      <c r="QOO63" s="497"/>
      <c r="QOP63" s="497"/>
      <c r="QOQ63" s="497"/>
      <c r="QOR63" s="497"/>
      <c r="QOS63" s="497"/>
      <c r="QOT63" s="497"/>
      <c r="QOU63" s="497"/>
      <c r="QOV63" s="497"/>
      <c r="QOW63" s="497"/>
      <c r="QOX63" s="497"/>
      <c r="QOY63" s="497"/>
      <c r="QOZ63" s="497"/>
      <c r="QPA63" s="497"/>
      <c r="QPB63" s="497"/>
      <c r="QPC63" s="497"/>
      <c r="QPD63" s="497"/>
      <c r="QPE63" s="497"/>
      <c r="QPF63" s="497"/>
      <c r="QPG63" s="497"/>
      <c r="QPH63" s="497"/>
      <c r="QPI63" s="497"/>
      <c r="QPJ63" s="497"/>
      <c r="QPK63" s="497"/>
      <c r="QPL63" s="497"/>
      <c r="QPM63" s="497"/>
      <c r="QPN63" s="497"/>
      <c r="QPO63" s="497"/>
      <c r="QPP63" s="497"/>
      <c r="QPQ63" s="497"/>
      <c r="QPR63" s="497"/>
      <c r="QPS63" s="497"/>
      <c r="QPT63" s="497"/>
      <c r="QPU63" s="497"/>
      <c r="QPV63" s="497"/>
      <c r="QPW63" s="497"/>
      <c r="QPX63" s="497"/>
      <c r="QPY63" s="497"/>
      <c r="QPZ63" s="497"/>
      <c r="QQA63" s="497"/>
      <c r="QQB63" s="497"/>
      <c r="QQC63" s="497"/>
      <c r="QQD63" s="497"/>
      <c r="QQE63" s="497"/>
      <c r="QQF63" s="497"/>
      <c r="QQG63" s="497"/>
      <c r="QQH63" s="497"/>
      <c r="QQI63" s="497"/>
      <c r="QQJ63" s="497"/>
      <c r="QQK63" s="497"/>
      <c r="QQL63" s="497"/>
      <c r="QQM63" s="497"/>
      <c r="QQN63" s="497"/>
      <c r="QQO63" s="497"/>
      <c r="QQP63" s="497"/>
      <c r="QQQ63" s="497"/>
      <c r="QQR63" s="497"/>
      <c r="QQS63" s="497"/>
      <c r="QQT63" s="497"/>
      <c r="QQU63" s="497"/>
      <c r="QQV63" s="497"/>
      <c r="QQW63" s="497"/>
      <c r="QQX63" s="497"/>
      <c r="QQY63" s="497"/>
      <c r="QQZ63" s="497"/>
      <c r="QRA63" s="497"/>
      <c r="QRB63" s="497"/>
      <c r="QRC63" s="497"/>
      <c r="QRD63" s="497"/>
      <c r="QRE63" s="497"/>
      <c r="QRF63" s="497"/>
      <c r="QRG63" s="497"/>
      <c r="QRH63" s="497"/>
      <c r="QRI63" s="497"/>
      <c r="QRJ63" s="497"/>
      <c r="QRK63" s="497"/>
      <c r="QRL63" s="497"/>
      <c r="QRM63" s="497"/>
      <c r="QRN63" s="497"/>
      <c r="QRO63" s="497"/>
      <c r="QRP63" s="497"/>
      <c r="QRQ63" s="497"/>
      <c r="QRR63" s="497"/>
      <c r="QRS63" s="497"/>
      <c r="QRT63" s="497"/>
      <c r="QRU63" s="497"/>
      <c r="QRV63" s="497"/>
      <c r="QRW63" s="497"/>
      <c r="QRX63" s="497"/>
      <c r="QRY63" s="497"/>
      <c r="QRZ63" s="497"/>
      <c r="QSA63" s="497"/>
      <c r="QSB63" s="497"/>
      <c r="QSC63" s="497"/>
      <c r="QSD63" s="497"/>
      <c r="QSE63" s="497"/>
      <c r="QSF63" s="497"/>
      <c r="QSG63" s="497"/>
      <c r="QSH63" s="497"/>
      <c r="QSI63" s="497"/>
      <c r="QSJ63" s="497"/>
      <c r="QSK63" s="497"/>
      <c r="QSL63" s="497"/>
      <c r="QSM63" s="497"/>
      <c r="QSN63" s="497"/>
      <c r="QSO63" s="497"/>
      <c r="QSP63" s="497"/>
      <c r="QSQ63" s="497"/>
      <c r="QSR63" s="497"/>
      <c r="QSS63" s="497"/>
      <c r="QST63" s="497"/>
      <c r="QSU63" s="497"/>
      <c r="QSV63" s="497"/>
      <c r="QSW63" s="497"/>
      <c r="QSX63" s="497"/>
      <c r="QSY63" s="497"/>
      <c r="QSZ63" s="497"/>
      <c r="QTA63" s="497"/>
      <c r="QTB63" s="497"/>
      <c r="QTC63" s="497"/>
      <c r="QTD63" s="497"/>
      <c r="QTE63" s="497"/>
      <c r="QTF63" s="497"/>
      <c r="QTG63" s="497"/>
      <c r="QTH63" s="497"/>
      <c r="QTI63" s="497"/>
      <c r="QTJ63" s="497"/>
      <c r="QTK63" s="497"/>
      <c r="QTL63" s="497"/>
      <c r="QTM63" s="497"/>
      <c r="QTN63" s="497"/>
      <c r="QTO63" s="497"/>
      <c r="QTP63" s="497"/>
      <c r="QTQ63" s="497"/>
      <c r="QTR63" s="497"/>
      <c r="QTS63" s="497"/>
      <c r="QTT63" s="497"/>
      <c r="QTU63" s="497"/>
      <c r="QTV63" s="497"/>
      <c r="QTW63" s="497"/>
      <c r="QTX63" s="497"/>
      <c r="QTY63" s="497"/>
      <c r="QTZ63" s="497"/>
      <c r="QUA63" s="497"/>
      <c r="QUB63" s="497"/>
      <c r="QUC63" s="497"/>
      <c r="QUD63" s="497"/>
      <c r="QUE63" s="497"/>
      <c r="QUF63" s="497"/>
      <c r="QUG63" s="497"/>
      <c r="QUH63" s="497"/>
      <c r="QUI63" s="497"/>
      <c r="QUJ63" s="497"/>
      <c r="QUK63" s="497"/>
      <c r="QUL63" s="497"/>
      <c r="QUM63" s="497"/>
      <c r="QUN63" s="497"/>
      <c r="QUO63" s="497"/>
      <c r="QUP63" s="497"/>
      <c r="QUQ63" s="497"/>
      <c r="QUR63" s="497"/>
      <c r="QUS63" s="497"/>
      <c r="QUT63" s="497"/>
      <c r="QUU63" s="497"/>
      <c r="QUV63" s="497"/>
      <c r="QUW63" s="497"/>
      <c r="QUX63" s="497"/>
      <c r="QUY63" s="497"/>
      <c r="QUZ63" s="497"/>
      <c r="QVA63" s="497"/>
      <c r="QVB63" s="497"/>
      <c r="QVC63" s="497"/>
      <c r="QVD63" s="497"/>
      <c r="QVE63" s="497"/>
      <c r="QVF63" s="497"/>
      <c r="QVG63" s="497"/>
      <c r="QVH63" s="497"/>
      <c r="QVI63" s="497"/>
      <c r="QVJ63" s="497"/>
      <c r="QVK63" s="497"/>
      <c r="QVL63" s="497"/>
      <c r="QVM63" s="497"/>
      <c r="QVN63" s="497"/>
      <c r="QVO63" s="497"/>
      <c r="QVP63" s="497"/>
      <c r="QVQ63" s="497"/>
      <c r="QVR63" s="497"/>
      <c r="QVS63" s="497"/>
      <c r="QVT63" s="497"/>
      <c r="QVU63" s="497"/>
      <c r="QVV63" s="497"/>
      <c r="QVW63" s="497"/>
      <c r="QVX63" s="497"/>
      <c r="QVY63" s="497"/>
      <c r="QVZ63" s="497"/>
      <c r="QWA63" s="497"/>
      <c r="QWB63" s="497"/>
      <c r="QWC63" s="497"/>
      <c r="QWD63" s="497"/>
      <c r="QWE63" s="497"/>
      <c r="QWF63" s="497"/>
      <c r="QWG63" s="497"/>
      <c r="QWH63" s="497"/>
      <c r="QWI63" s="497"/>
      <c r="QWJ63" s="497"/>
      <c r="QWK63" s="497"/>
      <c r="QWL63" s="497"/>
      <c r="QWM63" s="497"/>
      <c r="QWN63" s="497"/>
      <c r="QWO63" s="497"/>
      <c r="QWP63" s="497"/>
      <c r="QWQ63" s="497"/>
      <c r="QWR63" s="497"/>
      <c r="QWS63" s="497"/>
      <c r="QWT63" s="497"/>
      <c r="QWU63" s="497"/>
      <c r="QWV63" s="497"/>
      <c r="QWW63" s="497"/>
      <c r="QWX63" s="497"/>
      <c r="QWY63" s="497"/>
      <c r="QWZ63" s="497"/>
      <c r="QXA63" s="497"/>
      <c r="QXB63" s="497"/>
      <c r="QXC63" s="497"/>
      <c r="QXD63" s="497"/>
      <c r="QXE63" s="497"/>
      <c r="QXF63" s="497"/>
      <c r="QXG63" s="497"/>
      <c r="QXH63" s="497"/>
      <c r="QXI63" s="497"/>
      <c r="QXJ63" s="497"/>
      <c r="QXK63" s="497"/>
      <c r="QXL63" s="497"/>
      <c r="QXM63" s="497"/>
      <c r="QXN63" s="497"/>
      <c r="QXO63" s="497"/>
      <c r="QXP63" s="497"/>
      <c r="QXQ63" s="497"/>
      <c r="QXR63" s="497"/>
      <c r="QXS63" s="497"/>
      <c r="QXT63" s="497"/>
      <c r="QXU63" s="497"/>
      <c r="QXV63" s="497"/>
      <c r="QXW63" s="497"/>
      <c r="QXX63" s="497"/>
      <c r="QXY63" s="497"/>
      <c r="QXZ63" s="497"/>
      <c r="QYA63" s="497"/>
      <c r="QYB63" s="497"/>
      <c r="QYC63" s="497"/>
      <c r="QYD63" s="497"/>
      <c r="QYE63" s="497"/>
      <c r="QYF63" s="497"/>
      <c r="QYG63" s="497"/>
      <c r="QYH63" s="497"/>
      <c r="QYI63" s="497"/>
      <c r="QYJ63" s="497"/>
      <c r="QYK63" s="497"/>
      <c r="QYL63" s="497"/>
      <c r="QYM63" s="497"/>
      <c r="QYN63" s="497"/>
      <c r="QYO63" s="497"/>
      <c r="QYP63" s="497"/>
      <c r="QYQ63" s="497"/>
      <c r="QYR63" s="497"/>
      <c r="QYS63" s="497"/>
      <c r="QYT63" s="497"/>
      <c r="QYU63" s="497"/>
      <c r="QYV63" s="497"/>
      <c r="QYW63" s="497"/>
      <c r="QYX63" s="497"/>
      <c r="QYY63" s="497"/>
      <c r="QYZ63" s="497"/>
      <c r="QZA63" s="497"/>
      <c r="QZB63" s="497"/>
      <c r="QZC63" s="497"/>
      <c r="QZD63" s="497"/>
      <c r="QZE63" s="497"/>
      <c r="QZF63" s="497"/>
      <c r="QZG63" s="497"/>
      <c r="QZH63" s="497"/>
      <c r="QZI63" s="497"/>
      <c r="QZJ63" s="497"/>
      <c r="QZK63" s="497"/>
      <c r="QZL63" s="497"/>
      <c r="QZM63" s="497"/>
      <c r="QZN63" s="497"/>
      <c r="QZO63" s="497"/>
      <c r="QZP63" s="497"/>
      <c r="QZQ63" s="497"/>
      <c r="QZR63" s="497"/>
      <c r="QZS63" s="497"/>
      <c r="QZT63" s="497"/>
      <c r="QZU63" s="497"/>
      <c r="QZV63" s="497"/>
      <c r="QZW63" s="497"/>
      <c r="QZX63" s="497"/>
      <c r="QZY63" s="497"/>
      <c r="QZZ63" s="497"/>
      <c r="RAA63" s="497"/>
      <c r="RAB63" s="497"/>
      <c r="RAC63" s="497"/>
      <c r="RAD63" s="497"/>
      <c r="RAE63" s="497"/>
      <c r="RAF63" s="497"/>
      <c r="RAG63" s="497"/>
      <c r="RAH63" s="497"/>
      <c r="RAI63" s="497"/>
      <c r="RAJ63" s="497"/>
      <c r="RAK63" s="497"/>
      <c r="RAL63" s="497"/>
      <c r="RAM63" s="497"/>
      <c r="RAN63" s="497"/>
      <c r="RAO63" s="497"/>
      <c r="RAP63" s="497"/>
      <c r="RAQ63" s="497"/>
      <c r="RAR63" s="497"/>
      <c r="RAS63" s="497"/>
      <c r="RAT63" s="497"/>
      <c r="RAU63" s="497"/>
      <c r="RAV63" s="497"/>
      <c r="RAW63" s="497"/>
      <c r="RAX63" s="497"/>
      <c r="RAY63" s="497"/>
      <c r="RAZ63" s="497"/>
      <c r="RBA63" s="497"/>
      <c r="RBB63" s="497"/>
      <c r="RBC63" s="497"/>
      <c r="RBD63" s="497"/>
      <c r="RBE63" s="497"/>
      <c r="RBF63" s="497"/>
      <c r="RBG63" s="497"/>
      <c r="RBH63" s="497"/>
      <c r="RBI63" s="497"/>
      <c r="RBJ63" s="497"/>
      <c r="RBK63" s="497"/>
      <c r="RBL63" s="497"/>
      <c r="RBM63" s="497"/>
      <c r="RBN63" s="497"/>
      <c r="RBO63" s="497"/>
      <c r="RBP63" s="497"/>
      <c r="RBQ63" s="497"/>
      <c r="RBR63" s="497"/>
      <c r="RBS63" s="497"/>
      <c r="RBT63" s="497"/>
      <c r="RBU63" s="497"/>
      <c r="RBV63" s="497"/>
      <c r="RBW63" s="497"/>
      <c r="RBX63" s="497"/>
      <c r="RBY63" s="497"/>
      <c r="RBZ63" s="497"/>
      <c r="RCA63" s="497"/>
      <c r="RCB63" s="497"/>
      <c r="RCC63" s="497"/>
      <c r="RCD63" s="497"/>
      <c r="RCE63" s="497"/>
      <c r="RCF63" s="497"/>
      <c r="RCG63" s="497"/>
      <c r="RCH63" s="497"/>
      <c r="RCI63" s="497"/>
      <c r="RCJ63" s="497"/>
      <c r="RCK63" s="497"/>
      <c r="RCL63" s="497"/>
      <c r="RCM63" s="497"/>
      <c r="RCN63" s="497"/>
      <c r="RCO63" s="497"/>
      <c r="RCP63" s="497"/>
      <c r="RCQ63" s="497"/>
      <c r="RCR63" s="497"/>
      <c r="RCS63" s="497"/>
      <c r="RCT63" s="497"/>
      <c r="RCU63" s="497"/>
      <c r="RCV63" s="497"/>
      <c r="RCW63" s="497"/>
      <c r="RCX63" s="497"/>
      <c r="RCY63" s="497"/>
      <c r="RCZ63" s="497"/>
      <c r="RDA63" s="497"/>
      <c r="RDB63" s="497"/>
      <c r="RDC63" s="497"/>
      <c r="RDD63" s="497"/>
      <c r="RDE63" s="497"/>
      <c r="RDF63" s="497"/>
      <c r="RDG63" s="497"/>
      <c r="RDH63" s="497"/>
      <c r="RDI63" s="497"/>
      <c r="RDJ63" s="497"/>
      <c r="RDK63" s="497"/>
      <c r="RDL63" s="497"/>
      <c r="RDM63" s="497"/>
      <c r="RDN63" s="497"/>
      <c r="RDO63" s="497"/>
      <c r="RDP63" s="497"/>
      <c r="RDQ63" s="497"/>
      <c r="RDR63" s="497"/>
      <c r="RDS63" s="497"/>
      <c r="RDT63" s="497"/>
      <c r="RDU63" s="497"/>
      <c r="RDV63" s="497"/>
      <c r="RDW63" s="497"/>
      <c r="RDX63" s="497"/>
      <c r="RDY63" s="497"/>
      <c r="RDZ63" s="497"/>
      <c r="REA63" s="497"/>
      <c r="REB63" s="497"/>
      <c r="REC63" s="497"/>
      <c r="RED63" s="497"/>
      <c r="REE63" s="497"/>
      <c r="REF63" s="497"/>
      <c r="REG63" s="497"/>
      <c r="REH63" s="497"/>
      <c r="REI63" s="497"/>
      <c r="REJ63" s="497"/>
      <c r="REK63" s="497"/>
      <c r="REL63" s="497"/>
      <c r="REM63" s="497"/>
      <c r="REN63" s="497"/>
      <c r="REO63" s="497"/>
      <c r="REP63" s="497"/>
      <c r="REQ63" s="497"/>
      <c r="RER63" s="497"/>
      <c r="RES63" s="497"/>
      <c r="RET63" s="497"/>
      <c r="REU63" s="497"/>
      <c r="REV63" s="497"/>
      <c r="REW63" s="497"/>
      <c r="REX63" s="497"/>
      <c r="REY63" s="497"/>
      <c r="REZ63" s="497"/>
      <c r="RFA63" s="497"/>
      <c r="RFB63" s="497"/>
      <c r="RFC63" s="497"/>
      <c r="RFD63" s="497"/>
      <c r="RFE63" s="497"/>
      <c r="RFF63" s="497"/>
      <c r="RFG63" s="497"/>
      <c r="RFH63" s="497"/>
      <c r="RFI63" s="497"/>
      <c r="RFJ63" s="497"/>
      <c r="RFK63" s="497"/>
      <c r="RFL63" s="497"/>
      <c r="RFM63" s="497"/>
      <c r="RFN63" s="497"/>
      <c r="RFO63" s="497"/>
      <c r="RFP63" s="497"/>
      <c r="RFQ63" s="497"/>
      <c r="RFR63" s="497"/>
      <c r="RFS63" s="497"/>
      <c r="RFT63" s="497"/>
      <c r="RFU63" s="497"/>
      <c r="RFV63" s="497"/>
      <c r="RFW63" s="497"/>
      <c r="RFX63" s="497"/>
      <c r="RFY63" s="497"/>
      <c r="RFZ63" s="497"/>
      <c r="RGA63" s="497"/>
      <c r="RGB63" s="497"/>
      <c r="RGC63" s="497"/>
      <c r="RGD63" s="497"/>
      <c r="RGE63" s="497"/>
      <c r="RGF63" s="497"/>
      <c r="RGG63" s="497"/>
      <c r="RGH63" s="497"/>
      <c r="RGI63" s="497"/>
      <c r="RGJ63" s="497"/>
      <c r="RGK63" s="497"/>
      <c r="RGL63" s="497"/>
      <c r="RGM63" s="497"/>
      <c r="RGN63" s="497"/>
      <c r="RGO63" s="497"/>
      <c r="RGP63" s="497"/>
      <c r="RGQ63" s="497"/>
      <c r="RGR63" s="497"/>
      <c r="RGS63" s="497"/>
      <c r="RGT63" s="497"/>
      <c r="RGU63" s="497"/>
      <c r="RGV63" s="497"/>
      <c r="RGW63" s="497"/>
      <c r="RGX63" s="497"/>
      <c r="RGY63" s="497"/>
      <c r="RGZ63" s="497"/>
      <c r="RHA63" s="497"/>
      <c r="RHB63" s="497"/>
      <c r="RHC63" s="497"/>
      <c r="RHD63" s="497"/>
      <c r="RHE63" s="497"/>
      <c r="RHF63" s="497"/>
      <c r="RHG63" s="497"/>
      <c r="RHH63" s="497"/>
      <c r="RHI63" s="497"/>
      <c r="RHJ63" s="497"/>
      <c r="RHK63" s="497"/>
      <c r="RHL63" s="497"/>
      <c r="RHM63" s="497"/>
      <c r="RHN63" s="497"/>
      <c r="RHO63" s="497"/>
      <c r="RHP63" s="497"/>
      <c r="RHQ63" s="497"/>
      <c r="RHR63" s="497"/>
      <c r="RHS63" s="497"/>
      <c r="RHT63" s="497"/>
      <c r="RHU63" s="497"/>
      <c r="RHV63" s="497"/>
      <c r="RHW63" s="497"/>
      <c r="RHX63" s="497"/>
      <c r="RHY63" s="497"/>
      <c r="RHZ63" s="497"/>
      <c r="RIA63" s="497"/>
      <c r="RIB63" s="497"/>
      <c r="RIC63" s="497"/>
      <c r="RID63" s="497"/>
      <c r="RIE63" s="497"/>
      <c r="RIF63" s="497"/>
      <c r="RIG63" s="497"/>
      <c r="RIH63" s="497"/>
      <c r="RII63" s="497"/>
      <c r="RIJ63" s="497"/>
      <c r="RIK63" s="497"/>
      <c r="RIL63" s="497"/>
      <c r="RIM63" s="497"/>
      <c r="RIN63" s="497"/>
      <c r="RIO63" s="497"/>
      <c r="RIP63" s="497"/>
      <c r="RIQ63" s="497"/>
      <c r="RIR63" s="497"/>
      <c r="RIS63" s="497"/>
      <c r="RIT63" s="497"/>
      <c r="RIU63" s="497"/>
      <c r="RIV63" s="497"/>
      <c r="RIW63" s="497"/>
      <c r="RIX63" s="497"/>
      <c r="RIY63" s="497"/>
      <c r="RIZ63" s="497"/>
      <c r="RJA63" s="497"/>
      <c r="RJB63" s="497"/>
      <c r="RJC63" s="497"/>
      <c r="RJD63" s="497"/>
      <c r="RJE63" s="497"/>
      <c r="RJF63" s="497"/>
      <c r="RJG63" s="497"/>
      <c r="RJH63" s="497"/>
      <c r="RJI63" s="497"/>
      <c r="RJJ63" s="497"/>
      <c r="RJK63" s="497"/>
      <c r="RJL63" s="497"/>
      <c r="RJM63" s="497"/>
      <c r="RJN63" s="497"/>
      <c r="RJO63" s="497"/>
      <c r="RJP63" s="497"/>
      <c r="RJQ63" s="497"/>
      <c r="RJR63" s="497"/>
      <c r="RJS63" s="497"/>
      <c r="RJT63" s="497"/>
      <c r="RJU63" s="497"/>
      <c r="RJV63" s="497"/>
      <c r="RJW63" s="497"/>
      <c r="RJX63" s="497"/>
      <c r="RJY63" s="497"/>
      <c r="RJZ63" s="497"/>
      <c r="RKA63" s="497"/>
      <c r="RKB63" s="497"/>
      <c r="RKC63" s="497"/>
      <c r="RKD63" s="497"/>
      <c r="RKE63" s="497"/>
      <c r="RKF63" s="497"/>
      <c r="RKG63" s="497"/>
      <c r="RKH63" s="497"/>
      <c r="RKI63" s="497"/>
      <c r="RKJ63" s="497"/>
      <c r="RKK63" s="497"/>
      <c r="RKL63" s="497"/>
      <c r="RKM63" s="497"/>
      <c r="RKN63" s="497"/>
      <c r="RKO63" s="497"/>
      <c r="RKP63" s="497"/>
      <c r="RKQ63" s="497"/>
      <c r="RKR63" s="497"/>
      <c r="RKS63" s="497"/>
      <c r="RKT63" s="497"/>
      <c r="RKU63" s="497"/>
      <c r="RKV63" s="497"/>
      <c r="RKW63" s="497"/>
      <c r="RKX63" s="497"/>
      <c r="RKY63" s="497"/>
      <c r="RKZ63" s="497"/>
      <c r="RLA63" s="497"/>
      <c r="RLB63" s="497"/>
      <c r="RLC63" s="497"/>
      <c r="RLD63" s="497"/>
      <c r="RLE63" s="497"/>
      <c r="RLF63" s="497"/>
      <c r="RLG63" s="497"/>
      <c r="RLH63" s="497"/>
      <c r="RLI63" s="497"/>
      <c r="RLJ63" s="497"/>
      <c r="RLK63" s="497"/>
      <c r="RLL63" s="497"/>
      <c r="RLM63" s="497"/>
      <c r="RLN63" s="497"/>
      <c r="RLO63" s="497"/>
      <c r="RLP63" s="497"/>
      <c r="RLQ63" s="497"/>
      <c r="RLR63" s="497"/>
      <c r="RLS63" s="497"/>
      <c r="RLT63" s="497"/>
      <c r="RLU63" s="497"/>
      <c r="RLV63" s="497"/>
      <c r="RLW63" s="497"/>
      <c r="RLX63" s="497"/>
      <c r="RLY63" s="497"/>
      <c r="RLZ63" s="497"/>
      <c r="RMA63" s="497"/>
      <c r="RMB63" s="497"/>
      <c r="RMC63" s="497"/>
      <c r="RMD63" s="497"/>
      <c r="RME63" s="497"/>
      <c r="RMF63" s="497"/>
      <c r="RMG63" s="497"/>
      <c r="RMH63" s="497"/>
      <c r="RMI63" s="497"/>
      <c r="RMJ63" s="497"/>
      <c r="RMK63" s="497"/>
      <c r="RML63" s="497"/>
      <c r="RMM63" s="497"/>
      <c r="RMN63" s="497"/>
      <c r="RMO63" s="497"/>
      <c r="RMP63" s="497"/>
      <c r="RMQ63" s="497"/>
      <c r="RMR63" s="497"/>
      <c r="RMS63" s="497"/>
      <c r="RMT63" s="497"/>
      <c r="RMU63" s="497"/>
      <c r="RMV63" s="497"/>
      <c r="RMW63" s="497"/>
      <c r="RMX63" s="497"/>
      <c r="RMY63" s="497"/>
      <c r="RMZ63" s="497"/>
      <c r="RNA63" s="497"/>
      <c r="RNB63" s="497"/>
      <c r="RNC63" s="497"/>
      <c r="RND63" s="497"/>
      <c r="RNE63" s="497"/>
      <c r="RNF63" s="497"/>
      <c r="RNG63" s="497"/>
      <c r="RNH63" s="497"/>
      <c r="RNI63" s="497"/>
      <c r="RNJ63" s="497"/>
      <c r="RNK63" s="497"/>
      <c r="RNL63" s="497"/>
      <c r="RNM63" s="497"/>
      <c r="RNN63" s="497"/>
      <c r="RNO63" s="497"/>
      <c r="RNP63" s="497"/>
      <c r="RNQ63" s="497"/>
      <c r="RNR63" s="497"/>
      <c r="RNS63" s="497"/>
      <c r="RNT63" s="497"/>
      <c r="RNU63" s="497"/>
      <c r="RNV63" s="497"/>
      <c r="RNW63" s="497"/>
      <c r="RNX63" s="497"/>
      <c r="RNY63" s="497"/>
      <c r="RNZ63" s="497"/>
      <c r="ROA63" s="497"/>
      <c r="ROB63" s="497"/>
      <c r="ROC63" s="497"/>
      <c r="ROD63" s="497"/>
      <c r="ROE63" s="497"/>
      <c r="ROF63" s="497"/>
      <c r="ROG63" s="497"/>
      <c r="ROH63" s="497"/>
      <c r="ROI63" s="497"/>
      <c r="ROJ63" s="497"/>
      <c r="ROK63" s="497"/>
      <c r="ROL63" s="497"/>
      <c r="ROM63" s="497"/>
      <c r="RON63" s="497"/>
      <c r="ROO63" s="497"/>
      <c r="ROP63" s="497"/>
      <c r="ROQ63" s="497"/>
      <c r="ROR63" s="497"/>
      <c r="ROS63" s="497"/>
      <c r="ROT63" s="497"/>
      <c r="ROU63" s="497"/>
      <c r="ROV63" s="497"/>
      <c r="ROW63" s="497"/>
      <c r="ROX63" s="497"/>
      <c r="ROY63" s="497"/>
      <c r="ROZ63" s="497"/>
      <c r="RPA63" s="497"/>
      <c r="RPB63" s="497"/>
      <c r="RPC63" s="497"/>
      <c r="RPD63" s="497"/>
      <c r="RPE63" s="497"/>
      <c r="RPF63" s="497"/>
      <c r="RPG63" s="497"/>
      <c r="RPH63" s="497"/>
      <c r="RPI63" s="497"/>
      <c r="RPJ63" s="497"/>
      <c r="RPK63" s="497"/>
      <c r="RPL63" s="497"/>
      <c r="RPM63" s="497"/>
      <c r="RPN63" s="497"/>
      <c r="RPO63" s="497"/>
      <c r="RPP63" s="497"/>
      <c r="RPQ63" s="497"/>
      <c r="RPR63" s="497"/>
      <c r="RPS63" s="497"/>
      <c r="RPT63" s="497"/>
      <c r="RPU63" s="497"/>
      <c r="RPV63" s="497"/>
      <c r="RPW63" s="497"/>
      <c r="RPX63" s="497"/>
      <c r="RPY63" s="497"/>
      <c r="RPZ63" s="497"/>
      <c r="RQA63" s="497"/>
      <c r="RQB63" s="497"/>
      <c r="RQC63" s="497"/>
      <c r="RQD63" s="497"/>
      <c r="RQE63" s="497"/>
      <c r="RQF63" s="497"/>
      <c r="RQG63" s="497"/>
      <c r="RQH63" s="497"/>
      <c r="RQI63" s="497"/>
      <c r="RQJ63" s="497"/>
      <c r="RQK63" s="497"/>
      <c r="RQL63" s="497"/>
      <c r="RQM63" s="497"/>
      <c r="RQN63" s="497"/>
      <c r="RQO63" s="497"/>
      <c r="RQP63" s="497"/>
      <c r="RQQ63" s="497"/>
      <c r="RQR63" s="497"/>
      <c r="RQS63" s="497"/>
      <c r="RQT63" s="497"/>
      <c r="RQU63" s="497"/>
      <c r="RQV63" s="497"/>
      <c r="RQW63" s="497"/>
      <c r="RQX63" s="497"/>
      <c r="RQY63" s="497"/>
      <c r="RQZ63" s="497"/>
      <c r="RRA63" s="497"/>
      <c r="RRB63" s="497"/>
      <c r="RRC63" s="497"/>
      <c r="RRD63" s="497"/>
      <c r="RRE63" s="497"/>
      <c r="RRF63" s="497"/>
      <c r="RRG63" s="497"/>
      <c r="RRH63" s="497"/>
      <c r="RRI63" s="497"/>
      <c r="RRJ63" s="497"/>
      <c r="RRK63" s="497"/>
      <c r="RRL63" s="497"/>
      <c r="RRM63" s="497"/>
      <c r="RRN63" s="497"/>
      <c r="RRO63" s="497"/>
      <c r="RRP63" s="497"/>
      <c r="RRQ63" s="497"/>
      <c r="RRR63" s="497"/>
      <c r="RRS63" s="497"/>
      <c r="RRT63" s="497"/>
      <c r="RRU63" s="497"/>
      <c r="RRV63" s="497"/>
      <c r="RRW63" s="497"/>
      <c r="RRX63" s="497"/>
      <c r="RRY63" s="497"/>
      <c r="RRZ63" s="497"/>
      <c r="RSA63" s="497"/>
      <c r="RSB63" s="497"/>
      <c r="RSC63" s="497"/>
      <c r="RSD63" s="497"/>
      <c r="RSE63" s="497"/>
      <c r="RSF63" s="497"/>
      <c r="RSG63" s="497"/>
      <c r="RSH63" s="497"/>
      <c r="RSI63" s="497"/>
      <c r="RSJ63" s="497"/>
      <c r="RSK63" s="497"/>
      <c r="RSL63" s="497"/>
      <c r="RSM63" s="497"/>
      <c r="RSN63" s="497"/>
      <c r="RSO63" s="497"/>
      <c r="RSP63" s="497"/>
      <c r="RSQ63" s="497"/>
      <c r="RSR63" s="497"/>
      <c r="RSS63" s="497"/>
      <c r="RST63" s="497"/>
      <c r="RSU63" s="497"/>
      <c r="RSV63" s="497"/>
      <c r="RSW63" s="497"/>
      <c r="RSX63" s="497"/>
      <c r="RSY63" s="497"/>
      <c r="RSZ63" s="497"/>
      <c r="RTA63" s="497"/>
      <c r="RTB63" s="497"/>
      <c r="RTC63" s="497"/>
      <c r="RTD63" s="497"/>
      <c r="RTE63" s="497"/>
      <c r="RTF63" s="497"/>
      <c r="RTG63" s="497"/>
      <c r="RTH63" s="497"/>
      <c r="RTI63" s="497"/>
      <c r="RTJ63" s="497"/>
      <c r="RTK63" s="497"/>
      <c r="RTL63" s="497"/>
      <c r="RTM63" s="497"/>
      <c r="RTN63" s="497"/>
      <c r="RTO63" s="497"/>
      <c r="RTP63" s="497"/>
      <c r="RTQ63" s="497"/>
      <c r="RTR63" s="497"/>
      <c r="RTS63" s="497"/>
      <c r="RTT63" s="497"/>
      <c r="RTU63" s="497"/>
      <c r="RTV63" s="497"/>
      <c r="RTW63" s="497"/>
      <c r="RTX63" s="497"/>
      <c r="RTY63" s="497"/>
      <c r="RTZ63" s="497"/>
      <c r="RUA63" s="497"/>
      <c r="RUB63" s="497"/>
      <c r="RUC63" s="497"/>
      <c r="RUD63" s="497"/>
      <c r="RUE63" s="497"/>
      <c r="RUF63" s="497"/>
      <c r="RUG63" s="497"/>
      <c r="RUH63" s="497"/>
      <c r="RUI63" s="497"/>
      <c r="RUJ63" s="497"/>
      <c r="RUK63" s="497"/>
      <c r="RUL63" s="497"/>
      <c r="RUM63" s="497"/>
      <c r="RUN63" s="497"/>
      <c r="RUO63" s="497"/>
      <c r="RUP63" s="497"/>
      <c r="RUQ63" s="497"/>
      <c r="RUR63" s="497"/>
      <c r="RUS63" s="497"/>
      <c r="RUT63" s="497"/>
      <c r="RUU63" s="497"/>
      <c r="RUV63" s="497"/>
      <c r="RUW63" s="497"/>
      <c r="RUX63" s="497"/>
      <c r="RUY63" s="497"/>
      <c r="RUZ63" s="497"/>
      <c r="RVA63" s="497"/>
      <c r="RVB63" s="497"/>
      <c r="RVC63" s="497"/>
      <c r="RVD63" s="497"/>
      <c r="RVE63" s="497"/>
      <c r="RVF63" s="497"/>
      <c r="RVG63" s="497"/>
      <c r="RVH63" s="497"/>
      <c r="RVI63" s="497"/>
      <c r="RVJ63" s="497"/>
      <c r="RVK63" s="497"/>
      <c r="RVL63" s="497"/>
      <c r="RVM63" s="497"/>
      <c r="RVN63" s="497"/>
      <c r="RVO63" s="497"/>
      <c r="RVP63" s="497"/>
      <c r="RVQ63" s="497"/>
      <c r="RVR63" s="497"/>
      <c r="RVS63" s="497"/>
      <c r="RVT63" s="497"/>
      <c r="RVU63" s="497"/>
      <c r="RVV63" s="497"/>
      <c r="RVW63" s="497"/>
      <c r="RVX63" s="497"/>
      <c r="RVY63" s="497"/>
      <c r="RVZ63" s="497"/>
      <c r="RWA63" s="497"/>
      <c r="RWB63" s="497"/>
      <c r="RWC63" s="497"/>
      <c r="RWD63" s="497"/>
      <c r="RWE63" s="497"/>
      <c r="RWF63" s="497"/>
      <c r="RWG63" s="497"/>
      <c r="RWH63" s="497"/>
      <c r="RWI63" s="497"/>
      <c r="RWJ63" s="497"/>
      <c r="RWK63" s="497"/>
      <c r="RWL63" s="497"/>
      <c r="RWM63" s="497"/>
      <c r="RWN63" s="497"/>
      <c r="RWO63" s="497"/>
      <c r="RWP63" s="497"/>
      <c r="RWQ63" s="497"/>
      <c r="RWR63" s="497"/>
      <c r="RWS63" s="497"/>
      <c r="RWT63" s="497"/>
      <c r="RWU63" s="497"/>
      <c r="RWV63" s="497"/>
      <c r="RWW63" s="497"/>
      <c r="RWX63" s="497"/>
      <c r="RWY63" s="497"/>
      <c r="RWZ63" s="497"/>
      <c r="RXA63" s="497"/>
      <c r="RXB63" s="497"/>
      <c r="RXC63" s="497"/>
      <c r="RXD63" s="497"/>
      <c r="RXE63" s="497"/>
      <c r="RXF63" s="497"/>
      <c r="RXG63" s="497"/>
      <c r="RXH63" s="497"/>
      <c r="RXI63" s="497"/>
      <c r="RXJ63" s="497"/>
      <c r="RXK63" s="497"/>
      <c r="RXL63" s="497"/>
      <c r="RXM63" s="497"/>
      <c r="RXN63" s="497"/>
      <c r="RXO63" s="497"/>
      <c r="RXP63" s="497"/>
      <c r="RXQ63" s="497"/>
      <c r="RXR63" s="497"/>
      <c r="RXS63" s="497"/>
      <c r="RXT63" s="497"/>
      <c r="RXU63" s="497"/>
      <c r="RXV63" s="497"/>
      <c r="RXW63" s="497"/>
      <c r="RXX63" s="497"/>
      <c r="RXY63" s="497"/>
      <c r="RXZ63" s="497"/>
      <c r="RYA63" s="497"/>
      <c r="RYB63" s="497"/>
      <c r="RYC63" s="497"/>
      <c r="RYD63" s="497"/>
      <c r="RYE63" s="497"/>
      <c r="RYF63" s="497"/>
      <c r="RYG63" s="497"/>
      <c r="RYH63" s="497"/>
      <c r="RYI63" s="497"/>
      <c r="RYJ63" s="497"/>
      <c r="RYK63" s="497"/>
      <c r="RYL63" s="497"/>
      <c r="RYM63" s="497"/>
      <c r="RYN63" s="497"/>
      <c r="RYO63" s="497"/>
      <c r="RYP63" s="497"/>
      <c r="RYQ63" s="497"/>
      <c r="RYR63" s="497"/>
      <c r="RYS63" s="497"/>
      <c r="RYT63" s="497"/>
      <c r="RYU63" s="497"/>
      <c r="RYV63" s="497"/>
      <c r="RYW63" s="497"/>
      <c r="RYX63" s="497"/>
      <c r="RYY63" s="497"/>
      <c r="RYZ63" s="497"/>
      <c r="RZA63" s="497"/>
      <c r="RZB63" s="497"/>
      <c r="RZC63" s="497"/>
      <c r="RZD63" s="497"/>
      <c r="RZE63" s="497"/>
      <c r="RZF63" s="497"/>
      <c r="RZG63" s="497"/>
      <c r="RZH63" s="497"/>
      <c r="RZI63" s="497"/>
      <c r="RZJ63" s="497"/>
      <c r="RZK63" s="497"/>
      <c r="RZL63" s="497"/>
      <c r="RZM63" s="497"/>
      <c r="RZN63" s="497"/>
      <c r="RZO63" s="497"/>
      <c r="RZP63" s="497"/>
      <c r="RZQ63" s="497"/>
      <c r="RZR63" s="497"/>
      <c r="RZS63" s="497"/>
      <c r="RZT63" s="497"/>
      <c r="RZU63" s="497"/>
      <c r="RZV63" s="497"/>
      <c r="RZW63" s="497"/>
      <c r="RZX63" s="497"/>
      <c r="RZY63" s="497"/>
      <c r="RZZ63" s="497"/>
      <c r="SAA63" s="497"/>
      <c r="SAB63" s="497"/>
      <c r="SAC63" s="497"/>
      <c r="SAD63" s="497"/>
      <c r="SAE63" s="497"/>
      <c r="SAF63" s="497"/>
      <c r="SAG63" s="497"/>
      <c r="SAH63" s="497"/>
      <c r="SAI63" s="497"/>
      <c r="SAJ63" s="497"/>
      <c r="SAK63" s="497"/>
      <c r="SAL63" s="497"/>
      <c r="SAM63" s="497"/>
      <c r="SAN63" s="497"/>
      <c r="SAO63" s="497"/>
      <c r="SAP63" s="497"/>
      <c r="SAQ63" s="497"/>
      <c r="SAR63" s="497"/>
      <c r="SAS63" s="497"/>
      <c r="SAT63" s="497"/>
      <c r="SAU63" s="497"/>
      <c r="SAV63" s="497"/>
      <c r="SAW63" s="497"/>
      <c r="SAX63" s="497"/>
      <c r="SAY63" s="497"/>
      <c r="SAZ63" s="497"/>
      <c r="SBA63" s="497"/>
      <c r="SBB63" s="497"/>
      <c r="SBC63" s="497"/>
      <c r="SBD63" s="497"/>
      <c r="SBE63" s="497"/>
      <c r="SBF63" s="497"/>
      <c r="SBG63" s="497"/>
      <c r="SBH63" s="497"/>
      <c r="SBI63" s="497"/>
      <c r="SBJ63" s="497"/>
      <c r="SBK63" s="497"/>
      <c r="SBL63" s="497"/>
      <c r="SBM63" s="497"/>
      <c r="SBN63" s="497"/>
      <c r="SBO63" s="497"/>
      <c r="SBP63" s="497"/>
      <c r="SBQ63" s="497"/>
      <c r="SBR63" s="497"/>
      <c r="SBS63" s="497"/>
      <c r="SBT63" s="497"/>
      <c r="SBU63" s="497"/>
      <c r="SBV63" s="497"/>
      <c r="SBW63" s="497"/>
      <c r="SBX63" s="497"/>
      <c r="SBY63" s="497"/>
      <c r="SBZ63" s="497"/>
      <c r="SCA63" s="497"/>
      <c r="SCB63" s="497"/>
      <c r="SCC63" s="497"/>
      <c r="SCD63" s="497"/>
      <c r="SCE63" s="497"/>
      <c r="SCF63" s="497"/>
      <c r="SCG63" s="497"/>
      <c r="SCH63" s="497"/>
      <c r="SCI63" s="497"/>
      <c r="SCJ63" s="497"/>
      <c r="SCK63" s="497"/>
      <c r="SCL63" s="497"/>
      <c r="SCM63" s="497"/>
      <c r="SCN63" s="497"/>
      <c r="SCO63" s="497"/>
      <c r="SCP63" s="497"/>
      <c r="SCQ63" s="497"/>
      <c r="SCR63" s="497"/>
      <c r="SCS63" s="497"/>
      <c r="SCT63" s="497"/>
      <c r="SCU63" s="497"/>
      <c r="SCV63" s="497"/>
      <c r="SCW63" s="497"/>
      <c r="SCX63" s="497"/>
      <c r="SCY63" s="497"/>
      <c r="SCZ63" s="497"/>
      <c r="SDA63" s="497"/>
      <c r="SDB63" s="497"/>
      <c r="SDC63" s="497"/>
      <c r="SDD63" s="497"/>
      <c r="SDE63" s="497"/>
      <c r="SDF63" s="497"/>
      <c r="SDG63" s="497"/>
      <c r="SDH63" s="497"/>
      <c r="SDI63" s="497"/>
      <c r="SDJ63" s="497"/>
      <c r="SDK63" s="497"/>
      <c r="SDL63" s="497"/>
      <c r="SDM63" s="497"/>
      <c r="SDN63" s="497"/>
      <c r="SDO63" s="497"/>
      <c r="SDP63" s="497"/>
      <c r="SDQ63" s="497"/>
      <c r="SDR63" s="497"/>
      <c r="SDS63" s="497"/>
      <c r="SDT63" s="497"/>
      <c r="SDU63" s="497"/>
      <c r="SDV63" s="497"/>
      <c r="SDW63" s="497"/>
      <c r="SDX63" s="497"/>
      <c r="SDY63" s="497"/>
      <c r="SDZ63" s="497"/>
      <c r="SEA63" s="497"/>
      <c r="SEB63" s="497"/>
      <c r="SEC63" s="497"/>
      <c r="SED63" s="497"/>
      <c r="SEE63" s="497"/>
      <c r="SEF63" s="497"/>
      <c r="SEG63" s="497"/>
      <c r="SEH63" s="497"/>
      <c r="SEI63" s="497"/>
      <c r="SEJ63" s="497"/>
      <c r="SEK63" s="497"/>
      <c r="SEL63" s="497"/>
      <c r="SEM63" s="497"/>
      <c r="SEN63" s="497"/>
      <c r="SEO63" s="497"/>
      <c r="SEP63" s="497"/>
      <c r="SEQ63" s="497"/>
      <c r="SER63" s="497"/>
      <c r="SES63" s="497"/>
      <c r="SET63" s="497"/>
      <c r="SEU63" s="497"/>
      <c r="SEV63" s="497"/>
      <c r="SEW63" s="497"/>
      <c r="SEX63" s="497"/>
      <c r="SEY63" s="497"/>
      <c r="SEZ63" s="497"/>
      <c r="SFA63" s="497"/>
      <c r="SFB63" s="497"/>
      <c r="SFC63" s="497"/>
      <c r="SFD63" s="497"/>
      <c r="SFE63" s="497"/>
      <c r="SFF63" s="497"/>
      <c r="SFG63" s="497"/>
      <c r="SFH63" s="497"/>
      <c r="SFI63" s="497"/>
      <c r="SFJ63" s="497"/>
      <c r="SFK63" s="497"/>
      <c r="SFL63" s="497"/>
      <c r="SFM63" s="497"/>
      <c r="SFN63" s="497"/>
      <c r="SFO63" s="497"/>
      <c r="SFP63" s="497"/>
      <c r="SFQ63" s="497"/>
      <c r="SFR63" s="497"/>
      <c r="SFS63" s="497"/>
      <c r="SFT63" s="497"/>
      <c r="SFU63" s="497"/>
      <c r="SFV63" s="497"/>
      <c r="SFW63" s="497"/>
      <c r="SFX63" s="497"/>
      <c r="SFY63" s="497"/>
      <c r="SFZ63" s="497"/>
      <c r="SGA63" s="497"/>
      <c r="SGB63" s="497"/>
      <c r="SGC63" s="497"/>
      <c r="SGD63" s="497"/>
      <c r="SGE63" s="497"/>
      <c r="SGF63" s="497"/>
      <c r="SGG63" s="497"/>
      <c r="SGH63" s="497"/>
      <c r="SGI63" s="497"/>
      <c r="SGJ63" s="497"/>
      <c r="SGK63" s="497"/>
      <c r="SGL63" s="497"/>
      <c r="SGM63" s="497"/>
      <c r="SGN63" s="497"/>
      <c r="SGO63" s="497"/>
      <c r="SGP63" s="497"/>
      <c r="SGQ63" s="497"/>
      <c r="SGR63" s="497"/>
      <c r="SGS63" s="497"/>
      <c r="SGT63" s="497"/>
      <c r="SGU63" s="497"/>
      <c r="SGV63" s="497"/>
      <c r="SGW63" s="497"/>
      <c r="SGX63" s="497"/>
      <c r="SGY63" s="497"/>
      <c r="SGZ63" s="497"/>
      <c r="SHA63" s="497"/>
      <c r="SHB63" s="497"/>
      <c r="SHC63" s="497"/>
      <c r="SHD63" s="497"/>
      <c r="SHE63" s="497"/>
      <c r="SHF63" s="497"/>
      <c r="SHG63" s="497"/>
      <c r="SHH63" s="497"/>
      <c r="SHI63" s="497"/>
      <c r="SHJ63" s="497"/>
      <c r="SHK63" s="497"/>
      <c r="SHL63" s="497"/>
      <c r="SHM63" s="497"/>
      <c r="SHN63" s="497"/>
      <c r="SHO63" s="497"/>
      <c r="SHP63" s="497"/>
      <c r="SHQ63" s="497"/>
      <c r="SHR63" s="497"/>
      <c r="SHS63" s="497"/>
      <c r="SHT63" s="497"/>
      <c r="SHU63" s="497"/>
      <c r="SHV63" s="497"/>
      <c r="SHW63" s="497"/>
      <c r="SHX63" s="497"/>
      <c r="SHY63" s="497"/>
      <c r="SHZ63" s="497"/>
      <c r="SIA63" s="497"/>
      <c r="SIB63" s="497"/>
      <c r="SIC63" s="497"/>
      <c r="SID63" s="497"/>
      <c r="SIE63" s="497"/>
      <c r="SIF63" s="497"/>
      <c r="SIG63" s="497"/>
      <c r="SIH63" s="497"/>
      <c r="SII63" s="497"/>
      <c r="SIJ63" s="497"/>
      <c r="SIK63" s="497"/>
      <c r="SIL63" s="497"/>
      <c r="SIM63" s="497"/>
      <c r="SIN63" s="497"/>
      <c r="SIO63" s="497"/>
      <c r="SIP63" s="497"/>
      <c r="SIQ63" s="497"/>
      <c r="SIR63" s="497"/>
      <c r="SIS63" s="497"/>
      <c r="SIT63" s="497"/>
      <c r="SIU63" s="497"/>
      <c r="SIV63" s="497"/>
      <c r="SIW63" s="497"/>
      <c r="SIX63" s="497"/>
      <c r="SIY63" s="497"/>
      <c r="SIZ63" s="497"/>
      <c r="SJA63" s="497"/>
      <c r="SJB63" s="497"/>
      <c r="SJC63" s="497"/>
      <c r="SJD63" s="497"/>
      <c r="SJE63" s="497"/>
      <c r="SJF63" s="497"/>
      <c r="SJG63" s="497"/>
      <c r="SJH63" s="497"/>
      <c r="SJI63" s="497"/>
      <c r="SJJ63" s="497"/>
      <c r="SJK63" s="497"/>
      <c r="SJL63" s="497"/>
      <c r="SJM63" s="497"/>
      <c r="SJN63" s="497"/>
      <c r="SJO63" s="497"/>
      <c r="SJP63" s="497"/>
      <c r="SJQ63" s="497"/>
      <c r="SJR63" s="497"/>
      <c r="SJS63" s="497"/>
      <c r="SJT63" s="497"/>
      <c r="SJU63" s="497"/>
      <c r="SJV63" s="497"/>
      <c r="SJW63" s="497"/>
      <c r="SJX63" s="497"/>
      <c r="SJY63" s="497"/>
      <c r="SJZ63" s="497"/>
      <c r="SKA63" s="497"/>
      <c r="SKB63" s="497"/>
      <c r="SKC63" s="497"/>
      <c r="SKD63" s="497"/>
      <c r="SKE63" s="497"/>
      <c r="SKF63" s="497"/>
      <c r="SKG63" s="497"/>
      <c r="SKH63" s="497"/>
      <c r="SKI63" s="497"/>
      <c r="SKJ63" s="497"/>
      <c r="SKK63" s="497"/>
      <c r="SKL63" s="497"/>
      <c r="SKM63" s="497"/>
      <c r="SKN63" s="497"/>
      <c r="SKO63" s="497"/>
      <c r="SKP63" s="497"/>
      <c r="SKQ63" s="497"/>
      <c r="SKR63" s="497"/>
      <c r="SKS63" s="497"/>
      <c r="SKT63" s="497"/>
      <c r="SKU63" s="497"/>
      <c r="SKV63" s="497"/>
      <c r="SKW63" s="497"/>
      <c r="SKX63" s="497"/>
      <c r="SKY63" s="497"/>
      <c r="SKZ63" s="497"/>
      <c r="SLA63" s="497"/>
      <c r="SLB63" s="497"/>
      <c r="SLC63" s="497"/>
      <c r="SLD63" s="497"/>
      <c r="SLE63" s="497"/>
      <c r="SLF63" s="497"/>
      <c r="SLG63" s="497"/>
      <c r="SLH63" s="497"/>
      <c r="SLI63" s="497"/>
      <c r="SLJ63" s="497"/>
      <c r="SLK63" s="497"/>
      <c r="SLL63" s="497"/>
      <c r="SLM63" s="497"/>
      <c r="SLN63" s="497"/>
      <c r="SLO63" s="497"/>
      <c r="SLP63" s="497"/>
      <c r="SLQ63" s="497"/>
      <c r="SLR63" s="497"/>
      <c r="SLS63" s="497"/>
      <c r="SLT63" s="497"/>
      <c r="SLU63" s="497"/>
      <c r="SLV63" s="497"/>
      <c r="SLW63" s="497"/>
      <c r="SLX63" s="497"/>
      <c r="SLY63" s="497"/>
      <c r="SLZ63" s="497"/>
      <c r="SMA63" s="497"/>
      <c r="SMB63" s="497"/>
      <c r="SMC63" s="497"/>
      <c r="SMD63" s="497"/>
      <c r="SME63" s="497"/>
      <c r="SMF63" s="497"/>
      <c r="SMG63" s="497"/>
      <c r="SMH63" s="497"/>
      <c r="SMI63" s="497"/>
      <c r="SMJ63" s="497"/>
      <c r="SMK63" s="497"/>
      <c r="SML63" s="497"/>
      <c r="SMM63" s="497"/>
      <c r="SMN63" s="497"/>
      <c r="SMO63" s="497"/>
      <c r="SMP63" s="497"/>
      <c r="SMQ63" s="497"/>
      <c r="SMR63" s="497"/>
      <c r="SMS63" s="497"/>
      <c r="SMT63" s="497"/>
      <c r="SMU63" s="497"/>
      <c r="SMV63" s="497"/>
      <c r="SMW63" s="497"/>
      <c r="SMX63" s="497"/>
      <c r="SMY63" s="497"/>
      <c r="SMZ63" s="497"/>
      <c r="SNA63" s="497"/>
      <c r="SNB63" s="497"/>
      <c r="SNC63" s="497"/>
      <c r="SND63" s="497"/>
      <c r="SNE63" s="497"/>
      <c r="SNF63" s="497"/>
      <c r="SNG63" s="497"/>
      <c r="SNH63" s="497"/>
      <c r="SNI63" s="497"/>
      <c r="SNJ63" s="497"/>
      <c r="SNK63" s="497"/>
      <c r="SNL63" s="497"/>
      <c r="SNM63" s="497"/>
      <c r="SNN63" s="497"/>
      <c r="SNO63" s="497"/>
      <c r="SNP63" s="497"/>
      <c r="SNQ63" s="497"/>
      <c r="SNR63" s="497"/>
      <c r="SNS63" s="497"/>
      <c r="SNT63" s="497"/>
      <c r="SNU63" s="497"/>
      <c r="SNV63" s="497"/>
      <c r="SNW63" s="497"/>
      <c r="SNX63" s="497"/>
      <c r="SNY63" s="497"/>
      <c r="SNZ63" s="497"/>
      <c r="SOA63" s="497"/>
      <c r="SOB63" s="497"/>
      <c r="SOC63" s="497"/>
      <c r="SOD63" s="497"/>
      <c r="SOE63" s="497"/>
      <c r="SOF63" s="497"/>
      <c r="SOG63" s="497"/>
      <c r="SOH63" s="497"/>
      <c r="SOI63" s="497"/>
      <c r="SOJ63" s="497"/>
      <c r="SOK63" s="497"/>
      <c r="SOL63" s="497"/>
      <c r="SOM63" s="497"/>
      <c r="SON63" s="497"/>
      <c r="SOO63" s="497"/>
      <c r="SOP63" s="497"/>
      <c r="SOQ63" s="497"/>
      <c r="SOR63" s="497"/>
      <c r="SOS63" s="497"/>
      <c r="SOT63" s="497"/>
      <c r="SOU63" s="497"/>
      <c r="SOV63" s="497"/>
      <c r="SOW63" s="497"/>
      <c r="SOX63" s="497"/>
      <c r="SOY63" s="497"/>
      <c r="SOZ63" s="497"/>
      <c r="SPA63" s="497"/>
      <c r="SPB63" s="497"/>
      <c r="SPC63" s="497"/>
      <c r="SPD63" s="497"/>
      <c r="SPE63" s="497"/>
      <c r="SPF63" s="497"/>
      <c r="SPG63" s="497"/>
      <c r="SPH63" s="497"/>
      <c r="SPI63" s="497"/>
      <c r="SPJ63" s="497"/>
      <c r="SPK63" s="497"/>
      <c r="SPL63" s="497"/>
      <c r="SPM63" s="497"/>
      <c r="SPN63" s="497"/>
      <c r="SPO63" s="497"/>
      <c r="SPP63" s="497"/>
      <c r="SPQ63" s="497"/>
      <c r="SPR63" s="497"/>
      <c r="SPS63" s="497"/>
      <c r="SPT63" s="497"/>
      <c r="SPU63" s="497"/>
      <c r="SPV63" s="497"/>
      <c r="SPW63" s="497"/>
      <c r="SPX63" s="497"/>
      <c r="SPY63" s="497"/>
      <c r="SPZ63" s="497"/>
      <c r="SQA63" s="497"/>
      <c r="SQB63" s="497"/>
      <c r="SQC63" s="497"/>
      <c r="SQD63" s="497"/>
      <c r="SQE63" s="497"/>
      <c r="SQF63" s="497"/>
      <c r="SQG63" s="497"/>
      <c r="SQH63" s="497"/>
      <c r="SQI63" s="497"/>
      <c r="SQJ63" s="497"/>
      <c r="SQK63" s="497"/>
      <c r="SQL63" s="497"/>
      <c r="SQM63" s="497"/>
      <c r="SQN63" s="497"/>
      <c r="SQO63" s="497"/>
      <c r="SQP63" s="497"/>
      <c r="SQQ63" s="497"/>
      <c r="SQR63" s="497"/>
      <c r="SQS63" s="497"/>
      <c r="SQT63" s="497"/>
      <c r="SQU63" s="497"/>
      <c r="SQV63" s="497"/>
      <c r="SQW63" s="497"/>
      <c r="SQX63" s="497"/>
      <c r="SQY63" s="497"/>
      <c r="SQZ63" s="497"/>
      <c r="SRA63" s="497"/>
      <c r="SRB63" s="497"/>
      <c r="SRC63" s="497"/>
      <c r="SRD63" s="497"/>
      <c r="SRE63" s="497"/>
      <c r="SRF63" s="497"/>
      <c r="SRG63" s="497"/>
      <c r="SRH63" s="497"/>
      <c r="SRI63" s="497"/>
      <c r="SRJ63" s="497"/>
      <c r="SRK63" s="497"/>
      <c r="SRL63" s="497"/>
      <c r="SRM63" s="497"/>
      <c r="SRN63" s="497"/>
      <c r="SRO63" s="497"/>
      <c r="SRP63" s="497"/>
      <c r="SRQ63" s="497"/>
      <c r="SRR63" s="497"/>
      <c r="SRS63" s="497"/>
      <c r="SRT63" s="497"/>
      <c r="SRU63" s="497"/>
      <c r="SRV63" s="497"/>
      <c r="SRW63" s="497"/>
      <c r="SRX63" s="497"/>
      <c r="SRY63" s="497"/>
      <c r="SRZ63" s="497"/>
      <c r="SSA63" s="497"/>
      <c r="SSB63" s="497"/>
      <c r="SSC63" s="497"/>
      <c r="SSD63" s="497"/>
      <c r="SSE63" s="497"/>
      <c r="SSF63" s="497"/>
      <c r="SSG63" s="497"/>
      <c r="SSH63" s="497"/>
      <c r="SSI63" s="497"/>
      <c r="SSJ63" s="497"/>
      <c r="SSK63" s="497"/>
      <c r="SSL63" s="497"/>
      <c r="SSM63" s="497"/>
      <c r="SSN63" s="497"/>
      <c r="SSO63" s="497"/>
      <c r="SSP63" s="497"/>
      <c r="SSQ63" s="497"/>
      <c r="SSR63" s="497"/>
      <c r="SSS63" s="497"/>
      <c r="SST63" s="497"/>
      <c r="SSU63" s="497"/>
      <c r="SSV63" s="497"/>
      <c r="SSW63" s="497"/>
      <c r="SSX63" s="497"/>
      <c r="SSY63" s="497"/>
      <c r="SSZ63" s="497"/>
      <c r="STA63" s="497"/>
      <c r="STB63" s="497"/>
      <c r="STC63" s="497"/>
      <c r="STD63" s="497"/>
      <c r="STE63" s="497"/>
      <c r="STF63" s="497"/>
      <c r="STG63" s="497"/>
      <c r="STH63" s="497"/>
      <c r="STI63" s="497"/>
      <c r="STJ63" s="497"/>
      <c r="STK63" s="497"/>
      <c r="STL63" s="497"/>
      <c r="STM63" s="497"/>
      <c r="STN63" s="497"/>
      <c r="STO63" s="497"/>
      <c r="STP63" s="497"/>
      <c r="STQ63" s="497"/>
      <c r="STR63" s="497"/>
      <c r="STS63" s="497"/>
      <c r="STT63" s="497"/>
      <c r="STU63" s="497"/>
      <c r="STV63" s="497"/>
      <c r="STW63" s="497"/>
      <c r="STX63" s="497"/>
      <c r="STY63" s="497"/>
      <c r="STZ63" s="497"/>
      <c r="SUA63" s="497"/>
      <c r="SUB63" s="497"/>
      <c r="SUC63" s="497"/>
      <c r="SUD63" s="497"/>
      <c r="SUE63" s="497"/>
      <c r="SUF63" s="497"/>
      <c r="SUG63" s="497"/>
      <c r="SUH63" s="497"/>
      <c r="SUI63" s="497"/>
      <c r="SUJ63" s="497"/>
      <c r="SUK63" s="497"/>
      <c r="SUL63" s="497"/>
      <c r="SUM63" s="497"/>
      <c r="SUN63" s="497"/>
      <c r="SUO63" s="497"/>
      <c r="SUP63" s="497"/>
      <c r="SUQ63" s="497"/>
      <c r="SUR63" s="497"/>
      <c r="SUS63" s="497"/>
      <c r="SUT63" s="497"/>
      <c r="SUU63" s="497"/>
      <c r="SUV63" s="497"/>
      <c r="SUW63" s="497"/>
      <c r="SUX63" s="497"/>
      <c r="SUY63" s="497"/>
      <c r="SUZ63" s="497"/>
      <c r="SVA63" s="497"/>
      <c r="SVB63" s="497"/>
      <c r="SVC63" s="497"/>
      <c r="SVD63" s="497"/>
      <c r="SVE63" s="497"/>
      <c r="SVF63" s="497"/>
      <c r="SVG63" s="497"/>
      <c r="SVH63" s="497"/>
      <c r="SVI63" s="497"/>
      <c r="SVJ63" s="497"/>
      <c r="SVK63" s="497"/>
      <c r="SVL63" s="497"/>
      <c r="SVM63" s="497"/>
      <c r="SVN63" s="497"/>
      <c r="SVO63" s="497"/>
      <c r="SVP63" s="497"/>
      <c r="SVQ63" s="497"/>
      <c r="SVR63" s="497"/>
      <c r="SVS63" s="497"/>
      <c r="SVT63" s="497"/>
      <c r="SVU63" s="497"/>
      <c r="SVV63" s="497"/>
      <c r="SVW63" s="497"/>
      <c r="SVX63" s="497"/>
      <c r="SVY63" s="497"/>
      <c r="SVZ63" s="497"/>
      <c r="SWA63" s="497"/>
      <c r="SWB63" s="497"/>
      <c r="SWC63" s="497"/>
      <c r="SWD63" s="497"/>
      <c r="SWE63" s="497"/>
      <c r="SWF63" s="497"/>
      <c r="SWG63" s="497"/>
      <c r="SWH63" s="497"/>
      <c r="SWI63" s="497"/>
      <c r="SWJ63" s="497"/>
      <c r="SWK63" s="497"/>
      <c r="SWL63" s="497"/>
      <c r="SWM63" s="497"/>
      <c r="SWN63" s="497"/>
      <c r="SWO63" s="497"/>
      <c r="SWP63" s="497"/>
      <c r="SWQ63" s="497"/>
      <c r="SWR63" s="497"/>
      <c r="SWS63" s="497"/>
      <c r="SWT63" s="497"/>
      <c r="SWU63" s="497"/>
      <c r="SWV63" s="497"/>
      <c r="SWW63" s="497"/>
      <c r="SWX63" s="497"/>
      <c r="SWY63" s="497"/>
      <c r="SWZ63" s="497"/>
      <c r="SXA63" s="497"/>
      <c r="SXB63" s="497"/>
      <c r="SXC63" s="497"/>
      <c r="SXD63" s="497"/>
      <c r="SXE63" s="497"/>
      <c r="SXF63" s="497"/>
      <c r="SXG63" s="497"/>
      <c r="SXH63" s="497"/>
      <c r="SXI63" s="497"/>
      <c r="SXJ63" s="497"/>
      <c r="SXK63" s="497"/>
      <c r="SXL63" s="497"/>
      <c r="SXM63" s="497"/>
      <c r="SXN63" s="497"/>
      <c r="SXO63" s="497"/>
      <c r="SXP63" s="497"/>
      <c r="SXQ63" s="497"/>
      <c r="SXR63" s="497"/>
      <c r="SXS63" s="497"/>
      <c r="SXT63" s="497"/>
      <c r="SXU63" s="497"/>
      <c r="SXV63" s="497"/>
      <c r="SXW63" s="497"/>
      <c r="SXX63" s="497"/>
      <c r="SXY63" s="497"/>
      <c r="SXZ63" s="497"/>
      <c r="SYA63" s="497"/>
      <c r="SYB63" s="497"/>
      <c r="SYC63" s="497"/>
      <c r="SYD63" s="497"/>
      <c r="SYE63" s="497"/>
      <c r="SYF63" s="497"/>
      <c r="SYG63" s="497"/>
      <c r="SYH63" s="497"/>
      <c r="SYI63" s="497"/>
      <c r="SYJ63" s="497"/>
      <c r="SYK63" s="497"/>
      <c r="SYL63" s="497"/>
      <c r="SYM63" s="497"/>
      <c r="SYN63" s="497"/>
      <c r="SYO63" s="497"/>
      <c r="SYP63" s="497"/>
      <c r="SYQ63" s="497"/>
      <c r="SYR63" s="497"/>
      <c r="SYS63" s="497"/>
      <c r="SYT63" s="497"/>
      <c r="SYU63" s="497"/>
      <c r="SYV63" s="497"/>
      <c r="SYW63" s="497"/>
      <c r="SYX63" s="497"/>
      <c r="SYY63" s="497"/>
      <c r="SYZ63" s="497"/>
      <c r="SZA63" s="497"/>
      <c r="SZB63" s="497"/>
      <c r="SZC63" s="497"/>
      <c r="SZD63" s="497"/>
      <c r="SZE63" s="497"/>
      <c r="SZF63" s="497"/>
      <c r="SZG63" s="497"/>
      <c r="SZH63" s="497"/>
      <c r="SZI63" s="497"/>
      <c r="SZJ63" s="497"/>
      <c r="SZK63" s="497"/>
      <c r="SZL63" s="497"/>
      <c r="SZM63" s="497"/>
      <c r="SZN63" s="497"/>
      <c r="SZO63" s="497"/>
      <c r="SZP63" s="497"/>
      <c r="SZQ63" s="497"/>
      <c r="SZR63" s="497"/>
      <c r="SZS63" s="497"/>
      <c r="SZT63" s="497"/>
      <c r="SZU63" s="497"/>
      <c r="SZV63" s="497"/>
      <c r="SZW63" s="497"/>
      <c r="SZX63" s="497"/>
      <c r="SZY63" s="497"/>
      <c r="SZZ63" s="497"/>
      <c r="TAA63" s="497"/>
      <c r="TAB63" s="497"/>
      <c r="TAC63" s="497"/>
      <c r="TAD63" s="497"/>
      <c r="TAE63" s="497"/>
      <c r="TAF63" s="497"/>
      <c r="TAG63" s="497"/>
      <c r="TAH63" s="497"/>
      <c r="TAI63" s="497"/>
      <c r="TAJ63" s="497"/>
      <c r="TAK63" s="497"/>
      <c r="TAL63" s="497"/>
      <c r="TAM63" s="497"/>
      <c r="TAN63" s="497"/>
      <c r="TAO63" s="497"/>
      <c r="TAP63" s="497"/>
      <c r="TAQ63" s="497"/>
      <c r="TAR63" s="497"/>
      <c r="TAS63" s="497"/>
      <c r="TAT63" s="497"/>
      <c r="TAU63" s="497"/>
      <c r="TAV63" s="497"/>
      <c r="TAW63" s="497"/>
      <c r="TAX63" s="497"/>
      <c r="TAY63" s="497"/>
      <c r="TAZ63" s="497"/>
      <c r="TBA63" s="497"/>
      <c r="TBB63" s="497"/>
      <c r="TBC63" s="497"/>
      <c r="TBD63" s="497"/>
      <c r="TBE63" s="497"/>
      <c r="TBF63" s="497"/>
      <c r="TBG63" s="497"/>
      <c r="TBH63" s="497"/>
      <c r="TBI63" s="497"/>
      <c r="TBJ63" s="497"/>
      <c r="TBK63" s="497"/>
      <c r="TBL63" s="497"/>
      <c r="TBM63" s="497"/>
      <c r="TBN63" s="497"/>
      <c r="TBO63" s="497"/>
      <c r="TBP63" s="497"/>
      <c r="TBQ63" s="497"/>
      <c r="TBR63" s="497"/>
      <c r="TBS63" s="497"/>
      <c r="TBT63" s="497"/>
      <c r="TBU63" s="497"/>
      <c r="TBV63" s="497"/>
      <c r="TBW63" s="497"/>
      <c r="TBX63" s="497"/>
      <c r="TBY63" s="497"/>
      <c r="TBZ63" s="497"/>
      <c r="TCA63" s="497"/>
      <c r="TCB63" s="497"/>
      <c r="TCC63" s="497"/>
      <c r="TCD63" s="497"/>
      <c r="TCE63" s="497"/>
      <c r="TCF63" s="497"/>
      <c r="TCG63" s="497"/>
      <c r="TCH63" s="497"/>
      <c r="TCI63" s="497"/>
      <c r="TCJ63" s="497"/>
      <c r="TCK63" s="497"/>
      <c r="TCL63" s="497"/>
      <c r="TCM63" s="497"/>
      <c r="TCN63" s="497"/>
      <c r="TCO63" s="497"/>
      <c r="TCP63" s="497"/>
      <c r="TCQ63" s="497"/>
      <c r="TCR63" s="497"/>
      <c r="TCS63" s="497"/>
      <c r="TCT63" s="497"/>
      <c r="TCU63" s="497"/>
      <c r="TCV63" s="497"/>
      <c r="TCW63" s="497"/>
      <c r="TCX63" s="497"/>
      <c r="TCY63" s="497"/>
      <c r="TCZ63" s="497"/>
      <c r="TDA63" s="497"/>
      <c r="TDB63" s="497"/>
      <c r="TDC63" s="497"/>
      <c r="TDD63" s="497"/>
      <c r="TDE63" s="497"/>
      <c r="TDF63" s="497"/>
      <c r="TDG63" s="497"/>
      <c r="TDH63" s="497"/>
      <c r="TDI63" s="497"/>
      <c r="TDJ63" s="497"/>
      <c r="TDK63" s="497"/>
      <c r="TDL63" s="497"/>
      <c r="TDM63" s="497"/>
      <c r="TDN63" s="497"/>
      <c r="TDO63" s="497"/>
      <c r="TDP63" s="497"/>
      <c r="TDQ63" s="497"/>
      <c r="TDR63" s="497"/>
      <c r="TDS63" s="497"/>
      <c r="TDT63" s="497"/>
      <c r="TDU63" s="497"/>
      <c r="TDV63" s="497"/>
      <c r="TDW63" s="497"/>
      <c r="TDX63" s="497"/>
      <c r="TDY63" s="497"/>
      <c r="TDZ63" s="497"/>
      <c r="TEA63" s="497"/>
      <c r="TEB63" s="497"/>
      <c r="TEC63" s="497"/>
      <c r="TED63" s="497"/>
      <c r="TEE63" s="497"/>
      <c r="TEF63" s="497"/>
      <c r="TEG63" s="497"/>
      <c r="TEH63" s="497"/>
      <c r="TEI63" s="497"/>
      <c r="TEJ63" s="497"/>
      <c r="TEK63" s="497"/>
      <c r="TEL63" s="497"/>
      <c r="TEM63" s="497"/>
      <c r="TEN63" s="497"/>
      <c r="TEO63" s="497"/>
      <c r="TEP63" s="497"/>
      <c r="TEQ63" s="497"/>
      <c r="TER63" s="497"/>
      <c r="TES63" s="497"/>
      <c r="TET63" s="497"/>
      <c r="TEU63" s="497"/>
      <c r="TEV63" s="497"/>
      <c r="TEW63" s="497"/>
      <c r="TEX63" s="497"/>
      <c r="TEY63" s="497"/>
      <c r="TEZ63" s="497"/>
      <c r="TFA63" s="497"/>
      <c r="TFB63" s="497"/>
      <c r="TFC63" s="497"/>
      <c r="TFD63" s="497"/>
      <c r="TFE63" s="497"/>
      <c r="TFF63" s="497"/>
      <c r="TFG63" s="497"/>
      <c r="TFH63" s="497"/>
      <c r="TFI63" s="497"/>
      <c r="TFJ63" s="497"/>
      <c r="TFK63" s="497"/>
      <c r="TFL63" s="497"/>
      <c r="TFM63" s="497"/>
      <c r="TFN63" s="497"/>
      <c r="TFO63" s="497"/>
      <c r="TFP63" s="497"/>
      <c r="TFQ63" s="497"/>
      <c r="TFR63" s="497"/>
      <c r="TFS63" s="497"/>
      <c r="TFT63" s="497"/>
      <c r="TFU63" s="497"/>
      <c r="TFV63" s="497"/>
      <c r="TFW63" s="497"/>
      <c r="TFX63" s="497"/>
      <c r="TFY63" s="497"/>
      <c r="TFZ63" s="497"/>
      <c r="TGA63" s="497"/>
      <c r="TGB63" s="497"/>
      <c r="TGC63" s="497"/>
      <c r="TGD63" s="497"/>
      <c r="TGE63" s="497"/>
      <c r="TGF63" s="497"/>
      <c r="TGG63" s="497"/>
      <c r="TGH63" s="497"/>
      <c r="TGI63" s="497"/>
      <c r="TGJ63" s="497"/>
      <c r="TGK63" s="497"/>
      <c r="TGL63" s="497"/>
      <c r="TGM63" s="497"/>
      <c r="TGN63" s="497"/>
      <c r="TGO63" s="497"/>
      <c r="TGP63" s="497"/>
      <c r="TGQ63" s="497"/>
      <c r="TGR63" s="497"/>
      <c r="TGS63" s="497"/>
      <c r="TGT63" s="497"/>
      <c r="TGU63" s="497"/>
      <c r="TGV63" s="497"/>
      <c r="TGW63" s="497"/>
      <c r="TGX63" s="497"/>
      <c r="TGY63" s="497"/>
      <c r="TGZ63" s="497"/>
      <c r="THA63" s="497"/>
      <c r="THB63" s="497"/>
      <c r="THC63" s="497"/>
      <c r="THD63" s="497"/>
      <c r="THE63" s="497"/>
      <c r="THF63" s="497"/>
      <c r="THG63" s="497"/>
      <c r="THH63" s="497"/>
      <c r="THI63" s="497"/>
      <c r="THJ63" s="497"/>
      <c r="THK63" s="497"/>
      <c r="THL63" s="497"/>
      <c r="THM63" s="497"/>
      <c r="THN63" s="497"/>
      <c r="THO63" s="497"/>
      <c r="THP63" s="497"/>
      <c r="THQ63" s="497"/>
      <c r="THR63" s="497"/>
      <c r="THS63" s="497"/>
      <c r="THT63" s="497"/>
      <c r="THU63" s="497"/>
      <c r="THV63" s="497"/>
      <c r="THW63" s="497"/>
      <c r="THX63" s="497"/>
      <c r="THY63" s="497"/>
      <c r="THZ63" s="497"/>
      <c r="TIA63" s="497"/>
      <c r="TIB63" s="497"/>
      <c r="TIC63" s="497"/>
      <c r="TID63" s="497"/>
      <c r="TIE63" s="497"/>
      <c r="TIF63" s="497"/>
      <c r="TIG63" s="497"/>
      <c r="TIH63" s="497"/>
      <c r="TII63" s="497"/>
      <c r="TIJ63" s="497"/>
      <c r="TIK63" s="497"/>
      <c r="TIL63" s="497"/>
      <c r="TIM63" s="497"/>
      <c r="TIN63" s="497"/>
      <c r="TIO63" s="497"/>
      <c r="TIP63" s="497"/>
      <c r="TIQ63" s="497"/>
      <c r="TIR63" s="497"/>
      <c r="TIS63" s="497"/>
      <c r="TIT63" s="497"/>
      <c r="TIU63" s="497"/>
      <c r="TIV63" s="497"/>
      <c r="TIW63" s="497"/>
      <c r="TIX63" s="497"/>
      <c r="TIY63" s="497"/>
      <c r="TIZ63" s="497"/>
      <c r="TJA63" s="497"/>
      <c r="TJB63" s="497"/>
      <c r="TJC63" s="497"/>
      <c r="TJD63" s="497"/>
      <c r="TJE63" s="497"/>
      <c r="TJF63" s="497"/>
      <c r="TJG63" s="497"/>
      <c r="TJH63" s="497"/>
      <c r="TJI63" s="497"/>
      <c r="TJJ63" s="497"/>
      <c r="TJK63" s="497"/>
      <c r="TJL63" s="497"/>
      <c r="TJM63" s="497"/>
      <c r="TJN63" s="497"/>
      <c r="TJO63" s="497"/>
      <c r="TJP63" s="497"/>
      <c r="TJQ63" s="497"/>
      <c r="TJR63" s="497"/>
      <c r="TJS63" s="497"/>
      <c r="TJT63" s="497"/>
      <c r="TJU63" s="497"/>
      <c r="TJV63" s="497"/>
      <c r="TJW63" s="497"/>
      <c r="TJX63" s="497"/>
      <c r="TJY63" s="497"/>
      <c r="TJZ63" s="497"/>
      <c r="TKA63" s="497"/>
      <c r="TKB63" s="497"/>
      <c r="TKC63" s="497"/>
      <c r="TKD63" s="497"/>
      <c r="TKE63" s="497"/>
      <c r="TKF63" s="497"/>
      <c r="TKG63" s="497"/>
      <c r="TKH63" s="497"/>
      <c r="TKI63" s="497"/>
      <c r="TKJ63" s="497"/>
      <c r="TKK63" s="497"/>
      <c r="TKL63" s="497"/>
      <c r="TKM63" s="497"/>
      <c r="TKN63" s="497"/>
      <c r="TKO63" s="497"/>
      <c r="TKP63" s="497"/>
      <c r="TKQ63" s="497"/>
      <c r="TKR63" s="497"/>
      <c r="TKS63" s="497"/>
      <c r="TKT63" s="497"/>
      <c r="TKU63" s="497"/>
      <c r="TKV63" s="497"/>
      <c r="TKW63" s="497"/>
      <c r="TKX63" s="497"/>
      <c r="TKY63" s="497"/>
      <c r="TKZ63" s="497"/>
      <c r="TLA63" s="497"/>
      <c r="TLB63" s="497"/>
      <c r="TLC63" s="497"/>
      <c r="TLD63" s="497"/>
      <c r="TLE63" s="497"/>
      <c r="TLF63" s="497"/>
      <c r="TLG63" s="497"/>
      <c r="TLH63" s="497"/>
      <c r="TLI63" s="497"/>
      <c r="TLJ63" s="497"/>
      <c r="TLK63" s="497"/>
      <c r="TLL63" s="497"/>
      <c r="TLM63" s="497"/>
      <c r="TLN63" s="497"/>
      <c r="TLO63" s="497"/>
      <c r="TLP63" s="497"/>
      <c r="TLQ63" s="497"/>
      <c r="TLR63" s="497"/>
      <c r="TLS63" s="497"/>
      <c r="TLT63" s="497"/>
      <c r="TLU63" s="497"/>
      <c r="TLV63" s="497"/>
      <c r="TLW63" s="497"/>
      <c r="TLX63" s="497"/>
      <c r="TLY63" s="497"/>
      <c r="TLZ63" s="497"/>
      <c r="TMA63" s="497"/>
      <c r="TMB63" s="497"/>
      <c r="TMC63" s="497"/>
      <c r="TMD63" s="497"/>
      <c r="TME63" s="497"/>
      <c r="TMF63" s="497"/>
      <c r="TMG63" s="497"/>
      <c r="TMH63" s="497"/>
      <c r="TMI63" s="497"/>
      <c r="TMJ63" s="497"/>
      <c r="TMK63" s="497"/>
      <c r="TML63" s="497"/>
      <c r="TMM63" s="497"/>
      <c r="TMN63" s="497"/>
      <c r="TMO63" s="497"/>
      <c r="TMP63" s="497"/>
      <c r="TMQ63" s="497"/>
      <c r="TMR63" s="497"/>
      <c r="TMS63" s="497"/>
      <c r="TMT63" s="497"/>
      <c r="TMU63" s="497"/>
      <c r="TMV63" s="497"/>
      <c r="TMW63" s="497"/>
      <c r="TMX63" s="497"/>
      <c r="TMY63" s="497"/>
      <c r="TMZ63" s="497"/>
      <c r="TNA63" s="497"/>
      <c r="TNB63" s="497"/>
      <c r="TNC63" s="497"/>
      <c r="TND63" s="497"/>
      <c r="TNE63" s="497"/>
      <c r="TNF63" s="497"/>
      <c r="TNG63" s="497"/>
      <c r="TNH63" s="497"/>
      <c r="TNI63" s="497"/>
      <c r="TNJ63" s="497"/>
      <c r="TNK63" s="497"/>
      <c r="TNL63" s="497"/>
      <c r="TNM63" s="497"/>
      <c r="TNN63" s="497"/>
      <c r="TNO63" s="497"/>
      <c r="TNP63" s="497"/>
      <c r="TNQ63" s="497"/>
      <c r="TNR63" s="497"/>
      <c r="TNS63" s="497"/>
      <c r="TNT63" s="497"/>
      <c r="TNU63" s="497"/>
      <c r="TNV63" s="497"/>
      <c r="TNW63" s="497"/>
      <c r="TNX63" s="497"/>
      <c r="TNY63" s="497"/>
      <c r="TNZ63" s="497"/>
      <c r="TOA63" s="497"/>
      <c r="TOB63" s="497"/>
      <c r="TOC63" s="497"/>
      <c r="TOD63" s="497"/>
      <c r="TOE63" s="497"/>
      <c r="TOF63" s="497"/>
      <c r="TOG63" s="497"/>
      <c r="TOH63" s="497"/>
      <c r="TOI63" s="497"/>
      <c r="TOJ63" s="497"/>
      <c r="TOK63" s="497"/>
      <c r="TOL63" s="497"/>
      <c r="TOM63" s="497"/>
      <c r="TON63" s="497"/>
      <c r="TOO63" s="497"/>
      <c r="TOP63" s="497"/>
      <c r="TOQ63" s="497"/>
      <c r="TOR63" s="497"/>
      <c r="TOS63" s="497"/>
      <c r="TOT63" s="497"/>
      <c r="TOU63" s="497"/>
      <c r="TOV63" s="497"/>
      <c r="TOW63" s="497"/>
      <c r="TOX63" s="497"/>
      <c r="TOY63" s="497"/>
      <c r="TOZ63" s="497"/>
      <c r="TPA63" s="497"/>
      <c r="TPB63" s="497"/>
      <c r="TPC63" s="497"/>
      <c r="TPD63" s="497"/>
      <c r="TPE63" s="497"/>
      <c r="TPF63" s="497"/>
      <c r="TPG63" s="497"/>
      <c r="TPH63" s="497"/>
      <c r="TPI63" s="497"/>
      <c r="TPJ63" s="497"/>
      <c r="TPK63" s="497"/>
      <c r="TPL63" s="497"/>
      <c r="TPM63" s="497"/>
      <c r="TPN63" s="497"/>
      <c r="TPO63" s="497"/>
      <c r="TPP63" s="497"/>
      <c r="TPQ63" s="497"/>
      <c r="TPR63" s="497"/>
      <c r="TPS63" s="497"/>
      <c r="TPT63" s="497"/>
      <c r="TPU63" s="497"/>
      <c r="TPV63" s="497"/>
      <c r="TPW63" s="497"/>
      <c r="TPX63" s="497"/>
      <c r="TPY63" s="497"/>
      <c r="TPZ63" s="497"/>
      <c r="TQA63" s="497"/>
      <c r="TQB63" s="497"/>
      <c r="TQC63" s="497"/>
      <c r="TQD63" s="497"/>
      <c r="TQE63" s="497"/>
      <c r="TQF63" s="497"/>
      <c r="TQG63" s="497"/>
      <c r="TQH63" s="497"/>
      <c r="TQI63" s="497"/>
      <c r="TQJ63" s="497"/>
      <c r="TQK63" s="497"/>
      <c r="TQL63" s="497"/>
      <c r="TQM63" s="497"/>
      <c r="TQN63" s="497"/>
      <c r="TQO63" s="497"/>
      <c r="TQP63" s="497"/>
      <c r="TQQ63" s="497"/>
      <c r="TQR63" s="497"/>
      <c r="TQS63" s="497"/>
      <c r="TQT63" s="497"/>
      <c r="TQU63" s="497"/>
      <c r="TQV63" s="497"/>
      <c r="TQW63" s="497"/>
      <c r="TQX63" s="497"/>
      <c r="TQY63" s="497"/>
      <c r="TQZ63" s="497"/>
      <c r="TRA63" s="497"/>
      <c r="TRB63" s="497"/>
      <c r="TRC63" s="497"/>
      <c r="TRD63" s="497"/>
      <c r="TRE63" s="497"/>
      <c r="TRF63" s="497"/>
      <c r="TRG63" s="497"/>
      <c r="TRH63" s="497"/>
      <c r="TRI63" s="497"/>
      <c r="TRJ63" s="497"/>
      <c r="TRK63" s="497"/>
      <c r="TRL63" s="497"/>
      <c r="TRM63" s="497"/>
      <c r="TRN63" s="497"/>
      <c r="TRO63" s="497"/>
      <c r="TRP63" s="497"/>
      <c r="TRQ63" s="497"/>
      <c r="TRR63" s="497"/>
      <c r="TRS63" s="497"/>
      <c r="TRT63" s="497"/>
      <c r="TRU63" s="497"/>
      <c r="TRV63" s="497"/>
      <c r="TRW63" s="497"/>
      <c r="TRX63" s="497"/>
      <c r="TRY63" s="497"/>
      <c r="TRZ63" s="497"/>
      <c r="TSA63" s="497"/>
      <c r="TSB63" s="497"/>
      <c r="TSC63" s="497"/>
      <c r="TSD63" s="497"/>
      <c r="TSE63" s="497"/>
      <c r="TSF63" s="497"/>
      <c r="TSG63" s="497"/>
      <c r="TSH63" s="497"/>
      <c r="TSI63" s="497"/>
      <c r="TSJ63" s="497"/>
      <c r="TSK63" s="497"/>
      <c r="TSL63" s="497"/>
      <c r="TSM63" s="497"/>
      <c r="TSN63" s="497"/>
      <c r="TSO63" s="497"/>
      <c r="TSP63" s="497"/>
      <c r="TSQ63" s="497"/>
      <c r="TSR63" s="497"/>
      <c r="TSS63" s="497"/>
      <c r="TST63" s="497"/>
      <c r="TSU63" s="497"/>
      <c r="TSV63" s="497"/>
      <c r="TSW63" s="497"/>
      <c r="TSX63" s="497"/>
      <c r="TSY63" s="497"/>
      <c r="TSZ63" s="497"/>
      <c r="TTA63" s="497"/>
      <c r="TTB63" s="497"/>
      <c r="TTC63" s="497"/>
      <c r="TTD63" s="497"/>
      <c r="TTE63" s="497"/>
      <c r="TTF63" s="497"/>
      <c r="TTG63" s="497"/>
      <c r="TTH63" s="497"/>
      <c r="TTI63" s="497"/>
      <c r="TTJ63" s="497"/>
      <c r="TTK63" s="497"/>
      <c r="TTL63" s="497"/>
      <c r="TTM63" s="497"/>
      <c r="TTN63" s="497"/>
      <c r="TTO63" s="497"/>
      <c r="TTP63" s="497"/>
      <c r="TTQ63" s="497"/>
      <c r="TTR63" s="497"/>
      <c r="TTS63" s="497"/>
      <c r="TTT63" s="497"/>
      <c r="TTU63" s="497"/>
      <c r="TTV63" s="497"/>
      <c r="TTW63" s="497"/>
      <c r="TTX63" s="497"/>
      <c r="TTY63" s="497"/>
      <c r="TTZ63" s="497"/>
      <c r="TUA63" s="497"/>
      <c r="TUB63" s="497"/>
      <c r="TUC63" s="497"/>
      <c r="TUD63" s="497"/>
      <c r="TUE63" s="497"/>
      <c r="TUF63" s="497"/>
      <c r="TUG63" s="497"/>
      <c r="TUH63" s="497"/>
      <c r="TUI63" s="497"/>
      <c r="TUJ63" s="497"/>
      <c r="TUK63" s="497"/>
      <c r="TUL63" s="497"/>
      <c r="TUM63" s="497"/>
      <c r="TUN63" s="497"/>
      <c r="TUO63" s="497"/>
      <c r="TUP63" s="497"/>
      <c r="TUQ63" s="497"/>
      <c r="TUR63" s="497"/>
      <c r="TUS63" s="497"/>
      <c r="TUT63" s="497"/>
      <c r="TUU63" s="497"/>
      <c r="TUV63" s="497"/>
      <c r="TUW63" s="497"/>
      <c r="TUX63" s="497"/>
      <c r="TUY63" s="497"/>
      <c r="TUZ63" s="497"/>
      <c r="TVA63" s="497"/>
      <c r="TVB63" s="497"/>
      <c r="TVC63" s="497"/>
      <c r="TVD63" s="497"/>
      <c r="TVE63" s="497"/>
      <c r="TVF63" s="497"/>
      <c r="TVG63" s="497"/>
      <c r="TVH63" s="497"/>
      <c r="TVI63" s="497"/>
      <c r="TVJ63" s="497"/>
      <c r="TVK63" s="497"/>
      <c r="TVL63" s="497"/>
      <c r="TVM63" s="497"/>
      <c r="TVN63" s="497"/>
      <c r="TVO63" s="497"/>
      <c r="TVP63" s="497"/>
      <c r="TVQ63" s="497"/>
      <c r="TVR63" s="497"/>
      <c r="TVS63" s="497"/>
      <c r="TVT63" s="497"/>
      <c r="TVU63" s="497"/>
      <c r="TVV63" s="497"/>
      <c r="TVW63" s="497"/>
      <c r="TVX63" s="497"/>
      <c r="TVY63" s="497"/>
      <c r="TVZ63" s="497"/>
      <c r="TWA63" s="497"/>
      <c r="TWB63" s="497"/>
      <c r="TWC63" s="497"/>
      <c r="TWD63" s="497"/>
      <c r="TWE63" s="497"/>
      <c r="TWF63" s="497"/>
      <c r="TWG63" s="497"/>
      <c r="TWH63" s="497"/>
      <c r="TWI63" s="497"/>
      <c r="TWJ63" s="497"/>
      <c r="TWK63" s="497"/>
      <c r="TWL63" s="497"/>
      <c r="TWM63" s="497"/>
      <c r="TWN63" s="497"/>
      <c r="TWO63" s="497"/>
      <c r="TWP63" s="497"/>
      <c r="TWQ63" s="497"/>
      <c r="TWR63" s="497"/>
      <c r="TWS63" s="497"/>
      <c r="TWT63" s="497"/>
      <c r="TWU63" s="497"/>
      <c r="TWV63" s="497"/>
      <c r="TWW63" s="497"/>
      <c r="TWX63" s="497"/>
      <c r="TWY63" s="497"/>
      <c r="TWZ63" s="497"/>
      <c r="TXA63" s="497"/>
      <c r="TXB63" s="497"/>
      <c r="TXC63" s="497"/>
      <c r="TXD63" s="497"/>
      <c r="TXE63" s="497"/>
      <c r="TXF63" s="497"/>
      <c r="TXG63" s="497"/>
      <c r="TXH63" s="497"/>
      <c r="TXI63" s="497"/>
      <c r="TXJ63" s="497"/>
      <c r="TXK63" s="497"/>
      <c r="TXL63" s="497"/>
      <c r="TXM63" s="497"/>
      <c r="TXN63" s="497"/>
      <c r="TXO63" s="497"/>
      <c r="TXP63" s="497"/>
      <c r="TXQ63" s="497"/>
      <c r="TXR63" s="497"/>
      <c r="TXS63" s="497"/>
      <c r="TXT63" s="497"/>
      <c r="TXU63" s="497"/>
      <c r="TXV63" s="497"/>
      <c r="TXW63" s="497"/>
      <c r="TXX63" s="497"/>
      <c r="TXY63" s="497"/>
      <c r="TXZ63" s="497"/>
      <c r="TYA63" s="497"/>
      <c r="TYB63" s="497"/>
      <c r="TYC63" s="497"/>
      <c r="TYD63" s="497"/>
      <c r="TYE63" s="497"/>
      <c r="TYF63" s="497"/>
      <c r="TYG63" s="497"/>
      <c r="TYH63" s="497"/>
      <c r="TYI63" s="497"/>
      <c r="TYJ63" s="497"/>
      <c r="TYK63" s="497"/>
      <c r="TYL63" s="497"/>
      <c r="TYM63" s="497"/>
      <c r="TYN63" s="497"/>
      <c r="TYO63" s="497"/>
      <c r="TYP63" s="497"/>
      <c r="TYQ63" s="497"/>
      <c r="TYR63" s="497"/>
      <c r="TYS63" s="497"/>
      <c r="TYT63" s="497"/>
      <c r="TYU63" s="497"/>
      <c r="TYV63" s="497"/>
      <c r="TYW63" s="497"/>
      <c r="TYX63" s="497"/>
      <c r="TYY63" s="497"/>
      <c r="TYZ63" s="497"/>
      <c r="TZA63" s="497"/>
      <c r="TZB63" s="497"/>
      <c r="TZC63" s="497"/>
      <c r="TZD63" s="497"/>
      <c r="TZE63" s="497"/>
      <c r="TZF63" s="497"/>
      <c r="TZG63" s="497"/>
      <c r="TZH63" s="497"/>
      <c r="TZI63" s="497"/>
      <c r="TZJ63" s="497"/>
      <c r="TZK63" s="497"/>
      <c r="TZL63" s="497"/>
      <c r="TZM63" s="497"/>
      <c r="TZN63" s="497"/>
      <c r="TZO63" s="497"/>
      <c r="TZP63" s="497"/>
      <c r="TZQ63" s="497"/>
      <c r="TZR63" s="497"/>
      <c r="TZS63" s="497"/>
      <c r="TZT63" s="497"/>
      <c r="TZU63" s="497"/>
      <c r="TZV63" s="497"/>
      <c r="TZW63" s="497"/>
      <c r="TZX63" s="497"/>
      <c r="TZY63" s="497"/>
      <c r="TZZ63" s="497"/>
      <c r="UAA63" s="497"/>
      <c r="UAB63" s="497"/>
      <c r="UAC63" s="497"/>
      <c r="UAD63" s="497"/>
      <c r="UAE63" s="497"/>
      <c r="UAF63" s="497"/>
      <c r="UAG63" s="497"/>
      <c r="UAH63" s="497"/>
      <c r="UAI63" s="497"/>
      <c r="UAJ63" s="497"/>
      <c r="UAK63" s="497"/>
      <c r="UAL63" s="497"/>
      <c r="UAM63" s="497"/>
      <c r="UAN63" s="497"/>
      <c r="UAO63" s="497"/>
      <c r="UAP63" s="497"/>
      <c r="UAQ63" s="497"/>
      <c r="UAR63" s="497"/>
      <c r="UAS63" s="497"/>
      <c r="UAT63" s="497"/>
      <c r="UAU63" s="497"/>
      <c r="UAV63" s="497"/>
      <c r="UAW63" s="497"/>
      <c r="UAX63" s="497"/>
      <c r="UAY63" s="497"/>
      <c r="UAZ63" s="497"/>
      <c r="UBA63" s="497"/>
      <c r="UBB63" s="497"/>
      <c r="UBC63" s="497"/>
      <c r="UBD63" s="497"/>
      <c r="UBE63" s="497"/>
      <c r="UBF63" s="497"/>
      <c r="UBG63" s="497"/>
      <c r="UBH63" s="497"/>
      <c r="UBI63" s="497"/>
      <c r="UBJ63" s="497"/>
      <c r="UBK63" s="497"/>
      <c r="UBL63" s="497"/>
      <c r="UBM63" s="497"/>
      <c r="UBN63" s="497"/>
      <c r="UBO63" s="497"/>
      <c r="UBP63" s="497"/>
      <c r="UBQ63" s="497"/>
      <c r="UBR63" s="497"/>
      <c r="UBS63" s="497"/>
      <c r="UBT63" s="497"/>
      <c r="UBU63" s="497"/>
      <c r="UBV63" s="497"/>
      <c r="UBW63" s="497"/>
      <c r="UBX63" s="497"/>
      <c r="UBY63" s="497"/>
      <c r="UBZ63" s="497"/>
      <c r="UCA63" s="497"/>
      <c r="UCB63" s="497"/>
      <c r="UCC63" s="497"/>
      <c r="UCD63" s="497"/>
      <c r="UCE63" s="497"/>
      <c r="UCF63" s="497"/>
      <c r="UCG63" s="497"/>
      <c r="UCH63" s="497"/>
      <c r="UCI63" s="497"/>
      <c r="UCJ63" s="497"/>
      <c r="UCK63" s="497"/>
      <c r="UCL63" s="497"/>
      <c r="UCM63" s="497"/>
      <c r="UCN63" s="497"/>
      <c r="UCO63" s="497"/>
      <c r="UCP63" s="497"/>
      <c r="UCQ63" s="497"/>
      <c r="UCR63" s="497"/>
      <c r="UCS63" s="497"/>
      <c r="UCT63" s="497"/>
      <c r="UCU63" s="497"/>
      <c r="UCV63" s="497"/>
      <c r="UCW63" s="497"/>
      <c r="UCX63" s="497"/>
      <c r="UCY63" s="497"/>
      <c r="UCZ63" s="497"/>
      <c r="UDA63" s="497"/>
      <c r="UDB63" s="497"/>
      <c r="UDC63" s="497"/>
      <c r="UDD63" s="497"/>
      <c r="UDE63" s="497"/>
      <c r="UDF63" s="497"/>
      <c r="UDG63" s="497"/>
      <c r="UDH63" s="497"/>
      <c r="UDI63" s="497"/>
      <c r="UDJ63" s="497"/>
      <c r="UDK63" s="497"/>
      <c r="UDL63" s="497"/>
      <c r="UDM63" s="497"/>
      <c r="UDN63" s="497"/>
      <c r="UDO63" s="497"/>
      <c r="UDP63" s="497"/>
      <c r="UDQ63" s="497"/>
      <c r="UDR63" s="497"/>
      <c r="UDS63" s="497"/>
      <c r="UDT63" s="497"/>
      <c r="UDU63" s="497"/>
      <c r="UDV63" s="497"/>
      <c r="UDW63" s="497"/>
      <c r="UDX63" s="497"/>
      <c r="UDY63" s="497"/>
      <c r="UDZ63" s="497"/>
      <c r="UEA63" s="497"/>
      <c r="UEB63" s="497"/>
      <c r="UEC63" s="497"/>
      <c r="UED63" s="497"/>
      <c r="UEE63" s="497"/>
      <c r="UEF63" s="497"/>
      <c r="UEG63" s="497"/>
      <c r="UEH63" s="497"/>
      <c r="UEI63" s="497"/>
      <c r="UEJ63" s="497"/>
      <c r="UEK63" s="497"/>
      <c r="UEL63" s="497"/>
      <c r="UEM63" s="497"/>
      <c r="UEN63" s="497"/>
      <c r="UEO63" s="497"/>
      <c r="UEP63" s="497"/>
      <c r="UEQ63" s="497"/>
      <c r="UER63" s="497"/>
      <c r="UES63" s="497"/>
      <c r="UET63" s="497"/>
      <c r="UEU63" s="497"/>
      <c r="UEV63" s="497"/>
      <c r="UEW63" s="497"/>
      <c r="UEX63" s="497"/>
      <c r="UEY63" s="497"/>
      <c r="UEZ63" s="497"/>
      <c r="UFA63" s="497"/>
      <c r="UFB63" s="497"/>
      <c r="UFC63" s="497"/>
      <c r="UFD63" s="497"/>
      <c r="UFE63" s="497"/>
      <c r="UFF63" s="497"/>
      <c r="UFG63" s="497"/>
      <c r="UFH63" s="497"/>
      <c r="UFI63" s="497"/>
      <c r="UFJ63" s="497"/>
      <c r="UFK63" s="497"/>
      <c r="UFL63" s="497"/>
      <c r="UFM63" s="497"/>
      <c r="UFN63" s="497"/>
      <c r="UFO63" s="497"/>
      <c r="UFP63" s="497"/>
      <c r="UFQ63" s="497"/>
      <c r="UFR63" s="497"/>
      <c r="UFS63" s="497"/>
      <c r="UFT63" s="497"/>
      <c r="UFU63" s="497"/>
      <c r="UFV63" s="497"/>
      <c r="UFW63" s="497"/>
      <c r="UFX63" s="497"/>
      <c r="UFY63" s="497"/>
      <c r="UFZ63" s="497"/>
      <c r="UGA63" s="497"/>
      <c r="UGB63" s="497"/>
      <c r="UGC63" s="497"/>
      <c r="UGD63" s="497"/>
      <c r="UGE63" s="497"/>
      <c r="UGF63" s="497"/>
      <c r="UGG63" s="497"/>
      <c r="UGH63" s="497"/>
      <c r="UGI63" s="497"/>
      <c r="UGJ63" s="497"/>
      <c r="UGK63" s="497"/>
      <c r="UGL63" s="497"/>
      <c r="UGM63" s="497"/>
      <c r="UGN63" s="497"/>
      <c r="UGO63" s="497"/>
      <c r="UGP63" s="497"/>
      <c r="UGQ63" s="497"/>
      <c r="UGR63" s="497"/>
      <c r="UGS63" s="497"/>
      <c r="UGT63" s="497"/>
      <c r="UGU63" s="497"/>
      <c r="UGV63" s="497"/>
      <c r="UGW63" s="497"/>
      <c r="UGX63" s="497"/>
      <c r="UGY63" s="497"/>
      <c r="UGZ63" s="497"/>
      <c r="UHA63" s="497"/>
      <c r="UHB63" s="497"/>
      <c r="UHC63" s="497"/>
      <c r="UHD63" s="497"/>
      <c r="UHE63" s="497"/>
      <c r="UHF63" s="497"/>
      <c r="UHG63" s="497"/>
      <c r="UHH63" s="497"/>
      <c r="UHI63" s="497"/>
      <c r="UHJ63" s="497"/>
      <c r="UHK63" s="497"/>
      <c r="UHL63" s="497"/>
      <c r="UHM63" s="497"/>
      <c r="UHN63" s="497"/>
      <c r="UHO63" s="497"/>
      <c r="UHP63" s="497"/>
      <c r="UHQ63" s="497"/>
      <c r="UHR63" s="497"/>
      <c r="UHS63" s="497"/>
      <c r="UHT63" s="497"/>
      <c r="UHU63" s="497"/>
      <c r="UHV63" s="497"/>
      <c r="UHW63" s="497"/>
      <c r="UHX63" s="497"/>
      <c r="UHY63" s="497"/>
      <c r="UHZ63" s="497"/>
      <c r="UIA63" s="497"/>
      <c r="UIB63" s="497"/>
      <c r="UIC63" s="497"/>
      <c r="UID63" s="497"/>
      <c r="UIE63" s="497"/>
      <c r="UIF63" s="497"/>
      <c r="UIG63" s="497"/>
      <c r="UIH63" s="497"/>
      <c r="UII63" s="497"/>
      <c r="UIJ63" s="497"/>
      <c r="UIK63" s="497"/>
      <c r="UIL63" s="497"/>
      <c r="UIM63" s="497"/>
      <c r="UIN63" s="497"/>
      <c r="UIO63" s="497"/>
      <c r="UIP63" s="497"/>
      <c r="UIQ63" s="497"/>
      <c r="UIR63" s="497"/>
      <c r="UIS63" s="497"/>
      <c r="UIT63" s="497"/>
      <c r="UIU63" s="497"/>
      <c r="UIV63" s="497"/>
      <c r="UIW63" s="497"/>
      <c r="UIX63" s="497"/>
      <c r="UIY63" s="497"/>
      <c r="UIZ63" s="497"/>
      <c r="UJA63" s="497"/>
      <c r="UJB63" s="497"/>
      <c r="UJC63" s="497"/>
      <c r="UJD63" s="497"/>
      <c r="UJE63" s="497"/>
      <c r="UJF63" s="497"/>
      <c r="UJG63" s="497"/>
      <c r="UJH63" s="497"/>
      <c r="UJI63" s="497"/>
      <c r="UJJ63" s="497"/>
      <c r="UJK63" s="497"/>
      <c r="UJL63" s="497"/>
      <c r="UJM63" s="497"/>
      <c r="UJN63" s="497"/>
      <c r="UJO63" s="497"/>
      <c r="UJP63" s="497"/>
      <c r="UJQ63" s="497"/>
      <c r="UJR63" s="497"/>
      <c r="UJS63" s="497"/>
      <c r="UJT63" s="497"/>
      <c r="UJU63" s="497"/>
      <c r="UJV63" s="497"/>
      <c r="UJW63" s="497"/>
      <c r="UJX63" s="497"/>
      <c r="UJY63" s="497"/>
      <c r="UJZ63" s="497"/>
      <c r="UKA63" s="497"/>
      <c r="UKB63" s="497"/>
      <c r="UKC63" s="497"/>
      <c r="UKD63" s="497"/>
      <c r="UKE63" s="497"/>
      <c r="UKF63" s="497"/>
      <c r="UKG63" s="497"/>
      <c r="UKH63" s="497"/>
      <c r="UKI63" s="497"/>
      <c r="UKJ63" s="497"/>
      <c r="UKK63" s="497"/>
      <c r="UKL63" s="497"/>
      <c r="UKM63" s="497"/>
      <c r="UKN63" s="497"/>
      <c r="UKO63" s="497"/>
      <c r="UKP63" s="497"/>
      <c r="UKQ63" s="497"/>
      <c r="UKR63" s="497"/>
      <c r="UKS63" s="497"/>
      <c r="UKT63" s="497"/>
      <c r="UKU63" s="497"/>
      <c r="UKV63" s="497"/>
      <c r="UKW63" s="497"/>
      <c r="UKX63" s="497"/>
      <c r="UKY63" s="497"/>
      <c r="UKZ63" s="497"/>
      <c r="ULA63" s="497"/>
      <c r="ULB63" s="497"/>
      <c r="ULC63" s="497"/>
      <c r="ULD63" s="497"/>
      <c r="ULE63" s="497"/>
      <c r="ULF63" s="497"/>
      <c r="ULG63" s="497"/>
      <c r="ULH63" s="497"/>
      <c r="ULI63" s="497"/>
      <c r="ULJ63" s="497"/>
      <c r="ULK63" s="497"/>
      <c r="ULL63" s="497"/>
      <c r="ULM63" s="497"/>
      <c r="ULN63" s="497"/>
      <c r="ULO63" s="497"/>
      <c r="ULP63" s="497"/>
      <c r="ULQ63" s="497"/>
      <c r="ULR63" s="497"/>
      <c r="ULS63" s="497"/>
      <c r="ULT63" s="497"/>
      <c r="ULU63" s="497"/>
      <c r="ULV63" s="497"/>
      <c r="ULW63" s="497"/>
      <c r="ULX63" s="497"/>
      <c r="ULY63" s="497"/>
      <c r="ULZ63" s="497"/>
      <c r="UMA63" s="497"/>
      <c r="UMB63" s="497"/>
      <c r="UMC63" s="497"/>
      <c r="UMD63" s="497"/>
      <c r="UME63" s="497"/>
      <c r="UMF63" s="497"/>
      <c r="UMG63" s="497"/>
      <c r="UMH63" s="497"/>
      <c r="UMI63" s="497"/>
      <c r="UMJ63" s="497"/>
      <c r="UMK63" s="497"/>
      <c r="UML63" s="497"/>
      <c r="UMM63" s="497"/>
      <c r="UMN63" s="497"/>
      <c r="UMO63" s="497"/>
      <c r="UMP63" s="497"/>
      <c r="UMQ63" s="497"/>
      <c r="UMR63" s="497"/>
      <c r="UMS63" s="497"/>
      <c r="UMT63" s="497"/>
      <c r="UMU63" s="497"/>
      <c r="UMV63" s="497"/>
      <c r="UMW63" s="497"/>
      <c r="UMX63" s="497"/>
      <c r="UMY63" s="497"/>
      <c r="UMZ63" s="497"/>
      <c r="UNA63" s="497"/>
      <c r="UNB63" s="497"/>
      <c r="UNC63" s="497"/>
      <c r="UND63" s="497"/>
      <c r="UNE63" s="497"/>
      <c r="UNF63" s="497"/>
      <c r="UNG63" s="497"/>
      <c r="UNH63" s="497"/>
      <c r="UNI63" s="497"/>
      <c r="UNJ63" s="497"/>
      <c r="UNK63" s="497"/>
      <c r="UNL63" s="497"/>
      <c r="UNM63" s="497"/>
      <c r="UNN63" s="497"/>
      <c r="UNO63" s="497"/>
      <c r="UNP63" s="497"/>
      <c r="UNQ63" s="497"/>
      <c r="UNR63" s="497"/>
      <c r="UNS63" s="497"/>
      <c r="UNT63" s="497"/>
      <c r="UNU63" s="497"/>
      <c r="UNV63" s="497"/>
      <c r="UNW63" s="497"/>
      <c r="UNX63" s="497"/>
      <c r="UNY63" s="497"/>
      <c r="UNZ63" s="497"/>
      <c r="UOA63" s="497"/>
      <c r="UOB63" s="497"/>
      <c r="UOC63" s="497"/>
      <c r="UOD63" s="497"/>
      <c r="UOE63" s="497"/>
      <c r="UOF63" s="497"/>
      <c r="UOG63" s="497"/>
      <c r="UOH63" s="497"/>
      <c r="UOI63" s="497"/>
      <c r="UOJ63" s="497"/>
      <c r="UOK63" s="497"/>
      <c r="UOL63" s="497"/>
      <c r="UOM63" s="497"/>
      <c r="UON63" s="497"/>
      <c r="UOO63" s="497"/>
      <c r="UOP63" s="497"/>
      <c r="UOQ63" s="497"/>
      <c r="UOR63" s="497"/>
      <c r="UOS63" s="497"/>
      <c r="UOT63" s="497"/>
      <c r="UOU63" s="497"/>
      <c r="UOV63" s="497"/>
      <c r="UOW63" s="497"/>
      <c r="UOX63" s="497"/>
      <c r="UOY63" s="497"/>
      <c r="UOZ63" s="497"/>
      <c r="UPA63" s="497"/>
      <c r="UPB63" s="497"/>
      <c r="UPC63" s="497"/>
      <c r="UPD63" s="497"/>
      <c r="UPE63" s="497"/>
      <c r="UPF63" s="497"/>
      <c r="UPG63" s="497"/>
      <c r="UPH63" s="497"/>
      <c r="UPI63" s="497"/>
      <c r="UPJ63" s="497"/>
      <c r="UPK63" s="497"/>
      <c r="UPL63" s="497"/>
      <c r="UPM63" s="497"/>
      <c r="UPN63" s="497"/>
      <c r="UPO63" s="497"/>
      <c r="UPP63" s="497"/>
      <c r="UPQ63" s="497"/>
      <c r="UPR63" s="497"/>
      <c r="UPS63" s="497"/>
      <c r="UPT63" s="497"/>
      <c r="UPU63" s="497"/>
      <c r="UPV63" s="497"/>
      <c r="UPW63" s="497"/>
      <c r="UPX63" s="497"/>
      <c r="UPY63" s="497"/>
      <c r="UPZ63" s="497"/>
      <c r="UQA63" s="497"/>
      <c r="UQB63" s="497"/>
      <c r="UQC63" s="497"/>
      <c r="UQD63" s="497"/>
      <c r="UQE63" s="497"/>
      <c r="UQF63" s="497"/>
      <c r="UQG63" s="497"/>
      <c r="UQH63" s="497"/>
      <c r="UQI63" s="497"/>
      <c r="UQJ63" s="497"/>
      <c r="UQK63" s="497"/>
      <c r="UQL63" s="497"/>
      <c r="UQM63" s="497"/>
      <c r="UQN63" s="497"/>
      <c r="UQO63" s="497"/>
      <c r="UQP63" s="497"/>
      <c r="UQQ63" s="497"/>
      <c r="UQR63" s="497"/>
      <c r="UQS63" s="497"/>
      <c r="UQT63" s="497"/>
      <c r="UQU63" s="497"/>
      <c r="UQV63" s="497"/>
      <c r="UQW63" s="497"/>
      <c r="UQX63" s="497"/>
      <c r="UQY63" s="497"/>
      <c r="UQZ63" s="497"/>
      <c r="URA63" s="497"/>
      <c r="URB63" s="497"/>
      <c r="URC63" s="497"/>
      <c r="URD63" s="497"/>
      <c r="URE63" s="497"/>
      <c r="URF63" s="497"/>
      <c r="URG63" s="497"/>
      <c r="URH63" s="497"/>
      <c r="URI63" s="497"/>
      <c r="URJ63" s="497"/>
      <c r="URK63" s="497"/>
      <c r="URL63" s="497"/>
      <c r="URM63" s="497"/>
      <c r="URN63" s="497"/>
      <c r="URO63" s="497"/>
      <c r="URP63" s="497"/>
      <c r="URQ63" s="497"/>
      <c r="URR63" s="497"/>
      <c r="URS63" s="497"/>
      <c r="URT63" s="497"/>
      <c r="URU63" s="497"/>
      <c r="URV63" s="497"/>
      <c r="URW63" s="497"/>
      <c r="URX63" s="497"/>
      <c r="URY63" s="497"/>
      <c r="URZ63" s="497"/>
      <c r="USA63" s="497"/>
      <c r="USB63" s="497"/>
      <c r="USC63" s="497"/>
      <c r="USD63" s="497"/>
      <c r="USE63" s="497"/>
      <c r="USF63" s="497"/>
      <c r="USG63" s="497"/>
      <c r="USH63" s="497"/>
      <c r="USI63" s="497"/>
      <c r="USJ63" s="497"/>
      <c r="USK63" s="497"/>
      <c r="USL63" s="497"/>
      <c r="USM63" s="497"/>
      <c r="USN63" s="497"/>
      <c r="USO63" s="497"/>
      <c r="USP63" s="497"/>
      <c r="USQ63" s="497"/>
      <c r="USR63" s="497"/>
      <c r="USS63" s="497"/>
      <c r="UST63" s="497"/>
      <c r="USU63" s="497"/>
      <c r="USV63" s="497"/>
      <c r="USW63" s="497"/>
      <c r="USX63" s="497"/>
      <c r="USY63" s="497"/>
      <c r="USZ63" s="497"/>
      <c r="UTA63" s="497"/>
      <c r="UTB63" s="497"/>
      <c r="UTC63" s="497"/>
      <c r="UTD63" s="497"/>
      <c r="UTE63" s="497"/>
      <c r="UTF63" s="497"/>
      <c r="UTG63" s="497"/>
      <c r="UTH63" s="497"/>
      <c r="UTI63" s="497"/>
      <c r="UTJ63" s="497"/>
      <c r="UTK63" s="497"/>
      <c r="UTL63" s="497"/>
      <c r="UTM63" s="497"/>
      <c r="UTN63" s="497"/>
      <c r="UTO63" s="497"/>
      <c r="UTP63" s="497"/>
      <c r="UTQ63" s="497"/>
      <c r="UTR63" s="497"/>
      <c r="UTS63" s="497"/>
      <c r="UTT63" s="497"/>
      <c r="UTU63" s="497"/>
      <c r="UTV63" s="497"/>
      <c r="UTW63" s="497"/>
      <c r="UTX63" s="497"/>
      <c r="UTY63" s="497"/>
      <c r="UTZ63" s="497"/>
      <c r="UUA63" s="497"/>
      <c r="UUB63" s="497"/>
      <c r="UUC63" s="497"/>
      <c r="UUD63" s="497"/>
      <c r="UUE63" s="497"/>
      <c r="UUF63" s="497"/>
      <c r="UUG63" s="497"/>
      <c r="UUH63" s="497"/>
      <c r="UUI63" s="497"/>
      <c r="UUJ63" s="497"/>
      <c r="UUK63" s="497"/>
      <c r="UUL63" s="497"/>
      <c r="UUM63" s="497"/>
      <c r="UUN63" s="497"/>
      <c r="UUO63" s="497"/>
      <c r="UUP63" s="497"/>
      <c r="UUQ63" s="497"/>
      <c r="UUR63" s="497"/>
      <c r="UUS63" s="497"/>
      <c r="UUT63" s="497"/>
      <c r="UUU63" s="497"/>
      <c r="UUV63" s="497"/>
      <c r="UUW63" s="497"/>
      <c r="UUX63" s="497"/>
      <c r="UUY63" s="497"/>
      <c r="UUZ63" s="497"/>
      <c r="UVA63" s="497"/>
      <c r="UVB63" s="497"/>
      <c r="UVC63" s="497"/>
      <c r="UVD63" s="497"/>
      <c r="UVE63" s="497"/>
      <c r="UVF63" s="497"/>
      <c r="UVG63" s="497"/>
      <c r="UVH63" s="497"/>
      <c r="UVI63" s="497"/>
      <c r="UVJ63" s="497"/>
      <c r="UVK63" s="497"/>
      <c r="UVL63" s="497"/>
      <c r="UVM63" s="497"/>
      <c r="UVN63" s="497"/>
      <c r="UVO63" s="497"/>
      <c r="UVP63" s="497"/>
      <c r="UVQ63" s="497"/>
      <c r="UVR63" s="497"/>
      <c r="UVS63" s="497"/>
      <c r="UVT63" s="497"/>
      <c r="UVU63" s="497"/>
      <c r="UVV63" s="497"/>
      <c r="UVW63" s="497"/>
      <c r="UVX63" s="497"/>
      <c r="UVY63" s="497"/>
      <c r="UVZ63" s="497"/>
      <c r="UWA63" s="497"/>
      <c r="UWB63" s="497"/>
      <c r="UWC63" s="497"/>
      <c r="UWD63" s="497"/>
      <c r="UWE63" s="497"/>
      <c r="UWF63" s="497"/>
      <c r="UWG63" s="497"/>
      <c r="UWH63" s="497"/>
      <c r="UWI63" s="497"/>
      <c r="UWJ63" s="497"/>
      <c r="UWK63" s="497"/>
      <c r="UWL63" s="497"/>
      <c r="UWM63" s="497"/>
      <c r="UWN63" s="497"/>
      <c r="UWO63" s="497"/>
      <c r="UWP63" s="497"/>
      <c r="UWQ63" s="497"/>
      <c r="UWR63" s="497"/>
      <c r="UWS63" s="497"/>
      <c r="UWT63" s="497"/>
      <c r="UWU63" s="497"/>
      <c r="UWV63" s="497"/>
      <c r="UWW63" s="497"/>
      <c r="UWX63" s="497"/>
      <c r="UWY63" s="497"/>
      <c r="UWZ63" s="497"/>
      <c r="UXA63" s="497"/>
      <c r="UXB63" s="497"/>
      <c r="UXC63" s="497"/>
      <c r="UXD63" s="497"/>
      <c r="UXE63" s="497"/>
      <c r="UXF63" s="497"/>
      <c r="UXG63" s="497"/>
      <c r="UXH63" s="497"/>
      <c r="UXI63" s="497"/>
      <c r="UXJ63" s="497"/>
      <c r="UXK63" s="497"/>
      <c r="UXL63" s="497"/>
      <c r="UXM63" s="497"/>
      <c r="UXN63" s="497"/>
      <c r="UXO63" s="497"/>
      <c r="UXP63" s="497"/>
      <c r="UXQ63" s="497"/>
      <c r="UXR63" s="497"/>
      <c r="UXS63" s="497"/>
      <c r="UXT63" s="497"/>
      <c r="UXU63" s="497"/>
      <c r="UXV63" s="497"/>
      <c r="UXW63" s="497"/>
      <c r="UXX63" s="497"/>
      <c r="UXY63" s="497"/>
      <c r="UXZ63" s="497"/>
      <c r="UYA63" s="497"/>
      <c r="UYB63" s="497"/>
      <c r="UYC63" s="497"/>
      <c r="UYD63" s="497"/>
      <c r="UYE63" s="497"/>
      <c r="UYF63" s="497"/>
      <c r="UYG63" s="497"/>
      <c r="UYH63" s="497"/>
      <c r="UYI63" s="497"/>
      <c r="UYJ63" s="497"/>
      <c r="UYK63" s="497"/>
      <c r="UYL63" s="497"/>
      <c r="UYM63" s="497"/>
      <c r="UYN63" s="497"/>
      <c r="UYO63" s="497"/>
      <c r="UYP63" s="497"/>
      <c r="UYQ63" s="497"/>
      <c r="UYR63" s="497"/>
      <c r="UYS63" s="497"/>
      <c r="UYT63" s="497"/>
      <c r="UYU63" s="497"/>
      <c r="UYV63" s="497"/>
      <c r="UYW63" s="497"/>
      <c r="UYX63" s="497"/>
      <c r="UYY63" s="497"/>
      <c r="UYZ63" s="497"/>
      <c r="UZA63" s="497"/>
      <c r="UZB63" s="497"/>
      <c r="UZC63" s="497"/>
      <c r="UZD63" s="497"/>
      <c r="UZE63" s="497"/>
      <c r="UZF63" s="497"/>
      <c r="UZG63" s="497"/>
      <c r="UZH63" s="497"/>
      <c r="UZI63" s="497"/>
      <c r="UZJ63" s="497"/>
      <c r="UZK63" s="497"/>
      <c r="UZL63" s="497"/>
      <c r="UZM63" s="497"/>
      <c r="UZN63" s="497"/>
      <c r="UZO63" s="497"/>
      <c r="UZP63" s="497"/>
      <c r="UZQ63" s="497"/>
      <c r="UZR63" s="497"/>
      <c r="UZS63" s="497"/>
      <c r="UZT63" s="497"/>
      <c r="UZU63" s="497"/>
      <c r="UZV63" s="497"/>
      <c r="UZW63" s="497"/>
      <c r="UZX63" s="497"/>
      <c r="UZY63" s="497"/>
      <c r="UZZ63" s="497"/>
      <c r="VAA63" s="497"/>
      <c r="VAB63" s="497"/>
      <c r="VAC63" s="497"/>
      <c r="VAD63" s="497"/>
      <c r="VAE63" s="497"/>
      <c r="VAF63" s="497"/>
      <c r="VAG63" s="497"/>
      <c r="VAH63" s="497"/>
      <c r="VAI63" s="497"/>
      <c r="VAJ63" s="497"/>
      <c r="VAK63" s="497"/>
      <c r="VAL63" s="497"/>
      <c r="VAM63" s="497"/>
      <c r="VAN63" s="497"/>
      <c r="VAO63" s="497"/>
      <c r="VAP63" s="497"/>
      <c r="VAQ63" s="497"/>
      <c r="VAR63" s="497"/>
      <c r="VAS63" s="497"/>
      <c r="VAT63" s="497"/>
      <c r="VAU63" s="497"/>
      <c r="VAV63" s="497"/>
      <c r="VAW63" s="497"/>
      <c r="VAX63" s="497"/>
      <c r="VAY63" s="497"/>
      <c r="VAZ63" s="497"/>
      <c r="VBA63" s="497"/>
      <c r="VBB63" s="497"/>
      <c r="VBC63" s="497"/>
      <c r="VBD63" s="497"/>
      <c r="VBE63" s="497"/>
      <c r="VBF63" s="497"/>
      <c r="VBG63" s="497"/>
      <c r="VBH63" s="497"/>
      <c r="VBI63" s="497"/>
      <c r="VBJ63" s="497"/>
      <c r="VBK63" s="497"/>
      <c r="VBL63" s="497"/>
      <c r="VBM63" s="497"/>
      <c r="VBN63" s="497"/>
      <c r="VBO63" s="497"/>
      <c r="VBP63" s="497"/>
      <c r="VBQ63" s="497"/>
      <c r="VBR63" s="497"/>
      <c r="VBS63" s="497"/>
      <c r="VBT63" s="497"/>
      <c r="VBU63" s="497"/>
      <c r="VBV63" s="497"/>
      <c r="VBW63" s="497"/>
      <c r="VBX63" s="497"/>
      <c r="VBY63" s="497"/>
      <c r="VBZ63" s="497"/>
      <c r="VCA63" s="497"/>
      <c r="VCB63" s="497"/>
      <c r="VCC63" s="497"/>
      <c r="VCD63" s="497"/>
      <c r="VCE63" s="497"/>
      <c r="VCF63" s="497"/>
      <c r="VCG63" s="497"/>
      <c r="VCH63" s="497"/>
      <c r="VCI63" s="497"/>
      <c r="VCJ63" s="497"/>
      <c r="VCK63" s="497"/>
      <c r="VCL63" s="497"/>
      <c r="VCM63" s="497"/>
      <c r="VCN63" s="497"/>
      <c r="VCO63" s="497"/>
      <c r="VCP63" s="497"/>
      <c r="VCQ63" s="497"/>
      <c r="VCR63" s="497"/>
      <c r="VCS63" s="497"/>
      <c r="VCT63" s="497"/>
      <c r="VCU63" s="497"/>
      <c r="VCV63" s="497"/>
      <c r="VCW63" s="497"/>
      <c r="VCX63" s="497"/>
      <c r="VCY63" s="497"/>
      <c r="VCZ63" s="497"/>
      <c r="VDA63" s="497"/>
      <c r="VDB63" s="497"/>
      <c r="VDC63" s="497"/>
      <c r="VDD63" s="497"/>
      <c r="VDE63" s="497"/>
      <c r="VDF63" s="497"/>
      <c r="VDG63" s="497"/>
      <c r="VDH63" s="497"/>
      <c r="VDI63" s="497"/>
      <c r="VDJ63" s="497"/>
      <c r="VDK63" s="497"/>
      <c r="VDL63" s="497"/>
      <c r="VDM63" s="497"/>
      <c r="VDN63" s="497"/>
      <c r="VDO63" s="497"/>
      <c r="VDP63" s="497"/>
      <c r="VDQ63" s="497"/>
      <c r="VDR63" s="497"/>
      <c r="VDS63" s="497"/>
      <c r="VDT63" s="497"/>
      <c r="VDU63" s="497"/>
      <c r="VDV63" s="497"/>
      <c r="VDW63" s="497"/>
      <c r="VDX63" s="497"/>
      <c r="VDY63" s="497"/>
      <c r="VDZ63" s="497"/>
      <c r="VEA63" s="497"/>
      <c r="VEB63" s="497"/>
      <c r="VEC63" s="497"/>
      <c r="VED63" s="497"/>
      <c r="VEE63" s="497"/>
      <c r="VEF63" s="497"/>
      <c r="VEG63" s="497"/>
      <c r="VEH63" s="497"/>
      <c r="VEI63" s="497"/>
      <c r="VEJ63" s="497"/>
      <c r="VEK63" s="497"/>
      <c r="VEL63" s="497"/>
      <c r="VEM63" s="497"/>
      <c r="VEN63" s="497"/>
      <c r="VEO63" s="497"/>
      <c r="VEP63" s="497"/>
      <c r="VEQ63" s="497"/>
      <c r="VER63" s="497"/>
      <c r="VES63" s="497"/>
      <c r="VET63" s="497"/>
      <c r="VEU63" s="497"/>
      <c r="VEV63" s="497"/>
      <c r="VEW63" s="497"/>
      <c r="VEX63" s="497"/>
      <c r="VEY63" s="497"/>
      <c r="VEZ63" s="497"/>
      <c r="VFA63" s="497"/>
      <c r="VFB63" s="497"/>
      <c r="VFC63" s="497"/>
      <c r="VFD63" s="497"/>
      <c r="VFE63" s="497"/>
      <c r="VFF63" s="497"/>
      <c r="VFG63" s="497"/>
      <c r="VFH63" s="497"/>
      <c r="VFI63" s="497"/>
      <c r="VFJ63" s="497"/>
      <c r="VFK63" s="497"/>
      <c r="VFL63" s="497"/>
      <c r="VFM63" s="497"/>
      <c r="VFN63" s="497"/>
      <c r="VFO63" s="497"/>
      <c r="VFP63" s="497"/>
      <c r="VFQ63" s="497"/>
      <c r="VFR63" s="497"/>
      <c r="VFS63" s="497"/>
      <c r="VFT63" s="497"/>
      <c r="VFU63" s="497"/>
      <c r="VFV63" s="497"/>
      <c r="VFW63" s="497"/>
      <c r="VFX63" s="497"/>
      <c r="VFY63" s="497"/>
      <c r="VFZ63" s="497"/>
      <c r="VGA63" s="497"/>
      <c r="VGB63" s="497"/>
      <c r="VGC63" s="497"/>
      <c r="VGD63" s="497"/>
      <c r="VGE63" s="497"/>
      <c r="VGF63" s="497"/>
      <c r="VGG63" s="497"/>
      <c r="VGH63" s="497"/>
      <c r="VGI63" s="497"/>
      <c r="VGJ63" s="497"/>
      <c r="VGK63" s="497"/>
      <c r="VGL63" s="497"/>
      <c r="VGM63" s="497"/>
      <c r="VGN63" s="497"/>
      <c r="VGO63" s="497"/>
      <c r="VGP63" s="497"/>
      <c r="VGQ63" s="497"/>
      <c r="VGR63" s="497"/>
      <c r="VGS63" s="497"/>
      <c r="VGT63" s="497"/>
      <c r="VGU63" s="497"/>
      <c r="VGV63" s="497"/>
      <c r="VGW63" s="497"/>
      <c r="VGX63" s="497"/>
      <c r="VGY63" s="497"/>
      <c r="VGZ63" s="497"/>
      <c r="VHA63" s="497"/>
      <c r="VHB63" s="497"/>
      <c r="VHC63" s="497"/>
      <c r="VHD63" s="497"/>
      <c r="VHE63" s="497"/>
      <c r="VHF63" s="497"/>
      <c r="VHG63" s="497"/>
      <c r="VHH63" s="497"/>
      <c r="VHI63" s="497"/>
      <c r="VHJ63" s="497"/>
      <c r="VHK63" s="497"/>
      <c r="VHL63" s="497"/>
      <c r="VHM63" s="497"/>
      <c r="VHN63" s="497"/>
      <c r="VHO63" s="497"/>
      <c r="VHP63" s="497"/>
      <c r="VHQ63" s="497"/>
      <c r="VHR63" s="497"/>
      <c r="VHS63" s="497"/>
      <c r="VHT63" s="497"/>
      <c r="VHU63" s="497"/>
      <c r="VHV63" s="497"/>
      <c r="VHW63" s="497"/>
      <c r="VHX63" s="497"/>
      <c r="VHY63" s="497"/>
      <c r="VHZ63" s="497"/>
      <c r="VIA63" s="497"/>
      <c r="VIB63" s="497"/>
      <c r="VIC63" s="497"/>
      <c r="VID63" s="497"/>
      <c r="VIE63" s="497"/>
      <c r="VIF63" s="497"/>
      <c r="VIG63" s="497"/>
      <c r="VIH63" s="497"/>
      <c r="VII63" s="497"/>
      <c r="VIJ63" s="497"/>
      <c r="VIK63" s="497"/>
      <c r="VIL63" s="497"/>
      <c r="VIM63" s="497"/>
      <c r="VIN63" s="497"/>
      <c r="VIO63" s="497"/>
      <c r="VIP63" s="497"/>
      <c r="VIQ63" s="497"/>
      <c r="VIR63" s="497"/>
      <c r="VIS63" s="497"/>
      <c r="VIT63" s="497"/>
      <c r="VIU63" s="497"/>
      <c r="VIV63" s="497"/>
      <c r="VIW63" s="497"/>
      <c r="VIX63" s="497"/>
      <c r="VIY63" s="497"/>
      <c r="VIZ63" s="497"/>
      <c r="VJA63" s="497"/>
      <c r="VJB63" s="497"/>
      <c r="VJC63" s="497"/>
      <c r="VJD63" s="497"/>
      <c r="VJE63" s="497"/>
      <c r="VJF63" s="497"/>
      <c r="VJG63" s="497"/>
      <c r="VJH63" s="497"/>
      <c r="VJI63" s="497"/>
      <c r="VJJ63" s="497"/>
      <c r="VJK63" s="497"/>
      <c r="VJL63" s="497"/>
      <c r="VJM63" s="497"/>
      <c r="VJN63" s="497"/>
      <c r="VJO63" s="497"/>
      <c r="VJP63" s="497"/>
      <c r="VJQ63" s="497"/>
      <c r="VJR63" s="497"/>
      <c r="VJS63" s="497"/>
      <c r="VJT63" s="497"/>
      <c r="VJU63" s="497"/>
      <c r="VJV63" s="497"/>
      <c r="VJW63" s="497"/>
      <c r="VJX63" s="497"/>
      <c r="VJY63" s="497"/>
      <c r="VJZ63" s="497"/>
      <c r="VKA63" s="497"/>
      <c r="VKB63" s="497"/>
      <c r="VKC63" s="497"/>
      <c r="VKD63" s="497"/>
      <c r="VKE63" s="497"/>
      <c r="VKF63" s="497"/>
      <c r="VKG63" s="497"/>
      <c r="VKH63" s="497"/>
      <c r="VKI63" s="497"/>
      <c r="VKJ63" s="497"/>
      <c r="VKK63" s="497"/>
      <c r="VKL63" s="497"/>
      <c r="VKM63" s="497"/>
      <c r="VKN63" s="497"/>
      <c r="VKO63" s="497"/>
      <c r="VKP63" s="497"/>
      <c r="VKQ63" s="497"/>
      <c r="VKR63" s="497"/>
      <c r="VKS63" s="497"/>
      <c r="VKT63" s="497"/>
      <c r="VKU63" s="497"/>
      <c r="VKV63" s="497"/>
      <c r="VKW63" s="497"/>
      <c r="VKX63" s="497"/>
      <c r="VKY63" s="497"/>
      <c r="VKZ63" s="497"/>
      <c r="VLA63" s="497"/>
      <c r="VLB63" s="497"/>
      <c r="VLC63" s="497"/>
      <c r="VLD63" s="497"/>
      <c r="VLE63" s="497"/>
      <c r="VLF63" s="497"/>
      <c r="VLG63" s="497"/>
      <c r="VLH63" s="497"/>
      <c r="VLI63" s="497"/>
      <c r="VLJ63" s="497"/>
      <c r="VLK63" s="497"/>
      <c r="VLL63" s="497"/>
      <c r="VLM63" s="497"/>
      <c r="VLN63" s="497"/>
      <c r="VLO63" s="497"/>
      <c r="VLP63" s="497"/>
      <c r="VLQ63" s="497"/>
      <c r="VLR63" s="497"/>
      <c r="VLS63" s="497"/>
      <c r="VLT63" s="497"/>
      <c r="VLU63" s="497"/>
      <c r="VLV63" s="497"/>
      <c r="VLW63" s="497"/>
      <c r="VLX63" s="497"/>
      <c r="VLY63" s="497"/>
      <c r="VLZ63" s="497"/>
      <c r="VMA63" s="497"/>
      <c r="VMB63" s="497"/>
      <c r="VMC63" s="497"/>
      <c r="VMD63" s="497"/>
      <c r="VME63" s="497"/>
      <c r="VMF63" s="497"/>
      <c r="VMG63" s="497"/>
      <c r="VMH63" s="497"/>
      <c r="VMI63" s="497"/>
      <c r="VMJ63" s="497"/>
      <c r="VMK63" s="497"/>
      <c r="VML63" s="497"/>
      <c r="VMM63" s="497"/>
      <c r="VMN63" s="497"/>
      <c r="VMO63" s="497"/>
      <c r="VMP63" s="497"/>
      <c r="VMQ63" s="497"/>
      <c r="VMR63" s="497"/>
      <c r="VMS63" s="497"/>
      <c r="VMT63" s="497"/>
      <c r="VMU63" s="497"/>
      <c r="VMV63" s="497"/>
      <c r="VMW63" s="497"/>
      <c r="VMX63" s="497"/>
      <c r="VMY63" s="497"/>
      <c r="VMZ63" s="497"/>
      <c r="VNA63" s="497"/>
      <c r="VNB63" s="497"/>
      <c r="VNC63" s="497"/>
      <c r="VND63" s="497"/>
      <c r="VNE63" s="497"/>
      <c r="VNF63" s="497"/>
      <c r="VNG63" s="497"/>
      <c r="VNH63" s="497"/>
      <c r="VNI63" s="497"/>
      <c r="VNJ63" s="497"/>
      <c r="VNK63" s="497"/>
      <c r="VNL63" s="497"/>
      <c r="VNM63" s="497"/>
      <c r="VNN63" s="497"/>
      <c r="VNO63" s="497"/>
      <c r="VNP63" s="497"/>
      <c r="VNQ63" s="497"/>
      <c r="VNR63" s="497"/>
      <c r="VNS63" s="497"/>
      <c r="VNT63" s="497"/>
      <c r="VNU63" s="497"/>
      <c r="VNV63" s="497"/>
      <c r="VNW63" s="497"/>
      <c r="VNX63" s="497"/>
      <c r="VNY63" s="497"/>
      <c r="VNZ63" s="497"/>
      <c r="VOA63" s="497"/>
      <c r="VOB63" s="497"/>
      <c r="VOC63" s="497"/>
      <c r="VOD63" s="497"/>
      <c r="VOE63" s="497"/>
      <c r="VOF63" s="497"/>
      <c r="VOG63" s="497"/>
      <c r="VOH63" s="497"/>
      <c r="VOI63" s="497"/>
      <c r="VOJ63" s="497"/>
      <c r="VOK63" s="497"/>
      <c r="VOL63" s="497"/>
      <c r="VOM63" s="497"/>
      <c r="VON63" s="497"/>
      <c r="VOO63" s="497"/>
      <c r="VOP63" s="497"/>
      <c r="VOQ63" s="497"/>
      <c r="VOR63" s="497"/>
      <c r="VOS63" s="497"/>
      <c r="VOT63" s="497"/>
      <c r="VOU63" s="497"/>
      <c r="VOV63" s="497"/>
      <c r="VOW63" s="497"/>
      <c r="VOX63" s="497"/>
      <c r="VOY63" s="497"/>
      <c r="VOZ63" s="497"/>
      <c r="VPA63" s="497"/>
      <c r="VPB63" s="497"/>
      <c r="VPC63" s="497"/>
      <c r="VPD63" s="497"/>
      <c r="VPE63" s="497"/>
      <c r="VPF63" s="497"/>
      <c r="VPG63" s="497"/>
      <c r="VPH63" s="497"/>
      <c r="VPI63" s="497"/>
      <c r="VPJ63" s="497"/>
      <c r="VPK63" s="497"/>
      <c r="VPL63" s="497"/>
      <c r="VPM63" s="497"/>
      <c r="VPN63" s="497"/>
      <c r="VPO63" s="497"/>
      <c r="VPP63" s="497"/>
      <c r="VPQ63" s="497"/>
      <c r="VPR63" s="497"/>
      <c r="VPS63" s="497"/>
      <c r="VPT63" s="497"/>
      <c r="VPU63" s="497"/>
      <c r="VPV63" s="497"/>
      <c r="VPW63" s="497"/>
      <c r="VPX63" s="497"/>
      <c r="VPY63" s="497"/>
      <c r="VPZ63" s="497"/>
      <c r="VQA63" s="497"/>
      <c r="VQB63" s="497"/>
      <c r="VQC63" s="497"/>
      <c r="VQD63" s="497"/>
      <c r="VQE63" s="497"/>
      <c r="VQF63" s="497"/>
      <c r="VQG63" s="497"/>
      <c r="VQH63" s="497"/>
      <c r="VQI63" s="497"/>
      <c r="VQJ63" s="497"/>
      <c r="VQK63" s="497"/>
      <c r="VQL63" s="497"/>
      <c r="VQM63" s="497"/>
      <c r="VQN63" s="497"/>
      <c r="VQO63" s="497"/>
      <c r="VQP63" s="497"/>
      <c r="VQQ63" s="497"/>
      <c r="VQR63" s="497"/>
      <c r="VQS63" s="497"/>
      <c r="VQT63" s="497"/>
      <c r="VQU63" s="497"/>
      <c r="VQV63" s="497"/>
      <c r="VQW63" s="497"/>
      <c r="VQX63" s="497"/>
      <c r="VQY63" s="497"/>
      <c r="VQZ63" s="497"/>
      <c r="VRA63" s="497"/>
      <c r="VRB63" s="497"/>
      <c r="VRC63" s="497"/>
      <c r="VRD63" s="497"/>
      <c r="VRE63" s="497"/>
      <c r="VRF63" s="497"/>
      <c r="VRG63" s="497"/>
      <c r="VRH63" s="497"/>
      <c r="VRI63" s="497"/>
      <c r="VRJ63" s="497"/>
      <c r="VRK63" s="497"/>
      <c r="VRL63" s="497"/>
      <c r="VRM63" s="497"/>
      <c r="VRN63" s="497"/>
      <c r="VRO63" s="497"/>
      <c r="VRP63" s="497"/>
      <c r="VRQ63" s="497"/>
      <c r="VRR63" s="497"/>
      <c r="VRS63" s="497"/>
      <c r="VRT63" s="497"/>
      <c r="VRU63" s="497"/>
      <c r="VRV63" s="497"/>
      <c r="VRW63" s="497"/>
      <c r="VRX63" s="497"/>
      <c r="VRY63" s="497"/>
      <c r="VRZ63" s="497"/>
      <c r="VSA63" s="497"/>
      <c r="VSB63" s="497"/>
      <c r="VSC63" s="497"/>
      <c r="VSD63" s="497"/>
      <c r="VSE63" s="497"/>
      <c r="VSF63" s="497"/>
      <c r="VSG63" s="497"/>
      <c r="VSH63" s="497"/>
      <c r="VSI63" s="497"/>
      <c r="VSJ63" s="497"/>
      <c r="VSK63" s="497"/>
      <c r="VSL63" s="497"/>
      <c r="VSM63" s="497"/>
      <c r="VSN63" s="497"/>
      <c r="VSO63" s="497"/>
      <c r="VSP63" s="497"/>
      <c r="VSQ63" s="497"/>
      <c r="VSR63" s="497"/>
      <c r="VSS63" s="497"/>
      <c r="VST63" s="497"/>
      <c r="VSU63" s="497"/>
      <c r="VSV63" s="497"/>
      <c r="VSW63" s="497"/>
      <c r="VSX63" s="497"/>
      <c r="VSY63" s="497"/>
      <c r="VSZ63" s="497"/>
      <c r="VTA63" s="497"/>
      <c r="VTB63" s="497"/>
      <c r="VTC63" s="497"/>
      <c r="VTD63" s="497"/>
      <c r="VTE63" s="497"/>
      <c r="VTF63" s="497"/>
      <c r="VTG63" s="497"/>
      <c r="VTH63" s="497"/>
      <c r="VTI63" s="497"/>
      <c r="VTJ63" s="497"/>
      <c r="VTK63" s="497"/>
      <c r="VTL63" s="497"/>
      <c r="VTM63" s="497"/>
      <c r="VTN63" s="497"/>
      <c r="VTO63" s="497"/>
      <c r="VTP63" s="497"/>
      <c r="VTQ63" s="497"/>
      <c r="VTR63" s="497"/>
      <c r="VTS63" s="497"/>
      <c r="VTT63" s="497"/>
      <c r="VTU63" s="497"/>
      <c r="VTV63" s="497"/>
      <c r="VTW63" s="497"/>
      <c r="VTX63" s="497"/>
      <c r="VTY63" s="497"/>
      <c r="VTZ63" s="497"/>
      <c r="VUA63" s="497"/>
      <c r="VUB63" s="497"/>
      <c r="VUC63" s="497"/>
      <c r="VUD63" s="497"/>
      <c r="VUE63" s="497"/>
      <c r="VUF63" s="497"/>
      <c r="VUG63" s="497"/>
      <c r="VUH63" s="497"/>
      <c r="VUI63" s="497"/>
      <c r="VUJ63" s="497"/>
      <c r="VUK63" s="497"/>
      <c r="VUL63" s="497"/>
      <c r="VUM63" s="497"/>
      <c r="VUN63" s="497"/>
      <c r="VUO63" s="497"/>
      <c r="VUP63" s="497"/>
      <c r="VUQ63" s="497"/>
      <c r="VUR63" s="497"/>
      <c r="VUS63" s="497"/>
      <c r="VUT63" s="497"/>
      <c r="VUU63" s="497"/>
      <c r="VUV63" s="497"/>
      <c r="VUW63" s="497"/>
      <c r="VUX63" s="497"/>
      <c r="VUY63" s="497"/>
      <c r="VUZ63" s="497"/>
      <c r="VVA63" s="497"/>
      <c r="VVB63" s="497"/>
      <c r="VVC63" s="497"/>
      <c r="VVD63" s="497"/>
      <c r="VVE63" s="497"/>
      <c r="VVF63" s="497"/>
      <c r="VVG63" s="497"/>
      <c r="VVH63" s="497"/>
      <c r="VVI63" s="497"/>
      <c r="VVJ63" s="497"/>
      <c r="VVK63" s="497"/>
      <c r="VVL63" s="497"/>
      <c r="VVM63" s="497"/>
      <c r="VVN63" s="497"/>
      <c r="VVO63" s="497"/>
      <c r="VVP63" s="497"/>
      <c r="VVQ63" s="497"/>
      <c r="VVR63" s="497"/>
      <c r="VVS63" s="497"/>
      <c r="VVT63" s="497"/>
      <c r="VVU63" s="497"/>
      <c r="VVV63" s="497"/>
      <c r="VVW63" s="497"/>
      <c r="VVX63" s="497"/>
      <c r="VVY63" s="497"/>
      <c r="VVZ63" s="497"/>
      <c r="VWA63" s="497"/>
      <c r="VWB63" s="497"/>
      <c r="VWC63" s="497"/>
      <c r="VWD63" s="497"/>
      <c r="VWE63" s="497"/>
      <c r="VWF63" s="497"/>
      <c r="VWG63" s="497"/>
      <c r="VWH63" s="497"/>
      <c r="VWI63" s="497"/>
      <c r="VWJ63" s="497"/>
      <c r="VWK63" s="497"/>
      <c r="VWL63" s="497"/>
      <c r="VWM63" s="497"/>
      <c r="VWN63" s="497"/>
      <c r="VWO63" s="497"/>
      <c r="VWP63" s="497"/>
      <c r="VWQ63" s="497"/>
      <c r="VWR63" s="497"/>
      <c r="VWS63" s="497"/>
      <c r="VWT63" s="497"/>
      <c r="VWU63" s="497"/>
      <c r="VWV63" s="497"/>
      <c r="VWW63" s="497"/>
      <c r="VWX63" s="497"/>
      <c r="VWY63" s="497"/>
      <c r="VWZ63" s="497"/>
      <c r="VXA63" s="497"/>
      <c r="VXB63" s="497"/>
      <c r="VXC63" s="497"/>
      <c r="VXD63" s="497"/>
      <c r="VXE63" s="497"/>
      <c r="VXF63" s="497"/>
      <c r="VXG63" s="497"/>
      <c r="VXH63" s="497"/>
      <c r="VXI63" s="497"/>
      <c r="VXJ63" s="497"/>
      <c r="VXK63" s="497"/>
      <c r="VXL63" s="497"/>
      <c r="VXM63" s="497"/>
      <c r="VXN63" s="497"/>
      <c r="VXO63" s="497"/>
      <c r="VXP63" s="497"/>
      <c r="VXQ63" s="497"/>
      <c r="VXR63" s="497"/>
      <c r="VXS63" s="497"/>
      <c r="VXT63" s="497"/>
      <c r="VXU63" s="497"/>
      <c r="VXV63" s="497"/>
      <c r="VXW63" s="497"/>
      <c r="VXX63" s="497"/>
      <c r="VXY63" s="497"/>
      <c r="VXZ63" s="497"/>
      <c r="VYA63" s="497"/>
      <c r="VYB63" s="497"/>
      <c r="VYC63" s="497"/>
      <c r="VYD63" s="497"/>
      <c r="VYE63" s="497"/>
      <c r="VYF63" s="497"/>
      <c r="VYG63" s="497"/>
      <c r="VYH63" s="497"/>
      <c r="VYI63" s="497"/>
      <c r="VYJ63" s="497"/>
      <c r="VYK63" s="497"/>
      <c r="VYL63" s="497"/>
      <c r="VYM63" s="497"/>
      <c r="VYN63" s="497"/>
      <c r="VYO63" s="497"/>
      <c r="VYP63" s="497"/>
      <c r="VYQ63" s="497"/>
      <c r="VYR63" s="497"/>
      <c r="VYS63" s="497"/>
      <c r="VYT63" s="497"/>
      <c r="VYU63" s="497"/>
      <c r="VYV63" s="497"/>
      <c r="VYW63" s="497"/>
      <c r="VYX63" s="497"/>
      <c r="VYY63" s="497"/>
      <c r="VYZ63" s="497"/>
      <c r="VZA63" s="497"/>
      <c r="VZB63" s="497"/>
      <c r="VZC63" s="497"/>
      <c r="VZD63" s="497"/>
      <c r="VZE63" s="497"/>
      <c r="VZF63" s="497"/>
      <c r="VZG63" s="497"/>
      <c r="VZH63" s="497"/>
      <c r="VZI63" s="497"/>
      <c r="VZJ63" s="497"/>
      <c r="VZK63" s="497"/>
      <c r="VZL63" s="497"/>
      <c r="VZM63" s="497"/>
      <c r="VZN63" s="497"/>
      <c r="VZO63" s="497"/>
      <c r="VZP63" s="497"/>
      <c r="VZQ63" s="497"/>
      <c r="VZR63" s="497"/>
      <c r="VZS63" s="497"/>
      <c r="VZT63" s="497"/>
      <c r="VZU63" s="497"/>
      <c r="VZV63" s="497"/>
      <c r="VZW63" s="497"/>
      <c r="VZX63" s="497"/>
      <c r="VZY63" s="497"/>
      <c r="VZZ63" s="497"/>
      <c r="WAA63" s="497"/>
      <c r="WAB63" s="497"/>
      <c r="WAC63" s="497"/>
      <c r="WAD63" s="497"/>
      <c r="WAE63" s="497"/>
      <c r="WAF63" s="497"/>
      <c r="WAG63" s="497"/>
      <c r="WAH63" s="497"/>
      <c r="WAI63" s="497"/>
      <c r="WAJ63" s="497"/>
      <c r="WAK63" s="497"/>
      <c r="WAL63" s="497"/>
      <c r="WAM63" s="497"/>
      <c r="WAN63" s="497"/>
      <c r="WAO63" s="497"/>
      <c r="WAP63" s="497"/>
      <c r="WAQ63" s="497"/>
      <c r="WAR63" s="497"/>
      <c r="WAS63" s="497"/>
      <c r="WAT63" s="497"/>
      <c r="WAU63" s="497"/>
      <c r="WAV63" s="497"/>
      <c r="WAW63" s="497"/>
      <c r="WAX63" s="497"/>
      <c r="WAY63" s="497"/>
      <c r="WAZ63" s="497"/>
      <c r="WBA63" s="497"/>
      <c r="WBB63" s="497"/>
      <c r="WBC63" s="497"/>
      <c r="WBD63" s="497"/>
      <c r="WBE63" s="497"/>
      <c r="WBF63" s="497"/>
      <c r="WBG63" s="497"/>
      <c r="WBH63" s="497"/>
      <c r="WBI63" s="497"/>
      <c r="WBJ63" s="497"/>
      <c r="WBK63" s="497"/>
      <c r="WBL63" s="497"/>
      <c r="WBM63" s="497"/>
      <c r="WBN63" s="497"/>
      <c r="WBO63" s="497"/>
      <c r="WBP63" s="497"/>
      <c r="WBQ63" s="497"/>
      <c r="WBR63" s="497"/>
      <c r="WBS63" s="497"/>
      <c r="WBT63" s="497"/>
      <c r="WBU63" s="497"/>
      <c r="WBV63" s="497"/>
      <c r="WBW63" s="497"/>
      <c r="WBX63" s="497"/>
      <c r="WBY63" s="497"/>
      <c r="WBZ63" s="497"/>
      <c r="WCA63" s="497"/>
      <c r="WCB63" s="497"/>
      <c r="WCC63" s="497"/>
      <c r="WCD63" s="497"/>
      <c r="WCE63" s="497"/>
      <c r="WCF63" s="497"/>
      <c r="WCG63" s="497"/>
      <c r="WCH63" s="497"/>
      <c r="WCI63" s="497"/>
      <c r="WCJ63" s="497"/>
      <c r="WCK63" s="497"/>
      <c r="WCL63" s="497"/>
      <c r="WCM63" s="497"/>
      <c r="WCN63" s="497"/>
      <c r="WCO63" s="497"/>
      <c r="WCP63" s="497"/>
      <c r="WCQ63" s="497"/>
      <c r="WCR63" s="497"/>
      <c r="WCS63" s="497"/>
      <c r="WCT63" s="497"/>
      <c r="WCU63" s="497"/>
      <c r="WCV63" s="497"/>
      <c r="WCW63" s="497"/>
      <c r="WCX63" s="497"/>
      <c r="WCY63" s="497"/>
      <c r="WCZ63" s="497"/>
      <c r="WDA63" s="497"/>
      <c r="WDB63" s="497"/>
      <c r="WDC63" s="497"/>
      <c r="WDD63" s="497"/>
      <c r="WDE63" s="497"/>
      <c r="WDF63" s="497"/>
      <c r="WDG63" s="497"/>
      <c r="WDH63" s="497"/>
      <c r="WDI63" s="497"/>
      <c r="WDJ63" s="497"/>
      <c r="WDK63" s="497"/>
      <c r="WDL63" s="497"/>
      <c r="WDM63" s="497"/>
      <c r="WDN63" s="497"/>
      <c r="WDO63" s="497"/>
      <c r="WDP63" s="497"/>
      <c r="WDQ63" s="497"/>
      <c r="WDR63" s="497"/>
      <c r="WDS63" s="497"/>
      <c r="WDT63" s="497"/>
      <c r="WDU63" s="497"/>
      <c r="WDV63" s="497"/>
      <c r="WDW63" s="497"/>
      <c r="WDX63" s="497"/>
      <c r="WDY63" s="497"/>
      <c r="WDZ63" s="497"/>
      <c r="WEA63" s="497"/>
      <c r="WEB63" s="497"/>
      <c r="WEC63" s="497"/>
      <c r="WED63" s="497"/>
      <c r="WEE63" s="497"/>
      <c r="WEF63" s="497"/>
      <c r="WEG63" s="497"/>
      <c r="WEH63" s="497"/>
      <c r="WEI63" s="497"/>
      <c r="WEJ63" s="497"/>
      <c r="WEK63" s="497"/>
      <c r="WEL63" s="497"/>
      <c r="WEM63" s="497"/>
      <c r="WEN63" s="497"/>
      <c r="WEO63" s="497"/>
      <c r="WEP63" s="497"/>
      <c r="WEQ63" s="497"/>
      <c r="WER63" s="497"/>
      <c r="WES63" s="497"/>
      <c r="WET63" s="497"/>
      <c r="WEU63" s="497"/>
      <c r="WEV63" s="497"/>
      <c r="WEW63" s="497"/>
      <c r="WEX63" s="497"/>
      <c r="WEY63" s="497"/>
      <c r="WEZ63" s="497"/>
      <c r="WFA63" s="497"/>
      <c r="WFB63" s="497"/>
      <c r="WFC63" s="497"/>
      <c r="WFD63" s="497"/>
      <c r="WFE63" s="497"/>
      <c r="WFF63" s="497"/>
      <c r="WFG63" s="497"/>
      <c r="WFH63" s="497"/>
      <c r="WFI63" s="497"/>
      <c r="WFJ63" s="497"/>
      <c r="WFK63" s="497"/>
      <c r="WFL63" s="497"/>
      <c r="WFM63" s="497"/>
      <c r="WFN63" s="497"/>
      <c r="WFO63" s="497"/>
      <c r="WFP63" s="497"/>
      <c r="WFQ63" s="497"/>
      <c r="WFR63" s="497"/>
      <c r="WFS63" s="497"/>
      <c r="WFT63" s="497"/>
      <c r="WFU63" s="497"/>
      <c r="WFV63" s="497"/>
      <c r="WFW63" s="497"/>
      <c r="WFX63" s="497"/>
      <c r="WFY63" s="497"/>
      <c r="WFZ63" s="497"/>
      <c r="WGA63" s="497"/>
      <c r="WGB63" s="497"/>
      <c r="WGC63" s="497"/>
      <c r="WGD63" s="497"/>
      <c r="WGE63" s="497"/>
      <c r="WGF63" s="497"/>
      <c r="WGG63" s="497"/>
      <c r="WGH63" s="497"/>
      <c r="WGI63" s="497"/>
      <c r="WGJ63" s="497"/>
      <c r="WGK63" s="497"/>
      <c r="WGL63" s="497"/>
      <c r="WGM63" s="497"/>
      <c r="WGN63" s="497"/>
      <c r="WGO63" s="497"/>
      <c r="WGP63" s="497"/>
      <c r="WGQ63" s="497"/>
      <c r="WGR63" s="497"/>
      <c r="WGS63" s="497"/>
      <c r="WGT63" s="497"/>
      <c r="WGU63" s="497"/>
      <c r="WGV63" s="497"/>
      <c r="WGW63" s="497"/>
      <c r="WGX63" s="497"/>
      <c r="WGY63" s="497"/>
      <c r="WGZ63" s="497"/>
      <c r="WHA63" s="497"/>
      <c r="WHB63" s="497"/>
      <c r="WHC63" s="497"/>
      <c r="WHD63" s="497"/>
      <c r="WHE63" s="497"/>
      <c r="WHF63" s="497"/>
      <c r="WHG63" s="497"/>
      <c r="WHH63" s="497"/>
      <c r="WHI63" s="497"/>
      <c r="WHJ63" s="497"/>
      <c r="WHK63" s="497"/>
      <c r="WHL63" s="497"/>
      <c r="WHM63" s="497"/>
      <c r="WHN63" s="497"/>
      <c r="WHO63" s="497"/>
      <c r="WHP63" s="497"/>
      <c r="WHQ63" s="497"/>
      <c r="WHR63" s="497"/>
      <c r="WHS63" s="497"/>
      <c r="WHT63" s="497"/>
      <c r="WHU63" s="497"/>
      <c r="WHV63" s="497"/>
      <c r="WHW63" s="497"/>
      <c r="WHX63" s="497"/>
      <c r="WHY63" s="497"/>
      <c r="WHZ63" s="497"/>
      <c r="WIA63" s="497"/>
      <c r="WIB63" s="497"/>
      <c r="WIC63" s="497"/>
      <c r="WID63" s="497"/>
      <c r="WIE63" s="497"/>
      <c r="WIF63" s="497"/>
      <c r="WIG63" s="497"/>
      <c r="WIH63" s="497"/>
      <c r="WII63" s="497"/>
      <c r="WIJ63" s="497"/>
      <c r="WIK63" s="497"/>
      <c r="WIL63" s="497"/>
      <c r="WIM63" s="497"/>
      <c r="WIN63" s="497"/>
      <c r="WIO63" s="497"/>
      <c r="WIP63" s="497"/>
      <c r="WIQ63" s="497"/>
      <c r="WIR63" s="497"/>
      <c r="WIS63" s="497"/>
      <c r="WIT63" s="497"/>
      <c r="WIU63" s="497"/>
      <c r="WIV63" s="497"/>
      <c r="WIW63" s="497"/>
      <c r="WIX63" s="497"/>
      <c r="WIY63" s="497"/>
      <c r="WIZ63" s="497"/>
      <c r="WJA63" s="497"/>
      <c r="WJB63" s="497"/>
      <c r="WJC63" s="497"/>
      <c r="WJD63" s="497"/>
      <c r="WJE63" s="497"/>
      <c r="WJF63" s="497"/>
      <c r="WJG63" s="497"/>
      <c r="WJH63" s="497"/>
      <c r="WJI63" s="497"/>
      <c r="WJJ63" s="497"/>
      <c r="WJK63" s="497"/>
      <c r="WJL63" s="497"/>
      <c r="WJM63" s="497"/>
      <c r="WJN63" s="497"/>
      <c r="WJO63" s="497"/>
      <c r="WJP63" s="497"/>
      <c r="WJQ63" s="497"/>
      <c r="WJR63" s="497"/>
      <c r="WJS63" s="497"/>
      <c r="WJT63" s="497"/>
      <c r="WJU63" s="497"/>
      <c r="WJV63" s="497"/>
      <c r="WJW63" s="497"/>
      <c r="WJX63" s="497"/>
      <c r="WJY63" s="497"/>
      <c r="WJZ63" s="497"/>
      <c r="WKA63" s="497"/>
      <c r="WKB63" s="497"/>
      <c r="WKC63" s="497"/>
      <c r="WKD63" s="497"/>
      <c r="WKE63" s="497"/>
      <c r="WKF63" s="497"/>
      <c r="WKG63" s="497"/>
      <c r="WKH63" s="497"/>
      <c r="WKI63" s="497"/>
      <c r="WKJ63" s="497"/>
      <c r="WKK63" s="497"/>
      <c r="WKL63" s="497"/>
      <c r="WKM63" s="497"/>
      <c r="WKN63" s="497"/>
      <c r="WKO63" s="497"/>
      <c r="WKP63" s="497"/>
      <c r="WKQ63" s="497"/>
      <c r="WKR63" s="497"/>
      <c r="WKS63" s="497"/>
      <c r="WKT63" s="497"/>
      <c r="WKU63" s="497"/>
      <c r="WKV63" s="497"/>
      <c r="WKW63" s="497"/>
      <c r="WKX63" s="497"/>
      <c r="WKY63" s="497"/>
      <c r="WKZ63" s="497"/>
      <c r="WLA63" s="497"/>
      <c r="WLB63" s="497"/>
      <c r="WLC63" s="497"/>
      <c r="WLD63" s="497"/>
      <c r="WLE63" s="497"/>
      <c r="WLF63" s="497"/>
      <c r="WLG63" s="497"/>
      <c r="WLH63" s="497"/>
      <c r="WLI63" s="497"/>
      <c r="WLJ63" s="497"/>
      <c r="WLK63" s="497"/>
      <c r="WLL63" s="497"/>
      <c r="WLM63" s="497"/>
      <c r="WLN63" s="497"/>
      <c r="WLO63" s="497"/>
      <c r="WLP63" s="497"/>
      <c r="WLQ63" s="497"/>
      <c r="WLR63" s="497"/>
      <c r="WLS63" s="497"/>
      <c r="WLT63" s="497"/>
      <c r="WLU63" s="497"/>
      <c r="WLV63" s="497"/>
      <c r="WLW63" s="497"/>
      <c r="WLX63" s="497"/>
      <c r="WLY63" s="497"/>
      <c r="WLZ63" s="497"/>
      <c r="WMA63" s="497"/>
      <c r="WMB63" s="497"/>
      <c r="WMC63" s="497"/>
      <c r="WMD63" s="497"/>
      <c r="WME63" s="497"/>
      <c r="WMF63" s="497"/>
      <c r="WMG63" s="497"/>
      <c r="WMH63" s="497"/>
      <c r="WMI63" s="497"/>
      <c r="WMJ63" s="497"/>
      <c r="WMK63" s="497"/>
      <c r="WML63" s="497"/>
      <c r="WMM63" s="497"/>
      <c r="WMN63" s="497"/>
      <c r="WMO63" s="497"/>
      <c r="WMP63" s="497"/>
      <c r="WMQ63" s="497"/>
      <c r="WMR63" s="497"/>
      <c r="WMS63" s="497"/>
      <c r="WMT63" s="497"/>
      <c r="WMU63" s="497"/>
      <c r="WMV63" s="497"/>
      <c r="WMW63" s="497"/>
      <c r="WMX63" s="497"/>
      <c r="WMY63" s="497"/>
      <c r="WMZ63" s="497"/>
      <c r="WNA63" s="497"/>
      <c r="WNB63" s="497"/>
      <c r="WNC63" s="497"/>
      <c r="WND63" s="497"/>
      <c r="WNE63" s="497"/>
      <c r="WNF63" s="497"/>
      <c r="WNG63" s="497"/>
      <c r="WNH63" s="497"/>
      <c r="WNI63" s="497"/>
      <c r="WNJ63" s="497"/>
      <c r="WNK63" s="497"/>
      <c r="WNL63" s="497"/>
      <c r="WNM63" s="497"/>
      <c r="WNN63" s="497"/>
      <c r="WNO63" s="497"/>
      <c r="WNP63" s="497"/>
      <c r="WNQ63" s="497"/>
      <c r="WNR63" s="497"/>
      <c r="WNS63" s="497"/>
      <c r="WNT63" s="497"/>
      <c r="WNU63" s="497"/>
      <c r="WNV63" s="497"/>
      <c r="WNW63" s="497"/>
      <c r="WNX63" s="497"/>
      <c r="WNY63" s="497"/>
      <c r="WNZ63" s="497"/>
      <c r="WOA63" s="497"/>
      <c r="WOB63" s="497"/>
      <c r="WOC63" s="497"/>
      <c r="WOD63" s="497"/>
      <c r="WOE63" s="497"/>
      <c r="WOF63" s="497"/>
      <c r="WOG63" s="497"/>
      <c r="WOH63" s="497"/>
      <c r="WOI63" s="497"/>
      <c r="WOJ63" s="497"/>
      <c r="WOK63" s="497"/>
      <c r="WOL63" s="497"/>
      <c r="WOM63" s="497"/>
      <c r="WON63" s="497"/>
      <c r="WOO63" s="497"/>
      <c r="WOP63" s="497"/>
      <c r="WOQ63" s="497"/>
      <c r="WOR63" s="497"/>
      <c r="WOS63" s="497"/>
      <c r="WOT63" s="497"/>
      <c r="WOU63" s="497"/>
      <c r="WOV63" s="497"/>
      <c r="WOW63" s="497"/>
      <c r="WOX63" s="497"/>
      <c r="WOY63" s="497"/>
      <c r="WOZ63" s="497"/>
      <c r="WPA63" s="497"/>
      <c r="WPB63" s="497"/>
      <c r="WPC63" s="497"/>
      <c r="WPD63" s="497"/>
      <c r="WPE63" s="497"/>
      <c r="WPF63" s="497"/>
      <c r="WPG63" s="497"/>
      <c r="WPH63" s="497"/>
      <c r="WPI63" s="497"/>
      <c r="WPJ63" s="497"/>
      <c r="WPK63" s="497"/>
      <c r="WPL63" s="497"/>
      <c r="WPM63" s="497"/>
      <c r="WPN63" s="497"/>
      <c r="WPO63" s="497"/>
      <c r="WPP63" s="497"/>
      <c r="WPQ63" s="497"/>
      <c r="WPR63" s="497"/>
      <c r="WPS63" s="497"/>
      <c r="WPT63" s="497"/>
      <c r="WPU63" s="497"/>
      <c r="WPV63" s="497"/>
      <c r="WPW63" s="497"/>
      <c r="WPX63" s="497"/>
      <c r="WPY63" s="497"/>
      <c r="WPZ63" s="497"/>
      <c r="WQA63" s="497"/>
      <c r="WQB63" s="497"/>
      <c r="WQC63" s="497"/>
      <c r="WQD63" s="497"/>
      <c r="WQE63" s="497"/>
      <c r="WQF63" s="497"/>
      <c r="WQG63" s="497"/>
      <c r="WQH63" s="497"/>
      <c r="WQI63" s="497"/>
      <c r="WQJ63" s="497"/>
      <c r="WQK63" s="497"/>
      <c r="WQL63" s="497"/>
      <c r="WQM63" s="497"/>
      <c r="WQN63" s="497"/>
      <c r="WQO63" s="497"/>
      <c r="WQP63" s="497"/>
      <c r="WQQ63" s="497"/>
      <c r="WQR63" s="497"/>
      <c r="WQS63" s="497"/>
      <c r="WQT63" s="497"/>
      <c r="WQU63" s="497"/>
      <c r="WQV63" s="497"/>
      <c r="WQW63" s="497"/>
      <c r="WQX63" s="497"/>
      <c r="WQY63" s="497"/>
      <c r="WQZ63" s="497"/>
      <c r="WRA63" s="497"/>
      <c r="WRB63" s="497"/>
      <c r="WRC63" s="497"/>
      <c r="WRD63" s="497"/>
      <c r="WRE63" s="497"/>
      <c r="WRF63" s="497"/>
      <c r="WRG63" s="497"/>
      <c r="WRH63" s="497"/>
      <c r="WRI63" s="497"/>
      <c r="WRJ63" s="497"/>
      <c r="WRK63" s="497"/>
      <c r="WRL63" s="497"/>
      <c r="WRM63" s="497"/>
      <c r="WRN63" s="497"/>
      <c r="WRO63" s="497"/>
      <c r="WRP63" s="497"/>
      <c r="WRQ63" s="497"/>
      <c r="WRR63" s="497"/>
      <c r="WRS63" s="497"/>
      <c r="WRT63" s="497"/>
      <c r="WRU63" s="497"/>
      <c r="WRV63" s="497"/>
      <c r="WRW63" s="497"/>
      <c r="WRX63" s="497"/>
      <c r="WRY63" s="497"/>
      <c r="WRZ63" s="497"/>
      <c r="WSA63" s="497"/>
      <c r="WSB63" s="497"/>
      <c r="WSC63" s="497"/>
      <c r="WSD63" s="497"/>
      <c r="WSE63" s="497"/>
      <c r="WSF63" s="497"/>
      <c r="WSG63" s="497"/>
      <c r="WSH63" s="497"/>
      <c r="WSI63" s="497"/>
      <c r="WSJ63" s="497"/>
      <c r="WSK63" s="497"/>
      <c r="WSL63" s="497"/>
      <c r="WSM63" s="497"/>
      <c r="WSN63" s="497"/>
      <c r="WSO63" s="497"/>
      <c r="WSP63" s="497"/>
      <c r="WSQ63" s="497"/>
      <c r="WSR63" s="497"/>
      <c r="WSS63" s="497"/>
      <c r="WST63" s="497"/>
      <c r="WSU63" s="497"/>
      <c r="WSV63" s="497"/>
      <c r="WSW63" s="497"/>
      <c r="WSX63" s="497"/>
      <c r="WSY63" s="497"/>
      <c r="WSZ63" s="497"/>
      <c r="WTA63" s="497"/>
      <c r="WTB63" s="497"/>
      <c r="WTC63" s="497"/>
      <c r="WTD63" s="497"/>
      <c r="WTE63" s="497"/>
      <c r="WTF63" s="497"/>
      <c r="WTG63" s="497"/>
      <c r="WTH63" s="497"/>
      <c r="WTI63" s="497"/>
      <c r="WTJ63" s="497"/>
      <c r="WTK63" s="497"/>
      <c r="WTL63" s="497"/>
      <c r="WTM63" s="497"/>
      <c r="WTN63" s="497"/>
      <c r="WTO63" s="497"/>
      <c r="WTP63" s="497"/>
      <c r="WTQ63" s="497"/>
      <c r="WTR63" s="497"/>
      <c r="WTS63" s="497"/>
      <c r="WTT63" s="497"/>
      <c r="WTU63" s="497"/>
      <c r="WTV63" s="497"/>
      <c r="WTW63" s="497"/>
      <c r="WTX63" s="497"/>
      <c r="WTY63" s="497"/>
      <c r="WTZ63" s="497"/>
      <c r="WUA63" s="497"/>
      <c r="WUB63" s="497"/>
      <c r="WUC63" s="497"/>
      <c r="WUD63" s="497"/>
      <c r="WUE63" s="497"/>
      <c r="WUF63" s="497"/>
      <c r="WUG63" s="497"/>
      <c r="WUH63" s="497"/>
      <c r="WUI63" s="497"/>
      <c r="WUJ63" s="497"/>
      <c r="WUK63" s="497"/>
      <c r="WUL63" s="497"/>
      <c r="WUM63" s="497"/>
      <c r="WUN63" s="497"/>
      <c r="WUO63" s="497"/>
      <c r="WUP63" s="497"/>
      <c r="WUQ63" s="497"/>
      <c r="WUR63" s="497"/>
      <c r="WUS63" s="497"/>
      <c r="WUT63" s="497"/>
      <c r="WUU63" s="497"/>
      <c r="WUV63" s="497"/>
      <c r="WUW63" s="497"/>
      <c r="WUX63" s="497"/>
      <c r="WUY63" s="497"/>
      <c r="WUZ63" s="497"/>
      <c r="WVA63" s="497"/>
      <c r="WVB63" s="497"/>
      <c r="WVC63" s="497"/>
      <c r="WVD63" s="497"/>
      <c r="WVE63" s="497"/>
      <c r="WVF63" s="497"/>
      <c r="WVG63" s="497"/>
      <c r="WVH63" s="497"/>
      <c r="WVI63" s="497"/>
      <c r="WVJ63" s="497"/>
      <c r="WVK63" s="497"/>
      <c r="WVL63" s="497"/>
      <c r="WVM63" s="497"/>
      <c r="WVN63" s="497"/>
      <c r="WVO63" s="497"/>
      <c r="WVP63" s="497"/>
      <c r="WVQ63" s="497"/>
      <c r="WVR63" s="497"/>
      <c r="WVS63" s="497"/>
      <c r="WVT63" s="497"/>
      <c r="WVU63" s="497"/>
      <c r="WVV63" s="497"/>
      <c r="WVW63" s="497"/>
      <c r="WVX63" s="497"/>
      <c r="WVY63" s="497"/>
      <c r="WVZ63" s="497"/>
      <c r="WWA63" s="497"/>
      <c r="WWB63" s="497"/>
      <c r="WWC63" s="497"/>
      <c r="WWD63" s="497"/>
      <c r="WWE63" s="497"/>
      <c r="WWF63" s="497"/>
      <c r="WWG63" s="497"/>
      <c r="WWH63" s="497"/>
      <c r="WWI63" s="497"/>
      <c r="WWJ63" s="497"/>
      <c r="WWK63" s="497"/>
      <c r="WWL63" s="497"/>
      <c r="WWM63" s="497"/>
      <c r="WWN63" s="497"/>
      <c r="WWO63" s="497"/>
      <c r="WWP63" s="497"/>
      <c r="WWQ63" s="497"/>
      <c r="WWR63" s="497"/>
      <c r="WWS63" s="497"/>
      <c r="WWT63" s="497"/>
      <c r="WWU63" s="497"/>
      <c r="WWV63" s="497"/>
      <c r="WWW63" s="497"/>
      <c r="WWX63" s="497"/>
      <c r="WWY63" s="497"/>
      <c r="WWZ63" s="497"/>
      <c r="WXA63" s="497"/>
      <c r="WXB63" s="497"/>
      <c r="WXC63" s="497"/>
      <c r="WXD63" s="497"/>
      <c r="WXE63" s="497"/>
      <c r="WXF63" s="497"/>
      <c r="WXG63" s="497"/>
      <c r="WXH63" s="497"/>
      <c r="WXI63" s="497"/>
      <c r="WXJ63" s="497"/>
      <c r="WXK63" s="497"/>
      <c r="WXL63" s="497"/>
      <c r="WXM63" s="497"/>
      <c r="WXN63" s="497"/>
      <c r="WXO63" s="497"/>
      <c r="WXP63" s="497"/>
      <c r="WXQ63" s="497"/>
      <c r="WXR63" s="497"/>
      <c r="WXS63" s="497"/>
      <c r="WXT63" s="497"/>
      <c r="WXU63" s="497"/>
      <c r="WXV63" s="497"/>
      <c r="WXW63" s="497"/>
      <c r="WXX63" s="497"/>
      <c r="WXY63" s="497"/>
      <c r="WXZ63" s="497"/>
      <c r="WYA63" s="497"/>
      <c r="WYB63" s="497"/>
      <c r="WYC63" s="497"/>
      <c r="WYD63" s="497"/>
      <c r="WYE63" s="497"/>
      <c r="WYF63" s="497"/>
      <c r="WYG63" s="497"/>
      <c r="WYH63" s="497"/>
      <c r="WYI63" s="497"/>
      <c r="WYJ63" s="497"/>
      <c r="WYK63" s="497"/>
      <c r="WYL63" s="497"/>
      <c r="WYM63" s="497"/>
      <c r="WYN63" s="497"/>
      <c r="WYO63" s="497"/>
      <c r="WYP63" s="497"/>
      <c r="WYQ63" s="497"/>
      <c r="WYR63" s="497"/>
      <c r="WYS63" s="497"/>
      <c r="WYT63" s="497"/>
      <c r="WYU63" s="497"/>
      <c r="WYV63" s="497"/>
      <c r="WYW63" s="497"/>
      <c r="WYX63" s="497"/>
      <c r="WYY63" s="497"/>
      <c r="WYZ63" s="497"/>
      <c r="WZA63" s="497"/>
      <c r="WZB63" s="497"/>
      <c r="WZC63" s="497"/>
      <c r="WZD63" s="497"/>
      <c r="WZE63" s="497"/>
      <c r="WZF63" s="497"/>
      <c r="WZG63" s="497"/>
      <c r="WZH63" s="497"/>
      <c r="WZI63" s="497"/>
      <c r="WZJ63" s="497"/>
      <c r="WZK63" s="497"/>
      <c r="WZL63" s="497"/>
      <c r="WZM63" s="497"/>
      <c r="WZN63" s="497"/>
      <c r="WZO63" s="497"/>
      <c r="WZP63" s="497"/>
      <c r="WZQ63" s="497"/>
      <c r="WZR63" s="497"/>
      <c r="WZS63" s="497"/>
      <c r="WZT63" s="497"/>
      <c r="WZU63" s="497"/>
      <c r="WZV63" s="497"/>
      <c r="WZW63" s="497"/>
      <c r="WZX63" s="497"/>
      <c r="WZY63" s="497"/>
      <c r="WZZ63" s="497"/>
      <c r="XAA63" s="497"/>
      <c r="XAB63" s="497"/>
      <c r="XAC63" s="497"/>
      <c r="XAD63" s="497"/>
      <c r="XAE63" s="497"/>
      <c r="XAF63" s="497"/>
      <c r="XAG63" s="497"/>
      <c r="XAH63" s="497"/>
      <c r="XAI63" s="497"/>
      <c r="XAJ63" s="497"/>
      <c r="XAK63" s="497"/>
      <c r="XAL63" s="497"/>
      <c r="XAM63" s="497"/>
      <c r="XAN63" s="497"/>
      <c r="XAO63" s="497"/>
      <c r="XAP63" s="497"/>
      <c r="XAQ63" s="497"/>
      <c r="XAR63" s="497"/>
      <c r="XAS63" s="497"/>
      <c r="XAT63" s="497"/>
      <c r="XAU63" s="497"/>
      <c r="XAV63" s="497"/>
      <c r="XAW63" s="497"/>
      <c r="XAX63" s="497"/>
      <c r="XAY63" s="497"/>
      <c r="XAZ63" s="497"/>
      <c r="XBA63" s="497"/>
      <c r="XBB63" s="497"/>
      <c r="XBC63" s="497"/>
      <c r="XBD63" s="497"/>
      <c r="XBE63" s="497"/>
      <c r="XBF63" s="497"/>
      <c r="XBG63" s="497"/>
      <c r="XBH63" s="497"/>
      <c r="XBI63" s="497"/>
      <c r="XBJ63" s="497"/>
      <c r="XBK63" s="497"/>
      <c r="XBL63" s="497"/>
      <c r="XBM63" s="497"/>
      <c r="XBN63" s="497"/>
      <c r="XBO63" s="497"/>
      <c r="XBP63" s="497"/>
      <c r="XBQ63" s="497"/>
      <c r="XBR63" s="497"/>
      <c r="XBS63" s="497"/>
      <c r="XBT63" s="497"/>
      <c r="XBU63" s="497"/>
      <c r="XBV63" s="497"/>
      <c r="XBW63" s="497"/>
      <c r="XBX63" s="497"/>
      <c r="XBY63" s="497"/>
      <c r="XBZ63" s="497"/>
      <c r="XCA63" s="497"/>
      <c r="XCB63" s="497"/>
      <c r="XCC63" s="497"/>
      <c r="XCD63" s="497"/>
      <c r="XCE63" s="497"/>
      <c r="XCF63" s="497"/>
      <c r="XCG63" s="497"/>
      <c r="XCH63" s="497"/>
      <c r="XCI63" s="497"/>
      <c r="XCJ63" s="497"/>
      <c r="XCK63" s="497"/>
      <c r="XCL63" s="497"/>
      <c r="XCM63" s="497"/>
      <c r="XCN63" s="497"/>
      <c r="XCO63" s="497"/>
      <c r="XCP63" s="497"/>
      <c r="XCQ63" s="497"/>
      <c r="XCR63" s="497"/>
      <c r="XCS63" s="497"/>
      <c r="XCT63" s="497"/>
      <c r="XCU63" s="497"/>
      <c r="XCV63" s="497"/>
      <c r="XCW63" s="497"/>
      <c r="XCX63" s="497"/>
      <c r="XCY63" s="497"/>
      <c r="XCZ63" s="497"/>
      <c r="XDA63" s="497"/>
      <c r="XDB63" s="497"/>
      <c r="XDC63" s="497"/>
      <c r="XDD63" s="497"/>
      <c r="XDE63" s="497"/>
      <c r="XDF63" s="497"/>
      <c r="XDG63" s="497"/>
      <c r="XDH63" s="497"/>
      <c r="XDI63" s="497"/>
      <c r="XDJ63" s="497"/>
      <c r="XDK63" s="497"/>
      <c r="XDL63" s="497"/>
      <c r="XDM63" s="497"/>
      <c r="XDN63" s="497"/>
      <c r="XDO63" s="497"/>
      <c r="XDP63" s="497"/>
      <c r="XDQ63" s="497"/>
      <c r="XDR63" s="497"/>
      <c r="XDS63" s="497"/>
      <c r="XDT63" s="497"/>
      <c r="XDU63" s="497"/>
      <c r="XDV63" s="497"/>
      <c r="XDW63" s="497"/>
      <c r="XDX63" s="497"/>
      <c r="XDY63" s="497"/>
      <c r="XDZ63" s="497"/>
      <c r="XEA63" s="497"/>
      <c r="XEB63" s="497"/>
      <c r="XEC63" s="497"/>
      <c r="XED63" s="497"/>
      <c r="XEE63" s="497"/>
      <c r="XEF63" s="497"/>
      <c r="XEG63" s="497"/>
      <c r="XEH63" s="497"/>
      <c r="XEI63" s="497"/>
      <c r="XEJ63" s="497"/>
      <c r="XEK63" s="497"/>
      <c r="XEL63" s="497"/>
      <c r="XEM63" s="497"/>
      <c r="XEN63" s="497"/>
      <c r="XEO63" s="497"/>
      <c r="XEP63" s="497"/>
      <c r="XEQ63" s="497"/>
      <c r="XER63" s="497"/>
      <c r="XES63" s="497"/>
      <c r="XET63" s="497"/>
      <c r="XEU63" s="497"/>
      <c r="XEV63" s="497"/>
      <c r="XEW63" s="497"/>
      <c r="XEX63" s="497"/>
      <c r="XEY63" s="497"/>
      <c r="XEZ63" s="497"/>
      <c r="XFA63" s="497"/>
      <c r="XFB63" s="497"/>
      <c r="XFC63" s="497"/>
      <c r="XFD63" s="497"/>
    </row>
    <row r="64" s="385" customFormat="1" hidden="1" customHeight="1" spans="1:16384">
      <c r="A64" s="429" t="str">
        <f t="shared" si="30"/>
        <v>西U5-1</v>
      </c>
      <c r="B64" s="430">
        <f t="shared" si="6"/>
        <v>211.8091</v>
      </c>
      <c r="C64" s="430">
        <f t="shared" si="7"/>
        <v>231.8091</v>
      </c>
      <c r="D64" s="431">
        <f t="shared" si="8"/>
        <v>20</v>
      </c>
      <c r="E64" s="432">
        <f t="shared" si="9"/>
        <v>3.348</v>
      </c>
      <c r="F64" s="432">
        <f t="shared" si="10"/>
        <v>3.348</v>
      </c>
      <c r="G64" s="432">
        <f t="shared" si="11"/>
        <v>-1.19999</v>
      </c>
      <c r="H64" s="432">
        <f t="shared" si="12"/>
        <v>-1.98997</v>
      </c>
      <c r="I64" s="432">
        <f t="shared" si="13"/>
        <v>4.54799</v>
      </c>
      <c r="J64" s="432">
        <f t="shared" si="14"/>
        <v>5.33797</v>
      </c>
      <c r="K64" s="455">
        <f t="shared" si="15"/>
        <v>0.7</v>
      </c>
      <c r="L64" s="455">
        <f>LOOKUP(MAX(J64,I64),{0,3.5,4,5,6.5,7.5,9,10},{0.3,0.4,0.5,0.6,0.7,0.8,0.9})</f>
        <v>0.6</v>
      </c>
      <c r="M64" s="455">
        <f t="shared" si="16"/>
        <v>13.7</v>
      </c>
      <c r="N64" s="455">
        <f t="shared" si="17"/>
        <v>13.7</v>
      </c>
      <c r="O64" s="456">
        <f t="shared" si="18"/>
        <v>2.34935</v>
      </c>
      <c r="P64" s="457">
        <f t="shared" si="19"/>
        <v>2.63933</v>
      </c>
      <c r="Q64" s="457">
        <f t="shared" si="20"/>
        <v>1.75</v>
      </c>
      <c r="R64" s="431">
        <f t="shared" si="21"/>
        <v>1.75</v>
      </c>
      <c r="S64" s="488">
        <f t="shared" si="22"/>
        <v>0</v>
      </c>
      <c r="T64" s="489">
        <f t="shared" si="23"/>
        <v>2.10002</v>
      </c>
      <c r="U64" s="490">
        <f t="shared" si="24"/>
        <v>1.1</v>
      </c>
      <c r="V64" s="490">
        <f t="shared" si="25"/>
        <v>0.45</v>
      </c>
      <c r="W64" s="489">
        <f t="shared" si="26"/>
        <v>0.45</v>
      </c>
      <c r="X64" s="491">
        <f t="shared" si="27"/>
        <v>0</v>
      </c>
      <c r="Y64" s="473">
        <f t="shared" si="28"/>
        <v>0</v>
      </c>
      <c r="Z64" s="473">
        <f t="shared" si="29"/>
        <v>0</v>
      </c>
      <c r="AA64" s="497"/>
      <c r="AB64" s="504"/>
      <c r="AC64" s="504"/>
      <c r="AD64" s="497"/>
      <c r="AE64" s="497"/>
      <c r="AF64" s="497"/>
      <c r="AG64" s="497"/>
      <c r="AH64" s="497"/>
      <c r="AI64" s="497"/>
      <c r="AJ64" s="497"/>
      <c r="AK64" s="497"/>
      <c r="AL64" s="497"/>
      <c r="AM64" s="497"/>
      <c r="AN64" s="497"/>
      <c r="AO64" s="497"/>
      <c r="AP64" s="497"/>
      <c r="AQ64" s="497"/>
      <c r="AR64" s="497"/>
      <c r="AS64" s="497"/>
      <c r="AT64" s="497"/>
      <c r="AU64" s="497"/>
      <c r="AV64" s="497"/>
      <c r="AW64" s="497"/>
      <c r="AX64" s="497"/>
      <c r="AY64" s="497"/>
      <c r="AZ64" s="497"/>
      <c r="BA64" s="497"/>
      <c r="BB64" s="497"/>
      <c r="BC64" s="497"/>
      <c r="BD64" s="497"/>
      <c r="BE64" s="497"/>
      <c r="BF64" s="497"/>
      <c r="BG64" s="497"/>
      <c r="BH64" s="497"/>
      <c r="BI64" s="497"/>
      <c r="BJ64" s="497"/>
      <c r="BK64" s="497"/>
      <c r="BL64" s="497"/>
      <c r="BM64" s="497"/>
      <c r="BN64" s="497"/>
      <c r="BO64" s="497"/>
      <c r="BP64" s="497"/>
      <c r="BQ64" s="497"/>
      <c r="BR64" s="497"/>
      <c r="BS64" s="497"/>
      <c r="BT64" s="497"/>
      <c r="BU64" s="497"/>
      <c r="BV64" s="497"/>
      <c r="BW64" s="497"/>
      <c r="BX64" s="497"/>
      <c r="BY64" s="497"/>
      <c r="BZ64" s="497"/>
      <c r="CA64" s="497"/>
      <c r="CB64" s="497"/>
      <c r="CC64" s="497"/>
      <c r="CD64" s="497"/>
      <c r="CE64" s="497"/>
      <c r="CF64" s="497"/>
      <c r="CG64" s="497"/>
      <c r="CH64" s="497"/>
      <c r="CI64" s="497"/>
      <c r="CJ64" s="497"/>
      <c r="CK64" s="497"/>
      <c r="CL64" s="497"/>
      <c r="CM64" s="497"/>
      <c r="CN64" s="497"/>
      <c r="CO64" s="497"/>
      <c r="CP64" s="497"/>
      <c r="CQ64" s="497"/>
      <c r="CR64" s="497"/>
      <c r="CS64" s="497"/>
      <c r="CT64" s="497"/>
      <c r="CU64" s="497"/>
      <c r="CV64" s="497"/>
      <c r="CW64" s="497"/>
      <c r="CX64" s="497"/>
      <c r="CY64" s="497"/>
      <c r="CZ64" s="497"/>
      <c r="DA64" s="497"/>
      <c r="DB64" s="497"/>
      <c r="DC64" s="497"/>
      <c r="DD64" s="497"/>
      <c r="DE64" s="497"/>
      <c r="DF64" s="497"/>
      <c r="DG64" s="497"/>
      <c r="DH64" s="497"/>
      <c r="DI64" s="497"/>
      <c r="DJ64" s="497"/>
      <c r="DK64" s="497"/>
      <c r="DL64" s="497"/>
      <c r="DM64" s="497"/>
      <c r="DN64" s="497"/>
      <c r="DO64" s="497"/>
      <c r="DP64" s="497"/>
      <c r="DQ64" s="497"/>
      <c r="DR64" s="497"/>
      <c r="DS64" s="497"/>
      <c r="DT64" s="497"/>
      <c r="DU64" s="497"/>
      <c r="DV64" s="497"/>
      <c r="DW64" s="497"/>
      <c r="DX64" s="497"/>
      <c r="DY64" s="497"/>
      <c r="DZ64" s="497"/>
      <c r="EA64" s="497"/>
      <c r="EB64" s="497"/>
      <c r="EC64" s="497"/>
      <c r="ED64" s="497"/>
      <c r="EE64" s="497"/>
      <c r="EF64" s="497"/>
      <c r="EG64" s="497"/>
      <c r="EH64" s="497"/>
      <c r="EI64" s="497"/>
      <c r="EJ64" s="497"/>
      <c r="EK64" s="497"/>
      <c r="EL64" s="497"/>
      <c r="EM64" s="497"/>
      <c r="EN64" s="497"/>
      <c r="EO64" s="497"/>
      <c r="EP64" s="497"/>
      <c r="EQ64" s="497"/>
      <c r="ER64" s="497"/>
      <c r="ES64" s="497"/>
      <c r="ET64" s="497"/>
      <c r="EU64" s="497"/>
      <c r="EV64" s="497"/>
      <c r="EW64" s="497"/>
      <c r="EX64" s="497"/>
      <c r="EY64" s="497"/>
      <c r="EZ64" s="497"/>
      <c r="FA64" s="497"/>
      <c r="FB64" s="497"/>
      <c r="FC64" s="497"/>
      <c r="FD64" s="497"/>
      <c r="FE64" s="497"/>
      <c r="FF64" s="497"/>
      <c r="FG64" s="497"/>
      <c r="FH64" s="497"/>
      <c r="FI64" s="497"/>
      <c r="FJ64" s="497"/>
      <c r="FK64" s="497"/>
      <c r="FL64" s="497"/>
      <c r="FM64" s="497"/>
      <c r="FN64" s="497"/>
      <c r="FO64" s="497"/>
      <c r="FP64" s="497"/>
      <c r="FQ64" s="497"/>
      <c r="FR64" s="497"/>
      <c r="FS64" s="497"/>
      <c r="FT64" s="497"/>
      <c r="FU64" s="497"/>
      <c r="FV64" s="497"/>
      <c r="FW64" s="497"/>
      <c r="FX64" s="497"/>
      <c r="FY64" s="497"/>
      <c r="FZ64" s="497"/>
      <c r="GA64" s="497"/>
      <c r="GB64" s="497"/>
      <c r="GC64" s="497"/>
      <c r="GD64" s="497"/>
      <c r="GE64" s="497"/>
      <c r="GF64" s="497"/>
      <c r="GG64" s="497"/>
      <c r="GH64" s="497"/>
      <c r="GI64" s="497"/>
      <c r="GJ64" s="497"/>
      <c r="GK64" s="497"/>
      <c r="GL64" s="497"/>
      <c r="GM64" s="497"/>
      <c r="GN64" s="497"/>
      <c r="GO64" s="497"/>
      <c r="GP64" s="497"/>
      <c r="GQ64" s="497"/>
      <c r="GR64" s="497"/>
      <c r="GS64" s="497"/>
      <c r="GT64" s="497"/>
      <c r="GU64" s="497"/>
      <c r="GV64" s="497"/>
      <c r="GW64" s="497"/>
      <c r="GX64" s="497"/>
      <c r="GY64" s="497"/>
      <c r="GZ64" s="497"/>
      <c r="HA64" s="497"/>
      <c r="HB64" s="497"/>
      <c r="HC64" s="497"/>
      <c r="HD64" s="497"/>
      <c r="HE64" s="497"/>
      <c r="HF64" s="497"/>
      <c r="HG64" s="497"/>
      <c r="HH64" s="497"/>
      <c r="HI64" s="497"/>
      <c r="HJ64" s="497"/>
      <c r="HK64" s="497"/>
      <c r="HL64" s="497"/>
      <c r="HM64" s="497"/>
      <c r="HN64" s="497"/>
      <c r="HO64" s="497"/>
      <c r="HP64" s="497"/>
      <c r="HQ64" s="497"/>
      <c r="HR64" s="497"/>
      <c r="HS64" s="497"/>
      <c r="HT64" s="497"/>
      <c r="HU64" s="497"/>
      <c r="HV64" s="497"/>
      <c r="HW64" s="497"/>
      <c r="HX64" s="497"/>
      <c r="HY64" s="497"/>
      <c r="HZ64" s="497"/>
      <c r="IA64" s="497"/>
      <c r="IB64" s="497"/>
      <c r="IC64" s="497"/>
      <c r="ID64" s="497"/>
      <c r="IE64" s="497"/>
      <c r="IF64" s="497"/>
      <c r="IG64" s="497"/>
      <c r="IH64" s="497"/>
      <c r="II64" s="497"/>
      <c r="IJ64" s="497"/>
      <c r="IK64" s="497"/>
      <c r="IL64" s="497"/>
      <c r="IM64" s="497"/>
      <c r="IN64" s="497"/>
      <c r="IO64" s="497"/>
      <c r="IP64" s="497"/>
      <c r="IQ64" s="497"/>
      <c r="IR64" s="497"/>
      <c r="IS64" s="497"/>
      <c r="IT64" s="497"/>
      <c r="IU64" s="497"/>
      <c r="IV64" s="497"/>
      <c r="IW64" s="497"/>
      <c r="IX64" s="497"/>
      <c r="IY64" s="497"/>
      <c r="IZ64" s="497"/>
      <c r="JA64" s="497"/>
      <c r="JB64" s="497"/>
      <c r="JC64" s="497"/>
      <c r="JD64" s="497"/>
      <c r="JE64" s="497"/>
      <c r="JF64" s="497"/>
      <c r="JG64" s="497"/>
      <c r="JH64" s="497"/>
      <c r="JI64" s="497"/>
      <c r="JJ64" s="497"/>
      <c r="JK64" s="497"/>
      <c r="JL64" s="497"/>
      <c r="JM64" s="497"/>
      <c r="JN64" s="497"/>
      <c r="JO64" s="497"/>
      <c r="JP64" s="497"/>
      <c r="JQ64" s="497"/>
      <c r="JR64" s="497"/>
      <c r="JS64" s="497"/>
      <c r="JT64" s="497"/>
      <c r="JU64" s="497"/>
      <c r="JV64" s="497"/>
      <c r="JW64" s="497"/>
      <c r="JX64" s="497"/>
      <c r="JY64" s="497"/>
      <c r="JZ64" s="497"/>
      <c r="KA64" s="497"/>
      <c r="KB64" s="497"/>
      <c r="KC64" s="497"/>
      <c r="KD64" s="497"/>
      <c r="KE64" s="497"/>
      <c r="KF64" s="497"/>
      <c r="KG64" s="497"/>
      <c r="KH64" s="497"/>
      <c r="KI64" s="497"/>
      <c r="KJ64" s="497"/>
      <c r="KK64" s="497"/>
      <c r="KL64" s="497"/>
      <c r="KM64" s="497"/>
      <c r="KN64" s="497"/>
      <c r="KO64" s="497"/>
      <c r="KP64" s="497"/>
      <c r="KQ64" s="497"/>
      <c r="KR64" s="497"/>
      <c r="KS64" s="497"/>
      <c r="KT64" s="497"/>
      <c r="KU64" s="497"/>
      <c r="KV64" s="497"/>
      <c r="KW64" s="497"/>
      <c r="KX64" s="497"/>
      <c r="KY64" s="497"/>
      <c r="KZ64" s="497"/>
      <c r="LA64" s="497"/>
      <c r="LB64" s="497"/>
      <c r="LC64" s="497"/>
      <c r="LD64" s="497"/>
      <c r="LE64" s="497"/>
      <c r="LF64" s="497"/>
      <c r="LG64" s="497"/>
      <c r="LH64" s="497"/>
      <c r="LI64" s="497"/>
      <c r="LJ64" s="497"/>
      <c r="LK64" s="497"/>
      <c r="LL64" s="497"/>
      <c r="LM64" s="497"/>
      <c r="LN64" s="497"/>
      <c r="LO64" s="497"/>
      <c r="LP64" s="497"/>
      <c r="LQ64" s="497"/>
      <c r="LR64" s="497"/>
      <c r="LS64" s="497"/>
      <c r="LT64" s="497"/>
      <c r="LU64" s="497"/>
      <c r="LV64" s="497"/>
      <c r="LW64" s="497"/>
      <c r="LX64" s="497"/>
      <c r="LY64" s="497"/>
      <c r="LZ64" s="497"/>
      <c r="MA64" s="497"/>
      <c r="MB64" s="497"/>
      <c r="MC64" s="497"/>
      <c r="MD64" s="497"/>
      <c r="ME64" s="497"/>
      <c r="MF64" s="497"/>
      <c r="MG64" s="497"/>
      <c r="MH64" s="497"/>
      <c r="MI64" s="497"/>
      <c r="MJ64" s="497"/>
      <c r="MK64" s="497"/>
      <c r="ML64" s="497"/>
      <c r="MM64" s="497"/>
      <c r="MN64" s="497"/>
      <c r="MO64" s="497"/>
      <c r="MP64" s="497"/>
      <c r="MQ64" s="497"/>
      <c r="MR64" s="497"/>
      <c r="MS64" s="497"/>
      <c r="MT64" s="497"/>
      <c r="MU64" s="497"/>
      <c r="MV64" s="497"/>
      <c r="MW64" s="497"/>
      <c r="MX64" s="497"/>
      <c r="MY64" s="497"/>
      <c r="MZ64" s="497"/>
      <c r="NA64" s="497"/>
      <c r="NB64" s="497"/>
      <c r="NC64" s="497"/>
      <c r="ND64" s="497"/>
      <c r="NE64" s="497"/>
      <c r="NF64" s="497"/>
      <c r="NG64" s="497"/>
      <c r="NH64" s="497"/>
      <c r="NI64" s="497"/>
      <c r="NJ64" s="497"/>
      <c r="NK64" s="497"/>
      <c r="NL64" s="497"/>
      <c r="NM64" s="497"/>
      <c r="NN64" s="497"/>
      <c r="NO64" s="497"/>
      <c r="NP64" s="497"/>
      <c r="NQ64" s="497"/>
      <c r="NR64" s="497"/>
      <c r="NS64" s="497"/>
      <c r="NT64" s="497"/>
      <c r="NU64" s="497"/>
      <c r="NV64" s="497"/>
      <c r="NW64" s="497"/>
      <c r="NX64" s="497"/>
      <c r="NY64" s="497"/>
      <c r="NZ64" s="497"/>
      <c r="OA64" s="497"/>
      <c r="OB64" s="497"/>
      <c r="OC64" s="497"/>
      <c r="OD64" s="497"/>
      <c r="OE64" s="497"/>
      <c r="OF64" s="497"/>
      <c r="OG64" s="497"/>
      <c r="OH64" s="497"/>
      <c r="OI64" s="497"/>
      <c r="OJ64" s="497"/>
      <c r="OK64" s="497"/>
      <c r="OL64" s="497"/>
      <c r="OM64" s="497"/>
      <c r="ON64" s="497"/>
      <c r="OO64" s="497"/>
      <c r="OP64" s="497"/>
      <c r="OQ64" s="497"/>
      <c r="OR64" s="497"/>
      <c r="OS64" s="497"/>
      <c r="OT64" s="497"/>
      <c r="OU64" s="497"/>
      <c r="OV64" s="497"/>
      <c r="OW64" s="497"/>
      <c r="OX64" s="497"/>
      <c r="OY64" s="497"/>
      <c r="OZ64" s="497"/>
      <c r="PA64" s="497"/>
      <c r="PB64" s="497"/>
      <c r="PC64" s="497"/>
      <c r="PD64" s="497"/>
      <c r="PE64" s="497"/>
      <c r="PF64" s="497"/>
      <c r="PG64" s="497"/>
      <c r="PH64" s="497"/>
      <c r="PI64" s="497"/>
      <c r="PJ64" s="497"/>
      <c r="PK64" s="497"/>
      <c r="PL64" s="497"/>
      <c r="PM64" s="497"/>
      <c r="PN64" s="497"/>
      <c r="PO64" s="497"/>
      <c r="PP64" s="497"/>
      <c r="PQ64" s="497"/>
      <c r="PR64" s="497"/>
      <c r="PS64" s="497"/>
      <c r="PT64" s="497"/>
      <c r="PU64" s="497"/>
      <c r="PV64" s="497"/>
      <c r="PW64" s="497"/>
      <c r="PX64" s="497"/>
      <c r="PY64" s="497"/>
      <c r="PZ64" s="497"/>
      <c r="QA64" s="497"/>
      <c r="QB64" s="497"/>
      <c r="QC64" s="497"/>
      <c r="QD64" s="497"/>
      <c r="QE64" s="497"/>
      <c r="QF64" s="497"/>
      <c r="QG64" s="497"/>
      <c r="QH64" s="497"/>
      <c r="QI64" s="497"/>
      <c r="QJ64" s="497"/>
      <c r="QK64" s="497"/>
      <c r="QL64" s="497"/>
      <c r="QM64" s="497"/>
      <c r="QN64" s="497"/>
      <c r="QO64" s="497"/>
      <c r="QP64" s="497"/>
      <c r="QQ64" s="497"/>
      <c r="QR64" s="497"/>
      <c r="QS64" s="497"/>
      <c r="QT64" s="497"/>
      <c r="QU64" s="497"/>
      <c r="QV64" s="497"/>
      <c r="QW64" s="497"/>
      <c r="QX64" s="497"/>
      <c r="QY64" s="497"/>
      <c r="QZ64" s="497"/>
      <c r="RA64" s="497"/>
      <c r="RB64" s="497"/>
      <c r="RC64" s="497"/>
      <c r="RD64" s="497"/>
      <c r="RE64" s="497"/>
      <c r="RF64" s="497"/>
      <c r="RG64" s="497"/>
      <c r="RH64" s="497"/>
      <c r="RI64" s="497"/>
      <c r="RJ64" s="497"/>
      <c r="RK64" s="497"/>
      <c r="RL64" s="497"/>
      <c r="RM64" s="497"/>
      <c r="RN64" s="497"/>
      <c r="RO64" s="497"/>
      <c r="RP64" s="497"/>
      <c r="RQ64" s="497"/>
      <c r="RR64" s="497"/>
      <c r="RS64" s="497"/>
      <c r="RT64" s="497"/>
      <c r="RU64" s="497"/>
      <c r="RV64" s="497"/>
      <c r="RW64" s="497"/>
      <c r="RX64" s="497"/>
      <c r="RY64" s="497"/>
      <c r="RZ64" s="497"/>
      <c r="SA64" s="497"/>
      <c r="SB64" s="497"/>
      <c r="SC64" s="497"/>
      <c r="SD64" s="497"/>
      <c r="SE64" s="497"/>
      <c r="SF64" s="497"/>
      <c r="SG64" s="497"/>
      <c r="SH64" s="497"/>
      <c r="SI64" s="497"/>
      <c r="SJ64" s="497"/>
      <c r="SK64" s="497"/>
      <c r="SL64" s="497"/>
      <c r="SM64" s="497"/>
      <c r="SN64" s="497"/>
      <c r="SO64" s="497"/>
      <c r="SP64" s="497"/>
      <c r="SQ64" s="497"/>
      <c r="SR64" s="497"/>
      <c r="SS64" s="497"/>
      <c r="ST64" s="497"/>
      <c r="SU64" s="497"/>
      <c r="SV64" s="497"/>
      <c r="SW64" s="497"/>
      <c r="SX64" s="497"/>
      <c r="SY64" s="497"/>
      <c r="SZ64" s="497"/>
      <c r="TA64" s="497"/>
      <c r="TB64" s="497"/>
      <c r="TC64" s="497"/>
      <c r="TD64" s="497"/>
      <c r="TE64" s="497"/>
      <c r="TF64" s="497"/>
      <c r="TG64" s="497"/>
      <c r="TH64" s="497"/>
      <c r="TI64" s="497"/>
      <c r="TJ64" s="497"/>
      <c r="TK64" s="497"/>
      <c r="TL64" s="497"/>
      <c r="TM64" s="497"/>
      <c r="TN64" s="497"/>
      <c r="TO64" s="497"/>
      <c r="TP64" s="497"/>
      <c r="TQ64" s="497"/>
      <c r="TR64" s="497"/>
      <c r="TS64" s="497"/>
      <c r="TT64" s="497"/>
      <c r="TU64" s="497"/>
      <c r="TV64" s="497"/>
      <c r="TW64" s="497"/>
      <c r="TX64" s="497"/>
      <c r="TY64" s="497"/>
      <c r="TZ64" s="497"/>
      <c r="UA64" s="497"/>
      <c r="UB64" s="497"/>
      <c r="UC64" s="497"/>
      <c r="UD64" s="497"/>
      <c r="UE64" s="497"/>
      <c r="UF64" s="497"/>
      <c r="UG64" s="497"/>
      <c r="UH64" s="497"/>
      <c r="UI64" s="497"/>
      <c r="UJ64" s="497"/>
      <c r="UK64" s="497"/>
      <c r="UL64" s="497"/>
      <c r="UM64" s="497"/>
      <c r="UN64" s="497"/>
      <c r="UO64" s="497"/>
      <c r="UP64" s="497"/>
      <c r="UQ64" s="497"/>
      <c r="UR64" s="497"/>
      <c r="US64" s="497"/>
      <c r="UT64" s="497"/>
      <c r="UU64" s="497"/>
      <c r="UV64" s="497"/>
      <c r="UW64" s="497"/>
      <c r="UX64" s="497"/>
      <c r="UY64" s="497"/>
      <c r="UZ64" s="497"/>
      <c r="VA64" s="497"/>
      <c r="VB64" s="497"/>
      <c r="VC64" s="497"/>
      <c r="VD64" s="497"/>
      <c r="VE64" s="497"/>
      <c r="VF64" s="497"/>
      <c r="VG64" s="497"/>
      <c r="VH64" s="497"/>
      <c r="VI64" s="497"/>
      <c r="VJ64" s="497"/>
      <c r="VK64" s="497"/>
      <c r="VL64" s="497"/>
      <c r="VM64" s="497"/>
      <c r="VN64" s="497"/>
      <c r="VO64" s="497"/>
      <c r="VP64" s="497"/>
      <c r="VQ64" s="497"/>
      <c r="VR64" s="497"/>
      <c r="VS64" s="497"/>
      <c r="VT64" s="497"/>
      <c r="VU64" s="497"/>
      <c r="VV64" s="497"/>
      <c r="VW64" s="497"/>
      <c r="VX64" s="497"/>
      <c r="VY64" s="497"/>
      <c r="VZ64" s="497"/>
      <c r="WA64" s="497"/>
      <c r="WB64" s="497"/>
      <c r="WC64" s="497"/>
      <c r="WD64" s="497"/>
      <c r="WE64" s="497"/>
      <c r="WF64" s="497"/>
      <c r="WG64" s="497"/>
      <c r="WH64" s="497"/>
      <c r="WI64" s="497"/>
      <c r="WJ64" s="497"/>
      <c r="WK64" s="497"/>
      <c r="WL64" s="497"/>
      <c r="WM64" s="497"/>
      <c r="WN64" s="497"/>
      <c r="WO64" s="497"/>
      <c r="WP64" s="497"/>
      <c r="WQ64" s="497"/>
      <c r="WR64" s="497"/>
      <c r="WS64" s="497"/>
      <c r="WT64" s="497"/>
      <c r="WU64" s="497"/>
      <c r="WV64" s="497"/>
      <c r="WW64" s="497"/>
      <c r="WX64" s="497"/>
      <c r="WY64" s="497"/>
      <c r="WZ64" s="497"/>
      <c r="XA64" s="497"/>
      <c r="XB64" s="497"/>
      <c r="XC64" s="497"/>
      <c r="XD64" s="497"/>
      <c r="XE64" s="497"/>
      <c r="XF64" s="497"/>
      <c r="XG64" s="497"/>
      <c r="XH64" s="497"/>
      <c r="XI64" s="497"/>
      <c r="XJ64" s="497"/>
      <c r="XK64" s="497"/>
      <c r="XL64" s="497"/>
      <c r="XM64" s="497"/>
      <c r="XN64" s="497"/>
      <c r="XO64" s="497"/>
      <c r="XP64" s="497"/>
      <c r="XQ64" s="497"/>
      <c r="XR64" s="497"/>
      <c r="XS64" s="497"/>
      <c r="XT64" s="497"/>
      <c r="XU64" s="497"/>
      <c r="XV64" s="497"/>
      <c r="XW64" s="497"/>
      <c r="XX64" s="497"/>
      <c r="XY64" s="497"/>
      <c r="XZ64" s="497"/>
      <c r="YA64" s="497"/>
      <c r="YB64" s="497"/>
      <c r="YC64" s="497"/>
      <c r="YD64" s="497"/>
      <c r="YE64" s="497"/>
      <c r="YF64" s="497"/>
      <c r="YG64" s="497"/>
      <c r="YH64" s="497"/>
      <c r="YI64" s="497"/>
      <c r="YJ64" s="497"/>
      <c r="YK64" s="497"/>
      <c r="YL64" s="497"/>
      <c r="YM64" s="497"/>
      <c r="YN64" s="497"/>
      <c r="YO64" s="497"/>
      <c r="YP64" s="497"/>
      <c r="YQ64" s="497"/>
      <c r="YR64" s="497"/>
      <c r="YS64" s="497"/>
      <c r="YT64" s="497"/>
      <c r="YU64" s="497"/>
      <c r="YV64" s="497"/>
      <c r="YW64" s="497"/>
      <c r="YX64" s="497"/>
      <c r="YY64" s="497"/>
      <c r="YZ64" s="497"/>
      <c r="ZA64" s="497"/>
      <c r="ZB64" s="497"/>
      <c r="ZC64" s="497"/>
      <c r="ZD64" s="497"/>
      <c r="ZE64" s="497"/>
      <c r="ZF64" s="497"/>
      <c r="ZG64" s="497"/>
      <c r="ZH64" s="497"/>
      <c r="ZI64" s="497"/>
      <c r="ZJ64" s="497"/>
      <c r="ZK64" s="497"/>
      <c r="ZL64" s="497"/>
      <c r="ZM64" s="497"/>
      <c r="ZN64" s="497"/>
      <c r="ZO64" s="497"/>
      <c r="ZP64" s="497"/>
      <c r="ZQ64" s="497"/>
      <c r="ZR64" s="497"/>
      <c r="ZS64" s="497"/>
      <c r="ZT64" s="497"/>
      <c r="ZU64" s="497"/>
      <c r="ZV64" s="497"/>
      <c r="ZW64" s="497"/>
      <c r="ZX64" s="497"/>
      <c r="ZY64" s="497"/>
      <c r="ZZ64" s="497"/>
      <c r="AAA64" s="497"/>
      <c r="AAB64" s="497"/>
      <c r="AAC64" s="497"/>
      <c r="AAD64" s="497"/>
      <c r="AAE64" s="497"/>
      <c r="AAF64" s="497"/>
      <c r="AAG64" s="497"/>
      <c r="AAH64" s="497"/>
      <c r="AAI64" s="497"/>
      <c r="AAJ64" s="497"/>
      <c r="AAK64" s="497"/>
      <c r="AAL64" s="497"/>
      <c r="AAM64" s="497"/>
      <c r="AAN64" s="497"/>
      <c r="AAO64" s="497"/>
      <c r="AAP64" s="497"/>
      <c r="AAQ64" s="497"/>
      <c r="AAR64" s="497"/>
      <c r="AAS64" s="497"/>
      <c r="AAT64" s="497"/>
      <c r="AAU64" s="497"/>
      <c r="AAV64" s="497"/>
      <c r="AAW64" s="497"/>
      <c r="AAX64" s="497"/>
      <c r="AAY64" s="497"/>
      <c r="AAZ64" s="497"/>
      <c r="ABA64" s="497"/>
      <c r="ABB64" s="497"/>
      <c r="ABC64" s="497"/>
      <c r="ABD64" s="497"/>
      <c r="ABE64" s="497"/>
      <c r="ABF64" s="497"/>
      <c r="ABG64" s="497"/>
      <c r="ABH64" s="497"/>
      <c r="ABI64" s="497"/>
      <c r="ABJ64" s="497"/>
      <c r="ABK64" s="497"/>
      <c r="ABL64" s="497"/>
      <c r="ABM64" s="497"/>
      <c r="ABN64" s="497"/>
      <c r="ABO64" s="497"/>
      <c r="ABP64" s="497"/>
      <c r="ABQ64" s="497"/>
      <c r="ABR64" s="497"/>
      <c r="ABS64" s="497"/>
      <c r="ABT64" s="497"/>
      <c r="ABU64" s="497"/>
      <c r="ABV64" s="497"/>
      <c r="ABW64" s="497"/>
      <c r="ABX64" s="497"/>
      <c r="ABY64" s="497"/>
      <c r="ABZ64" s="497"/>
      <c r="ACA64" s="497"/>
      <c r="ACB64" s="497"/>
      <c r="ACC64" s="497"/>
      <c r="ACD64" s="497"/>
      <c r="ACE64" s="497"/>
      <c r="ACF64" s="497"/>
      <c r="ACG64" s="497"/>
      <c r="ACH64" s="497"/>
      <c r="ACI64" s="497"/>
      <c r="ACJ64" s="497"/>
      <c r="ACK64" s="497"/>
      <c r="ACL64" s="497"/>
      <c r="ACM64" s="497"/>
      <c r="ACN64" s="497"/>
      <c r="ACO64" s="497"/>
      <c r="ACP64" s="497"/>
      <c r="ACQ64" s="497"/>
      <c r="ACR64" s="497"/>
      <c r="ACS64" s="497"/>
      <c r="ACT64" s="497"/>
      <c r="ACU64" s="497"/>
      <c r="ACV64" s="497"/>
      <c r="ACW64" s="497"/>
      <c r="ACX64" s="497"/>
      <c r="ACY64" s="497"/>
      <c r="ACZ64" s="497"/>
      <c r="ADA64" s="497"/>
      <c r="ADB64" s="497"/>
      <c r="ADC64" s="497"/>
      <c r="ADD64" s="497"/>
      <c r="ADE64" s="497"/>
      <c r="ADF64" s="497"/>
      <c r="ADG64" s="497"/>
      <c r="ADH64" s="497"/>
      <c r="ADI64" s="497"/>
      <c r="ADJ64" s="497"/>
      <c r="ADK64" s="497"/>
      <c r="ADL64" s="497"/>
      <c r="ADM64" s="497"/>
      <c r="ADN64" s="497"/>
      <c r="ADO64" s="497"/>
      <c r="ADP64" s="497"/>
      <c r="ADQ64" s="497"/>
      <c r="ADR64" s="497"/>
      <c r="ADS64" s="497"/>
      <c r="ADT64" s="497"/>
      <c r="ADU64" s="497"/>
      <c r="ADV64" s="497"/>
      <c r="ADW64" s="497"/>
      <c r="ADX64" s="497"/>
      <c r="ADY64" s="497"/>
      <c r="ADZ64" s="497"/>
      <c r="AEA64" s="497"/>
      <c r="AEB64" s="497"/>
      <c r="AEC64" s="497"/>
      <c r="AED64" s="497"/>
      <c r="AEE64" s="497"/>
      <c r="AEF64" s="497"/>
      <c r="AEG64" s="497"/>
      <c r="AEH64" s="497"/>
      <c r="AEI64" s="497"/>
      <c r="AEJ64" s="497"/>
      <c r="AEK64" s="497"/>
      <c r="AEL64" s="497"/>
      <c r="AEM64" s="497"/>
      <c r="AEN64" s="497"/>
      <c r="AEO64" s="497"/>
      <c r="AEP64" s="497"/>
      <c r="AEQ64" s="497"/>
      <c r="AER64" s="497"/>
      <c r="AES64" s="497"/>
      <c r="AET64" s="497"/>
      <c r="AEU64" s="497"/>
      <c r="AEV64" s="497"/>
      <c r="AEW64" s="497"/>
      <c r="AEX64" s="497"/>
      <c r="AEY64" s="497"/>
      <c r="AEZ64" s="497"/>
      <c r="AFA64" s="497"/>
      <c r="AFB64" s="497"/>
      <c r="AFC64" s="497"/>
      <c r="AFD64" s="497"/>
      <c r="AFE64" s="497"/>
      <c r="AFF64" s="497"/>
      <c r="AFG64" s="497"/>
      <c r="AFH64" s="497"/>
      <c r="AFI64" s="497"/>
      <c r="AFJ64" s="497"/>
      <c r="AFK64" s="497"/>
      <c r="AFL64" s="497"/>
      <c r="AFM64" s="497"/>
      <c r="AFN64" s="497"/>
      <c r="AFO64" s="497"/>
      <c r="AFP64" s="497"/>
      <c r="AFQ64" s="497"/>
      <c r="AFR64" s="497"/>
      <c r="AFS64" s="497"/>
      <c r="AFT64" s="497"/>
      <c r="AFU64" s="497"/>
      <c r="AFV64" s="497"/>
      <c r="AFW64" s="497"/>
      <c r="AFX64" s="497"/>
      <c r="AFY64" s="497"/>
      <c r="AFZ64" s="497"/>
      <c r="AGA64" s="497"/>
      <c r="AGB64" s="497"/>
      <c r="AGC64" s="497"/>
      <c r="AGD64" s="497"/>
      <c r="AGE64" s="497"/>
      <c r="AGF64" s="497"/>
      <c r="AGG64" s="497"/>
      <c r="AGH64" s="497"/>
      <c r="AGI64" s="497"/>
      <c r="AGJ64" s="497"/>
      <c r="AGK64" s="497"/>
      <c r="AGL64" s="497"/>
      <c r="AGM64" s="497"/>
      <c r="AGN64" s="497"/>
      <c r="AGO64" s="497"/>
      <c r="AGP64" s="497"/>
      <c r="AGQ64" s="497"/>
      <c r="AGR64" s="497"/>
      <c r="AGS64" s="497"/>
      <c r="AGT64" s="497"/>
      <c r="AGU64" s="497"/>
      <c r="AGV64" s="497"/>
      <c r="AGW64" s="497"/>
      <c r="AGX64" s="497"/>
      <c r="AGY64" s="497"/>
      <c r="AGZ64" s="497"/>
      <c r="AHA64" s="497"/>
      <c r="AHB64" s="497"/>
      <c r="AHC64" s="497"/>
      <c r="AHD64" s="497"/>
      <c r="AHE64" s="497"/>
      <c r="AHF64" s="497"/>
      <c r="AHG64" s="497"/>
      <c r="AHH64" s="497"/>
      <c r="AHI64" s="497"/>
      <c r="AHJ64" s="497"/>
      <c r="AHK64" s="497"/>
      <c r="AHL64" s="497"/>
      <c r="AHM64" s="497"/>
      <c r="AHN64" s="497"/>
      <c r="AHO64" s="497"/>
      <c r="AHP64" s="497"/>
      <c r="AHQ64" s="497"/>
      <c r="AHR64" s="497"/>
      <c r="AHS64" s="497"/>
      <c r="AHT64" s="497"/>
      <c r="AHU64" s="497"/>
      <c r="AHV64" s="497"/>
      <c r="AHW64" s="497"/>
      <c r="AHX64" s="497"/>
      <c r="AHY64" s="497"/>
      <c r="AHZ64" s="497"/>
      <c r="AIA64" s="497"/>
      <c r="AIB64" s="497"/>
      <c r="AIC64" s="497"/>
      <c r="AID64" s="497"/>
      <c r="AIE64" s="497"/>
      <c r="AIF64" s="497"/>
      <c r="AIG64" s="497"/>
      <c r="AIH64" s="497"/>
      <c r="AII64" s="497"/>
      <c r="AIJ64" s="497"/>
      <c r="AIK64" s="497"/>
      <c r="AIL64" s="497"/>
      <c r="AIM64" s="497"/>
      <c r="AIN64" s="497"/>
      <c r="AIO64" s="497"/>
      <c r="AIP64" s="497"/>
      <c r="AIQ64" s="497"/>
      <c r="AIR64" s="497"/>
      <c r="AIS64" s="497"/>
      <c r="AIT64" s="497"/>
      <c r="AIU64" s="497"/>
      <c r="AIV64" s="497"/>
      <c r="AIW64" s="497"/>
      <c r="AIX64" s="497"/>
      <c r="AIY64" s="497"/>
      <c r="AIZ64" s="497"/>
      <c r="AJA64" s="497"/>
      <c r="AJB64" s="497"/>
      <c r="AJC64" s="497"/>
      <c r="AJD64" s="497"/>
      <c r="AJE64" s="497"/>
      <c r="AJF64" s="497"/>
      <c r="AJG64" s="497"/>
      <c r="AJH64" s="497"/>
      <c r="AJI64" s="497"/>
      <c r="AJJ64" s="497"/>
      <c r="AJK64" s="497"/>
      <c r="AJL64" s="497"/>
      <c r="AJM64" s="497"/>
      <c r="AJN64" s="497"/>
      <c r="AJO64" s="497"/>
      <c r="AJP64" s="497"/>
      <c r="AJQ64" s="497"/>
      <c r="AJR64" s="497"/>
      <c r="AJS64" s="497"/>
      <c r="AJT64" s="497"/>
      <c r="AJU64" s="497"/>
      <c r="AJV64" s="497"/>
      <c r="AJW64" s="497"/>
      <c r="AJX64" s="497"/>
      <c r="AJY64" s="497"/>
      <c r="AJZ64" s="497"/>
      <c r="AKA64" s="497"/>
      <c r="AKB64" s="497"/>
      <c r="AKC64" s="497"/>
      <c r="AKD64" s="497"/>
      <c r="AKE64" s="497"/>
      <c r="AKF64" s="497"/>
      <c r="AKG64" s="497"/>
      <c r="AKH64" s="497"/>
      <c r="AKI64" s="497"/>
      <c r="AKJ64" s="497"/>
      <c r="AKK64" s="497"/>
      <c r="AKL64" s="497"/>
      <c r="AKM64" s="497"/>
      <c r="AKN64" s="497"/>
      <c r="AKO64" s="497"/>
      <c r="AKP64" s="497"/>
      <c r="AKQ64" s="497"/>
      <c r="AKR64" s="497"/>
      <c r="AKS64" s="497"/>
      <c r="AKT64" s="497"/>
      <c r="AKU64" s="497"/>
      <c r="AKV64" s="497"/>
      <c r="AKW64" s="497"/>
      <c r="AKX64" s="497"/>
      <c r="AKY64" s="497"/>
      <c r="AKZ64" s="497"/>
      <c r="ALA64" s="497"/>
      <c r="ALB64" s="497"/>
      <c r="ALC64" s="497"/>
      <c r="ALD64" s="497"/>
      <c r="ALE64" s="497"/>
      <c r="ALF64" s="497"/>
      <c r="ALG64" s="497"/>
      <c r="ALH64" s="497"/>
      <c r="ALI64" s="497"/>
      <c r="ALJ64" s="497"/>
      <c r="ALK64" s="497"/>
      <c r="ALL64" s="497"/>
      <c r="ALM64" s="497"/>
      <c r="ALN64" s="497"/>
      <c r="ALO64" s="497"/>
      <c r="ALP64" s="497"/>
      <c r="ALQ64" s="497"/>
      <c r="ALR64" s="497"/>
      <c r="ALS64" s="497"/>
      <c r="ALT64" s="497"/>
      <c r="ALU64" s="497"/>
      <c r="ALV64" s="497"/>
      <c r="ALW64" s="497"/>
      <c r="ALX64" s="497"/>
      <c r="ALY64" s="497"/>
      <c r="ALZ64" s="497"/>
      <c r="AMA64" s="497"/>
      <c r="AMB64" s="497"/>
      <c r="AMC64" s="497"/>
      <c r="AMD64" s="497"/>
      <c r="AME64" s="497"/>
      <c r="AMF64" s="497"/>
      <c r="AMG64" s="497"/>
      <c r="AMH64" s="497"/>
      <c r="AMI64" s="497"/>
      <c r="AMJ64" s="497"/>
      <c r="AMK64" s="497"/>
      <c r="AML64" s="497"/>
      <c r="AMM64" s="497"/>
      <c r="AMN64" s="497"/>
      <c r="AMO64" s="497"/>
      <c r="AMP64" s="497"/>
      <c r="AMQ64" s="497"/>
      <c r="AMR64" s="497"/>
      <c r="AMS64" s="497"/>
      <c r="AMT64" s="497"/>
      <c r="AMU64" s="497"/>
      <c r="AMV64" s="497"/>
      <c r="AMW64" s="497"/>
      <c r="AMX64" s="497"/>
      <c r="AMY64" s="497"/>
      <c r="AMZ64" s="497"/>
      <c r="ANA64" s="497"/>
      <c r="ANB64" s="497"/>
      <c r="ANC64" s="497"/>
      <c r="AND64" s="497"/>
      <c r="ANE64" s="497"/>
      <c r="ANF64" s="497"/>
      <c r="ANG64" s="497"/>
      <c r="ANH64" s="497"/>
      <c r="ANI64" s="497"/>
      <c r="ANJ64" s="497"/>
      <c r="ANK64" s="497"/>
      <c r="ANL64" s="497"/>
      <c r="ANM64" s="497"/>
      <c r="ANN64" s="497"/>
      <c r="ANO64" s="497"/>
      <c r="ANP64" s="497"/>
      <c r="ANQ64" s="497"/>
      <c r="ANR64" s="497"/>
      <c r="ANS64" s="497"/>
      <c r="ANT64" s="497"/>
      <c r="ANU64" s="497"/>
      <c r="ANV64" s="497"/>
      <c r="ANW64" s="497"/>
      <c r="ANX64" s="497"/>
      <c r="ANY64" s="497"/>
      <c r="ANZ64" s="497"/>
      <c r="AOA64" s="497"/>
      <c r="AOB64" s="497"/>
      <c r="AOC64" s="497"/>
      <c r="AOD64" s="497"/>
      <c r="AOE64" s="497"/>
      <c r="AOF64" s="497"/>
      <c r="AOG64" s="497"/>
      <c r="AOH64" s="497"/>
      <c r="AOI64" s="497"/>
      <c r="AOJ64" s="497"/>
      <c r="AOK64" s="497"/>
      <c r="AOL64" s="497"/>
      <c r="AOM64" s="497"/>
      <c r="AON64" s="497"/>
      <c r="AOO64" s="497"/>
      <c r="AOP64" s="497"/>
      <c r="AOQ64" s="497"/>
      <c r="AOR64" s="497"/>
      <c r="AOS64" s="497"/>
      <c r="AOT64" s="497"/>
      <c r="AOU64" s="497"/>
      <c r="AOV64" s="497"/>
      <c r="AOW64" s="497"/>
      <c r="AOX64" s="497"/>
      <c r="AOY64" s="497"/>
      <c r="AOZ64" s="497"/>
      <c r="APA64" s="497"/>
      <c r="APB64" s="497"/>
      <c r="APC64" s="497"/>
      <c r="APD64" s="497"/>
      <c r="APE64" s="497"/>
      <c r="APF64" s="497"/>
      <c r="APG64" s="497"/>
      <c r="APH64" s="497"/>
      <c r="API64" s="497"/>
      <c r="APJ64" s="497"/>
      <c r="APK64" s="497"/>
      <c r="APL64" s="497"/>
      <c r="APM64" s="497"/>
      <c r="APN64" s="497"/>
      <c r="APO64" s="497"/>
      <c r="APP64" s="497"/>
      <c r="APQ64" s="497"/>
      <c r="APR64" s="497"/>
      <c r="APS64" s="497"/>
      <c r="APT64" s="497"/>
      <c r="APU64" s="497"/>
      <c r="APV64" s="497"/>
      <c r="APW64" s="497"/>
      <c r="APX64" s="497"/>
      <c r="APY64" s="497"/>
      <c r="APZ64" s="497"/>
      <c r="AQA64" s="497"/>
      <c r="AQB64" s="497"/>
      <c r="AQC64" s="497"/>
      <c r="AQD64" s="497"/>
      <c r="AQE64" s="497"/>
      <c r="AQF64" s="497"/>
      <c r="AQG64" s="497"/>
      <c r="AQH64" s="497"/>
      <c r="AQI64" s="497"/>
      <c r="AQJ64" s="497"/>
      <c r="AQK64" s="497"/>
      <c r="AQL64" s="497"/>
      <c r="AQM64" s="497"/>
      <c r="AQN64" s="497"/>
      <c r="AQO64" s="497"/>
      <c r="AQP64" s="497"/>
      <c r="AQQ64" s="497"/>
      <c r="AQR64" s="497"/>
      <c r="AQS64" s="497"/>
      <c r="AQT64" s="497"/>
      <c r="AQU64" s="497"/>
      <c r="AQV64" s="497"/>
      <c r="AQW64" s="497"/>
      <c r="AQX64" s="497"/>
      <c r="AQY64" s="497"/>
      <c r="AQZ64" s="497"/>
      <c r="ARA64" s="497"/>
      <c r="ARB64" s="497"/>
      <c r="ARC64" s="497"/>
      <c r="ARD64" s="497"/>
      <c r="ARE64" s="497"/>
      <c r="ARF64" s="497"/>
      <c r="ARG64" s="497"/>
      <c r="ARH64" s="497"/>
      <c r="ARI64" s="497"/>
      <c r="ARJ64" s="497"/>
      <c r="ARK64" s="497"/>
      <c r="ARL64" s="497"/>
      <c r="ARM64" s="497"/>
      <c r="ARN64" s="497"/>
      <c r="ARO64" s="497"/>
      <c r="ARP64" s="497"/>
      <c r="ARQ64" s="497"/>
      <c r="ARR64" s="497"/>
      <c r="ARS64" s="497"/>
      <c r="ART64" s="497"/>
      <c r="ARU64" s="497"/>
      <c r="ARV64" s="497"/>
      <c r="ARW64" s="497"/>
      <c r="ARX64" s="497"/>
      <c r="ARY64" s="497"/>
      <c r="ARZ64" s="497"/>
      <c r="ASA64" s="497"/>
      <c r="ASB64" s="497"/>
      <c r="ASC64" s="497"/>
      <c r="ASD64" s="497"/>
      <c r="ASE64" s="497"/>
      <c r="ASF64" s="497"/>
      <c r="ASG64" s="497"/>
      <c r="ASH64" s="497"/>
      <c r="ASI64" s="497"/>
      <c r="ASJ64" s="497"/>
      <c r="ASK64" s="497"/>
      <c r="ASL64" s="497"/>
      <c r="ASM64" s="497"/>
      <c r="ASN64" s="497"/>
      <c r="ASO64" s="497"/>
      <c r="ASP64" s="497"/>
      <c r="ASQ64" s="497"/>
      <c r="ASR64" s="497"/>
      <c r="ASS64" s="497"/>
      <c r="AST64" s="497"/>
      <c r="ASU64" s="497"/>
      <c r="ASV64" s="497"/>
      <c r="ASW64" s="497"/>
      <c r="ASX64" s="497"/>
      <c r="ASY64" s="497"/>
      <c r="ASZ64" s="497"/>
      <c r="ATA64" s="497"/>
      <c r="ATB64" s="497"/>
      <c r="ATC64" s="497"/>
      <c r="ATD64" s="497"/>
      <c r="ATE64" s="497"/>
      <c r="ATF64" s="497"/>
      <c r="ATG64" s="497"/>
      <c r="ATH64" s="497"/>
      <c r="ATI64" s="497"/>
      <c r="ATJ64" s="497"/>
      <c r="ATK64" s="497"/>
      <c r="ATL64" s="497"/>
      <c r="ATM64" s="497"/>
      <c r="ATN64" s="497"/>
      <c r="ATO64" s="497"/>
      <c r="ATP64" s="497"/>
      <c r="ATQ64" s="497"/>
      <c r="ATR64" s="497"/>
      <c r="ATS64" s="497"/>
      <c r="ATT64" s="497"/>
      <c r="ATU64" s="497"/>
      <c r="ATV64" s="497"/>
      <c r="ATW64" s="497"/>
      <c r="ATX64" s="497"/>
      <c r="ATY64" s="497"/>
      <c r="ATZ64" s="497"/>
      <c r="AUA64" s="497"/>
      <c r="AUB64" s="497"/>
      <c r="AUC64" s="497"/>
      <c r="AUD64" s="497"/>
      <c r="AUE64" s="497"/>
      <c r="AUF64" s="497"/>
      <c r="AUG64" s="497"/>
      <c r="AUH64" s="497"/>
      <c r="AUI64" s="497"/>
      <c r="AUJ64" s="497"/>
      <c r="AUK64" s="497"/>
      <c r="AUL64" s="497"/>
      <c r="AUM64" s="497"/>
      <c r="AUN64" s="497"/>
      <c r="AUO64" s="497"/>
      <c r="AUP64" s="497"/>
      <c r="AUQ64" s="497"/>
      <c r="AUR64" s="497"/>
      <c r="AUS64" s="497"/>
      <c r="AUT64" s="497"/>
      <c r="AUU64" s="497"/>
      <c r="AUV64" s="497"/>
      <c r="AUW64" s="497"/>
      <c r="AUX64" s="497"/>
      <c r="AUY64" s="497"/>
      <c r="AUZ64" s="497"/>
      <c r="AVA64" s="497"/>
      <c r="AVB64" s="497"/>
      <c r="AVC64" s="497"/>
      <c r="AVD64" s="497"/>
      <c r="AVE64" s="497"/>
      <c r="AVF64" s="497"/>
      <c r="AVG64" s="497"/>
      <c r="AVH64" s="497"/>
      <c r="AVI64" s="497"/>
      <c r="AVJ64" s="497"/>
      <c r="AVK64" s="497"/>
      <c r="AVL64" s="497"/>
      <c r="AVM64" s="497"/>
      <c r="AVN64" s="497"/>
      <c r="AVO64" s="497"/>
      <c r="AVP64" s="497"/>
      <c r="AVQ64" s="497"/>
      <c r="AVR64" s="497"/>
      <c r="AVS64" s="497"/>
      <c r="AVT64" s="497"/>
      <c r="AVU64" s="497"/>
      <c r="AVV64" s="497"/>
      <c r="AVW64" s="497"/>
      <c r="AVX64" s="497"/>
      <c r="AVY64" s="497"/>
      <c r="AVZ64" s="497"/>
      <c r="AWA64" s="497"/>
      <c r="AWB64" s="497"/>
      <c r="AWC64" s="497"/>
      <c r="AWD64" s="497"/>
      <c r="AWE64" s="497"/>
      <c r="AWF64" s="497"/>
      <c r="AWG64" s="497"/>
      <c r="AWH64" s="497"/>
      <c r="AWI64" s="497"/>
      <c r="AWJ64" s="497"/>
      <c r="AWK64" s="497"/>
      <c r="AWL64" s="497"/>
      <c r="AWM64" s="497"/>
      <c r="AWN64" s="497"/>
      <c r="AWO64" s="497"/>
      <c r="AWP64" s="497"/>
      <c r="AWQ64" s="497"/>
      <c r="AWR64" s="497"/>
      <c r="AWS64" s="497"/>
      <c r="AWT64" s="497"/>
      <c r="AWU64" s="497"/>
      <c r="AWV64" s="497"/>
      <c r="AWW64" s="497"/>
      <c r="AWX64" s="497"/>
      <c r="AWY64" s="497"/>
      <c r="AWZ64" s="497"/>
      <c r="AXA64" s="497"/>
      <c r="AXB64" s="497"/>
      <c r="AXC64" s="497"/>
      <c r="AXD64" s="497"/>
      <c r="AXE64" s="497"/>
      <c r="AXF64" s="497"/>
      <c r="AXG64" s="497"/>
      <c r="AXH64" s="497"/>
      <c r="AXI64" s="497"/>
      <c r="AXJ64" s="497"/>
      <c r="AXK64" s="497"/>
      <c r="AXL64" s="497"/>
      <c r="AXM64" s="497"/>
      <c r="AXN64" s="497"/>
      <c r="AXO64" s="497"/>
      <c r="AXP64" s="497"/>
      <c r="AXQ64" s="497"/>
      <c r="AXR64" s="497"/>
      <c r="AXS64" s="497"/>
      <c r="AXT64" s="497"/>
      <c r="AXU64" s="497"/>
      <c r="AXV64" s="497"/>
      <c r="AXW64" s="497"/>
      <c r="AXX64" s="497"/>
      <c r="AXY64" s="497"/>
      <c r="AXZ64" s="497"/>
      <c r="AYA64" s="497"/>
      <c r="AYB64" s="497"/>
      <c r="AYC64" s="497"/>
      <c r="AYD64" s="497"/>
      <c r="AYE64" s="497"/>
      <c r="AYF64" s="497"/>
      <c r="AYG64" s="497"/>
      <c r="AYH64" s="497"/>
      <c r="AYI64" s="497"/>
      <c r="AYJ64" s="497"/>
      <c r="AYK64" s="497"/>
      <c r="AYL64" s="497"/>
      <c r="AYM64" s="497"/>
      <c r="AYN64" s="497"/>
      <c r="AYO64" s="497"/>
      <c r="AYP64" s="497"/>
      <c r="AYQ64" s="497"/>
      <c r="AYR64" s="497"/>
      <c r="AYS64" s="497"/>
      <c r="AYT64" s="497"/>
      <c r="AYU64" s="497"/>
      <c r="AYV64" s="497"/>
      <c r="AYW64" s="497"/>
      <c r="AYX64" s="497"/>
      <c r="AYY64" s="497"/>
      <c r="AYZ64" s="497"/>
      <c r="AZA64" s="497"/>
      <c r="AZB64" s="497"/>
      <c r="AZC64" s="497"/>
      <c r="AZD64" s="497"/>
      <c r="AZE64" s="497"/>
      <c r="AZF64" s="497"/>
      <c r="AZG64" s="497"/>
      <c r="AZH64" s="497"/>
      <c r="AZI64" s="497"/>
      <c r="AZJ64" s="497"/>
      <c r="AZK64" s="497"/>
      <c r="AZL64" s="497"/>
      <c r="AZM64" s="497"/>
      <c r="AZN64" s="497"/>
      <c r="AZO64" s="497"/>
      <c r="AZP64" s="497"/>
      <c r="AZQ64" s="497"/>
      <c r="AZR64" s="497"/>
      <c r="AZS64" s="497"/>
      <c r="AZT64" s="497"/>
      <c r="AZU64" s="497"/>
      <c r="AZV64" s="497"/>
      <c r="AZW64" s="497"/>
      <c r="AZX64" s="497"/>
      <c r="AZY64" s="497"/>
      <c r="AZZ64" s="497"/>
      <c r="BAA64" s="497"/>
      <c r="BAB64" s="497"/>
      <c r="BAC64" s="497"/>
      <c r="BAD64" s="497"/>
      <c r="BAE64" s="497"/>
      <c r="BAF64" s="497"/>
      <c r="BAG64" s="497"/>
      <c r="BAH64" s="497"/>
      <c r="BAI64" s="497"/>
      <c r="BAJ64" s="497"/>
      <c r="BAK64" s="497"/>
      <c r="BAL64" s="497"/>
      <c r="BAM64" s="497"/>
      <c r="BAN64" s="497"/>
      <c r="BAO64" s="497"/>
      <c r="BAP64" s="497"/>
      <c r="BAQ64" s="497"/>
      <c r="BAR64" s="497"/>
      <c r="BAS64" s="497"/>
      <c r="BAT64" s="497"/>
      <c r="BAU64" s="497"/>
      <c r="BAV64" s="497"/>
      <c r="BAW64" s="497"/>
      <c r="BAX64" s="497"/>
      <c r="BAY64" s="497"/>
      <c r="BAZ64" s="497"/>
      <c r="BBA64" s="497"/>
      <c r="BBB64" s="497"/>
      <c r="BBC64" s="497"/>
      <c r="BBD64" s="497"/>
      <c r="BBE64" s="497"/>
      <c r="BBF64" s="497"/>
      <c r="BBG64" s="497"/>
      <c r="BBH64" s="497"/>
      <c r="BBI64" s="497"/>
      <c r="BBJ64" s="497"/>
      <c r="BBK64" s="497"/>
      <c r="BBL64" s="497"/>
      <c r="BBM64" s="497"/>
      <c r="BBN64" s="497"/>
      <c r="BBO64" s="497"/>
      <c r="BBP64" s="497"/>
      <c r="BBQ64" s="497"/>
      <c r="BBR64" s="497"/>
      <c r="BBS64" s="497"/>
      <c r="BBT64" s="497"/>
      <c r="BBU64" s="497"/>
      <c r="BBV64" s="497"/>
      <c r="BBW64" s="497"/>
      <c r="BBX64" s="497"/>
      <c r="BBY64" s="497"/>
      <c r="BBZ64" s="497"/>
      <c r="BCA64" s="497"/>
      <c r="BCB64" s="497"/>
      <c r="BCC64" s="497"/>
      <c r="BCD64" s="497"/>
      <c r="BCE64" s="497"/>
      <c r="BCF64" s="497"/>
      <c r="BCG64" s="497"/>
      <c r="BCH64" s="497"/>
      <c r="BCI64" s="497"/>
      <c r="BCJ64" s="497"/>
      <c r="BCK64" s="497"/>
      <c r="BCL64" s="497"/>
      <c r="BCM64" s="497"/>
      <c r="BCN64" s="497"/>
      <c r="BCO64" s="497"/>
      <c r="BCP64" s="497"/>
      <c r="BCQ64" s="497"/>
      <c r="BCR64" s="497"/>
      <c r="BCS64" s="497"/>
      <c r="BCT64" s="497"/>
      <c r="BCU64" s="497"/>
      <c r="BCV64" s="497"/>
      <c r="BCW64" s="497"/>
      <c r="BCX64" s="497"/>
      <c r="BCY64" s="497"/>
      <c r="BCZ64" s="497"/>
      <c r="BDA64" s="497"/>
      <c r="BDB64" s="497"/>
      <c r="BDC64" s="497"/>
      <c r="BDD64" s="497"/>
      <c r="BDE64" s="497"/>
      <c r="BDF64" s="497"/>
      <c r="BDG64" s="497"/>
      <c r="BDH64" s="497"/>
      <c r="BDI64" s="497"/>
      <c r="BDJ64" s="497"/>
      <c r="BDK64" s="497"/>
      <c r="BDL64" s="497"/>
      <c r="BDM64" s="497"/>
      <c r="BDN64" s="497"/>
      <c r="BDO64" s="497"/>
      <c r="BDP64" s="497"/>
      <c r="BDQ64" s="497"/>
      <c r="BDR64" s="497"/>
      <c r="BDS64" s="497"/>
      <c r="BDT64" s="497"/>
      <c r="BDU64" s="497"/>
      <c r="BDV64" s="497"/>
      <c r="BDW64" s="497"/>
      <c r="BDX64" s="497"/>
      <c r="BDY64" s="497"/>
      <c r="BDZ64" s="497"/>
      <c r="BEA64" s="497"/>
      <c r="BEB64" s="497"/>
      <c r="BEC64" s="497"/>
      <c r="BED64" s="497"/>
      <c r="BEE64" s="497"/>
      <c r="BEF64" s="497"/>
      <c r="BEG64" s="497"/>
      <c r="BEH64" s="497"/>
      <c r="BEI64" s="497"/>
      <c r="BEJ64" s="497"/>
      <c r="BEK64" s="497"/>
      <c r="BEL64" s="497"/>
      <c r="BEM64" s="497"/>
      <c r="BEN64" s="497"/>
      <c r="BEO64" s="497"/>
      <c r="BEP64" s="497"/>
      <c r="BEQ64" s="497"/>
      <c r="BER64" s="497"/>
      <c r="BES64" s="497"/>
      <c r="BET64" s="497"/>
      <c r="BEU64" s="497"/>
      <c r="BEV64" s="497"/>
      <c r="BEW64" s="497"/>
      <c r="BEX64" s="497"/>
      <c r="BEY64" s="497"/>
      <c r="BEZ64" s="497"/>
      <c r="BFA64" s="497"/>
      <c r="BFB64" s="497"/>
      <c r="BFC64" s="497"/>
      <c r="BFD64" s="497"/>
      <c r="BFE64" s="497"/>
      <c r="BFF64" s="497"/>
      <c r="BFG64" s="497"/>
      <c r="BFH64" s="497"/>
      <c r="BFI64" s="497"/>
      <c r="BFJ64" s="497"/>
      <c r="BFK64" s="497"/>
      <c r="BFL64" s="497"/>
      <c r="BFM64" s="497"/>
      <c r="BFN64" s="497"/>
      <c r="BFO64" s="497"/>
      <c r="BFP64" s="497"/>
      <c r="BFQ64" s="497"/>
      <c r="BFR64" s="497"/>
      <c r="BFS64" s="497"/>
      <c r="BFT64" s="497"/>
      <c r="BFU64" s="497"/>
      <c r="BFV64" s="497"/>
      <c r="BFW64" s="497"/>
      <c r="BFX64" s="497"/>
      <c r="BFY64" s="497"/>
      <c r="BFZ64" s="497"/>
      <c r="BGA64" s="497"/>
      <c r="BGB64" s="497"/>
      <c r="BGC64" s="497"/>
      <c r="BGD64" s="497"/>
      <c r="BGE64" s="497"/>
      <c r="BGF64" s="497"/>
      <c r="BGG64" s="497"/>
      <c r="BGH64" s="497"/>
      <c r="BGI64" s="497"/>
      <c r="BGJ64" s="497"/>
      <c r="BGK64" s="497"/>
      <c r="BGL64" s="497"/>
      <c r="BGM64" s="497"/>
      <c r="BGN64" s="497"/>
      <c r="BGO64" s="497"/>
      <c r="BGP64" s="497"/>
      <c r="BGQ64" s="497"/>
      <c r="BGR64" s="497"/>
      <c r="BGS64" s="497"/>
      <c r="BGT64" s="497"/>
      <c r="BGU64" s="497"/>
      <c r="BGV64" s="497"/>
      <c r="BGW64" s="497"/>
      <c r="BGX64" s="497"/>
      <c r="BGY64" s="497"/>
      <c r="BGZ64" s="497"/>
      <c r="BHA64" s="497"/>
      <c r="BHB64" s="497"/>
      <c r="BHC64" s="497"/>
      <c r="BHD64" s="497"/>
      <c r="BHE64" s="497"/>
      <c r="BHF64" s="497"/>
      <c r="BHG64" s="497"/>
      <c r="BHH64" s="497"/>
      <c r="BHI64" s="497"/>
      <c r="BHJ64" s="497"/>
      <c r="BHK64" s="497"/>
      <c r="BHL64" s="497"/>
      <c r="BHM64" s="497"/>
      <c r="BHN64" s="497"/>
      <c r="BHO64" s="497"/>
      <c r="BHP64" s="497"/>
      <c r="BHQ64" s="497"/>
      <c r="BHR64" s="497"/>
      <c r="BHS64" s="497"/>
      <c r="BHT64" s="497"/>
      <c r="BHU64" s="497"/>
      <c r="BHV64" s="497"/>
      <c r="BHW64" s="497"/>
      <c r="BHX64" s="497"/>
      <c r="BHY64" s="497"/>
      <c r="BHZ64" s="497"/>
      <c r="BIA64" s="497"/>
      <c r="BIB64" s="497"/>
      <c r="BIC64" s="497"/>
      <c r="BID64" s="497"/>
      <c r="BIE64" s="497"/>
      <c r="BIF64" s="497"/>
      <c r="BIG64" s="497"/>
      <c r="BIH64" s="497"/>
      <c r="BII64" s="497"/>
      <c r="BIJ64" s="497"/>
      <c r="BIK64" s="497"/>
      <c r="BIL64" s="497"/>
      <c r="BIM64" s="497"/>
      <c r="BIN64" s="497"/>
      <c r="BIO64" s="497"/>
      <c r="BIP64" s="497"/>
      <c r="BIQ64" s="497"/>
      <c r="BIR64" s="497"/>
      <c r="BIS64" s="497"/>
      <c r="BIT64" s="497"/>
      <c r="BIU64" s="497"/>
      <c r="BIV64" s="497"/>
      <c r="BIW64" s="497"/>
      <c r="BIX64" s="497"/>
      <c r="BIY64" s="497"/>
      <c r="BIZ64" s="497"/>
      <c r="BJA64" s="497"/>
      <c r="BJB64" s="497"/>
      <c r="BJC64" s="497"/>
      <c r="BJD64" s="497"/>
      <c r="BJE64" s="497"/>
      <c r="BJF64" s="497"/>
      <c r="BJG64" s="497"/>
      <c r="BJH64" s="497"/>
      <c r="BJI64" s="497"/>
      <c r="BJJ64" s="497"/>
      <c r="BJK64" s="497"/>
      <c r="BJL64" s="497"/>
      <c r="BJM64" s="497"/>
      <c r="BJN64" s="497"/>
      <c r="BJO64" s="497"/>
      <c r="BJP64" s="497"/>
      <c r="BJQ64" s="497"/>
      <c r="BJR64" s="497"/>
      <c r="BJS64" s="497"/>
      <c r="BJT64" s="497"/>
      <c r="BJU64" s="497"/>
      <c r="BJV64" s="497"/>
      <c r="BJW64" s="497"/>
      <c r="BJX64" s="497"/>
      <c r="BJY64" s="497"/>
      <c r="BJZ64" s="497"/>
      <c r="BKA64" s="497"/>
      <c r="BKB64" s="497"/>
      <c r="BKC64" s="497"/>
      <c r="BKD64" s="497"/>
      <c r="BKE64" s="497"/>
      <c r="BKF64" s="497"/>
      <c r="BKG64" s="497"/>
      <c r="BKH64" s="497"/>
      <c r="BKI64" s="497"/>
      <c r="BKJ64" s="497"/>
      <c r="BKK64" s="497"/>
      <c r="BKL64" s="497"/>
      <c r="BKM64" s="497"/>
      <c r="BKN64" s="497"/>
      <c r="BKO64" s="497"/>
      <c r="BKP64" s="497"/>
      <c r="BKQ64" s="497"/>
      <c r="BKR64" s="497"/>
      <c r="BKS64" s="497"/>
      <c r="BKT64" s="497"/>
      <c r="BKU64" s="497"/>
      <c r="BKV64" s="497"/>
      <c r="BKW64" s="497"/>
      <c r="BKX64" s="497"/>
      <c r="BKY64" s="497"/>
      <c r="BKZ64" s="497"/>
      <c r="BLA64" s="497"/>
      <c r="BLB64" s="497"/>
      <c r="BLC64" s="497"/>
      <c r="BLD64" s="497"/>
      <c r="BLE64" s="497"/>
      <c r="BLF64" s="497"/>
      <c r="BLG64" s="497"/>
      <c r="BLH64" s="497"/>
      <c r="BLI64" s="497"/>
      <c r="BLJ64" s="497"/>
      <c r="BLK64" s="497"/>
      <c r="BLL64" s="497"/>
      <c r="BLM64" s="497"/>
      <c r="BLN64" s="497"/>
      <c r="BLO64" s="497"/>
      <c r="BLP64" s="497"/>
      <c r="BLQ64" s="497"/>
      <c r="BLR64" s="497"/>
      <c r="BLS64" s="497"/>
      <c r="BLT64" s="497"/>
      <c r="BLU64" s="497"/>
      <c r="BLV64" s="497"/>
      <c r="BLW64" s="497"/>
      <c r="BLX64" s="497"/>
      <c r="BLY64" s="497"/>
      <c r="BLZ64" s="497"/>
      <c r="BMA64" s="497"/>
      <c r="BMB64" s="497"/>
      <c r="BMC64" s="497"/>
      <c r="BMD64" s="497"/>
      <c r="BME64" s="497"/>
      <c r="BMF64" s="497"/>
      <c r="BMG64" s="497"/>
      <c r="BMH64" s="497"/>
      <c r="BMI64" s="497"/>
      <c r="BMJ64" s="497"/>
      <c r="BMK64" s="497"/>
      <c r="BML64" s="497"/>
      <c r="BMM64" s="497"/>
      <c r="BMN64" s="497"/>
      <c r="BMO64" s="497"/>
      <c r="BMP64" s="497"/>
      <c r="BMQ64" s="497"/>
      <c r="BMR64" s="497"/>
      <c r="BMS64" s="497"/>
      <c r="BMT64" s="497"/>
      <c r="BMU64" s="497"/>
      <c r="BMV64" s="497"/>
      <c r="BMW64" s="497"/>
      <c r="BMX64" s="497"/>
      <c r="BMY64" s="497"/>
      <c r="BMZ64" s="497"/>
      <c r="BNA64" s="497"/>
      <c r="BNB64" s="497"/>
      <c r="BNC64" s="497"/>
      <c r="BND64" s="497"/>
      <c r="BNE64" s="497"/>
      <c r="BNF64" s="497"/>
      <c r="BNG64" s="497"/>
      <c r="BNH64" s="497"/>
      <c r="BNI64" s="497"/>
      <c r="BNJ64" s="497"/>
      <c r="BNK64" s="497"/>
      <c r="BNL64" s="497"/>
      <c r="BNM64" s="497"/>
      <c r="BNN64" s="497"/>
      <c r="BNO64" s="497"/>
      <c r="BNP64" s="497"/>
      <c r="BNQ64" s="497"/>
      <c r="BNR64" s="497"/>
      <c r="BNS64" s="497"/>
      <c r="BNT64" s="497"/>
      <c r="BNU64" s="497"/>
      <c r="BNV64" s="497"/>
      <c r="BNW64" s="497"/>
      <c r="BNX64" s="497"/>
      <c r="BNY64" s="497"/>
      <c r="BNZ64" s="497"/>
      <c r="BOA64" s="497"/>
      <c r="BOB64" s="497"/>
      <c r="BOC64" s="497"/>
      <c r="BOD64" s="497"/>
      <c r="BOE64" s="497"/>
      <c r="BOF64" s="497"/>
      <c r="BOG64" s="497"/>
      <c r="BOH64" s="497"/>
      <c r="BOI64" s="497"/>
      <c r="BOJ64" s="497"/>
      <c r="BOK64" s="497"/>
      <c r="BOL64" s="497"/>
      <c r="BOM64" s="497"/>
      <c r="BON64" s="497"/>
      <c r="BOO64" s="497"/>
      <c r="BOP64" s="497"/>
      <c r="BOQ64" s="497"/>
      <c r="BOR64" s="497"/>
      <c r="BOS64" s="497"/>
      <c r="BOT64" s="497"/>
      <c r="BOU64" s="497"/>
      <c r="BOV64" s="497"/>
      <c r="BOW64" s="497"/>
      <c r="BOX64" s="497"/>
      <c r="BOY64" s="497"/>
      <c r="BOZ64" s="497"/>
      <c r="BPA64" s="497"/>
      <c r="BPB64" s="497"/>
      <c r="BPC64" s="497"/>
      <c r="BPD64" s="497"/>
      <c r="BPE64" s="497"/>
      <c r="BPF64" s="497"/>
      <c r="BPG64" s="497"/>
      <c r="BPH64" s="497"/>
      <c r="BPI64" s="497"/>
      <c r="BPJ64" s="497"/>
      <c r="BPK64" s="497"/>
      <c r="BPL64" s="497"/>
      <c r="BPM64" s="497"/>
      <c r="BPN64" s="497"/>
      <c r="BPO64" s="497"/>
      <c r="BPP64" s="497"/>
      <c r="BPQ64" s="497"/>
      <c r="BPR64" s="497"/>
      <c r="BPS64" s="497"/>
      <c r="BPT64" s="497"/>
      <c r="BPU64" s="497"/>
      <c r="BPV64" s="497"/>
      <c r="BPW64" s="497"/>
      <c r="BPX64" s="497"/>
      <c r="BPY64" s="497"/>
      <c r="BPZ64" s="497"/>
      <c r="BQA64" s="497"/>
      <c r="BQB64" s="497"/>
      <c r="BQC64" s="497"/>
      <c r="BQD64" s="497"/>
      <c r="BQE64" s="497"/>
      <c r="BQF64" s="497"/>
      <c r="BQG64" s="497"/>
      <c r="BQH64" s="497"/>
      <c r="BQI64" s="497"/>
      <c r="BQJ64" s="497"/>
      <c r="BQK64" s="497"/>
      <c r="BQL64" s="497"/>
      <c r="BQM64" s="497"/>
      <c r="BQN64" s="497"/>
      <c r="BQO64" s="497"/>
      <c r="BQP64" s="497"/>
      <c r="BQQ64" s="497"/>
      <c r="BQR64" s="497"/>
      <c r="BQS64" s="497"/>
      <c r="BQT64" s="497"/>
      <c r="BQU64" s="497"/>
      <c r="BQV64" s="497"/>
      <c r="BQW64" s="497"/>
      <c r="BQX64" s="497"/>
      <c r="BQY64" s="497"/>
      <c r="BQZ64" s="497"/>
      <c r="BRA64" s="497"/>
      <c r="BRB64" s="497"/>
      <c r="BRC64" s="497"/>
      <c r="BRD64" s="497"/>
      <c r="BRE64" s="497"/>
      <c r="BRF64" s="497"/>
      <c r="BRG64" s="497"/>
      <c r="BRH64" s="497"/>
      <c r="BRI64" s="497"/>
      <c r="BRJ64" s="497"/>
      <c r="BRK64" s="497"/>
      <c r="BRL64" s="497"/>
      <c r="BRM64" s="497"/>
      <c r="BRN64" s="497"/>
      <c r="BRO64" s="497"/>
      <c r="BRP64" s="497"/>
      <c r="BRQ64" s="497"/>
      <c r="BRR64" s="497"/>
      <c r="BRS64" s="497"/>
      <c r="BRT64" s="497"/>
      <c r="BRU64" s="497"/>
      <c r="BRV64" s="497"/>
      <c r="BRW64" s="497"/>
      <c r="BRX64" s="497"/>
      <c r="BRY64" s="497"/>
      <c r="BRZ64" s="497"/>
      <c r="BSA64" s="497"/>
      <c r="BSB64" s="497"/>
      <c r="BSC64" s="497"/>
      <c r="BSD64" s="497"/>
      <c r="BSE64" s="497"/>
      <c r="BSF64" s="497"/>
      <c r="BSG64" s="497"/>
      <c r="BSH64" s="497"/>
      <c r="BSI64" s="497"/>
      <c r="BSJ64" s="497"/>
      <c r="BSK64" s="497"/>
      <c r="BSL64" s="497"/>
      <c r="BSM64" s="497"/>
      <c r="BSN64" s="497"/>
      <c r="BSO64" s="497"/>
      <c r="BSP64" s="497"/>
      <c r="BSQ64" s="497"/>
      <c r="BSR64" s="497"/>
      <c r="BSS64" s="497"/>
      <c r="BST64" s="497"/>
      <c r="BSU64" s="497"/>
      <c r="BSV64" s="497"/>
      <c r="BSW64" s="497"/>
      <c r="BSX64" s="497"/>
      <c r="BSY64" s="497"/>
      <c r="BSZ64" s="497"/>
      <c r="BTA64" s="497"/>
      <c r="BTB64" s="497"/>
      <c r="BTC64" s="497"/>
      <c r="BTD64" s="497"/>
      <c r="BTE64" s="497"/>
      <c r="BTF64" s="497"/>
      <c r="BTG64" s="497"/>
      <c r="BTH64" s="497"/>
      <c r="BTI64" s="497"/>
      <c r="BTJ64" s="497"/>
      <c r="BTK64" s="497"/>
      <c r="BTL64" s="497"/>
      <c r="BTM64" s="497"/>
      <c r="BTN64" s="497"/>
      <c r="BTO64" s="497"/>
      <c r="BTP64" s="497"/>
      <c r="BTQ64" s="497"/>
      <c r="BTR64" s="497"/>
      <c r="BTS64" s="497"/>
      <c r="BTT64" s="497"/>
      <c r="BTU64" s="497"/>
      <c r="BTV64" s="497"/>
      <c r="BTW64" s="497"/>
      <c r="BTX64" s="497"/>
      <c r="BTY64" s="497"/>
      <c r="BTZ64" s="497"/>
      <c r="BUA64" s="497"/>
      <c r="BUB64" s="497"/>
      <c r="BUC64" s="497"/>
      <c r="BUD64" s="497"/>
      <c r="BUE64" s="497"/>
      <c r="BUF64" s="497"/>
      <c r="BUG64" s="497"/>
      <c r="BUH64" s="497"/>
      <c r="BUI64" s="497"/>
      <c r="BUJ64" s="497"/>
      <c r="BUK64" s="497"/>
      <c r="BUL64" s="497"/>
      <c r="BUM64" s="497"/>
      <c r="BUN64" s="497"/>
      <c r="BUO64" s="497"/>
      <c r="BUP64" s="497"/>
      <c r="BUQ64" s="497"/>
      <c r="BUR64" s="497"/>
      <c r="BUS64" s="497"/>
      <c r="BUT64" s="497"/>
      <c r="BUU64" s="497"/>
      <c r="BUV64" s="497"/>
      <c r="BUW64" s="497"/>
      <c r="BUX64" s="497"/>
      <c r="BUY64" s="497"/>
      <c r="BUZ64" s="497"/>
      <c r="BVA64" s="497"/>
      <c r="BVB64" s="497"/>
      <c r="BVC64" s="497"/>
      <c r="BVD64" s="497"/>
      <c r="BVE64" s="497"/>
      <c r="BVF64" s="497"/>
      <c r="BVG64" s="497"/>
      <c r="BVH64" s="497"/>
      <c r="BVI64" s="497"/>
      <c r="BVJ64" s="497"/>
      <c r="BVK64" s="497"/>
      <c r="BVL64" s="497"/>
      <c r="BVM64" s="497"/>
      <c r="BVN64" s="497"/>
      <c r="BVO64" s="497"/>
      <c r="BVP64" s="497"/>
      <c r="BVQ64" s="497"/>
      <c r="BVR64" s="497"/>
      <c r="BVS64" s="497"/>
      <c r="BVT64" s="497"/>
      <c r="BVU64" s="497"/>
      <c r="BVV64" s="497"/>
      <c r="BVW64" s="497"/>
      <c r="BVX64" s="497"/>
      <c r="BVY64" s="497"/>
      <c r="BVZ64" s="497"/>
      <c r="BWA64" s="497"/>
      <c r="BWB64" s="497"/>
      <c r="BWC64" s="497"/>
      <c r="BWD64" s="497"/>
      <c r="BWE64" s="497"/>
      <c r="BWF64" s="497"/>
      <c r="BWG64" s="497"/>
      <c r="BWH64" s="497"/>
      <c r="BWI64" s="497"/>
      <c r="BWJ64" s="497"/>
      <c r="BWK64" s="497"/>
      <c r="BWL64" s="497"/>
      <c r="BWM64" s="497"/>
      <c r="BWN64" s="497"/>
      <c r="BWO64" s="497"/>
      <c r="BWP64" s="497"/>
      <c r="BWQ64" s="497"/>
      <c r="BWR64" s="497"/>
      <c r="BWS64" s="497"/>
      <c r="BWT64" s="497"/>
      <c r="BWU64" s="497"/>
      <c r="BWV64" s="497"/>
      <c r="BWW64" s="497"/>
      <c r="BWX64" s="497"/>
      <c r="BWY64" s="497"/>
      <c r="BWZ64" s="497"/>
      <c r="BXA64" s="497"/>
      <c r="BXB64" s="497"/>
      <c r="BXC64" s="497"/>
      <c r="BXD64" s="497"/>
      <c r="BXE64" s="497"/>
      <c r="BXF64" s="497"/>
      <c r="BXG64" s="497"/>
      <c r="BXH64" s="497"/>
      <c r="BXI64" s="497"/>
      <c r="BXJ64" s="497"/>
      <c r="BXK64" s="497"/>
      <c r="BXL64" s="497"/>
      <c r="BXM64" s="497"/>
      <c r="BXN64" s="497"/>
      <c r="BXO64" s="497"/>
      <c r="BXP64" s="497"/>
      <c r="BXQ64" s="497"/>
      <c r="BXR64" s="497"/>
      <c r="BXS64" s="497"/>
      <c r="BXT64" s="497"/>
      <c r="BXU64" s="497"/>
      <c r="BXV64" s="497"/>
      <c r="BXW64" s="497"/>
      <c r="BXX64" s="497"/>
      <c r="BXY64" s="497"/>
      <c r="BXZ64" s="497"/>
      <c r="BYA64" s="497"/>
      <c r="BYB64" s="497"/>
      <c r="BYC64" s="497"/>
      <c r="BYD64" s="497"/>
      <c r="BYE64" s="497"/>
      <c r="BYF64" s="497"/>
      <c r="BYG64" s="497"/>
      <c r="BYH64" s="497"/>
      <c r="BYI64" s="497"/>
      <c r="BYJ64" s="497"/>
      <c r="BYK64" s="497"/>
      <c r="BYL64" s="497"/>
      <c r="BYM64" s="497"/>
      <c r="BYN64" s="497"/>
      <c r="BYO64" s="497"/>
      <c r="BYP64" s="497"/>
      <c r="BYQ64" s="497"/>
      <c r="BYR64" s="497"/>
      <c r="BYS64" s="497"/>
      <c r="BYT64" s="497"/>
      <c r="BYU64" s="497"/>
      <c r="BYV64" s="497"/>
      <c r="BYW64" s="497"/>
      <c r="BYX64" s="497"/>
      <c r="BYY64" s="497"/>
      <c r="BYZ64" s="497"/>
      <c r="BZA64" s="497"/>
      <c r="BZB64" s="497"/>
      <c r="BZC64" s="497"/>
      <c r="BZD64" s="497"/>
      <c r="BZE64" s="497"/>
      <c r="BZF64" s="497"/>
      <c r="BZG64" s="497"/>
      <c r="BZH64" s="497"/>
      <c r="BZI64" s="497"/>
      <c r="BZJ64" s="497"/>
      <c r="BZK64" s="497"/>
      <c r="BZL64" s="497"/>
      <c r="BZM64" s="497"/>
      <c r="BZN64" s="497"/>
      <c r="BZO64" s="497"/>
      <c r="BZP64" s="497"/>
      <c r="BZQ64" s="497"/>
      <c r="BZR64" s="497"/>
      <c r="BZS64" s="497"/>
      <c r="BZT64" s="497"/>
      <c r="BZU64" s="497"/>
      <c r="BZV64" s="497"/>
      <c r="BZW64" s="497"/>
      <c r="BZX64" s="497"/>
      <c r="BZY64" s="497"/>
      <c r="BZZ64" s="497"/>
      <c r="CAA64" s="497"/>
      <c r="CAB64" s="497"/>
      <c r="CAC64" s="497"/>
      <c r="CAD64" s="497"/>
      <c r="CAE64" s="497"/>
      <c r="CAF64" s="497"/>
      <c r="CAG64" s="497"/>
      <c r="CAH64" s="497"/>
      <c r="CAI64" s="497"/>
      <c r="CAJ64" s="497"/>
      <c r="CAK64" s="497"/>
      <c r="CAL64" s="497"/>
      <c r="CAM64" s="497"/>
      <c r="CAN64" s="497"/>
      <c r="CAO64" s="497"/>
      <c r="CAP64" s="497"/>
      <c r="CAQ64" s="497"/>
      <c r="CAR64" s="497"/>
      <c r="CAS64" s="497"/>
      <c r="CAT64" s="497"/>
      <c r="CAU64" s="497"/>
      <c r="CAV64" s="497"/>
      <c r="CAW64" s="497"/>
      <c r="CAX64" s="497"/>
      <c r="CAY64" s="497"/>
      <c r="CAZ64" s="497"/>
      <c r="CBA64" s="497"/>
      <c r="CBB64" s="497"/>
      <c r="CBC64" s="497"/>
      <c r="CBD64" s="497"/>
      <c r="CBE64" s="497"/>
      <c r="CBF64" s="497"/>
      <c r="CBG64" s="497"/>
      <c r="CBH64" s="497"/>
      <c r="CBI64" s="497"/>
      <c r="CBJ64" s="497"/>
      <c r="CBK64" s="497"/>
      <c r="CBL64" s="497"/>
      <c r="CBM64" s="497"/>
      <c r="CBN64" s="497"/>
      <c r="CBO64" s="497"/>
      <c r="CBP64" s="497"/>
      <c r="CBQ64" s="497"/>
      <c r="CBR64" s="497"/>
      <c r="CBS64" s="497"/>
      <c r="CBT64" s="497"/>
      <c r="CBU64" s="497"/>
      <c r="CBV64" s="497"/>
      <c r="CBW64" s="497"/>
      <c r="CBX64" s="497"/>
      <c r="CBY64" s="497"/>
      <c r="CBZ64" s="497"/>
      <c r="CCA64" s="497"/>
      <c r="CCB64" s="497"/>
      <c r="CCC64" s="497"/>
      <c r="CCD64" s="497"/>
      <c r="CCE64" s="497"/>
      <c r="CCF64" s="497"/>
      <c r="CCG64" s="497"/>
      <c r="CCH64" s="497"/>
      <c r="CCI64" s="497"/>
      <c r="CCJ64" s="497"/>
      <c r="CCK64" s="497"/>
      <c r="CCL64" s="497"/>
      <c r="CCM64" s="497"/>
      <c r="CCN64" s="497"/>
      <c r="CCO64" s="497"/>
      <c r="CCP64" s="497"/>
      <c r="CCQ64" s="497"/>
      <c r="CCR64" s="497"/>
      <c r="CCS64" s="497"/>
      <c r="CCT64" s="497"/>
      <c r="CCU64" s="497"/>
      <c r="CCV64" s="497"/>
      <c r="CCW64" s="497"/>
      <c r="CCX64" s="497"/>
      <c r="CCY64" s="497"/>
      <c r="CCZ64" s="497"/>
      <c r="CDA64" s="497"/>
      <c r="CDB64" s="497"/>
      <c r="CDC64" s="497"/>
      <c r="CDD64" s="497"/>
      <c r="CDE64" s="497"/>
      <c r="CDF64" s="497"/>
      <c r="CDG64" s="497"/>
      <c r="CDH64" s="497"/>
      <c r="CDI64" s="497"/>
      <c r="CDJ64" s="497"/>
      <c r="CDK64" s="497"/>
      <c r="CDL64" s="497"/>
      <c r="CDM64" s="497"/>
      <c r="CDN64" s="497"/>
      <c r="CDO64" s="497"/>
      <c r="CDP64" s="497"/>
      <c r="CDQ64" s="497"/>
      <c r="CDR64" s="497"/>
      <c r="CDS64" s="497"/>
      <c r="CDT64" s="497"/>
      <c r="CDU64" s="497"/>
      <c r="CDV64" s="497"/>
      <c r="CDW64" s="497"/>
      <c r="CDX64" s="497"/>
      <c r="CDY64" s="497"/>
      <c r="CDZ64" s="497"/>
      <c r="CEA64" s="497"/>
      <c r="CEB64" s="497"/>
      <c r="CEC64" s="497"/>
      <c r="CED64" s="497"/>
      <c r="CEE64" s="497"/>
      <c r="CEF64" s="497"/>
      <c r="CEG64" s="497"/>
      <c r="CEH64" s="497"/>
      <c r="CEI64" s="497"/>
      <c r="CEJ64" s="497"/>
      <c r="CEK64" s="497"/>
      <c r="CEL64" s="497"/>
      <c r="CEM64" s="497"/>
      <c r="CEN64" s="497"/>
      <c r="CEO64" s="497"/>
      <c r="CEP64" s="497"/>
      <c r="CEQ64" s="497"/>
      <c r="CER64" s="497"/>
      <c r="CES64" s="497"/>
      <c r="CET64" s="497"/>
      <c r="CEU64" s="497"/>
      <c r="CEV64" s="497"/>
      <c r="CEW64" s="497"/>
      <c r="CEX64" s="497"/>
      <c r="CEY64" s="497"/>
      <c r="CEZ64" s="497"/>
      <c r="CFA64" s="497"/>
      <c r="CFB64" s="497"/>
      <c r="CFC64" s="497"/>
      <c r="CFD64" s="497"/>
      <c r="CFE64" s="497"/>
      <c r="CFF64" s="497"/>
      <c r="CFG64" s="497"/>
      <c r="CFH64" s="497"/>
      <c r="CFI64" s="497"/>
      <c r="CFJ64" s="497"/>
      <c r="CFK64" s="497"/>
      <c r="CFL64" s="497"/>
      <c r="CFM64" s="497"/>
      <c r="CFN64" s="497"/>
      <c r="CFO64" s="497"/>
      <c r="CFP64" s="497"/>
      <c r="CFQ64" s="497"/>
      <c r="CFR64" s="497"/>
      <c r="CFS64" s="497"/>
      <c r="CFT64" s="497"/>
      <c r="CFU64" s="497"/>
      <c r="CFV64" s="497"/>
      <c r="CFW64" s="497"/>
      <c r="CFX64" s="497"/>
      <c r="CFY64" s="497"/>
      <c r="CFZ64" s="497"/>
      <c r="CGA64" s="497"/>
      <c r="CGB64" s="497"/>
      <c r="CGC64" s="497"/>
      <c r="CGD64" s="497"/>
      <c r="CGE64" s="497"/>
      <c r="CGF64" s="497"/>
      <c r="CGG64" s="497"/>
      <c r="CGH64" s="497"/>
      <c r="CGI64" s="497"/>
      <c r="CGJ64" s="497"/>
      <c r="CGK64" s="497"/>
      <c r="CGL64" s="497"/>
      <c r="CGM64" s="497"/>
      <c r="CGN64" s="497"/>
      <c r="CGO64" s="497"/>
      <c r="CGP64" s="497"/>
      <c r="CGQ64" s="497"/>
      <c r="CGR64" s="497"/>
      <c r="CGS64" s="497"/>
      <c r="CGT64" s="497"/>
      <c r="CGU64" s="497"/>
      <c r="CGV64" s="497"/>
      <c r="CGW64" s="497"/>
      <c r="CGX64" s="497"/>
      <c r="CGY64" s="497"/>
      <c r="CGZ64" s="497"/>
      <c r="CHA64" s="497"/>
      <c r="CHB64" s="497"/>
      <c r="CHC64" s="497"/>
      <c r="CHD64" s="497"/>
      <c r="CHE64" s="497"/>
      <c r="CHF64" s="497"/>
      <c r="CHG64" s="497"/>
      <c r="CHH64" s="497"/>
      <c r="CHI64" s="497"/>
      <c r="CHJ64" s="497"/>
      <c r="CHK64" s="497"/>
      <c r="CHL64" s="497"/>
      <c r="CHM64" s="497"/>
      <c r="CHN64" s="497"/>
      <c r="CHO64" s="497"/>
      <c r="CHP64" s="497"/>
      <c r="CHQ64" s="497"/>
      <c r="CHR64" s="497"/>
      <c r="CHS64" s="497"/>
      <c r="CHT64" s="497"/>
      <c r="CHU64" s="497"/>
      <c r="CHV64" s="497"/>
      <c r="CHW64" s="497"/>
      <c r="CHX64" s="497"/>
      <c r="CHY64" s="497"/>
      <c r="CHZ64" s="497"/>
      <c r="CIA64" s="497"/>
      <c r="CIB64" s="497"/>
      <c r="CIC64" s="497"/>
      <c r="CID64" s="497"/>
      <c r="CIE64" s="497"/>
      <c r="CIF64" s="497"/>
      <c r="CIG64" s="497"/>
      <c r="CIH64" s="497"/>
      <c r="CII64" s="497"/>
      <c r="CIJ64" s="497"/>
      <c r="CIK64" s="497"/>
      <c r="CIL64" s="497"/>
      <c r="CIM64" s="497"/>
      <c r="CIN64" s="497"/>
      <c r="CIO64" s="497"/>
      <c r="CIP64" s="497"/>
      <c r="CIQ64" s="497"/>
      <c r="CIR64" s="497"/>
      <c r="CIS64" s="497"/>
      <c r="CIT64" s="497"/>
      <c r="CIU64" s="497"/>
      <c r="CIV64" s="497"/>
      <c r="CIW64" s="497"/>
      <c r="CIX64" s="497"/>
      <c r="CIY64" s="497"/>
      <c r="CIZ64" s="497"/>
      <c r="CJA64" s="497"/>
      <c r="CJB64" s="497"/>
      <c r="CJC64" s="497"/>
      <c r="CJD64" s="497"/>
      <c r="CJE64" s="497"/>
      <c r="CJF64" s="497"/>
      <c r="CJG64" s="497"/>
      <c r="CJH64" s="497"/>
      <c r="CJI64" s="497"/>
      <c r="CJJ64" s="497"/>
      <c r="CJK64" s="497"/>
      <c r="CJL64" s="497"/>
      <c r="CJM64" s="497"/>
      <c r="CJN64" s="497"/>
      <c r="CJO64" s="497"/>
      <c r="CJP64" s="497"/>
      <c r="CJQ64" s="497"/>
      <c r="CJR64" s="497"/>
      <c r="CJS64" s="497"/>
      <c r="CJT64" s="497"/>
      <c r="CJU64" s="497"/>
      <c r="CJV64" s="497"/>
      <c r="CJW64" s="497"/>
      <c r="CJX64" s="497"/>
      <c r="CJY64" s="497"/>
      <c r="CJZ64" s="497"/>
      <c r="CKA64" s="497"/>
      <c r="CKB64" s="497"/>
      <c r="CKC64" s="497"/>
      <c r="CKD64" s="497"/>
      <c r="CKE64" s="497"/>
      <c r="CKF64" s="497"/>
      <c r="CKG64" s="497"/>
      <c r="CKH64" s="497"/>
      <c r="CKI64" s="497"/>
      <c r="CKJ64" s="497"/>
      <c r="CKK64" s="497"/>
      <c r="CKL64" s="497"/>
      <c r="CKM64" s="497"/>
      <c r="CKN64" s="497"/>
      <c r="CKO64" s="497"/>
      <c r="CKP64" s="497"/>
      <c r="CKQ64" s="497"/>
      <c r="CKR64" s="497"/>
      <c r="CKS64" s="497"/>
      <c r="CKT64" s="497"/>
      <c r="CKU64" s="497"/>
      <c r="CKV64" s="497"/>
      <c r="CKW64" s="497"/>
      <c r="CKX64" s="497"/>
      <c r="CKY64" s="497"/>
      <c r="CKZ64" s="497"/>
      <c r="CLA64" s="497"/>
      <c r="CLB64" s="497"/>
      <c r="CLC64" s="497"/>
      <c r="CLD64" s="497"/>
      <c r="CLE64" s="497"/>
      <c r="CLF64" s="497"/>
      <c r="CLG64" s="497"/>
      <c r="CLH64" s="497"/>
      <c r="CLI64" s="497"/>
      <c r="CLJ64" s="497"/>
      <c r="CLK64" s="497"/>
      <c r="CLL64" s="497"/>
      <c r="CLM64" s="497"/>
      <c r="CLN64" s="497"/>
      <c r="CLO64" s="497"/>
      <c r="CLP64" s="497"/>
      <c r="CLQ64" s="497"/>
      <c r="CLR64" s="497"/>
      <c r="CLS64" s="497"/>
      <c r="CLT64" s="497"/>
      <c r="CLU64" s="497"/>
      <c r="CLV64" s="497"/>
      <c r="CLW64" s="497"/>
      <c r="CLX64" s="497"/>
      <c r="CLY64" s="497"/>
      <c r="CLZ64" s="497"/>
      <c r="CMA64" s="497"/>
      <c r="CMB64" s="497"/>
      <c r="CMC64" s="497"/>
      <c r="CMD64" s="497"/>
      <c r="CME64" s="497"/>
      <c r="CMF64" s="497"/>
      <c r="CMG64" s="497"/>
      <c r="CMH64" s="497"/>
      <c r="CMI64" s="497"/>
      <c r="CMJ64" s="497"/>
      <c r="CMK64" s="497"/>
      <c r="CML64" s="497"/>
      <c r="CMM64" s="497"/>
      <c r="CMN64" s="497"/>
      <c r="CMO64" s="497"/>
      <c r="CMP64" s="497"/>
      <c r="CMQ64" s="497"/>
      <c r="CMR64" s="497"/>
      <c r="CMS64" s="497"/>
      <c r="CMT64" s="497"/>
      <c r="CMU64" s="497"/>
      <c r="CMV64" s="497"/>
      <c r="CMW64" s="497"/>
      <c r="CMX64" s="497"/>
      <c r="CMY64" s="497"/>
      <c r="CMZ64" s="497"/>
      <c r="CNA64" s="497"/>
      <c r="CNB64" s="497"/>
      <c r="CNC64" s="497"/>
      <c r="CND64" s="497"/>
      <c r="CNE64" s="497"/>
      <c r="CNF64" s="497"/>
      <c r="CNG64" s="497"/>
      <c r="CNH64" s="497"/>
      <c r="CNI64" s="497"/>
      <c r="CNJ64" s="497"/>
      <c r="CNK64" s="497"/>
      <c r="CNL64" s="497"/>
      <c r="CNM64" s="497"/>
      <c r="CNN64" s="497"/>
      <c r="CNO64" s="497"/>
      <c r="CNP64" s="497"/>
      <c r="CNQ64" s="497"/>
      <c r="CNR64" s="497"/>
      <c r="CNS64" s="497"/>
      <c r="CNT64" s="497"/>
      <c r="CNU64" s="497"/>
      <c r="CNV64" s="497"/>
      <c r="CNW64" s="497"/>
      <c r="CNX64" s="497"/>
      <c r="CNY64" s="497"/>
      <c r="CNZ64" s="497"/>
      <c r="COA64" s="497"/>
      <c r="COB64" s="497"/>
      <c r="COC64" s="497"/>
      <c r="COD64" s="497"/>
      <c r="COE64" s="497"/>
      <c r="COF64" s="497"/>
      <c r="COG64" s="497"/>
      <c r="COH64" s="497"/>
      <c r="COI64" s="497"/>
      <c r="COJ64" s="497"/>
      <c r="COK64" s="497"/>
      <c r="COL64" s="497"/>
      <c r="COM64" s="497"/>
      <c r="CON64" s="497"/>
      <c r="COO64" s="497"/>
      <c r="COP64" s="497"/>
      <c r="COQ64" s="497"/>
      <c r="COR64" s="497"/>
      <c r="COS64" s="497"/>
      <c r="COT64" s="497"/>
      <c r="COU64" s="497"/>
      <c r="COV64" s="497"/>
      <c r="COW64" s="497"/>
      <c r="COX64" s="497"/>
      <c r="COY64" s="497"/>
      <c r="COZ64" s="497"/>
      <c r="CPA64" s="497"/>
      <c r="CPB64" s="497"/>
      <c r="CPC64" s="497"/>
      <c r="CPD64" s="497"/>
      <c r="CPE64" s="497"/>
      <c r="CPF64" s="497"/>
      <c r="CPG64" s="497"/>
      <c r="CPH64" s="497"/>
      <c r="CPI64" s="497"/>
      <c r="CPJ64" s="497"/>
      <c r="CPK64" s="497"/>
      <c r="CPL64" s="497"/>
      <c r="CPM64" s="497"/>
      <c r="CPN64" s="497"/>
      <c r="CPO64" s="497"/>
      <c r="CPP64" s="497"/>
      <c r="CPQ64" s="497"/>
      <c r="CPR64" s="497"/>
      <c r="CPS64" s="497"/>
      <c r="CPT64" s="497"/>
      <c r="CPU64" s="497"/>
      <c r="CPV64" s="497"/>
      <c r="CPW64" s="497"/>
      <c r="CPX64" s="497"/>
      <c r="CPY64" s="497"/>
      <c r="CPZ64" s="497"/>
      <c r="CQA64" s="497"/>
      <c r="CQB64" s="497"/>
      <c r="CQC64" s="497"/>
      <c r="CQD64" s="497"/>
      <c r="CQE64" s="497"/>
      <c r="CQF64" s="497"/>
      <c r="CQG64" s="497"/>
      <c r="CQH64" s="497"/>
      <c r="CQI64" s="497"/>
      <c r="CQJ64" s="497"/>
      <c r="CQK64" s="497"/>
      <c r="CQL64" s="497"/>
      <c r="CQM64" s="497"/>
      <c r="CQN64" s="497"/>
      <c r="CQO64" s="497"/>
      <c r="CQP64" s="497"/>
      <c r="CQQ64" s="497"/>
      <c r="CQR64" s="497"/>
      <c r="CQS64" s="497"/>
      <c r="CQT64" s="497"/>
      <c r="CQU64" s="497"/>
      <c r="CQV64" s="497"/>
      <c r="CQW64" s="497"/>
      <c r="CQX64" s="497"/>
      <c r="CQY64" s="497"/>
      <c r="CQZ64" s="497"/>
      <c r="CRA64" s="497"/>
      <c r="CRB64" s="497"/>
      <c r="CRC64" s="497"/>
      <c r="CRD64" s="497"/>
      <c r="CRE64" s="497"/>
      <c r="CRF64" s="497"/>
      <c r="CRG64" s="497"/>
      <c r="CRH64" s="497"/>
      <c r="CRI64" s="497"/>
      <c r="CRJ64" s="497"/>
      <c r="CRK64" s="497"/>
      <c r="CRL64" s="497"/>
      <c r="CRM64" s="497"/>
      <c r="CRN64" s="497"/>
      <c r="CRO64" s="497"/>
      <c r="CRP64" s="497"/>
      <c r="CRQ64" s="497"/>
      <c r="CRR64" s="497"/>
      <c r="CRS64" s="497"/>
      <c r="CRT64" s="497"/>
      <c r="CRU64" s="497"/>
      <c r="CRV64" s="497"/>
      <c r="CRW64" s="497"/>
      <c r="CRX64" s="497"/>
      <c r="CRY64" s="497"/>
      <c r="CRZ64" s="497"/>
      <c r="CSA64" s="497"/>
      <c r="CSB64" s="497"/>
      <c r="CSC64" s="497"/>
      <c r="CSD64" s="497"/>
      <c r="CSE64" s="497"/>
      <c r="CSF64" s="497"/>
      <c r="CSG64" s="497"/>
      <c r="CSH64" s="497"/>
      <c r="CSI64" s="497"/>
      <c r="CSJ64" s="497"/>
      <c r="CSK64" s="497"/>
      <c r="CSL64" s="497"/>
      <c r="CSM64" s="497"/>
      <c r="CSN64" s="497"/>
      <c r="CSO64" s="497"/>
      <c r="CSP64" s="497"/>
      <c r="CSQ64" s="497"/>
      <c r="CSR64" s="497"/>
      <c r="CSS64" s="497"/>
      <c r="CST64" s="497"/>
      <c r="CSU64" s="497"/>
      <c r="CSV64" s="497"/>
      <c r="CSW64" s="497"/>
      <c r="CSX64" s="497"/>
      <c r="CSY64" s="497"/>
      <c r="CSZ64" s="497"/>
      <c r="CTA64" s="497"/>
      <c r="CTB64" s="497"/>
      <c r="CTC64" s="497"/>
      <c r="CTD64" s="497"/>
      <c r="CTE64" s="497"/>
      <c r="CTF64" s="497"/>
      <c r="CTG64" s="497"/>
      <c r="CTH64" s="497"/>
      <c r="CTI64" s="497"/>
      <c r="CTJ64" s="497"/>
      <c r="CTK64" s="497"/>
      <c r="CTL64" s="497"/>
      <c r="CTM64" s="497"/>
      <c r="CTN64" s="497"/>
      <c r="CTO64" s="497"/>
      <c r="CTP64" s="497"/>
      <c r="CTQ64" s="497"/>
      <c r="CTR64" s="497"/>
      <c r="CTS64" s="497"/>
      <c r="CTT64" s="497"/>
      <c r="CTU64" s="497"/>
      <c r="CTV64" s="497"/>
      <c r="CTW64" s="497"/>
      <c r="CTX64" s="497"/>
      <c r="CTY64" s="497"/>
      <c r="CTZ64" s="497"/>
      <c r="CUA64" s="497"/>
      <c r="CUB64" s="497"/>
      <c r="CUC64" s="497"/>
      <c r="CUD64" s="497"/>
      <c r="CUE64" s="497"/>
      <c r="CUF64" s="497"/>
      <c r="CUG64" s="497"/>
      <c r="CUH64" s="497"/>
      <c r="CUI64" s="497"/>
      <c r="CUJ64" s="497"/>
      <c r="CUK64" s="497"/>
      <c r="CUL64" s="497"/>
      <c r="CUM64" s="497"/>
      <c r="CUN64" s="497"/>
      <c r="CUO64" s="497"/>
      <c r="CUP64" s="497"/>
      <c r="CUQ64" s="497"/>
      <c r="CUR64" s="497"/>
      <c r="CUS64" s="497"/>
      <c r="CUT64" s="497"/>
      <c r="CUU64" s="497"/>
      <c r="CUV64" s="497"/>
      <c r="CUW64" s="497"/>
      <c r="CUX64" s="497"/>
      <c r="CUY64" s="497"/>
      <c r="CUZ64" s="497"/>
      <c r="CVA64" s="497"/>
      <c r="CVB64" s="497"/>
      <c r="CVC64" s="497"/>
      <c r="CVD64" s="497"/>
      <c r="CVE64" s="497"/>
      <c r="CVF64" s="497"/>
      <c r="CVG64" s="497"/>
      <c r="CVH64" s="497"/>
      <c r="CVI64" s="497"/>
      <c r="CVJ64" s="497"/>
      <c r="CVK64" s="497"/>
      <c r="CVL64" s="497"/>
      <c r="CVM64" s="497"/>
      <c r="CVN64" s="497"/>
      <c r="CVO64" s="497"/>
      <c r="CVP64" s="497"/>
      <c r="CVQ64" s="497"/>
      <c r="CVR64" s="497"/>
      <c r="CVS64" s="497"/>
      <c r="CVT64" s="497"/>
      <c r="CVU64" s="497"/>
      <c r="CVV64" s="497"/>
      <c r="CVW64" s="497"/>
      <c r="CVX64" s="497"/>
      <c r="CVY64" s="497"/>
      <c r="CVZ64" s="497"/>
      <c r="CWA64" s="497"/>
      <c r="CWB64" s="497"/>
      <c r="CWC64" s="497"/>
      <c r="CWD64" s="497"/>
      <c r="CWE64" s="497"/>
      <c r="CWF64" s="497"/>
      <c r="CWG64" s="497"/>
      <c r="CWH64" s="497"/>
      <c r="CWI64" s="497"/>
      <c r="CWJ64" s="497"/>
      <c r="CWK64" s="497"/>
      <c r="CWL64" s="497"/>
      <c r="CWM64" s="497"/>
      <c r="CWN64" s="497"/>
      <c r="CWO64" s="497"/>
      <c r="CWP64" s="497"/>
      <c r="CWQ64" s="497"/>
      <c r="CWR64" s="497"/>
      <c r="CWS64" s="497"/>
      <c r="CWT64" s="497"/>
      <c r="CWU64" s="497"/>
      <c r="CWV64" s="497"/>
      <c r="CWW64" s="497"/>
      <c r="CWX64" s="497"/>
      <c r="CWY64" s="497"/>
      <c r="CWZ64" s="497"/>
      <c r="CXA64" s="497"/>
      <c r="CXB64" s="497"/>
      <c r="CXC64" s="497"/>
      <c r="CXD64" s="497"/>
      <c r="CXE64" s="497"/>
      <c r="CXF64" s="497"/>
      <c r="CXG64" s="497"/>
      <c r="CXH64" s="497"/>
      <c r="CXI64" s="497"/>
      <c r="CXJ64" s="497"/>
      <c r="CXK64" s="497"/>
      <c r="CXL64" s="497"/>
      <c r="CXM64" s="497"/>
      <c r="CXN64" s="497"/>
      <c r="CXO64" s="497"/>
      <c r="CXP64" s="497"/>
      <c r="CXQ64" s="497"/>
      <c r="CXR64" s="497"/>
      <c r="CXS64" s="497"/>
      <c r="CXT64" s="497"/>
      <c r="CXU64" s="497"/>
      <c r="CXV64" s="497"/>
      <c r="CXW64" s="497"/>
      <c r="CXX64" s="497"/>
      <c r="CXY64" s="497"/>
      <c r="CXZ64" s="497"/>
      <c r="CYA64" s="497"/>
      <c r="CYB64" s="497"/>
      <c r="CYC64" s="497"/>
      <c r="CYD64" s="497"/>
      <c r="CYE64" s="497"/>
      <c r="CYF64" s="497"/>
      <c r="CYG64" s="497"/>
      <c r="CYH64" s="497"/>
      <c r="CYI64" s="497"/>
      <c r="CYJ64" s="497"/>
      <c r="CYK64" s="497"/>
      <c r="CYL64" s="497"/>
      <c r="CYM64" s="497"/>
      <c r="CYN64" s="497"/>
      <c r="CYO64" s="497"/>
      <c r="CYP64" s="497"/>
      <c r="CYQ64" s="497"/>
      <c r="CYR64" s="497"/>
      <c r="CYS64" s="497"/>
      <c r="CYT64" s="497"/>
      <c r="CYU64" s="497"/>
      <c r="CYV64" s="497"/>
      <c r="CYW64" s="497"/>
      <c r="CYX64" s="497"/>
      <c r="CYY64" s="497"/>
      <c r="CYZ64" s="497"/>
      <c r="CZA64" s="497"/>
      <c r="CZB64" s="497"/>
      <c r="CZC64" s="497"/>
      <c r="CZD64" s="497"/>
      <c r="CZE64" s="497"/>
      <c r="CZF64" s="497"/>
      <c r="CZG64" s="497"/>
      <c r="CZH64" s="497"/>
      <c r="CZI64" s="497"/>
      <c r="CZJ64" s="497"/>
      <c r="CZK64" s="497"/>
      <c r="CZL64" s="497"/>
      <c r="CZM64" s="497"/>
      <c r="CZN64" s="497"/>
      <c r="CZO64" s="497"/>
      <c r="CZP64" s="497"/>
      <c r="CZQ64" s="497"/>
      <c r="CZR64" s="497"/>
      <c r="CZS64" s="497"/>
      <c r="CZT64" s="497"/>
      <c r="CZU64" s="497"/>
      <c r="CZV64" s="497"/>
      <c r="CZW64" s="497"/>
      <c r="CZX64" s="497"/>
      <c r="CZY64" s="497"/>
      <c r="CZZ64" s="497"/>
      <c r="DAA64" s="497"/>
      <c r="DAB64" s="497"/>
      <c r="DAC64" s="497"/>
      <c r="DAD64" s="497"/>
      <c r="DAE64" s="497"/>
      <c r="DAF64" s="497"/>
      <c r="DAG64" s="497"/>
      <c r="DAH64" s="497"/>
      <c r="DAI64" s="497"/>
      <c r="DAJ64" s="497"/>
      <c r="DAK64" s="497"/>
      <c r="DAL64" s="497"/>
      <c r="DAM64" s="497"/>
      <c r="DAN64" s="497"/>
      <c r="DAO64" s="497"/>
      <c r="DAP64" s="497"/>
      <c r="DAQ64" s="497"/>
      <c r="DAR64" s="497"/>
      <c r="DAS64" s="497"/>
      <c r="DAT64" s="497"/>
      <c r="DAU64" s="497"/>
      <c r="DAV64" s="497"/>
      <c r="DAW64" s="497"/>
      <c r="DAX64" s="497"/>
      <c r="DAY64" s="497"/>
      <c r="DAZ64" s="497"/>
      <c r="DBA64" s="497"/>
      <c r="DBB64" s="497"/>
      <c r="DBC64" s="497"/>
      <c r="DBD64" s="497"/>
      <c r="DBE64" s="497"/>
      <c r="DBF64" s="497"/>
      <c r="DBG64" s="497"/>
      <c r="DBH64" s="497"/>
      <c r="DBI64" s="497"/>
      <c r="DBJ64" s="497"/>
      <c r="DBK64" s="497"/>
      <c r="DBL64" s="497"/>
      <c r="DBM64" s="497"/>
      <c r="DBN64" s="497"/>
      <c r="DBO64" s="497"/>
      <c r="DBP64" s="497"/>
      <c r="DBQ64" s="497"/>
      <c r="DBR64" s="497"/>
      <c r="DBS64" s="497"/>
      <c r="DBT64" s="497"/>
      <c r="DBU64" s="497"/>
      <c r="DBV64" s="497"/>
      <c r="DBW64" s="497"/>
      <c r="DBX64" s="497"/>
      <c r="DBY64" s="497"/>
      <c r="DBZ64" s="497"/>
      <c r="DCA64" s="497"/>
      <c r="DCB64" s="497"/>
      <c r="DCC64" s="497"/>
      <c r="DCD64" s="497"/>
      <c r="DCE64" s="497"/>
      <c r="DCF64" s="497"/>
      <c r="DCG64" s="497"/>
      <c r="DCH64" s="497"/>
      <c r="DCI64" s="497"/>
      <c r="DCJ64" s="497"/>
      <c r="DCK64" s="497"/>
      <c r="DCL64" s="497"/>
      <c r="DCM64" s="497"/>
      <c r="DCN64" s="497"/>
      <c r="DCO64" s="497"/>
      <c r="DCP64" s="497"/>
      <c r="DCQ64" s="497"/>
      <c r="DCR64" s="497"/>
      <c r="DCS64" s="497"/>
      <c r="DCT64" s="497"/>
      <c r="DCU64" s="497"/>
      <c r="DCV64" s="497"/>
      <c r="DCW64" s="497"/>
      <c r="DCX64" s="497"/>
      <c r="DCY64" s="497"/>
      <c r="DCZ64" s="497"/>
      <c r="DDA64" s="497"/>
      <c r="DDB64" s="497"/>
      <c r="DDC64" s="497"/>
      <c r="DDD64" s="497"/>
      <c r="DDE64" s="497"/>
      <c r="DDF64" s="497"/>
      <c r="DDG64" s="497"/>
      <c r="DDH64" s="497"/>
      <c r="DDI64" s="497"/>
      <c r="DDJ64" s="497"/>
      <c r="DDK64" s="497"/>
      <c r="DDL64" s="497"/>
      <c r="DDM64" s="497"/>
      <c r="DDN64" s="497"/>
      <c r="DDO64" s="497"/>
      <c r="DDP64" s="497"/>
      <c r="DDQ64" s="497"/>
      <c r="DDR64" s="497"/>
      <c r="DDS64" s="497"/>
      <c r="DDT64" s="497"/>
      <c r="DDU64" s="497"/>
      <c r="DDV64" s="497"/>
      <c r="DDW64" s="497"/>
      <c r="DDX64" s="497"/>
      <c r="DDY64" s="497"/>
      <c r="DDZ64" s="497"/>
      <c r="DEA64" s="497"/>
      <c r="DEB64" s="497"/>
      <c r="DEC64" s="497"/>
      <c r="DED64" s="497"/>
      <c r="DEE64" s="497"/>
      <c r="DEF64" s="497"/>
      <c r="DEG64" s="497"/>
      <c r="DEH64" s="497"/>
      <c r="DEI64" s="497"/>
      <c r="DEJ64" s="497"/>
      <c r="DEK64" s="497"/>
      <c r="DEL64" s="497"/>
      <c r="DEM64" s="497"/>
      <c r="DEN64" s="497"/>
      <c r="DEO64" s="497"/>
      <c r="DEP64" s="497"/>
      <c r="DEQ64" s="497"/>
      <c r="DER64" s="497"/>
      <c r="DES64" s="497"/>
      <c r="DET64" s="497"/>
      <c r="DEU64" s="497"/>
      <c r="DEV64" s="497"/>
      <c r="DEW64" s="497"/>
      <c r="DEX64" s="497"/>
      <c r="DEY64" s="497"/>
      <c r="DEZ64" s="497"/>
      <c r="DFA64" s="497"/>
      <c r="DFB64" s="497"/>
      <c r="DFC64" s="497"/>
      <c r="DFD64" s="497"/>
      <c r="DFE64" s="497"/>
      <c r="DFF64" s="497"/>
      <c r="DFG64" s="497"/>
      <c r="DFH64" s="497"/>
      <c r="DFI64" s="497"/>
      <c r="DFJ64" s="497"/>
      <c r="DFK64" s="497"/>
      <c r="DFL64" s="497"/>
      <c r="DFM64" s="497"/>
      <c r="DFN64" s="497"/>
      <c r="DFO64" s="497"/>
      <c r="DFP64" s="497"/>
      <c r="DFQ64" s="497"/>
      <c r="DFR64" s="497"/>
      <c r="DFS64" s="497"/>
      <c r="DFT64" s="497"/>
      <c r="DFU64" s="497"/>
      <c r="DFV64" s="497"/>
      <c r="DFW64" s="497"/>
      <c r="DFX64" s="497"/>
      <c r="DFY64" s="497"/>
      <c r="DFZ64" s="497"/>
      <c r="DGA64" s="497"/>
      <c r="DGB64" s="497"/>
      <c r="DGC64" s="497"/>
      <c r="DGD64" s="497"/>
      <c r="DGE64" s="497"/>
      <c r="DGF64" s="497"/>
      <c r="DGG64" s="497"/>
      <c r="DGH64" s="497"/>
      <c r="DGI64" s="497"/>
      <c r="DGJ64" s="497"/>
      <c r="DGK64" s="497"/>
      <c r="DGL64" s="497"/>
      <c r="DGM64" s="497"/>
      <c r="DGN64" s="497"/>
      <c r="DGO64" s="497"/>
      <c r="DGP64" s="497"/>
      <c r="DGQ64" s="497"/>
      <c r="DGR64" s="497"/>
      <c r="DGS64" s="497"/>
      <c r="DGT64" s="497"/>
      <c r="DGU64" s="497"/>
      <c r="DGV64" s="497"/>
      <c r="DGW64" s="497"/>
      <c r="DGX64" s="497"/>
      <c r="DGY64" s="497"/>
      <c r="DGZ64" s="497"/>
      <c r="DHA64" s="497"/>
      <c r="DHB64" s="497"/>
      <c r="DHC64" s="497"/>
      <c r="DHD64" s="497"/>
      <c r="DHE64" s="497"/>
      <c r="DHF64" s="497"/>
      <c r="DHG64" s="497"/>
      <c r="DHH64" s="497"/>
      <c r="DHI64" s="497"/>
      <c r="DHJ64" s="497"/>
      <c r="DHK64" s="497"/>
      <c r="DHL64" s="497"/>
      <c r="DHM64" s="497"/>
      <c r="DHN64" s="497"/>
      <c r="DHO64" s="497"/>
      <c r="DHP64" s="497"/>
      <c r="DHQ64" s="497"/>
      <c r="DHR64" s="497"/>
      <c r="DHS64" s="497"/>
      <c r="DHT64" s="497"/>
      <c r="DHU64" s="497"/>
      <c r="DHV64" s="497"/>
      <c r="DHW64" s="497"/>
      <c r="DHX64" s="497"/>
      <c r="DHY64" s="497"/>
      <c r="DHZ64" s="497"/>
      <c r="DIA64" s="497"/>
      <c r="DIB64" s="497"/>
      <c r="DIC64" s="497"/>
      <c r="DID64" s="497"/>
      <c r="DIE64" s="497"/>
      <c r="DIF64" s="497"/>
      <c r="DIG64" s="497"/>
      <c r="DIH64" s="497"/>
      <c r="DII64" s="497"/>
      <c r="DIJ64" s="497"/>
      <c r="DIK64" s="497"/>
      <c r="DIL64" s="497"/>
      <c r="DIM64" s="497"/>
      <c r="DIN64" s="497"/>
      <c r="DIO64" s="497"/>
      <c r="DIP64" s="497"/>
      <c r="DIQ64" s="497"/>
      <c r="DIR64" s="497"/>
      <c r="DIS64" s="497"/>
      <c r="DIT64" s="497"/>
      <c r="DIU64" s="497"/>
      <c r="DIV64" s="497"/>
      <c r="DIW64" s="497"/>
      <c r="DIX64" s="497"/>
      <c r="DIY64" s="497"/>
      <c r="DIZ64" s="497"/>
      <c r="DJA64" s="497"/>
      <c r="DJB64" s="497"/>
      <c r="DJC64" s="497"/>
      <c r="DJD64" s="497"/>
      <c r="DJE64" s="497"/>
      <c r="DJF64" s="497"/>
      <c r="DJG64" s="497"/>
      <c r="DJH64" s="497"/>
      <c r="DJI64" s="497"/>
      <c r="DJJ64" s="497"/>
      <c r="DJK64" s="497"/>
      <c r="DJL64" s="497"/>
      <c r="DJM64" s="497"/>
      <c r="DJN64" s="497"/>
      <c r="DJO64" s="497"/>
      <c r="DJP64" s="497"/>
      <c r="DJQ64" s="497"/>
      <c r="DJR64" s="497"/>
      <c r="DJS64" s="497"/>
      <c r="DJT64" s="497"/>
      <c r="DJU64" s="497"/>
      <c r="DJV64" s="497"/>
      <c r="DJW64" s="497"/>
      <c r="DJX64" s="497"/>
      <c r="DJY64" s="497"/>
      <c r="DJZ64" s="497"/>
      <c r="DKA64" s="497"/>
      <c r="DKB64" s="497"/>
      <c r="DKC64" s="497"/>
      <c r="DKD64" s="497"/>
      <c r="DKE64" s="497"/>
      <c r="DKF64" s="497"/>
      <c r="DKG64" s="497"/>
      <c r="DKH64" s="497"/>
      <c r="DKI64" s="497"/>
      <c r="DKJ64" s="497"/>
      <c r="DKK64" s="497"/>
      <c r="DKL64" s="497"/>
      <c r="DKM64" s="497"/>
      <c r="DKN64" s="497"/>
      <c r="DKO64" s="497"/>
      <c r="DKP64" s="497"/>
      <c r="DKQ64" s="497"/>
      <c r="DKR64" s="497"/>
      <c r="DKS64" s="497"/>
      <c r="DKT64" s="497"/>
      <c r="DKU64" s="497"/>
      <c r="DKV64" s="497"/>
      <c r="DKW64" s="497"/>
      <c r="DKX64" s="497"/>
      <c r="DKY64" s="497"/>
      <c r="DKZ64" s="497"/>
      <c r="DLA64" s="497"/>
      <c r="DLB64" s="497"/>
      <c r="DLC64" s="497"/>
      <c r="DLD64" s="497"/>
      <c r="DLE64" s="497"/>
      <c r="DLF64" s="497"/>
      <c r="DLG64" s="497"/>
      <c r="DLH64" s="497"/>
      <c r="DLI64" s="497"/>
      <c r="DLJ64" s="497"/>
      <c r="DLK64" s="497"/>
      <c r="DLL64" s="497"/>
      <c r="DLM64" s="497"/>
      <c r="DLN64" s="497"/>
      <c r="DLO64" s="497"/>
      <c r="DLP64" s="497"/>
      <c r="DLQ64" s="497"/>
      <c r="DLR64" s="497"/>
      <c r="DLS64" s="497"/>
      <c r="DLT64" s="497"/>
      <c r="DLU64" s="497"/>
      <c r="DLV64" s="497"/>
      <c r="DLW64" s="497"/>
      <c r="DLX64" s="497"/>
      <c r="DLY64" s="497"/>
      <c r="DLZ64" s="497"/>
      <c r="DMA64" s="497"/>
      <c r="DMB64" s="497"/>
      <c r="DMC64" s="497"/>
      <c r="DMD64" s="497"/>
      <c r="DME64" s="497"/>
      <c r="DMF64" s="497"/>
      <c r="DMG64" s="497"/>
      <c r="DMH64" s="497"/>
      <c r="DMI64" s="497"/>
      <c r="DMJ64" s="497"/>
      <c r="DMK64" s="497"/>
      <c r="DML64" s="497"/>
      <c r="DMM64" s="497"/>
      <c r="DMN64" s="497"/>
      <c r="DMO64" s="497"/>
      <c r="DMP64" s="497"/>
      <c r="DMQ64" s="497"/>
      <c r="DMR64" s="497"/>
      <c r="DMS64" s="497"/>
      <c r="DMT64" s="497"/>
      <c r="DMU64" s="497"/>
      <c r="DMV64" s="497"/>
      <c r="DMW64" s="497"/>
      <c r="DMX64" s="497"/>
      <c r="DMY64" s="497"/>
      <c r="DMZ64" s="497"/>
      <c r="DNA64" s="497"/>
      <c r="DNB64" s="497"/>
      <c r="DNC64" s="497"/>
      <c r="DND64" s="497"/>
      <c r="DNE64" s="497"/>
      <c r="DNF64" s="497"/>
      <c r="DNG64" s="497"/>
      <c r="DNH64" s="497"/>
      <c r="DNI64" s="497"/>
      <c r="DNJ64" s="497"/>
      <c r="DNK64" s="497"/>
      <c r="DNL64" s="497"/>
      <c r="DNM64" s="497"/>
      <c r="DNN64" s="497"/>
      <c r="DNO64" s="497"/>
      <c r="DNP64" s="497"/>
      <c r="DNQ64" s="497"/>
      <c r="DNR64" s="497"/>
      <c r="DNS64" s="497"/>
      <c r="DNT64" s="497"/>
      <c r="DNU64" s="497"/>
      <c r="DNV64" s="497"/>
      <c r="DNW64" s="497"/>
      <c r="DNX64" s="497"/>
      <c r="DNY64" s="497"/>
      <c r="DNZ64" s="497"/>
      <c r="DOA64" s="497"/>
      <c r="DOB64" s="497"/>
      <c r="DOC64" s="497"/>
      <c r="DOD64" s="497"/>
      <c r="DOE64" s="497"/>
      <c r="DOF64" s="497"/>
      <c r="DOG64" s="497"/>
      <c r="DOH64" s="497"/>
      <c r="DOI64" s="497"/>
      <c r="DOJ64" s="497"/>
      <c r="DOK64" s="497"/>
      <c r="DOL64" s="497"/>
      <c r="DOM64" s="497"/>
      <c r="DON64" s="497"/>
      <c r="DOO64" s="497"/>
      <c r="DOP64" s="497"/>
      <c r="DOQ64" s="497"/>
      <c r="DOR64" s="497"/>
      <c r="DOS64" s="497"/>
      <c r="DOT64" s="497"/>
      <c r="DOU64" s="497"/>
      <c r="DOV64" s="497"/>
      <c r="DOW64" s="497"/>
      <c r="DOX64" s="497"/>
      <c r="DOY64" s="497"/>
      <c r="DOZ64" s="497"/>
      <c r="DPA64" s="497"/>
      <c r="DPB64" s="497"/>
      <c r="DPC64" s="497"/>
      <c r="DPD64" s="497"/>
      <c r="DPE64" s="497"/>
      <c r="DPF64" s="497"/>
      <c r="DPG64" s="497"/>
      <c r="DPH64" s="497"/>
      <c r="DPI64" s="497"/>
      <c r="DPJ64" s="497"/>
      <c r="DPK64" s="497"/>
      <c r="DPL64" s="497"/>
      <c r="DPM64" s="497"/>
      <c r="DPN64" s="497"/>
      <c r="DPO64" s="497"/>
      <c r="DPP64" s="497"/>
      <c r="DPQ64" s="497"/>
      <c r="DPR64" s="497"/>
      <c r="DPS64" s="497"/>
      <c r="DPT64" s="497"/>
      <c r="DPU64" s="497"/>
      <c r="DPV64" s="497"/>
      <c r="DPW64" s="497"/>
      <c r="DPX64" s="497"/>
      <c r="DPY64" s="497"/>
      <c r="DPZ64" s="497"/>
      <c r="DQA64" s="497"/>
      <c r="DQB64" s="497"/>
      <c r="DQC64" s="497"/>
      <c r="DQD64" s="497"/>
      <c r="DQE64" s="497"/>
      <c r="DQF64" s="497"/>
      <c r="DQG64" s="497"/>
      <c r="DQH64" s="497"/>
      <c r="DQI64" s="497"/>
      <c r="DQJ64" s="497"/>
      <c r="DQK64" s="497"/>
      <c r="DQL64" s="497"/>
      <c r="DQM64" s="497"/>
      <c r="DQN64" s="497"/>
      <c r="DQO64" s="497"/>
      <c r="DQP64" s="497"/>
      <c r="DQQ64" s="497"/>
      <c r="DQR64" s="497"/>
      <c r="DQS64" s="497"/>
      <c r="DQT64" s="497"/>
      <c r="DQU64" s="497"/>
      <c r="DQV64" s="497"/>
      <c r="DQW64" s="497"/>
      <c r="DQX64" s="497"/>
      <c r="DQY64" s="497"/>
      <c r="DQZ64" s="497"/>
      <c r="DRA64" s="497"/>
      <c r="DRB64" s="497"/>
      <c r="DRC64" s="497"/>
      <c r="DRD64" s="497"/>
      <c r="DRE64" s="497"/>
      <c r="DRF64" s="497"/>
      <c r="DRG64" s="497"/>
      <c r="DRH64" s="497"/>
      <c r="DRI64" s="497"/>
      <c r="DRJ64" s="497"/>
      <c r="DRK64" s="497"/>
      <c r="DRL64" s="497"/>
      <c r="DRM64" s="497"/>
      <c r="DRN64" s="497"/>
      <c r="DRO64" s="497"/>
      <c r="DRP64" s="497"/>
      <c r="DRQ64" s="497"/>
      <c r="DRR64" s="497"/>
      <c r="DRS64" s="497"/>
      <c r="DRT64" s="497"/>
      <c r="DRU64" s="497"/>
      <c r="DRV64" s="497"/>
      <c r="DRW64" s="497"/>
      <c r="DRX64" s="497"/>
      <c r="DRY64" s="497"/>
      <c r="DRZ64" s="497"/>
      <c r="DSA64" s="497"/>
      <c r="DSB64" s="497"/>
      <c r="DSC64" s="497"/>
      <c r="DSD64" s="497"/>
      <c r="DSE64" s="497"/>
      <c r="DSF64" s="497"/>
      <c r="DSG64" s="497"/>
      <c r="DSH64" s="497"/>
      <c r="DSI64" s="497"/>
      <c r="DSJ64" s="497"/>
      <c r="DSK64" s="497"/>
      <c r="DSL64" s="497"/>
      <c r="DSM64" s="497"/>
      <c r="DSN64" s="497"/>
      <c r="DSO64" s="497"/>
      <c r="DSP64" s="497"/>
      <c r="DSQ64" s="497"/>
      <c r="DSR64" s="497"/>
      <c r="DSS64" s="497"/>
      <c r="DST64" s="497"/>
      <c r="DSU64" s="497"/>
      <c r="DSV64" s="497"/>
      <c r="DSW64" s="497"/>
      <c r="DSX64" s="497"/>
      <c r="DSY64" s="497"/>
      <c r="DSZ64" s="497"/>
      <c r="DTA64" s="497"/>
      <c r="DTB64" s="497"/>
      <c r="DTC64" s="497"/>
      <c r="DTD64" s="497"/>
      <c r="DTE64" s="497"/>
      <c r="DTF64" s="497"/>
      <c r="DTG64" s="497"/>
      <c r="DTH64" s="497"/>
      <c r="DTI64" s="497"/>
      <c r="DTJ64" s="497"/>
      <c r="DTK64" s="497"/>
      <c r="DTL64" s="497"/>
      <c r="DTM64" s="497"/>
      <c r="DTN64" s="497"/>
      <c r="DTO64" s="497"/>
      <c r="DTP64" s="497"/>
      <c r="DTQ64" s="497"/>
      <c r="DTR64" s="497"/>
      <c r="DTS64" s="497"/>
      <c r="DTT64" s="497"/>
      <c r="DTU64" s="497"/>
      <c r="DTV64" s="497"/>
      <c r="DTW64" s="497"/>
      <c r="DTX64" s="497"/>
      <c r="DTY64" s="497"/>
      <c r="DTZ64" s="497"/>
      <c r="DUA64" s="497"/>
      <c r="DUB64" s="497"/>
      <c r="DUC64" s="497"/>
      <c r="DUD64" s="497"/>
      <c r="DUE64" s="497"/>
      <c r="DUF64" s="497"/>
      <c r="DUG64" s="497"/>
      <c r="DUH64" s="497"/>
      <c r="DUI64" s="497"/>
      <c r="DUJ64" s="497"/>
      <c r="DUK64" s="497"/>
      <c r="DUL64" s="497"/>
      <c r="DUM64" s="497"/>
      <c r="DUN64" s="497"/>
      <c r="DUO64" s="497"/>
      <c r="DUP64" s="497"/>
      <c r="DUQ64" s="497"/>
      <c r="DUR64" s="497"/>
      <c r="DUS64" s="497"/>
      <c r="DUT64" s="497"/>
      <c r="DUU64" s="497"/>
      <c r="DUV64" s="497"/>
      <c r="DUW64" s="497"/>
      <c r="DUX64" s="497"/>
      <c r="DUY64" s="497"/>
      <c r="DUZ64" s="497"/>
      <c r="DVA64" s="497"/>
      <c r="DVB64" s="497"/>
      <c r="DVC64" s="497"/>
      <c r="DVD64" s="497"/>
      <c r="DVE64" s="497"/>
      <c r="DVF64" s="497"/>
      <c r="DVG64" s="497"/>
      <c r="DVH64" s="497"/>
      <c r="DVI64" s="497"/>
      <c r="DVJ64" s="497"/>
      <c r="DVK64" s="497"/>
      <c r="DVL64" s="497"/>
      <c r="DVM64" s="497"/>
      <c r="DVN64" s="497"/>
      <c r="DVO64" s="497"/>
      <c r="DVP64" s="497"/>
      <c r="DVQ64" s="497"/>
      <c r="DVR64" s="497"/>
      <c r="DVS64" s="497"/>
      <c r="DVT64" s="497"/>
      <c r="DVU64" s="497"/>
      <c r="DVV64" s="497"/>
      <c r="DVW64" s="497"/>
      <c r="DVX64" s="497"/>
      <c r="DVY64" s="497"/>
      <c r="DVZ64" s="497"/>
      <c r="DWA64" s="497"/>
      <c r="DWB64" s="497"/>
      <c r="DWC64" s="497"/>
      <c r="DWD64" s="497"/>
      <c r="DWE64" s="497"/>
      <c r="DWF64" s="497"/>
      <c r="DWG64" s="497"/>
      <c r="DWH64" s="497"/>
      <c r="DWI64" s="497"/>
      <c r="DWJ64" s="497"/>
      <c r="DWK64" s="497"/>
      <c r="DWL64" s="497"/>
      <c r="DWM64" s="497"/>
      <c r="DWN64" s="497"/>
      <c r="DWO64" s="497"/>
      <c r="DWP64" s="497"/>
      <c r="DWQ64" s="497"/>
      <c r="DWR64" s="497"/>
      <c r="DWS64" s="497"/>
      <c r="DWT64" s="497"/>
      <c r="DWU64" s="497"/>
      <c r="DWV64" s="497"/>
      <c r="DWW64" s="497"/>
      <c r="DWX64" s="497"/>
      <c r="DWY64" s="497"/>
      <c r="DWZ64" s="497"/>
      <c r="DXA64" s="497"/>
      <c r="DXB64" s="497"/>
      <c r="DXC64" s="497"/>
      <c r="DXD64" s="497"/>
      <c r="DXE64" s="497"/>
      <c r="DXF64" s="497"/>
      <c r="DXG64" s="497"/>
      <c r="DXH64" s="497"/>
      <c r="DXI64" s="497"/>
      <c r="DXJ64" s="497"/>
      <c r="DXK64" s="497"/>
      <c r="DXL64" s="497"/>
      <c r="DXM64" s="497"/>
      <c r="DXN64" s="497"/>
      <c r="DXO64" s="497"/>
      <c r="DXP64" s="497"/>
      <c r="DXQ64" s="497"/>
      <c r="DXR64" s="497"/>
      <c r="DXS64" s="497"/>
      <c r="DXT64" s="497"/>
      <c r="DXU64" s="497"/>
      <c r="DXV64" s="497"/>
      <c r="DXW64" s="497"/>
      <c r="DXX64" s="497"/>
      <c r="DXY64" s="497"/>
      <c r="DXZ64" s="497"/>
      <c r="DYA64" s="497"/>
      <c r="DYB64" s="497"/>
      <c r="DYC64" s="497"/>
      <c r="DYD64" s="497"/>
      <c r="DYE64" s="497"/>
      <c r="DYF64" s="497"/>
      <c r="DYG64" s="497"/>
      <c r="DYH64" s="497"/>
      <c r="DYI64" s="497"/>
      <c r="DYJ64" s="497"/>
      <c r="DYK64" s="497"/>
      <c r="DYL64" s="497"/>
      <c r="DYM64" s="497"/>
      <c r="DYN64" s="497"/>
      <c r="DYO64" s="497"/>
      <c r="DYP64" s="497"/>
      <c r="DYQ64" s="497"/>
      <c r="DYR64" s="497"/>
      <c r="DYS64" s="497"/>
      <c r="DYT64" s="497"/>
      <c r="DYU64" s="497"/>
      <c r="DYV64" s="497"/>
      <c r="DYW64" s="497"/>
      <c r="DYX64" s="497"/>
      <c r="DYY64" s="497"/>
      <c r="DYZ64" s="497"/>
      <c r="DZA64" s="497"/>
      <c r="DZB64" s="497"/>
      <c r="DZC64" s="497"/>
      <c r="DZD64" s="497"/>
      <c r="DZE64" s="497"/>
      <c r="DZF64" s="497"/>
      <c r="DZG64" s="497"/>
      <c r="DZH64" s="497"/>
      <c r="DZI64" s="497"/>
      <c r="DZJ64" s="497"/>
      <c r="DZK64" s="497"/>
      <c r="DZL64" s="497"/>
      <c r="DZM64" s="497"/>
      <c r="DZN64" s="497"/>
      <c r="DZO64" s="497"/>
      <c r="DZP64" s="497"/>
      <c r="DZQ64" s="497"/>
      <c r="DZR64" s="497"/>
      <c r="DZS64" s="497"/>
      <c r="DZT64" s="497"/>
      <c r="DZU64" s="497"/>
      <c r="DZV64" s="497"/>
      <c r="DZW64" s="497"/>
      <c r="DZX64" s="497"/>
      <c r="DZY64" s="497"/>
      <c r="DZZ64" s="497"/>
      <c r="EAA64" s="497"/>
      <c r="EAB64" s="497"/>
      <c r="EAC64" s="497"/>
      <c r="EAD64" s="497"/>
      <c r="EAE64" s="497"/>
      <c r="EAF64" s="497"/>
      <c r="EAG64" s="497"/>
      <c r="EAH64" s="497"/>
      <c r="EAI64" s="497"/>
      <c r="EAJ64" s="497"/>
      <c r="EAK64" s="497"/>
      <c r="EAL64" s="497"/>
      <c r="EAM64" s="497"/>
      <c r="EAN64" s="497"/>
      <c r="EAO64" s="497"/>
      <c r="EAP64" s="497"/>
      <c r="EAQ64" s="497"/>
      <c r="EAR64" s="497"/>
      <c r="EAS64" s="497"/>
      <c r="EAT64" s="497"/>
      <c r="EAU64" s="497"/>
      <c r="EAV64" s="497"/>
      <c r="EAW64" s="497"/>
      <c r="EAX64" s="497"/>
      <c r="EAY64" s="497"/>
      <c r="EAZ64" s="497"/>
      <c r="EBA64" s="497"/>
      <c r="EBB64" s="497"/>
      <c r="EBC64" s="497"/>
      <c r="EBD64" s="497"/>
      <c r="EBE64" s="497"/>
      <c r="EBF64" s="497"/>
      <c r="EBG64" s="497"/>
      <c r="EBH64" s="497"/>
      <c r="EBI64" s="497"/>
      <c r="EBJ64" s="497"/>
      <c r="EBK64" s="497"/>
      <c r="EBL64" s="497"/>
      <c r="EBM64" s="497"/>
      <c r="EBN64" s="497"/>
      <c r="EBO64" s="497"/>
      <c r="EBP64" s="497"/>
      <c r="EBQ64" s="497"/>
      <c r="EBR64" s="497"/>
      <c r="EBS64" s="497"/>
      <c r="EBT64" s="497"/>
      <c r="EBU64" s="497"/>
      <c r="EBV64" s="497"/>
      <c r="EBW64" s="497"/>
      <c r="EBX64" s="497"/>
      <c r="EBY64" s="497"/>
      <c r="EBZ64" s="497"/>
      <c r="ECA64" s="497"/>
      <c r="ECB64" s="497"/>
      <c r="ECC64" s="497"/>
      <c r="ECD64" s="497"/>
      <c r="ECE64" s="497"/>
      <c r="ECF64" s="497"/>
      <c r="ECG64" s="497"/>
      <c r="ECH64" s="497"/>
      <c r="ECI64" s="497"/>
      <c r="ECJ64" s="497"/>
      <c r="ECK64" s="497"/>
      <c r="ECL64" s="497"/>
      <c r="ECM64" s="497"/>
      <c r="ECN64" s="497"/>
      <c r="ECO64" s="497"/>
      <c r="ECP64" s="497"/>
      <c r="ECQ64" s="497"/>
      <c r="ECR64" s="497"/>
      <c r="ECS64" s="497"/>
      <c r="ECT64" s="497"/>
      <c r="ECU64" s="497"/>
      <c r="ECV64" s="497"/>
      <c r="ECW64" s="497"/>
      <c r="ECX64" s="497"/>
      <c r="ECY64" s="497"/>
      <c r="ECZ64" s="497"/>
      <c r="EDA64" s="497"/>
      <c r="EDB64" s="497"/>
      <c r="EDC64" s="497"/>
      <c r="EDD64" s="497"/>
      <c r="EDE64" s="497"/>
      <c r="EDF64" s="497"/>
      <c r="EDG64" s="497"/>
      <c r="EDH64" s="497"/>
      <c r="EDI64" s="497"/>
      <c r="EDJ64" s="497"/>
      <c r="EDK64" s="497"/>
      <c r="EDL64" s="497"/>
      <c r="EDM64" s="497"/>
      <c r="EDN64" s="497"/>
      <c r="EDO64" s="497"/>
      <c r="EDP64" s="497"/>
      <c r="EDQ64" s="497"/>
      <c r="EDR64" s="497"/>
      <c r="EDS64" s="497"/>
      <c r="EDT64" s="497"/>
      <c r="EDU64" s="497"/>
      <c r="EDV64" s="497"/>
      <c r="EDW64" s="497"/>
      <c r="EDX64" s="497"/>
      <c r="EDY64" s="497"/>
      <c r="EDZ64" s="497"/>
      <c r="EEA64" s="497"/>
      <c r="EEB64" s="497"/>
      <c r="EEC64" s="497"/>
      <c r="EED64" s="497"/>
      <c r="EEE64" s="497"/>
      <c r="EEF64" s="497"/>
      <c r="EEG64" s="497"/>
      <c r="EEH64" s="497"/>
      <c r="EEI64" s="497"/>
      <c r="EEJ64" s="497"/>
      <c r="EEK64" s="497"/>
      <c r="EEL64" s="497"/>
      <c r="EEM64" s="497"/>
      <c r="EEN64" s="497"/>
      <c r="EEO64" s="497"/>
      <c r="EEP64" s="497"/>
      <c r="EEQ64" s="497"/>
      <c r="EER64" s="497"/>
      <c r="EES64" s="497"/>
      <c r="EET64" s="497"/>
      <c r="EEU64" s="497"/>
      <c r="EEV64" s="497"/>
      <c r="EEW64" s="497"/>
      <c r="EEX64" s="497"/>
      <c r="EEY64" s="497"/>
      <c r="EEZ64" s="497"/>
      <c r="EFA64" s="497"/>
      <c r="EFB64" s="497"/>
      <c r="EFC64" s="497"/>
      <c r="EFD64" s="497"/>
      <c r="EFE64" s="497"/>
      <c r="EFF64" s="497"/>
      <c r="EFG64" s="497"/>
      <c r="EFH64" s="497"/>
      <c r="EFI64" s="497"/>
      <c r="EFJ64" s="497"/>
      <c r="EFK64" s="497"/>
      <c r="EFL64" s="497"/>
      <c r="EFM64" s="497"/>
      <c r="EFN64" s="497"/>
      <c r="EFO64" s="497"/>
      <c r="EFP64" s="497"/>
      <c r="EFQ64" s="497"/>
      <c r="EFR64" s="497"/>
      <c r="EFS64" s="497"/>
      <c r="EFT64" s="497"/>
      <c r="EFU64" s="497"/>
      <c r="EFV64" s="497"/>
      <c r="EFW64" s="497"/>
      <c r="EFX64" s="497"/>
      <c r="EFY64" s="497"/>
      <c r="EFZ64" s="497"/>
      <c r="EGA64" s="497"/>
      <c r="EGB64" s="497"/>
      <c r="EGC64" s="497"/>
      <c r="EGD64" s="497"/>
      <c r="EGE64" s="497"/>
      <c r="EGF64" s="497"/>
      <c r="EGG64" s="497"/>
      <c r="EGH64" s="497"/>
      <c r="EGI64" s="497"/>
      <c r="EGJ64" s="497"/>
      <c r="EGK64" s="497"/>
      <c r="EGL64" s="497"/>
      <c r="EGM64" s="497"/>
      <c r="EGN64" s="497"/>
      <c r="EGO64" s="497"/>
      <c r="EGP64" s="497"/>
      <c r="EGQ64" s="497"/>
      <c r="EGR64" s="497"/>
      <c r="EGS64" s="497"/>
      <c r="EGT64" s="497"/>
      <c r="EGU64" s="497"/>
      <c r="EGV64" s="497"/>
      <c r="EGW64" s="497"/>
      <c r="EGX64" s="497"/>
      <c r="EGY64" s="497"/>
      <c r="EGZ64" s="497"/>
      <c r="EHA64" s="497"/>
      <c r="EHB64" s="497"/>
      <c r="EHC64" s="497"/>
      <c r="EHD64" s="497"/>
      <c r="EHE64" s="497"/>
      <c r="EHF64" s="497"/>
      <c r="EHG64" s="497"/>
      <c r="EHH64" s="497"/>
      <c r="EHI64" s="497"/>
      <c r="EHJ64" s="497"/>
      <c r="EHK64" s="497"/>
      <c r="EHL64" s="497"/>
      <c r="EHM64" s="497"/>
      <c r="EHN64" s="497"/>
      <c r="EHO64" s="497"/>
      <c r="EHP64" s="497"/>
      <c r="EHQ64" s="497"/>
      <c r="EHR64" s="497"/>
      <c r="EHS64" s="497"/>
      <c r="EHT64" s="497"/>
      <c r="EHU64" s="497"/>
      <c r="EHV64" s="497"/>
      <c r="EHW64" s="497"/>
      <c r="EHX64" s="497"/>
      <c r="EHY64" s="497"/>
      <c r="EHZ64" s="497"/>
      <c r="EIA64" s="497"/>
      <c r="EIB64" s="497"/>
      <c r="EIC64" s="497"/>
      <c r="EID64" s="497"/>
      <c r="EIE64" s="497"/>
      <c r="EIF64" s="497"/>
      <c r="EIG64" s="497"/>
      <c r="EIH64" s="497"/>
      <c r="EII64" s="497"/>
      <c r="EIJ64" s="497"/>
      <c r="EIK64" s="497"/>
      <c r="EIL64" s="497"/>
      <c r="EIM64" s="497"/>
      <c r="EIN64" s="497"/>
      <c r="EIO64" s="497"/>
      <c r="EIP64" s="497"/>
      <c r="EIQ64" s="497"/>
      <c r="EIR64" s="497"/>
      <c r="EIS64" s="497"/>
      <c r="EIT64" s="497"/>
      <c r="EIU64" s="497"/>
      <c r="EIV64" s="497"/>
      <c r="EIW64" s="497"/>
      <c r="EIX64" s="497"/>
      <c r="EIY64" s="497"/>
      <c r="EIZ64" s="497"/>
      <c r="EJA64" s="497"/>
      <c r="EJB64" s="497"/>
      <c r="EJC64" s="497"/>
      <c r="EJD64" s="497"/>
      <c r="EJE64" s="497"/>
      <c r="EJF64" s="497"/>
      <c r="EJG64" s="497"/>
      <c r="EJH64" s="497"/>
      <c r="EJI64" s="497"/>
      <c r="EJJ64" s="497"/>
      <c r="EJK64" s="497"/>
      <c r="EJL64" s="497"/>
      <c r="EJM64" s="497"/>
      <c r="EJN64" s="497"/>
      <c r="EJO64" s="497"/>
      <c r="EJP64" s="497"/>
      <c r="EJQ64" s="497"/>
      <c r="EJR64" s="497"/>
      <c r="EJS64" s="497"/>
      <c r="EJT64" s="497"/>
      <c r="EJU64" s="497"/>
      <c r="EJV64" s="497"/>
      <c r="EJW64" s="497"/>
      <c r="EJX64" s="497"/>
      <c r="EJY64" s="497"/>
      <c r="EJZ64" s="497"/>
      <c r="EKA64" s="497"/>
      <c r="EKB64" s="497"/>
      <c r="EKC64" s="497"/>
      <c r="EKD64" s="497"/>
      <c r="EKE64" s="497"/>
      <c r="EKF64" s="497"/>
      <c r="EKG64" s="497"/>
      <c r="EKH64" s="497"/>
      <c r="EKI64" s="497"/>
      <c r="EKJ64" s="497"/>
      <c r="EKK64" s="497"/>
      <c r="EKL64" s="497"/>
      <c r="EKM64" s="497"/>
      <c r="EKN64" s="497"/>
      <c r="EKO64" s="497"/>
      <c r="EKP64" s="497"/>
      <c r="EKQ64" s="497"/>
      <c r="EKR64" s="497"/>
      <c r="EKS64" s="497"/>
      <c r="EKT64" s="497"/>
      <c r="EKU64" s="497"/>
      <c r="EKV64" s="497"/>
      <c r="EKW64" s="497"/>
      <c r="EKX64" s="497"/>
      <c r="EKY64" s="497"/>
      <c r="EKZ64" s="497"/>
      <c r="ELA64" s="497"/>
      <c r="ELB64" s="497"/>
      <c r="ELC64" s="497"/>
      <c r="ELD64" s="497"/>
      <c r="ELE64" s="497"/>
      <c r="ELF64" s="497"/>
      <c r="ELG64" s="497"/>
      <c r="ELH64" s="497"/>
      <c r="ELI64" s="497"/>
      <c r="ELJ64" s="497"/>
      <c r="ELK64" s="497"/>
      <c r="ELL64" s="497"/>
      <c r="ELM64" s="497"/>
      <c r="ELN64" s="497"/>
      <c r="ELO64" s="497"/>
      <c r="ELP64" s="497"/>
      <c r="ELQ64" s="497"/>
      <c r="ELR64" s="497"/>
      <c r="ELS64" s="497"/>
      <c r="ELT64" s="497"/>
      <c r="ELU64" s="497"/>
      <c r="ELV64" s="497"/>
      <c r="ELW64" s="497"/>
      <c r="ELX64" s="497"/>
      <c r="ELY64" s="497"/>
      <c r="ELZ64" s="497"/>
      <c r="EMA64" s="497"/>
      <c r="EMB64" s="497"/>
      <c r="EMC64" s="497"/>
      <c r="EMD64" s="497"/>
      <c r="EME64" s="497"/>
      <c r="EMF64" s="497"/>
      <c r="EMG64" s="497"/>
      <c r="EMH64" s="497"/>
      <c r="EMI64" s="497"/>
      <c r="EMJ64" s="497"/>
      <c r="EMK64" s="497"/>
      <c r="EML64" s="497"/>
      <c r="EMM64" s="497"/>
      <c r="EMN64" s="497"/>
      <c r="EMO64" s="497"/>
      <c r="EMP64" s="497"/>
      <c r="EMQ64" s="497"/>
      <c r="EMR64" s="497"/>
      <c r="EMS64" s="497"/>
      <c r="EMT64" s="497"/>
      <c r="EMU64" s="497"/>
      <c r="EMV64" s="497"/>
      <c r="EMW64" s="497"/>
      <c r="EMX64" s="497"/>
      <c r="EMY64" s="497"/>
      <c r="EMZ64" s="497"/>
      <c r="ENA64" s="497"/>
      <c r="ENB64" s="497"/>
      <c r="ENC64" s="497"/>
      <c r="END64" s="497"/>
      <c r="ENE64" s="497"/>
      <c r="ENF64" s="497"/>
      <c r="ENG64" s="497"/>
      <c r="ENH64" s="497"/>
      <c r="ENI64" s="497"/>
      <c r="ENJ64" s="497"/>
      <c r="ENK64" s="497"/>
      <c r="ENL64" s="497"/>
      <c r="ENM64" s="497"/>
      <c r="ENN64" s="497"/>
      <c r="ENO64" s="497"/>
      <c r="ENP64" s="497"/>
      <c r="ENQ64" s="497"/>
      <c r="ENR64" s="497"/>
      <c r="ENS64" s="497"/>
      <c r="ENT64" s="497"/>
      <c r="ENU64" s="497"/>
      <c r="ENV64" s="497"/>
      <c r="ENW64" s="497"/>
      <c r="ENX64" s="497"/>
      <c r="ENY64" s="497"/>
      <c r="ENZ64" s="497"/>
      <c r="EOA64" s="497"/>
      <c r="EOB64" s="497"/>
      <c r="EOC64" s="497"/>
      <c r="EOD64" s="497"/>
      <c r="EOE64" s="497"/>
      <c r="EOF64" s="497"/>
      <c r="EOG64" s="497"/>
      <c r="EOH64" s="497"/>
      <c r="EOI64" s="497"/>
      <c r="EOJ64" s="497"/>
      <c r="EOK64" s="497"/>
      <c r="EOL64" s="497"/>
      <c r="EOM64" s="497"/>
      <c r="EON64" s="497"/>
      <c r="EOO64" s="497"/>
      <c r="EOP64" s="497"/>
      <c r="EOQ64" s="497"/>
      <c r="EOR64" s="497"/>
      <c r="EOS64" s="497"/>
      <c r="EOT64" s="497"/>
      <c r="EOU64" s="497"/>
      <c r="EOV64" s="497"/>
      <c r="EOW64" s="497"/>
      <c r="EOX64" s="497"/>
      <c r="EOY64" s="497"/>
      <c r="EOZ64" s="497"/>
      <c r="EPA64" s="497"/>
      <c r="EPB64" s="497"/>
      <c r="EPC64" s="497"/>
      <c r="EPD64" s="497"/>
      <c r="EPE64" s="497"/>
      <c r="EPF64" s="497"/>
      <c r="EPG64" s="497"/>
      <c r="EPH64" s="497"/>
      <c r="EPI64" s="497"/>
      <c r="EPJ64" s="497"/>
      <c r="EPK64" s="497"/>
      <c r="EPL64" s="497"/>
      <c r="EPM64" s="497"/>
      <c r="EPN64" s="497"/>
      <c r="EPO64" s="497"/>
      <c r="EPP64" s="497"/>
      <c r="EPQ64" s="497"/>
      <c r="EPR64" s="497"/>
      <c r="EPS64" s="497"/>
      <c r="EPT64" s="497"/>
      <c r="EPU64" s="497"/>
      <c r="EPV64" s="497"/>
      <c r="EPW64" s="497"/>
      <c r="EPX64" s="497"/>
      <c r="EPY64" s="497"/>
      <c r="EPZ64" s="497"/>
      <c r="EQA64" s="497"/>
      <c r="EQB64" s="497"/>
      <c r="EQC64" s="497"/>
      <c r="EQD64" s="497"/>
      <c r="EQE64" s="497"/>
      <c r="EQF64" s="497"/>
      <c r="EQG64" s="497"/>
      <c r="EQH64" s="497"/>
      <c r="EQI64" s="497"/>
      <c r="EQJ64" s="497"/>
      <c r="EQK64" s="497"/>
      <c r="EQL64" s="497"/>
      <c r="EQM64" s="497"/>
      <c r="EQN64" s="497"/>
      <c r="EQO64" s="497"/>
      <c r="EQP64" s="497"/>
      <c r="EQQ64" s="497"/>
      <c r="EQR64" s="497"/>
      <c r="EQS64" s="497"/>
      <c r="EQT64" s="497"/>
      <c r="EQU64" s="497"/>
      <c r="EQV64" s="497"/>
      <c r="EQW64" s="497"/>
      <c r="EQX64" s="497"/>
      <c r="EQY64" s="497"/>
      <c r="EQZ64" s="497"/>
      <c r="ERA64" s="497"/>
      <c r="ERB64" s="497"/>
      <c r="ERC64" s="497"/>
      <c r="ERD64" s="497"/>
      <c r="ERE64" s="497"/>
      <c r="ERF64" s="497"/>
      <c r="ERG64" s="497"/>
      <c r="ERH64" s="497"/>
      <c r="ERI64" s="497"/>
      <c r="ERJ64" s="497"/>
      <c r="ERK64" s="497"/>
      <c r="ERL64" s="497"/>
      <c r="ERM64" s="497"/>
      <c r="ERN64" s="497"/>
      <c r="ERO64" s="497"/>
      <c r="ERP64" s="497"/>
      <c r="ERQ64" s="497"/>
      <c r="ERR64" s="497"/>
      <c r="ERS64" s="497"/>
      <c r="ERT64" s="497"/>
      <c r="ERU64" s="497"/>
      <c r="ERV64" s="497"/>
      <c r="ERW64" s="497"/>
      <c r="ERX64" s="497"/>
      <c r="ERY64" s="497"/>
      <c r="ERZ64" s="497"/>
      <c r="ESA64" s="497"/>
      <c r="ESB64" s="497"/>
      <c r="ESC64" s="497"/>
      <c r="ESD64" s="497"/>
      <c r="ESE64" s="497"/>
      <c r="ESF64" s="497"/>
      <c r="ESG64" s="497"/>
      <c r="ESH64" s="497"/>
      <c r="ESI64" s="497"/>
      <c r="ESJ64" s="497"/>
      <c r="ESK64" s="497"/>
      <c r="ESL64" s="497"/>
      <c r="ESM64" s="497"/>
      <c r="ESN64" s="497"/>
      <c r="ESO64" s="497"/>
      <c r="ESP64" s="497"/>
      <c r="ESQ64" s="497"/>
      <c r="ESR64" s="497"/>
      <c r="ESS64" s="497"/>
      <c r="EST64" s="497"/>
      <c r="ESU64" s="497"/>
      <c r="ESV64" s="497"/>
      <c r="ESW64" s="497"/>
      <c r="ESX64" s="497"/>
      <c r="ESY64" s="497"/>
      <c r="ESZ64" s="497"/>
      <c r="ETA64" s="497"/>
      <c r="ETB64" s="497"/>
      <c r="ETC64" s="497"/>
      <c r="ETD64" s="497"/>
      <c r="ETE64" s="497"/>
      <c r="ETF64" s="497"/>
      <c r="ETG64" s="497"/>
      <c r="ETH64" s="497"/>
      <c r="ETI64" s="497"/>
      <c r="ETJ64" s="497"/>
      <c r="ETK64" s="497"/>
      <c r="ETL64" s="497"/>
      <c r="ETM64" s="497"/>
      <c r="ETN64" s="497"/>
      <c r="ETO64" s="497"/>
      <c r="ETP64" s="497"/>
      <c r="ETQ64" s="497"/>
      <c r="ETR64" s="497"/>
      <c r="ETS64" s="497"/>
      <c r="ETT64" s="497"/>
      <c r="ETU64" s="497"/>
      <c r="ETV64" s="497"/>
      <c r="ETW64" s="497"/>
      <c r="ETX64" s="497"/>
      <c r="ETY64" s="497"/>
      <c r="ETZ64" s="497"/>
      <c r="EUA64" s="497"/>
      <c r="EUB64" s="497"/>
      <c r="EUC64" s="497"/>
      <c r="EUD64" s="497"/>
      <c r="EUE64" s="497"/>
      <c r="EUF64" s="497"/>
      <c r="EUG64" s="497"/>
      <c r="EUH64" s="497"/>
      <c r="EUI64" s="497"/>
      <c r="EUJ64" s="497"/>
      <c r="EUK64" s="497"/>
      <c r="EUL64" s="497"/>
      <c r="EUM64" s="497"/>
      <c r="EUN64" s="497"/>
      <c r="EUO64" s="497"/>
      <c r="EUP64" s="497"/>
      <c r="EUQ64" s="497"/>
      <c r="EUR64" s="497"/>
      <c r="EUS64" s="497"/>
      <c r="EUT64" s="497"/>
      <c r="EUU64" s="497"/>
      <c r="EUV64" s="497"/>
      <c r="EUW64" s="497"/>
      <c r="EUX64" s="497"/>
      <c r="EUY64" s="497"/>
      <c r="EUZ64" s="497"/>
      <c r="EVA64" s="497"/>
      <c r="EVB64" s="497"/>
      <c r="EVC64" s="497"/>
      <c r="EVD64" s="497"/>
      <c r="EVE64" s="497"/>
      <c r="EVF64" s="497"/>
      <c r="EVG64" s="497"/>
      <c r="EVH64" s="497"/>
      <c r="EVI64" s="497"/>
      <c r="EVJ64" s="497"/>
      <c r="EVK64" s="497"/>
      <c r="EVL64" s="497"/>
      <c r="EVM64" s="497"/>
      <c r="EVN64" s="497"/>
      <c r="EVO64" s="497"/>
      <c r="EVP64" s="497"/>
      <c r="EVQ64" s="497"/>
      <c r="EVR64" s="497"/>
      <c r="EVS64" s="497"/>
      <c r="EVT64" s="497"/>
      <c r="EVU64" s="497"/>
      <c r="EVV64" s="497"/>
      <c r="EVW64" s="497"/>
      <c r="EVX64" s="497"/>
      <c r="EVY64" s="497"/>
      <c r="EVZ64" s="497"/>
      <c r="EWA64" s="497"/>
      <c r="EWB64" s="497"/>
      <c r="EWC64" s="497"/>
      <c r="EWD64" s="497"/>
      <c r="EWE64" s="497"/>
      <c r="EWF64" s="497"/>
      <c r="EWG64" s="497"/>
      <c r="EWH64" s="497"/>
      <c r="EWI64" s="497"/>
      <c r="EWJ64" s="497"/>
      <c r="EWK64" s="497"/>
      <c r="EWL64" s="497"/>
      <c r="EWM64" s="497"/>
      <c r="EWN64" s="497"/>
      <c r="EWO64" s="497"/>
      <c r="EWP64" s="497"/>
      <c r="EWQ64" s="497"/>
      <c r="EWR64" s="497"/>
      <c r="EWS64" s="497"/>
      <c r="EWT64" s="497"/>
      <c r="EWU64" s="497"/>
      <c r="EWV64" s="497"/>
      <c r="EWW64" s="497"/>
      <c r="EWX64" s="497"/>
      <c r="EWY64" s="497"/>
      <c r="EWZ64" s="497"/>
      <c r="EXA64" s="497"/>
      <c r="EXB64" s="497"/>
      <c r="EXC64" s="497"/>
      <c r="EXD64" s="497"/>
      <c r="EXE64" s="497"/>
      <c r="EXF64" s="497"/>
      <c r="EXG64" s="497"/>
      <c r="EXH64" s="497"/>
      <c r="EXI64" s="497"/>
      <c r="EXJ64" s="497"/>
      <c r="EXK64" s="497"/>
      <c r="EXL64" s="497"/>
      <c r="EXM64" s="497"/>
      <c r="EXN64" s="497"/>
      <c r="EXO64" s="497"/>
      <c r="EXP64" s="497"/>
      <c r="EXQ64" s="497"/>
      <c r="EXR64" s="497"/>
      <c r="EXS64" s="497"/>
      <c r="EXT64" s="497"/>
      <c r="EXU64" s="497"/>
      <c r="EXV64" s="497"/>
      <c r="EXW64" s="497"/>
      <c r="EXX64" s="497"/>
      <c r="EXY64" s="497"/>
      <c r="EXZ64" s="497"/>
      <c r="EYA64" s="497"/>
      <c r="EYB64" s="497"/>
      <c r="EYC64" s="497"/>
      <c r="EYD64" s="497"/>
      <c r="EYE64" s="497"/>
      <c r="EYF64" s="497"/>
      <c r="EYG64" s="497"/>
      <c r="EYH64" s="497"/>
      <c r="EYI64" s="497"/>
      <c r="EYJ64" s="497"/>
      <c r="EYK64" s="497"/>
      <c r="EYL64" s="497"/>
      <c r="EYM64" s="497"/>
      <c r="EYN64" s="497"/>
      <c r="EYO64" s="497"/>
      <c r="EYP64" s="497"/>
      <c r="EYQ64" s="497"/>
      <c r="EYR64" s="497"/>
      <c r="EYS64" s="497"/>
      <c r="EYT64" s="497"/>
      <c r="EYU64" s="497"/>
      <c r="EYV64" s="497"/>
      <c r="EYW64" s="497"/>
      <c r="EYX64" s="497"/>
      <c r="EYY64" s="497"/>
      <c r="EYZ64" s="497"/>
      <c r="EZA64" s="497"/>
      <c r="EZB64" s="497"/>
      <c r="EZC64" s="497"/>
      <c r="EZD64" s="497"/>
      <c r="EZE64" s="497"/>
      <c r="EZF64" s="497"/>
      <c r="EZG64" s="497"/>
      <c r="EZH64" s="497"/>
      <c r="EZI64" s="497"/>
      <c r="EZJ64" s="497"/>
      <c r="EZK64" s="497"/>
      <c r="EZL64" s="497"/>
      <c r="EZM64" s="497"/>
      <c r="EZN64" s="497"/>
      <c r="EZO64" s="497"/>
      <c r="EZP64" s="497"/>
      <c r="EZQ64" s="497"/>
      <c r="EZR64" s="497"/>
      <c r="EZS64" s="497"/>
      <c r="EZT64" s="497"/>
      <c r="EZU64" s="497"/>
      <c r="EZV64" s="497"/>
      <c r="EZW64" s="497"/>
      <c r="EZX64" s="497"/>
      <c r="EZY64" s="497"/>
      <c r="EZZ64" s="497"/>
      <c r="FAA64" s="497"/>
      <c r="FAB64" s="497"/>
      <c r="FAC64" s="497"/>
      <c r="FAD64" s="497"/>
      <c r="FAE64" s="497"/>
      <c r="FAF64" s="497"/>
      <c r="FAG64" s="497"/>
      <c r="FAH64" s="497"/>
      <c r="FAI64" s="497"/>
      <c r="FAJ64" s="497"/>
      <c r="FAK64" s="497"/>
      <c r="FAL64" s="497"/>
      <c r="FAM64" s="497"/>
      <c r="FAN64" s="497"/>
      <c r="FAO64" s="497"/>
      <c r="FAP64" s="497"/>
      <c r="FAQ64" s="497"/>
      <c r="FAR64" s="497"/>
      <c r="FAS64" s="497"/>
      <c r="FAT64" s="497"/>
      <c r="FAU64" s="497"/>
      <c r="FAV64" s="497"/>
      <c r="FAW64" s="497"/>
      <c r="FAX64" s="497"/>
      <c r="FAY64" s="497"/>
      <c r="FAZ64" s="497"/>
      <c r="FBA64" s="497"/>
      <c r="FBB64" s="497"/>
      <c r="FBC64" s="497"/>
      <c r="FBD64" s="497"/>
      <c r="FBE64" s="497"/>
      <c r="FBF64" s="497"/>
      <c r="FBG64" s="497"/>
      <c r="FBH64" s="497"/>
      <c r="FBI64" s="497"/>
      <c r="FBJ64" s="497"/>
      <c r="FBK64" s="497"/>
      <c r="FBL64" s="497"/>
      <c r="FBM64" s="497"/>
      <c r="FBN64" s="497"/>
      <c r="FBO64" s="497"/>
      <c r="FBP64" s="497"/>
      <c r="FBQ64" s="497"/>
      <c r="FBR64" s="497"/>
      <c r="FBS64" s="497"/>
      <c r="FBT64" s="497"/>
      <c r="FBU64" s="497"/>
      <c r="FBV64" s="497"/>
      <c r="FBW64" s="497"/>
      <c r="FBX64" s="497"/>
      <c r="FBY64" s="497"/>
      <c r="FBZ64" s="497"/>
      <c r="FCA64" s="497"/>
      <c r="FCB64" s="497"/>
      <c r="FCC64" s="497"/>
      <c r="FCD64" s="497"/>
      <c r="FCE64" s="497"/>
      <c r="FCF64" s="497"/>
      <c r="FCG64" s="497"/>
      <c r="FCH64" s="497"/>
      <c r="FCI64" s="497"/>
      <c r="FCJ64" s="497"/>
      <c r="FCK64" s="497"/>
      <c r="FCL64" s="497"/>
      <c r="FCM64" s="497"/>
      <c r="FCN64" s="497"/>
      <c r="FCO64" s="497"/>
      <c r="FCP64" s="497"/>
      <c r="FCQ64" s="497"/>
      <c r="FCR64" s="497"/>
      <c r="FCS64" s="497"/>
      <c r="FCT64" s="497"/>
      <c r="FCU64" s="497"/>
      <c r="FCV64" s="497"/>
      <c r="FCW64" s="497"/>
      <c r="FCX64" s="497"/>
      <c r="FCY64" s="497"/>
      <c r="FCZ64" s="497"/>
      <c r="FDA64" s="497"/>
      <c r="FDB64" s="497"/>
      <c r="FDC64" s="497"/>
      <c r="FDD64" s="497"/>
      <c r="FDE64" s="497"/>
      <c r="FDF64" s="497"/>
      <c r="FDG64" s="497"/>
      <c r="FDH64" s="497"/>
      <c r="FDI64" s="497"/>
      <c r="FDJ64" s="497"/>
      <c r="FDK64" s="497"/>
      <c r="FDL64" s="497"/>
      <c r="FDM64" s="497"/>
      <c r="FDN64" s="497"/>
      <c r="FDO64" s="497"/>
      <c r="FDP64" s="497"/>
      <c r="FDQ64" s="497"/>
      <c r="FDR64" s="497"/>
      <c r="FDS64" s="497"/>
      <c r="FDT64" s="497"/>
      <c r="FDU64" s="497"/>
      <c r="FDV64" s="497"/>
      <c r="FDW64" s="497"/>
      <c r="FDX64" s="497"/>
      <c r="FDY64" s="497"/>
      <c r="FDZ64" s="497"/>
      <c r="FEA64" s="497"/>
      <c r="FEB64" s="497"/>
      <c r="FEC64" s="497"/>
      <c r="FED64" s="497"/>
      <c r="FEE64" s="497"/>
      <c r="FEF64" s="497"/>
      <c r="FEG64" s="497"/>
      <c r="FEH64" s="497"/>
      <c r="FEI64" s="497"/>
      <c r="FEJ64" s="497"/>
      <c r="FEK64" s="497"/>
      <c r="FEL64" s="497"/>
      <c r="FEM64" s="497"/>
      <c r="FEN64" s="497"/>
      <c r="FEO64" s="497"/>
      <c r="FEP64" s="497"/>
      <c r="FEQ64" s="497"/>
      <c r="FER64" s="497"/>
      <c r="FES64" s="497"/>
      <c r="FET64" s="497"/>
      <c r="FEU64" s="497"/>
      <c r="FEV64" s="497"/>
      <c r="FEW64" s="497"/>
      <c r="FEX64" s="497"/>
      <c r="FEY64" s="497"/>
      <c r="FEZ64" s="497"/>
      <c r="FFA64" s="497"/>
      <c r="FFB64" s="497"/>
      <c r="FFC64" s="497"/>
      <c r="FFD64" s="497"/>
      <c r="FFE64" s="497"/>
      <c r="FFF64" s="497"/>
      <c r="FFG64" s="497"/>
      <c r="FFH64" s="497"/>
      <c r="FFI64" s="497"/>
      <c r="FFJ64" s="497"/>
      <c r="FFK64" s="497"/>
      <c r="FFL64" s="497"/>
      <c r="FFM64" s="497"/>
      <c r="FFN64" s="497"/>
      <c r="FFO64" s="497"/>
      <c r="FFP64" s="497"/>
      <c r="FFQ64" s="497"/>
      <c r="FFR64" s="497"/>
      <c r="FFS64" s="497"/>
      <c r="FFT64" s="497"/>
      <c r="FFU64" s="497"/>
      <c r="FFV64" s="497"/>
      <c r="FFW64" s="497"/>
      <c r="FFX64" s="497"/>
      <c r="FFY64" s="497"/>
      <c r="FFZ64" s="497"/>
      <c r="FGA64" s="497"/>
      <c r="FGB64" s="497"/>
      <c r="FGC64" s="497"/>
      <c r="FGD64" s="497"/>
      <c r="FGE64" s="497"/>
      <c r="FGF64" s="497"/>
      <c r="FGG64" s="497"/>
      <c r="FGH64" s="497"/>
      <c r="FGI64" s="497"/>
      <c r="FGJ64" s="497"/>
      <c r="FGK64" s="497"/>
      <c r="FGL64" s="497"/>
      <c r="FGM64" s="497"/>
      <c r="FGN64" s="497"/>
      <c r="FGO64" s="497"/>
      <c r="FGP64" s="497"/>
      <c r="FGQ64" s="497"/>
      <c r="FGR64" s="497"/>
      <c r="FGS64" s="497"/>
      <c r="FGT64" s="497"/>
      <c r="FGU64" s="497"/>
      <c r="FGV64" s="497"/>
      <c r="FGW64" s="497"/>
      <c r="FGX64" s="497"/>
      <c r="FGY64" s="497"/>
      <c r="FGZ64" s="497"/>
      <c r="FHA64" s="497"/>
      <c r="FHB64" s="497"/>
      <c r="FHC64" s="497"/>
      <c r="FHD64" s="497"/>
      <c r="FHE64" s="497"/>
      <c r="FHF64" s="497"/>
      <c r="FHG64" s="497"/>
      <c r="FHH64" s="497"/>
      <c r="FHI64" s="497"/>
      <c r="FHJ64" s="497"/>
      <c r="FHK64" s="497"/>
      <c r="FHL64" s="497"/>
      <c r="FHM64" s="497"/>
      <c r="FHN64" s="497"/>
      <c r="FHO64" s="497"/>
      <c r="FHP64" s="497"/>
      <c r="FHQ64" s="497"/>
      <c r="FHR64" s="497"/>
      <c r="FHS64" s="497"/>
      <c r="FHT64" s="497"/>
      <c r="FHU64" s="497"/>
      <c r="FHV64" s="497"/>
      <c r="FHW64" s="497"/>
      <c r="FHX64" s="497"/>
      <c r="FHY64" s="497"/>
      <c r="FHZ64" s="497"/>
      <c r="FIA64" s="497"/>
      <c r="FIB64" s="497"/>
      <c r="FIC64" s="497"/>
      <c r="FID64" s="497"/>
      <c r="FIE64" s="497"/>
      <c r="FIF64" s="497"/>
      <c r="FIG64" s="497"/>
      <c r="FIH64" s="497"/>
      <c r="FII64" s="497"/>
      <c r="FIJ64" s="497"/>
      <c r="FIK64" s="497"/>
      <c r="FIL64" s="497"/>
      <c r="FIM64" s="497"/>
      <c r="FIN64" s="497"/>
      <c r="FIO64" s="497"/>
      <c r="FIP64" s="497"/>
      <c r="FIQ64" s="497"/>
      <c r="FIR64" s="497"/>
      <c r="FIS64" s="497"/>
      <c r="FIT64" s="497"/>
      <c r="FIU64" s="497"/>
      <c r="FIV64" s="497"/>
      <c r="FIW64" s="497"/>
      <c r="FIX64" s="497"/>
      <c r="FIY64" s="497"/>
      <c r="FIZ64" s="497"/>
      <c r="FJA64" s="497"/>
      <c r="FJB64" s="497"/>
      <c r="FJC64" s="497"/>
      <c r="FJD64" s="497"/>
      <c r="FJE64" s="497"/>
      <c r="FJF64" s="497"/>
      <c r="FJG64" s="497"/>
      <c r="FJH64" s="497"/>
      <c r="FJI64" s="497"/>
      <c r="FJJ64" s="497"/>
      <c r="FJK64" s="497"/>
      <c r="FJL64" s="497"/>
      <c r="FJM64" s="497"/>
      <c r="FJN64" s="497"/>
      <c r="FJO64" s="497"/>
      <c r="FJP64" s="497"/>
      <c r="FJQ64" s="497"/>
      <c r="FJR64" s="497"/>
      <c r="FJS64" s="497"/>
      <c r="FJT64" s="497"/>
      <c r="FJU64" s="497"/>
      <c r="FJV64" s="497"/>
      <c r="FJW64" s="497"/>
      <c r="FJX64" s="497"/>
      <c r="FJY64" s="497"/>
      <c r="FJZ64" s="497"/>
      <c r="FKA64" s="497"/>
      <c r="FKB64" s="497"/>
      <c r="FKC64" s="497"/>
      <c r="FKD64" s="497"/>
      <c r="FKE64" s="497"/>
      <c r="FKF64" s="497"/>
      <c r="FKG64" s="497"/>
      <c r="FKH64" s="497"/>
      <c r="FKI64" s="497"/>
      <c r="FKJ64" s="497"/>
      <c r="FKK64" s="497"/>
      <c r="FKL64" s="497"/>
      <c r="FKM64" s="497"/>
      <c r="FKN64" s="497"/>
      <c r="FKO64" s="497"/>
      <c r="FKP64" s="497"/>
      <c r="FKQ64" s="497"/>
      <c r="FKR64" s="497"/>
      <c r="FKS64" s="497"/>
      <c r="FKT64" s="497"/>
      <c r="FKU64" s="497"/>
      <c r="FKV64" s="497"/>
      <c r="FKW64" s="497"/>
      <c r="FKX64" s="497"/>
      <c r="FKY64" s="497"/>
      <c r="FKZ64" s="497"/>
      <c r="FLA64" s="497"/>
      <c r="FLB64" s="497"/>
      <c r="FLC64" s="497"/>
      <c r="FLD64" s="497"/>
      <c r="FLE64" s="497"/>
      <c r="FLF64" s="497"/>
      <c r="FLG64" s="497"/>
      <c r="FLH64" s="497"/>
      <c r="FLI64" s="497"/>
      <c r="FLJ64" s="497"/>
      <c r="FLK64" s="497"/>
      <c r="FLL64" s="497"/>
      <c r="FLM64" s="497"/>
      <c r="FLN64" s="497"/>
      <c r="FLO64" s="497"/>
      <c r="FLP64" s="497"/>
      <c r="FLQ64" s="497"/>
      <c r="FLR64" s="497"/>
      <c r="FLS64" s="497"/>
      <c r="FLT64" s="497"/>
      <c r="FLU64" s="497"/>
      <c r="FLV64" s="497"/>
      <c r="FLW64" s="497"/>
      <c r="FLX64" s="497"/>
      <c r="FLY64" s="497"/>
      <c r="FLZ64" s="497"/>
      <c r="FMA64" s="497"/>
      <c r="FMB64" s="497"/>
      <c r="FMC64" s="497"/>
      <c r="FMD64" s="497"/>
      <c r="FME64" s="497"/>
      <c r="FMF64" s="497"/>
      <c r="FMG64" s="497"/>
      <c r="FMH64" s="497"/>
      <c r="FMI64" s="497"/>
      <c r="FMJ64" s="497"/>
      <c r="FMK64" s="497"/>
      <c r="FML64" s="497"/>
      <c r="FMM64" s="497"/>
      <c r="FMN64" s="497"/>
      <c r="FMO64" s="497"/>
      <c r="FMP64" s="497"/>
      <c r="FMQ64" s="497"/>
      <c r="FMR64" s="497"/>
      <c r="FMS64" s="497"/>
      <c r="FMT64" s="497"/>
      <c r="FMU64" s="497"/>
      <c r="FMV64" s="497"/>
      <c r="FMW64" s="497"/>
      <c r="FMX64" s="497"/>
      <c r="FMY64" s="497"/>
      <c r="FMZ64" s="497"/>
      <c r="FNA64" s="497"/>
      <c r="FNB64" s="497"/>
      <c r="FNC64" s="497"/>
      <c r="FND64" s="497"/>
      <c r="FNE64" s="497"/>
      <c r="FNF64" s="497"/>
      <c r="FNG64" s="497"/>
      <c r="FNH64" s="497"/>
      <c r="FNI64" s="497"/>
      <c r="FNJ64" s="497"/>
      <c r="FNK64" s="497"/>
      <c r="FNL64" s="497"/>
      <c r="FNM64" s="497"/>
      <c r="FNN64" s="497"/>
      <c r="FNO64" s="497"/>
      <c r="FNP64" s="497"/>
      <c r="FNQ64" s="497"/>
      <c r="FNR64" s="497"/>
      <c r="FNS64" s="497"/>
      <c r="FNT64" s="497"/>
      <c r="FNU64" s="497"/>
      <c r="FNV64" s="497"/>
      <c r="FNW64" s="497"/>
      <c r="FNX64" s="497"/>
      <c r="FNY64" s="497"/>
      <c r="FNZ64" s="497"/>
      <c r="FOA64" s="497"/>
      <c r="FOB64" s="497"/>
      <c r="FOC64" s="497"/>
      <c r="FOD64" s="497"/>
      <c r="FOE64" s="497"/>
      <c r="FOF64" s="497"/>
      <c r="FOG64" s="497"/>
      <c r="FOH64" s="497"/>
      <c r="FOI64" s="497"/>
      <c r="FOJ64" s="497"/>
      <c r="FOK64" s="497"/>
      <c r="FOL64" s="497"/>
      <c r="FOM64" s="497"/>
      <c r="FON64" s="497"/>
      <c r="FOO64" s="497"/>
      <c r="FOP64" s="497"/>
      <c r="FOQ64" s="497"/>
      <c r="FOR64" s="497"/>
      <c r="FOS64" s="497"/>
      <c r="FOT64" s="497"/>
      <c r="FOU64" s="497"/>
      <c r="FOV64" s="497"/>
      <c r="FOW64" s="497"/>
      <c r="FOX64" s="497"/>
      <c r="FOY64" s="497"/>
      <c r="FOZ64" s="497"/>
      <c r="FPA64" s="497"/>
      <c r="FPB64" s="497"/>
      <c r="FPC64" s="497"/>
      <c r="FPD64" s="497"/>
      <c r="FPE64" s="497"/>
      <c r="FPF64" s="497"/>
      <c r="FPG64" s="497"/>
      <c r="FPH64" s="497"/>
      <c r="FPI64" s="497"/>
      <c r="FPJ64" s="497"/>
      <c r="FPK64" s="497"/>
      <c r="FPL64" s="497"/>
      <c r="FPM64" s="497"/>
      <c r="FPN64" s="497"/>
      <c r="FPO64" s="497"/>
      <c r="FPP64" s="497"/>
      <c r="FPQ64" s="497"/>
      <c r="FPR64" s="497"/>
      <c r="FPS64" s="497"/>
      <c r="FPT64" s="497"/>
      <c r="FPU64" s="497"/>
      <c r="FPV64" s="497"/>
      <c r="FPW64" s="497"/>
      <c r="FPX64" s="497"/>
      <c r="FPY64" s="497"/>
      <c r="FPZ64" s="497"/>
      <c r="FQA64" s="497"/>
      <c r="FQB64" s="497"/>
      <c r="FQC64" s="497"/>
      <c r="FQD64" s="497"/>
      <c r="FQE64" s="497"/>
      <c r="FQF64" s="497"/>
      <c r="FQG64" s="497"/>
      <c r="FQH64" s="497"/>
      <c r="FQI64" s="497"/>
      <c r="FQJ64" s="497"/>
      <c r="FQK64" s="497"/>
      <c r="FQL64" s="497"/>
      <c r="FQM64" s="497"/>
      <c r="FQN64" s="497"/>
      <c r="FQO64" s="497"/>
      <c r="FQP64" s="497"/>
      <c r="FQQ64" s="497"/>
      <c r="FQR64" s="497"/>
      <c r="FQS64" s="497"/>
      <c r="FQT64" s="497"/>
      <c r="FQU64" s="497"/>
      <c r="FQV64" s="497"/>
      <c r="FQW64" s="497"/>
      <c r="FQX64" s="497"/>
      <c r="FQY64" s="497"/>
      <c r="FQZ64" s="497"/>
      <c r="FRA64" s="497"/>
      <c r="FRB64" s="497"/>
      <c r="FRC64" s="497"/>
      <c r="FRD64" s="497"/>
      <c r="FRE64" s="497"/>
      <c r="FRF64" s="497"/>
      <c r="FRG64" s="497"/>
      <c r="FRH64" s="497"/>
      <c r="FRI64" s="497"/>
      <c r="FRJ64" s="497"/>
      <c r="FRK64" s="497"/>
      <c r="FRL64" s="497"/>
      <c r="FRM64" s="497"/>
      <c r="FRN64" s="497"/>
      <c r="FRO64" s="497"/>
      <c r="FRP64" s="497"/>
      <c r="FRQ64" s="497"/>
      <c r="FRR64" s="497"/>
      <c r="FRS64" s="497"/>
      <c r="FRT64" s="497"/>
      <c r="FRU64" s="497"/>
      <c r="FRV64" s="497"/>
      <c r="FRW64" s="497"/>
      <c r="FRX64" s="497"/>
      <c r="FRY64" s="497"/>
      <c r="FRZ64" s="497"/>
      <c r="FSA64" s="497"/>
      <c r="FSB64" s="497"/>
      <c r="FSC64" s="497"/>
      <c r="FSD64" s="497"/>
      <c r="FSE64" s="497"/>
      <c r="FSF64" s="497"/>
      <c r="FSG64" s="497"/>
      <c r="FSH64" s="497"/>
      <c r="FSI64" s="497"/>
      <c r="FSJ64" s="497"/>
      <c r="FSK64" s="497"/>
      <c r="FSL64" s="497"/>
      <c r="FSM64" s="497"/>
      <c r="FSN64" s="497"/>
      <c r="FSO64" s="497"/>
      <c r="FSP64" s="497"/>
      <c r="FSQ64" s="497"/>
      <c r="FSR64" s="497"/>
      <c r="FSS64" s="497"/>
      <c r="FST64" s="497"/>
      <c r="FSU64" s="497"/>
      <c r="FSV64" s="497"/>
      <c r="FSW64" s="497"/>
      <c r="FSX64" s="497"/>
      <c r="FSY64" s="497"/>
      <c r="FSZ64" s="497"/>
      <c r="FTA64" s="497"/>
      <c r="FTB64" s="497"/>
      <c r="FTC64" s="497"/>
      <c r="FTD64" s="497"/>
      <c r="FTE64" s="497"/>
      <c r="FTF64" s="497"/>
      <c r="FTG64" s="497"/>
      <c r="FTH64" s="497"/>
      <c r="FTI64" s="497"/>
      <c r="FTJ64" s="497"/>
      <c r="FTK64" s="497"/>
      <c r="FTL64" s="497"/>
      <c r="FTM64" s="497"/>
      <c r="FTN64" s="497"/>
      <c r="FTO64" s="497"/>
      <c r="FTP64" s="497"/>
      <c r="FTQ64" s="497"/>
      <c r="FTR64" s="497"/>
      <c r="FTS64" s="497"/>
      <c r="FTT64" s="497"/>
      <c r="FTU64" s="497"/>
      <c r="FTV64" s="497"/>
      <c r="FTW64" s="497"/>
      <c r="FTX64" s="497"/>
      <c r="FTY64" s="497"/>
      <c r="FTZ64" s="497"/>
      <c r="FUA64" s="497"/>
      <c r="FUB64" s="497"/>
      <c r="FUC64" s="497"/>
      <c r="FUD64" s="497"/>
      <c r="FUE64" s="497"/>
      <c r="FUF64" s="497"/>
      <c r="FUG64" s="497"/>
      <c r="FUH64" s="497"/>
      <c r="FUI64" s="497"/>
      <c r="FUJ64" s="497"/>
      <c r="FUK64" s="497"/>
      <c r="FUL64" s="497"/>
      <c r="FUM64" s="497"/>
      <c r="FUN64" s="497"/>
      <c r="FUO64" s="497"/>
      <c r="FUP64" s="497"/>
      <c r="FUQ64" s="497"/>
      <c r="FUR64" s="497"/>
      <c r="FUS64" s="497"/>
      <c r="FUT64" s="497"/>
      <c r="FUU64" s="497"/>
      <c r="FUV64" s="497"/>
      <c r="FUW64" s="497"/>
      <c r="FUX64" s="497"/>
      <c r="FUY64" s="497"/>
      <c r="FUZ64" s="497"/>
      <c r="FVA64" s="497"/>
      <c r="FVB64" s="497"/>
      <c r="FVC64" s="497"/>
      <c r="FVD64" s="497"/>
      <c r="FVE64" s="497"/>
      <c r="FVF64" s="497"/>
      <c r="FVG64" s="497"/>
      <c r="FVH64" s="497"/>
      <c r="FVI64" s="497"/>
      <c r="FVJ64" s="497"/>
      <c r="FVK64" s="497"/>
      <c r="FVL64" s="497"/>
      <c r="FVM64" s="497"/>
      <c r="FVN64" s="497"/>
      <c r="FVO64" s="497"/>
      <c r="FVP64" s="497"/>
      <c r="FVQ64" s="497"/>
      <c r="FVR64" s="497"/>
      <c r="FVS64" s="497"/>
      <c r="FVT64" s="497"/>
      <c r="FVU64" s="497"/>
      <c r="FVV64" s="497"/>
      <c r="FVW64" s="497"/>
      <c r="FVX64" s="497"/>
      <c r="FVY64" s="497"/>
      <c r="FVZ64" s="497"/>
      <c r="FWA64" s="497"/>
      <c r="FWB64" s="497"/>
      <c r="FWC64" s="497"/>
      <c r="FWD64" s="497"/>
      <c r="FWE64" s="497"/>
      <c r="FWF64" s="497"/>
      <c r="FWG64" s="497"/>
      <c r="FWH64" s="497"/>
      <c r="FWI64" s="497"/>
      <c r="FWJ64" s="497"/>
      <c r="FWK64" s="497"/>
      <c r="FWL64" s="497"/>
      <c r="FWM64" s="497"/>
      <c r="FWN64" s="497"/>
      <c r="FWO64" s="497"/>
      <c r="FWP64" s="497"/>
      <c r="FWQ64" s="497"/>
      <c r="FWR64" s="497"/>
      <c r="FWS64" s="497"/>
      <c r="FWT64" s="497"/>
      <c r="FWU64" s="497"/>
      <c r="FWV64" s="497"/>
      <c r="FWW64" s="497"/>
      <c r="FWX64" s="497"/>
      <c r="FWY64" s="497"/>
      <c r="FWZ64" s="497"/>
      <c r="FXA64" s="497"/>
      <c r="FXB64" s="497"/>
      <c r="FXC64" s="497"/>
      <c r="FXD64" s="497"/>
      <c r="FXE64" s="497"/>
      <c r="FXF64" s="497"/>
      <c r="FXG64" s="497"/>
      <c r="FXH64" s="497"/>
      <c r="FXI64" s="497"/>
      <c r="FXJ64" s="497"/>
      <c r="FXK64" s="497"/>
      <c r="FXL64" s="497"/>
      <c r="FXM64" s="497"/>
      <c r="FXN64" s="497"/>
      <c r="FXO64" s="497"/>
      <c r="FXP64" s="497"/>
      <c r="FXQ64" s="497"/>
      <c r="FXR64" s="497"/>
      <c r="FXS64" s="497"/>
      <c r="FXT64" s="497"/>
      <c r="FXU64" s="497"/>
      <c r="FXV64" s="497"/>
      <c r="FXW64" s="497"/>
      <c r="FXX64" s="497"/>
      <c r="FXY64" s="497"/>
      <c r="FXZ64" s="497"/>
      <c r="FYA64" s="497"/>
      <c r="FYB64" s="497"/>
      <c r="FYC64" s="497"/>
      <c r="FYD64" s="497"/>
      <c r="FYE64" s="497"/>
      <c r="FYF64" s="497"/>
      <c r="FYG64" s="497"/>
      <c r="FYH64" s="497"/>
      <c r="FYI64" s="497"/>
      <c r="FYJ64" s="497"/>
      <c r="FYK64" s="497"/>
      <c r="FYL64" s="497"/>
      <c r="FYM64" s="497"/>
      <c r="FYN64" s="497"/>
      <c r="FYO64" s="497"/>
      <c r="FYP64" s="497"/>
      <c r="FYQ64" s="497"/>
      <c r="FYR64" s="497"/>
      <c r="FYS64" s="497"/>
      <c r="FYT64" s="497"/>
      <c r="FYU64" s="497"/>
      <c r="FYV64" s="497"/>
      <c r="FYW64" s="497"/>
      <c r="FYX64" s="497"/>
      <c r="FYY64" s="497"/>
      <c r="FYZ64" s="497"/>
      <c r="FZA64" s="497"/>
      <c r="FZB64" s="497"/>
      <c r="FZC64" s="497"/>
      <c r="FZD64" s="497"/>
      <c r="FZE64" s="497"/>
      <c r="FZF64" s="497"/>
      <c r="FZG64" s="497"/>
      <c r="FZH64" s="497"/>
      <c r="FZI64" s="497"/>
      <c r="FZJ64" s="497"/>
      <c r="FZK64" s="497"/>
      <c r="FZL64" s="497"/>
      <c r="FZM64" s="497"/>
      <c r="FZN64" s="497"/>
      <c r="FZO64" s="497"/>
      <c r="FZP64" s="497"/>
      <c r="FZQ64" s="497"/>
      <c r="FZR64" s="497"/>
      <c r="FZS64" s="497"/>
      <c r="FZT64" s="497"/>
      <c r="FZU64" s="497"/>
      <c r="FZV64" s="497"/>
      <c r="FZW64" s="497"/>
      <c r="FZX64" s="497"/>
      <c r="FZY64" s="497"/>
      <c r="FZZ64" s="497"/>
      <c r="GAA64" s="497"/>
      <c r="GAB64" s="497"/>
      <c r="GAC64" s="497"/>
      <c r="GAD64" s="497"/>
      <c r="GAE64" s="497"/>
      <c r="GAF64" s="497"/>
      <c r="GAG64" s="497"/>
      <c r="GAH64" s="497"/>
      <c r="GAI64" s="497"/>
      <c r="GAJ64" s="497"/>
      <c r="GAK64" s="497"/>
      <c r="GAL64" s="497"/>
      <c r="GAM64" s="497"/>
      <c r="GAN64" s="497"/>
      <c r="GAO64" s="497"/>
      <c r="GAP64" s="497"/>
      <c r="GAQ64" s="497"/>
      <c r="GAR64" s="497"/>
      <c r="GAS64" s="497"/>
      <c r="GAT64" s="497"/>
      <c r="GAU64" s="497"/>
      <c r="GAV64" s="497"/>
      <c r="GAW64" s="497"/>
      <c r="GAX64" s="497"/>
      <c r="GAY64" s="497"/>
      <c r="GAZ64" s="497"/>
      <c r="GBA64" s="497"/>
      <c r="GBB64" s="497"/>
      <c r="GBC64" s="497"/>
      <c r="GBD64" s="497"/>
      <c r="GBE64" s="497"/>
      <c r="GBF64" s="497"/>
      <c r="GBG64" s="497"/>
      <c r="GBH64" s="497"/>
      <c r="GBI64" s="497"/>
      <c r="GBJ64" s="497"/>
      <c r="GBK64" s="497"/>
      <c r="GBL64" s="497"/>
      <c r="GBM64" s="497"/>
      <c r="GBN64" s="497"/>
      <c r="GBO64" s="497"/>
      <c r="GBP64" s="497"/>
      <c r="GBQ64" s="497"/>
      <c r="GBR64" s="497"/>
      <c r="GBS64" s="497"/>
      <c r="GBT64" s="497"/>
      <c r="GBU64" s="497"/>
      <c r="GBV64" s="497"/>
      <c r="GBW64" s="497"/>
      <c r="GBX64" s="497"/>
      <c r="GBY64" s="497"/>
      <c r="GBZ64" s="497"/>
      <c r="GCA64" s="497"/>
      <c r="GCB64" s="497"/>
      <c r="GCC64" s="497"/>
      <c r="GCD64" s="497"/>
      <c r="GCE64" s="497"/>
      <c r="GCF64" s="497"/>
      <c r="GCG64" s="497"/>
      <c r="GCH64" s="497"/>
      <c r="GCI64" s="497"/>
      <c r="GCJ64" s="497"/>
      <c r="GCK64" s="497"/>
      <c r="GCL64" s="497"/>
      <c r="GCM64" s="497"/>
      <c r="GCN64" s="497"/>
      <c r="GCO64" s="497"/>
      <c r="GCP64" s="497"/>
      <c r="GCQ64" s="497"/>
      <c r="GCR64" s="497"/>
      <c r="GCS64" s="497"/>
      <c r="GCT64" s="497"/>
      <c r="GCU64" s="497"/>
      <c r="GCV64" s="497"/>
      <c r="GCW64" s="497"/>
      <c r="GCX64" s="497"/>
      <c r="GCY64" s="497"/>
      <c r="GCZ64" s="497"/>
      <c r="GDA64" s="497"/>
      <c r="GDB64" s="497"/>
      <c r="GDC64" s="497"/>
      <c r="GDD64" s="497"/>
      <c r="GDE64" s="497"/>
      <c r="GDF64" s="497"/>
      <c r="GDG64" s="497"/>
      <c r="GDH64" s="497"/>
      <c r="GDI64" s="497"/>
      <c r="GDJ64" s="497"/>
      <c r="GDK64" s="497"/>
      <c r="GDL64" s="497"/>
      <c r="GDM64" s="497"/>
      <c r="GDN64" s="497"/>
      <c r="GDO64" s="497"/>
      <c r="GDP64" s="497"/>
      <c r="GDQ64" s="497"/>
      <c r="GDR64" s="497"/>
      <c r="GDS64" s="497"/>
      <c r="GDT64" s="497"/>
      <c r="GDU64" s="497"/>
      <c r="GDV64" s="497"/>
      <c r="GDW64" s="497"/>
      <c r="GDX64" s="497"/>
      <c r="GDY64" s="497"/>
      <c r="GDZ64" s="497"/>
      <c r="GEA64" s="497"/>
      <c r="GEB64" s="497"/>
      <c r="GEC64" s="497"/>
      <c r="GED64" s="497"/>
      <c r="GEE64" s="497"/>
      <c r="GEF64" s="497"/>
      <c r="GEG64" s="497"/>
      <c r="GEH64" s="497"/>
      <c r="GEI64" s="497"/>
      <c r="GEJ64" s="497"/>
      <c r="GEK64" s="497"/>
      <c r="GEL64" s="497"/>
      <c r="GEM64" s="497"/>
      <c r="GEN64" s="497"/>
      <c r="GEO64" s="497"/>
      <c r="GEP64" s="497"/>
      <c r="GEQ64" s="497"/>
      <c r="GER64" s="497"/>
      <c r="GES64" s="497"/>
      <c r="GET64" s="497"/>
      <c r="GEU64" s="497"/>
      <c r="GEV64" s="497"/>
      <c r="GEW64" s="497"/>
      <c r="GEX64" s="497"/>
      <c r="GEY64" s="497"/>
      <c r="GEZ64" s="497"/>
      <c r="GFA64" s="497"/>
      <c r="GFB64" s="497"/>
      <c r="GFC64" s="497"/>
      <c r="GFD64" s="497"/>
      <c r="GFE64" s="497"/>
      <c r="GFF64" s="497"/>
      <c r="GFG64" s="497"/>
      <c r="GFH64" s="497"/>
      <c r="GFI64" s="497"/>
      <c r="GFJ64" s="497"/>
      <c r="GFK64" s="497"/>
      <c r="GFL64" s="497"/>
      <c r="GFM64" s="497"/>
      <c r="GFN64" s="497"/>
      <c r="GFO64" s="497"/>
      <c r="GFP64" s="497"/>
      <c r="GFQ64" s="497"/>
      <c r="GFR64" s="497"/>
      <c r="GFS64" s="497"/>
      <c r="GFT64" s="497"/>
      <c r="GFU64" s="497"/>
      <c r="GFV64" s="497"/>
      <c r="GFW64" s="497"/>
      <c r="GFX64" s="497"/>
      <c r="GFY64" s="497"/>
      <c r="GFZ64" s="497"/>
      <c r="GGA64" s="497"/>
      <c r="GGB64" s="497"/>
      <c r="GGC64" s="497"/>
      <c r="GGD64" s="497"/>
      <c r="GGE64" s="497"/>
      <c r="GGF64" s="497"/>
      <c r="GGG64" s="497"/>
      <c r="GGH64" s="497"/>
      <c r="GGI64" s="497"/>
      <c r="GGJ64" s="497"/>
      <c r="GGK64" s="497"/>
      <c r="GGL64" s="497"/>
      <c r="GGM64" s="497"/>
      <c r="GGN64" s="497"/>
      <c r="GGO64" s="497"/>
      <c r="GGP64" s="497"/>
      <c r="GGQ64" s="497"/>
      <c r="GGR64" s="497"/>
      <c r="GGS64" s="497"/>
      <c r="GGT64" s="497"/>
      <c r="GGU64" s="497"/>
      <c r="GGV64" s="497"/>
      <c r="GGW64" s="497"/>
      <c r="GGX64" s="497"/>
      <c r="GGY64" s="497"/>
      <c r="GGZ64" s="497"/>
      <c r="GHA64" s="497"/>
      <c r="GHB64" s="497"/>
      <c r="GHC64" s="497"/>
      <c r="GHD64" s="497"/>
      <c r="GHE64" s="497"/>
      <c r="GHF64" s="497"/>
      <c r="GHG64" s="497"/>
      <c r="GHH64" s="497"/>
      <c r="GHI64" s="497"/>
      <c r="GHJ64" s="497"/>
      <c r="GHK64" s="497"/>
      <c r="GHL64" s="497"/>
      <c r="GHM64" s="497"/>
      <c r="GHN64" s="497"/>
      <c r="GHO64" s="497"/>
      <c r="GHP64" s="497"/>
      <c r="GHQ64" s="497"/>
      <c r="GHR64" s="497"/>
      <c r="GHS64" s="497"/>
      <c r="GHT64" s="497"/>
      <c r="GHU64" s="497"/>
      <c r="GHV64" s="497"/>
      <c r="GHW64" s="497"/>
      <c r="GHX64" s="497"/>
      <c r="GHY64" s="497"/>
      <c r="GHZ64" s="497"/>
      <c r="GIA64" s="497"/>
      <c r="GIB64" s="497"/>
      <c r="GIC64" s="497"/>
      <c r="GID64" s="497"/>
      <c r="GIE64" s="497"/>
      <c r="GIF64" s="497"/>
      <c r="GIG64" s="497"/>
      <c r="GIH64" s="497"/>
      <c r="GII64" s="497"/>
      <c r="GIJ64" s="497"/>
      <c r="GIK64" s="497"/>
      <c r="GIL64" s="497"/>
      <c r="GIM64" s="497"/>
      <c r="GIN64" s="497"/>
      <c r="GIO64" s="497"/>
      <c r="GIP64" s="497"/>
      <c r="GIQ64" s="497"/>
      <c r="GIR64" s="497"/>
      <c r="GIS64" s="497"/>
      <c r="GIT64" s="497"/>
      <c r="GIU64" s="497"/>
      <c r="GIV64" s="497"/>
      <c r="GIW64" s="497"/>
      <c r="GIX64" s="497"/>
      <c r="GIY64" s="497"/>
      <c r="GIZ64" s="497"/>
      <c r="GJA64" s="497"/>
      <c r="GJB64" s="497"/>
      <c r="GJC64" s="497"/>
      <c r="GJD64" s="497"/>
      <c r="GJE64" s="497"/>
      <c r="GJF64" s="497"/>
      <c r="GJG64" s="497"/>
      <c r="GJH64" s="497"/>
      <c r="GJI64" s="497"/>
      <c r="GJJ64" s="497"/>
      <c r="GJK64" s="497"/>
      <c r="GJL64" s="497"/>
      <c r="GJM64" s="497"/>
      <c r="GJN64" s="497"/>
      <c r="GJO64" s="497"/>
      <c r="GJP64" s="497"/>
      <c r="GJQ64" s="497"/>
      <c r="GJR64" s="497"/>
      <c r="GJS64" s="497"/>
      <c r="GJT64" s="497"/>
      <c r="GJU64" s="497"/>
      <c r="GJV64" s="497"/>
      <c r="GJW64" s="497"/>
      <c r="GJX64" s="497"/>
      <c r="GJY64" s="497"/>
      <c r="GJZ64" s="497"/>
      <c r="GKA64" s="497"/>
      <c r="GKB64" s="497"/>
      <c r="GKC64" s="497"/>
      <c r="GKD64" s="497"/>
      <c r="GKE64" s="497"/>
      <c r="GKF64" s="497"/>
      <c r="GKG64" s="497"/>
      <c r="GKH64" s="497"/>
      <c r="GKI64" s="497"/>
      <c r="GKJ64" s="497"/>
      <c r="GKK64" s="497"/>
      <c r="GKL64" s="497"/>
      <c r="GKM64" s="497"/>
      <c r="GKN64" s="497"/>
      <c r="GKO64" s="497"/>
      <c r="GKP64" s="497"/>
      <c r="GKQ64" s="497"/>
      <c r="GKR64" s="497"/>
      <c r="GKS64" s="497"/>
      <c r="GKT64" s="497"/>
      <c r="GKU64" s="497"/>
      <c r="GKV64" s="497"/>
      <c r="GKW64" s="497"/>
      <c r="GKX64" s="497"/>
      <c r="GKY64" s="497"/>
      <c r="GKZ64" s="497"/>
      <c r="GLA64" s="497"/>
      <c r="GLB64" s="497"/>
      <c r="GLC64" s="497"/>
      <c r="GLD64" s="497"/>
      <c r="GLE64" s="497"/>
      <c r="GLF64" s="497"/>
      <c r="GLG64" s="497"/>
      <c r="GLH64" s="497"/>
      <c r="GLI64" s="497"/>
      <c r="GLJ64" s="497"/>
      <c r="GLK64" s="497"/>
      <c r="GLL64" s="497"/>
      <c r="GLM64" s="497"/>
      <c r="GLN64" s="497"/>
      <c r="GLO64" s="497"/>
      <c r="GLP64" s="497"/>
      <c r="GLQ64" s="497"/>
      <c r="GLR64" s="497"/>
      <c r="GLS64" s="497"/>
      <c r="GLT64" s="497"/>
      <c r="GLU64" s="497"/>
      <c r="GLV64" s="497"/>
      <c r="GLW64" s="497"/>
      <c r="GLX64" s="497"/>
      <c r="GLY64" s="497"/>
      <c r="GLZ64" s="497"/>
      <c r="GMA64" s="497"/>
      <c r="GMB64" s="497"/>
      <c r="GMC64" s="497"/>
      <c r="GMD64" s="497"/>
      <c r="GME64" s="497"/>
      <c r="GMF64" s="497"/>
      <c r="GMG64" s="497"/>
      <c r="GMH64" s="497"/>
      <c r="GMI64" s="497"/>
      <c r="GMJ64" s="497"/>
      <c r="GMK64" s="497"/>
      <c r="GML64" s="497"/>
      <c r="GMM64" s="497"/>
      <c r="GMN64" s="497"/>
      <c r="GMO64" s="497"/>
      <c r="GMP64" s="497"/>
      <c r="GMQ64" s="497"/>
      <c r="GMR64" s="497"/>
      <c r="GMS64" s="497"/>
      <c r="GMT64" s="497"/>
      <c r="GMU64" s="497"/>
      <c r="GMV64" s="497"/>
      <c r="GMW64" s="497"/>
      <c r="GMX64" s="497"/>
      <c r="GMY64" s="497"/>
      <c r="GMZ64" s="497"/>
      <c r="GNA64" s="497"/>
      <c r="GNB64" s="497"/>
      <c r="GNC64" s="497"/>
      <c r="GND64" s="497"/>
      <c r="GNE64" s="497"/>
      <c r="GNF64" s="497"/>
      <c r="GNG64" s="497"/>
      <c r="GNH64" s="497"/>
      <c r="GNI64" s="497"/>
      <c r="GNJ64" s="497"/>
      <c r="GNK64" s="497"/>
      <c r="GNL64" s="497"/>
      <c r="GNM64" s="497"/>
      <c r="GNN64" s="497"/>
      <c r="GNO64" s="497"/>
      <c r="GNP64" s="497"/>
      <c r="GNQ64" s="497"/>
      <c r="GNR64" s="497"/>
      <c r="GNS64" s="497"/>
      <c r="GNT64" s="497"/>
      <c r="GNU64" s="497"/>
      <c r="GNV64" s="497"/>
      <c r="GNW64" s="497"/>
      <c r="GNX64" s="497"/>
      <c r="GNY64" s="497"/>
      <c r="GNZ64" s="497"/>
      <c r="GOA64" s="497"/>
      <c r="GOB64" s="497"/>
      <c r="GOC64" s="497"/>
      <c r="GOD64" s="497"/>
      <c r="GOE64" s="497"/>
      <c r="GOF64" s="497"/>
      <c r="GOG64" s="497"/>
      <c r="GOH64" s="497"/>
      <c r="GOI64" s="497"/>
      <c r="GOJ64" s="497"/>
      <c r="GOK64" s="497"/>
      <c r="GOL64" s="497"/>
      <c r="GOM64" s="497"/>
      <c r="GON64" s="497"/>
      <c r="GOO64" s="497"/>
      <c r="GOP64" s="497"/>
      <c r="GOQ64" s="497"/>
      <c r="GOR64" s="497"/>
      <c r="GOS64" s="497"/>
      <c r="GOT64" s="497"/>
      <c r="GOU64" s="497"/>
      <c r="GOV64" s="497"/>
      <c r="GOW64" s="497"/>
      <c r="GOX64" s="497"/>
      <c r="GOY64" s="497"/>
      <c r="GOZ64" s="497"/>
      <c r="GPA64" s="497"/>
      <c r="GPB64" s="497"/>
      <c r="GPC64" s="497"/>
      <c r="GPD64" s="497"/>
      <c r="GPE64" s="497"/>
      <c r="GPF64" s="497"/>
      <c r="GPG64" s="497"/>
      <c r="GPH64" s="497"/>
      <c r="GPI64" s="497"/>
      <c r="GPJ64" s="497"/>
      <c r="GPK64" s="497"/>
      <c r="GPL64" s="497"/>
      <c r="GPM64" s="497"/>
      <c r="GPN64" s="497"/>
      <c r="GPO64" s="497"/>
      <c r="GPP64" s="497"/>
      <c r="GPQ64" s="497"/>
      <c r="GPR64" s="497"/>
      <c r="GPS64" s="497"/>
      <c r="GPT64" s="497"/>
      <c r="GPU64" s="497"/>
      <c r="GPV64" s="497"/>
      <c r="GPW64" s="497"/>
      <c r="GPX64" s="497"/>
      <c r="GPY64" s="497"/>
      <c r="GPZ64" s="497"/>
      <c r="GQA64" s="497"/>
      <c r="GQB64" s="497"/>
      <c r="GQC64" s="497"/>
      <c r="GQD64" s="497"/>
      <c r="GQE64" s="497"/>
      <c r="GQF64" s="497"/>
      <c r="GQG64" s="497"/>
      <c r="GQH64" s="497"/>
      <c r="GQI64" s="497"/>
      <c r="GQJ64" s="497"/>
      <c r="GQK64" s="497"/>
      <c r="GQL64" s="497"/>
      <c r="GQM64" s="497"/>
      <c r="GQN64" s="497"/>
      <c r="GQO64" s="497"/>
      <c r="GQP64" s="497"/>
      <c r="GQQ64" s="497"/>
      <c r="GQR64" s="497"/>
      <c r="GQS64" s="497"/>
      <c r="GQT64" s="497"/>
      <c r="GQU64" s="497"/>
      <c r="GQV64" s="497"/>
      <c r="GQW64" s="497"/>
      <c r="GQX64" s="497"/>
      <c r="GQY64" s="497"/>
      <c r="GQZ64" s="497"/>
      <c r="GRA64" s="497"/>
      <c r="GRB64" s="497"/>
      <c r="GRC64" s="497"/>
      <c r="GRD64" s="497"/>
      <c r="GRE64" s="497"/>
      <c r="GRF64" s="497"/>
      <c r="GRG64" s="497"/>
      <c r="GRH64" s="497"/>
      <c r="GRI64" s="497"/>
      <c r="GRJ64" s="497"/>
      <c r="GRK64" s="497"/>
      <c r="GRL64" s="497"/>
      <c r="GRM64" s="497"/>
      <c r="GRN64" s="497"/>
      <c r="GRO64" s="497"/>
      <c r="GRP64" s="497"/>
      <c r="GRQ64" s="497"/>
      <c r="GRR64" s="497"/>
      <c r="GRS64" s="497"/>
      <c r="GRT64" s="497"/>
      <c r="GRU64" s="497"/>
      <c r="GRV64" s="497"/>
      <c r="GRW64" s="497"/>
      <c r="GRX64" s="497"/>
      <c r="GRY64" s="497"/>
      <c r="GRZ64" s="497"/>
      <c r="GSA64" s="497"/>
      <c r="GSB64" s="497"/>
      <c r="GSC64" s="497"/>
      <c r="GSD64" s="497"/>
      <c r="GSE64" s="497"/>
      <c r="GSF64" s="497"/>
      <c r="GSG64" s="497"/>
      <c r="GSH64" s="497"/>
      <c r="GSI64" s="497"/>
      <c r="GSJ64" s="497"/>
      <c r="GSK64" s="497"/>
      <c r="GSL64" s="497"/>
      <c r="GSM64" s="497"/>
      <c r="GSN64" s="497"/>
      <c r="GSO64" s="497"/>
      <c r="GSP64" s="497"/>
      <c r="GSQ64" s="497"/>
      <c r="GSR64" s="497"/>
      <c r="GSS64" s="497"/>
      <c r="GST64" s="497"/>
      <c r="GSU64" s="497"/>
      <c r="GSV64" s="497"/>
      <c r="GSW64" s="497"/>
      <c r="GSX64" s="497"/>
      <c r="GSY64" s="497"/>
      <c r="GSZ64" s="497"/>
      <c r="GTA64" s="497"/>
      <c r="GTB64" s="497"/>
      <c r="GTC64" s="497"/>
      <c r="GTD64" s="497"/>
      <c r="GTE64" s="497"/>
      <c r="GTF64" s="497"/>
      <c r="GTG64" s="497"/>
      <c r="GTH64" s="497"/>
      <c r="GTI64" s="497"/>
      <c r="GTJ64" s="497"/>
      <c r="GTK64" s="497"/>
      <c r="GTL64" s="497"/>
      <c r="GTM64" s="497"/>
      <c r="GTN64" s="497"/>
      <c r="GTO64" s="497"/>
      <c r="GTP64" s="497"/>
      <c r="GTQ64" s="497"/>
      <c r="GTR64" s="497"/>
      <c r="GTS64" s="497"/>
      <c r="GTT64" s="497"/>
      <c r="GTU64" s="497"/>
      <c r="GTV64" s="497"/>
      <c r="GTW64" s="497"/>
      <c r="GTX64" s="497"/>
      <c r="GTY64" s="497"/>
      <c r="GTZ64" s="497"/>
      <c r="GUA64" s="497"/>
      <c r="GUB64" s="497"/>
      <c r="GUC64" s="497"/>
      <c r="GUD64" s="497"/>
      <c r="GUE64" s="497"/>
      <c r="GUF64" s="497"/>
      <c r="GUG64" s="497"/>
      <c r="GUH64" s="497"/>
      <c r="GUI64" s="497"/>
      <c r="GUJ64" s="497"/>
      <c r="GUK64" s="497"/>
      <c r="GUL64" s="497"/>
      <c r="GUM64" s="497"/>
      <c r="GUN64" s="497"/>
      <c r="GUO64" s="497"/>
      <c r="GUP64" s="497"/>
      <c r="GUQ64" s="497"/>
      <c r="GUR64" s="497"/>
      <c r="GUS64" s="497"/>
      <c r="GUT64" s="497"/>
      <c r="GUU64" s="497"/>
      <c r="GUV64" s="497"/>
      <c r="GUW64" s="497"/>
      <c r="GUX64" s="497"/>
      <c r="GUY64" s="497"/>
      <c r="GUZ64" s="497"/>
      <c r="GVA64" s="497"/>
      <c r="GVB64" s="497"/>
      <c r="GVC64" s="497"/>
      <c r="GVD64" s="497"/>
      <c r="GVE64" s="497"/>
      <c r="GVF64" s="497"/>
      <c r="GVG64" s="497"/>
      <c r="GVH64" s="497"/>
      <c r="GVI64" s="497"/>
      <c r="GVJ64" s="497"/>
      <c r="GVK64" s="497"/>
      <c r="GVL64" s="497"/>
      <c r="GVM64" s="497"/>
      <c r="GVN64" s="497"/>
      <c r="GVO64" s="497"/>
      <c r="GVP64" s="497"/>
      <c r="GVQ64" s="497"/>
      <c r="GVR64" s="497"/>
      <c r="GVS64" s="497"/>
      <c r="GVT64" s="497"/>
      <c r="GVU64" s="497"/>
      <c r="GVV64" s="497"/>
      <c r="GVW64" s="497"/>
      <c r="GVX64" s="497"/>
      <c r="GVY64" s="497"/>
      <c r="GVZ64" s="497"/>
      <c r="GWA64" s="497"/>
      <c r="GWB64" s="497"/>
      <c r="GWC64" s="497"/>
      <c r="GWD64" s="497"/>
      <c r="GWE64" s="497"/>
      <c r="GWF64" s="497"/>
      <c r="GWG64" s="497"/>
      <c r="GWH64" s="497"/>
      <c r="GWI64" s="497"/>
      <c r="GWJ64" s="497"/>
      <c r="GWK64" s="497"/>
      <c r="GWL64" s="497"/>
      <c r="GWM64" s="497"/>
      <c r="GWN64" s="497"/>
      <c r="GWO64" s="497"/>
      <c r="GWP64" s="497"/>
      <c r="GWQ64" s="497"/>
      <c r="GWR64" s="497"/>
      <c r="GWS64" s="497"/>
      <c r="GWT64" s="497"/>
      <c r="GWU64" s="497"/>
      <c r="GWV64" s="497"/>
      <c r="GWW64" s="497"/>
      <c r="GWX64" s="497"/>
      <c r="GWY64" s="497"/>
      <c r="GWZ64" s="497"/>
      <c r="GXA64" s="497"/>
      <c r="GXB64" s="497"/>
      <c r="GXC64" s="497"/>
      <c r="GXD64" s="497"/>
      <c r="GXE64" s="497"/>
      <c r="GXF64" s="497"/>
      <c r="GXG64" s="497"/>
      <c r="GXH64" s="497"/>
      <c r="GXI64" s="497"/>
      <c r="GXJ64" s="497"/>
      <c r="GXK64" s="497"/>
      <c r="GXL64" s="497"/>
      <c r="GXM64" s="497"/>
      <c r="GXN64" s="497"/>
      <c r="GXO64" s="497"/>
      <c r="GXP64" s="497"/>
      <c r="GXQ64" s="497"/>
      <c r="GXR64" s="497"/>
      <c r="GXS64" s="497"/>
      <c r="GXT64" s="497"/>
      <c r="GXU64" s="497"/>
      <c r="GXV64" s="497"/>
      <c r="GXW64" s="497"/>
      <c r="GXX64" s="497"/>
      <c r="GXY64" s="497"/>
      <c r="GXZ64" s="497"/>
      <c r="GYA64" s="497"/>
      <c r="GYB64" s="497"/>
      <c r="GYC64" s="497"/>
      <c r="GYD64" s="497"/>
      <c r="GYE64" s="497"/>
      <c r="GYF64" s="497"/>
      <c r="GYG64" s="497"/>
      <c r="GYH64" s="497"/>
      <c r="GYI64" s="497"/>
      <c r="GYJ64" s="497"/>
      <c r="GYK64" s="497"/>
      <c r="GYL64" s="497"/>
      <c r="GYM64" s="497"/>
      <c r="GYN64" s="497"/>
      <c r="GYO64" s="497"/>
      <c r="GYP64" s="497"/>
      <c r="GYQ64" s="497"/>
      <c r="GYR64" s="497"/>
      <c r="GYS64" s="497"/>
      <c r="GYT64" s="497"/>
      <c r="GYU64" s="497"/>
      <c r="GYV64" s="497"/>
      <c r="GYW64" s="497"/>
      <c r="GYX64" s="497"/>
      <c r="GYY64" s="497"/>
      <c r="GYZ64" s="497"/>
      <c r="GZA64" s="497"/>
      <c r="GZB64" s="497"/>
      <c r="GZC64" s="497"/>
      <c r="GZD64" s="497"/>
      <c r="GZE64" s="497"/>
      <c r="GZF64" s="497"/>
      <c r="GZG64" s="497"/>
      <c r="GZH64" s="497"/>
      <c r="GZI64" s="497"/>
      <c r="GZJ64" s="497"/>
      <c r="GZK64" s="497"/>
      <c r="GZL64" s="497"/>
      <c r="GZM64" s="497"/>
      <c r="GZN64" s="497"/>
      <c r="GZO64" s="497"/>
      <c r="GZP64" s="497"/>
      <c r="GZQ64" s="497"/>
      <c r="GZR64" s="497"/>
      <c r="GZS64" s="497"/>
      <c r="GZT64" s="497"/>
      <c r="GZU64" s="497"/>
      <c r="GZV64" s="497"/>
      <c r="GZW64" s="497"/>
      <c r="GZX64" s="497"/>
      <c r="GZY64" s="497"/>
      <c r="GZZ64" s="497"/>
      <c r="HAA64" s="497"/>
      <c r="HAB64" s="497"/>
      <c r="HAC64" s="497"/>
      <c r="HAD64" s="497"/>
      <c r="HAE64" s="497"/>
      <c r="HAF64" s="497"/>
      <c r="HAG64" s="497"/>
      <c r="HAH64" s="497"/>
      <c r="HAI64" s="497"/>
      <c r="HAJ64" s="497"/>
      <c r="HAK64" s="497"/>
      <c r="HAL64" s="497"/>
      <c r="HAM64" s="497"/>
      <c r="HAN64" s="497"/>
      <c r="HAO64" s="497"/>
      <c r="HAP64" s="497"/>
      <c r="HAQ64" s="497"/>
      <c r="HAR64" s="497"/>
      <c r="HAS64" s="497"/>
      <c r="HAT64" s="497"/>
      <c r="HAU64" s="497"/>
      <c r="HAV64" s="497"/>
      <c r="HAW64" s="497"/>
      <c r="HAX64" s="497"/>
      <c r="HAY64" s="497"/>
      <c r="HAZ64" s="497"/>
      <c r="HBA64" s="497"/>
      <c r="HBB64" s="497"/>
      <c r="HBC64" s="497"/>
      <c r="HBD64" s="497"/>
      <c r="HBE64" s="497"/>
      <c r="HBF64" s="497"/>
      <c r="HBG64" s="497"/>
      <c r="HBH64" s="497"/>
      <c r="HBI64" s="497"/>
      <c r="HBJ64" s="497"/>
      <c r="HBK64" s="497"/>
      <c r="HBL64" s="497"/>
      <c r="HBM64" s="497"/>
      <c r="HBN64" s="497"/>
      <c r="HBO64" s="497"/>
      <c r="HBP64" s="497"/>
      <c r="HBQ64" s="497"/>
      <c r="HBR64" s="497"/>
      <c r="HBS64" s="497"/>
      <c r="HBT64" s="497"/>
      <c r="HBU64" s="497"/>
      <c r="HBV64" s="497"/>
      <c r="HBW64" s="497"/>
      <c r="HBX64" s="497"/>
      <c r="HBY64" s="497"/>
      <c r="HBZ64" s="497"/>
      <c r="HCA64" s="497"/>
      <c r="HCB64" s="497"/>
      <c r="HCC64" s="497"/>
      <c r="HCD64" s="497"/>
      <c r="HCE64" s="497"/>
      <c r="HCF64" s="497"/>
      <c r="HCG64" s="497"/>
      <c r="HCH64" s="497"/>
      <c r="HCI64" s="497"/>
      <c r="HCJ64" s="497"/>
      <c r="HCK64" s="497"/>
      <c r="HCL64" s="497"/>
      <c r="HCM64" s="497"/>
      <c r="HCN64" s="497"/>
      <c r="HCO64" s="497"/>
      <c r="HCP64" s="497"/>
      <c r="HCQ64" s="497"/>
      <c r="HCR64" s="497"/>
      <c r="HCS64" s="497"/>
      <c r="HCT64" s="497"/>
      <c r="HCU64" s="497"/>
      <c r="HCV64" s="497"/>
      <c r="HCW64" s="497"/>
      <c r="HCX64" s="497"/>
      <c r="HCY64" s="497"/>
      <c r="HCZ64" s="497"/>
      <c r="HDA64" s="497"/>
      <c r="HDB64" s="497"/>
      <c r="HDC64" s="497"/>
      <c r="HDD64" s="497"/>
      <c r="HDE64" s="497"/>
      <c r="HDF64" s="497"/>
      <c r="HDG64" s="497"/>
      <c r="HDH64" s="497"/>
      <c r="HDI64" s="497"/>
      <c r="HDJ64" s="497"/>
      <c r="HDK64" s="497"/>
      <c r="HDL64" s="497"/>
      <c r="HDM64" s="497"/>
      <c r="HDN64" s="497"/>
      <c r="HDO64" s="497"/>
      <c r="HDP64" s="497"/>
      <c r="HDQ64" s="497"/>
      <c r="HDR64" s="497"/>
      <c r="HDS64" s="497"/>
      <c r="HDT64" s="497"/>
      <c r="HDU64" s="497"/>
      <c r="HDV64" s="497"/>
      <c r="HDW64" s="497"/>
      <c r="HDX64" s="497"/>
      <c r="HDY64" s="497"/>
      <c r="HDZ64" s="497"/>
      <c r="HEA64" s="497"/>
      <c r="HEB64" s="497"/>
      <c r="HEC64" s="497"/>
      <c r="HED64" s="497"/>
      <c r="HEE64" s="497"/>
      <c r="HEF64" s="497"/>
      <c r="HEG64" s="497"/>
      <c r="HEH64" s="497"/>
      <c r="HEI64" s="497"/>
      <c r="HEJ64" s="497"/>
      <c r="HEK64" s="497"/>
      <c r="HEL64" s="497"/>
      <c r="HEM64" s="497"/>
      <c r="HEN64" s="497"/>
      <c r="HEO64" s="497"/>
      <c r="HEP64" s="497"/>
      <c r="HEQ64" s="497"/>
      <c r="HER64" s="497"/>
      <c r="HES64" s="497"/>
      <c r="HET64" s="497"/>
      <c r="HEU64" s="497"/>
      <c r="HEV64" s="497"/>
      <c r="HEW64" s="497"/>
      <c r="HEX64" s="497"/>
      <c r="HEY64" s="497"/>
      <c r="HEZ64" s="497"/>
      <c r="HFA64" s="497"/>
      <c r="HFB64" s="497"/>
      <c r="HFC64" s="497"/>
      <c r="HFD64" s="497"/>
      <c r="HFE64" s="497"/>
      <c r="HFF64" s="497"/>
      <c r="HFG64" s="497"/>
      <c r="HFH64" s="497"/>
      <c r="HFI64" s="497"/>
      <c r="HFJ64" s="497"/>
      <c r="HFK64" s="497"/>
      <c r="HFL64" s="497"/>
      <c r="HFM64" s="497"/>
      <c r="HFN64" s="497"/>
      <c r="HFO64" s="497"/>
      <c r="HFP64" s="497"/>
      <c r="HFQ64" s="497"/>
      <c r="HFR64" s="497"/>
      <c r="HFS64" s="497"/>
      <c r="HFT64" s="497"/>
      <c r="HFU64" s="497"/>
      <c r="HFV64" s="497"/>
      <c r="HFW64" s="497"/>
      <c r="HFX64" s="497"/>
      <c r="HFY64" s="497"/>
      <c r="HFZ64" s="497"/>
      <c r="HGA64" s="497"/>
      <c r="HGB64" s="497"/>
      <c r="HGC64" s="497"/>
      <c r="HGD64" s="497"/>
      <c r="HGE64" s="497"/>
      <c r="HGF64" s="497"/>
      <c r="HGG64" s="497"/>
      <c r="HGH64" s="497"/>
      <c r="HGI64" s="497"/>
      <c r="HGJ64" s="497"/>
      <c r="HGK64" s="497"/>
      <c r="HGL64" s="497"/>
      <c r="HGM64" s="497"/>
      <c r="HGN64" s="497"/>
      <c r="HGO64" s="497"/>
      <c r="HGP64" s="497"/>
      <c r="HGQ64" s="497"/>
      <c r="HGR64" s="497"/>
      <c r="HGS64" s="497"/>
      <c r="HGT64" s="497"/>
      <c r="HGU64" s="497"/>
      <c r="HGV64" s="497"/>
      <c r="HGW64" s="497"/>
      <c r="HGX64" s="497"/>
      <c r="HGY64" s="497"/>
      <c r="HGZ64" s="497"/>
      <c r="HHA64" s="497"/>
      <c r="HHB64" s="497"/>
      <c r="HHC64" s="497"/>
      <c r="HHD64" s="497"/>
      <c r="HHE64" s="497"/>
      <c r="HHF64" s="497"/>
      <c r="HHG64" s="497"/>
      <c r="HHH64" s="497"/>
      <c r="HHI64" s="497"/>
      <c r="HHJ64" s="497"/>
      <c r="HHK64" s="497"/>
      <c r="HHL64" s="497"/>
      <c r="HHM64" s="497"/>
      <c r="HHN64" s="497"/>
      <c r="HHO64" s="497"/>
      <c r="HHP64" s="497"/>
      <c r="HHQ64" s="497"/>
      <c r="HHR64" s="497"/>
      <c r="HHS64" s="497"/>
      <c r="HHT64" s="497"/>
      <c r="HHU64" s="497"/>
      <c r="HHV64" s="497"/>
      <c r="HHW64" s="497"/>
      <c r="HHX64" s="497"/>
      <c r="HHY64" s="497"/>
      <c r="HHZ64" s="497"/>
      <c r="HIA64" s="497"/>
      <c r="HIB64" s="497"/>
      <c r="HIC64" s="497"/>
      <c r="HID64" s="497"/>
      <c r="HIE64" s="497"/>
      <c r="HIF64" s="497"/>
      <c r="HIG64" s="497"/>
      <c r="HIH64" s="497"/>
      <c r="HII64" s="497"/>
      <c r="HIJ64" s="497"/>
      <c r="HIK64" s="497"/>
      <c r="HIL64" s="497"/>
      <c r="HIM64" s="497"/>
      <c r="HIN64" s="497"/>
      <c r="HIO64" s="497"/>
      <c r="HIP64" s="497"/>
      <c r="HIQ64" s="497"/>
      <c r="HIR64" s="497"/>
      <c r="HIS64" s="497"/>
      <c r="HIT64" s="497"/>
      <c r="HIU64" s="497"/>
      <c r="HIV64" s="497"/>
      <c r="HIW64" s="497"/>
      <c r="HIX64" s="497"/>
      <c r="HIY64" s="497"/>
      <c r="HIZ64" s="497"/>
      <c r="HJA64" s="497"/>
      <c r="HJB64" s="497"/>
      <c r="HJC64" s="497"/>
      <c r="HJD64" s="497"/>
      <c r="HJE64" s="497"/>
      <c r="HJF64" s="497"/>
      <c r="HJG64" s="497"/>
      <c r="HJH64" s="497"/>
      <c r="HJI64" s="497"/>
      <c r="HJJ64" s="497"/>
      <c r="HJK64" s="497"/>
      <c r="HJL64" s="497"/>
      <c r="HJM64" s="497"/>
      <c r="HJN64" s="497"/>
      <c r="HJO64" s="497"/>
      <c r="HJP64" s="497"/>
      <c r="HJQ64" s="497"/>
      <c r="HJR64" s="497"/>
      <c r="HJS64" s="497"/>
      <c r="HJT64" s="497"/>
      <c r="HJU64" s="497"/>
      <c r="HJV64" s="497"/>
      <c r="HJW64" s="497"/>
      <c r="HJX64" s="497"/>
      <c r="HJY64" s="497"/>
      <c r="HJZ64" s="497"/>
      <c r="HKA64" s="497"/>
      <c r="HKB64" s="497"/>
      <c r="HKC64" s="497"/>
      <c r="HKD64" s="497"/>
      <c r="HKE64" s="497"/>
      <c r="HKF64" s="497"/>
      <c r="HKG64" s="497"/>
      <c r="HKH64" s="497"/>
      <c r="HKI64" s="497"/>
      <c r="HKJ64" s="497"/>
      <c r="HKK64" s="497"/>
      <c r="HKL64" s="497"/>
      <c r="HKM64" s="497"/>
      <c r="HKN64" s="497"/>
      <c r="HKO64" s="497"/>
      <c r="HKP64" s="497"/>
      <c r="HKQ64" s="497"/>
      <c r="HKR64" s="497"/>
      <c r="HKS64" s="497"/>
      <c r="HKT64" s="497"/>
      <c r="HKU64" s="497"/>
      <c r="HKV64" s="497"/>
      <c r="HKW64" s="497"/>
      <c r="HKX64" s="497"/>
      <c r="HKY64" s="497"/>
      <c r="HKZ64" s="497"/>
      <c r="HLA64" s="497"/>
      <c r="HLB64" s="497"/>
      <c r="HLC64" s="497"/>
      <c r="HLD64" s="497"/>
      <c r="HLE64" s="497"/>
      <c r="HLF64" s="497"/>
      <c r="HLG64" s="497"/>
      <c r="HLH64" s="497"/>
      <c r="HLI64" s="497"/>
      <c r="HLJ64" s="497"/>
      <c r="HLK64" s="497"/>
      <c r="HLL64" s="497"/>
      <c r="HLM64" s="497"/>
      <c r="HLN64" s="497"/>
      <c r="HLO64" s="497"/>
      <c r="HLP64" s="497"/>
      <c r="HLQ64" s="497"/>
      <c r="HLR64" s="497"/>
      <c r="HLS64" s="497"/>
      <c r="HLT64" s="497"/>
      <c r="HLU64" s="497"/>
      <c r="HLV64" s="497"/>
      <c r="HLW64" s="497"/>
      <c r="HLX64" s="497"/>
      <c r="HLY64" s="497"/>
      <c r="HLZ64" s="497"/>
      <c r="HMA64" s="497"/>
      <c r="HMB64" s="497"/>
      <c r="HMC64" s="497"/>
      <c r="HMD64" s="497"/>
      <c r="HME64" s="497"/>
      <c r="HMF64" s="497"/>
      <c r="HMG64" s="497"/>
      <c r="HMH64" s="497"/>
      <c r="HMI64" s="497"/>
      <c r="HMJ64" s="497"/>
      <c r="HMK64" s="497"/>
      <c r="HML64" s="497"/>
      <c r="HMM64" s="497"/>
      <c r="HMN64" s="497"/>
      <c r="HMO64" s="497"/>
      <c r="HMP64" s="497"/>
      <c r="HMQ64" s="497"/>
      <c r="HMR64" s="497"/>
      <c r="HMS64" s="497"/>
      <c r="HMT64" s="497"/>
      <c r="HMU64" s="497"/>
      <c r="HMV64" s="497"/>
      <c r="HMW64" s="497"/>
      <c r="HMX64" s="497"/>
      <c r="HMY64" s="497"/>
      <c r="HMZ64" s="497"/>
      <c r="HNA64" s="497"/>
      <c r="HNB64" s="497"/>
      <c r="HNC64" s="497"/>
      <c r="HND64" s="497"/>
      <c r="HNE64" s="497"/>
      <c r="HNF64" s="497"/>
      <c r="HNG64" s="497"/>
      <c r="HNH64" s="497"/>
      <c r="HNI64" s="497"/>
      <c r="HNJ64" s="497"/>
      <c r="HNK64" s="497"/>
      <c r="HNL64" s="497"/>
      <c r="HNM64" s="497"/>
      <c r="HNN64" s="497"/>
      <c r="HNO64" s="497"/>
      <c r="HNP64" s="497"/>
      <c r="HNQ64" s="497"/>
      <c r="HNR64" s="497"/>
      <c r="HNS64" s="497"/>
      <c r="HNT64" s="497"/>
      <c r="HNU64" s="497"/>
      <c r="HNV64" s="497"/>
      <c r="HNW64" s="497"/>
      <c r="HNX64" s="497"/>
      <c r="HNY64" s="497"/>
      <c r="HNZ64" s="497"/>
      <c r="HOA64" s="497"/>
      <c r="HOB64" s="497"/>
      <c r="HOC64" s="497"/>
      <c r="HOD64" s="497"/>
      <c r="HOE64" s="497"/>
      <c r="HOF64" s="497"/>
      <c r="HOG64" s="497"/>
      <c r="HOH64" s="497"/>
      <c r="HOI64" s="497"/>
      <c r="HOJ64" s="497"/>
      <c r="HOK64" s="497"/>
      <c r="HOL64" s="497"/>
      <c r="HOM64" s="497"/>
      <c r="HON64" s="497"/>
      <c r="HOO64" s="497"/>
      <c r="HOP64" s="497"/>
      <c r="HOQ64" s="497"/>
      <c r="HOR64" s="497"/>
      <c r="HOS64" s="497"/>
      <c r="HOT64" s="497"/>
      <c r="HOU64" s="497"/>
      <c r="HOV64" s="497"/>
      <c r="HOW64" s="497"/>
      <c r="HOX64" s="497"/>
      <c r="HOY64" s="497"/>
      <c r="HOZ64" s="497"/>
      <c r="HPA64" s="497"/>
      <c r="HPB64" s="497"/>
      <c r="HPC64" s="497"/>
      <c r="HPD64" s="497"/>
      <c r="HPE64" s="497"/>
      <c r="HPF64" s="497"/>
      <c r="HPG64" s="497"/>
      <c r="HPH64" s="497"/>
      <c r="HPI64" s="497"/>
      <c r="HPJ64" s="497"/>
      <c r="HPK64" s="497"/>
      <c r="HPL64" s="497"/>
      <c r="HPM64" s="497"/>
      <c r="HPN64" s="497"/>
      <c r="HPO64" s="497"/>
      <c r="HPP64" s="497"/>
      <c r="HPQ64" s="497"/>
      <c r="HPR64" s="497"/>
      <c r="HPS64" s="497"/>
      <c r="HPT64" s="497"/>
      <c r="HPU64" s="497"/>
      <c r="HPV64" s="497"/>
      <c r="HPW64" s="497"/>
      <c r="HPX64" s="497"/>
      <c r="HPY64" s="497"/>
      <c r="HPZ64" s="497"/>
      <c r="HQA64" s="497"/>
      <c r="HQB64" s="497"/>
      <c r="HQC64" s="497"/>
      <c r="HQD64" s="497"/>
      <c r="HQE64" s="497"/>
      <c r="HQF64" s="497"/>
      <c r="HQG64" s="497"/>
      <c r="HQH64" s="497"/>
      <c r="HQI64" s="497"/>
      <c r="HQJ64" s="497"/>
      <c r="HQK64" s="497"/>
      <c r="HQL64" s="497"/>
      <c r="HQM64" s="497"/>
      <c r="HQN64" s="497"/>
      <c r="HQO64" s="497"/>
      <c r="HQP64" s="497"/>
      <c r="HQQ64" s="497"/>
      <c r="HQR64" s="497"/>
      <c r="HQS64" s="497"/>
      <c r="HQT64" s="497"/>
      <c r="HQU64" s="497"/>
      <c r="HQV64" s="497"/>
      <c r="HQW64" s="497"/>
      <c r="HQX64" s="497"/>
      <c r="HQY64" s="497"/>
      <c r="HQZ64" s="497"/>
      <c r="HRA64" s="497"/>
      <c r="HRB64" s="497"/>
      <c r="HRC64" s="497"/>
      <c r="HRD64" s="497"/>
      <c r="HRE64" s="497"/>
      <c r="HRF64" s="497"/>
      <c r="HRG64" s="497"/>
      <c r="HRH64" s="497"/>
      <c r="HRI64" s="497"/>
      <c r="HRJ64" s="497"/>
      <c r="HRK64" s="497"/>
      <c r="HRL64" s="497"/>
      <c r="HRM64" s="497"/>
      <c r="HRN64" s="497"/>
      <c r="HRO64" s="497"/>
      <c r="HRP64" s="497"/>
      <c r="HRQ64" s="497"/>
      <c r="HRR64" s="497"/>
      <c r="HRS64" s="497"/>
      <c r="HRT64" s="497"/>
      <c r="HRU64" s="497"/>
      <c r="HRV64" s="497"/>
      <c r="HRW64" s="497"/>
      <c r="HRX64" s="497"/>
      <c r="HRY64" s="497"/>
      <c r="HRZ64" s="497"/>
      <c r="HSA64" s="497"/>
      <c r="HSB64" s="497"/>
      <c r="HSC64" s="497"/>
      <c r="HSD64" s="497"/>
      <c r="HSE64" s="497"/>
      <c r="HSF64" s="497"/>
      <c r="HSG64" s="497"/>
      <c r="HSH64" s="497"/>
      <c r="HSI64" s="497"/>
      <c r="HSJ64" s="497"/>
      <c r="HSK64" s="497"/>
      <c r="HSL64" s="497"/>
      <c r="HSM64" s="497"/>
      <c r="HSN64" s="497"/>
      <c r="HSO64" s="497"/>
      <c r="HSP64" s="497"/>
      <c r="HSQ64" s="497"/>
      <c r="HSR64" s="497"/>
      <c r="HSS64" s="497"/>
      <c r="HST64" s="497"/>
      <c r="HSU64" s="497"/>
      <c r="HSV64" s="497"/>
      <c r="HSW64" s="497"/>
      <c r="HSX64" s="497"/>
      <c r="HSY64" s="497"/>
      <c r="HSZ64" s="497"/>
      <c r="HTA64" s="497"/>
      <c r="HTB64" s="497"/>
      <c r="HTC64" s="497"/>
      <c r="HTD64" s="497"/>
      <c r="HTE64" s="497"/>
      <c r="HTF64" s="497"/>
      <c r="HTG64" s="497"/>
      <c r="HTH64" s="497"/>
      <c r="HTI64" s="497"/>
      <c r="HTJ64" s="497"/>
      <c r="HTK64" s="497"/>
      <c r="HTL64" s="497"/>
      <c r="HTM64" s="497"/>
      <c r="HTN64" s="497"/>
      <c r="HTO64" s="497"/>
      <c r="HTP64" s="497"/>
      <c r="HTQ64" s="497"/>
      <c r="HTR64" s="497"/>
      <c r="HTS64" s="497"/>
      <c r="HTT64" s="497"/>
      <c r="HTU64" s="497"/>
      <c r="HTV64" s="497"/>
      <c r="HTW64" s="497"/>
      <c r="HTX64" s="497"/>
      <c r="HTY64" s="497"/>
      <c r="HTZ64" s="497"/>
      <c r="HUA64" s="497"/>
      <c r="HUB64" s="497"/>
      <c r="HUC64" s="497"/>
      <c r="HUD64" s="497"/>
      <c r="HUE64" s="497"/>
      <c r="HUF64" s="497"/>
      <c r="HUG64" s="497"/>
      <c r="HUH64" s="497"/>
      <c r="HUI64" s="497"/>
      <c r="HUJ64" s="497"/>
      <c r="HUK64" s="497"/>
      <c r="HUL64" s="497"/>
      <c r="HUM64" s="497"/>
      <c r="HUN64" s="497"/>
      <c r="HUO64" s="497"/>
      <c r="HUP64" s="497"/>
      <c r="HUQ64" s="497"/>
      <c r="HUR64" s="497"/>
      <c r="HUS64" s="497"/>
      <c r="HUT64" s="497"/>
      <c r="HUU64" s="497"/>
      <c r="HUV64" s="497"/>
      <c r="HUW64" s="497"/>
      <c r="HUX64" s="497"/>
      <c r="HUY64" s="497"/>
      <c r="HUZ64" s="497"/>
      <c r="HVA64" s="497"/>
      <c r="HVB64" s="497"/>
      <c r="HVC64" s="497"/>
      <c r="HVD64" s="497"/>
      <c r="HVE64" s="497"/>
      <c r="HVF64" s="497"/>
      <c r="HVG64" s="497"/>
      <c r="HVH64" s="497"/>
      <c r="HVI64" s="497"/>
      <c r="HVJ64" s="497"/>
      <c r="HVK64" s="497"/>
      <c r="HVL64" s="497"/>
      <c r="HVM64" s="497"/>
      <c r="HVN64" s="497"/>
      <c r="HVO64" s="497"/>
      <c r="HVP64" s="497"/>
      <c r="HVQ64" s="497"/>
      <c r="HVR64" s="497"/>
      <c r="HVS64" s="497"/>
      <c r="HVT64" s="497"/>
      <c r="HVU64" s="497"/>
      <c r="HVV64" s="497"/>
      <c r="HVW64" s="497"/>
      <c r="HVX64" s="497"/>
      <c r="HVY64" s="497"/>
      <c r="HVZ64" s="497"/>
      <c r="HWA64" s="497"/>
      <c r="HWB64" s="497"/>
      <c r="HWC64" s="497"/>
      <c r="HWD64" s="497"/>
      <c r="HWE64" s="497"/>
      <c r="HWF64" s="497"/>
      <c r="HWG64" s="497"/>
      <c r="HWH64" s="497"/>
      <c r="HWI64" s="497"/>
      <c r="HWJ64" s="497"/>
      <c r="HWK64" s="497"/>
      <c r="HWL64" s="497"/>
      <c r="HWM64" s="497"/>
      <c r="HWN64" s="497"/>
      <c r="HWO64" s="497"/>
      <c r="HWP64" s="497"/>
      <c r="HWQ64" s="497"/>
      <c r="HWR64" s="497"/>
      <c r="HWS64" s="497"/>
      <c r="HWT64" s="497"/>
      <c r="HWU64" s="497"/>
      <c r="HWV64" s="497"/>
      <c r="HWW64" s="497"/>
      <c r="HWX64" s="497"/>
      <c r="HWY64" s="497"/>
      <c r="HWZ64" s="497"/>
      <c r="HXA64" s="497"/>
      <c r="HXB64" s="497"/>
      <c r="HXC64" s="497"/>
      <c r="HXD64" s="497"/>
      <c r="HXE64" s="497"/>
      <c r="HXF64" s="497"/>
      <c r="HXG64" s="497"/>
      <c r="HXH64" s="497"/>
      <c r="HXI64" s="497"/>
      <c r="HXJ64" s="497"/>
      <c r="HXK64" s="497"/>
      <c r="HXL64" s="497"/>
      <c r="HXM64" s="497"/>
      <c r="HXN64" s="497"/>
      <c r="HXO64" s="497"/>
      <c r="HXP64" s="497"/>
      <c r="HXQ64" s="497"/>
      <c r="HXR64" s="497"/>
      <c r="HXS64" s="497"/>
      <c r="HXT64" s="497"/>
      <c r="HXU64" s="497"/>
      <c r="HXV64" s="497"/>
      <c r="HXW64" s="497"/>
      <c r="HXX64" s="497"/>
      <c r="HXY64" s="497"/>
      <c r="HXZ64" s="497"/>
      <c r="HYA64" s="497"/>
      <c r="HYB64" s="497"/>
      <c r="HYC64" s="497"/>
      <c r="HYD64" s="497"/>
      <c r="HYE64" s="497"/>
      <c r="HYF64" s="497"/>
      <c r="HYG64" s="497"/>
      <c r="HYH64" s="497"/>
      <c r="HYI64" s="497"/>
      <c r="HYJ64" s="497"/>
      <c r="HYK64" s="497"/>
      <c r="HYL64" s="497"/>
      <c r="HYM64" s="497"/>
      <c r="HYN64" s="497"/>
      <c r="HYO64" s="497"/>
      <c r="HYP64" s="497"/>
      <c r="HYQ64" s="497"/>
      <c r="HYR64" s="497"/>
      <c r="HYS64" s="497"/>
      <c r="HYT64" s="497"/>
      <c r="HYU64" s="497"/>
      <c r="HYV64" s="497"/>
      <c r="HYW64" s="497"/>
      <c r="HYX64" s="497"/>
      <c r="HYY64" s="497"/>
      <c r="HYZ64" s="497"/>
      <c r="HZA64" s="497"/>
      <c r="HZB64" s="497"/>
      <c r="HZC64" s="497"/>
      <c r="HZD64" s="497"/>
      <c r="HZE64" s="497"/>
      <c r="HZF64" s="497"/>
      <c r="HZG64" s="497"/>
      <c r="HZH64" s="497"/>
      <c r="HZI64" s="497"/>
      <c r="HZJ64" s="497"/>
      <c r="HZK64" s="497"/>
      <c r="HZL64" s="497"/>
      <c r="HZM64" s="497"/>
      <c r="HZN64" s="497"/>
      <c r="HZO64" s="497"/>
      <c r="HZP64" s="497"/>
      <c r="HZQ64" s="497"/>
      <c r="HZR64" s="497"/>
      <c r="HZS64" s="497"/>
      <c r="HZT64" s="497"/>
      <c r="HZU64" s="497"/>
      <c r="HZV64" s="497"/>
      <c r="HZW64" s="497"/>
      <c r="HZX64" s="497"/>
      <c r="HZY64" s="497"/>
      <c r="HZZ64" s="497"/>
      <c r="IAA64" s="497"/>
      <c r="IAB64" s="497"/>
      <c r="IAC64" s="497"/>
      <c r="IAD64" s="497"/>
      <c r="IAE64" s="497"/>
      <c r="IAF64" s="497"/>
      <c r="IAG64" s="497"/>
      <c r="IAH64" s="497"/>
      <c r="IAI64" s="497"/>
      <c r="IAJ64" s="497"/>
      <c r="IAK64" s="497"/>
      <c r="IAL64" s="497"/>
      <c r="IAM64" s="497"/>
      <c r="IAN64" s="497"/>
      <c r="IAO64" s="497"/>
      <c r="IAP64" s="497"/>
      <c r="IAQ64" s="497"/>
      <c r="IAR64" s="497"/>
      <c r="IAS64" s="497"/>
      <c r="IAT64" s="497"/>
      <c r="IAU64" s="497"/>
      <c r="IAV64" s="497"/>
      <c r="IAW64" s="497"/>
      <c r="IAX64" s="497"/>
      <c r="IAY64" s="497"/>
      <c r="IAZ64" s="497"/>
      <c r="IBA64" s="497"/>
      <c r="IBB64" s="497"/>
      <c r="IBC64" s="497"/>
      <c r="IBD64" s="497"/>
      <c r="IBE64" s="497"/>
      <c r="IBF64" s="497"/>
      <c r="IBG64" s="497"/>
      <c r="IBH64" s="497"/>
      <c r="IBI64" s="497"/>
      <c r="IBJ64" s="497"/>
      <c r="IBK64" s="497"/>
      <c r="IBL64" s="497"/>
      <c r="IBM64" s="497"/>
      <c r="IBN64" s="497"/>
      <c r="IBO64" s="497"/>
      <c r="IBP64" s="497"/>
      <c r="IBQ64" s="497"/>
      <c r="IBR64" s="497"/>
      <c r="IBS64" s="497"/>
      <c r="IBT64" s="497"/>
      <c r="IBU64" s="497"/>
      <c r="IBV64" s="497"/>
      <c r="IBW64" s="497"/>
      <c r="IBX64" s="497"/>
      <c r="IBY64" s="497"/>
      <c r="IBZ64" s="497"/>
      <c r="ICA64" s="497"/>
      <c r="ICB64" s="497"/>
      <c r="ICC64" s="497"/>
      <c r="ICD64" s="497"/>
      <c r="ICE64" s="497"/>
      <c r="ICF64" s="497"/>
      <c r="ICG64" s="497"/>
      <c r="ICH64" s="497"/>
      <c r="ICI64" s="497"/>
      <c r="ICJ64" s="497"/>
      <c r="ICK64" s="497"/>
      <c r="ICL64" s="497"/>
      <c r="ICM64" s="497"/>
      <c r="ICN64" s="497"/>
      <c r="ICO64" s="497"/>
      <c r="ICP64" s="497"/>
      <c r="ICQ64" s="497"/>
      <c r="ICR64" s="497"/>
      <c r="ICS64" s="497"/>
      <c r="ICT64" s="497"/>
      <c r="ICU64" s="497"/>
      <c r="ICV64" s="497"/>
      <c r="ICW64" s="497"/>
      <c r="ICX64" s="497"/>
      <c r="ICY64" s="497"/>
      <c r="ICZ64" s="497"/>
      <c r="IDA64" s="497"/>
      <c r="IDB64" s="497"/>
      <c r="IDC64" s="497"/>
      <c r="IDD64" s="497"/>
      <c r="IDE64" s="497"/>
      <c r="IDF64" s="497"/>
      <c r="IDG64" s="497"/>
      <c r="IDH64" s="497"/>
      <c r="IDI64" s="497"/>
      <c r="IDJ64" s="497"/>
      <c r="IDK64" s="497"/>
      <c r="IDL64" s="497"/>
      <c r="IDM64" s="497"/>
      <c r="IDN64" s="497"/>
      <c r="IDO64" s="497"/>
      <c r="IDP64" s="497"/>
      <c r="IDQ64" s="497"/>
      <c r="IDR64" s="497"/>
      <c r="IDS64" s="497"/>
      <c r="IDT64" s="497"/>
      <c r="IDU64" s="497"/>
      <c r="IDV64" s="497"/>
      <c r="IDW64" s="497"/>
      <c r="IDX64" s="497"/>
      <c r="IDY64" s="497"/>
      <c r="IDZ64" s="497"/>
      <c r="IEA64" s="497"/>
      <c r="IEB64" s="497"/>
      <c r="IEC64" s="497"/>
      <c r="IED64" s="497"/>
      <c r="IEE64" s="497"/>
      <c r="IEF64" s="497"/>
      <c r="IEG64" s="497"/>
      <c r="IEH64" s="497"/>
      <c r="IEI64" s="497"/>
      <c r="IEJ64" s="497"/>
      <c r="IEK64" s="497"/>
      <c r="IEL64" s="497"/>
      <c r="IEM64" s="497"/>
      <c r="IEN64" s="497"/>
      <c r="IEO64" s="497"/>
      <c r="IEP64" s="497"/>
      <c r="IEQ64" s="497"/>
      <c r="IER64" s="497"/>
      <c r="IES64" s="497"/>
      <c r="IET64" s="497"/>
      <c r="IEU64" s="497"/>
      <c r="IEV64" s="497"/>
      <c r="IEW64" s="497"/>
      <c r="IEX64" s="497"/>
      <c r="IEY64" s="497"/>
      <c r="IEZ64" s="497"/>
      <c r="IFA64" s="497"/>
      <c r="IFB64" s="497"/>
      <c r="IFC64" s="497"/>
      <c r="IFD64" s="497"/>
      <c r="IFE64" s="497"/>
      <c r="IFF64" s="497"/>
      <c r="IFG64" s="497"/>
      <c r="IFH64" s="497"/>
      <c r="IFI64" s="497"/>
      <c r="IFJ64" s="497"/>
      <c r="IFK64" s="497"/>
      <c r="IFL64" s="497"/>
      <c r="IFM64" s="497"/>
      <c r="IFN64" s="497"/>
      <c r="IFO64" s="497"/>
      <c r="IFP64" s="497"/>
      <c r="IFQ64" s="497"/>
      <c r="IFR64" s="497"/>
      <c r="IFS64" s="497"/>
      <c r="IFT64" s="497"/>
      <c r="IFU64" s="497"/>
      <c r="IFV64" s="497"/>
      <c r="IFW64" s="497"/>
      <c r="IFX64" s="497"/>
      <c r="IFY64" s="497"/>
      <c r="IFZ64" s="497"/>
      <c r="IGA64" s="497"/>
      <c r="IGB64" s="497"/>
      <c r="IGC64" s="497"/>
      <c r="IGD64" s="497"/>
      <c r="IGE64" s="497"/>
      <c r="IGF64" s="497"/>
      <c r="IGG64" s="497"/>
      <c r="IGH64" s="497"/>
      <c r="IGI64" s="497"/>
      <c r="IGJ64" s="497"/>
      <c r="IGK64" s="497"/>
      <c r="IGL64" s="497"/>
      <c r="IGM64" s="497"/>
      <c r="IGN64" s="497"/>
      <c r="IGO64" s="497"/>
      <c r="IGP64" s="497"/>
      <c r="IGQ64" s="497"/>
      <c r="IGR64" s="497"/>
      <c r="IGS64" s="497"/>
      <c r="IGT64" s="497"/>
      <c r="IGU64" s="497"/>
      <c r="IGV64" s="497"/>
      <c r="IGW64" s="497"/>
      <c r="IGX64" s="497"/>
      <c r="IGY64" s="497"/>
      <c r="IGZ64" s="497"/>
      <c r="IHA64" s="497"/>
      <c r="IHB64" s="497"/>
      <c r="IHC64" s="497"/>
      <c r="IHD64" s="497"/>
      <c r="IHE64" s="497"/>
      <c r="IHF64" s="497"/>
      <c r="IHG64" s="497"/>
      <c r="IHH64" s="497"/>
      <c r="IHI64" s="497"/>
      <c r="IHJ64" s="497"/>
      <c r="IHK64" s="497"/>
      <c r="IHL64" s="497"/>
      <c r="IHM64" s="497"/>
      <c r="IHN64" s="497"/>
      <c r="IHO64" s="497"/>
      <c r="IHP64" s="497"/>
      <c r="IHQ64" s="497"/>
      <c r="IHR64" s="497"/>
      <c r="IHS64" s="497"/>
      <c r="IHT64" s="497"/>
      <c r="IHU64" s="497"/>
      <c r="IHV64" s="497"/>
      <c r="IHW64" s="497"/>
      <c r="IHX64" s="497"/>
      <c r="IHY64" s="497"/>
      <c r="IHZ64" s="497"/>
      <c r="IIA64" s="497"/>
      <c r="IIB64" s="497"/>
      <c r="IIC64" s="497"/>
      <c r="IID64" s="497"/>
      <c r="IIE64" s="497"/>
      <c r="IIF64" s="497"/>
      <c r="IIG64" s="497"/>
      <c r="IIH64" s="497"/>
      <c r="III64" s="497"/>
      <c r="IIJ64" s="497"/>
      <c r="IIK64" s="497"/>
      <c r="IIL64" s="497"/>
      <c r="IIM64" s="497"/>
      <c r="IIN64" s="497"/>
      <c r="IIO64" s="497"/>
      <c r="IIP64" s="497"/>
      <c r="IIQ64" s="497"/>
      <c r="IIR64" s="497"/>
      <c r="IIS64" s="497"/>
      <c r="IIT64" s="497"/>
      <c r="IIU64" s="497"/>
      <c r="IIV64" s="497"/>
      <c r="IIW64" s="497"/>
      <c r="IIX64" s="497"/>
      <c r="IIY64" s="497"/>
      <c r="IIZ64" s="497"/>
      <c r="IJA64" s="497"/>
      <c r="IJB64" s="497"/>
      <c r="IJC64" s="497"/>
      <c r="IJD64" s="497"/>
      <c r="IJE64" s="497"/>
      <c r="IJF64" s="497"/>
      <c r="IJG64" s="497"/>
      <c r="IJH64" s="497"/>
      <c r="IJI64" s="497"/>
      <c r="IJJ64" s="497"/>
      <c r="IJK64" s="497"/>
      <c r="IJL64" s="497"/>
      <c r="IJM64" s="497"/>
      <c r="IJN64" s="497"/>
      <c r="IJO64" s="497"/>
      <c r="IJP64" s="497"/>
      <c r="IJQ64" s="497"/>
      <c r="IJR64" s="497"/>
      <c r="IJS64" s="497"/>
      <c r="IJT64" s="497"/>
      <c r="IJU64" s="497"/>
      <c r="IJV64" s="497"/>
      <c r="IJW64" s="497"/>
      <c r="IJX64" s="497"/>
      <c r="IJY64" s="497"/>
      <c r="IJZ64" s="497"/>
      <c r="IKA64" s="497"/>
      <c r="IKB64" s="497"/>
      <c r="IKC64" s="497"/>
      <c r="IKD64" s="497"/>
      <c r="IKE64" s="497"/>
      <c r="IKF64" s="497"/>
      <c r="IKG64" s="497"/>
      <c r="IKH64" s="497"/>
      <c r="IKI64" s="497"/>
      <c r="IKJ64" s="497"/>
      <c r="IKK64" s="497"/>
      <c r="IKL64" s="497"/>
      <c r="IKM64" s="497"/>
      <c r="IKN64" s="497"/>
      <c r="IKO64" s="497"/>
      <c r="IKP64" s="497"/>
      <c r="IKQ64" s="497"/>
      <c r="IKR64" s="497"/>
      <c r="IKS64" s="497"/>
      <c r="IKT64" s="497"/>
      <c r="IKU64" s="497"/>
      <c r="IKV64" s="497"/>
      <c r="IKW64" s="497"/>
      <c r="IKX64" s="497"/>
      <c r="IKY64" s="497"/>
      <c r="IKZ64" s="497"/>
      <c r="ILA64" s="497"/>
      <c r="ILB64" s="497"/>
      <c r="ILC64" s="497"/>
      <c r="ILD64" s="497"/>
      <c r="ILE64" s="497"/>
      <c r="ILF64" s="497"/>
      <c r="ILG64" s="497"/>
      <c r="ILH64" s="497"/>
      <c r="ILI64" s="497"/>
      <c r="ILJ64" s="497"/>
      <c r="ILK64" s="497"/>
      <c r="ILL64" s="497"/>
      <c r="ILM64" s="497"/>
      <c r="ILN64" s="497"/>
      <c r="ILO64" s="497"/>
      <c r="ILP64" s="497"/>
      <c r="ILQ64" s="497"/>
      <c r="ILR64" s="497"/>
      <c r="ILS64" s="497"/>
      <c r="ILT64" s="497"/>
      <c r="ILU64" s="497"/>
      <c r="ILV64" s="497"/>
      <c r="ILW64" s="497"/>
      <c r="ILX64" s="497"/>
      <c r="ILY64" s="497"/>
      <c r="ILZ64" s="497"/>
      <c r="IMA64" s="497"/>
      <c r="IMB64" s="497"/>
      <c r="IMC64" s="497"/>
      <c r="IMD64" s="497"/>
      <c r="IME64" s="497"/>
      <c r="IMF64" s="497"/>
      <c r="IMG64" s="497"/>
      <c r="IMH64" s="497"/>
      <c r="IMI64" s="497"/>
      <c r="IMJ64" s="497"/>
      <c r="IMK64" s="497"/>
      <c r="IML64" s="497"/>
      <c r="IMM64" s="497"/>
      <c r="IMN64" s="497"/>
      <c r="IMO64" s="497"/>
      <c r="IMP64" s="497"/>
      <c r="IMQ64" s="497"/>
      <c r="IMR64" s="497"/>
      <c r="IMS64" s="497"/>
      <c r="IMT64" s="497"/>
      <c r="IMU64" s="497"/>
      <c r="IMV64" s="497"/>
      <c r="IMW64" s="497"/>
      <c r="IMX64" s="497"/>
      <c r="IMY64" s="497"/>
      <c r="IMZ64" s="497"/>
      <c r="INA64" s="497"/>
      <c r="INB64" s="497"/>
      <c r="INC64" s="497"/>
      <c r="IND64" s="497"/>
      <c r="INE64" s="497"/>
      <c r="INF64" s="497"/>
      <c r="ING64" s="497"/>
      <c r="INH64" s="497"/>
      <c r="INI64" s="497"/>
      <c r="INJ64" s="497"/>
      <c r="INK64" s="497"/>
      <c r="INL64" s="497"/>
      <c r="INM64" s="497"/>
      <c r="INN64" s="497"/>
      <c r="INO64" s="497"/>
      <c r="INP64" s="497"/>
      <c r="INQ64" s="497"/>
      <c r="INR64" s="497"/>
      <c r="INS64" s="497"/>
      <c r="INT64" s="497"/>
      <c r="INU64" s="497"/>
      <c r="INV64" s="497"/>
      <c r="INW64" s="497"/>
      <c r="INX64" s="497"/>
      <c r="INY64" s="497"/>
      <c r="INZ64" s="497"/>
      <c r="IOA64" s="497"/>
      <c r="IOB64" s="497"/>
      <c r="IOC64" s="497"/>
      <c r="IOD64" s="497"/>
      <c r="IOE64" s="497"/>
      <c r="IOF64" s="497"/>
      <c r="IOG64" s="497"/>
      <c r="IOH64" s="497"/>
      <c r="IOI64" s="497"/>
      <c r="IOJ64" s="497"/>
      <c r="IOK64" s="497"/>
      <c r="IOL64" s="497"/>
      <c r="IOM64" s="497"/>
      <c r="ION64" s="497"/>
      <c r="IOO64" s="497"/>
      <c r="IOP64" s="497"/>
      <c r="IOQ64" s="497"/>
      <c r="IOR64" s="497"/>
      <c r="IOS64" s="497"/>
      <c r="IOT64" s="497"/>
      <c r="IOU64" s="497"/>
      <c r="IOV64" s="497"/>
      <c r="IOW64" s="497"/>
      <c r="IOX64" s="497"/>
      <c r="IOY64" s="497"/>
      <c r="IOZ64" s="497"/>
      <c r="IPA64" s="497"/>
      <c r="IPB64" s="497"/>
      <c r="IPC64" s="497"/>
      <c r="IPD64" s="497"/>
      <c r="IPE64" s="497"/>
      <c r="IPF64" s="497"/>
      <c r="IPG64" s="497"/>
      <c r="IPH64" s="497"/>
      <c r="IPI64" s="497"/>
      <c r="IPJ64" s="497"/>
      <c r="IPK64" s="497"/>
      <c r="IPL64" s="497"/>
      <c r="IPM64" s="497"/>
      <c r="IPN64" s="497"/>
      <c r="IPO64" s="497"/>
      <c r="IPP64" s="497"/>
      <c r="IPQ64" s="497"/>
      <c r="IPR64" s="497"/>
      <c r="IPS64" s="497"/>
      <c r="IPT64" s="497"/>
      <c r="IPU64" s="497"/>
      <c r="IPV64" s="497"/>
      <c r="IPW64" s="497"/>
      <c r="IPX64" s="497"/>
      <c r="IPY64" s="497"/>
      <c r="IPZ64" s="497"/>
      <c r="IQA64" s="497"/>
      <c r="IQB64" s="497"/>
      <c r="IQC64" s="497"/>
      <c r="IQD64" s="497"/>
      <c r="IQE64" s="497"/>
      <c r="IQF64" s="497"/>
      <c r="IQG64" s="497"/>
      <c r="IQH64" s="497"/>
      <c r="IQI64" s="497"/>
      <c r="IQJ64" s="497"/>
      <c r="IQK64" s="497"/>
      <c r="IQL64" s="497"/>
      <c r="IQM64" s="497"/>
      <c r="IQN64" s="497"/>
      <c r="IQO64" s="497"/>
      <c r="IQP64" s="497"/>
      <c r="IQQ64" s="497"/>
      <c r="IQR64" s="497"/>
      <c r="IQS64" s="497"/>
      <c r="IQT64" s="497"/>
      <c r="IQU64" s="497"/>
      <c r="IQV64" s="497"/>
      <c r="IQW64" s="497"/>
      <c r="IQX64" s="497"/>
      <c r="IQY64" s="497"/>
      <c r="IQZ64" s="497"/>
      <c r="IRA64" s="497"/>
      <c r="IRB64" s="497"/>
      <c r="IRC64" s="497"/>
      <c r="IRD64" s="497"/>
      <c r="IRE64" s="497"/>
      <c r="IRF64" s="497"/>
      <c r="IRG64" s="497"/>
      <c r="IRH64" s="497"/>
      <c r="IRI64" s="497"/>
      <c r="IRJ64" s="497"/>
      <c r="IRK64" s="497"/>
      <c r="IRL64" s="497"/>
      <c r="IRM64" s="497"/>
      <c r="IRN64" s="497"/>
      <c r="IRO64" s="497"/>
      <c r="IRP64" s="497"/>
      <c r="IRQ64" s="497"/>
      <c r="IRR64" s="497"/>
      <c r="IRS64" s="497"/>
      <c r="IRT64" s="497"/>
      <c r="IRU64" s="497"/>
      <c r="IRV64" s="497"/>
      <c r="IRW64" s="497"/>
      <c r="IRX64" s="497"/>
      <c r="IRY64" s="497"/>
      <c r="IRZ64" s="497"/>
      <c r="ISA64" s="497"/>
      <c r="ISB64" s="497"/>
      <c r="ISC64" s="497"/>
      <c r="ISD64" s="497"/>
      <c r="ISE64" s="497"/>
      <c r="ISF64" s="497"/>
      <c r="ISG64" s="497"/>
      <c r="ISH64" s="497"/>
      <c r="ISI64" s="497"/>
      <c r="ISJ64" s="497"/>
      <c r="ISK64" s="497"/>
      <c r="ISL64" s="497"/>
      <c r="ISM64" s="497"/>
      <c r="ISN64" s="497"/>
      <c r="ISO64" s="497"/>
      <c r="ISP64" s="497"/>
      <c r="ISQ64" s="497"/>
      <c r="ISR64" s="497"/>
      <c r="ISS64" s="497"/>
      <c r="IST64" s="497"/>
      <c r="ISU64" s="497"/>
      <c r="ISV64" s="497"/>
      <c r="ISW64" s="497"/>
      <c r="ISX64" s="497"/>
      <c r="ISY64" s="497"/>
      <c r="ISZ64" s="497"/>
      <c r="ITA64" s="497"/>
      <c r="ITB64" s="497"/>
      <c r="ITC64" s="497"/>
      <c r="ITD64" s="497"/>
      <c r="ITE64" s="497"/>
      <c r="ITF64" s="497"/>
      <c r="ITG64" s="497"/>
      <c r="ITH64" s="497"/>
      <c r="ITI64" s="497"/>
      <c r="ITJ64" s="497"/>
      <c r="ITK64" s="497"/>
      <c r="ITL64" s="497"/>
      <c r="ITM64" s="497"/>
      <c r="ITN64" s="497"/>
      <c r="ITO64" s="497"/>
      <c r="ITP64" s="497"/>
      <c r="ITQ64" s="497"/>
      <c r="ITR64" s="497"/>
      <c r="ITS64" s="497"/>
      <c r="ITT64" s="497"/>
      <c r="ITU64" s="497"/>
      <c r="ITV64" s="497"/>
      <c r="ITW64" s="497"/>
      <c r="ITX64" s="497"/>
      <c r="ITY64" s="497"/>
      <c r="ITZ64" s="497"/>
      <c r="IUA64" s="497"/>
      <c r="IUB64" s="497"/>
      <c r="IUC64" s="497"/>
      <c r="IUD64" s="497"/>
      <c r="IUE64" s="497"/>
      <c r="IUF64" s="497"/>
      <c r="IUG64" s="497"/>
      <c r="IUH64" s="497"/>
      <c r="IUI64" s="497"/>
      <c r="IUJ64" s="497"/>
      <c r="IUK64" s="497"/>
      <c r="IUL64" s="497"/>
      <c r="IUM64" s="497"/>
      <c r="IUN64" s="497"/>
      <c r="IUO64" s="497"/>
      <c r="IUP64" s="497"/>
      <c r="IUQ64" s="497"/>
      <c r="IUR64" s="497"/>
      <c r="IUS64" s="497"/>
      <c r="IUT64" s="497"/>
      <c r="IUU64" s="497"/>
      <c r="IUV64" s="497"/>
      <c r="IUW64" s="497"/>
      <c r="IUX64" s="497"/>
      <c r="IUY64" s="497"/>
      <c r="IUZ64" s="497"/>
      <c r="IVA64" s="497"/>
      <c r="IVB64" s="497"/>
      <c r="IVC64" s="497"/>
      <c r="IVD64" s="497"/>
      <c r="IVE64" s="497"/>
      <c r="IVF64" s="497"/>
      <c r="IVG64" s="497"/>
      <c r="IVH64" s="497"/>
      <c r="IVI64" s="497"/>
      <c r="IVJ64" s="497"/>
      <c r="IVK64" s="497"/>
      <c r="IVL64" s="497"/>
      <c r="IVM64" s="497"/>
      <c r="IVN64" s="497"/>
      <c r="IVO64" s="497"/>
      <c r="IVP64" s="497"/>
      <c r="IVQ64" s="497"/>
      <c r="IVR64" s="497"/>
      <c r="IVS64" s="497"/>
      <c r="IVT64" s="497"/>
      <c r="IVU64" s="497"/>
      <c r="IVV64" s="497"/>
      <c r="IVW64" s="497"/>
      <c r="IVX64" s="497"/>
      <c r="IVY64" s="497"/>
      <c r="IVZ64" s="497"/>
      <c r="IWA64" s="497"/>
      <c r="IWB64" s="497"/>
      <c r="IWC64" s="497"/>
      <c r="IWD64" s="497"/>
      <c r="IWE64" s="497"/>
      <c r="IWF64" s="497"/>
      <c r="IWG64" s="497"/>
      <c r="IWH64" s="497"/>
      <c r="IWI64" s="497"/>
      <c r="IWJ64" s="497"/>
      <c r="IWK64" s="497"/>
      <c r="IWL64" s="497"/>
      <c r="IWM64" s="497"/>
      <c r="IWN64" s="497"/>
      <c r="IWO64" s="497"/>
      <c r="IWP64" s="497"/>
      <c r="IWQ64" s="497"/>
      <c r="IWR64" s="497"/>
      <c r="IWS64" s="497"/>
      <c r="IWT64" s="497"/>
      <c r="IWU64" s="497"/>
      <c r="IWV64" s="497"/>
      <c r="IWW64" s="497"/>
      <c r="IWX64" s="497"/>
      <c r="IWY64" s="497"/>
      <c r="IWZ64" s="497"/>
      <c r="IXA64" s="497"/>
      <c r="IXB64" s="497"/>
      <c r="IXC64" s="497"/>
      <c r="IXD64" s="497"/>
      <c r="IXE64" s="497"/>
      <c r="IXF64" s="497"/>
      <c r="IXG64" s="497"/>
      <c r="IXH64" s="497"/>
      <c r="IXI64" s="497"/>
      <c r="IXJ64" s="497"/>
      <c r="IXK64" s="497"/>
      <c r="IXL64" s="497"/>
      <c r="IXM64" s="497"/>
      <c r="IXN64" s="497"/>
      <c r="IXO64" s="497"/>
      <c r="IXP64" s="497"/>
      <c r="IXQ64" s="497"/>
      <c r="IXR64" s="497"/>
      <c r="IXS64" s="497"/>
      <c r="IXT64" s="497"/>
      <c r="IXU64" s="497"/>
      <c r="IXV64" s="497"/>
      <c r="IXW64" s="497"/>
      <c r="IXX64" s="497"/>
      <c r="IXY64" s="497"/>
      <c r="IXZ64" s="497"/>
      <c r="IYA64" s="497"/>
      <c r="IYB64" s="497"/>
      <c r="IYC64" s="497"/>
      <c r="IYD64" s="497"/>
      <c r="IYE64" s="497"/>
      <c r="IYF64" s="497"/>
      <c r="IYG64" s="497"/>
      <c r="IYH64" s="497"/>
      <c r="IYI64" s="497"/>
      <c r="IYJ64" s="497"/>
      <c r="IYK64" s="497"/>
      <c r="IYL64" s="497"/>
      <c r="IYM64" s="497"/>
      <c r="IYN64" s="497"/>
      <c r="IYO64" s="497"/>
      <c r="IYP64" s="497"/>
      <c r="IYQ64" s="497"/>
      <c r="IYR64" s="497"/>
      <c r="IYS64" s="497"/>
      <c r="IYT64" s="497"/>
      <c r="IYU64" s="497"/>
      <c r="IYV64" s="497"/>
      <c r="IYW64" s="497"/>
      <c r="IYX64" s="497"/>
      <c r="IYY64" s="497"/>
      <c r="IYZ64" s="497"/>
      <c r="IZA64" s="497"/>
      <c r="IZB64" s="497"/>
      <c r="IZC64" s="497"/>
      <c r="IZD64" s="497"/>
      <c r="IZE64" s="497"/>
      <c r="IZF64" s="497"/>
      <c r="IZG64" s="497"/>
      <c r="IZH64" s="497"/>
      <c r="IZI64" s="497"/>
      <c r="IZJ64" s="497"/>
      <c r="IZK64" s="497"/>
      <c r="IZL64" s="497"/>
      <c r="IZM64" s="497"/>
      <c r="IZN64" s="497"/>
      <c r="IZO64" s="497"/>
      <c r="IZP64" s="497"/>
      <c r="IZQ64" s="497"/>
      <c r="IZR64" s="497"/>
      <c r="IZS64" s="497"/>
      <c r="IZT64" s="497"/>
      <c r="IZU64" s="497"/>
      <c r="IZV64" s="497"/>
      <c r="IZW64" s="497"/>
      <c r="IZX64" s="497"/>
      <c r="IZY64" s="497"/>
      <c r="IZZ64" s="497"/>
      <c r="JAA64" s="497"/>
      <c r="JAB64" s="497"/>
      <c r="JAC64" s="497"/>
      <c r="JAD64" s="497"/>
      <c r="JAE64" s="497"/>
      <c r="JAF64" s="497"/>
      <c r="JAG64" s="497"/>
      <c r="JAH64" s="497"/>
      <c r="JAI64" s="497"/>
      <c r="JAJ64" s="497"/>
      <c r="JAK64" s="497"/>
      <c r="JAL64" s="497"/>
      <c r="JAM64" s="497"/>
      <c r="JAN64" s="497"/>
      <c r="JAO64" s="497"/>
      <c r="JAP64" s="497"/>
      <c r="JAQ64" s="497"/>
      <c r="JAR64" s="497"/>
      <c r="JAS64" s="497"/>
      <c r="JAT64" s="497"/>
      <c r="JAU64" s="497"/>
      <c r="JAV64" s="497"/>
      <c r="JAW64" s="497"/>
      <c r="JAX64" s="497"/>
      <c r="JAY64" s="497"/>
      <c r="JAZ64" s="497"/>
      <c r="JBA64" s="497"/>
      <c r="JBB64" s="497"/>
      <c r="JBC64" s="497"/>
      <c r="JBD64" s="497"/>
      <c r="JBE64" s="497"/>
      <c r="JBF64" s="497"/>
      <c r="JBG64" s="497"/>
      <c r="JBH64" s="497"/>
      <c r="JBI64" s="497"/>
      <c r="JBJ64" s="497"/>
      <c r="JBK64" s="497"/>
      <c r="JBL64" s="497"/>
      <c r="JBM64" s="497"/>
      <c r="JBN64" s="497"/>
      <c r="JBO64" s="497"/>
      <c r="JBP64" s="497"/>
      <c r="JBQ64" s="497"/>
      <c r="JBR64" s="497"/>
      <c r="JBS64" s="497"/>
      <c r="JBT64" s="497"/>
      <c r="JBU64" s="497"/>
      <c r="JBV64" s="497"/>
      <c r="JBW64" s="497"/>
      <c r="JBX64" s="497"/>
      <c r="JBY64" s="497"/>
      <c r="JBZ64" s="497"/>
      <c r="JCA64" s="497"/>
      <c r="JCB64" s="497"/>
      <c r="JCC64" s="497"/>
      <c r="JCD64" s="497"/>
      <c r="JCE64" s="497"/>
      <c r="JCF64" s="497"/>
      <c r="JCG64" s="497"/>
      <c r="JCH64" s="497"/>
      <c r="JCI64" s="497"/>
      <c r="JCJ64" s="497"/>
      <c r="JCK64" s="497"/>
      <c r="JCL64" s="497"/>
      <c r="JCM64" s="497"/>
      <c r="JCN64" s="497"/>
      <c r="JCO64" s="497"/>
      <c r="JCP64" s="497"/>
      <c r="JCQ64" s="497"/>
      <c r="JCR64" s="497"/>
      <c r="JCS64" s="497"/>
      <c r="JCT64" s="497"/>
      <c r="JCU64" s="497"/>
      <c r="JCV64" s="497"/>
      <c r="JCW64" s="497"/>
      <c r="JCX64" s="497"/>
      <c r="JCY64" s="497"/>
      <c r="JCZ64" s="497"/>
      <c r="JDA64" s="497"/>
      <c r="JDB64" s="497"/>
      <c r="JDC64" s="497"/>
      <c r="JDD64" s="497"/>
      <c r="JDE64" s="497"/>
      <c r="JDF64" s="497"/>
      <c r="JDG64" s="497"/>
      <c r="JDH64" s="497"/>
      <c r="JDI64" s="497"/>
      <c r="JDJ64" s="497"/>
      <c r="JDK64" s="497"/>
      <c r="JDL64" s="497"/>
      <c r="JDM64" s="497"/>
      <c r="JDN64" s="497"/>
      <c r="JDO64" s="497"/>
      <c r="JDP64" s="497"/>
      <c r="JDQ64" s="497"/>
      <c r="JDR64" s="497"/>
      <c r="JDS64" s="497"/>
      <c r="JDT64" s="497"/>
      <c r="JDU64" s="497"/>
      <c r="JDV64" s="497"/>
      <c r="JDW64" s="497"/>
      <c r="JDX64" s="497"/>
      <c r="JDY64" s="497"/>
      <c r="JDZ64" s="497"/>
      <c r="JEA64" s="497"/>
      <c r="JEB64" s="497"/>
      <c r="JEC64" s="497"/>
      <c r="JED64" s="497"/>
      <c r="JEE64" s="497"/>
      <c r="JEF64" s="497"/>
      <c r="JEG64" s="497"/>
      <c r="JEH64" s="497"/>
      <c r="JEI64" s="497"/>
      <c r="JEJ64" s="497"/>
      <c r="JEK64" s="497"/>
      <c r="JEL64" s="497"/>
      <c r="JEM64" s="497"/>
      <c r="JEN64" s="497"/>
      <c r="JEO64" s="497"/>
      <c r="JEP64" s="497"/>
      <c r="JEQ64" s="497"/>
      <c r="JER64" s="497"/>
      <c r="JES64" s="497"/>
      <c r="JET64" s="497"/>
      <c r="JEU64" s="497"/>
      <c r="JEV64" s="497"/>
      <c r="JEW64" s="497"/>
      <c r="JEX64" s="497"/>
      <c r="JEY64" s="497"/>
      <c r="JEZ64" s="497"/>
      <c r="JFA64" s="497"/>
      <c r="JFB64" s="497"/>
      <c r="JFC64" s="497"/>
      <c r="JFD64" s="497"/>
      <c r="JFE64" s="497"/>
      <c r="JFF64" s="497"/>
      <c r="JFG64" s="497"/>
      <c r="JFH64" s="497"/>
      <c r="JFI64" s="497"/>
      <c r="JFJ64" s="497"/>
      <c r="JFK64" s="497"/>
      <c r="JFL64" s="497"/>
      <c r="JFM64" s="497"/>
      <c r="JFN64" s="497"/>
      <c r="JFO64" s="497"/>
      <c r="JFP64" s="497"/>
      <c r="JFQ64" s="497"/>
      <c r="JFR64" s="497"/>
      <c r="JFS64" s="497"/>
      <c r="JFT64" s="497"/>
      <c r="JFU64" s="497"/>
      <c r="JFV64" s="497"/>
      <c r="JFW64" s="497"/>
      <c r="JFX64" s="497"/>
      <c r="JFY64" s="497"/>
      <c r="JFZ64" s="497"/>
      <c r="JGA64" s="497"/>
      <c r="JGB64" s="497"/>
      <c r="JGC64" s="497"/>
      <c r="JGD64" s="497"/>
      <c r="JGE64" s="497"/>
      <c r="JGF64" s="497"/>
      <c r="JGG64" s="497"/>
      <c r="JGH64" s="497"/>
      <c r="JGI64" s="497"/>
      <c r="JGJ64" s="497"/>
      <c r="JGK64" s="497"/>
      <c r="JGL64" s="497"/>
      <c r="JGM64" s="497"/>
      <c r="JGN64" s="497"/>
      <c r="JGO64" s="497"/>
      <c r="JGP64" s="497"/>
      <c r="JGQ64" s="497"/>
      <c r="JGR64" s="497"/>
      <c r="JGS64" s="497"/>
      <c r="JGT64" s="497"/>
      <c r="JGU64" s="497"/>
      <c r="JGV64" s="497"/>
      <c r="JGW64" s="497"/>
      <c r="JGX64" s="497"/>
      <c r="JGY64" s="497"/>
      <c r="JGZ64" s="497"/>
      <c r="JHA64" s="497"/>
      <c r="JHB64" s="497"/>
      <c r="JHC64" s="497"/>
      <c r="JHD64" s="497"/>
      <c r="JHE64" s="497"/>
      <c r="JHF64" s="497"/>
      <c r="JHG64" s="497"/>
      <c r="JHH64" s="497"/>
      <c r="JHI64" s="497"/>
      <c r="JHJ64" s="497"/>
      <c r="JHK64" s="497"/>
      <c r="JHL64" s="497"/>
      <c r="JHM64" s="497"/>
      <c r="JHN64" s="497"/>
      <c r="JHO64" s="497"/>
      <c r="JHP64" s="497"/>
      <c r="JHQ64" s="497"/>
      <c r="JHR64" s="497"/>
      <c r="JHS64" s="497"/>
      <c r="JHT64" s="497"/>
      <c r="JHU64" s="497"/>
      <c r="JHV64" s="497"/>
      <c r="JHW64" s="497"/>
      <c r="JHX64" s="497"/>
      <c r="JHY64" s="497"/>
      <c r="JHZ64" s="497"/>
      <c r="JIA64" s="497"/>
      <c r="JIB64" s="497"/>
      <c r="JIC64" s="497"/>
      <c r="JID64" s="497"/>
      <c r="JIE64" s="497"/>
      <c r="JIF64" s="497"/>
      <c r="JIG64" s="497"/>
      <c r="JIH64" s="497"/>
      <c r="JII64" s="497"/>
      <c r="JIJ64" s="497"/>
      <c r="JIK64" s="497"/>
      <c r="JIL64" s="497"/>
      <c r="JIM64" s="497"/>
      <c r="JIN64" s="497"/>
      <c r="JIO64" s="497"/>
      <c r="JIP64" s="497"/>
      <c r="JIQ64" s="497"/>
      <c r="JIR64" s="497"/>
      <c r="JIS64" s="497"/>
      <c r="JIT64" s="497"/>
      <c r="JIU64" s="497"/>
      <c r="JIV64" s="497"/>
      <c r="JIW64" s="497"/>
      <c r="JIX64" s="497"/>
      <c r="JIY64" s="497"/>
      <c r="JIZ64" s="497"/>
      <c r="JJA64" s="497"/>
      <c r="JJB64" s="497"/>
      <c r="JJC64" s="497"/>
      <c r="JJD64" s="497"/>
      <c r="JJE64" s="497"/>
      <c r="JJF64" s="497"/>
      <c r="JJG64" s="497"/>
      <c r="JJH64" s="497"/>
      <c r="JJI64" s="497"/>
      <c r="JJJ64" s="497"/>
      <c r="JJK64" s="497"/>
      <c r="JJL64" s="497"/>
      <c r="JJM64" s="497"/>
      <c r="JJN64" s="497"/>
      <c r="JJO64" s="497"/>
      <c r="JJP64" s="497"/>
      <c r="JJQ64" s="497"/>
      <c r="JJR64" s="497"/>
      <c r="JJS64" s="497"/>
      <c r="JJT64" s="497"/>
      <c r="JJU64" s="497"/>
      <c r="JJV64" s="497"/>
      <c r="JJW64" s="497"/>
      <c r="JJX64" s="497"/>
      <c r="JJY64" s="497"/>
      <c r="JJZ64" s="497"/>
      <c r="JKA64" s="497"/>
      <c r="JKB64" s="497"/>
      <c r="JKC64" s="497"/>
      <c r="JKD64" s="497"/>
      <c r="JKE64" s="497"/>
      <c r="JKF64" s="497"/>
      <c r="JKG64" s="497"/>
      <c r="JKH64" s="497"/>
      <c r="JKI64" s="497"/>
      <c r="JKJ64" s="497"/>
      <c r="JKK64" s="497"/>
      <c r="JKL64" s="497"/>
      <c r="JKM64" s="497"/>
      <c r="JKN64" s="497"/>
      <c r="JKO64" s="497"/>
      <c r="JKP64" s="497"/>
      <c r="JKQ64" s="497"/>
      <c r="JKR64" s="497"/>
      <c r="JKS64" s="497"/>
      <c r="JKT64" s="497"/>
      <c r="JKU64" s="497"/>
      <c r="JKV64" s="497"/>
      <c r="JKW64" s="497"/>
      <c r="JKX64" s="497"/>
      <c r="JKY64" s="497"/>
      <c r="JKZ64" s="497"/>
      <c r="JLA64" s="497"/>
      <c r="JLB64" s="497"/>
      <c r="JLC64" s="497"/>
      <c r="JLD64" s="497"/>
      <c r="JLE64" s="497"/>
      <c r="JLF64" s="497"/>
      <c r="JLG64" s="497"/>
      <c r="JLH64" s="497"/>
      <c r="JLI64" s="497"/>
      <c r="JLJ64" s="497"/>
      <c r="JLK64" s="497"/>
      <c r="JLL64" s="497"/>
      <c r="JLM64" s="497"/>
      <c r="JLN64" s="497"/>
      <c r="JLO64" s="497"/>
      <c r="JLP64" s="497"/>
      <c r="JLQ64" s="497"/>
      <c r="JLR64" s="497"/>
      <c r="JLS64" s="497"/>
      <c r="JLT64" s="497"/>
      <c r="JLU64" s="497"/>
      <c r="JLV64" s="497"/>
      <c r="JLW64" s="497"/>
      <c r="JLX64" s="497"/>
      <c r="JLY64" s="497"/>
      <c r="JLZ64" s="497"/>
      <c r="JMA64" s="497"/>
      <c r="JMB64" s="497"/>
      <c r="JMC64" s="497"/>
      <c r="JMD64" s="497"/>
      <c r="JME64" s="497"/>
      <c r="JMF64" s="497"/>
      <c r="JMG64" s="497"/>
      <c r="JMH64" s="497"/>
      <c r="JMI64" s="497"/>
      <c r="JMJ64" s="497"/>
      <c r="JMK64" s="497"/>
      <c r="JML64" s="497"/>
      <c r="JMM64" s="497"/>
      <c r="JMN64" s="497"/>
      <c r="JMO64" s="497"/>
      <c r="JMP64" s="497"/>
      <c r="JMQ64" s="497"/>
      <c r="JMR64" s="497"/>
      <c r="JMS64" s="497"/>
      <c r="JMT64" s="497"/>
      <c r="JMU64" s="497"/>
      <c r="JMV64" s="497"/>
      <c r="JMW64" s="497"/>
      <c r="JMX64" s="497"/>
      <c r="JMY64" s="497"/>
      <c r="JMZ64" s="497"/>
      <c r="JNA64" s="497"/>
      <c r="JNB64" s="497"/>
      <c r="JNC64" s="497"/>
      <c r="JND64" s="497"/>
      <c r="JNE64" s="497"/>
      <c r="JNF64" s="497"/>
      <c r="JNG64" s="497"/>
      <c r="JNH64" s="497"/>
      <c r="JNI64" s="497"/>
      <c r="JNJ64" s="497"/>
      <c r="JNK64" s="497"/>
      <c r="JNL64" s="497"/>
      <c r="JNM64" s="497"/>
      <c r="JNN64" s="497"/>
      <c r="JNO64" s="497"/>
      <c r="JNP64" s="497"/>
      <c r="JNQ64" s="497"/>
      <c r="JNR64" s="497"/>
      <c r="JNS64" s="497"/>
      <c r="JNT64" s="497"/>
      <c r="JNU64" s="497"/>
      <c r="JNV64" s="497"/>
      <c r="JNW64" s="497"/>
      <c r="JNX64" s="497"/>
      <c r="JNY64" s="497"/>
      <c r="JNZ64" s="497"/>
      <c r="JOA64" s="497"/>
      <c r="JOB64" s="497"/>
      <c r="JOC64" s="497"/>
      <c r="JOD64" s="497"/>
      <c r="JOE64" s="497"/>
      <c r="JOF64" s="497"/>
      <c r="JOG64" s="497"/>
      <c r="JOH64" s="497"/>
      <c r="JOI64" s="497"/>
      <c r="JOJ64" s="497"/>
      <c r="JOK64" s="497"/>
      <c r="JOL64" s="497"/>
      <c r="JOM64" s="497"/>
      <c r="JON64" s="497"/>
      <c r="JOO64" s="497"/>
      <c r="JOP64" s="497"/>
      <c r="JOQ64" s="497"/>
      <c r="JOR64" s="497"/>
      <c r="JOS64" s="497"/>
      <c r="JOT64" s="497"/>
      <c r="JOU64" s="497"/>
      <c r="JOV64" s="497"/>
      <c r="JOW64" s="497"/>
      <c r="JOX64" s="497"/>
      <c r="JOY64" s="497"/>
      <c r="JOZ64" s="497"/>
      <c r="JPA64" s="497"/>
      <c r="JPB64" s="497"/>
      <c r="JPC64" s="497"/>
      <c r="JPD64" s="497"/>
      <c r="JPE64" s="497"/>
      <c r="JPF64" s="497"/>
      <c r="JPG64" s="497"/>
      <c r="JPH64" s="497"/>
      <c r="JPI64" s="497"/>
      <c r="JPJ64" s="497"/>
      <c r="JPK64" s="497"/>
      <c r="JPL64" s="497"/>
      <c r="JPM64" s="497"/>
      <c r="JPN64" s="497"/>
      <c r="JPO64" s="497"/>
      <c r="JPP64" s="497"/>
      <c r="JPQ64" s="497"/>
      <c r="JPR64" s="497"/>
      <c r="JPS64" s="497"/>
      <c r="JPT64" s="497"/>
      <c r="JPU64" s="497"/>
      <c r="JPV64" s="497"/>
      <c r="JPW64" s="497"/>
      <c r="JPX64" s="497"/>
      <c r="JPY64" s="497"/>
      <c r="JPZ64" s="497"/>
      <c r="JQA64" s="497"/>
      <c r="JQB64" s="497"/>
      <c r="JQC64" s="497"/>
      <c r="JQD64" s="497"/>
      <c r="JQE64" s="497"/>
      <c r="JQF64" s="497"/>
      <c r="JQG64" s="497"/>
      <c r="JQH64" s="497"/>
      <c r="JQI64" s="497"/>
      <c r="JQJ64" s="497"/>
      <c r="JQK64" s="497"/>
      <c r="JQL64" s="497"/>
      <c r="JQM64" s="497"/>
      <c r="JQN64" s="497"/>
      <c r="JQO64" s="497"/>
      <c r="JQP64" s="497"/>
      <c r="JQQ64" s="497"/>
      <c r="JQR64" s="497"/>
      <c r="JQS64" s="497"/>
      <c r="JQT64" s="497"/>
      <c r="JQU64" s="497"/>
      <c r="JQV64" s="497"/>
      <c r="JQW64" s="497"/>
      <c r="JQX64" s="497"/>
      <c r="JQY64" s="497"/>
      <c r="JQZ64" s="497"/>
      <c r="JRA64" s="497"/>
      <c r="JRB64" s="497"/>
      <c r="JRC64" s="497"/>
      <c r="JRD64" s="497"/>
      <c r="JRE64" s="497"/>
      <c r="JRF64" s="497"/>
      <c r="JRG64" s="497"/>
      <c r="JRH64" s="497"/>
      <c r="JRI64" s="497"/>
      <c r="JRJ64" s="497"/>
      <c r="JRK64" s="497"/>
      <c r="JRL64" s="497"/>
      <c r="JRM64" s="497"/>
      <c r="JRN64" s="497"/>
      <c r="JRO64" s="497"/>
      <c r="JRP64" s="497"/>
      <c r="JRQ64" s="497"/>
      <c r="JRR64" s="497"/>
      <c r="JRS64" s="497"/>
      <c r="JRT64" s="497"/>
      <c r="JRU64" s="497"/>
      <c r="JRV64" s="497"/>
      <c r="JRW64" s="497"/>
      <c r="JRX64" s="497"/>
      <c r="JRY64" s="497"/>
      <c r="JRZ64" s="497"/>
      <c r="JSA64" s="497"/>
      <c r="JSB64" s="497"/>
      <c r="JSC64" s="497"/>
      <c r="JSD64" s="497"/>
      <c r="JSE64" s="497"/>
      <c r="JSF64" s="497"/>
      <c r="JSG64" s="497"/>
      <c r="JSH64" s="497"/>
      <c r="JSI64" s="497"/>
      <c r="JSJ64" s="497"/>
      <c r="JSK64" s="497"/>
      <c r="JSL64" s="497"/>
      <c r="JSM64" s="497"/>
      <c r="JSN64" s="497"/>
      <c r="JSO64" s="497"/>
      <c r="JSP64" s="497"/>
      <c r="JSQ64" s="497"/>
      <c r="JSR64" s="497"/>
      <c r="JSS64" s="497"/>
      <c r="JST64" s="497"/>
      <c r="JSU64" s="497"/>
      <c r="JSV64" s="497"/>
      <c r="JSW64" s="497"/>
      <c r="JSX64" s="497"/>
      <c r="JSY64" s="497"/>
      <c r="JSZ64" s="497"/>
      <c r="JTA64" s="497"/>
      <c r="JTB64" s="497"/>
      <c r="JTC64" s="497"/>
      <c r="JTD64" s="497"/>
      <c r="JTE64" s="497"/>
      <c r="JTF64" s="497"/>
      <c r="JTG64" s="497"/>
      <c r="JTH64" s="497"/>
      <c r="JTI64" s="497"/>
      <c r="JTJ64" s="497"/>
      <c r="JTK64" s="497"/>
      <c r="JTL64" s="497"/>
      <c r="JTM64" s="497"/>
      <c r="JTN64" s="497"/>
      <c r="JTO64" s="497"/>
      <c r="JTP64" s="497"/>
      <c r="JTQ64" s="497"/>
      <c r="JTR64" s="497"/>
      <c r="JTS64" s="497"/>
      <c r="JTT64" s="497"/>
      <c r="JTU64" s="497"/>
      <c r="JTV64" s="497"/>
      <c r="JTW64" s="497"/>
      <c r="JTX64" s="497"/>
      <c r="JTY64" s="497"/>
      <c r="JTZ64" s="497"/>
      <c r="JUA64" s="497"/>
      <c r="JUB64" s="497"/>
      <c r="JUC64" s="497"/>
      <c r="JUD64" s="497"/>
      <c r="JUE64" s="497"/>
      <c r="JUF64" s="497"/>
      <c r="JUG64" s="497"/>
      <c r="JUH64" s="497"/>
      <c r="JUI64" s="497"/>
      <c r="JUJ64" s="497"/>
      <c r="JUK64" s="497"/>
      <c r="JUL64" s="497"/>
      <c r="JUM64" s="497"/>
      <c r="JUN64" s="497"/>
      <c r="JUO64" s="497"/>
      <c r="JUP64" s="497"/>
      <c r="JUQ64" s="497"/>
      <c r="JUR64" s="497"/>
      <c r="JUS64" s="497"/>
      <c r="JUT64" s="497"/>
      <c r="JUU64" s="497"/>
      <c r="JUV64" s="497"/>
      <c r="JUW64" s="497"/>
      <c r="JUX64" s="497"/>
      <c r="JUY64" s="497"/>
      <c r="JUZ64" s="497"/>
      <c r="JVA64" s="497"/>
      <c r="JVB64" s="497"/>
      <c r="JVC64" s="497"/>
      <c r="JVD64" s="497"/>
      <c r="JVE64" s="497"/>
      <c r="JVF64" s="497"/>
      <c r="JVG64" s="497"/>
      <c r="JVH64" s="497"/>
      <c r="JVI64" s="497"/>
      <c r="JVJ64" s="497"/>
      <c r="JVK64" s="497"/>
      <c r="JVL64" s="497"/>
      <c r="JVM64" s="497"/>
      <c r="JVN64" s="497"/>
      <c r="JVO64" s="497"/>
      <c r="JVP64" s="497"/>
      <c r="JVQ64" s="497"/>
      <c r="JVR64" s="497"/>
      <c r="JVS64" s="497"/>
      <c r="JVT64" s="497"/>
      <c r="JVU64" s="497"/>
      <c r="JVV64" s="497"/>
      <c r="JVW64" s="497"/>
      <c r="JVX64" s="497"/>
      <c r="JVY64" s="497"/>
      <c r="JVZ64" s="497"/>
      <c r="JWA64" s="497"/>
      <c r="JWB64" s="497"/>
      <c r="JWC64" s="497"/>
      <c r="JWD64" s="497"/>
      <c r="JWE64" s="497"/>
      <c r="JWF64" s="497"/>
      <c r="JWG64" s="497"/>
      <c r="JWH64" s="497"/>
      <c r="JWI64" s="497"/>
      <c r="JWJ64" s="497"/>
      <c r="JWK64" s="497"/>
      <c r="JWL64" s="497"/>
      <c r="JWM64" s="497"/>
      <c r="JWN64" s="497"/>
      <c r="JWO64" s="497"/>
      <c r="JWP64" s="497"/>
      <c r="JWQ64" s="497"/>
      <c r="JWR64" s="497"/>
      <c r="JWS64" s="497"/>
      <c r="JWT64" s="497"/>
      <c r="JWU64" s="497"/>
      <c r="JWV64" s="497"/>
      <c r="JWW64" s="497"/>
      <c r="JWX64" s="497"/>
      <c r="JWY64" s="497"/>
      <c r="JWZ64" s="497"/>
      <c r="JXA64" s="497"/>
      <c r="JXB64" s="497"/>
      <c r="JXC64" s="497"/>
      <c r="JXD64" s="497"/>
      <c r="JXE64" s="497"/>
      <c r="JXF64" s="497"/>
      <c r="JXG64" s="497"/>
      <c r="JXH64" s="497"/>
      <c r="JXI64" s="497"/>
      <c r="JXJ64" s="497"/>
      <c r="JXK64" s="497"/>
      <c r="JXL64" s="497"/>
      <c r="JXM64" s="497"/>
      <c r="JXN64" s="497"/>
      <c r="JXO64" s="497"/>
      <c r="JXP64" s="497"/>
      <c r="JXQ64" s="497"/>
      <c r="JXR64" s="497"/>
      <c r="JXS64" s="497"/>
      <c r="JXT64" s="497"/>
      <c r="JXU64" s="497"/>
      <c r="JXV64" s="497"/>
      <c r="JXW64" s="497"/>
      <c r="JXX64" s="497"/>
      <c r="JXY64" s="497"/>
      <c r="JXZ64" s="497"/>
      <c r="JYA64" s="497"/>
      <c r="JYB64" s="497"/>
      <c r="JYC64" s="497"/>
      <c r="JYD64" s="497"/>
      <c r="JYE64" s="497"/>
      <c r="JYF64" s="497"/>
      <c r="JYG64" s="497"/>
      <c r="JYH64" s="497"/>
      <c r="JYI64" s="497"/>
      <c r="JYJ64" s="497"/>
      <c r="JYK64" s="497"/>
      <c r="JYL64" s="497"/>
      <c r="JYM64" s="497"/>
      <c r="JYN64" s="497"/>
      <c r="JYO64" s="497"/>
      <c r="JYP64" s="497"/>
      <c r="JYQ64" s="497"/>
      <c r="JYR64" s="497"/>
      <c r="JYS64" s="497"/>
      <c r="JYT64" s="497"/>
      <c r="JYU64" s="497"/>
      <c r="JYV64" s="497"/>
      <c r="JYW64" s="497"/>
      <c r="JYX64" s="497"/>
      <c r="JYY64" s="497"/>
      <c r="JYZ64" s="497"/>
      <c r="JZA64" s="497"/>
      <c r="JZB64" s="497"/>
      <c r="JZC64" s="497"/>
      <c r="JZD64" s="497"/>
      <c r="JZE64" s="497"/>
      <c r="JZF64" s="497"/>
      <c r="JZG64" s="497"/>
      <c r="JZH64" s="497"/>
      <c r="JZI64" s="497"/>
      <c r="JZJ64" s="497"/>
      <c r="JZK64" s="497"/>
      <c r="JZL64" s="497"/>
      <c r="JZM64" s="497"/>
      <c r="JZN64" s="497"/>
      <c r="JZO64" s="497"/>
      <c r="JZP64" s="497"/>
      <c r="JZQ64" s="497"/>
      <c r="JZR64" s="497"/>
      <c r="JZS64" s="497"/>
      <c r="JZT64" s="497"/>
      <c r="JZU64" s="497"/>
      <c r="JZV64" s="497"/>
      <c r="JZW64" s="497"/>
      <c r="JZX64" s="497"/>
      <c r="JZY64" s="497"/>
      <c r="JZZ64" s="497"/>
      <c r="KAA64" s="497"/>
      <c r="KAB64" s="497"/>
      <c r="KAC64" s="497"/>
      <c r="KAD64" s="497"/>
      <c r="KAE64" s="497"/>
      <c r="KAF64" s="497"/>
      <c r="KAG64" s="497"/>
      <c r="KAH64" s="497"/>
      <c r="KAI64" s="497"/>
      <c r="KAJ64" s="497"/>
      <c r="KAK64" s="497"/>
      <c r="KAL64" s="497"/>
      <c r="KAM64" s="497"/>
      <c r="KAN64" s="497"/>
      <c r="KAO64" s="497"/>
      <c r="KAP64" s="497"/>
      <c r="KAQ64" s="497"/>
      <c r="KAR64" s="497"/>
      <c r="KAS64" s="497"/>
      <c r="KAT64" s="497"/>
      <c r="KAU64" s="497"/>
      <c r="KAV64" s="497"/>
      <c r="KAW64" s="497"/>
      <c r="KAX64" s="497"/>
      <c r="KAY64" s="497"/>
      <c r="KAZ64" s="497"/>
      <c r="KBA64" s="497"/>
      <c r="KBB64" s="497"/>
      <c r="KBC64" s="497"/>
      <c r="KBD64" s="497"/>
      <c r="KBE64" s="497"/>
      <c r="KBF64" s="497"/>
      <c r="KBG64" s="497"/>
      <c r="KBH64" s="497"/>
      <c r="KBI64" s="497"/>
      <c r="KBJ64" s="497"/>
      <c r="KBK64" s="497"/>
      <c r="KBL64" s="497"/>
      <c r="KBM64" s="497"/>
      <c r="KBN64" s="497"/>
      <c r="KBO64" s="497"/>
      <c r="KBP64" s="497"/>
      <c r="KBQ64" s="497"/>
      <c r="KBR64" s="497"/>
      <c r="KBS64" s="497"/>
      <c r="KBT64" s="497"/>
      <c r="KBU64" s="497"/>
      <c r="KBV64" s="497"/>
      <c r="KBW64" s="497"/>
      <c r="KBX64" s="497"/>
      <c r="KBY64" s="497"/>
      <c r="KBZ64" s="497"/>
      <c r="KCA64" s="497"/>
      <c r="KCB64" s="497"/>
      <c r="KCC64" s="497"/>
      <c r="KCD64" s="497"/>
      <c r="KCE64" s="497"/>
      <c r="KCF64" s="497"/>
      <c r="KCG64" s="497"/>
      <c r="KCH64" s="497"/>
      <c r="KCI64" s="497"/>
      <c r="KCJ64" s="497"/>
      <c r="KCK64" s="497"/>
      <c r="KCL64" s="497"/>
      <c r="KCM64" s="497"/>
      <c r="KCN64" s="497"/>
      <c r="KCO64" s="497"/>
      <c r="KCP64" s="497"/>
      <c r="KCQ64" s="497"/>
      <c r="KCR64" s="497"/>
      <c r="KCS64" s="497"/>
      <c r="KCT64" s="497"/>
      <c r="KCU64" s="497"/>
      <c r="KCV64" s="497"/>
      <c r="KCW64" s="497"/>
      <c r="KCX64" s="497"/>
      <c r="KCY64" s="497"/>
      <c r="KCZ64" s="497"/>
      <c r="KDA64" s="497"/>
      <c r="KDB64" s="497"/>
      <c r="KDC64" s="497"/>
      <c r="KDD64" s="497"/>
      <c r="KDE64" s="497"/>
      <c r="KDF64" s="497"/>
      <c r="KDG64" s="497"/>
      <c r="KDH64" s="497"/>
      <c r="KDI64" s="497"/>
      <c r="KDJ64" s="497"/>
      <c r="KDK64" s="497"/>
      <c r="KDL64" s="497"/>
      <c r="KDM64" s="497"/>
      <c r="KDN64" s="497"/>
      <c r="KDO64" s="497"/>
      <c r="KDP64" s="497"/>
      <c r="KDQ64" s="497"/>
      <c r="KDR64" s="497"/>
      <c r="KDS64" s="497"/>
      <c r="KDT64" s="497"/>
      <c r="KDU64" s="497"/>
      <c r="KDV64" s="497"/>
      <c r="KDW64" s="497"/>
      <c r="KDX64" s="497"/>
      <c r="KDY64" s="497"/>
      <c r="KDZ64" s="497"/>
      <c r="KEA64" s="497"/>
      <c r="KEB64" s="497"/>
      <c r="KEC64" s="497"/>
      <c r="KED64" s="497"/>
      <c r="KEE64" s="497"/>
      <c r="KEF64" s="497"/>
      <c r="KEG64" s="497"/>
      <c r="KEH64" s="497"/>
      <c r="KEI64" s="497"/>
      <c r="KEJ64" s="497"/>
      <c r="KEK64" s="497"/>
      <c r="KEL64" s="497"/>
      <c r="KEM64" s="497"/>
      <c r="KEN64" s="497"/>
      <c r="KEO64" s="497"/>
      <c r="KEP64" s="497"/>
      <c r="KEQ64" s="497"/>
      <c r="KER64" s="497"/>
      <c r="KES64" s="497"/>
      <c r="KET64" s="497"/>
      <c r="KEU64" s="497"/>
      <c r="KEV64" s="497"/>
      <c r="KEW64" s="497"/>
      <c r="KEX64" s="497"/>
      <c r="KEY64" s="497"/>
      <c r="KEZ64" s="497"/>
      <c r="KFA64" s="497"/>
      <c r="KFB64" s="497"/>
      <c r="KFC64" s="497"/>
      <c r="KFD64" s="497"/>
      <c r="KFE64" s="497"/>
      <c r="KFF64" s="497"/>
      <c r="KFG64" s="497"/>
      <c r="KFH64" s="497"/>
      <c r="KFI64" s="497"/>
      <c r="KFJ64" s="497"/>
      <c r="KFK64" s="497"/>
      <c r="KFL64" s="497"/>
      <c r="KFM64" s="497"/>
      <c r="KFN64" s="497"/>
      <c r="KFO64" s="497"/>
      <c r="KFP64" s="497"/>
      <c r="KFQ64" s="497"/>
      <c r="KFR64" s="497"/>
      <c r="KFS64" s="497"/>
      <c r="KFT64" s="497"/>
      <c r="KFU64" s="497"/>
      <c r="KFV64" s="497"/>
      <c r="KFW64" s="497"/>
      <c r="KFX64" s="497"/>
      <c r="KFY64" s="497"/>
      <c r="KFZ64" s="497"/>
      <c r="KGA64" s="497"/>
      <c r="KGB64" s="497"/>
      <c r="KGC64" s="497"/>
      <c r="KGD64" s="497"/>
      <c r="KGE64" s="497"/>
      <c r="KGF64" s="497"/>
      <c r="KGG64" s="497"/>
      <c r="KGH64" s="497"/>
      <c r="KGI64" s="497"/>
      <c r="KGJ64" s="497"/>
      <c r="KGK64" s="497"/>
      <c r="KGL64" s="497"/>
      <c r="KGM64" s="497"/>
      <c r="KGN64" s="497"/>
      <c r="KGO64" s="497"/>
      <c r="KGP64" s="497"/>
      <c r="KGQ64" s="497"/>
      <c r="KGR64" s="497"/>
      <c r="KGS64" s="497"/>
      <c r="KGT64" s="497"/>
      <c r="KGU64" s="497"/>
      <c r="KGV64" s="497"/>
      <c r="KGW64" s="497"/>
      <c r="KGX64" s="497"/>
      <c r="KGY64" s="497"/>
      <c r="KGZ64" s="497"/>
      <c r="KHA64" s="497"/>
      <c r="KHB64" s="497"/>
      <c r="KHC64" s="497"/>
      <c r="KHD64" s="497"/>
      <c r="KHE64" s="497"/>
      <c r="KHF64" s="497"/>
      <c r="KHG64" s="497"/>
      <c r="KHH64" s="497"/>
      <c r="KHI64" s="497"/>
      <c r="KHJ64" s="497"/>
      <c r="KHK64" s="497"/>
      <c r="KHL64" s="497"/>
      <c r="KHM64" s="497"/>
      <c r="KHN64" s="497"/>
      <c r="KHO64" s="497"/>
      <c r="KHP64" s="497"/>
      <c r="KHQ64" s="497"/>
      <c r="KHR64" s="497"/>
      <c r="KHS64" s="497"/>
      <c r="KHT64" s="497"/>
      <c r="KHU64" s="497"/>
      <c r="KHV64" s="497"/>
      <c r="KHW64" s="497"/>
      <c r="KHX64" s="497"/>
      <c r="KHY64" s="497"/>
      <c r="KHZ64" s="497"/>
      <c r="KIA64" s="497"/>
      <c r="KIB64" s="497"/>
      <c r="KIC64" s="497"/>
      <c r="KID64" s="497"/>
      <c r="KIE64" s="497"/>
      <c r="KIF64" s="497"/>
      <c r="KIG64" s="497"/>
      <c r="KIH64" s="497"/>
      <c r="KII64" s="497"/>
      <c r="KIJ64" s="497"/>
      <c r="KIK64" s="497"/>
      <c r="KIL64" s="497"/>
      <c r="KIM64" s="497"/>
      <c r="KIN64" s="497"/>
      <c r="KIO64" s="497"/>
      <c r="KIP64" s="497"/>
      <c r="KIQ64" s="497"/>
      <c r="KIR64" s="497"/>
      <c r="KIS64" s="497"/>
      <c r="KIT64" s="497"/>
      <c r="KIU64" s="497"/>
      <c r="KIV64" s="497"/>
      <c r="KIW64" s="497"/>
      <c r="KIX64" s="497"/>
      <c r="KIY64" s="497"/>
      <c r="KIZ64" s="497"/>
      <c r="KJA64" s="497"/>
      <c r="KJB64" s="497"/>
      <c r="KJC64" s="497"/>
      <c r="KJD64" s="497"/>
      <c r="KJE64" s="497"/>
      <c r="KJF64" s="497"/>
      <c r="KJG64" s="497"/>
      <c r="KJH64" s="497"/>
      <c r="KJI64" s="497"/>
      <c r="KJJ64" s="497"/>
      <c r="KJK64" s="497"/>
      <c r="KJL64" s="497"/>
      <c r="KJM64" s="497"/>
      <c r="KJN64" s="497"/>
      <c r="KJO64" s="497"/>
      <c r="KJP64" s="497"/>
      <c r="KJQ64" s="497"/>
      <c r="KJR64" s="497"/>
      <c r="KJS64" s="497"/>
      <c r="KJT64" s="497"/>
      <c r="KJU64" s="497"/>
      <c r="KJV64" s="497"/>
      <c r="KJW64" s="497"/>
      <c r="KJX64" s="497"/>
      <c r="KJY64" s="497"/>
      <c r="KJZ64" s="497"/>
      <c r="KKA64" s="497"/>
      <c r="KKB64" s="497"/>
      <c r="KKC64" s="497"/>
      <c r="KKD64" s="497"/>
      <c r="KKE64" s="497"/>
      <c r="KKF64" s="497"/>
      <c r="KKG64" s="497"/>
      <c r="KKH64" s="497"/>
      <c r="KKI64" s="497"/>
      <c r="KKJ64" s="497"/>
      <c r="KKK64" s="497"/>
      <c r="KKL64" s="497"/>
      <c r="KKM64" s="497"/>
      <c r="KKN64" s="497"/>
      <c r="KKO64" s="497"/>
      <c r="KKP64" s="497"/>
      <c r="KKQ64" s="497"/>
      <c r="KKR64" s="497"/>
      <c r="KKS64" s="497"/>
      <c r="KKT64" s="497"/>
      <c r="KKU64" s="497"/>
      <c r="KKV64" s="497"/>
      <c r="KKW64" s="497"/>
      <c r="KKX64" s="497"/>
      <c r="KKY64" s="497"/>
      <c r="KKZ64" s="497"/>
      <c r="KLA64" s="497"/>
      <c r="KLB64" s="497"/>
      <c r="KLC64" s="497"/>
      <c r="KLD64" s="497"/>
      <c r="KLE64" s="497"/>
      <c r="KLF64" s="497"/>
      <c r="KLG64" s="497"/>
      <c r="KLH64" s="497"/>
      <c r="KLI64" s="497"/>
      <c r="KLJ64" s="497"/>
      <c r="KLK64" s="497"/>
      <c r="KLL64" s="497"/>
      <c r="KLM64" s="497"/>
      <c r="KLN64" s="497"/>
      <c r="KLO64" s="497"/>
      <c r="KLP64" s="497"/>
      <c r="KLQ64" s="497"/>
      <c r="KLR64" s="497"/>
      <c r="KLS64" s="497"/>
      <c r="KLT64" s="497"/>
      <c r="KLU64" s="497"/>
      <c r="KLV64" s="497"/>
      <c r="KLW64" s="497"/>
      <c r="KLX64" s="497"/>
      <c r="KLY64" s="497"/>
      <c r="KLZ64" s="497"/>
      <c r="KMA64" s="497"/>
      <c r="KMB64" s="497"/>
      <c r="KMC64" s="497"/>
      <c r="KMD64" s="497"/>
      <c r="KME64" s="497"/>
      <c r="KMF64" s="497"/>
      <c r="KMG64" s="497"/>
      <c r="KMH64" s="497"/>
      <c r="KMI64" s="497"/>
      <c r="KMJ64" s="497"/>
      <c r="KMK64" s="497"/>
      <c r="KML64" s="497"/>
      <c r="KMM64" s="497"/>
      <c r="KMN64" s="497"/>
      <c r="KMO64" s="497"/>
      <c r="KMP64" s="497"/>
      <c r="KMQ64" s="497"/>
      <c r="KMR64" s="497"/>
      <c r="KMS64" s="497"/>
      <c r="KMT64" s="497"/>
      <c r="KMU64" s="497"/>
      <c r="KMV64" s="497"/>
      <c r="KMW64" s="497"/>
      <c r="KMX64" s="497"/>
      <c r="KMY64" s="497"/>
      <c r="KMZ64" s="497"/>
      <c r="KNA64" s="497"/>
      <c r="KNB64" s="497"/>
      <c r="KNC64" s="497"/>
      <c r="KND64" s="497"/>
      <c r="KNE64" s="497"/>
      <c r="KNF64" s="497"/>
      <c r="KNG64" s="497"/>
      <c r="KNH64" s="497"/>
      <c r="KNI64" s="497"/>
      <c r="KNJ64" s="497"/>
      <c r="KNK64" s="497"/>
      <c r="KNL64" s="497"/>
      <c r="KNM64" s="497"/>
      <c r="KNN64" s="497"/>
      <c r="KNO64" s="497"/>
      <c r="KNP64" s="497"/>
      <c r="KNQ64" s="497"/>
      <c r="KNR64" s="497"/>
      <c r="KNS64" s="497"/>
      <c r="KNT64" s="497"/>
      <c r="KNU64" s="497"/>
      <c r="KNV64" s="497"/>
      <c r="KNW64" s="497"/>
      <c r="KNX64" s="497"/>
      <c r="KNY64" s="497"/>
      <c r="KNZ64" s="497"/>
      <c r="KOA64" s="497"/>
      <c r="KOB64" s="497"/>
      <c r="KOC64" s="497"/>
      <c r="KOD64" s="497"/>
      <c r="KOE64" s="497"/>
      <c r="KOF64" s="497"/>
      <c r="KOG64" s="497"/>
      <c r="KOH64" s="497"/>
      <c r="KOI64" s="497"/>
      <c r="KOJ64" s="497"/>
      <c r="KOK64" s="497"/>
      <c r="KOL64" s="497"/>
      <c r="KOM64" s="497"/>
      <c r="KON64" s="497"/>
      <c r="KOO64" s="497"/>
      <c r="KOP64" s="497"/>
      <c r="KOQ64" s="497"/>
      <c r="KOR64" s="497"/>
      <c r="KOS64" s="497"/>
      <c r="KOT64" s="497"/>
      <c r="KOU64" s="497"/>
      <c r="KOV64" s="497"/>
      <c r="KOW64" s="497"/>
      <c r="KOX64" s="497"/>
      <c r="KOY64" s="497"/>
      <c r="KOZ64" s="497"/>
      <c r="KPA64" s="497"/>
      <c r="KPB64" s="497"/>
      <c r="KPC64" s="497"/>
      <c r="KPD64" s="497"/>
      <c r="KPE64" s="497"/>
      <c r="KPF64" s="497"/>
      <c r="KPG64" s="497"/>
      <c r="KPH64" s="497"/>
      <c r="KPI64" s="497"/>
      <c r="KPJ64" s="497"/>
      <c r="KPK64" s="497"/>
      <c r="KPL64" s="497"/>
      <c r="KPM64" s="497"/>
      <c r="KPN64" s="497"/>
      <c r="KPO64" s="497"/>
      <c r="KPP64" s="497"/>
      <c r="KPQ64" s="497"/>
      <c r="KPR64" s="497"/>
      <c r="KPS64" s="497"/>
      <c r="KPT64" s="497"/>
      <c r="KPU64" s="497"/>
      <c r="KPV64" s="497"/>
      <c r="KPW64" s="497"/>
      <c r="KPX64" s="497"/>
      <c r="KPY64" s="497"/>
      <c r="KPZ64" s="497"/>
      <c r="KQA64" s="497"/>
      <c r="KQB64" s="497"/>
      <c r="KQC64" s="497"/>
      <c r="KQD64" s="497"/>
      <c r="KQE64" s="497"/>
      <c r="KQF64" s="497"/>
      <c r="KQG64" s="497"/>
      <c r="KQH64" s="497"/>
      <c r="KQI64" s="497"/>
      <c r="KQJ64" s="497"/>
      <c r="KQK64" s="497"/>
      <c r="KQL64" s="497"/>
      <c r="KQM64" s="497"/>
      <c r="KQN64" s="497"/>
      <c r="KQO64" s="497"/>
      <c r="KQP64" s="497"/>
      <c r="KQQ64" s="497"/>
      <c r="KQR64" s="497"/>
      <c r="KQS64" s="497"/>
      <c r="KQT64" s="497"/>
      <c r="KQU64" s="497"/>
      <c r="KQV64" s="497"/>
      <c r="KQW64" s="497"/>
      <c r="KQX64" s="497"/>
      <c r="KQY64" s="497"/>
      <c r="KQZ64" s="497"/>
      <c r="KRA64" s="497"/>
      <c r="KRB64" s="497"/>
      <c r="KRC64" s="497"/>
      <c r="KRD64" s="497"/>
      <c r="KRE64" s="497"/>
      <c r="KRF64" s="497"/>
      <c r="KRG64" s="497"/>
      <c r="KRH64" s="497"/>
      <c r="KRI64" s="497"/>
      <c r="KRJ64" s="497"/>
      <c r="KRK64" s="497"/>
      <c r="KRL64" s="497"/>
      <c r="KRM64" s="497"/>
      <c r="KRN64" s="497"/>
      <c r="KRO64" s="497"/>
      <c r="KRP64" s="497"/>
      <c r="KRQ64" s="497"/>
      <c r="KRR64" s="497"/>
      <c r="KRS64" s="497"/>
      <c r="KRT64" s="497"/>
      <c r="KRU64" s="497"/>
      <c r="KRV64" s="497"/>
      <c r="KRW64" s="497"/>
      <c r="KRX64" s="497"/>
      <c r="KRY64" s="497"/>
      <c r="KRZ64" s="497"/>
      <c r="KSA64" s="497"/>
      <c r="KSB64" s="497"/>
      <c r="KSC64" s="497"/>
      <c r="KSD64" s="497"/>
      <c r="KSE64" s="497"/>
      <c r="KSF64" s="497"/>
      <c r="KSG64" s="497"/>
      <c r="KSH64" s="497"/>
      <c r="KSI64" s="497"/>
      <c r="KSJ64" s="497"/>
      <c r="KSK64" s="497"/>
      <c r="KSL64" s="497"/>
      <c r="KSM64" s="497"/>
      <c r="KSN64" s="497"/>
      <c r="KSO64" s="497"/>
      <c r="KSP64" s="497"/>
      <c r="KSQ64" s="497"/>
      <c r="KSR64" s="497"/>
      <c r="KSS64" s="497"/>
      <c r="KST64" s="497"/>
      <c r="KSU64" s="497"/>
      <c r="KSV64" s="497"/>
      <c r="KSW64" s="497"/>
      <c r="KSX64" s="497"/>
      <c r="KSY64" s="497"/>
      <c r="KSZ64" s="497"/>
      <c r="KTA64" s="497"/>
      <c r="KTB64" s="497"/>
      <c r="KTC64" s="497"/>
      <c r="KTD64" s="497"/>
      <c r="KTE64" s="497"/>
      <c r="KTF64" s="497"/>
      <c r="KTG64" s="497"/>
      <c r="KTH64" s="497"/>
      <c r="KTI64" s="497"/>
      <c r="KTJ64" s="497"/>
      <c r="KTK64" s="497"/>
      <c r="KTL64" s="497"/>
      <c r="KTM64" s="497"/>
      <c r="KTN64" s="497"/>
      <c r="KTO64" s="497"/>
      <c r="KTP64" s="497"/>
      <c r="KTQ64" s="497"/>
      <c r="KTR64" s="497"/>
      <c r="KTS64" s="497"/>
      <c r="KTT64" s="497"/>
      <c r="KTU64" s="497"/>
      <c r="KTV64" s="497"/>
      <c r="KTW64" s="497"/>
      <c r="KTX64" s="497"/>
      <c r="KTY64" s="497"/>
      <c r="KTZ64" s="497"/>
      <c r="KUA64" s="497"/>
      <c r="KUB64" s="497"/>
      <c r="KUC64" s="497"/>
      <c r="KUD64" s="497"/>
      <c r="KUE64" s="497"/>
      <c r="KUF64" s="497"/>
      <c r="KUG64" s="497"/>
      <c r="KUH64" s="497"/>
      <c r="KUI64" s="497"/>
      <c r="KUJ64" s="497"/>
      <c r="KUK64" s="497"/>
      <c r="KUL64" s="497"/>
      <c r="KUM64" s="497"/>
      <c r="KUN64" s="497"/>
      <c r="KUO64" s="497"/>
      <c r="KUP64" s="497"/>
      <c r="KUQ64" s="497"/>
      <c r="KUR64" s="497"/>
      <c r="KUS64" s="497"/>
      <c r="KUT64" s="497"/>
      <c r="KUU64" s="497"/>
      <c r="KUV64" s="497"/>
      <c r="KUW64" s="497"/>
      <c r="KUX64" s="497"/>
      <c r="KUY64" s="497"/>
      <c r="KUZ64" s="497"/>
      <c r="KVA64" s="497"/>
      <c r="KVB64" s="497"/>
      <c r="KVC64" s="497"/>
      <c r="KVD64" s="497"/>
      <c r="KVE64" s="497"/>
      <c r="KVF64" s="497"/>
      <c r="KVG64" s="497"/>
      <c r="KVH64" s="497"/>
      <c r="KVI64" s="497"/>
      <c r="KVJ64" s="497"/>
      <c r="KVK64" s="497"/>
      <c r="KVL64" s="497"/>
      <c r="KVM64" s="497"/>
      <c r="KVN64" s="497"/>
      <c r="KVO64" s="497"/>
      <c r="KVP64" s="497"/>
      <c r="KVQ64" s="497"/>
      <c r="KVR64" s="497"/>
      <c r="KVS64" s="497"/>
      <c r="KVT64" s="497"/>
      <c r="KVU64" s="497"/>
      <c r="KVV64" s="497"/>
      <c r="KVW64" s="497"/>
      <c r="KVX64" s="497"/>
      <c r="KVY64" s="497"/>
      <c r="KVZ64" s="497"/>
      <c r="KWA64" s="497"/>
      <c r="KWB64" s="497"/>
      <c r="KWC64" s="497"/>
      <c r="KWD64" s="497"/>
      <c r="KWE64" s="497"/>
      <c r="KWF64" s="497"/>
      <c r="KWG64" s="497"/>
      <c r="KWH64" s="497"/>
      <c r="KWI64" s="497"/>
      <c r="KWJ64" s="497"/>
      <c r="KWK64" s="497"/>
      <c r="KWL64" s="497"/>
      <c r="KWM64" s="497"/>
      <c r="KWN64" s="497"/>
      <c r="KWO64" s="497"/>
      <c r="KWP64" s="497"/>
      <c r="KWQ64" s="497"/>
      <c r="KWR64" s="497"/>
      <c r="KWS64" s="497"/>
      <c r="KWT64" s="497"/>
      <c r="KWU64" s="497"/>
      <c r="KWV64" s="497"/>
      <c r="KWW64" s="497"/>
      <c r="KWX64" s="497"/>
      <c r="KWY64" s="497"/>
      <c r="KWZ64" s="497"/>
      <c r="KXA64" s="497"/>
      <c r="KXB64" s="497"/>
      <c r="KXC64" s="497"/>
      <c r="KXD64" s="497"/>
      <c r="KXE64" s="497"/>
      <c r="KXF64" s="497"/>
      <c r="KXG64" s="497"/>
      <c r="KXH64" s="497"/>
      <c r="KXI64" s="497"/>
      <c r="KXJ64" s="497"/>
      <c r="KXK64" s="497"/>
      <c r="KXL64" s="497"/>
      <c r="KXM64" s="497"/>
      <c r="KXN64" s="497"/>
      <c r="KXO64" s="497"/>
      <c r="KXP64" s="497"/>
      <c r="KXQ64" s="497"/>
      <c r="KXR64" s="497"/>
      <c r="KXS64" s="497"/>
      <c r="KXT64" s="497"/>
      <c r="KXU64" s="497"/>
      <c r="KXV64" s="497"/>
      <c r="KXW64" s="497"/>
      <c r="KXX64" s="497"/>
      <c r="KXY64" s="497"/>
      <c r="KXZ64" s="497"/>
      <c r="KYA64" s="497"/>
      <c r="KYB64" s="497"/>
      <c r="KYC64" s="497"/>
      <c r="KYD64" s="497"/>
      <c r="KYE64" s="497"/>
      <c r="KYF64" s="497"/>
      <c r="KYG64" s="497"/>
      <c r="KYH64" s="497"/>
      <c r="KYI64" s="497"/>
      <c r="KYJ64" s="497"/>
      <c r="KYK64" s="497"/>
      <c r="KYL64" s="497"/>
      <c r="KYM64" s="497"/>
      <c r="KYN64" s="497"/>
      <c r="KYO64" s="497"/>
      <c r="KYP64" s="497"/>
      <c r="KYQ64" s="497"/>
      <c r="KYR64" s="497"/>
      <c r="KYS64" s="497"/>
      <c r="KYT64" s="497"/>
      <c r="KYU64" s="497"/>
      <c r="KYV64" s="497"/>
      <c r="KYW64" s="497"/>
      <c r="KYX64" s="497"/>
      <c r="KYY64" s="497"/>
      <c r="KYZ64" s="497"/>
      <c r="KZA64" s="497"/>
      <c r="KZB64" s="497"/>
      <c r="KZC64" s="497"/>
      <c r="KZD64" s="497"/>
      <c r="KZE64" s="497"/>
      <c r="KZF64" s="497"/>
      <c r="KZG64" s="497"/>
      <c r="KZH64" s="497"/>
      <c r="KZI64" s="497"/>
      <c r="KZJ64" s="497"/>
      <c r="KZK64" s="497"/>
      <c r="KZL64" s="497"/>
      <c r="KZM64" s="497"/>
      <c r="KZN64" s="497"/>
      <c r="KZO64" s="497"/>
      <c r="KZP64" s="497"/>
      <c r="KZQ64" s="497"/>
      <c r="KZR64" s="497"/>
      <c r="KZS64" s="497"/>
      <c r="KZT64" s="497"/>
      <c r="KZU64" s="497"/>
      <c r="KZV64" s="497"/>
      <c r="KZW64" s="497"/>
      <c r="KZX64" s="497"/>
      <c r="KZY64" s="497"/>
      <c r="KZZ64" s="497"/>
      <c r="LAA64" s="497"/>
      <c r="LAB64" s="497"/>
      <c r="LAC64" s="497"/>
      <c r="LAD64" s="497"/>
      <c r="LAE64" s="497"/>
      <c r="LAF64" s="497"/>
      <c r="LAG64" s="497"/>
      <c r="LAH64" s="497"/>
      <c r="LAI64" s="497"/>
      <c r="LAJ64" s="497"/>
      <c r="LAK64" s="497"/>
      <c r="LAL64" s="497"/>
      <c r="LAM64" s="497"/>
      <c r="LAN64" s="497"/>
      <c r="LAO64" s="497"/>
      <c r="LAP64" s="497"/>
      <c r="LAQ64" s="497"/>
      <c r="LAR64" s="497"/>
      <c r="LAS64" s="497"/>
      <c r="LAT64" s="497"/>
      <c r="LAU64" s="497"/>
      <c r="LAV64" s="497"/>
      <c r="LAW64" s="497"/>
      <c r="LAX64" s="497"/>
      <c r="LAY64" s="497"/>
      <c r="LAZ64" s="497"/>
      <c r="LBA64" s="497"/>
      <c r="LBB64" s="497"/>
      <c r="LBC64" s="497"/>
      <c r="LBD64" s="497"/>
      <c r="LBE64" s="497"/>
      <c r="LBF64" s="497"/>
      <c r="LBG64" s="497"/>
      <c r="LBH64" s="497"/>
      <c r="LBI64" s="497"/>
      <c r="LBJ64" s="497"/>
      <c r="LBK64" s="497"/>
      <c r="LBL64" s="497"/>
      <c r="LBM64" s="497"/>
      <c r="LBN64" s="497"/>
      <c r="LBO64" s="497"/>
      <c r="LBP64" s="497"/>
      <c r="LBQ64" s="497"/>
      <c r="LBR64" s="497"/>
      <c r="LBS64" s="497"/>
      <c r="LBT64" s="497"/>
      <c r="LBU64" s="497"/>
      <c r="LBV64" s="497"/>
      <c r="LBW64" s="497"/>
      <c r="LBX64" s="497"/>
      <c r="LBY64" s="497"/>
      <c r="LBZ64" s="497"/>
      <c r="LCA64" s="497"/>
      <c r="LCB64" s="497"/>
      <c r="LCC64" s="497"/>
      <c r="LCD64" s="497"/>
      <c r="LCE64" s="497"/>
      <c r="LCF64" s="497"/>
      <c r="LCG64" s="497"/>
      <c r="LCH64" s="497"/>
      <c r="LCI64" s="497"/>
      <c r="LCJ64" s="497"/>
      <c r="LCK64" s="497"/>
      <c r="LCL64" s="497"/>
      <c r="LCM64" s="497"/>
      <c r="LCN64" s="497"/>
      <c r="LCO64" s="497"/>
      <c r="LCP64" s="497"/>
      <c r="LCQ64" s="497"/>
      <c r="LCR64" s="497"/>
      <c r="LCS64" s="497"/>
      <c r="LCT64" s="497"/>
      <c r="LCU64" s="497"/>
      <c r="LCV64" s="497"/>
      <c r="LCW64" s="497"/>
      <c r="LCX64" s="497"/>
      <c r="LCY64" s="497"/>
      <c r="LCZ64" s="497"/>
      <c r="LDA64" s="497"/>
      <c r="LDB64" s="497"/>
      <c r="LDC64" s="497"/>
      <c r="LDD64" s="497"/>
      <c r="LDE64" s="497"/>
      <c r="LDF64" s="497"/>
      <c r="LDG64" s="497"/>
      <c r="LDH64" s="497"/>
      <c r="LDI64" s="497"/>
      <c r="LDJ64" s="497"/>
      <c r="LDK64" s="497"/>
      <c r="LDL64" s="497"/>
      <c r="LDM64" s="497"/>
      <c r="LDN64" s="497"/>
      <c r="LDO64" s="497"/>
      <c r="LDP64" s="497"/>
      <c r="LDQ64" s="497"/>
      <c r="LDR64" s="497"/>
      <c r="LDS64" s="497"/>
      <c r="LDT64" s="497"/>
      <c r="LDU64" s="497"/>
      <c r="LDV64" s="497"/>
      <c r="LDW64" s="497"/>
      <c r="LDX64" s="497"/>
      <c r="LDY64" s="497"/>
      <c r="LDZ64" s="497"/>
      <c r="LEA64" s="497"/>
      <c r="LEB64" s="497"/>
      <c r="LEC64" s="497"/>
      <c r="LED64" s="497"/>
      <c r="LEE64" s="497"/>
      <c r="LEF64" s="497"/>
      <c r="LEG64" s="497"/>
      <c r="LEH64" s="497"/>
      <c r="LEI64" s="497"/>
      <c r="LEJ64" s="497"/>
      <c r="LEK64" s="497"/>
      <c r="LEL64" s="497"/>
      <c r="LEM64" s="497"/>
      <c r="LEN64" s="497"/>
      <c r="LEO64" s="497"/>
      <c r="LEP64" s="497"/>
      <c r="LEQ64" s="497"/>
      <c r="LER64" s="497"/>
      <c r="LES64" s="497"/>
      <c r="LET64" s="497"/>
      <c r="LEU64" s="497"/>
      <c r="LEV64" s="497"/>
      <c r="LEW64" s="497"/>
      <c r="LEX64" s="497"/>
      <c r="LEY64" s="497"/>
      <c r="LEZ64" s="497"/>
      <c r="LFA64" s="497"/>
      <c r="LFB64" s="497"/>
      <c r="LFC64" s="497"/>
      <c r="LFD64" s="497"/>
      <c r="LFE64" s="497"/>
      <c r="LFF64" s="497"/>
      <c r="LFG64" s="497"/>
      <c r="LFH64" s="497"/>
      <c r="LFI64" s="497"/>
      <c r="LFJ64" s="497"/>
      <c r="LFK64" s="497"/>
      <c r="LFL64" s="497"/>
      <c r="LFM64" s="497"/>
      <c r="LFN64" s="497"/>
      <c r="LFO64" s="497"/>
      <c r="LFP64" s="497"/>
      <c r="LFQ64" s="497"/>
      <c r="LFR64" s="497"/>
      <c r="LFS64" s="497"/>
      <c r="LFT64" s="497"/>
      <c r="LFU64" s="497"/>
      <c r="LFV64" s="497"/>
      <c r="LFW64" s="497"/>
      <c r="LFX64" s="497"/>
      <c r="LFY64" s="497"/>
      <c r="LFZ64" s="497"/>
      <c r="LGA64" s="497"/>
      <c r="LGB64" s="497"/>
      <c r="LGC64" s="497"/>
      <c r="LGD64" s="497"/>
      <c r="LGE64" s="497"/>
      <c r="LGF64" s="497"/>
      <c r="LGG64" s="497"/>
      <c r="LGH64" s="497"/>
      <c r="LGI64" s="497"/>
      <c r="LGJ64" s="497"/>
      <c r="LGK64" s="497"/>
      <c r="LGL64" s="497"/>
      <c r="LGM64" s="497"/>
      <c r="LGN64" s="497"/>
      <c r="LGO64" s="497"/>
      <c r="LGP64" s="497"/>
      <c r="LGQ64" s="497"/>
      <c r="LGR64" s="497"/>
      <c r="LGS64" s="497"/>
      <c r="LGT64" s="497"/>
      <c r="LGU64" s="497"/>
      <c r="LGV64" s="497"/>
      <c r="LGW64" s="497"/>
      <c r="LGX64" s="497"/>
      <c r="LGY64" s="497"/>
      <c r="LGZ64" s="497"/>
      <c r="LHA64" s="497"/>
      <c r="LHB64" s="497"/>
      <c r="LHC64" s="497"/>
      <c r="LHD64" s="497"/>
      <c r="LHE64" s="497"/>
      <c r="LHF64" s="497"/>
      <c r="LHG64" s="497"/>
      <c r="LHH64" s="497"/>
      <c r="LHI64" s="497"/>
      <c r="LHJ64" s="497"/>
      <c r="LHK64" s="497"/>
      <c r="LHL64" s="497"/>
      <c r="LHM64" s="497"/>
      <c r="LHN64" s="497"/>
      <c r="LHO64" s="497"/>
      <c r="LHP64" s="497"/>
      <c r="LHQ64" s="497"/>
      <c r="LHR64" s="497"/>
      <c r="LHS64" s="497"/>
      <c r="LHT64" s="497"/>
      <c r="LHU64" s="497"/>
      <c r="LHV64" s="497"/>
      <c r="LHW64" s="497"/>
      <c r="LHX64" s="497"/>
      <c r="LHY64" s="497"/>
      <c r="LHZ64" s="497"/>
      <c r="LIA64" s="497"/>
      <c r="LIB64" s="497"/>
      <c r="LIC64" s="497"/>
      <c r="LID64" s="497"/>
      <c r="LIE64" s="497"/>
      <c r="LIF64" s="497"/>
      <c r="LIG64" s="497"/>
      <c r="LIH64" s="497"/>
      <c r="LII64" s="497"/>
      <c r="LIJ64" s="497"/>
      <c r="LIK64" s="497"/>
      <c r="LIL64" s="497"/>
      <c r="LIM64" s="497"/>
      <c r="LIN64" s="497"/>
      <c r="LIO64" s="497"/>
      <c r="LIP64" s="497"/>
      <c r="LIQ64" s="497"/>
      <c r="LIR64" s="497"/>
      <c r="LIS64" s="497"/>
      <c r="LIT64" s="497"/>
      <c r="LIU64" s="497"/>
      <c r="LIV64" s="497"/>
      <c r="LIW64" s="497"/>
      <c r="LIX64" s="497"/>
      <c r="LIY64" s="497"/>
      <c r="LIZ64" s="497"/>
      <c r="LJA64" s="497"/>
      <c r="LJB64" s="497"/>
      <c r="LJC64" s="497"/>
      <c r="LJD64" s="497"/>
      <c r="LJE64" s="497"/>
      <c r="LJF64" s="497"/>
      <c r="LJG64" s="497"/>
      <c r="LJH64" s="497"/>
      <c r="LJI64" s="497"/>
      <c r="LJJ64" s="497"/>
      <c r="LJK64" s="497"/>
      <c r="LJL64" s="497"/>
      <c r="LJM64" s="497"/>
      <c r="LJN64" s="497"/>
      <c r="LJO64" s="497"/>
      <c r="LJP64" s="497"/>
      <c r="LJQ64" s="497"/>
      <c r="LJR64" s="497"/>
      <c r="LJS64" s="497"/>
      <c r="LJT64" s="497"/>
      <c r="LJU64" s="497"/>
      <c r="LJV64" s="497"/>
      <c r="LJW64" s="497"/>
      <c r="LJX64" s="497"/>
      <c r="LJY64" s="497"/>
      <c r="LJZ64" s="497"/>
      <c r="LKA64" s="497"/>
      <c r="LKB64" s="497"/>
      <c r="LKC64" s="497"/>
      <c r="LKD64" s="497"/>
      <c r="LKE64" s="497"/>
      <c r="LKF64" s="497"/>
      <c r="LKG64" s="497"/>
      <c r="LKH64" s="497"/>
      <c r="LKI64" s="497"/>
      <c r="LKJ64" s="497"/>
      <c r="LKK64" s="497"/>
      <c r="LKL64" s="497"/>
      <c r="LKM64" s="497"/>
      <c r="LKN64" s="497"/>
      <c r="LKO64" s="497"/>
      <c r="LKP64" s="497"/>
      <c r="LKQ64" s="497"/>
      <c r="LKR64" s="497"/>
      <c r="LKS64" s="497"/>
      <c r="LKT64" s="497"/>
      <c r="LKU64" s="497"/>
      <c r="LKV64" s="497"/>
      <c r="LKW64" s="497"/>
      <c r="LKX64" s="497"/>
      <c r="LKY64" s="497"/>
      <c r="LKZ64" s="497"/>
      <c r="LLA64" s="497"/>
      <c r="LLB64" s="497"/>
      <c r="LLC64" s="497"/>
      <c r="LLD64" s="497"/>
      <c r="LLE64" s="497"/>
      <c r="LLF64" s="497"/>
      <c r="LLG64" s="497"/>
      <c r="LLH64" s="497"/>
      <c r="LLI64" s="497"/>
      <c r="LLJ64" s="497"/>
      <c r="LLK64" s="497"/>
      <c r="LLL64" s="497"/>
      <c r="LLM64" s="497"/>
      <c r="LLN64" s="497"/>
      <c r="LLO64" s="497"/>
      <c r="LLP64" s="497"/>
      <c r="LLQ64" s="497"/>
      <c r="LLR64" s="497"/>
      <c r="LLS64" s="497"/>
      <c r="LLT64" s="497"/>
      <c r="LLU64" s="497"/>
      <c r="LLV64" s="497"/>
      <c r="LLW64" s="497"/>
      <c r="LLX64" s="497"/>
      <c r="LLY64" s="497"/>
      <c r="LLZ64" s="497"/>
      <c r="LMA64" s="497"/>
      <c r="LMB64" s="497"/>
      <c r="LMC64" s="497"/>
      <c r="LMD64" s="497"/>
      <c r="LME64" s="497"/>
      <c r="LMF64" s="497"/>
      <c r="LMG64" s="497"/>
      <c r="LMH64" s="497"/>
      <c r="LMI64" s="497"/>
      <c r="LMJ64" s="497"/>
      <c r="LMK64" s="497"/>
      <c r="LML64" s="497"/>
      <c r="LMM64" s="497"/>
      <c r="LMN64" s="497"/>
      <c r="LMO64" s="497"/>
      <c r="LMP64" s="497"/>
      <c r="LMQ64" s="497"/>
      <c r="LMR64" s="497"/>
      <c r="LMS64" s="497"/>
      <c r="LMT64" s="497"/>
      <c r="LMU64" s="497"/>
      <c r="LMV64" s="497"/>
      <c r="LMW64" s="497"/>
      <c r="LMX64" s="497"/>
      <c r="LMY64" s="497"/>
      <c r="LMZ64" s="497"/>
      <c r="LNA64" s="497"/>
      <c r="LNB64" s="497"/>
      <c r="LNC64" s="497"/>
      <c r="LND64" s="497"/>
      <c r="LNE64" s="497"/>
      <c r="LNF64" s="497"/>
      <c r="LNG64" s="497"/>
      <c r="LNH64" s="497"/>
      <c r="LNI64" s="497"/>
      <c r="LNJ64" s="497"/>
      <c r="LNK64" s="497"/>
      <c r="LNL64" s="497"/>
      <c r="LNM64" s="497"/>
      <c r="LNN64" s="497"/>
      <c r="LNO64" s="497"/>
      <c r="LNP64" s="497"/>
      <c r="LNQ64" s="497"/>
      <c r="LNR64" s="497"/>
      <c r="LNS64" s="497"/>
      <c r="LNT64" s="497"/>
      <c r="LNU64" s="497"/>
      <c r="LNV64" s="497"/>
      <c r="LNW64" s="497"/>
      <c r="LNX64" s="497"/>
      <c r="LNY64" s="497"/>
      <c r="LNZ64" s="497"/>
      <c r="LOA64" s="497"/>
      <c r="LOB64" s="497"/>
      <c r="LOC64" s="497"/>
      <c r="LOD64" s="497"/>
      <c r="LOE64" s="497"/>
      <c r="LOF64" s="497"/>
      <c r="LOG64" s="497"/>
      <c r="LOH64" s="497"/>
      <c r="LOI64" s="497"/>
      <c r="LOJ64" s="497"/>
      <c r="LOK64" s="497"/>
      <c r="LOL64" s="497"/>
      <c r="LOM64" s="497"/>
      <c r="LON64" s="497"/>
      <c r="LOO64" s="497"/>
      <c r="LOP64" s="497"/>
      <c r="LOQ64" s="497"/>
      <c r="LOR64" s="497"/>
      <c r="LOS64" s="497"/>
      <c r="LOT64" s="497"/>
      <c r="LOU64" s="497"/>
      <c r="LOV64" s="497"/>
      <c r="LOW64" s="497"/>
      <c r="LOX64" s="497"/>
      <c r="LOY64" s="497"/>
      <c r="LOZ64" s="497"/>
      <c r="LPA64" s="497"/>
      <c r="LPB64" s="497"/>
      <c r="LPC64" s="497"/>
      <c r="LPD64" s="497"/>
      <c r="LPE64" s="497"/>
      <c r="LPF64" s="497"/>
      <c r="LPG64" s="497"/>
      <c r="LPH64" s="497"/>
      <c r="LPI64" s="497"/>
      <c r="LPJ64" s="497"/>
      <c r="LPK64" s="497"/>
      <c r="LPL64" s="497"/>
      <c r="LPM64" s="497"/>
      <c r="LPN64" s="497"/>
      <c r="LPO64" s="497"/>
      <c r="LPP64" s="497"/>
      <c r="LPQ64" s="497"/>
      <c r="LPR64" s="497"/>
      <c r="LPS64" s="497"/>
      <c r="LPT64" s="497"/>
      <c r="LPU64" s="497"/>
      <c r="LPV64" s="497"/>
      <c r="LPW64" s="497"/>
      <c r="LPX64" s="497"/>
      <c r="LPY64" s="497"/>
      <c r="LPZ64" s="497"/>
      <c r="LQA64" s="497"/>
      <c r="LQB64" s="497"/>
      <c r="LQC64" s="497"/>
      <c r="LQD64" s="497"/>
      <c r="LQE64" s="497"/>
      <c r="LQF64" s="497"/>
      <c r="LQG64" s="497"/>
      <c r="LQH64" s="497"/>
      <c r="LQI64" s="497"/>
      <c r="LQJ64" s="497"/>
      <c r="LQK64" s="497"/>
      <c r="LQL64" s="497"/>
      <c r="LQM64" s="497"/>
      <c r="LQN64" s="497"/>
      <c r="LQO64" s="497"/>
      <c r="LQP64" s="497"/>
      <c r="LQQ64" s="497"/>
      <c r="LQR64" s="497"/>
      <c r="LQS64" s="497"/>
      <c r="LQT64" s="497"/>
      <c r="LQU64" s="497"/>
      <c r="LQV64" s="497"/>
      <c r="LQW64" s="497"/>
      <c r="LQX64" s="497"/>
      <c r="LQY64" s="497"/>
      <c r="LQZ64" s="497"/>
      <c r="LRA64" s="497"/>
      <c r="LRB64" s="497"/>
      <c r="LRC64" s="497"/>
      <c r="LRD64" s="497"/>
      <c r="LRE64" s="497"/>
      <c r="LRF64" s="497"/>
      <c r="LRG64" s="497"/>
      <c r="LRH64" s="497"/>
      <c r="LRI64" s="497"/>
      <c r="LRJ64" s="497"/>
      <c r="LRK64" s="497"/>
      <c r="LRL64" s="497"/>
      <c r="LRM64" s="497"/>
      <c r="LRN64" s="497"/>
      <c r="LRO64" s="497"/>
      <c r="LRP64" s="497"/>
      <c r="LRQ64" s="497"/>
      <c r="LRR64" s="497"/>
      <c r="LRS64" s="497"/>
      <c r="LRT64" s="497"/>
      <c r="LRU64" s="497"/>
      <c r="LRV64" s="497"/>
      <c r="LRW64" s="497"/>
      <c r="LRX64" s="497"/>
      <c r="LRY64" s="497"/>
      <c r="LRZ64" s="497"/>
      <c r="LSA64" s="497"/>
      <c r="LSB64" s="497"/>
      <c r="LSC64" s="497"/>
      <c r="LSD64" s="497"/>
      <c r="LSE64" s="497"/>
      <c r="LSF64" s="497"/>
      <c r="LSG64" s="497"/>
      <c r="LSH64" s="497"/>
      <c r="LSI64" s="497"/>
      <c r="LSJ64" s="497"/>
      <c r="LSK64" s="497"/>
      <c r="LSL64" s="497"/>
      <c r="LSM64" s="497"/>
      <c r="LSN64" s="497"/>
      <c r="LSO64" s="497"/>
      <c r="LSP64" s="497"/>
      <c r="LSQ64" s="497"/>
      <c r="LSR64" s="497"/>
      <c r="LSS64" s="497"/>
      <c r="LST64" s="497"/>
      <c r="LSU64" s="497"/>
      <c r="LSV64" s="497"/>
      <c r="LSW64" s="497"/>
      <c r="LSX64" s="497"/>
      <c r="LSY64" s="497"/>
      <c r="LSZ64" s="497"/>
      <c r="LTA64" s="497"/>
      <c r="LTB64" s="497"/>
      <c r="LTC64" s="497"/>
      <c r="LTD64" s="497"/>
      <c r="LTE64" s="497"/>
      <c r="LTF64" s="497"/>
      <c r="LTG64" s="497"/>
      <c r="LTH64" s="497"/>
      <c r="LTI64" s="497"/>
      <c r="LTJ64" s="497"/>
      <c r="LTK64" s="497"/>
      <c r="LTL64" s="497"/>
      <c r="LTM64" s="497"/>
      <c r="LTN64" s="497"/>
      <c r="LTO64" s="497"/>
      <c r="LTP64" s="497"/>
      <c r="LTQ64" s="497"/>
      <c r="LTR64" s="497"/>
      <c r="LTS64" s="497"/>
      <c r="LTT64" s="497"/>
      <c r="LTU64" s="497"/>
      <c r="LTV64" s="497"/>
      <c r="LTW64" s="497"/>
      <c r="LTX64" s="497"/>
      <c r="LTY64" s="497"/>
      <c r="LTZ64" s="497"/>
      <c r="LUA64" s="497"/>
      <c r="LUB64" s="497"/>
      <c r="LUC64" s="497"/>
      <c r="LUD64" s="497"/>
      <c r="LUE64" s="497"/>
      <c r="LUF64" s="497"/>
      <c r="LUG64" s="497"/>
      <c r="LUH64" s="497"/>
      <c r="LUI64" s="497"/>
      <c r="LUJ64" s="497"/>
      <c r="LUK64" s="497"/>
      <c r="LUL64" s="497"/>
      <c r="LUM64" s="497"/>
      <c r="LUN64" s="497"/>
      <c r="LUO64" s="497"/>
      <c r="LUP64" s="497"/>
      <c r="LUQ64" s="497"/>
      <c r="LUR64" s="497"/>
      <c r="LUS64" s="497"/>
      <c r="LUT64" s="497"/>
      <c r="LUU64" s="497"/>
      <c r="LUV64" s="497"/>
      <c r="LUW64" s="497"/>
      <c r="LUX64" s="497"/>
      <c r="LUY64" s="497"/>
      <c r="LUZ64" s="497"/>
      <c r="LVA64" s="497"/>
      <c r="LVB64" s="497"/>
      <c r="LVC64" s="497"/>
      <c r="LVD64" s="497"/>
      <c r="LVE64" s="497"/>
      <c r="LVF64" s="497"/>
      <c r="LVG64" s="497"/>
      <c r="LVH64" s="497"/>
      <c r="LVI64" s="497"/>
      <c r="LVJ64" s="497"/>
      <c r="LVK64" s="497"/>
      <c r="LVL64" s="497"/>
      <c r="LVM64" s="497"/>
      <c r="LVN64" s="497"/>
      <c r="LVO64" s="497"/>
      <c r="LVP64" s="497"/>
      <c r="LVQ64" s="497"/>
      <c r="LVR64" s="497"/>
      <c r="LVS64" s="497"/>
      <c r="LVT64" s="497"/>
      <c r="LVU64" s="497"/>
      <c r="LVV64" s="497"/>
      <c r="LVW64" s="497"/>
      <c r="LVX64" s="497"/>
      <c r="LVY64" s="497"/>
      <c r="LVZ64" s="497"/>
      <c r="LWA64" s="497"/>
      <c r="LWB64" s="497"/>
      <c r="LWC64" s="497"/>
      <c r="LWD64" s="497"/>
      <c r="LWE64" s="497"/>
      <c r="LWF64" s="497"/>
      <c r="LWG64" s="497"/>
      <c r="LWH64" s="497"/>
      <c r="LWI64" s="497"/>
      <c r="LWJ64" s="497"/>
      <c r="LWK64" s="497"/>
      <c r="LWL64" s="497"/>
      <c r="LWM64" s="497"/>
      <c r="LWN64" s="497"/>
      <c r="LWO64" s="497"/>
      <c r="LWP64" s="497"/>
      <c r="LWQ64" s="497"/>
      <c r="LWR64" s="497"/>
      <c r="LWS64" s="497"/>
      <c r="LWT64" s="497"/>
      <c r="LWU64" s="497"/>
      <c r="LWV64" s="497"/>
      <c r="LWW64" s="497"/>
      <c r="LWX64" s="497"/>
      <c r="LWY64" s="497"/>
      <c r="LWZ64" s="497"/>
      <c r="LXA64" s="497"/>
      <c r="LXB64" s="497"/>
      <c r="LXC64" s="497"/>
      <c r="LXD64" s="497"/>
      <c r="LXE64" s="497"/>
      <c r="LXF64" s="497"/>
      <c r="LXG64" s="497"/>
      <c r="LXH64" s="497"/>
      <c r="LXI64" s="497"/>
      <c r="LXJ64" s="497"/>
      <c r="LXK64" s="497"/>
      <c r="LXL64" s="497"/>
      <c r="LXM64" s="497"/>
      <c r="LXN64" s="497"/>
      <c r="LXO64" s="497"/>
      <c r="LXP64" s="497"/>
      <c r="LXQ64" s="497"/>
      <c r="LXR64" s="497"/>
      <c r="LXS64" s="497"/>
      <c r="LXT64" s="497"/>
      <c r="LXU64" s="497"/>
      <c r="LXV64" s="497"/>
      <c r="LXW64" s="497"/>
      <c r="LXX64" s="497"/>
      <c r="LXY64" s="497"/>
      <c r="LXZ64" s="497"/>
      <c r="LYA64" s="497"/>
      <c r="LYB64" s="497"/>
      <c r="LYC64" s="497"/>
      <c r="LYD64" s="497"/>
      <c r="LYE64" s="497"/>
      <c r="LYF64" s="497"/>
      <c r="LYG64" s="497"/>
      <c r="LYH64" s="497"/>
      <c r="LYI64" s="497"/>
      <c r="LYJ64" s="497"/>
      <c r="LYK64" s="497"/>
      <c r="LYL64" s="497"/>
      <c r="LYM64" s="497"/>
      <c r="LYN64" s="497"/>
      <c r="LYO64" s="497"/>
      <c r="LYP64" s="497"/>
      <c r="LYQ64" s="497"/>
      <c r="LYR64" s="497"/>
      <c r="LYS64" s="497"/>
      <c r="LYT64" s="497"/>
      <c r="LYU64" s="497"/>
      <c r="LYV64" s="497"/>
      <c r="LYW64" s="497"/>
      <c r="LYX64" s="497"/>
      <c r="LYY64" s="497"/>
      <c r="LYZ64" s="497"/>
      <c r="LZA64" s="497"/>
      <c r="LZB64" s="497"/>
      <c r="LZC64" s="497"/>
      <c r="LZD64" s="497"/>
      <c r="LZE64" s="497"/>
      <c r="LZF64" s="497"/>
      <c r="LZG64" s="497"/>
      <c r="LZH64" s="497"/>
      <c r="LZI64" s="497"/>
      <c r="LZJ64" s="497"/>
      <c r="LZK64" s="497"/>
      <c r="LZL64" s="497"/>
      <c r="LZM64" s="497"/>
      <c r="LZN64" s="497"/>
      <c r="LZO64" s="497"/>
      <c r="LZP64" s="497"/>
      <c r="LZQ64" s="497"/>
      <c r="LZR64" s="497"/>
      <c r="LZS64" s="497"/>
      <c r="LZT64" s="497"/>
      <c r="LZU64" s="497"/>
      <c r="LZV64" s="497"/>
      <c r="LZW64" s="497"/>
      <c r="LZX64" s="497"/>
      <c r="LZY64" s="497"/>
      <c r="LZZ64" s="497"/>
      <c r="MAA64" s="497"/>
      <c r="MAB64" s="497"/>
      <c r="MAC64" s="497"/>
      <c r="MAD64" s="497"/>
      <c r="MAE64" s="497"/>
      <c r="MAF64" s="497"/>
      <c r="MAG64" s="497"/>
      <c r="MAH64" s="497"/>
      <c r="MAI64" s="497"/>
      <c r="MAJ64" s="497"/>
      <c r="MAK64" s="497"/>
      <c r="MAL64" s="497"/>
      <c r="MAM64" s="497"/>
      <c r="MAN64" s="497"/>
      <c r="MAO64" s="497"/>
      <c r="MAP64" s="497"/>
      <c r="MAQ64" s="497"/>
      <c r="MAR64" s="497"/>
      <c r="MAS64" s="497"/>
      <c r="MAT64" s="497"/>
      <c r="MAU64" s="497"/>
      <c r="MAV64" s="497"/>
      <c r="MAW64" s="497"/>
      <c r="MAX64" s="497"/>
      <c r="MAY64" s="497"/>
      <c r="MAZ64" s="497"/>
      <c r="MBA64" s="497"/>
      <c r="MBB64" s="497"/>
      <c r="MBC64" s="497"/>
      <c r="MBD64" s="497"/>
      <c r="MBE64" s="497"/>
      <c r="MBF64" s="497"/>
      <c r="MBG64" s="497"/>
      <c r="MBH64" s="497"/>
      <c r="MBI64" s="497"/>
      <c r="MBJ64" s="497"/>
      <c r="MBK64" s="497"/>
      <c r="MBL64" s="497"/>
      <c r="MBM64" s="497"/>
      <c r="MBN64" s="497"/>
      <c r="MBO64" s="497"/>
      <c r="MBP64" s="497"/>
      <c r="MBQ64" s="497"/>
      <c r="MBR64" s="497"/>
      <c r="MBS64" s="497"/>
      <c r="MBT64" s="497"/>
      <c r="MBU64" s="497"/>
      <c r="MBV64" s="497"/>
      <c r="MBW64" s="497"/>
      <c r="MBX64" s="497"/>
      <c r="MBY64" s="497"/>
      <c r="MBZ64" s="497"/>
      <c r="MCA64" s="497"/>
      <c r="MCB64" s="497"/>
      <c r="MCC64" s="497"/>
      <c r="MCD64" s="497"/>
      <c r="MCE64" s="497"/>
      <c r="MCF64" s="497"/>
      <c r="MCG64" s="497"/>
      <c r="MCH64" s="497"/>
      <c r="MCI64" s="497"/>
      <c r="MCJ64" s="497"/>
      <c r="MCK64" s="497"/>
      <c r="MCL64" s="497"/>
      <c r="MCM64" s="497"/>
      <c r="MCN64" s="497"/>
      <c r="MCO64" s="497"/>
      <c r="MCP64" s="497"/>
      <c r="MCQ64" s="497"/>
      <c r="MCR64" s="497"/>
      <c r="MCS64" s="497"/>
      <c r="MCT64" s="497"/>
      <c r="MCU64" s="497"/>
      <c r="MCV64" s="497"/>
      <c r="MCW64" s="497"/>
      <c r="MCX64" s="497"/>
      <c r="MCY64" s="497"/>
      <c r="MCZ64" s="497"/>
      <c r="MDA64" s="497"/>
      <c r="MDB64" s="497"/>
      <c r="MDC64" s="497"/>
      <c r="MDD64" s="497"/>
      <c r="MDE64" s="497"/>
      <c r="MDF64" s="497"/>
      <c r="MDG64" s="497"/>
      <c r="MDH64" s="497"/>
      <c r="MDI64" s="497"/>
      <c r="MDJ64" s="497"/>
      <c r="MDK64" s="497"/>
      <c r="MDL64" s="497"/>
      <c r="MDM64" s="497"/>
      <c r="MDN64" s="497"/>
      <c r="MDO64" s="497"/>
      <c r="MDP64" s="497"/>
      <c r="MDQ64" s="497"/>
      <c r="MDR64" s="497"/>
      <c r="MDS64" s="497"/>
      <c r="MDT64" s="497"/>
      <c r="MDU64" s="497"/>
      <c r="MDV64" s="497"/>
      <c r="MDW64" s="497"/>
      <c r="MDX64" s="497"/>
      <c r="MDY64" s="497"/>
      <c r="MDZ64" s="497"/>
      <c r="MEA64" s="497"/>
      <c r="MEB64" s="497"/>
      <c r="MEC64" s="497"/>
      <c r="MED64" s="497"/>
      <c r="MEE64" s="497"/>
      <c r="MEF64" s="497"/>
      <c r="MEG64" s="497"/>
      <c r="MEH64" s="497"/>
      <c r="MEI64" s="497"/>
      <c r="MEJ64" s="497"/>
      <c r="MEK64" s="497"/>
      <c r="MEL64" s="497"/>
      <c r="MEM64" s="497"/>
      <c r="MEN64" s="497"/>
      <c r="MEO64" s="497"/>
      <c r="MEP64" s="497"/>
      <c r="MEQ64" s="497"/>
      <c r="MER64" s="497"/>
      <c r="MES64" s="497"/>
      <c r="MET64" s="497"/>
      <c r="MEU64" s="497"/>
      <c r="MEV64" s="497"/>
      <c r="MEW64" s="497"/>
      <c r="MEX64" s="497"/>
      <c r="MEY64" s="497"/>
      <c r="MEZ64" s="497"/>
      <c r="MFA64" s="497"/>
      <c r="MFB64" s="497"/>
      <c r="MFC64" s="497"/>
      <c r="MFD64" s="497"/>
      <c r="MFE64" s="497"/>
      <c r="MFF64" s="497"/>
      <c r="MFG64" s="497"/>
      <c r="MFH64" s="497"/>
      <c r="MFI64" s="497"/>
      <c r="MFJ64" s="497"/>
      <c r="MFK64" s="497"/>
      <c r="MFL64" s="497"/>
      <c r="MFM64" s="497"/>
      <c r="MFN64" s="497"/>
      <c r="MFO64" s="497"/>
      <c r="MFP64" s="497"/>
      <c r="MFQ64" s="497"/>
      <c r="MFR64" s="497"/>
      <c r="MFS64" s="497"/>
      <c r="MFT64" s="497"/>
      <c r="MFU64" s="497"/>
      <c r="MFV64" s="497"/>
      <c r="MFW64" s="497"/>
      <c r="MFX64" s="497"/>
      <c r="MFY64" s="497"/>
      <c r="MFZ64" s="497"/>
      <c r="MGA64" s="497"/>
      <c r="MGB64" s="497"/>
      <c r="MGC64" s="497"/>
      <c r="MGD64" s="497"/>
      <c r="MGE64" s="497"/>
      <c r="MGF64" s="497"/>
      <c r="MGG64" s="497"/>
      <c r="MGH64" s="497"/>
      <c r="MGI64" s="497"/>
      <c r="MGJ64" s="497"/>
      <c r="MGK64" s="497"/>
      <c r="MGL64" s="497"/>
      <c r="MGM64" s="497"/>
      <c r="MGN64" s="497"/>
      <c r="MGO64" s="497"/>
      <c r="MGP64" s="497"/>
      <c r="MGQ64" s="497"/>
      <c r="MGR64" s="497"/>
      <c r="MGS64" s="497"/>
      <c r="MGT64" s="497"/>
      <c r="MGU64" s="497"/>
      <c r="MGV64" s="497"/>
      <c r="MGW64" s="497"/>
      <c r="MGX64" s="497"/>
      <c r="MGY64" s="497"/>
      <c r="MGZ64" s="497"/>
      <c r="MHA64" s="497"/>
      <c r="MHB64" s="497"/>
      <c r="MHC64" s="497"/>
      <c r="MHD64" s="497"/>
      <c r="MHE64" s="497"/>
      <c r="MHF64" s="497"/>
      <c r="MHG64" s="497"/>
      <c r="MHH64" s="497"/>
      <c r="MHI64" s="497"/>
      <c r="MHJ64" s="497"/>
      <c r="MHK64" s="497"/>
      <c r="MHL64" s="497"/>
      <c r="MHM64" s="497"/>
      <c r="MHN64" s="497"/>
      <c r="MHO64" s="497"/>
      <c r="MHP64" s="497"/>
      <c r="MHQ64" s="497"/>
      <c r="MHR64" s="497"/>
      <c r="MHS64" s="497"/>
      <c r="MHT64" s="497"/>
      <c r="MHU64" s="497"/>
      <c r="MHV64" s="497"/>
      <c r="MHW64" s="497"/>
      <c r="MHX64" s="497"/>
      <c r="MHY64" s="497"/>
      <c r="MHZ64" s="497"/>
      <c r="MIA64" s="497"/>
      <c r="MIB64" s="497"/>
      <c r="MIC64" s="497"/>
      <c r="MID64" s="497"/>
      <c r="MIE64" s="497"/>
      <c r="MIF64" s="497"/>
      <c r="MIG64" s="497"/>
      <c r="MIH64" s="497"/>
      <c r="MII64" s="497"/>
      <c r="MIJ64" s="497"/>
      <c r="MIK64" s="497"/>
      <c r="MIL64" s="497"/>
      <c r="MIM64" s="497"/>
      <c r="MIN64" s="497"/>
      <c r="MIO64" s="497"/>
      <c r="MIP64" s="497"/>
      <c r="MIQ64" s="497"/>
      <c r="MIR64" s="497"/>
      <c r="MIS64" s="497"/>
      <c r="MIT64" s="497"/>
      <c r="MIU64" s="497"/>
      <c r="MIV64" s="497"/>
      <c r="MIW64" s="497"/>
      <c r="MIX64" s="497"/>
      <c r="MIY64" s="497"/>
      <c r="MIZ64" s="497"/>
      <c r="MJA64" s="497"/>
      <c r="MJB64" s="497"/>
      <c r="MJC64" s="497"/>
      <c r="MJD64" s="497"/>
      <c r="MJE64" s="497"/>
      <c r="MJF64" s="497"/>
      <c r="MJG64" s="497"/>
      <c r="MJH64" s="497"/>
      <c r="MJI64" s="497"/>
      <c r="MJJ64" s="497"/>
      <c r="MJK64" s="497"/>
      <c r="MJL64" s="497"/>
      <c r="MJM64" s="497"/>
      <c r="MJN64" s="497"/>
      <c r="MJO64" s="497"/>
      <c r="MJP64" s="497"/>
      <c r="MJQ64" s="497"/>
      <c r="MJR64" s="497"/>
      <c r="MJS64" s="497"/>
      <c r="MJT64" s="497"/>
      <c r="MJU64" s="497"/>
      <c r="MJV64" s="497"/>
      <c r="MJW64" s="497"/>
      <c r="MJX64" s="497"/>
      <c r="MJY64" s="497"/>
      <c r="MJZ64" s="497"/>
      <c r="MKA64" s="497"/>
      <c r="MKB64" s="497"/>
      <c r="MKC64" s="497"/>
      <c r="MKD64" s="497"/>
      <c r="MKE64" s="497"/>
      <c r="MKF64" s="497"/>
      <c r="MKG64" s="497"/>
      <c r="MKH64" s="497"/>
      <c r="MKI64" s="497"/>
      <c r="MKJ64" s="497"/>
      <c r="MKK64" s="497"/>
      <c r="MKL64" s="497"/>
      <c r="MKM64" s="497"/>
      <c r="MKN64" s="497"/>
      <c r="MKO64" s="497"/>
      <c r="MKP64" s="497"/>
      <c r="MKQ64" s="497"/>
      <c r="MKR64" s="497"/>
      <c r="MKS64" s="497"/>
      <c r="MKT64" s="497"/>
      <c r="MKU64" s="497"/>
      <c r="MKV64" s="497"/>
      <c r="MKW64" s="497"/>
      <c r="MKX64" s="497"/>
      <c r="MKY64" s="497"/>
      <c r="MKZ64" s="497"/>
      <c r="MLA64" s="497"/>
      <c r="MLB64" s="497"/>
      <c r="MLC64" s="497"/>
      <c r="MLD64" s="497"/>
      <c r="MLE64" s="497"/>
      <c r="MLF64" s="497"/>
      <c r="MLG64" s="497"/>
      <c r="MLH64" s="497"/>
      <c r="MLI64" s="497"/>
      <c r="MLJ64" s="497"/>
      <c r="MLK64" s="497"/>
      <c r="MLL64" s="497"/>
      <c r="MLM64" s="497"/>
      <c r="MLN64" s="497"/>
      <c r="MLO64" s="497"/>
      <c r="MLP64" s="497"/>
      <c r="MLQ64" s="497"/>
      <c r="MLR64" s="497"/>
      <c r="MLS64" s="497"/>
      <c r="MLT64" s="497"/>
      <c r="MLU64" s="497"/>
      <c r="MLV64" s="497"/>
      <c r="MLW64" s="497"/>
      <c r="MLX64" s="497"/>
      <c r="MLY64" s="497"/>
      <c r="MLZ64" s="497"/>
      <c r="MMA64" s="497"/>
      <c r="MMB64" s="497"/>
      <c r="MMC64" s="497"/>
      <c r="MMD64" s="497"/>
      <c r="MME64" s="497"/>
      <c r="MMF64" s="497"/>
      <c r="MMG64" s="497"/>
      <c r="MMH64" s="497"/>
      <c r="MMI64" s="497"/>
      <c r="MMJ64" s="497"/>
      <c r="MMK64" s="497"/>
      <c r="MML64" s="497"/>
      <c r="MMM64" s="497"/>
      <c r="MMN64" s="497"/>
      <c r="MMO64" s="497"/>
      <c r="MMP64" s="497"/>
      <c r="MMQ64" s="497"/>
      <c r="MMR64" s="497"/>
      <c r="MMS64" s="497"/>
      <c r="MMT64" s="497"/>
      <c r="MMU64" s="497"/>
      <c r="MMV64" s="497"/>
      <c r="MMW64" s="497"/>
      <c r="MMX64" s="497"/>
      <c r="MMY64" s="497"/>
      <c r="MMZ64" s="497"/>
      <c r="MNA64" s="497"/>
      <c r="MNB64" s="497"/>
      <c r="MNC64" s="497"/>
      <c r="MND64" s="497"/>
      <c r="MNE64" s="497"/>
      <c r="MNF64" s="497"/>
      <c r="MNG64" s="497"/>
      <c r="MNH64" s="497"/>
      <c r="MNI64" s="497"/>
      <c r="MNJ64" s="497"/>
      <c r="MNK64" s="497"/>
      <c r="MNL64" s="497"/>
      <c r="MNM64" s="497"/>
      <c r="MNN64" s="497"/>
      <c r="MNO64" s="497"/>
      <c r="MNP64" s="497"/>
      <c r="MNQ64" s="497"/>
      <c r="MNR64" s="497"/>
      <c r="MNS64" s="497"/>
      <c r="MNT64" s="497"/>
      <c r="MNU64" s="497"/>
      <c r="MNV64" s="497"/>
      <c r="MNW64" s="497"/>
      <c r="MNX64" s="497"/>
      <c r="MNY64" s="497"/>
      <c r="MNZ64" s="497"/>
      <c r="MOA64" s="497"/>
      <c r="MOB64" s="497"/>
      <c r="MOC64" s="497"/>
      <c r="MOD64" s="497"/>
      <c r="MOE64" s="497"/>
      <c r="MOF64" s="497"/>
      <c r="MOG64" s="497"/>
      <c r="MOH64" s="497"/>
      <c r="MOI64" s="497"/>
      <c r="MOJ64" s="497"/>
      <c r="MOK64" s="497"/>
      <c r="MOL64" s="497"/>
      <c r="MOM64" s="497"/>
      <c r="MON64" s="497"/>
      <c r="MOO64" s="497"/>
      <c r="MOP64" s="497"/>
      <c r="MOQ64" s="497"/>
      <c r="MOR64" s="497"/>
      <c r="MOS64" s="497"/>
      <c r="MOT64" s="497"/>
      <c r="MOU64" s="497"/>
      <c r="MOV64" s="497"/>
      <c r="MOW64" s="497"/>
      <c r="MOX64" s="497"/>
      <c r="MOY64" s="497"/>
      <c r="MOZ64" s="497"/>
      <c r="MPA64" s="497"/>
      <c r="MPB64" s="497"/>
      <c r="MPC64" s="497"/>
      <c r="MPD64" s="497"/>
      <c r="MPE64" s="497"/>
      <c r="MPF64" s="497"/>
      <c r="MPG64" s="497"/>
      <c r="MPH64" s="497"/>
      <c r="MPI64" s="497"/>
      <c r="MPJ64" s="497"/>
      <c r="MPK64" s="497"/>
      <c r="MPL64" s="497"/>
      <c r="MPM64" s="497"/>
      <c r="MPN64" s="497"/>
      <c r="MPO64" s="497"/>
      <c r="MPP64" s="497"/>
      <c r="MPQ64" s="497"/>
      <c r="MPR64" s="497"/>
      <c r="MPS64" s="497"/>
      <c r="MPT64" s="497"/>
      <c r="MPU64" s="497"/>
      <c r="MPV64" s="497"/>
      <c r="MPW64" s="497"/>
      <c r="MPX64" s="497"/>
      <c r="MPY64" s="497"/>
      <c r="MPZ64" s="497"/>
      <c r="MQA64" s="497"/>
      <c r="MQB64" s="497"/>
      <c r="MQC64" s="497"/>
      <c r="MQD64" s="497"/>
      <c r="MQE64" s="497"/>
      <c r="MQF64" s="497"/>
      <c r="MQG64" s="497"/>
      <c r="MQH64" s="497"/>
      <c r="MQI64" s="497"/>
      <c r="MQJ64" s="497"/>
      <c r="MQK64" s="497"/>
      <c r="MQL64" s="497"/>
      <c r="MQM64" s="497"/>
      <c r="MQN64" s="497"/>
      <c r="MQO64" s="497"/>
      <c r="MQP64" s="497"/>
      <c r="MQQ64" s="497"/>
      <c r="MQR64" s="497"/>
      <c r="MQS64" s="497"/>
      <c r="MQT64" s="497"/>
      <c r="MQU64" s="497"/>
      <c r="MQV64" s="497"/>
      <c r="MQW64" s="497"/>
      <c r="MQX64" s="497"/>
      <c r="MQY64" s="497"/>
      <c r="MQZ64" s="497"/>
      <c r="MRA64" s="497"/>
      <c r="MRB64" s="497"/>
      <c r="MRC64" s="497"/>
      <c r="MRD64" s="497"/>
      <c r="MRE64" s="497"/>
      <c r="MRF64" s="497"/>
      <c r="MRG64" s="497"/>
      <c r="MRH64" s="497"/>
      <c r="MRI64" s="497"/>
      <c r="MRJ64" s="497"/>
      <c r="MRK64" s="497"/>
      <c r="MRL64" s="497"/>
      <c r="MRM64" s="497"/>
      <c r="MRN64" s="497"/>
      <c r="MRO64" s="497"/>
      <c r="MRP64" s="497"/>
      <c r="MRQ64" s="497"/>
      <c r="MRR64" s="497"/>
      <c r="MRS64" s="497"/>
      <c r="MRT64" s="497"/>
      <c r="MRU64" s="497"/>
      <c r="MRV64" s="497"/>
      <c r="MRW64" s="497"/>
      <c r="MRX64" s="497"/>
      <c r="MRY64" s="497"/>
      <c r="MRZ64" s="497"/>
      <c r="MSA64" s="497"/>
      <c r="MSB64" s="497"/>
      <c r="MSC64" s="497"/>
      <c r="MSD64" s="497"/>
      <c r="MSE64" s="497"/>
      <c r="MSF64" s="497"/>
      <c r="MSG64" s="497"/>
      <c r="MSH64" s="497"/>
      <c r="MSI64" s="497"/>
      <c r="MSJ64" s="497"/>
      <c r="MSK64" s="497"/>
      <c r="MSL64" s="497"/>
      <c r="MSM64" s="497"/>
      <c r="MSN64" s="497"/>
      <c r="MSO64" s="497"/>
      <c r="MSP64" s="497"/>
      <c r="MSQ64" s="497"/>
      <c r="MSR64" s="497"/>
      <c r="MSS64" s="497"/>
      <c r="MST64" s="497"/>
      <c r="MSU64" s="497"/>
      <c r="MSV64" s="497"/>
      <c r="MSW64" s="497"/>
      <c r="MSX64" s="497"/>
      <c r="MSY64" s="497"/>
      <c r="MSZ64" s="497"/>
      <c r="MTA64" s="497"/>
      <c r="MTB64" s="497"/>
      <c r="MTC64" s="497"/>
      <c r="MTD64" s="497"/>
      <c r="MTE64" s="497"/>
      <c r="MTF64" s="497"/>
      <c r="MTG64" s="497"/>
      <c r="MTH64" s="497"/>
      <c r="MTI64" s="497"/>
      <c r="MTJ64" s="497"/>
      <c r="MTK64" s="497"/>
      <c r="MTL64" s="497"/>
      <c r="MTM64" s="497"/>
      <c r="MTN64" s="497"/>
      <c r="MTO64" s="497"/>
      <c r="MTP64" s="497"/>
      <c r="MTQ64" s="497"/>
      <c r="MTR64" s="497"/>
      <c r="MTS64" s="497"/>
      <c r="MTT64" s="497"/>
      <c r="MTU64" s="497"/>
      <c r="MTV64" s="497"/>
      <c r="MTW64" s="497"/>
      <c r="MTX64" s="497"/>
      <c r="MTY64" s="497"/>
      <c r="MTZ64" s="497"/>
      <c r="MUA64" s="497"/>
      <c r="MUB64" s="497"/>
      <c r="MUC64" s="497"/>
      <c r="MUD64" s="497"/>
      <c r="MUE64" s="497"/>
      <c r="MUF64" s="497"/>
      <c r="MUG64" s="497"/>
      <c r="MUH64" s="497"/>
      <c r="MUI64" s="497"/>
      <c r="MUJ64" s="497"/>
      <c r="MUK64" s="497"/>
      <c r="MUL64" s="497"/>
      <c r="MUM64" s="497"/>
      <c r="MUN64" s="497"/>
      <c r="MUO64" s="497"/>
      <c r="MUP64" s="497"/>
      <c r="MUQ64" s="497"/>
      <c r="MUR64" s="497"/>
      <c r="MUS64" s="497"/>
      <c r="MUT64" s="497"/>
      <c r="MUU64" s="497"/>
      <c r="MUV64" s="497"/>
      <c r="MUW64" s="497"/>
      <c r="MUX64" s="497"/>
      <c r="MUY64" s="497"/>
      <c r="MUZ64" s="497"/>
      <c r="MVA64" s="497"/>
      <c r="MVB64" s="497"/>
      <c r="MVC64" s="497"/>
      <c r="MVD64" s="497"/>
      <c r="MVE64" s="497"/>
      <c r="MVF64" s="497"/>
      <c r="MVG64" s="497"/>
      <c r="MVH64" s="497"/>
      <c r="MVI64" s="497"/>
      <c r="MVJ64" s="497"/>
      <c r="MVK64" s="497"/>
      <c r="MVL64" s="497"/>
      <c r="MVM64" s="497"/>
      <c r="MVN64" s="497"/>
      <c r="MVO64" s="497"/>
      <c r="MVP64" s="497"/>
      <c r="MVQ64" s="497"/>
      <c r="MVR64" s="497"/>
      <c r="MVS64" s="497"/>
      <c r="MVT64" s="497"/>
      <c r="MVU64" s="497"/>
      <c r="MVV64" s="497"/>
      <c r="MVW64" s="497"/>
      <c r="MVX64" s="497"/>
      <c r="MVY64" s="497"/>
      <c r="MVZ64" s="497"/>
      <c r="MWA64" s="497"/>
      <c r="MWB64" s="497"/>
      <c r="MWC64" s="497"/>
      <c r="MWD64" s="497"/>
      <c r="MWE64" s="497"/>
      <c r="MWF64" s="497"/>
      <c r="MWG64" s="497"/>
      <c r="MWH64" s="497"/>
      <c r="MWI64" s="497"/>
      <c r="MWJ64" s="497"/>
      <c r="MWK64" s="497"/>
      <c r="MWL64" s="497"/>
      <c r="MWM64" s="497"/>
      <c r="MWN64" s="497"/>
      <c r="MWO64" s="497"/>
      <c r="MWP64" s="497"/>
      <c r="MWQ64" s="497"/>
      <c r="MWR64" s="497"/>
      <c r="MWS64" s="497"/>
      <c r="MWT64" s="497"/>
      <c r="MWU64" s="497"/>
      <c r="MWV64" s="497"/>
      <c r="MWW64" s="497"/>
      <c r="MWX64" s="497"/>
      <c r="MWY64" s="497"/>
      <c r="MWZ64" s="497"/>
      <c r="MXA64" s="497"/>
      <c r="MXB64" s="497"/>
      <c r="MXC64" s="497"/>
      <c r="MXD64" s="497"/>
      <c r="MXE64" s="497"/>
      <c r="MXF64" s="497"/>
      <c r="MXG64" s="497"/>
      <c r="MXH64" s="497"/>
      <c r="MXI64" s="497"/>
      <c r="MXJ64" s="497"/>
      <c r="MXK64" s="497"/>
      <c r="MXL64" s="497"/>
      <c r="MXM64" s="497"/>
      <c r="MXN64" s="497"/>
      <c r="MXO64" s="497"/>
      <c r="MXP64" s="497"/>
      <c r="MXQ64" s="497"/>
      <c r="MXR64" s="497"/>
      <c r="MXS64" s="497"/>
      <c r="MXT64" s="497"/>
      <c r="MXU64" s="497"/>
      <c r="MXV64" s="497"/>
      <c r="MXW64" s="497"/>
      <c r="MXX64" s="497"/>
      <c r="MXY64" s="497"/>
      <c r="MXZ64" s="497"/>
      <c r="MYA64" s="497"/>
      <c r="MYB64" s="497"/>
      <c r="MYC64" s="497"/>
      <c r="MYD64" s="497"/>
      <c r="MYE64" s="497"/>
      <c r="MYF64" s="497"/>
      <c r="MYG64" s="497"/>
      <c r="MYH64" s="497"/>
      <c r="MYI64" s="497"/>
      <c r="MYJ64" s="497"/>
      <c r="MYK64" s="497"/>
      <c r="MYL64" s="497"/>
      <c r="MYM64" s="497"/>
      <c r="MYN64" s="497"/>
      <c r="MYO64" s="497"/>
      <c r="MYP64" s="497"/>
      <c r="MYQ64" s="497"/>
      <c r="MYR64" s="497"/>
      <c r="MYS64" s="497"/>
      <c r="MYT64" s="497"/>
      <c r="MYU64" s="497"/>
      <c r="MYV64" s="497"/>
      <c r="MYW64" s="497"/>
      <c r="MYX64" s="497"/>
      <c r="MYY64" s="497"/>
      <c r="MYZ64" s="497"/>
      <c r="MZA64" s="497"/>
      <c r="MZB64" s="497"/>
      <c r="MZC64" s="497"/>
      <c r="MZD64" s="497"/>
      <c r="MZE64" s="497"/>
      <c r="MZF64" s="497"/>
      <c r="MZG64" s="497"/>
      <c r="MZH64" s="497"/>
      <c r="MZI64" s="497"/>
      <c r="MZJ64" s="497"/>
      <c r="MZK64" s="497"/>
      <c r="MZL64" s="497"/>
      <c r="MZM64" s="497"/>
      <c r="MZN64" s="497"/>
      <c r="MZO64" s="497"/>
      <c r="MZP64" s="497"/>
      <c r="MZQ64" s="497"/>
      <c r="MZR64" s="497"/>
      <c r="MZS64" s="497"/>
      <c r="MZT64" s="497"/>
      <c r="MZU64" s="497"/>
      <c r="MZV64" s="497"/>
      <c r="MZW64" s="497"/>
      <c r="MZX64" s="497"/>
      <c r="MZY64" s="497"/>
      <c r="MZZ64" s="497"/>
      <c r="NAA64" s="497"/>
      <c r="NAB64" s="497"/>
      <c r="NAC64" s="497"/>
      <c r="NAD64" s="497"/>
      <c r="NAE64" s="497"/>
      <c r="NAF64" s="497"/>
      <c r="NAG64" s="497"/>
      <c r="NAH64" s="497"/>
      <c r="NAI64" s="497"/>
      <c r="NAJ64" s="497"/>
      <c r="NAK64" s="497"/>
      <c r="NAL64" s="497"/>
      <c r="NAM64" s="497"/>
      <c r="NAN64" s="497"/>
      <c r="NAO64" s="497"/>
      <c r="NAP64" s="497"/>
      <c r="NAQ64" s="497"/>
      <c r="NAR64" s="497"/>
      <c r="NAS64" s="497"/>
      <c r="NAT64" s="497"/>
      <c r="NAU64" s="497"/>
      <c r="NAV64" s="497"/>
      <c r="NAW64" s="497"/>
      <c r="NAX64" s="497"/>
      <c r="NAY64" s="497"/>
      <c r="NAZ64" s="497"/>
      <c r="NBA64" s="497"/>
      <c r="NBB64" s="497"/>
      <c r="NBC64" s="497"/>
      <c r="NBD64" s="497"/>
      <c r="NBE64" s="497"/>
      <c r="NBF64" s="497"/>
      <c r="NBG64" s="497"/>
      <c r="NBH64" s="497"/>
      <c r="NBI64" s="497"/>
      <c r="NBJ64" s="497"/>
      <c r="NBK64" s="497"/>
      <c r="NBL64" s="497"/>
      <c r="NBM64" s="497"/>
      <c r="NBN64" s="497"/>
      <c r="NBO64" s="497"/>
      <c r="NBP64" s="497"/>
      <c r="NBQ64" s="497"/>
      <c r="NBR64" s="497"/>
      <c r="NBS64" s="497"/>
      <c r="NBT64" s="497"/>
      <c r="NBU64" s="497"/>
      <c r="NBV64" s="497"/>
      <c r="NBW64" s="497"/>
      <c r="NBX64" s="497"/>
      <c r="NBY64" s="497"/>
      <c r="NBZ64" s="497"/>
      <c r="NCA64" s="497"/>
      <c r="NCB64" s="497"/>
      <c r="NCC64" s="497"/>
      <c r="NCD64" s="497"/>
      <c r="NCE64" s="497"/>
      <c r="NCF64" s="497"/>
      <c r="NCG64" s="497"/>
      <c r="NCH64" s="497"/>
      <c r="NCI64" s="497"/>
      <c r="NCJ64" s="497"/>
      <c r="NCK64" s="497"/>
      <c r="NCL64" s="497"/>
      <c r="NCM64" s="497"/>
      <c r="NCN64" s="497"/>
      <c r="NCO64" s="497"/>
      <c r="NCP64" s="497"/>
      <c r="NCQ64" s="497"/>
      <c r="NCR64" s="497"/>
      <c r="NCS64" s="497"/>
      <c r="NCT64" s="497"/>
      <c r="NCU64" s="497"/>
      <c r="NCV64" s="497"/>
      <c r="NCW64" s="497"/>
      <c r="NCX64" s="497"/>
      <c r="NCY64" s="497"/>
      <c r="NCZ64" s="497"/>
      <c r="NDA64" s="497"/>
      <c r="NDB64" s="497"/>
      <c r="NDC64" s="497"/>
      <c r="NDD64" s="497"/>
      <c r="NDE64" s="497"/>
      <c r="NDF64" s="497"/>
      <c r="NDG64" s="497"/>
      <c r="NDH64" s="497"/>
      <c r="NDI64" s="497"/>
      <c r="NDJ64" s="497"/>
      <c r="NDK64" s="497"/>
      <c r="NDL64" s="497"/>
      <c r="NDM64" s="497"/>
      <c r="NDN64" s="497"/>
      <c r="NDO64" s="497"/>
      <c r="NDP64" s="497"/>
      <c r="NDQ64" s="497"/>
      <c r="NDR64" s="497"/>
      <c r="NDS64" s="497"/>
      <c r="NDT64" s="497"/>
      <c r="NDU64" s="497"/>
      <c r="NDV64" s="497"/>
      <c r="NDW64" s="497"/>
      <c r="NDX64" s="497"/>
      <c r="NDY64" s="497"/>
      <c r="NDZ64" s="497"/>
      <c r="NEA64" s="497"/>
      <c r="NEB64" s="497"/>
      <c r="NEC64" s="497"/>
      <c r="NED64" s="497"/>
      <c r="NEE64" s="497"/>
      <c r="NEF64" s="497"/>
      <c r="NEG64" s="497"/>
      <c r="NEH64" s="497"/>
      <c r="NEI64" s="497"/>
      <c r="NEJ64" s="497"/>
      <c r="NEK64" s="497"/>
      <c r="NEL64" s="497"/>
      <c r="NEM64" s="497"/>
      <c r="NEN64" s="497"/>
      <c r="NEO64" s="497"/>
      <c r="NEP64" s="497"/>
      <c r="NEQ64" s="497"/>
      <c r="NER64" s="497"/>
      <c r="NES64" s="497"/>
      <c r="NET64" s="497"/>
      <c r="NEU64" s="497"/>
      <c r="NEV64" s="497"/>
      <c r="NEW64" s="497"/>
      <c r="NEX64" s="497"/>
      <c r="NEY64" s="497"/>
      <c r="NEZ64" s="497"/>
      <c r="NFA64" s="497"/>
      <c r="NFB64" s="497"/>
      <c r="NFC64" s="497"/>
      <c r="NFD64" s="497"/>
      <c r="NFE64" s="497"/>
      <c r="NFF64" s="497"/>
      <c r="NFG64" s="497"/>
      <c r="NFH64" s="497"/>
      <c r="NFI64" s="497"/>
      <c r="NFJ64" s="497"/>
      <c r="NFK64" s="497"/>
      <c r="NFL64" s="497"/>
      <c r="NFM64" s="497"/>
      <c r="NFN64" s="497"/>
      <c r="NFO64" s="497"/>
      <c r="NFP64" s="497"/>
      <c r="NFQ64" s="497"/>
      <c r="NFR64" s="497"/>
      <c r="NFS64" s="497"/>
      <c r="NFT64" s="497"/>
      <c r="NFU64" s="497"/>
      <c r="NFV64" s="497"/>
      <c r="NFW64" s="497"/>
      <c r="NFX64" s="497"/>
      <c r="NFY64" s="497"/>
      <c r="NFZ64" s="497"/>
      <c r="NGA64" s="497"/>
      <c r="NGB64" s="497"/>
      <c r="NGC64" s="497"/>
      <c r="NGD64" s="497"/>
      <c r="NGE64" s="497"/>
      <c r="NGF64" s="497"/>
      <c r="NGG64" s="497"/>
      <c r="NGH64" s="497"/>
      <c r="NGI64" s="497"/>
      <c r="NGJ64" s="497"/>
      <c r="NGK64" s="497"/>
      <c r="NGL64" s="497"/>
      <c r="NGM64" s="497"/>
      <c r="NGN64" s="497"/>
      <c r="NGO64" s="497"/>
      <c r="NGP64" s="497"/>
      <c r="NGQ64" s="497"/>
      <c r="NGR64" s="497"/>
      <c r="NGS64" s="497"/>
      <c r="NGT64" s="497"/>
      <c r="NGU64" s="497"/>
      <c r="NGV64" s="497"/>
      <c r="NGW64" s="497"/>
      <c r="NGX64" s="497"/>
      <c r="NGY64" s="497"/>
      <c r="NGZ64" s="497"/>
      <c r="NHA64" s="497"/>
      <c r="NHB64" s="497"/>
      <c r="NHC64" s="497"/>
      <c r="NHD64" s="497"/>
      <c r="NHE64" s="497"/>
      <c r="NHF64" s="497"/>
      <c r="NHG64" s="497"/>
      <c r="NHH64" s="497"/>
      <c r="NHI64" s="497"/>
      <c r="NHJ64" s="497"/>
      <c r="NHK64" s="497"/>
      <c r="NHL64" s="497"/>
      <c r="NHM64" s="497"/>
      <c r="NHN64" s="497"/>
      <c r="NHO64" s="497"/>
      <c r="NHP64" s="497"/>
      <c r="NHQ64" s="497"/>
      <c r="NHR64" s="497"/>
      <c r="NHS64" s="497"/>
      <c r="NHT64" s="497"/>
      <c r="NHU64" s="497"/>
      <c r="NHV64" s="497"/>
      <c r="NHW64" s="497"/>
      <c r="NHX64" s="497"/>
      <c r="NHY64" s="497"/>
      <c r="NHZ64" s="497"/>
      <c r="NIA64" s="497"/>
      <c r="NIB64" s="497"/>
      <c r="NIC64" s="497"/>
      <c r="NID64" s="497"/>
      <c r="NIE64" s="497"/>
      <c r="NIF64" s="497"/>
      <c r="NIG64" s="497"/>
      <c r="NIH64" s="497"/>
      <c r="NII64" s="497"/>
      <c r="NIJ64" s="497"/>
      <c r="NIK64" s="497"/>
      <c r="NIL64" s="497"/>
      <c r="NIM64" s="497"/>
      <c r="NIN64" s="497"/>
      <c r="NIO64" s="497"/>
      <c r="NIP64" s="497"/>
      <c r="NIQ64" s="497"/>
      <c r="NIR64" s="497"/>
      <c r="NIS64" s="497"/>
      <c r="NIT64" s="497"/>
      <c r="NIU64" s="497"/>
      <c r="NIV64" s="497"/>
      <c r="NIW64" s="497"/>
      <c r="NIX64" s="497"/>
      <c r="NIY64" s="497"/>
      <c r="NIZ64" s="497"/>
      <c r="NJA64" s="497"/>
      <c r="NJB64" s="497"/>
      <c r="NJC64" s="497"/>
      <c r="NJD64" s="497"/>
      <c r="NJE64" s="497"/>
      <c r="NJF64" s="497"/>
      <c r="NJG64" s="497"/>
      <c r="NJH64" s="497"/>
      <c r="NJI64" s="497"/>
      <c r="NJJ64" s="497"/>
      <c r="NJK64" s="497"/>
      <c r="NJL64" s="497"/>
      <c r="NJM64" s="497"/>
      <c r="NJN64" s="497"/>
      <c r="NJO64" s="497"/>
      <c r="NJP64" s="497"/>
      <c r="NJQ64" s="497"/>
      <c r="NJR64" s="497"/>
      <c r="NJS64" s="497"/>
      <c r="NJT64" s="497"/>
      <c r="NJU64" s="497"/>
      <c r="NJV64" s="497"/>
      <c r="NJW64" s="497"/>
      <c r="NJX64" s="497"/>
      <c r="NJY64" s="497"/>
      <c r="NJZ64" s="497"/>
      <c r="NKA64" s="497"/>
      <c r="NKB64" s="497"/>
      <c r="NKC64" s="497"/>
      <c r="NKD64" s="497"/>
      <c r="NKE64" s="497"/>
      <c r="NKF64" s="497"/>
      <c r="NKG64" s="497"/>
      <c r="NKH64" s="497"/>
      <c r="NKI64" s="497"/>
      <c r="NKJ64" s="497"/>
      <c r="NKK64" s="497"/>
      <c r="NKL64" s="497"/>
      <c r="NKM64" s="497"/>
      <c r="NKN64" s="497"/>
      <c r="NKO64" s="497"/>
      <c r="NKP64" s="497"/>
      <c r="NKQ64" s="497"/>
      <c r="NKR64" s="497"/>
      <c r="NKS64" s="497"/>
      <c r="NKT64" s="497"/>
      <c r="NKU64" s="497"/>
      <c r="NKV64" s="497"/>
      <c r="NKW64" s="497"/>
      <c r="NKX64" s="497"/>
      <c r="NKY64" s="497"/>
      <c r="NKZ64" s="497"/>
      <c r="NLA64" s="497"/>
      <c r="NLB64" s="497"/>
      <c r="NLC64" s="497"/>
      <c r="NLD64" s="497"/>
      <c r="NLE64" s="497"/>
      <c r="NLF64" s="497"/>
      <c r="NLG64" s="497"/>
      <c r="NLH64" s="497"/>
      <c r="NLI64" s="497"/>
      <c r="NLJ64" s="497"/>
      <c r="NLK64" s="497"/>
      <c r="NLL64" s="497"/>
      <c r="NLM64" s="497"/>
      <c r="NLN64" s="497"/>
      <c r="NLO64" s="497"/>
      <c r="NLP64" s="497"/>
      <c r="NLQ64" s="497"/>
      <c r="NLR64" s="497"/>
      <c r="NLS64" s="497"/>
      <c r="NLT64" s="497"/>
      <c r="NLU64" s="497"/>
      <c r="NLV64" s="497"/>
      <c r="NLW64" s="497"/>
      <c r="NLX64" s="497"/>
      <c r="NLY64" s="497"/>
      <c r="NLZ64" s="497"/>
      <c r="NMA64" s="497"/>
      <c r="NMB64" s="497"/>
      <c r="NMC64" s="497"/>
      <c r="NMD64" s="497"/>
      <c r="NME64" s="497"/>
      <c r="NMF64" s="497"/>
      <c r="NMG64" s="497"/>
      <c r="NMH64" s="497"/>
      <c r="NMI64" s="497"/>
      <c r="NMJ64" s="497"/>
      <c r="NMK64" s="497"/>
      <c r="NML64" s="497"/>
      <c r="NMM64" s="497"/>
      <c r="NMN64" s="497"/>
      <c r="NMO64" s="497"/>
      <c r="NMP64" s="497"/>
      <c r="NMQ64" s="497"/>
      <c r="NMR64" s="497"/>
      <c r="NMS64" s="497"/>
      <c r="NMT64" s="497"/>
      <c r="NMU64" s="497"/>
      <c r="NMV64" s="497"/>
      <c r="NMW64" s="497"/>
      <c r="NMX64" s="497"/>
      <c r="NMY64" s="497"/>
      <c r="NMZ64" s="497"/>
      <c r="NNA64" s="497"/>
      <c r="NNB64" s="497"/>
      <c r="NNC64" s="497"/>
      <c r="NND64" s="497"/>
      <c r="NNE64" s="497"/>
      <c r="NNF64" s="497"/>
      <c r="NNG64" s="497"/>
      <c r="NNH64" s="497"/>
      <c r="NNI64" s="497"/>
      <c r="NNJ64" s="497"/>
      <c r="NNK64" s="497"/>
      <c r="NNL64" s="497"/>
      <c r="NNM64" s="497"/>
      <c r="NNN64" s="497"/>
      <c r="NNO64" s="497"/>
      <c r="NNP64" s="497"/>
      <c r="NNQ64" s="497"/>
      <c r="NNR64" s="497"/>
      <c r="NNS64" s="497"/>
      <c r="NNT64" s="497"/>
      <c r="NNU64" s="497"/>
      <c r="NNV64" s="497"/>
      <c r="NNW64" s="497"/>
      <c r="NNX64" s="497"/>
      <c r="NNY64" s="497"/>
      <c r="NNZ64" s="497"/>
      <c r="NOA64" s="497"/>
      <c r="NOB64" s="497"/>
      <c r="NOC64" s="497"/>
      <c r="NOD64" s="497"/>
      <c r="NOE64" s="497"/>
      <c r="NOF64" s="497"/>
      <c r="NOG64" s="497"/>
      <c r="NOH64" s="497"/>
      <c r="NOI64" s="497"/>
      <c r="NOJ64" s="497"/>
      <c r="NOK64" s="497"/>
      <c r="NOL64" s="497"/>
      <c r="NOM64" s="497"/>
      <c r="NON64" s="497"/>
      <c r="NOO64" s="497"/>
      <c r="NOP64" s="497"/>
      <c r="NOQ64" s="497"/>
      <c r="NOR64" s="497"/>
      <c r="NOS64" s="497"/>
      <c r="NOT64" s="497"/>
      <c r="NOU64" s="497"/>
      <c r="NOV64" s="497"/>
      <c r="NOW64" s="497"/>
      <c r="NOX64" s="497"/>
      <c r="NOY64" s="497"/>
      <c r="NOZ64" s="497"/>
      <c r="NPA64" s="497"/>
      <c r="NPB64" s="497"/>
      <c r="NPC64" s="497"/>
      <c r="NPD64" s="497"/>
      <c r="NPE64" s="497"/>
      <c r="NPF64" s="497"/>
      <c r="NPG64" s="497"/>
      <c r="NPH64" s="497"/>
      <c r="NPI64" s="497"/>
      <c r="NPJ64" s="497"/>
      <c r="NPK64" s="497"/>
      <c r="NPL64" s="497"/>
      <c r="NPM64" s="497"/>
      <c r="NPN64" s="497"/>
      <c r="NPO64" s="497"/>
      <c r="NPP64" s="497"/>
      <c r="NPQ64" s="497"/>
      <c r="NPR64" s="497"/>
      <c r="NPS64" s="497"/>
      <c r="NPT64" s="497"/>
      <c r="NPU64" s="497"/>
      <c r="NPV64" s="497"/>
      <c r="NPW64" s="497"/>
      <c r="NPX64" s="497"/>
      <c r="NPY64" s="497"/>
      <c r="NPZ64" s="497"/>
      <c r="NQA64" s="497"/>
      <c r="NQB64" s="497"/>
      <c r="NQC64" s="497"/>
      <c r="NQD64" s="497"/>
      <c r="NQE64" s="497"/>
      <c r="NQF64" s="497"/>
      <c r="NQG64" s="497"/>
      <c r="NQH64" s="497"/>
      <c r="NQI64" s="497"/>
      <c r="NQJ64" s="497"/>
      <c r="NQK64" s="497"/>
      <c r="NQL64" s="497"/>
      <c r="NQM64" s="497"/>
      <c r="NQN64" s="497"/>
      <c r="NQO64" s="497"/>
      <c r="NQP64" s="497"/>
      <c r="NQQ64" s="497"/>
      <c r="NQR64" s="497"/>
      <c r="NQS64" s="497"/>
      <c r="NQT64" s="497"/>
      <c r="NQU64" s="497"/>
      <c r="NQV64" s="497"/>
      <c r="NQW64" s="497"/>
      <c r="NQX64" s="497"/>
      <c r="NQY64" s="497"/>
      <c r="NQZ64" s="497"/>
      <c r="NRA64" s="497"/>
      <c r="NRB64" s="497"/>
      <c r="NRC64" s="497"/>
      <c r="NRD64" s="497"/>
      <c r="NRE64" s="497"/>
      <c r="NRF64" s="497"/>
      <c r="NRG64" s="497"/>
      <c r="NRH64" s="497"/>
      <c r="NRI64" s="497"/>
      <c r="NRJ64" s="497"/>
      <c r="NRK64" s="497"/>
      <c r="NRL64" s="497"/>
      <c r="NRM64" s="497"/>
      <c r="NRN64" s="497"/>
      <c r="NRO64" s="497"/>
      <c r="NRP64" s="497"/>
      <c r="NRQ64" s="497"/>
      <c r="NRR64" s="497"/>
      <c r="NRS64" s="497"/>
      <c r="NRT64" s="497"/>
      <c r="NRU64" s="497"/>
      <c r="NRV64" s="497"/>
      <c r="NRW64" s="497"/>
      <c r="NRX64" s="497"/>
      <c r="NRY64" s="497"/>
      <c r="NRZ64" s="497"/>
      <c r="NSA64" s="497"/>
      <c r="NSB64" s="497"/>
      <c r="NSC64" s="497"/>
      <c r="NSD64" s="497"/>
      <c r="NSE64" s="497"/>
      <c r="NSF64" s="497"/>
      <c r="NSG64" s="497"/>
      <c r="NSH64" s="497"/>
      <c r="NSI64" s="497"/>
      <c r="NSJ64" s="497"/>
      <c r="NSK64" s="497"/>
      <c r="NSL64" s="497"/>
      <c r="NSM64" s="497"/>
      <c r="NSN64" s="497"/>
      <c r="NSO64" s="497"/>
      <c r="NSP64" s="497"/>
      <c r="NSQ64" s="497"/>
      <c r="NSR64" s="497"/>
      <c r="NSS64" s="497"/>
      <c r="NST64" s="497"/>
      <c r="NSU64" s="497"/>
      <c r="NSV64" s="497"/>
      <c r="NSW64" s="497"/>
      <c r="NSX64" s="497"/>
      <c r="NSY64" s="497"/>
      <c r="NSZ64" s="497"/>
      <c r="NTA64" s="497"/>
      <c r="NTB64" s="497"/>
      <c r="NTC64" s="497"/>
      <c r="NTD64" s="497"/>
      <c r="NTE64" s="497"/>
      <c r="NTF64" s="497"/>
      <c r="NTG64" s="497"/>
      <c r="NTH64" s="497"/>
      <c r="NTI64" s="497"/>
      <c r="NTJ64" s="497"/>
      <c r="NTK64" s="497"/>
      <c r="NTL64" s="497"/>
      <c r="NTM64" s="497"/>
      <c r="NTN64" s="497"/>
      <c r="NTO64" s="497"/>
      <c r="NTP64" s="497"/>
      <c r="NTQ64" s="497"/>
      <c r="NTR64" s="497"/>
      <c r="NTS64" s="497"/>
      <c r="NTT64" s="497"/>
      <c r="NTU64" s="497"/>
      <c r="NTV64" s="497"/>
      <c r="NTW64" s="497"/>
      <c r="NTX64" s="497"/>
      <c r="NTY64" s="497"/>
      <c r="NTZ64" s="497"/>
      <c r="NUA64" s="497"/>
      <c r="NUB64" s="497"/>
      <c r="NUC64" s="497"/>
      <c r="NUD64" s="497"/>
      <c r="NUE64" s="497"/>
      <c r="NUF64" s="497"/>
      <c r="NUG64" s="497"/>
      <c r="NUH64" s="497"/>
      <c r="NUI64" s="497"/>
      <c r="NUJ64" s="497"/>
      <c r="NUK64" s="497"/>
      <c r="NUL64" s="497"/>
      <c r="NUM64" s="497"/>
      <c r="NUN64" s="497"/>
      <c r="NUO64" s="497"/>
      <c r="NUP64" s="497"/>
      <c r="NUQ64" s="497"/>
      <c r="NUR64" s="497"/>
      <c r="NUS64" s="497"/>
      <c r="NUT64" s="497"/>
      <c r="NUU64" s="497"/>
      <c r="NUV64" s="497"/>
      <c r="NUW64" s="497"/>
      <c r="NUX64" s="497"/>
      <c r="NUY64" s="497"/>
      <c r="NUZ64" s="497"/>
      <c r="NVA64" s="497"/>
      <c r="NVB64" s="497"/>
      <c r="NVC64" s="497"/>
      <c r="NVD64" s="497"/>
      <c r="NVE64" s="497"/>
      <c r="NVF64" s="497"/>
      <c r="NVG64" s="497"/>
      <c r="NVH64" s="497"/>
      <c r="NVI64" s="497"/>
      <c r="NVJ64" s="497"/>
      <c r="NVK64" s="497"/>
      <c r="NVL64" s="497"/>
      <c r="NVM64" s="497"/>
      <c r="NVN64" s="497"/>
      <c r="NVO64" s="497"/>
      <c r="NVP64" s="497"/>
      <c r="NVQ64" s="497"/>
      <c r="NVR64" s="497"/>
      <c r="NVS64" s="497"/>
      <c r="NVT64" s="497"/>
      <c r="NVU64" s="497"/>
      <c r="NVV64" s="497"/>
      <c r="NVW64" s="497"/>
      <c r="NVX64" s="497"/>
      <c r="NVY64" s="497"/>
      <c r="NVZ64" s="497"/>
      <c r="NWA64" s="497"/>
      <c r="NWB64" s="497"/>
      <c r="NWC64" s="497"/>
      <c r="NWD64" s="497"/>
      <c r="NWE64" s="497"/>
      <c r="NWF64" s="497"/>
      <c r="NWG64" s="497"/>
      <c r="NWH64" s="497"/>
      <c r="NWI64" s="497"/>
      <c r="NWJ64" s="497"/>
      <c r="NWK64" s="497"/>
      <c r="NWL64" s="497"/>
      <c r="NWM64" s="497"/>
      <c r="NWN64" s="497"/>
      <c r="NWO64" s="497"/>
      <c r="NWP64" s="497"/>
      <c r="NWQ64" s="497"/>
      <c r="NWR64" s="497"/>
      <c r="NWS64" s="497"/>
      <c r="NWT64" s="497"/>
      <c r="NWU64" s="497"/>
      <c r="NWV64" s="497"/>
      <c r="NWW64" s="497"/>
      <c r="NWX64" s="497"/>
      <c r="NWY64" s="497"/>
      <c r="NWZ64" s="497"/>
      <c r="NXA64" s="497"/>
      <c r="NXB64" s="497"/>
      <c r="NXC64" s="497"/>
      <c r="NXD64" s="497"/>
      <c r="NXE64" s="497"/>
      <c r="NXF64" s="497"/>
      <c r="NXG64" s="497"/>
      <c r="NXH64" s="497"/>
      <c r="NXI64" s="497"/>
      <c r="NXJ64" s="497"/>
      <c r="NXK64" s="497"/>
      <c r="NXL64" s="497"/>
      <c r="NXM64" s="497"/>
      <c r="NXN64" s="497"/>
      <c r="NXO64" s="497"/>
      <c r="NXP64" s="497"/>
      <c r="NXQ64" s="497"/>
      <c r="NXR64" s="497"/>
      <c r="NXS64" s="497"/>
      <c r="NXT64" s="497"/>
      <c r="NXU64" s="497"/>
      <c r="NXV64" s="497"/>
      <c r="NXW64" s="497"/>
      <c r="NXX64" s="497"/>
      <c r="NXY64" s="497"/>
      <c r="NXZ64" s="497"/>
      <c r="NYA64" s="497"/>
      <c r="NYB64" s="497"/>
      <c r="NYC64" s="497"/>
      <c r="NYD64" s="497"/>
      <c r="NYE64" s="497"/>
      <c r="NYF64" s="497"/>
      <c r="NYG64" s="497"/>
      <c r="NYH64" s="497"/>
      <c r="NYI64" s="497"/>
      <c r="NYJ64" s="497"/>
      <c r="NYK64" s="497"/>
      <c r="NYL64" s="497"/>
      <c r="NYM64" s="497"/>
      <c r="NYN64" s="497"/>
      <c r="NYO64" s="497"/>
      <c r="NYP64" s="497"/>
      <c r="NYQ64" s="497"/>
      <c r="NYR64" s="497"/>
      <c r="NYS64" s="497"/>
      <c r="NYT64" s="497"/>
      <c r="NYU64" s="497"/>
      <c r="NYV64" s="497"/>
      <c r="NYW64" s="497"/>
      <c r="NYX64" s="497"/>
      <c r="NYY64" s="497"/>
      <c r="NYZ64" s="497"/>
      <c r="NZA64" s="497"/>
      <c r="NZB64" s="497"/>
      <c r="NZC64" s="497"/>
      <c r="NZD64" s="497"/>
      <c r="NZE64" s="497"/>
      <c r="NZF64" s="497"/>
      <c r="NZG64" s="497"/>
      <c r="NZH64" s="497"/>
      <c r="NZI64" s="497"/>
      <c r="NZJ64" s="497"/>
      <c r="NZK64" s="497"/>
      <c r="NZL64" s="497"/>
      <c r="NZM64" s="497"/>
      <c r="NZN64" s="497"/>
      <c r="NZO64" s="497"/>
      <c r="NZP64" s="497"/>
      <c r="NZQ64" s="497"/>
      <c r="NZR64" s="497"/>
      <c r="NZS64" s="497"/>
      <c r="NZT64" s="497"/>
      <c r="NZU64" s="497"/>
      <c r="NZV64" s="497"/>
      <c r="NZW64" s="497"/>
      <c r="NZX64" s="497"/>
      <c r="NZY64" s="497"/>
      <c r="NZZ64" s="497"/>
      <c r="OAA64" s="497"/>
      <c r="OAB64" s="497"/>
      <c r="OAC64" s="497"/>
      <c r="OAD64" s="497"/>
      <c r="OAE64" s="497"/>
      <c r="OAF64" s="497"/>
      <c r="OAG64" s="497"/>
      <c r="OAH64" s="497"/>
      <c r="OAI64" s="497"/>
      <c r="OAJ64" s="497"/>
      <c r="OAK64" s="497"/>
      <c r="OAL64" s="497"/>
      <c r="OAM64" s="497"/>
      <c r="OAN64" s="497"/>
      <c r="OAO64" s="497"/>
      <c r="OAP64" s="497"/>
      <c r="OAQ64" s="497"/>
      <c r="OAR64" s="497"/>
      <c r="OAS64" s="497"/>
      <c r="OAT64" s="497"/>
      <c r="OAU64" s="497"/>
      <c r="OAV64" s="497"/>
      <c r="OAW64" s="497"/>
      <c r="OAX64" s="497"/>
      <c r="OAY64" s="497"/>
      <c r="OAZ64" s="497"/>
      <c r="OBA64" s="497"/>
      <c r="OBB64" s="497"/>
      <c r="OBC64" s="497"/>
      <c r="OBD64" s="497"/>
      <c r="OBE64" s="497"/>
      <c r="OBF64" s="497"/>
      <c r="OBG64" s="497"/>
      <c r="OBH64" s="497"/>
      <c r="OBI64" s="497"/>
      <c r="OBJ64" s="497"/>
      <c r="OBK64" s="497"/>
      <c r="OBL64" s="497"/>
      <c r="OBM64" s="497"/>
      <c r="OBN64" s="497"/>
      <c r="OBO64" s="497"/>
      <c r="OBP64" s="497"/>
      <c r="OBQ64" s="497"/>
      <c r="OBR64" s="497"/>
      <c r="OBS64" s="497"/>
      <c r="OBT64" s="497"/>
      <c r="OBU64" s="497"/>
      <c r="OBV64" s="497"/>
      <c r="OBW64" s="497"/>
      <c r="OBX64" s="497"/>
      <c r="OBY64" s="497"/>
      <c r="OBZ64" s="497"/>
      <c r="OCA64" s="497"/>
      <c r="OCB64" s="497"/>
      <c r="OCC64" s="497"/>
      <c r="OCD64" s="497"/>
      <c r="OCE64" s="497"/>
      <c r="OCF64" s="497"/>
      <c r="OCG64" s="497"/>
      <c r="OCH64" s="497"/>
      <c r="OCI64" s="497"/>
      <c r="OCJ64" s="497"/>
      <c r="OCK64" s="497"/>
      <c r="OCL64" s="497"/>
      <c r="OCM64" s="497"/>
      <c r="OCN64" s="497"/>
      <c r="OCO64" s="497"/>
      <c r="OCP64" s="497"/>
      <c r="OCQ64" s="497"/>
      <c r="OCR64" s="497"/>
      <c r="OCS64" s="497"/>
      <c r="OCT64" s="497"/>
      <c r="OCU64" s="497"/>
      <c r="OCV64" s="497"/>
      <c r="OCW64" s="497"/>
      <c r="OCX64" s="497"/>
      <c r="OCY64" s="497"/>
      <c r="OCZ64" s="497"/>
      <c r="ODA64" s="497"/>
      <c r="ODB64" s="497"/>
      <c r="ODC64" s="497"/>
      <c r="ODD64" s="497"/>
      <c r="ODE64" s="497"/>
      <c r="ODF64" s="497"/>
      <c r="ODG64" s="497"/>
      <c r="ODH64" s="497"/>
      <c r="ODI64" s="497"/>
      <c r="ODJ64" s="497"/>
      <c r="ODK64" s="497"/>
      <c r="ODL64" s="497"/>
      <c r="ODM64" s="497"/>
      <c r="ODN64" s="497"/>
      <c r="ODO64" s="497"/>
      <c r="ODP64" s="497"/>
      <c r="ODQ64" s="497"/>
      <c r="ODR64" s="497"/>
      <c r="ODS64" s="497"/>
      <c r="ODT64" s="497"/>
      <c r="ODU64" s="497"/>
      <c r="ODV64" s="497"/>
      <c r="ODW64" s="497"/>
      <c r="ODX64" s="497"/>
      <c r="ODY64" s="497"/>
      <c r="ODZ64" s="497"/>
      <c r="OEA64" s="497"/>
      <c r="OEB64" s="497"/>
      <c r="OEC64" s="497"/>
      <c r="OED64" s="497"/>
      <c r="OEE64" s="497"/>
      <c r="OEF64" s="497"/>
      <c r="OEG64" s="497"/>
      <c r="OEH64" s="497"/>
      <c r="OEI64" s="497"/>
      <c r="OEJ64" s="497"/>
      <c r="OEK64" s="497"/>
      <c r="OEL64" s="497"/>
      <c r="OEM64" s="497"/>
      <c r="OEN64" s="497"/>
      <c r="OEO64" s="497"/>
      <c r="OEP64" s="497"/>
      <c r="OEQ64" s="497"/>
      <c r="OER64" s="497"/>
      <c r="OES64" s="497"/>
      <c r="OET64" s="497"/>
      <c r="OEU64" s="497"/>
      <c r="OEV64" s="497"/>
      <c r="OEW64" s="497"/>
      <c r="OEX64" s="497"/>
      <c r="OEY64" s="497"/>
      <c r="OEZ64" s="497"/>
      <c r="OFA64" s="497"/>
      <c r="OFB64" s="497"/>
      <c r="OFC64" s="497"/>
      <c r="OFD64" s="497"/>
      <c r="OFE64" s="497"/>
      <c r="OFF64" s="497"/>
      <c r="OFG64" s="497"/>
      <c r="OFH64" s="497"/>
      <c r="OFI64" s="497"/>
      <c r="OFJ64" s="497"/>
      <c r="OFK64" s="497"/>
      <c r="OFL64" s="497"/>
      <c r="OFM64" s="497"/>
      <c r="OFN64" s="497"/>
      <c r="OFO64" s="497"/>
      <c r="OFP64" s="497"/>
      <c r="OFQ64" s="497"/>
      <c r="OFR64" s="497"/>
      <c r="OFS64" s="497"/>
      <c r="OFT64" s="497"/>
      <c r="OFU64" s="497"/>
      <c r="OFV64" s="497"/>
      <c r="OFW64" s="497"/>
      <c r="OFX64" s="497"/>
      <c r="OFY64" s="497"/>
      <c r="OFZ64" s="497"/>
      <c r="OGA64" s="497"/>
      <c r="OGB64" s="497"/>
      <c r="OGC64" s="497"/>
      <c r="OGD64" s="497"/>
      <c r="OGE64" s="497"/>
      <c r="OGF64" s="497"/>
      <c r="OGG64" s="497"/>
      <c r="OGH64" s="497"/>
      <c r="OGI64" s="497"/>
      <c r="OGJ64" s="497"/>
      <c r="OGK64" s="497"/>
      <c r="OGL64" s="497"/>
      <c r="OGM64" s="497"/>
      <c r="OGN64" s="497"/>
      <c r="OGO64" s="497"/>
      <c r="OGP64" s="497"/>
      <c r="OGQ64" s="497"/>
      <c r="OGR64" s="497"/>
      <c r="OGS64" s="497"/>
      <c r="OGT64" s="497"/>
      <c r="OGU64" s="497"/>
      <c r="OGV64" s="497"/>
      <c r="OGW64" s="497"/>
      <c r="OGX64" s="497"/>
      <c r="OGY64" s="497"/>
      <c r="OGZ64" s="497"/>
      <c r="OHA64" s="497"/>
      <c r="OHB64" s="497"/>
      <c r="OHC64" s="497"/>
      <c r="OHD64" s="497"/>
      <c r="OHE64" s="497"/>
      <c r="OHF64" s="497"/>
      <c r="OHG64" s="497"/>
      <c r="OHH64" s="497"/>
      <c r="OHI64" s="497"/>
      <c r="OHJ64" s="497"/>
      <c r="OHK64" s="497"/>
      <c r="OHL64" s="497"/>
      <c r="OHM64" s="497"/>
      <c r="OHN64" s="497"/>
      <c r="OHO64" s="497"/>
      <c r="OHP64" s="497"/>
      <c r="OHQ64" s="497"/>
      <c r="OHR64" s="497"/>
      <c r="OHS64" s="497"/>
      <c r="OHT64" s="497"/>
      <c r="OHU64" s="497"/>
      <c r="OHV64" s="497"/>
      <c r="OHW64" s="497"/>
      <c r="OHX64" s="497"/>
      <c r="OHY64" s="497"/>
      <c r="OHZ64" s="497"/>
      <c r="OIA64" s="497"/>
      <c r="OIB64" s="497"/>
      <c r="OIC64" s="497"/>
      <c r="OID64" s="497"/>
      <c r="OIE64" s="497"/>
      <c r="OIF64" s="497"/>
      <c r="OIG64" s="497"/>
      <c r="OIH64" s="497"/>
      <c r="OII64" s="497"/>
      <c r="OIJ64" s="497"/>
      <c r="OIK64" s="497"/>
      <c r="OIL64" s="497"/>
      <c r="OIM64" s="497"/>
      <c r="OIN64" s="497"/>
      <c r="OIO64" s="497"/>
      <c r="OIP64" s="497"/>
      <c r="OIQ64" s="497"/>
      <c r="OIR64" s="497"/>
      <c r="OIS64" s="497"/>
      <c r="OIT64" s="497"/>
      <c r="OIU64" s="497"/>
      <c r="OIV64" s="497"/>
      <c r="OIW64" s="497"/>
      <c r="OIX64" s="497"/>
      <c r="OIY64" s="497"/>
      <c r="OIZ64" s="497"/>
      <c r="OJA64" s="497"/>
      <c r="OJB64" s="497"/>
      <c r="OJC64" s="497"/>
      <c r="OJD64" s="497"/>
      <c r="OJE64" s="497"/>
      <c r="OJF64" s="497"/>
      <c r="OJG64" s="497"/>
      <c r="OJH64" s="497"/>
      <c r="OJI64" s="497"/>
      <c r="OJJ64" s="497"/>
      <c r="OJK64" s="497"/>
      <c r="OJL64" s="497"/>
      <c r="OJM64" s="497"/>
      <c r="OJN64" s="497"/>
      <c r="OJO64" s="497"/>
      <c r="OJP64" s="497"/>
      <c r="OJQ64" s="497"/>
      <c r="OJR64" s="497"/>
      <c r="OJS64" s="497"/>
      <c r="OJT64" s="497"/>
      <c r="OJU64" s="497"/>
      <c r="OJV64" s="497"/>
      <c r="OJW64" s="497"/>
      <c r="OJX64" s="497"/>
      <c r="OJY64" s="497"/>
      <c r="OJZ64" s="497"/>
      <c r="OKA64" s="497"/>
      <c r="OKB64" s="497"/>
      <c r="OKC64" s="497"/>
      <c r="OKD64" s="497"/>
      <c r="OKE64" s="497"/>
      <c r="OKF64" s="497"/>
      <c r="OKG64" s="497"/>
      <c r="OKH64" s="497"/>
      <c r="OKI64" s="497"/>
      <c r="OKJ64" s="497"/>
      <c r="OKK64" s="497"/>
      <c r="OKL64" s="497"/>
      <c r="OKM64" s="497"/>
      <c r="OKN64" s="497"/>
      <c r="OKO64" s="497"/>
      <c r="OKP64" s="497"/>
      <c r="OKQ64" s="497"/>
      <c r="OKR64" s="497"/>
      <c r="OKS64" s="497"/>
      <c r="OKT64" s="497"/>
      <c r="OKU64" s="497"/>
      <c r="OKV64" s="497"/>
      <c r="OKW64" s="497"/>
      <c r="OKX64" s="497"/>
      <c r="OKY64" s="497"/>
      <c r="OKZ64" s="497"/>
      <c r="OLA64" s="497"/>
      <c r="OLB64" s="497"/>
      <c r="OLC64" s="497"/>
      <c r="OLD64" s="497"/>
      <c r="OLE64" s="497"/>
      <c r="OLF64" s="497"/>
      <c r="OLG64" s="497"/>
      <c r="OLH64" s="497"/>
      <c r="OLI64" s="497"/>
      <c r="OLJ64" s="497"/>
      <c r="OLK64" s="497"/>
      <c r="OLL64" s="497"/>
      <c r="OLM64" s="497"/>
      <c r="OLN64" s="497"/>
      <c r="OLO64" s="497"/>
      <c r="OLP64" s="497"/>
      <c r="OLQ64" s="497"/>
      <c r="OLR64" s="497"/>
      <c r="OLS64" s="497"/>
      <c r="OLT64" s="497"/>
      <c r="OLU64" s="497"/>
      <c r="OLV64" s="497"/>
      <c r="OLW64" s="497"/>
      <c r="OLX64" s="497"/>
      <c r="OLY64" s="497"/>
      <c r="OLZ64" s="497"/>
      <c r="OMA64" s="497"/>
      <c r="OMB64" s="497"/>
      <c r="OMC64" s="497"/>
      <c r="OMD64" s="497"/>
      <c r="OME64" s="497"/>
      <c r="OMF64" s="497"/>
      <c r="OMG64" s="497"/>
      <c r="OMH64" s="497"/>
      <c r="OMI64" s="497"/>
      <c r="OMJ64" s="497"/>
      <c r="OMK64" s="497"/>
      <c r="OML64" s="497"/>
      <c r="OMM64" s="497"/>
      <c r="OMN64" s="497"/>
      <c r="OMO64" s="497"/>
      <c r="OMP64" s="497"/>
      <c r="OMQ64" s="497"/>
      <c r="OMR64" s="497"/>
      <c r="OMS64" s="497"/>
      <c r="OMT64" s="497"/>
      <c r="OMU64" s="497"/>
      <c r="OMV64" s="497"/>
      <c r="OMW64" s="497"/>
      <c r="OMX64" s="497"/>
      <c r="OMY64" s="497"/>
      <c r="OMZ64" s="497"/>
      <c r="ONA64" s="497"/>
      <c r="ONB64" s="497"/>
      <c r="ONC64" s="497"/>
      <c r="OND64" s="497"/>
      <c r="ONE64" s="497"/>
      <c r="ONF64" s="497"/>
      <c r="ONG64" s="497"/>
      <c r="ONH64" s="497"/>
      <c r="ONI64" s="497"/>
      <c r="ONJ64" s="497"/>
      <c r="ONK64" s="497"/>
      <c r="ONL64" s="497"/>
      <c r="ONM64" s="497"/>
      <c r="ONN64" s="497"/>
      <c r="ONO64" s="497"/>
      <c r="ONP64" s="497"/>
      <c r="ONQ64" s="497"/>
      <c r="ONR64" s="497"/>
      <c r="ONS64" s="497"/>
      <c r="ONT64" s="497"/>
      <c r="ONU64" s="497"/>
      <c r="ONV64" s="497"/>
      <c r="ONW64" s="497"/>
      <c r="ONX64" s="497"/>
      <c r="ONY64" s="497"/>
      <c r="ONZ64" s="497"/>
      <c r="OOA64" s="497"/>
      <c r="OOB64" s="497"/>
      <c r="OOC64" s="497"/>
      <c r="OOD64" s="497"/>
      <c r="OOE64" s="497"/>
      <c r="OOF64" s="497"/>
      <c r="OOG64" s="497"/>
      <c r="OOH64" s="497"/>
      <c r="OOI64" s="497"/>
      <c r="OOJ64" s="497"/>
      <c r="OOK64" s="497"/>
      <c r="OOL64" s="497"/>
      <c r="OOM64" s="497"/>
      <c r="OON64" s="497"/>
      <c r="OOO64" s="497"/>
      <c r="OOP64" s="497"/>
      <c r="OOQ64" s="497"/>
      <c r="OOR64" s="497"/>
      <c r="OOS64" s="497"/>
      <c r="OOT64" s="497"/>
      <c r="OOU64" s="497"/>
      <c r="OOV64" s="497"/>
      <c r="OOW64" s="497"/>
      <c r="OOX64" s="497"/>
      <c r="OOY64" s="497"/>
      <c r="OOZ64" s="497"/>
      <c r="OPA64" s="497"/>
      <c r="OPB64" s="497"/>
      <c r="OPC64" s="497"/>
      <c r="OPD64" s="497"/>
      <c r="OPE64" s="497"/>
      <c r="OPF64" s="497"/>
      <c r="OPG64" s="497"/>
      <c r="OPH64" s="497"/>
      <c r="OPI64" s="497"/>
      <c r="OPJ64" s="497"/>
      <c r="OPK64" s="497"/>
      <c r="OPL64" s="497"/>
      <c r="OPM64" s="497"/>
      <c r="OPN64" s="497"/>
      <c r="OPO64" s="497"/>
      <c r="OPP64" s="497"/>
      <c r="OPQ64" s="497"/>
      <c r="OPR64" s="497"/>
      <c r="OPS64" s="497"/>
      <c r="OPT64" s="497"/>
      <c r="OPU64" s="497"/>
      <c r="OPV64" s="497"/>
      <c r="OPW64" s="497"/>
      <c r="OPX64" s="497"/>
      <c r="OPY64" s="497"/>
      <c r="OPZ64" s="497"/>
      <c r="OQA64" s="497"/>
      <c r="OQB64" s="497"/>
      <c r="OQC64" s="497"/>
      <c r="OQD64" s="497"/>
      <c r="OQE64" s="497"/>
      <c r="OQF64" s="497"/>
      <c r="OQG64" s="497"/>
      <c r="OQH64" s="497"/>
      <c r="OQI64" s="497"/>
      <c r="OQJ64" s="497"/>
      <c r="OQK64" s="497"/>
      <c r="OQL64" s="497"/>
      <c r="OQM64" s="497"/>
      <c r="OQN64" s="497"/>
      <c r="OQO64" s="497"/>
      <c r="OQP64" s="497"/>
      <c r="OQQ64" s="497"/>
      <c r="OQR64" s="497"/>
      <c r="OQS64" s="497"/>
      <c r="OQT64" s="497"/>
      <c r="OQU64" s="497"/>
      <c r="OQV64" s="497"/>
      <c r="OQW64" s="497"/>
      <c r="OQX64" s="497"/>
      <c r="OQY64" s="497"/>
      <c r="OQZ64" s="497"/>
      <c r="ORA64" s="497"/>
      <c r="ORB64" s="497"/>
      <c r="ORC64" s="497"/>
      <c r="ORD64" s="497"/>
      <c r="ORE64" s="497"/>
      <c r="ORF64" s="497"/>
      <c r="ORG64" s="497"/>
      <c r="ORH64" s="497"/>
      <c r="ORI64" s="497"/>
      <c r="ORJ64" s="497"/>
      <c r="ORK64" s="497"/>
      <c r="ORL64" s="497"/>
      <c r="ORM64" s="497"/>
      <c r="ORN64" s="497"/>
      <c r="ORO64" s="497"/>
      <c r="ORP64" s="497"/>
      <c r="ORQ64" s="497"/>
      <c r="ORR64" s="497"/>
      <c r="ORS64" s="497"/>
      <c r="ORT64" s="497"/>
      <c r="ORU64" s="497"/>
      <c r="ORV64" s="497"/>
      <c r="ORW64" s="497"/>
      <c r="ORX64" s="497"/>
      <c r="ORY64" s="497"/>
      <c r="ORZ64" s="497"/>
      <c r="OSA64" s="497"/>
      <c r="OSB64" s="497"/>
      <c r="OSC64" s="497"/>
      <c r="OSD64" s="497"/>
      <c r="OSE64" s="497"/>
      <c r="OSF64" s="497"/>
      <c r="OSG64" s="497"/>
      <c r="OSH64" s="497"/>
      <c r="OSI64" s="497"/>
      <c r="OSJ64" s="497"/>
      <c r="OSK64" s="497"/>
      <c r="OSL64" s="497"/>
      <c r="OSM64" s="497"/>
      <c r="OSN64" s="497"/>
      <c r="OSO64" s="497"/>
      <c r="OSP64" s="497"/>
      <c r="OSQ64" s="497"/>
      <c r="OSR64" s="497"/>
      <c r="OSS64" s="497"/>
      <c r="OST64" s="497"/>
      <c r="OSU64" s="497"/>
      <c r="OSV64" s="497"/>
      <c r="OSW64" s="497"/>
      <c r="OSX64" s="497"/>
      <c r="OSY64" s="497"/>
      <c r="OSZ64" s="497"/>
      <c r="OTA64" s="497"/>
      <c r="OTB64" s="497"/>
      <c r="OTC64" s="497"/>
      <c r="OTD64" s="497"/>
      <c r="OTE64" s="497"/>
      <c r="OTF64" s="497"/>
      <c r="OTG64" s="497"/>
      <c r="OTH64" s="497"/>
      <c r="OTI64" s="497"/>
      <c r="OTJ64" s="497"/>
      <c r="OTK64" s="497"/>
      <c r="OTL64" s="497"/>
      <c r="OTM64" s="497"/>
      <c r="OTN64" s="497"/>
      <c r="OTO64" s="497"/>
      <c r="OTP64" s="497"/>
      <c r="OTQ64" s="497"/>
      <c r="OTR64" s="497"/>
      <c r="OTS64" s="497"/>
      <c r="OTT64" s="497"/>
      <c r="OTU64" s="497"/>
      <c r="OTV64" s="497"/>
      <c r="OTW64" s="497"/>
      <c r="OTX64" s="497"/>
      <c r="OTY64" s="497"/>
      <c r="OTZ64" s="497"/>
      <c r="OUA64" s="497"/>
      <c r="OUB64" s="497"/>
      <c r="OUC64" s="497"/>
      <c r="OUD64" s="497"/>
      <c r="OUE64" s="497"/>
      <c r="OUF64" s="497"/>
      <c r="OUG64" s="497"/>
      <c r="OUH64" s="497"/>
      <c r="OUI64" s="497"/>
      <c r="OUJ64" s="497"/>
      <c r="OUK64" s="497"/>
      <c r="OUL64" s="497"/>
      <c r="OUM64" s="497"/>
      <c r="OUN64" s="497"/>
      <c r="OUO64" s="497"/>
      <c r="OUP64" s="497"/>
      <c r="OUQ64" s="497"/>
      <c r="OUR64" s="497"/>
      <c r="OUS64" s="497"/>
      <c r="OUT64" s="497"/>
      <c r="OUU64" s="497"/>
      <c r="OUV64" s="497"/>
      <c r="OUW64" s="497"/>
      <c r="OUX64" s="497"/>
      <c r="OUY64" s="497"/>
      <c r="OUZ64" s="497"/>
      <c r="OVA64" s="497"/>
      <c r="OVB64" s="497"/>
      <c r="OVC64" s="497"/>
      <c r="OVD64" s="497"/>
      <c r="OVE64" s="497"/>
      <c r="OVF64" s="497"/>
      <c r="OVG64" s="497"/>
      <c r="OVH64" s="497"/>
      <c r="OVI64" s="497"/>
      <c r="OVJ64" s="497"/>
      <c r="OVK64" s="497"/>
      <c r="OVL64" s="497"/>
      <c r="OVM64" s="497"/>
      <c r="OVN64" s="497"/>
      <c r="OVO64" s="497"/>
      <c r="OVP64" s="497"/>
      <c r="OVQ64" s="497"/>
      <c r="OVR64" s="497"/>
      <c r="OVS64" s="497"/>
      <c r="OVT64" s="497"/>
      <c r="OVU64" s="497"/>
      <c r="OVV64" s="497"/>
      <c r="OVW64" s="497"/>
      <c r="OVX64" s="497"/>
      <c r="OVY64" s="497"/>
      <c r="OVZ64" s="497"/>
      <c r="OWA64" s="497"/>
      <c r="OWB64" s="497"/>
      <c r="OWC64" s="497"/>
      <c r="OWD64" s="497"/>
      <c r="OWE64" s="497"/>
      <c r="OWF64" s="497"/>
      <c r="OWG64" s="497"/>
      <c r="OWH64" s="497"/>
      <c r="OWI64" s="497"/>
      <c r="OWJ64" s="497"/>
      <c r="OWK64" s="497"/>
      <c r="OWL64" s="497"/>
      <c r="OWM64" s="497"/>
      <c r="OWN64" s="497"/>
      <c r="OWO64" s="497"/>
      <c r="OWP64" s="497"/>
      <c r="OWQ64" s="497"/>
      <c r="OWR64" s="497"/>
      <c r="OWS64" s="497"/>
      <c r="OWT64" s="497"/>
      <c r="OWU64" s="497"/>
      <c r="OWV64" s="497"/>
      <c r="OWW64" s="497"/>
      <c r="OWX64" s="497"/>
      <c r="OWY64" s="497"/>
      <c r="OWZ64" s="497"/>
      <c r="OXA64" s="497"/>
      <c r="OXB64" s="497"/>
      <c r="OXC64" s="497"/>
      <c r="OXD64" s="497"/>
      <c r="OXE64" s="497"/>
      <c r="OXF64" s="497"/>
      <c r="OXG64" s="497"/>
      <c r="OXH64" s="497"/>
      <c r="OXI64" s="497"/>
      <c r="OXJ64" s="497"/>
      <c r="OXK64" s="497"/>
      <c r="OXL64" s="497"/>
      <c r="OXM64" s="497"/>
      <c r="OXN64" s="497"/>
      <c r="OXO64" s="497"/>
      <c r="OXP64" s="497"/>
      <c r="OXQ64" s="497"/>
      <c r="OXR64" s="497"/>
      <c r="OXS64" s="497"/>
      <c r="OXT64" s="497"/>
      <c r="OXU64" s="497"/>
      <c r="OXV64" s="497"/>
      <c r="OXW64" s="497"/>
      <c r="OXX64" s="497"/>
      <c r="OXY64" s="497"/>
      <c r="OXZ64" s="497"/>
      <c r="OYA64" s="497"/>
      <c r="OYB64" s="497"/>
      <c r="OYC64" s="497"/>
      <c r="OYD64" s="497"/>
      <c r="OYE64" s="497"/>
      <c r="OYF64" s="497"/>
      <c r="OYG64" s="497"/>
      <c r="OYH64" s="497"/>
      <c r="OYI64" s="497"/>
      <c r="OYJ64" s="497"/>
      <c r="OYK64" s="497"/>
      <c r="OYL64" s="497"/>
      <c r="OYM64" s="497"/>
      <c r="OYN64" s="497"/>
      <c r="OYO64" s="497"/>
      <c r="OYP64" s="497"/>
      <c r="OYQ64" s="497"/>
      <c r="OYR64" s="497"/>
      <c r="OYS64" s="497"/>
      <c r="OYT64" s="497"/>
      <c r="OYU64" s="497"/>
      <c r="OYV64" s="497"/>
      <c r="OYW64" s="497"/>
      <c r="OYX64" s="497"/>
      <c r="OYY64" s="497"/>
      <c r="OYZ64" s="497"/>
      <c r="OZA64" s="497"/>
      <c r="OZB64" s="497"/>
      <c r="OZC64" s="497"/>
      <c r="OZD64" s="497"/>
      <c r="OZE64" s="497"/>
      <c r="OZF64" s="497"/>
      <c r="OZG64" s="497"/>
      <c r="OZH64" s="497"/>
      <c r="OZI64" s="497"/>
      <c r="OZJ64" s="497"/>
      <c r="OZK64" s="497"/>
      <c r="OZL64" s="497"/>
      <c r="OZM64" s="497"/>
      <c r="OZN64" s="497"/>
      <c r="OZO64" s="497"/>
      <c r="OZP64" s="497"/>
      <c r="OZQ64" s="497"/>
      <c r="OZR64" s="497"/>
      <c r="OZS64" s="497"/>
      <c r="OZT64" s="497"/>
      <c r="OZU64" s="497"/>
      <c r="OZV64" s="497"/>
      <c r="OZW64" s="497"/>
      <c r="OZX64" s="497"/>
      <c r="OZY64" s="497"/>
      <c r="OZZ64" s="497"/>
      <c r="PAA64" s="497"/>
      <c r="PAB64" s="497"/>
      <c r="PAC64" s="497"/>
      <c r="PAD64" s="497"/>
      <c r="PAE64" s="497"/>
      <c r="PAF64" s="497"/>
      <c r="PAG64" s="497"/>
      <c r="PAH64" s="497"/>
      <c r="PAI64" s="497"/>
      <c r="PAJ64" s="497"/>
      <c r="PAK64" s="497"/>
      <c r="PAL64" s="497"/>
      <c r="PAM64" s="497"/>
      <c r="PAN64" s="497"/>
      <c r="PAO64" s="497"/>
      <c r="PAP64" s="497"/>
      <c r="PAQ64" s="497"/>
      <c r="PAR64" s="497"/>
      <c r="PAS64" s="497"/>
      <c r="PAT64" s="497"/>
      <c r="PAU64" s="497"/>
      <c r="PAV64" s="497"/>
      <c r="PAW64" s="497"/>
      <c r="PAX64" s="497"/>
      <c r="PAY64" s="497"/>
      <c r="PAZ64" s="497"/>
      <c r="PBA64" s="497"/>
      <c r="PBB64" s="497"/>
      <c r="PBC64" s="497"/>
      <c r="PBD64" s="497"/>
      <c r="PBE64" s="497"/>
      <c r="PBF64" s="497"/>
      <c r="PBG64" s="497"/>
      <c r="PBH64" s="497"/>
      <c r="PBI64" s="497"/>
      <c r="PBJ64" s="497"/>
      <c r="PBK64" s="497"/>
      <c r="PBL64" s="497"/>
      <c r="PBM64" s="497"/>
      <c r="PBN64" s="497"/>
      <c r="PBO64" s="497"/>
      <c r="PBP64" s="497"/>
      <c r="PBQ64" s="497"/>
      <c r="PBR64" s="497"/>
      <c r="PBS64" s="497"/>
      <c r="PBT64" s="497"/>
      <c r="PBU64" s="497"/>
      <c r="PBV64" s="497"/>
      <c r="PBW64" s="497"/>
      <c r="PBX64" s="497"/>
      <c r="PBY64" s="497"/>
      <c r="PBZ64" s="497"/>
      <c r="PCA64" s="497"/>
      <c r="PCB64" s="497"/>
      <c r="PCC64" s="497"/>
      <c r="PCD64" s="497"/>
      <c r="PCE64" s="497"/>
      <c r="PCF64" s="497"/>
      <c r="PCG64" s="497"/>
      <c r="PCH64" s="497"/>
      <c r="PCI64" s="497"/>
      <c r="PCJ64" s="497"/>
      <c r="PCK64" s="497"/>
      <c r="PCL64" s="497"/>
      <c r="PCM64" s="497"/>
      <c r="PCN64" s="497"/>
      <c r="PCO64" s="497"/>
      <c r="PCP64" s="497"/>
      <c r="PCQ64" s="497"/>
      <c r="PCR64" s="497"/>
      <c r="PCS64" s="497"/>
      <c r="PCT64" s="497"/>
      <c r="PCU64" s="497"/>
      <c r="PCV64" s="497"/>
      <c r="PCW64" s="497"/>
      <c r="PCX64" s="497"/>
      <c r="PCY64" s="497"/>
      <c r="PCZ64" s="497"/>
      <c r="PDA64" s="497"/>
      <c r="PDB64" s="497"/>
      <c r="PDC64" s="497"/>
      <c r="PDD64" s="497"/>
      <c r="PDE64" s="497"/>
      <c r="PDF64" s="497"/>
      <c r="PDG64" s="497"/>
      <c r="PDH64" s="497"/>
      <c r="PDI64" s="497"/>
      <c r="PDJ64" s="497"/>
      <c r="PDK64" s="497"/>
      <c r="PDL64" s="497"/>
      <c r="PDM64" s="497"/>
      <c r="PDN64" s="497"/>
      <c r="PDO64" s="497"/>
      <c r="PDP64" s="497"/>
      <c r="PDQ64" s="497"/>
      <c r="PDR64" s="497"/>
      <c r="PDS64" s="497"/>
      <c r="PDT64" s="497"/>
      <c r="PDU64" s="497"/>
      <c r="PDV64" s="497"/>
      <c r="PDW64" s="497"/>
      <c r="PDX64" s="497"/>
      <c r="PDY64" s="497"/>
      <c r="PDZ64" s="497"/>
      <c r="PEA64" s="497"/>
      <c r="PEB64" s="497"/>
      <c r="PEC64" s="497"/>
      <c r="PED64" s="497"/>
      <c r="PEE64" s="497"/>
      <c r="PEF64" s="497"/>
      <c r="PEG64" s="497"/>
      <c r="PEH64" s="497"/>
      <c r="PEI64" s="497"/>
      <c r="PEJ64" s="497"/>
      <c r="PEK64" s="497"/>
      <c r="PEL64" s="497"/>
      <c r="PEM64" s="497"/>
      <c r="PEN64" s="497"/>
      <c r="PEO64" s="497"/>
      <c r="PEP64" s="497"/>
      <c r="PEQ64" s="497"/>
      <c r="PER64" s="497"/>
      <c r="PES64" s="497"/>
      <c r="PET64" s="497"/>
      <c r="PEU64" s="497"/>
      <c r="PEV64" s="497"/>
      <c r="PEW64" s="497"/>
      <c r="PEX64" s="497"/>
      <c r="PEY64" s="497"/>
      <c r="PEZ64" s="497"/>
      <c r="PFA64" s="497"/>
      <c r="PFB64" s="497"/>
      <c r="PFC64" s="497"/>
      <c r="PFD64" s="497"/>
      <c r="PFE64" s="497"/>
      <c r="PFF64" s="497"/>
      <c r="PFG64" s="497"/>
      <c r="PFH64" s="497"/>
      <c r="PFI64" s="497"/>
      <c r="PFJ64" s="497"/>
      <c r="PFK64" s="497"/>
      <c r="PFL64" s="497"/>
      <c r="PFM64" s="497"/>
      <c r="PFN64" s="497"/>
      <c r="PFO64" s="497"/>
      <c r="PFP64" s="497"/>
      <c r="PFQ64" s="497"/>
      <c r="PFR64" s="497"/>
      <c r="PFS64" s="497"/>
      <c r="PFT64" s="497"/>
      <c r="PFU64" s="497"/>
      <c r="PFV64" s="497"/>
      <c r="PFW64" s="497"/>
      <c r="PFX64" s="497"/>
      <c r="PFY64" s="497"/>
      <c r="PFZ64" s="497"/>
      <c r="PGA64" s="497"/>
      <c r="PGB64" s="497"/>
      <c r="PGC64" s="497"/>
      <c r="PGD64" s="497"/>
      <c r="PGE64" s="497"/>
      <c r="PGF64" s="497"/>
      <c r="PGG64" s="497"/>
      <c r="PGH64" s="497"/>
      <c r="PGI64" s="497"/>
      <c r="PGJ64" s="497"/>
      <c r="PGK64" s="497"/>
      <c r="PGL64" s="497"/>
      <c r="PGM64" s="497"/>
      <c r="PGN64" s="497"/>
      <c r="PGO64" s="497"/>
      <c r="PGP64" s="497"/>
      <c r="PGQ64" s="497"/>
      <c r="PGR64" s="497"/>
      <c r="PGS64" s="497"/>
      <c r="PGT64" s="497"/>
      <c r="PGU64" s="497"/>
      <c r="PGV64" s="497"/>
      <c r="PGW64" s="497"/>
      <c r="PGX64" s="497"/>
      <c r="PGY64" s="497"/>
      <c r="PGZ64" s="497"/>
      <c r="PHA64" s="497"/>
      <c r="PHB64" s="497"/>
      <c r="PHC64" s="497"/>
      <c r="PHD64" s="497"/>
      <c r="PHE64" s="497"/>
      <c r="PHF64" s="497"/>
      <c r="PHG64" s="497"/>
      <c r="PHH64" s="497"/>
      <c r="PHI64" s="497"/>
      <c r="PHJ64" s="497"/>
      <c r="PHK64" s="497"/>
      <c r="PHL64" s="497"/>
      <c r="PHM64" s="497"/>
      <c r="PHN64" s="497"/>
      <c r="PHO64" s="497"/>
      <c r="PHP64" s="497"/>
      <c r="PHQ64" s="497"/>
      <c r="PHR64" s="497"/>
      <c r="PHS64" s="497"/>
      <c r="PHT64" s="497"/>
      <c r="PHU64" s="497"/>
      <c r="PHV64" s="497"/>
      <c r="PHW64" s="497"/>
      <c r="PHX64" s="497"/>
      <c r="PHY64" s="497"/>
      <c r="PHZ64" s="497"/>
      <c r="PIA64" s="497"/>
      <c r="PIB64" s="497"/>
      <c r="PIC64" s="497"/>
      <c r="PID64" s="497"/>
      <c r="PIE64" s="497"/>
      <c r="PIF64" s="497"/>
      <c r="PIG64" s="497"/>
      <c r="PIH64" s="497"/>
      <c r="PII64" s="497"/>
      <c r="PIJ64" s="497"/>
      <c r="PIK64" s="497"/>
      <c r="PIL64" s="497"/>
      <c r="PIM64" s="497"/>
      <c r="PIN64" s="497"/>
      <c r="PIO64" s="497"/>
      <c r="PIP64" s="497"/>
      <c r="PIQ64" s="497"/>
      <c r="PIR64" s="497"/>
      <c r="PIS64" s="497"/>
      <c r="PIT64" s="497"/>
      <c r="PIU64" s="497"/>
      <c r="PIV64" s="497"/>
      <c r="PIW64" s="497"/>
      <c r="PIX64" s="497"/>
      <c r="PIY64" s="497"/>
      <c r="PIZ64" s="497"/>
      <c r="PJA64" s="497"/>
      <c r="PJB64" s="497"/>
      <c r="PJC64" s="497"/>
      <c r="PJD64" s="497"/>
      <c r="PJE64" s="497"/>
      <c r="PJF64" s="497"/>
      <c r="PJG64" s="497"/>
      <c r="PJH64" s="497"/>
      <c r="PJI64" s="497"/>
      <c r="PJJ64" s="497"/>
      <c r="PJK64" s="497"/>
      <c r="PJL64" s="497"/>
      <c r="PJM64" s="497"/>
      <c r="PJN64" s="497"/>
      <c r="PJO64" s="497"/>
      <c r="PJP64" s="497"/>
      <c r="PJQ64" s="497"/>
      <c r="PJR64" s="497"/>
      <c r="PJS64" s="497"/>
      <c r="PJT64" s="497"/>
      <c r="PJU64" s="497"/>
      <c r="PJV64" s="497"/>
      <c r="PJW64" s="497"/>
      <c r="PJX64" s="497"/>
      <c r="PJY64" s="497"/>
      <c r="PJZ64" s="497"/>
      <c r="PKA64" s="497"/>
      <c r="PKB64" s="497"/>
      <c r="PKC64" s="497"/>
      <c r="PKD64" s="497"/>
      <c r="PKE64" s="497"/>
      <c r="PKF64" s="497"/>
      <c r="PKG64" s="497"/>
      <c r="PKH64" s="497"/>
      <c r="PKI64" s="497"/>
      <c r="PKJ64" s="497"/>
      <c r="PKK64" s="497"/>
      <c r="PKL64" s="497"/>
      <c r="PKM64" s="497"/>
      <c r="PKN64" s="497"/>
      <c r="PKO64" s="497"/>
      <c r="PKP64" s="497"/>
      <c r="PKQ64" s="497"/>
      <c r="PKR64" s="497"/>
      <c r="PKS64" s="497"/>
      <c r="PKT64" s="497"/>
      <c r="PKU64" s="497"/>
      <c r="PKV64" s="497"/>
      <c r="PKW64" s="497"/>
      <c r="PKX64" s="497"/>
      <c r="PKY64" s="497"/>
      <c r="PKZ64" s="497"/>
      <c r="PLA64" s="497"/>
      <c r="PLB64" s="497"/>
      <c r="PLC64" s="497"/>
      <c r="PLD64" s="497"/>
      <c r="PLE64" s="497"/>
      <c r="PLF64" s="497"/>
      <c r="PLG64" s="497"/>
      <c r="PLH64" s="497"/>
      <c r="PLI64" s="497"/>
      <c r="PLJ64" s="497"/>
      <c r="PLK64" s="497"/>
      <c r="PLL64" s="497"/>
      <c r="PLM64" s="497"/>
      <c r="PLN64" s="497"/>
      <c r="PLO64" s="497"/>
      <c r="PLP64" s="497"/>
      <c r="PLQ64" s="497"/>
      <c r="PLR64" s="497"/>
      <c r="PLS64" s="497"/>
      <c r="PLT64" s="497"/>
      <c r="PLU64" s="497"/>
      <c r="PLV64" s="497"/>
      <c r="PLW64" s="497"/>
      <c r="PLX64" s="497"/>
      <c r="PLY64" s="497"/>
      <c r="PLZ64" s="497"/>
      <c r="PMA64" s="497"/>
      <c r="PMB64" s="497"/>
      <c r="PMC64" s="497"/>
      <c r="PMD64" s="497"/>
      <c r="PME64" s="497"/>
      <c r="PMF64" s="497"/>
      <c r="PMG64" s="497"/>
      <c r="PMH64" s="497"/>
      <c r="PMI64" s="497"/>
      <c r="PMJ64" s="497"/>
      <c r="PMK64" s="497"/>
      <c r="PML64" s="497"/>
      <c r="PMM64" s="497"/>
      <c r="PMN64" s="497"/>
      <c r="PMO64" s="497"/>
      <c r="PMP64" s="497"/>
      <c r="PMQ64" s="497"/>
      <c r="PMR64" s="497"/>
      <c r="PMS64" s="497"/>
      <c r="PMT64" s="497"/>
      <c r="PMU64" s="497"/>
      <c r="PMV64" s="497"/>
      <c r="PMW64" s="497"/>
      <c r="PMX64" s="497"/>
      <c r="PMY64" s="497"/>
      <c r="PMZ64" s="497"/>
      <c r="PNA64" s="497"/>
      <c r="PNB64" s="497"/>
      <c r="PNC64" s="497"/>
      <c r="PND64" s="497"/>
      <c r="PNE64" s="497"/>
      <c r="PNF64" s="497"/>
      <c r="PNG64" s="497"/>
      <c r="PNH64" s="497"/>
      <c r="PNI64" s="497"/>
      <c r="PNJ64" s="497"/>
      <c r="PNK64" s="497"/>
      <c r="PNL64" s="497"/>
      <c r="PNM64" s="497"/>
      <c r="PNN64" s="497"/>
      <c r="PNO64" s="497"/>
      <c r="PNP64" s="497"/>
      <c r="PNQ64" s="497"/>
      <c r="PNR64" s="497"/>
      <c r="PNS64" s="497"/>
      <c r="PNT64" s="497"/>
      <c r="PNU64" s="497"/>
      <c r="PNV64" s="497"/>
      <c r="PNW64" s="497"/>
      <c r="PNX64" s="497"/>
      <c r="PNY64" s="497"/>
      <c r="PNZ64" s="497"/>
      <c r="POA64" s="497"/>
      <c r="POB64" s="497"/>
      <c r="POC64" s="497"/>
      <c r="POD64" s="497"/>
      <c r="POE64" s="497"/>
      <c r="POF64" s="497"/>
      <c r="POG64" s="497"/>
      <c r="POH64" s="497"/>
      <c r="POI64" s="497"/>
      <c r="POJ64" s="497"/>
      <c r="POK64" s="497"/>
      <c r="POL64" s="497"/>
      <c r="POM64" s="497"/>
      <c r="PON64" s="497"/>
      <c r="POO64" s="497"/>
      <c r="POP64" s="497"/>
      <c r="POQ64" s="497"/>
      <c r="POR64" s="497"/>
      <c r="POS64" s="497"/>
      <c r="POT64" s="497"/>
      <c r="POU64" s="497"/>
      <c r="POV64" s="497"/>
      <c r="POW64" s="497"/>
      <c r="POX64" s="497"/>
      <c r="POY64" s="497"/>
      <c r="POZ64" s="497"/>
      <c r="PPA64" s="497"/>
      <c r="PPB64" s="497"/>
      <c r="PPC64" s="497"/>
      <c r="PPD64" s="497"/>
      <c r="PPE64" s="497"/>
      <c r="PPF64" s="497"/>
      <c r="PPG64" s="497"/>
      <c r="PPH64" s="497"/>
      <c r="PPI64" s="497"/>
      <c r="PPJ64" s="497"/>
      <c r="PPK64" s="497"/>
      <c r="PPL64" s="497"/>
      <c r="PPM64" s="497"/>
      <c r="PPN64" s="497"/>
      <c r="PPO64" s="497"/>
      <c r="PPP64" s="497"/>
      <c r="PPQ64" s="497"/>
      <c r="PPR64" s="497"/>
      <c r="PPS64" s="497"/>
      <c r="PPT64" s="497"/>
      <c r="PPU64" s="497"/>
      <c r="PPV64" s="497"/>
      <c r="PPW64" s="497"/>
      <c r="PPX64" s="497"/>
      <c r="PPY64" s="497"/>
      <c r="PPZ64" s="497"/>
      <c r="PQA64" s="497"/>
      <c r="PQB64" s="497"/>
      <c r="PQC64" s="497"/>
      <c r="PQD64" s="497"/>
      <c r="PQE64" s="497"/>
      <c r="PQF64" s="497"/>
      <c r="PQG64" s="497"/>
      <c r="PQH64" s="497"/>
      <c r="PQI64" s="497"/>
      <c r="PQJ64" s="497"/>
      <c r="PQK64" s="497"/>
      <c r="PQL64" s="497"/>
      <c r="PQM64" s="497"/>
      <c r="PQN64" s="497"/>
      <c r="PQO64" s="497"/>
      <c r="PQP64" s="497"/>
      <c r="PQQ64" s="497"/>
      <c r="PQR64" s="497"/>
      <c r="PQS64" s="497"/>
      <c r="PQT64" s="497"/>
      <c r="PQU64" s="497"/>
      <c r="PQV64" s="497"/>
      <c r="PQW64" s="497"/>
      <c r="PQX64" s="497"/>
      <c r="PQY64" s="497"/>
      <c r="PQZ64" s="497"/>
      <c r="PRA64" s="497"/>
      <c r="PRB64" s="497"/>
      <c r="PRC64" s="497"/>
      <c r="PRD64" s="497"/>
      <c r="PRE64" s="497"/>
      <c r="PRF64" s="497"/>
      <c r="PRG64" s="497"/>
      <c r="PRH64" s="497"/>
      <c r="PRI64" s="497"/>
      <c r="PRJ64" s="497"/>
      <c r="PRK64" s="497"/>
      <c r="PRL64" s="497"/>
      <c r="PRM64" s="497"/>
      <c r="PRN64" s="497"/>
      <c r="PRO64" s="497"/>
      <c r="PRP64" s="497"/>
      <c r="PRQ64" s="497"/>
      <c r="PRR64" s="497"/>
      <c r="PRS64" s="497"/>
      <c r="PRT64" s="497"/>
      <c r="PRU64" s="497"/>
      <c r="PRV64" s="497"/>
      <c r="PRW64" s="497"/>
      <c r="PRX64" s="497"/>
      <c r="PRY64" s="497"/>
      <c r="PRZ64" s="497"/>
      <c r="PSA64" s="497"/>
      <c r="PSB64" s="497"/>
      <c r="PSC64" s="497"/>
      <c r="PSD64" s="497"/>
      <c r="PSE64" s="497"/>
      <c r="PSF64" s="497"/>
      <c r="PSG64" s="497"/>
      <c r="PSH64" s="497"/>
      <c r="PSI64" s="497"/>
      <c r="PSJ64" s="497"/>
      <c r="PSK64" s="497"/>
      <c r="PSL64" s="497"/>
      <c r="PSM64" s="497"/>
      <c r="PSN64" s="497"/>
      <c r="PSO64" s="497"/>
      <c r="PSP64" s="497"/>
      <c r="PSQ64" s="497"/>
      <c r="PSR64" s="497"/>
      <c r="PSS64" s="497"/>
      <c r="PST64" s="497"/>
      <c r="PSU64" s="497"/>
      <c r="PSV64" s="497"/>
      <c r="PSW64" s="497"/>
      <c r="PSX64" s="497"/>
      <c r="PSY64" s="497"/>
      <c r="PSZ64" s="497"/>
      <c r="PTA64" s="497"/>
      <c r="PTB64" s="497"/>
      <c r="PTC64" s="497"/>
      <c r="PTD64" s="497"/>
      <c r="PTE64" s="497"/>
      <c r="PTF64" s="497"/>
      <c r="PTG64" s="497"/>
      <c r="PTH64" s="497"/>
      <c r="PTI64" s="497"/>
      <c r="PTJ64" s="497"/>
      <c r="PTK64" s="497"/>
      <c r="PTL64" s="497"/>
      <c r="PTM64" s="497"/>
      <c r="PTN64" s="497"/>
      <c r="PTO64" s="497"/>
      <c r="PTP64" s="497"/>
      <c r="PTQ64" s="497"/>
      <c r="PTR64" s="497"/>
      <c r="PTS64" s="497"/>
      <c r="PTT64" s="497"/>
      <c r="PTU64" s="497"/>
      <c r="PTV64" s="497"/>
      <c r="PTW64" s="497"/>
      <c r="PTX64" s="497"/>
      <c r="PTY64" s="497"/>
      <c r="PTZ64" s="497"/>
      <c r="PUA64" s="497"/>
      <c r="PUB64" s="497"/>
      <c r="PUC64" s="497"/>
      <c r="PUD64" s="497"/>
      <c r="PUE64" s="497"/>
      <c r="PUF64" s="497"/>
      <c r="PUG64" s="497"/>
      <c r="PUH64" s="497"/>
      <c r="PUI64" s="497"/>
      <c r="PUJ64" s="497"/>
      <c r="PUK64" s="497"/>
      <c r="PUL64" s="497"/>
      <c r="PUM64" s="497"/>
      <c r="PUN64" s="497"/>
      <c r="PUO64" s="497"/>
      <c r="PUP64" s="497"/>
      <c r="PUQ64" s="497"/>
      <c r="PUR64" s="497"/>
      <c r="PUS64" s="497"/>
      <c r="PUT64" s="497"/>
      <c r="PUU64" s="497"/>
      <c r="PUV64" s="497"/>
      <c r="PUW64" s="497"/>
      <c r="PUX64" s="497"/>
      <c r="PUY64" s="497"/>
      <c r="PUZ64" s="497"/>
      <c r="PVA64" s="497"/>
      <c r="PVB64" s="497"/>
      <c r="PVC64" s="497"/>
      <c r="PVD64" s="497"/>
      <c r="PVE64" s="497"/>
      <c r="PVF64" s="497"/>
      <c r="PVG64" s="497"/>
      <c r="PVH64" s="497"/>
      <c r="PVI64" s="497"/>
      <c r="PVJ64" s="497"/>
      <c r="PVK64" s="497"/>
      <c r="PVL64" s="497"/>
      <c r="PVM64" s="497"/>
      <c r="PVN64" s="497"/>
      <c r="PVO64" s="497"/>
      <c r="PVP64" s="497"/>
      <c r="PVQ64" s="497"/>
      <c r="PVR64" s="497"/>
      <c r="PVS64" s="497"/>
      <c r="PVT64" s="497"/>
      <c r="PVU64" s="497"/>
      <c r="PVV64" s="497"/>
      <c r="PVW64" s="497"/>
      <c r="PVX64" s="497"/>
      <c r="PVY64" s="497"/>
      <c r="PVZ64" s="497"/>
      <c r="PWA64" s="497"/>
      <c r="PWB64" s="497"/>
      <c r="PWC64" s="497"/>
      <c r="PWD64" s="497"/>
      <c r="PWE64" s="497"/>
      <c r="PWF64" s="497"/>
      <c r="PWG64" s="497"/>
      <c r="PWH64" s="497"/>
      <c r="PWI64" s="497"/>
      <c r="PWJ64" s="497"/>
      <c r="PWK64" s="497"/>
      <c r="PWL64" s="497"/>
      <c r="PWM64" s="497"/>
      <c r="PWN64" s="497"/>
      <c r="PWO64" s="497"/>
      <c r="PWP64" s="497"/>
      <c r="PWQ64" s="497"/>
      <c r="PWR64" s="497"/>
      <c r="PWS64" s="497"/>
      <c r="PWT64" s="497"/>
      <c r="PWU64" s="497"/>
      <c r="PWV64" s="497"/>
      <c r="PWW64" s="497"/>
      <c r="PWX64" s="497"/>
      <c r="PWY64" s="497"/>
      <c r="PWZ64" s="497"/>
      <c r="PXA64" s="497"/>
      <c r="PXB64" s="497"/>
      <c r="PXC64" s="497"/>
      <c r="PXD64" s="497"/>
      <c r="PXE64" s="497"/>
      <c r="PXF64" s="497"/>
      <c r="PXG64" s="497"/>
      <c r="PXH64" s="497"/>
      <c r="PXI64" s="497"/>
      <c r="PXJ64" s="497"/>
      <c r="PXK64" s="497"/>
      <c r="PXL64" s="497"/>
      <c r="PXM64" s="497"/>
      <c r="PXN64" s="497"/>
      <c r="PXO64" s="497"/>
      <c r="PXP64" s="497"/>
      <c r="PXQ64" s="497"/>
      <c r="PXR64" s="497"/>
      <c r="PXS64" s="497"/>
      <c r="PXT64" s="497"/>
      <c r="PXU64" s="497"/>
      <c r="PXV64" s="497"/>
      <c r="PXW64" s="497"/>
      <c r="PXX64" s="497"/>
      <c r="PXY64" s="497"/>
      <c r="PXZ64" s="497"/>
      <c r="PYA64" s="497"/>
      <c r="PYB64" s="497"/>
      <c r="PYC64" s="497"/>
      <c r="PYD64" s="497"/>
      <c r="PYE64" s="497"/>
      <c r="PYF64" s="497"/>
      <c r="PYG64" s="497"/>
      <c r="PYH64" s="497"/>
      <c r="PYI64" s="497"/>
      <c r="PYJ64" s="497"/>
      <c r="PYK64" s="497"/>
      <c r="PYL64" s="497"/>
      <c r="PYM64" s="497"/>
      <c r="PYN64" s="497"/>
      <c r="PYO64" s="497"/>
      <c r="PYP64" s="497"/>
      <c r="PYQ64" s="497"/>
      <c r="PYR64" s="497"/>
      <c r="PYS64" s="497"/>
      <c r="PYT64" s="497"/>
      <c r="PYU64" s="497"/>
      <c r="PYV64" s="497"/>
      <c r="PYW64" s="497"/>
      <c r="PYX64" s="497"/>
      <c r="PYY64" s="497"/>
      <c r="PYZ64" s="497"/>
      <c r="PZA64" s="497"/>
      <c r="PZB64" s="497"/>
      <c r="PZC64" s="497"/>
      <c r="PZD64" s="497"/>
      <c r="PZE64" s="497"/>
      <c r="PZF64" s="497"/>
      <c r="PZG64" s="497"/>
      <c r="PZH64" s="497"/>
      <c r="PZI64" s="497"/>
      <c r="PZJ64" s="497"/>
      <c r="PZK64" s="497"/>
      <c r="PZL64" s="497"/>
      <c r="PZM64" s="497"/>
      <c r="PZN64" s="497"/>
      <c r="PZO64" s="497"/>
      <c r="PZP64" s="497"/>
      <c r="PZQ64" s="497"/>
      <c r="PZR64" s="497"/>
      <c r="PZS64" s="497"/>
      <c r="PZT64" s="497"/>
      <c r="PZU64" s="497"/>
      <c r="PZV64" s="497"/>
      <c r="PZW64" s="497"/>
      <c r="PZX64" s="497"/>
      <c r="PZY64" s="497"/>
      <c r="PZZ64" s="497"/>
      <c r="QAA64" s="497"/>
      <c r="QAB64" s="497"/>
      <c r="QAC64" s="497"/>
      <c r="QAD64" s="497"/>
      <c r="QAE64" s="497"/>
      <c r="QAF64" s="497"/>
      <c r="QAG64" s="497"/>
      <c r="QAH64" s="497"/>
      <c r="QAI64" s="497"/>
      <c r="QAJ64" s="497"/>
      <c r="QAK64" s="497"/>
      <c r="QAL64" s="497"/>
      <c r="QAM64" s="497"/>
      <c r="QAN64" s="497"/>
      <c r="QAO64" s="497"/>
      <c r="QAP64" s="497"/>
      <c r="QAQ64" s="497"/>
      <c r="QAR64" s="497"/>
      <c r="QAS64" s="497"/>
      <c r="QAT64" s="497"/>
      <c r="QAU64" s="497"/>
      <c r="QAV64" s="497"/>
      <c r="QAW64" s="497"/>
      <c r="QAX64" s="497"/>
      <c r="QAY64" s="497"/>
      <c r="QAZ64" s="497"/>
      <c r="QBA64" s="497"/>
      <c r="QBB64" s="497"/>
      <c r="QBC64" s="497"/>
      <c r="QBD64" s="497"/>
      <c r="QBE64" s="497"/>
      <c r="QBF64" s="497"/>
      <c r="QBG64" s="497"/>
      <c r="QBH64" s="497"/>
      <c r="QBI64" s="497"/>
      <c r="QBJ64" s="497"/>
      <c r="QBK64" s="497"/>
      <c r="QBL64" s="497"/>
      <c r="QBM64" s="497"/>
      <c r="QBN64" s="497"/>
      <c r="QBO64" s="497"/>
      <c r="QBP64" s="497"/>
      <c r="QBQ64" s="497"/>
      <c r="QBR64" s="497"/>
      <c r="QBS64" s="497"/>
      <c r="QBT64" s="497"/>
      <c r="QBU64" s="497"/>
      <c r="QBV64" s="497"/>
      <c r="QBW64" s="497"/>
      <c r="QBX64" s="497"/>
      <c r="QBY64" s="497"/>
      <c r="QBZ64" s="497"/>
      <c r="QCA64" s="497"/>
      <c r="QCB64" s="497"/>
      <c r="QCC64" s="497"/>
      <c r="QCD64" s="497"/>
      <c r="QCE64" s="497"/>
      <c r="QCF64" s="497"/>
      <c r="QCG64" s="497"/>
      <c r="QCH64" s="497"/>
      <c r="QCI64" s="497"/>
      <c r="QCJ64" s="497"/>
      <c r="QCK64" s="497"/>
      <c r="QCL64" s="497"/>
      <c r="QCM64" s="497"/>
      <c r="QCN64" s="497"/>
      <c r="QCO64" s="497"/>
      <c r="QCP64" s="497"/>
      <c r="QCQ64" s="497"/>
      <c r="QCR64" s="497"/>
      <c r="QCS64" s="497"/>
      <c r="QCT64" s="497"/>
      <c r="QCU64" s="497"/>
      <c r="QCV64" s="497"/>
      <c r="QCW64" s="497"/>
      <c r="QCX64" s="497"/>
      <c r="QCY64" s="497"/>
      <c r="QCZ64" s="497"/>
      <c r="QDA64" s="497"/>
      <c r="QDB64" s="497"/>
      <c r="QDC64" s="497"/>
      <c r="QDD64" s="497"/>
      <c r="QDE64" s="497"/>
      <c r="QDF64" s="497"/>
      <c r="QDG64" s="497"/>
      <c r="QDH64" s="497"/>
      <c r="QDI64" s="497"/>
      <c r="QDJ64" s="497"/>
      <c r="QDK64" s="497"/>
      <c r="QDL64" s="497"/>
      <c r="QDM64" s="497"/>
      <c r="QDN64" s="497"/>
      <c r="QDO64" s="497"/>
      <c r="QDP64" s="497"/>
      <c r="QDQ64" s="497"/>
      <c r="QDR64" s="497"/>
      <c r="QDS64" s="497"/>
      <c r="QDT64" s="497"/>
      <c r="QDU64" s="497"/>
      <c r="QDV64" s="497"/>
      <c r="QDW64" s="497"/>
      <c r="QDX64" s="497"/>
      <c r="QDY64" s="497"/>
      <c r="QDZ64" s="497"/>
      <c r="QEA64" s="497"/>
      <c r="QEB64" s="497"/>
      <c r="QEC64" s="497"/>
      <c r="QED64" s="497"/>
      <c r="QEE64" s="497"/>
      <c r="QEF64" s="497"/>
      <c r="QEG64" s="497"/>
      <c r="QEH64" s="497"/>
      <c r="QEI64" s="497"/>
      <c r="QEJ64" s="497"/>
      <c r="QEK64" s="497"/>
      <c r="QEL64" s="497"/>
      <c r="QEM64" s="497"/>
      <c r="QEN64" s="497"/>
      <c r="QEO64" s="497"/>
      <c r="QEP64" s="497"/>
      <c r="QEQ64" s="497"/>
      <c r="QER64" s="497"/>
      <c r="QES64" s="497"/>
      <c r="QET64" s="497"/>
      <c r="QEU64" s="497"/>
      <c r="QEV64" s="497"/>
      <c r="QEW64" s="497"/>
      <c r="QEX64" s="497"/>
      <c r="QEY64" s="497"/>
      <c r="QEZ64" s="497"/>
      <c r="QFA64" s="497"/>
      <c r="QFB64" s="497"/>
      <c r="QFC64" s="497"/>
      <c r="QFD64" s="497"/>
      <c r="QFE64" s="497"/>
      <c r="QFF64" s="497"/>
      <c r="QFG64" s="497"/>
      <c r="QFH64" s="497"/>
      <c r="QFI64" s="497"/>
      <c r="QFJ64" s="497"/>
      <c r="QFK64" s="497"/>
      <c r="QFL64" s="497"/>
      <c r="QFM64" s="497"/>
      <c r="QFN64" s="497"/>
      <c r="QFO64" s="497"/>
      <c r="QFP64" s="497"/>
      <c r="QFQ64" s="497"/>
      <c r="QFR64" s="497"/>
      <c r="QFS64" s="497"/>
      <c r="QFT64" s="497"/>
      <c r="QFU64" s="497"/>
      <c r="QFV64" s="497"/>
      <c r="QFW64" s="497"/>
      <c r="QFX64" s="497"/>
      <c r="QFY64" s="497"/>
      <c r="QFZ64" s="497"/>
      <c r="QGA64" s="497"/>
      <c r="QGB64" s="497"/>
      <c r="QGC64" s="497"/>
      <c r="QGD64" s="497"/>
      <c r="QGE64" s="497"/>
      <c r="QGF64" s="497"/>
      <c r="QGG64" s="497"/>
      <c r="QGH64" s="497"/>
      <c r="QGI64" s="497"/>
      <c r="QGJ64" s="497"/>
      <c r="QGK64" s="497"/>
      <c r="QGL64" s="497"/>
      <c r="QGM64" s="497"/>
      <c r="QGN64" s="497"/>
      <c r="QGO64" s="497"/>
      <c r="QGP64" s="497"/>
      <c r="QGQ64" s="497"/>
      <c r="QGR64" s="497"/>
      <c r="QGS64" s="497"/>
      <c r="QGT64" s="497"/>
      <c r="QGU64" s="497"/>
      <c r="QGV64" s="497"/>
      <c r="QGW64" s="497"/>
      <c r="QGX64" s="497"/>
      <c r="QGY64" s="497"/>
      <c r="QGZ64" s="497"/>
      <c r="QHA64" s="497"/>
      <c r="QHB64" s="497"/>
      <c r="QHC64" s="497"/>
      <c r="QHD64" s="497"/>
      <c r="QHE64" s="497"/>
      <c r="QHF64" s="497"/>
      <c r="QHG64" s="497"/>
      <c r="QHH64" s="497"/>
      <c r="QHI64" s="497"/>
      <c r="QHJ64" s="497"/>
      <c r="QHK64" s="497"/>
      <c r="QHL64" s="497"/>
      <c r="QHM64" s="497"/>
      <c r="QHN64" s="497"/>
      <c r="QHO64" s="497"/>
      <c r="QHP64" s="497"/>
      <c r="QHQ64" s="497"/>
      <c r="QHR64" s="497"/>
      <c r="QHS64" s="497"/>
      <c r="QHT64" s="497"/>
      <c r="QHU64" s="497"/>
      <c r="QHV64" s="497"/>
      <c r="QHW64" s="497"/>
      <c r="QHX64" s="497"/>
      <c r="QHY64" s="497"/>
      <c r="QHZ64" s="497"/>
      <c r="QIA64" s="497"/>
      <c r="QIB64" s="497"/>
      <c r="QIC64" s="497"/>
      <c r="QID64" s="497"/>
      <c r="QIE64" s="497"/>
      <c r="QIF64" s="497"/>
      <c r="QIG64" s="497"/>
      <c r="QIH64" s="497"/>
      <c r="QII64" s="497"/>
      <c r="QIJ64" s="497"/>
      <c r="QIK64" s="497"/>
      <c r="QIL64" s="497"/>
      <c r="QIM64" s="497"/>
      <c r="QIN64" s="497"/>
      <c r="QIO64" s="497"/>
      <c r="QIP64" s="497"/>
      <c r="QIQ64" s="497"/>
      <c r="QIR64" s="497"/>
      <c r="QIS64" s="497"/>
      <c r="QIT64" s="497"/>
      <c r="QIU64" s="497"/>
      <c r="QIV64" s="497"/>
      <c r="QIW64" s="497"/>
      <c r="QIX64" s="497"/>
      <c r="QIY64" s="497"/>
      <c r="QIZ64" s="497"/>
      <c r="QJA64" s="497"/>
      <c r="QJB64" s="497"/>
      <c r="QJC64" s="497"/>
      <c r="QJD64" s="497"/>
      <c r="QJE64" s="497"/>
      <c r="QJF64" s="497"/>
      <c r="QJG64" s="497"/>
      <c r="QJH64" s="497"/>
      <c r="QJI64" s="497"/>
      <c r="QJJ64" s="497"/>
      <c r="QJK64" s="497"/>
      <c r="QJL64" s="497"/>
      <c r="QJM64" s="497"/>
      <c r="QJN64" s="497"/>
      <c r="QJO64" s="497"/>
      <c r="QJP64" s="497"/>
      <c r="QJQ64" s="497"/>
      <c r="QJR64" s="497"/>
      <c r="QJS64" s="497"/>
      <c r="QJT64" s="497"/>
      <c r="QJU64" s="497"/>
      <c r="QJV64" s="497"/>
      <c r="QJW64" s="497"/>
      <c r="QJX64" s="497"/>
      <c r="QJY64" s="497"/>
      <c r="QJZ64" s="497"/>
      <c r="QKA64" s="497"/>
      <c r="QKB64" s="497"/>
      <c r="QKC64" s="497"/>
      <c r="QKD64" s="497"/>
      <c r="QKE64" s="497"/>
      <c r="QKF64" s="497"/>
      <c r="QKG64" s="497"/>
      <c r="QKH64" s="497"/>
      <c r="QKI64" s="497"/>
      <c r="QKJ64" s="497"/>
      <c r="QKK64" s="497"/>
      <c r="QKL64" s="497"/>
      <c r="QKM64" s="497"/>
      <c r="QKN64" s="497"/>
      <c r="QKO64" s="497"/>
      <c r="QKP64" s="497"/>
      <c r="QKQ64" s="497"/>
      <c r="QKR64" s="497"/>
      <c r="QKS64" s="497"/>
      <c r="QKT64" s="497"/>
      <c r="QKU64" s="497"/>
      <c r="QKV64" s="497"/>
      <c r="QKW64" s="497"/>
      <c r="QKX64" s="497"/>
      <c r="QKY64" s="497"/>
      <c r="QKZ64" s="497"/>
      <c r="QLA64" s="497"/>
      <c r="QLB64" s="497"/>
      <c r="QLC64" s="497"/>
      <c r="QLD64" s="497"/>
      <c r="QLE64" s="497"/>
      <c r="QLF64" s="497"/>
      <c r="QLG64" s="497"/>
      <c r="QLH64" s="497"/>
      <c r="QLI64" s="497"/>
      <c r="QLJ64" s="497"/>
      <c r="QLK64" s="497"/>
      <c r="QLL64" s="497"/>
      <c r="QLM64" s="497"/>
      <c r="QLN64" s="497"/>
      <c r="QLO64" s="497"/>
      <c r="QLP64" s="497"/>
      <c r="QLQ64" s="497"/>
      <c r="QLR64" s="497"/>
      <c r="QLS64" s="497"/>
      <c r="QLT64" s="497"/>
      <c r="QLU64" s="497"/>
      <c r="QLV64" s="497"/>
      <c r="QLW64" s="497"/>
      <c r="QLX64" s="497"/>
      <c r="QLY64" s="497"/>
      <c r="QLZ64" s="497"/>
      <c r="QMA64" s="497"/>
      <c r="QMB64" s="497"/>
      <c r="QMC64" s="497"/>
      <c r="QMD64" s="497"/>
      <c r="QME64" s="497"/>
      <c r="QMF64" s="497"/>
      <c r="QMG64" s="497"/>
      <c r="QMH64" s="497"/>
      <c r="QMI64" s="497"/>
      <c r="QMJ64" s="497"/>
      <c r="QMK64" s="497"/>
      <c r="QML64" s="497"/>
      <c r="QMM64" s="497"/>
      <c r="QMN64" s="497"/>
      <c r="QMO64" s="497"/>
      <c r="QMP64" s="497"/>
      <c r="QMQ64" s="497"/>
      <c r="QMR64" s="497"/>
      <c r="QMS64" s="497"/>
      <c r="QMT64" s="497"/>
      <c r="QMU64" s="497"/>
      <c r="QMV64" s="497"/>
      <c r="QMW64" s="497"/>
      <c r="QMX64" s="497"/>
      <c r="QMY64" s="497"/>
      <c r="QMZ64" s="497"/>
      <c r="QNA64" s="497"/>
      <c r="QNB64" s="497"/>
      <c r="QNC64" s="497"/>
      <c r="QND64" s="497"/>
      <c r="QNE64" s="497"/>
      <c r="QNF64" s="497"/>
      <c r="QNG64" s="497"/>
      <c r="QNH64" s="497"/>
      <c r="QNI64" s="497"/>
      <c r="QNJ64" s="497"/>
      <c r="QNK64" s="497"/>
      <c r="QNL64" s="497"/>
      <c r="QNM64" s="497"/>
      <c r="QNN64" s="497"/>
      <c r="QNO64" s="497"/>
      <c r="QNP64" s="497"/>
      <c r="QNQ64" s="497"/>
      <c r="QNR64" s="497"/>
      <c r="QNS64" s="497"/>
      <c r="QNT64" s="497"/>
      <c r="QNU64" s="497"/>
      <c r="QNV64" s="497"/>
      <c r="QNW64" s="497"/>
      <c r="QNX64" s="497"/>
      <c r="QNY64" s="497"/>
      <c r="QNZ64" s="497"/>
      <c r="QOA64" s="497"/>
      <c r="QOB64" s="497"/>
      <c r="QOC64" s="497"/>
      <c r="QOD64" s="497"/>
      <c r="QOE64" s="497"/>
      <c r="QOF64" s="497"/>
      <c r="QOG64" s="497"/>
      <c r="QOH64" s="497"/>
      <c r="QOI64" s="497"/>
      <c r="QOJ64" s="497"/>
      <c r="QOK64" s="497"/>
      <c r="QOL64" s="497"/>
      <c r="QOM64" s="497"/>
      <c r="QON64" s="497"/>
      <c r="QOO64" s="497"/>
      <c r="QOP64" s="497"/>
      <c r="QOQ64" s="497"/>
      <c r="QOR64" s="497"/>
      <c r="QOS64" s="497"/>
      <c r="QOT64" s="497"/>
      <c r="QOU64" s="497"/>
      <c r="QOV64" s="497"/>
      <c r="QOW64" s="497"/>
      <c r="QOX64" s="497"/>
      <c r="QOY64" s="497"/>
      <c r="QOZ64" s="497"/>
      <c r="QPA64" s="497"/>
      <c r="QPB64" s="497"/>
      <c r="QPC64" s="497"/>
      <c r="QPD64" s="497"/>
      <c r="QPE64" s="497"/>
      <c r="QPF64" s="497"/>
      <c r="QPG64" s="497"/>
      <c r="QPH64" s="497"/>
      <c r="QPI64" s="497"/>
      <c r="QPJ64" s="497"/>
      <c r="QPK64" s="497"/>
      <c r="QPL64" s="497"/>
      <c r="QPM64" s="497"/>
      <c r="QPN64" s="497"/>
      <c r="QPO64" s="497"/>
      <c r="QPP64" s="497"/>
      <c r="QPQ64" s="497"/>
      <c r="QPR64" s="497"/>
      <c r="QPS64" s="497"/>
      <c r="QPT64" s="497"/>
      <c r="QPU64" s="497"/>
      <c r="QPV64" s="497"/>
      <c r="QPW64" s="497"/>
      <c r="QPX64" s="497"/>
      <c r="QPY64" s="497"/>
      <c r="QPZ64" s="497"/>
      <c r="QQA64" s="497"/>
      <c r="QQB64" s="497"/>
      <c r="QQC64" s="497"/>
      <c r="QQD64" s="497"/>
      <c r="QQE64" s="497"/>
      <c r="QQF64" s="497"/>
      <c r="QQG64" s="497"/>
      <c r="QQH64" s="497"/>
      <c r="QQI64" s="497"/>
      <c r="QQJ64" s="497"/>
      <c r="QQK64" s="497"/>
      <c r="QQL64" s="497"/>
      <c r="QQM64" s="497"/>
      <c r="QQN64" s="497"/>
      <c r="QQO64" s="497"/>
      <c r="QQP64" s="497"/>
      <c r="QQQ64" s="497"/>
      <c r="QQR64" s="497"/>
      <c r="QQS64" s="497"/>
      <c r="QQT64" s="497"/>
      <c r="QQU64" s="497"/>
      <c r="QQV64" s="497"/>
      <c r="QQW64" s="497"/>
      <c r="QQX64" s="497"/>
      <c r="QQY64" s="497"/>
      <c r="QQZ64" s="497"/>
      <c r="QRA64" s="497"/>
      <c r="QRB64" s="497"/>
      <c r="QRC64" s="497"/>
      <c r="QRD64" s="497"/>
      <c r="QRE64" s="497"/>
      <c r="QRF64" s="497"/>
      <c r="QRG64" s="497"/>
      <c r="QRH64" s="497"/>
      <c r="QRI64" s="497"/>
      <c r="QRJ64" s="497"/>
      <c r="QRK64" s="497"/>
      <c r="QRL64" s="497"/>
      <c r="QRM64" s="497"/>
      <c r="QRN64" s="497"/>
      <c r="QRO64" s="497"/>
      <c r="QRP64" s="497"/>
      <c r="QRQ64" s="497"/>
      <c r="QRR64" s="497"/>
      <c r="QRS64" s="497"/>
      <c r="QRT64" s="497"/>
      <c r="QRU64" s="497"/>
      <c r="QRV64" s="497"/>
      <c r="QRW64" s="497"/>
      <c r="QRX64" s="497"/>
      <c r="QRY64" s="497"/>
      <c r="QRZ64" s="497"/>
      <c r="QSA64" s="497"/>
      <c r="QSB64" s="497"/>
      <c r="QSC64" s="497"/>
      <c r="QSD64" s="497"/>
      <c r="QSE64" s="497"/>
      <c r="QSF64" s="497"/>
      <c r="QSG64" s="497"/>
      <c r="QSH64" s="497"/>
      <c r="QSI64" s="497"/>
      <c r="QSJ64" s="497"/>
      <c r="QSK64" s="497"/>
      <c r="QSL64" s="497"/>
      <c r="QSM64" s="497"/>
      <c r="QSN64" s="497"/>
      <c r="QSO64" s="497"/>
      <c r="QSP64" s="497"/>
      <c r="QSQ64" s="497"/>
      <c r="QSR64" s="497"/>
      <c r="QSS64" s="497"/>
      <c r="QST64" s="497"/>
      <c r="QSU64" s="497"/>
      <c r="QSV64" s="497"/>
      <c r="QSW64" s="497"/>
      <c r="QSX64" s="497"/>
      <c r="QSY64" s="497"/>
      <c r="QSZ64" s="497"/>
      <c r="QTA64" s="497"/>
      <c r="QTB64" s="497"/>
      <c r="QTC64" s="497"/>
      <c r="QTD64" s="497"/>
      <c r="QTE64" s="497"/>
      <c r="QTF64" s="497"/>
      <c r="QTG64" s="497"/>
      <c r="QTH64" s="497"/>
      <c r="QTI64" s="497"/>
      <c r="QTJ64" s="497"/>
      <c r="QTK64" s="497"/>
      <c r="QTL64" s="497"/>
      <c r="QTM64" s="497"/>
      <c r="QTN64" s="497"/>
      <c r="QTO64" s="497"/>
      <c r="QTP64" s="497"/>
      <c r="QTQ64" s="497"/>
      <c r="QTR64" s="497"/>
      <c r="QTS64" s="497"/>
      <c r="QTT64" s="497"/>
      <c r="QTU64" s="497"/>
      <c r="QTV64" s="497"/>
      <c r="QTW64" s="497"/>
      <c r="QTX64" s="497"/>
      <c r="QTY64" s="497"/>
      <c r="QTZ64" s="497"/>
      <c r="QUA64" s="497"/>
      <c r="QUB64" s="497"/>
      <c r="QUC64" s="497"/>
      <c r="QUD64" s="497"/>
      <c r="QUE64" s="497"/>
      <c r="QUF64" s="497"/>
      <c r="QUG64" s="497"/>
      <c r="QUH64" s="497"/>
      <c r="QUI64" s="497"/>
      <c r="QUJ64" s="497"/>
      <c r="QUK64" s="497"/>
      <c r="QUL64" s="497"/>
      <c r="QUM64" s="497"/>
      <c r="QUN64" s="497"/>
      <c r="QUO64" s="497"/>
      <c r="QUP64" s="497"/>
      <c r="QUQ64" s="497"/>
      <c r="QUR64" s="497"/>
      <c r="QUS64" s="497"/>
      <c r="QUT64" s="497"/>
      <c r="QUU64" s="497"/>
      <c r="QUV64" s="497"/>
      <c r="QUW64" s="497"/>
      <c r="QUX64" s="497"/>
      <c r="QUY64" s="497"/>
      <c r="QUZ64" s="497"/>
      <c r="QVA64" s="497"/>
      <c r="QVB64" s="497"/>
      <c r="QVC64" s="497"/>
      <c r="QVD64" s="497"/>
      <c r="QVE64" s="497"/>
      <c r="QVF64" s="497"/>
      <c r="QVG64" s="497"/>
      <c r="QVH64" s="497"/>
      <c r="QVI64" s="497"/>
      <c r="QVJ64" s="497"/>
      <c r="QVK64" s="497"/>
      <c r="QVL64" s="497"/>
      <c r="QVM64" s="497"/>
      <c r="QVN64" s="497"/>
      <c r="QVO64" s="497"/>
      <c r="QVP64" s="497"/>
      <c r="QVQ64" s="497"/>
      <c r="QVR64" s="497"/>
      <c r="QVS64" s="497"/>
      <c r="QVT64" s="497"/>
      <c r="QVU64" s="497"/>
      <c r="QVV64" s="497"/>
      <c r="QVW64" s="497"/>
      <c r="QVX64" s="497"/>
      <c r="QVY64" s="497"/>
      <c r="QVZ64" s="497"/>
      <c r="QWA64" s="497"/>
      <c r="QWB64" s="497"/>
      <c r="QWC64" s="497"/>
      <c r="QWD64" s="497"/>
      <c r="QWE64" s="497"/>
      <c r="QWF64" s="497"/>
      <c r="QWG64" s="497"/>
      <c r="QWH64" s="497"/>
      <c r="QWI64" s="497"/>
      <c r="QWJ64" s="497"/>
      <c r="QWK64" s="497"/>
      <c r="QWL64" s="497"/>
      <c r="QWM64" s="497"/>
      <c r="QWN64" s="497"/>
      <c r="QWO64" s="497"/>
      <c r="QWP64" s="497"/>
      <c r="QWQ64" s="497"/>
      <c r="QWR64" s="497"/>
      <c r="QWS64" s="497"/>
      <c r="QWT64" s="497"/>
      <c r="QWU64" s="497"/>
      <c r="QWV64" s="497"/>
      <c r="QWW64" s="497"/>
      <c r="QWX64" s="497"/>
      <c r="QWY64" s="497"/>
      <c r="QWZ64" s="497"/>
      <c r="QXA64" s="497"/>
      <c r="QXB64" s="497"/>
      <c r="QXC64" s="497"/>
      <c r="QXD64" s="497"/>
      <c r="QXE64" s="497"/>
      <c r="QXF64" s="497"/>
      <c r="QXG64" s="497"/>
      <c r="QXH64" s="497"/>
      <c r="QXI64" s="497"/>
      <c r="QXJ64" s="497"/>
      <c r="QXK64" s="497"/>
      <c r="QXL64" s="497"/>
      <c r="QXM64" s="497"/>
      <c r="QXN64" s="497"/>
      <c r="QXO64" s="497"/>
      <c r="QXP64" s="497"/>
      <c r="QXQ64" s="497"/>
      <c r="QXR64" s="497"/>
      <c r="QXS64" s="497"/>
      <c r="QXT64" s="497"/>
      <c r="QXU64" s="497"/>
      <c r="QXV64" s="497"/>
      <c r="QXW64" s="497"/>
      <c r="QXX64" s="497"/>
      <c r="QXY64" s="497"/>
      <c r="QXZ64" s="497"/>
      <c r="QYA64" s="497"/>
      <c r="QYB64" s="497"/>
      <c r="QYC64" s="497"/>
      <c r="QYD64" s="497"/>
      <c r="QYE64" s="497"/>
      <c r="QYF64" s="497"/>
      <c r="QYG64" s="497"/>
      <c r="QYH64" s="497"/>
      <c r="QYI64" s="497"/>
      <c r="QYJ64" s="497"/>
      <c r="QYK64" s="497"/>
      <c r="QYL64" s="497"/>
      <c r="QYM64" s="497"/>
      <c r="QYN64" s="497"/>
      <c r="QYO64" s="497"/>
      <c r="QYP64" s="497"/>
      <c r="QYQ64" s="497"/>
      <c r="QYR64" s="497"/>
      <c r="QYS64" s="497"/>
      <c r="QYT64" s="497"/>
      <c r="QYU64" s="497"/>
      <c r="QYV64" s="497"/>
      <c r="QYW64" s="497"/>
      <c r="QYX64" s="497"/>
      <c r="QYY64" s="497"/>
      <c r="QYZ64" s="497"/>
      <c r="QZA64" s="497"/>
      <c r="QZB64" s="497"/>
      <c r="QZC64" s="497"/>
      <c r="QZD64" s="497"/>
      <c r="QZE64" s="497"/>
      <c r="QZF64" s="497"/>
      <c r="QZG64" s="497"/>
      <c r="QZH64" s="497"/>
      <c r="QZI64" s="497"/>
      <c r="QZJ64" s="497"/>
      <c r="QZK64" s="497"/>
      <c r="QZL64" s="497"/>
      <c r="QZM64" s="497"/>
      <c r="QZN64" s="497"/>
      <c r="QZO64" s="497"/>
      <c r="QZP64" s="497"/>
      <c r="QZQ64" s="497"/>
      <c r="QZR64" s="497"/>
      <c r="QZS64" s="497"/>
      <c r="QZT64" s="497"/>
      <c r="QZU64" s="497"/>
      <c r="QZV64" s="497"/>
      <c r="QZW64" s="497"/>
      <c r="QZX64" s="497"/>
      <c r="QZY64" s="497"/>
      <c r="QZZ64" s="497"/>
      <c r="RAA64" s="497"/>
      <c r="RAB64" s="497"/>
      <c r="RAC64" s="497"/>
      <c r="RAD64" s="497"/>
      <c r="RAE64" s="497"/>
      <c r="RAF64" s="497"/>
      <c r="RAG64" s="497"/>
      <c r="RAH64" s="497"/>
      <c r="RAI64" s="497"/>
      <c r="RAJ64" s="497"/>
      <c r="RAK64" s="497"/>
      <c r="RAL64" s="497"/>
      <c r="RAM64" s="497"/>
      <c r="RAN64" s="497"/>
      <c r="RAO64" s="497"/>
      <c r="RAP64" s="497"/>
      <c r="RAQ64" s="497"/>
      <c r="RAR64" s="497"/>
      <c r="RAS64" s="497"/>
      <c r="RAT64" s="497"/>
      <c r="RAU64" s="497"/>
      <c r="RAV64" s="497"/>
      <c r="RAW64" s="497"/>
      <c r="RAX64" s="497"/>
      <c r="RAY64" s="497"/>
      <c r="RAZ64" s="497"/>
      <c r="RBA64" s="497"/>
      <c r="RBB64" s="497"/>
      <c r="RBC64" s="497"/>
      <c r="RBD64" s="497"/>
      <c r="RBE64" s="497"/>
      <c r="RBF64" s="497"/>
      <c r="RBG64" s="497"/>
      <c r="RBH64" s="497"/>
      <c r="RBI64" s="497"/>
      <c r="RBJ64" s="497"/>
      <c r="RBK64" s="497"/>
      <c r="RBL64" s="497"/>
      <c r="RBM64" s="497"/>
      <c r="RBN64" s="497"/>
      <c r="RBO64" s="497"/>
      <c r="RBP64" s="497"/>
      <c r="RBQ64" s="497"/>
      <c r="RBR64" s="497"/>
      <c r="RBS64" s="497"/>
      <c r="RBT64" s="497"/>
      <c r="RBU64" s="497"/>
      <c r="RBV64" s="497"/>
      <c r="RBW64" s="497"/>
      <c r="RBX64" s="497"/>
      <c r="RBY64" s="497"/>
      <c r="RBZ64" s="497"/>
      <c r="RCA64" s="497"/>
      <c r="RCB64" s="497"/>
      <c r="RCC64" s="497"/>
      <c r="RCD64" s="497"/>
      <c r="RCE64" s="497"/>
      <c r="RCF64" s="497"/>
      <c r="RCG64" s="497"/>
      <c r="RCH64" s="497"/>
      <c r="RCI64" s="497"/>
      <c r="RCJ64" s="497"/>
      <c r="RCK64" s="497"/>
      <c r="RCL64" s="497"/>
      <c r="RCM64" s="497"/>
      <c r="RCN64" s="497"/>
      <c r="RCO64" s="497"/>
      <c r="RCP64" s="497"/>
      <c r="RCQ64" s="497"/>
      <c r="RCR64" s="497"/>
      <c r="RCS64" s="497"/>
      <c r="RCT64" s="497"/>
      <c r="RCU64" s="497"/>
      <c r="RCV64" s="497"/>
      <c r="RCW64" s="497"/>
      <c r="RCX64" s="497"/>
      <c r="RCY64" s="497"/>
      <c r="RCZ64" s="497"/>
      <c r="RDA64" s="497"/>
      <c r="RDB64" s="497"/>
      <c r="RDC64" s="497"/>
      <c r="RDD64" s="497"/>
      <c r="RDE64" s="497"/>
      <c r="RDF64" s="497"/>
      <c r="RDG64" s="497"/>
      <c r="RDH64" s="497"/>
      <c r="RDI64" s="497"/>
      <c r="RDJ64" s="497"/>
      <c r="RDK64" s="497"/>
      <c r="RDL64" s="497"/>
      <c r="RDM64" s="497"/>
      <c r="RDN64" s="497"/>
      <c r="RDO64" s="497"/>
      <c r="RDP64" s="497"/>
      <c r="RDQ64" s="497"/>
      <c r="RDR64" s="497"/>
      <c r="RDS64" s="497"/>
      <c r="RDT64" s="497"/>
      <c r="RDU64" s="497"/>
      <c r="RDV64" s="497"/>
      <c r="RDW64" s="497"/>
      <c r="RDX64" s="497"/>
      <c r="RDY64" s="497"/>
      <c r="RDZ64" s="497"/>
      <c r="REA64" s="497"/>
      <c r="REB64" s="497"/>
      <c r="REC64" s="497"/>
      <c r="RED64" s="497"/>
      <c r="REE64" s="497"/>
      <c r="REF64" s="497"/>
      <c r="REG64" s="497"/>
      <c r="REH64" s="497"/>
      <c r="REI64" s="497"/>
      <c r="REJ64" s="497"/>
      <c r="REK64" s="497"/>
      <c r="REL64" s="497"/>
      <c r="REM64" s="497"/>
      <c r="REN64" s="497"/>
      <c r="REO64" s="497"/>
      <c r="REP64" s="497"/>
      <c r="REQ64" s="497"/>
      <c r="RER64" s="497"/>
      <c r="RES64" s="497"/>
      <c r="RET64" s="497"/>
      <c r="REU64" s="497"/>
      <c r="REV64" s="497"/>
      <c r="REW64" s="497"/>
      <c r="REX64" s="497"/>
      <c r="REY64" s="497"/>
      <c r="REZ64" s="497"/>
      <c r="RFA64" s="497"/>
      <c r="RFB64" s="497"/>
      <c r="RFC64" s="497"/>
      <c r="RFD64" s="497"/>
      <c r="RFE64" s="497"/>
      <c r="RFF64" s="497"/>
      <c r="RFG64" s="497"/>
      <c r="RFH64" s="497"/>
      <c r="RFI64" s="497"/>
      <c r="RFJ64" s="497"/>
      <c r="RFK64" s="497"/>
      <c r="RFL64" s="497"/>
      <c r="RFM64" s="497"/>
      <c r="RFN64" s="497"/>
      <c r="RFO64" s="497"/>
      <c r="RFP64" s="497"/>
      <c r="RFQ64" s="497"/>
      <c r="RFR64" s="497"/>
      <c r="RFS64" s="497"/>
      <c r="RFT64" s="497"/>
      <c r="RFU64" s="497"/>
      <c r="RFV64" s="497"/>
      <c r="RFW64" s="497"/>
      <c r="RFX64" s="497"/>
      <c r="RFY64" s="497"/>
      <c r="RFZ64" s="497"/>
      <c r="RGA64" s="497"/>
      <c r="RGB64" s="497"/>
      <c r="RGC64" s="497"/>
      <c r="RGD64" s="497"/>
      <c r="RGE64" s="497"/>
      <c r="RGF64" s="497"/>
      <c r="RGG64" s="497"/>
      <c r="RGH64" s="497"/>
      <c r="RGI64" s="497"/>
      <c r="RGJ64" s="497"/>
      <c r="RGK64" s="497"/>
      <c r="RGL64" s="497"/>
      <c r="RGM64" s="497"/>
      <c r="RGN64" s="497"/>
      <c r="RGO64" s="497"/>
      <c r="RGP64" s="497"/>
      <c r="RGQ64" s="497"/>
      <c r="RGR64" s="497"/>
      <c r="RGS64" s="497"/>
      <c r="RGT64" s="497"/>
      <c r="RGU64" s="497"/>
      <c r="RGV64" s="497"/>
      <c r="RGW64" s="497"/>
      <c r="RGX64" s="497"/>
      <c r="RGY64" s="497"/>
      <c r="RGZ64" s="497"/>
      <c r="RHA64" s="497"/>
      <c r="RHB64" s="497"/>
      <c r="RHC64" s="497"/>
      <c r="RHD64" s="497"/>
      <c r="RHE64" s="497"/>
      <c r="RHF64" s="497"/>
      <c r="RHG64" s="497"/>
      <c r="RHH64" s="497"/>
      <c r="RHI64" s="497"/>
      <c r="RHJ64" s="497"/>
      <c r="RHK64" s="497"/>
      <c r="RHL64" s="497"/>
      <c r="RHM64" s="497"/>
      <c r="RHN64" s="497"/>
      <c r="RHO64" s="497"/>
      <c r="RHP64" s="497"/>
      <c r="RHQ64" s="497"/>
      <c r="RHR64" s="497"/>
      <c r="RHS64" s="497"/>
      <c r="RHT64" s="497"/>
      <c r="RHU64" s="497"/>
      <c r="RHV64" s="497"/>
      <c r="RHW64" s="497"/>
      <c r="RHX64" s="497"/>
      <c r="RHY64" s="497"/>
      <c r="RHZ64" s="497"/>
      <c r="RIA64" s="497"/>
      <c r="RIB64" s="497"/>
      <c r="RIC64" s="497"/>
      <c r="RID64" s="497"/>
      <c r="RIE64" s="497"/>
      <c r="RIF64" s="497"/>
      <c r="RIG64" s="497"/>
      <c r="RIH64" s="497"/>
      <c r="RII64" s="497"/>
      <c r="RIJ64" s="497"/>
      <c r="RIK64" s="497"/>
      <c r="RIL64" s="497"/>
      <c r="RIM64" s="497"/>
      <c r="RIN64" s="497"/>
      <c r="RIO64" s="497"/>
      <c r="RIP64" s="497"/>
      <c r="RIQ64" s="497"/>
      <c r="RIR64" s="497"/>
      <c r="RIS64" s="497"/>
      <c r="RIT64" s="497"/>
      <c r="RIU64" s="497"/>
      <c r="RIV64" s="497"/>
      <c r="RIW64" s="497"/>
      <c r="RIX64" s="497"/>
      <c r="RIY64" s="497"/>
      <c r="RIZ64" s="497"/>
      <c r="RJA64" s="497"/>
      <c r="RJB64" s="497"/>
      <c r="RJC64" s="497"/>
      <c r="RJD64" s="497"/>
      <c r="RJE64" s="497"/>
      <c r="RJF64" s="497"/>
      <c r="RJG64" s="497"/>
      <c r="RJH64" s="497"/>
      <c r="RJI64" s="497"/>
      <c r="RJJ64" s="497"/>
      <c r="RJK64" s="497"/>
      <c r="RJL64" s="497"/>
      <c r="RJM64" s="497"/>
      <c r="RJN64" s="497"/>
      <c r="RJO64" s="497"/>
      <c r="RJP64" s="497"/>
      <c r="RJQ64" s="497"/>
      <c r="RJR64" s="497"/>
      <c r="RJS64" s="497"/>
      <c r="RJT64" s="497"/>
      <c r="RJU64" s="497"/>
      <c r="RJV64" s="497"/>
      <c r="RJW64" s="497"/>
      <c r="RJX64" s="497"/>
      <c r="RJY64" s="497"/>
      <c r="RJZ64" s="497"/>
      <c r="RKA64" s="497"/>
      <c r="RKB64" s="497"/>
      <c r="RKC64" s="497"/>
      <c r="RKD64" s="497"/>
      <c r="RKE64" s="497"/>
      <c r="RKF64" s="497"/>
      <c r="RKG64" s="497"/>
      <c r="RKH64" s="497"/>
      <c r="RKI64" s="497"/>
      <c r="RKJ64" s="497"/>
      <c r="RKK64" s="497"/>
      <c r="RKL64" s="497"/>
      <c r="RKM64" s="497"/>
      <c r="RKN64" s="497"/>
      <c r="RKO64" s="497"/>
      <c r="RKP64" s="497"/>
      <c r="RKQ64" s="497"/>
      <c r="RKR64" s="497"/>
      <c r="RKS64" s="497"/>
      <c r="RKT64" s="497"/>
      <c r="RKU64" s="497"/>
      <c r="RKV64" s="497"/>
      <c r="RKW64" s="497"/>
      <c r="RKX64" s="497"/>
      <c r="RKY64" s="497"/>
      <c r="RKZ64" s="497"/>
      <c r="RLA64" s="497"/>
      <c r="RLB64" s="497"/>
      <c r="RLC64" s="497"/>
      <c r="RLD64" s="497"/>
      <c r="RLE64" s="497"/>
      <c r="RLF64" s="497"/>
      <c r="RLG64" s="497"/>
      <c r="RLH64" s="497"/>
      <c r="RLI64" s="497"/>
      <c r="RLJ64" s="497"/>
      <c r="RLK64" s="497"/>
      <c r="RLL64" s="497"/>
      <c r="RLM64" s="497"/>
      <c r="RLN64" s="497"/>
      <c r="RLO64" s="497"/>
      <c r="RLP64" s="497"/>
      <c r="RLQ64" s="497"/>
      <c r="RLR64" s="497"/>
      <c r="RLS64" s="497"/>
      <c r="RLT64" s="497"/>
      <c r="RLU64" s="497"/>
      <c r="RLV64" s="497"/>
      <c r="RLW64" s="497"/>
      <c r="RLX64" s="497"/>
      <c r="RLY64" s="497"/>
      <c r="RLZ64" s="497"/>
      <c r="RMA64" s="497"/>
      <c r="RMB64" s="497"/>
      <c r="RMC64" s="497"/>
      <c r="RMD64" s="497"/>
      <c r="RME64" s="497"/>
      <c r="RMF64" s="497"/>
      <c r="RMG64" s="497"/>
      <c r="RMH64" s="497"/>
      <c r="RMI64" s="497"/>
      <c r="RMJ64" s="497"/>
      <c r="RMK64" s="497"/>
      <c r="RML64" s="497"/>
      <c r="RMM64" s="497"/>
      <c r="RMN64" s="497"/>
      <c r="RMO64" s="497"/>
      <c r="RMP64" s="497"/>
      <c r="RMQ64" s="497"/>
      <c r="RMR64" s="497"/>
      <c r="RMS64" s="497"/>
      <c r="RMT64" s="497"/>
      <c r="RMU64" s="497"/>
      <c r="RMV64" s="497"/>
      <c r="RMW64" s="497"/>
      <c r="RMX64" s="497"/>
      <c r="RMY64" s="497"/>
      <c r="RMZ64" s="497"/>
      <c r="RNA64" s="497"/>
      <c r="RNB64" s="497"/>
      <c r="RNC64" s="497"/>
      <c r="RND64" s="497"/>
      <c r="RNE64" s="497"/>
      <c r="RNF64" s="497"/>
      <c r="RNG64" s="497"/>
      <c r="RNH64" s="497"/>
      <c r="RNI64" s="497"/>
      <c r="RNJ64" s="497"/>
      <c r="RNK64" s="497"/>
      <c r="RNL64" s="497"/>
      <c r="RNM64" s="497"/>
      <c r="RNN64" s="497"/>
      <c r="RNO64" s="497"/>
      <c r="RNP64" s="497"/>
      <c r="RNQ64" s="497"/>
      <c r="RNR64" s="497"/>
      <c r="RNS64" s="497"/>
      <c r="RNT64" s="497"/>
      <c r="RNU64" s="497"/>
      <c r="RNV64" s="497"/>
      <c r="RNW64" s="497"/>
      <c r="RNX64" s="497"/>
      <c r="RNY64" s="497"/>
      <c r="RNZ64" s="497"/>
      <c r="ROA64" s="497"/>
      <c r="ROB64" s="497"/>
      <c r="ROC64" s="497"/>
      <c r="ROD64" s="497"/>
      <c r="ROE64" s="497"/>
      <c r="ROF64" s="497"/>
      <c r="ROG64" s="497"/>
      <c r="ROH64" s="497"/>
      <c r="ROI64" s="497"/>
      <c r="ROJ64" s="497"/>
      <c r="ROK64" s="497"/>
      <c r="ROL64" s="497"/>
      <c r="ROM64" s="497"/>
      <c r="RON64" s="497"/>
      <c r="ROO64" s="497"/>
      <c r="ROP64" s="497"/>
      <c r="ROQ64" s="497"/>
      <c r="ROR64" s="497"/>
      <c r="ROS64" s="497"/>
      <c r="ROT64" s="497"/>
      <c r="ROU64" s="497"/>
      <c r="ROV64" s="497"/>
      <c r="ROW64" s="497"/>
      <c r="ROX64" s="497"/>
      <c r="ROY64" s="497"/>
      <c r="ROZ64" s="497"/>
      <c r="RPA64" s="497"/>
      <c r="RPB64" s="497"/>
      <c r="RPC64" s="497"/>
      <c r="RPD64" s="497"/>
      <c r="RPE64" s="497"/>
      <c r="RPF64" s="497"/>
      <c r="RPG64" s="497"/>
      <c r="RPH64" s="497"/>
      <c r="RPI64" s="497"/>
      <c r="RPJ64" s="497"/>
      <c r="RPK64" s="497"/>
      <c r="RPL64" s="497"/>
      <c r="RPM64" s="497"/>
      <c r="RPN64" s="497"/>
      <c r="RPO64" s="497"/>
      <c r="RPP64" s="497"/>
      <c r="RPQ64" s="497"/>
      <c r="RPR64" s="497"/>
      <c r="RPS64" s="497"/>
      <c r="RPT64" s="497"/>
      <c r="RPU64" s="497"/>
      <c r="RPV64" s="497"/>
      <c r="RPW64" s="497"/>
      <c r="RPX64" s="497"/>
      <c r="RPY64" s="497"/>
      <c r="RPZ64" s="497"/>
      <c r="RQA64" s="497"/>
      <c r="RQB64" s="497"/>
      <c r="RQC64" s="497"/>
      <c r="RQD64" s="497"/>
      <c r="RQE64" s="497"/>
      <c r="RQF64" s="497"/>
      <c r="RQG64" s="497"/>
      <c r="RQH64" s="497"/>
      <c r="RQI64" s="497"/>
      <c r="RQJ64" s="497"/>
      <c r="RQK64" s="497"/>
      <c r="RQL64" s="497"/>
      <c r="RQM64" s="497"/>
      <c r="RQN64" s="497"/>
      <c r="RQO64" s="497"/>
      <c r="RQP64" s="497"/>
      <c r="RQQ64" s="497"/>
      <c r="RQR64" s="497"/>
      <c r="RQS64" s="497"/>
      <c r="RQT64" s="497"/>
      <c r="RQU64" s="497"/>
      <c r="RQV64" s="497"/>
      <c r="RQW64" s="497"/>
      <c r="RQX64" s="497"/>
      <c r="RQY64" s="497"/>
      <c r="RQZ64" s="497"/>
      <c r="RRA64" s="497"/>
      <c r="RRB64" s="497"/>
      <c r="RRC64" s="497"/>
      <c r="RRD64" s="497"/>
      <c r="RRE64" s="497"/>
      <c r="RRF64" s="497"/>
      <c r="RRG64" s="497"/>
      <c r="RRH64" s="497"/>
      <c r="RRI64" s="497"/>
      <c r="RRJ64" s="497"/>
      <c r="RRK64" s="497"/>
      <c r="RRL64" s="497"/>
      <c r="RRM64" s="497"/>
      <c r="RRN64" s="497"/>
      <c r="RRO64" s="497"/>
      <c r="RRP64" s="497"/>
      <c r="RRQ64" s="497"/>
      <c r="RRR64" s="497"/>
      <c r="RRS64" s="497"/>
      <c r="RRT64" s="497"/>
      <c r="RRU64" s="497"/>
      <c r="RRV64" s="497"/>
      <c r="RRW64" s="497"/>
      <c r="RRX64" s="497"/>
      <c r="RRY64" s="497"/>
      <c r="RRZ64" s="497"/>
      <c r="RSA64" s="497"/>
      <c r="RSB64" s="497"/>
      <c r="RSC64" s="497"/>
      <c r="RSD64" s="497"/>
      <c r="RSE64" s="497"/>
      <c r="RSF64" s="497"/>
      <c r="RSG64" s="497"/>
      <c r="RSH64" s="497"/>
      <c r="RSI64" s="497"/>
      <c r="RSJ64" s="497"/>
      <c r="RSK64" s="497"/>
      <c r="RSL64" s="497"/>
      <c r="RSM64" s="497"/>
      <c r="RSN64" s="497"/>
      <c r="RSO64" s="497"/>
      <c r="RSP64" s="497"/>
      <c r="RSQ64" s="497"/>
      <c r="RSR64" s="497"/>
      <c r="RSS64" s="497"/>
      <c r="RST64" s="497"/>
      <c r="RSU64" s="497"/>
      <c r="RSV64" s="497"/>
      <c r="RSW64" s="497"/>
      <c r="RSX64" s="497"/>
      <c r="RSY64" s="497"/>
      <c r="RSZ64" s="497"/>
      <c r="RTA64" s="497"/>
      <c r="RTB64" s="497"/>
      <c r="RTC64" s="497"/>
      <c r="RTD64" s="497"/>
      <c r="RTE64" s="497"/>
      <c r="RTF64" s="497"/>
      <c r="RTG64" s="497"/>
      <c r="RTH64" s="497"/>
      <c r="RTI64" s="497"/>
      <c r="RTJ64" s="497"/>
      <c r="RTK64" s="497"/>
      <c r="RTL64" s="497"/>
      <c r="RTM64" s="497"/>
      <c r="RTN64" s="497"/>
      <c r="RTO64" s="497"/>
      <c r="RTP64" s="497"/>
      <c r="RTQ64" s="497"/>
      <c r="RTR64" s="497"/>
      <c r="RTS64" s="497"/>
      <c r="RTT64" s="497"/>
      <c r="RTU64" s="497"/>
      <c r="RTV64" s="497"/>
      <c r="RTW64" s="497"/>
      <c r="RTX64" s="497"/>
      <c r="RTY64" s="497"/>
      <c r="RTZ64" s="497"/>
      <c r="RUA64" s="497"/>
      <c r="RUB64" s="497"/>
      <c r="RUC64" s="497"/>
      <c r="RUD64" s="497"/>
      <c r="RUE64" s="497"/>
      <c r="RUF64" s="497"/>
      <c r="RUG64" s="497"/>
      <c r="RUH64" s="497"/>
      <c r="RUI64" s="497"/>
      <c r="RUJ64" s="497"/>
      <c r="RUK64" s="497"/>
      <c r="RUL64" s="497"/>
      <c r="RUM64" s="497"/>
      <c r="RUN64" s="497"/>
      <c r="RUO64" s="497"/>
      <c r="RUP64" s="497"/>
      <c r="RUQ64" s="497"/>
      <c r="RUR64" s="497"/>
      <c r="RUS64" s="497"/>
      <c r="RUT64" s="497"/>
      <c r="RUU64" s="497"/>
      <c r="RUV64" s="497"/>
      <c r="RUW64" s="497"/>
      <c r="RUX64" s="497"/>
      <c r="RUY64" s="497"/>
      <c r="RUZ64" s="497"/>
      <c r="RVA64" s="497"/>
      <c r="RVB64" s="497"/>
      <c r="RVC64" s="497"/>
      <c r="RVD64" s="497"/>
      <c r="RVE64" s="497"/>
      <c r="RVF64" s="497"/>
      <c r="RVG64" s="497"/>
      <c r="RVH64" s="497"/>
      <c r="RVI64" s="497"/>
      <c r="RVJ64" s="497"/>
      <c r="RVK64" s="497"/>
      <c r="RVL64" s="497"/>
      <c r="RVM64" s="497"/>
      <c r="RVN64" s="497"/>
      <c r="RVO64" s="497"/>
      <c r="RVP64" s="497"/>
      <c r="RVQ64" s="497"/>
      <c r="RVR64" s="497"/>
      <c r="RVS64" s="497"/>
      <c r="RVT64" s="497"/>
      <c r="RVU64" s="497"/>
      <c r="RVV64" s="497"/>
      <c r="RVW64" s="497"/>
      <c r="RVX64" s="497"/>
      <c r="RVY64" s="497"/>
      <c r="RVZ64" s="497"/>
      <c r="RWA64" s="497"/>
      <c r="RWB64" s="497"/>
      <c r="RWC64" s="497"/>
      <c r="RWD64" s="497"/>
      <c r="RWE64" s="497"/>
      <c r="RWF64" s="497"/>
      <c r="RWG64" s="497"/>
      <c r="RWH64" s="497"/>
      <c r="RWI64" s="497"/>
      <c r="RWJ64" s="497"/>
      <c r="RWK64" s="497"/>
      <c r="RWL64" s="497"/>
      <c r="RWM64" s="497"/>
      <c r="RWN64" s="497"/>
      <c r="RWO64" s="497"/>
      <c r="RWP64" s="497"/>
      <c r="RWQ64" s="497"/>
      <c r="RWR64" s="497"/>
      <c r="RWS64" s="497"/>
      <c r="RWT64" s="497"/>
      <c r="RWU64" s="497"/>
      <c r="RWV64" s="497"/>
      <c r="RWW64" s="497"/>
      <c r="RWX64" s="497"/>
      <c r="RWY64" s="497"/>
      <c r="RWZ64" s="497"/>
      <c r="RXA64" s="497"/>
      <c r="RXB64" s="497"/>
      <c r="RXC64" s="497"/>
      <c r="RXD64" s="497"/>
      <c r="RXE64" s="497"/>
      <c r="RXF64" s="497"/>
      <c r="RXG64" s="497"/>
      <c r="RXH64" s="497"/>
      <c r="RXI64" s="497"/>
      <c r="RXJ64" s="497"/>
      <c r="RXK64" s="497"/>
      <c r="RXL64" s="497"/>
      <c r="RXM64" s="497"/>
      <c r="RXN64" s="497"/>
      <c r="RXO64" s="497"/>
      <c r="RXP64" s="497"/>
      <c r="RXQ64" s="497"/>
      <c r="RXR64" s="497"/>
      <c r="RXS64" s="497"/>
      <c r="RXT64" s="497"/>
      <c r="RXU64" s="497"/>
      <c r="RXV64" s="497"/>
      <c r="RXW64" s="497"/>
      <c r="RXX64" s="497"/>
      <c r="RXY64" s="497"/>
      <c r="RXZ64" s="497"/>
      <c r="RYA64" s="497"/>
      <c r="RYB64" s="497"/>
      <c r="RYC64" s="497"/>
      <c r="RYD64" s="497"/>
      <c r="RYE64" s="497"/>
      <c r="RYF64" s="497"/>
      <c r="RYG64" s="497"/>
      <c r="RYH64" s="497"/>
      <c r="RYI64" s="497"/>
      <c r="RYJ64" s="497"/>
      <c r="RYK64" s="497"/>
      <c r="RYL64" s="497"/>
      <c r="RYM64" s="497"/>
      <c r="RYN64" s="497"/>
      <c r="RYO64" s="497"/>
      <c r="RYP64" s="497"/>
      <c r="RYQ64" s="497"/>
      <c r="RYR64" s="497"/>
      <c r="RYS64" s="497"/>
      <c r="RYT64" s="497"/>
      <c r="RYU64" s="497"/>
      <c r="RYV64" s="497"/>
      <c r="RYW64" s="497"/>
      <c r="RYX64" s="497"/>
      <c r="RYY64" s="497"/>
      <c r="RYZ64" s="497"/>
      <c r="RZA64" s="497"/>
      <c r="RZB64" s="497"/>
      <c r="RZC64" s="497"/>
      <c r="RZD64" s="497"/>
      <c r="RZE64" s="497"/>
      <c r="RZF64" s="497"/>
      <c r="RZG64" s="497"/>
      <c r="RZH64" s="497"/>
      <c r="RZI64" s="497"/>
      <c r="RZJ64" s="497"/>
      <c r="RZK64" s="497"/>
      <c r="RZL64" s="497"/>
      <c r="RZM64" s="497"/>
      <c r="RZN64" s="497"/>
      <c r="RZO64" s="497"/>
      <c r="RZP64" s="497"/>
      <c r="RZQ64" s="497"/>
      <c r="RZR64" s="497"/>
      <c r="RZS64" s="497"/>
      <c r="RZT64" s="497"/>
      <c r="RZU64" s="497"/>
      <c r="RZV64" s="497"/>
      <c r="RZW64" s="497"/>
      <c r="RZX64" s="497"/>
      <c r="RZY64" s="497"/>
      <c r="RZZ64" s="497"/>
      <c r="SAA64" s="497"/>
      <c r="SAB64" s="497"/>
      <c r="SAC64" s="497"/>
      <c r="SAD64" s="497"/>
      <c r="SAE64" s="497"/>
      <c r="SAF64" s="497"/>
      <c r="SAG64" s="497"/>
      <c r="SAH64" s="497"/>
      <c r="SAI64" s="497"/>
      <c r="SAJ64" s="497"/>
      <c r="SAK64" s="497"/>
      <c r="SAL64" s="497"/>
      <c r="SAM64" s="497"/>
      <c r="SAN64" s="497"/>
      <c r="SAO64" s="497"/>
      <c r="SAP64" s="497"/>
      <c r="SAQ64" s="497"/>
      <c r="SAR64" s="497"/>
      <c r="SAS64" s="497"/>
      <c r="SAT64" s="497"/>
      <c r="SAU64" s="497"/>
      <c r="SAV64" s="497"/>
      <c r="SAW64" s="497"/>
      <c r="SAX64" s="497"/>
      <c r="SAY64" s="497"/>
      <c r="SAZ64" s="497"/>
      <c r="SBA64" s="497"/>
      <c r="SBB64" s="497"/>
      <c r="SBC64" s="497"/>
      <c r="SBD64" s="497"/>
      <c r="SBE64" s="497"/>
      <c r="SBF64" s="497"/>
      <c r="SBG64" s="497"/>
      <c r="SBH64" s="497"/>
      <c r="SBI64" s="497"/>
      <c r="SBJ64" s="497"/>
      <c r="SBK64" s="497"/>
      <c r="SBL64" s="497"/>
      <c r="SBM64" s="497"/>
      <c r="SBN64" s="497"/>
      <c r="SBO64" s="497"/>
      <c r="SBP64" s="497"/>
      <c r="SBQ64" s="497"/>
      <c r="SBR64" s="497"/>
      <c r="SBS64" s="497"/>
      <c r="SBT64" s="497"/>
      <c r="SBU64" s="497"/>
      <c r="SBV64" s="497"/>
      <c r="SBW64" s="497"/>
      <c r="SBX64" s="497"/>
      <c r="SBY64" s="497"/>
      <c r="SBZ64" s="497"/>
      <c r="SCA64" s="497"/>
      <c r="SCB64" s="497"/>
      <c r="SCC64" s="497"/>
      <c r="SCD64" s="497"/>
      <c r="SCE64" s="497"/>
      <c r="SCF64" s="497"/>
      <c r="SCG64" s="497"/>
      <c r="SCH64" s="497"/>
      <c r="SCI64" s="497"/>
      <c r="SCJ64" s="497"/>
      <c r="SCK64" s="497"/>
      <c r="SCL64" s="497"/>
      <c r="SCM64" s="497"/>
      <c r="SCN64" s="497"/>
      <c r="SCO64" s="497"/>
      <c r="SCP64" s="497"/>
      <c r="SCQ64" s="497"/>
      <c r="SCR64" s="497"/>
      <c r="SCS64" s="497"/>
      <c r="SCT64" s="497"/>
      <c r="SCU64" s="497"/>
      <c r="SCV64" s="497"/>
      <c r="SCW64" s="497"/>
      <c r="SCX64" s="497"/>
      <c r="SCY64" s="497"/>
      <c r="SCZ64" s="497"/>
      <c r="SDA64" s="497"/>
      <c r="SDB64" s="497"/>
      <c r="SDC64" s="497"/>
      <c r="SDD64" s="497"/>
      <c r="SDE64" s="497"/>
      <c r="SDF64" s="497"/>
      <c r="SDG64" s="497"/>
      <c r="SDH64" s="497"/>
      <c r="SDI64" s="497"/>
      <c r="SDJ64" s="497"/>
      <c r="SDK64" s="497"/>
      <c r="SDL64" s="497"/>
      <c r="SDM64" s="497"/>
      <c r="SDN64" s="497"/>
      <c r="SDO64" s="497"/>
      <c r="SDP64" s="497"/>
      <c r="SDQ64" s="497"/>
      <c r="SDR64" s="497"/>
      <c r="SDS64" s="497"/>
      <c r="SDT64" s="497"/>
      <c r="SDU64" s="497"/>
      <c r="SDV64" s="497"/>
      <c r="SDW64" s="497"/>
      <c r="SDX64" s="497"/>
      <c r="SDY64" s="497"/>
      <c r="SDZ64" s="497"/>
      <c r="SEA64" s="497"/>
      <c r="SEB64" s="497"/>
      <c r="SEC64" s="497"/>
      <c r="SED64" s="497"/>
      <c r="SEE64" s="497"/>
      <c r="SEF64" s="497"/>
      <c r="SEG64" s="497"/>
      <c r="SEH64" s="497"/>
      <c r="SEI64" s="497"/>
      <c r="SEJ64" s="497"/>
      <c r="SEK64" s="497"/>
      <c r="SEL64" s="497"/>
      <c r="SEM64" s="497"/>
      <c r="SEN64" s="497"/>
      <c r="SEO64" s="497"/>
      <c r="SEP64" s="497"/>
      <c r="SEQ64" s="497"/>
      <c r="SER64" s="497"/>
      <c r="SES64" s="497"/>
      <c r="SET64" s="497"/>
      <c r="SEU64" s="497"/>
      <c r="SEV64" s="497"/>
      <c r="SEW64" s="497"/>
      <c r="SEX64" s="497"/>
      <c r="SEY64" s="497"/>
      <c r="SEZ64" s="497"/>
      <c r="SFA64" s="497"/>
      <c r="SFB64" s="497"/>
      <c r="SFC64" s="497"/>
      <c r="SFD64" s="497"/>
      <c r="SFE64" s="497"/>
      <c r="SFF64" s="497"/>
      <c r="SFG64" s="497"/>
      <c r="SFH64" s="497"/>
      <c r="SFI64" s="497"/>
      <c r="SFJ64" s="497"/>
      <c r="SFK64" s="497"/>
      <c r="SFL64" s="497"/>
      <c r="SFM64" s="497"/>
      <c r="SFN64" s="497"/>
      <c r="SFO64" s="497"/>
      <c r="SFP64" s="497"/>
      <c r="SFQ64" s="497"/>
      <c r="SFR64" s="497"/>
      <c r="SFS64" s="497"/>
      <c r="SFT64" s="497"/>
      <c r="SFU64" s="497"/>
      <c r="SFV64" s="497"/>
      <c r="SFW64" s="497"/>
      <c r="SFX64" s="497"/>
      <c r="SFY64" s="497"/>
      <c r="SFZ64" s="497"/>
      <c r="SGA64" s="497"/>
      <c r="SGB64" s="497"/>
      <c r="SGC64" s="497"/>
      <c r="SGD64" s="497"/>
      <c r="SGE64" s="497"/>
      <c r="SGF64" s="497"/>
      <c r="SGG64" s="497"/>
      <c r="SGH64" s="497"/>
      <c r="SGI64" s="497"/>
      <c r="SGJ64" s="497"/>
      <c r="SGK64" s="497"/>
      <c r="SGL64" s="497"/>
      <c r="SGM64" s="497"/>
      <c r="SGN64" s="497"/>
      <c r="SGO64" s="497"/>
      <c r="SGP64" s="497"/>
      <c r="SGQ64" s="497"/>
      <c r="SGR64" s="497"/>
      <c r="SGS64" s="497"/>
      <c r="SGT64" s="497"/>
      <c r="SGU64" s="497"/>
      <c r="SGV64" s="497"/>
      <c r="SGW64" s="497"/>
      <c r="SGX64" s="497"/>
      <c r="SGY64" s="497"/>
      <c r="SGZ64" s="497"/>
      <c r="SHA64" s="497"/>
      <c r="SHB64" s="497"/>
      <c r="SHC64" s="497"/>
      <c r="SHD64" s="497"/>
      <c r="SHE64" s="497"/>
      <c r="SHF64" s="497"/>
      <c r="SHG64" s="497"/>
      <c r="SHH64" s="497"/>
      <c r="SHI64" s="497"/>
      <c r="SHJ64" s="497"/>
      <c r="SHK64" s="497"/>
      <c r="SHL64" s="497"/>
      <c r="SHM64" s="497"/>
      <c r="SHN64" s="497"/>
      <c r="SHO64" s="497"/>
      <c r="SHP64" s="497"/>
      <c r="SHQ64" s="497"/>
      <c r="SHR64" s="497"/>
      <c r="SHS64" s="497"/>
      <c r="SHT64" s="497"/>
      <c r="SHU64" s="497"/>
      <c r="SHV64" s="497"/>
      <c r="SHW64" s="497"/>
      <c r="SHX64" s="497"/>
      <c r="SHY64" s="497"/>
      <c r="SHZ64" s="497"/>
      <c r="SIA64" s="497"/>
      <c r="SIB64" s="497"/>
      <c r="SIC64" s="497"/>
      <c r="SID64" s="497"/>
      <c r="SIE64" s="497"/>
      <c r="SIF64" s="497"/>
      <c r="SIG64" s="497"/>
      <c r="SIH64" s="497"/>
      <c r="SII64" s="497"/>
      <c r="SIJ64" s="497"/>
      <c r="SIK64" s="497"/>
      <c r="SIL64" s="497"/>
      <c r="SIM64" s="497"/>
      <c r="SIN64" s="497"/>
      <c r="SIO64" s="497"/>
      <c r="SIP64" s="497"/>
      <c r="SIQ64" s="497"/>
      <c r="SIR64" s="497"/>
      <c r="SIS64" s="497"/>
      <c r="SIT64" s="497"/>
      <c r="SIU64" s="497"/>
      <c r="SIV64" s="497"/>
      <c r="SIW64" s="497"/>
      <c r="SIX64" s="497"/>
      <c r="SIY64" s="497"/>
      <c r="SIZ64" s="497"/>
      <c r="SJA64" s="497"/>
      <c r="SJB64" s="497"/>
      <c r="SJC64" s="497"/>
      <c r="SJD64" s="497"/>
      <c r="SJE64" s="497"/>
      <c r="SJF64" s="497"/>
      <c r="SJG64" s="497"/>
      <c r="SJH64" s="497"/>
      <c r="SJI64" s="497"/>
      <c r="SJJ64" s="497"/>
      <c r="SJK64" s="497"/>
      <c r="SJL64" s="497"/>
      <c r="SJM64" s="497"/>
      <c r="SJN64" s="497"/>
      <c r="SJO64" s="497"/>
      <c r="SJP64" s="497"/>
      <c r="SJQ64" s="497"/>
      <c r="SJR64" s="497"/>
      <c r="SJS64" s="497"/>
      <c r="SJT64" s="497"/>
      <c r="SJU64" s="497"/>
      <c r="SJV64" s="497"/>
      <c r="SJW64" s="497"/>
      <c r="SJX64" s="497"/>
      <c r="SJY64" s="497"/>
      <c r="SJZ64" s="497"/>
      <c r="SKA64" s="497"/>
      <c r="SKB64" s="497"/>
      <c r="SKC64" s="497"/>
      <c r="SKD64" s="497"/>
      <c r="SKE64" s="497"/>
      <c r="SKF64" s="497"/>
      <c r="SKG64" s="497"/>
      <c r="SKH64" s="497"/>
      <c r="SKI64" s="497"/>
      <c r="SKJ64" s="497"/>
      <c r="SKK64" s="497"/>
      <c r="SKL64" s="497"/>
      <c r="SKM64" s="497"/>
      <c r="SKN64" s="497"/>
      <c r="SKO64" s="497"/>
      <c r="SKP64" s="497"/>
      <c r="SKQ64" s="497"/>
      <c r="SKR64" s="497"/>
      <c r="SKS64" s="497"/>
      <c r="SKT64" s="497"/>
      <c r="SKU64" s="497"/>
      <c r="SKV64" s="497"/>
      <c r="SKW64" s="497"/>
      <c r="SKX64" s="497"/>
      <c r="SKY64" s="497"/>
      <c r="SKZ64" s="497"/>
      <c r="SLA64" s="497"/>
      <c r="SLB64" s="497"/>
      <c r="SLC64" s="497"/>
      <c r="SLD64" s="497"/>
      <c r="SLE64" s="497"/>
      <c r="SLF64" s="497"/>
      <c r="SLG64" s="497"/>
      <c r="SLH64" s="497"/>
      <c r="SLI64" s="497"/>
      <c r="SLJ64" s="497"/>
      <c r="SLK64" s="497"/>
      <c r="SLL64" s="497"/>
      <c r="SLM64" s="497"/>
      <c r="SLN64" s="497"/>
      <c r="SLO64" s="497"/>
      <c r="SLP64" s="497"/>
      <c r="SLQ64" s="497"/>
      <c r="SLR64" s="497"/>
      <c r="SLS64" s="497"/>
      <c r="SLT64" s="497"/>
      <c r="SLU64" s="497"/>
      <c r="SLV64" s="497"/>
      <c r="SLW64" s="497"/>
      <c r="SLX64" s="497"/>
      <c r="SLY64" s="497"/>
      <c r="SLZ64" s="497"/>
      <c r="SMA64" s="497"/>
      <c r="SMB64" s="497"/>
      <c r="SMC64" s="497"/>
      <c r="SMD64" s="497"/>
      <c r="SME64" s="497"/>
      <c r="SMF64" s="497"/>
      <c r="SMG64" s="497"/>
      <c r="SMH64" s="497"/>
      <c r="SMI64" s="497"/>
      <c r="SMJ64" s="497"/>
      <c r="SMK64" s="497"/>
      <c r="SML64" s="497"/>
      <c r="SMM64" s="497"/>
      <c r="SMN64" s="497"/>
      <c r="SMO64" s="497"/>
      <c r="SMP64" s="497"/>
      <c r="SMQ64" s="497"/>
      <c r="SMR64" s="497"/>
      <c r="SMS64" s="497"/>
      <c r="SMT64" s="497"/>
      <c r="SMU64" s="497"/>
      <c r="SMV64" s="497"/>
      <c r="SMW64" s="497"/>
      <c r="SMX64" s="497"/>
      <c r="SMY64" s="497"/>
      <c r="SMZ64" s="497"/>
      <c r="SNA64" s="497"/>
      <c r="SNB64" s="497"/>
      <c r="SNC64" s="497"/>
      <c r="SND64" s="497"/>
      <c r="SNE64" s="497"/>
      <c r="SNF64" s="497"/>
      <c r="SNG64" s="497"/>
      <c r="SNH64" s="497"/>
      <c r="SNI64" s="497"/>
      <c r="SNJ64" s="497"/>
      <c r="SNK64" s="497"/>
      <c r="SNL64" s="497"/>
      <c r="SNM64" s="497"/>
      <c r="SNN64" s="497"/>
      <c r="SNO64" s="497"/>
      <c r="SNP64" s="497"/>
      <c r="SNQ64" s="497"/>
      <c r="SNR64" s="497"/>
      <c r="SNS64" s="497"/>
      <c r="SNT64" s="497"/>
      <c r="SNU64" s="497"/>
      <c r="SNV64" s="497"/>
      <c r="SNW64" s="497"/>
      <c r="SNX64" s="497"/>
      <c r="SNY64" s="497"/>
      <c r="SNZ64" s="497"/>
      <c r="SOA64" s="497"/>
      <c r="SOB64" s="497"/>
      <c r="SOC64" s="497"/>
      <c r="SOD64" s="497"/>
      <c r="SOE64" s="497"/>
      <c r="SOF64" s="497"/>
      <c r="SOG64" s="497"/>
      <c r="SOH64" s="497"/>
      <c r="SOI64" s="497"/>
      <c r="SOJ64" s="497"/>
      <c r="SOK64" s="497"/>
      <c r="SOL64" s="497"/>
      <c r="SOM64" s="497"/>
      <c r="SON64" s="497"/>
      <c r="SOO64" s="497"/>
      <c r="SOP64" s="497"/>
      <c r="SOQ64" s="497"/>
      <c r="SOR64" s="497"/>
      <c r="SOS64" s="497"/>
      <c r="SOT64" s="497"/>
      <c r="SOU64" s="497"/>
      <c r="SOV64" s="497"/>
      <c r="SOW64" s="497"/>
      <c r="SOX64" s="497"/>
      <c r="SOY64" s="497"/>
      <c r="SOZ64" s="497"/>
      <c r="SPA64" s="497"/>
      <c r="SPB64" s="497"/>
      <c r="SPC64" s="497"/>
      <c r="SPD64" s="497"/>
      <c r="SPE64" s="497"/>
      <c r="SPF64" s="497"/>
      <c r="SPG64" s="497"/>
      <c r="SPH64" s="497"/>
      <c r="SPI64" s="497"/>
      <c r="SPJ64" s="497"/>
      <c r="SPK64" s="497"/>
      <c r="SPL64" s="497"/>
      <c r="SPM64" s="497"/>
      <c r="SPN64" s="497"/>
      <c r="SPO64" s="497"/>
      <c r="SPP64" s="497"/>
      <c r="SPQ64" s="497"/>
      <c r="SPR64" s="497"/>
      <c r="SPS64" s="497"/>
      <c r="SPT64" s="497"/>
      <c r="SPU64" s="497"/>
      <c r="SPV64" s="497"/>
      <c r="SPW64" s="497"/>
      <c r="SPX64" s="497"/>
      <c r="SPY64" s="497"/>
      <c r="SPZ64" s="497"/>
      <c r="SQA64" s="497"/>
      <c r="SQB64" s="497"/>
      <c r="SQC64" s="497"/>
      <c r="SQD64" s="497"/>
      <c r="SQE64" s="497"/>
      <c r="SQF64" s="497"/>
      <c r="SQG64" s="497"/>
      <c r="SQH64" s="497"/>
      <c r="SQI64" s="497"/>
      <c r="SQJ64" s="497"/>
      <c r="SQK64" s="497"/>
      <c r="SQL64" s="497"/>
      <c r="SQM64" s="497"/>
      <c r="SQN64" s="497"/>
      <c r="SQO64" s="497"/>
      <c r="SQP64" s="497"/>
      <c r="SQQ64" s="497"/>
      <c r="SQR64" s="497"/>
      <c r="SQS64" s="497"/>
      <c r="SQT64" s="497"/>
      <c r="SQU64" s="497"/>
      <c r="SQV64" s="497"/>
      <c r="SQW64" s="497"/>
      <c r="SQX64" s="497"/>
      <c r="SQY64" s="497"/>
      <c r="SQZ64" s="497"/>
      <c r="SRA64" s="497"/>
      <c r="SRB64" s="497"/>
      <c r="SRC64" s="497"/>
      <c r="SRD64" s="497"/>
      <c r="SRE64" s="497"/>
      <c r="SRF64" s="497"/>
      <c r="SRG64" s="497"/>
      <c r="SRH64" s="497"/>
      <c r="SRI64" s="497"/>
      <c r="SRJ64" s="497"/>
      <c r="SRK64" s="497"/>
      <c r="SRL64" s="497"/>
      <c r="SRM64" s="497"/>
      <c r="SRN64" s="497"/>
      <c r="SRO64" s="497"/>
      <c r="SRP64" s="497"/>
      <c r="SRQ64" s="497"/>
      <c r="SRR64" s="497"/>
      <c r="SRS64" s="497"/>
      <c r="SRT64" s="497"/>
      <c r="SRU64" s="497"/>
      <c r="SRV64" s="497"/>
      <c r="SRW64" s="497"/>
      <c r="SRX64" s="497"/>
      <c r="SRY64" s="497"/>
      <c r="SRZ64" s="497"/>
      <c r="SSA64" s="497"/>
      <c r="SSB64" s="497"/>
      <c r="SSC64" s="497"/>
      <c r="SSD64" s="497"/>
      <c r="SSE64" s="497"/>
      <c r="SSF64" s="497"/>
      <c r="SSG64" s="497"/>
      <c r="SSH64" s="497"/>
      <c r="SSI64" s="497"/>
      <c r="SSJ64" s="497"/>
      <c r="SSK64" s="497"/>
      <c r="SSL64" s="497"/>
      <c r="SSM64" s="497"/>
      <c r="SSN64" s="497"/>
      <c r="SSO64" s="497"/>
      <c r="SSP64" s="497"/>
      <c r="SSQ64" s="497"/>
      <c r="SSR64" s="497"/>
      <c r="SSS64" s="497"/>
      <c r="SST64" s="497"/>
      <c r="SSU64" s="497"/>
      <c r="SSV64" s="497"/>
      <c r="SSW64" s="497"/>
      <c r="SSX64" s="497"/>
      <c r="SSY64" s="497"/>
      <c r="SSZ64" s="497"/>
      <c r="STA64" s="497"/>
      <c r="STB64" s="497"/>
      <c r="STC64" s="497"/>
      <c r="STD64" s="497"/>
      <c r="STE64" s="497"/>
      <c r="STF64" s="497"/>
      <c r="STG64" s="497"/>
      <c r="STH64" s="497"/>
      <c r="STI64" s="497"/>
      <c r="STJ64" s="497"/>
      <c r="STK64" s="497"/>
      <c r="STL64" s="497"/>
      <c r="STM64" s="497"/>
      <c r="STN64" s="497"/>
      <c r="STO64" s="497"/>
      <c r="STP64" s="497"/>
      <c r="STQ64" s="497"/>
      <c r="STR64" s="497"/>
      <c r="STS64" s="497"/>
      <c r="STT64" s="497"/>
      <c r="STU64" s="497"/>
      <c r="STV64" s="497"/>
      <c r="STW64" s="497"/>
      <c r="STX64" s="497"/>
      <c r="STY64" s="497"/>
      <c r="STZ64" s="497"/>
      <c r="SUA64" s="497"/>
      <c r="SUB64" s="497"/>
      <c r="SUC64" s="497"/>
      <c r="SUD64" s="497"/>
      <c r="SUE64" s="497"/>
      <c r="SUF64" s="497"/>
      <c r="SUG64" s="497"/>
      <c r="SUH64" s="497"/>
      <c r="SUI64" s="497"/>
      <c r="SUJ64" s="497"/>
      <c r="SUK64" s="497"/>
      <c r="SUL64" s="497"/>
      <c r="SUM64" s="497"/>
      <c r="SUN64" s="497"/>
      <c r="SUO64" s="497"/>
      <c r="SUP64" s="497"/>
      <c r="SUQ64" s="497"/>
      <c r="SUR64" s="497"/>
      <c r="SUS64" s="497"/>
      <c r="SUT64" s="497"/>
      <c r="SUU64" s="497"/>
      <c r="SUV64" s="497"/>
      <c r="SUW64" s="497"/>
      <c r="SUX64" s="497"/>
      <c r="SUY64" s="497"/>
      <c r="SUZ64" s="497"/>
      <c r="SVA64" s="497"/>
      <c r="SVB64" s="497"/>
      <c r="SVC64" s="497"/>
      <c r="SVD64" s="497"/>
      <c r="SVE64" s="497"/>
      <c r="SVF64" s="497"/>
      <c r="SVG64" s="497"/>
      <c r="SVH64" s="497"/>
      <c r="SVI64" s="497"/>
      <c r="SVJ64" s="497"/>
      <c r="SVK64" s="497"/>
      <c r="SVL64" s="497"/>
      <c r="SVM64" s="497"/>
      <c r="SVN64" s="497"/>
      <c r="SVO64" s="497"/>
      <c r="SVP64" s="497"/>
      <c r="SVQ64" s="497"/>
      <c r="SVR64" s="497"/>
      <c r="SVS64" s="497"/>
      <c r="SVT64" s="497"/>
      <c r="SVU64" s="497"/>
      <c r="SVV64" s="497"/>
      <c r="SVW64" s="497"/>
      <c r="SVX64" s="497"/>
      <c r="SVY64" s="497"/>
      <c r="SVZ64" s="497"/>
      <c r="SWA64" s="497"/>
      <c r="SWB64" s="497"/>
      <c r="SWC64" s="497"/>
      <c r="SWD64" s="497"/>
      <c r="SWE64" s="497"/>
      <c r="SWF64" s="497"/>
      <c r="SWG64" s="497"/>
      <c r="SWH64" s="497"/>
      <c r="SWI64" s="497"/>
      <c r="SWJ64" s="497"/>
      <c r="SWK64" s="497"/>
      <c r="SWL64" s="497"/>
      <c r="SWM64" s="497"/>
      <c r="SWN64" s="497"/>
      <c r="SWO64" s="497"/>
      <c r="SWP64" s="497"/>
      <c r="SWQ64" s="497"/>
      <c r="SWR64" s="497"/>
      <c r="SWS64" s="497"/>
      <c r="SWT64" s="497"/>
      <c r="SWU64" s="497"/>
      <c r="SWV64" s="497"/>
      <c r="SWW64" s="497"/>
      <c r="SWX64" s="497"/>
      <c r="SWY64" s="497"/>
      <c r="SWZ64" s="497"/>
      <c r="SXA64" s="497"/>
      <c r="SXB64" s="497"/>
      <c r="SXC64" s="497"/>
      <c r="SXD64" s="497"/>
      <c r="SXE64" s="497"/>
      <c r="SXF64" s="497"/>
      <c r="SXG64" s="497"/>
      <c r="SXH64" s="497"/>
      <c r="SXI64" s="497"/>
      <c r="SXJ64" s="497"/>
      <c r="SXK64" s="497"/>
      <c r="SXL64" s="497"/>
      <c r="SXM64" s="497"/>
      <c r="SXN64" s="497"/>
      <c r="SXO64" s="497"/>
      <c r="SXP64" s="497"/>
      <c r="SXQ64" s="497"/>
      <c r="SXR64" s="497"/>
      <c r="SXS64" s="497"/>
      <c r="SXT64" s="497"/>
      <c r="SXU64" s="497"/>
      <c r="SXV64" s="497"/>
      <c r="SXW64" s="497"/>
      <c r="SXX64" s="497"/>
      <c r="SXY64" s="497"/>
      <c r="SXZ64" s="497"/>
      <c r="SYA64" s="497"/>
      <c r="SYB64" s="497"/>
      <c r="SYC64" s="497"/>
      <c r="SYD64" s="497"/>
      <c r="SYE64" s="497"/>
      <c r="SYF64" s="497"/>
      <c r="SYG64" s="497"/>
      <c r="SYH64" s="497"/>
      <c r="SYI64" s="497"/>
      <c r="SYJ64" s="497"/>
      <c r="SYK64" s="497"/>
      <c r="SYL64" s="497"/>
      <c r="SYM64" s="497"/>
      <c r="SYN64" s="497"/>
      <c r="SYO64" s="497"/>
      <c r="SYP64" s="497"/>
      <c r="SYQ64" s="497"/>
      <c r="SYR64" s="497"/>
      <c r="SYS64" s="497"/>
      <c r="SYT64" s="497"/>
      <c r="SYU64" s="497"/>
      <c r="SYV64" s="497"/>
      <c r="SYW64" s="497"/>
      <c r="SYX64" s="497"/>
      <c r="SYY64" s="497"/>
      <c r="SYZ64" s="497"/>
      <c r="SZA64" s="497"/>
      <c r="SZB64" s="497"/>
      <c r="SZC64" s="497"/>
      <c r="SZD64" s="497"/>
      <c r="SZE64" s="497"/>
      <c r="SZF64" s="497"/>
      <c r="SZG64" s="497"/>
      <c r="SZH64" s="497"/>
      <c r="SZI64" s="497"/>
      <c r="SZJ64" s="497"/>
      <c r="SZK64" s="497"/>
      <c r="SZL64" s="497"/>
      <c r="SZM64" s="497"/>
      <c r="SZN64" s="497"/>
      <c r="SZO64" s="497"/>
      <c r="SZP64" s="497"/>
      <c r="SZQ64" s="497"/>
      <c r="SZR64" s="497"/>
      <c r="SZS64" s="497"/>
      <c r="SZT64" s="497"/>
      <c r="SZU64" s="497"/>
      <c r="SZV64" s="497"/>
      <c r="SZW64" s="497"/>
      <c r="SZX64" s="497"/>
      <c r="SZY64" s="497"/>
      <c r="SZZ64" s="497"/>
      <c r="TAA64" s="497"/>
      <c r="TAB64" s="497"/>
      <c r="TAC64" s="497"/>
      <c r="TAD64" s="497"/>
      <c r="TAE64" s="497"/>
      <c r="TAF64" s="497"/>
      <c r="TAG64" s="497"/>
      <c r="TAH64" s="497"/>
      <c r="TAI64" s="497"/>
      <c r="TAJ64" s="497"/>
      <c r="TAK64" s="497"/>
      <c r="TAL64" s="497"/>
      <c r="TAM64" s="497"/>
      <c r="TAN64" s="497"/>
      <c r="TAO64" s="497"/>
      <c r="TAP64" s="497"/>
      <c r="TAQ64" s="497"/>
      <c r="TAR64" s="497"/>
      <c r="TAS64" s="497"/>
      <c r="TAT64" s="497"/>
      <c r="TAU64" s="497"/>
      <c r="TAV64" s="497"/>
      <c r="TAW64" s="497"/>
      <c r="TAX64" s="497"/>
      <c r="TAY64" s="497"/>
      <c r="TAZ64" s="497"/>
      <c r="TBA64" s="497"/>
      <c r="TBB64" s="497"/>
      <c r="TBC64" s="497"/>
      <c r="TBD64" s="497"/>
      <c r="TBE64" s="497"/>
      <c r="TBF64" s="497"/>
      <c r="TBG64" s="497"/>
      <c r="TBH64" s="497"/>
      <c r="TBI64" s="497"/>
      <c r="TBJ64" s="497"/>
      <c r="TBK64" s="497"/>
      <c r="TBL64" s="497"/>
      <c r="TBM64" s="497"/>
      <c r="TBN64" s="497"/>
      <c r="TBO64" s="497"/>
      <c r="TBP64" s="497"/>
      <c r="TBQ64" s="497"/>
      <c r="TBR64" s="497"/>
      <c r="TBS64" s="497"/>
      <c r="TBT64" s="497"/>
      <c r="TBU64" s="497"/>
      <c r="TBV64" s="497"/>
      <c r="TBW64" s="497"/>
      <c r="TBX64" s="497"/>
      <c r="TBY64" s="497"/>
      <c r="TBZ64" s="497"/>
      <c r="TCA64" s="497"/>
      <c r="TCB64" s="497"/>
      <c r="TCC64" s="497"/>
      <c r="TCD64" s="497"/>
      <c r="TCE64" s="497"/>
      <c r="TCF64" s="497"/>
      <c r="TCG64" s="497"/>
      <c r="TCH64" s="497"/>
      <c r="TCI64" s="497"/>
      <c r="TCJ64" s="497"/>
      <c r="TCK64" s="497"/>
      <c r="TCL64" s="497"/>
      <c r="TCM64" s="497"/>
      <c r="TCN64" s="497"/>
      <c r="TCO64" s="497"/>
      <c r="TCP64" s="497"/>
      <c r="TCQ64" s="497"/>
      <c r="TCR64" s="497"/>
      <c r="TCS64" s="497"/>
      <c r="TCT64" s="497"/>
      <c r="TCU64" s="497"/>
      <c r="TCV64" s="497"/>
      <c r="TCW64" s="497"/>
      <c r="TCX64" s="497"/>
      <c r="TCY64" s="497"/>
      <c r="TCZ64" s="497"/>
      <c r="TDA64" s="497"/>
      <c r="TDB64" s="497"/>
      <c r="TDC64" s="497"/>
      <c r="TDD64" s="497"/>
      <c r="TDE64" s="497"/>
      <c r="TDF64" s="497"/>
      <c r="TDG64" s="497"/>
      <c r="TDH64" s="497"/>
      <c r="TDI64" s="497"/>
      <c r="TDJ64" s="497"/>
      <c r="TDK64" s="497"/>
      <c r="TDL64" s="497"/>
      <c r="TDM64" s="497"/>
      <c r="TDN64" s="497"/>
      <c r="TDO64" s="497"/>
      <c r="TDP64" s="497"/>
      <c r="TDQ64" s="497"/>
      <c r="TDR64" s="497"/>
      <c r="TDS64" s="497"/>
      <c r="TDT64" s="497"/>
      <c r="TDU64" s="497"/>
      <c r="TDV64" s="497"/>
      <c r="TDW64" s="497"/>
      <c r="TDX64" s="497"/>
      <c r="TDY64" s="497"/>
      <c r="TDZ64" s="497"/>
      <c r="TEA64" s="497"/>
      <c r="TEB64" s="497"/>
      <c r="TEC64" s="497"/>
      <c r="TED64" s="497"/>
      <c r="TEE64" s="497"/>
      <c r="TEF64" s="497"/>
      <c r="TEG64" s="497"/>
      <c r="TEH64" s="497"/>
      <c r="TEI64" s="497"/>
      <c r="TEJ64" s="497"/>
      <c r="TEK64" s="497"/>
      <c r="TEL64" s="497"/>
      <c r="TEM64" s="497"/>
      <c r="TEN64" s="497"/>
      <c r="TEO64" s="497"/>
      <c r="TEP64" s="497"/>
      <c r="TEQ64" s="497"/>
      <c r="TER64" s="497"/>
      <c r="TES64" s="497"/>
      <c r="TET64" s="497"/>
      <c r="TEU64" s="497"/>
      <c r="TEV64" s="497"/>
      <c r="TEW64" s="497"/>
      <c r="TEX64" s="497"/>
      <c r="TEY64" s="497"/>
      <c r="TEZ64" s="497"/>
      <c r="TFA64" s="497"/>
      <c r="TFB64" s="497"/>
      <c r="TFC64" s="497"/>
      <c r="TFD64" s="497"/>
      <c r="TFE64" s="497"/>
      <c r="TFF64" s="497"/>
      <c r="TFG64" s="497"/>
      <c r="TFH64" s="497"/>
      <c r="TFI64" s="497"/>
      <c r="TFJ64" s="497"/>
      <c r="TFK64" s="497"/>
      <c r="TFL64" s="497"/>
      <c r="TFM64" s="497"/>
      <c r="TFN64" s="497"/>
      <c r="TFO64" s="497"/>
      <c r="TFP64" s="497"/>
      <c r="TFQ64" s="497"/>
      <c r="TFR64" s="497"/>
      <c r="TFS64" s="497"/>
      <c r="TFT64" s="497"/>
      <c r="TFU64" s="497"/>
      <c r="TFV64" s="497"/>
      <c r="TFW64" s="497"/>
      <c r="TFX64" s="497"/>
      <c r="TFY64" s="497"/>
      <c r="TFZ64" s="497"/>
      <c r="TGA64" s="497"/>
      <c r="TGB64" s="497"/>
      <c r="TGC64" s="497"/>
      <c r="TGD64" s="497"/>
      <c r="TGE64" s="497"/>
      <c r="TGF64" s="497"/>
      <c r="TGG64" s="497"/>
      <c r="TGH64" s="497"/>
      <c r="TGI64" s="497"/>
      <c r="TGJ64" s="497"/>
      <c r="TGK64" s="497"/>
      <c r="TGL64" s="497"/>
      <c r="TGM64" s="497"/>
      <c r="TGN64" s="497"/>
      <c r="TGO64" s="497"/>
      <c r="TGP64" s="497"/>
      <c r="TGQ64" s="497"/>
      <c r="TGR64" s="497"/>
      <c r="TGS64" s="497"/>
      <c r="TGT64" s="497"/>
      <c r="TGU64" s="497"/>
      <c r="TGV64" s="497"/>
      <c r="TGW64" s="497"/>
      <c r="TGX64" s="497"/>
      <c r="TGY64" s="497"/>
      <c r="TGZ64" s="497"/>
      <c r="THA64" s="497"/>
      <c r="THB64" s="497"/>
      <c r="THC64" s="497"/>
      <c r="THD64" s="497"/>
      <c r="THE64" s="497"/>
      <c r="THF64" s="497"/>
      <c r="THG64" s="497"/>
      <c r="THH64" s="497"/>
      <c r="THI64" s="497"/>
      <c r="THJ64" s="497"/>
      <c r="THK64" s="497"/>
      <c r="THL64" s="497"/>
      <c r="THM64" s="497"/>
      <c r="THN64" s="497"/>
      <c r="THO64" s="497"/>
      <c r="THP64" s="497"/>
      <c r="THQ64" s="497"/>
      <c r="THR64" s="497"/>
      <c r="THS64" s="497"/>
      <c r="THT64" s="497"/>
      <c r="THU64" s="497"/>
      <c r="THV64" s="497"/>
      <c r="THW64" s="497"/>
      <c r="THX64" s="497"/>
      <c r="THY64" s="497"/>
      <c r="THZ64" s="497"/>
      <c r="TIA64" s="497"/>
      <c r="TIB64" s="497"/>
      <c r="TIC64" s="497"/>
      <c r="TID64" s="497"/>
      <c r="TIE64" s="497"/>
      <c r="TIF64" s="497"/>
      <c r="TIG64" s="497"/>
      <c r="TIH64" s="497"/>
      <c r="TII64" s="497"/>
      <c r="TIJ64" s="497"/>
      <c r="TIK64" s="497"/>
      <c r="TIL64" s="497"/>
      <c r="TIM64" s="497"/>
      <c r="TIN64" s="497"/>
      <c r="TIO64" s="497"/>
      <c r="TIP64" s="497"/>
      <c r="TIQ64" s="497"/>
      <c r="TIR64" s="497"/>
      <c r="TIS64" s="497"/>
      <c r="TIT64" s="497"/>
      <c r="TIU64" s="497"/>
      <c r="TIV64" s="497"/>
      <c r="TIW64" s="497"/>
      <c r="TIX64" s="497"/>
      <c r="TIY64" s="497"/>
      <c r="TIZ64" s="497"/>
      <c r="TJA64" s="497"/>
      <c r="TJB64" s="497"/>
      <c r="TJC64" s="497"/>
      <c r="TJD64" s="497"/>
      <c r="TJE64" s="497"/>
      <c r="TJF64" s="497"/>
      <c r="TJG64" s="497"/>
      <c r="TJH64" s="497"/>
      <c r="TJI64" s="497"/>
      <c r="TJJ64" s="497"/>
      <c r="TJK64" s="497"/>
      <c r="TJL64" s="497"/>
      <c r="TJM64" s="497"/>
      <c r="TJN64" s="497"/>
      <c r="TJO64" s="497"/>
      <c r="TJP64" s="497"/>
      <c r="TJQ64" s="497"/>
      <c r="TJR64" s="497"/>
      <c r="TJS64" s="497"/>
      <c r="TJT64" s="497"/>
      <c r="TJU64" s="497"/>
      <c r="TJV64" s="497"/>
      <c r="TJW64" s="497"/>
      <c r="TJX64" s="497"/>
      <c r="TJY64" s="497"/>
      <c r="TJZ64" s="497"/>
      <c r="TKA64" s="497"/>
      <c r="TKB64" s="497"/>
      <c r="TKC64" s="497"/>
      <c r="TKD64" s="497"/>
      <c r="TKE64" s="497"/>
      <c r="TKF64" s="497"/>
      <c r="TKG64" s="497"/>
      <c r="TKH64" s="497"/>
      <c r="TKI64" s="497"/>
      <c r="TKJ64" s="497"/>
      <c r="TKK64" s="497"/>
      <c r="TKL64" s="497"/>
      <c r="TKM64" s="497"/>
      <c r="TKN64" s="497"/>
      <c r="TKO64" s="497"/>
      <c r="TKP64" s="497"/>
      <c r="TKQ64" s="497"/>
      <c r="TKR64" s="497"/>
      <c r="TKS64" s="497"/>
      <c r="TKT64" s="497"/>
      <c r="TKU64" s="497"/>
      <c r="TKV64" s="497"/>
      <c r="TKW64" s="497"/>
      <c r="TKX64" s="497"/>
      <c r="TKY64" s="497"/>
      <c r="TKZ64" s="497"/>
      <c r="TLA64" s="497"/>
      <c r="TLB64" s="497"/>
      <c r="TLC64" s="497"/>
      <c r="TLD64" s="497"/>
      <c r="TLE64" s="497"/>
      <c r="TLF64" s="497"/>
      <c r="TLG64" s="497"/>
      <c r="TLH64" s="497"/>
      <c r="TLI64" s="497"/>
      <c r="TLJ64" s="497"/>
      <c r="TLK64" s="497"/>
      <c r="TLL64" s="497"/>
      <c r="TLM64" s="497"/>
      <c r="TLN64" s="497"/>
      <c r="TLO64" s="497"/>
      <c r="TLP64" s="497"/>
      <c r="TLQ64" s="497"/>
      <c r="TLR64" s="497"/>
      <c r="TLS64" s="497"/>
      <c r="TLT64" s="497"/>
      <c r="TLU64" s="497"/>
      <c r="TLV64" s="497"/>
      <c r="TLW64" s="497"/>
      <c r="TLX64" s="497"/>
      <c r="TLY64" s="497"/>
      <c r="TLZ64" s="497"/>
      <c r="TMA64" s="497"/>
      <c r="TMB64" s="497"/>
      <c r="TMC64" s="497"/>
      <c r="TMD64" s="497"/>
      <c r="TME64" s="497"/>
      <c r="TMF64" s="497"/>
      <c r="TMG64" s="497"/>
      <c r="TMH64" s="497"/>
      <c r="TMI64" s="497"/>
      <c r="TMJ64" s="497"/>
      <c r="TMK64" s="497"/>
      <c r="TML64" s="497"/>
      <c r="TMM64" s="497"/>
      <c r="TMN64" s="497"/>
      <c r="TMO64" s="497"/>
      <c r="TMP64" s="497"/>
      <c r="TMQ64" s="497"/>
      <c r="TMR64" s="497"/>
      <c r="TMS64" s="497"/>
      <c r="TMT64" s="497"/>
      <c r="TMU64" s="497"/>
      <c r="TMV64" s="497"/>
      <c r="TMW64" s="497"/>
      <c r="TMX64" s="497"/>
      <c r="TMY64" s="497"/>
      <c r="TMZ64" s="497"/>
      <c r="TNA64" s="497"/>
      <c r="TNB64" s="497"/>
      <c r="TNC64" s="497"/>
      <c r="TND64" s="497"/>
      <c r="TNE64" s="497"/>
      <c r="TNF64" s="497"/>
      <c r="TNG64" s="497"/>
      <c r="TNH64" s="497"/>
      <c r="TNI64" s="497"/>
      <c r="TNJ64" s="497"/>
      <c r="TNK64" s="497"/>
      <c r="TNL64" s="497"/>
      <c r="TNM64" s="497"/>
      <c r="TNN64" s="497"/>
      <c r="TNO64" s="497"/>
      <c r="TNP64" s="497"/>
      <c r="TNQ64" s="497"/>
      <c r="TNR64" s="497"/>
      <c r="TNS64" s="497"/>
      <c r="TNT64" s="497"/>
      <c r="TNU64" s="497"/>
      <c r="TNV64" s="497"/>
      <c r="TNW64" s="497"/>
      <c r="TNX64" s="497"/>
      <c r="TNY64" s="497"/>
      <c r="TNZ64" s="497"/>
      <c r="TOA64" s="497"/>
      <c r="TOB64" s="497"/>
      <c r="TOC64" s="497"/>
      <c r="TOD64" s="497"/>
      <c r="TOE64" s="497"/>
      <c r="TOF64" s="497"/>
      <c r="TOG64" s="497"/>
      <c r="TOH64" s="497"/>
      <c r="TOI64" s="497"/>
      <c r="TOJ64" s="497"/>
      <c r="TOK64" s="497"/>
      <c r="TOL64" s="497"/>
      <c r="TOM64" s="497"/>
      <c r="TON64" s="497"/>
      <c r="TOO64" s="497"/>
      <c r="TOP64" s="497"/>
      <c r="TOQ64" s="497"/>
      <c r="TOR64" s="497"/>
      <c r="TOS64" s="497"/>
      <c r="TOT64" s="497"/>
      <c r="TOU64" s="497"/>
      <c r="TOV64" s="497"/>
      <c r="TOW64" s="497"/>
      <c r="TOX64" s="497"/>
      <c r="TOY64" s="497"/>
      <c r="TOZ64" s="497"/>
      <c r="TPA64" s="497"/>
      <c r="TPB64" s="497"/>
      <c r="TPC64" s="497"/>
      <c r="TPD64" s="497"/>
      <c r="TPE64" s="497"/>
      <c r="TPF64" s="497"/>
      <c r="TPG64" s="497"/>
      <c r="TPH64" s="497"/>
      <c r="TPI64" s="497"/>
      <c r="TPJ64" s="497"/>
      <c r="TPK64" s="497"/>
      <c r="TPL64" s="497"/>
      <c r="TPM64" s="497"/>
      <c r="TPN64" s="497"/>
      <c r="TPO64" s="497"/>
      <c r="TPP64" s="497"/>
      <c r="TPQ64" s="497"/>
      <c r="TPR64" s="497"/>
      <c r="TPS64" s="497"/>
      <c r="TPT64" s="497"/>
      <c r="TPU64" s="497"/>
      <c r="TPV64" s="497"/>
      <c r="TPW64" s="497"/>
      <c r="TPX64" s="497"/>
      <c r="TPY64" s="497"/>
      <c r="TPZ64" s="497"/>
      <c r="TQA64" s="497"/>
      <c r="TQB64" s="497"/>
      <c r="TQC64" s="497"/>
      <c r="TQD64" s="497"/>
      <c r="TQE64" s="497"/>
      <c r="TQF64" s="497"/>
      <c r="TQG64" s="497"/>
      <c r="TQH64" s="497"/>
      <c r="TQI64" s="497"/>
      <c r="TQJ64" s="497"/>
      <c r="TQK64" s="497"/>
      <c r="TQL64" s="497"/>
      <c r="TQM64" s="497"/>
      <c r="TQN64" s="497"/>
      <c r="TQO64" s="497"/>
      <c r="TQP64" s="497"/>
      <c r="TQQ64" s="497"/>
      <c r="TQR64" s="497"/>
      <c r="TQS64" s="497"/>
      <c r="TQT64" s="497"/>
      <c r="TQU64" s="497"/>
      <c r="TQV64" s="497"/>
      <c r="TQW64" s="497"/>
      <c r="TQX64" s="497"/>
      <c r="TQY64" s="497"/>
      <c r="TQZ64" s="497"/>
      <c r="TRA64" s="497"/>
      <c r="TRB64" s="497"/>
      <c r="TRC64" s="497"/>
      <c r="TRD64" s="497"/>
      <c r="TRE64" s="497"/>
      <c r="TRF64" s="497"/>
      <c r="TRG64" s="497"/>
      <c r="TRH64" s="497"/>
      <c r="TRI64" s="497"/>
      <c r="TRJ64" s="497"/>
      <c r="TRK64" s="497"/>
      <c r="TRL64" s="497"/>
      <c r="TRM64" s="497"/>
      <c r="TRN64" s="497"/>
      <c r="TRO64" s="497"/>
      <c r="TRP64" s="497"/>
      <c r="TRQ64" s="497"/>
      <c r="TRR64" s="497"/>
      <c r="TRS64" s="497"/>
      <c r="TRT64" s="497"/>
      <c r="TRU64" s="497"/>
      <c r="TRV64" s="497"/>
      <c r="TRW64" s="497"/>
      <c r="TRX64" s="497"/>
      <c r="TRY64" s="497"/>
      <c r="TRZ64" s="497"/>
      <c r="TSA64" s="497"/>
      <c r="TSB64" s="497"/>
      <c r="TSC64" s="497"/>
      <c r="TSD64" s="497"/>
      <c r="TSE64" s="497"/>
      <c r="TSF64" s="497"/>
      <c r="TSG64" s="497"/>
      <c r="TSH64" s="497"/>
      <c r="TSI64" s="497"/>
      <c r="TSJ64" s="497"/>
      <c r="TSK64" s="497"/>
      <c r="TSL64" s="497"/>
      <c r="TSM64" s="497"/>
      <c r="TSN64" s="497"/>
      <c r="TSO64" s="497"/>
      <c r="TSP64" s="497"/>
      <c r="TSQ64" s="497"/>
      <c r="TSR64" s="497"/>
      <c r="TSS64" s="497"/>
      <c r="TST64" s="497"/>
      <c r="TSU64" s="497"/>
      <c r="TSV64" s="497"/>
      <c r="TSW64" s="497"/>
      <c r="TSX64" s="497"/>
      <c r="TSY64" s="497"/>
      <c r="TSZ64" s="497"/>
      <c r="TTA64" s="497"/>
      <c r="TTB64" s="497"/>
      <c r="TTC64" s="497"/>
      <c r="TTD64" s="497"/>
      <c r="TTE64" s="497"/>
      <c r="TTF64" s="497"/>
      <c r="TTG64" s="497"/>
      <c r="TTH64" s="497"/>
      <c r="TTI64" s="497"/>
      <c r="TTJ64" s="497"/>
      <c r="TTK64" s="497"/>
      <c r="TTL64" s="497"/>
      <c r="TTM64" s="497"/>
      <c r="TTN64" s="497"/>
      <c r="TTO64" s="497"/>
      <c r="TTP64" s="497"/>
      <c r="TTQ64" s="497"/>
      <c r="TTR64" s="497"/>
      <c r="TTS64" s="497"/>
      <c r="TTT64" s="497"/>
      <c r="TTU64" s="497"/>
      <c r="TTV64" s="497"/>
      <c r="TTW64" s="497"/>
      <c r="TTX64" s="497"/>
      <c r="TTY64" s="497"/>
      <c r="TTZ64" s="497"/>
      <c r="TUA64" s="497"/>
      <c r="TUB64" s="497"/>
      <c r="TUC64" s="497"/>
      <c r="TUD64" s="497"/>
      <c r="TUE64" s="497"/>
      <c r="TUF64" s="497"/>
      <c r="TUG64" s="497"/>
      <c r="TUH64" s="497"/>
      <c r="TUI64" s="497"/>
      <c r="TUJ64" s="497"/>
      <c r="TUK64" s="497"/>
      <c r="TUL64" s="497"/>
      <c r="TUM64" s="497"/>
      <c r="TUN64" s="497"/>
      <c r="TUO64" s="497"/>
      <c r="TUP64" s="497"/>
      <c r="TUQ64" s="497"/>
      <c r="TUR64" s="497"/>
      <c r="TUS64" s="497"/>
      <c r="TUT64" s="497"/>
      <c r="TUU64" s="497"/>
      <c r="TUV64" s="497"/>
      <c r="TUW64" s="497"/>
      <c r="TUX64" s="497"/>
      <c r="TUY64" s="497"/>
      <c r="TUZ64" s="497"/>
      <c r="TVA64" s="497"/>
      <c r="TVB64" s="497"/>
      <c r="TVC64" s="497"/>
      <c r="TVD64" s="497"/>
      <c r="TVE64" s="497"/>
      <c r="TVF64" s="497"/>
      <c r="TVG64" s="497"/>
      <c r="TVH64" s="497"/>
      <c r="TVI64" s="497"/>
      <c r="TVJ64" s="497"/>
      <c r="TVK64" s="497"/>
      <c r="TVL64" s="497"/>
      <c r="TVM64" s="497"/>
      <c r="TVN64" s="497"/>
      <c r="TVO64" s="497"/>
      <c r="TVP64" s="497"/>
      <c r="TVQ64" s="497"/>
      <c r="TVR64" s="497"/>
      <c r="TVS64" s="497"/>
      <c r="TVT64" s="497"/>
      <c r="TVU64" s="497"/>
      <c r="TVV64" s="497"/>
      <c r="TVW64" s="497"/>
      <c r="TVX64" s="497"/>
      <c r="TVY64" s="497"/>
      <c r="TVZ64" s="497"/>
      <c r="TWA64" s="497"/>
      <c r="TWB64" s="497"/>
      <c r="TWC64" s="497"/>
      <c r="TWD64" s="497"/>
      <c r="TWE64" s="497"/>
      <c r="TWF64" s="497"/>
      <c r="TWG64" s="497"/>
      <c r="TWH64" s="497"/>
      <c r="TWI64" s="497"/>
      <c r="TWJ64" s="497"/>
      <c r="TWK64" s="497"/>
      <c r="TWL64" s="497"/>
      <c r="TWM64" s="497"/>
      <c r="TWN64" s="497"/>
      <c r="TWO64" s="497"/>
      <c r="TWP64" s="497"/>
      <c r="TWQ64" s="497"/>
      <c r="TWR64" s="497"/>
      <c r="TWS64" s="497"/>
      <c r="TWT64" s="497"/>
      <c r="TWU64" s="497"/>
      <c r="TWV64" s="497"/>
      <c r="TWW64" s="497"/>
      <c r="TWX64" s="497"/>
      <c r="TWY64" s="497"/>
      <c r="TWZ64" s="497"/>
      <c r="TXA64" s="497"/>
      <c r="TXB64" s="497"/>
      <c r="TXC64" s="497"/>
      <c r="TXD64" s="497"/>
      <c r="TXE64" s="497"/>
      <c r="TXF64" s="497"/>
      <c r="TXG64" s="497"/>
      <c r="TXH64" s="497"/>
      <c r="TXI64" s="497"/>
      <c r="TXJ64" s="497"/>
      <c r="TXK64" s="497"/>
      <c r="TXL64" s="497"/>
      <c r="TXM64" s="497"/>
      <c r="TXN64" s="497"/>
      <c r="TXO64" s="497"/>
      <c r="TXP64" s="497"/>
      <c r="TXQ64" s="497"/>
      <c r="TXR64" s="497"/>
      <c r="TXS64" s="497"/>
      <c r="TXT64" s="497"/>
      <c r="TXU64" s="497"/>
      <c r="TXV64" s="497"/>
      <c r="TXW64" s="497"/>
      <c r="TXX64" s="497"/>
      <c r="TXY64" s="497"/>
      <c r="TXZ64" s="497"/>
      <c r="TYA64" s="497"/>
      <c r="TYB64" s="497"/>
      <c r="TYC64" s="497"/>
      <c r="TYD64" s="497"/>
      <c r="TYE64" s="497"/>
      <c r="TYF64" s="497"/>
      <c r="TYG64" s="497"/>
      <c r="TYH64" s="497"/>
      <c r="TYI64" s="497"/>
      <c r="TYJ64" s="497"/>
      <c r="TYK64" s="497"/>
      <c r="TYL64" s="497"/>
      <c r="TYM64" s="497"/>
      <c r="TYN64" s="497"/>
      <c r="TYO64" s="497"/>
      <c r="TYP64" s="497"/>
      <c r="TYQ64" s="497"/>
      <c r="TYR64" s="497"/>
      <c r="TYS64" s="497"/>
      <c r="TYT64" s="497"/>
      <c r="TYU64" s="497"/>
      <c r="TYV64" s="497"/>
      <c r="TYW64" s="497"/>
      <c r="TYX64" s="497"/>
      <c r="TYY64" s="497"/>
      <c r="TYZ64" s="497"/>
      <c r="TZA64" s="497"/>
      <c r="TZB64" s="497"/>
      <c r="TZC64" s="497"/>
      <c r="TZD64" s="497"/>
      <c r="TZE64" s="497"/>
      <c r="TZF64" s="497"/>
      <c r="TZG64" s="497"/>
      <c r="TZH64" s="497"/>
      <c r="TZI64" s="497"/>
      <c r="TZJ64" s="497"/>
      <c r="TZK64" s="497"/>
      <c r="TZL64" s="497"/>
      <c r="TZM64" s="497"/>
      <c r="TZN64" s="497"/>
      <c r="TZO64" s="497"/>
      <c r="TZP64" s="497"/>
      <c r="TZQ64" s="497"/>
      <c r="TZR64" s="497"/>
      <c r="TZS64" s="497"/>
      <c r="TZT64" s="497"/>
      <c r="TZU64" s="497"/>
      <c r="TZV64" s="497"/>
      <c r="TZW64" s="497"/>
      <c r="TZX64" s="497"/>
      <c r="TZY64" s="497"/>
      <c r="TZZ64" s="497"/>
      <c r="UAA64" s="497"/>
      <c r="UAB64" s="497"/>
      <c r="UAC64" s="497"/>
      <c r="UAD64" s="497"/>
      <c r="UAE64" s="497"/>
      <c r="UAF64" s="497"/>
      <c r="UAG64" s="497"/>
      <c r="UAH64" s="497"/>
      <c r="UAI64" s="497"/>
      <c r="UAJ64" s="497"/>
      <c r="UAK64" s="497"/>
      <c r="UAL64" s="497"/>
      <c r="UAM64" s="497"/>
      <c r="UAN64" s="497"/>
      <c r="UAO64" s="497"/>
      <c r="UAP64" s="497"/>
      <c r="UAQ64" s="497"/>
      <c r="UAR64" s="497"/>
      <c r="UAS64" s="497"/>
      <c r="UAT64" s="497"/>
      <c r="UAU64" s="497"/>
      <c r="UAV64" s="497"/>
      <c r="UAW64" s="497"/>
      <c r="UAX64" s="497"/>
      <c r="UAY64" s="497"/>
      <c r="UAZ64" s="497"/>
      <c r="UBA64" s="497"/>
      <c r="UBB64" s="497"/>
      <c r="UBC64" s="497"/>
      <c r="UBD64" s="497"/>
      <c r="UBE64" s="497"/>
      <c r="UBF64" s="497"/>
      <c r="UBG64" s="497"/>
      <c r="UBH64" s="497"/>
      <c r="UBI64" s="497"/>
      <c r="UBJ64" s="497"/>
      <c r="UBK64" s="497"/>
      <c r="UBL64" s="497"/>
      <c r="UBM64" s="497"/>
      <c r="UBN64" s="497"/>
      <c r="UBO64" s="497"/>
      <c r="UBP64" s="497"/>
      <c r="UBQ64" s="497"/>
      <c r="UBR64" s="497"/>
      <c r="UBS64" s="497"/>
      <c r="UBT64" s="497"/>
      <c r="UBU64" s="497"/>
      <c r="UBV64" s="497"/>
      <c r="UBW64" s="497"/>
      <c r="UBX64" s="497"/>
      <c r="UBY64" s="497"/>
      <c r="UBZ64" s="497"/>
      <c r="UCA64" s="497"/>
      <c r="UCB64" s="497"/>
      <c r="UCC64" s="497"/>
      <c r="UCD64" s="497"/>
      <c r="UCE64" s="497"/>
      <c r="UCF64" s="497"/>
      <c r="UCG64" s="497"/>
      <c r="UCH64" s="497"/>
      <c r="UCI64" s="497"/>
      <c r="UCJ64" s="497"/>
      <c r="UCK64" s="497"/>
      <c r="UCL64" s="497"/>
      <c r="UCM64" s="497"/>
      <c r="UCN64" s="497"/>
      <c r="UCO64" s="497"/>
      <c r="UCP64" s="497"/>
      <c r="UCQ64" s="497"/>
      <c r="UCR64" s="497"/>
      <c r="UCS64" s="497"/>
      <c r="UCT64" s="497"/>
      <c r="UCU64" s="497"/>
      <c r="UCV64" s="497"/>
      <c r="UCW64" s="497"/>
      <c r="UCX64" s="497"/>
      <c r="UCY64" s="497"/>
      <c r="UCZ64" s="497"/>
      <c r="UDA64" s="497"/>
      <c r="UDB64" s="497"/>
      <c r="UDC64" s="497"/>
      <c r="UDD64" s="497"/>
      <c r="UDE64" s="497"/>
      <c r="UDF64" s="497"/>
      <c r="UDG64" s="497"/>
      <c r="UDH64" s="497"/>
      <c r="UDI64" s="497"/>
      <c r="UDJ64" s="497"/>
      <c r="UDK64" s="497"/>
      <c r="UDL64" s="497"/>
      <c r="UDM64" s="497"/>
      <c r="UDN64" s="497"/>
      <c r="UDO64" s="497"/>
      <c r="UDP64" s="497"/>
      <c r="UDQ64" s="497"/>
      <c r="UDR64" s="497"/>
      <c r="UDS64" s="497"/>
      <c r="UDT64" s="497"/>
      <c r="UDU64" s="497"/>
      <c r="UDV64" s="497"/>
      <c r="UDW64" s="497"/>
      <c r="UDX64" s="497"/>
      <c r="UDY64" s="497"/>
      <c r="UDZ64" s="497"/>
      <c r="UEA64" s="497"/>
      <c r="UEB64" s="497"/>
      <c r="UEC64" s="497"/>
      <c r="UED64" s="497"/>
      <c r="UEE64" s="497"/>
      <c r="UEF64" s="497"/>
      <c r="UEG64" s="497"/>
      <c r="UEH64" s="497"/>
      <c r="UEI64" s="497"/>
      <c r="UEJ64" s="497"/>
      <c r="UEK64" s="497"/>
      <c r="UEL64" s="497"/>
      <c r="UEM64" s="497"/>
      <c r="UEN64" s="497"/>
      <c r="UEO64" s="497"/>
      <c r="UEP64" s="497"/>
      <c r="UEQ64" s="497"/>
      <c r="UER64" s="497"/>
      <c r="UES64" s="497"/>
      <c r="UET64" s="497"/>
      <c r="UEU64" s="497"/>
      <c r="UEV64" s="497"/>
      <c r="UEW64" s="497"/>
      <c r="UEX64" s="497"/>
      <c r="UEY64" s="497"/>
      <c r="UEZ64" s="497"/>
      <c r="UFA64" s="497"/>
      <c r="UFB64" s="497"/>
      <c r="UFC64" s="497"/>
      <c r="UFD64" s="497"/>
      <c r="UFE64" s="497"/>
      <c r="UFF64" s="497"/>
      <c r="UFG64" s="497"/>
      <c r="UFH64" s="497"/>
      <c r="UFI64" s="497"/>
      <c r="UFJ64" s="497"/>
      <c r="UFK64" s="497"/>
      <c r="UFL64" s="497"/>
      <c r="UFM64" s="497"/>
      <c r="UFN64" s="497"/>
      <c r="UFO64" s="497"/>
      <c r="UFP64" s="497"/>
      <c r="UFQ64" s="497"/>
      <c r="UFR64" s="497"/>
      <c r="UFS64" s="497"/>
      <c r="UFT64" s="497"/>
      <c r="UFU64" s="497"/>
      <c r="UFV64" s="497"/>
      <c r="UFW64" s="497"/>
      <c r="UFX64" s="497"/>
      <c r="UFY64" s="497"/>
      <c r="UFZ64" s="497"/>
      <c r="UGA64" s="497"/>
      <c r="UGB64" s="497"/>
      <c r="UGC64" s="497"/>
      <c r="UGD64" s="497"/>
      <c r="UGE64" s="497"/>
      <c r="UGF64" s="497"/>
      <c r="UGG64" s="497"/>
      <c r="UGH64" s="497"/>
      <c r="UGI64" s="497"/>
      <c r="UGJ64" s="497"/>
      <c r="UGK64" s="497"/>
      <c r="UGL64" s="497"/>
      <c r="UGM64" s="497"/>
      <c r="UGN64" s="497"/>
      <c r="UGO64" s="497"/>
      <c r="UGP64" s="497"/>
      <c r="UGQ64" s="497"/>
      <c r="UGR64" s="497"/>
      <c r="UGS64" s="497"/>
      <c r="UGT64" s="497"/>
      <c r="UGU64" s="497"/>
      <c r="UGV64" s="497"/>
      <c r="UGW64" s="497"/>
      <c r="UGX64" s="497"/>
      <c r="UGY64" s="497"/>
      <c r="UGZ64" s="497"/>
      <c r="UHA64" s="497"/>
      <c r="UHB64" s="497"/>
      <c r="UHC64" s="497"/>
      <c r="UHD64" s="497"/>
      <c r="UHE64" s="497"/>
      <c r="UHF64" s="497"/>
      <c r="UHG64" s="497"/>
      <c r="UHH64" s="497"/>
      <c r="UHI64" s="497"/>
      <c r="UHJ64" s="497"/>
      <c r="UHK64" s="497"/>
      <c r="UHL64" s="497"/>
      <c r="UHM64" s="497"/>
      <c r="UHN64" s="497"/>
      <c r="UHO64" s="497"/>
      <c r="UHP64" s="497"/>
      <c r="UHQ64" s="497"/>
      <c r="UHR64" s="497"/>
      <c r="UHS64" s="497"/>
      <c r="UHT64" s="497"/>
      <c r="UHU64" s="497"/>
      <c r="UHV64" s="497"/>
      <c r="UHW64" s="497"/>
      <c r="UHX64" s="497"/>
      <c r="UHY64" s="497"/>
      <c r="UHZ64" s="497"/>
      <c r="UIA64" s="497"/>
      <c r="UIB64" s="497"/>
      <c r="UIC64" s="497"/>
      <c r="UID64" s="497"/>
      <c r="UIE64" s="497"/>
      <c r="UIF64" s="497"/>
      <c r="UIG64" s="497"/>
      <c r="UIH64" s="497"/>
      <c r="UII64" s="497"/>
      <c r="UIJ64" s="497"/>
      <c r="UIK64" s="497"/>
      <c r="UIL64" s="497"/>
      <c r="UIM64" s="497"/>
      <c r="UIN64" s="497"/>
      <c r="UIO64" s="497"/>
      <c r="UIP64" s="497"/>
      <c r="UIQ64" s="497"/>
      <c r="UIR64" s="497"/>
      <c r="UIS64" s="497"/>
      <c r="UIT64" s="497"/>
      <c r="UIU64" s="497"/>
      <c r="UIV64" s="497"/>
      <c r="UIW64" s="497"/>
      <c r="UIX64" s="497"/>
      <c r="UIY64" s="497"/>
      <c r="UIZ64" s="497"/>
      <c r="UJA64" s="497"/>
      <c r="UJB64" s="497"/>
      <c r="UJC64" s="497"/>
      <c r="UJD64" s="497"/>
      <c r="UJE64" s="497"/>
      <c r="UJF64" s="497"/>
      <c r="UJG64" s="497"/>
      <c r="UJH64" s="497"/>
      <c r="UJI64" s="497"/>
      <c r="UJJ64" s="497"/>
      <c r="UJK64" s="497"/>
      <c r="UJL64" s="497"/>
      <c r="UJM64" s="497"/>
      <c r="UJN64" s="497"/>
      <c r="UJO64" s="497"/>
      <c r="UJP64" s="497"/>
      <c r="UJQ64" s="497"/>
      <c r="UJR64" s="497"/>
      <c r="UJS64" s="497"/>
      <c r="UJT64" s="497"/>
      <c r="UJU64" s="497"/>
      <c r="UJV64" s="497"/>
      <c r="UJW64" s="497"/>
      <c r="UJX64" s="497"/>
      <c r="UJY64" s="497"/>
      <c r="UJZ64" s="497"/>
      <c r="UKA64" s="497"/>
      <c r="UKB64" s="497"/>
      <c r="UKC64" s="497"/>
      <c r="UKD64" s="497"/>
      <c r="UKE64" s="497"/>
      <c r="UKF64" s="497"/>
      <c r="UKG64" s="497"/>
      <c r="UKH64" s="497"/>
      <c r="UKI64" s="497"/>
      <c r="UKJ64" s="497"/>
      <c r="UKK64" s="497"/>
      <c r="UKL64" s="497"/>
      <c r="UKM64" s="497"/>
      <c r="UKN64" s="497"/>
      <c r="UKO64" s="497"/>
      <c r="UKP64" s="497"/>
      <c r="UKQ64" s="497"/>
      <c r="UKR64" s="497"/>
      <c r="UKS64" s="497"/>
      <c r="UKT64" s="497"/>
      <c r="UKU64" s="497"/>
      <c r="UKV64" s="497"/>
      <c r="UKW64" s="497"/>
      <c r="UKX64" s="497"/>
      <c r="UKY64" s="497"/>
      <c r="UKZ64" s="497"/>
      <c r="ULA64" s="497"/>
      <c r="ULB64" s="497"/>
      <c r="ULC64" s="497"/>
      <c r="ULD64" s="497"/>
      <c r="ULE64" s="497"/>
      <c r="ULF64" s="497"/>
      <c r="ULG64" s="497"/>
      <c r="ULH64" s="497"/>
      <c r="ULI64" s="497"/>
      <c r="ULJ64" s="497"/>
      <c r="ULK64" s="497"/>
      <c r="ULL64" s="497"/>
      <c r="ULM64" s="497"/>
      <c r="ULN64" s="497"/>
      <c r="ULO64" s="497"/>
      <c r="ULP64" s="497"/>
      <c r="ULQ64" s="497"/>
      <c r="ULR64" s="497"/>
      <c r="ULS64" s="497"/>
      <c r="ULT64" s="497"/>
      <c r="ULU64" s="497"/>
      <c r="ULV64" s="497"/>
      <c r="ULW64" s="497"/>
      <c r="ULX64" s="497"/>
      <c r="ULY64" s="497"/>
      <c r="ULZ64" s="497"/>
      <c r="UMA64" s="497"/>
      <c r="UMB64" s="497"/>
      <c r="UMC64" s="497"/>
      <c r="UMD64" s="497"/>
      <c r="UME64" s="497"/>
      <c r="UMF64" s="497"/>
      <c r="UMG64" s="497"/>
      <c r="UMH64" s="497"/>
      <c r="UMI64" s="497"/>
      <c r="UMJ64" s="497"/>
      <c r="UMK64" s="497"/>
      <c r="UML64" s="497"/>
      <c r="UMM64" s="497"/>
      <c r="UMN64" s="497"/>
      <c r="UMO64" s="497"/>
      <c r="UMP64" s="497"/>
      <c r="UMQ64" s="497"/>
      <c r="UMR64" s="497"/>
      <c r="UMS64" s="497"/>
      <c r="UMT64" s="497"/>
      <c r="UMU64" s="497"/>
      <c r="UMV64" s="497"/>
      <c r="UMW64" s="497"/>
      <c r="UMX64" s="497"/>
      <c r="UMY64" s="497"/>
      <c r="UMZ64" s="497"/>
      <c r="UNA64" s="497"/>
      <c r="UNB64" s="497"/>
      <c r="UNC64" s="497"/>
      <c r="UND64" s="497"/>
      <c r="UNE64" s="497"/>
      <c r="UNF64" s="497"/>
      <c r="UNG64" s="497"/>
      <c r="UNH64" s="497"/>
      <c r="UNI64" s="497"/>
      <c r="UNJ64" s="497"/>
      <c r="UNK64" s="497"/>
      <c r="UNL64" s="497"/>
      <c r="UNM64" s="497"/>
      <c r="UNN64" s="497"/>
      <c r="UNO64" s="497"/>
      <c r="UNP64" s="497"/>
      <c r="UNQ64" s="497"/>
      <c r="UNR64" s="497"/>
      <c r="UNS64" s="497"/>
      <c r="UNT64" s="497"/>
      <c r="UNU64" s="497"/>
      <c r="UNV64" s="497"/>
      <c r="UNW64" s="497"/>
      <c r="UNX64" s="497"/>
      <c r="UNY64" s="497"/>
      <c r="UNZ64" s="497"/>
      <c r="UOA64" s="497"/>
      <c r="UOB64" s="497"/>
      <c r="UOC64" s="497"/>
      <c r="UOD64" s="497"/>
      <c r="UOE64" s="497"/>
      <c r="UOF64" s="497"/>
      <c r="UOG64" s="497"/>
      <c r="UOH64" s="497"/>
      <c r="UOI64" s="497"/>
      <c r="UOJ64" s="497"/>
      <c r="UOK64" s="497"/>
      <c r="UOL64" s="497"/>
      <c r="UOM64" s="497"/>
      <c r="UON64" s="497"/>
      <c r="UOO64" s="497"/>
      <c r="UOP64" s="497"/>
      <c r="UOQ64" s="497"/>
      <c r="UOR64" s="497"/>
      <c r="UOS64" s="497"/>
      <c r="UOT64" s="497"/>
      <c r="UOU64" s="497"/>
      <c r="UOV64" s="497"/>
      <c r="UOW64" s="497"/>
      <c r="UOX64" s="497"/>
      <c r="UOY64" s="497"/>
      <c r="UOZ64" s="497"/>
      <c r="UPA64" s="497"/>
      <c r="UPB64" s="497"/>
      <c r="UPC64" s="497"/>
      <c r="UPD64" s="497"/>
      <c r="UPE64" s="497"/>
      <c r="UPF64" s="497"/>
      <c r="UPG64" s="497"/>
      <c r="UPH64" s="497"/>
      <c r="UPI64" s="497"/>
      <c r="UPJ64" s="497"/>
      <c r="UPK64" s="497"/>
      <c r="UPL64" s="497"/>
      <c r="UPM64" s="497"/>
      <c r="UPN64" s="497"/>
      <c r="UPO64" s="497"/>
      <c r="UPP64" s="497"/>
      <c r="UPQ64" s="497"/>
      <c r="UPR64" s="497"/>
      <c r="UPS64" s="497"/>
      <c r="UPT64" s="497"/>
      <c r="UPU64" s="497"/>
      <c r="UPV64" s="497"/>
      <c r="UPW64" s="497"/>
      <c r="UPX64" s="497"/>
      <c r="UPY64" s="497"/>
      <c r="UPZ64" s="497"/>
      <c r="UQA64" s="497"/>
      <c r="UQB64" s="497"/>
      <c r="UQC64" s="497"/>
      <c r="UQD64" s="497"/>
      <c r="UQE64" s="497"/>
      <c r="UQF64" s="497"/>
      <c r="UQG64" s="497"/>
      <c r="UQH64" s="497"/>
      <c r="UQI64" s="497"/>
      <c r="UQJ64" s="497"/>
      <c r="UQK64" s="497"/>
      <c r="UQL64" s="497"/>
      <c r="UQM64" s="497"/>
      <c r="UQN64" s="497"/>
      <c r="UQO64" s="497"/>
      <c r="UQP64" s="497"/>
      <c r="UQQ64" s="497"/>
      <c r="UQR64" s="497"/>
      <c r="UQS64" s="497"/>
      <c r="UQT64" s="497"/>
      <c r="UQU64" s="497"/>
      <c r="UQV64" s="497"/>
      <c r="UQW64" s="497"/>
      <c r="UQX64" s="497"/>
      <c r="UQY64" s="497"/>
      <c r="UQZ64" s="497"/>
      <c r="URA64" s="497"/>
      <c r="URB64" s="497"/>
      <c r="URC64" s="497"/>
      <c r="URD64" s="497"/>
      <c r="URE64" s="497"/>
      <c r="URF64" s="497"/>
      <c r="URG64" s="497"/>
      <c r="URH64" s="497"/>
      <c r="URI64" s="497"/>
      <c r="URJ64" s="497"/>
      <c r="URK64" s="497"/>
      <c r="URL64" s="497"/>
      <c r="URM64" s="497"/>
      <c r="URN64" s="497"/>
      <c r="URO64" s="497"/>
      <c r="URP64" s="497"/>
      <c r="URQ64" s="497"/>
      <c r="URR64" s="497"/>
      <c r="URS64" s="497"/>
      <c r="URT64" s="497"/>
      <c r="URU64" s="497"/>
      <c r="URV64" s="497"/>
      <c r="URW64" s="497"/>
      <c r="URX64" s="497"/>
      <c r="URY64" s="497"/>
      <c r="URZ64" s="497"/>
      <c r="USA64" s="497"/>
      <c r="USB64" s="497"/>
      <c r="USC64" s="497"/>
      <c r="USD64" s="497"/>
      <c r="USE64" s="497"/>
      <c r="USF64" s="497"/>
      <c r="USG64" s="497"/>
      <c r="USH64" s="497"/>
      <c r="USI64" s="497"/>
      <c r="USJ64" s="497"/>
      <c r="USK64" s="497"/>
      <c r="USL64" s="497"/>
      <c r="USM64" s="497"/>
      <c r="USN64" s="497"/>
      <c r="USO64" s="497"/>
      <c r="USP64" s="497"/>
      <c r="USQ64" s="497"/>
      <c r="USR64" s="497"/>
      <c r="USS64" s="497"/>
      <c r="UST64" s="497"/>
      <c r="USU64" s="497"/>
      <c r="USV64" s="497"/>
      <c r="USW64" s="497"/>
      <c r="USX64" s="497"/>
      <c r="USY64" s="497"/>
      <c r="USZ64" s="497"/>
      <c r="UTA64" s="497"/>
      <c r="UTB64" s="497"/>
      <c r="UTC64" s="497"/>
      <c r="UTD64" s="497"/>
      <c r="UTE64" s="497"/>
      <c r="UTF64" s="497"/>
      <c r="UTG64" s="497"/>
      <c r="UTH64" s="497"/>
      <c r="UTI64" s="497"/>
      <c r="UTJ64" s="497"/>
      <c r="UTK64" s="497"/>
      <c r="UTL64" s="497"/>
      <c r="UTM64" s="497"/>
      <c r="UTN64" s="497"/>
      <c r="UTO64" s="497"/>
      <c r="UTP64" s="497"/>
      <c r="UTQ64" s="497"/>
      <c r="UTR64" s="497"/>
      <c r="UTS64" s="497"/>
      <c r="UTT64" s="497"/>
      <c r="UTU64" s="497"/>
      <c r="UTV64" s="497"/>
      <c r="UTW64" s="497"/>
      <c r="UTX64" s="497"/>
      <c r="UTY64" s="497"/>
      <c r="UTZ64" s="497"/>
      <c r="UUA64" s="497"/>
      <c r="UUB64" s="497"/>
      <c r="UUC64" s="497"/>
      <c r="UUD64" s="497"/>
      <c r="UUE64" s="497"/>
      <c r="UUF64" s="497"/>
      <c r="UUG64" s="497"/>
      <c r="UUH64" s="497"/>
      <c r="UUI64" s="497"/>
      <c r="UUJ64" s="497"/>
      <c r="UUK64" s="497"/>
      <c r="UUL64" s="497"/>
      <c r="UUM64" s="497"/>
      <c r="UUN64" s="497"/>
      <c r="UUO64" s="497"/>
      <c r="UUP64" s="497"/>
      <c r="UUQ64" s="497"/>
      <c r="UUR64" s="497"/>
      <c r="UUS64" s="497"/>
      <c r="UUT64" s="497"/>
      <c r="UUU64" s="497"/>
      <c r="UUV64" s="497"/>
      <c r="UUW64" s="497"/>
      <c r="UUX64" s="497"/>
      <c r="UUY64" s="497"/>
      <c r="UUZ64" s="497"/>
      <c r="UVA64" s="497"/>
      <c r="UVB64" s="497"/>
      <c r="UVC64" s="497"/>
      <c r="UVD64" s="497"/>
      <c r="UVE64" s="497"/>
      <c r="UVF64" s="497"/>
      <c r="UVG64" s="497"/>
      <c r="UVH64" s="497"/>
      <c r="UVI64" s="497"/>
      <c r="UVJ64" s="497"/>
      <c r="UVK64" s="497"/>
      <c r="UVL64" s="497"/>
      <c r="UVM64" s="497"/>
      <c r="UVN64" s="497"/>
      <c r="UVO64" s="497"/>
      <c r="UVP64" s="497"/>
      <c r="UVQ64" s="497"/>
      <c r="UVR64" s="497"/>
      <c r="UVS64" s="497"/>
      <c r="UVT64" s="497"/>
      <c r="UVU64" s="497"/>
      <c r="UVV64" s="497"/>
      <c r="UVW64" s="497"/>
      <c r="UVX64" s="497"/>
      <c r="UVY64" s="497"/>
      <c r="UVZ64" s="497"/>
      <c r="UWA64" s="497"/>
      <c r="UWB64" s="497"/>
      <c r="UWC64" s="497"/>
      <c r="UWD64" s="497"/>
      <c r="UWE64" s="497"/>
      <c r="UWF64" s="497"/>
      <c r="UWG64" s="497"/>
      <c r="UWH64" s="497"/>
      <c r="UWI64" s="497"/>
      <c r="UWJ64" s="497"/>
      <c r="UWK64" s="497"/>
      <c r="UWL64" s="497"/>
      <c r="UWM64" s="497"/>
      <c r="UWN64" s="497"/>
      <c r="UWO64" s="497"/>
      <c r="UWP64" s="497"/>
      <c r="UWQ64" s="497"/>
      <c r="UWR64" s="497"/>
      <c r="UWS64" s="497"/>
      <c r="UWT64" s="497"/>
      <c r="UWU64" s="497"/>
      <c r="UWV64" s="497"/>
      <c r="UWW64" s="497"/>
      <c r="UWX64" s="497"/>
      <c r="UWY64" s="497"/>
      <c r="UWZ64" s="497"/>
      <c r="UXA64" s="497"/>
      <c r="UXB64" s="497"/>
      <c r="UXC64" s="497"/>
      <c r="UXD64" s="497"/>
      <c r="UXE64" s="497"/>
      <c r="UXF64" s="497"/>
      <c r="UXG64" s="497"/>
      <c r="UXH64" s="497"/>
      <c r="UXI64" s="497"/>
      <c r="UXJ64" s="497"/>
      <c r="UXK64" s="497"/>
      <c r="UXL64" s="497"/>
      <c r="UXM64" s="497"/>
      <c r="UXN64" s="497"/>
      <c r="UXO64" s="497"/>
      <c r="UXP64" s="497"/>
      <c r="UXQ64" s="497"/>
      <c r="UXR64" s="497"/>
      <c r="UXS64" s="497"/>
      <c r="UXT64" s="497"/>
      <c r="UXU64" s="497"/>
      <c r="UXV64" s="497"/>
      <c r="UXW64" s="497"/>
      <c r="UXX64" s="497"/>
      <c r="UXY64" s="497"/>
      <c r="UXZ64" s="497"/>
      <c r="UYA64" s="497"/>
      <c r="UYB64" s="497"/>
      <c r="UYC64" s="497"/>
      <c r="UYD64" s="497"/>
      <c r="UYE64" s="497"/>
      <c r="UYF64" s="497"/>
      <c r="UYG64" s="497"/>
      <c r="UYH64" s="497"/>
      <c r="UYI64" s="497"/>
      <c r="UYJ64" s="497"/>
      <c r="UYK64" s="497"/>
      <c r="UYL64" s="497"/>
      <c r="UYM64" s="497"/>
      <c r="UYN64" s="497"/>
      <c r="UYO64" s="497"/>
      <c r="UYP64" s="497"/>
      <c r="UYQ64" s="497"/>
      <c r="UYR64" s="497"/>
      <c r="UYS64" s="497"/>
      <c r="UYT64" s="497"/>
      <c r="UYU64" s="497"/>
      <c r="UYV64" s="497"/>
      <c r="UYW64" s="497"/>
      <c r="UYX64" s="497"/>
      <c r="UYY64" s="497"/>
      <c r="UYZ64" s="497"/>
      <c r="UZA64" s="497"/>
      <c r="UZB64" s="497"/>
      <c r="UZC64" s="497"/>
      <c r="UZD64" s="497"/>
      <c r="UZE64" s="497"/>
      <c r="UZF64" s="497"/>
      <c r="UZG64" s="497"/>
      <c r="UZH64" s="497"/>
      <c r="UZI64" s="497"/>
      <c r="UZJ64" s="497"/>
      <c r="UZK64" s="497"/>
      <c r="UZL64" s="497"/>
      <c r="UZM64" s="497"/>
      <c r="UZN64" s="497"/>
      <c r="UZO64" s="497"/>
      <c r="UZP64" s="497"/>
      <c r="UZQ64" s="497"/>
      <c r="UZR64" s="497"/>
      <c r="UZS64" s="497"/>
      <c r="UZT64" s="497"/>
      <c r="UZU64" s="497"/>
      <c r="UZV64" s="497"/>
      <c r="UZW64" s="497"/>
      <c r="UZX64" s="497"/>
      <c r="UZY64" s="497"/>
      <c r="UZZ64" s="497"/>
      <c r="VAA64" s="497"/>
      <c r="VAB64" s="497"/>
      <c r="VAC64" s="497"/>
      <c r="VAD64" s="497"/>
      <c r="VAE64" s="497"/>
      <c r="VAF64" s="497"/>
      <c r="VAG64" s="497"/>
      <c r="VAH64" s="497"/>
      <c r="VAI64" s="497"/>
      <c r="VAJ64" s="497"/>
      <c r="VAK64" s="497"/>
      <c r="VAL64" s="497"/>
      <c r="VAM64" s="497"/>
      <c r="VAN64" s="497"/>
      <c r="VAO64" s="497"/>
      <c r="VAP64" s="497"/>
      <c r="VAQ64" s="497"/>
      <c r="VAR64" s="497"/>
      <c r="VAS64" s="497"/>
      <c r="VAT64" s="497"/>
      <c r="VAU64" s="497"/>
      <c r="VAV64" s="497"/>
      <c r="VAW64" s="497"/>
      <c r="VAX64" s="497"/>
      <c r="VAY64" s="497"/>
      <c r="VAZ64" s="497"/>
      <c r="VBA64" s="497"/>
      <c r="VBB64" s="497"/>
      <c r="VBC64" s="497"/>
      <c r="VBD64" s="497"/>
      <c r="VBE64" s="497"/>
      <c r="VBF64" s="497"/>
      <c r="VBG64" s="497"/>
      <c r="VBH64" s="497"/>
      <c r="VBI64" s="497"/>
      <c r="VBJ64" s="497"/>
      <c r="VBK64" s="497"/>
      <c r="VBL64" s="497"/>
      <c r="VBM64" s="497"/>
      <c r="VBN64" s="497"/>
      <c r="VBO64" s="497"/>
      <c r="VBP64" s="497"/>
      <c r="VBQ64" s="497"/>
      <c r="VBR64" s="497"/>
      <c r="VBS64" s="497"/>
      <c r="VBT64" s="497"/>
      <c r="VBU64" s="497"/>
      <c r="VBV64" s="497"/>
      <c r="VBW64" s="497"/>
      <c r="VBX64" s="497"/>
      <c r="VBY64" s="497"/>
      <c r="VBZ64" s="497"/>
      <c r="VCA64" s="497"/>
      <c r="VCB64" s="497"/>
      <c r="VCC64" s="497"/>
      <c r="VCD64" s="497"/>
      <c r="VCE64" s="497"/>
      <c r="VCF64" s="497"/>
      <c r="VCG64" s="497"/>
      <c r="VCH64" s="497"/>
      <c r="VCI64" s="497"/>
      <c r="VCJ64" s="497"/>
      <c r="VCK64" s="497"/>
      <c r="VCL64" s="497"/>
      <c r="VCM64" s="497"/>
      <c r="VCN64" s="497"/>
      <c r="VCO64" s="497"/>
      <c r="VCP64" s="497"/>
      <c r="VCQ64" s="497"/>
      <c r="VCR64" s="497"/>
      <c r="VCS64" s="497"/>
      <c r="VCT64" s="497"/>
      <c r="VCU64" s="497"/>
      <c r="VCV64" s="497"/>
      <c r="VCW64" s="497"/>
      <c r="VCX64" s="497"/>
      <c r="VCY64" s="497"/>
      <c r="VCZ64" s="497"/>
      <c r="VDA64" s="497"/>
      <c r="VDB64" s="497"/>
      <c r="VDC64" s="497"/>
      <c r="VDD64" s="497"/>
      <c r="VDE64" s="497"/>
      <c r="VDF64" s="497"/>
      <c r="VDG64" s="497"/>
      <c r="VDH64" s="497"/>
      <c r="VDI64" s="497"/>
      <c r="VDJ64" s="497"/>
      <c r="VDK64" s="497"/>
      <c r="VDL64" s="497"/>
      <c r="VDM64" s="497"/>
      <c r="VDN64" s="497"/>
      <c r="VDO64" s="497"/>
      <c r="VDP64" s="497"/>
      <c r="VDQ64" s="497"/>
      <c r="VDR64" s="497"/>
      <c r="VDS64" s="497"/>
      <c r="VDT64" s="497"/>
      <c r="VDU64" s="497"/>
      <c r="VDV64" s="497"/>
      <c r="VDW64" s="497"/>
      <c r="VDX64" s="497"/>
      <c r="VDY64" s="497"/>
      <c r="VDZ64" s="497"/>
      <c r="VEA64" s="497"/>
      <c r="VEB64" s="497"/>
      <c r="VEC64" s="497"/>
      <c r="VED64" s="497"/>
      <c r="VEE64" s="497"/>
      <c r="VEF64" s="497"/>
      <c r="VEG64" s="497"/>
      <c r="VEH64" s="497"/>
      <c r="VEI64" s="497"/>
      <c r="VEJ64" s="497"/>
      <c r="VEK64" s="497"/>
      <c r="VEL64" s="497"/>
      <c r="VEM64" s="497"/>
      <c r="VEN64" s="497"/>
      <c r="VEO64" s="497"/>
      <c r="VEP64" s="497"/>
      <c r="VEQ64" s="497"/>
      <c r="VER64" s="497"/>
      <c r="VES64" s="497"/>
      <c r="VET64" s="497"/>
      <c r="VEU64" s="497"/>
      <c r="VEV64" s="497"/>
      <c r="VEW64" s="497"/>
      <c r="VEX64" s="497"/>
      <c r="VEY64" s="497"/>
      <c r="VEZ64" s="497"/>
      <c r="VFA64" s="497"/>
      <c r="VFB64" s="497"/>
      <c r="VFC64" s="497"/>
      <c r="VFD64" s="497"/>
      <c r="VFE64" s="497"/>
      <c r="VFF64" s="497"/>
      <c r="VFG64" s="497"/>
      <c r="VFH64" s="497"/>
      <c r="VFI64" s="497"/>
      <c r="VFJ64" s="497"/>
      <c r="VFK64" s="497"/>
      <c r="VFL64" s="497"/>
      <c r="VFM64" s="497"/>
      <c r="VFN64" s="497"/>
      <c r="VFO64" s="497"/>
      <c r="VFP64" s="497"/>
      <c r="VFQ64" s="497"/>
      <c r="VFR64" s="497"/>
      <c r="VFS64" s="497"/>
      <c r="VFT64" s="497"/>
      <c r="VFU64" s="497"/>
      <c r="VFV64" s="497"/>
      <c r="VFW64" s="497"/>
      <c r="VFX64" s="497"/>
      <c r="VFY64" s="497"/>
      <c r="VFZ64" s="497"/>
      <c r="VGA64" s="497"/>
      <c r="VGB64" s="497"/>
      <c r="VGC64" s="497"/>
      <c r="VGD64" s="497"/>
      <c r="VGE64" s="497"/>
      <c r="VGF64" s="497"/>
      <c r="VGG64" s="497"/>
      <c r="VGH64" s="497"/>
      <c r="VGI64" s="497"/>
      <c r="VGJ64" s="497"/>
      <c r="VGK64" s="497"/>
      <c r="VGL64" s="497"/>
      <c r="VGM64" s="497"/>
      <c r="VGN64" s="497"/>
      <c r="VGO64" s="497"/>
      <c r="VGP64" s="497"/>
      <c r="VGQ64" s="497"/>
      <c r="VGR64" s="497"/>
      <c r="VGS64" s="497"/>
      <c r="VGT64" s="497"/>
      <c r="VGU64" s="497"/>
      <c r="VGV64" s="497"/>
      <c r="VGW64" s="497"/>
      <c r="VGX64" s="497"/>
      <c r="VGY64" s="497"/>
      <c r="VGZ64" s="497"/>
      <c r="VHA64" s="497"/>
      <c r="VHB64" s="497"/>
      <c r="VHC64" s="497"/>
      <c r="VHD64" s="497"/>
      <c r="VHE64" s="497"/>
      <c r="VHF64" s="497"/>
      <c r="VHG64" s="497"/>
      <c r="VHH64" s="497"/>
      <c r="VHI64" s="497"/>
      <c r="VHJ64" s="497"/>
      <c r="VHK64" s="497"/>
      <c r="VHL64" s="497"/>
      <c r="VHM64" s="497"/>
      <c r="VHN64" s="497"/>
      <c r="VHO64" s="497"/>
      <c r="VHP64" s="497"/>
      <c r="VHQ64" s="497"/>
      <c r="VHR64" s="497"/>
      <c r="VHS64" s="497"/>
      <c r="VHT64" s="497"/>
      <c r="VHU64" s="497"/>
      <c r="VHV64" s="497"/>
      <c r="VHW64" s="497"/>
      <c r="VHX64" s="497"/>
      <c r="VHY64" s="497"/>
      <c r="VHZ64" s="497"/>
      <c r="VIA64" s="497"/>
      <c r="VIB64" s="497"/>
      <c r="VIC64" s="497"/>
      <c r="VID64" s="497"/>
      <c r="VIE64" s="497"/>
      <c r="VIF64" s="497"/>
      <c r="VIG64" s="497"/>
      <c r="VIH64" s="497"/>
      <c r="VII64" s="497"/>
      <c r="VIJ64" s="497"/>
      <c r="VIK64" s="497"/>
      <c r="VIL64" s="497"/>
      <c r="VIM64" s="497"/>
      <c r="VIN64" s="497"/>
      <c r="VIO64" s="497"/>
      <c r="VIP64" s="497"/>
      <c r="VIQ64" s="497"/>
      <c r="VIR64" s="497"/>
      <c r="VIS64" s="497"/>
      <c r="VIT64" s="497"/>
      <c r="VIU64" s="497"/>
      <c r="VIV64" s="497"/>
      <c r="VIW64" s="497"/>
      <c r="VIX64" s="497"/>
      <c r="VIY64" s="497"/>
      <c r="VIZ64" s="497"/>
      <c r="VJA64" s="497"/>
      <c r="VJB64" s="497"/>
      <c r="VJC64" s="497"/>
      <c r="VJD64" s="497"/>
      <c r="VJE64" s="497"/>
      <c r="VJF64" s="497"/>
      <c r="VJG64" s="497"/>
      <c r="VJH64" s="497"/>
      <c r="VJI64" s="497"/>
      <c r="VJJ64" s="497"/>
      <c r="VJK64" s="497"/>
      <c r="VJL64" s="497"/>
      <c r="VJM64" s="497"/>
      <c r="VJN64" s="497"/>
      <c r="VJO64" s="497"/>
      <c r="VJP64" s="497"/>
      <c r="VJQ64" s="497"/>
      <c r="VJR64" s="497"/>
      <c r="VJS64" s="497"/>
      <c r="VJT64" s="497"/>
      <c r="VJU64" s="497"/>
      <c r="VJV64" s="497"/>
      <c r="VJW64" s="497"/>
      <c r="VJX64" s="497"/>
      <c r="VJY64" s="497"/>
      <c r="VJZ64" s="497"/>
      <c r="VKA64" s="497"/>
      <c r="VKB64" s="497"/>
      <c r="VKC64" s="497"/>
      <c r="VKD64" s="497"/>
      <c r="VKE64" s="497"/>
      <c r="VKF64" s="497"/>
      <c r="VKG64" s="497"/>
      <c r="VKH64" s="497"/>
      <c r="VKI64" s="497"/>
      <c r="VKJ64" s="497"/>
      <c r="VKK64" s="497"/>
      <c r="VKL64" s="497"/>
      <c r="VKM64" s="497"/>
      <c r="VKN64" s="497"/>
      <c r="VKO64" s="497"/>
      <c r="VKP64" s="497"/>
      <c r="VKQ64" s="497"/>
      <c r="VKR64" s="497"/>
      <c r="VKS64" s="497"/>
      <c r="VKT64" s="497"/>
      <c r="VKU64" s="497"/>
      <c r="VKV64" s="497"/>
      <c r="VKW64" s="497"/>
      <c r="VKX64" s="497"/>
      <c r="VKY64" s="497"/>
      <c r="VKZ64" s="497"/>
      <c r="VLA64" s="497"/>
      <c r="VLB64" s="497"/>
      <c r="VLC64" s="497"/>
      <c r="VLD64" s="497"/>
      <c r="VLE64" s="497"/>
      <c r="VLF64" s="497"/>
      <c r="VLG64" s="497"/>
      <c r="VLH64" s="497"/>
      <c r="VLI64" s="497"/>
      <c r="VLJ64" s="497"/>
      <c r="VLK64" s="497"/>
      <c r="VLL64" s="497"/>
      <c r="VLM64" s="497"/>
      <c r="VLN64" s="497"/>
      <c r="VLO64" s="497"/>
      <c r="VLP64" s="497"/>
      <c r="VLQ64" s="497"/>
      <c r="VLR64" s="497"/>
      <c r="VLS64" s="497"/>
      <c r="VLT64" s="497"/>
      <c r="VLU64" s="497"/>
      <c r="VLV64" s="497"/>
      <c r="VLW64" s="497"/>
      <c r="VLX64" s="497"/>
      <c r="VLY64" s="497"/>
      <c r="VLZ64" s="497"/>
      <c r="VMA64" s="497"/>
      <c r="VMB64" s="497"/>
      <c r="VMC64" s="497"/>
      <c r="VMD64" s="497"/>
      <c r="VME64" s="497"/>
      <c r="VMF64" s="497"/>
      <c r="VMG64" s="497"/>
      <c r="VMH64" s="497"/>
      <c r="VMI64" s="497"/>
      <c r="VMJ64" s="497"/>
      <c r="VMK64" s="497"/>
      <c r="VML64" s="497"/>
      <c r="VMM64" s="497"/>
      <c r="VMN64" s="497"/>
      <c r="VMO64" s="497"/>
      <c r="VMP64" s="497"/>
      <c r="VMQ64" s="497"/>
      <c r="VMR64" s="497"/>
      <c r="VMS64" s="497"/>
      <c r="VMT64" s="497"/>
      <c r="VMU64" s="497"/>
      <c r="VMV64" s="497"/>
      <c r="VMW64" s="497"/>
      <c r="VMX64" s="497"/>
      <c r="VMY64" s="497"/>
      <c r="VMZ64" s="497"/>
      <c r="VNA64" s="497"/>
      <c r="VNB64" s="497"/>
      <c r="VNC64" s="497"/>
      <c r="VND64" s="497"/>
      <c r="VNE64" s="497"/>
      <c r="VNF64" s="497"/>
      <c r="VNG64" s="497"/>
      <c r="VNH64" s="497"/>
      <c r="VNI64" s="497"/>
      <c r="VNJ64" s="497"/>
      <c r="VNK64" s="497"/>
      <c r="VNL64" s="497"/>
      <c r="VNM64" s="497"/>
      <c r="VNN64" s="497"/>
      <c r="VNO64" s="497"/>
      <c r="VNP64" s="497"/>
      <c r="VNQ64" s="497"/>
      <c r="VNR64" s="497"/>
      <c r="VNS64" s="497"/>
      <c r="VNT64" s="497"/>
      <c r="VNU64" s="497"/>
      <c r="VNV64" s="497"/>
      <c r="VNW64" s="497"/>
      <c r="VNX64" s="497"/>
      <c r="VNY64" s="497"/>
      <c r="VNZ64" s="497"/>
      <c r="VOA64" s="497"/>
      <c r="VOB64" s="497"/>
      <c r="VOC64" s="497"/>
      <c r="VOD64" s="497"/>
      <c r="VOE64" s="497"/>
      <c r="VOF64" s="497"/>
      <c r="VOG64" s="497"/>
      <c r="VOH64" s="497"/>
      <c r="VOI64" s="497"/>
      <c r="VOJ64" s="497"/>
      <c r="VOK64" s="497"/>
      <c r="VOL64" s="497"/>
      <c r="VOM64" s="497"/>
      <c r="VON64" s="497"/>
      <c r="VOO64" s="497"/>
      <c r="VOP64" s="497"/>
      <c r="VOQ64" s="497"/>
      <c r="VOR64" s="497"/>
      <c r="VOS64" s="497"/>
      <c r="VOT64" s="497"/>
      <c r="VOU64" s="497"/>
      <c r="VOV64" s="497"/>
      <c r="VOW64" s="497"/>
      <c r="VOX64" s="497"/>
      <c r="VOY64" s="497"/>
      <c r="VOZ64" s="497"/>
      <c r="VPA64" s="497"/>
      <c r="VPB64" s="497"/>
      <c r="VPC64" s="497"/>
      <c r="VPD64" s="497"/>
      <c r="VPE64" s="497"/>
      <c r="VPF64" s="497"/>
      <c r="VPG64" s="497"/>
      <c r="VPH64" s="497"/>
      <c r="VPI64" s="497"/>
      <c r="VPJ64" s="497"/>
      <c r="VPK64" s="497"/>
      <c r="VPL64" s="497"/>
      <c r="VPM64" s="497"/>
      <c r="VPN64" s="497"/>
      <c r="VPO64" s="497"/>
      <c r="VPP64" s="497"/>
      <c r="VPQ64" s="497"/>
      <c r="VPR64" s="497"/>
      <c r="VPS64" s="497"/>
      <c r="VPT64" s="497"/>
      <c r="VPU64" s="497"/>
      <c r="VPV64" s="497"/>
      <c r="VPW64" s="497"/>
      <c r="VPX64" s="497"/>
      <c r="VPY64" s="497"/>
      <c r="VPZ64" s="497"/>
      <c r="VQA64" s="497"/>
      <c r="VQB64" s="497"/>
      <c r="VQC64" s="497"/>
      <c r="VQD64" s="497"/>
      <c r="VQE64" s="497"/>
      <c r="VQF64" s="497"/>
      <c r="VQG64" s="497"/>
      <c r="VQH64" s="497"/>
      <c r="VQI64" s="497"/>
      <c r="VQJ64" s="497"/>
      <c r="VQK64" s="497"/>
      <c r="VQL64" s="497"/>
      <c r="VQM64" s="497"/>
      <c r="VQN64" s="497"/>
      <c r="VQO64" s="497"/>
      <c r="VQP64" s="497"/>
      <c r="VQQ64" s="497"/>
      <c r="VQR64" s="497"/>
      <c r="VQS64" s="497"/>
      <c r="VQT64" s="497"/>
      <c r="VQU64" s="497"/>
      <c r="VQV64" s="497"/>
      <c r="VQW64" s="497"/>
      <c r="VQX64" s="497"/>
      <c r="VQY64" s="497"/>
      <c r="VQZ64" s="497"/>
      <c r="VRA64" s="497"/>
      <c r="VRB64" s="497"/>
      <c r="VRC64" s="497"/>
      <c r="VRD64" s="497"/>
      <c r="VRE64" s="497"/>
      <c r="VRF64" s="497"/>
      <c r="VRG64" s="497"/>
      <c r="VRH64" s="497"/>
      <c r="VRI64" s="497"/>
      <c r="VRJ64" s="497"/>
      <c r="VRK64" s="497"/>
      <c r="VRL64" s="497"/>
      <c r="VRM64" s="497"/>
      <c r="VRN64" s="497"/>
      <c r="VRO64" s="497"/>
      <c r="VRP64" s="497"/>
      <c r="VRQ64" s="497"/>
      <c r="VRR64" s="497"/>
      <c r="VRS64" s="497"/>
      <c r="VRT64" s="497"/>
      <c r="VRU64" s="497"/>
      <c r="VRV64" s="497"/>
      <c r="VRW64" s="497"/>
      <c r="VRX64" s="497"/>
      <c r="VRY64" s="497"/>
      <c r="VRZ64" s="497"/>
      <c r="VSA64" s="497"/>
      <c r="VSB64" s="497"/>
      <c r="VSC64" s="497"/>
      <c r="VSD64" s="497"/>
      <c r="VSE64" s="497"/>
      <c r="VSF64" s="497"/>
      <c r="VSG64" s="497"/>
      <c r="VSH64" s="497"/>
      <c r="VSI64" s="497"/>
      <c r="VSJ64" s="497"/>
      <c r="VSK64" s="497"/>
      <c r="VSL64" s="497"/>
      <c r="VSM64" s="497"/>
      <c r="VSN64" s="497"/>
      <c r="VSO64" s="497"/>
      <c r="VSP64" s="497"/>
      <c r="VSQ64" s="497"/>
      <c r="VSR64" s="497"/>
      <c r="VSS64" s="497"/>
      <c r="VST64" s="497"/>
      <c r="VSU64" s="497"/>
      <c r="VSV64" s="497"/>
      <c r="VSW64" s="497"/>
      <c r="VSX64" s="497"/>
      <c r="VSY64" s="497"/>
      <c r="VSZ64" s="497"/>
      <c r="VTA64" s="497"/>
      <c r="VTB64" s="497"/>
      <c r="VTC64" s="497"/>
      <c r="VTD64" s="497"/>
      <c r="VTE64" s="497"/>
      <c r="VTF64" s="497"/>
      <c r="VTG64" s="497"/>
      <c r="VTH64" s="497"/>
      <c r="VTI64" s="497"/>
      <c r="VTJ64" s="497"/>
      <c r="VTK64" s="497"/>
      <c r="VTL64" s="497"/>
      <c r="VTM64" s="497"/>
      <c r="VTN64" s="497"/>
      <c r="VTO64" s="497"/>
      <c r="VTP64" s="497"/>
      <c r="VTQ64" s="497"/>
      <c r="VTR64" s="497"/>
      <c r="VTS64" s="497"/>
      <c r="VTT64" s="497"/>
      <c r="VTU64" s="497"/>
      <c r="VTV64" s="497"/>
      <c r="VTW64" s="497"/>
      <c r="VTX64" s="497"/>
      <c r="VTY64" s="497"/>
      <c r="VTZ64" s="497"/>
      <c r="VUA64" s="497"/>
      <c r="VUB64" s="497"/>
      <c r="VUC64" s="497"/>
      <c r="VUD64" s="497"/>
      <c r="VUE64" s="497"/>
      <c r="VUF64" s="497"/>
      <c r="VUG64" s="497"/>
      <c r="VUH64" s="497"/>
      <c r="VUI64" s="497"/>
      <c r="VUJ64" s="497"/>
      <c r="VUK64" s="497"/>
      <c r="VUL64" s="497"/>
      <c r="VUM64" s="497"/>
      <c r="VUN64" s="497"/>
      <c r="VUO64" s="497"/>
      <c r="VUP64" s="497"/>
      <c r="VUQ64" s="497"/>
      <c r="VUR64" s="497"/>
      <c r="VUS64" s="497"/>
      <c r="VUT64" s="497"/>
      <c r="VUU64" s="497"/>
      <c r="VUV64" s="497"/>
      <c r="VUW64" s="497"/>
      <c r="VUX64" s="497"/>
      <c r="VUY64" s="497"/>
      <c r="VUZ64" s="497"/>
      <c r="VVA64" s="497"/>
      <c r="VVB64" s="497"/>
      <c r="VVC64" s="497"/>
      <c r="VVD64" s="497"/>
      <c r="VVE64" s="497"/>
      <c r="VVF64" s="497"/>
      <c r="VVG64" s="497"/>
      <c r="VVH64" s="497"/>
      <c r="VVI64" s="497"/>
      <c r="VVJ64" s="497"/>
      <c r="VVK64" s="497"/>
      <c r="VVL64" s="497"/>
      <c r="VVM64" s="497"/>
      <c r="VVN64" s="497"/>
      <c r="VVO64" s="497"/>
      <c r="VVP64" s="497"/>
      <c r="VVQ64" s="497"/>
      <c r="VVR64" s="497"/>
      <c r="VVS64" s="497"/>
      <c r="VVT64" s="497"/>
      <c r="VVU64" s="497"/>
      <c r="VVV64" s="497"/>
      <c r="VVW64" s="497"/>
      <c r="VVX64" s="497"/>
      <c r="VVY64" s="497"/>
      <c r="VVZ64" s="497"/>
      <c r="VWA64" s="497"/>
      <c r="VWB64" s="497"/>
      <c r="VWC64" s="497"/>
      <c r="VWD64" s="497"/>
      <c r="VWE64" s="497"/>
      <c r="VWF64" s="497"/>
      <c r="VWG64" s="497"/>
      <c r="VWH64" s="497"/>
      <c r="VWI64" s="497"/>
      <c r="VWJ64" s="497"/>
      <c r="VWK64" s="497"/>
      <c r="VWL64" s="497"/>
      <c r="VWM64" s="497"/>
      <c r="VWN64" s="497"/>
      <c r="VWO64" s="497"/>
      <c r="VWP64" s="497"/>
      <c r="VWQ64" s="497"/>
      <c r="VWR64" s="497"/>
      <c r="VWS64" s="497"/>
      <c r="VWT64" s="497"/>
      <c r="VWU64" s="497"/>
      <c r="VWV64" s="497"/>
      <c r="VWW64" s="497"/>
      <c r="VWX64" s="497"/>
      <c r="VWY64" s="497"/>
      <c r="VWZ64" s="497"/>
      <c r="VXA64" s="497"/>
      <c r="VXB64" s="497"/>
      <c r="VXC64" s="497"/>
      <c r="VXD64" s="497"/>
      <c r="VXE64" s="497"/>
      <c r="VXF64" s="497"/>
      <c r="VXG64" s="497"/>
      <c r="VXH64" s="497"/>
      <c r="VXI64" s="497"/>
      <c r="VXJ64" s="497"/>
      <c r="VXK64" s="497"/>
      <c r="VXL64" s="497"/>
      <c r="VXM64" s="497"/>
      <c r="VXN64" s="497"/>
      <c r="VXO64" s="497"/>
      <c r="VXP64" s="497"/>
      <c r="VXQ64" s="497"/>
      <c r="VXR64" s="497"/>
      <c r="VXS64" s="497"/>
      <c r="VXT64" s="497"/>
      <c r="VXU64" s="497"/>
      <c r="VXV64" s="497"/>
      <c r="VXW64" s="497"/>
      <c r="VXX64" s="497"/>
      <c r="VXY64" s="497"/>
      <c r="VXZ64" s="497"/>
      <c r="VYA64" s="497"/>
      <c r="VYB64" s="497"/>
      <c r="VYC64" s="497"/>
      <c r="VYD64" s="497"/>
      <c r="VYE64" s="497"/>
      <c r="VYF64" s="497"/>
      <c r="VYG64" s="497"/>
      <c r="VYH64" s="497"/>
      <c r="VYI64" s="497"/>
      <c r="VYJ64" s="497"/>
      <c r="VYK64" s="497"/>
      <c r="VYL64" s="497"/>
      <c r="VYM64" s="497"/>
      <c r="VYN64" s="497"/>
      <c r="VYO64" s="497"/>
      <c r="VYP64" s="497"/>
      <c r="VYQ64" s="497"/>
      <c r="VYR64" s="497"/>
      <c r="VYS64" s="497"/>
      <c r="VYT64" s="497"/>
      <c r="VYU64" s="497"/>
      <c r="VYV64" s="497"/>
      <c r="VYW64" s="497"/>
      <c r="VYX64" s="497"/>
      <c r="VYY64" s="497"/>
      <c r="VYZ64" s="497"/>
      <c r="VZA64" s="497"/>
      <c r="VZB64" s="497"/>
      <c r="VZC64" s="497"/>
      <c r="VZD64" s="497"/>
      <c r="VZE64" s="497"/>
      <c r="VZF64" s="497"/>
      <c r="VZG64" s="497"/>
      <c r="VZH64" s="497"/>
      <c r="VZI64" s="497"/>
      <c r="VZJ64" s="497"/>
      <c r="VZK64" s="497"/>
      <c r="VZL64" s="497"/>
      <c r="VZM64" s="497"/>
      <c r="VZN64" s="497"/>
      <c r="VZO64" s="497"/>
      <c r="VZP64" s="497"/>
      <c r="VZQ64" s="497"/>
      <c r="VZR64" s="497"/>
      <c r="VZS64" s="497"/>
      <c r="VZT64" s="497"/>
      <c r="VZU64" s="497"/>
      <c r="VZV64" s="497"/>
      <c r="VZW64" s="497"/>
      <c r="VZX64" s="497"/>
      <c r="VZY64" s="497"/>
      <c r="VZZ64" s="497"/>
      <c r="WAA64" s="497"/>
      <c r="WAB64" s="497"/>
      <c r="WAC64" s="497"/>
      <c r="WAD64" s="497"/>
      <c r="WAE64" s="497"/>
      <c r="WAF64" s="497"/>
      <c r="WAG64" s="497"/>
      <c r="WAH64" s="497"/>
      <c r="WAI64" s="497"/>
      <c r="WAJ64" s="497"/>
      <c r="WAK64" s="497"/>
      <c r="WAL64" s="497"/>
      <c r="WAM64" s="497"/>
      <c r="WAN64" s="497"/>
      <c r="WAO64" s="497"/>
      <c r="WAP64" s="497"/>
      <c r="WAQ64" s="497"/>
      <c r="WAR64" s="497"/>
      <c r="WAS64" s="497"/>
      <c r="WAT64" s="497"/>
      <c r="WAU64" s="497"/>
      <c r="WAV64" s="497"/>
      <c r="WAW64" s="497"/>
      <c r="WAX64" s="497"/>
      <c r="WAY64" s="497"/>
      <c r="WAZ64" s="497"/>
      <c r="WBA64" s="497"/>
      <c r="WBB64" s="497"/>
      <c r="WBC64" s="497"/>
      <c r="WBD64" s="497"/>
      <c r="WBE64" s="497"/>
      <c r="WBF64" s="497"/>
      <c r="WBG64" s="497"/>
      <c r="WBH64" s="497"/>
      <c r="WBI64" s="497"/>
      <c r="WBJ64" s="497"/>
      <c r="WBK64" s="497"/>
      <c r="WBL64" s="497"/>
      <c r="WBM64" s="497"/>
      <c r="WBN64" s="497"/>
      <c r="WBO64" s="497"/>
      <c r="WBP64" s="497"/>
      <c r="WBQ64" s="497"/>
      <c r="WBR64" s="497"/>
      <c r="WBS64" s="497"/>
      <c r="WBT64" s="497"/>
      <c r="WBU64" s="497"/>
      <c r="WBV64" s="497"/>
      <c r="WBW64" s="497"/>
      <c r="WBX64" s="497"/>
      <c r="WBY64" s="497"/>
      <c r="WBZ64" s="497"/>
      <c r="WCA64" s="497"/>
      <c r="WCB64" s="497"/>
      <c r="WCC64" s="497"/>
      <c r="WCD64" s="497"/>
      <c r="WCE64" s="497"/>
      <c r="WCF64" s="497"/>
      <c r="WCG64" s="497"/>
      <c r="WCH64" s="497"/>
      <c r="WCI64" s="497"/>
      <c r="WCJ64" s="497"/>
      <c r="WCK64" s="497"/>
      <c r="WCL64" s="497"/>
      <c r="WCM64" s="497"/>
      <c r="WCN64" s="497"/>
      <c r="WCO64" s="497"/>
      <c r="WCP64" s="497"/>
      <c r="WCQ64" s="497"/>
      <c r="WCR64" s="497"/>
      <c r="WCS64" s="497"/>
      <c r="WCT64" s="497"/>
      <c r="WCU64" s="497"/>
      <c r="WCV64" s="497"/>
      <c r="WCW64" s="497"/>
      <c r="WCX64" s="497"/>
      <c r="WCY64" s="497"/>
      <c r="WCZ64" s="497"/>
      <c r="WDA64" s="497"/>
      <c r="WDB64" s="497"/>
      <c r="WDC64" s="497"/>
      <c r="WDD64" s="497"/>
      <c r="WDE64" s="497"/>
      <c r="WDF64" s="497"/>
      <c r="WDG64" s="497"/>
      <c r="WDH64" s="497"/>
      <c r="WDI64" s="497"/>
      <c r="WDJ64" s="497"/>
      <c r="WDK64" s="497"/>
      <c r="WDL64" s="497"/>
      <c r="WDM64" s="497"/>
      <c r="WDN64" s="497"/>
      <c r="WDO64" s="497"/>
      <c r="WDP64" s="497"/>
      <c r="WDQ64" s="497"/>
      <c r="WDR64" s="497"/>
      <c r="WDS64" s="497"/>
      <c r="WDT64" s="497"/>
      <c r="WDU64" s="497"/>
      <c r="WDV64" s="497"/>
      <c r="WDW64" s="497"/>
      <c r="WDX64" s="497"/>
      <c r="WDY64" s="497"/>
      <c r="WDZ64" s="497"/>
      <c r="WEA64" s="497"/>
      <c r="WEB64" s="497"/>
      <c r="WEC64" s="497"/>
      <c r="WED64" s="497"/>
      <c r="WEE64" s="497"/>
      <c r="WEF64" s="497"/>
      <c r="WEG64" s="497"/>
      <c r="WEH64" s="497"/>
      <c r="WEI64" s="497"/>
      <c r="WEJ64" s="497"/>
      <c r="WEK64" s="497"/>
      <c r="WEL64" s="497"/>
      <c r="WEM64" s="497"/>
      <c r="WEN64" s="497"/>
      <c r="WEO64" s="497"/>
      <c r="WEP64" s="497"/>
      <c r="WEQ64" s="497"/>
      <c r="WER64" s="497"/>
      <c r="WES64" s="497"/>
      <c r="WET64" s="497"/>
      <c r="WEU64" s="497"/>
      <c r="WEV64" s="497"/>
      <c r="WEW64" s="497"/>
      <c r="WEX64" s="497"/>
      <c r="WEY64" s="497"/>
      <c r="WEZ64" s="497"/>
      <c r="WFA64" s="497"/>
      <c r="WFB64" s="497"/>
      <c r="WFC64" s="497"/>
      <c r="WFD64" s="497"/>
      <c r="WFE64" s="497"/>
      <c r="WFF64" s="497"/>
      <c r="WFG64" s="497"/>
      <c r="WFH64" s="497"/>
      <c r="WFI64" s="497"/>
      <c r="WFJ64" s="497"/>
      <c r="WFK64" s="497"/>
      <c r="WFL64" s="497"/>
      <c r="WFM64" s="497"/>
      <c r="WFN64" s="497"/>
      <c r="WFO64" s="497"/>
      <c r="WFP64" s="497"/>
      <c r="WFQ64" s="497"/>
      <c r="WFR64" s="497"/>
      <c r="WFS64" s="497"/>
      <c r="WFT64" s="497"/>
      <c r="WFU64" s="497"/>
      <c r="WFV64" s="497"/>
      <c r="WFW64" s="497"/>
      <c r="WFX64" s="497"/>
      <c r="WFY64" s="497"/>
      <c r="WFZ64" s="497"/>
      <c r="WGA64" s="497"/>
      <c r="WGB64" s="497"/>
      <c r="WGC64" s="497"/>
      <c r="WGD64" s="497"/>
      <c r="WGE64" s="497"/>
      <c r="WGF64" s="497"/>
      <c r="WGG64" s="497"/>
      <c r="WGH64" s="497"/>
      <c r="WGI64" s="497"/>
      <c r="WGJ64" s="497"/>
      <c r="WGK64" s="497"/>
      <c r="WGL64" s="497"/>
      <c r="WGM64" s="497"/>
      <c r="WGN64" s="497"/>
      <c r="WGO64" s="497"/>
      <c r="WGP64" s="497"/>
      <c r="WGQ64" s="497"/>
      <c r="WGR64" s="497"/>
      <c r="WGS64" s="497"/>
      <c r="WGT64" s="497"/>
      <c r="WGU64" s="497"/>
      <c r="WGV64" s="497"/>
      <c r="WGW64" s="497"/>
      <c r="WGX64" s="497"/>
      <c r="WGY64" s="497"/>
      <c r="WGZ64" s="497"/>
      <c r="WHA64" s="497"/>
      <c r="WHB64" s="497"/>
      <c r="WHC64" s="497"/>
      <c r="WHD64" s="497"/>
      <c r="WHE64" s="497"/>
      <c r="WHF64" s="497"/>
      <c r="WHG64" s="497"/>
      <c r="WHH64" s="497"/>
      <c r="WHI64" s="497"/>
      <c r="WHJ64" s="497"/>
      <c r="WHK64" s="497"/>
      <c r="WHL64" s="497"/>
      <c r="WHM64" s="497"/>
      <c r="WHN64" s="497"/>
      <c r="WHO64" s="497"/>
      <c r="WHP64" s="497"/>
      <c r="WHQ64" s="497"/>
      <c r="WHR64" s="497"/>
      <c r="WHS64" s="497"/>
      <c r="WHT64" s="497"/>
      <c r="WHU64" s="497"/>
      <c r="WHV64" s="497"/>
      <c r="WHW64" s="497"/>
      <c r="WHX64" s="497"/>
      <c r="WHY64" s="497"/>
      <c r="WHZ64" s="497"/>
      <c r="WIA64" s="497"/>
      <c r="WIB64" s="497"/>
      <c r="WIC64" s="497"/>
      <c r="WID64" s="497"/>
      <c r="WIE64" s="497"/>
      <c r="WIF64" s="497"/>
      <c r="WIG64" s="497"/>
      <c r="WIH64" s="497"/>
      <c r="WII64" s="497"/>
      <c r="WIJ64" s="497"/>
      <c r="WIK64" s="497"/>
      <c r="WIL64" s="497"/>
      <c r="WIM64" s="497"/>
      <c r="WIN64" s="497"/>
      <c r="WIO64" s="497"/>
      <c r="WIP64" s="497"/>
      <c r="WIQ64" s="497"/>
      <c r="WIR64" s="497"/>
      <c r="WIS64" s="497"/>
      <c r="WIT64" s="497"/>
      <c r="WIU64" s="497"/>
      <c r="WIV64" s="497"/>
      <c r="WIW64" s="497"/>
      <c r="WIX64" s="497"/>
      <c r="WIY64" s="497"/>
      <c r="WIZ64" s="497"/>
      <c r="WJA64" s="497"/>
      <c r="WJB64" s="497"/>
      <c r="WJC64" s="497"/>
      <c r="WJD64" s="497"/>
      <c r="WJE64" s="497"/>
      <c r="WJF64" s="497"/>
      <c r="WJG64" s="497"/>
      <c r="WJH64" s="497"/>
      <c r="WJI64" s="497"/>
      <c r="WJJ64" s="497"/>
      <c r="WJK64" s="497"/>
      <c r="WJL64" s="497"/>
      <c r="WJM64" s="497"/>
      <c r="WJN64" s="497"/>
      <c r="WJO64" s="497"/>
      <c r="WJP64" s="497"/>
      <c r="WJQ64" s="497"/>
      <c r="WJR64" s="497"/>
      <c r="WJS64" s="497"/>
      <c r="WJT64" s="497"/>
      <c r="WJU64" s="497"/>
      <c r="WJV64" s="497"/>
      <c r="WJW64" s="497"/>
      <c r="WJX64" s="497"/>
      <c r="WJY64" s="497"/>
      <c r="WJZ64" s="497"/>
      <c r="WKA64" s="497"/>
      <c r="WKB64" s="497"/>
      <c r="WKC64" s="497"/>
      <c r="WKD64" s="497"/>
      <c r="WKE64" s="497"/>
      <c r="WKF64" s="497"/>
      <c r="WKG64" s="497"/>
      <c r="WKH64" s="497"/>
      <c r="WKI64" s="497"/>
      <c r="WKJ64" s="497"/>
      <c r="WKK64" s="497"/>
      <c r="WKL64" s="497"/>
      <c r="WKM64" s="497"/>
      <c r="WKN64" s="497"/>
      <c r="WKO64" s="497"/>
      <c r="WKP64" s="497"/>
      <c r="WKQ64" s="497"/>
      <c r="WKR64" s="497"/>
      <c r="WKS64" s="497"/>
      <c r="WKT64" s="497"/>
      <c r="WKU64" s="497"/>
      <c r="WKV64" s="497"/>
      <c r="WKW64" s="497"/>
      <c r="WKX64" s="497"/>
      <c r="WKY64" s="497"/>
      <c r="WKZ64" s="497"/>
      <c r="WLA64" s="497"/>
      <c r="WLB64" s="497"/>
      <c r="WLC64" s="497"/>
      <c r="WLD64" s="497"/>
      <c r="WLE64" s="497"/>
      <c r="WLF64" s="497"/>
      <c r="WLG64" s="497"/>
      <c r="WLH64" s="497"/>
      <c r="WLI64" s="497"/>
      <c r="WLJ64" s="497"/>
      <c r="WLK64" s="497"/>
      <c r="WLL64" s="497"/>
      <c r="WLM64" s="497"/>
      <c r="WLN64" s="497"/>
      <c r="WLO64" s="497"/>
      <c r="WLP64" s="497"/>
      <c r="WLQ64" s="497"/>
      <c r="WLR64" s="497"/>
      <c r="WLS64" s="497"/>
      <c r="WLT64" s="497"/>
      <c r="WLU64" s="497"/>
      <c r="WLV64" s="497"/>
      <c r="WLW64" s="497"/>
      <c r="WLX64" s="497"/>
      <c r="WLY64" s="497"/>
      <c r="WLZ64" s="497"/>
      <c r="WMA64" s="497"/>
      <c r="WMB64" s="497"/>
      <c r="WMC64" s="497"/>
      <c r="WMD64" s="497"/>
      <c r="WME64" s="497"/>
      <c r="WMF64" s="497"/>
      <c r="WMG64" s="497"/>
      <c r="WMH64" s="497"/>
      <c r="WMI64" s="497"/>
      <c r="WMJ64" s="497"/>
      <c r="WMK64" s="497"/>
      <c r="WML64" s="497"/>
      <c r="WMM64" s="497"/>
      <c r="WMN64" s="497"/>
      <c r="WMO64" s="497"/>
      <c r="WMP64" s="497"/>
      <c r="WMQ64" s="497"/>
      <c r="WMR64" s="497"/>
      <c r="WMS64" s="497"/>
      <c r="WMT64" s="497"/>
      <c r="WMU64" s="497"/>
      <c r="WMV64" s="497"/>
      <c r="WMW64" s="497"/>
      <c r="WMX64" s="497"/>
      <c r="WMY64" s="497"/>
      <c r="WMZ64" s="497"/>
      <c r="WNA64" s="497"/>
      <c r="WNB64" s="497"/>
      <c r="WNC64" s="497"/>
      <c r="WND64" s="497"/>
      <c r="WNE64" s="497"/>
      <c r="WNF64" s="497"/>
      <c r="WNG64" s="497"/>
      <c r="WNH64" s="497"/>
      <c r="WNI64" s="497"/>
      <c r="WNJ64" s="497"/>
      <c r="WNK64" s="497"/>
      <c r="WNL64" s="497"/>
      <c r="WNM64" s="497"/>
      <c r="WNN64" s="497"/>
      <c r="WNO64" s="497"/>
      <c r="WNP64" s="497"/>
      <c r="WNQ64" s="497"/>
      <c r="WNR64" s="497"/>
      <c r="WNS64" s="497"/>
      <c r="WNT64" s="497"/>
      <c r="WNU64" s="497"/>
      <c r="WNV64" s="497"/>
      <c r="WNW64" s="497"/>
      <c r="WNX64" s="497"/>
      <c r="WNY64" s="497"/>
      <c r="WNZ64" s="497"/>
      <c r="WOA64" s="497"/>
      <c r="WOB64" s="497"/>
      <c r="WOC64" s="497"/>
      <c r="WOD64" s="497"/>
      <c r="WOE64" s="497"/>
      <c r="WOF64" s="497"/>
      <c r="WOG64" s="497"/>
      <c r="WOH64" s="497"/>
      <c r="WOI64" s="497"/>
      <c r="WOJ64" s="497"/>
      <c r="WOK64" s="497"/>
      <c r="WOL64" s="497"/>
      <c r="WOM64" s="497"/>
      <c r="WON64" s="497"/>
      <c r="WOO64" s="497"/>
      <c r="WOP64" s="497"/>
      <c r="WOQ64" s="497"/>
      <c r="WOR64" s="497"/>
      <c r="WOS64" s="497"/>
      <c r="WOT64" s="497"/>
      <c r="WOU64" s="497"/>
      <c r="WOV64" s="497"/>
      <c r="WOW64" s="497"/>
      <c r="WOX64" s="497"/>
      <c r="WOY64" s="497"/>
      <c r="WOZ64" s="497"/>
      <c r="WPA64" s="497"/>
      <c r="WPB64" s="497"/>
      <c r="WPC64" s="497"/>
      <c r="WPD64" s="497"/>
      <c r="WPE64" s="497"/>
      <c r="WPF64" s="497"/>
      <c r="WPG64" s="497"/>
      <c r="WPH64" s="497"/>
      <c r="WPI64" s="497"/>
      <c r="WPJ64" s="497"/>
      <c r="WPK64" s="497"/>
      <c r="WPL64" s="497"/>
      <c r="WPM64" s="497"/>
      <c r="WPN64" s="497"/>
      <c r="WPO64" s="497"/>
      <c r="WPP64" s="497"/>
      <c r="WPQ64" s="497"/>
      <c r="WPR64" s="497"/>
      <c r="WPS64" s="497"/>
      <c r="WPT64" s="497"/>
      <c r="WPU64" s="497"/>
      <c r="WPV64" s="497"/>
      <c r="WPW64" s="497"/>
      <c r="WPX64" s="497"/>
      <c r="WPY64" s="497"/>
      <c r="WPZ64" s="497"/>
      <c r="WQA64" s="497"/>
      <c r="WQB64" s="497"/>
      <c r="WQC64" s="497"/>
      <c r="WQD64" s="497"/>
      <c r="WQE64" s="497"/>
      <c r="WQF64" s="497"/>
      <c r="WQG64" s="497"/>
      <c r="WQH64" s="497"/>
      <c r="WQI64" s="497"/>
      <c r="WQJ64" s="497"/>
      <c r="WQK64" s="497"/>
      <c r="WQL64" s="497"/>
      <c r="WQM64" s="497"/>
      <c r="WQN64" s="497"/>
      <c r="WQO64" s="497"/>
      <c r="WQP64" s="497"/>
      <c r="WQQ64" s="497"/>
      <c r="WQR64" s="497"/>
      <c r="WQS64" s="497"/>
      <c r="WQT64" s="497"/>
      <c r="WQU64" s="497"/>
      <c r="WQV64" s="497"/>
      <c r="WQW64" s="497"/>
      <c r="WQX64" s="497"/>
      <c r="WQY64" s="497"/>
      <c r="WQZ64" s="497"/>
      <c r="WRA64" s="497"/>
      <c r="WRB64" s="497"/>
      <c r="WRC64" s="497"/>
      <c r="WRD64" s="497"/>
      <c r="WRE64" s="497"/>
      <c r="WRF64" s="497"/>
      <c r="WRG64" s="497"/>
      <c r="WRH64" s="497"/>
      <c r="WRI64" s="497"/>
      <c r="WRJ64" s="497"/>
      <c r="WRK64" s="497"/>
      <c r="WRL64" s="497"/>
      <c r="WRM64" s="497"/>
      <c r="WRN64" s="497"/>
      <c r="WRO64" s="497"/>
      <c r="WRP64" s="497"/>
      <c r="WRQ64" s="497"/>
      <c r="WRR64" s="497"/>
      <c r="WRS64" s="497"/>
      <c r="WRT64" s="497"/>
      <c r="WRU64" s="497"/>
      <c r="WRV64" s="497"/>
      <c r="WRW64" s="497"/>
      <c r="WRX64" s="497"/>
      <c r="WRY64" s="497"/>
      <c r="WRZ64" s="497"/>
      <c r="WSA64" s="497"/>
      <c r="WSB64" s="497"/>
      <c r="WSC64" s="497"/>
      <c r="WSD64" s="497"/>
      <c r="WSE64" s="497"/>
      <c r="WSF64" s="497"/>
      <c r="WSG64" s="497"/>
      <c r="WSH64" s="497"/>
      <c r="WSI64" s="497"/>
      <c r="WSJ64" s="497"/>
      <c r="WSK64" s="497"/>
      <c r="WSL64" s="497"/>
      <c r="WSM64" s="497"/>
      <c r="WSN64" s="497"/>
      <c r="WSO64" s="497"/>
      <c r="WSP64" s="497"/>
      <c r="WSQ64" s="497"/>
      <c r="WSR64" s="497"/>
      <c r="WSS64" s="497"/>
      <c r="WST64" s="497"/>
      <c r="WSU64" s="497"/>
      <c r="WSV64" s="497"/>
      <c r="WSW64" s="497"/>
      <c r="WSX64" s="497"/>
      <c r="WSY64" s="497"/>
      <c r="WSZ64" s="497"/>
      <c r="WTA64" s="497"/>
      <c r="WTB64" s="497"/>
      <c r="WTC64" s="497"/>
      <c r="WTD64" s="497"/>
      <c r="WTE64" s="497"/>
      <c r="WTF64" s="497"/>
      <c r="WTG64" s="497"/>
      <c r="WTH64" s="497"/>
      <c r="WTI64" s="497"/>
      <c r="WTJ64" s="497"/>
      <c r="WTK64" s="497"/>
      <c r="WTL64" s="497"/>
      <c r="WTM64" s="497"/>
      <c r="WTN64" s="497"/>
      <c r="WTO64" s="497"/>
      <c r="WTP64" s="497"/>
      <c r="WTQ64" s="497"/>
      <c r="WTR64" s="497"/>
      <c r="WTS64" s="497"/>
      <c r="WTT64" s="497"/>
      <c r="WTU64" s="497"/>
      <c r="WTV64" s="497"/>
      <c r="WTW64" s="497"/>
      <c r="WTX64" s="497"/>
      <c r="WTY64" s="497"/>
      <c r="WTZ64" s="497"/>
      <c r="WUA64" s="497"/>
      <c r="WUB64" s="497"/>
      <c r="WUC64" s="497"/>
      <c r="WUD64" s="497"/>
      <c r="WUE64" s="497"/>
      <c r="WUF64" s="497"/>
      <c r="WUG64" s="497"/>
      <c r="WUH64" s="497"/>
      <c r="WUI64" s="497"/>
      <c r="WUJ64" s="497"/>
      <c r="WUK64" s="497"/>
      <c r="WUL64" s="497"/>
      <c r="WUM64" s="497"/>
      <c r="WUN64" s="497"/>
      <c r="WUO64" s="497"/>
      <c r="WUP64" s="497"/>
      <c r="WUQ64" s="497"/>
      <c r="WUR64" s="497"/>
      <c r="WUS64" s="497"/>
      <c r="WUT64" s="497"/>
      <c r="WUU64" s="497"/>
      <c r="WUV64" s="497"/>
      <c r="WUW64" s="497"/>
      <c r="WUX64" s="497"/>
      <c r="WUY64" s="497"/>
      <c r="WUZ64" s="497"/>
      <c r="WVA64" s="497"/>
      <c r="WVB64" s="497"/>
      <c r="WVC64" s="497"/>
      <c r="WVD64" s="497"/>
      <c r="WVE64" s="497"/>
      <c r="WVF64" s="497"/>
      <c r="WVG64" s="497"/>
      <c r="WVH64" s="497"/>
      <c r="WVI64" s="497"/>
      <c r="WVJ64" s="497"/>
      <c r="WVK64" s="497"/>
      <c r="WVL64" s="497"/>
      <c r="WVM64" s="497"/>
      <c r="WVN64" s="497"/>
      <c r="WVO64" s="497"/>
      <c r="WVP64" s="497"/>
      <c r="WVQ64" s="497"/>
      <c r="WVR64" s="497"/>
      <c r="WVS64" s="497"/>
      <c r="WVT64" s="497"/>
      <c r="WVU64" s="497"/>
      <c r="WVV64" s="497"/>
      <c r="WVW64" s="497"/>
      <c r="WVX64" s="497"/>
      <c r="WVY64" s="497"/>
      <c r="WVZ64" s="497"/>
      <c r="WWA64" s="497"/>
      <c r="WWB64" s="497"/>
      <c r="WWC64" s="497"/>
      <c r="WWD64" s="497"/>
      <c r="WWE64" s="497"/>
      <c r="WWF64" s="497"/>
      <c r="WWG64" s="497"/>
      <c r="WWH64" s="497"/>
      <c r="WWI64" s="497"/>
      <c r="WWJ64" s="497"/>
      <c r="WWK64" s="497"/>
      <c r="WWL64" s="497"/>
      <c r="WWM64" s="497"/>
      <c r="WWN64" s="497"/>
      <c r="WWO64" s="497"/>
      <c r="WWP64" s="497"/>
      <c r="WWQ64" s="497"/>
      <c r="WWR64" s="497"/>
      <c r="WWS64" s="497"/>
      <c r="WWT64" s="497"/>
      <c r="WWU64" s="497"/>
      <c r="WWV64" s="497"/>
      <c r="WWW64" s="497"/>
      <c r="WWX64" s="497"/>
      <c r="WWY64" s="497"/>
      <c r="WWZ64" s="497"/>
      <c r="WXA64" s="497"/>
      <c r="WXB64" s="497"/>
      <c r="WXC64" s="497"/>
      <c r="WXD64" s="497"/>
      <c r="WXE64" s="497"/>
      <c r="WXF64" s="497"/>
      <c r="WXG64" s="497"/>
      <c r="WXH64" s="497"/>
      <c r="WXI64" s="497"/>
      <c r="WXJ64" s="497"/>
      <c r="WXK64" s="497"/>
      <c r="WXL64" s="497"/>
      <c r="WXM64" s="497"/>
      <c r="WXN64" s="497"/>
      <c r="WXO64" s="497"/>
      <c r="WXP64" s="497"/>
      <c r="WXQ64" s="497"/>
      <c r="WXR64" s="497"/>
      <c r="WXS64" s="497"/>
      <c r="WXT64" s="497"/>
      <c r="WXU64" s="497"/>
      <c r="WXV64" s="497"/>
      <c r="WXW64" s="497"/>
      <c r="WXX64" s="497"/>
      <c r="WXY64" s="497"/>
      <c r="WXZ64" s="497"/>
      <c r="WYA64" s="497"/>
      <c r="WYB64" s="497"/>
      <c r="WYC64" s="497"/>
      <c r="WYD64" s="497"/>
      <c r="WYE64" s="497"/>
      <c r="WYF64" s="497"/>
      <c r="WYG64" s="497"/>
      <c r="WYH64" s="497"/>
      <c r="WYI64" s="497"/>
      <c r="WYJ64" s="497"/>
      <c r="WYK64" s="497"/>
      <c r="WYL64" s="497"/>
      <c r="WYM64" s="497"/>
      <c r="WYN64" s="497"/>
      <c r="WYO64" s="497"/>
      <c r="WYP64" s="497"/>
      <c r="WYQ64" s="497"/>
      <c r="WYR64" s="497"/>
      <c r="WYS64" s="497"/>
      <c r="WYT64" s="497"/>
      <c r="WYU64" s="497"/>
      <c r="WYV64" s="497"/>
      <c r="WYW64" s="497"/>
      <c r="WYX64" s="497"/>
      <c r="WYY64" s="497"/>
      <c r="WYZ64" s="497"/>
      <c r="WZA64" s="497"/>
      <c r="WZB64" s="497"/>
      <c r="WZC64" s="497"/>
      <c r="WZD64" s="497"/>
      <c r="WZE64" s="497"/>
      <c r="WZF64" s="497"/>
      <c r="WZG64" s="497"/>
      <c r="WZH64" s="497"/>
      <c r="WZI64" s="497"/>
      <c r="WZJ64" s="497"/>
      <c r="WZK64" s="497"/>
      <c r="WZL64" s="497"/>
      <c r="WZM64" s="497"/>
      <c r="WZN64" s="497"/>
      <c r="WZO64" s="497"/>
      <c r="WZP64" s="497"/>
      <c r="WZQ64" s="497"/>
      <c r="WZR64" s="497"/>
      <c r="WZS64" s="497"/>
      <c r="WZT64" s="497"/>
      <c r="WZU64" s="497"/>
      <c r="WZV64" s="497"/>
      <c r="WZW64" s="497"/>
      <c r="WZX64" s="497"/>
      <c r="WZY64" s="497"/>
      <c r="WZZ64" s="497"/>
      <c r="XAA64" s="497"/>
      <c r="XAB64" s="497"/>
      <c r="XAC64" s="497"/>
      <c r="XAD64" s="497"/>
      <c r="XAE64" s="497"/>
      <c r="XAF64" s="497"/>
      <c r="XAG64" s="497"/>
      <c r="XAH64" s="497"/>
      <c r="XAI64" s="497"/>
      <c r="XAJ64" s="497"/>
      <c r="XAK64" s="497"/>
      <c r="XAL64" s="497"/>
      <c r="XAM64" s="497"/>
      <c r="XAN64" s="497"/>
      <c r="XAO64" s="497"/>
      <c r="XAP64" s="497"/>
      <c r="XAQ64" s="497"/>
      <c r="XAR64" s="497"/>
      <c r="XAS64" s="497"/>
      <c r="XAT64" s="497"/>
      <c r="XAU64" s="497"/>
      <c r="XAV64" s="497"/>
      <c r="XAW64" s="497"/>
      <c r="XAX64" s="497"/>
      <c r="XAY64" s="497"/>
      <c r="XAZ64" s="497"/>
      <c r="XBA64" s="497"/>
      <c r="XBB64" s="497"/>
      <c r="XBC64" s="497"/>
      <c r="XBD64" s="497"/>
      <c r="XBE64" s="497"/>
      <c r="XBF64" s="497"/>
      <c r="XBG64" s="497"/>
      <c r="XBH64" s="497"/>
      <c r="XBI64" s="497"/>
      <c r="XBJ64" s="497"/>
      <c r="XBK64" s="497"/>
      <c r="XBL64" s="497"/>
      <c r="XBM64" s="497"/>
      <c r="XBN64" s="497"/>
      <c r="XBO64" s="497"/>
      <c r="XBP64" s="497"/>
      <c r="XBQ64" s="497"/>
      <c r="XBR64" s="497"/>
      <c r="XBS64" s="497"/>
      <c r="XBT64" s="497"/>
      <c r="XBU64" s="497"/>
      <c r="XBV64" s="497"/>
      <c r="XBW64" s="497"/>
      <c r="XBX64" s="497"/>
      <c r="XBY64" s="497"/>
      <c r="XBZ64" s="497"/>
      <c r="XCA64" s="497"/>
      <c r="XCB64" s="497"/>
      <c r="XCC64" s="497"/>
      <c r="XCD64" s="497"/>
      <c r="XCE64" s="497"/>
      <c r="XCF64" s="497"/>
      <c r="XCG64" s="497"/>
      <c r="XCH64" s="497"/>
      <c r="XCI64" s="497"/>
      <c r="XCJ64" s="497"/>
      <c r="XCK64" s="497"/>
      <c r="XCL64" s="497"/>
      <c r="XCM64" s="497"/>
      <c r="XCN64" s="497"/>
      <c r="XCO64" s="497"/>
      <c r="XCP64" s="497"/>
      <c r="XCQ64" s="497"/>
      <c r="XCR64" s="497"/>
      <c r="XCS64" s="497"/>
      <c r="XCT64" s="497"/>
      <c r="XCU64" s="497"/>
      <c r="XCV64" s="497"/>
      <c r="XCW64" s="497"/>
      <c r="XCX64" s="497"/>
      <c r="XCY64" s="497"/>
      <c r="XCZ64" s="497"/>
      <c r="XDA64" s="497"/>
      <c r="XDB64" s="497"/>
      <c r="XDC64" s="497"/>
      <c r="XDD64" s="497"/>
      <c r="XDE64" s="497"/>
      <c r="XDF64" s="497"/>
      <c r="XDG64" s="497"/>
      <c r="XDH64" s="497"/>
      <c r="XDI64" s="497"/>
      <c r="XDJ64" s="497"/>
      <c r="XDK64" s="497"/>
      <c r="XDL64" s="497"/>
      <c r="XDM64" s="497"/>
      <c r="XDN64" s="497"/>
      <c r="XDO64" s="497"/>
      <c r="XDP64" s="497"/>
      <c r="XDQ64" s="497"/>
      <c r="XDR64" s="497"/>
      <c r="XDS64" s="497"/>
      <c r="XDT64" s="497"/>
      <c r="XDU64" s="497"/>
      <c r="XDV64" s="497"/>
      <c r="XDW64" s="497"/>
      <c r="XDX64" s="497"/>
      <c r="XDY64" s="497"/>
      <c r="XDZ64" s="497"/>
      <c r="XEA64" s="497"/>
      <c r="XEB64" s="497"/>
      <c r="XEC64" s="497"/>
      <c r="XED64" s="497"/>
      <c r="XEE64" s="497"/>
      <c r="XEF64" s="497"/>
      <c r="XEG64" s="497"/>
      <c r="XEH64" s="497"/>
      <c r="XEI64" s="497"/>
      <c r="XEJ64" s="497"/>
      <c r="XEK64" s="497"/>
      <c r="XEL64" s="497"/>
      <c r="XEM64" s="497"/>
      <c r="XEN64" s="497"/>
      <c r="XEO64" s="497"/>
      <c r="XEP64" s="497"/>
      <c r="XEQ64" s="497"/>
      <c r="XER64" s="497"/>
      <c r="XES64" s="497"/>
      <c r="XET64" s="497"/>
      <c r="XEU64" s="497"/>
      <c r="XEV64" s="497"/>
      <c r="XEW64" s="497"/>
      <c r="XEX64" s="497"/>
      <c r="XEY64" s="497"/>
      <c r="XEZ64" s="497"/>
      <c r="XFA64" s="497"/>
      <c r="XFB64" s="497"/>
      <c r="XFC64" s="497"/>
      <c r="XFD64" s="497"/>
    </row>
    <row r="65" s="385" customFormat="1" hidden="1" customHeight="1" spans="1:16384">
      <c r="A65" s="429" t="str">
        <f t="shared" si="30"/>
        <v>西U4-1</v>
      </c>
      <c r="B65" s="430">
        <f t="shared" si="6"/>
        <v>231.8391</v>
      </c>
      <c r="C65" s="430">
        <f t="shared" si="7"/>
        <v>251.8391</v>
      </c>
      <c r="D65" s="431">
        <f t="shared" si="8"/>
        <v>20</v>
      </c>
      <c r="E65" s="432">
        <f t="shared" si="9"/>
        <v>3.348</v>
      </c>
      <c r="F65" s="432">
        <f t="shared" si="10"/>
        <v>3.348</v>
      </c>
      <c r="G65" s="432">
        <f t="shared" si="11"/>
        <v>-1.99116</v>
      </c>
      <c r="H65" s="432">
        <f t="shared" si="12"/>
        <v>-2.78114</v>
      </c>
      <c r="I65" s="432">
        <f t="shared" si="13"/>
        <v>5.33916</v>
      </c>
      <c r="J65" s="432">
        <f t="shared" si="14"/>
        <v>6.12914</v>
      </c>
      <c r="K65" s="455">
        <f t="shared" si="15"/>
        <v>0.7</v>
      </c>
      <c r="L65" s="455">
        <f>LOOKUP(MAX(J65,I65),{0,3.5,4,5,6.5,7.5,9,10},{0.3,0.4,0.5,0.6,0.7,0.8,0.9})</f>
        <v>0.6</v>
      </c>
      <c r="M65" s="455">
        <f t="shared" si="16"/>
        <v>13.7</v>
      </c>
      <c r="N65" s="455">
        <f t="shared" si="17"/>
        <v>13.7</v>
      </c>
      <c r="O65" s="456">
        <f t="shared" si="18"/>
        <v>2.63977</v>
      </c>
      <c r="P65" s="457">
        <f t="shared" si="19"/>
        <v>2.92975</v>
      </c>
      <c r="Q65" s="457">
        <f t="shared" si="20"/>
        <v>1.75</v>
      </c>
      <c r="R65" s="431">
        <f t="shared" si="21"/>
        <v>1.75</v>
      </c>
      <c r="S65" s="488">
        <f t="shared" si="22"/>
        <v>0</v>
      </c>
      <c r="T65" s="489">
        <f t="shared" si="23"/>
        <v>2.10001</v>
      </c>
      <c r="U65" s="490">
        <f t="shared" si="24"/>
        <v>1.16323</v>
      </c>
      <c r="V65" s="490">
        <f t="shared" si="25"/>
        <v>0.45</v>
      </c>
      <c r="W65" s="489">
        <f t="shared" si="26"/>
        <v>0.45</v>
      </c>
      <c r="X65" s="491">
        <f t="shared" ref="X65:X72" si="31">T29</f>
        <v>0</v>
      </c>
      <c r="Y65" s="473">
        <f t="shared" si="28"/>
        <v>0</v>
      </c>
      <c r="Z65" s="473">
        <f t="shared" si="29"/>
        <v>0</v>
      </c>
      <c r="AA65" s="497"/>
      <c r="AB65" s="504"/>
      <c r="AC65" s="504"/>
      <c r="AD65" s="497"/>
      <c r="AE65" s="497"/>
      <c r="AF65" s="497"/>
      <c r="AG65" s="497"/>
      <c r="AH65" s="497"/>
      <c r="AI65" s="497"/>
      <c r="AJ65" s="497"/>
      <c r="AK65" s="497"/>
      <c r="AL65" s="497"/>
      <c r="AM65" s="497"/>
      <c r="AN65" s="497"/>
      <c r="AO65" s="497"/>
      <c r="AP65" s="497"/>
      <c r="AQ65" s="497"/>
      <c r="AR65" s="497"/>
      <c r="AS65" s="497"/>
      <c r="AT65" s="497"/>
      <c r="AU65" s="497"/>
      <c r="AV65" s="497"/>
      <c r="AW65" s="497"/>
      <c r="AX65" s="497"/>
      <c r="AY65" s="497"/>
      <c r="AZ65" s="497"/>
      <c r="BA65" s="497"/>
      <c r="BB65" s="497"/>
      <c r="BC65" s="497"/>
      <c r="BD65" s="497"/>
      <c r="BE65" s="497"/>
      <c r="BF65" s="497"/>
      <c r="BG65" s="497"/>
      <c r="BH65" s="497"/>
      <c r="BI65" s="497"/>
      <c r="BJ65" s="497"/>
      <c r="BK65" s="497"/>
      <c r="BL65" s="497"/>
      <c r="BM65" s="497"/>
      <c r="BN65" s="497"/>
      <c r="BO65" s="497"/>
      <c r="BP65" s="497"/>
      <c r="BQ65" s="497"/>
      <c r="BR65" s="497"/>
      <c r="BS65" s="497"/>
      <c r="BT65" s="497"/>
      <c r="BU65" s="497"/>
      <c r="BV65" s="497"/>
      <c r="BW65" s="497"/>
      <c r="BX65" s="497"/>
      <c r="BY65" s="497"/>
      <c r="BZ65" s="497"/>
      <c r="CA65" s="497"/>
      <c r="CB65" s="497"/>
      <c r="CC65" s="497"/>
      <c r="CD65" s="497"/>
      <c r="CE65" s="497"/>
      <c r="CF65" s="497"/>
      <c r="CG65" s="497"/>
      <c r="CH65" s="497"/>
      <c r="CI65" s="497"/>
      <c r="CJ65" s="497"/>
      <c r="CK65" s="497"/>
      <c r="CL65" s="497"/>
      <c r="CM65" s="497"/>
      <c r="CN65" s="497"/>
      <c r="CO65" s="497"/>
      <c r="CP65" s="497"/>
      <c r="CQ65" s="497"/>
      <c r="CR65" s="497"/>
      <c r="CS65" s="497"/>
      <c r="CT65" s="497"/>
      <c r="CU65" s="497"/>
      <c r="CV65" s="497"/>
      <c r="CW65" s="497"/>
      <c r="CX65" s="497"/>
      <c r="CY65" s="497"/>
      <c r="CZ65" s="497"/>
      <c r="DA65" s="497"/>
      <c r="DB65" s="497"/>
      <c r="DC65" s="497"/>
      <c r="DD65" s="497"/>
      <c r="DE65" s="497"/>
      <c r="DF65" s="497"/>
      <c r="DG65" s="497"/>
      <c r="DH65" s="497"/>
      <c r="DI65" s="497"/>
      <c r="DJ65" s="497"/>
      <c r="DK65" s="497"/>
      <c r="DL65" s="497"/>
      <c r="DM65" s="497"/>
      <c r="DN65" s="497"/>
      <c r="DO65" s="497"/>
      <c r="DP65" s="497"/>
      <c r="DQ65" s="497"/>
      <c r="DR65" s="497"/>
      <c r="DS65" s="497"/>
      <c r="DT65" s="497"/>
      <c r="DU65" s="497"/>
      <c r="DV65" s="497"/>
      <c r="DW65" s="497"/>
      <c r="DX65" s="497"/>
      <c r="DY65" s="497"/>
      <c r="DZ65" s="497"/>
      <c r="EA65" s="497"/>
      <c r="EB65" s="497"/>
      <c r="EC65" s="497"/>
      <c r="ED65" s="497"/>
      <c r="EE65" s="497"/>
      <c r="EF65" s="497"/>
      <c r="EG65" s="497"/>
      <c r="EH65" s="497"/>
      <c r="EI65" s="497"/>
      <c r="EJ65" s="497"/>
      <c r="EK65" s="497"/>
      <c r="EL65" s="497"/>
      <c r="EM65" s="497"/>
      <c r="EN65" s="497"/>
      <c r="EO65" s="497"/>
      <c r="EP65" s="497"/>
      <c r="EQ65" s="497"/>
      <c r="ER65" s="497"/>
      <c r="ES65" s="497"/>
      <c r="ET65" s="497"/>
      <c r="EU65" s="497"/>
      <c r="EV65" s="497"/>
      <c r="EW65" s="497"/>
      <c r="EX65" s="497"/>
      <c r="EY65" s="497"/>
      <c r="EZ65" s="497"/>
      <c r="FA65" s="497"/>
      <c r="FB65" s="497"/>
      <c r="FC65" s="497"/>
      <c r="FD65" s="497"/>
      <c r="FE65" s="497"/>
      <c r="FF65" s="497"/>
      <c r="FG65" s="497"/>
      <c r="FH65" s="497"/>
      <c r="FI65" s="497"/>
      <c r="FJ65" s="497"/>
      <c r="FK65" s="497"/>
      <c r="FL65" s="497"/>
      <c r="FM65" s="497"/>
      <c r="FN65" s="497"/>
      <c r="FO65" s="497"/>
      <c r="FP65" s="497"/>
      <c r="FQ65" s="497"/>
      <c r="FR65" s="497"/>
      <c r="FS65" s="497"/>
      <c r="FT65" s="497"/>
      <c r="FU65" s="497"/>
      <c r="FV65" s="497"/>
      <c r="FW65" s="497"/>
      <c r="FX65" s="497"/>
      <c r="FY65" s="497"/>
      <c r="FZ65" s="497"/>
      <c r="GA65" s="497"/>
      <c r="GB65" s="497"/>
      <c r="GC65" s="497"/>
      <c r="GD65" s="497"/>
      <c r="GE65" s="497"/>
      <c r="GF65" s="497"/>
      <c r="GG65" s="497"/>
      <c r="GH65" s="497"/>
      <c r="GI65" s="497"/>
      <c r="GJ65" s="497"/>
      <c r="GK65" s="497"/>
      <c r="GL65" s="497"/>
      <c r="GM65" s="497"/>
      <c r="GN65" s="497"/>
      <c r="GO65" s="497"/>
      <c r="GP65" s="497"/>
      <c r="GQ65" s="497"/>
      <c r="GR65" s="497"/>
      <c r="GS65" s="497"/>
      <c r="GT65" s="497"/>
      <c r="GU65" s="497"/>
      <c r="GV65" s="497"/>
      <c r="GW65" s="497"/>
      <c r="GX65" s="497"/>
      <c r="GY65" s="497"/>
      <c r="GZ65" s="497"/>
      <c r="HA65" s="497"/>
      <c r="HB65" s="497"/>
      <c r="HC65" s="497"/>
      <c r="HD65" s="497"/>
      <c r="HE65" s="497"/>
      <c r="HF65" s="497"/>
      <c r="HG65" s="497"/>
      <c r="HH65" s="497"/>
      <c r="HI65" s="497"/>
      <c r="HJ65" s="497"/>
      <c r="HK65" s="497"/>
      <c r="HL65" s="497"/>
      <c r="HM65" s="497"/>
      <c r="HN65" s="497"/>
      <c r="HO65" s="497"/>
      <c r="HP65" s="497"/>
      <c r="HQ65" s="497"/>
      <c r="HR65" s="497"/>
      <c r="HS65" s="497"/>
      <c r="HT65" s="497"/>
      <c r="HU65" s="497"/>
      <c r="HV65" s="497"/>
      <c r="HW65" s="497"/>
      <c r="HX65" s="497"/>
      <c r="HY65" s="497"/>
      <c r="HZ65" s="497"/>
      <c r="IA65" s="497"/>
      <c r="IB65" s="497"/>
      <c r="IC65" s="497"/>
      <c r="ID65" s="497"/>
      <c r="IE65" s="497"/>
      <c r="IF65" s="497"/>
      <c r="IG65" s="497"/>
      <c r="IH65" s="497"/>
      <c r="II65" s="497"/>
      <c r="IJ65" s="497"/>
      <c r="IK65" s="497"/>
      <c r="IL65" s="497"/>
      <c r="IM65" s="497"/>
      <c r="IN65" s="497"/>
      <c r="IO65" s="497"/>
      <c r="IP65" s="497"/>
      <c r="IQ65" s="497"/>
      <c r="IR65" s="497"/>
      <c r="IS65" s="497"/>
      <c r="IT65" s="497"/>
      <c r="IU65" s="497"/>
      <c r="IV65" s="497"/>
      <c r="IW65" s="497"/>
      <c r="IX65" s="497"/>
      <c r="IY65" s="497"/>
      <c r="IZ65" s="497"/>
      <c r="JA65" s="497"/>
      <c r="JB65" s="497"/>
      <c r="JC65" s="497"/>
      <c r="JD65" s="497"/>
      <c r="JE65" s="497"/>
      <c r="JF65" s="497"/>
      <c r="JG65" s="497"/>
      <c r="JH65" s="497"/>
      <c r="JI65" s="497"/>
      <c r="JJ65" s="497"/>
      <c r="JK65" s="497"/>
      <c r="JL65" s="497"/>
      <c r="JM65" s="497"/>
      <c r="JN65" s="497"/>
      <c r="JO65" s="497"/>
      <c r="JP65" s="497"/>
      <c r="JQ65" s="497"/>
      <c r="JR65" s="497"/>
      <c r="JS65" s="497"/>
      <c r="JT65" s="497"/>
      <c r="JU65" s="497"/>
      <c r="JV65" s="497"/>
      <c r="JW65" s="497"/>
      <c r="JX65" s="497"/>
      <c r="JY65" s="497"/>
      <c r="JZ65" s="497"/>
      <c r="KA65" s="497"/>
      <c r="KB65" s="497"/>
      <c r="KC65" s="497"/>
      <c r="KD65" s="497"/>
      <c r="KE65" s="497"/>
      <c r="KF65" s="497"/>
      <c r="KG65" s="497"/>
      <c r="KH65" s="497"/>
      <c r="KI65" s="497"/>
      <c r="KJ65" s="497"/>
      <c r="KK65" s="497"/>
      <c r="KL65" s="497"/>
      <c r="KM65" s="497"/>
      <c r="KN65" s="497"/>
      <c r="KO65" s="497"/>
      <c r="KP65" s="497"/>
      <c r="KQ65" s="497"/>
      <c r="KR65" s="497"/>
      <c r="KS65" s="497"/>
      <c r="KT65" s="497"/>
      <c r="KU65" s="497"/>
      <c r="KV65" s="497"/>
      <c r="KW65" s="497"/>
      <c r="KX65" s="497"/>
      <c r="KY65" s="497"/>
      <c r="KZ65" s="497"/>
      <c r="LA65" s="497"/>
      <c r="LB65" s="497"/>
      <c r="LC65" s="497"/>
      <c r="LD65" s="497"/>
      <c r="LE65" s="497"/>
      <c r="LF65" s="497"/>
      <c r="LG65" s="497"/>
      <c r="LH65" s="497"/>
      <c r="LI65" s="497"/>
      <c r="LJ65" s="497"/>
      <c r="LK65" s="497"/>
      <c r="LL65" s="497"/>
      <c r="LM65" s="497"/>
      <c r="LN65" s="497"/>
      <c r="LO65" s="497"/>
      <c r="LP65" s="497"/>
      <c r="LQ65" s="497"/>
      <c r="LR65" s="497"/>
      <c r="LS65" s="497"/>
      <c r="LT65" s="497"/>
      <c r="LU65" s="497"/>
      <c r="LV65" s="497"/>
      <c r="LW65" s="497"/>
      <c r="LX65" s="497"/>
      <c r="LY65" s="497"/>
      <c r="LZ65" s="497"/>
      <c r="MA65" s="497"/>
      <c r="MB65" s="497"/>
      <c r="MC65" s="497"/>
      <c r="MD65" s="497"/>
      <c r="ME65" s="497"/>
      <c r="MF65" s="497"/>
      <c r="MG65" s="497"/>
      <c r="MH65" s="497"/>
      <c r="MI65" s="497"/>
      <c r="MJ65" s="497"/>
      <c r="MK65" s="497"/>
      <c r="ML65" s="497"/>
      <c r="MM65" s="497"/>
      <c r="MN65" s="497"/>
      <c r="MO65" s="497"/>
      <c r="MP65" s="497"/>
      <c r="MQ65" s="497"/>
      <c r="MR65" s="497"/>
      <c r="MS65" s="497"/>
      <c r="MT65" s="497"/>
      <c r="MU65" s="497"/>
      <c r="MV65" s="497"/>
      <c r="MW65" s="497"/>
      <c r="MX65" s="497"/>
      <c r="MY65" s="497"/>
      <c r="MZ65" s="497"/>
      <c r="NA65" s="497"/>
      <c r="NB65" s="497"/>
      <c r="NC65" s="497"/>
      <c r="ND65" s="497"/>
      <c r="NE65" s="497"/>
      <c r="NF65" s="497"/>
      <c r="NG65" s="497"/>
      <c r="NH65" s="497"/>
      <c r="NI65" s="497"/>
      <c r="NJ65" s="497"/>
      <c r="NK65" s="497"/>
      <c r="NL65" s="497"/>
      <c r="NM65" s="497"/>
      <c r="NN65" s="497"/>
      <c r="NO65" s="497"/>
      <c r="NP65" s="497"/>
      <c r="NQ65" s="497"/>
      <c r="NR65" s="497"/>
      <c r="NS65" s="497"/>
      <c r="NT65" s="497"/>
      <c r="NU65" s="497"/>
      <c r="NV65" s="497"/>
      <c r="NW65" s="497"/>
      <c r="NX65" s="497"/>
      <c r="NY65" s="497"/>
      <c r="NZ65" s="497"/>
      <c r="OA65" s="497"/>
      <c r="OB65" s="497"/>
      <c r="OC65" s="497"/>
      <c r="OD65" s="497"/>
      <c r="OE65" s="497"/>
      <c r="OF65" s="497"/>
      <c r="OG65" s="497"/>
      <c r="OH65" s="497"/>
      <c r="OI65" s="497"/>
      <c r="OJ65" s="497"/>
      <c r="OK65" s="497"/>
      <c r="OL65" s="497"/>
      <c r="OM65" s="497"/>
      <c r="ON65" s="497"/>
      <c r="OO65" s="497"/>
      <c r="OP65" s="497"/>
      <c r="OQ65" s="497"/>
      <c r="OR65" s="497"/>
      <c r="OS65" s="497"/>
      <c r="OT65" s="497"/>
      <c r="OU65" s="497"/>
      <c r="OV65" s="497"/>
      <c r="OW65" s="497"/>
      <c r="OX65" s="497"/>
      <c r="OY65" s="497"/>
      <c r="OZ65" s="497"/>
      <c r="PA65" s="497"/>
      <c r="PB65" s="497"/>
      <c r="PC65" s="497"/>
      <c r="PD65" s="497"/>
      <c r="PE65" s="497"/>
      <c r="PF65" s="497"/>
      <c r="PG65" s="497"/>
      <c r="PH65" s="497"/>
      <c r="PI65" s="497"/>
      <c r="PJ65" s="497"/>
      <c r="PK65" s="497"/>
      <c r="PL65" s="497"/>
      <c r="PM65" s="497"/>
      <c r="PN65" s="497"/>
      <c r="PO65" s="497"/>
      <c r="PP65" s="497"/>
      <c r="PQ65" s="497"/>
      <c r="PR65" s="497"/>
      <c r="PS65" s="497"/>
      <c r="PT65" s="497"/>
      <c r="PU65" s="497"/>
      <c r="PV65" s="497"/>
      <c r="PW65" s="497"/>
      <c r="PX65" s="497"/>
      <c r="PY65" s="497"/>
      <c r="PZ65" s="497"/>
      <c r="QA65" s="497"/>
      <c r="QB65" s="497"/>
      <c r="QC65" s="497"/>
      <c r="QD65" s="497"/>
      <c r="QE65" s="497"/>
      <c r="QF65" s="497"/>
      <c r="QG65" s="497"/>
      <c r="QH65" s="497"/>
      <c r="QI65" s="497"/>
      <c r="QJ65" s="497"/>
      <c r="QK65" s="497"/>
      <c r="QL65" s="497"/>
      <c r="QM65" s="497"/>
      <c r="QN65" s="497"/>
      <c r="QO65" s="497"/>
      <c r="QP65" s="497"/>
      <c r="QQ65" s="497"/>
      <c r="QR65" s="497"/>
      <c r="QS65" s="497"/>
      <c r="QT65" s="497"/>
      <c r="QU65" s="497"/>
      <c r="QV65" s="497"/>
      <c r="QW65" s="497"/>
      <c r="QX65" s="497"/>
      <c r="QY65" s="497"/>
      <c r="QZ65" s="497"/>
      <c r="RA65" s="497"/>
      <c r="RB65" s="497"/>
      <c r="RC65" s="497"/>
      <c r="RD65" s="497"/>
      <c r="RE65" s="497"/>
      <c r="RF65" s="497"/>
      <c r="RG65" s="497"/>
      <c r="RH65" s="497"/>
      <c r="RI65" s="497"/>
      <c r="RJ65" s="497"/>
      <c r="RK65" s="497"/>
      <c r="RL65" s="497"/>
      <c r="RM65" s="497"/>
      <c r="RN65" s="497"/>
      <c r="RO65" s="497"/>
      <c r="RP65" s="497"/>
      <c r="RQ65" s="497"/>
      <c r="RR65" s="497"/>
      <c r="RS65" s="497"/>
      <c r="RT65" s="497"/>
      <c r="RU65" s="497"/>
      <c r="RV65" s="497"/>
      <c r="RW65" s="497"/>
      <c r="RX65" s="497"/>
      <c r="RY65" s="497"/>
      <c r="RZ65" s="497"/>
      <c r="SA65" s="497"/>
      <c r="SB65" s="497"/>
      <c r="SC65" s="497"/>
      <c r="SD65" s="497"/>
      <c r="SE65" s="497"/>
      <c r="SF65" s="497"/>
      <c r="SG65" s="497"/>
      <c r="SH65" s="497"/>
      <c r="SI65" s="497"/>
      <c r="SJ65" s="497"/>
      <c r="SK65" s="497"/>
      <c r="SL65" s="497"/>
      <c r="SM65" s="497"/>
      <c r="SN65" s="497"/>
      <c r="SO65" s="497"/>
      <c r="SP65" s="497"/>
      <c r="SQ65" s="497"/>
      <c r="SR65" s="497"/>
      <c r="SS65" s="497"/>
      <c r="ST65" s="497"/>
      <c r="SU65" s="497"/>
      <c r="SV65" s="497"/>
      <c r="SW65" s="497"/>
      <c r="SX65" s="497"/>
      <c r="SY65" s="497"/>
      <c r="SZ65" s="497"/>
      <c r="TA65" s="497"/>
      <c r="TB65" s="497"/>
      <c r="TC65" s="497"/>
      <c r="TD65" s="497"/>
      <c r="TE65" s="497"/>
      <c r="TF65" s="497"/>
      <c r="TG65" s="497"/>
      <c r="TH65" s="497"/>
      <c r="TI65" s="497"/>
      <c r="TJ65" s="497"/>
      <c r="TK65" s="497"/>
      <c r="TL65" s="497"/>
      <c r="TM65" s="497"/>
      <c r="TN65" s="497"/>
      <c r="TO65" s="497"/>
      <c r="TP65" s="497"/>
      <c r="TQ65" s="497"/>
      <c r="TR65" s="497"/>
      <c r="TS65" s="497"/>
      <c r="TT65" s="497"/>
      <c r="TU65" s="497"/>
      <c r="TV65" s="497"/>
      <c r="TW65" s="497"/>
      <c r="TX65" s="497"/>
      <c r="TY65" s="497"/>
      <c r="TZ65" s="497"/>
      <c r="UA65" s="497"/>
      <c r="UB65" s="497"/>
      <c r="UC65" s="497"/>
      <c r="UD65" s="497"/>
      <c r="UE65" s="497"/>
      <c r="UF65" s="497"/>
      <c r="UG65" s="497"/>
      <c r="UH65" s="497"/>
      <c r="UI65" s="497"/>
      <c r="UJ65" s="497"/>
      <c r="UK65" s="497"/>
      <c r="UL65" s="497"/>
      <c r="UM65" s="497"/>
      <c r="UN65" s="497"/>
      <c r="UO65" s="497"/>
      <c r="UP65" s="497"/>
      <c r="UQ65" s="497"/>
      <c r="UR65" s="497"/>
      <c r="US65" s="497"/>
      <c r="UT65" s="497"/>
      <c r="UU65" s="497"/>
      <c r="UV65" s="497"/>
      <c r="UW65" s="497"/>
      <c r="UX65" s="497"/>
      <c r="UY65" s="497"/>
      <c r="UZ65" s="497"/>
      <c r="VA65" s="497"/>
      <c r="VB65" s="497"/>
      <c r="VC65" s="497"/>
      <c r="VD65" s="497"/>
      <c r="VE65" s="497"/>
      <c r="VF65" s="497"/>
      <c r="VG65" s="497"/>
      <c r="VH65" s="497"/>
      <c r="VI65" s="497"/>
      <c r="VJ65" s="497"/>
      <c r="VK65" s="497"/>
      <c r="VL65" s="497"/>
      <c r="VM65" s="497"/>
      <c r="VN65" s="497"/>
      <c r="VO65" s="497"/>
      <c r="VP65" s="497"/>
      <c r="VQ65" s="497"/>
      <c r="VR65" s="497"/>
      <c r="VS65" s="497"/>
      <c r="VT65" s="497"/>
      <c r="VU65" s="497"/>
      <c r="VV65" s="497"/>
      <c r="VW65" s="497"/>
      <c r="VX65" s="497"/>
      <c r="VY65" s="497"/>
      <c r="VZ65" s="497"/>
      <c r="WA65" s="497"/>
      <c r="WB65" s="497"/>
      <c r="WC65" s="497"/>
      <c r="WD65" s="497"/>
      <c r="WE65" s="497"/>
      <c r="WF65" s="497"/>
      <c r="WG65" s="497"/>
      <c r="WH65" s="497"/>
      <c r="WI65" s="497"/>
      <c r="WJ65" s="497"/>
      <c r="WK65" s="497"/>
      <c r="WL65" s="497"/>
      <c r="WM65" s="497"/>
      <c r="WN65" s="497"/>
      <c r="WO65" s="497"/>
      <c r="WP65" s="497"/>
      <c r="WQ65" s="497"/>
      <c r="WR65" s="497"/>
      <c r="WS65" s="497"/>
      <c r="WT65" s="497"/>
      <c r="WU65" s="497"/>
      <c r="WV65" s="497"/>
      <c r="WW65" s="497"/>
      <c r="WX65" s="497"/>
      <c r="WY65" s="497"/>
      <c r="WZ65" s="497"/>
      <c r="XA65" s="497"/>
      <c r="XB65" s="497"/>
      <c r="XC65" s="497"/>
      <c r="XD65" s="497"/>
      <c r="XE65" s="497"/>
      <c r="XF65" s="497"/>
      <c r="XG65" s="497"/>
      <c r="XH65" s="497"/>
      <c r="XI65" s="497"/>
      <c r="XJ65" s="497"/>
      <c r="XK65" s="497"/>
      <c r="XL65" s="497"/>
      <c r="XM65" s="497"/>
      <c r="XN65" s="497"/>
      <c r="XO65" s="497"/>
      <c r="XP65" s="497"/>
      <c r="XQ65" s="497"/>
      <c r="XR65" s="497"/>
      <c r="XS65" s="497"/>
      <c r="XT65" s="497"/>
      <c r="XU65" s="497"/>
      <c r="XV65" s="497"/>
      <c r="XW65" s="497"/>
      <c r="XX65" s="497"/>
      <c r="XY65" s="497"/>
      <c r="XZ65" s="497"/>
      <c r="YA65" s="497"/>
      <c r="YB65" s="497"/>
      <c r="YC65" s="497"/>
      <c r="YD65" s="497"/>
      <c r="YE65" s="497"/>
      <c r="YF65" s="497"/>
      <c r="YG65" s="497"/>
      <c r="YH65" s="497"/>
      <c r="YI65" s="497"/>
      <c r="YJ65" s="497"/>
      <c r="YK65" s="497"/>
      <c r="YL65" s="497"/>
      <c r="YM65" s="497"/>
      <c r="YN65" s="497"/>
      <c r="YO65" s="497"/>
      <c r="YP65" s="497"/>
      <c r="YQ65" s="497"/>
      <c r="YR65" s="497"/>
      <c r="YS65" s="497"/>
      <c r="YT65" s="497"/>
      <c r="YU65" s="497"/>
      <c r="YV65" s="497"/>
      <c r="YW65" s="497"/>
      <c r="YX65" s="497"/>
      <c r="YY65" s="497"/>
      <c r="YZ65" s="497"/>
      <c r="ZA65" s="497"/>
      <c r="ZB65" s="497"/>
      <c r="ZC65" s="497"/>
      <c r="ZD65" s="497"/>
      <c r="ZE65" s="497"/>
      <c r="ZF65" s="497"/>
      <c r="ZG65" s="497"/>
      <c r="ZH65" s="497"/>
      <c r="ZI65" s="497"/>
      <c r="ZJ65" s="497"/>
      <c r="ZK65" s="497"/>
      <c r="ZL65" s="497"/>
      <c r="ZM65" s="497"/>
      <c r="ZN65" s="497"/>
      <c r="ZO65" s="497"/>
      <c r="ZP65" s="497"/>
      <c r="ZQ65" s="497"/>
      <c r="ZR65" s="497"/>
      <c r="ZS65" s="497"/>
      <c r="ZT65" s="497"/>
      <c r="ZU65" s="497"/>
      <c r="ZV65" s="497"/>
      <c r="ZW65" s="497"/>
      <c r="ZX65" s="497"/>
      <c r="ZY65" s="497"/>
      <c r="ZZ65" s="497"/>
      <c r="AAA65" s="497"/>
      <c r="AAB65" s="497"/>
      <c r="AAC65" s="497"/>
      <c r="AAD65" s="497"/>
      <c r="AAE65" s="497"/>
      <c r="AAF65" s="497"/>
      <c r="AAG65" s="497"/>
      <c r="AAH65" s="497"/>
      <c r="AAI65" s="497"/>
      <c r="AAJ65" s="497"/>
      <c r="AAK65" s="497"/>
      <c r="AAL65" s="497"/>
      <c r="AAM65" s="497"/>
      <c r="AAN65" s="497"/>
      <c r="AAO65" s="497"/>
      <c r="AAP65" s="497"/>
      <c r="AAQ65" s="497"/>
      <c r="AAR65" s="497"/>
      <c r="AAS65" s="497"/>
      <c r="AAT65" s="497"/>
      <c r="AAU65" s="497"/>
      <c r="AAV65" s="497"/>
      <c r="AAW65" s="497"/>
      <c r="AAX65" s="497"/>
      <c r="AAY65" s="497"/>
      <c r="AAZ65" s="497"/>
      <c r="ABA65" s="497"/>
      <c r="ABB65" s="497"/>
      <c r="ABC65" s="497"/>
      <c r="ABD65" s="497"/>
      <c r="ABE65" s="497"/>
      <c r="ABF65" s="497"/>
      <c r="ABG65" s="497"/>
      <c r="ABH65" s="497"/>
      <c r="ABI65" s="497"/>
      <c r="ABJ65" s="497"/>
      <c r="ABK65" s="497"/>
      <c r="ABL65" s="497"/>
      <c r="ABM65" s="497"/>
      <c r="ABN65" s="497"/>
      <c r="ABO65" s="497"/>
      <c r="ABP65" s="497"/>
      <c r="ABQ65" s="497"/>
      <c r="ABR65" s="497"/>
      <c r="ABS65" s="497"/>
      <c r="ABT65" s="497"/>
      <c r="ABU65" s="497"/>
      <c r="ABV65" s="497"/>
      <c r="ABW65" s="497"/>
      <c r="ABX65" s="497"/>
      <c r="ABY65" s="497"/>
      <c r="ABZ65" s="497"/>
      <c r="ACA65" s="497"/>
      <c r="ACB65" s="497"/>
      <c r="ACC65" s="497"/>
      <c r="ACD65" s="497"/>
      <c r="ACE65" s="497"/>
      <c r="ACF65" s="497"/>
      <c r="ACG65" s="497"/>
      <c r="ACH65" s="497"/>
      <c r="ACI65" s="497"/>
      <c r="ACJ65" s="497"/>
      <c r="ACK65" s="497"/>
      <c r="ACL65" s="497"/>
      <c r="ACM65" s="497"/>
      <c r="ACN65" s="497"/>
      <c r="ACO65" s="497"/>
      <c r="ACP65" s="497"/>
      <c r="ACQ65" s="497"/>
      <c r="ACR65" s="497"/>
      <c r="ACS65" s="497"/>
      <c r="ACT65" s="497"/>
      <c r="ACU65" s="497"/>
      <c r="ACV65" s="497"/>
      <c r="ACW65" s="497"/>
      <c r="ACX65" s="497"/>
      <c r="ACY65" s="497"/>
      <c r="ACZ65" s="497"/>
      <c r="ADA65" s="497"/>
      <c r="ADB65" s="497"/>
      <c r="ADC65" s="497"/>
      <c r="ADD65" s="497"/>
      <c r="ADE65" s="497"/>
      <c r="ADF65" s="497"/>
      <c r="ADG65" s="497"/>
      <c r="ADH65" s="497"/>
      <c r="ADI65" s="497"/>
      <c r="ADJ65" s="497"/>
      <c r="ADK65" s="497"/>
      <c r="ADL65" s="497"/>
      <c r="ADM65" s="497"/>
      <c r="ADN65" s="497"/>
      <c r="ADO65" s="497"/>
      <c r="ADP65" s="497"/>
      <c r="ADQ65" s="497"/>
      <c r="ADR65" s="497"/>
      <c r="ADS65" s="497"/>
      <c r="ADT65" s="497"/>
      <c r="ADU65" s="497"/>
      <c r="ADV65" s="497"/>
      <c r="ADW65" s="497"/>
      <c r="ADX65" s="497"/>
      <c r="ADY65" s="497"/>
      <c r="ADZ65" s="497"/>
      <c r="AEA65" s="497"/>
      <c r="AEB65" s="497"/>
      <c r="AEC65" s="497"/>
      <c r="AED65" s="497"/>
      <c r="AEE65" s="497"/>
      <c r="AEF65" s="497"/>
      <c r="AEG65" s="497"/>
      <c r="AEH65" s="497"/>
      <c r="AEI65" s="497"/>
      <c r="AEJ65" s="497"/>
      <c r="AEK65" s="497"/>
      <c r="AEL65" s="497"/>
      <c r="AEM65" s="497"/>
      <c r="AEN65" s="497"/>
      <c r="AEO65" s="497"/>
      <c r="AEP65" s="497"/>
      <c r="AEQ65" s="497"/>
      <c r="AER65" s="497"/>
      <c r="AES65" s="497"/>
      <c r="AET65" s="497"/>
      <c r="AEU65" s="497"/>
      <c r="AEV65" s="497"/>
      <c r="AEW65" s="497"/>
      <c r="AEX65" s="497"/>
      <c r="AEY65" s="497"/>
      <c r="AEZ65" s="497"/>
      <c r="AFA65" s="497"/>
      <c r="AFB65" s="497"/>
      <c r="AFC65" s="497"/>
      <c r="AFD65" s="497"/>
      <c r="AFE65" s="497"/>
      <c r="AFF65" s="497"/>
      <c r="AFG65" s="497"/>
      <c r="AFH65" s="497"/>
      <c r="AFI65" s="497"/>
      <c r="AFJ65" s="497"/>
      <c r="AFK65" s="497"/>
      <c r="AFL65" s="497"/>
      <c r="AFM65" s="497"/>
      <c r="AFN65" s="497"/>
      <c r="AFO65" s="497"/>
      <c r="AFP65" s="497"/>
      <c r="AFQ65" s="497"/>
      <c r="AFR65" s="497"/>
      <c r="AFS65" s="497"/>
      <c r="AFT65" s="497"/>
      <c r="AFU65" s="497"/>
      <c r="AFV65" s="497"/>
      <c r="AFW65" s="497"/>
      <c r="AFX65" s="497"/>
      <c r="AFY65" s="497"/>
      <c r="AFZ65" s="497"/>
      <c r="AGA65" s="497"/>
      <c r="AGB65" s="497"/>
      <c r="AGC65" s="497"/>
      <c r="AGD65" s="497"/>
      <c r="AGE65" s="497"/>
      <c r="AGF65" s="497"/>
      <c r="AGG65" s="497"/>
      <c r="AGH65" s="497"/>
      <c r="AGI65" s="497"/>
      <c r="AGJ65" s="497"/>
      <c r="AGK65" s="497"/>
      <c r="AGL65" s="497"/>
      <c r="AGM65" s="497"/>
      <c r="AGN65" s="497"/>
      <c r="AGO65" s="497"/>
      <c r="AGP65" s="497"/>
      <c r="AGQ65" s="497"/>
      <c r="AGR65" s="497"/>
      <c r="AGS65" s="497"/>
      <c r="AGT65" s="497"/>
      <c r="AGU65" s="497"/>
      <c r="AGV65" s="497"/>
      <c r="AGW65" s="497"/>
      <c r="AGX65" s="497"/>
      <c r="AGY65" s="497"/>
      <c r="AGZ65" s="497"/>
      <c r="AHA65" s="497"/>
      <c r="AHB65" s="497"/>
      <c r="AHC65" s="497"/>
      <c r="AHD65" s="497"/>
      <c r="AHE65" s="497"/>
      <c r="AHF65" s="497"/>
      <c r="AHG65" s="497"/>
      <c r="AHH65" s="497"/>
      <c r="AHI65" s="497"/>
      <c r="AHJ65" s="497"/>
      <c r="AHK65" s="497"/>
      <c r="AHL65" s="497"/>
      <c r="AHM65" s="497"/>
      <c r="AHN65" s="497"/>
      <c r="AHO65" s="497"/>
      <c r="AHP65" s="497"/>
      <c r="AHQ65" s="497"/>
      <c r="AHR65" s="497"/>
      <c r="AHS65" s="497"/>
      <c r="AHT65" s="497"/>
      <c r="AHU65" s="497"/>
      <c r="AHV65" s="497"/>
      <c r="AHW65" s="497"/>
      <c r="AHX65" s="497"/>
      <c r="AHY65" s="497"/>
      <c r="AHZ65" s="497"/>
      <c r="AIA65" s="497"/>
      <c r="AIB65" s="497"/>
      <c r="AIC65" s="497"/>
      <c r="AID65" s="497"/>
      <c r="AIE65" s="497"/>
      <c r="AIF65" s="497"/>
      <c r="AIG65" s="497"/>
      <c r="AIH65" s="497"/>
      <c r="AII65" s="497"/>
      <c r="AIJ65" s="497"/>
      <c r="AIK65" s="497"/>
      <c r="AIL65" s="497"/>
      <c r="AIM65" s="497"/>
      <c r="AIN65" s="497"/>
      <c r="AIO65" s="497"/>
      <c r="AIP65" s="497"/>
      <c r="AIQ65" s="497"/>
      <c r="AIR65" s="497"/>
      <c r="AIS65" s="497"/>
      <c r="AIT65" s="497"/>
      <c r="AIU65" s="497"/>
      <c r="AIV65" s="497"/>
      <c r="AIW65" s="497"/>
      <c r="AIX65" s="497"/>
      <c r="AIY65" s="497"/>
      <c r="AIZ65" s="497"/>
      <c r="AJA65" s="497"/>
      <c r="AJB65" s="497"/>
      <c r="AJC65" s="497"/>
      <c r="AJD65" s="497"/>
      <c r="AJE65" s="497"/>
      <c r="AJF65" s="497"/>
      <c r="AJG65" s="497"/>
      <c r="AJH65" s="497"/>
      <c r="AJI65" s="497"/>
      <c r="AJJ65" s="497"/>
      <c r="AJK65" s="497"/>
      <c r="AJL65" s="497"/>
      <c r="AJM65" s="497"/>
      <c r="AJN65" s="497"/>
      <c r="AJO65" s="497"/>
      <c r="AJP65" s="497"/>
      <c r="AJQ65" s="497"/>
      <c r="AJR65" s="497"/>
      <c r="AJS65" s="497"/>
      <c r="AJT65" s="497"/>
      <c r="AJU65" s="497"/>
      <c r="AJV65" s="497"/>
      <c r="AJW65" s="497"/>
      <c r="AJX65" s="497"/>
      <c r="AJY65" s="497"/>
      <c r="AJZ65" s="497"/>
      <c r="AKA65" s="497"/>
      <c r="AKB65" s="497"/>
      <c r="AKC65" s="497"/>
      <c r="AKD65" s="497"/>
      <c r="AKE65" s="497"/>
      <c r="AKF65" s="497"/>
      <c r="AKG65" s="497"/>
      <c r="AKH65" s="497"/>
      <c r="AKI65" s="497"/>
      <c r="AKJ65" s="497"/>
      <c r="AKK65" s="497"/>
      <c r="AKL65" s="497"/>
      <c r="AKM65" s="497"/>
      <c r="AKN65" s="497"/>
      <c r="AKO65" s="497"/>
      <c r="AKP65" s="497"/>
      <c r="AKQ65" s="497"/>
      <c r="AKR65" s="497"/>
      <c r="AKS65" s="497"/>
      <c r="AKT65" s="497"/>
      <c r="AKU65" s="497"/>
      <c r="AKV65" s="497"/>
      <c r="AKW65" s="497"/>
      <c r="AKX65" s="497"/>
      <c r="AKY65" s="497"/>
      <c r="AKZ65" s="497"/>
      <c r="ALA65" s="497"/>
      <c r="ALB65" s="497"/>
      <c r="ALC65" s="497"/>
      <c r="ALD65" s="497"/>
      <c r="ALE65" s="497"/>
      <c r="ALF65" s="497"/>
      <c r="ALG65" s="497"/>
      <c r="ALH65" s="497"/>
      <c r="ALI65" s="497"/>
      <c r="ALJ65" s="497"/>
      <c r="ALK65" s="497"/>
      <c r="ALL65" s="497"/>
      <c r="ALM65" s="497"/>
      <c r="ALN65" s="497"/>
      <c r="ALO65" s="497"/>
      <c r="ALP65" s="497"/>
      <c r="ALQ65" s="497"/>
      <c r="ALR65" s="497"/>
      <c r="ALS65" s="497"/>
      <c r="ALT65" s="497"/>
      <c r="ALU65" s="497"/>
      <c r="ALV65" s="497"/>
      <c r="ALW65" s="497"/>
      <c r="ALX65" s="497"/>
      <c r="ALY65" s="497"/>
      <c r="ALZ65" s="497"/>
      <c r="AMA65" s="497"/>
      <c r="AMB65" s="497"/>
      <c r="AMC65" s="497"/>
      <c r="AMD65" s="497"/>
      <c r="AME65" s="497"/>
      <c r="AMF65" s="497"/>
      <c r="AMG65" s="497"/>
      <c r="AMH65" s="497"/>
      <c r="AMI65" s="497"/>
      <c r="AMJ65" s="497"/>
      <c r="AMK65" s="497"/>
      <c r="AML65" s="497"/>
      <c r="AMM65" s="497"/>
      <c r="AMN65" s="497"/>
      <c r="AMO65" s="497"/>
      <c r="AMP65" s="497"/>
      <c r="AMQ65" s="497"/>
      <c r="AMR65" s="497"/>
      <c r="AMS65" s="497"/>
      <c r="AMT65" s="497"/>
      <c r="AMU65" s="497"/>
      <c r="AMV65" s="497"/>
      <c r="AMW65" s="497"/>
      <c r="AMX65" s="497"/>
      <c r="AMY65" s="497"/>
      <c r="AMZ65" s="497"/>
      <c r="ANA65" s="497"/>
      <c r="ANB65" s="497"/>
      <c r="ANC65" s="497"/>
      <c r="AND65" s="497"/>
      <c r="ANE65" s="497"/>
      <c r="ANF65" s="497"/>
      <c r="ANG65" s="497"/>
      <c r="ANH65" s="497"/>
      <c r="ANI65" s="497"/>
      <c r="ANJ65" s="497"/>
      <c r="ANK65" s="497"/>
      <c r="ANL65" s="497"/>
      <c r="ANM65" s="497"/>
      <c r="ANN65" s="497"/>
      <c r="ANO65" s="497"/>
      <c r="ANP65" s="497"/>
      <c r="ANQ65" s="497"/>
      <c r="ANR65" s="497"/>
      <c r="ANS65" s="497"/>
      <c r="ANT65" s="497"/>
      <c r="ANU65" s="497"/>
      <c r="ANV65" s="497"/>
      <c r="ANW65" s="497"/>
      <c r="ANX65" s="497"/>
      <c r="ANY65" s="497"/>
      <c r="ANZ65" s="497"/>
      <c r="AOA65" s="497"/>
      <c r="AOB65" s="497"/>
      <c r="AOC65" s="497"/>
      <c r="AOD65" s="497"/>
      <c r="AOE65" s="497"/>
      <c r="AOF65" s="497"/>
      <c r="AOG65" s="497"/>
      <c r="AOH65" s="497"/>
      <c r="AOI65" s="497"/>
      <c r="AOJ65" s="497"/>
      <c r="AOK65" s="497"/>
      <c r="AOL65" s="497"/>
      <c r="AOM65" s="497"/>
      <c r="AON65" s="497"/>
      <c r="AOO65" s="497"/>
      <c r="AOP65" s="497"/>
      <c r="AOQ65" s="497"/>
      <c r="AOR65" s="497"/>
      <c r="AOS65" s="497"/>
      <c r="AOT65" s="497"/>
      <c r="AOU65" s="497"/>
      <c r="AOV65" s="497"/>
      <c r="AOW65" s="497"/>
      <c r="AOX65" s="497"/>
      <c r="AOY65" s="497"/>
      <c r="AOZ65" s="497"/>
      <c r="APA65" s="497"/>
      <c r="APB65" s="497"/>
      <c r="APC65" s="497"/>
      <c r="APD65" s="497"/>
      <c r="APE65" s="497"/>
      <c r="APF65" s="497"/>
      <c r="APG65" s="497"/>
      <c r="APH65" s="497"/>
      <c r="API65" s="497"/>
      <c r="APJ65" s="497"/>
      <c r="APK65" s="497"/>
      <c r="APL65" s="497"/>
      <c r="APM65" s="497"/>
      <c r="APN65" s="497"/>
      <c r="APO65" s="497"/>
      <c r="APP65" s="497"/>
      <c r="APQ65" s="497"/>
      <c r="APR65" s="497"/>
      <c r="APS65" s="497"/>
      <c r="APT65" s="497"/>
      <c r="APU65" s="497"/>
      <c r="APV65" s="497"/>
      <c r="APW65" s="497"/>
      <c r="APX65" s="497"/>
      <c r="APY65" s="497"/>
      <c r="APZ65" s="497"/>
      <c r="AQA65" s="497"/>
      <c r="AQB65" s="497"/>
      <c r="AQC65" s="497"/>
      <c r="AQD65" s="497"/>
      <c r="AQE65" s="497"/>
      <c r="AQF65" s="497"/>
      <c r="AQG65" s="497"/>
      <c r="AQH65" s="497"/>
      <c r="AQI65" s="497"/>
      <c r="AQJ65" s="497"/>
      <c r="AQK65" s="497"/>
      <c r="AQL65" s="497"/>
      <c r="AQM65" s="497"/>
      <c r="AQN65" s="497"/>
      <c r="AQO65" s="497"/>
      <c r="AQP65" s="497"/>
      <c r="AQQ65" s="497"/>
      <c r="AQR65" s="497"/>
      <c r="AQS65" s="497"/>
      <c r="AQT65" s="497"/>
      <c r="AQU65" s="497"/>
      <c r="AQV65" s="497"/>
      <c r="AQW65" s="497"/>
      <c r="AQX65" s="497"/>
      <c r="AQY65" s="497"/>
      <c r="AQZ65" s="497"/>
      <c r="ARA65" s="497"/>
      <c r="ARB65" s="497"/>
      <c r="ARC65" s="497"/>
      <c r="ARD65" s="497"/>
      <c r="ARE65" s="497"/>
      <c r="ARF65" s="497"/>
      <c r="ARG65" s="497"/>
      <c r="ARH65" s="497"/>
      <c r="ARI65" s="497"/>
      <c r="ARJ65" s="497"/>
      <c r="ARK65" s="497"/>
      <c r="ARL65" s="497"/>
      <c r="ARM65" s="497"/>
      <c r="ARN65" s="497"/>
      <c r="ARO65" s="497"/>
      <c r="ARP65" s="497"/>
      <c r="ARQ65" s="497"/>
      <c r="ARR65" s="497"/>
      <c r="ARS65" s="497"/>
      <c r="ART65" s="497"/>
      <c r="ARU65" s="497"/>
      <c r="ARV65" s="497"/>
      <c r="ARW65" s="497"/>
      <c r="ARX65" s="497"/>
      <c r="ARY65" s="497"/>
      <c r="ARZ65" s="497"/>
      <c r="ASA65" s="497"/>
      <c r="ASB65" s="497"/>
      <c r="ASC65" s="497"/>
      <c r="ASD65" s="497"/>
      <c r="ASE65" s="497"/>
      <c r="ASF65" s="497"/>
      <c r="ASG65" s="497"/>
      <c r="ASH65" s="497"/>
      <c r="ASI65" s="497"/>
      <c r="ASJ65" s="497"/>
      <c r="ASK65" s="497"/>
      <c r="ASL65" s="497"/>
      <c r="ASM65" s="497"/>
      <c r="ASN65" s="497"/>
      <c r="ASO65" s="497"/>
      <c r="ASP65" s="497"/>
      <c r="ASQ65" s="497"/>
      <c r="ASR65" s="497"/>
      <c r="ASS65" s="497"/>
      <c r="AST65" s="497"/>
      <c r="ASU65" s="497"/>
      <c r="ASV65" s="497"/>
      <c r="ASW65" s="497"/>
      <c r="ASX65" s="497"/>
      <c r="ASY65" s="497"/>
      <c r="ASZ65" s="497"/>
      <c r="ATA65" s="497"/>
      <c r="ATB65" s="497"/>
      <c r="ATC65" s="497"/>
      <c r="ATD65" s="497"/>
      <c r="ATE65" s="497"/>
      <c r="ATF65" s="497"/>
      <c r="ATG65" s="497"/>
      <c r="ATH65" s="497"/>
      <c r="ATI65" s="497"/>
      <c r="ATJ65" s="497"/>
      <c r="ATK65" s="497"/>
      <c r="ATL65" s="497"/>
      <c r="ATM65" s="497"/>
      <c r="ATN65" s="497"/>
      <c r="ATO65" s="497"/>
      <c r="ATP65" s="497"/>
      <c r="ATQ65" s="497"/>
      <c r="ATR65" s="497"/>
      <c r="ATS65" s="497"/>
      <c r="ATT65" s="497"/>
      <c r="ATU65" s="497"/>
      <c r="ATV65" s="497"/>
      <c r="ATW65" s="497"/>
      <c r="ATX65" s="497"/>
      <c r="ATY65" s="497"/>
      <c r="ATZ65" s="497"/>
      <c r="AUA65" s="497"/>
      <c r="AUB65" s="497"/>
      <c r="AUC65" s="497"/>
      <c r="AUD65" s="497"/>
      <c r="AUE65" s="497"/>
      <c r="AUF65" s="497"/>
      <c r="AUG65" s="497"/>
      <c r="AUH65" s="497"/>
      <c r="AUI65" s="497"/>
      <c r="AUJ65" s="497"/>
      <c r="AUK65" s="497"/>
      <c r="AUL65" s="497"/>
      <c r="AUM65" s="497"/>
      <c r="AUN65" s="497"/>
      <c r="AUO65" s="497"/>
      <c r="AUP65" s="497"/>
      <c r="AUQ65" s="497"/>
      <c r="AUR65" s="497"/>
      <c r="AUS65" s="497"/>
      <c r="AUT65" s="497"/>
      <c r="AUU65" s="497"/>
      <c r="AUV65" s="497"/>
      <c r="AUW65" s="497"/>
      <c r="AUX65" s="497"/>
      <c r="AUY65" s="497"/>
      <c r="AUZ65" s="497"/>
      <c r="AVA65" s="497"/>
      <c r="AVB65" s="497"/>
      <c r="AVC65" s="497"/>
      <c r="AVD65" s="497"/>
      <c r="AVE65" s="497"/>
      <c r="AVF65" s="497"/>
      <c r="AVG65" s="497"/>
      <c r="AVH65" s="497"/>
      <c r="AVI65" s="497"/>
      <c r="AVJ65" s="497"/>
      <c r="AVK65" s="497"/>
      <c r="AVL65" s="497"/>
      <c r="AVM65" s="497"/>
      <c r="AVN65" s="497"/>
      <c r="AVO65" s="497"/>
      <c r="AVP65" s="497"/>
      <c r="AVQ65" s="497"/>
      <c r="AVR65" s="497"/>
      <c r="AVS65" s="497"/>
      <c r="AVT65" s="497"/>
      <c r="AVU65" s="497"/>
      <c r="AVV65" s="497"/>
      <c r="AVW65" s="497"/>
      <c r="AVX65" s="497"/>
      <c r="AVY65" s="497"/>
      <c r="AVZ65" s="497"/>
      <c r="AWA65" s="497"/>
      <c r="AWB65" s="497"/>
      <c r="AWC65" s="497"/>
      <c r="AWD65" s="497"/>
      <c r="AWE65" s="497"/>
      <c r="AWF65" s="497"/>
      <c r="AWG65" s="497"/>
      <c r="AWH65" s="497"/>
      <c r="AWI65" s="497"/>
      <c r="AWJ65" s="497"/>
      <c r="AWK65" s="497"/>
      <c r="AWL65" s="497"/>
      <c r="AWM65" s="497"/>
      <c r="AWN65" s="497"/>
      <c r="AWO65" s="497"/>
      <c r="AWP65" s="497"/>
      <c r="AWQ65" s="497"/>
      <c r="AWR65" s="497"/>
      <c r="AWS65" s="497"/>
      <c r="AWT65" s="497"/>
      <c r="AWU65" s="497"/>
      <c r="AWV65" s="497"/>
      <c r="AWW65" s="497"/>
      <c r="AWX65" s="497"/>
      <c r="AWY65" s="497"/>
      <c r="AWZ65" s="497"/>
      <c r="AXA65" s="497"/>
      <c r="AXB65" s="497"/>
      <c r="AXC65" s="497"/>
      <c r="AXD65" s="497"/>
      <c r="AXE65" s="497"/>
      <c r="AXF65" s="497"/>
      <c r="AXG65" s="497"/>
      <c r="AXH65" s="497"/>
      <c r="AXI65" s="497"/>
      <c r="AXJ65" s="497"/>
      <c r="AXK65" s="497"/>
      <c r="AXL65" s="497"/>
      <c r="AXM65" s="497"/>
      <c r="AXN65" s="497"/>
      <c r="AXO65" s="497"/>
      <c r="AXP65" s="497"/>
      <c r="AXQ65" s="497"/>
      <c r="AXR65" s="497"/>
      <c r="AXS65" s="497"/>
      <c r="AXT65" s="497"/>
      <c r="AXU65" s="497"/>
      <c r="AXV65" s="497"/>
      <c r="AXW65" s="497"/>
      <c r="AXX65" s="497"/>
      <c r="AXY65" s="497"/>
      <c r="AXZ65" s="497"/>
      <c r="AYA65" s="497"/>
      <c r="AYB65" s="497"/>
      <c r="AYC65" s="497"/>
      <c r="AYD65" s="497"/>
      <c r="AYE65" s="497"/>
      <c r="AYF65" s="497"/>
      <c r="AYG65" s="497"/>
      <c r="AYH65" s="497"/>
      <c r="AYI65" s="497"/>
      <c r="AYJ65" s="497"/>
      <c r="AYK65" s="497"/>
      <c r="AYL65" s="497"/>
      <c r="AYM65" s="497"/>
      <c r="AYN65" s="497"/>
      <c r="AYO65" s="497"/>
      <c r="AYP65" s="497"/>
      <c r="AYQ65" s="497"/>
      <c r="AYR65" s="497"/>
      <c r="AYS65" s="497"/>
      <c r="AYT65" s="497"/>
      <c r="AYU65" s="497"/>
      <c r="AYV65" s="497"/>
      <c r="AYW65" s="497"/>
      <c r="AYX65" s="497"/>
      <c r="AYY65" s="497"/>
      <c r="AYZ65" s="497"/>
      <c r="AZA65" s="497"/>
      <c r="AZB65" s="497"/>
      <c r="AZC65" s="497"/>
      <c r="AZD65" s="497"/>
      <c r="AZE65" s="497"/>
      <c r="AZF65" s="497"/>
      <c r="AZG65" s="497"/>
      <c r="AZH65" s="497"/>
      <c r="AZI65" s="497"/>
      <c r="AZJ65" s="497"/>
      <c r="AZK65" s="497"/>
      <c r="AZL65" s="497"/>
      <c r="AZM65" s="497"/>
      <c r="AZN65" s="497"/>
      <c r="AZO65" s="497"/>
      <c r="AZP65" s="497"/>
      <c r="AZQ65" s="497"/>
      <c r="AZR65" s="497"/>
      <c r="AZS65" s="497"/>
      <c r="AZT65" s="497"/>
      <c r="AZU65" s="497"/>
      <c r="AZV65" s="497"/>
      <c r="AZW65" s="497"/>
      <c r="AZX65" s="497"/>
      <c r="AZY65" s="497"/>
      <c r="AZZ65" s="497"/>
      <c r="BAA65" s="497"/>
      <c r="BAB65" s="497"/>
      <c r="BAC65" s="497"/>
      <c r="BAD65" s="497"/>
      <c r="BAE65" s="497"/>
      <c r="BAF65" s="497"/>
      <c r="BAG65" s="497"/>
      <c r="BAH65" s="497"/>
      <c r="BAI65" s="497"/>
      <c r="BAJ65" s="497"/>
      <c r="BAK65" s="497"/>
      <c r="BAL65" s="497"/>
      <c r="BAM65" s="497"/>
      <c r="BAN65" s="497"/>
      <c r="BAO65" s="497"/>
      <c r="BAP65" s="497"/>
      <c r="BAQ65" s="497"/>
      <c r="BAR65" s="497"/>
      <c r="BAS65" s="497"/>
      <c r="BAT65" s="497"/>
      <c r="BAU65" s="497"/>
      <c r="BAV65" s="497"/>
      <c r="BAW65" s="497"/>
      <c r="BAX65" s="497"/>
      <c r="BAY65" s="497"/>
      <c r="BAZ65" s="497"/>
      <c r="BBA65" s="497"/>
      <c r="BBB65" s="497"/>
      <c r="BBC65" s="497"/>
      <c r="BBD65" s="497"/>
      <c r="BBE65" s="497"/>
      <c r="BBF65" s="497"/>
      <c r="BBG65" s="497"/>
      <c r="BBH65" s="497"/>
      <c r="BBI65" s="497"/>
      <c r="BBJ65" s="497"/>
      <c r="BBK65" s="497"/>
      <c r="BBL65" s="497"/>
      <c r="BBM65" s="497"/>
      <c r="BBN65" s="497"/>
      <c r="BBO65" s="497"/>
      <c r="BBP65" s="497"/>
      <c r="BBQ65" s="497"/>
      <c r="BBR65" s="497"/>
      <c r="BBS65" s="497"/>
      <c r="BBT65" s="497"/>
      <c r="BBU65" s="497"/>
      <c r="BBV65" s="497"/>
      <c r="BBW65" s="497"/>
      <c r="BBX65" s="497"/>
      <c r="BBY65" s="497"/>
      <c r="BBZ65" s="497"/>
      <c r="BCA65" s="497"/>
      <c r="BCB65" s="497"/>
      <c r="BCC65" s="497"/>
      <c r="BCD65" s="497"/>
      <c r="BCE65" s="497"/>
      <c r="BCF65" s="497"/>
      <c r="BCG65" s="497"/>
      <c r="BCH65" s="497"/>
      <c r="BCI65" s="497"/>
      <c r="BCJ65" s="497"/>
      <c r="BCK65" s="497"/>
      <c r="BCL65" s="497"/>
      <c r="BCM65" s="497"/>
      <c r="BCN65" s="497"/>
      <c r="BCO65" s="497"/>
      <c r="BCP65" s="497"/>
      <c r="BCQ65" s="497"/>
      <c r="BCR65" s="497"/>
      <c r="BCS65" s="497"/>
      <c r="BCT65" s="497"/>
      <c r="BCU65" s="497"/>
      <c r="BCV65" s="497"/>
      <c r="BCW65" s="497"/>
      <c r="BCX65" s="497"/>
      <c r="BCY65" s="497"/>
      <c r="BCZ65" s="497"/>
      <c r="BDA65" s="497"/>
      <c r="BDB65" s="497"/>
      <c r="BDC65" s="497"/>
      <c r="BDD65" s="497"/>
      <c r="BDE65" s="497"/>
      <c r="BDF65" s="497"/>
      <c r="BDG65" s="497"/>
      <c r="BDH65" s="497"/>
      <c r="BDI65" s="497"/>
      <c r="BDJ65" s="497"/>
      <c r="BDK65" s="497"/>
      <c r="BDL65" s="497"/>
      <c r="BDM65" s="497"/>
      <c r="BDN65" s="497"/>
      <c r="BDO65" s="497"/>
      <c r="BDP65" s="497"/>
      <c r="BDQ65" s="497"/>
      <c r="BDR65" s="497"/>
      <c r="BDS65" s="497"/>
      <c r="BDT65" s="497"/>
      <c r="BDU65" s="497"/>
      <c r="BDV65" s="497"/>
      <c r="BDW65" s="497"/>
      <c r="BDX65" s="497"/>
      <c r="BDY65" s="497"/>
      <c r="BDZ65" s="497"/>
      <c r="BEA65" s="497"/>
      <c r="BEB65" s="497"/>
      <c r="BEC65" s="497"/>
      <c r="BED65" s="497"/>
      <c r="BEE65" s="497"/>
      <c r="BEF65" s="497"/>
      <c r="BEG65" s="497"/>
      <c r="BEH65" s="497"/>
      <c r="BEI65" s="497"/>
      <c r="BEJ65" s="497"/>
      <c r="BEK65" s="497"/>
      <c r="BEL65" s="497"/>
      <c r="BEM65" s="497"/>
      <c r="BEN65" s="497"/>
      <c r="BEO65" s="497"/>
      <c r="BEP65" s="497"/>
      <c r="BEQ65" s="497"/>
      <c r="BER65" s="497"/>
      <c r="BES65" s="497"/>
      <c r="BET65" s="497"/>
      <c r="BEU65" s="497"/>
      <c r="BEV65" s="497"/>
      <c r="BEW65" s="497"/>
      <c r="BEX65" s="497"/>
      <c r="BEY65" s="497"/>
      <c r="BEZ65" s="497"/>
      <c r="BFA65" s="497"/>
      <c r="BFB65" s="497"/>
      <c r="BFC65" s="497"/>
      <c r="BFD65" s="497"/>
      <c r="BFE65" s="497"/>
      <c r="BFF65" s="497"/>
      <c r="BFG65" s="497"/>
      <c r="BFH65" s="497"/>
      <c r="BFI65" s="497"/>
      <c r="BFJ65" s="497"/>
      <c r="BFK65" s="497"/>
      <c r="BFL65" s="497"/>
      <c r="BFM65" s="497"/>
      <c r="BFN65" s="497"/>
      <c r="BFO65" s="497"/>
      <c r="BFP65" s="497"/>
      <c r="BFQ65" s="497"/>
      <c r="BFR65" s="497"/>
      <c r="BFS65" s="497"/>
      <c r="BFT65" s="497"/>
      <c r="BFU65" s="497"/>
      <c r="BFV65" s="497"/>
      <c r="BFW65" s="497"/>
      <c r="BFX65" s="497"/>
      <c r="BFY65" s="497"/>
      <c r="BFZ65" s="497"/>
      <c r="BGA65" s="497"/>
      <c r="BGB65" s="497"/>
      <c r="BGC65" s="497"/>
      <c r="BGD65" s="497"/>
      <c r="BGE65" s="497"/>
      <c r="BGF65" s="497"/>
      <c r="BGG65" s="497"/>
      <c r="BGH65" s="497"/>
      <c r="BGI65" s="497"/>
      <c r="BGJ65" s="497"/>
      <c r="BGK65" s="497"/>
      <c r="BGL65" s="497"/>
      <c r="BGM65" s="497"/>
      <c r="BGN65" s="497"/>
      <c r="BGO65" s="497"/>
      <c r="BGP65" s="497"/>
      <c r="BGQ65" s="497"/>
      <c r="BGR65" s="497"/>
      <c r="BGS65" s="497"/>
      <c r="BGT65" s="497"/>
      <c r="BGU65" s="497"/>
      <c r="BGV65" s="497"/>
      <c r="BGW65" s="497"/>
      <c r="BGX65" s="497"/>
      <c r="BGY65" s="497"/>
      <c r="BGZ65" s="497"/>
      <c r="BHA65" s="497"/>
      <c r="BHB65" s="497"/>
      <c r="BHC65" s="497"/>
      <c r="BHD65" s="497"/>
      <c r="BHE65" s="497"/>
      <c r="BHF65" s="497"/>
      <c r="BHG65" s="497"/>
      <c r="BHH65" s="497"/>
      <c r="BHI65" s="497"/>
      <c r="BHJ65" s="497"/>
      <c r="BHK65" s="497"/>
      <c r="BHL65" s="497"/>
      <c r="BHM65" s="497"/>
      <c r="BHN65" s="497"/>
      <c r="BHO65" s="497"/>
      <c r="BHP65" s="497"/>
      <c r="BHQ65" s="497"/>
      <c r="BHR65" s="497"/>
      <c r="BHS65" s="497"/>
      <c r="BHT65" s="497"/>
      <c r="BHU65" s="497"/>
      <c r="BHV65" s="497"/>
      <c r="BHW65" s="497"/>
      <c r="BHX65" s="497"/>
      <c r="BHY65" s="497"/>
      <c r="BHZ65" s="497"/>
      <c r="BIA65" s="497"/>
      <c r="BIB65" s="497"/>
      <c r="BIC65" s="497"/>
      <c r="BID65" s="497"/>
      <c r="BIE65" s="497"/>
      <c r="BIF65" s="497"/>
      <c r="BIG65" s="497"/>
      <c r="BIH65" s="497"/>
      <c r="BII65" s="497"/>
      <c r="BIJ65" s="497"/>
      <c r="BIK65" s="497"/>
      <c r="BIL65" s="497"/>
      <c r="BIM65" s="497"/>
      <c r="BIN65" s="497"/>
      <c r="BIO65" s="497"/>
      <c r="BIP65" s="497"/>
      <c r="BIQ65" s="497"/>
      <c r="BIR65" s="497"/>
      <c r="BIS65" s="497"/>
      <c r="BIT65" s="497"/>
      <c r="BIU65" s="497"/>
      <c r="BIV65" s="497"/>
      <c r="BIW65" s="497"/>
      <c r="BIX65" s="497"/>
      <c r="BIY65" s="497"/>
      <c r="BIZ65" s="497"/>
      <c r="BJA65" s="497"/>
      <c r="BJB65" s="497"/>
      <c r="BJC65" s="497"/>
      <c r="BJD65" s="497"/>
      <c r="BJE65" s="497"/>
      <c r="BJF65" s="497"/>
      <c r="BJG65" s="497"/>
      <c r="BJH65" s="497"/>
      <c r="BJI65" s="497"/>
      <c r="BJJ65" s="497"/>
      <c r="BJK65" s="497"/>
      <c r="BJL65" s="497"/>
      <c r="BJM65" s="497"/>
      <c r="BJN65" s="497"/>
      <c r="BJO65" s="497"/>
      <c r="BJP65" s="497"/>
      <c r="BJQ65" s="497"/>
      <c r="BJR65" s="497"/>
      <c r="BJS65" s="497"/>
      <c r="BJT65" s="497"/>
      <c r="BJU65" s="497"/>
      <c r="BJV65" s="497"/>
      <c r="BJW65" s="497"/>
      <c r="BJX65" s="497"/>
      <c r="BJY65" s="497"/>
      <c r="BJZ65" s="497"/>
      <c r="BKA65" s="497"/>
      <c r="BKB65" s="497"/>
      <c r="BKC65" s="497"/>
      <c r="BKD65" s="497"/>
      <c r="BKE65" s="497"/>
      <c r="BKF65" s="497"/>
      <c r="BKG65" s="497"/>
      <c r="BKH65" s="497"/>
      <c r="BKI65" s="497"/>
      <c r="BKJ65" s="497"/>
      <c r="BKK65" s="497"/>
      <c r="BKL65" s="497"/>
      <c r="BKM65" s="497"/>
      <c r="BKN65" s="497"/>
      <c r="BKO65" s="497"/>
      <c r="BKP65" s="497"/>
      <c r="BKQ65" s="497"/>
      <c r="BKR65" s="497"/>
      <c r="BKS65" s="497"/>
      <c r="BKT65" s="497"/>
      <c r="BKU65" s="497"/>
      <c r="BKV65" s="497"/>
      <c r="BKW65" s="497"/>
      <c r="BKX65" s="497"/>
      <c r="BKY65" s="497"/>
      <c r="BKZ65" s="497"/>
      <c r="BLA65" s="497"/>
      <c r="BLB65" s="497"/>
      <c r="BLC65" s="497"/>
      <c r="BLD65" s="497"/>
      <c r="BLE65" s="497"/>
      <c r="BLF65" s="497"/>
      <c r="BLG65" s="497"/>
      <c r="BLH65" s="497"/>
      <c r="BLI65" s="497"/>
      <c r="BLJ65" s="497"/>
      <c r="BLK65" s="497"/>
      <c r="BLL65" s="497"/>
      <c r="BLM65" s="497"/>
      <c r="BLN65" s="497"/>
      <c r="BLO65" s="497"/>
      <c r="BLP65" s="497"/>
      <c r="BLQ65" s="497"/>
      <c r="BLR65" s="497"/>
      <c r="BLS65" s="497"/>
      <c r="BLT65" s="497"/>
      <c r="BLU65" s="497"/>
      <c r="BLV65" s="497"/>
      <c r="BLW65" s="497"/>
      <c r="BLX65" s="497"/>
      <c r="BLY65" s="497"/>
      <c r="BLZ65" s="497"/>
      <c r="BMA65" s="497"/>
      <c r="BMB65" s="497"/>
      <c r="BMC65" s="497"/>
      <c r="BMD65" s="497"/>
      <c r="BME65" s="497"/>
      <c r="BMF65" s="497"/>
      <c r="BMG65" s="497"/>
      <c r="BMH65" s="497"/>
      <c r="BMI65" s="497"/>
      <c r="BMJ65" s="497"/>
      <c r="BMK65" s="497"/>
      <c r="BML65" s="497"/>
      <c r="BMM65" s="497"/>
      <c r="BMN65" s="497"/>
      <c r="BMO65" s="497"/>
      <c r="BMP65" s="497"/>
      <c r="BMQ65" s="497"/>
      <c r="BMR65" s="497"/>
      <c r="BMS65" s="497"/>
      <c r="BMT65" s="497"/>
      <c r="BMU65" s="497"/>
      <c r="BMV65" s="497"/>
      <c r="BMW65" s="497"/>
      <c r="BMX65" s="497"/>
      <c r="BMY65" s="497"/>
      <c r="BMZ65" s="497"/>
      <c r="BNA65" s="497"/>
      <c r="BNB65" s="497"/>
      <c r="BNC65" s="497"/>
      <c r="BND65" s="497"/>
      <c r="BNE65" s="497"/>
      <c r="BNF65" s="497"/>
      <c r="BNG65" s="497"/>
      <c r="BNH65" s="497"/>
      <c r="BNI65" s="497"/>
      <c r="BNJ65" s="497"/>
      <c r="BNK65" s="497"/>
      <c r="BNL65" s="497"/>
      <c r="BNM65" s="497"/>
      <c r="BNN65" s="497"/>
      <c r="BNO65" s="497"/>
      <c r="BNP65" s="497"/>
      <c r="BNQ65" s="497"/>
      <c r="BNR65" s="497"/>
      <c r="BNS65" s="497"/>
      <c r="BNT65" s="497"/>
      <c r="BNU65" s="497"/>
      <c r="BNV65" s="497"/>
      <c r="BNW65" s="497"/>
      <c r="BNX65" s="497"/>
      <c r="BNY65" s="497"/>
      <c r="BNZ65" s="497"/>
      <c r="BOA65" s="497"/>
      <c r="BOB65" s="497"/>
      <c r="BOC65" s="497"/>
      <c r="BOD65" s="497"/>
      <c r="BOE65" s="497"/>
      <c r="BOF65" s="497"/>
      <c r="BOG65" s="497"/>
      <c r="BOH65" s="497"/>
      <c r="BOI65" s="497"/>
      <c r="BOJ65" s="497"/>
      <c r="BOK65" s="497"/>
      <c r="BOL65" s="497"/>
      <c r="BOM65" s="497"/>
      <c r="BON65" s="497"/>
      <c r="BOO65" s="497"/>
      <c r="BOP65" s="497"/>
      <c r="BOQ65" s="497"/>
      <c r="BOR65" s="497"/>
      <c r="BOS65" s="497"/>
      <c r="BOT65" s="497"/>
      <c r="BOU65" s="497"/>
      <c r="BOV65" s="497"/>
      <c r="BOW65" s="497"/>
      <c r="BOX65" s="497"/>
      <c r="BOY65" s="497"/>
      <c r="BOZ65" s="497"/>
      <c r="BPA65" s="497"/>
      <c r="BPB65" s="497"/>
      <c r="BPC65" s="497"/>
      <c r="BPD65" s="497"/>
      <c r="BPE65" s="497"/>
      <c r="BPF65" s="497"/>
      <c r="BPG65" s="497"/>
      <c r="BPH65" s="497"/>
      <c r="BPI65" s="497"/>
      <c r="BPJ65" s="497"/>
      <c r="BPK65" s="497"/>
      <c r="BPL65" s="497"/>
      <c r="BPM65" s="497"/>
      <c r="BPN65" s="497"/>
      <c r="BPO65" s="497"/>
      <c r="BPP65" s="497"/>
      <c r="BPQ65" s="497"/>
      <c r="BPR65" s="497"/>
      <c r="BPS65" s="497"/>
      <c r="BPT65" s="497"/>
      <c r="BPU65" s="497"/>
      <c r="BPV65" s="497"/>
      <c r="BPW65" s="497"/>
      <c r="BPX65" s="497"/>
      <c r="BPY65" s="497"/>
      <c r="BPZ65" s="497"/>
      <c r="BQA65" s="497"/>
      <c r="BQB65" s="497"/>
      <c r="BQC65" s="497"/>
      <c r="BQD65" s="497"/>
      <c r="BQE65" s="497"/>
      <c r="BQF65" s="497"/>
      <c r="BQG65" s="497"/>
      <c r="BQH65" s="497"/>
      <c r="BQI65" s="497"/>
      <c r="BQJ65" s="497"/>
      <c r="BQK65" s="497"/>
      <c r="BQL65" s="497"/>
      <c r="BQM65" s="497"/>
      <c r="BQN65" s="497"/>
      <c r="BQO65" s="497"/>
      <c r="BQP65" s="497"/>
      <c r="BQQ65" s="497"/>
      <c r="BQR65" s="497"/>
      <c r="BQS65" s="497"/>
      <c r="BQT65" s="497"/>
      <c r="BQU65" s="497"/>
      <c r="BQV65" s="497"/>
      <c r="BQW65" s="497"/>
      <c r="BQX65" s="497"/>
      <c r="BQY65" s="497"/>
      <c r="BQZ65" s="497"/>
      <c r="BRA65" s="497"/>
      <c r="BRB65" s="497"/>
      <c r="BRC65" s="497"/>
      <c r="BRD65" s="497"/>
      <c r="BRE65" s="497"/>
      <c r="BRF65" s="497"/>
      <c r="BRG65" s="497"/>
      <c r="BRH65" s="497"/>
      <c r="BRI65" s="497"/>
      <c r="BRJ65" s="497"/>
      <c r="BRK65" s="497"/>
      <c r="BRL65" s="497"/>
      <c r="BRM65" s="497"/>
      <c r="BRN65" s="497"/>
      <c r="BRO65" s="497"/>
      <c r="BRP65" s="497"/>
      <c r="BRQ65" s="497"/>
      <c r="BRR65" s="497"/>
      <c r="BRS65" s="497"/>
      <c r="BRT65" s="497"/>
      <c r="BRU65" s="497"/>
      <c r="BRV65" s="497"/>
      <c r="BRW65" s="497"/>
      <c r="BRX65" s="497"/>
      <c r="BRY65" s="497"/>
      <c r="BRZ65" s="497"/>
      <c r="BSA65" s="497"/>
      <c r="BSB65" s="497"/>
      <c r="BSC65" s="497"/>
      <c r="BSD65" s="497"/>
      <c r="BSE65" s="497"/>
      <c r="BSF65" s="497"/>
      <c r="BSG65" s="497"/>
      <c r="BSH65" s="497"/>
      <c r="BSI65" s="497"/>
      <c r="BSJ65" s="497"/>
      <c r="BSK65" s="497"/>
      <c r="BSL65" s="497"/>
      <c r="BSM65" s="497"/>
      <c r="BSN65" s="497"/>
      <c r="BSO65" s="497"/>
      <c r="BSP65" s="497"/>
      <c r="BSQ65" s="497"/>
      <c r="BSR65" s="497"/>
      <c r="BSS65" s="497"/>
      <c r="BST65" s="497"/>
      <c r="BSU65" s="497"/>
      <c r="BSV65" s="497"/>
      <c r="BSW65" s="497"/>
      <c r="BSX65" s="497"/>
      <c r="BSY65" s="497"/>
      <c r="BSZ65" s="497"/>
      <c r="BTA65" s="497"/>
      <c r="BTB65" s="497"/>
      <c r="BTC65" s="497"/>
      <c r="BTD65" s="497"/>
      <c r="BTE65" s="497"/>
      <c r="BTF65" s="497"/>
      <c r="BTG65" s="497"/>
      <c r="BTH65" s="497"/>
      <c r="BTI65" s="497"/>
      <c r="BTJ65" s="497"/>
      <c r="BTK65" s="497"/>
      <c r="BTL65" s="497"/>
      <c r="BTM65" s="497"/>
      <c r="BTN65" s="497"/>
      <c r="BTO65" s="497"/>
      <c r="BTP65" s="497"/>
      <c r="BTQ65" s="497"/>
      <c r="BTR65" s="497"/>
      <c r="BTS65" s="497"/>
      <c r="BTT65" s="497"/>
      <c r="BTU65" s="497"/>
      <c r="BTV65" s="497"/>
      <c r="BTW65" s="497"/>
      <c r="BTX65" s="497"/>
      <c r="BTY65" s="497"/>
      <c r="BTZ65" s="497"/>
      <c r="BUA65" s="497"/>
      <c r="BUB65" s="497"/>
      <c r="BUC65" s="497"/>
      <c r="BUD65" s="497"/>
      <c r="BUE65" s="497"/>
      <c r="BUF65" s="497"/>
      <c r="BUG65" s="497"/>
      <c r="BUH65" s="497"/>
      <c r="BUI65" s="497"/>
      <c r="BUJ65" s="497"/>
      <c r="BUK65" s="497"/>
      <c r="BUL65" s="497"/>
      <c r="BUM65" s="497"/>
      <c r="BUN65" s="497"/>
      <c r="BUO65" s="497"/>
      <c r="BUP65" s="497"/>
      <c r="BUQ65" s="497"/>
      <c r="BUR65" s="497"/>
      <c r="BUS65" s="497"/>
      <c r="BUT65" s="497"/>
      <c r="BUU65" s="497"/>
      <c r="BUV65" s="497"/>
      <c r="BUW65" s="497"/>
      <c r="BUX65" s="497"/>
      <c r="BUY65" s="497"/>
      <c r="BUZ65" s="497"/>
      <c r="BVA65" s="497"/>
      <c r="BVB65" s="497"/>
      <c r="BVC65" s="497"/>
      <c r="BVD65" s="497"/>
      <c r="BVE65" s="497"/>
      <c r="BVF65" s="497"/>
      <c r="BVG65" s="497"/>
      <c r="BVH65" s="497"/>
      <c r="BVI65" s="497"/>
      <c r="BVJ65" s="497"/>
      <c r="BVK65" s="497"/>
      <c r="BVL65" s="497"/>
      <c r="BVM65" s="497"/>
      <c r="BVN65" s="497"/>
      <c r="BVO65" s="497"/>
      <c r="BVP65" s="497"/>
      <c r="BVQ65" s="497"/>
      <c r="BVR65" s="497"/>
      <c r="BVS65" s="497"/>
      <c r="BVT65" s="497"/>
      <c r="BVU65" s="497"/>
      <c r="BVV65" s="497"/>
      <c r="BVW65" s="497"/>
      <c r="BVX65" s="497"/>
      <c r="BVY65" s="497"/>
      <c r="BVZ65" s="497"/>
      <c r="BWA65" s="497"/>
      <c r="BWB65" s="497"/>
      <c r="BWC65" s="497"/>
      <c r="BWD65" s="497"/>
      <c r="BWE65" s="497"/>
      <c r="BWF65" s="497"/>
      <c r="BWG65" s="497"/>
      <c r="BWH65" s="497"/>
      <c r="BWI65" s="497"/>
      <c r="BWJ65" s="497"/>
      <c r="BWK65" s="497"/>
      <c r="BWL65" s="497"/>
      <c r="BWM65" s="497"/>
      <c r="BWN65" s="497"/>
      <c r="BWO65" s="497"/>
      <c r="BWP65" s="497"/>
      <c r="BWQ65" s="497"/>
      <c r="BWR65" s="497"/>
      <c r="BWS65" s="497"/>
      <c r="BWT65" s="497"/>
      <c r="BWU65" s="497"/>
      <c r="BWV65" s="497"/>
      <c r="BWW65" s="497"/>
      <c r="BWX65" s="497"/>
      <c r="BWY65" s="497"/>
      <c r="BWZ65" s="497"/>
      <c r="BXA65" s="497"/>
      <c r="BXB65" s="497"/>
      <c r="BXC65" s="497"/>
      <c r="BXD65" s="497"/>
      <c r="BXE65" s="497"/>
      <c r="BXF65" s="497"/>
      <c r="BXG65" s="497"/>
      <c r="BXH65" s="497"/>
      <c r="BXI65" s="497"/>
      <c r="BXJ65" s="497"/>
      <c r="BXK65" s="497"/>
      <c r="BXL65" s="497"/>
      <c r="BXM65" s="497"/>
      <c r="BXN65" s="497"/>
      <c r="BXO65" s="497"/>
      <c r="BXP65" s="497"/>
      <c r="BXQ65" s="497"/>
      <c r="BXR65" s="497"/>
      <c r="BXS65" s="497"/>
      <c r="BXT65" s="497"/>
      <c r="BXU65" s="497"/>
      <c r="BXV65" s="497"/>
      <c r="BXW65" s="497"/>
      <c r="BXX65" s="497"/>
      <c r="BXY65" s="497"/>
      <c r="BXZ65" s="497"/>
      <c r="BYA65" s="497"/>
      <c r="BYB65" s="497"/>
      <c r="BYC65" s="497"/>
      <c r="BYD65" s="497"/>
      <c r="BYE65" s="497"/>
      <c r="BYF65" s="497"/>
      <c r="BYG65" s="497"/>
      <c r="BYH65" s="497"/>
      <c r="BYI65" s="497"/>
      <c r="BYJ65" s="497"/>
      <c r="BYK65" s="497"/>
      <c r="BYL65" s="497"/>
      <c r="BYM65" s="497"/>
      <c r="BYN65" s="497"/>
      <c r="BYO65" s="497"/>
      <c r="BYP65" s="497"/>
      <c r="BYQ65" s="497"/>
      <c r="BYR65" s="497"/>
      <c r="BYS65" s="497"/>
      <c r="BYT65" s="497"/>
      <c r="BYU65" s="497"/>
      <c r="BYV65" s="497"/>
      <c r="BYW65" s="497"/>
      <c r="BYX65" s="497"/>
      <c r="BYY65" s="497"/>
      <c r="BYZ65" s="497"/>
      <c r="BZA65" s="497"/>
      <c r="BZB65" s="497"/>
      <c r="BZC65" s="497"/>
      <c r="BZD65" s="497"/>
      <c r="BZE65" s="497"/>
      <c r="BZF65" s="497"/>
      <c r="BZG65" s="497"/>
      <c r="BZH65" s="497"/>
      <c r="BZI65" s="497"/>
      <c r="BZJ65" s="497"/>
      <c r="BZK65" s="497"/>
      <c r="BZL65" s="497"/>
      <c r="BZM65" s="497"/>
      <c r="BZN65" s="497"/>
      <c r="BZO65" s="497"/>
      <c r="BZP65" s="497"/>
      <c r="BZQ65" s="497"/>
      <c r="BZR65" s="497"/>
      <c r="BZS65" s="497"/>
      <c r="BZT65" s="497"/>
      <c r="BZU65" s="497"/>
      <c r="BZV65" s="497"/>
      <c r="BZW65" s="497"/>
      <c r="BZX65" s="497"/>
      <c r="BZY65" s="497"/>
      <c r="BZZ65" s="497"/>
      <c r="CAA65" s="497"/>
      <c r="CAB65" s="497"/>
      <c r="CAC65" s="497"/>
      <c r="CAD65" s="497"/>
      <c r="CAE65" s="497"/>
      <c r="CAF65" s="497"/>
      <c r="CAG65" s="497"/>
      <c r="CAH65" s="497"/>
      <c r="CAI65" s="497"/>
      <c r="CAJ65" s="497"/>
      <c r="CAK65" s="497"/>
      <c r="CAL65" s="497"/>
      <c r="CAM65" s="497"/>
      <c r="CAN65" s="497"/>
      <c r="CAO65" s="497"/>
      <c r="CAP65" s="497"/>
      <c r="CAQ65" s="497"/>
      <c r="CAR65" s="497"/>
      <c r="CAS65" s="497"/>
      <c r="CAT65" s="497"/>
      <c r="CAU65" s="497"/>
      <c r="CAV65" s="497"/>
      <c r="CAW65" s="497"/>
      <c r="CAX65" s="497"/>
      <c r="CAY65" s="497"/>
      <c r="CAZ65" s="497"/>
      <c r="CBA65" s="497"/>
      <c r="CBB65" s="497"/>
      <c r="CBC65" s="497"/>
      <c r="CBD65" s="497"/>
      <c r="CBE65" s="497"/>
      <c r="CBF65" s="497"/>
      <c r="CBG65" s="497"/>
      <c r="CBH65" s="497"/>
      <c r="CBI65" s="497"/>
      <c r="CBJ65" s="497"/>
      <c r="CBK65" s="497"/>
      <c r="CBL65" s="497"/>
      <c r="CBM65" s="497"/>
      <c r="CBN65" s="497"/>
      <c r="CBO65" s="497"/>
      <c r="CBP65" s="497"/>
      <c r="CBQ65" s="497"/>
      <c r="CBR65" s="497"/>
      <c r="CBS65" s="497"/>
      <c r="CBT65" s="497"/>
      <c r="CBU65" s="497"/>
      <c r="CBV65" s="497"/>
      <c r="CBW65" s="497"/>
      <c r="CBX65" s="497"/>
      <c r="CBY65" s="497"/>
      <c r="CBZ65" s="497"/>
      <c r="CCA65" s="497"/>
      <c r="CCB65" s="497"/>
      <c r="CCC65" s="497"/>
      <c r="CCD65" s="497"/>
      <c r="CCE65" s="497"/>
      <c r="CCF65" s="497"/>
      <c r="CCG65" s="497"/>
      <c r="CCH65" s="497"/>
      <c r="CCI65" s="497"/>
      <c r="CCJ65" s="497"/>
      <c r="CCK65" s="497"/>
      <c r="CCL65" s="497"/>
      <c r="CCM65" s="497"/>
      <c r="CCN65" s="497"/>
      <c r="CCO65" s="497"/>
      <c r="CCP65" s="497"/>
      <c r="CCQ65" s="497"/>
      <c r="CCR65" s="497"/>
      <c r="CCS65" s="497"/>
      <c r="CCT65" s="497"/>
      <c r="CCU65" s="497"/>
      <c r="CCV65" s="497"/>
      <c r="CCW65" s="497"/>
      <c r="CCX65" s="497"/>
      <c r="CCY65" s="497"/>
      <c r="CCZ65" s="497"/>
      <c r="CDA65" s="497"/>
      <c r="CDB65" s="497"/>
      <c r="CDC65" s="497"/>
      <c r="CDD65" s="497"/>
      <c r="CDE65" s="497"/>
      <c r="CDF65" s="497"/>
      <c r="CDG65" s="497"/>
      <c r="CDH65" s="497"/>
      <c r="CDI65" s="497"/>
      <c r="CDJ65" s="497"/>
      <c r="CDK65" s="497"/>
      <c r="CDL65" s="497"/>
      <c r="CDM65" s="497"/>
      <c r="CDN65" s="497"/>
      <c r="CDO65" s="497"/>
      <c r="CDP65" s="497"/>
      <c r="CDQ65" s="497"/>
      <c r="CDR65" s="497"/>
      <c r="CDS65" s="497"/>
      <c r="CDT65" s="497"/>
      <c r="CDU65" s="497"/>
      <c r="CDV65" s="497"/>
      <c r="CDW65" s="497"/>
      <c r="CDX65" s="497"/>
      <c r="CDY65" s="497"/>
      <c r="CDZ65" s="497"/>
      <c r="CEA65" s="497"/>
      <c r="CEB65" s="497"/>
      <c r="CEC65" s="497"/>
      <c r="CED65" s="497"/>
      <c r="CEE65" s="497"/>
      <c r="CEF65" s="497"/>
      <c r="CEG65" s="497"/>
      <c r="CEH65" s="497"/>
      <c r="CEI65" s="497"/>
      <c r="CEJ65" s="497"/>
      <c r="CEK65" s="497"/>
      <c r="CEL65" s="497"/>
      <c r="CEM65" s="497"/>
      <c r="CEN65" s="497"/>
      <c r="CEO65" s="497"/>
      <c r="CEP65" s="497"/>
      <c r="CEQ65" s="497"/>
      <c r="CER65" s="497"/>
      <c r="CES65" s="497"/>
      <c r="CET65" s="497"/>
      <c r="CEU65" s="497"/>
      <c r="CEV65" s="497"/>
      <c r="CEW65" s="497"/>
      <c r="CEX65" s="497"/>
      <c r="CEY65" s="497"/>
      <c r="CEZ65" s="497"/>
      <c r="CFA65" s="497"/>
      <c r="CFB65" s="497"/>
      <c r="CFC65" s="497"/>
      <c r="CFD65" s="497"/>
      <c r="CFE65" s="497"/>
      <c r="CFF65" s="497"/>
      <c r="CFG65" s="497"/>
      <c r="CFH65" s="497"/>
      <c r="CFI65" s="497"/>
      <c r="CFJ65" s="497"/>
      <c r="CFK65" s="497"/>
      <c r="CFL65" s="497"/>
      <c r="CFM65" s="497"/>
      <c r="CFN65" s="497"/>
      <c r="CFO65" s="497"/>
      <c r="CFP65" s="497"/>
      <c r="CFQ65" s="497"/>
      <c r="CFR65" s="497"/>
      <c r="CFS65" s="497"/>
      <c r="CFT65" s="497"/>
      <c r="CFU65" s="497"/>
      <c r="CFV65" s="497"/>
      <c r="CFW65" s="497"/>
      <c r="CFX65" s="497"/>
      <c r="CFY65" s="497"/>
      <c r="CFZ65" s="497"/>
      <c r="CGA65" s="497"/>
      <c r="CGB65" s="497"/>
      <c r="CGC65" s="497"/>
      <c r="CGD65" s="497"/>
      <c r="CGE65" s="497"/>
      <c r="CGF65" s="497"/>
      <c r="CGG65" s="497"/>
      <c r="CGH65" s="497"/>
      <c r="CGI65" s="497"/>
      <c r="CGJ65" s="497"/>
      <c r="CGK65" s="497"/>
      <c r="CGL65" s="497"/>
      <c r="CGM65" s="497"/>
      <c r="CGN65" s="497"/>
      <c r="CGO65" s="497"/>
      <c r="CGP65" s="497"/>
      <c r="CGQ65" s="497"/>
      <c r="CGR65" s="497"/>
      <c r="CGS65" s="497"/>
      <c r="CGT65" s="497"/>
      <c r="CGU65" s="497"/>
      <c r="CGV65" s="497"/>
      <c r="CGW65" s="497"/>
      <c r="CGX65" s="497"/>
      <c r="CGY65" s="497"/>
      <c r="CGZ65" s="497"/>
      <c r="CHA65" s="497"/>
      <c r="CHB65" s="497"/>
      <c r="CHC65" s="497"/>
      <c r="CHD65" s="497"/>
      <c r="CHE65" s="497"/>
      <c r="CHF65" s="497"/>
      <c r="CHG65" s="497"/>
      <c r="CHH65" s="497"/>
      <c r="CHI65" s="497"/>
      <c r="CHJ65" s="497"/>
      <c r="CHK65" s="497"/>
      <c r="CHL65" s="497"/>
      <c r="CHM65" s="497"/>
      <c r="CHN65" s="497"/>
      <c r="CHO65" s="497"/>
      <c r="CHP65" s="497"/>
      <c r="CHQ65" s="497"/>
      <c r="CHR65" s="497"/>
      <c r="CHS65" s="497"/>
      <c r="CHT65" s="497"/>
      <c r="CHU65" s="497"/>
      <c r="CHV65" s="497"/>
      <c r="CHW65" s="497"/>
      <c r="CHX65" s="497"/>
      <c r="CHY65" s="497"/>
      <c r="CHZ65" s="497"/>
      <c r="CIA65" s="497"/>
      <c r="CIB65" s="497"/>
      <c r="CIC65" s="497"/>
      <c r="CID65" s="497"/>
      <c r="CIE65" s="497"/>
      <c r="CIF65" s="497"/>
      <c r="CIG65" s="497"/>
      <c r="CIH65" s="497"/>
      <c r="CII65" s="497"/>
      <c r="CIJ65" s="497"/>
      <c r="CIK65" s="497"/>
      <c r="CIL65" s="497"/>
      <c r="CIM65" s="497"/>
      <c r="CIN65" s="497"/>
      <c r="CIO65" s="497"/>
      <c r="CIP65" s="497"/>
      <c r="CIQ65" s="497"/>
      <c r="CIR65" s="497"/>
      <c r="CIS65" s="497"/>
      <c r="CIT65" s="497"/>
      <c r="CIU65" s="497"/>
      <c r="CIV65" s="497"/>
      <c r="CIW65" s="497"/>
      <c r="CIX65" s="497"/>
      <c r="CIY65" s="497"/>
      <c r="CIZ65" s="497"/>
      <c r="CJA65" s="497"/>
      <c r="CJB65" s="497"/>
      <c r="CJC65" s="497"/>
      <c r="CJD65" s="497"/>
      <c r="CJE65" s="497"/>
      <c r="CJF65" s="497"/>
      <c r="CJG65" s="497"/>
      <c r="CJH65" s="497"/>
      <c r="CJI65" s="497"/>
      <c r="CJJ65" s="497"/>
      <c r="CJK65" s="497"/>
      <c r="CJL65" s="497"/>
      <c r="CJM65" s="497"/>
      <c r="CJN65" s="497"/>
      <c r="CJO65" s="497"/>
      <c r="CJP65" s="497"/>
      <c r="CJQ65" s="497"/>
      <c r="CJR65" s="497"/>
      <c r="CJS65" s="497"/>
      <c r="CJT65" s="497"/>
      <c r="CJU65" s="497"/>
      <c r="CJV65" s="497"/>
      <c r="CJW65" s="497"/>
      <c r="CJX65" s="497"/>
      <c r="CJY65" s="497"/>
      <c r="CJZ65" s="497"/>
      <c r="CKA65" s="497"/>
      <c r="CKB65" s="497"/>
      <c r="CKC65" s="497"/>
      <c r="CKD65" s="497"/>
      <c r="CKE65" s="497"/>
      <c r="CKF65" s="497"/>
      <c r="CKG65" s="497"/>
      <c r="CKH65" s="497"/>
      <c r="CKI65" s="497"/>
      <c r="CKJ65" s="497"/>
      <c r="CKK65" s="497"/>
      <c r="CKL65" s="497"/>
      <c r="CKM65" s="497"/>
      <c r="CKN65" s="497"/>
      <c r="CKO65" s="497"/>
      <c r="CKP65" s="497"/>
      <c r="CKQ65" s="497"/>
      <c r="CKR65" s="497"/>
      <c r="CKS65" s="497"/>
      <c r="CKT65" s="497"/>
      <c r="CKU65" s="497"/>
      <c r="CKV65" s="497"/>
      <c r="CKW65" s="497"/>
      <c r="CKX65" s="497"/>
      <c r="CKY65" s="497"/>
      <c r="CKZ65" s="497"/>
      <c r="CLA65" s="497"/>
      <c r="CLB65" s="497"/>
      <c r="CLC65" s="497"/>
      <c r="CLD65" s="497"/>
      <c r="CLE65" s="497"/>
      <c r="CLF65" s="497"/>
      <c r="CLG65" s="497"/>
      <c r="CLH65" s="497"/>
      <c r="CLI65" s="497"/>
      <c r="CLJ65" s="497"/>
      <c r="CLK65" s="497"/>
      <c r="CLL65" s="497"/>
      <c r="CLM65" s="497"/>
      <c r="CLN65" s="497"/>
      <c r="CLO65" s="497"/>
      <c r="CLP65" s="497"/>
      <c r="CLQ65" s="497"/>
      <c r="CLR65" s="497"/>
      <c r="CLS65" s="497"/>
      <c r="CLT65" s="497"/>
      <c r="CLU65" s="497"/>
      <c r="CLV65" s="497"/>
      <c r="CLW65" s="497"/>
      <c r="CLX65" s="497"/>
      <c r="CLY65" s="497"/>
      <c r="CLZ65" s="497"/>
      <c r="CMA65" s="497"/>
      <c r="CMB65" s="497"/>
      <c r="CMC65" s="497"/>
      <c r="CMD65" s="497"/>
      <c r="CME65" s="497"/>
      <c r="CMF65" s="497"/>
      <c r="CMG65" s="497"/>
      <c r="CMH65" s="497"/>
      <c r="CMI65" s="497"/>
      <c r="CMJ65" s="497"/>
      <c r="CMK65" s="497"/>
      <c r="CML65" s="497"/>
      <c r="CMM65" s="497"/>
      <c r="CMN65" s="497"/>
      <c r="CMO65" s="497"/>
      <c r="CMP65" s="497"/>
      <c r="CMQ65" s="497"/>
      <c r="CMR65" s="497"/>
      <c r="CMS65" s="497"/>
      <c r="CMT65" s="497"/>
      <c r="CMU65" s="497"/>
      <c r="CMV65" s="497"/>
      <c r="CMW65" s="497"/>
      <c r="CMX65" s="497"/>
      <c r="CMY65" s="497"/>
      <c r="CMZ65" s="497"/>
      <c r="CNA65" s="497"/>
      <c r="CNB65" s="497"/>
      <c r="CNC65" s="497"/>
      <c r="CND65" s="497"/>
      <c r="CNE65" s="497"/>
      <c r="CNF65" s="497"/>
      <c r="CNG65" s="497"/>
      <c r="CNH65" s="497"/>
      <c r="CNI65" s="497"/>
      <c r="CNJ65" s="497"/>
      <c r="CNK65" s="497"/>
      <c r="CNL65" s="497"/>
      <c r="CNM65" s="497"/>
      <c r="CNN65" s="497"/>
      <c r="CNO65" s="497"/>
      <c r="CNP65" s="497"/>
      <c r="CNQ65" s="497"/>
      <c r="CNR65" s="497"/>
      <c r="CNS65" s="497"/>
      <c r="CNT65" s="497"/>
      <c r="CNU65" s="497"/>
      <c r="CNV65" s="497"/>
      <c r="CNW65" s="497"/>
      <c r="CNX65" s="497"/>
      <c r="CNY65" s="497"/>
      <c r="CNZ65" s="497"/>
      <c r="COA65" s="497"/>
      <c r="COB65" s="497"/>
      <c r="COC65" s="497"/>
      <c r="COD65" s="497"/>
      <c r="COE65" s="497"/>
      <c r="COF65" s="497"/>
      <c r="COG65" s="497"/>
      <c r="COH65" s="497"/>
      <c r="COI65" s="497"/>
      <c r="COJ65" s="497"/>
      <c r="COK65" s="497"/>
      <c r="COL65" s="497"/>
      <c r="COM65" s="497"/>
      <c r="CON65" s="497"/>
      <c r="COO65" s="497"/>
      <c r="COP65" s="497"/>
      <c r="COQ65" s="497"/>
      <c r="COR65" s="497"/>
      <c r="COS65" s="497"/>
      <c r="COT65" s="497"/>
      <c r="COU65" s="497"/>
      <c r="COV65" s="497"/>
      <c r="COW65" s="497"/>
      <c r="COX65" s="497"/>
      <c r="COY65" s="497"/>
      <c r="COZ65" s="497"/>
      <c r="CPA65" s="497"/>
      <c r="CPB65" s="497"/>
      <c r="CPC65" s="497"/>
      <c r="CPD65" s="497"/>
      <c r="CPE65" s="497"/>
      <c r="CPF65" s="497"/>
      <c r="CPG65" s="497"/>
      <c r="CPH65" s="497"/>
      <c r="CPI65" s="497"/>
      <c r="CPJ65" s="497"/>
      <c r="CPK65" s="497"/>
      <c r="CPL65" s="497"/>
      <c r="CPM65" s="497"/>
      <c r="CPN65" s="497"/>
      <c r="CPO65" s="497"/>
      <c r="CPP65" s="497"/>
      <c r="CPQ65" s="497"/>
      <c r="CPR65" s="497"/>
      <c r="CPS65" s="497"/>
      <c r="CPT65" s="497"/>
      <c r="CPU65" s="497"/>
      <c r="CPV65" s="497"/>
      <c r="CPW65" s="497"/>
      <c r="CPX65" s="497"/>
      <c r="CPY65" s="497"/>
      <c r="CPZ65" s="497"/>
      <c r="CQA65" s="497"/>
      <c r="CQB65" s="497"/>
      <c r="CQC65" s="497"/>
      <c r="CQD65" s="497"/>
      <c r="CQE65" s="497"/>
      <c r="CQF65" s="497"/>
      <c r="CQG65" s="497"/>
      <c r="CQH65" s="497"/>
      <c r="CQI65" s="497"/>
      <c r="CQJ65" s="497"/>
      <c r="CQK65" s="497"/>
      <c r="CQL65" s="497"/>
      <c r="CQM65" s="497"/>
      <c r="CQN65" s="497"/>
      <c r="CQO65" s="497"/>
      <c r="CQP65" s="497"/>
      <c r="CQQ65" s="497"/>
      <c r="CQR65" s="497"/>
      <c r="CQS65" s="497"/>
      <c r="CQT65" s="497"/>
      <c r="CQU65" s="497"/>
      <c r="CQV65" s="497"/>
      <c r="CQW65" s="497"/>
      <c r="CQX65" s="497"/>
      <c r="CQY65" s="497"/>
      <c r="CQZ65" s="497"/>
      <c r="CRA65" s="497"/>
      <c r="CRB65" s="497"/>
      <c r="CRC65" s="497"/>
      <c r="CRD65" s="497"/>
      <c r="CRE65" s="497"/>
      <c r="CRF65" s="497"/>
      <c r="CRG65" s="497"/>
      <c r="CRH65" s="497"/>
      <c r="CRI65" s="497"/>
      <c r="CRJ65" s="497"/>
      <c r="CRK65" s="497"/>
      <c r="CRL65" s="497"/>
      <c r="CRM65" s="497"/>
      <c r="CRN65" s="497"/>
      <c r="CRO65" s="497"/>
      <c r="CRP65" s="497"/>
      <c r="CRQ65" s="497"/>
      <c r="CRR65" s="497"/>
      <c r="CRS65" s="497"/>
      <c r="CRT65" s="497"/>
      <c r="CRU65" s="497"/>
      <c r="CRV65" s="497"/>
      <c r="CRW65" s="497"/>
      <c r="CRX65" s="497"/>
      <c r="CRY65" s="497"/>
      <c r="CRZ65" s="497"/>
      <c r="CSA65" s="497"/>
      <c r="CSB65" s="497"/>
      <c r="CSC65" s="497"/>
      <c r="CSD65" s="497"/>
      <c r="CSE65" s="497"/>
      <c r="CSF65" s="497"/>
      <c r="CSG65" s="497"/>
      <c r="CSH65" s="497"/>
      <c r="CSI65" s="497"/>
      <c r="CSJ65" s="497"/>
      <c r="CSK65" s="497"/>
      <c r="CSL65" s="497"/>
      <c r="CSM65" s="497"/>
      <c r="CSN65" s="497"/>
      <c r="CSO65" s="497"/>
      <c r="CSP65" s="497"/>
      <c r="CSQ65" s="497"/>
      <c r="CSR65" s="497"/>
      <c r="CSS65" s="497"/>
      <c r="CST65" s="497"/>
      <c r="CSU65" s="497"/>
      <c r="CSV65" s="497"/>
      <c r="CSW65" s="497"/>
      <c r="CSX65" s="497"/>
      <c r="CSY65" s="497"/>
      <c r="CSZ65" s="497"/>
      <c r="CTA65" s="497"/>
      <c r="CTB65" s="497"/>
      <c r="CTC65" s="497"/>
      <c r="CTD65" s="497"/>
      <c r="CTE65" s="497"/>
      <c r="CTF65" s="497"/>
      <c r="CTG65" s="497"/>
      <c r="CTH65" s="497"/>
      <c r="CTI65" s="497"/>
      <c r="CTJ65" s="497"/>
      <c r="CTK65" s="497"/>
      <c r="CTL65" s="497"/>
      <c r="CTM65" s="497"/>
      <c r="CTN65" s="497"/>
      <c r="CTO65" s="497"/>
      <c r="CTP65" s="497"/>
      <c r="CTQ65" s="497"/>
      <c r="CTR65" s="497"/>
      <c r="CTS65" s="497"/>
      <c r="CTT65" s="497"/>
      <c r="CTU65" s="497"/>
      <c r="CTV65" s="497"/>
      <c r="CTW65" s="497"/>
      <c r="CTX65" s="497"/>
      <c r="CTY65" s="497"/>
      <c r="CTZ65" s="497"/>
      <c r="CUA65" s="497"/>
      <c r="CUB65" s="497"/>
      <c r="CUC65" s="497"/>
      <c r="CUD65" s="497"/>
      <c r="CUE65" s="497"/>
      <c r="CUF65" s="497"/>
      <c r="CUG65" s="497"/>
      <c r="CUH65" s="497"/>
      <c r="CUI65" s="497"/>
      <c r="CUJ65" s="497"/>
      <c r="CUK65" s="497"/>
      <c r="CUL65" s="497"/>
      <c r="CUM65" s="497"/>
      <c r="CUN65" s="497"/>
      <c r="CUO65" s="497"/>
      <c r="CUP65" s="497"/>
      <c r="CUQ65" s="497"/>
      <c r="CUR65" s="497"/>
      <c r="CUS65" s="497"/>
      <c r="CUT65" s="497"/>
      <c r="CUU65" s="497"/>
      <c r="CUV65" s="497"/>
      <c r="CUW65" s="497"/>
      <c r="CUX65" s="497"/>
      <c r="CUY65" s="497"/>
      <c r="CUZ65" s="497"/>
      <c r="CVA65" s="497"/>
      <c r="CVB65" s="497"/>
      <c r="CVC65" s="497"/>
      <c r="CVD65" s="497"/>
      <c r="CVE65" s="497"/>
      <c r="CVF65" s="497"/>
      <c r="CVG65" s="497"/>
      <c r="CVH65" s="497"/>
      <c r="CVI65" s="497"/>
      <c r="CVJ65" s="497"/>
      <c r="CVK65" s="497"/>
      <c r="CVL65" s="497"/>
      <c r="CVM65" s="497"/>
      <c r="CVN65" s="497"/>
      <c r="CVO65" s="497"/>
      <c r="CVP65" s="497"/>
      <c r="CVQ65" s="497"/>
      <c r="CVR65" s="497"/>
      <c r="CVS65" s="497"/>
      <c r="CVT65" s="497"/>
      <c r="CVU65" s="497"/>
      <c r="CVV65" s="497"/>
      <c r="CVW65" s="497"/>
      <c r="CVX65" s="497"/>
      <c r="CVY65" s="497"/>
      <c r="CVZ65" s="497"/>
      <c r="CWA65" s="497"/>
      <c r="CWB65" s="497"/>
      <c r="CWC65" s="497"/>
      <c r="CWD65" s="497"/>
      <c r="CWE65" s="497"/>
      <c r="CWF65" s="497"/>
      <c r="CWG65" s="497"/>
      <c r="CWH65" s="497"/>
      <c r="CWI65" s="497"/>
      <c r="CWJ65" s="497"/>
      <c r="CWK65" s="497"/>
      <c r="CWL65" s="497"/>
      <c r="CWM65" s="497"/>
      <c r="CWN65" s="497"/>
      <c r="CWO65" s="497"/>
      <c r="CWP65" s="497"/>
      <c r="CWQ65" s="497"/>
      <c r="CWR65" s="497"/>
      <c r="CWS65" s="497"/>
      <c r="CWT65" s="497"/>
      <c r="CWU65" s="497"/>
      <c r="CWV65" s="497"/>
      <c r="CWW65" s="497"/>
      <c r="CWX65" s="497"/>
      <c r="CWY65" s="497"/>
      <c r="CWZ65" s="497"/>
      <c r="CXA65" s="497"/>
      <c r="CXB65" s="497"/>
      <c r="CXC65" s="497"/>
      <c r="CXD65" s="497"/>
      <c r="CXE65" s="497"/>
      <c r="CXF65" s="497"/>
      <c r="CXG65" s="497"/>
      <c r="CXH65" s="497"/>
      <c r="CXI65" s="497"/>
      <c r="CXJ65" s="497"/>
      <c r="CXK65" s="497"/>
      <c r="CXL65" s="497"/>
      <c r="CXM65" s="497"/>
      <c r="CXN65" s="497"/>
      <c r="CXO65" s="497"/>
      <c r="CXP65" s="497"/>
      <c r="CXQ65" s="497"/>
      <c r="CXR65" s="497"/>
      <c r="CXS65" s="497"/>
      <c r="CXT65" s="497"/>
      <c r="CXU65" s="497"/>
      <c r="CXV65" s="497"/>
      <c r="CXW65" s="497"/>
      <c r="CXX65" s="497"/>
      <c r="CXY65" s="497"/>
      <c r="CXZ65" s="497"/>
      <c r="CYA65" s="497"/>
      <c r="CYB65" s="497"/>
      <c r="CYC65" s="497"/>
      <c r="CYD65" s="497"/>
      <c r="CYE65" s="497"/>
      <c r="CYF65" s="497"/>
      <c r="CYG65" s="497"/>
      <c r="CYH65" s="497"/>
      <c r="CYI65" s="497"/>
      <c r="CYJ65" s="497"/>
      <c r="CYK65" s="497"/>
      <c r="CYL65" s="497"/>
      <c r="CYM65" s="497"/>
      <c r="CYN65" s="497"/>
      <c r="CYO65" s="497"/>
      <c r="CYP65" s="497"/>
      <c r="CYQ65" s="497"/>
      <c r="CYR65" s="497"/>
      <c r="CYS65" s="497"/>
      <c r="CYT65" s="497"/>
      <c r="CYU65" s="497"/>
      <c r="CYV65" s="497"/>
      <c r="CYW65" s="497"/>
      <c r="CYX65" s="497"/>
      <c r="CYY65" s="497"/>
      <c r="CYZ65" s="497"/>
      <c r="CZA65" s="497"/>
      <c r="CZB65" s="497"/>
      <c r="CZC65" s="497"/>
      <c r="CZD65" s="497"/>
      <c r="CZE65" s="497"/>
      <c r="CZF65" s="497"/>
      <c r="CZG65" s="497"/>
      <c r="CZH65" s="497"/>
      <c r="CZI65" s="497"/>
      <c r="CZJ65" s="497"/>
      <c r="CZK65" s="497"/>
      <c r="CZL65" s="497"/>
      <c r="CZM65" s="497"/>
      <c r="CZN65" s="497"/>
      <c r="CZO65" s="497"/>
      <c r="CZP65" s="497"/>
      <c r="CZQ65" s="497"/>
      <c r="CZR65" s="497"/>
      <c r="CZS65" s="497"/>
      <c r="CZT65" s="497"/>
      <c r="CZU65" s="497"/>
      <c r="CZV65" s="497"/>
      <c r="CZW65" s="497"/>
      <c r="CZX65" s="497"/>
      <c r="CZY65" s="497"/>
      <c r="CZZ65" s="497"/>
      <c r="DAA65" s="497"/>
      <c r="DAB65" s="497"/>
      <c r="DAC65" s="497"/>
      <c r="DAD65" s="497"/>
      <c r="DAE65" s="497"/>
      <c r="DAF65" s="497"/>
      <c r="DAG65" s="497"/>
      <c r="DAH65" s="497"/>
      <c r="DAI65" s="497"/>
      <c r="DAJ65" s="497"/>
      <c r="DAK65" s="497"/>
      <c r="DAL65" s="497"/>
      <c r="DAM65" s="497"/>
      <c r="DAN65" s="497"/>
      <c r="DAO65" s="497"/>
      <c r="DAP65" s="497"/>
      <c r="DAQ65" s="497"/>
      <c r="DAR65" s="497"/>
      <c r="DAS65" s="497"/>
      <c r="DAT65" s="497"/>
      <c r="DAU65" s="497"/>
      <c r="DAV65" s="497"/>
      <c r="DAW65" s="497"/>
      <c r="DAX65" s="497"/>
      <c r="DAY65" s="497"/>
      <c r="DAZ65" s="497"/>
      <c r="DBA65" s="497"/>
      <c r="DBB65" s="497"/>
      <c r="DBC65" s="497"/>
      <c r="DBD65" s="497"/>
      <c r="DBE65" s="497"/>
      <c r="DBF65" s="497"/>
      <c r="DBG65" s="497"/>
      <c r="DBH65" s="497"/>
      <c r="DBI65" s="497"/>
      <c r="DBJ65" s="497"/>
      <c r="DBK65" s="497"/>
      <c r="DBL65" s="497"/>
      <c r="DBM65" s="497"/>
      <c r="DBN65" s="497"/>
      <c r="DBO65" s="497"/>
      <c r="DBP65" s="497"/>
      <c r="DBQ65" s="497"/>
      <c r="DBR65" s="497"/>
      <c r="DBS65" s="497"/>
      <c r="DBT65" s="497"/>
      <c r="DBU65" s="497"/>
      <c r="DBV65" s="497"/>
      <c r="DBW65" s="497"/>
      <c r="DBX65" s="497"/>
      <c r="DBY65" s="497"/>
      <c r="DBZ65" s="497"/>
      <c r="DCA65" s="497"/>
      <c r="DCB65" s="497"/>
      <c r="DCC65" s="497"/>
      <c r="DCD65" s="497"/>
      <c r="DCE65" s="497"/>
      <c r="DCF65" s="497"/>
      <c r="DCG65" s="497"/>
      <c r="DCH65" s="497"/>
      <c r="DCI65" s="497"/>
      <c r="DCJ65" s="497"/>
      <c r="DCK65" s="497"/>
      <c r="DCL65" s="497"/>
      <c r="DCM65" s="497"/>
      <c r="DCN65" s="497"/>
      <c r="DCO65" s="497"/>
      <c r="DCP65" s="497"/>
      <c r="DCQ65" s="497"/>
      <c r="DCR65" s="497"/>
      <c r="DCS65" s="497"/>
      <c r="DCT65" s="497"/>
      <c r="DCU65" s="497"/>
      <c r="DCV65" s="497"/>
      <c r="DCW65" s="497"/>
      <c r="DCX65" s="497"/>
      <c r="DCY65" s="497"/>
      <c r="DCZ65" s="497"/>
      <c r="DDA65" s="497"/>
      <c r="DDB65" s="497"/>
      <c r="DDC65" s="497"/>
      <c r="DDD65" s="497"/>
      <c r="DDE65" s="497"/>
      <c r="DDF65" s="497"/>
      <c r="DDG65" s="497"/>
      <c r="DDH65" s="497"/>
      <c r="DDI65" s="497"/>
      <c r="DDJ65" s="497"/>
      <c r="DDK65" s="497"/>
      <c r="DDL65" s="497"/>
      <c r="DDM65" s="497"/>
      <c r="DDN65" s="497"/>
      <c r="DDO65" s="497"/>
      <c r="DDP65" s="497"/>
      <c r="DDQ65" s="497"/>
      <c r="DDR65" s="497"/>
      <c r="DDS65" s="497"/>
      <c r="DDT65" s="497"/>
      <c r="DDU65" s="497"/>
      <c r="DDV65" s="497"/>
      <c r="DDW65" s="497"/>
      <c r="DDX65" s="497"/>
      <c r="DDY65" s="497"/>
      <c r="DDZ65" s="497"/>
      <c r="DEA65" s="497"/>
      <c r="DEB65" s="497"/>
      <c r="DEC65" s="497"/>
      <c r="DED65" s="497"/>
      <c r="DEE65" s="497"/>
      <c r="DEF65" s="497"/>
      <c r="DEG65" s="497"/>
      <c r="DEH65" s="497"/>
      <c r="DEI65" s="497"/>
      <c r="DEJ65" s="497"/>
      <c r="DEK65" s="497"/>
      <c r="DEL65" s="497"/>
      <c r="DEM65" s="497"/>
      <c r="DEN65" s="497"/>
      <c r="DEO65" s="497"/>
      <c r="DEP65" s="497"/>
      <c r="DEQ65" s="497"/>
      <c r="DER65" s="497"/>
      <c r="DES65" s="497"/>
      <c r="DET65" s="497"/>
      <c r="DEU65" s="497"/>
      <c r="DEV65" s="497"/>
      <c r="DEW65" s="497"/>
      <c r="DEX65" s="497"/>
      <c r="DEY65" s="497"/>
      <c r="DEZ65" s="497"/>
      <c r="DFA65" s="497"/>
      <c r="DFB65" s="497"/>
      <c r="DFC65" s="497"/>
      <c r="DFD65" s="497"/>
      <c r="DFE65" s="497"/>
      <c r="DFF65" s="497"/>
      <c r="DFG65" s="497"/>
      <c r="DFH65" s="497"/>
      <c r="DFI65" s="497"/>
      <c r="DFJ65" s="497"/>
      <c r="DFK65" s="497"/>
      <c r="DFL65" s="497"/>
      <c r="DFM65" s="497"/>
      <c r="DFN65" s="497"/>
      <c r="DFO65" s="497"/>
      <c r="DFP65" s="497"/>
      <c r="DFQ65" s="497"/>
      <c r="DFR65" s="497"/>
      <c r="DFS65" s="497"/>
      <c r="DFT65" s="497"/>
      <c r="DFU65" s="497"/>
      <c r="DFV65" s="497"/>
      <c r="DFW65" s="497"/>
      <c r="DFX65" s="497"/>
      <c r="DFY65" s="497"/>
      <c r="DFZ65" s="497"/>
      <c r="DGA65" s="497"/>
      <c r="DGB65" s="497"/>
      <c r="DGC65" s="497"/>
      <c r="DGD65" s="497"/>
      <c r="DGE65" s="497"/>
      <c r="DGF65" s="497"/>
      <c r="DGG65" s="497"/>
      <c r="DGH65" s="497"/>
      <c r="DGI65" s="497"/>
      <c r="DGJ65" s="497"/>
      <c r="DGK65" s="497"/>
      <c r="DGL65" s="497"/>
      <c r="DGM65" s="497"/>
      <c r="DGN65" s="497"/>
      <c r="DGO65" s="497"/>
      <c r="DGP65" s="497"/>
      <c r="DGQ65" s="497"/>
      <c r="DGR65" s="497"/>
      <c r="DGS65" s="497"/>
      <c r="DGT65" s="497"/>
      <c r="DGU65" s="497"/>
      <c r="DGV65" s="497"/>
      <c r="DGW65" s="497"/>
      <c r="DGX65" s="497"/>
      <c r="DGY65" s="497"/>
      <c r="DGZ65" s="497"/>
      <c r="DHA65" s="497"/>
      <c r="DHB65" s="497"/>
      <c r="DHC65" s="497"/>
      <c r="DHD65" s="497"/>
      <c r="DHE65" s="497"/>
      <c r="DHF65" s="497"/>
      <c r="DHG65" s="497"/>
      <c r="DHH65" s="497"/>
      <c r="DHI65" s="497"/>
      <c r="DHJ65" s="497"/>
      <c r="DHK65" s="497"/>
      <c r="DHL65" s="497"/>
      <c r="DHM65" s="497"/>
      <c r="DHN65" s="497"/>
      <c r="DHO65" s="497"/>
      <c r="DHP65" s="497"/>
      <c r="DHQ65" s="497"/>
      <c r="DHR65" s="497"/>
      <c r="DHS65" s="497"/>
      <c r="DHT65" s="497"/>
      <c r="DHU65" s="497"/>
      <c r="DHV65" s="497"/>
      <c r="DHW65" s="497"/>
      <c r="DHX65" s="497"/>
      <c r="DHY65" s="497"/>
      <c r="DHZ65" s="497"/>
      <c r="DIA65" s="497"/>
      <c r="DIB65" s="497"/>
      <c r="DIC65" s="497"/>
      <c r="DID65" s="497"/>
      <c r="DIE65" s="497"/>
      <c r="DIF65" s="497"/>
      <c r="DIG65" s="497"/>
      <c r="DIH65" s="497"/>
      <c r="DII65" s="497"/>
      <c r="DIJ65" s="497"/>
      <c r="DIK65" s="497"/>
      <c r="DIL65" s="497"/>
      <c r="DIM65" s="497"/>
      <c r="DIN65" s="497"/>
      <c r="DIO65" s="497"/>
      <c r="DIP65" s="497"/>
      <c r="DIQ65" s="497"/>
      <c r="DIR65" s="497"/>
      <c r="DIS65" s="497"/>
      <c r="DIT65" s="497"/>
      <c r="DIU65" s="497"/>
      <c r="DIV65" s="497"/>
      <c r="DIW65" s="497"/>
      <c r="DIX65" s="497"/>
      <c r="DIY65" s="497"/>
      <c r="DIZ65" s="497"/>
      <c r="DJA65" s="497"/>
      <c r="DJB65" s="497"/>
      <c r="DJC65" s="497"/>
      <c r="DJD65" s="497"/>
      <c r="DJE65" s="497"/>
      <c r="DJF65" s="497"/>
      <c r="DJG65" s="497"/>
      <c r="DJH65" s="497"/>
      <c r="DJI65" s="497"/>
      <c r="DJJ65" s="497"/>
      <c r="DJK65" s="497"/>
      <c r="DJL65" s="497"/>
      <c r="DJM65" s="497"/>
      <c r="DJN65" s="497"/>
      <c r="DJO65" s="497"/>
      <c r="DJP65" s="497"/>
      <c r="DJQ65" s="497"/>
      <c r="DJR65" s="497"/>
      <c r="DJS65" s="497"/>
      <c r="DJT65" s="497"/>
      <c r="DJU65" s="497"/>
      <c r="DJV65" s="497"/>
      <c r="DJW65" s="497"/>
      <c r="DJX65" s="497"/>
      <c r="DJY65" s="497"/>
      <c r="DJZ65" s="497"/>
      <c r="DKA65" s="497"/>
      <c r="DKB65" s="497"/>
      <c r="DKC65" s="497"/>
      <c r="DKD65" s="497"/>
      <c r="DKE65" s="497"/>
      <c r="DKF65" s="497"/>
      <c r="DKG65" s="497"/>
      <c r="DKH65" s="497"/>
      <c r="DKI65" s="497"/>
      <c r="DKJ65" s="497"/>
      <c r="DKK65" s="497"/>
      <c r="DKL65" s="497"/>
      <c r="DKM65" s="497"/>
      <c r="DKN65" s="497"/>
      <c r="DKO65" s="497"/>
      <c r="DKP65" s="497"/>
      <c r="DKQ65" s="497"/>
      <c r="DKR65" s="497"/>
      <c r="DKS65" s="497"/>
      <c r="DKT65" s="497"/>
      <c r="DKU65" s="497"/>
      <c r="DKV65" s="497"/>
      <c r="DKW65" s="497"/>
      <c r="DKX65" s="497"/>
      <c r="DKY65" s="497"/>
      <c r="DKZ65" s="497"/>
      <c r="DLA65" s="497"/>
      <c r="DLB65" s="497"/>
      <c r="DLC65" s="497"/>
      <c r="DLD65" s="497"/>
      <c r="DLE65" s="497"/>
      <c r="DLF65" s="497"/>
      <c r="DLG65" s="497"/>
      <c r="DLH65" s="497"/>
      <c r="DLI65" s="497"/>
      <c r="DLJ65" s="497"/>
      <c r="DLK65" s="497"/>
      <c r="DLL65" s="497"/>
      <c r="DLM65" s="497"/>
      <c r="DLN65" s="497"/>
      <c r="DLO65" s="497"/>
      <c r="DLP65" s="497"/>
      <c r="DLQ65" s="497"/>
      <c r="DLR65" s="497"/>
      <c r="DLS65" s="497"/>
      <c r="DLT65" s="497"/>
      <c r="DLU65" s="497"/>
      <c r="DLV65" s="497"/>
      <c r="DLW65" s="497"/>
      <c r="DLX65" s="497"/>
      <c r="DLY65" s="497"/>
      <c r="DLZ65" s="497"/>
      <c r="DMA65" s="497"/>
      <c r="DMB65" s="497"/>
      <c r="DMC65" s="497"/>
      <c r="DMD65" s="497"/>
      <c r="DME65" s="497"/>
      <c r="DMF65" s="497"/>
      <c r="DMG65" s="497"/>
      <c r="DMH65" s="497"/>
      <c r="DMI65" s="497"/>
      <c r="DMJ65" s="497"/>
      <c r="DMK65" s="497"/>
      <c r="DML65" s="497"/>
      <c r="DMM65" s="497"/>
      <c r="DMN65" s="497"/>
      <c r="DMO65" s="497"/>
      <c r="DMP65" s="497"/>
      <c r="DMQ65" s="497"/>
      <c r="DMR65" s="497"/>
      <c r="DMS65" s="497"/>
      <c r="DMT65" s="497"/>
      <c r="DMU65" s="497"/>
      <c r="DMV65" s="497"/>
      <c r="DMW65" s="497"/>
      <c r="DMX65" s="497"/>
      <c r="DMY65" s="497"/>
      <c r="DMZ65" s="497"/>
      <c r="DNA65" s="497"/>
      <c r="DNB65" s="497"/>
      <c r="DNC65" s="497"/>
      <c r="DND65" s="497"/>
      <c r="DNE65" s="497"/>
      <c r="DNF65" s="497"/>
      <c r="DNG65" s="497"/>
      <c r="DNH65" s="497"/>
      <c r="DNI65" s="497"/>
      <c r="DNJ65" s="497"/>
      <c r="DNK65" s="497"/>
      <c r="DNL65" s="497"/>
      <c r="DNM65" s="497"/>
      <c r="DNN65" s="497"/>
      <c r="DNO65" s="497"/>
      <c r="DNP65" s="497"/>
      <c r="DNQ65" s="497"/>
      <c r="DNR65" s="497"/>
      <c r="DNS65" s="497"/>
      <c r="DNT65" s="497"/>
      <c r="DNU65" s="497"/>
      <c r="DNV65" s="497"/>
      <c r="DNW65" s="497"/>
      <c r="DNX65" s="497"/>
      <c r="DNY65" s="497"/>
      <c r="DNZ65" s="497"/>
      <c r="DOA65" s="497"/>
      <c r="DOB65" s="497"/>
      <c r="DOC65" s="497"/>
      <c r="DOD65" s="497"/>
      <c r="DOE65" s="497"/>
      <c r="DOF65" s="497"/>
      <c r="DOG65" s="497"/>
      <c r="DOH65" s="497"/>
      <c r="DOI65" s="497"/>
      <c r="DOJ65" s="497"/>
      <c r="DOK65" s="497"/>
      <c r="DOL65" s="497"/>
      <c r="DOM65" s="497"/>
      <c r="DON65" s="497"/>
      <c r="DOO65" s="497"/>
      <c r="DOP65" s="497"/>
      <c r="DOQ65" s="497"/>
      <c r="DOR65" s="497"/>
      <c r="DOS65" s="497"/>
      <c r="DOT65" s="497"/>
      <c r="DOU65" s="497"/>
      <c r="DOV65" s="497"/>
      <c r="DOW65" s="497"/>
      <c r="DOX65" s="497"/>
      <c r="DOY65" s="497"/>
      <c r="DOZ65" s="497"/>
      <c r="DPA65" s="497"/>
      <c r="DPB65" s="497"/>
      <c r="DPC65" s="497"/>
      <c r="DPD65" s="497"/>
      <c r="DPE65" s="497"/>
      <c r="DPF65" s="497"/>
      <c r="DPG65" s="497"/>
      <c r="DPH65" s="497"/>
      <c r="DPI65" s="497"/>
      <c r="DPJ65" s="497"/>
      <c r="DPK65" s="497"/>
      <c r="DPL65" s="497"/>
      <c r="DPM65" s="497"/>
      <c r="DPN65" s="497"/>
      <c r="DPO65" s="497"/>
      <c r="DPP65" s="497"/>
      <c r="DPQ65" s="497"/>
      <c r="DPR65" s="497"/>
      <c r="DPS65" s="497"/>
      <c r="DPT65" s="497"/>
      <c r="DPU65" s="497"/>
      <c r="DPV65" s="497"/>
      <c r="DPW65" s="497"/>
      <c r="DPX65" s="497"/>
      <c r="DPY65" s="497"/>
      <c r="DPZ65" s="497"/>
      <c r="DQA65" s="497"/>
      <c r="DQB65" s="497"/>
      <c r="DQC65" s="497"/>
      <c r="DQD65" s="497"/>
      <c r="DQE65" s="497"/>
      <c r="DQF65" s="497"/>
      <c r="DQG65" s="497"/>
      <c r="DQH65" s="497"/>
      <c r="DQI65" s="497"/>
      <c r="DQJ65" s="497"/>
      <c r="DQK65" s="497"/>
      <c r="DQL65" s="497"/>
      <c r="DQM65" s="497"/>
      <c r="DQN65" s="497"/>
      <c r="DQO65" s="497"/>
      <c r="DQP65" s="497"/>
      <c r="DQQ65" s="497"/>
      <c r="DQR65" s="497"/>
      <c r="DQS65" s="497"/>
      <c r="DQT65" s="497"/>
      <c r="DQU65" s="497"/>
      <c r="DQV65" s="497"/>
      <c r="DQW65" s="497"/>
      <c r="DQX65" s="497"/>
      <c r="DQY65" s="497"/>
      <c r="DQZ65" s="497"/>
      <c r="DRA65" s="497"/>
      <c r="DRB65" s="497"/>
      <c r="DRC65" s="497"/>
      <c r="DRD65" s="497"/>
      <c r="DRE65" s="497"/>
      <c r="DRF65" s="497"/>
      <c r="DRG65" s="497"/>
      <c r="DRH65" s="497"/>
      <c r="DRI65" s="497"/>
      <c r="DRJ65" s="497"/>
      <c r="DRK65" s="497"/>
      <c r="DRL65" s="497"/>
      <c r="DRM65" s="497"/>
      <c r="DRN65" s="497"/>
      <c r="DRO65" s="497"/>
      <c r="DRP65" s="497"/>
      <c r="DRQ65" s="497"/>
      <c r="DRR65" s="497"/>
      <c r="DRS65" s="497"/>
      <c r="DRT65" s="497"/>
      <c r="DRU65" s="497"/>
      <c r="DRV65" s="497"/>
      <c r="DRW65" s="497"/>
      <c r="DRX65" s="497"/>
      <c r="DRY65" s="497"/>
      <c r="DRZ65" s="497"/>
      <c r="DSA65" s="497"/>
      <c r="DSB65" s="497"/>
      <c r="DSC65" s="497"/>
      <c r="DSD65" s="497"/>
      <c r="DSE65" s="497"/>
      <c r="DSF65" s="497"/>
      <c r="DSG65" s="497"/>
      <c r="DSH65" s="497"/>
      <c r="DSI65" s="497"/>
      <c r="DSJ65" s="497"/>
      <c r="DSK65" s="497"/>
      <c r="DSL65" s="497"/>
      <c r="DSM65" s="497"/>
      <c r="DSN65" s="497"/>
      <c r="DSO65" s="497"/>
      <c r="DSP65" s="497"/>
      <c r="DSQ65" s="497"/>
      <c r="DSR65" s="497"/>
      <c r="DSS65" s="497"/>
      <c r="DST65" s="497"/>
      <c r="DSU65" s="497"/>
      <c r="DSV65" s="497"/>
      <c r="DSW65" s="497"/>
      <c r="DSX65" s="497"/>
      <c r="DSY65" s="497"/>
      <c r="DSZ65" s="497"/>
      <c r="DTA65" s="497"/>
      <c r="DTB65" s="497"/>
      <c r="DTC65" s="497"/>
      <c r="DTD65" s="497"/>
      <c r="DTE65" s="497"/>
      <c r="DTF65" s="497"/>
      <c r="DTG65" s="497"/>
      <c r="DTH65" s="497"/>
      <c r="DTI65" s="497"/>
      <c r="DTJ65" s="497"/>
      <c r="DTK65" s="497"/>
      <c r="DTL65" s="497"/>
      <c r="DTM65" s="497"/>
      <c r="DTN65" s="497"/>
      <c r="DTO65" s="497"/>
      <c r="DTP65" s="497"/>
      <c r="DTQ65" s="497"/>
      <c r="DTR65" s="497"/>
      <c r="DTS65" s="497"/>
      <c r="DTT65" s="497"/>
      <c r="DTU65" s="497"/>
      <c r="DTV65" s="497"/>
      <c r="DTW65" s="497"/>
      <c r="DTX65" s="497"/>
      <c r="DTY65" s="497"/>
      <c r="DTZ65" s="497"/>
      <c r="DUA65" s="497"/>
      <c r="DUB65" s="497"/>
      <c r="DUC65" s="497"/>
      <c r="DUD65" s="497"/>
      <c r="DUE65" s="497"/>
      <c r="DUF65" s="497"/>
      <c r="DUG65" s="497"/>
      <c r="DUH65" s="497"/>
      <c r="DUI65" s="497"/>
      <c r="DUJ65" s="497"/>
      <c r="DUK65" s="497"/>
      <c r="DUL65" s="497"/>
      <c r="DUM65" s="497"/>
      <c r="DUN65" s="497"/>
      <c r="DUO65" s="497"/>
      <c r="DUP65" s="497"/>
      <c r="DUQ65" s="497"/>
      <c r="DUR65" s="497"/>
      <c r="DUS65" s="497"/>
      <c r="DUT65" s="497"/>
      <c r="DUU65" s="497"/>
      <c r="DUV65" s="497"/>
      <c r="DUW65" s="497"/>
      <c r="DUX65" s="497"/>
      <c r="DUY65" s="497"/>
      <c r="DUZ65" s="497"/>
      <c r="DVA65" s="497"/>
      <c r="DVB65" s="497"/>
      <c r="DVC65" s="497"/>
      <c r="DVD65" s="497"/>
      <c r="DVE65" s="497"/>
      <c r="DVF65" s="497"/>
      <c r="DVG65" s="497"/>
      <c r="DVH65" s="497"/>
      <c r="DVI65" s="497"/>
      <c r="DVJ65" s="497"/>
      <c r="DVK65" s="497"/>
      <c r="DVL65" s="497"/>
      <c r="DVM65" s="497"/>
      <c r="DVN65" s="497"/>
      <c r="DVO65" s="497"/>
      <c r="DVP65" s="497"/>
      <c r="DVQ65" s="497"/>
      <c r="DVR65" s="497"/>
      <c r="DVS65" s="497"/>
      <c r="DVT65" s="497"/>
      <c r="DVU65" s="497"/>
      <c r="DVV65" s="497"/>
      <c r="DVW65" s="497"/>
      <c r="DVX65" s="497"/>
      <c r="DVY65" s="497"/>
      <c r="DVZ65" s="497"/>
      <c r="DWA65" s="497"/>
      <c r="DWB65" s="497"/>
      <c r="DWC65" s="497"/>
      <c r="DWD65" s="497"/>
      <c r="DWE65" s="497"/>
      <c r="DWF65" s="497"/>
      <c r="DWG65" s="497"/>
      <c r="DWH65" s="497"/>
      <c r="DWI65" s="497"/>
      <c r="DWJ65" s="497"/>
      <c r="DWK65" s="497"/>
      <c r="DWL65" s="497"/>
      <c r="DWM65" s="497"/>
      <c r="DWN65" s="497"/>
      <c r="DWO65" s="497"/>
      <c r="DWP65" s="497"/>
      <c r="DWQ65" s="497"/>
      <c r="DWR65" s="497"/>
      <c r="DWS65" s="497"/>
      <c r="DWT65" s="497"/>
      <c r="DWU65" s="497"/>
      <c r="DWV65" s="497"/>
      <c r="DWW65" s="497"/>
      <c r="DWX65" s="497"/>
      <c r="DWY65" s="497"/>
      <c r="DWZ65" s="497"/>
      <c r="DXA65" s="497"/>
      <c r="DXB65" s="497"/>
      <c r="DXC65" s="497"/>
      <c r="DXD65" s="497"/>
      <c r="DXE65" s="497"/>
      <c r="DXF65" s="497"/>
      <c r="DXG65" s="497"/>
      <c r="DXH65" s="497"/>
      <c r="DXI65" s="497"/>
      <c r="DXJ65" s="497"/>
      <c r="DXK65" s="497"/>
      <c r="DXL65" s="497"/>
      <c r="DXM65" s="497"/>
      <c r="DXN65" s="497"/>
      <c r="DXO65" s="497"/>
      <c r="DXP65" s="497"/>
      <c r="DXQ65" s="497"/>
      <c r="DXR65" s="497"/>
      <c r="DXS65" s="497"/>
      <c r="DXT65" s="497"/>
      <c r="DXU65" s="497"/>
      <c r="DXV65" s="497"/>
      <c r="DXW65" s="497"/>
      <c r="DXX65" s="497"/>
      <c r="DXY65" s="497"/>
      <c r="DXZ65" s="497"/>
      <c r="DYA65" s="497"/>
      <c r="DYB65" s="497"/>
      <c r="DYC65" s="497"/>
      <c r="DYD65" s="497"/>
      <c r="DYE65" s="497"/>
      <c r="DYF65" s="497"/>
      <c r="DYG65" s="497"/>
      <c r="DYH65" s="497"/>
      <c r="DYI65" s="497"/>
      <c r="DYJ65" s="497"/>
      <c r="DYK65" s="497"/>
      <c r="DYL65" s="497"/>
      <c r="DYM65" s="497"/>
      <c r="DYN65" s="497"/>
      <c r="DYO65" s="497"/>
      <c r="DYP65" s="497"/>
      <c r="DYQ65" s="497"/>
      <c r="DYR65" s="497"/>
      <c r="DYS65" s="497"/>
      <c r="DYT65" s="497"/>
      <c r="DYU65" s="497"/>
      <c r="DYV65" s="497"/>
      <c r="DYW65" s="497"/>
      <c r="DYX65" s="497"/>
      <c r="DYY65" s="497"/>
      <c r="DYZ65" s="497"/>
      <c r="DZA65" s="497"/>
      <c r="DZB65" s="497"/>
      <c r="DZC65" s="497"/>
      <c r="DZD65" s="497"/>
      <c r="DZE65" s="497"/>
      <c r="DZF65" s="497"/>
      <c r="DZG65" s="497"/>
      <c r="DZH65" s="497"/>
      <c r="DZI65" s="497"/>
      <c r="DZJ65" s="497"/>
      <c r="DZK65" s="497"/>
      <c r="DZL65" s="497"/>
      <c r="DZM65" s="497"/>
      <c r="DZN65" s="497"/>
      <c r="DZO65" s="497"/>
      <c r="DZP65" s="497"/>
      <c r="DZQ65" s="497"/>
      <c r="DZR65" s="497"/>
      <c r="DZS65" s="497"/>
      <c r="DZT65" s="497"/>
      <c r="DZU65" s="497"/>
      <c r="DZV65" s="497"/>
      <c r="DZW65" s="497"/>
      <c r="DZX65" s="497"/>
      <c r="DZY65" s="497"/>
      <c r="DZZ65" s="497"/>
      <c r="EAA65" s="497"/>
      <c r="EAB65" s="497"/>
      <c r="EAC65" s="497"/>
      <c r="EAD65" s="497"/>
      <c r="EAE65" s="497"/>
      <c r="EAF65" s="497"/>
      <c r="EAG65" s="497"/>
      <c r="EAH65" s="497"/>
      <c r="EAI65" s="497"/>
      <c r="EAJ65" s="497"/>
      <c r="EAK65" s="497"/>
      <c r="EAL65" s="497"/>
      <c r="EAM65" s="497"/>
      <c r="EAN65" s="497"/>
      <c r="EAO65" s="497"/>
      <c r="EAP65" s="497"/>
      <c r="EAQ65" s="497"/>
      <c r="EAR65" s="497"/>
      <c r="EAS65" s="497"/>
      <c r="EAT65" s="497"/>
      <c r="EAU65" s="497"/>
      <c r="EAV65" s="497"/>
      <c r="EAW65" s="497"/>
      <c r="EAX65" s="497"/>
      <c r="EAY65" s="497"/>
      <c r="EAZ65" s="497"/>
      <c r="EBA65" s="497"/>
      <c r="EBB65" s="497"/>
      <c r="EBC65" s="497"/>
      <c r="EBD65" s="497"/>
      <c r="EBE65" s="497"/>
      <c r="EBF65" s="497"/>
      <c r="EBG65" s="497"/>
      <c r="EBH65" s="497"/>
      <c r="EBI65" s="497"/>
      <c r="EBJ65" s="497"/>
      <c r="EBK65" s="497"/>
      <c r="EBL65" s="497"/>
      <c r="EBM65" s="497"/>
      <c r="EBN65" s="497"/>
      <c r="EBO65" s="497"/>
      <c r="EBP65" s="497"/>
      <c r="EBQ65" s="497"/>
      <c r="EBR65" s="497"/>
      <c r="EBS65" s="497"/>
      <c r="EBT65" s="497"/>
      <c r="EBU65" s="497"/>
      <c r="EBV65" s="497"/>
      <c r="EBW65" s="497"/>
      <c r="EBX65" s="497"/>
      <c r="EBY65" s="497"/>
      <c r="EBZ65" s="497"/>
      <c r="ECA65" s="497"/>
      <c r="ECB65" s="497"/>
      <c r="ECC65" s="497"/>
      <c r="ECD65" s="497"/>
      <c r="ECE65" s="497"/>
      <c r="ECF65" s="497"/>
      <c r="ECG65" s="497"/>
      <c r="ECH65" s="497"/>
      <c r="ECI65" s="497"/>
      <c r="ECJ65" s="497"/>
      <c r="ECK65" s="497"/>
      <c r="ECL65" s="497"/>
      <c r="ECM65" s="497"/>
      <c r="ECN65" s="497"/>
      <c r="ECO65" s="497"/>
      <c r="ECP65" s="497"/>
      <c r="ECQ65" s="497"/>
      <c r="ECR65" s="497"/>
      <c r="ECS65" s="497"/>
      <c r="ECT65" s="497"/>
      <c r="ECU65" s="497"/>
      <c r="ECV65" s="497"/>
      <c r="ECW65" s="497"/>
      <c r="ECX65" s="497"/>
      <c r="ECY65" s="497"/>
      <c r="ECZ65" s="497"/>
      <c r="EDA65" s="497"/>
      <c r="EDB65" s="497"/>
      <c r="EDC65" s="497"/>
      <c r="EDD65" s="497"/>
      <c r="EDE65" s="497"/>
      <c r="EDF65" s="497"/>
      <c r="EDG65" s="497"/>
      <c r="EDH65" s="497"/>
      <c r="EDI65" s="497"/>
      <c r="EDJ65" s="497"/>
      <c r="EDK65" s="497"/>
      <c r="EDL65" s="497"/>
      <c r="EDM65" s="497"/>
      <c r="EDN65" s="497"/>
      <c r="EDO65" s="497"/>
      <c r="EDP65" s="497"/>
      <c r="EDQ65" s="497"/>
      <c r="EDR65" s="497"/>
      <c r="EDS65" s="497"/>
      <c r="EDT65" s="497"/>
      <c r="EDU65" s="497"/>
      <c r="EDV65" s="497"/>
      <c r="EDW65" s="497"/>
      <c r="EDX65" s="497"/>
      <c r="EDY65" s="497"/>
      <c r="EDZ65" s="497"/>
      <c r="EEA65" s="497"/>
      <c r="EEB65" s="497"/>
      <c r="EEC65" s="497"/>
      <c r="EED65" s="497"/>
      <c r="EEE65" s="497"/>
      <c r="EEF65" s="497"/>
      <c r="EEG65" s="497"/>
      <c r="EEH65" s="497"/>
      <c r="EEI65" s="497"/>
      <c r="EEJ65" s="497"/>
      <c r="EEK65" s="497"/>
      <c r="EEL65" s="497"/>
      <c r="EEM65" s="497"/>
      <c r="EEN65" s="497"/>
      <c r="EEO65" s="497"/>
      <c r="EEP65" s="497"/>
      <c r="EEQ65" s="497"/>
      <c r="EER65" s="497"/>
      <c r="EES65" s="497"/>
      <c r="EET65" s="497"/>
      <c r="EEU65" s="497"/>
      <c r="EEV65" s="497"/>
      <c r="EEW65" s="497"/>
      <c r="EEX65" s="497"/>
      <c r="EEY65" s="497"/>
      <c r="EEZ65" s="497"/>
      <c r="EFA65" s="497"/>
      <c r="EFB65" s="497"/>
      <c r="EFC65" s="497"/>
      <c r="EFD65" s="497"/>
      <c r="EFE65" s="497"/>
      <c r="EFF65" s="497"/>
      <c r="EFG65" s="497"/>
      <c r="EFH65" s="497"/>
      <c r="EFI65" s="497"/>
      <c r="EFJ65" s="497"/>
      <c r="EFK65" s="497"/>
      <c r="EFL65" s="497"/>
      <c r="EFM65" s="497"/>
      <c r="EFN65" s="497"/>
      <c r="EFO65" s="497"/>
      <c r="EFP65" s="497"/>
      <c r="EFQ65" s="497"/>
      <c r="EFR65" s="497"/>
      <c r="EFS65" s="497"/>
      <c r="EFT65" s="497"/>
      <c r="EFU65" s="497"/>
      <c r="EFV65" s="497"/>
      <c r="EFW65" s="497"/>
      <c r="EFX65" s="497"/>
      <c r="EFY65" s="497"/>
      <c r="EFZ65" s="497"/>
      <c r="EGA65" s="497"/>
      <c r="EGB65" s="497"/>
      <c r="EGC65" s="497"/>
      <c r="EGD65" s="497"/>
      <c r="EGE65" s="497"/>
      <c r="EGF65" s="497"/>
      <c r="EGG65" s="497"/>
      <c r="EGH65" s="497"/>
      <c r="EGI65" s="497"/>
      <c r="EGJ65" s="497"/>
      <c r="EGK65" s="497"/>
      <c r="EGL65" s="497"/>
      <c r="EGM65" s="497"/>
      <c r="EGN65" s="497"/>
      <c r="EGO65" s="497"/>
      <c r="EGP65" s="497"/>
      <c r="EGQ65" s="497"/>
      <c r="EGR65" s="497"/>
      <c r="EGS65" s="497"/>
      <c r="EGT65" s="497"/>
      <c r="EGU65" s="497"/>
      <c r="EGV65" s="497"/>
      <c r="EGW65" s="497"/>
      <c r="EGX65" s="497"/>
      <c r="EGY65" s="497"/>
      <c r="EGZ65" s="497"/>
      <c r="EHA65" s="497"/>
      <c r="EHB65" s="497"/>
      <c r="EHC65" s="497"/>
      <c r="EHD65" s="497"/>
      <c r="EHE65" s="497"/>
      <c r="EHF65" s="497"/>
      <c r="EHG65" s="497"/>
      <c r="EHH65" s="497"/>
      <c r="EHI65" s="497"/>
      <c r="EHJ65" s="497"/>
      <c r="EHK65" s="497"/>
      <c r="EHL65" s="497"/>
      <c r="EHM65" s="497"/>
      <c r="EHN65" s="497"/>
      <c r="EHO65" s="497"/>
      <c r="EHP65" s="497"/>
      <c r="EHQ65" s="497"/>
      <c r="EHR65" s="497"/>
      <c r="EHS65" s="497"/>
      <c r="EHT65" s="497"/>
      <c r="EHU65" s="497"/>
      <c r="EHV65" s="497"/>
      <c r="EHW65" s="497"/>
      <c r="EHX65" s="497"/>
      <c r="EHY65" s="497"/>
      <c r="EHZ65" s="497"/>
      <c r="EIA65" s="497"/>
      <c r="EIB65" s="497"/>
      <c r="EIC65" s="497"/>
      <c r="EID65" s="497"/>
      <c r="EIE65" s="497"/>
      <c r="EIF65" s="497"/>
      <c r="EIG65" s="497"/>
      <c r="EIH65" s="497"/>
      <c r="EII65" s="497"/>
      <c r="EIJ65" s="497"/>
      <c r="EIK65" s="497"/>
      <c r="EIL65" s="497"/>
      <c r="EIM65" s="497"/>
      <c r="EIN65" s="497"/>
      <c r="EIO65" s="497"/>
      <c r="EIP65" s="497"/>
      <c r="EIQ65" s="497"/>
      <c r="EIR65" s="497"/>
      <c r="EIS65" s="497"/>
      <c r="EIT65" s="497"/>
      <c r="EIU65" s="497"/>
      <c r="EIV65" s="497"/>
      <c r="EIW65" s="497"/>
      <c r="EIX65" s="497"/>
      <c r="EIY65" s="497"/>
      <c r="EIZ65" s="497"/>
      <c r="EJA65" s="497"/>
      <c r="EJB65" s="497"/>
      <c r="EJC65" s="497"/>
      <c r="EJD65" s="497"/>
      <c r="EJE65" s="497"/>
      <c r="EJF65" s="497"/>
      <c r="EJG65" s="497"/>
      <c r="EJH65" s="497"/>
      <c r="EJI65" s="497"/>
      <c r="EJJ65" s="497"/>
      <c r="EJK65" s="497"/>
      <c r="EJL65" s="497"/>
      <c r="EJM65" s="497"/>
      <c r="EJN65" s="497"/>
      <c r="EJO65" s="497"/>
      <c r="EJP65" s="497"/>
      <c r="EJQ65" s="497"/>
      <c r="EJR65" s="497"/>
      <c r="EJS65" s="497"/>
      <c r="EJT65" s="497"/>
      <c r="EJU65" s="497"/>
      <c r="EJV65" s="497"/>
      <c r="EJW65" s="497"/>
      <c r="EJX65" s="497"/>
      <c r="EJY65" s="497"/>
      <c r="EJZ65" s="497"/>
      <c r="EKA65" s="497"/>
      <c r="EKB65" s="497"/>
      <c r="EKC65" s="497"/>
      <c r="EKD65" s="497"/>
      <c r="EKE65" s="497"/>
      <c r="EKF65" s="497"/>
      <c r="EKG65" s="497"/>
      <c r="EKH65" s="497"/>
      <c r="EKI65" s="497"/>
      <c r="EKJ65" s="497"/>
      <c r="EKK65" s="497"/>
      <c r="EKL65" s="497"/>
      <c r="EKM65" s="497"/>
      <c r="EKN65" s="497"/>
      <c r="EKO65" s="497"/>
      <c r="EKP65" s="497"/>
      <c r="EKQ65" s="497"/>
      <c r="EKR65" s="497"/>
      <c r="EKS65" s="497"/>
      <c r="EKT65" s="497"/>
      <c r="EKU65" s="497"/>
      <c r="EKV65" s="497"/>
      <c r="EKW65" s="497"/>
      <c r="EKX65" s="497"/>
      <c r="EKY65" s="497"/>
      <c r="EKZ65" s="497"/>
      <c r="ELA65" s="497"/>
      <c r="ELB65" s="497"/>
      <c r="ELC65" s="497"/>
      <c r="ELD65" s="497"/>
      <c r="ELE65" s="497"/>
      <c r="ELF65" s="497"/>
      <c r="ELG65" s="497"/>
      <c r="ELH65" s="497"/>
      <c r="ELI65" s="497"/>
      <c r="ELJ65" s="497"/>
      <c r="ELK65" s="497"/>
      <c r="ELL65" s="497"/>
      <c r="ELM65" s="497"/>
      <c r="ELN65" s="497"/>
      <c r="ELO65" s="497"/>
      <c r="ELP65" s="497"/>
      <c r="ELQ65" s="497"/>
      <c r="ELR65" s="497"/>
      <c r="ELS65" s="497"/>
      <c r="ELT65" s="497"/>
      <c r="ELU65" s="497"/>
      <c r="ELV65" s="497"/>
      <c r="ELW65" s="497"/>
      <c r="ELX65" s="497"/>
      <c r="ELY65" s="497"/>
      <c r="ELZ65" s="497"/>
      <c r="EMA65" s="497"/>
      <c r="EMB65" s="497"/>
      <c r="EMC65" s="497"/>
      <c r="EMD65" s="497"/>
      <c r="EME65" s="497"/>
      <c r="EMF65" s="497"/>
      <c r="EMG65" s="497"/>
      <c r="EMH65" s="497"/>
      <c r="EMI65" s="497"/>
      <c r="EMJ65" s="497"/>
      <c r="EMK65" s="497"/>
      <c r="EML65" s="497"/>
      <c r="EMM65" s="497"/>
      <c r="EMN65" s="497"/>
      <c r="EMO65" s="497"/>
      <c r="EMP65" s="497"/>
      <c r="EMQ65" s="497"/>
      <c r="EMR65" s="497"/>
      <c r="EMS65" s="497"/>
      <c r="EMT65" s="497"/>
      <c r="EMU65" s="497"/>
      <c r="EMV65" s="497"/>
      <c r="EMW65" s="497"/>
      <c r="EMX65" s="497"/>
      <c r="EMY65" s="497"/>
      <c r="EMZ65" s="497"/>
      <c r="ENA65" s="497"/>
      <c r="ENB65" s="497"/>
      <c r="ENC65" s="497"/>
      <c r="END65" s="497"/>
      <c r="ENE65" s="497"/>
      <c r="ENF65" s="497"/>
      <c r="ENG65" s="497"/>
      <c r="ENH65" s="497"/>
      <c r="ENI65" s="497"/>
      <c r="ENJ65" s="497"/>
      <c r="ENK65" s="497"/>
      <c r="ENL65" s="497"/>
      <c r="ENM65" s="497"/>
      <c r="ENN65" s="497"/>
      <c r="ENO65" s="497"/>
      <c r="ENP65" s="497"/>
      <c r="ENQ65" s="497"/>
      <c r="ENR65" s="497"/>
      <c r="ENS65" s="497"/>
      <c r="ENT65" s="497"/>
      <c r="ENU65" s="497"/>
      <c r="ENV65" s="497"/>
      <c r="ENW65" s="497"/>
      <c r="ENX65" s="497"/>
      <c r="ENY65" s="497"/>
      <c r="ENZ65" s="497"/>
      <c r="EOA65" s="497"/>
      <c r="EOB65" s="497"/>
      <c r="EOC65" s="497"/>
      <c r="EOD65" s="497"/>
      <c r="EOE65" s="497"/>
      <c r="EOF65" s="497"/>
      <c r="EOG65" s="497"/>
      <c r="EOH65" s="497"/>
      <c r="EOI65" s="497"/>
      <c r="EOJ65" s="497"/>
      <c r="EOK65" s="497"/>
      <c r="EOL65" s="497"/>
      <c r="EOM65" s="497"/>
      <c r="EON65" s="497"/>
      <c r="EOO65" s="497"/>
      <c r="EOP65" s="497"/>
      <c r="EOQ65" s="497"/>
      <c r="EOR65" s="497"/>
      <c r="EOS65" s="497"/>
      <c r="EOT65" s="497"/>
      <c r="EOU65" s="497"/>
      <c r="EOV65" s="497"/>
      <c r="EOW65" s="497"/>
      <c r="EOX65" s="497"/>
      <c r="EOY65" s="497"/>
      <c r="EOZ65" s="497"/>
      <c r="EPA65" s="497"/>
      <c r="EPB65" s="497"/>
      <c r="EPC65" s="497"/>
      <c r="EPD65" s="497"/>
      <c r="EPE65" s="497"/>
      <c r="EPF65" s="497"/>
      <c r="EPG65" s="497"/>
      <c r="EPH65" s="497"/>
      <c r="EPI65" s="497"/>
      <c r="EPJ65" s="497"/>
      <c r="EPK65" s="497"/>
      <c r="EPL65" s="497"/>
      <c r="EPM65" s="497"/>
      <c r="EPN65" s="497"/>
      <c r="EPO65" s="497"/>
      <c r="EPP65" s="497"/>
      <c r="EPQ65" s="497"/>
      <c r="EPR65" s="497"/>
      <c r="EPS65" s="497"/>
      <c r="EPT65" s="497"/>
      <c r="EPU65" s="497"/>
      <c r="EPV65" s="497"/>
      <c r="EPW65" s="497"/>
      <c r="EPX65" s="497"/>
      <c r="EPY65" s="497"/>
      <c r="EPZ65" s="497"/>
      <c r="EQA65" s="497"/>
      <c r="EQB65" s="497"/>
      <c r="EQC65" s="497"/>
      <c r="EQD65" s="497"/>
      <c r="EQE65" s="497"/>
      <c r="EQF65" s="497"/>
      <c r="EQG65" s="497"/>
      <c r="EQH65" s="497"/>
      <c r="EQI65" s="497"/>
      <c r="EQJ65" s="497"/>
      <c r="EQK65" s="497"/>
      <c r="EQL65" s="497"/>
      <c r="EQM65" s="497"/>
      <c r="EQN65" s="497"/>
      <c r="EQO65" s="497"/>
      <c r="EQP65" s="497"/>
      <c r="EQQ65" s="497"/>
      <c r="EQR65" s="497"/>
      <c r="EQS65" s="497"/>
      <c r="EQT65" s="497"/>
      <c r="EQU65" s="497"/>
      <c r="EQV65" s="497"/>
      <c r="EQW65" s="497"/>
      <c r="EQX65" s="497"/>
      <c r="EQY65" s="497"/>
      <c r="EQZ65" s="497"/>
      <c r="ERA65" s="497"/>
      <c r="ERB65" s="497"/>
      <c r="ERC65" s="497"/>
      <c r="ERD65" s="497"/>
      <c r="ERE65" s="497"/>
      <c r="ERF65" s="497"/>
      <c r="ERG65" s="497"/>
      <c r="ERH65" s="497"/>
      <c r="ERI65" s="497"/>
      <c r="ERJ65" s="497"/>
      <c r="ERK65" s="497"/>
      <c r="ERL65" s="497"/>
      <c r="ERM65" s="497"/>
      <c r="ERN65" s="497"/>
      <c r="ERO65" s="497"/>
      <c r="ERP65" s="497"/>
      <c r="ERQ65" s="497"/>
      <c r="ERR65" s="497"/>
      <c r="ERS65" s="497"/>
      <c r="ERT65" s="497"/>
      <c r="ERU65" s="497"/>
      <c r="ERV65" s="497"/>
      <c r="ERW65" s="497"/>
      <c r="ERX65" s="497"/>
      <c r="ERY65" s="497"/>
      <c r="ERZ65" s="497"/>
      <c r="ESA65" s="497"/>
      <c r="ESB65" s="497"/>
      <c r="ESC65" s="497"/>
      <c r="ESD65" s="497"/>
      <c r="ESE65" s="497"/>
      <c r="ESF65" s="497"/>
      <c r="ESG65" s="497"/>
      <c r="ESH65" s="497"/>
      <c r="ESI65" s="497"/>
      <c r="ESJ65" s="497"/>
      <c r="ESK65" s="497"/>
      <c r="ESL65" s="497"/>
      <c r="ESM65" s="497"/>
      <c r="ESN65" s="497"/>
      <c r="ESO65" s="497"/>
      <c r="ESP65" s="497"/>
      <c r="ESQ65" s="497"/>
      <c r="ESR65" s="497"/>
      <c r="ESS65" s="497"/>
      <c r="EST65" s="497"/>
      <c r="ESU65" s="497"/>
      <c r="ESV65" s="497"/>
      <c r="ESW65" s="497"/>
      <c r="ESX65" s="497"/>
      <c r="ESY65" s="497"/>
      <c r="ESZ65" s="497"/>
      <c r="ETA65" s="497"/>
      <c r="ETB65" s="497"/>
      <c r="ETC65" s="497"/>
      <c r="ETD65" s="497"/>
      <c r="ETE65" s="497"/>
      <c r="ETF65" s="497"/>
      <c r="ETG65" s="497"/>
      <c r="ETH65" s="497"/>
      <c r="ETI65" s="497"/>
      <c r="ETJ65" s="497"/>
      <c r="ETK65" s="497"/>
      <c r="ETL65" s="497"/>
      <c r="ETM65" s="497"/>
      <c r="ETN65" s="497"/>
      <c r="ETO65" s="497"/>
      <c r="ETP65" s="497"/>
      <c r="ETQ65" s="497"/>
      <c r="ETR65" s="497"/>
      <c r="ETS65" s="497"/>
      <c r="ETT65" s="497"/>
      <c r="ETU65" s="497"/>
      <c r="ETV65" s="497"/>
      <c r="ETW65" s="497"/>
      <c r="ETX65" s="497"/>
      <c r="ETY65" s="497"/>
      <c r="ETZ65" s="497"/>
      <c r="EUA65" s="497"/>
      <c r="EUB65" s="497"/>
      <c r="EUC65" s="497"/>
      <c r="EUD65" s="497"/>
      <c r="EUE65" s="497"/>
      <c r="EUF65" s="497"/>
      <c r="EUG65" s="497"/>
      <c r="EUH65" s="497"/>
      <c r="EUI65" s="497"/>
      <c r="EUJ65" s="497"/>
      <c r="EUK65" s="497"/>
      <c r="EUL65" s="497"/>
      <c r="EUM65" s="497"/>
      <c r="EUN65" s="497"/>
      <c r="EUO65" s="497"/>
      <c r="EUP65" s="497"/>
      <c r="EUQ65" s="497"/>
      <c r="EUR65" s="497"/>
      <c r="EUS65" s="497"/>
      <c r="EUT65" s="497"/>
      <c r="EUU65" s="497"/>
      <c r="EUV65" s="497"/>
      <c r="EUW65" s="497"/>
      <c r="EUX65" s="497"/>
      <c r="EUY65" s="497"/>
      <c r="EUZ65" s="497"/>
      <c r="EVA65" s="497"/>
      <c r="EVB65" s="497"/>
      <c r="EVC65" s="497"/>
      <c r="EVD65" s="497"/>
      <c r="EVE65" s="497"/>
      <c r="EVF65" s="497"/>
      <c r="EVG65" s="497"/>
      <c r="EVH65" s="497"/>
      <c r="EVI65" s="497"/>
      <c r="EVJ65" s="497"/>
      <c r="EVK65" s="497"/>
      <c r="EVL65" s="497"/>
      <c r="EVM65" s="497"/>
      <c r="EVN65" s="497"/>
      <c r="EVO65" s="497"/>
      <c r="EVP65" s="497"/>
      <c r="EVQ65" s="497"/>
      <c r="EVR65" s="497"/>
      <c r="EVS65" s="497"/>
      <c r="EVT65" s="497"/>
      <c r="EVU65" s="497"/>
      <c r="EVV65" s="497"/>
      <c r="EVW65" s="497"/>
      <c r="EVX65" s="497"/>
      <c r="EVY65" s="497"/>
      <c r="EVZ65" s="497"/>
      <c r="EWA65" s="497"/>
      <c r="EWB65" s="497"/>
      <c r="EWC65" s="497"/>
      <c r="EWD65" s="497"/>
      <c r="EWE65" s="497"/>
      <c r="EWF65" s="497"/>
      <c r="EWG65" s="497"/>
      <c r="EWH65" s="497"/>
      <c r="EWI65" s="497"/>
      <c r="EWJ65" s="497"/>
      <c r="EWK65" s="497"/>
      <c r="EWL65" s="497"/>
      <c r="EWM65" s="497"/>
      <c r="EWN65" s="497"/>
      <c r="EWO65" s="497"/>
      <c r="EWP65" s="497"/>
      <c r="EWQ65" s="497"/>
      <c r="EWR65" s="497"/>
      <c r="EWS65" s="497"/>
      <c r="EWT65" s="497"/>
      <c r="EWU65" s="497"/>
      <c r="EWV65" s="497"/>
      <c r="EWW65" s="497"/>
      <c r="EWX65" s="497"/>
      <c r="EWY65" s="497"/>
      <c r="EWZ65" s="497"/>
      <c r="EXA65" s="497"/>
      <c r="EXB65" s="497"/>
      <c r="EXC65" s="497"/>
      <c r="EXD65" s="497"/>
      <c r="EXE65" s="497"/>
      <c r="EXF65" s="497"/>
      <c r="EXG65" s="497"/>
      <c r="EXH65" s="497"/>
      <c r="EXI65" s="497"/>
      <c r="EXJ65" s="497"/>
      <c r="EXK65" s="497"/>
      <c r="EXL65" s="497"/>
      <c r="EXM65" s="497"/>
      <c r="EXN65" s="497"/>
      <c r="EXO65" s="497"/>
      <c r="EXP65" s="497"/>
      <c r="EXQ65" s="497"/>
      <c r="EXR65" s="497"/>
      <c r="EXS65" s="497"/>
      <c r="EXT65" s="497"/>
      <c r="EXU65" s="497"/>
      <c r="EXV65" s="497"/>
      <c r="EXW65" s="497"/>
      <c r="EXX65" s="497"/>
      <c r="EXY65" s="497"/>
      <c r="EXZ65" s="497"/>
      <c r="EYA65" s="497"/>
      <c r="EYB65" s="497"/>
      <c r="EYC65" s="497"/>
      <c r="EYD65" s="497"/>
      <c r="EYE65" s="497"/>
      <c r="EYF65" s="497"/>
      <c r="EYG65" s="497"/>
      <c r="EYH65" s="497"/>
      <c r="EYI65" s="497"/>
      <c r="EYJ65" s="497"/>
      <c r="EYK65" s="497"/>
      <c r="EYL65" s="497"/>
      <c r="EYM65" s="497"/>
      <c r="EYN65" s="497"/>
      <c r="EYO65" s="497"/>
      <c r="EYP65" s="497"/>
      <c r="EYQ65" s="497"/>
      <c r="EYR65" s="497"/>
      <c r="EYS65" s="497"/>
      <c r="EYT65" s="497"/>
      <c r="EYU65" s="497"/>
      <c r="EYV65" s="497"/>
      <c r="EYW65" s="497"/>
      <c r="EYX65" s="497"/>
      <c r="EYY65" s="497"/>
      <c r="EYZ65" s="497"/>
      <c r="EZA65" s="497"/>
      <c r="EZB65" s="497"/>
      <c r="EZC65" s="497"/>
      <c r="EZD65" s="497"/>
      <c r="EZE65" s="497"/>
      <c r="EZF65" s="497"/>
      <c r="EZG65" s="497"/>
      <c r="EZH65" s="497"/>
      <c r="EZI65" s="497"/>
      <c r="EZJ65" s="497"/>
      <c r="EZK65" s="497"/>
      <c r="EZL65" s="497"/>
      <c r="EZM65" s="497"/>
      <c r="EZN65" s="497"/>
      <c r="EZO65" s="497"/>
      <c r="EZP65" s="497"/>
      <c r="EZQ65" s="497"/>
      <c r="EZR65" s="497"/>
      <c r="EZS65" s="497"/>
      <c r="EZT65" s="497"/>
      <c r="EZU65" s="497"/>
      <c r="EZV65" s="497"/>
      <c r="EZW65" s="497"/>
      <c r="EZX65" s="497"/>
      <c r="EZY65" s="497"/>
      <c r="EZZ65" s="497"/>
      <c r="FAA65" s="497"/>
      <c r="FAB65" s="497"/>
      <c r="FAC65" s="497"/>
      <c r="FAD65" s="497"/>
      <c r="FAE65" s="497"/>
      <c r="FAF65" s="497"/>
      <c r="FAG65" s="497"/>
      <c r="FAH65" s="497"/>
      <c r="FAI65" s="497"/>
      <c r="FAJ65" s="497"/>
      <c r="FAK65" s="497"/>
      <c r="FAL65" s="497"/>
      <c r="FAM65" s="497"/>
      <c r="FAN65" s="497"/>
      <c r="FAO65" s="497"/>
      <c r="FAP65" s="497"/>
      <c r="FAQ65" s="497"/>
      <c r="FAR65" s="497"/>
      <c r="FAS65" s="497"/>
      <c r="FAT65" s="497"/>
      <c r="FAU65" s="497"/>
      <c r="FAV65" s="497"/>
      <c r="FAW65" s="497"/>
      <c r="FAX65" s="497"/>
      <c r="FAY65" s="497"/>
      <c r="FAZ65" s="497"/>
      <c r="FBA65" s="497"/>
      <c r="FBB65" s="497"/>
      <c r="FBC65" s="497"/>
      <c r="FBD65" s="497"/>
      <c r="FBE65" s="497"/>
      <c r="FBF65" s="497"/>
      <c r="FBG65" s="497"/>
      <c r="FBH65" s="497"/>
      <c r="FBI65" s="497"/>
      <c r="FBJ65" s="497"/>
      <c r="FBK65" s="497"/>
      <c r="FBL65" s="497"/>
      <c r="FBM65" s="497"/>
      <c r="FBN65" s="497"/>
      <c r="FBO65" s="497"/>
      <c r="FBP65" s="497"/>
      <c r="FBQ65" s="497"/>
      <c r="FBR65" s="497"/>
      <c r="FBS65" s="497"/>
      <c r="FBT65" s="497"/>
      <c r="FBU65" s="497"/>
      <c r="FBV65" s="497"/>
      <c r="FBW65" s="497"/>
      <c r="FBX65" s="497"/>
      <c r="FBY65" s="497"/>
      <c r="FBZ65" s="497"/>
      <c r="FCA65" s="497"/>
      <c r="FCB65" s="497"/>
      <c r="FCC65" s="497"/>
      <c r="FCD65" s="497"/>
      <c r="FCE65" s="497"/>
      <c r="FCF65" s="497"/>
      <c r="FCG65" s="497"/>
      <c r="FCH65" s="497"/>
      <c r="FCI65" s="497"/>
      <c r="FCJ65" s="497"/>
      <c r="FCK65" s="497"/>
      <c r="FCL65" s="497"/>
      <c r="FCM65" s="497"/>
      <c r="FCN65" s="497"/>
      <c r="FCO65" s="497"/>
      <c r="FCP65" s="497"/>
      <c r="FCQ65" s="497"/>
      <c r="FCR65" s="497"/>
      <c r="FCS65" s="497"/>
      <c r="FCT65" s="497"/>
      <c r="FCU65" s="497"/>
      <c r="FCV65" s="497"/>
      <c r="FCW65" s="497"/>
      <c r="FCX65" s="497"/>
      <c r="FCY65" s="497"/>
      <c r="FCZ65" s="497"/>
      <c r="FDA65" s="497"/>
      <c r="FDB65" s="497"/>
      <c r="FDC65" s="497"/>
      <c r="FDD65" s="497"/>
      <c r="FDE65" s="497"/>
      <c r="FDF65" s="497"/>
      <c r="FDG65" s="497"/>
      <c r="FDH65" s="497"/>
      <c r="FDI65" s="497"/>
      <c r="FDJ65" s="497"/>
      <c r="FDK65" s="497"/>
      <c r="FDL65" s="497"/>
      <c r="FDM65" s="497"/>
      <c r="FDN65" s="497"/>
      <c r="FDO65" s="497"/>
      <c r="FDP65" s="497"/>
      <c r="FDQ65" s="497"/>
      <c r="FDR65" s="497"/>
      <c r="FDS65" s="497"/>
      <c r="FDT65" s="497"/>
      <c r="FDU65" s="497"/>
      <c r="FDV65" s="497"/>
      <c r="FDW65" s="497"/>
      <c r="FDX65" s="497"/>
      <c r="FDY65" s="497"/>
      <c r="FDZ65" s="497"/>
      <c r="FEA65" s="497"/>
      <c r="FEB65" s="497"/>
      <c r="FEC65" s="497"/>
      <c r="FED65" s="497"/>
      <c r="FEE65" s="497"/>
      <c r="FEF65" s="497"/>
      <c r="FEG65" s="497"/>
      <c r="FEH65" s="497"/>
      <c r="FEI65" s="497"/>
      <c r="FEJ65" s="497"/>
      <c r="FEK65" s="497"/>
      <c r="FEL65" s="497"/>
      <c r="FEM65" s="497"/>
      <c r="FEN65" s="497"/>
      <c r="FEO65" s="497"/>
      <c r="FEP65" s="497"/>
      <c r="FEQ65" s="497"/>
      <c r="FER65" s="497"/>
      <c r="FES65" s="497"/>
      <c r="FET65" s="497"/>
      <c r="FEU65" s="497"/>
      <c r="FEV65" s="497"/>
      <c r="FEW65" s="497"/>
      <c r="FEX65" s="497"/>
      <c r="FEY65" s="497"/>
      <c r="FEZ65" s="497"/>
      <c r="FFA65" s="497"/>
      <c r="FFB65" s="497"/>
      <c r="FFC65" s="497"/>
      <c r="FFD65" s="497"/>
      <c r="FFE65" s="497"/>
      <c r="FFF65" s="497"/>
      <c r="FFG65" s="497"/>
      <c r="FFH65" s="497"/>
      <c r="FFI65" s="497"/>
      <c r="FFJ65" s="497"/>
      <c r="FFK65" s="497"/>
      <c r="FFL65" s="497"/>
      <c r="FFM65" s="497"/>
      <c r="FFN65" s="497"/>
      <c r="FFO65" s="497"/>
      <c r="FFP65" s="497"/>
      <c r="FFQ65" s="497"/>
      <c r="FFR65" s="497"/>
      <c r="FFS65" s="497"/>
      <c r="FFT65" s="497"/>
      <c r="FFU65" s="497"/>
      <c r="FFV65" s="497"/>
      <c r="FFW65" s="497"/>
      <c r="FFX65" s="497"/>
      <c r="FFY65" s="497"/>
      <c r="FFZ65" s="497"/>
      <c r="FGA65" s="497"/>
      <c r="FGB65" s="497"/>
      <c r="FGC65" s="497"/>
      <c r="FGD65" s="497"/>
      <c r="FGE65" s="497"/>
      <c r="FGF65" s="497"/>
      <c r="FGG65" s="497"/>
      <c r="FGH65" s="497"/>
      <c r="FGI65" s="497"/>
      <c r="FGJ65" s="497"/>
      <c r="FGK65" s="497"/>
      <c r="FGL65" s="497"/>
      <c r="FGM65" s="497"/>
      <c r="FGN65" s="497"/>
      <c r="FGO65" s="497"/>
      <c r="FGP65" s="497"/>
      <c r="FGQ65" s="497"/>
      <c r="FGR65" s="497"/>
      <c r="FGS65" s="497"/>
      <c r="FGT65" s="497"/>
      <c r="FGU65" s="497"/>
      <c r="FGV65" s="497"/>
      <c r="FGW65" s="497"/>
      <c r="FGX65" s="497"/>
      <c r="FGY65" s="497"/>
      <c r="FGZ65" s="497"/>
      <c r="FHA65" s="497"/>
      <c r="FHB65" s="497"/>
      <c r="FHC65" s="497"/>
      <c r="FHD65" s="497"/>
      <c r="FHE65" s="497"/>
      <c r="FHF65" s="497"/>
      <c r="FHG65" s="497"/>
      <c r="FHH65" s="497"/>
      <c r="FHI65" s="497"/>
      <c r="FHJ65" s="497"/>
      <c r="FHK65" s="497"/>
      <c r="FHL65" s="497"/>
      <c r="FHM65" s="497"/>
      <c r="FHN65" s="497"/>
      <c r="FHO65" s="497"/>
      <c r="FHP65" s="497"/>
      <c r="FHQ65" s="497"/>
      <c r="FHR65" s="497"/>
      <c r="FHS65" s="497"/>
      <c r="FHT65" s="497"/>
      <c r="FHU65" s="497"/>
      <c r="FHV65" s="497"/>
      <c r="FHW65" s="497"/>
      <c r="FHX65" s="497"/>
      <c r="FHY65" s="497"/>
      <c r="FHZ65" s="497"/>
      <c r="FIA65" s="497"/>
      <c r="FIB65" s="497"/>
      <c r="FIC65" s="497"/>
      <c r="FID65" s="497"/>
      <c r="FIE65" s="497"/>
      <c r="FIF65" s="497"/>
      <c r="FIG65" s="497"/>
      <c r="FIH65" s="497"/>
      <c r="FII65" s="497"/>
      <c r="FIJ65" s="497"/>
      <c r="FIK65" s="497"/>
      <c r="FIL65" s="497"/>
      <c r="FIM65" s="497"/>
      <c r="FIN65" s="497"/>
      <c r="FIO65" s="497"/>
      <c r="FIP65" s="497"/>
      <c r="FIQ65" s="497"/>
      <c r="FIR65" s="497"/>
      <c r="FIS65" s="497"/>
      <c r="FIT65" s="497"/>
      <c r="FIU65" s="497"/>
      <c r="FIV65" s="497"/>
      <c r="FIW65" s="497"/>
      <c r="FIX65" s="497"/>
      <c r="FIY65" s="497"/>
      <c r="FIZ65" s="497"/>
      <c r="FJA65" s="497"/>
      <c r="FJB65" s="497"/>
      <c r="FJC65" s="497"/>
      <c r="FJD65" s="497"/>
      <c r="FJE65" s="497"/>
      <c r="FJF65" s="497"/>
      <c r="FJG65" s="497"/>
      <c r="FJH65" s="497"/>
      <c r="FJI65" s="497"/>
      <c r="FJJ65" s="497"/>
      <c r="FJK65" s="497"/>
      <c r="FJL65" s="497"/>
      <c r="FJM65" s="497"/>
      <c r="FJN65" s="497"/>
      <c r="FJO65" s="497"/>
      <c r="FJP65" s="497"/>
      <c r="FJQ65" s="497"/>
      <c r="FJR65" s="497"/>
      <c r="FJS65" s="497"/>
      <c r="FJT65" s="497"/>
      <c r="FJU65" s="497"/>
      <c r="FJV65" s="497"/>
      <c r="FJW65" s="497"/>
      <c r="FJX65" s="497"/>
      <c r="FJY65" s="497"/>
      <c r="FJZ65" s="497"/>
      <c r="FKA65" s="497"/>
      <c r="FKB65" s="497"/>
      <c r="FKC65" s="497"/>
      <c r="FKD65" s="497"/>
      <c r="FKE65" s="497"/>
      <c r="FKF65" s="497"/>
      <c r="FKG65" s="497"/>
      <c r="FKH65" s="497"/>
      <c r="FKI65" s="497"/>
      <c r="FKJ65" s="497"/>
      <c r="FKK65" s="497"/>
      <c r="FKL65" s="497"/>
      <c r="FKM65" s="497"/>
      <c r="FKN65" s="497"/>
      <c r="FKO65" s="497"/>
      <c r="FKP65" s="497"/>
      <c r="FKQ65" s="497"/>
      <c r="FKR65" s="497"/>
      <c r="FKS65" s="497"/>
      <c r="FKT65" s="497"/>
      <c r="FKU65" s="497"/>
      <c r="FKV65" s="497"/>
      <c r="FKW65" s="497"/>
      <c r="FKX65" s="497"/>
      <c r="FKY65" s="497"/>
      <c r="FKZ65" s="497"/>
      <c r="FLA65" s="497"/>
      <c r="FLB65" s="497"/>
      <c r="FLC65" s="497"/>
      <c r="FLD65" s="497"/>
      <c r="FLE65" s="497"/>
      <c r="FLF65" s="497"/>
      <c r="FLG65" s="497"/>
      <c r="FLH65" s="497"/>
      <c r="FLI65" s="497"/>
      <c r="FLJ65" s="497"/>
      <c r="FLK65" s="497"/>
      <c r="FLL65" s="497"/>
      <c r="FLM65" s="497"/>
      <c r="FLN65" s="497"/>
      <c r="FLO65" s="497"/>
      <c r="FLP65" s="497"/>
      <c r="FLQ65" s="497"/>
      <c r="FLR65" s="497"/>
      <c r="FLS65" s="497"/>
      <c r="FLT65" s="497"/>
      <c r="FLU65" s="497"/>
      <c r="FLV65" s="497"/>
      <c r="FLW65" s="497"/>
      <c r="FLX65" s="497"/>
      <c r="FLY65" s="497"/>
      <c r="FLZ65" s="497"/>
      <c r="FMA65" s="497"/>
      <c r="FMB65" s="497"/>
      <c r="FMC65" s="497"/>
      <c r="FMD65" s="497"/>
      <c r="FME65" s="497"/>
      <c r="FMF65" s="497"/>
      <c r="FMG65" s="497"/>
      <c r="FMH65" s="497"/>
      <c r="FMI65" s="497"/>
      <c r="FMJ65" s="497"/>
      <c r="FMK65" s="497"/>
      <c r="FML65" s="497"/>
      <c r="FMM65" s="497"/>
      <c r="FMN65" s="497"/>
      <c r="FMO65" s="497"/>
      <c r="FMP65" s="497"/>
      <c r="FMQ65" s="497"/>
      <c r="FMR65" s="497"/>
      <c r="FMS65" s="497"/>
      <c r="FMT65" s="497"/>
      <c r="FMU65" s="497"/>
      <c r="FMV65" s="497"/>
      <c r="FMW65" s="497"/>
      <c r="FMX65" s="497"/>
      <c r="FMY65" s="497"/>
      <c r="FMZ65" s="497"/>
      <c r="FNA65" s="497"/>
      <c r="FNB65" s="497"/>
      <c r="FNC65" s="497"/>
      <c r="FND65" s="497"/>
      <c r="FNE65" s="497"/>
      <c r="FNF65" s="497"/>
      <c r="FNG65" s="497"/>
      <c r="FNH65" s="497"/>
      <c r="FNI65" s="497"/>
      <c r="FNJ65" s="497"/>
      <c r="FNK65" s="497"/>
      <c r="FNL65" s="497"/>
      <c r="FNM65" s="497"/>
      <c r="FNN65" s="497"/>
      <c r="FNO65" s="497"/>
      <c r="FNP65" s="497"/>
      <c r="FNQ65" s="497"/>
      <c r="FNR65" s="497"/>
      <c r="FNS65" s="497"/>
      <c r="FNT65" s="497"/>
      <c r="FNU65" s="497"/>
      <c r="FNV65" s="497"/>
      <c r="FNW65" s="497"/>
      <c r="FNX65" s="497"/>
      <c r="FNY65" s="497"/>
      <c r="FNZ65" s="497"/>
      <c r="FOA65" s="497"/>
      <c r="FOB65" s="497"/>
      <c r="FOC65" s="497"/>
      <c r="FOD65" s="497"/>
      <c r="FOE65" s="497"/>
      <c r="FOF65" s="497"/>
      <c r="FOG65" s="497"/>
      <c r="FOH65" s="497"/>
      <c r="FOI65" s="497"/>
      <c r="FOJ65" s="497"/>
      <c r="FOK65" s="497"/>
      <c r="FOL65" s="497"/>
      <c r="FOM65" s="497"/>
      <c r="FON65" s="497"/>
      <c r="FOO65" s="497"/>
      <c r="FOP65" s="497"/>
      <c r="FOQ65" s="497"/>
      <c r="FOR65" s="497"/>
      <c r="FOS65" s="497"/>
      <c r="FOT65" s="497"/>
      <c r="FOU65" s="497"/>
      <c r="FOV65" s="497"/>
      <c r="FOW65" s="497"/>
      <c r="FOX65" s="497"/>
      <c r="FOY65" s="497"/>
      <c r="FOZ65" s="497"/>
      <c r="FPA65" s="497"/>
      <c r="FPB65" s="497"/>
      <c r="FPC65" s="497"/>
      <c r="FPD65" s="497"/>
      <c r="FPE65" s="497"/>
      <c r="FPF65" s="497"/>
      <c r="FPG65" s="497"/>
      <c r="FPH65" s="497"/>
      <c r="FPI65" s="497"/>
      <c r="FPJ65" s="497"/>
      <c r="FPK65" s="497"/>
      <c r="FPL65" s="497"/>
      <c r="FPM65" s="497"/>
      <c r="FPN65" s="497"/>
      <c r="FPO65" s="497"/>
      <c r="FPP65" s="497"/>
      <c r="FPQ65" s="497"/>
      <c r="FPR65" s="497"/>
      <c r="FPS65" s="497"/>
      <c r="FPT65" s="497"/>
      <c r="FPU65" s="497"/>
      <c r="FPV65" s="497"/>
      <c r="FPW65" s="497"/>
      <c r="FPX65" s="497"/>
      <c r="FPY65" s="497"/>
      <c r="FPZ65" s="497"/>
      <c r="FQA65" s="497"/>
      <c r="FQB65" s="497"/>
      <c r="FQC65" s="497"/>
      <c r="FQD65" s="497"/>
      <c r="FQE65" s="497"/>
      <c r="FQF65" s="497"/>
      <c r="FQG65" s="497"/>
      <c r="FQH65" s="497"/>
      <c r="FQI65" s="497"/>
      <c r="FQJ65" s="497"/>
      <c r="FQK65" s="497"/>
      <c r="FQL65" s="497"/>
      <c r="FQM65" s="497"/>
      <c r="FQN65" s="497"/>
      <c r="FQO65" s="497"/>
      <c r="FQP65" s="497"/>
      <c r="FQQ65" s="497"/>
      <c r="FQR65" s="497"/>
      <c r="FQS65" s="497"/>
      <c r="FQT65" s="497"/>
      <c r="FQU65" s="497"/>
      <c r="FQV65" s="497"/>
      <c r="FQW65" s="497"/>
      <c r="FQX65" s="497"/>
      <c r="FQY65" s="497"/>
      <c r="FQZ65" s="497"/>
      <c r="FRA65" s="497"/>
      <c r="FRB65" s="497"/>
      <c r="FRC65" s="497"/>
      <c r="FRD65" s="497"/>
      <c r="FRE65" s="497"/>
      <c r="FRF65" s="497"/>
      <c r="FRG65" s="497"/>
      <c r="FRH65" s="497"/>
      <c r="FRI65" s="497"/>
      <c r="FRJ65" s="497"/>
      <c r="FRK65" s="497"/>
      <c r="FRL65" s="497"/>
      <c r="FRM65" s="497"/>
      <c r="FRN65" s="497"/>
      <c r="FRO65" s="497"/>
      <c r="FRP65" s="497"/>
      <c r="FRQ65" s="497"/>
      <c r="FRR65" s="497"/>
      <c r="FRS65" s="497"/>
      <c r="FRT65" s="497"/>
      <c r="FRU65" s="497"/>
      <c r="FRV65" s="497"/>
      <c r="FRW65" s="497"/>
      <c r="FRX65" s="497"/>
      <c r="FRY65" s="497"/>
      <c r="FRZ65" s="497"/>
      <c r="FSA65" s="497"/>
      <c r="FSB65" s="497"/>
      <c r="FSC65" s="497"/>
      <c r="FSD65" s="497"/>
      <c r="FSE65" s="497"/>
      <c r="FSF65" s="497"/>
      <c r="FSG65" s="497"/>
      <c r="FSH65" s="497"/>
      <c r="FSI65" s="497"/>
      <c r="FSJ65" s="497"/>
      <c r="FSK65" s="497"/>
      <c r="FSL65" s="497"/>
      <c r="FSM65" s="497"/>
      <c r="FSN65" s="497"/>
      <c r="FSO65" s="497"/>
      <c r="FSP65" s="497"/>
      <c r="FSQ65" s="497"/>
      <c r="FSR65" s="497"/>
      <c r="FSS65" s="497"/>
      <c r="FST65" s="497"/>
      <c r="FSU65" s="497"/>
      <c r="FSV65" s="497"/>
      <c r="FSW65" s="497"/>
      <c r="FSX65" s="497"/>
      <c r="FSY65" s="497"/>
      <c r="FSZ65" s="497"/>
      <c r="FTA65" s="497"/>
      <c r="FTB65" s="497"/>
      <c r="FTC65" s="497"/>
      <c r="FTD65" s="497"/>
      <c r="FTE65" s="497"/>
      <c r="FTF65" s="497"/>
      <c r="FTG65" s="497"/>
      <c r="FTH65" s="497"/>
      <c r="FTI65" s="497"/>
      <c r="FTJ65" s="497"/>
      <c r="FTK65" s="497"/>
      <c r="FTL65" s="497"/>
      <c r="FTM65" s="497"/>
      <c r="FTN65" s="497"/>
      <c r="FTO65" s="497"/>
      <c r="FTP65" s="497"/>
      <c r="FTQ65" s="497"/>
      <c r="FTR65" s="497"/>
      <c r="FTS65" s="497"/>
      <c r="FTT65" s="497"/>
      <c r="FTU65" s="497"/>
      <c r="FTV65" s="497"/>
      <c r="FTW65" s="497"/>
      <c r="FTX65" s="497"/>
      <c r="FTY65" s="497"/>
      <c r="FTZ65" s="497"/>
      <c r="FUA65" s="497"/>
      <c r="FUB65" s="497"/>
      <c r="FUC65" s="497"/>
      <c r="FUD65" s="497"/>
      <c r="FUE65" s="497"/>
      <c r="FUF65" s="497"/>
      <c r="FUG65" s="497"/>
      <c r="FUH65" s="497"/>
      <c r="FUI65" s="497"/>
      <c r="FUJ65" s="497"/>
      <c r="FUK65" s="497"/>
      <c r="FUL65" s="497"/>
      <c r="FUM65" s="497"/>
      <c r="FUN65" s="497"/>
      <c r="FUO65" s="497"/>
      <c r="FUP65" s="497"/>
      <c r="FUQ65" s="497"/>
      <c r="FUR65" s="497"/>
      <c r="FUS65" s="497"/>
      <c r="FUT65" s="497"/>
      <c r="FUU65" s="497"/>
      <c r="FUV65" s="497"/>
      <c r="FUW65" s="497"/>
      <c r="FUX65" s="497"/>
      <c r="FUY65" s="497"/>
      <c r="FUZ65" s="497"/>
      <c r="FVA65" s="497"/>
      <c r="FVB65" s="497"/>
      <c r="FVC65" s="497"/>
      <c r="FVD65" s="497"/>
      <c r="FVE65" s="497"/>
      <c r="FVF65" s="497"/>
      <c r="FVG65" s="497"/>
      <c r="FVH65" s="497"/>
      <c r="FVI65" s="497"/>
      <c r="FVJ65" s="497"/>
      <c r="FVK65" s="497"/>
      <c r="FVL65" s="497"/>
      <c r="FVM65" s="497"/>
      <c r="FVN65" s="497"/>
      <c r="FVO65" s="497"/>
      <c r="FVP65" s="497"/>
      <c r="FVQ65" s="497"/>
      <c r="FVR65" s="497"/>
      <c r="FVS65" s="497"/>
      <c r="FVT65" s="497"/>
      <c r="FVU65" s="497"/>
      <c r="FVV65" s="497"/>
      <c r="FVW65" s="497"/>
      <c r="FVX65" s="497"/>
      <c r="FVY65" s="497"/>
      <c r="FVZ65" s="497"/>
      <c r="FWA65" s="497"/>
      <c r="FWB65" s="497"/>
      <c r="FWC65" s="497"/>
      <c r="FWD65" s="497"/>
      <c r="FWE65" s="497"/>
      <c r="FWF65" s="497"/>
      <c r="FWG65" s="497"/>
      <c r="FWH65" s="497"/>
      <c r="FWI65" s="497"/>
      <c r="FWJ65" s="497"/>
      <c r="FWK65" s="497"/>
      <c r="FWL65" s="497"/>
      <c r="FWM65" s="497"/>
      <c r="FWN65" s="497"/>
      <c r="FWO65" s="497"/>
      <c r="FWP65" s="497"/>
      <c r="FWQ65" s="497"/>
      <c r="FWR65" s="497"/>
      <c r="FWS65" s="497"/>
      <c r="FWT65" s="497"/>
      <c r="FWU65" s="497"/>
      <c r="FWV65" s="497"/>
      <c r="FWW65" s="497"/>
      <c r="FWX65" s="497"/>
      <c r="FWY65" s="497"/>
      <c r="FWZ65" s="497"/>
      <c r="FXA65" s="497"/>
      <c r="FXB65" s="497"/>
      <c r="FXC65" s="497"/>
      <c r="FXD65" s="497"/>
      <c r="FXE65" s="497"/>
      <c r="FXF65" s="497"/>
      <c r="FXG65" s="497"/>
      <c r="FXH65" s="497"/>
      <c r="FXI65" s="497"/>
      <c r="FXJ65" s="497"/>
      <c r="FXK65" s="497"/>
      <c r="FXL65" s="497"/>
      <c r="FXM65" s="497"/>
      <c r="FXN65" s="497"/>
      <c r="FXO65" s="497"/>
      <c r="FXP65" s="497"/>
      <c r="FXQ65" s="497"/>
      <c r="FXR65" s="497"/>
      <c r="FXS65" s="497"/>
      <c r="FXT65" s="497"/>
      <c r="FXU65" s="497"/>
      <c r="FXV65" s="497"/>
      <c r="FXW65" s="497"/>
      <c r="FXX65" s="497"/>
      <c r="FXY65" s="497"/>
      <c r="FXZ65" s="497"/>
      <c r="FYA65" s="497"/>
      <c r="FYB65" s="497"/>
      <c r="FYC65" s="497"/>
      <c r="FYD65" s="497"/>
      <c r="FYE65" s="497"/>
      <c r="FYF65" s="497"/>
      <c r="FYG65" s="497"/>
      <c r="FYH65" s="497"/>
      <c r="FYI65" s="497"/>
      <c r="FYJ65" s="497"/>
      <c r="FYK65" s="497"/>
      <c r="FYL65" s="497"/>
      <c r="FYM65" s="497"/>
      <c r="FYN65" s="497"/>
      <c r="FYO65" s="497"/>
      <c r="FYP65" s="497"/>
      <c r="FYQ65" s="497"/>
      <c r="FYR65" s="497"/>
      <c r="FYS65" s="497"/>
      <c r="FYT65" s="497"/>
      <c r="FYU65" s="497"/>
      <c r="FYV65" s="497"/>
      <c r="FYW65" s="497"/>
      <c r="FYX65" s="497"/>
      <c r="FYY65" s="497"/>
      <c r="FYZ65" s="497"/>
      <c r="FZA65" s="497"/>
      <c r="FZB65" s="497"/>
      <c r="FZC65" s="497"/>
      <c r="FZD65" s="497"/>
      <c r="FZE65" s="497"/>
      <c r="FZF65" s="497"/>
      <c r="FZG65" s="497"/>
      <c r="FZH65" s="497"/>
      <c r="FZI65" s="497"/>
      <c r="FZJ65" s="497"/>
      <c r="FZK65" s="497"/>
      <c r="FZL65" s="497"/>
      <c r="FZM65" s="497"/>
      <c r="FZN65" s="497"/>
      <c r="FZO65" s="497"/>
      <c r="FZP65" s="497"/>
      <c r="FZQ65" s="497"/>
      <c r="FZR65" s="497"/>
      <c r="FZS65" s="497"/>
      <c r="FZT65" s="497"/>
      <c r="FZU65" s="497"/>
      <c r="FZV65" s="497"/>
      <c r="FZW65" s="497"/>
      <c r="FZX65" s="497"/>
      <c r="FZY65" s="497"/>
      <c r="FZZ65" s="497"/>
      <c r="GAA65" s="497"/>
      <c r="GAB65" s="497"/>
      <c r="GAC65" s="497"/>
      <c r="GAD65" s="497"/>
      <c r="GAE65" s="497"/>
      <c r="GAF65" s="497"/>
      <c r="GAG65" s="497"/>
      <c r="GAH65" s="497"/>
      <c r="GAI65" s="497"/>
      <c r="GAJ65" s="497"/>
      <c r="GAK65" s="497"/>
      <c r="GAL65" s="497"/>
      <c r="GAM65" s="497"/>
      <c r="GAN65" s="497"/>
      <c r="GAO65" s="497"/>
      <c r="GAP65" s="497"/>
      <c r="GAQ65" s="497"/>
      <c r="GAR65" s="497"/>
      <c r="GAS65" s="497"/>
      <c r="GAT65" s="497"/>
      <c r="GAU65" s="497"/>
      <c r="GAV65" s="497"/>
      <c r="GAW65" s="497"/>
      <c r="GAX65" s="497"/>
      <c r="GAY65" s="497"/>
      <c r="GAZ65" s="497"/>
      <c r="GBA65" s="497"/>
      <c r="GBB65" s="497"/>
      <c r="GBC65" s="497"/>
      <c r="GBD65" s="497"/>
      <c r="GBE65" s="497"/>
      <c r="GBF65" s="497"/>
      <c r="GBG65" s="497"/>
      <c r="GBH65" s="497"/>
      <c r="GBI65" s="497"/>
      <c r="GBJ65" s="497"/>
      <c r="GBK65" s="497"/>
      <c r="GBL65" s="497"/>
      <c r="GBM65" s="497"/>
      <c r="GBN65" s="497"/>
      <c r="GBO65" s="497"/>
      <c r="GBP65" s="497"/>
      <c r="GBQ65" s="497"/>
      <c r="GBR65" s="497"/>
      <c r="GBS65" s="497"/>
      <c r="GBT65" s="497"/>
      <c r="GBU65" s="497"/>
      <c r="GBV65" s="497"/>
      <c r="GBW65" s="497"/>
      <c r="GBX65" s="497"/>
      <c r="GBY65" s="497"/>
      <c r="GBZ65" s="497"/>
      <c r="GCA65" s="497"/>
      <c r="GCB65" s="497"/>
      <c r="GCC65" s="497"/>
      <c r="GCD65" s="497"/>
      <c r="GCE65" s="497"/>
      <c r="GCF65" s="497"/>
      <c r="GCG65" s="497"/>
      <c r="GCH65" s="497"/>
      <c r="GCI65" s="497"/>
      <c r="GCJ65" s="497"/>
      <c r="GCK65" s="497"/>
      <c r="GCL65" s="497"/>
      <c r="GCM65" s="497"/>
      <c r="GCN65" s="497"/>
      <c r="GCO65" s="497"/>
      <c r="GCP65" s="497"/>
      <c r="GCQ65" s="497"/>
      <c r="GCR65" s="497"/>
      <c r="GCS65" s="497"/>
      <c r="GCT65" s="497"/>
      <c r="GCU65" s="497"/>
      <c r="GCV65" s="497"/>
      <c r="GCW65" s="497"/>
      <c r="GCX65" s="497"/>
      <c r="GCY65" s="497"/>
      <c r="GCZ65" s="497"/>
      <c r="GDA65" s="497"/>
      <c r="GDB65" s="497"/>
      <c r="GDC65" s="497"/>
      <c r="GDD65" s="497"/>
      <c r="GDE65" s="497"/>
      <c r="GDF65" s="497"/>
      <c r="GDG65" s="497"/>
      <c r="GDH65" s="497"/>
      <c r="GDI65" s="497"/>
      <c r="GDJ65" s="497"/>
      <c r="GDK65" s="497"/>
      <c r="GDL65" s="497"/>
      <c r="GDM65" s="497"/>
      <c r="GDN65" s="497"/>
      <c r="GDO65" s="497"/>
      <c r="GDP65" s="497"/>
      <c r="GDQ65" s="497"/>
      <c r="GDR65" s="497"/>
      <c r="GDS65" s="497"/>
      <c r="GDT65" s="497"/>
      <c r="GDU65" s="497"/>
      <c r="GDV65" s="497"/>
      <c r="GDW65" s="497"/>
      <c r="GDX65" s="497"/>
      <c r="GDY65" s="497"/>
      <c r="GDZ65" s="497"/>
      <c r="GEA65" s="497"/>
      <c r="GEB65" s="497"/>
      <c r="GEC65" s="497"/>
      <c r="GED65" s="497"/>
      <c r="GEE65" s="497"/>
      <c r="GEF65" s="497"/>
      <c r="GEG65" s="497"/>
      <c r="GEH65" s="497"/>
      <c r="GEI65" s="497"/>
      <c r="GEJ65" s="497"/>
      <c r="GEK65" s="497"/>
      <c r="GEL65" s="497"/>
      <c r="GEM65" s="497"/>
      <c r="GEN65" s="497"/>
      <c r="GEO65" s="497"/>
      <c r="GEP65" s="497"/>
      <c r="GEQ65" s="497"/>
      <c r="GER65" s="497"/>
      <c r="GES65" s="497"/>
      <c r="GET65" s="497"/>
      <c r="GEU65" s="497"/>
      <c r="GEV65" s="497"/>
      <c r="GEW65" s="497"/>
      <c r="GEX65" s="497"/>
      <c r="GEY65" s="497"/>
      <c r="GEZ65" s="497"/>
      <c r="GFA65" s="497"/>
      <c r="GFB65" s="497"/>
      <c r="GFC65" s="497"/>
      <c r="GFD65" s="497"/>
      <c r="GFE65" s="497"/>
      <c r="GFF65" s="497"/>
      <c r="GFG65" s="497"/>
      <c r="GFH65" s="497"/>
      <c r="GFI65" s="497"/>
      <c r="GFJ65" s="497"/>
      <c r="GFK65" s="497"/>
      <c r="GFL65" s="497"/>
      <c r="GFM65" s="497"/>
      <c r="GFN65" s="497"/>
      <c r="GFO65" s="497"/>
      <c r="GFP65" s="497"/>
      <c r="GFQ65" s="497"/>
      <c r="GFR65" s="497"/>
      <c r="GFS65" s="497"/>
      <c r="GFT65" s="497"/>
      <c r="GFU65" s="497"/>
      <c r="GFV65" s="497"/>
      <c r="GFW65" s="497"/>
      <c r="GFX65" s="497"/>
      <c r="GFY65" s="497"/>
      <c r="GFZ65" s="497"/>
      <c r="GGA65" s="497"/>
      <c r="GGB65" s="497"/>
      <c r="GGC65" s="497"/>
      <c r="GGD65" s="497"/>
      <c r="GGE65" s="497"/>
      <c r="GGF65" s="497"/>
      <c r="GGG65" s="497"/>
      <c r="GGH65" s="497"/>
      <c r="GGI65" s="497"/>
      <c r="GGJ65" s="497"/>
      <c r="GGK65" s="497"/>
      <c r="GGL65" s="497"/>
      <c r="GGM65" s="497"/>
      <c r="GGN65" s="497"/>
      <c r="GGO65" s="497"/>
      <c r="GGP65" s="497"/>
      <c r="GGQ65" s="497"/>
      <c r="GGR65" s="497"/>
      <c r="GGS65" s="497"/>
      <c r="GGT65" s="497"/>
      <c r="GGU65" s="497"/>
      <c r="GGV65" s="497"/>
      <c r="GGW65" s="497"/>
      <c r="GGX65" s="497"/>
      <c r="GGY65" s="497"/>
      <c r="GGZ65" s="497"/>
      <c r="GHA65" s="497"/>
      <c r="GHB65" s="497"/>
      <c r="GHC65" s="497"/>
      <c r="GHD65" s="497"/>
      <c r="GHE65" s="497"/>
      <c r="GHF65" s="497"/>
      <c r="GHG65" s="497"/>
      <c r="GHH65" s="497"/>
      <c r="GHI65" s="497"/>
      <c r="GHJ65" s="497"/>
      <c r="GHK65" s="497"/>
      <c r="GHL65" s="497"/>
      <c r="GHM65" s="497"/>
      <c r="GHN65" s="497"/>
      <c r="GHO65" s="497"/>
      <c r="GHP65" s="497"/>
      <c r="GHQ65" s="497"/>
      <c r="GHR65" s="497"/>
      <c r="GHS65" s="497"/>
      <c r="GHT65" s="497"/>
      <c r="GHU65" s="497"/>
      <c r="GHV65" s="497"/>
      <c r="GHW65" s="497"/>
      <c r="GHX65" s="497"/>
      <c r="GHY65" s="497"/>
      <c r="GHZ65" s="497"/>
      <c r="GIA65" s="497"/>
      <c r="GIB65" s="497"/>
      <c r="GIC65" s="497"/>
      <c r="GID65" s="497"/>
      <c r="GIE65" s="497"/>
      <c r="GIF65" s="497"/>
      <c r="GIG65" s="497"/>
      <c r="GIH65" s="497"/>
      <c r="GII65" s="497"/>
      <c r="GIJ65" s="497"/>
      <c r="GIK65" s="497"/>
      <c r="GIL65" s="497"/>
      <c r="GIM65" s="497"/>
      <c r="GIN65" s="497"/>
      <c r="GIO65" s="497"/>
      <c r="GIP65" s="497"/>
      <c r="GIQ65" s="497"/>
      <c r="GIR65" s="497"/>
      <c r="GIS65" s="497"/>
      <c r="GIT65" s="497"/>
      <c r="GIU65" s="497"/>
      <c r="GIV65" s="497"/>
      <c r="GIW65" s="497"/>
      <c r="GIX65" s="497"/>
      <c r="GIY65" s="497"/>
      <c r="GIZ65" s="497"/>
      <c r="GJA65" s="497"/>
      <c r="GJB65" s="497"/>
      <c r="GJC65" s="497"/>
      <c r="GJD65" s="497"/>
      <c r="GJE65" s="497"/>
      <c r="GJF65" s="497"/>
      <c r="GJG65" s="497"/>
      <c r="GJH65" s="497"/>
      <c r="GJI65" s="497"/>
      <c r="GJJ65" s="497"/>
      <c r="GJK65" s="497"/>
      <c r="GJL65" s="497"/>
      <c r="GJM65" s="497"/>
      <c r="GJN65" s="497"/>
      <c r="GJO65" s="497"/>
      <c r="GJP65" s="497"/>
      <c r="GJQ65" s="497"/>
      <c r="GJR65" s="497"/>
      <c r="GJS65" s="497"/>
      <c r="GJT65" s="497"/>
      <c r="GJU65" s="497"/>
      <c r="GJV65" s="497"/>
      <c r="GJW65" s="497"/>
      <c r="GJX65" s="497"/>
      <c r="GJY65" s="497"/>
      <c r="GJZ65" s="497"/>
      <c r="GKA65" s="497"/>
      <c r="GKB65" s="497"/>
      <c r="GKC65" s="497"/>
      <c r="GKD65" s="497"/>
      <c r="GKE65" s="497"/>
      <c r="GKF65" s="497"/>
      <c r="GKG65" s="497"/>
      <c r="GKH65" s="497"/>
      <c r="GKI65" s="497"/>
      <c r="GKJ65" s="497"/>
      <c r="GKK65" s="497"/>
      <c r="GKL65" s="497"/>
      <c r="GKM65" s="497"/>
      <c r="GKN65" s="497"/>
      <c r="GKO65" s="497"/>
      <c r="GKP65" s="497"/>
      <c r="GKQ65" s="497"/>
      <c r="GKR65" s="497"/>
      <c r="GKS65" s="497"/>
      <c r="GKT65" s="497"/>
      <c r="GKU65" s="497"/>
      <c r="GKV65" s="497"/>
      <c r="GKW65" s="497"/>
      <c r="GKX65" s="497"/>
      <c r="GKY65" s="497"/>
      <c r="GKZ65" s="497"/>
      <c r="GLA65" s="497"/>
      <c r="GLB65" s="497"/>
      <c r="GLC65" s="497"/>
      <c r="GLD65" s="497"/>
      <c r="GLE65" s="497"/>
      <c r="GLF65" s="497"/>
      <c r="GLG65" s="497"/>
      <c r="GLH65" s="497"/>
      <c r="GLI65" s="497"/>
      <c r="GLJ65" s="497"/>
      <c r="GLK65" s="497"/>
      <c r="GLL65" s="497"/>
      <c r="GLM65" s="497"/>
      <c r="GLN65" s="497"/>
      <c r="GLO65" s="497"/>
      <c r="GLP65" s="497"/>
      <c r="GLQ65" s="497"/>
      <c r="GLR65" s="497"/>
      <c r="GLS65" s="497"/>
      <c r="GLT65" s="497"/>
      <c r="GLU65" s="497"/>
      <c r="GLV65" s="497"/>
      <c r="GLW65" s="497"/>
      <c r="GLX65" s="497"/>
      <c r="GLY65" s="497"/>
      <c r="GLZ65" s="497"/>
      <c r="GMA65" s="497"/>
      <c r="GMB65" s="497"/>
      <c r="GMC65" s="497"/>
      <c r="GMD65" s="497"/>
      <c r="GME65" s="497"/>
      <c r="GMF65" s="497"/>
      <c r="GMG65" s="497"/>
      <c r="GMH65" s="497"/>
      <c r="GMI65" s="497"/>
      <c r="GMJ65" s="497"/>
      <c r="GMK65" s="497"/>
      <c r="GML65" s="497"/>
      <c r="GMM65" s="497"/>
      <c r="GMN65" s="497"/>
      <c r="GMO65" s="497"/>
      <c r="GMP65" s="497"/>
      <c r="GMQ65" s="497"/>
      <c r="GMR65" s="497"/>
      <c r="GMS65" s="497"/>
      <c r="GMT65" s="497"/>
      <c r="GMU65" s="497"/>
      <c r="GMV65" s="497"/>
      <c r="GMW65" s="497"/>
      <c r="GMX65" s="497"/>
      <c r="GMY65" s="497"/>
      <c r="GMZ65" s="497"/>
      <c r="GNA65" s="497"/>
      <c r="GNB65" s="497"/>
      <c r="GNC65" s="497"/>
      <c r="GND65" s="497"/>
      <c r="GNE65" s="497"/>
      <c r="GNF65" s="497"/>
      <c r="GNG65" s="497"/>
      <c r="GNH65" s="497"/>
      <c r="GNI65" s="497"/>
      <c r="GNJ65" s="497"/>
      <c r="GNK65" s="497"/>
      <c r="GNL65" s="497"/>
      <c r="GNM65" s="497"/>
      <c r="GNN65" s="497"/>
      <c r="GNO65" s="497"/>
      <c r="GNP65" s="497"/>
      <c r="GNQ65" s="497"/>
      <c r="GNR65" s="497"/>
      <c r="GNS65" s="497"/>
      <c r="GNT65" s="497"/>
      <c r="GNU65" s="497"/>
      <c r="GNV65" s="497"/>
      <c r="GNW65" s="497"/>
      <c r="GNX65" s="497"/>
      <c r="GNY65" s="497"/>
      <c r="GNZ65" s="497"/>
      <c r="GOA65" s="497"/>
      <c r="GOB65" s="497"/>
      <c r="GOC65" s="497"/>
      <c r="GOD65" s="497"/>
      <c r="GOE65" s="497"/>
      <c r="GOF65" s="497"/>
      <c r="GOG65" s="497"/>
      <c r="GOH65" s="497"/>
      <c r="GOI65" s="497"/>
      <c r="GOJ65" s="497"/>
      <c r="GOK65" s="497"/>
      <c r="GOL65" s="497"/>
      <c r="GOM65" s="497"/>
      <c r="GON65" s="497"/>
      <c r="GOO65" s="497"/>
      <c r="GOP65" s="497"/>
      <c r="GOQ65" s="497"/>
      <c r="GOR65" s="497"/>
      <c r="GOS65" s="497"/>
      <c r="GOT65" s="497"/>
      <c r="GOU65" s="497"/>
      <c r="GOV65" s="497"/>
      <c r="GOW65" s="497"/>
      <c r="GOX65" s="497"/>
      <c r="GOY65" s="497"/>
      <c r="GOZ65" s="497"/>
      <c r="GPA65" s="497"/>
      <c r="GPB65" s="497"/>
      <c r="GPC65" s="497"/>
      <c r="GPD65" s="497"/>
      <c r="GPE65" s="497"/>
      <c r="GPF65" s="497"/>
      <c r="GPG65" s="497"/>
      <c r="GPH65" s="497"/>
      <c r="GPI65" s="497"/>
      <c r="GPJ65" s="497"/>
      <c r="GPK65" s="497"/>
      <c r="GPL65" s="497"/>
      <c r="GPM65" s="497"/>
      <c r="GPN65" s="497"/>
      <c r="GPO65" s="497"/>
      <c r="GPP65" s="497"/>
      <c r="GPQ65" s="497"/>
      <c r="GPR65" s="497"/>
      <c r="GPS65" s="497"/>
      <c r="GPT65" s="497"/>
      <c r="GPU65" s="497"/>
      <c r="GPV65" s="497"/>
      <c r="GPW65" s="497"/>
      <c r="GPX65" s="497"/>
      <c r="GPY65" s="497"/>
      <c r="GPZ65" s="497"/>
      <c r="GQA65" s="497"/>
      <c r="GQB65" s="497"/>
      <c r="GQC65" s="497"/>
      <c r="GQD65" s="497"/>
      <c r="GQE65" s="497"/>
      <c r="GQF65" s="497"/>
      <c r="GQG65" s="497"/>
      <c r="GQH65" s="497"/>
      <c r="GQI65" s="497"/>
      <c r="GQJ65" s="497"/>
      <c r="GQK65" s="497"/>
      <c r="GQL65" s="497"/>
      <c r="GQM65" s="497"/>
      <c r="GQN65" s="497"/>
      <c r="GQO65" s="497"/>
      <c r="GQP65" s="497"/>
      <c r="GQQ65" s="497"/>
      <c r="GQR65" s="497"/>
      <c r="GQS65" s="497"/>
      <c r="GQT65" s="497"/>
      <c r="GQU65" s="497"/>
      <c r="GQV65" s="497"/>
      <c r="GQW65" s="497"/>
      <c r="GQX65" s="497"/>
      <c r="GQY65" s="497"/>
      <c r="GQZ65" s="497"/>
      <c r="GRA65" s="497"/>
      <c r="GRB65" s="497"/>
      <c r="GRC65" s="497"/>
      <c r="GRD65" s="497"/>
      <c r="GRE65" s="497"/>
      <c r="GRF65" s="497"/>
      <c r="GRG65" s="497"/>
      <c r="GRH65" s="497"/>
      <c r="GRI65" s="497"/>
      <c r="GRJ65" s="497"/>
      <c r="GRK65" s="497"/>
      <c r="GRL65" s="497"/>
      <c r="GRM65" s="497"/>
      <c r="GRN65" s="497"/>
      <c r="GRO65" s="497"/>
      <c r="GRP65" s="497"/>
      <c r="GRQ65" s="497"/>
      <c r="GRR65" s="497"/>
      <c r="GRS65" s="497"/>
      <c r="GRT65" s="497"/>
      <c r="GRU65" s="497"/>
      <c r="GRV65" s="497"/>
      <c r="GRW65" s="497"/>
      <c r="GRX65" s="497"/>
      <c r="GRY65" s="497"/>
      <c r="GRZ65" s="497"/>
      <c r="GSA65" s="497"/>
      <c r="GSB65" s="497"/>
      <c r="GSC65" s="497"/>
      <c r="GSD65" s="497"/>
      <c r="GSE65" s="497"/>
      <c r="GSF65" s="497"/>
      <c r="GSG65" s="497"/>
      <c r="GSH65" s="497"/>
      <c r="GSI65" s="497"/>
      <c r="GSJ65" s="497"/>
      <c r="GSK65" s="497"/>
      <c r="GSL65" s="497"/>
      <c r="GSM65" s="497"/>
      <c r="GSN65" s="497"/>
      <c r="GSO65" s="497"/>
      <c r="GSP65" s="497"/>
      <c r="GSQ65" s="497"/>
      <c r="GSR65" s="497"/>
      <c r="GSS65" s="497"/>
      <c r="GST65" s="497"/>
      <c r="GSU65" s="497"/>
      <c r="GSV65" s="497"/>
      <c r="GSW65" s="497"/>
      <c r="GSX65" s="497"/>
      <c r="GSY65" s="497"/>
      <c r="GSZ65" s="497"/>
      <c r="GTA65" s="497"/>
      <c r="GTB65" s="497"/>
      <c r="GTC65" s="497"/>
      <c r="GTD65" s="497"/>
      <c r="GTE65" s="497"/>
      <c r="GTF65" s="497"/>
      <c r="GTG65" s="497"/>
      <c r="GTH65" s="497"/>
      <c r="GTI65" s="497"/>
      <c r="GTJ65" s="497"/>
      <c r="GTK65" s="497"/>
      <c r="GTL65" s="497"/>
      <c r="GTM65" s="497"/>
      <c r="GTN65" s="497"/>
      <c r="GTO65" s="497"/>
      <c r="GTP65" s="497"/>
      <c r="GTQ65" s="497"/>
      <c r="GTR65" s="497"/>
      <c r="GTS65" s="497"/>
      <c r="GTT65" s="497"/>
      <c r="GTU65" s="497"/>
      <c r="GTV65" s="497"/>
      <c r="GTW65" s="497"/>
      <c r="GTX65" s="497"/>
      <c r="GTY65" s="497"/>
      <c r="GTZ65" s="497"/>
      <c r="GUA65" s="497"/>
      <c r="GUB65" s="497"/>
      <c r="GUC65" s="497"/>
      <c r="GUD65" s="497"/>
      <c r="GUE65" s="497"/>
      <c r="GUF65" s="497"/>
      <c r="GUG65" s="497"/>
      <c r="GUH65" s="497"/>
      <c r="GUI65" s="497"/>
      <c r="GUJ65" s="497"/>
      <c r="GUK65" s="497"/>
      <c r="GUL65" s="497"/>
      <c r="GUM65" s="497"/>
      <c r="GUN65" s="497"/>
      <c r="GUO65" s="497"/>
      <c r="GUP65" s="497"/>
      <c r="GUQ65" s="497"/>
      <c r="GUR65" s="497"/>
      <c r="GUS65" s="497"/>
      <c r="GUT65" s="497"/>
      <c r="GUU65" s="497"/>
      <c r="GUV65" s="497"/>
      <c r="GUW65" s="497"/>
      <c r="GUX65" s="497"/>
      <c r="GUY65" s="497"/>
      <c r="GUZ65" s="497"/>
      <c r="GVA65" s="497"/>
      <c r="GVB65" s="497"/>
      <c r="GVC65" s="497"/>
      <c r="GVD65" s="497"/>
      <c r="GVE65" s="497"/>
      <c r="GVF65" s="497"/>
      <c r="GVG65" s="497"/>
      <c r="GVH65" s="497"/>
      <c r="GVI65" s="497"/>
      <c r="GVJ65" s="497"/>
      <c r="GVK65" s="497"/>
      <c r="GVL65" s="497"/>
      <c r="GVM65" s="497"/>
      <c r="GVN65" s="497"/>
      <c r="GVO65" s="497"/>
      <c r="GVP65" s="497"/>
      <c r="GVQ65" s="497"/>
      <c r="GVR65" s="497"/>
      <c r="GVS65" s="497"/>
      <c r="GVT65" s="497"/>
      <c r="GVU65" s="497"/>
      <c r="GVV65" s="497"/>
      <c r="GVW65" s="497"/>
      <c r="GVX65" s="497"/>
      <c r="GVY65" s="497"/>
      <c r="GVZ65" s="497"/>
      <c r="GWA65" s="497"/>
      <c r="GWB65" s="497"/>
      <c r="GWC65" s="497"/>
      <c r="GWD65" s="497"/>
      <c r="GWE65" s="497"/>
      <c r="GWF65" s="497"/>
      <c r="GWG65" s="497"/>
      <c r="GWH65" s="497"/>
      <c r="GWI65" s="497"/>
      <c r="GWJ65" s="497"/>
      <c r="GWK65" s="497"/>
      <c r="GWL65" s="497"/>
      <c r="GWM65" s="497"/>
      <c r="GWN65" s="497"/>
      <c r="GWO65" s="497"/>
      <c r="GWP65" s="497"/>
      <c r="GWQ65" s="497"/>
      <c r="GWR65" s="497"/>
      <c r="GWS65" s="497"/>
      <c r="GWT65" s="497"/>
      <c r="GWU65" s="497"/>
      <c r="GWV65" s="497"/>
      <c r="GWW65" s="497"/>
      <c r="GWX65" s="497"/>
      <c r="GWY65" s="497"/>
      <c r="GWZ65" s="497"/>
      <c r="GXA65" s="497"/>
      <c r="GXB65" s="497"/>
      <c r="GXC65" s="497"/>
      <c r="GXD65" s="497"/>
      <c r="GXE65" s="497"/>
      <c r="GXF65" s="497"/>
      <c r="GXG65" s="497"/>
      <c r="GXH65" s="497"/>
      <c r="GXI65" s="497"/>
      <c r="GXJ65" s="497"/>
      <c r="GXK65" s="497"/>
      <c r="GXL65" s="497"/>
      <c r="GXM65" s="497"/>
      <c r="GXN65" s="497"/>
      <c r="GXO65" s="497"/>
      <c r="GXP65" s="497"/>
      <c r="GXQ65" s="497"/>
      <c r="GXR65" s="497"/>
      <c r="GXS65" s="497"/>
      <c r="GXT65" s="497"/>
      <c r="GXU65" s="497"/>
      <c r="GXV65" s="497"/>
      <c r="GXW65" s="497"/>
      <c r="GXX65" s="497"/>
      <c r="GXY65" s="497"/>
      <c r="GXZ65" s="497"/>
      <c r="GYA65" s="497"/>
      <c r="GYB65" s="497"/>
      <c r="GYC65" s="497"/>
      <c r="GYD65" s="497"/>
      <c r="GYE65" s="497"/>
      <c r="GYF65" s="497"/>
      <c r="GYG65" s="497"/>
      <c r="GYH65" s="497"/>
      <c r="GYI65" s="497"/>
      <c r="GYJ65" s="497"/>
      <c r="GYK65" s="497"/>
      <c r="GYL65" s="497"/>
      <c r="GYM65" s="497"/>
      <c r="GYN65" s="497"/>
      <c r="GYO65" s="497"/>
      <c r="GYP65" s="497"/>
      <c r="GYQ65" s="497"/>
      <c r="GYR65" s="497"/>
      <c r="GYS65" s="497"/>
      <c r="GYT65" s="497"/>
      <c r="GYU65" s="497"/>
      <c r="GYV65" s="497"/>
      <c r="GYW65" s="497"/>
      <c r="GYX65" s="497"/>
      <c r="GYY65" s="497"/>
      <c r="GYZ65" s="497"/>
      <c r="GZA65" s="497"/>
      <c r="GZB65" s="497"/>
      <c r="GZC65" s="497"/>
      <c r="GZD65" s="497"/>
      <c r="GZE65" s="497"/>
      <c r="GZF65" s="497"/>
      <c r="GZG65" s="497"/>
      <c r="GZH65" s="497"/>
      <c r="GZI65" s="497"/>
      <c r="GZJ65" s="497"/>
      <c r="GZK65" s="497"/>
      <c r="GZL65" s="497"/>
      <c r="GZM65" s="497"/>
      <c r="GZN65" s="497"/>
      <c r="GZO65" s="497"/>
      <c r="GZP65" s="497"/>
      <c r="GZQ65" s="497"/>
      <c r="GZR65" s="497"/>
      <c r="GZS65" s="497"/>
      <c r="GZT65" s="497"/>
      <c r="GZU65" s="497"/>
      <c r="GZV65" s="497"/>
      <c r="GZW65" s="497"/>
      <c r="GZX65" s="497"/>
      <c r="GZY65" s="497"/>
      <c r="GZZ65" s="497"/>
      <c r="HAA65" s="497"/>
      <c r="HAB65" s="497"/>
      <c r="HAC65" s="497"/>
      <c r="HAD65" s="497"/>
      <c r="HAE65" s="497"/>
      <c r="HAF65" s="497"/>
      <c r="HAG65" s="497"/>
      <c r="HAH65" s="497"/>
      <c r="HAI65" s="497"/>
      <c r="HAJ65" s="497"/>
      <c r="HAK65" s="497"/>
      <c r="HAL65" s="497"/>
      <c r="HAM65" s="497"/>
      <c r="HAN65" s="497"/>
      <c r="HAO65" s="497"/>
      <c r="HAP65" s="497"/>
      <c r="HAQ65" s="497"/>
      <c r="HAR65" s="497"/>
      <c r="HAS65" s="497"/>
      <c r="HAT65" s="497"/>
      <c r="HAU65" s="497"/>
      <c r="HAV65" s="497"/>
      <c r="HAW65" s="497"/>
      <c r="HAX65" s="497"/>
      <c r="HAY65" s="497"/>
      <c r="HAZ65" s="497"/>
      <c r="HBA65" s="497"/>
      <c r="HBB65" s="497"/>
      <c r="HBC65" s="497"/>
      <c r="HBD65" s="497"/>
      <c r="HBE65" s="497"/>
      <c r="HBF65" s="497"/>
      <c r="HBG65" s="497"/>
      <c r="HBH65" s="497"/>
      <c r="HBI65" s="497"/>
      <c r="HBJ65" s="497"/>
      <c r="HBK65" s="497"/>
      <c r="HBL65" s="497"/>
      <c r="HBM65" s="497"/>
      <c r="HBN65" s="497"/>
      <c r="HBO65" s="497"/>
      <c r="HBP65" s="497"/>
      <c r="HBQ65" s="497"/>
      <c r="HBR65" s="497"/>
      <c r="HBS65" s="497"/>
      <c r="HBT65" s="497"/>
      <c r="HBU65" s="497"/>
      <c r="HBV65" s="497"/>
      <c r="HBW65" s="497"/>
      <c r="HBX65" s="497"/>
      <c r="HBY65" s="497"/>
      <c r="HBZ65" s="497"/>
      <c r="HCA65" s="497"/>
      <c r="HCB65" s="497"/>
      <c r="HCC65" s="497"/>
      <c r="HCD65" s="497"/>
      <c r="HCE65" s="497"/>
      <c r="HCF65" s="497"/>
      <c r="HCG65" s="497"/>
      <c r="HCH65" s="497"/>
      <c r="HCI65" s="497"/>
      <c r="HCJ65" s="497"/>
      <c r="HCK65" s="497"/>
      <c r="HCL65" s="497"/>
      <c r="HCM65" s="497"/>
      <c r="HCN65" s="497"/>
      <c r="HCO65" s="497"/>
      <c r="HCP65" s="497"/>
      <c r="HCQ65" s="497"/>
      <c r="HCR65" s="497"/>
      <c r="HCS65" s="497"/>
      <c r="HCT65" s="497"/>
      <c r="HCU65" s="497"/>
      <c r="HCV65" s="497"/>
      <c r="HCW65" s="497"/>
      <c r="HCX65" s="497"/>
      <c r="HCY65" s="497"/>
      <c r="HCZ65" s="497"/>
      <c r="HDA65" s="497"/>
      <c r="HDB65" s="497"/>
      <c r="HDC65" s="497"/>
      <c r="HDD65" s="497"/>
      <c r="HDE65" s="497"/>
      <c r="HDF65" s="497"/>
      <c r="HDG65" s="497"/>
      <c r="HDH65" s="497"/>
      <c r="HDI65" s="497"/>
      <c r="HDJ65" s="497"/>
      <c r="HDK65" s="497"/>
      <c r="HDL65" s="497"/>
      <c r="HDM65" s="497"/>
      <c r="HDN65" s="497"/>
      <c r="HDO65" s="497"/>
      <c r="HDP65" s="497"/>
      <c r="HDQ65" s="497"/>
      <c r="HDR65" s="497"/>
      <c r="HDS65" s="497"/>
      <c r="HDT65" s="497"/>
      <c r="HDU65" s="497"/>
      <c r="HDV65" s="497"/>
      <c r="HDW65" s="497"/>
      <c r="HDX65" s="497"/>
      <c r="HDY65" s="497"/>
      <c r="HDZ65" s="497"/>
      <c r="HEA65" s="497"/>
      <c r="HEB65" s="497"/>
      <c r="HEC65" s="497"/>
      <c r="HED65" s="497"/>
      <c r="HEE65" s="497"/>
      <c r="HEF65" s="497"/>
      <c r="HEG65" s="497"/>
      <c r="HEH65" s="497"/>
      <c r="HEI65" s="497"/>
      <c r="HEJ65" s="497"/>
      <c r="HEK65" s="497"/>
      <c r="HEL65" s="497"/>
      <c r="HEM65" s="497"/>
      <c r="HEN65" s="497"/>
      <c r="HEO65" s="497"/>
      <c r="HEP65" s="497"/>
      <c r="HEQ65" s="497"/>
      <c r="HER65" s="497"/>
      <c r="HES65" s="497"/>
      <c r="HET65" s="497"/>
      <c r="HEU65" s="497"/>
      <c r="HEV65" s="497"/>
      <c r="HEW65" s="497"/>
      <c r="HEX65" s="497"/>
      <c r="HEY65" s="497"/>
      <c r="HEZ65" s="497"/>
      <c r="HFA65" s="497"/>
      <c r="HFB65" s="497"/>
      <c r="HFC65" s="497"/>
      <c r="HFD65" s="497"/>
      <c r="HFE65" s="497"/>
      <c r="HFF65" s="497"/>
      <c r="HFG65" s="497"/>
      <c r="HFH65" s="497"/>
      <c r="HFI65" s="497"/>
      <c r="HFJ65" s="497"/>
      <c r="HFK65" s="497"/>
      <c r="HFL65" s="497"/>
      <c r="HFM65" s="497"/>
      <c r="HFN65" s="497"/>
      <c r="HFO65" s="497"/>
      <c r="HFP65" s="497"/>
      <c r="HFQ65" s="497"/>
      <c r="HFR65" s="497"/>
      <c r="HFS65" s="497"/>
      <c r="HFT65" s="497"/>
      <c r="HFU65" s="497"/>
      <c r="HFV65" s="497"/>
      <c r="HFW65" s="497"/>
      <c r="HFX65" s="497"/>
      <c r="HFY65" s="497"/>
      <c r="HFZ65" s="497"/>
      <c r="HGA65" s="497"/>
      <c r="HGB65" s="497"/>
      <c r="HGC65" s="497"/>
      <c r="HGD65" s="497"/>
      <c r="HGE65" s="497"/>
      <c r="HGF65" s="497"/>
      <c r="HGG65" s="497"/>
      <c r="HGH65" s="497"/>
      <c r="HGI65" s="497"/>
      <c r="HGJ65" s="497"/>
      <c r="HGK65" s="497"/>
      <c r="HGL65" s="497"/>
      <c r="HGM65" s="497"/>
      <c r="HGN65" s="497"/>
      <c r="HGO65" s="497"/>
      <c r="HGP65" s="497"/>
      <c r="HGQ65" s="497"/>
      <c r="HGR65" s="497"/>
      <c r="HGS65" s="497"/>
      <c r="HGT65" s="497"/>
      <c r="HGU65" s="497"/>
      <c r="HGV65" s="497"/>
      <c r="HGW65" s="497"/>
      <c r="HGX65" s="497"/>
      <c r="HGY65" s="497"/>
      <c r="HGZ65" s="497"/>
      <c r="HHA65" s="497"/>
      <c r="HHB65" s="497"/>
      <c r="HHC65" s="497"/>
      <c r="HHD65" s="497"/>
      <c r="HHE65" s="497"/>
      <c r="HHF65" s="497"/>
      <c r="HHG65" s="497"/>
      <c r="HHH65" s="497"/>
      <c r="HHI65" s="497"/>
      <c r="HHJ65" s="497"/>
      <c r="HHK65" s="497"/>
      <c r="HHL65" s="497"/>
      <c r="HHM65" s="497"/>
      <c r="HHN65" s="497"/>
      <c r="HHO65" s="497"/>
      <c r="HHP65" s="497"/>
      <c r="HHQ65" s="497"/>
      <c r="HHR65" s="497"/>
      <c r="HHS65" s="497"/>
      <c r="HHT65" s="497"/>
      <c r="HHU65" s="497"/>
      <c r="HHV65" s="497"/>
      <c r="HHW65" s="497"/>
      <c r="HHX65" s="497"/>
      <c r="HHY65" s="497"/>
      <c r="HHZ65" s="497"/>
      <c r="HIA65" s="497"/>
      <c r="HIB65" s="497"/>
      <c r="HIC65" s="497"/>
      <c r="HID65" s="497"/>
      <c r="HIE65" s="497"/>
      <c r="HIF65" s="497"/>
      <c r="HIG65" s="497"/>
      <c r="HIH65" s="497"/>
      <c r="HII65" s="497"/>
      <c r="HIJ65" s="497"/>
      <c r="HIK65" s="497"/>
      <c r="HIL65" s="497"/>
      <c r="HIM65" s="497"/>
      <c r="HIN65" s="497"/>
      <c r="HIO65" s="497"/>
      <c r="HIP65" s="497"/>
      <c r="HIQ65" s="497"/>
      <c r="HIR65" s="497"/>
      <c r="HIS65" s="497"/>
      <c r="HIT65" s="497"/>
      <c r="HIU65" s="497"/>
      <c r="HIV65" s="497"/>
      <c r="HIW65" s="497"/>
      <c r="HIX65" s="497"/>
      <c r="HIY65" s="497"/>
      <c r="HIZ65" s="497"/>
      <c r="HJA65" s="497"/>
      <c r="HJB65" s="497"/>
      <c r="HJC65" s="497"/>
      <c r="HJD65" s="497"/>
      <c r="HJE65" s="497"/>
      <c r="HJF65" s="497"/>
      <c r="HJG65" s="497"/>
      <c r="HJH65" s="497"/>
      <c r="HJI65" s="497"/>
      <c r="HJJ65" s="497"/>
      <c r="HJK65" s="497"/>
      <c r="HJL65" s="497"/>
      <c r="HJM65" s="497"/>
      <c r="HJN65" s="497"/>
      <c r="HJO65" s="497"/>
      <c r="HJP65" s="497"/>
      <c r="HJQ65" s="497"/>
      <c r="HJR65" s="497"/>
      <c r="HJS65" s="497"/>
      <c r="HJT65" s="497"/>
      <c r="HJU65" s="497"/>
      <c r="HJV65" s="497"/>
      <c r="HJW65" s="497"/>
      <c r="HJX65" s="497"/>
      <c r="HJY65" s="497"/>
      <c r="HJZ65" s="497"/>
      <c r="HKA65" s="497"/>
      <c r="HKB65" s="497"/>
      <c r="HKC65" s="497"/>
      <c r="HKD65" s="497"/>
      <c r="HKE65" s="497"/>
      <c r="HKF65" s="497"/>
      <c r="HKG65" s="497"/>
      <c r="HKH65" s="497"/>
      <c r="HKI65" s="497"/>
      <c r="HKJ65" s="497"/>
      <c r="HKK65" s="497"/>
      <c r="HKL65" s="497"/>
      <c r="HKM65" s="497"/>
      <c r="HKN65" s="497"/>
      <c r="HKO65" s="497"/>
      <c r="HKP65" s="497"/>
      <c r="HKQ65" s="497"/>
      <c r="HKR65" s="497"/>
      <c r="HKS65" s="497"/>
      <c r="HKT65" s="497"/>
      <c r="HKU65" s="497"/>
      <c r="HKV65" s="497"/>
      <c r="HKW65" s="497"/>
      <c r="HKX65" s="497"/>
      <c r="HKY65" s="497"/>
      <c r="HKZ65" s="497"/>
      <c r="HLA65" s="497"/>
      <c r="HLB65" s="497"/>
      <c r="HLC65" s="497"/>
      <c r="HLD65" s="497"/>
      <c r="HLE65" s="497"/>
      <c r="HLF65" s="497"/>
      <c r="HLG65" s="497"/>
      <c r="HLH65" s="497"/>
      <c r="HLI65" s="497"/>
      <c r="HLJ65" s="497"/>
      <c r="HLK65" s="497"/>
      <c r="HLL65" s="497"/>
      <c r="HLM65" s="497"/>
      <c r="HLN65" s="497"/>
      <c r="HLO65" s="497"/>
      <c r="HLP65" s="497"/>
      <c r="HLQ65" s="497"/>
      <c r="HLR65" s="497"/>
      <c r="HLS65" s="497"/>
      <c r="HLT65" s="497"/>
      <c r="HLU65" s="497"/>
      <c r="HLV65" s="497"/>
      <c r="HLW65" s="497"/>
      <c r="HLX65" s="497"/>
      <c r="HLY65" s="497"/>
      <c r="HLZ65" s="497"/>
      <c r="HMA65" s="497"/>
      <c r="HMB65" s="497"/>
      <c r="HMC65" s="497"/>
      <c r="HMD65" s="497"/>
      <c r="HME65" s="497"/>
      <c r="HMF65" s="497"/>
      <c r="HMG65" s="497"/>
      <c r="HMH65" s="497"/>
      <c r="HMI65" s="497"/>
      <c r="HMJ65" s="497"/>
      <c r="HMK65" s="497"/>
      <c r="HML65" s="497"/>
      <c r="HMM65" s="497"/>
      <c r="HMN65" s="497"/>
      <c r="HMO65" s="497"/>
      <c r="HMP65" s="497"/>
      <c r="HMQ65" s="497"/>
      <c r="HMR65" s="497"/>
      <c r="HMS65" s="497"/>
      <c r="HMT65" s="497"/>
      <c r="HMU65" s="497"/>
      <c r="HMV65" s="497"/>
      <c r="HMW65" s="497"/>
      <c r="HMX65" s="497"/>
      <c r="HMY65" s="497"/>
      <c r="HMZ65" s="497"/>
      <c r="HNA65" s="497"/>
      <c r="HNB65" s="497"/>
      <c r="HNC65" s="497"/>
      <c r="HND65" s="497"/>
      <c r="HNE65" s="497"/>
      <c r="HNF65" s="497"/>
      <c r="HNG65" s="497"/>
      <c r="HNH65" s="497"/>
      <c r="HNI65" s="497"/>
      <c r="HNJ65" s="497"/>
      <c r="HNK65" s="497"/>
      <c r="HNL65" s="497"/>
      <c r="HNM65" s="497"/>
      <c r="HNN65" s="497"/>
      <c r="HNO65" s="497"/>
      <c r="HNP65" s="497"/>
      <c r="HNQ65" s="497"/>
      <c r="HNR65" s="497"/>
      <c r="HNS65" s="497"/>
      <c r="HNT65" s="497"/>
      <c r="HNU65" s="497"/>
      <c r="HNV65" s="497"/>
      <c r="HNW65" s="497"/>
      <c r="HNX65" s="497"/>
      <c r="HNY65" s="497"/>
      <c r="HNZ65" s="497"/>
      <c r="HOA65" s="497"/>
      <c r="HOB65" s="497"/>
      <c r="HOC65" s="497"/>
      <c r="HOD65" s="497"/>
      <c r="HOE65" s="497"/>
      <c r="HOF65" s="497"/>
      <c r="HOG65" s="497"/>
      <c r="HOH65" s="497"/>
      <c r="HOI65" s="497"/>
      <c r="HOJ65" s="497"/>
      <c r="HOK65" s="497"/>
      <c r="HOL65" s="497"/>
      <c r="HOM65" s="497"/>
      <c r="HON65" s="497"/>
      <c r="HOO65" s="497"/>
      <c r="HOP65" s="497"/>
      <c r="HOQ65" s="497"/>
      <c r="HOR65" s="497"/>
      <c r="HOS65" s="497"/>
      <c r="HOT65" s="497"/>
      <c r="HOU65" s="497"/>
      <c r="HOV65" s="497"/>
      <c r="HOW65" s="497"/>
      <c r="HOX65" s="497"/>
      <c r="HOY65" s="497"/>
      <c r="HOZ65" s="497"/>
      <c r="HPA65" s="497"/>
      <c r="HPB65" s="497"/>
      <c r="HPC65" s="497"/>
      <c r="HPD65" s="497"/>
      <c r="HPE65" s="497"/>
      <c r="HPF65" s="497"/>
      <c r="HPG65" s="497"/>
      <c r="HPH65" s="497"/>
      <c r="HPI65" s="497"/>
      <c r="HPJ65" s="497"/>
      <c r="HPK65" s="497"/>
      <c r="HPL65" s="497"/>
      <c r="HPM65" s="497"/>
      <c r="HPN65" s="497"/>
      <c r="HPO65" s="497"/>
      <c r="HPP65" s="497"/>
      <c r="HPQ65" s="497"/>
      <c r="HPR65" s="497"/>
      <c r="HPS65" s="497"/>
      <c r="HPT65" s="497"/>
      <c r="HPU65" s="497"/>
      <c r="HPV65" s="497"/>
      <c r="HPW65" s="497"/>
      <c r="HPX65" s="497"/>
      <c r="HPY65" s="497"/>
      <c r="HPZ65" s="497"/>
      <c r="HQA65" s="497"/>
      <c r="HQB65" s="497"/>
      <c r="HQC65" s="497"/>
      <c r="HQD65" s="497"/>
      <c r="HQE65" s="497"/>
      <c r="HQF65" s="497"/>
      <c r="HQG65" s="497"/>
      <c r="HQH65" s="497"/>
      <c r="HQI65" s="497"/>
      <c r="HQJ65" s="497"/>
      <c r="HQK65" s="497"/>
      <c r="HQL65" s="497"/>
      <c r="HQM65" s="497"/>
      <c r="HQN65" s="497"/>
      <c r="HQO65" s="497"/>
      <c r="HQP65" s="497"/>
      <c r="HQQ65" s="497"/>
      <c r="HQR65" s="497"/>
      <c r="HQS65" s="497"/>
      <c r="HQT65" s="497"/>
      <c r="HQU65" s="497"/>
      <c r="HQV65" s="497"/>
      <c r="HQW65" s="497"/>
      <c r="HQX65" s="497"/>
      <c r="HQY65" s="497"/>
      <c r="HQZ65" s="497"/>
      <c r="HRA65" s="497"/>
      <c r="HRB65" s="497"/>
      <c r="HRC65" s="497"/>
      <c r="HRD65" s="497"/>
      <c r="HRE65" s="497"/>
      <c r="HRF65" s="497"/>
      <c r="HRG65" s="497"/>
      <c r="HRH65" s="497"/>
      <c r="HRI65" s="497"/>
      <c r="HRJ65" s="497"/>
      <c r="HRK65" s="497"/>
      <c r="HRL65" s="497"/>
      <c r="HRM65" s="497"/>
      <c r="HRN65" s="497"/>
      <c r="HRO65" s="497"/>
      <c r="HRP65" s="497"/>
      <c r="HRQ65" s="497"/>
      <c r="HRR65" s="497"/>
      <c r="HRS65" s="497"/>
      <c r="HRT65" s="497"/>
      <c r="HRU65" s="497"/>
      <c r="HRV65" s="497"/>
      <c r="HRW65" s="497"/>
      <c r="HRX65" s="497"/>
      <c r="HRY65" s="497"/>
      <c r="HRZ65" s="497"/>
      <c r="HSA65" s="497"/>
      <c r="HSB65" s="497"/>
      <c r="HSC65" s="497"/>
      <c r="HSD65" s="497"/>
      <c r="HSE65" s="497"/>
      <c r="HSF65" s="497"/>
      <c r="HSG65" s="497"/>
      <c r="HSH65" s="497"/>
      <c r="HSI65" s="497"/>
      <c r="HSJ65" s="497"/>
      <c r="HSK65" s="497"/>
      <c r="HSL65" s="497"/>
      <c r="HSM65" s="497"/>
      <c r="HSN65" s="497"/>
      <c r="HSO65" s="497"/>
      <c r="HSP65" s="497"/>
      <c r="HSQ65" s="497"/>
      <c r="HSR65" s="497"/>
      <c r="HSS65" s="497"/>
      <c r="HST65" s="497"/>
      <c r="HSU65" s="497"/>
      <c r="HSV65" s="497"/>
      <c r="HSW65" s="497"/>
      <c r="HSX65" s="497"/>
      <c r="HSY65" s="497"/>
      <c r="HSZ65" s="497"/>
      <c r="HTA65" s="497"/>
      <c r="HTB65" s="497"/>
      <c r="HTC65" s="497"/>
      <c r="HTD65" s="497"/>
      <c r="HTE65" s="497"/>
      <c r="HTF65" s="497"/>
      <c r="HTG65" s="497"/>
      <c r="HTH65" s="497"/>
      <c r="HTI65" s="497"/>
      <c r="HTJ65" s="497"/>
      <c r="HTK65" s="497"/>
      <c r="HTL65" s="497"/>
      <c r="HTM65" s="497"/>
      <c r="HTN65" s="497"/>
      <c r="HTO65" s="497"/>
      <c r="HTP65" s="497"/>
      <c r="HTQ65" s="497"/>
      <c r="HTR65" s="497"/>
      <c r="HTS65" s="497"/>
      <c r="HTT65" s="497"/>
      <c r="HTU65" s="497"/>
      <c r="HTV65" s="497"/>
      <c r="HTW65" s="497"/>
      <c r="HTX65" s="497"/>
      <c r="HTY65" s="497"/>
      <c r="HTZ65" s="497"/>
      <c r="HUA65" s="497"/>
      <c r="HUB65" s="497"/>
      <c r="HUC65" s="497"/>
      <c r="HUD65" s="497"/>
      <c r="HUE65" s="497"/>
      <c r="HUF65" s="497"/>
      <c r="HUG65" s="497"/>
      <c r="HUH65" s="497"/>
      <c r="HUI65" s="497"/>
      <c r="HUJ65" s="497"/>
      <c r="HUK65" s="497"/>
      <c r="HUL65" s="497"/>
      <c r="HUM65" s="497"/>
      <c r="HUN65" s="497"/>
      <c r="HUO65" s="497"/>
      <c r="HUP65" s="497"/>
      <c r="HUQ65" s="497"/>
      <c r="HUR65" s="497"/>
      <c r="HUS65" s="497"/>
      <c r="HUT65" s="497"/>
      <c r="HUU65" s="497"/>
      <c r="HUV65" s="497"/>
      <c r="HUW65" s="497"/>
      <c r="HUX65" s="497"/>
      <c r="HUY65" s="497"/>
      <c r="HUZ65" s="497"/>
      <c r="HVA65" s="497"/>
      <c r="HVB65" s="497"/>
      <c r="HVC65" s="497"/>
      <c r="HVD65" s="497"/>
      <c r="HVE65" s="497"/>
      <c r="HVF65" s="497"/>
      <c r="HVG65" s="497"/>
      <c r="HVH65" s="497"/>
      <c r="HVI65" s="497"/>
      <c r="HVJ65" s="497"/>
      <c r="HVK65" s="497"/>
      <c r="HVL65" s="497"/>
      <c r="HVM65" s="497"/>
      <c r="HVN65" s="497"/>
      <c r="HVO65" s="497"/>
      <c r="HVP65" s="497"/>
      <c r="HVQ65" s="497"/>
      <c r="HVR65" s="497"/>
      <c r="HVS65" s="497"/>
      <c r="HVT65" s="497"/>
      <c r="HVU65" s="497"/>
      <c r="HVV65" s="497"/>
      <c r="HVW65" s="497"/>
      <c r="HVX65" s="497"/>
      <c r="HVY65" s="497"/>
      <c r="HVZ65" s="497"/>
      <c r="HWA65" s="497"/>
      <c r="HWB65" s="497"/>
      <c r="HWC65" s="497"/>
      <c r="HWD65" s="497"/>
      <c r="HWE65" s="497"/>
      <c r="HWF65" s="497"/>
      <c r="HWG65" s="497"/>
      <c r="HWH65" s="497"/>
      <c r="HWI65" s="497"/>
      <c r="HWJ65" s="497"/>
      <c r="HWK65" s="497"/>
      <c r="HWL65" s="497"/>
      <c r="HWM65" s="497"/>
      <c r="HWN65" s="497"/>
      <c r="HWO65" s="497"/>
      <c r="HWP65" s="497"/>
      <c r="HWQ65" s="497"/>
      <c r="HWR65" s="497"/>
      <c r="HWS65" s="497"/>
      <c r="HWT65" s="497"/>
      <c r="HWU65" s="497"/>
      <c r="HWV65" s="497"/>
      <c r="HWW65" s="497"/>
      <c r="HWX65" s="497"/>
      <c r="HWY65" s="497"/>
      <c r="HWZ65" s="497"/>
      <c r="HXA65" s="497"/>
      <c r="HXB65" s="497"/>
      <c r="HXC65" s="497"/>
      <c r="HXD65" s="497"/>
      <c r="HXE65" s="497"/>
      <c r="HXF65" s="497"/>
      <c r="HXG65" s="497"/>
      <c r="HXH65" s="497"/>
      <c r="HXI65" s="497"/>
      <c r="HXJ65" s="497"/>
      <c r="HXK65" s="497"/>
      <c r="HXL65" s="497"/>
      <c r="HXM65" s="497"/>
      <c r="HXN65" s="497"/>
      <c r="HXO65" s="497"/>
      <c r="HXP65" s="497"/>
      <c r="HXQ65" s="497"/>
      <c r="HXR65" s="497"/>
      <c r="HXS65" s="497"/>
      <c r="HXT65" s="497"/>
      <c r="HXU65" s="497"/>
      <c r="HXV65" s="497"/>
      <c r="HXW65" s="497"/>
      <c r="HXX65" s="497"/>
      <c r="HXY65" s="497"/>
      <c r="HXZ65" s="497"/>
      <c r="HYA65" s="497"/>
      <c r="HYB65" s="497"/>
      <c r="HYC65" s="497"/>
      <c r="HYD65" s="497"/>
      <c r="HYE65" s="497"/>
      <c r="HYF65" s="497"/>
      <c r="HYG65" s="497"/>
      <c r="HYH65" s="497"/>
      <c r="HYI65" s="497"/>
      <c r="HYJ65" s="497"/>
      <c r="HYK65" s="497"/>
      <c r="HYL65" s="497"/>
      <c r="HYM65" s="497"/>
      <c r="HYN65" s="497"/>
      <c r="HYO65" s="497"/>
      <c r="HYP65" s="497"/>
      <c r="HYQ65" s="497"/>
      <c r="HYR65" s="497"/>
      <c r="HYS65" s="497"/>
      <c r="HYT65" s="497"/>
      <c r="HYU65" s="497"/>
      <c r="HYV65" s="497"/>
      <c r="HYW65" s="497"/>
      <c r="HYX65" s="497"/>
      <c r="HYY65" s="497"/>
      <c r="HYZ65" s="497"/>
      <c r="HZA65" s="497"/>
      <c r="HZB65" s="497"/>
      <c r="HZC65" s="497"/>
      <c r="HZD65" s="497"/>
      <c r="HZE65" s="497"/>
      <c r="HZF65" s="497"/>
      <c r="HZG65" s="497"/>
      <c r="HZH65" s="497"/>
      <c r="HZI65" s="497"/>
      <c r="HZJ65" s="497"/>
      <c r="HZK65" s="497"/>
      <c r="HZL65" s="497"/>
      <c r="HZM65" s="497"/>
      <c r="HZN65" s="497"/>
      <c r="HZO65" s="497"/>
      <c r="HZP65" s="497"/>
      <c r="HZQ65" s="497"/>
      <c r="HZR65" s="497"/>
      <c r="HZS65" s="497"/>
      <c r="HZT65" s="497"/>
      <c r="HZU65" s="497"/>
      <c r="HZV65" s="497"/>
      <c r="HZW65" s="497"/>
      <c r="HZX65" s="497"/>
      <c r="HZY65" s="497"/>
      <c r="HZZ65" s="497"/>
      <c r="IAA65" s="497"/>
      <c r="IAB65" s="497"/>
      <c r="IAC65" s="497"/>
      <c r="IAD65" s="497"/>
      <c r="IAE65" s="497"/>
      <c r="IAF65" s="497"/>
      <c r="IAG65" s="497"/>
      <c r="IAH65" s="497"/>
      <c r="IAI65" s="497"/>
      <c r="IAJ65" s="497"/>
      <c r="IAK65" s="497"/>
      <c r="IAL65" s="497"/>
      <c r="IAM65" s="497"/>
      <c r="IAN65" s="497"/>
      <c r="IAO65" s="497"/>
      <c r="IAP65" s="497"/>
      <c r="IAQ65" s="497"/>
      <c r="IAR65" s="497"/>
      <c r="IAS65" s="497"/>
      <c r="IAT65" s="497"/>
      <c r="IAU65" s="497"/>
      <c r="IAV65" s="497"/>
      <c r="IAW65" s="497"/>
      <c r="IAX65" s="497"/>
      <c r="IAY65" s="497"/>
      <c r="IAZ65" s="497"/>
      <c r="IBA65" s="497"/>
      <c r="IBB65" s="497"/>
      <c r="IBC65" s="497"/>
      <c r="IBD65" s="497"/>
      <c r="IBE65" s="497"/>
      <c r="IBF65" s="497"/>
      <c r="IBG65" s="497"/>
      <c r="IBH65" s="497"/>
      <c r="IBI65" s="497"/>
      <c r="IBJ65" s="497"/>
      <c r="IBK65" s="497"/>
      <c r="IBL65" s="497"/>
      <c r="IBM65" s="497"/>
      <c r="IBN65" s="497"/>
      <c r="IBO65" s="497"/>
      <c r="IBP65" s="497"/>
      <c r="IBQ65" s="497"/>
      <c r="IBR65" s="497"/>
      <c r="IBS65" s="497"/>
      <c r="IBT65" s="497"/>
      <c r="IBU65" s="497"/>
      <c r="IBV65" s="497"/>
      <c r="IBW65" s="497"/>
      <c r="IBX65" s="497"/>
      <c r="IBY65" s="497"/>
      <c r="IBZ65" s="497"/>
      <c r="ICA65" s="497"/>
      <c r="ICB65" s="497"/>
      <c r="ICC65" s="497"/>
      <c r="ICD65" s="497"/>
      <c r="ICE65" s="497"/>
      <c r="ICF65" s="497"/>
      <c r="ICG65" s="497"/>
      <c r="ICH65" s="497"/>
      <c r="ICI65" s="497"/>
      <c r="ICJ65" s="497"/>
      <c r="ICK65" s="497"/>
      <c r="ICL65" s="497"/>
      <c r="ICM65" s="497"/>
      <c r="ICN65" s="497"/>
      <c r="ICO65" s="497"/>
      <c r="ICP65" s="497"/>
      <c r="ICQ65" s="497"/>
      <c r="ICR65" s="497"/>
      <c r="ICS65" s="497"/>
      <c r="ICT65" s="497"/>
      <c r="ICU65" s="497"/>
      <c r="ICV65" s="497"/>
      <c r="ICW65" s="497"/>
      <c r="ICX65" s="497"/>
      <c r="ICY65" s="497"/>
      <c r="ICZ65" s="497"/>
      <c r="IDA65" s="497"/>
      <c r="IDB65" s="497"/>
      <c r="IDC65" s="497"/>
      <c r="IDD65" s="497"/>
      <c r="IDE65" s="497"/>
      <c r="IDF65" s="497"/>
      <c r="IDG65" s="497"/>
      <c r="IDH65" s="497"/>
      <c r="IDI65" s="497"/>
      <c r="IDJ65" s="497"/>
      <c r="IDK65" s="497"/>
      <c r="IDL65" s="497"/>
      <c r="IDM65" s="497"/>
      <c r="IDN65" s="497"/>
      <c r="IDO65" s="497"/>
      <c r="IDP65" s="497"/>
      <c r="IDQ65" s="497"/>
      <c r="IDR65" s="497"/>
      <c r="IDS65" s="497"/>
      <c r="IDT65" s="497"/>
      <c r="IDU65" s="497"/>
      <c r="IDV65" s="497"/>
      <c r="IDW65" s="497"/>
      <c r="IDX65" s="497"/>
      <c r="IDY65" s="497"/>
      <c r="IDZ65" s="497"/>
      <c r="IEA65" s="497"/>
      <c r="IEB65" s="497"/>
      <c r="IEC65" s="497"/>
      <c r="IED65" s="497"/>
      <c r="IEE65" s="497"/>
      <c r="IEF65" s="497"/>
      <c r="IEG65" s="497"/>
      <c r="IEH65" s="497"/>
      <c r="IEI65" s="497"/>
      <c r="IEJ65" s="497"/>
      <c r="IEK65" s="497"/>
      <c r="IEL65" s="497"/>
      <c r="IEM65" s="497"/>
      <c r="IEN65" s="497"/>
      <c r="IEO65" s="497"/>
      <c r="IEP65" s="497"/>
      <c r="IEQ65" s="497"/>
      <c r="IER65" s="497"/>
      <c r="IES65" s="497"/>
      <c r="IET65" s="497"/>
      <c r="IEU65" s="497"/>
      <c r="IEV65" s="497"/>
      <c r="IEW65" s="497"/>
      <c r="IEX65" s="497"/>
      <c r="IEY65" s="497"/>
      <c r="IEZ65" s="497"/>
      <c r="IFA65" s="497"/>
      <c r="IFB65" s="497"/>
      <c r="IFC65" s="497"/>
      <c r="IFD65" s="497"/>
      <c r="IFE65" s="497"/>
      <c r="IFF65" s="497"/>
      <c r="IFG65" s="497"/>
      <c r="IFH65" s="497"/>
      <c r="IFI65" s="497"/>
      <c r="IFJ65" s="497"/>
      <c r="IFK65" s="497"/>
      <c r="IFL65" s="497"/>
      <c r="IFM65" s="497"/>
      <c r="IFN65" s="497"/>
      <c r="IFO65" s="497"/>
      <c r="IFP65" s="497"/>
      <c r="IFQ65" s="497"/>
      <c r="IFR65" s="497"/>
      <c r="IFS65" s="497"/>
      <c r="IFT65" s="497"/>
      <c r="IFU65" s="497"/>
      <c r="IFV65" s="497"/>
      <c r="IFW65" s="497"/>
      <c r="IFX65" s="497"/>
      <c r="IFY65" s="497"/>
      <c r="IFZ65" s="497"/>
      <c r="IGA65" s="497"/>
      <c r="IGB65" s="497"/>
      <c r="IGC65" s="497"/>
      <c r="IGD65" s="497"/>
      <c r="IGE65" s="497"/>
      <c r="IGF65" s="497"/>
      <c r="IGG65" s="497"/>
      <c r="IGH65" s="497"/>
      <c r="IGI65" s="497"/>
      <c r="IGJ65" s="497"/>
      <c r="IGK65" s="497"/>
      <c r="IGL65" s="497"/>
      <c r="IGM65" s="497"/>
      <c r="IGN65" s="497"/>
      <c r="IGO65" s="497"/>
      <c r="IGP65" s="497"/>
      <c r="IGQ65" s="497"/>
      <c r="IGR65" s="497"/>
      <c r="IGS65" s="497"/>
      <c r="IGT65" s="497"/>
      <c r="IGU65" s="497"/>
      <c r="IGV65" s="497"/>
      <c r="IGW65" s="497"/>
      <c r="IGX65" s="497"/>
      <c r="IGY65" s="497"/>
      <c r="IGZ65" s="497"/>
      <c r="IHA65" s="497"/>
      <c r="IHB65" s="497"/>
      <c r="IHC65" s="497"/>
      <c r="IHD65" s="497"/>
      <c r="IHE65" s="497"/>
      <c r="IHF65" s="497"/>
      <c r="IHG65" s="497"/>
      <c r="IHH65" s="497"/>
      <c r="IHI65" s="497"/>
      <c r="IHJ65" s="497"/>
      <c r="IHK65" s="497"/>
      <c r="IHL65" s="497"/>
      <c r="IHM65" s="497"/>
      <c r="IHN65" s="497"/>
      <c r="IHO65" s="497"/>
      <c r="IHP65" s="497"/>
      <c r="IHQ65" s="497"/>
      <c r="IHR65" s="497"/>
      <c r="IHS65" s="497"/>
      <c r="IHT65" s="497"/>
      <c r="IHU65" s="497"/>
      <c r="IHV65" s="497"/>
      <c r="IHW65" s="497"/>
      <c r="IHX65" s="497"/>
      <c r="IHY65" s="497"/>
      <c r="IHZ65" s="497"/>
      <c r="IIA65" s="497"/>
      <c r="IIB65" s="497"/>
      <c r="IIC65" s="497"/>
      <c r="IID65" s="497"/>
      <c r="IIE65" s="497"/>
      <c r="IIF65" s="497"/>
      <c r="IIG65" s="497"/>
      <c r="IIH65" s="497"/>
      <c r="III65" s="497"/>
      <c r="IIJ65" s="497"/>
      <c r="IIK65" s="497"/>
      <c r="IIL65" s="497"/>
      <c r="IIM65" s="497"/>
      <c r="IIN65" s="497"/>
      <c r="IIO65" s="497"/>
      <c r="IIP65" s="497"/>
      <c r="IIQ65" s="497"/>
      <c r="IIR65" s="497"/>
      <c r="IIS65" s="497"/>
      <c r="IIT65" s="497"/>
      <c r="IIU65" s="497"/>
      <c r="IIV65" s="497"/>
      <c r="IIW65" s="497"/>
      <c r="IIX65" s="497"/>
      <c r="IIY65" s="497"/>
      <c r="IIZ65" s="497"/>
      <c r="IJA65" s="497"/>
      <c r="IJB65" s="497"/>
      <c r="IJC65" s="497"/>
      <c r="IJD65" s="497"/>
      <c r="IJE65" s="497"/>
      <c r="IJF65" s="497"/>
      <c r="IJG65" s="497"/>
      <c r="IJH65" s="497"/>
      <c r="IJI65" s="497"/>
      <c r="IJJ65" s="497"/>
      <c r="IJK65" s="497"/>
      <c r="IJL65" s="497"/>
      <c r="IJM65" s="497"/>
      <c r="IJN65" s="497"/>
      <c r="IJO65" s="497"/>
      <c r="IJP65" s="497"/>
      <c r="IJQ65" s="497"/>
      <c r="IJR65" s="497"/>
      <c r="IJS65" s="497"/>
      <c r="IJT65" s="497"/>
      <c r="IJU65" s="497"/>
      <c r="IJV65" s="497"/>
      <c r="IJW65" s="497"/>
      <c r="IJX65" s="497"/>
      <c r="IJY65" s="497"/>
      <c r="IJZ65" s="497"/>
      <c r="IKA65" s="497"/>
      <c r="IKB65" s="497"/>
      <c r="IKC65" s="497"/>
      <c r="IKD65" s="497"/>
      <c r="IKE65" s="497"/>
      <c r="IKF65" s="497"/>
      <c r="IKG65" s="497"/>
      <c r="IKH65" s="497"/>
      <c r="IKI65" s="497"/>
      <c r="IKJ65" s="497"/>
      <c r="IKK65" s="497"/>
      <c r="IKL65" s="497"/>
      <c r="IKM65" s="497"/>
      <c r="IKN65" s="497"/>
      <c r="IKO65" s="497"/>
      <c r="IKP65" s="497"/>
      <c r="IKQ65" s="497"/>
      <c r="IKR65" s="497"/>
      <c r="IKS65" s="497"/>
      <c r="IKT65" s="497"/>
      <c r="IKU65" s="497"/>
      <c r="IKV65" s="497"/>
      <c r="IKW65" s="497"/>
      <c r="IKX65" s="497"/>
      <c r="IKY65" s="497"/>
      <c r="IKZ65" s="497"/>
      <c r="ILA65" s="497"/>
      <c r="ILB65" s="497"/>
      <c r="ILC65" s="497"/>
      <c r="ILD65" s="497"/>
      <c r="ILE65" s="497"/>
      <c r="ILF65" s="497"/>
      <c r="ILG65" s="497"/>
      <c r="ILH65" s="497"/>
      <c r="ILI65" s="497"/>
      <c r="ILJ65" s="497"/>
      <c r="ILK65" s="497"/>
      <c r="ILL65" s="497"/>
      <c r="ILM65" s="497"/>
      <c r="ILN65" s="497"/>
      <c r="ILO65" s="497"/>
      <c r="ILP65" s="497"/>
      <c r="ILQ65" s="497"/>
      <c r="ILR65" s="497"/>
      <c r="ILS65" s="497"/>
      <c r="ILT65" s="497"/>
      <c r="ILU65" s="497"/>
      <c r="ILV65" s="497"/>
      <c r="ILW65" s="497"/>
      <c r="ILX65" s="497"/>
      <c r="ILY65" s="497"/>
      <c r="ILZ65" s="497"/>
      <c r="IMA65" s="497"/>
      <c r="IMB65" s="497"/>
      <c r="IMC65" s="497"/>
      <c r="IMD65" s="497"/>
      <c r="IME65" s="497"/>
      <c r="IMF65" s="497"/>
      <c r="IMG65" s="497"/>
      <c r="IMH65" s="497"/>
      <c r="IMI65" s="497"/>
      <c r="IMJ65" s="497"/>
      <c r="IMK65" s="497"/>
      <c r="IML65" s="497"/>
      <c r="IMM65" s="497"/>
      <c r="IMN65" s="497"/>
      <c r="IMO65" s="497"/>
      <c r="IMP65" s="497"/>
      <c r="IMQ65" s="497"/>
      <c r="IMR65" s="497"/>
      <c r="IMS65" s="497"/>
      <c r="IMT65" s="497"/>
      <c r="IMU65" s="497"/>
      <c r="IMV65" s="497"/>
      <c r="IMW65" s="497"/>
      <c r="IMX65" s="497"/>
      <c r="IMY65" s="497"/>
      <c r="IMZ65" s="497"/>
      <c r="INA65" s="497"/>
      <c r="INB65" s="497"/>
      <c r="INC65" s="497"/>
      <c r="IND65" s="497"/>
      <c r="INE65" s="497"/>
      <c r="INF65" s="497"/>
      <c r="ING65" s="497"/>
      <c r="INH65" s="497"/>
      <c r="INI65" s="497"/>
      <c r="INJ65" s="497"/>
      <c r="INK65" s="497"/>
      <c r="INL65" s="497"/>
      <c r="INM65" s="497"/>
      <c r="INN65" s="497"/>
      <c r="INO65" s="497"/>
      <c r="INP65" s="497"/>
      <c r="INQ65" s="497"/>
      <c r="INR65" s="497"/>
      <c r="INS65" s="497"/>
      <c r="INT65" s="497"/>
      <c r="INU65" s="497"/>
      <c r="INV65" s="497"/>
      <c r="INW65" s="497"/>
      <c r="INX65" s="497"/>
      <c r="INY65" s="497"/>
      <c r="INZ65" s="497"/>
      <c r="IOA65" s="497"/>
      <c r="IOB65" s="497"/>
      <c r="IOC65" s="497"/>
      <c r="IOD65" s="497"/>
      <c r="IOE65" s="497"/>
      <c r="IOF65" s="497"/>
      <c r="IOG65" s="497"/>
      <c r="IOH65" s="497"/>
      <c r="IOI65" s="497"/>
      <c r="IOJ65" s="497"/>
      <c r="IOK65" s="497"/>
      <c r="IOL65" s="497"/>
      <c r="IOM65" s="497"/>
      <c r="ION65" s="497"/>
      <c r="IOO65" s="497"/>
      <c r="IOP65" s="497"/>
      <c r="IOQ65" s="497"/>
      <c r="IOR65" s="497"/>
      <c r="IOS65" s="497"/>
      <c r="IOT65" s="497"/>
      <c r="IOU65" s="497"/>
      <c r="IOV65" s="497"/>
      <c r="IOW65" s="497"/>
      <c r="IOX65" s="497"/>
      <c r="IOY65" s="497"/>
      <c r="IOZ65" s="497"/>
      <c r="IPA65" s="497"/>
      <c r="IPB65" s="497"/>
      <c r="IPC65" s="497"/>
      <c r="IPD65" s="497"/>
      <c r="IPE65" s="497"/>
      <c r="IPF65" s="497"/>
      <c r="IPG65" s="497"/>
      <c r="IPH65" s="497"/>
      <c r="IPI65" s="497"/>
      <c r="IPJ65" s="497"/>
      <c r="IPK65" s="497"/>
      <c r="IPL65" s="497"/>
      <c r="IPM65" s="497"/>
      <c r="IPN65" s="497"/>
      <c r="IPO65" s="497"/>
      <c r="IPP65" s="497"/>
      <c r="IPQ65" s="497"/>
      <c r="IPR65" s="497"/>
      <c r="IPS65" s="497"/>
      <c r="IPT65" s="497"/>
      <c r="IPU65" s="497"/>
      <c r="IPV65" s="497"/>
      <c r="IPW65" s="497"/>
      <c r="IPX65" s="497"/>
      <c r="IPY65" s="497"/>
      <c r="IPZ65" s="497"/>
      <c r="IQA65" s="497"/>
      <c r="IQB65" s="497"/>
      <c r="IQC65" s="497"/>
      <c r="IQD65" s="497"/>
      <c r="IQE65" s="497"/>
      <c r="IQF65" s="497"/>
      <c r="IQG65" s="497"/>
      <c r="IQH65" s="497"/>
      <c r="IQI65" s="497"/>
      <c r="IQJ65" s="497"/>
      <c r="IQK65" s="497"/>
      <c r="IQL65" s="497"/>
      <c r="IQM65" s="497"/>
      <c r="IQN65" s="497"/>
      <c r="IQO65" s="497"/>
      <c r="IQP65" s="497"/>
      <c r="IQQ65" s="497"/>
      <c r="IQR65" s="497"/>
      <c r="IQS65" s="497"/>
      <c r="IQT65" s="497"/>
      <c r="IQU65" s="497"/>
      <c r="IQV65" s="497"/>
      <c r="IQW65" s="497"/>
      <c r="IQX65" s="497"/>
      <c r="IQY65" s="497"/>
      <c r="IQZ65" s="497"/>
      <c r="IRA65" s="497"/>
      <c r="IRB65" s="497"/>
      <c r="IRC65" s="497"/>
      <c r="IRD65" s="497"/>
      <c r="IRE65" s="497"/>
      <c r="IRF65" s="497"/>
      <c r="IRG65" s="497"/>
      <c r="IRH65" s="497"/>
      <c r="IRI65" s="497"/>
      <c r="IRJ65" s="497"/>
      <c r="IRK65" s="497"/>
      <c r="IRL65" s="497"/>
      <c r="IRM65" s="497"/>
      <c r="IRN65" s="497"/>
      <c r="IRO65" s="497"/>
      <c r="IRP65" s="497"/>
      <c r="IRQ65" s="497"/>
      <c r="IRR65" s="497"/>
      <c r="IRS65" s="497"/>
      <c r="IRT65" s="497"/>
      <c r="IRU65" s="497"/>
      <c r="IRV65" s="497"/>
      <c r="IRW65" s="497"/>
      <c r="IRX65" s="497"/>
      <c r="IRY65" s="497"/>
      <c r="IRZ65" s="497"/>
      <c r="ISA65" s="497"/>
      <c r="ISB65" s="497"/>
      <c r="ISC65" s="497"/>
      <c r="ISD65" s="497"/>
      <c r="ISE65" s="497"/>
      <c r="ISF65" s="497"/>
      <c r="ISG65" s="497"/>
      <c r="ISH65" s="497"/>
      <c r="ISI65" s="497"/>
      <c r="ISJ65" s="497"/>
      <c r="ISK65" s="497"/>
      <c r="ISL65" s="497"/>
      <c r="ISM65" s="497"/>
      <c r="ISN65" s="497"/>
      <c r="ISO65" s="497"/>
      <c r="ISP65" s="497"/>
      <c r="ISQ65" s="497"/>
      <c r="ISR65" s="497"/>
      <c r="ISS65" s="497"/>
      <c r="IST65" s="497"/>
      <c r="ISU65" s="497"/>
      <c r="ISV65" s="497"/>
      <c r="ISW65" s="497"/>
      <c r="ISX65" s="497"/>
      <c r="ISY65" s="497"/>
      <c r="ISZ65" s="497"/>
      <c r="ITA65" s="497"/>
      <c r="ITB65" s="497"/>
      <c r="ITC65" s="497"/>
      <c r="ITD65" s="497"/>
      <c r="ITE65" s="497"/>
      <c r="ITF65" s="497"/>
      <c r="ITG65" s="497"/>
      <c r="ITH65" s="497"/>
      <c r="ITI65" s="497"/>
      <c r="ITJ65" s="497"/>
      <c r="ITK65" s="497"/>
      <c r="ITL65" s="497"/>
      <c r="ITM65" s="497"/>
      <c r="ITN65" s="497"/>
      <c r="ITO65" s="497"/>
      <c r="ITP65" s="497"/>
      <c r="ITQ65" s="497"/>
      <c r="ITR65" s="497"/>
      <c r="ITS65" s="497"/>
      <c r="ITT65" s="497"/>
      <c r="ITU65" s="497"/>
      <c r="ITV65" s="497"/>
      <c r="ITW65" s="497"/>
      <c r="ITX65" s="497"/>
      <c r="ITY65" s="497"/>
      <c r="ITZ65" s="497"/>
      <c r="IUA65" s="497"/>
      <c r="IUB65" s="497"/>
      <c r="IUC65" s="497"/>
      <c r="IUD65" s="497"/>
      <c r="IUE65" s="497"/>
      <c r="IUF65" s="497"/>
      <c r="IUG65" s="497"/>
      <c r="IUH65" s="497"/>
      <c r="IUI65" s="497"/>
      <c r="IUJ65" s="497"/>
      <c r="IUK65" s="497"/>
      <c r="IUL65" s="497"/>
      <c r="IUM65" s="497"/>
      <c r="IUN65" s="497"/>
      <c r="IUO65" s="497"/>
      <c r="IUP65" s="497"/>
      <c r="IUQ65" s="497"/>
      <c r="IUR65" s="497"/>
      <c r="IUS65" s="497"/>
      <c r="IUT65" s="497"/>
      <c r="IUU65" s="497"/>
      <c r="IUV65" s="497"/>
      <c r="IUW65" s="497"/>
      <c r="IUX65" s="497"/>
      <c r="IUY65" s="497"/>
      <c r="IUZ65" s="497"/>
      <c r="IVA65" s="497"/>
      <c r="IVB65" s="497"/>
      <c r="IVC65" s="497"/>
      <c r="IVD65" s="497"/>
      <c r="IVE65" s="497"/>
      <c r="IVF65" s="497"/>
      <c r="IVG65" s="497"/>
      <c r="IVH65" s="497"/>
      <c r="IVI65" s="497"/>
      <c r="IVJ65" s="497"/>
      <c r="IVK65" s="497"/>
      <c r="IVL65" s="497"/>
      <c r="IVM65" s="497"/>
      <c r="IVN65" s="497"/>
      <c r="IVO65" s="497"/>
      <c r="IVP65" s="497"/>
      <c r="IVQ65" s="497"/>
      <c r="IVR65" s="497"/>
      <c r="IVS65" s="497"/>
      <c r="IVT65" s="497"/>
      <c r="IVU65" s="497"/>
      <c r="IVV65" s="497"/>
      <c r="IVW65" s="497"/>
      <c r="IVX65" s="497"/>
      <c r="IVY65" s="497"/>
      <c r="IVZ65" s="497"/>
      <c r="IWA65" s="497"/>
      <c r="IWB65" s="497"/>
      <c r="IWC65" s="497"/>
      <c r="IWD65" s="497"/>
      <c r="IWE65" s="497"/>
      <c r="IWF65" s="497"/>
      <c r="IWG65" s="497"/>
      <c r="IWH65" s="497"/>
      <c r="IWI65" s="497"/>
      <c r="IWJ65" s="497"/>
      <c r="IWK65" s="497"/>
      <c r="IWL65" s="497"/>
      <c r="IWM65" s="497"/>
      <c r="IWN65" s="497"/>
      <c r="IWO65" s="497"/>
      <c r="IWP65" s="497"/>
      <c r="IWQ65" s="497"/>
      <c r="IWR65" s="497"/>
      <c r="IWS65" s="497"/>
      <c r="IWT65" s="497"/>
      <c r="IWU65" s="497"/>
      <c r="IWV65" s="497"/>
      <c r="IWW65" s="497"/>
      <c r="IWX65" s="497"/>
      <c r="IWY65" s="497"/>
      <c r="IWZ65" s="497"/>
      <c r="IXA65" s="497"/>
      <c r="IXB65" s="497"/>
      <c r="IXC65" s="497"/>
      <c r="IXD65" s="497"/>
      <c r="IXE65" s="497"/>
      <c r="IXF65" s="497"/>
      <c r="IXG65" s="497"/>
      <c r="IXH65" s="497"/>
      <c r="IXI65" s="497"/>
      <c r="IXJ65" s="497"/>
      <c r="IXK65" s="497"/>
      <c r="IXL65" s="497"/>
      <c r="IXM65" s="497"/>
      <c r="IXN65" s="497"/>
      <c r="IXO65" s="497"/>
      <c r="IXP65" s="497"/>
      <c r="IXQ65" s="497"/>
      <c r="IXR65" s="497"/>
      <c r="IXS65" s="497"/>
      <c r="IXT65" s="497"/>
      <c r="IXU65" s="497"/>
      <c r="IXV65" s="497"/>
      <c r="IXW65" s="497"/>
      <c r="IXX65" s="497"/>
      <c r="IXY65" s="497"/>
      <c r="IXZ65" s="497"/>
      <c r="IYA65" s="497"/>
      <c r="IYB65" s="497"/>
      <c r="IYC65" s="497"/>
      <c r="IYD65" s="497"/>
      <c r="IYE65" s="497"/>
      <c r="IYF65" s="497"/>
      <c r="IYG65" s="497"/>
      <c r="IYH65" s="497"/>
      <c r="IYI65" s="497"/>
      <c r="IYJ65" s="497"/>
      <c r="IYK65" s="497"/>
      <c r="IYL65" s="497"/>
      <c r="IYM65" s="497"/>
      <c r="IYN65" s="497"/>
      <c r="IYO65" s="497"/>
      <c r="IYP65" s="497"/>
      <c r="IYQ65" s="497"/>
      <c r="IYR65" s="497"/>
      <c r="IYS65" s="497"/>
      <c r="IYT65" s="497"/>
      <c r="IYU65" s="497"/>
      <c r="IYV65" s="497"/>
      <c r="IYW65" s="497"/>
      <c r="IYX65" s="497"/>
      <c r="IYY65" s="497"/>
      <c r="IYZ65" s="497"/>
      <c r="IZA65" s="497"/>
      <c r="IZB65" s="497"/>
      <c r="IZC65" s="497"/>
      <c r="IZD65" s="497"/>
      <c r="IZE65" s="497"/>
      <c r="IZF65" s="497"/>
      <c r="IZG65" s="497"/>
      <c r="IZH65" s="497"/>
      <c r="IZI65" s="497"/>
      <c r="IZJ65" s="497"/>
      <c r="IZK65" s="497"/>
      <c r="IZL65" s="497"/>
      <c r="IZM65" s="497"/>
      <c r="IZN65" s="497"/>
      <c r="IZO65" s="497"/>
      <c r="IZP65" s="497"/>
      <c r="IZQ65" s="497"/>
      <c r="IZR65" s="497"/>
      <c r="IZS65" s="497"/>
      <c r="IZT65" s="497"/>
      <c r="IZU65" s="497"/>
      <c r="IZV65" s="497"/>
      <c r="IZW65" s="497"/>
      <c r="IZX65" s="497"/>
      <c r="IZY65" s="497"/>
      <c r="IZZ65" s="497"/>
      <c r="JAA65" s="497"/>
      <c r="JAB65" s="497"/>
      <c r="JAC65" s="497"/>
      <c r="JAD65" s="497"/>
      <c r="JAE65" s="497"/>
      <c r="JAF65" s="497"/>
      <c r="JAG65" s="497"/>
      <c r="JAH65" s="497"/>
      <c r="JAI65" s="497"/>
      <c r="JAJ65" s="497"/>
      <c r="JAK65" s="497"/>
      <c r="JAL65" s="497"/>
      <c r="JAM65" s="497"/>
      <c r="JAN65" s="497"/>
      <c r="JAO65" s="497"/>
      <c r="JAP65" s="497"/>
      <c r="JAQ65" s="497"/>
      <c r="JAR65" s="497"/>
      <c r="JAS65" s="497"/>
      <c r="JAT65" s="497"/>
      <c r="JAU65" s="497"/>
      <c r="JAV65" s="497"/>
      <c r="JAW65" s="497"/>
      <c r="JAX65" s="497"/>
      <c r="JAY65" s="497"/>
      <c r="JAZ65" s="497"/>
      <c r="JBA65" s="497"/>
      <c r="JBB65" s="497"/>
      <c r="JBC65" s="497"/>
      <c r="JBD65" s="497"/>
      <c r="JBE65" s="497"/>
      <c r="JBF65" s="497"/>
      <c r="JBG65" s="497"/>
      <c r="JBH65" s="497"/>
      <c r="JBI65" s="497"/>
      <c r="JBJ65" s="497"/>
      <c r="JBK65" s="497"/>
      <c r="JBL65" s="497"/>
      <c r="JBM65" s="497"/>
      <c r="JBN65" s="497"/>
      <c r="JBO65" s="497"/>
      <c r="JBP65" s="497"/>
      <c r="JBQ65" s="497"/>
      <c r="JBR65" s="497"/>
      <c r="JBS65" s="497"/>
      <c r="JBT65" s="497"/>
      <c r="JBU65" s="497"/>
      <c r="JBV65" s="497"/>
      <c r="JBW65" s="497"/>
      <c r="JBX65" s="497"/>
      <c r="JBY65" s="497"/>
      <c r="JBZ65" s="497"/>
      <c r="JCA65" s="497"/>
      <c r="JCB65" s="497"/>
      <c r="JCC65" s="497"/>
      <c r="JCD65" s="497"/>
      <c r="JCE65" s="497"/>
      <c r="JCF65" s="497"/>
      <c r="JCG65" s="497"/>
      <c r="JCH65" s="497"/>
      <c r="JCI65" s="497"/>
      <c r="JCJ65" s="497"/>
      <c r="JCK65" s="497"/>
      <c r="JCL65" s="497"/>
      <c r="JCM65" s="497"/>
      <c r="JCN65" s="497"/>
      <c r="JCO65" s="497"/>
      <c r="JCP65" s="497"/>
      <c r="JCQ65" s="497"/>
      <c r="JCR65" s="497"/>
      <c r="JCS65" s="497"/>
      <c r="JCT65" s="497"/>
      <c r="JCU65" s="497"/>
      <c r="JCV65" s="497"/>
      <c r="JCW65" s="497"/>
      <c r="JCX65" s="497"/>
      <c r="JCY65" s="497"/>
      <c r="JCZ65" s="497"/>
      <c r="JDA65" s="497"/>
      <c r="JDB65" s="497"/>
      <c r="JDC65" s="497"/>
      <c r="JDD65" s="497"/>
      <c r="JDE65" s="497"/>
      <c r="JDF65" s="497"/>
      <c r="JDG65" s="497"/>
      <c r="JDH65" s="497"/>
      <c r="JDI65" s="497"/>
      <c r="JDJ65" s="497"/>
      <c r="JDK65" s="497"/>
      <c r="JDL65" s="497"/>
      <c r="JDM65" s="497"/>
      <c r="JDN65" s="497"/>
      <c r="JDO65" s="497"/>
      <c r="JDP65" s="497"/>
      <c r="JDQ65" s="497"/>
      <c r="JDR65" s="497"/>
      <c r="JDS65" s="497"/>
      <c r="JDT65" s="497"/>
      <c r="JDU65" s="497"/>
      <c r="JDV65" s="497"/>
      <c r="JDW65" s="497"/>
      <c r="JDX65" s="497"/>
      <c r="JDY65" s="497"/>
      <c r="JDZ65" s="497"/>
      <c r="JEA65" s="497"/>
      <c r="JEB65" s="497"/>
      <c r="JEC65" s="497"/>
      <c r="JED65" s="497"/>
      <c r="JEE65" s="497"/>
      <c r="JEF65" s="497"/>
      <c r="JEG65" s="497"/>
      <c r="JEH65" s="497"/>
      <c r="JEI65" s="497"/>
      <c r="JEJ65" s="497"/>
      <c r="JEK65" s="497"/>
      <c r="JEL65" s="497"/>
      <c r="JEM65" s="497"/>
      <c r="JEN65" s="497"/>
      <c r="JEO65" s="497"/>
      <c r="JEP65" s="497"/>
      <c r="JEQ65" s="497"/>
      <c r="JER65" s="497"/>
      <c r="JES65" s="497"/>
      <c r="JET65" s="497"/>
      <c r="JEU65" s="497"/>
      <c r="JEV65" s="497"/>
      <c r="JEW65" s="497"/>
      <c r="JEX65" s="497"/>
      <c r="JEY65" s="497"/>
      <c r="JEZ65" s="497"/>
      <c r="JFA65" s="497"/>
      <c r="JFB65" s="497"/>
      <c r="JFC65" s="497"/>
      <c r="JFD65" s="497"/>
      <c r="JFE65" s="497"/>
      <c r="JFF65" s="497"/>
      <c r="JFG65" s="497"/>
      <c r="JFH65" s="497"/>
      <c r="JFI65" s="497"/>
      <c r="JFJ65" s="497"/>
      <c r="JFK65" s="497"/>
      <c r="JFL65" s="497"/>
      <c r="JFM65" s="497"/>
      <c r="JFN65" s="497"/>
      <c r="JFO65" s="497"/>
      <c r="JFP65" s="497"/>
      <c r="JFQ65" s="497"/>
      <c r="JFR65" s="497"/>
      <c r="JFS65" s="497"/>
      <c r="JFT65" s="497"/>
      <c r="JFU65" s="497"/>
      <c r="JFV65" s="497"/>
      <c r="JFW65" s="497"/>
      <c r="JFX65" s="497"/>
      <c r="JFY65" s="497"/>
      <c r="JFZ65" s="497"/>
      <c r="JGA65" s="497"/>
      <c r="JGB65" s="497"/>
      <c r="JGC65" s="497"/>
      <c r="JGD65" s="497"/>
      <c r="JGE65" s="497"/>
      <c r="JGF65" s="497"/>
      <c r="JGG65" s="497"/>
      <c r="JGH65" s="497"/>
      <c r="JGI65" s="497"/>
      <c r="JGJ65" s="497"/>
      <c r="JGK65" s="497"/>
      <c r="JGL65" s="497"/>
      <c r="JGM65" s="497"/>
      <c r="JGN65" s="497"/>
      <c r="JGO65" s="497"/>
      <c r="JGP65" s="497"/>
      <c r="JGQ65" s="497"/>
      <c r="JGR65" s="497"/>
      <c r="JGS65" s="497"/>
      <c r="JGT65" s="497"/>
      <c r="JGU65" s="497"/>
      <c r="JGV65" s="497"/>
      <c r="JGW65" s="497"/>
      <c r="JGX65" s="497"/>
      <c r="JGY65" s="497"/>
      <c r="JGZ65" s="497"/>
      <c r="JHA65" s="497"/>
      <c r="JHB65" s="497"/>
      <c r="JHC65" s="497"/>
      <c r="JHD65" s="497"/>
      <c r="JHE65" s="497"/>
      <c r="JHF65" s="497"/>
      <c r="JHG65" s="497"/>
      <c r="JHH65" s="497"/>
      <c r="JHI65" s="497"/>
      <c r="JHJ65" s="497"/>
      <c r="JHK65" s="497"/>
      <c r="JHL65" s="497"/>
      <c r="JHM65" s="497"/>
      <c r="JHN65" s="497"/>
      <c r="JHO65" s="497"/>
      <c r="JHP65" s="497"/>
      <c r="JHQ65" s="497"/>
      <c r="JHR65" s="497"/>
      <c r="JHS65" s="497"/>
      <c r="JHT65" s="497"/>
      <c r="JHU65" s="497"/>
      <c r="JHV65" s="497"/>
      <c r="JHW65" s="497"/>
      <c r="JHX65" s="497"/>
      <c r="JHY65" s="497"/>
      <c r="JHZ65" s="497"/>
      <c r="JIA65" s="497"/>
      <c r="JIB65" s="497"/>
      <c r="JIC65" s="497"/>
      <c r="JID65" s="497"/>
      <c r="JIE65" s="497"/>
      <c r="JIF65" s="497"/>
      <c r="JIG65" s="497"/>
      <c r="JIH65" s="497"/>
      <c r="JII65" s="497"/>
      <c r="JIJ65" s="497"/>
      <c r="JIK65" s="497"/>
      <c r="JIL65" s="497"/>
      <c r="JIM65" s="497"/>
      <c r="JIN65" s="497"/>
      <c r="JIO65" s="497"/>
      <c r="JIP65" s="497"/>
      <c r="JIQ65" s="497"/>
      <c r="JIR65" s="497"/>
      <c r="JIS65" s="497"/>
      <c r="JIT65" s="497"/>
      <c r="JIU65" s="497"/>
      <c r="JIV65" s="497"/>
      <c r="JIW65" s="497"/>
      <c r="JIX65" s="497"/>
      <c r="JIY65" s="497"/>
      <c r="JIZ65" s="497"/>
      <c r="JJA65" s="497"/>
      <c r="JJB65" s="497"/>
      <c r="JJC65" s="497"/>
      <c r="JJD65" s="497"/>
      <c r="JJE65" s="497"/>
      <c r="JJF65" s="497"/>
      <c r="JJG65" s="497"/>
      <c r="JJH65" s="497"/>
      <c r="JJI65" s="497"/>
      <c r="JJJ65" s="497"/>
      <c r="JJK65" s="497"/>
      <c r="JJL65" s="497"/>
      <c r="JJM65" s="497"/>
      <c r="JJN65" s="497"/>
      <c r="JJO65" s="497"/>
      <c r="JJP65" s="497"/>
      <c r="JJQ65" s="497"/>
      <c r="JJR65" s="497"/>
      <c r="JJS65" s="497"/>
      <c r="JJT65" s="497"/>
      <c r="JJU65" s="497"/>
      <c r="JJV65" s="497"/>
      <c r="JJW65" s="497"/>
      <c r="JJX65" s="497"/>
      <c r="JJY65" s="497"/>
      <c r="JJZ65" s="497"/>
      <c r="JKA65" s="497"/>
      <c r="JKB65" s="497"/>
      <c r="JKC65" s="497"/>
      <c r="JKD65" s="497"/>
      <c r="JKE65" s="497"/>
      <c r="JKF65" s="497"/>
      <c r="JKG65" s="497"/>
      <c r="JKH65" s="497"/>
      <c r="JKI65" s="497"/>
      <c r="JKJ65" s="497"/>
      <c r="JKK65" s="497"/>
      <c r="JKL65" s="497"/>
      <c r="JKM65" s="497"/>
      <c r="JKN65" s="497"/>
      <c r="JKO65" s="497"/>
      <c r="JKP65" s="497"/>
      <c r="JKQ65" s="497"/>
      <c r="JKR65" s="497"/>
      <c r="JKS65" s="497"/>
      <c r="JKT65" s="497"/>
      <c r="JKU65" s="497"/>
      <c r="JKV65" s="497"/>
      <c r="JKW65" s="497"/>
      <c r="JKX65" s="497"/>
      <c r="JKY65" s="497"/>
      <c r="JKZ65" s="497"/>
      <c r="JLA65" s="497"/>
      <c r="JLB65" s="497"/>
      <c r="JLC65" s="497"/>
      <c r="JLD65" s="497"/>
      <c r="JLE65" s="497"/>
      <c r="JLF65" s="497"/>
      <c r="JLG65" s="497"/>
      <c r="JLH65" s="497"/>
      <c r="JLI65" s="497"/>
      <c r="JLJ65" s="497"/>
      <c r="JLK65" s="497"/>
      <c r="JLL65" s="497"/>
      <c r="JLM65" s="497"/>
      <c r="JLN65" s="497"/>
      <c r="JLO65" s="497"/>
      <c r="JLP65" s="497"/>
      <c r="JLQ65" s="497"/>
      <c r="JLR65" s="497"/>
      <c r="JLS65" s="497"/>
      <c r="JLT65" s="497"/>
      <c r="JLU65" s="497"/>
      <c r="JLV65" s="497"/>
      <c r="JLW65" s="497"/>
      <c r="JLX65" s="497"/>
      <c r="JLY65" s="497"/>
      <c r="JLZ65" s="497"/>
      <c r="JMA65" s="497"/>
      <c r="JMB65" s="497"/>
      <c r="JMC65" s="497"/>
      <c r="JMD65" s="497"/>
      <c r="JME65" s="497"/>
      <c r="JMF65" s="497"/>
      <c r="JMG65" s="497"/>
      <c r="JMH65" s="497"/>
      <c r="JMI65" s="497"/>
      <c r="JMJ65" s="497"/>
      <c r="JMK65" s="497"/>
      <c r="JML65" s="497"/>
      <c r="JMM65" s="497"/>
      <c r="JMN65" s="497"/>
      <c r="JMO65" s="497"/>
      <c r="JMP65" s="497"/>
      <c r="JMQ65" s="497"/>
      <c r="JMR65" s="497"/>
      <c r="JMS65" s="497"/>
      <c r="JMT65" s="497"/>
      <c r="JMU65" s="497"/>
      <c r="JMV65" s="497"/>
      <c r="JMW65" s="497"/>
      <c r="JMX65" s="497"/>
      <c r="JMY65" s="497"/>
      <c r="JMZ65" s="497"/>
      <c r="JNA65" s="497"/>
      <c r="JNB65" s="497"/>
      <c r="JNC65" s="497"/>
      <c r="JND65" s="497"/>
      <c r="JNE65" s="497"/>
      <c r="JNF65" s="497"/>
      <c r="JNG65" s="497"/>
      <c r="JNH65" s="497"/>
      <c r="JNI65" s="497"/>
      <c r="JNJ65" s="497"/>
      <c r="JNK65" s="497"/>
      <c r="JNL65" s="497"/>
      <c r="JNM65" s="497"/>
      <c r="JNN65" s="497"/>
      <c r="JNO65" s="497"/>
      <c r="JNP65" s="497"/>
      <c r="JNQ65" s="497"/>
      <c r="JNR65" s="497"/>
      <c r="JNS65" s="497"/>
      <c r="JNT65" s="497"/>
      <c r="JNU65" s="497"/>
      <c r="JNV65" s="497"/>
      <c r="JNW65" s="497"/>
      <c r="JNX65" s="497"/>
      <c r="JNY65" s="497"/>
      <c r="JNZ65" s="497"/>
      <c r="JOA65" s="497"/>
      <c r="JOB65" s="497"/>
      <c r="JOC65" s="497"/>
      <c r="JOD65" s="497"/>
      <c r="JOE65" s="497"/>
      <c r="JOF65" s="497"/>
      <c r="JOG65" s="497"/>
      <c r="JOH65" s="497"/>
      <c r="JOI65" s="497"/>
      <c r="JOJ65" s="497"/>
      <c r="JOK65" s="497"/>
      <c r="JOL65" s="497"/>
      <c r="JOM65" s="497"/>
      <c r="JON65" s="497"/>
      <c r="JOO65" s="497"/>
      <c r="JOP65" s="497"/>
      <c r="JOQ65" s="497"/>
      <c r="JOR65" s="497"/>
      <c r="JOS65" s="497"/>
      <c r="JOT65" s="497"/>
      <c r="JOU65" s="497"/>
      <c r="JOV65" s="497"/>
      <c r="JOW65" s="497"/>
      <c r="JOX65" s="497"/>
      <c r="JOY65" s="497"/>
      <c r="JOZ65" s="497"/>
      <c r="JPA65" s="497"/>
      <c r="JPB65" s="497"/>
      <c r="JPC65" s="497"/>
      <c r="JPD65" s="497"/>
      <c r="JPE65" s="497"/>
      <c r="JPF65" s="497"/>
      <c r="JPG65" s="497"/>
      <c r="JPH65" s="497"/>
      <c r="JPI65" s="497"/>
      <c r="JPJ65" s="497"/>
      <c r="JPK65" s="497"/>
      <c r="JPL65" s="497"/>
      <c r="JPM65" s="497"/>
      <c r="JPN65" s="497"/>
      <c r="JPO65" s="497"/>
      <c r="JPP65" s="497"/>
      <c r="JPQ65" s="497"/>
      <c r="JPR65" s="497"/>
      <c r="JPS65" s="497"/>
      <c r="JPT65" s="497"/>
      <c r="JPU65" s="497"/>
      <c r="JPV65" s="497"/>
      <c r="JPW65" s="497"/>
      <c r="JPX65" s="497"/>
      <c r="JPY65" s="497"/>
      <c r="JPZ65" s="497"/>
      <c r="JQA65" s="497"/>
      <c r="JQB65" s="497"/>
      <c r="JQC65" s="497"/>
      <c r="JQD65" s="497"/>
      <c r="JQE65" s="497"/>
      <c r="JQF65" s="497"/>
      <c r="JQG65" s="497"/>
      <c r="JQH65" s="497"/>
      <c r="JQI65" s="497"/>
      <c r="JQJ65" s="497"/>
      <c r="JQK65" s="497"/>
      <c r="JQL65" s="497"/>
      <c r="JQM65" s="497"/>
      <c r="JQN65" s="497"/>
      <c r="JQO65" s="497"/>
      <c r="JQP65" s="497"/>
      <c r="JQQ65" s="497"/>
      <c r="JQR65" s="497"/>
      <c r="JQS65" s="497"/>
      <c r="JQT65" s="497"/>
      <c r="JQU65" s="497"/>
      <c r="JQV65" s="497"/>
      <c r="JQW65" s="497"/>
      <c r="JQX65" s="497"/>
      <c r="JQY65" s="497"/>
      <c r="JQZ65" s="497"/>
      <c r="JRA65" s="497"/>
      <c r="JRB65" s="497"/>
      <c r="JRC65" s="497"/>
      <c r="JRD65" s="497"/>
      <c r="JRE65" s="497"/>
      <c r="JRF65" s="497"/>
      <c r="JRG65" s="497"/>
      <c r="JRH65" s="497"/>
      <c r="JRI65" s="497"/>
      <c r="JRJ65" s="497"/>
      <c r="JRK65" s="497"/>
      <c r="JRL65" s="497"/>
      <c r="JRM65" s="497"/>
      <c r="JRN65" s="497"/>
      <c r="JRO65" s="497"/>
      <c r="JRP65" s="497"/>
      <c r="JRQ65" s="497"/>
      <c r="JRR65" s="497"/>
      <c r="JRS65" s="497"/>
      <c r="JRT65" s="497"/>
      <c r="JRU65" s="497"/>
      <c r="JRV65" s="497"/>
      <c r="JRW65" s="497"/>
      <c r="JRX65" s="497"/>
      <c r="JRY65" s="497"/>
      <c r="JRZ65" s="497"/>
      <c r="JSA65" s="497"/>
      <c r="JSB65" s="497"/>
      <c r="JSC65" s="497"/>
      <c r="JSD65" s="497"/>
      <c r="JSE65" s="497"/>
      <c r="JSF65" s="497"/>
      <c r="JSG65" s="497"/>
      <c r="JSH65" s="497"/>
      <c r="JSI65" s="497"/>
      <c r="JSJ65" s="497"/>
      <c r="JSK65" s="497"/>
      <c r="JSL65" s="497"/>
      <c r="JSM65" s="497"/>
      <c r="JSN65" s="497"/>
      <c r="JSO65" s="497"/>
      <c r="JSP65" s="497"/>
      <c r="JSQ65" s="497"/>
      <c r="JSR65" s="497"/>
      <c r="JSS65" s="497"/>
      <c r="JST65" s="497"/>
      <c r="JSU65" s="497"/>
      <c r="JSV65" s="497"/>
      <c r="JSW65" s="497"/>
      <c r="JSX65" s="497"/>
      <c r="JSY65" s="497"/>
      <c r="JSZ65" s="497"/>
      <c r="JTA65" s="497"/>
      <c r="JTB65" s="497"/>
      <c r="JTC65" s="497"/>
      <c r="JTD65" s="497"/>
      <c r="JTE65" s="497"/>
      <c r="JTF65" s="497"/>
      <c r="JTG65" s="497"/>
      <c r="JTH65" s="497"/>
      <c r="JTI65" s="497"/>
      <c r="JTJ65" s="497"/>
      <c r="JTK65" s="497"/>
      <c r="JTL65" s="497"/>
      <c r="JTM65" s="497"/>
      <c r="JTN65" s="497"/>
      <c r="JTO65" s="497"/>
      <c r="JTP65" s="497"/>
      <c r="JTQ65" s="497"/>
      <c r="JTR65" s="497"/>
      <c r="JTS65" s="497"/>
      <c r="JTT65" s="497"/>
      <c r="JTU65" s="497"/>
      <c r="JTV65" s="497"/>
      <c r="JTW65" s="497"/>
      <c r="JTX65" s="497"/>
      <c r="JTY65" s="497"/>
      <c r="JTZ65" s="497"/>
      <c r="JUA65" s="497"/>
      <c r="JUB65" s="497"/>
      <c r="JUC65" s="497"/>
      <c r="JUD65" s="497"/>
      <c r="JUE65" s="497"/>
      <c r="JUF65" s="497"/>
      <c r="JUG65" s="497"/>
      <c r="JUH65" s="497"/>
      <c r="JUI65" s="497"/>
      <c r="JUJ65" s="497"/>
      <c r="JUK65" s="497"/>
      <c r="JUL65" s="497"/>
      <c r="JUM65" s="497"/>
      <c r="JUN65" s="497"/>
      <c r="JUO65" s="497"/>
      <c r="JUP65" s="497"/>
      <c r="JUQ65" s="497"/>
      <c r="JUR65" s="497"/>
      <c r="JUS65" s="497"/>
      <c r="JUT65" s="497"/>
      <c r="JUU65" s="497"/>
      <c r="JUV65" s="497"/>
      <c r="JUW65" s="497"/>
      <c r="JUX65" s="497"/>
      <c r="JUY65" s="497"/>
      <c r="JUZ65" s="497"/>
      <c r="JVA65" s="497"/>
      <c r="JVB65" s="497"/>
      <c r="JVC65" s="497"/>
      <c r="JVD65" s="497"/>
      <c r="JVE65" s="497"/>
      <c r="JVF65" s="497"/>
      <c r="JVG65" s="497"/>
      <c r="JVH65" s="497"/>
      <c r="JVI65" s="497"/>
      <c r="JVJ65" s="497"/>
      <c r="JVK65" s="497"/>
      <c r="JVL65" s="497"/>
      <c r="JVM65" s="497"/>
      <c r="JVN65" s="497"/>
      <c r="JVO65" s="497"/>
      <c r="JVP65" s="497"/>
      <c r="JVQ65" s="497"/>
      <c r="JVR65" s="497"/>
      <c r="JVS65" s="497"/>
      <c r="JVT65" s="497"/>
      <c r="JVU65" s="497"/>
      <c r="JVV65" s="497"/>
      <c r="JVW65" s="497"/>
      <c r="JVX65" s="497"/>
      <c r="JVY65" s="497"/>
      <c r="JVZ65" s="497"/>
      <c r="JWA65" s="497"/>
      <c r="JWB65" s="497"/>
      <c r="JWC65" s="497"/>
      <c r="JWD65" s="497"/>
      <c r="JWE65" s="497"/>
      <c r="JWF65" s="497"/>
      <c r="JWG65" s="497"/>
      <c r="JWH65" s="497"/>
      <c r="JWI65" s="497"/>
      <c r="JWJ65" s="497"/>
      <c r="JWK65" s="497"/>
      <c r="JWL65" s="497"/>
      <c r="JWM65" s="497"/>
      <c r="JWN65" s="497"/>
      <c r="JWO65" s="497"/>
      <c r="JWP65" s="497"/>
      <c r="JWQ65" s="497"/>
      <c r="JWR65" s="497"/>
      <c r="JWS65" s="497"/>
      <c r="JWT65" s="497"/>
      <c r="JWU65" s="497"/>
      <c r="JWV65" s="497"/>
      <c r="JWW65" s="497"/>
      <c r="JWX65" s="497"/>
      <c r="JWY65" s="497"/>
      <c r="JWZ65" s="497"/>
      <c r="JXA65" s="497"/>
      <c r="JXB65" s="497"/>
      <c r="JXC65" s="497"/>
      <c r="JXD65" s="497"/>
      <c r="JXE65" s="497"/>
      <c r="JXF65" s="497"/>
      <c r="JXG65" s="497"/>
      <c r="JXH65" s="497"/>
      <c r="JXI65" s="497"/>
      <c r="JXJ65" s="497"/>
      <c r="JXK65" s="497"/>
      <c r="JXL65" s="497"/>
      <c r="JXM65" s="497"/>
      <c r="JXN65" s="497"/>
      <c r="JXO65" s="497"/>
      <c r="JXP65" s="497"/>
      <c r="JXQ65" s="497"/>
      <c r="JXR65" s="497"/>
      <c r="JXS65" s="497"/>
      <c r="JXT65" s="497"/>
      <c r="JXU65" s="497"/>
      <c r="JXV65" s="497"/>
      <c r="JXW65" s="497"/>
      <c r="JXX65" s="497"/>
      <c r="JXY65" s="497"/>
      <c r="JXZ65" s="497"/>
      <c r="JYA65" s="497"/>
      <c r="JYB65" s="497"/>
      <c r="JYC65" s="497"/>
      <c r="JYD65" s="497"/>
      <c r="JYE65" s="497"/>
      <c r="JYF65" s="497"/>
      <c r="JYG65" s="497"/>
      <c r="JYH65" s="497"/>
      <c r="JYI65" s="497"/>
      <c r="JYJ65" s="497"/>
      <c r="JYK65" s="497"/>
      <c r="JYL65" s="497"/>
      <c r="JYM65" s="497"/>
      <c r="JYN65" s="497"/>
      <c r="JYO65" s="497"/>
      <c r="JYP65" s="497"/>
      <c r="JYQ65" s="497"/>
      <c r="JYR65" s="497"/>
      <c r="JYS65" s="497"/>
      <c r="JYT65" s="497"/>
      <c r="JYU65" s="497"/>
      <c r="JYV65" s="497"/>
      <c r="JYW65" s="497"/>
      <c r="JYX65" s="497"/>
      <c r="JYY65" s="497"/>
      <c r="JYZ65" s="497"/>
      <c r="JZA65" s="497"/>
      <c r="JZB65" s="497"/>
      <c r="JZC65" s="497"/>
      <c r="JZD65" s="497"/>
      <c r="JZE65" s="497"/>
      <c r="JZF65" s="497"/>
      <c r="JZG65" s="497"/>
      <c r="JZH65" s="497"/>
      <c r="JZI65" s="497"/>
      <c r="JZJ65" s="497"/>
      <c r="JZK65" s="497"/>
      <c r="JZL65" s="497"/>
      <c r="JZM65" s="497"/>
      <c r="JZN65" s="497"/>
      <c r="JZO65" s="497"/>
      <c r="JZP65" s="497"/>
      <c r="JZQ65" s="497"/>
      <c r="JZR65" s="497"/>
      <c r="JZS65" s="497"/>
      <c r="JZT65" s="497"/>
      <c r="JZU65" s="497"/>
      <c r="JZV65" s="497"/>
      <c r="JZW65" s="497"/>
      <c r="JZX65" s="497"/>
      <c r="JZY65" s="497"/>
      <c r="JZZ65" s="497"/>
      <c r="KAA65" s="497"/>
      <c r="KAB65" s="497"/>
      <c r="KAC65" s="497"/>
      <c r="KAD65" s="497"/>
      <c r="KAE65" s="497"/>
      <c r="KAF65" s="497"/>
      <c r="KAG65" s="497"/>
      <c r="KAH65" s="497"/>
      <c r="KAI65" s="497"/>
      <c r="KAJ65" s="497"/>
      <c r="KAK65" s="497"/>
      <c r="KAL65" s="497"/>
      <c r="KAM65" s="497"/>
      <c r="KAN65" s="497"/>
      <c r="KAO65" s="497"/>
      <c r="KAP65" s="497"/>
      <c r="KAQ65" s="497"/>
      <c r="KAR65" s="497"/>
      <c r="KAS65" s="497"/>
      <c r="KAT65" s="497"/>
      <c r="KAU65" s="497"/>
      <c r="KAV65" s="497"/>
      <c r="KAW65" s="497"/>
      <c r="KAX65" s="497"/>
      <c r="KAY65" s="497"/>
      <c r="KAZ65" s="497"/>
      <c r="KBA65" s="497"/>
      <c r="KBB65" s="497"/>
      <c r="KBC65" s="497"/>
      <c r="KBD65" s="497"/>
      <c r="KBE65" s="497"/>
      <c r="KBF65" s="497"/>
      <c r="KBG65" s="497"/>
      <c r="KBH65" s="497"/>
      <c r="KBI65" s="497"/>
      <c r="KBJ65" s="497"/>
      <c r="KBK65" s="497"/>
      <c r="KBL65" s="497"/>
      <c r="KBM65" s="497"/>
      <c r="KBN65" s="497"/>
      <c r="KBO65" s="497"/>
      <c r="KBP65" s="497"/>
      <c r="KBQ65" s="497"/>
      <c r="KBR65" s="497"/>
      <c r="KBS65" s="497"/>
      <c r="KBT65" s="497"/>
      <c r="KBU65" s="497"/>
      <c r="KBV65" s="497"/>
      <c r="KBW65" s="497"/>
      <c r="KBX65" s="497"/>
      <c r="KBY65" s="497"/>
      <c r="KBZ65" s="497"/>
      <c r="KCA65" s="497"/>
      <c r="KCB65" s="497"/>
      <c r="KCC65" s="497"/>
      <c r="KCD65" s="497"/>
      <c r="KCE65" s="497"/>
      <c r="KCF65" s="497"/>
      <c r="KCG65" s="497"/>
      <c r="KCH65" s="497"/>
      <c r="KCI65" s="497"/>
      <c r="KCJ65" s="497"/>
      <c r="KCK65" s="497"/>
      <c r="KCL65" s="497"/>
      <c r="KCM65" s="497"/>
      <c r="KCN65" s="497"/>
      <c r="KCO65" s="497"/>
      <c r="KCP65" s="497"/>
      <c r="KCQ65" s="497"/>
      <c r="KCR65" s="497"/>
      <c r="KCS65" s="497"/>
      <c r="KCT65" s="497"/>
      <c r="KCU65" s="497"/>
      <c r="KCV65" s="497"/>
      <c r="KCW65" s="497"/>
      <c r="KCX65" s="497"/>
      <c r="KCY65" s="497"/>
      <c r="KCZ65" s="497"/>
      <c r="KDA65" s="497"/>
      <c r="KDB65" s="497"/>
      <c r="KDC65" s="497"/>
      <c r="KDD65" s="497"/>
      <c r="KDE65" s="497"/>
      <c r="KDF65" s="497"/>
      <c r="KDG65" s="497"/>
      <c r="KDH65" s="497"/>
      <c r="KDI65" s="497"/>
      <c r="KDJ65" s="497"/>
      <c r="KDK65" s="497"/>
      <c r="KDL65" s="497"/>
      <c r="KDM65" s="497"/>
      <c r="KDN65" s="497"/>
      <c r="KDO65" s="497"/>
      <c r="KDP65" s="497"/>
      <c r="KDQ65" s="497"/>
      <c r="KDR65" s="497"/>
      <c r="KDS65" s="497"/>
      <c r="KDT65" s="497"/>
      <c r="KDU65" s="497"/>
      <c r="KDV65" s="497"/>
      <c r="KDW65" s="497"/>
      <c r="KDX65" s="497"/>
      <c r="KDY65" s="497"/>
      <c r="KDZ65" s="497"/>
      <c r="KEA65" s="497"/>
      <c r="KEB65" s="497"/>
      <c r="KEC65" s="497"/>
      <c r="KED65" s="497"/>
      <c r="KEE65" s="497"/>
      <c r="KEF65" s="497"/>
      <c r="KEG65" s="497"/>
      <c r="KEH65" s="497"/>
      <c r="KEI65" s="497"/>
      <c r="KEJ65" s="497"/>
      <c r="KEK65" s="497"/>
      <c r="KEL65" s="497"/>
      <c r="KEM65" s="497"/>
      <c r="KEN65" s="497"/>
      <c r="KEO65" s="497"/>
      <c r="KEP65" s="497"/>
      <c r="KEQ65" s="497"/>
      <c r="KER65" s="497"/>
      <c r="KES65" s="497"/>
      <c r="KET65" s="497"/>
      <c r="KEU65" s="497"/>
      <c r="KEV65" s="497"/>
      <c r="KEW65" s="497"/>
      <c r="KEX65" s="497"/>
      <c r="KEY65" s="497"/>
      <c r="KEZ65" s="497"/>
      <c r="KFA65" s="497"/>
      <c r="KFB65" s="497"/>
      <c r="KFC65" s="497"/>
      <c r="KFD65" s="497"/>
      <c r="KFE65" s="497"/>
      <c r="KFF65" s="497"/>
      <c r="KFG65" s="497"/>
      <c r="KFH65" s="497"/>
      <c r="KFI65" s="497"/>
      <c r="KFJ65" s="497"/>
      <c r="KFK65" s="497"/>
      <c r="KFL65" s="497"/>
      <c r="KFM65" s="497"/>
      <c r="KFN65" s="497"/>
      <c r="KFO65" s="497"/>
      <c r="KFP65" s="497"/>
      <c r="KFQ65" s="497"/>
      <c r="KFR65" s="497"/>
      <c r="KFS65" s="497"/>
      <c r="KFT65" s="497"/>
      <c r="KFU65" s="497"/>
      <c r="KFV65" s="497"/>
      <c r="KFW65" s="497"/>
      <c r="KFX65" s="497"/>
      <c r="KFY65" s="497"/>
      <c r="KFZ65" s="497"/>
      <c r="KGA65" s="497"/>
      <c r="KGB65" s="497"/>
      <c r="KGC65" s="497"/>
      <c r="KGD65" s="497"/>
      <c r="KGE65" s="497"/>
      <c r="KGF65" s="497"/>
      <c r="KGG65" s="497"/>
      <c r="KGH65" s="497"/>
      <c r="KGI65" s="497"/>
      <c r="KGJ65" s="497"/>
      <c r="KGK65" s="497"/>
      <c r="KGL65" s="497"/>
      <c r="KGM65" s="497"/>
      <c r="KGN65" s="497"/>
      <c r="KGO65" s="497"/>
      <c r="KGP65" s="497"/>
      <c r="KGQ65" s="497"/>
      <c r="KGR65" s="497"/>
      <c r="KGS65" s="497"/>
      <c r="KGT65" s="497"/>
      <c r="KGU65" s="497"/>
      <c r="KGV65" s="497"/>
      <c r="KGW65" s="497"/>
      <c r="KGX65" s="497"/>
      <c r="KGY65" s="497"/>
      <c r="KGZ65" s="497"/>
      <c r="KHA65" s="497"/>
      <c r="KHB65" s="497"/>
      <c r="KHC65" s="497"/>
      <c r="KHD65" s="497"/>
      <c r="KHE65" s="497"/>
      <c r="KHF65" s="497"/>
      <c r="KHG65" s="497"/>
      <c r="KHH65" s="497"/>
      <c r="KHI65" s="497"/>
      <c r="KHJ65" s="497"/>
      <c r="KHK65" s="497"/>
      <c r="KHL65" s="497"/>
      <c r="KHM65" s="497"/>
      <c r="KHN65" s="497"/>
      <c r="KHO65" s="497"/>
      <c r="KHP65" s="497"/>
      <c r="KHQ65" s="497"/>
      <c r="KHR65" s="497"/>
      <c r="KHS65" s="497"/>
      <c r="KHT65" s="497"/>
      <c r="KHU65" s="497"/>
      <c r="KHV65" s="497"/>
      <c r="KHW65" s="497"/>
      <c r="KHX65" s="497"/>
      <c r="KHY65" s="497"/>
      <c r="KHZ65" s="497"/>
      <c r="KIA65" s="497"/>
      <c r="KIB65" s="497"/>
      <c r="KIC65" s="497"/>
      <c r="KID65" s="497"/>
      <c r="KIE65" s="497"/>
      <c r="KIF65" s="497"/>
      <c r="KIG65" s="497"/>
      <c r="KIH65" s="497"/>
      <c r="KII65" s="497"/>
      <c r="KIJ65" s="497"/>
      <c r="KIK65" s="497"/>
      <c r="KIL65" s="497"/>
      <c r="KIM65" s="497"/>
      <c r="KIN65" s="497"/>
      <c r="KIO65" s="497"/>
      <c r="KIP65" s="497"/>
      <c r="KIQ65" s="497"/>
      <c r="KIR65" s="497"/>
      <c r="KIS65" s="497"/>
      <c r="KIT65" s="497"/>
      <c r="KIU65" s="497"/>
      <c r="KIV65" s="497"/>
      <c r="KIW65" s="497"/>
      <c r="KIX65" s="497"/>
      <c r="KIY65" s="497"/>
      <c r="KIZ65" s="497"/>
      <c r="KJA65" s="497"/>
      <c r="KJB65" s="497"/>
      <c r="KJC65" s="497"/>
      <c r="KJD65" s="497"/>
      <c r="KJE65" s="497"/>
      <c r="KJF65" s="497"/>
      <c r="KJG65" s="497"/>
      <c r="KJH65" s="497"/>
      <c r="KJI65" s="497"/>
      <c r="KJJ65" s="497"/>
      <c r="KJK65" s="497"/>
      <c r="KJL65" s="497"/>
      <c r="KJM65" s="497"/>
      <c r="KJN65" s="497"/>
      <c r="KJO65" s="497"/>
      <c r="KJP65" s="497"/>
      <c r="KJQ65" s="497"/>
      <c r="KJR65" s="497"/>
      <c r="KJS65" s="497"/>
      <c r="KJT65" s="497"/>
      <c r="KJU65" s="497"/>
      <c r="KJV65" s="497"/>
      <c r="KJW65" s="497"/>
      <c r="KJX65" s="497"/>
      <c r="KJY65" s="497"/>
      <c r="KJZ65" s="497"/>
      <c r="KKA65" s="497"/>
      <c r="KKB65" s="497"/>
      <c r="KKC65" s="497"/>
      <c r="KKD65" s="497"/>
      <c r="KKE65" s="497"/>
      <c r="KKF65" s="497"/>
      <c r="KKG65" s="497"/>
      <c r="KKH65" s="497"/>
      <c r="KKI65" s="497"/>
      <c r="KKJ65" s="497"/>
      <c r="KKK65" s="497"/>
      <c r="KKL65" s="497"/>
      <c r="KKM65" s="497"/>
      <c r="KKN65" s="497"/>
      <c r="KKO65" s="497"/>
      <c r="KKP65" s="497"/>
      <c r="KKQ65" s="497"/>
      <c r="KKR65" s="497"/>
      <c r="KKS65" s="497"/>
      <c r="KKT65" s="497"/>
      <c r="KKU65" s="497"/>
      <c r="KKV65" s="497"/>
      <c r="KKW65" s="497"/>
      <c r="KKX65" s="497"/>
      <c r="KKY65" s="497"/>
      <c r="KKZ65" s="497"/>
      <c r="KLA65" s="497"/>
      <c r="KLB65" s="497"/>
      <c r="KLC65" s="497"/>
      <c r="KLD65" s="497"/>
      <c r="KLE65" s="497"/>
      <c r="KLF65" s="497"/>
      <c r="KLG65" s="497"/>
      <c r="KLH65" s="497"/>
      <c r="KLI65" s="497"/>
      <c r="KLJ65" s="497"/>
      <c r="KLK65" s="497"/>
      <c r="KLL65" s="497"/>
      <c r="KLM65" s="497"/>
      <c r="KLN65" s="497"/>
      <c r="KLO65" s="497"/>
      <c r="KLP65" s="497"/>
      <c r="KLQ65" s="497"/>
      <c r="KLR65" s="497"/>
      <c r="KLS65" s="497"/>
      <c r="KLT65" s="497"/>
      <c r="KLU65" s="497"/>
      <c r="KLV65" s="497"/>
      <c r="KLW65" s="497"/>
      <c r="KLX65" s="497"/>
      <c r="KLY65" s="497"/>
      <c r="KLZ65" s="497"/>
      <c r="KMA65" s="497"/>
      <c r="KMB65" s="497"/>
      <c r="KMC65" s="497"/>
      <c r="KMD65" s="497"/>
      <c r="KME65" s="497"/>
      <c r="KMF65" s="497"/>
      <c r="KMG65" s="497"/>
      <c r="KMH65" s="497"/>
      <c r="KMI65" s="497"/>
      <c r="KMJ65" s="497"/>
      <c r="KMK65" s="497"/>
      <c r="KML65" s="497"/>
      <c r="KMM65" s="497"/>
      <c r="KMN65" s="497"/>
      <c r="KMO65" s="497"/>
      <c r="KMP65" s="497"/>
      <c r="KMQ65" s="497"/>
      <c r="KMR65" s="497"/>
      <c r="KMS65" s="497"/>
      <c r="KMT65" s="497"/>
      <c r="KMU65" s="497"/>
      <c r="KMV65" s="497"/>
      <c r="KMW65" s="497"/>
      <c r="KMX65" s="497"/>
      <c r="KMY65" s="497"/>
      <c r="KMZ65" s="497"/>
      <c r="KNA65" s="497"/>
      <c r="KNB65" s="497"/>
      <c r="KNC65" s="497"/>
      <c r="KND65" s="497"/>
      <c r="KNE65" s="497"/>
      <c r="KNF65" s="497"/>
      <c r="KNG65" s="497"/>
      <c r="KNH65" s="497"/>
      <c r="KNI65" s="497"/>
      <c r="KNJ65" s="497"/>
      <c r="KNK65" s="497"/>
      <c r="KNL65" s="497"/>
      <c r="KNM65" s="497"/>
      <c r="KNN65" s="497"/>
      <c r="KNO65" s="497"/>
      <c r="KNP65" s="497"/>
      <c r="KNQ65" s="497"/>
      <c r="KNR65" s="497"/>
      <c r="KNS65" s="497"/>
      <c r="KNT65" s="497"/>
      <c r="KNU65" s="497"/>
      <c r="KNV65" s="497"/>
      <c r="KNW65" s="497"/>
      <c r="KNX65" s="497"/>
      <c r="KNY65" s="497"/>
      <c r="KNZ65" s="497"/>
      <c r="KOA65" s="497"/>
      <c r="KOB65" s="497"/>
      <c r="KOC65" s="497"/>
      <c r="KOD65" s="497"/>
      <c r="KOE65" s="497"/>
      <c r="KOF65" s="497"/>
      <c r="KOG65" s="497"/>
      <c r="KOH65" s="497"/>
      <c r="KOI65" s="497"/>
      <c r="KOJ65" s="497"/>
      <c r="KOK65" s="497"/>
      <c r="KOL65" s="497"/>
      <c r="KOM65" s="497"/>
      <c r="KON65" s="497"/>
      <c r="KOO65" s="497"/>
      <c r="KOP65" s="497"/>
      <c r="KOQ65" s="497"/>
      <c r="KOR65" s="497"/>
      <c r="KOS65" s="497"/>
      <c r="KOT65" s="497"/>
      <c r="KOU65" s="497"/>
      <c r="KOV65" s="497"/>
      <c r="KOW65" s="497"/>
      <c r="KOX65" s="497"/>
      <c r="KOY65" s="497"/>
      <c r="KOZ65" s="497"/>
      <c r="KPA65" s="497"/>
      <c r="KPB65" s="497"/>
      <c r="KPC65" s="497"/>
      <c r="KPD65" s="497"/>
      <c r="KPE65" s="497"/>
      <c r="KPF65" s="497"/>
      <c r="KPG65" s="497"/>
      <c r="KPH65" s="497"/>
      <c r="KPI65" s="497"/>
      <c r="KPJ65" s="497"/>
      <c r="KPK65" s="497"/>
      <c r="KPL65" s="497"/>
      <c r="KPM65" s="497"/>
      <c r="KPN65" s="497"/>
      <c r="KPO65" s="497"/>
      <c r="KPP65" s="497"/>
      <c r="KPQ65" s="497"/>
      <c r="KPR65" s="497"/>
      <c r="KPS65" s="497"/>
      <c r="KPT65" s="497"/>
      <c r="KPU65" s="497"/>
      <c r="KPV65" s="497"/>
      <c r="KPW65" s="497"/>
      <c r="KPX65" s="497"/>
      <c r="KPY65" s="497"/>
      <c r="KPZ65" s="497"/>
      <c r="KQA65" s="497"/>
      <c r="KQB65" s="497"/>
      <c r="KQC65" s="497"/>
      <c r="KQD65" s="497"/>
      <c r="KQE65" s="497"/>
      <c r="KQF65" s="497"/>
      <c r="KQG65" s="497"/>
      <c r="KQH65" s="497"/>
      <c r="KQI65" s="497"/>
      <c r="KQJ65" s="497"/>
      <c r="KQK65" s="497"/>
      <c r="KQL65" s="497"/>
      <c r="KQM65" s="497"/>
      <c r="KQN65" s="497"/>
      <c r="KQO65" s="497"/>
      <c r="KQP65" s="497"/>
      <c r="KQQ65" s="497"/>
      <c r="KQR65" s="497"/>
      <c r="KQS65" s="497"/>
      <c r="KQT65" s="497"/>
      <c r="KQU65" s="497"/>
      <c r="KQV65" s="497"/>
      <c r="KQW65" s="497"/>
      <c r="KQX65" s="497"/>
      <c r="KQY65" s="497"/>
      <c r="KQZ65" s="497"/>
      <c r="KRA65" s="497"/>
      <c r="KRB65" s="497"/>
      <c r="KRC65" s="497"/>
      <c r="KRD65" s="497"/>
      <c r="KRE65" s="497"/>
      <c r="KRF65" s="497"/>
      <c r="KRG65" s="497"/>
      <c r="KRH65" s="497"/>
      <c r="KRI65" s="497"/>
      <c r="KRJ65" s="497"/>
      <c r="KRK65" s="497"/>
      <c r="KRL65" s="497"/>
      <c r="KRM65" s="497"/>
      <c r="KRN65" s="497"/>
      <c r="KRO65" s="497"/>
      <c r="KRP65" s="497"/>
      <c r="KRQ65" s="497"/>
      <c r="KRR65" s="497"/>
      <c r="KRS65" s="497"/>
      <c r="KRT65" s="497"/>
      <c r="KRU65" s="497"/>
      <c r="KRV65" s="497"/>
      <c r="KRW65" s="497"/>
      <c r="KRX65" s="497"/>
      <c r="KRY65" s="497"/>
      <c r="KRZ65" s="497"/>
      <c r="KSA65" s="497"/>
      <c r="KSB65" s="497"/>
      <c r="KSC65" s="497"/>
      <c r="KSD65" s="497"/>
      <c r="KSE65" s="497"/>
      <c r="KSF65" s="497"/>
      <c r="KSG65" s="497"/>
      <c r="KSH65" s="497"/>
      <c r="KSI65" s="497"/>
      <c r="KSJ65" s="497"/>
      <c r="KSK65" s="497"/>
      <c r="KSL65" s="497"/>
      <c r="KSM65" s="497"/>
      <c r="KSN65" s="497"/>
      <c r="KSO65" s="497"/>
      <c r="KSP65" s="497"/>
      <c r="KSQ65" s="497"/>
      <c r="KSR65" s="497"/>
      <c r="KSS65" s="497"/>
      <c r="KST65" s="497"/>
      <c r="KSU65" s="497"/>
      <c r="KSV65" s="497"/>
      <c r="KSW65" s="497"/>
      <c r="KSX65" s="497"/>
      <c r="KSY65" s="497"/>
      <c r="KSZ65" s="497"/>
      <c r="KTA65" s="497"/>
      <c r="KTB65" s="497"/>
      <c r="KTC65" s="497"/>
      <c r="KTD65" s="497"/>
      <c r="KTE65" s="497"/>
      <c r="KTF65" s="497"/>
      <c r="KTG65" s="497"/>
      <c r="KTH65" s="497"/>
      <c r="KTI65" s="497"/>
      <c r="KTJ65" s="497"/>
      <c r="KTK65" s="497"/>
      <c r="KTL65" s="497"/>
      <c r="KTM65" s="497"/>
      <c r="KTN65" s="497"/>
      <c r="KTO65" s="497"/>
      <c r="KTP65" s="497"/>
      <c r="KTQ65" s="497"/>
      <c r="KTR65" s="497"/>
      <c r="KTS65" s="497"/>
      <c r="KTT65" s="497"/>
      <c r="KTU65" s="497"/>
      <c r="KTV65" s="497"/>
      <c r="KTW65" s="497"/>
      <c r="KTX65" s="497"/>
      <c r="KTY65" s="497"/>
      <c r="KTZ65" s="497"/>
      <c r="KUA65" s="497"/>
      <c r="KUB65" s="497"/>
      <c r="KUC65" s="497"/>
      <c r="KUD65" s="497"/>
      <c r="KUE65" s="497"/>
      <c r="KUF65" s="497"/>
      <c r="KUG65" s="497"/>
      <c r="KUH65" s="497"/>
      <c r="KUI65" s="497"/>
      <c r="KUJ65" s="497"/>
      <c r="KUK65" s="497"/>
      <c r="KUL65" s="497"/>
      <c r="KUM65" s="497"/>
      <c r="KUN65" s="497"/>
      <c r="KUO65" s="497"/>
      <c r="KUP65" s="497"/>
      <c r="KUQ65" s="497"/>
      <c r="KUR65" s="497"/>
      <c r="KUS65" s="497"/>
      <c r="KUT65" s="497"/>
      <c r="KUU65" s="497"/>
      <c r="KUV65" s="497"/>
      <c r="KUW65" s="497"/>
      <c r="KUX65" s="497"/>
      <c r="KUY65" s="497"/>
      <c r="KUZ65" s="497"/>
      <c r="KVA65" s="497"/>
      <c r="KVB65" s="497"/>
      <c r="KVC65" s="497"/>
      <c r="KVD65" s="497"/>
      <c r="KVE65" s="497"/>
      <c r="KVF65" s="497"/>
      <c r="KVG65" s="497"/>
      <c r="KVH65" s="497"/>
      <c r="KVI65" s="497"/>
      <c r="KVJ65" s="497"/>
      <c r="KVK65" s="497"/>
      <c r="KVL65" s="497"/>
      <c r="KVM65" s="497"/>
      <c r="KVN65" s="497"/>
      <c r="KVO65" s="497"/>
      <c r="KVP65" s="497"/>
      <c r="KVQ65" s="497"/>
      <c r="KVR65" s="497"/>
      <c r="KVS65" s="497"/>
      <c r="KVT65" s="497"/>
      <c r="KVU65" s="497"/>
      <c r="KVV65" s="497"/>
      <c r="KVW65" s="497"/>
      <c r="KVX65" s="497"/>
      <c r="KVY65" s="497"/>
      <c r="KVZ65" s="497"/>
      <c r="KWA65" s="497"/>
      <c r="KWB65" s="497"/>
      <c r="KWC65" s="497"/>
      <c r="KWD65" s="497"/>
      <c r="KWE65" s="497"/>
      <c r="KWF65" s="497"/>
      <c r="KWG65" s="497"/>
      <c r="KWH65" s="497"/>
      <c r="KWI65" s="497"/>
      <c r="KWJ65" s="497"/>
      <c r="KWK65" s="497"/>
      <c r="KWL65" s="497"/>
      <c r="KWM65" s="497"/>
      <c r="KWN65" s="497"/>
      <c r="KWO65" s="497"/>
      <c r="KWP65" s="497"/>
      <c r="KWQ65" s="497"/>
      <c r="KWR65" s="497"/>
      <c r="KWS65" s="497"/>
      <c r="KWT65" s="497"/>
      <c r="KWU65" s="497"/>
      <c r="KWV65" s="497"/>
      <c r="KWW65" s="497"/>
      <c r="KWX65" s="497"/>
      <c r="KWY65" s="497"/>
      <c r="KWZ65" s="497"/>
      <c r="KXA65" s="497"/>
      <c r="KXB65" s="497"/>
      <c r="KXC65" s="497"/>
      <c r="KXD65" s="497"/>
      <c r="KXE65" s="497"/>
      <c r="KXF65" s="497"/>
      <c r="KXG65" s="497"/>
      <c r="KXH65" s="497"/>
      <c r="KXI65" s="497"/>
      <c r="KXJ65" s="497"/>
      <c r="KXK65" s="497"/>
      <c r="KXL65" s="497"/>
      <c r="KXM65" s="497"/>
      <c r="KXN65" s="497"/>
      <c r="KXO65" s="497"/>
      <c r="KXP65" s="497"/>
      <c r="KXQ65" s="497"/>
      <c r="KXR65" s="497"/>
      <c r="KXS65" s="497"/>
      <c r="KXT65" s="497"/>
      <c r="KXU65" s="497"/>
      <c r="KXV65" s="497"/>
      <c r="KXW65" s="497"/>
      <c r="KXX65" s="497"/>
      <c r="KXY65" s="497"/>
      <c r="KXZ65" s="497"/>
      <c r="KYA65" s="497"/>
      <c r="KYB65" s="497"/>
      <c r="KYC65" s="497"/>
      <c r="KYD65" s="497"/>
      <c r="KYE65" s="497"/>
      <c r="KYF65" s="497"/>
      <c r="KYG65" s="497"/>
      <c r="KYH65" s="497"/>
      <c r="KYI65" s="497"/>
      <c r="KYJ65" s="497"/>
      <c r="KYK65" s="497"/>
      <c r="KYL65" s="497"/>
      <c r="KYM65" s="497"/>
      <c r="KYN65" s="497"/>
      <c r="KYO65" s="497"/>
      <c r="KYP65" s="497"/>
      <c r="KYQ65" s="497"/>
      <c r="KYR65" s="497"/>
      <c r="KYS65" s="497"/>
      <c r="KYT65" s="497"/>
      <c r="KYU65" s="497"/>
      <c r="KYV65" s="497"/>
      <c r="KYW65" s="497"/>
      <c r="KYX65" s="497"/>
      <c r="KYY65" s="497"/>
      <c r="KYZ65" s="497"/>
      <c r="KZA65" s="497"/>
      <c r="KZB65" s="497"/>
      <c r="KZC65" s="497"/>
      <c r="KZD65" s="497"/>
      <c r="KZE65" s="497"/>
      <c r="KZF65" s="497"/>
      <c r="KZG65" s="497"/>
      <c r="KZH65" s="497"/>
      <c r="KZI65" s="497"/>
      <c r="KZJ65" s="497"/>
      <c r="KZK65" s="497"/>
      <c r="KZL65" s="497"/>
      <c r="KZM65" s="497"/>
      <c r="KZN65" s="497"/>
      <c r="KZO65" s="497"/>
      <c r="KZP65" s="497"/>
      <c r="KZQ65" s="497"/>
      <c r="KZR65" s="497"/>
      <c r="KZS65" s="497"/>
      <c r="KZT65" s="497"/>
      <c r="KZU65" s="497"/>
      <c r="KZV65" s="497"/>
      <c r="KZW65" s="497"/>
      <c r="KZX65" s="497"/>
      <c r="KZY65" s="497"/>
      <c r="KZZ65" s="497"/>
      <c r="LAA65" s="497"/>
      <c r="LAB65" s="497"/>
      <c r="LAC65" s="497"/>
      <c r="LAD65" s="497"/>
      <c r="LAE65" s="497"/>
      <c r="LAF65" s="497"/>
      <c r="LAG65" s="497"/>
      <c r="LAH65" s="497"/>
      <c r="LAI65" s="497"/>
      <c r="LAJ65" s="497"/>
      <c r="LAK65" s="497"/>
      <c r="LAL65" s="497"/>
      <c r="LAM65" s="497"/>
      <c r="LAN65" s="497"/>
      <c r="LAO65" s="497"/>
      <c r="LAP65" s="497"/>
      <c r="LAQ65" s="497"/>
      <c r="LAR65" s="497"/>
      <c r="LAS65" s="497"/>
      <c r="LAT65" s="497"/>
      <c r="LAU65" s="497"/>
      <c r="LAV65" s="497"/>
      <c r="LAW65" s="497"/>
      <c r="LAX65" s="497"/>
      <c r="LAY65" s="497"/>
      <c r="LAZ65" s="497"/>
      <c r="LBA65" s="497"/>
      <c r="LBB65" s="497"/>
      <c r="LBC65" s="497"/>
      <c r="LBD65" s="497"/>
      <c r="LBE65" s="497"/>
      <c r="LBF65" s="497"/>
      <c r="LBG65" s="497"/>
      <c r="LBH65" s="497"/>
      <c r="LBI65" s="497"/>
      <c r="LBJ65" s="497"/>
      <c r="LBK65" s="497"/>
      <c r="LBL65" s="497"/>
      <c r="LBM65" s="497"/>
      <c r="LBN65" s="497"/>
      <c r="LBO65" s="497"/>
      <c r="LBP65" s="497"/>
      <c r="LBQ65" s="497"/>
      <c r="LBR65" s="497"/>
      <c r="LBS65" s="497"/>
      <c r="LBT65" s="497"/>
      <c r="LBU65" s="497"/>
      <c r="LBV65" s="497"/>
      <c r="LBW65" s="497"/>
      <c r="LBX65" s="497"/>
      <c r="LBY65" s="497"/>
      <c r="LBZ65" s="497"/>
      <c r="LCA65" s="497"/>
      <c r="LCB65" s="497"/>
      <c r="LCC65" s="497"/>
      <c r="LCD65" s="497"/>
      <c r="LCE65" s="497"/>
      <c r="LCF65" s="497"/>
      <c r="LCG65" s="497"/>
      <c r="LCH65" s="497"/>
      <c r="LCI65" s="497"/>
      <c r="LCJ65" s="497"/>
      <c r="LCK65" s="497"/>
      <c r="LCL65" s="497"/>
      <c r="LCM65" s="497"/>
      <c r="LCN65" s="497"/>
      <c r="LCO65" s="497"/>
      <c r="LCP65" s="497"/>
      <c r="LCQ65" s="497"/>
      <c r="LCR65" s="497"/>
      <c r="LCS65" s="497"/>
      <c r="LCT65" s="497"/>
      <c r="LCU65" s="497"/>
      <c r="LCV65" s="497"/>
      <c r="LCW65" s="497"/>
      <c r="LCX65" s="497"/>
      <c r="LCY65" s="497"/>
      <c r="LCZ65" s="497"/>
      <c r="LDA65" s="497"/>
      <c r="LDB65" s="497"/>
      <c r="LDC65" s="497"/>
      <c r="LDD65" s="497"/>
      <c r="LDE65" s="497"/>
      <c r="LDF65" s="497"/>
      <c r="LDG65" s="497"/>
      <c r="LDH65" s="497"/>
      <c r="LDI65" s="497"/>
      <c r="LDJ65" s="497"/>
      <c r="LDK65" s="497"/>
      <c r="LDL65" s="497"/>
      <c r="LDM65" s="497"/>
      <c r="LDN65" s="497"/>
      <c r="LDO65" s="497"/>
      <c r="LDP65" s="497"/>
      <c r="LDQ65" s="497"/>
      <c r="LDR65" s="497"/>
      <c r="LDS65" s="497"/>
      <c r="LDT65" s="497"/>
      <c r="LDU65" s="497"/>
      <c r="LDV65" s="497"/>
      <c r="LDW65" s="497"/>
      <c r="LDX65" s="497"/>
      <c r="LDY65" s="497"/>
      <c r="LDZ65" s="497"/>
      <c r="LEA65" s="497"/>
      <c r="LEB65" s="497"/>
      <c r="LEC65" s="497"/>
      <c r="LED65" s="497"/>
      <c r="LEE65" s="497"/>
      <c r="LEF65" s="497"/>
      <c r="LEG65" s="497"/>
      <c r="LEH65" s="497"/>
      <c r="LEI65" s="497"/>
      <c r="LEJ65" s="497"/>
      <c r="LEK65" s="497"/>
      <c r="LEL65" s="497"/>
      <c r="LEM65" s="497"/>
      <c r="LEN65" s="497"/>
      <c r="LEO65" s="497"/>
      <c r="LEP65" s="497"/>
      <c r="LEQ65" s="497"/>
      <c r="LER65" s="497"/>
      <c r="LES65" s="497"/>
      <c r="LET65" s="497"/>
      <c r="LEU65" s="497"/>
      <c r="LEV65" s="497"/>
      <c r="LEW65" s="497"/>
      <c r="LEX65" s="497"/>
      <c r="LEY65" s="497"/>
      <c r="LEZ65" s="497"/>
      <c r="LFA65" s="497"/>
      <c r="LFB65" s="497"/>
      <c r="LFC65" s="497"/>
      <c r="LFD65" s="497"/>
      <c r="LFE65" s="497"/>
      <c r="LFF65" s="497"/>
      <c r="LFG65" s="497"/>
      <c r="LFH65" s="497"/>
      <c r="LFI65" s="497"/>
      <c r="LFJ65" s="497"/>
      <c r="LFK65" s="497"/>
      <c r="LFL65" s="497"/>
      <c r="LFM65" s="497"/>
      <c r="LFN65" s="497"/>
      <c r="LFO65" s="497"/>
      <c r="LFP65" s="497"/>
      <c r="LFQ65" s="497"/>
      <c r="LFR65" s="497"/>
      <c r="LFS65" s="497"/>
      <c r="LFT65" s="497"/>
      <c r="LFU65" s="497"/>
      <c r="LFV65" s="497"/>
      <c r="LFW65" s="497"/>
      <c r="LFX65" s="497"/>
      <c r="LFY65" s="497"/>
      <c r="LFZ65" s="497"/>
      <c r="LGA65" s="497"/>
      <c r="LGB65" s="497"/>
      <c r="LGC65" s="497"/>
      <c r="LGD65" s="497"/>
      <c r="LGE65" s="497"/>
      <c r="LGF65" s="497"/>
      <c r="LGG65" s="497"/>
      <c r="LGH65" s="497"/>
      <c r="LGI65" s="497"/>
      <c r="LGJ65" s="497"/>
      <c r="LGK65" s="497"/>
      <c r="LGL65" s="497"/>
      <c r="LGM65" s="497"/>
      <c r="LGN65" s="497"/>
      <c r="LGO65" s="497"/>
      <c r="LGP65" s="497"/>
      <c r="LGQ65" s="497"/>
      <c r="LGR65" s="497"/>
      <c r="LGS65" s="497"/>
      <c r="LGT65" s="497"/>
      <c r="LGU65" s="497"/>
      <c r="LGV65" s="497"/>
      <c r="LGW65" s="497"/>
      <c r="LGX65" s="497"/>
      <c r="LGY65" s="497"/>
      <c r="LGZ65" s="497"/>
      <c r="LHA65" s="497"/>
      <c r="LHB65" s="497"/>
      <c r="LHC65" s="497"/>
      <c r="LHD65" s="497"/>
      <c r="LHE65" s="497"/>
      <c r="LHF65" s="497"/>
      <c r="LHG65" s="497"/>
      <c r="LHH65" s="497"/>
      <c r="LHI65" s="497"/>
      <c r="LHJ65" s="497"/>
      <c r="LHK65" s="497"/>
      <c r="LHL65" s="497"/>
      <c r="LHM65" s="497"/>
      <c r="LHN65" s="497"/>
      <c r="LHO65" s="497"/>
      <c r="LHP65" s="497"/>
      <c r="LHQ65" s="497"/>
      <c r="LHR65" s="497"/>
      <c r="LHS65" s="497"/>
      <c r="LHT65" s="497"/>
      <c r="LHU65" s="497"/>
      <c r="LHV65" s="497"/>
      <c r="LHW65" s="497"/>
      <c r="LHX65" s="497"/>
      <c r="LHY65" s="497"/>
      <c r="LHZ65" s="497"/>
      <c r="LIA65" s="497"/>
      <c r="LIB65" s="497"/>
      <c r="LIC65" s="497"/>
      <c r="LID65" s="497"/>
      <c r="LIE65" s="497"/>
      <c r="LIF65" s="497"/>
      <c r="LIG65" s="497"/>
      <c r="LIH65" s="497"/>
      <c r="LII65" s="497"/>
      <c r="LIJ65" s="497"/>
      <c r="LIK65" s="497"/>
      <c r="LIL65" s="497"/>
      <c r="LIM65" s="497"/>
      <c r="LIN65" s="497"/>
      <c r="LIO65" s="497"/>
      <c r="LIP65" s="497"/>
      <c r="LIQ65" s="497"/>
      <c r="LIR65" s="497"/>
      <c r="LIS65" s="497"/>
      <c r="LIT65" s="497"/>
      <c r="LIU65" s="497"/>
      <c r="LIV65" s="497"/>
      <c r="LIW65" s="497"/>
      <c r="LIX65" s="497"/>
      <c r="LIY65" s="497"/>
      <c r="LIZ65" s="497"/>
      <c r="LJA65" s="497"/>
      <c r="LJB65" s="497"/>
      <c r="LJC65" s="497"/>
      <c r="LJD65" s="497"/>
      <c r="LJE65" s="497"/>
      <c r="LJF65" s="497"/>
      <c r="LJG65" s="497"/>
      <c r="LJH65" s="497"/>
      <c r="LJI65" s="497"/>
      <c r="LJJ65" s="497"/>
      <c r="LJK65" s="497"/>
      <c r="LJL65" s="497"/>
      <c r="LJM65" s="497"/>
      <c r="LJN65" s="497"/>
      <c r="LJO65" s="497"/>
      <c r="LJP65" s="497"/>
      <c r="LJQ65" s="497"/>
      <c r="LJR65" s="497"/>
      <c r="LJS65" s="497"/>
      <c r="LJT65" s="497"/>
      <c r="LJU65" s="497"/>
      <c r="LJV65" s="497"/>
      <c r="LJW65" s="497"/>
      <c r="LJX65" s="497"/>
      <c r="LJY65" s="497"/>
      <c r="LJZ65" s="497"/>
      <c r="LKA65" s="497"/>
      <c r="LKB65" s="497"/>
      <c r="LKC65" s="497"/>
      <c r="LKD65" s="497"/>
      <c r="LKE65" s="497"/>
      <c r="LKF65" s="497"/>
      <c r="LKG65" s="497"/>
      <c r="LKH65" s="497"/>
      <c r="LKI65" s="497"/>
      <c r="LKJ65" s="497"/>
      <c r="LKK65" s="497"/>
      <c r="LKL65" s="497"/>
      <c r="LKM65" s="497"/>
      <c r="LKN65" s="497"/>
      <c r="LKO65" s="497"/>
      <c r="LKP65" s="497"/>
      <c r="LKQ65" s="497"/>
      <c r="LKR65" s="497"/>
      <c r="LKS65" s="497"/>
      <c r="LKT65" s="497"/>
      <c r="LKU65" s="497"/>
      <c r="LKV65" s="497"/>
      <c r="LKW65" s="497"/>
      <c r="LKX65" s="497"/>
      <c r="LKY65" s="497"/>
      <c r="LKZ65" s="497"/>
      <c r="LLA65" s="497"/>
      <c r="LLB65" s="497"/>
      <c r="LLC65" s="497"/>
      <c r="LLD65" s="497"/>
      <c r="LLE65" s="497"/>
      <c r="LLF65" s="497"/>
      <c r="LLG65" s="497"/>
      <c r="LLH65" s="497"/>
      <c r="LLI65" s="497"/>
      <c r="LLJ65" s="497"/>
      <c r="LLK65" s="497"/>
      <c r="LLL65" s="497"/>
      <c r="LLM65" s="497"/>
      <c r="LLN65" s="497"/>
      <c r="LLO65" s="497"/>
      <c r="LLP65" s="497"/>
      <c r="LLQ65" s="497"/>
      <c r="LLR65" s="497"/>
      <c r="LLS65" s="497"/>
      <c r="LLT65" s="497"/>
      <c r="LLU65" s="497"/>
      <c r="LLV65" s="497"/>
      <c r="LLW65" s="497"/>
      <c r="LLX65" s="497"/>
      <c r="LLY65" s="497"/>
      <c r="LLZ65" s="497"/>
      <c r="LMA65" s="497"/>
      <c r="LMB65" s="497"/>
      <c r="LMC65" s="497"/>
      <c r="LMD65" s="497"/>
      <c r="LME65" s="497"/>
      <c r="LMF65" s="497"/>
      <c r="LMG65" s="497"/>
      <c r="LMH65" s="497"/>
      <c r="LMI65" s="497"/>
      <c r="LMJ65" s="497"/>
      <c r="LMK65" s="497"/>
      <c r="LML65" s="497"/>
      <c r="LMM65" s="497"/>
      <c r="LMN65" s="497"/>
      <c r="LMO65" s="497"/>
      <c r="LMP65" s="497"/>
      <c r="LMQ65" s="497"/>
      <c r="LMR65" s="497"/>
      <c r="LMS65" s="497"/>
      <c r="LMT65" s="497"/>
      <c r="LMU65" s="497"/>
      <c r="LMV65" s="497"/>
      <c r="LMW65" s="497"/>
      <c r="LMX65" s="497"/>
      <c r="LMY65" s="497"/>
      <c r="LMZ65" s="497"/>
      <c r="LNA65" s="497"/>
      <c r="LNB65" s="497"/>
      <c r="LNC65" s="497"/>
      <c r="LND65" s="497"/>
      <c r="LNE65" s="497"/>
      <c r="LNF65" s="497"/>
      <c r="LNG65" s="497"/>
      <c r="LNH65" s="497"/>
      <c r="LNI65" s="497"/>
      <c r="LNJ65" s="497"/>
      <c r="LNK65" s="497"/>
      <c r="LNL65" s="497"/>
      <c r="LNM65" s="497"/>
      <c r="LNN65" s="497"/>
      <c r="LNO65" s="497"/>
      <c r="LNP65" s="497"/>
      <c r="LNQ65" s="497"/>
      <c r="LNR65" s="497"/>
      <c r="LNS65" s="497"/>
      <c r="LNT65" s="497"/>
      <c r="LNU65" s="497"/>
      <c r="LNV65" s="497"/>
      <c r="LNW65" s="497"/>
      <c r="LNX65" s="497"/>
      <c r="LNY65" s="497"/>
      <c r="LNZ65" s="497"/>
      <c r="LOA65" s="497"/>
      <c r="LOB65" s="497"/>
      <c r="LOC65" s="497"/>
      <c r="LOD65" s="497"/>
      <c r="LOE65" s="497"/>
      <c r="LOF65" s="497"/>
      <c r="LOG65" s="497"/>
      <c r="LOH65" s="497"/>
      <c r="LOI65" s="497"/>
      <c r="LOJ65" s="497"/>
      <c r="LOK65" s="497"/>
      <c r="LOL65" s="497"/>
      <c r="LOM65" s="497"/>
      <c r="LON65" s="497"/>
      <c r="LOO65" s="497"/>
      <c r="LOP65" s="497"/>
      <c r="LOQ65" s="497"/>
      <c r="LOR65" s="497"/>
      <c r="LOS65" s="497"/>
      <c r="LOT65" s="497"/>
      <c r="LOU65" s="497"/>
      <c r="LOV65" s="497"/>
      <c r="LOW65" s="497"/>
      <c r="LOX65" s="497"/>
      <c r="LOY65" s="497"/>
      <c r="LOZ65" s="497"/>
      <c r="LPA65" s="497"/>
      <c r="LPB65" s="497"/>
      <c r="LPC65" s="497"/>
      <c r="LPD65" s="497"/>
      <c r="LPE65" s="497"/>
      <c r="LPF65" s="497"/>
      <c r="LPG65" s="497"/>
      <c r="LPH65" s="497"/>
      <c r="LPI65" s="497"/>
      <c r="LPJ65" s="497"/>
      <c r="LPK65" s="497"/>
      <c r="LPL65" s="497"/>
      <c r="LPM65" s="497"/>
      <c r="LPN65" s="497"/>
      <c r="LPO65" s="497"/>
      <c r="LPP65" s="497"/>
      <c r="LPQ65" s="497"/>
      <c r="LPR65" s="497"/>
      <c r="LPS65" s="497"/>
      <c r="LPT65" s="497"/>
      <c r="LPU65" s="497"/>
      <c r="LPV65" s="497"/>
      <c r="LPW65" s="497"/>
      <c r="LPX65" s="497"/>
      <c r="LPY65" s="497"/>
      <c r="LPZ65" s="497"/>
      <c r="LQA65" s="497"/>
      <c r="LQB65" s="497"/>
      <c r="LQC65" s="497"/>
      <c r="LQD65" s="497"/>
      <c r="LQE65" s="497"/>
      <c r="LQF65" s="497"/>
      <c r="LQG65" s="497"/>
      <c r="LQH65" s="497"/>
      <c r="LQI65" s="497"/>
      <c r="LQJ65" s="497"/>
      <c r="LQK65" s="497"/>
      <c r="LQL65" s="497"/>
      <c r="LQM65" s="497"/>
      <c r="LQN65" s="497"/>
      <c r="LQO65" s="497"/>
      <c r="LQP65" s="497"/>
      <c r="LQQ65" s="497"/>
      <c r="LQR65" s="497"/>
      <c r="LQS65" s="497"/>
      <c r="LQT65" s="497"/>
      <c r="LQU65" s="497"/>
      <c r="LQV65" s="497"/>
      <c r="LQW65" s="497"/>
      <c r="LQX65" s="497"/>
      <c r="LQY65" s="497"/>
      <c r="LQZ65" s="497"/>
      <c r="LRA65" s="497"/>
      <c r="LRB65" s="497"/>
      <c r="LRC65" s="497"/>
      <c r="LRD65" s="497"/>
      <c r="LRE65" s="497"/>
      <c r="LRF65" s="497"/>
      <c r="LRG65" s="497"/>
      <c r="LRH65" s="497"/>
      <c r="LRI65" s="497"/>
      <c r="LRJ65" s="497"/>
      <c r="LRK65" s="497"/>
      <c r="LRL65" s="497"/>
      <c r="LRM65" s="497"/>
      <c r="LRN65" s="497"/>
      <c r="LRO65" s="497"/>
      <c r="LRP65" s="497"/>
      <c r="LRQ65" s="497"/>
      <c r="LRR65" s="497"/>
      <c r="LRS65" s="497"/>
      <c r="LRT65" s="497"/>
      <c r="LRU65" s="497"/>
      <c r="LRV65" s="497"/>
      <c r="LRW65" s="497"/>
      <c r="LRX65" s="497"/>
      <c r="LRY65" s="497"/>
      <c r="LRZ65" s="497"/>
      <c r="LSA65" s="497"/>
      <c r="LSB65" s="497"/>
      <c r="LSC65" s="497"/>
      <c r="LSD65" s="497"/>
      <c r="LSE65" s="497"/>
      <c r="LSF65" s="497"/>
      <c r="LSG65" s="497"/>
      <c r="LSH65" s="497"/>
      <c r="LSI65" s="497"/>
      <c r="LSJ65" s="497"/>
      <c r="LSK65" s="497"/>
      <c r="LSL65" s="497"/>
      <c r="LSM65" s="497"/>
      <c r="LSN65" s="497"/>
      <c r="LSO65" s="497"/>
      <c r="LSP65" s="497"/>
      <c r="LSQ65" s="497"/>
      <c r="LSR65" s="497"/>
      <c r="LSS65" s="497"/>
      <c r="LST65" s="497"/>
      <c r="LSU65" s="497"/>
      <c r="LSV65" s="497"/>
      <c r="LSW65" s="497"/>
      <c r="LSX65" s="497"/>
      <c r="LSY65" s="497"/>
      <c r="LSZ65" s="497"/>
      <c r="LTA65" s="497"/>
      <c r="LTB65" s="497"/>
      <c r="LTC65" s="497"/>
      <c r="LTD65" s="497"/>
      <c r="LTE65" s="497"/>
      <c r="LTF65" s="497"/>
      <c r="LTG65" s="497"/>
      <c r="LTH65" s="497"/>
      <c r="LTI65" s="497"/>
      <c r="LTJ65" s="497"/>
      <c r="LTK65" s="497"/>
      <c r="LTL65" s="497"/>
      <c r="LTM65" s="497"/>
      <c r="LTN65" s="497"/>
      <c r="LTO65" s="497"/>
      <c r="LTP65" s="497"/>
      <c r="LTQ65" s="497"/>
      <c r="LTR65" s="497"/>
      <c r="LTS65" s="497"/>
      <c r="LTT65" s="497"/>
      <c r="LTU65" s="497"/>
      <c r="LTV65" s="497"/>
      <c r="LTW65" s="497"/>
      <c r="LTX65" s="497"/>
      <c r="LTY65" s="497"/>
      <c r="LTZ65" s="497"/>
      <c r="LUA65" s="497"/>
      <c r="LUB65" s="497"/>
      <c r="LUC65" s="497"/>
      <c r="LUD65" s="497"/>
      <c r="LUE65" s="497"/>
      <c r="LUF65" s="497"/>
      <c r="LUG65" s="497"/>
      <c r="LUH65" s="497"/>
      <c r="LUI65" s="497"/>
      <c r="LUJ65" s="497"/>
      <c r="LUK65" s="497"/>
      <c r="LUL65" s="497"/>
      <c r="LUM65" s="497"/>
      <c r="LUN65" s="497"/>
      <c r="LUO65" s="497"/>
      <c r="LUP65" s="497"/>
      <c r="LUQ65" s="497"/>
      <c r="LUR65" s="497"/>
      <c r="LUS65" s="497"/>
      <c r="LUT65" s="497"/>
      <c r="LUU65" s="497"/>
      <c r="LUV65" s="497"/>
      <c r="LUW65" s="497"/>
      <c r="LUX65" s="497"/>
      <c r="LUY65" s="497"/>
      <c r="LUZ65" s="497"/>
      <c r="LVA65" s="497"/>
      <c r="LVB65" s="497"/>
      <c r="LVC65" s="497"/>
      <c r="LVD65" s="497"/>
      <c r="LVE65" s="497"/>
      <c r="LVF65" s="497"/>
      <c r="LVG65" s="497"/>
      <c r="LVH65" s="497"/>
      <c r="LVI65" s="497"/>
      <c r="LVJ65" s="497"/>
      <c r="LVK65" s="497"/>
      <c r="LVL65" s="497"/>
      <c r="LVM65" s="497"/>
      <c r="LVN65" s="497"/>
      <c r="LVO65" s="497"/>
      <c r="LVP65" s="497"/>
      <c r="LVQ65" s="497"/>
      <c r="LVR65" s="497"/>
      <c r="LVS65" s="497"/>
      <c r="LVT65" s="497"/>
      <c r="LVU65" s="497"/>
      <c r="LVV65" s="497"/>
      <c r="LVW65" s="497"/>
      <c r="LVX65" s="497"/>
      <c r="LVY65" s="497"/>
      <c r="LVZ65" s="497"/>
      <c r="LWA65" s="497"/>
      <c r="LWB65" s="497"/>
      <c r="LWC65" s="497"/>
      <c r="LWD65" s="497"/>
      <c r="LWE65" s="497"/>
      <c r="LWF65" s="497"/>
      <c r="LWG65" s="497"/>
      <c r="LWH65" s="497"/>
      <c r="LWI65" s="497"/>
      <c r="LWJ65" s="497"/>
      <c r="LWK65" s="497"/>
      <c r="LWL65" s="497"/>
      <c r="LWM65" s="497"/>
      <c r="LWN65" s="497"/>
      <c r="LWO65" s="497"/>
      <c r="LWP65" s="497"/>
      <c r="LWQ65" s="497"/>
      <c r="LWR65" s="497"/>
      <c r="LWS65" s="497"/>
      <c r="LWT65" s="497"/>
      <c r="LWU65" s="497"/>
      <c r="LWV65" s="497"/>
      <c r="LWW65" s="497"/>
      <c r="LWX65" s="497"/>
      <c r="LWY65" s="497"/>
      <c r="LWZ65" s="497"/>
      <c r="LXA65" s="497"/>
      <c r="LXB65" s="497"/>
      <c r="LXC65" s="497"/>
      <c r="LXD65" s="497"/>
      <c r="LXE65" s="497"/>
      <c r="LXF65" s="497"/>
      <c r="LXG65" s="497"/>
      <c r="LXH65" s="497"/>
      <c r="LXI65" s="497"/>
      <c r="LXJ65" s="497"/>
      <c r="LXK65" s="497"/>
      <c r="LXL65" s="497"/>
      <c r="LXM65" s="497"/>
      <c r="LXN65" s="497"/>
      <c r="LXO65" s="497"/>
      <c r="LXP65" s="497"/>
      <c r="LXQ65" s="497"/>
      <c r="LXR65" s="497"/>
      <c r="LXS65" s="497"/>
      <c r="LXT65" s="497"/>
      <c r="LXU65" s="497"/>
      <c r="LXV65" s="497"/>
      <c r="LXW65" s="497"/>
      <c r="LXX65" s="497"/>
      <c r="LXY65" s="497"/>
      <c r="LXZ65" s="497"/>
      <c r="LYA65" s="497"/>
      <c r="LYB65" s="497"/>
      <c r="LYC65" s="497"/>
      <c r="LYD65" s="497"/>
      <c r="LYE65" s="497"/>
      <c r="LYF65" s="497"/>
      <c r="LYG65" s="497"/>
      <c r="LYH65" s="497"/>
      <c r="LYI65" s="497"/>
      <c r="LYJ65" s="497"/>
      <c r="LYK65" s="497"/>
      <c r="LYL65" s="497"/>
      <c r="LYM65" s="497"/>
      <c r="LYN65" s="497"/>
      <c r="LYO65" s="497"/>
      <c r="LYP65" s="497"/>
      <c r="LYQ65" s="497"/>
      <c r="LYR65" s="497"/>
      <c r="LYS65" s="497"/>
      <c r="LYT65" s="497"/>
      <c r="LYU65" s="497"/>
      <c r="LYV65" s="497"/>
      <c r="LYW65" s="497"/>
      <c r="LYX65" s="497"/>
      <c r="LYY65" s="497"/>
      <c r="LYZ65" s="497"/>
      <c r="LZA65" s="497"/>
      <c r="LZB65" s="497"/>
      <c r="LZC65" s="497"/>
      <c r="LZD65" s="497"/>
      <c r="LZE65" s="497"/>
      <c r="LZF65" s="497"/>
      <c r="LZG65" s="497"/>
      <c r="LZH65" s="497"/>
      <c r="LZI65" s="497"/>
      <c r="LZJ65" s="497"/>
      <c r="LZK65" s="497"/>
      <c r="LZL65" s="497"/>
      <c r="LZM65" s="497"/>
      <c r="LZN65" s="497"/>
      <c r="LZO65" s="497"/>
      <c r="LZP65" s="497"/>
      <c r="LZQ65" s="497"/>
      <c r="LZR65" s="497"/>
      <c r="LZS65" s="497"/>
      <c r="LZT65" s="497"/>
      <c r="LZU65" s="497"/>
      <c r="LZV65" s="497"/>
      <c r="LZW65" s="497"/>
      <c r="LZX65" s="497"/>
      <c r="LZY65" s="497"/>
      <c r="LZZ65" s="497"/>
      <c r="MAA65" s="497"/>
      <c r="MAB65" s="497"/>
      <c r="MAC65" s="497"/>
      <c r="MAD65" s="497"/>
      <c r="MAE65" s="497"/>
      <c r="MAF65" s="497"/>
      <c r="MAG65" s="497"/>
      <c r="MAH65" s="497"/>
      <c r="MAI65" s="497"/>
      <c r="MAJ65" s="497"/>
      <c r="MAK65" s="497"/>
      <c r="MAL65" s="497"/>
      <c r="MAM65" s="497"/>
      <c r="MAN65" s="497"/>
      <c r="MAO65" s="497"/>
      <c r="MAP65" s="497"/>
      <c r="MAQ65" s="497"/>
      <c r="MAR65" s="497"/>
      <c r="MAS65" s="497"/>
      <c r="MAT65" s="497"/>
      <c r="MAU65" s="497"/>
      <c r="MAV65" s="497"/>
      <c r="MAW65" s="497"/>
      <c r="MAX65" s="497"/>
      <c r="MAY65" s="497"/>
      <c r="MAZ65" s="497"/>
      <c r="MBA65" s="497"/>
      <c r="MBB65" s="497"/>
      <c r="MBC65" s="497"/>
      <c r="MBD65" s="497"/>
      <c r="MBE65" s="497"/>
      <c r="MBF65" s="497"/>
      <c r="MBG65" s="497"/>
      <c r="MBH65" s="497"/>
      <c r="MBI65" s="497"/>
      <c r="MBJ65" s="497"/>
      <c r="MBK65" s="497"/>
      <c r="MBL65" s="497"/>
      <c r="MBM65" s="497"/>
      <c r="MBN65" s="497"/>
      <c r="MBO65" s="497"/>
      <c r="MBP65" s="497"/>
      <c r="MBQ65" s="497"/>
      <c r="MBR65" s="497"/>
      <c r="MBS65" s="497"/>
      <c r="MBT65" s="497"/>
      <c r="MBU65" s="497"/>
      <c r="MBV65" s="497"/>
      <c r="MBW65" s="497"/>
      <c r="MBX65" s="497"/>
      <c r="MBY65" s="497"/>
      <c r="MBZ65" s="497"/>
      <c r="MCA65" s="497"/>
      <c r="MCB65" s="497"/>
      <c r="MCC65" s="497"/>
      <c r="MCD65" s="497"/>
      <c r="MCE65" s="497"/>
      <c r="MCF65" s="497"/>
      <c r="MCG65" s="497"/>
      <c r="MCH65" s="497"/>
      <c r="MCI65" s="497"/>
      <c r="MCJ65" s="497"/>
      <c r="MCK65" s="497"/>
      <c r="MCL65" s="497"/>
      <c r="MCM65" s="497"/>
      <c r="MCN65" s="497"/>
      <c r="MCO65" s="497"/>
      <c r="MCP65" s="497"/>
      <c r="MCQ65" s="497"/>
      <c r="MCR65" s="497"/>
      <c r="MCS65" s="497"/>
      <c r="MCT65" s="497"/>
      <c r="MCU65" s="497"/>
      <c r="MCV65" s="497"/>
      <c r="MCW65" s="497"/>
      <c r="MCX65" s="497"/>
      <c r="MCY65" s="497"/>
      <c r="MCZ65" s="497"/>
      <c r="MDA65" s="497"/>
      <c r="MDB65" s="497"/>
      <c r="MDC65" s="497"/>
      <c r="MDD65" s="497"/>
      <c r="MDE65" s="497"/>
      <c r="MDF65" s="497"/>
      <c r="MDG65" s="497"/>
      <c r="MDH65" s="497"/>
      <c r="MDI65" s="497"/>
      <c r="MDJ65" s="497"/>
      <c r="MDK65" s="497"/>
      <c r="MDL65" s="497"/>
      <c r="MDM65" s="497"/>
      <c r="MDN65" s="497"/>
      <c r="MDO65" s="497"/>
      <c r="MDP65" s="497"/>
      <c r="MDQ65" s="497"/>
      <c r="MDR65" s="497"/>
      <c r="MDS65" s="497"/>
      <c r="MDT65" s="497"/>
      <c r="MDU65" s="497"/>
      <c r="MDV65" s="497"/>
      <c r="MDW65" s="497"/>
      <c r="MDX65" s="497"/>
      <c r="MDY65" s="497"/>
      <c r="MDZ65" s="497"/>
      <c r="MEA65" s="497"/>
      <c r="MEB65" s="497"/>
      <c r="MEC65" s="497"/>
      <c r="MED65" s="497"/>
      <c r="MEE65" s="497"/>
      <c r="MEF65" s="497"/>
      <c r="MEG65" s="497"/>
      <c r="MEH65" s="497"/>
      <c r="MEI65" s="497"/>
      <c r="MEJ65" s="497"/>
      <c r="MEK65" s="497"/>
      <c r="MEL65" s="497"/>
      <c r="MEM65" s="497"/>
      <c r="MEN65" s="497"/>
      <c r="MEO65" s="497"/>
      <c r="MEP65" s="497"/>
      <c r="MEQ65" s="497"/>
      <c r="MER65" s="497"/>
      <c r="MES65" s="497"/>
      <c r="MET65" s="497"/>
      <c r="MEU65" s="497"/>
      <c r="MEV65" s="497"/>
      <c r="MEW65" s="497"/>
      <c r="MEX65" s="497"/>
      <c r="MEY65" s="497"/>
      <c r="MEZ65" s="497"/>
      <c r="MFA65" s="497"/>
      <c r="MFB65" s="497"/>
      <c r="MFC65" s="497"/>
      <c r="MFD65" s="497"/>
      <c r="MFE65" s="497"/>
      <c r="MFF65" s="497"/>
      <c r="MFG65" s="497"/>
      <c r="MFH65" s="497"/>
      <c r="MFI65" s="497"/>
      <c r="MFJ65" s="497"/>
      <c r="MFK65" s="497"/>
      <c r="MFL65" s="497"/>
      <c r="MFM65" s="497"/>
      <c r="MFN65" s="497"/>
      <c r="MFO65" s="497"/>
      <c r="MFP65" s="497"/>
      <c r="MFQ65" s="497"/>
      <c r="MFR65" s="497"/>
      <c r="MFS65" s="497"/>
      <c r="MFT65" s="497"/>
      <c r="MFU65" s="497"/>
      <c r="MFV65" s="497"/>
      <c r="MFW65" s="497"/>
      <c r="MFX65" s="497"/>
      <c r="MFY65" s="497"/>
      <c r="MFZ65" s="497"/>
      <c r="MGA65" s="497"/>
      <c r="MGB65" s="497"/>
      <c r="MGC65" s="497"/>
      <c r="MGD65" s="497"/>
      <c r="MGE65" s="497"/>
      <c r="MGF65" s="497"/>
      <c r="MGG65" s="497"/>
      <c r="MGH65" s="497"/>
      <c r="MGI65" s="497"/>
      <c r="MGJ65" s="497"/>
      <c r="MGK65" s="497"/>
      <c r="MGL65" s="497"/>
      <c r="MGM65" s="497"/>
      <c r="MGN65" s="497"/>
      <c r="MGO65" s="497"/>
      <c r="MGP65" s="497"/>
      <c r="MGQ65" s="497"/>
      <c r="MGR65" s="497"/>
      <c r="MGS65" s="497"/>
      <c r="MGT65" s="497"/>
      <c r="MGU65" s="497"/>
      <c r="MGV65" s="497"/>
      <c r="MGW65" s="497"/>
      <c r="MGX65" s="497"/>
      <c r="MGY65" s="497"/>
      <c r="MGZ65" s="497"/>
      <c r="MHA65" s="497"/>
      <c r="MHB65" s="497"/>
      <c r="MHC65" s="497"/>
      <c r="MHD65" s="497"/>
      <c r="MHE65" s="497"/>
      <c r="MHF65" s="497"/>
      <c r="MHG65" s="497"/>
      <c r="MHH65" s="497"/>
      <c r="MHI65" s="497"/>
      <c r="MHJ65" s="497"/>
      <c r="MHK65" s="497"/>
      <c r="MHL65" s="497"/>
      <c r="MHM65" s="497"/>
      <c r="MHN65" s="497"/>
      <c r="MHO65" s="497"/>
      <c r="MHP65" s="497"/>
      <c r="MHQ65" s="497"/>
      <c r="MHR65" s="497"/>
      <c r="MHS65" s="497"/>
      <c r="MHT65" s="497"/>
      <c r="MHU65" s="497"/>
      <c r="MHV65" s="497"/>
      <c r="MHW65" s="497"/>
      <c r="MHX65" s="497"/>
      <c r="MHY65" s="497"/>
      <c r="MHZ65" s="497"/>
      <c r="MIA65" s="497"/>
      <c r="MIB65" s="497"/>
      <c r="MIC65" s="497"/>
      <c r="MID65" s="497"/>
      <c r="MIE65" s="497"/>
      <c r="MIF65" s="497"/>
      <c r="MIG65" s="497"/>
      <c r="MIH65" s="497"/>
      <c r="MII65" s="497"/>
      <c r="MIJ65" s="497"/>
      <c r="MIK65" s="497"/>
      <c r="MIL65" s="497"/>
      <c r="MIM65" s="497"/>
      <c r="MIN65" s="497"/>
      <c r="MIO65" s="497"/>
      <c r="MIP65" s="497"/>
      <c r="MIQ65" s="497"/>
      <c r="MIR65" s="497"/>
      <c r="MIS65" s="497"/>
      <c r="MIT65" s="497"/>
      <c r="MIU65" s="497"/>
      <c r="MIV65" s="497"/>
      <c r="MIW65" s="497"/>
      <c r="MIX65" s="497"/>
      <c r="MIY65" s="497"/>
      <c r="MIZ65" s="497"/>
      <c r="MJA65" s="497"/>
      <c r="MJB65" s="497"/>
      <c r="MJC65" s="497"/>
      <c r="MJD65" s="497"/>
      <c r="MJE65" s="497"/>
      <c r="MJF65" s="497"/>
      <c r="MJG65" s="497"/>
      <c r="MJH65" s="497"/>
      <c r="MJI65" s="497"/>
      <c r="MJJ65" s="497"/>
      <c r="MJK65" s="497"/>
      <c r="MJL65" s="497"/>
      <c r="MJM65" s="497"/>
      <c r="MJN65" s="497"/>
      <c r="MJO65" s="497"/>
      <c r="MJP65" s="497"/>
      <c r="MJQ65" s="497"/>
      <c r="MJR65" s="497"/>
      <c r="MJS65" s="497"/>
      <c r="MJT65" s="497"/>
      <c r="MJU65" s="497"/>
      <c r="MJV65" s="497"/>
      <c r="MJW65" s="497"/>
      <c r="MJX65" s="497"/>
      <c r="MJY65" s="497"/>
      <c r="MJZ65" s="497"/>
      <c r="MKA65" s="497"/>
      <c r="MKB65" s="497"/>
      <c r="MKC65" s="497"/>
      <c r="MKD65" s="497"/>
      <c r="MKE65" s="497"/>
      <c r="MKF65" s="497"/>
      <c r="MKG65" s="497"/>
      <c r="MKH65" s="497"/>
      <c r="MKI65" s="497"/>
      <c r="MKJ65" s="497"/>
      <c r="MKK65" s="497"/>
      <c r="MKL65" s="497"/>
      <c r="MKM65" s="497"/>
      <c r="MKN65" s="497"/>
      <c r="MKO65" s="497"/>
      <c r="MKP65" s="497"/>
      <c r="MKQ65" s="497"/>
      <c r="MKR65" s="497"/>
      <c r="MKS65" s="497"/>
      <c r="MKT65" s="497"/>
      <c r="MKU65" s="497"/>
      <c r="MKV65" s="497"/>
      <c r="MKW65" s="497"/>
      <c r="MKX65" s="497"/>
      <c r="MKY65" s="497"/>
      <c r="MKZ65" s="497"/>
      <c r="MLA65" s="497"/>
      <c r="MLB65" s="497"/>
      <c r="MLC65" s="497"/>
      <c r="MLD65" s="497"/>
      <c r="MLE65" s="497"/>
      <c r="MLF65" s="497"/>
      <c r="MLG65" s="497"/>
      <c r="MLH65" s="497"/>
      <c r="MLI65" s="497"/>
      <c r="MLJ65" s="497"/>
      <c r="MLK65" s="497"/>
      <c r="MLL65" s="497"/>
      <c r="MLM65" s="497"/>
      <c r="MLN65" s="497"/>
      <c r="MLO65" s="497"/>
      <c r="MLP65" s="497"/>
      <c r="MLQ65" s="497"/>
      <c r="MLR65" s="497"/>
      <c r="MLS65" s="497"/>
      <c r="MLT65" s="497"/>
      <c r="MLU65" s="497"/>
      <c r="MLV65" s="497"/>
      <c r="MLW65" s="497"/>
      <c r="MLX65" s="497"/>
      <c r="MLY65" s="497"/>
      <c r="MLZ65" s="497"/>
      <c r="MMA65" s="497"/>
      <c r="MMB65" s="497"/>
      <c r="MMC65" s="497"/>
      <c r="MMD65" s="497"/>
      <c r="MME65" s="497"/>
      <c r="MMF65" s="497"/>
      <c r="MMG65" s="497"/>
      <c r="MMH65" s="497"/>
      <c r="MMI65" s="497"/>
      <c r="MMJ65" s="497"/>
      <c r="MMK65" s="497"/>
      <c r="MML65" s="497"/>
      <c r="MMM65" s="497"/>
      <c r="MMN65" s="497"/>
      <c r="MMO65" s="497"/>
      <c r="MMP65" s="497"/>
      <c r="MMQ65" s="497"/>
      <c r="MMR65" s="497"/>
      <c r="MMS65" s="497"/>
      <c r="MMT65" s="497"/>
      <c r="MMU65" s="497"/>
      <c r="MMV65" s="497"/>
      <c r="MMW65" s="497"/>
      <c r="MMX65" s="497"/>
      <c r="MMY65" s="497"/>
      <c r="MMZ65" s="497"/>
      <c r="MNA65" s="497"/>
      <c r="MNB65" s="497"/>
      <c r="MNC65" s="497"/>
      <c r="MND65" s="497"/>
      <c r="MNE65" s="497"/>
      <c r="MNF65" s="497"/>
      <c r="MNG65" s="497"/>
      <c r="MNH65" s="497"/>
      <c r="MNI65" s="497"/>
      <c r="MNJ65" s="497"/>
      <c r="MNK65" s="497"/>
      <c r="MNL65" s="497"/>
      <c r="MNM65" s="497"/>
      <c r="MNN65" s="497"/>
      <c r="MNO65" s="497"/>
      <c r="MNP65" s="497"/>
      <c r="MNQ65" s="497"/>
      <c r="MNR65" s="497"/>
      <c r="MNS65" s="497"/>
      <c r="MNT65" s="497"/>
      <c r="MNU65" s="497"/>
      <c r="MNV65" s="497"/>
      <c r="MNW65" s="497"/>
      <c r="MNX65" s="497"/>
      <c r="MNY65" s="497"/>
      <c r="MNZ65" s="497"/>
      <c r="MOA65" s="497"/>
      <c r="MOB65" s="497"/>
      <c r="MOC65" s="497"/>
      <c r="MOD65" s="497"/>
      <c r="MOE65" s="497"/>
      <c r="MOF65" s="497"/>
      <c r="MOG65" s="497"/>
      <c r="MOH65" s="497"/>
      <c r="MOI65" s="497"/>
      <c r="MOJ65" s="497"/>
      <c r="MOK65" s="497"/>
      <c r="MOL65" s="497"/>
      <c r="MOM65" s="497"/>
      <c r="MON65" s="497"/>
      <c r="MOO65" s="497"/>
      <c r="MOP65" s="497"/>
      <c r="MOQ65" s="497"/>
      <c r="MOR65" s="497"/>
      <c r="MOS65" s="497"/>
      <c r="MOT65" s="497"/>
      <c r="MOU65" s="497"/>
      <c r="MOV65" s="497"/>
      <c r="MOW65" s="497"/>
      <c r="MOX65" s="497"/>
      <c r="MOY65" s="497"/>
      <c r="MOZ65" s="497"/>
      <c r="MPA65" s="497"/>
      <c r="MPB65" s="497"/>
      <c r="MPC65" s="497"/>
      <c r="MPD65" s="497"/>
      <c r="MPE65" s="497"/>
      <c r="MPF65" s="497"/>
      <c r="MPG65" s="497"/>
      <c r="MPH65" s="497"/>
      <c r="MPI65" s="497"/>
      <c r="MPJ65" s="497"/>
      <c r="MPK65" s="497"/>
      <c r="MPL65" s="497"/>
      <c r="MPM65" s="497"/>
      <c r="MPN65" s="497"/>
      <c r="MPO65" s="497"/>
      <c r="MPP65" s="497"/>
      <c r="MPQ65" s="497"/>
      <c r="MPR65" s="497"/>
      <c r="MPS65" s="497"/>
      <c r="MPT65" s="497"/>
      <c r="MPU65" s="497"/>
      <c r="MPV65" s="497"/>
      <c r="MPW65" s="497"/>
      <c r="MPX65" s="497"/>
      <c r="MPY65" s="497"/>
      <c r="MPZ65" s="497"/>
      <c r="MQA65" s="497"/>
      <c r="MQB65" s="497"/>
      <c r="MQC65" s="497"/>
      <c r="MQD65" s="497"/>
      <c r="MQE65" s="497"/>
      <c r="MQF65" s="497"/>
      <c r="MQG65" s="497"/>
      <c r="MQH65" s="497"/>
      <c r="MQI65" s="497"/>
      <c r="MQJ65" s="497"/>
      <c r="MQK65" s="497"/>
      <c r="MQL65" s="497"/>
      <c r="MQM65" s="497"/>
      <c r="MQN65" s="497"/>
      <c r="MQO65" s="497"/>
      <c r="MQP65" s="497"/>
      <c r="MQQ65" s="497"/>
      <c r="MQR65" s="497"/>
      <c r="MQS65" s="497"/>
      <c r="MQT65" s="497"/>
      <c r="MQU65" s="497"/>
      <c r="MQV65" s="497"/>
      <c r="MQW65" s="497"/>
      <c r="MQX65" s="497"/>
      <c r="MQY65" s="497"/>
      <c r="MQZ65" s="497"/>
      <c r="MRA65" s="497"/>
      <c r="MRB65" s="497"/>
      <c r="MRC65" s="497"/>
      <c r="MRD65" s="497"/>
      <c r="MRE65" s="497"/>
      <c r="MRF65" s="497"/>
      <c r="MRG65" s="497"/>
      <c r="MRH65" s="497"/>
      <c r="MRI65" s="497"/>
      <c r="MRJ65" s="497"/>
      <c r="MRK65" s="497"/>
      <c r="MRL65" s="497"/>
      <c r="MRM65" s="497"/>
      <c r="MRN65" s="497"/>
      <c r="MRO65" s="497"/>
      <c r="MRP65" s="497"/>
      <c r="MRQ65" s="497"/>
      <c r="MRR65" s="497"/>
      <c r="MRS65" s="497"/>
      <c r="MRT65" s="497"/>
      <c r="MRU65" s="497"/>
      <c r="MRV65" s="497"/>
      <c r="MRW65" s="497"/>
      <c r="MRX65" s="497"/>
      <c r="MRY65" s="497"/>
      <c r="MRZ65" s="497"/>
      <c r="MSA65" s="497"/>
      <c r="MSB65" s="497"/>
      <c r="MSC65" s="497"/>
      <c r="MSD65" s="497"/>
      <c r="MSE65" s="497"/>
      <c r="MSF65" s="497"/>
      <c r="MSG65" s="497"/>
      <c r="MSH65" s="497"/>
      <c r="MSI65" s="497"/>
      <c r="MSJ65" s="497"/>
      <c r="MSK65" s="497"/>
      <c r="MSL65" s="497"/>
      <c r="MSM65" s="497"/>
      <c r="MSN65" s="497"/>
      <c r="MSO65" s="497"/>
      <c r="MSP65" s="497"/>
      <c r="MSQ65" s="497"/>
      <c r="MSR65" s="497"/>
      <c r="MSS65" s="497"/>
      <c r="MST65" s="497"/>
      <c r="MSU65" s="497"/>
      <c r="MSV65" s="497"/>
      <c r="MSW65" s="497"/>
      <c r="MSX65" s="497"/>
      <c r="MSY65" s="497"/>
      <c r="MSZ65" s="497"/>
      <c r="MTA65" s="497"/>
      <c r="MTB65" s="497"/>
      <c r="MTC65" s="497"/>
      <c r="MTD65" s="497"/>
      <c r="MTE65" s="497"/>
      <c r="MTF65" s="497"/>
      <c r="MTG65" s="497"/>
      <c r="MTH65" s="497"/>
      <c r="MTI65" s="497"/>
      <c r="MTJ65" s="497"/>
      <c r="MTK65" s="497"/>
      <c r="MTL65" s="497"/>
      <c r="MTM65" s="497"/>
      <c r="MTN65" s="497"/>
      <c r="MTO65" s="497"/>
      <c r="MTP65" s="497"/>
      <c r="MTQ65" s="497"/>
      <c r="MTR65" s="497"/>
      <c r="MTS65" s="497"/>
      <c r="MTT65" s="497"/>
      <c r="MTU65" s="497"/>
      <c r="MTV65" s="497"/>
      <c r="MTW65" s="497"/>
      <c r="MTX65" s="497"/>
      <c r="MTY65" s="497"/>
      <c r="MTZ65" s="497"/>
      <c r="MUA65" s="497"/>
      <c r="MUB65" s="497"/>
      <c r="MUC65" s="497"/>
      <c r="MUD65" s="497"/>
      <c r="MUE65" s="497"/>
      <c r="MUF65" s="497"/>
      <c r="MUG65" s="497"/>
      <c r="MUH65" s="497"/>
      <c r="MUI65" s="497"/>
      <c r="MUJ65" s="497"/>
      <c r="MUK65" s="497"/>
      <c r="MUL65" s="497"/>
      <c r="MUM65" s="497"/>
      <c r="MUN65" s="497"/>
      <c r="MUO65" s="497"/>
      <c r="MUP65" s="497"/>
      <c r="MUQ65" s="497"/>
      <c r="MUR65" s="497"/>
      <c r="MUS65" s="497"/>
      <c r="MUT65" s="497"/>
      <c r="MUU65" s="497"/>
      <c r="MUV65" s="497"/>
      <c r="MUW65" s="497"/>
      <c r="MUX65" s="497"/>
      <c r="MUY65" s="497"/>
      <c r="MUZ65" s="497"/>
      <c r="MVA65" s="497"/>
      <c r="MVB65" s="497"/>
      <c r="MVC65" s="497"/>
      <c r="MVD65" s="497"/>
      <c r="MVE65" s="497"/>
      <c r="MVF65" s="497"/>
      <c r="MVG65" s="497"/>
      <c r="MVH65" s="497"/>
      <c r="MVI65" s="497"/>
      <c r="MVJ65" s="497"/>
      <c r="MVK65" s="497"/>
      <c r="MVL65" s="497"/>
      <c r="MVM65" s="497"/>
      <c r="MVN65" s="497"/>
      <c r="MVO65" s="497"/>
      <c r="MVP65" s="497"/>
      <c r="MVQ65" s="497"/>
      <c r="MVR65" s="497"/>
      <c r="MVS65" s="497"/>
      <c r="MVT65" s="497"/>
      <c r="MVU65" s="497"/>
      <c r="MVV65" s="497"/>
      <c r="MVW65" s="497"/>
      <c r="MVX65" s="497"/>
      <c r="MVY65" s="497"/>
      <c r="MVZ65" s="497"/>
      <c r="MWA65" s="497"/>
      <c r="MWB65" s="497"/>
      <c r="MWC65" s="497"/>
      <c r="MWD65" s="497"/>
      <c r="MWE65" s="497"/>
      <c r="MWF65" s="497"/>
      <c r="MWG65" s="497"/>
      <c r="MWH65" s="497"/>
      <c r="MWI65" s="497"/>
      <c r="MWJ65" s="497"/>
      <c r="MWK65" s="497"/>
      <c r="MWL65" s="497"/>
      <c r="MWM65" s="497"/>
      <c r="MWN65" s="497"/>
      <c r="MWO65" s="497"/>
      <c r="MWP65" s="497"/>
      <c r="MWQ65" s="497"/>
      <c r="MWR65" s="497"/>
      <c r="MWS65" s="497"/>
      <c r="MWT65" s="497"/>
      <c r="MWU65" s="497"/>
      <c r="MWV65" s="497"/>
      <c r="MWW65" s="497"/>
      <c r="MWX65" s="497"/>
      <c r="MWY65" s="497"/>
      <c r="MWZ65" s="497"/>
      <c r="MXA65" s="497"/>
      <c r="MXB65" s="497"/>
      <c r="MXC65" s="497"/>
      <c r="MXD65" s="497"/>
      <c r="MXE65" s="497"/>
      <c r="MXF65" s="497"/>
      <c r="MXG65" s="497"/>
      <c r="MXH65" s="497"/>
      <c r="MXI65" s="497"/>
      <c r="MXJ65" s="497"/>
      <c r="MXK65" s="497"/>
      <c r="MXL65" s="497"/>
      <c r="MXM65" s="497"/>
      <c r="MXN65" s="497"/>
      <c r="MXO65" s="497"/>
      <c r="MXP65" s="497"/>
      <c r="MXQ65" s="497"/>
      <c r="MXR65" s="497"/>
      <c r="MXS65" s="497"/>
      <c r="MXT65" s="497"/>
      <c r="MXU65" s="497"/>
      <c r="MXV65" s="497"/>
      <c r="MXW65" s="497"/>
      <c r="MXX65" s="497"/>
      <c r="MXY65" s="497"/>
      <c r="MXZ65" s="497"/>
      <c r="MYA65" s="497"/>
      <c r="MYB65" s="497"/>
      <c r="MYC65" s="497"/>
      <c r="MYD65" s="497"/>
      <c r="MYE65" s="497"/>
      <c r="MYF65" s="497"/>
      <c r="MYG65" s="497"/>
      <c r="MYH65" s="497"/>
      <c r="MYI65" s="497"/>
      <c r="MYJ65" s="497"/>
      <c r="MYK65" s="497"/>
      <c r="MYL65" s="497"/>
      <c r="MYM65" s="497"/>
      <c r="MYN65" s="497"/>
      <c r="MYO65" s="497"/>
      <c r="MYP65" s="497"/>
      <c r="MYQ65" s="497"/>
      <c r="MYR65" s="497"/>
      <c r="MYS65" s="497"/>
      <c r="MYT65" s="497"/>
      <c r="MYU65" s="497"/>
      <c r="MYV65" s="497"/>
      <c r="MYW65" s="497"/>
      <c r="MYX65" s="497"/>
      <c r="MYY65" s="497"/>
      <c r="MYZ65" s="497"/>
      <c r="MZA65" s="497"/>
      <c r="MZB65" s="497"/>
      <c r="MZC65" s="497"/>
      <c r="MZD65" s="497"/>
      <c r="MZE65" s="497"/>
      <c r="MZF65" s="497"/>
      <c r="MZG65" s="497"/>
      <c r="MZH65" s="497"/>
      <c r="MZI65" s="497"/>
      <c r="MZJ65" s="497"/>
      <c r="MZK65" s="497"/>
      <c r="MZL65" s="497"/>
      <c r="MZM65" s="497"/>
      <c r="MZN65" s="497"/>
      <c r="MZO65" s="497"/>
      <c r="MZP65" s="497"/>
      <c r="MZQ65" s="497"/>
      <c r="MZR65" s="497"/>
      <c r="MZS65" s="497"/>
      <c r="MZT65" s="497"/>
      <c r="MZU65" s="497"/>
      <c r="MZV65" s="497"/>
      <c r="MZW65" s="497"/>
      <c r="MZX65" s="497"/>
      <c r="MZY65" s="497"/>
      <c r="MZZ65" s="497"/>
      <c r="NAA65" s="497"/>
      <c r="NAB65" s="497"/>
      <c r="NAC65" s="497"/>
      <c r="NAD65" s="497"/>
      <c r="NAE65" s="497"/>
      <c r="NAF65" s="497"/>
      <c r="NAG65" s="497"/>
      <c r="NAH65" s="497"/>
      <c r="NAI65" s="497"/>
      <c r="NAJ65" s="497"/>
      <c r="NAK65" s="497"/>
      <c r="NAL65" s="497"/>
      <c r="NAM65" s="497"/>
      <c r="NAN65" s="497"/>
      <c r="NAO65" s="497"/>
      <c r="NAP65" s="497"/>
      <c r="NAQ65" s="497"/>
      <c r="NAR65" s="497"/>
      <c r="NAS65" s="497"/>
      <c r="NAT65" s="497"/>
      <c r="NAU65" s="497"/>
      <c r="NAV65" s="497"/>
      <c r="NAW65" s="497"/>
      <c r="NAX65" s="497"/>
      <c r="NAY65" s="497"/>
      <c r="NAZ65" s="497"/>
      <c r="NBA65" s="497"/>
      <c r="NBB65" s="497"/>
      <c r="NBC65" s="497"/>
      <c r="NBD65" s="497"/>
      <c r="NBE65" s="497"/>
      <c r="NBF65" s="497"/>
      <c r="NBG65" s="497"/>
      <c r="NBH65" s="497"/>
      <c r="NBI65" s="497"/>
      <c r="NBJ65" s="497"/>
      <c r="NBK65" s="497"/>
      <c r="NBL65" s="497"/>
      <c r="NBM65" s="497"/>
      <c r="NBN65" s="497"/>
      <c r="NBO65" s="497"/>
      <c r="NBP65" s="497"/>
      <c r="NBQ65" s="497"/>
      <c r="NBR65" s="497"/>
      <c r="NBS65" s="497"/>
      <c r="NBT65" s="497"/>
      <c r="NBU65" s="497"/>
      <c r="NBV65" s="497"/>
      <c r="NBW65" s="497"/>
      <c r="NBX65" s="497"/>
      <c r="NBY65" s="497"/>
      <c r="NBZ65" s="497"/>
      <c r="NCA65" s="497"/>
      <c r="NCB65" s="497"/>
      <c r="NCC65" s="497"/>
      <c r="NCD65" s="497"/>
      <c r="NCE65" s="497"/>
      <c r="NCF65" s="497"/>
      <c r="NCG65" s="497"/>
      <c r="NCH65" s="497"/>
      <c r="NCI65" s="497"/>
      <c r="NCJ65" s="497"/>
      <c r="NCK65" s="497"/>
      <c r="NCL65" s="497"/>
      <c r="NCM65" s="497"/>
      <c r="NCN65" s="497"/>
      <c r="NCO65" s="497"/>
      <c r="NCP65" s="497"/>
      <c r="NCQ65" s="497"/>
      <c r="NCR65" s="497"/>
      <c r="NCS65" s="497"/>
      <c r="NCT65" s="497"/>
      <c r="NCU65" s="497"/>
      <c r="NCV65" s="497"/>
      <c r="NCW65" s="497"/>
      <c r="NCX65" s="497"/>
      <c r="NCY65" s="497"/>
      <c r="NCZ65" s="497"/>
      <c r="NDA65" s="497"/>
      <c r="NDB65" s="497"/>
      <c r="NDC65" s="497"/>
      <c r="NDD65" s="497"/>
      <c r="NDE65" s="497"/>
      <c r="NDF65" s="497"/>
      <c r="NDG65" s="497"/>
      <c r="NDH65" s="497"/>
      <c r="NDI65" s="497"/>
      <c r="NDJ65" s="497"/>
      <c r="NDK65" s="497"/>
      <c r="NDL65" s="497"/>
      <c r="NDM65" s="497"/>
      <c r="NDN65" s="497"/>
      <c r="NDO65" s="497"/>
      <c r="NDP65" s="497"/>
      <c r="NDQ65" s="497"/>
      <c r="NDR65" s="497"/>
      <c r="NDS65" s="497"/>
      <c r="NDT65" s="497"/>
      <c r="NDU65" s="497"/>
      <c r="NDV65" s="497"/>
      <c r="NDW65" s="497"/>
      <c r="NDX65" s="497"/>
      <c r="NDY65" s="497"/>
      <c r="NDZ65" s="497"/>
      <c r="NEA65" s="497"/>
      <c r="NEB65" s="497"/>
      <c r="NEC65" s="497"/>
      <c r="NED65" s="497"/>
      <c r="NEE65" s="497"/>
      <c r="NEF65" s="497"/>
      <c r="NEG65" s="497"/>
      <c r="NEH65" s="497"/>
      <c r="NEI65" s="497"/>
      <c r="NEJ65" s="497"/>
      <c r="NEK65" s="497"/>
      <c r="NEL65" s="497"/>
      <c r="NEM65" s="497"/>
      <c r="NEN65" s="497"/>
      <c r="NEO65" s="497"/>
      <c r="NEP65" s="497"/>
      <c r="NEQ65" s="497"/>
      <c r="NER65" s="497"/>
      <c r="NES65" s="497"/>
      <c r="NET65" s="497"/>
      <c r="NEU65" s="497"/>
      <c r="NEV65" s="497"/>
      <c r="NEW65" s="497"/>
      <c r="NEX65" s="497"/>
      <c r="NEY65" s="497"/>
      <c r="NEZ65" s="497"/>
      <c r="NFA65" s="497"/>
      <c r="NFB65" s="497"/>
      <c r="NFC65" s="497"/>
      <c r="NFD65" s="497"/>
      <c r="NFE65" s="497"/>
      <c r="NFF65" s="497"/>
      <c r="NFG65" s="497"/>
      <c r="NFH65" s="497"/>
      <c r="NFI65" s="497"/>
      <c r="NFJ65" s="497"/>
      <c r="NFK65" s="497"/>
      <c r="NFL65" s="497"/>
      <c r="NFM65" s="497"/>
      <c r="NFN65" s="497"/>
      <c r="NFO65" s="497"/>
      <c r="NFP65" s="497"/>
      <c r="NFQ65" s="497"/>
      <c r="NFR65" s="497"/>
      <c r="NFS65" s="497"/>
      <c r="NFT65" s="497"/>
      <c r="NFU65" s="497"/>
      <c r="NFV65" s="497"/>
      <c r="NFW65" s="497"/>
      <c r="NFX65" s="497"/>
      <c r="NFY65" s="497"/>
      <c r="NFZ65" s="497"/>
      <c r="NGA65" s="497"/>
      <c r="NGB65" s="497"/>
      <c r="NGC65" s="497"/>
      <c r="NGD65" s="497"/>
      <c r="NGE65" s="497"/>
      <c r="NGF65" s="497"/>
      <c r="NGG65" s="497"/>
      <c r="NGH65" s="497"/>
      <c r="NGI65" s="497"/>
      <c r="NGJ65" s="497"/>
      <c r="NGK65" s="497"/>
      <c r="NGL65" s="497"/>
      <c r="NGM65" s="497"/>
      <c r="NGN65" s="497"/>
      <c r="NGO65" s="497"/>
      <c r="NGP65" s="497"/>
      <c r="NGQ65" s="497"/>
      <c r="NGR65" s="497"/>
      <c r="NGS65" s="497"/>
      <c r="NGT65" s="497"/>
      <c r="NGU65" s="497"/>
      <c r="NGV65" s="497"/>
      <c r="NGW65" s="497"/>
      <c r="NGX65" s="497"/>
      <c r="NGY65" s="497"/>
      <c r="NGZ65" s="497"/>
      <c r="NHA65" s="497"/>
      <c r="NHB65" s="497"/>
      <c r="NHC65" s="497"/>
      <c r="NHD65" s="497"/>
      <c r="NHE65" s="497"/>
      <c r="NHF65" s="497"/>
      <c r="NHG65" s="497"/>
      <c r="NHH65" s="497"/>
      <c r="NHI65" s="497"/>
      <c r="NHJ65" s="497"/>
      <c r="NHK65" s="497"/>
      <c r="NHL65" s="497"/>
      <c r="NHM65" s="497"/>
      <c r="NHN65" s="497"/>
      <c r="NHO65" s="497"/>
      <c r="NHP65" s="497"/>
      <c r="NHQ65" s="497"/>
      <c r="NHR65" s="497"/>
      <c r="NHS65" s="497"/>
      <c r="NHT65" s="497"/>
      <c r="NHU65" s="497"/>
      <c r="NHV65" s="497"/>
      <c r="NHW65" s="497"/>
      <c r="NHX65" s="497"/>
      <c r="NHY65" s="497"/>
      <c r="NHZ65" s="497"/>
      <c r="NIA65" s="497"/>
      <c r="NIB65" s="497"/>
      <c r="NIC65" s="497"/>
      <c r="NID65" s="497"/>
      <c r="NIE65" s="497"/>
      <c r="NIF65" s="497"/>
      <c r="NIG65" s="497"/>
      <c r="NIH65" s="497"/>
      <c r="NII65" s="497"/>
      <c r="NIJ65" s="497"/>
      <c r="NIK65" s="497"/>
      <c r="NIL65" s="497"/>
      <c r="NIM65" s="497"/>
      <c r="NIN65" s="497"/>
      <c r="NIO65" s="497"/>
      <c r="NIP65" s="497"/>
      <c r="NIQ65" s="497"/>
      <c r="NIR65" s="497"/>
      <c r="NIS65" s="497"/>
      <c r="NIT65" s="497"/>
      <c r="NIU65" s="497"/>
      <c r="NIV65" s="497"/>
      <c r="NIW65" s="497"/>
      <c r="NIX65" s="497"/>
      <c r="NIY65" s="497"/>
      <c r="NIZ65" s="497"/>
      <c r="NJA65" s="497"/>
      <c r="NJB65" s="497"/>
      <c r="NJC65" s="497"/>
      <c r="NJD65" s="497"/>
      <c r="NJE65" s="497"/>
      <c r="NJF65" s="497"/>
      <c r="NJG65" s="497"/>
      <c r="NJH65" s="497"/>
      <c r="NJI65" s="497"/>
      <c r="NJJ65" s="497"/>
      <c r="NJK65" s="497"/>
      <c r="NJL65" s="497"/>
      <c r="NJM65" s="497"/>
      <c r="NJN65" s="497"/>
      <c r="NJO65" s="497"/>
      <c r="NJP65" s="497"/>
      <c r="NJQ65" s="497"/>
      <c r="NJR65" s="497"/>
      <c r="NJS65" s="497"/>
      <c r="NJT65" s="497"/>
      <c r="NJU65" s="497"/>
      <c r="NJV65" s="497"/>
      <c r="NJW65" s="497"/>
      <c r="NJX65" s="497"/>
      <c r="NJY65" s="497"/>
      <c r="NJZ65" s="497"/>
      <c r="NKA65" s="497"/>
      <c r="NKB65" s="497"/>
      <c r="NKC65" s="497"/>
      <c r="NKD65" s="497"/>
      <c r="NKE65" s="497"/>
      <c r="NKF65" s="497"/>
      <c r="NKG65" s="497"/>
      <c r="NKH65" s="497"/>
      <c r="NKI65" s="497"/>
      <c r="NKJ65" s="497"/>
      <c r="NKK65" s="497"/>
      <c r="NKL65" s="497"/>
      <c r="NKM65" s="497"/>
      <c r="NKN65" s="497"/>
      <c r="NKO65" s="497"/>
      <c r="NKP65" s="497"/>
      <c r="NKQ65" s="497"/>
      <c r="NKR65" s="497"/>
      <c r="NKS65" s="497"/>
      <c r="NKT65" s="497"/>
      <c r="NKU65" s="497"/>
      <c r="NKV65" s="497"/>
      <c r="NKW65" s="497"/>
      <c r="NKX65" s="497"/>
      <c r="NKY65" s="497"/>
      <c r="NKZ65" s="497"/>
      <c r="NLA65" s="497"/>
      <c r="NLB65" s="497"/>
      <c r="NLC65" s="497"/>
      <c r="NLD65" s="497"/>
      <c r="NLE65" s="497"/>
      <c r="NLF65" s="497"/>
      <c r="NLG65" s="497"/>
      <c r="NLH65" s="497"/>
      <c r="NLI65" s="497"/>
      <c r="NLJ65" s="497"/>
      <c r="NLK65" s="497"/>
      <c r="NLL65" s="497"/>
      <c r="NLM65" s="497"/>
      <c r="NLN65" s="497"/>
      <c r="NLO65" s="497"/>
      <c r="NLP65" s="497"/>
      <c r="NLQ65" s="497"/>
      <c r="NLR65" s="497"/>
      <c r="NLS65" s="497"/>
      <c r="NLT65" s="497"/>
      <c r="NLU65" s="497"/>
      <c r="NLV65" s="497"/>
      <c r="NLW65" s="497"/>
      <c r="NLX65" s="497"/>
      <c r="NLY65" s="497"/>
      <c r="NLZ65" s="497"/>
      <c r="NMA65" s="497"/>
      <c r="NMB65" s="497"/>
      <c r="NMC65" s="497"/>
      <c r="NMD65" s="497"/>
      <c r="NME65" s="497"/>
      <c r="NMF65" s="497"/>
      <c r="NMG65" s="497"/>
      <c r="NMH65" s="497"/>
      <c r="NMI65" s="497"/>
      <c r="NMJ65" s="497"/>
      <c r="NMK65" s="497"/>
      <c r="NML65" s="497"/>
      <c r="NMM65" s="497"/>
      <c r="NMN65" s="497"/>
      <c r="NMO65" s="497"/>
      <c r="NMP65" s="497"/>
      <c r="NMQ65" s="497"/>
      <c r="NMR65" s="497"/>
      <c r="NMS65" s="497"/>
      <c r="NMT65" s="497"/>
      <c r="NMU65" s="497"/>
      <c r="NMV65" s="497"/>
      <c r="NMW65" s="497"/>
      <c r="NMX65" s="497"/>
      <c r="NMY65" s="497"/>
      <c r="NMZ65" s="497"/>
      <c r="NNA65" s="497"/>
      <c r="NNB65" s="497"/>
      <c r="NNC65" s="497"/>
      <c r="NND65" s="497"/>
      <c r="NNE65" s="497"/>
      <c r="NNF65" s="497"/>
      <c r="NNG65" s="497"/>
      <c r="NNH65" s="497"/>
      <c r="NNI65" s="497"/>
      <c r="NNJ65" s="497"/>
      <c r="NNK65" s="497"/>
      <c r="NNL65" s="497"/>
      <c r="NNM65" s="497"/>
      <c r="NNN65" s="497"/>
      <c r="NNO65" s="497"/>
      <c r="NNP65" s="497"/>
      <c r="NNQ65" s="497"/>
      <c r="NNR65" s="497"/>
      <c r="NNS65" s="497"/>
      <c r="NNT65" s="497"/>
      <c r="NNU65" s="497"/>
      <c r="NNV65" s="497"/>
      <c r="NNW65" s="497"/>
      <c r="NNX65" s="497"/>
      <c r="NNY65" s="497"/>
      <c r="NNZ65" s="497"/>
      <c r="NOA65" s="497"/>
      <c r="NOB65" s="497"/>
      <c r="NOC65" s="497"/>
      <c r="NOD65" s="497"/>
      <c r="NOE65" s="497"/>
      <c r="NOF65" s="497"/>
      <c r="NOG65" s="497"/>
      <c r="NOH65" s="497"/>
      <c r="NOI65" s="497"/>
      <c r="NOJ65" s="497"/>
      <c r="NOK65" s="497"/>
      <c r="NOL65" s="497"/>
      <c r="NOM65" s="497"/>
      <c r="NON65" s="497"/>
      <c r="NOO65" s="497"/>
      <c r="NOP65" s="497"/>
      <c r="NOQ65" s="497"/>
      <c r="NOR65" s="497"/>
      <c r="NOS65" s="497"/>
      <c r="NOT65" s="497"/>
      <c r="NOU65" s="497"/>
      <c r="NOV65" s="497"/>
      <c r="NOW65" s="497"/>
      <c r="NOX65" s="497"/>
      <c r="NOY65" s="497"/>
      <c r="NOZ65" s="497"/>
      <c r="NPA65" s="497"/>
      <c r="NPB65" s="497"/>
      <c r="NPC65" s="497"/>
      <c r="NPD65" s="497"/>
      <c r="NPE65" s="497"/>
      <c r="NPF65" s="497"/>
      <c r="NPG65" s="497"/>
      <c r="NPH65" s="497"/>
      <c r="NPI65" s="497"/>
      <c r="NPJ65" s="497"/>
      <c r="NPK65" s="497"/>
      <c r="NPL65" s="497"/>
      <c r="NPM65" s="497"/>
      <c r="NPN65" s="497"/>
      <c r="NPO65" s="497"/>
      <c r="NPP65" s="497"/>
      <c r="NPQ65" s="497"/>
      <c r="NPR65" s="497"/>
      <c r="NPS65" s="497"/>
      <c r="NPT65" s="497"/>
      <c r="NPU65" s="497"/>
      <c r="NPV65" s="497"/>
      <c r="NPW65" s="497"/>
      <c r="NPX65" s="497"/>
      <c r="NPY65" s="497"/>
      <c r="NPZ65" s="497"/>
      <c r="NQA65" s="497"/>
      <c r="NQB65" s="497"/>
      <c r="NQC65" s="497"/>
      <c r="NQD65" s="497"/>
      <c r="NQE65" s="497"/>
      <c r="NQF65" s="497"/>
      <c r="NQG65" s="497"/>
      <c r="NQH65" s="497"/>
      <c r="NQI65" s="497"/>
      <c r="NQJ65" s="497"/>
      <c r="NQK65" s="497"/>
      <c r="NQL65" s="497"/>
      <c r="NQM65" s="497"/>
      <c r="NQN65" s="497"/>
      <c r="NQO65" s="497"/>
      <c r="NQP65" s="497"/>
      <c r="NQQ65" s="497"/>
      <c r="NQR65" s="497"/>
      <c r="NQS65" s="497"/>
      <c r="NQT65" s="497"/>
      <c r="NQU65" s="497"/>
      <c r="NQV65" s="497"/>
      <c r="NQW65" s="497"/>
      <c r="NQX65" s="497"/>
      <c r="NQY65" s="497"/>
      <c r="NQZ65" s="497"/>
      <c r="NRA65" s="497"/>
      <c r="NRB65" s="497"/>
      <c r="NRC65" s="497"/>
      <c r="NRD65" s="497"/>
      <c r="NRE65" s="497"/>
      <c r="NRF65" s="497"/>
      <c r="NRG65" s="497"/>
      <c r="NRH65" s="497"/>
      <c r="NRI65" s="497"/>
      <c r="NRJ65" s="497"/>
      <c r="NRK65" s="497"/>
      <c r="NRL65" s="497"/>
      <c r="NRM65" s="497"/>
      <c r="NRN65" s="497"/>
      <c r="NRO65" s="497"/>
      <c r="NRP65" s="497"/>
      <c r="NRQ65" s="497"/>
      <c r="NRR65" s="497"/>
      <c r="NRS65" s="497"/>
      <c r="NRT65" s="497"/>
      <c r="NRU65" s="497"/>
      <c r="NRV65" s="497"/>
      <c r="NRW65" s="497"/>
      <c r="NRX65" s="497"/>
      <c r="NRY65" s="497"/>
      <c r="NRZ65" s="497"/>
      <c r="NSA65" s="497"/>
      <c r="NSB65" s="497"/>
      <c r="NSC65" s="497"/>
      <c r="NSD65" s="497"/>
      <c r="NSE65" s="497"/>
      <c r="NSF65" s="497"/>
      <c r="NSG65" s="497"/>
      <c r="NSH65" s="497"/>
      <c r="NSI65" s="497"/>
      <c r="NSJ65" s="497"/>
      <c r="NSK65" s="497"/>
      <c r="NSL65" s="497"/>
      <c r="NSM65" s="497"/>
      <c r="NSN65" s="497"/>
      <c r="NSO65" s="497"/>
      <c r="NSP65" s="497"/>
      <c r="NSQ65" s="497"/>
      <c r="NSR65" s="497"/>
      <c r="NSS65" s="497"/>
      <c r="NST65" s="497"/>
      <c r="NSU65" s="497"/>
      <c r="NSV65" s="497"/>
      <c r="NSW65" s="497"/>
      <c r="NSX65" s="497"/>
      <c r="NSY65" s="497"/>
      <c r="NSZ65" s="497"/>
      <c r="NTA65" s="497"/>
      <c r="NTB65" s="497"/>
      <c r="NTC65" s="497"/>
      <c r="NTD65" s="497"/>
      <c r="NTE65" s="497"/>
      <c r="NTF65" s="497"/>
      <c r="NTG65" s="497"/>
      <c r="NTH65" s="497"/>
      <c r="NTI65" s="497"/>
      <c r="NTJ65" s="497"/>
      <c r="NTK65" s="497"/>
      <c r="NTL65" s="497"/>
      <c r="NTM65" s="497"/>
      <c r="NTN65" s="497"/>
      <c r="NTO65" s="497"/>
      <c r="NTP65" s="497"/>
      <c r="NTQ65" s="497"/>
      <c r="NTR65" s="497"/>
      <c r="NTS65" s="497"/>
      <c r="NTT65" s="497"/>
      <c r="NTU65" s="497"/>
      <c r="NTV65" s="497"/>
      <c r="NTW65" s="497"/>
      <c r="NTX65" s="497"/>
      <c r="NTY65" s="497"/>
      <c r="NTZ65" s="497"/>
      <c r="NUA65" s="497"/>
      <c r="NUB65" s="497"/>
      <c r="NUC65" s="497"/>
      <c r="NUD65" s="497"/>
      <c r="NUE65" s="497"/>
      <c r="NUF65" s="497"/>
      <c r="NUG65" s="497"/>
      <c r="NUH65" s="497"/>
      <c r="NUI65" s="497"/>
      <c r="NUJ65" s="497"/>
      <c r="NUK65" s="497"/>
      <c r="NUL65" s="497"/>
      <c r="NUM65" s="497"/>
      <c r="NUN65" s="497"/>
      <c r="NUO65" s="497"/>
      <c r="NUP65" s="497"/>
      <c r="NUQ65" s="497"/>
      <c r="NUR65" s="497"/>
      <c r="NUS65" s="497"/>
      <c r="NUT65" s="497"/>
      <c r="NUU65" s="497"/>
      <c r="NUV65" s="497"/>
      <c r="NUW65" s="497"/>
      <c r="NUX65" s="497"/>
      <c r="NUY65" s="497"/>
      <c r="NUZ65" s="497"/>
      <c r="NVA65" s="497"/>
      <c r="NVB65" s="497"/>
      <c r="NVC65" s="497"/>
      <c r="NVD65" s="497"/>
      <c r="NVE65" s="497"/>
      <c r="NVF65" s="497"/>
      <c r="NVG65" s="497"/>
      <c r="NVH65" s="497"/>
      <c r="NVI65" s="497"/>
      <c r="NVJ65" s="497"/>
      <c r="NVK65" s="497"/>
      <c r="NVL65" s="497"/>
      <c r="NVM65" s="497"/>
      <c r="NVN65" s="497"/>
      <c r="NVO65" s="497"/>
      <c r="NVP65" s="497"/>
      <c r="NVQ65" s="497"/>
      <c r="NVR65" s="497"/>
      <c r="NVS65" s="497"/>
      <c r="NVT65" s="497"/>
      <c r="NVU65" s="497"/>
      <c r="NVV65" s="497"/>
      <c r="NVW65" s="497"/>
      <c r="NVX65" s="497"/>
      <c r="NVY65" s="497"/>
      <c r="NVZ65" s="497"/>
      <c r="NWA65" s="497"/>
      <c r="NWB65" s="497"/>
      <c r="NWC65" s="497"/>
      <c r="NWD65" s="497"/>
      <c r="NWE65" s="497"/>
      <c r="NWF65" s="497"/>
      <c r="NWG65" s="497"/>
      <c r="NWH65" s="497"/>
      <c r="NWI65" s="497"/>
      <c r="NWJ65" s="497"/>
      <c r="NWK65" s="497"/>
      <c r="NWL65" s="497"/>
      <c r="NWM65" s="497"/>
      <c r="NWN65" s="497"/>
      <c r="NWO65" s="497"/>
      <c r="NWP65" s="497"/>
      <c r="NWQ65" s="497"/>
      <c r="NWR65" s="497"/>
      <c r="NWS65" s="497"/>
      <c r="NWT65" s="497"/>
      <c r="NWU65" s="497"/>
      <c r="NWV65" s="497"/>
      <c r="NWW65" s="497"/>
      <c r="NWX65" s="497"/>
      <c r="NWY65" s="497"/>
      <c r="NWZ65" s="497"/>
      <c r="NXA65" s="497"/>
      <c r="NXB65" s="497"/>
      <c r="NXC65" s="497"/>
      <c r="NXD65" s="497"/>
      <c r="NXE65" s="497"/>
      <c r="NXF65" s="497"/>
      <c r="NXG65" s="497"/>
      <c r="NXH65" s="497"/>
      <c r="NXI65" s="497"/>
      <c r="NXJ65" s="497"/>
      <c r="NXK65" s="497"/>
      <c r="NXL65" s="497"/>
      <c r="NXM65" s="497"/>
      <c r="NXN65" s="497"/>
      <c r="NXO65" s="497"/>
      <c r="NXP65" s="497"/>
      <c r="NXQ65" s="497"/>
      <c r="NXR65" s="497"/>
      <c r="NXS65" s="497"/>
      <c r="NXT65" s="497"/>
      <c r="NXU65" s="497"/>
      <c r="NXV65" s="497"/>
      <c r="NXW65" s="497"/>
      <c r="NXX65" s="497"/>
      <c r="NXY65" s="497"/>
      <c r="NXZ65" s="497"/>
      <c r="NYA65" s="497"/>
      <c r="NYB65" s="497"/>
      <c r="NYC65" s="497"/>
      <c r="NYD65" s="497"/>
      <c r="NYE65" s="497"/>
      <c r="NYF65" s="497"/>
      <c r="NYG65" s="497"/>
      <c r="NYH65" s="497"/>
      <c r="NYI65" s="497"/>
      <c r="NYJ65" s="497"/>
      <c r="NYK65" s="497"/>
      <c r="NYL65" s="497"/>
      <c r="NYM65" s="497"/>
      <c r="NYN65" s="497"/>
      <c r="NYO65" s="497"/>
      <c r="NYP65" s="497"/>
      <c r="NYQ65" s="497"/>
      <c r="NYR65" s="497"/>
      <c r="NYS65" s="497"/>
      <c r="NYT65" s="497"/>
      <c r="NYU65" s="497"/>
      <c r="NYV65" s="497"/>
      <c r="NYW65" s="497"/>
      <c r="NYX65" s="497"/>
      <c r="NYY65" s="497"/>
      <c r="NYZ65" s="497"/>
      <c r="NZA65" s="497"/>
      <c r="NZB65" s="497"/>
      <c r="NZC65" s="497"/>
      <c r="NZD65" s="497"/>
      <c r="NZE65" s="497"/>
      <c r="NZF65" s="497"/>
      <c r="NZG65" s="497"/>
      <c r="NZH65" s="497"/>
      <c r="NZI65" s="497"/>
      <c r="NZJ65" s="497"/>
      <c r="NZK65" s="497"/>
      <c r="NZL65" s="497"/>
      <c r="NZM65" s="497"/>
      <c r="NZN65" s="497"/>
      <c r="NZO65" s="497"/>
      <c r="NZP65" s="497"/>
      <c r="NZQ65" s="497"/>
      <c r="NZR65" s="497"/>
      <c r="NZS65" s="497"/>
      <c r="NZT65" s="497"/>
      <c r="NZU65" s="497"/>
      <c r="NZV65" s="497"/>
      <c r="NZW65" s="497"/>
      <c r="NZX65" s="497"/>
      <c r="NZY65" s="497"/>
      <c r="NZZ65" s="497"/>
      <c r="OAA65" s="497"/>
      <c r="OAB65" s="497"/>
      <c r="OAC65" s="497"/>
      <c r="OAD65" s="497"/>
      <c r="OAE65" s="497"/>
      <c r="OAF65" s="497"/>
      <c r="OAG65" s="497"/>
      <c r="OAH65" s="497"/>
      <c r="OAI65" s="497"/>
      <c r="OAJ65" s="497"/>
      <c r="OAK65" s="497"/>
      <c r="OAL65" s="497"/>
      <c r="OAM65" s="497"/>
      <c r="OAN65" s="497"/>
      <c r="OAO65" s="497"/>
      <c r="OAP65" s="497"/>
      <c r="OAQ65" s="497"/>
      <c r="OAR65" s="497"/>
      <c r="OAS65" s="497"/>
      <c r="OAT65" s="497"/>
      <c r="OAU65" s="497"/>
      <c r="OAV65" s="497"/>
      <c r="OAW65" s="497"/>
      <c r="OAX65" s="497"/>
      <c r="OAY65" s="497"/>
      <c r="OAZ65" s="497"/>
      <c r="OBA65" s="497"/>
      <c r="OBB65" s="497"/>
      <c r="OBC65" s="497"/>
      <c r="OBD65" s="497"/>
      <c r="OBE65" s="497"/>
      <c r="OBF65" s="497"/>
      <c r="OBG65" s="497"/>
      <c r="OBH65" s="497"/>
      <c r="OBI65" s="497"/>
      <c r="OBJ65" s="497"/>
      <c r="OBK65" s="497"/>
      <c r="OBL65" s="497"/>
      <c r="OBM65" s="497"/>
      <c r="OBN65" s="497"/>
      <c r="OBO65" s="497"/>
      <c r="OBP65" s="497"/>
      <c r="OBQ65" s="497"/>
      <c r="OBR65" s="497"/>
      <c r="OBS65" s="497"/>
      <c r="OBT65" s="497"/>
      <c r="OBU65" s="497"/>
      <c r="OBV65" s="497"/>
      <c r="OBW65" s="497"/>
      <c r="OBX65" s="497"/>
      <c r="OBY65" s="497"/>
      <c r="OBZ65" s="497"/>
      <c r="OCA65" s="497"/>
      <c r="OCB65" s="497"/>
      <c r="OCC65" s="497"/>
      <c r="OCD65" s="497"/>
      <c r="OCE65" s="497"/>
      <c r="OCF65" s="497"/>
      <c r="OCG65" s="497"/>
      <c r="OCH65" s="497"/>
      <c r="OCI65" s="497"/>
      <c r="OCJ65" s="497"/>
      <c r="OCK65" s="497"/>
      <c r="OCL65" s="497"/>
      <c r="OCM65" s="497"/>
      <c r="OCN65" s="497"/>
      <c r="OCO65" s="497"/>
      <c r="OCP65" s="497"/>
      <c r="OCQ65" s="497"/>
      <c r="OCR65" s="497"/>
      <c r="OCS65" s="497"/>
      <c r="OCT65" s="497"/>
      <c r="OCU65" s="497"/>
      <c r="OCV65" s="497"/>
      <c r="OCW65" s="497"/>
      <c r="OCX65" s="497"/>
      <c r="OCY65" s="497"/>
      <c r="OCZ65" s="497"/>
      <c r="ODA65" s="497"/>
      <c r="ODB65" s="497"/>
      <c r="ODC65" s="497"/>
      <c r="ODD65" s="497"/>
      <c r="ODE65" s="497"/>
      <c r="ODF65" s="497"/>
      <c r="ODG65" s="497"/>
      <c r="ODH65" s="497"/>
      <c r="ODI65" s="497"/>
      <c r="ODJ65" s="497"/>
      <c r="ODK65" s="497"/>
      <c r="ODL65" s="497"/>
      <c r="ODM65" s="497"/>
      <c r="ODN65" s="497"/>
      <c r="ODO65" s="497"/>
      <c r="ODP65" s="497"/>
      <c r="ODQ65" s="497"/>
      <c r="ODR65" s="497"/>
      <c r="ODS65" s="497"/>
      <c r="ODT65" s="497"/>
      <c r="ODU65" s="497"/>
      <c r="ODV65" s="497"/>
      <c r="ODW65" s="497"/>
      <c r="ODX65" s="497"/>
      <c r="ODY65" s="497"/>
      <c r="ODZ65" s="497"/>
      <c r="OEA65" s="497"/>
      <c r="OEB65" s="497"/>
      <c r="OEC65" s="497"/>
      <c r="OED65" s="497"/>
      <c r="OEE65" s="497"/>
      <c r="OEF65" s="497"/>
      <c r="OEG65" s="497"/>
      <c r="OEH65" s="497"/>
      <c r="OEI65" s="497"/>
      <c r="OEJ65" s="497"/>
      <c r="OEK65" s="497"/>
      <c r="OEL65" s="497"/>
      <c r="OEM65" s="497"/>
      <c r="OEN65" s="497"/>
      <c r="OEO65" s="497"/>
      <c r="OEP65" s="497"/>
      <c r="OEQ65" s="497"/>
      <c r="OER65" s="497"/>
      <c r="OES65" s="497"/>
      <c r="OET65" s="497"/>
      <c r="OEU65" s="497"/>
      <c r="OEV65" s="497"/>
      <c r="OEW65" s="497"/>
      <c r="OEX65" s="497"/>
      <c r="OEY65" s="497"/>
      <c r="OEZ65" s="497"/>
      <c r="OFA65" s="497"/>
      <c r="OFB65" s="497"/>
      <c r="OFC65" s="497"/>
      <c r="OFD65" s="497"/>
      <c r="OFE65" s="497"/>
      <c r="OFF65" s="497"/>
      <c r="OFG65" s="497"/>
      <c r="OFH65" s="497"/>
      <c r="OFI65" s="497"/>
      <c r="OFJ65" s="497"/>
      <c r="OFK65" s="497"/>
      <c r="OFL65" s="497"/>
      <c r="OFM65" s="497"/>
      <c r="OFN65" s="497"/>
      <c r="OFO65" s="497"/>
      <c r="OFP65" s="497"/>
      <c r="OFQ65" s="497"/>
      <c r="OFR65" s="497"/>
      <c r="OFS65" s="497"/>
      <c r="OFT65" s="497"/>
      <c r="OFU65" s="497"/>
      <c r="OFV65" s="497"/>
      <c r="OFW65" s="497"/>
      <c r="OFX65" s="497"/>
      <c r="OFY65" s="497"/>
      <c r="OFZ65" s="497"/>
      <c r="OGA65" s="497"/>
      <c r="OGB65" s="497"/>
      <c r="OGC65" s="497"/>
      <c r="OGD65" s="497"/>
      <c r="OGE65" s="497"/>
      <c r="OGF65" s="497"/>
      <c r="OGG65" s="497"/>
      <c r="OGH65" s="497"/>
      <c r="OGI65" s="497"/>
      <c r="OGJ65" s="497"/>
      <c r="OGK65" s="497"/>
      <c r="OGL65" s="497"/>
      <c r="OGM65" s="497"/>
      <c r="OGN65" s="497"/>
      <c r="OGO65" s="497"/>
      <c r="OGP65" s="497"/>
      <c r="OGQ65" s="497"/>
      <c r="OGR65" s="497"/>
      <c r="OGS65" s="497"/>
      <c r="OGT65" s="497"/>
      <c r="OGU65" s="497"/>
      <c r="OGV65" s="497"/>
      <c r="OGW65" s="497"/>
      <c r="OGX65" s="497"/>
      <c r="OGY65" s="497"/>
      <c r="OGZ65" s="497"/>
      <c r="OHA65" s="497"/>
      <c r="OHB65" s="497"/>
      <c r="OHC65" s="497"/>
      <c r="OHD65" s="497"/>
      <c r="OHE65" s="497"/>
      <c r="OHF65" s="497"/>
      <c r="OHG65" s="497"/>
      <c r="OHH65" s="497"/>
      <c r="OHI65" s="497"/>
      <c r="OHJ65" s="497"/>
      <c r="OHK65" s="497"/>
      <c r="OHL65" s="497"/>
      <c r="OHM65" s="497"/>
      <c r="OHN65" s="497"/>
      <c r="OHO65" s="497"/>
      <c r="OHP65" s="497"/>
      <c r="OHQ65" s="497"/>
      <c r="OHR65" s="497"/>
      <c r="OHS65" s="497"/>
      <c r="OHT65" s="497"/>
      <c r="OHU65" s="497"/>
      <c r="OHV65" s="497"/>
      <c r="OHW65" s="497"/>
      <c r="OHX65" s="497"/>
      <c r="OHY65" s="497"/>
      <c r="OHZ65" s="497"/>
      <c r="OIA65" s="497"/>
      <c r="OIB65" s="497"/>
      <c r="OIC65" s="497"/>
      <c r="OID65" s="497"/>
      <c r="OIE65" s="497"/>
      <c r="OIF65" s="497"/>
      <c r="OIG65" s="497"/>
      <c r="OIH65" s="497"/>
      <c r="OII65" s="497"/>
      <c r="OIJ65" s="497"/>
      <c r="OIK65" s="497"/>
      <c r="OIL65" s="497"/>
      <c r="OIM65" s="497"/>
      <c r="OIN65" s="497"/>
      <c r="OIO65" s="497"/>
      <c r="OIP65" s="497"/>
      <c r="OIQ65" s="497"/>
      <c r="OIR65" s="497"/>
      <c r="OIS65" s="497"/>
      <c r="OIT65" s="497"/>
      <c r="OIU65" s="497"/>
      <c r="OIV65" s="497"/>
      <c r="OIW65" s="497"/>
      <c r="OIX65" s="497"/>
      <c r="OIY65" s="497"/>
      <c r="OIZ65" s="497"/>
      <c r="OJA65" s="497"/>
      <c r="OJB65" s="497"/>
      <c r="OJC65" s="497"/>
      <c r="OJD65" s="497"/>
      <c r="OJE65" s="497"/>
      <c r="OJF65" s="497"/>
      <c r="OJG65" s="497"/>
      <c r="OJH65" s="497"/>
      <c r="OJI65" s="497"/>
      <c r="OJJ65" s="497"/>
      <c r="OJK65" s="497"/>
      <c r="OJL65" s="497"/>
      <c r="OJM65" s="497"/>
      <c r="OJN65" s="497"/>
      <c r="OJO65" s="497"/>
      <c r="OJP65" s="497"/>
      <c r="OJQ65" s="497"/>
      <c r="OJR65" s="497"/>
      <c r="OJS65" s="497"/>
      <c r="OJT65" s="497"/>
      <c r="OJU65" s="497"/>
      <c r="OJV65" s="497"/>
      <c r="OJW65" s="497"/>
      <c r="OJX65" s="497"/>
      <c r="OJY65" s="497"/>
      <c r="OJZ65" s="497"/>
      <c r="OKA65" s="497"/>
      <c r="OKB65" s="497"/>
      <c r="OKC65" s="497"/>
      <c r="OKD65" s="497"/>
      <c r="OKE65" s="497"/>
      <c r="OKF65" s="497"/>
      <c r="OKG65" s="497"/>
      <c r="OKH65" s="497"/>
      <c r="OKI65" s="497"/>
      <c r="OKJ65" s="497"/>
      <c r="OKK65" s="497"/>
      <c r="OKL65" s="497"/>
      <c r="OKM65" s="497"/>
      <c r="OKN65" s="497"/>
      <c r="OKO65" s="497"/>
      <c r="OKP65" s="497"/>
      <c r="OKQ65" s="497"/>
      <c r="OKR65" s="497"/>
      <c r="OKS65" s="497"/>
      <c r="OKT65" s="497"/>
      <c r="OKU65" s="497"/>
      <c r="OKV65" s="497"/>
      <c r="OKW65" s="497"/>
      <c r="OKX65" s="497"/>
      <c r="OKY65" s="497"/>
      <c r="OKZ65" s="497"/>
      <c r="OLA65" s="497"/>
      <c r="OLB65" s="497"/>
      <c r="OLC65" s="497"/>
      <c r="OLD65" s="497"/>
      <c r="OLE65" s="497"/>
      <c r="OLF65" s="497"/>
      <c r="OLG65" s="497"/>
      <c r="OLH65" s="497"/>
      <c r="OLI65" s="497"/>
      <c r="OLJ65" s="497"/>
      <c r="OLK65" s="497"/>
      <c r="OLL65" s="497"/>
      <c r="OLM65" s="497"/>
      <c r="OLN65" s="497"/>
      <c r="OLO65" s="497"/>
      <c r="OLP65" s="497"/>
      <c r="OLQ65" s="497"/>
      <c r="OLR65" s="497"/>
      <c r="OLS65" s="497"/>
      <c r="OLT65" s="497"/>
      <c r="OLU65" s="497"/>
      <c r="OLV65" s="497"/>
      <c r="OLW65" s="497"/>
      <c r="OLX65" s="497"/>
      <c r="OLY65" s="497"/>
      <c r="OLZ65" s="497"/>
      <c r="OMA65" s="497"/>
      <c r="OMB65" s="497"/>
      <c r="OMC65" s="497"/>
      <c r="OMD65" s="497"/>
      <c r="OME65" s="497"/>
      <c r="OMF65" s="497"/>
      <c r="OMG65" s="497"/>
      <c r="OMH65" s="497"/>
      <c r="OMI65" s="497"/>
      <c r="OMJ65" s="497"/>
      <c r="OMK65" s="497"/>
      <c r="OML65" s="497"/>
      <c r="OMM65" s="497"/>
      <c r="OMN65" s="497"/>
      <c r="OMO65" s="497"/>
      <c r="OMP65" s="497"/>
      <c r="OMQ65" s="497"/>
      <c r="OMR65" s="497"/>
      <c r="OMS65" s="497"/>
      <c r="OMT65" s="497"/>
      <c r="OMU65" s="497"/>
      <c r="OMV65" s="497"/>
      <c r="OMW65" s="497"/>
      <c r="OMX65" s="497"/>
      <c r="OMY65" s="497"/>
      <c r="OMZ65" s="497"/>
      <c r="ONA65" s="497"/>
      <c r="ONB65" s="497"/>
      <c r="ONC65" s="497"/>
      <c r="OND65" s="497"/>
      <c r="ONE65" s="497"/>
      <c r="ONF65" s="497"/>
      <c r="ONG65" s="497"/>
      <c r="ONH65" s="497"/>
      <c r="ONI65" s="497"/>
      <c r="ONJ65" s="497"/>
      <c r="ONK65" s="497"/>
      <c r="ONL65" s="497"/>
      <c r="ONM65" s="497"/>
      <c r="ONN65" s="497"/>
      <c r="ONO65" s="497"/>
      <c r="ONP65" s="497"/>
      <c r="ONQ65" s="497"/>
      <c r="ONR65" s="497"/>
      <c r="ONS65" s="497"/>
      <c r="ONT65" s="497"/>
      <c r="ONU65" s="497"/>
      <c r="ONV65" s="497"/>
      <c r="ONW65" s="497"/>
      <c r="ONX65" s="497"/>
      <c r="ONY65" s="497"/>
      <c r="ONZ65" s="497"/>
      <c r="OOA65" s="497"/>
      <c r="OOB65" s="497"/>
      <c r="OOC65" s="497"/>
      <c r="OOD65" s="497"/>
      <c r="OOE65" s="497"/>
      <c r="OOF65" s="497"/>
      <c r="OOG65" s="497"/>
      <c r="OOH65" s="497"/>
      <c r="OOI65" s="497"/>
      <c r="OOJ65" s="497"/>
      <c r="OOK65" s="497"/>
      <c r="OOL65" s="497"/>
      <c r="OOM65" s="497"/>
      <c r="OON65" s="497"/>
      <c r="OOO65" s="497"/>
      <c r="OOP65" s="497"/>
      <c r="OOQ65" s="497"/>
      <c r="OOR65" s="497"/>
      <c r="OOS65" s="497"/>
      <c r="OOT65" s="497"/>
      <c r="OOU65" s="497"/>
      <c r="OOV65" s="497"/>
      <c r="OOW65" s="497"/>
      <c r="OOX65" s="497"/>
      <c r="OOY65" s="497"/>
      <c r="OOZ65" s="497"/>
      <c r="OPA65" s="497"/>
      <c r="OPB65" s="497"/>
      <c r="OPC65" s="497"/>
      <c r="OPD65" s="497"/>
      <c r="OPE65" s="497"/>
      <c r="OPF65" s="497"/>
      <c r="OPG65" s="497"/>
      <c r="OPH65" s="497"/>
      <c r="OPI65" s="497"/>
      <c r="OPJ65" s="497"/>
      <c r="OPK65" s="497"/>
      <c r="OPL65" s="497"/>
      <c r="OPM65" s="497"/>
      <c r="OPN65" s="497"/>
      <c r="OPO65" s="497"/>
      <c r="OPP65" s="497"/>
      <c r="OPQ65" s="497"/>
      <c r="OPR65" s="497"/>
      <c r="OPS65" s="497"/>
      <c r="OPT65" s="497"/>
      <c r="OPU65" s="497"/>
      <c r="OPV65" s="497"/>
      <c r="OPW65" s="497"/>
      <c r="OPX65" s="497"/>
      <c r="OPY65" s="497"/>
      <c r="OPZ65" s="497"/>
      <c r="OQA65" s="497"/>
      <c r="OQB65" s="497"/>
      <c r="OQC65" s="497"/>
      <c r="OQD65" s="497"/>
      <c r="OQE65" s="497"/>
      <c r="OQF65" s="497"/>
      <c r="OQG65" s="497"/>
      <c r="OQH65" s="497"/>
      <c r="OQI65" s="497"/>
      <c r="OQJ65" s="497"/>
      <c r="OQK65" s="497"/>
      <c r="OQL65" s="497"/>
      <c r="OQM65" s="497"/>
      <c r="OQN65" s="497"/>
      <c r="OQO65" s="497"/>
      <c r="OQP65" s="497"/>
      <c r="OQQ65" s="497"/>
      <c r="OQR65" s="497"/>
      <c r="OQS65" s="497"/>
      <c r="OQT65" s="497"/>
      <c r="OQU65" s="497"/>
      <c r="OQV65" s="497"/>
      <c r="OQW65" s="497"/>
      <c r="OQX65" s="497"/>
      <c r="OQY65" s="497"/>
      <c r="OQZ65" s="497"/>
      <c r="ORA65" s="497"/>
      <c r="ORB65" s="497"/>
      <c r="ORC65" s="497"/>
      <c r="ORD65" s="497"/>
      <c r="ORE65" s="497"/>
      <c r="ORF65" s="497"/>
      <c r="ORG65" s="497"/>
      <c r="ORH65" s="497"/>
      <c r="ORI65" s="497"/>
      <c r="ORJ65" s="497"/>
      <c r="ORK65" s="497"/>
      <c r="ORL65" s="497"/>
      <c r="ORM65" s="497"/>
      <c r="ORN65" s="497"/>
      <c r="ORO65" s="497"/>
      <c r="ORP65" s="497"/>
      <c r="ORQ65" s="497"/>
      <c r="ORR65" s="497"/>
      <c r="ORS65" s="497"/>
      <c r="ORT65" s="497"/>
      <c r="ORU65" s="497"/>
      <c r="ORV65" s="497"/>
      <c r="ORW65" s="497"/>
      <c r="ORX65" s="497"/>
      <c r="ORY65" s="497"/>
      <c r="ORZ65" s="497"/>
      <c r="OSA65" s="497"/>
      <c r="OSB65" s="497"/>
      <c r="OSC65" s="497"/>
      <c r="OSD65" s="497"/>
      <c r="OSE65" s="497"/>
      <c r="OSF65" s="497"/>
      <c r="OSG65" s="497"/>
      <c r="OSH65" s="497"/>
      <c r="OSI65" s="497"/>
      <c r="OSJ65" s="497"/>
      <c r="OSK65" s="497"/>
      <c r="OSL65" s="497"/>
      <c r="OSM65" s="497"/>
      <c r="OSN65" s="497"/>
      <c r="OSO65" s="497"/>
      <c r="OSP65" s="497"/>
      <c r="OSQ65" s="497"/>
      <c r="OSR65" s="497"/>
      <c r="OSS65" s="497"/>
      <c r="OST65" s="497"/>
      <c r="OSU65" s="497"/>
      <c r="OSV65" s="497"/>
      <c r="OSW65" s="497"/>
      <c r="OSX65" s="497"/>
      <c r="OSY65" s="497"/>
      <c r="OSZ65" s="497"/>
      <c r="OTA65" s="497"/>
      <c r="OTB65" s="497"/>
      <c r="OTC65" s="497"/>
      <c r="OTD65" s="497"/>
      <c r="OTE65" s="497"/>
      <c r="OTF65" s="497"/>
      <c r="OTG65" s="497"/>
      <c r="OTH65" s="497"/>
      <c r="OTI65" s="497"/>
      <c r="OTJ65" s="497"/>
      <c r="OTK65" s="497"/>
      <c r="OTL65" s="497"/>
      <c r="OTM65" s="497"/>
      <c r="OTN65" s="497"/>
      <c r="OTO65" s="497"/>
      <c r="OTP65" s="497"/>
      <c r="OTQ65" s="497"/>
      <c r="OTR65" s="497"/>
      <c r="OTS65" s="497"/>
      <c r="OTT65" s="497"/>
      <c r="OTU65" s="497"/>
      <c r="OTV65" s="497"/>
      <c r="OTW65" s="497"/>
      <c r="OTX65" s="497"/>
      <c r="OTY65" s="497"/>
      <c r="OTZ65" s="497"/>
      <c r="OUA65" s="497"/>
      <c r="OUB65" s="497"/>
      <c r="OUC65" s="497"/>
      <c r="OUD65" s="497"/>
      <c r="OUE65" s="497"/>
      <c r="OUF65" s="497"/>
      <c r="OUG65" s="497"/>
      <c r="OUH65" s="497"/>
      <c r="OUI65" s="497"/>
      <c r="OUJ65" s="497"/>
      <c r="OUK65" s="497"/>
      <c r="OUL65" s="497"/>
      <c r="OUM65" s="497"/>
      <c r="OUN65" s="497"/>
      <c r="OUO65" s="497"/>
      <c r="OUP65" s="497"/>
      <c r="OUQ65" s="497"/>
      <c r="OUR65" s="497"/>
      <c r="OUS65" s="497"/>
      <c r="OUT65" s="497"/>
      <c r="OUU65" s="497"/>
      <c r="OUV65" s="497"/>
      <c r="OUW65" s="497"/>
      <c r="OUX65" s="497"/>
      <c r="OUY65" s="497"/>
      <c r="OUZ65" s="497"/>
      <c r="OVA65" s="497"/>
      <c r="OVB65" s="497"/>
      <c r="OVC65" s="497"/>
      <c r="OVD65" s="497"/>
      <c r="OVE65" s="497"/>
      <c r="OVF65" s="497"/>
      <c r="OVG65" s="497"/>
      <c r="OVH65" s="497"/>
      <c r="OVI65" s="497"/>
      <c r="OVJ65" s="497"/>
      <c r="OVK65" s="497"/>
      <c r="OVL65" s="497"/>
      <c r="OVM65" s="497"/>
      <c r="OVN65" s="497"/>
      <c r="OVO65" s="497"/>
      <c r="OVP65" s="497"/>
      <c r="OVQ65" s="497"/>
      <c r="OVR65" s="497"/>
      <c r="OVS65" s="497"/>
      <c r="OVT65" s="497"/>
      <c r="OVU65" s="497"/>
      <c r="OVV65" s="497"/>
      <c r="OVW65" s="497"/>
      <c r="OVX65" s="497"/>
      <c r="OVY65" s="497"/>
      <c r="OVZ65" s="497"/>
      <c r="OWA65" s="497"/>
      <c r="OWB65" s="497"/>
      <c r="OWC65" s="497"/>
      <c r="OWD65" s="497"/>
      <c r="OWE65" s="497"/>
      <c r="OWF65" s="497"/>
      <c r="OWG65" s="497"/>
      <c r="OWH65" s="497"/>
      <c r="OWI65" s="497"/>
      <c r="OWJ65" s="497"/>
      <c r="OWK65" s="497"/>
      <c r="OWL65" s="497"/>
      <c r="OWM65" s="497"/>
      <c r="OWN65" s="497"/>
      <c r="OWO65" s="497"/>
      <c r="OWP65" s="497"/>
      <c r="OWQ65" s="497"/>
      <c r="OWR65" s="497"/>
      <c r="OWS65" s="497"/>
      <c r="OWT65" s="497"/>
      <c r="OWU65" s="497"/>
      <c r="OWV65" s="497"/>
      <c r="OWW65" s="497"/>
      <c r="OWX65" s="497"/>
      <c r="OWY65" s="497"/>
      <c r="OWZ65" s="497"/>
      <c r="OXA65" s="497"/>
      <c r="OXB65" s="497"/>
      <c r="OXC65" s="497"/>
      <c r="OXD65" s="497"/>
      <c r="OXE65" s="497"/>
      <c r="OXF65" s="497"/>
      <c r="OXG65" s="497"/>
      <c r="OXH65" s="497"/>
      <c r="OXI65" s="497"/>
      <c r="OXJ65" s="497"/>
      <c r="OXK65" s="497"/>
      <c r="OXL65" s="497"/>
      <c r="OXM65" s="497"/>
      <c r="OXN65" s="497"/>
      <c r="OXO65" s="497"/>
      <c r="OXP65" s="497"/>
      <c r="OXQ65" s="497"/>
      <c r="OXR65" s="497"/>
      <c r="OXS65" s="497"/>
      <c r="OXT65" s="497"/>
      <c r="OXU65" s="497"/>
      <c r="OXV65" s="497"/>
      <c r="OXW65" s="497"/>
      <c r="OXX65" s="497"/>
      <c r="OXY65" s="497"/>
      <c r="OXZ65" s="497"/>
      <c r="OYA65" s="497"/>
      <c r="OYB65" s="497"/>
      <c r="OYC65" s="497"/>
      <c r="OYD65" s="497"/>
      <c r="OYE65" s="497"/>
      <c r="OYF65" s="497"/>
      <c r="OYG65" s="497"/>
      <c r="OYH65" s="497"/>
      <c r="OYI65" s="497"/>
      <c r="OYJ65" s="497"/>
      <c r="OYK65" s="497"/>
      <c r="OYL65" s="497"/>
      <c r="OYM65" s="497"/>
      <c r="OYN65" s="497"/>
      <c r="OYO65" s="497"/>
      <c r="OYP65" s="497"/>
      <c r="OYQ65" s="497"/>
      <c r="OYR65" s="497"/>
      <c r="OYS65" s="497"/>
      <c r="OYT65" s="497"/>
      <c r="OYU65" s="497"/>
      <c r="OYV65" s="497"/>
      <c r="OYW65" s="497"/>
      <c r="OYX65" s="497"/>
      <c r="OYY65" s="497"/>
      <c r="OYZ65" s="497"/>
      <c r="OZA65" s="497"/>
      <c r="OZB65" s="497"/>
      <c r="OZC65" s="497"/>
      <c r="OZD65" s="497"/>
      <c r="OZE65" s="497"/>
      <c r="OZF65" s="497"/>
      <c r="OZG65" s="497"/>
      <c r="OZH65" s="497"/>
      <c r="OZI65" s="497"/>
      <c r="OZJ65" s="497"/>
      <c r="OZK65" s="497"/>
      <c r="OZL65" s="497"/>
      <c r="OZM65" s="497"/>
      <c r="OZN65" s="497"/>
      <c r="OZO65" s="497"/>
      <c r="OZP65" s="497"/>
      <c r="OZQ65" s="497"/>
      <c r="OZR65" s="497"/>
      <c r="OZS65" s="497"/>
      <c r="OZT65" s="497"/>
      <c r="OZU65" s="497"/>
      <c r="OZV65" s="497"/>
      <c r="OZW65" s="497"/>
      <c r="OZX65" s="497"/>
      <c r="OZY65" s="497"/>
      <c r="OZZ65" s="497"/>
      <c r="PAA65" s="497"/>
      <c r="PAB65" s="497"/>
      <c r="PAC65" s="497"/>
      <c r="PAD65" s="497"/>
      <c r="PAE65" s="497"/>
      <c r="PAF65" s="497"/>
      <c r="PAG65" s="497"/>
      <c r="PAH65" s="497"/>
      <c r="PAI65" s="497"/>
      <c r="PAJ65" s="497"/>
      <c r="PAK65" s="497"/>
      <c r="PAL65" s="497"/>
      <c r="PAM65" s="497"/>
      <c r="PAN65" s="497"/>
      <c r="PAO65" s="497"/>
      <c r="PAP65" s="497"/>
      <c r="PAQ65" s="497"/>
      <c r="PAR65" s="497"/>
      <c r="PAS65" s="497"/>
      <c r="PAT65" s="497"/>
      <c r="PAU65" s="497"/>
      <c r="PAV65" s="497"/>
      <c r="PAW65" s="497"/>
      <c r="PAX65" s="497"/>
      <c r="PAY65" s="497"/>
      <c r="PAZ65" s="497"/>
      <c r="PBA65" s="497"/>
      <c r="PBB65" s="497"/>
      <c r="PBC65" s="497"/>
      <c r="PBD65" s="497"/>
      <c r="PBE65" s="497"/>
      <c r="PBF65" s="497"/>
      <c r="PBG65" s="497"/>
      <c r="PBH65" s="497"/>
      <c r="PBI65" s="497"/>
      <c r="PBJ65" s="497"/>
      <c r="PBK65" s="497"/>
      <c r="PBL65" s="497"/>
      <c r="PBM65" s="497"/>
      <c r="PBN65" s="497"/>
      <c r="PBO65" s="497"/>
      <c r="PBP65" s="497"/>
      <c r="PBQ65" s="497"/>
      <c r="PBR65" s="497"/>
      <c r="PBS65" s="497"/>
      <c r="PBT65" s="497"/>
      <c r="PBU65" s="497"/>
      <c r="PBV65" s="497"/>
      <c r="PBW65" s="497"/>
      <c r="PBX65" s="497"/>
      <c r="PBY65" s="497"/>
      <c r="PBZ65" s="497"/>
      <c r="PCA65" s="497"/>
      <c r="PCB65" s="497"/>
      <c r="PCC65" s="497"/>
      <c r="PCD65" s="497"/>
      <c r="PCE65" s="497"/>
      <c r="PCF65" s="497"/>
      <c r="PCG65" s="497"/>
      <c r="PCH65" s="497"/>
      <c r="PCI65" s="497"/>
      <c r="PCJ65" s="497"/>
      <c r="PCK65" s="497"/>
      <c r="PCL65" s="497"/>
      <c r="PCM65" s="497"/>
      <c r="PCN65" s="497"/>
      <c r="PCO65" s="497"/>
      <c r="PCP65" s="497"/>
      <c r="PCQ65" s="497"/>
      <c r="PCR65" s="497"/>
      <c r="PCS65" s="497"/>
      <c r="PCT65" s="497"/>
      <c r="PCU65" s="497"/>
      <c r="PCV65" s="497"/>
      <c r="PCW65" s="497"/>
      <c r="PCX65" s="497"/>
      <c r="PCY65" s="497"/>
      <c r="PCZ65" s="497"/>
      <c r="PDA65" s="497"/>
      <c r="PDB65" s="497"/>
      <c r="PDC65" s="497"/>
      <c r="PDD65" s="497"/>
      <c r="PDE65" s="497"/>
      <c r="PDF65" s="497"/>
      <c r="PDG65" s="497"/>
      <c r="PDH65" s="497"/>
      <c r="PDI65" s="497"/>
      <c r="PDJ65" s="497"/>
      <c r="PDK65" s="497"/>
      <c r="PDL65" s="497"/>
      <c r="PDM65" s="497"/>
      <c r="PDN65" s="497"/>
      <c r="PDO65" s="497"/>
      <c r="PDP65" s="497"/>
      <c r="PDQ65" s="497"/>
      <c r="PDR65" s="497"/>
      <c r="PDS65" s="497"/>
      <c r="PDT65" s="497"/>
      <c r="PDU65" s="497"/>
      <c r="PDV65" s="497"/>
      <c r="PDW65" s="497"/>
      <c r="PDX65" s="497"/>
      <c r="PDY65" s="497"/>
      <c r="PDZ65" s="497"/>
      <c r="PEA65" s="497"/>
      <c r="PEB65" s="497"/>
      <c r="PEC65" s="497"/>
      <c r="PED65" s="497"/>
      <c r="PEE65" s="497"/>
      <c r="PEF65" s="497"/>
      <c r="PEG65" s="497"/>
      <c r="PEH65" s="497"/>
      <c r="PEI65" s="497"/>
      <c r="PEJ65" s="497"/>
      <c r="PEK65" s="497"/>
      <c r="PEL65" s="497"/>
      <c r="PEM65" s="497"/>
      <c r="PEN65" s="497"/>
      <c r="PEO65" s="497"/>
      <c r="PEP65" s="497"/>
      <c r="PEQ65" s="497"/>
      <c r="PER65" s="497"/>
      <c r="PES65" s="497"/>
      <c r="PET65" s="497"/>
      <c r="PEU65" s="497"/>
      <c r="PEV65" s="497"/>
      <c r="PEW65" s="497"/>
      <c r="PEX65" s="497"/>
      <c r="PEY65" s="497"/>
      <c r="PEZ65" s="497"/>
      <c r="PFA65" s="497"/>
      <c r="PFB65" s="497"/>
      <c r="PFC65" s="497"/>
      <c r="PFD65" s="497"/>
      <c r="PFE65" s="497"/>
      <c r="PFF65" s="497"/>
      <c r="PFG65" s="497"/>
      <c r="PFH65" s="497"/>
      <c r="PFI65" s="497"/>
      <c r="PFJ65" s="497"/>
      <c r="PFK65" s="497"/>
      <c r="PFL65" s="497"/>
      <c r="PFM65" s="497"/>
      <c r="PFN65" s="497"/>
      <c r="PFO65" s="497"/>
      <c r="PFP65" s="497"/>
      <c r="PFQ65" s="497"/>
      <c r="PFR65" s="497"/>
      <c r="PFS65" s="497"/>
      <c r="PFT65" s="497"/>
      <c r="PFU65" s="497"/>
      <c r="PFV65" s="497"/>
      <c r="PFW65" s="497"/>
      <c r="PFX65" s="497"/>
      <c r="PFY65" s="497"/>
      <c r="PFZ65" s="497"/>
      <c r="PGA65" s="497"/>
      <c r="PGB65" s="497"/>
      <c r="PGC65" s="497"/>
      <c r="PGD65" s="497"/>
      <c r="PGE65" s="497"/>
      <c r="PGF65" s="497"/>
      <c r="PGG65" s="497"/>
      <c r="PGH65" s="497"/>
      <c r="PGI65" s="497"/>
      <c r="PGJ65" s="497"/>
      <c r="PGK65" s="497"/>
      <c r="PGL65" s="497"/>
      <c r="PGM65" s="497"/>
      <c r="PGN65" s="497"/>
      <c r="PGO65" s="497"/>
      <c r="PGP65" s="497"/>
      <c r="PGQ65" s="497"/>
      <c r="PGR65" s="497"/>
      <c r="PGS65" s="497"/>
      <c r="PGT65" s="497"/>
      <c r="PGU65" s="497"/>
      <c r="PGV65" s="497"/>
      <c r="PGW65" s="497"/>
      <c r="PGX65" s="497"/>
      <c r="PGY65" s="497"/>
      <c r="PGZ65" s="497"/>
      <c r="PHA65" s="497"/>
      <c r="PHB65" s="497"/>
      <c r="PHC65" s="497"/>
      <c r="PHD65" s="497"/>
      <c r="PHE65" s="497"/>
      <c r="PHF65" s="497"/>
      <c r="PHG65" s="497"/>
      <c r="PHH65" s="497"/>
      <c r="PHI65" s="497"/>
      <c r="PHJ65" s="497"/>
      <c r="PHK65" s="497"/>
      <c r="PHL65" s="497"/>
      <c r="PHM65" s="497"/>
      <c r="PHN65" s="497"/>
      <c r="PHO65" s="497"/>
      <c r="PHP65" s="497"/>
      <c r="PHQ65" s="497"/>
      <c r="PHR65" s="497"/>
      <c r="PHS65" s="497"/>
      <c r="PHT65" s="497"/>
      <c r="PHU65" s="497"/>
      <c r="PHV65" s="497"/>
      <c r="PHW65" s="497"/>
      <c r="PHX65" s="497"/>
      <c r="PHY65" s="497"/>
      <c r="PHZ65" s="497"/>
      <c r="PIA65" s="497"/>
      <c r="PIB65" s="497"/>
      <c r="PIC65" s="497"/>
      <c r="PID65" s="497"/>
      <c r="PIE65" s="497"/>
      <c r="PIF65" s="497"/>
      <c r="PIG65" s="497"/>
      <c r="PIH65" s="497"/>
      <c r="PII65" s="497"/>
      <c r="PIJ65" s="497"/>
      <c r="PIK65" s="497"/>
      <c r="PIL65" s="497"/>
      <c r="PIM65" s="497"/>
      <c r="PIN65" s="497"/>
      <c r="PIO65" s="497"/>
      <c r="PIP65" s="497"/>
      <c r="PIQ65" s="497"/>
      <c r="PIR65" s="497"/>
      <c r="PIS65" s="497"/>
      <c r="PIT65" s="497"/>
      <c r="PIU65" s="497"/>
      <c r="PIV65" s="497"/>
      <c r="PIW65" s="497"/>
      <c r="PIX65" s="497"/>
      <c r="PIY65" s="497"/>
      <c r="PIZ65" s="497"/>
      <c r="PJA65" s="497"/>
      <c r="PJB65" s="497"/>
      <c r="PJC65" s="497"/>
      <c r="PJD65" s="497"/>
      <c r="PJE65" s="497"/>
      <c r="PJF65" s="497"/>
      <c r="PJG65" s="497"/>
      <c r="PJH65" s="497"/>
      <c r="PJI65" s="497"/>
      <c r="PJJ65" s="497"/>
      <c r="PJK65" s="497"/>
      <c r="PJL65" s="497"/>
      <c r="PJM65" s="497"/>
      <c r="PJN65" s="497"/>
      <c r="PJO65" s="497"/>
      <c r="PJP65" s="497"/>
      <c r="PJQ65" s="497"/>
      <c r="PJR65" s="497"/>
      <c r="PJS65" s="497"/>
      <c r="PJT65" s="497"/>
      <c r="PJU65" s="497"/>
      <c r="PJV65" s="497"/>
      <c r="PJW65" s="497"/>
      <c r="PJX65" s="497"/>
      <c r="PJY65" s="497"/>
      <c r="PJZ65" s="497"/>
      <c r="PKA65" s="497"/>
      <c r="PKB65" s="497"/>
      <c r="PKC65" s="497"/>
      <c r="PKD65" s="497"/>
      <c r="PKE65" s="497"/>
      <c r="PKF65" s="497"/>
      <c r="PKG65" s="497"/>
      <c r="PKH65" s="497"/>
      <c r="PKI65" s="497"/>
      <c r="PKJ65" s="497"/>
      <c r="PKK65" s="497"/>
      <c r="PKL65" s="497"/>
      <c r="PKM65" s="497"/>
      <c r="PKN65" s="497"/>
      <c r="PKO65" s="497"/>
      <c r="PKP65" s="497"/>
      <c r="PKQ65" s="497"/>
      <c r="PKR65" s="497"/>
      <c r="PKS65" s="497"/>
      <c r="PKT65" s="497"/>
      <c r="PKU65" s="497"/>
      <c r="PKV65" s="497"/>
      <c r="PKW65" s="497"/>
      <c r="PKX65" s="497"/>
      <c r="PKY65" s="497"/>
      <c r="PKZ65" s="497"/>
      <c r="PLA65" s="497"/>
      <c r="PLB65" s="497"/>
      <c r="PLC65" s="497"/>
      <c r="PLD65" s="497"/>
      <c r="PLE65" s="497"/>
      <c r="PLF65" s="497"/>
      <c r="PLG65" s="497"/>
      <c r="PLH65" s="497"/>
      <c r="PLI65" s="497"/>
      <c r="PLJ65" s="497"/>
      <c r="PLK65" s="497"/>
      <c r="PLL65" s="497"/>
      <c r="PLM65" s="497"/>
      <c r="PLN65" s="497"/>
      <c r="PLO65" s="497"/>
      <c r="PLP65" s="497"/>
      <c r="PLQ65" s="497"/>
      <c r="PLR65" s="497"/>
      <c r="PLS65" s="497"/>
      <c r="PLT65" s="497"/>
      <c r="PLU65" s="497"/>
      <c r="PLV65" s="497"/>
      <c r="PLW65" s="497"/>
      <c r="PLX65" s="497"/>
      <c r="PLY65" s="497"/>
      <c r="PLZ65" s="497"/>
      <c r="PMA65" s="497"/>
      <c r="PMB65" s="497"/>
      <c r="PMC65" s="497"/>
      <c r="PMD65" s="497"/>
      <c r="PME65" s="497"/>
      <c r="PMF65" s="497"/>
      <c r="PMG65" s="497"/>
      <c r="PMH65" s="497"/>
      <c r="PMI65" s="497"/>
      <c r="PMJ65" s="497"/>
      <c r="PMK65" s="497"/>
      <c r="PML65" s="497"/>
      <c r="PMM65" s="497"/>
      <c r="PMN65" s="497"/>
      <c r="PMO65" s="497"/>
      <c r="PMP65" s="497"/>
      <c r="PMQ65" s="497"/>
      <c r="PMR65" s="497"/>
      <c r="PMS65" s="497"/>
      <c r="PMT65" s="497"/>
      <c r="PMU65" s="497"/>
      <c r="PMV65" s="497"/>
      <c r="PMW65" s="497"/>
      <c r="PMX65" s="497"/>
      <c r="PMY65" s="497"/>
      <c r="PMZ65" s="497"/>
      <c r="PNA65" s="497"/>
      <c r="PNB65" s="497"/>
      <c r="PNC65" s="497"/>
      <c r="PND65" s="497"/>
      <c r="PNE65" s="497"/>
      <c r="PNF65" s="497"/>
      <c r="PNG65" s="497"/>
      <c r="PNH65" s="497"/>
      <c r="PNI65" s="497"/>
      <c r="PNJ65" s="497"/>
      <c r="PNK65" s="497"/>
      <c r="PNL65" s="497"/>
      <c r="PNM65" s="497"/>
      <c r="PNN65" s="497"/>
      <c r="PNO65" s="497"/>
      <c r="PNP65" s="497"/>
      <c r="PNQ65" s="497"/>
      <c r="PNR65" s="497"/>
      <c r="PNS65" s="497"/>
      <c r="PNT65" s="497"/>
      <c r="PNU65" s="497"/>
      <c r="PNV65" s="497"/>
      <c r="PNW65" s="497"/>
      <c r="PNX65" s="497"/>
      <c r="PNY65" s="497"/>
      <c r="PNZ65" s="497"/>
      <c r="POA65" s="497"/>
      <c r="POB65" s="497"/>
      <c r="POC65" s="497"/>
      <c r="POD65" s="497"/>
      <c r="POE65" s="497"/>
      <c r="POF65" s="497"/>
      <c r="POG65" s="497"/>
      <c r="POH65" s="497"/>
      <c r="POI65" s="497"/>
      <c r="POJ65" s="497"/>
      <c r="POK65" s="497"/>
      <c r="POL65" s="497"/>
      <c r="POM65" s="497"/>
      <c r="PON65" s="497"/>
      <c r="POO65" s="497"/>
      <c r="POP65" s="497"/>
      <c r="POQ65" s="497"/>
      <c r="POR65" s="497"/>
      <c r="POS65" s="497"/>
      <c r="POT65" s="497"/>
      <c r="POU65" s="497"/>
      <c r="POV65" s="497"/>
      <c r="POW65" s="497"/>
      <c r="POX65" s="497"/>
      <c r="POY65" s="497"/>
      <c r="POZ65" s="497"/>
      <c r="PPA65" s="497"/>
      <c r="PPB65" s="497"/>
      <c r="PPC65" s="497"/>
      <c r="PPD65" s="497"/>
      <c r="PPE65" s="497"/>
      <c r="PPF65" s="497"/>
      <c r="PPG65" s="497"/>
      <c r="PPH65" s="497"/>
      <c r="PPI65" s="497"/>
      <c r="PPJ65" s="497"/>
      <c r="PPK65" s="497"/>
      <c r="PPL65" s="497"/>
      <c r="PPM65" s="497"/>
      <c r="PPN65" s="497"/>
      <c r="PPO65" s="497"/>
      <c r="PPP65" s="497"/>
      <c r="PPQ65" s="497"/>
      <c r="PPR65" s="497"/>
      <c r="PPS65" s="497"/>
      <c r="PPT65" s="497"/>
      <c r="PPU65" s="497"/>
      <c r="PPV65" s="497"/>
      <c r="PPW65" s="497"/>
      <c r="PPX65" s="497"/>
      <c r="PPY65" s="497"/>
      <c r="PPZ65" s="497"/>
      <c r="PQA65" s="497"/>
      <c r="PQB65" s="497"/>
      <c r="PQC65" s="497"/>
      <c r="PQD65" s="497"/>
      <c r="PQE65" s="497"/>
      <c r="PQF65" s="497"/>
      <c r="PQG65" s="497"/>
      <c r="PQH65" s="497"/>
      <c r="PQI65" s="497"/>
      <c r="PQJ65" s="497"/>
      <c r="PQK65" s="497"/>
      <c r="PQL65" s="497"/>
      <c r="PQM65" s="497"/>
      <c r="PQN65" s="497"/>
      <c r="PQO65" s="497"/>
      <c r="PQP65" s="497"/>
      <c r="PQQ65" s="497"/>
      <c r="PQR65" s="497"/>
      <c r="PQS65" s="497"/>
      <c r="PQT65" s="497"/>
      <c r="PQU65" s="497"/>
      <c r="PQV65" s="497"/>
      <c r="PQW65" s="497"/>
      <c r="PQX65" s="497"/>
      <c r="PQY65" s="497"/>
      <c r="PQZ65" s="497"/>
      <c r="PRA65" s="497"/>
      <c r="PRB65" s="497"/>
      <c r="PRC65" s="497"/>
      <c r="PRD65" s="497"/>
      <c r="PRE65" s="497"/>
      <c r="PRF65" s="497"/>
      <c r="PRG65" s="497"/>
      <c r="PRH65" s="497"/>
      <c r="PRI65" s="497"/>
      <c r="PRJ65" s="497"/>
      <c r="PRK65" s="497"/>
      <c r="PRL65" s="497"/>
      <c r="PRM65" s="497"/>
      <c r="PRN65" s="497"/>
      <c r="PRO65" s="497"/>
      <c r="PRP65" s="497"/>
      <c r="PRQ65" s="497"/>
      <c r="PRR65" s="497"/>
      <c r="PRS65" s="497"/>
      <c r="PRT65" s="497"/>
      <c r="PRU65" s="497"/>
      <c r="PRV65" s="497"/>
      <c r="PRW65" s="497"/>
      <c r="PRX65" s="497"/>
      <c r="PRY65" s="497"/>
      <c r="PRZ65" s="497"/>
      <c r="PSA65" s="497"/>
      <c r="PSB65" s="497"/>
      <c r="PSC65" s="497"/>
      <c r="PSD65" s="497"/>
      <c r="PSE65" s="497"/>
      <c r="PSF65" s="497"/>
      <c r="PSG65" s="497"/>
      <c r="PSH65" s="497"/>
      <c r="PSI65" s="497"/>
      <c r="PSJ65" s="497"/>
      <c r="PSK65" s="497"/>
      <c r="PSL65" s="497"/>
      <c r="PSM65" s="497"/>
      <c r="PSN65" s="497"/>
      <c r="PSO65" s="497"/>
      <c r="PSP65" s="497"/>
      <c r="PSQ65" s="497"/>
      <c r="PSR65" s="497"/>
      <c r="PSS65" s="497"/>
      <c r="PST65" s="497"/>
      <c r="PSU65" s="497"/>
      <c r="PSV65" s="497"/>
      <c r="PSW65" s="497"/>
      <c r="PSX65" s="497"/>
      <c r="PSY65" s="497"/>
      <c r="PSZ65" s="497"/>
      <c r="PTA65" s="497"/>
      <c r="PTB65" s="497"/>
      <c r="PTC65" s="497"/>
      <c r="PTD65" s="497"/>
      <c r="PTE65" s="497"/>
      <c r="PTF65" s="497"/>
      <c r="PTG65" s="497"/>
      <c r="PTH65" s="497"/>
      <c r="PTI65" s="497"/>
      <c r="PTJ65" s="497"/>
      <c r="PTK65" s="497"/>
      <c r="PTL65" s="497"/>
      <c r="PTM65" s="497"/>
      <c r="PTN65" s="497"/>
      <c r="PTO65" s="497"/>
      <c r="PTP65" s="497"/>
      <c r="PTQ65" s="497"/>
      <c r="PTR65" s="497"/>
      <c r="PTS65" s="497"/>
      <c r="PTT65" s="497"/>
      <c r="PTU65" s="497"/>
      <c r="PTV65" s="497"/>
      <c r="PTW65" s="497"/>
      <c r="PTX65" s="497"/>
      <c r="PTY65" s="497"/>
      <c r="PTZ65" s="497"/>
      <c r="PUA65" s="497"/>
      <c r="PUB65" s="497"/>
      <c r="PUC65" s="497"/>
      <c r="PUD65" s="497"/>
      <c r="PUE65" s="497"/>
      <c r="PUF65" s="497"/>
      <c r="PUG65" s="497"/>
      <c r="PUH65" s="497"/>
      <c r="PUI65" s="497"/>
      <c r="PUJ65" s="497"/>
      <c r="PUK65" s="497"/>
      <c r="PUL65" s="497"/>
      <c r="PUM65" s="497"/>
      <c r="PUN65" s="497"/>
      <c r="PUO65" s="497"/>
      <c r="PUP65" s="497"/>
      <c r="PUQ65" s="497"/>
      <c r="PUR65" s="497"/>
      <c r="PUS65" s="497"/>
      <c r="PUT65" s="497"/>
      <c r="PUU65" s="497"/>
      <c r="PUV65" s="497"/>
      <c r="PUW65" s="497"/>
      <c r="PUX65" s="497"/>
      <c r="PUY65" s="497"/>
      <c r="PUZ65" s="497"/>
      <c r="PVA65" s="497"/>
      <c r="PVB65" s="497"/>
      <c r="PVC65" s="497"/>
      <c r="PVD65" s="497"/>
      <c r="PVE65" s="497"/>
      <c r="PVF65" s="497"/>
      <c r="PVG65" s="497"/>
      <c r="PVH65" s="497"/>
      <c r="PVI65" s="497"/>
      <c r="PVJ65" s="497"/>
      <c r="PVK65" s="497"/>
      <c r="PVL65" s="497"/>
      <c r="PVM65" s="497"/>
      <c r="PVN65" s="497"/>
      <c r="PVO65" s="497"/>
      <c r="PVP65" s="497"/>
      <c r="PVQ65" s="497"/>
      <c r="PVR65" s="497"/>
      <c r="PVS65" s="497"/>
      <c r="PVT65" s="497"/>
      <c r="PVU65" s="497"/>
      <c r="PVV65" s="497"/>
      <c r="PVW65" s="497"/>
      <c r="PVX65" s="497"/>
      <c r="PVY65" s="497"/>
      <c r="PVZ65" s="497"/>
      <c r="PWA65" s="497"/>
      <c r="PWB65" s="497"/>
      <c r="PWC65" s="497"/>
      <c r="PWD65" s="497"/>
      <c r="PWE65" s="497"/>
      <c r="PWF65" s="497"/>
      <c r="PWG65" s="497"/>
      <c r="PWH65" s="497"/>
      <c r="PWI65" s="497"/>
      <c r="PWJ65" s="497"/>
      <c r="PWK65" s="497"/>
      <c r="PWL65" s="497"/>
      <c r="PWM65" s="497"/>
      <c r="PWN65" s="497"/>
      <c r="PWO65" s="497"/>
      <c r="PWP65" s="497"/>
      <c r="PWQ65" s="497"/>
      <c r="PWR65" s="497"/>
      <c r="PWS65" s="497"/>
      <c r="PWT65" s="497"/>
      <c r="PWU65" s="497"/>
      <c r="PWV65" s="497"/>
      <c r="PWW65" s="497"/>
      <c r="PWX65" s="497"/>
      <c r="PWY65" s="497"/>
      <c r="PWZ65" s="497"/>
      <c r="PXA65" s="497"/>
      <c r="PXB65" s="497"/>
      <c r="PXC65" s="497"/>
      <c r="PXD65" s="497"/>
      <c r="PXE65" s="497"/>
      <c r="PXF65" s="497"/>
      <c r="PXG65" s="497"/>
      <c r="PXH65" s="497"/>
      <c r="PXI65" s="497"/>
      <c r="PXJ65" s="497"/>
      <c r="PXK65" s="497"/>
      <c r="PXL65" s="497"/>
      <c r="PXM65" s="497"/>
      <c r="PXN65" s="497"/>
      <c r="PXO65" s="497"/>
      <c r="PXP65" s="497"/>
      <c r="PXQ65" s="497"/>
      <c r="PXR65" s="497"/>
      <c r="PXS65" s="497"/>
      <c r="PXT65" s="497"/>
      <c r="PXU65" s="497"/>
      <c r="PXV65" s="497"/>
      <c r="PXW65" s="497"/>
      <c r="PXX65" s="497"/>
      <c r="PXY65" s="497"/>
      <c r="PXZ65" s="497"/>
      <c r="PYA65" s="497"/>
      <c r="PYB65" s="497"/>
      <c r="PYC65" s="497"/>
      <c r="PYD65" s="497"/>
      <c r="PYE65" s="497"/>
      <c r="PYF65" s="497"/>
      <c r="PYG65" s="497"/>
      <c r="PYH65" s="497"/>
      <c r="PYI65" s="497"/>
      <c r="PYJ65" s="497"/>
      <c r="PYK65" s="497"/>
      <c r="PYL65" s="497"/>
      <c r="PYM65" s="497"/>
      <c r="PYN65" s="497"/>
      <c r="PYO65" s="497"/>
      <c r="PYP65" s="497"/>
      <c r="PYQ65" s="497"/>
      <c r="PYR65" s="497"/>
      <c r="PYS65" s="497"/>
      <c r="PYT65" s="497"/>
      <c r="PYU65" s="497"/>
      <c r="PYV65" s="497"/>
      <c r="PYW65" s="497"/>
      <c r="PYX65" s="497"/>
      <c r="PYY65" s="497"/>
      <c r="PYZ65" s="497"/>
      <c r="PZA65" s="497"/>
      <c r="PZB65" s="497"/>
      <c r="PZC65" s="497"/>
      <c r="PZD65" s="497"/>
      <c r="PZE65" s="497"/>
      <c r="PZF65" s="497"/>
      <c r="PZG65" s="497"/>
      <c r="PZH65" s="497"/>
      <c r="PZI65" s="497"/>
      <c r="PZJ65" s="497"/>
      <c r="PZK65" s="497"/>
      <c r="PZL65" s="497"/>
      <c r="PZM65" s="497"/>
      <c r="PZN65" s="497"/>
      <c r="PZO65" s="497"/>
      <c r="PZP65" s="497"/>
      <c r="PZQ65" s="497"/>
      <c r="PZR65" s="497"/>
      <c r="PZS65" s="497"/>
      <c r="PZT65" s="497"/>
      <c r="PZU65" s="497"/>
      <c r="PZV65" s="497"/>
      <c r="PZW65" s="497"/>
      <c r="PZX65" s="497"/>
      <c r="PZY65" s="497"/>
      <c r="PZZ65" s="497"/>
      <c r="QAA65" s="497"/>
      <c r="QAB65" s="497"/>
      <c r="QAC65" s="497"/>
      <c r="QAD65" s="497"/>
      <c r="QAE65" s="497"/>
      <c r="QAF65" s="497"/>
      <c r="QAG65" s="497"/>
      <c r="QAH65" s="497"/>
      <c r="QAI65" s="497"/>
      <c r="QAJ65" s="497"/>
      <c r="QAK65" s="497"/>
      <c r="QAL65" s="497"/>
      <c r="QAM65" s="497"/>
      <c r="QAN65" s="497"/>
      <c r="QAO65" s="497"/>
      <c r="QAP65" s="497"/>
      <c r="QAQ65" s="497"/>
      <c r="QAR65" s="497"/>
      <c r="QAS65" s="497"/>
      <c r="QAT65" s="497"/>
      <c r="QAU65" s="497"/>
      <c r="QAV65" s="497"/>
      <c r="QAW65" s="497"/>
      <c r="QAX65" s="497"/>
      <c r="QAY65" s="497"/>
      <c r="QAZ65" s="497"/>
      <c r="QBA65" s="497"/>
      <c r="QBB65" s="497"/>
      <c r="QBC65" s="497"/>
      <c r="QBD65" s="497"/>
      <c r="QBE65" s="497"/>
      <c r="QBF65" s="497"/>
      <c r="QBG65" s="497"/>
      <c r="QBH65" s="497"/>
      <c r="QBI65" s="497"/>
      <c r="QBJ65" s="497"/>
      <c r="QBK65" s="497"/>
      <c r="QBL65" s="497"/>
      <c r="QBM65" s="497"/>
      <c r="QBN65" s="497"/>
      <c r="QBO65" s="497"/>
      <c r="QBP65" s="497"/>
      <c r="QBQ65" s="497"/>
      <c r="QBR65" s="497"/>
      <c r="QBS65" s="497"/>
      <c r="QBT65" s="497"/>
      <c r="QBU65" s="497"/>
      <c r="QBV65" s="497"/>
      <c r="QBW65" s="497"/>
      <c r="QBX65" s="497"/>
      <c r="QBY65" s="497"/>
      <c r="QBZ65" s="497"/>
      <c r="QCA65" s="497"/>
      <c r="QCB65" s="497"/>
      <c r="QCC65" s="497"/>
      <c r="QCD65" s="497"/>
      <c r="QCE65" s="497"/>
      <c r="QCF65" s="497"/>
      <c r="QCG65" s="497"/>
      <c r="QCH65" s="497"/>
      <c r="QCI65" s="497"/>
      <c r="QCJ65" s="497"/>
      <c r="QCK65" s="497"/>
      <c r="QCL65" s="497"/>
      <c r="QCM65" s="497"/>
      <c r="QCN65" s="497"/>
      <c r="QCO65" s="497"/>
      <c r="QCP65" s="497"/>
      <c r="QCQ65" s="497"/>
      <c r="QCR65" s="497"/>
      <c r="QCS65" s="497"/>
      <c r="QCT65" s="497"/>
      <c r="QCU65" s="497"/>
      <c r="QCV65" s="497"/>
      <c r="QCW65" s="497"/>
      <c r="QCX65" s="497"/>
      <c r="QCY65" s="497"/>
      <c r="QCZ65" s="497"/>
      <c r="QDA65" s="497"/>
      <c r="QDB65" s="497"/>
      <c r="QDC65" s="497"/>
      <c r="QDD65" s="497"/>
      <c r="QDE65" s="497"/>
      <c r="QDF65" s="497"/>
      <c r="QDG65" s="497"/>
      <c r="QDH65" s="497"/>
      <c r="QDI65" s="497"/>
      <c r="QDJ65" s="497"/>
      <c r="QDK65" s="497"/>
      <c r="QDL65" s="497"/>
      <c r="QDM65" s="497"/>
      <c r="QDN65" s="497"/>
      <c r="QDO65" s="497"/>
      <c r="QDP65" s="497"/>
      <c r="QDQ65" s="497"/>
      <c r="QDR65" s="497"/>
      <c r="QDS65" s="497"/>
      <c r="QDT65" s="497"/>
      <c r="QDU65" s="497"/>
      <c r="QDV65" s="497"/>
      <c r="QDW65" s="497"/>
      <c r="QDX65" s="497"/>
      <c r="QDY65" s="497"/>
      <c r="QDZ65" s="497"/>
      <c r="QEA65" s="497"/>
      <c r="QEB65" s="497"/>
      <c r="QEC65" s="497"/>
      <c r="QED65" s="497"/>
      <c r="QEE65" s="497"/>
      <c r="QEF65" s="497"/>
      <c r="QEG65" s="497"/>
      <c r="QEH65" s="497"/>
      <c r="QEI65" s="497"/>
      <c r="QEJ65" s="497"/>
      <c r="QEK65" s="497"/>
      <c r="QEL65" s="497"/>
      <c r="QEM65" s="497"/>
      <c r="QEN65" s="497"/>
      <c r="QEO65" s="497"/>
      <c r="QEP65" s="497"/>
      <c r="QEQ65" s="497"/>
      <c r="QER65" s="497"/>
      <c r="QES65" s="497"/>
      <c r="QET65" s="497"/>
      <c r="QEU65" s="497"/>
      <c r="QEV65" s="497"/>
      <c r="QEW65" s="497"/>
      <c r="QEX65" s="497"/>
      <c r="QEY65" s="497"/>
      <c r="QEZ65" s="497"/>
      <c r="QFA65" s="497"/>
      <c r="QFB65" s="497"/>
      <c r="QFC65" s="497"/>
      <c r="QFD65" s="497"/>
      <c r="QFE65" s="497"/>
      <c r="QFF65" s="497"/>
      <c r="QFG65" s="497"/>
      <c r="QFH65" s="497"/>
      <c r="QFI65" s="497"/>
      <c r="QFJ65" s="497"/>
      <c r="QFK65" s="497"/>
      <c r="QFL65" s="497"/>
      <c r="QFM65" s="497"/>
      <c r="QFN65" s="497"/>
      <c r="QFO65" s="497"/>
      <c r="QFP65" s="497"/>
      <c r="QFQ65" s="497"/>
      <c r="QFR65" s="497"/>
      <c r="QFS65" s="497"/>
      <c r="QFT65" s="497"/>
      <c r="QFU65" s="497"/>
      <c r="QFV65" s="497"/>
      <c r="QFW65" s="497"/>
      <c r="QFX65" s="497"/>
      <c r="QFY65" s="497"/>
      <c r="QFZ65" s="497"/>
      <c r="QGA65" s="497"/>
      <c r="QGB65" s="497"/>
      <c r="QGC65" s="497"/>
      <c r="QGD65" s="497"/>
      <c r="QGE65" s="497"/>
      <c r="QGF65" s="497"/>
      <c r="QGG65" s="497"/>
      <c r="QGH65" s="497"/>
      <c r="QGI65" s="497"/>
      <c r="QGJ65" s="497"/>
      <c r="QGK65" s="497"/>
      <c r="QGL65" s="497"/>
      <c r="QGM65" s="497"/>
      <c r="QGN65" s="497"/>
      <c r="QGO65" s="497"/>
      <c r="QGP65" s="497"/>
      <c r="QGQ65" s="497"/>
      <c r="QGR65" s="497"/>
      <c r="QGS65" s="497"/>
      <c r="QGT65" s="497"/>
      <c r="QGU65" s="497"/>
      <c r="QGV65" s="497"/>
      <c r="QGW65" s="497"/>
      <c r="QGX65" s="497"/>
      <c r="QGY65" s="497"/>
      <c r="QGZ65" s="497"/>
      <c r="QHA65" s="497"/>
      <c r="QHB65" s="497"/>
      <c r="QHC65" s="497"/>
      <c r="QHD65" s="497"/>
      <c r="QHE65" s="497"/>
      <c r="QHF65" s="497"/>
      <c r="QHG65" s="497"/>
      <c r="QHH65" s="497"/>
      <c r="QHI65" s="497"/>
      <c r="QHJ65" s="497"/>
      <c r="QHK65" s="497"/>
      <c r="QHL65" s="497"/>
      <c r="QHM65" s="497"/>
      <c r="QHN65" s="497"/>
      <c r="QHO65" s="497"/>
      <c r="QHP65" s="497"/>
      <c r="QHQ65" s="497"/>
      <c r="QHR65" s="497"/>
      <c r="QHS65" s="497"/>
      <c r="QHT65" s="497"/>
      <c r="QHU65" s="497"/>
      <c r="QHV65" s="497"/>
      <c r="QHW65" s="497"/>
      <c r="QHX65" s="497"/>
      <c r="QHY65" s="497"/>
      <c r="QHZ65" s="497"/>
      <c r="QIA65" s="497"/>
      <c r="QIB65" s="497"/>
      <c r="QIC65" s="497"/>
      <c r="QID65" s="497"/>
      <c r="QIE65" s="497"/>
      <c r="QIF65" s="497"/>
      <c r="QIG65" s="497"/>
      <c r="QIH65" s="497"/>
      <c r="QII65" s="497"/>
      <c r="QIJ65" s="497"/>
      <c r="QIK65" s="497"/>
      <c r="QIL65" s="497"/>
      <c r="QIM65" s="497"/>
      <c r="QIN65" s="497"/>
      <c r="QIO65" s="497"/>
      <c r="QIP65" s="497"/>
      <c r="QIQ65" s="497"/>
      <c r="QIR65" s="497"/>
      <c r="QIS65" s="497"/>
      <c r="QIT65" s="497"/>
      <c r="QIU65" s="497"/>
      <c r="QIV65" s="497"/>
      <c r="QIW65" s="497"/>
      <c r="QIX65" s="497"/>
      <c r="QIY65" s="497"/>
      <c r="QIZ65" s="497"/>
      <c r="QJA65" s="497"/>
      <c r="QJB65" s="497"/>
      <c r="QJC65" s="497"/>
      <c r="QJD65" s="497"/>
      <c r="QJE65" s="497"/>
      <c r="QJF65" s="497"/>
      <c r="QJG65" s="497"/>
      <c r="QJH65" s="497"/>
      <c r="QJI65" s="497"/>
      <c r="QJJ65" s="497"/>
      <c r="QJK65" s="497"/>
      <c r="QJL65" s="497"/>
      <c r="QJM65" s="497"/>
      <c r="QJN65" s="497"/>
      <c r="QJO65" s="497"/>
      <c r="QJP65" s="497"/>
      <c r="QJQ65" s="497"/>
      <c r="QJR65" s="497"/>
      <c r="QJS65" s="497"/>
      <c r="QJT65" s="497"/>
      <c r="QJU65" s="497"/>
      <c r="QJV65" s="497"/>
      <c r="QJW65" s="497"/>
      <c r="QJX65" s="497"/>
      <c r="QJY65" s="497"/>
      <c r="QJZ65" s="497"/>
      <c r="QKA65" s="497"/>
      <c r="QKB65" s="497"/>
      <c r="QKC65" s="497"/>
      <c r="QKD65" s="497"/>
      <c r="QKE65" s="497"/>
      <c r="QKF65" s="497"/>
      <c r="QKG65" s="497"/>
      <c r="QKH65" s="497"/>
      <c r="QKI65" s="497"/>
      <c r="QKJ65" s="497"/>
      <c r="QKK65" s="497"/>
      <c r="QKL65" s="497"/>
      <c r="QKM65" s="497"/>
      <c r="QKN65" s="497"/>
      <c r="QKO65" s="497"/>
      <c r="QKP65" s="497"/>
      <c r="QKQ65" s="497"/>
      <c r="QKR65" s="497"/>
      <c r="QKS65" s="497"/>
      <c r="QKT65" s="497"/>
      <c r="QKU65" s="497"/>
      <c r="QKV65" s="497"/>
      <c r="QKW65" s="497"/>
      <c r="QKX65" s="497"/>
      <c r="QKY65" s="497"/>
      <c r="QKZ65" s="497"/>
      <c r="QLA65" s="497"/>
      <c r="QLB65" s="497"/>
      <c r="QLC65" s="497"/>
      <c r="QLD65" s="497"/>
      <c r="QLE65" s="497"/>
      <c r="QLF65" s="497"/>
      <c r="QLG65" s="497"/>
      <c r="QLH65" s="497"/>
      <c r="QLI65" s="497"/>
      <c r="QLJ65" s="497"/>
      <c r="QLK65" s="497"/>
      <c r="QLL65" s="497"/>
      <c r="QLM65" s="497"/>
      <c r="QLN65" s="497"/>
      <c r="QLO65" s="497"/>
      <c r="QLP65" s="497"/>
      <c r="QLQ65" s="497"/>
      <c r="QLR65" s="497"/>
      <c r="QLS65" s="497"/>
      <c r="QLT65" s="497"/>
      <c r="QLU65" s="497"/>
      <c r="QLV65" s="497"/>
      <c r="QLW65" s="497"/>
      <c r="QLX65" s="497"/>
      <c r="QLY65" s="497"/>
      <c r="QLZ65" s="497"/>
      <c r="QMA65" s="497"/>
      <c r="QMB65" s="497"/>
      <c r="QMC65" s="497"/>
      <c r="QMD65" s="497"/>
      <c r="QME65" s="497"/>
      <c r="QMF65" s="497"/>
      <c r="QMG65" s="497"/>
      <c r="QMH65" s="497"/>
      <c r="QMI65" s="497"/>
      <c r="QMJ65" s="497"/>
      <c r="QMK65" s="497"/>
      <c r="QML65" s="497"/>
      <c r="QMM65" s="497"/>
      <c r="QMN65" s="497"/>
      <c r="QMO65" s="497"/>
      <c r="QMP65" s="497"/>
      <c r="QMQ65" s="497"/>
      <c r="QMR65" s="497"/>
      <c r="QMS65" s="497"/>
      <c r="QMT65" s="497"/>
      <c r="QMU65" s="497"/>
      <c r="QMV65" s="497"/>
      <c r="QMW65" s="497"/>
      <c r="QMX65" s="497"/>
      <c r="QMY65" s="497"/>
      <c r="QMZ65" s="497"/>
      <c r="QNA65" s="497"/>
      <c r="QNB65" s="497"/>
      <c r="QNC65" s="497"/>
      <c r="QND65" s="497"/>
      <c r="QNE65" s="497"/>
      <c r="QNF65" s="497"/>
      <c r="QNG65" s="497"/>
      <c r="QNH65" s="497"/>
      <c r="QNI65" s="497"/>
      <c r="QNJ65" s="497"/>
      <c r="QNK65" s="497"/>
      <c r="QNL65" s="497"/>
      <c r="QNM65" s="497"/>
      <c r="QNN65" s="497"/>
      <c r="QNO65" s="497"/>
      <c r="QNP65" s="497"/>
      <c r="QNQ65" s="497"/>
      <c r="QNR65" s="497"/>
      <c r="QNS65" s="497"/>
      <c r="QNT65" s="497"/>
      <c r="QNU65" s="497"/>
      <c r="QNV65" s="497"/>
      <c r="QNW65" s="497"/>
      <c r="QNX65" s="497"/>
      <c r="QNY65" s="497"/>
      <c r="QNZ65" s="497"/>
      <c r="QOA65" s="497"/>
      <c r="QOB65" s="497"/>
      <c r="QOC65" s="497"/>
      <c r="QOD65" s="497"/>
      <c r="QOE65" s="497"/>
      <c r="QOF65" s="497"/>
      <c r="QOG65" s="497"/>
      <c r="QOH65" s="497"/>
      <c r="QOI65" s="497"/>
      <c r="QOJ65" s="497"/>
      <c r="QOK65" s="497"/>
      <c r="QOL65" s="497"/>
      <c r="QOM65" s="497"/>
      <c r="QON65" s="497"/>
      <c r="QOO65" s="497"/>
      <c r="QOP65" s="497"/>
      <c r="QOQ65" s="497"/>
      <c r="QOR65" s="497"/>
      <c r="QOS65" s="497"/>
      <c r="QOT65" s="497"/>
      <c r="QOU65" s="497"/>
      <c r="QOV65" s="497"/>
      <c r="QOW65" s="497"/>
      <c r="QOX65" s="497"/>
      <c r="QOY65" s="497"/>
      <c r="QOZ65" s="497"/>
      <c r="QPA65" s="497"/>
      <c r="QPB65" s="497"/>
      <c r="QPC65" s="497"/>
      <c r="QPD65" s="497"/>
      <c r="QPE65" s="497"/>
      <c r="QPF65" s="497"/>
      <c r="QPG65" s="497"/>
      <c r="QPH65" s="497"/>
      <c r="QPI65" s="497"/>
      <c r="QPJ65" s="497"/>
      <c r="QPK65" s="497"/>
      <c r="QPL65" s="497"/>
      <c r="QPM65" s="497"/>
      <c r="QPN65" s="497"/>
      <c r="QPO65" s="497"/>
      <c r="QPP65" s="497"/>
      <c r="QPQ65" s="497"/>
      <c r="QPR65" s="497"/>
      <c r="QPS65" s="497"/>
      <c r="QPT65" s="497"/>
      <c r="QPU65" s="497"/>
      <c r="QPV65" s="497"/>
      <c r="QPW65" s="497"/>
      <c r="QPX65" s="497"/>
      <c r="QPY65" s="497"/>
      <c r="QPZ65" s="497"/>
      <c r="QQA65" s="497"/>
      <c r="QQB65" s="497"/>
      <c r="QQC65" s="497"/>
      <c r="QQD65" s="497"/>
      <c r="QQE65" s="497"/>
      <c r="QQF65" s="497"/>
      <c r="QQG65" s="497"/>
      <c r="QQH65" s="497"/>
      <c r="QQI65" s="497"/>
      <c r="QQJ65" s="497"/>
      <c r="QQK65" s="497"/>
      <c r="QQL65" s="497"/>
      <c r="QQM65" s="497"/>
      <c r="QQN65" s="497"/>
      <c r="QQO65" s="497"/>
      <c r="QQP65" s="497"/>
      <c r="QQQ65" s="497"/>
      <c r="QQR65" s="497"/>
      <c r="QQS65" s="497"/>
      <c r="QQT65" s="497"/>
      <c r="QQU65" s="497"/>
      <c r="QQV65" s="497"/>
      <c r="QQW65" s="497"/>
      <c r="QQX65" s="497"/>
      <c r="QQY65" s="497"/>
      <c r="QQZ65" s="497"/>
      <c r="QRA65" s="497"/>
      <c r="QRB65" s="497"/>
      <c r="QRC65" s="497"/>
      <c r="QRD65" s="497"/>
      <c r="QRE65" s="497"/>
      <c r="QRF65" s="497"/>
      <c r="QRG65" s="497"/>
      <c r="QRH65" s="497"/>
      <c r="QRI65" s="497"/>
      <c r="QRJ65" s="497"/>
      <c r="QRK65" s="497"/>
      <c r="QRL65" s="497"/>
      <c r="QRM65" s="497"/>
      <c r="QRN65" s="497"/>
      <c r="QRO65" s="497"/>
      <c r="QRP65" s="497"/>
      <c r="QRQ65" s="497"/>
      <c r="QRR65" s="497"/>
      <c r="QRS65" s="497"/>
      <c r="QRT65" s="497"/>
      <c r="QRU65" s="497"/>
      <c r="QRV65" s="497"/>
      <c r="QRW65" s="497"/>
      <c r="QRX65" s="497"/>
      <c r="QRY65" s="497"/>
      <c r="QRZ65" s="497"/>
      <c r="QSA65" s="497"/>
      <c r="QSB65" s="497"/>
      <c r="QSC65" s="497"/>
      <c r="QSD65" s="497"/>
      <c r="QSE65" s="497"/>
      <c r="QSF65" s="497"/>
      <c r="QSG65" s="497"/>
      <c r="QSH65" s="497"/>
      <c r="QSI65" s="497"/>
      <c r="QSJ65" s="497"/>
      <c r="QSK65" s="497"/>
      <c r="QSL65" s="497"/>
      <c r="QSM65" s="497"/>
      <c r="QSN65" s="497"/>
      <c r="QSO65" s="497"/>
      <c r="QSP65" s="497"/>
      <c r="QSQ65" s="497"/>
      <c r="QSR65" s="497"/>
      <c r="QSS65" s="497"/>
      <c r="QST65" s="497"/>
      <c r="QSU65" s="497"/>
      <c r="QSV65" s="497"/>
      <c r="QSW65" s="497"/>
      <c r="QSX65" s="497"/>
      <c r="QSY65" s="497"/>
      <c r="QSZ65" s="497"/>
      <c r="QTA65" s="497"/>
      <c r="QTB65" s="497"/>
      <c r="QTC65" s="497"/>
      <c r="QTD65" s="497"/>
      <c r="QTE65" s="497"/>
      <c r="QTF65" s="497"/>
      <c r="QTG65" s="497"/>
      <c r="QTH65" s="497"/>
      <c r="QTI65" s="497"/>
      <c r="QTJ65" s="497"/>
      <c r="QTK65" s="497"/>
      <c r="QTL65" s="497"/>
      <c r="QTM65" s="497"/>
      <c r="QTN65" s="497"/>
      <c r="QTO65" s="497"/>
      <c r="QTP65" s="497"/>
      <c r="QTQ65" s="497"/>
      <c r="QTR65" s="497"/>
      <c r="QTS65" s="497"/>
      <c r="QTT65" s="497"/>
      <c r="QTU65" s="497"/>
      <c r="QTV65" s="497"/>
      <c r="QTW65" s="497"/>
      <c r="QTX65" s="497"/>
      <c r="QTY65" s="497"/>
      <c r="QTZ65" s="497"/>
      <c r="QUA65" s="497"/>
      <c r="QUB65" s="497"/>
      <c r="QUC65" s="497"/>
      <c r="QUD65" s="497"/>
      <c r="QUE65" s="497"/>
      <c r="QUF65" s="497"/>
      <c r="QUG65" s="497"/>
      <c r="QUH65" s="497"/>
      <c r="QUI65" s="497"/>
      <c r="QUJ65" s="497"/>
      <c r="QUK65" s="497"/>
      <c r="QUL65" s="497"/>
      <c r="QUM65" s="497"/>
      <c r="QUN65" s="497"/>
      <c r="QUO65" s="497"/>
      <c r="QUP65" s="497"/>
      <c r="QUQ65" s="497"/>
      <c r="QUR65" s="497"/>
      <c r="QUS65" s="497"/>
      <c r="QUT65" s="497"/>
      <c r="QUU65" s="497"/>
      <c r="QUV65" s="497"/>
      <c r="QUW65" s="497"/>
      <c r="QUX65" s="497"/>
      <c r="QUY65" s="497"/>
      <c r="QUZ65" s="497"/>
      <c r="QVA65" s="497"/>
      <c r="QVB65" s="497"/>
      <c r="QVC65" s="497"/>
      <c r="QVD65" s="497"/>
      <c r="QVE65" s="497"/>
      <c r="QVF65" s="497"/>
      <c r="QVG65" s="497"/>
      <c r="QVH65" s="497"/>
      <c r="QVI65" s="497"/>
      <c r="QVJ65" s="497"/>
      <c r="QVK65" s="497"/>
      <c r="QVL65" s="497"/>
      <c r="QVM65" s="497"/>
      <c r="QVN65" s="497"/>
      <c r="QVO65" s="497"/>
      <c r="QVP65" s="497"/>
      <c r="QVQ65" s="497"/>
      <c r="QVR65" s="497"/>
      <c r="QVS65" s="497"/>
      <c r="QVT65" s="497"/>
      <c r="QVU65" s="497"/>
      <c r="QVV65" s="497"/>
      <c r="QVW65" s="497"/>
      <c r="QVX65" s="497"/>
      <c r="QVY65" s="497"/>
      <c r="QVZ65" s="497"/>
      <c r="QWA65" s="497"/>
      <c r="QWB65" s="497"/>
      <c r="QWC65" s="497"/>
      <c r="QWD65" s="497"/>
      <c r="QWE65" s="497"/>
      <c r="QWF65" s="497"/>
      <c r="QWG65" s="497"/>
      <c r="QWH65" s="497"/>
      <c r="QWI65" s="497"/>
      <c r="QWJ65" s="497"/>
      <c r="QWK65" s="497"/>
      <c r="QWL65" s="497"/>
      <c r="QWM65" s="497"/>
      <c r="QWN65" s="497"/>
      <c r="QWO65" s="497"/>
      <c r="QWP65" s="497"/>
      <c r="QWQ65" s="497"/>
      <c r="QWR65" s="497"/>
      <c r="QWS65" s="497"/>
      <c r="QWT65" s="497"/>
      <c r="QWU65" s="497"/>
      <c r="QWV65" s="497"/>
      <c r="QWW65" s="497"/>
      <c r="QWX65" s="497"/>
      <c r="QWY65" s="497"/>
      <c r="QWZ65" s="497"/>
      <c r="QXA65" s="497"/>
      <c r="QXB65" s="497"/>
      <c r="QXC65" s="497"/>
      <c r="QXD65" s="497"/>
      <c r="QXE65" s="497"/>
      <c r="QXF65" s="497"/>
      <c r="QXG65" s="497"/>
      <c r="QXH65" s="497"/>
      <c r="QXI65" s="497"/>
      <c r="QXJ65" s="497"/>
      <c r="QXK65" s="497"/>
      <c r="QXL65" s="497"/>
      <c r="QXM65" s="497"/>
      <c r="QXN65" s="497"/>
      <c r="QXO65" s="497"/>
      <c r="QXP65" s="497"/>
      <c r="QXQ65" s="497"/>
      <c r="QXR65" s="497"/>
      <c r="QXS65" s="497"/>
      <c r="QXT65" s="497"/>
      <c r="QXU65" s="497"/>
      <c r="QXV65" s="497"/>
      <c r="QXW65" s="497"/>
      <c r="QXX65" s="497"/>
      <c r="QXY65" s="497"/>
      <c r="QXZ65" s="497"/>
      <c r="QYA65" s="497"/>
      <c r="QYB65" s="497"/>
      <c r="QYC65" s="497"/>
      <c r="QYD65" s="497"/>
      <c r="QYE65" s="497"/>
      <c r="QYF65" s="497"/>
      <c r="QYG65" s="497"/>
      <c r="QYH65" s="497"/>
      <c r="QYI65" s="497"/>
      <c r="QYJ65" s="497"/>
      <c r="QYK65" s="497"/>
      <c r="QYL65" s="497"/>
      <c r="QYM65" s="497"/>
      <c r="QYN65" s="497"/>
      <c r="QYO65" s="497"/>
      <c r="QYP65" s="497"/>
      <c r="QYQ65" s="497"/>
      <c r="QYR65" s="497"/>
      <c r="QYS65" s="497"/>
      <c r="QYT65" s="497"/>
      <c r="QYU65" s="497"/>
      <c r="QYV65" s="497"/>
      <c r="QYW65" s="497"/>
      <c r="QYX65" s="497"/>
      <c r="QYY65" s="497"/>
      <c r="QYZ65" s="497"/>
      <c r="QZA65" s="497"/>
      <c r="QZB65" s="497"/>
      <c r="QZC65" s="497"/>
      <c r="QZD65" s="497"/>
      <c r="QZE65" s="497"/>
      <c r="QZF65" s="497"/>
      <c r="QZG65" s="497"/>
      <c r="QZH65" s="497"/>
      <c r="QZI65" s="497"/>
      <c r="QZJ65" s="497"/>
      <c r="QZK65" s="497"/>
      <c r="QZL65" s="497"/>
      <c r="QZM65" s="497"/>
      <c r="QZN65" s="497"/>
      <c r="QZO65" s="497"/>
      <c r="QZP65" s="497"/>
      <c r="QZQ65" s="497"/>
      <c r="QZR65" s="497"/>
      <c r="QZS65" s="497"/>
      <c r="QZT65" s="497"/>
      <c r="QZU65" s="497"/>
      <c r="QZV65" s="497"/>
      <c r="QZW65" s="497"/>
      <c r="QZX65" s="497"/>
      <c r="QZY65" s="497"/>
      <c r="QZZ65" s="497"/>
      <c r="RAA65" s="497"/>
      <c r="RAB65" s="497"/>
      <c r="RAC65" s="497"/>
      <c r="RAD65" s="497"/>
      <c r="RAE65" s="497"/>
      <c r="RAF65" s="497"/>
      <c r="RAG65" s="497"/>
      <c r="RAH65" s="497"/>
      <c r="RAI65" s="497"/>
      <c r="RAJ65" s="497"/>
      <c r="RAK65" s="497"/>
      <c r="RAL65" s="497"/>
      <c r="RAM65" s="497"/>
      <c r="RAN65" s="497"/>
      <c r="RAO65" s="497"/>
      <c r="RAP65" s="497"/>
      <c r="RAQ65" s="497"/>
      <c r="RAR65" s="497"/>
      <c r="RAS65" s="497"/>
      <c r="RAT65" s="497"/>
      <c r="RAU65" s="497"/>
      <c r="RAV65" s="497"/>
      <c r="RAW65" s="497"/>
      <c r="RAX65" s="497"/>
      <c r="RAY65" s="497"/>
      <c r="RAZ65" s="497"/>
      <c r="RBA65" s="497"/>
      <c r="RBB65" s="497"/>
      <c r="RBC65" s="497"/>
      <c r="RBD65" s="497"/>
      <c r="RBE65" s="497"/>
      <c r="RBF65" s="497"/>
      <c r="RBG65" s="497"/>
      <c r="RBH65" s="497"/>
      <c r="RBI65" s="497"/>
      <c r="RBJ65" s="497"/>
      <c r="RBK65" s="497"/>
      <c r="RBL65" s="497"/>
      <c r="RBM65" s="497"/>
      <c r="RBN65" s="497"/>
      <c r="RBO65" s="497"/>
      <c r="RBP65" s="497"/>
      <c r="RBQ65" s="497"/>
      <c r="RBR65" s="497"/>
      <c r="RBS65" s="497"/>
      <c r="RBT65" s="497"/>
      <c r="RBU65" s="497"/>
      <c r="RBV65" s="497"/>
      <c r="RBW65" s="497"/>
      <c r="RBX65" s="497"/>
      <c r="RBY65" s="497"/>
      <c r="RBZ65" s="497"/>
      <c r="RCA65" s="497"/>
      <c r="RCB65" s="497"/>
      <c r="RCC65" s="497"/>
      <c r="RCD65" s="497"/>
      <c r="RCE65" s="497"/>
      <c r="RCF65" s="497"/>
      <c r="RCG65" s="497"/>
      <c r="RCH65" s="497"/>
      <c r="RCI65" s="497"/>
      <c r="RCJ65" s="497"/>
      <c r="RCK65" s="497"/>
      <c r="RCL65" s="497"/>
      <c r="RCM65" s="497"/>
      <c r="RCN65" s="497"/>
      <c r="RCO65" s="497"/>
      <c r="RCP65" s="497"/>
      <c r="RCQ65" s="497"/>
      <c r="RCR65" s="497"/>
      <c r="RCS65" s="497"/>
      <c r="RCT65" s="497"/>
      <c r="RCU65" s="497"/>
      <c r="RCV65" s="497"/>
      <c r="RCW65" s="497"/>
      <c r="RCX65" s="497"/>
      <c r="RCY65" s="497"/>
      <c r="RCZ65" s="497"/>
      <c r="RDA65" s="497"/>
      <c r="RDB65" s="497"/>
      <c r="RDC65" s="497"/>
      <c r="RDD65" s="497"/>
      <c r="RDE65" s="497"/>
      <c r="RDF65" s="497"/>
      <c r="RDG65" s="497"/>
      <c r="RDH65" s="497"/>
      <c r="RDI65" s="497"/>
      <c r="RDJ65" s="497"/>
      <c r="RDK65" s="497"/>
      <c r="RDL65" s="497"/>
      <c r="RDM65" s="497"/>
      <c r="RDN65" s="497"/>
      <c r="RDO65" s="497"/>
      <c r="RDP65" s="497"/>
      <c r="RDQ65" s="497"/>
      <c r="RDR65" s="497"/>
      <c r="RDS65" s="497"/>
      <c r="RDT65" s="497"/>
      <c r="RDU65" s="497"/>
      <c r="RDV65" s="497"/>
      <c r="RDW65" s="497"/>
      <c r="RDX65" s="497"/>
      <c r="RDY65" s="497"/>
      <c r="RDZ65" s="497"/>
      <c r="REA65" s="497"/>
      <c r="REB65" s="497"/>
      <c r="REC65" s="497"/>
      <c r="RED65" s="497"/>
      <c r="REE65" s="497"/>
      <c r="REF65" s="497"/>
      <c r="REG65" s="497"/>
      <c r="REH65" s="497"/>
      <c r="REI65" s="497"/>
      <c r="REJ65" s="497"/>
      <c r="REK65" s="497"/>
      <c r="REL65" s="497"/>
      <c r="REM65" s="497"/>
      <c r="REN65" s="497"/>
      <c r="REO65" s="497"/>
      <c r="REP65" s="497"/>
      <c r="REQ65" s="497"/>
      <c r="RER65" s="497"/>
      <c r="RES65" s="497"/>
      <c r="RET65" s="497"/>
      <c r="REU65" s="497"/>
      <c r="REV65" s="497"/>
      <c r="REW65" s="497"/>
      <c r="REX65" s="497"/>
      <c r="REY65" s="497"/>
      <c r="REZ65" s="497"/>
      <c r="RFA65" s="497"/>
      <c r="RFB65" s="497"/>
      <c r="RFC65" s="497"/>
      <c r="RFD65" s="497"/>
      <c r="RFE65" s="497"/>
      <c r="RFF65" s="497"/>
      <c r="RFG65" s="497"/>
      <c r="RFH65" s="497"/>
      <c r="RFI65" s="497"/>
      <c r="RFJ65" s="497"/>
      <c r="RFK65" s="497"/>
      <c r="RFL65" s="497"/>
      <c r="RFM65" s="497"/>
      <c r="RFN65" s="497"/>
      <c r="RFO65" s="497"/>
      <c r="RFP65" s="497"/>
      <c r="RFQ65" s="497"/>
      <c r="RFR65" s="497"/>
      <c r="RFS65" s="497"/>
      <c r="RFT65" s="497"/>
      <c r="RFU65" s="497"/>
      <c r="RFV65" s="497"/>
      <c r="RFW65" s="497"/>
      <c r="RFX65" s="497"/>
      <c r="RFY65" s="497"/>
      <c r="RFZ65" s="497"/>
      <c r="RGA65" s="497"/>
      <c r="RGB65" s="497"/>
      <c r="RGC65" s="497"/>
      <c r="RGD65" s="497"/>
      <c r="RGE65" s="497"/>
      <c r="RGF65" s="497"/>
      <c r="RGG65" s="497"/>
      <c r="RGH65" s="497"/>
      <c r="RGI65" s="497"/>
      <c r="RGJ65" s="497"/>
      <c r="RGK65" s="497"/>
      <c r="RGL65" s="497"/>
      <c r="RGM65" s="497"/>
      <c r="RGN65" s="497"/>
      <c r="RGO65" s="497"/>
      <c r="RGP65" s="497"/>
      <c r="RGQ65" s="497"/>
      <c r="RGR65" s="497"/>
      <c r="RGS65" s="497"/>
      <c r="RGT65" s="497"/>
      <c r="RGU65" s="497"/>
      <c r="RGV65" s="497"/>
      <c r="RGW65" s="497"/>
      <c r="RGX65" s="497"/>
      <c r="RGY65" s="497"/>
      <c r="RGZ65" s="497"/>
      <c r="RHA65" s="497"/>
      <c r="RHB65" s="497"/>
      <c r="RHC65" s="497"/>
      <c r="RHD65" s="497"/>
      <c r="RHE65" s="497"/>
      <c r="RHF65" s="497"/>
      <c r="RHG65" s="497"/>
      <c r="RHH65" s="497"/>
      <c r="RHI65" s="497"/>
      <c r="RHJ65" s="497"/>
      <c r="RHK65" s="497"/>
      <c r="RHL65" s="497"/>
      <c r="RHM65" s="497"/>
      <c r="RHN65" s="497"/>
      <c r="RHO65" s="497"/>
      <c r="RHP65" s="497"/>
      <c r="RHQ65" s="497"/>
      <c r="RHR65" s="497"/>
      <c r="RHS65" s="497"/>
      <c r="RHT65" s="497"/>
      <c r="RHU65" s="497"/>
      <c r="RHV65" s="497"/>
      <c r="RHW65" s="497"/>
      <c r="RHX65" s="497"/>
      <c r="RHY65" s="497"/>
      <c r="RHZ65" s="497"/>
      <c r="RIA65" s="497"/>
      <c r="RIB65" s="497"/>
      <c r="RIC65" s="497"/>
      <c r="RID65" s="497"/>
      <c r="RIE65" s="497"/>
      <c r="RIF65" s="497"/>
      <c r="RIG65" s="497"/>
      <c r="RIH65" s="497"/>
      <c r="RII65" s="497"/>
      <c r="RIJ65" s="497"/>
      <c r="RIK65" s="497"/>
      <c r="RIL65" s="497"/>
      <c r="RIM65" s="497"/>
      <c r="RIN65" s="497"/>
      <c r="RIO65" s="497"/>
      <c r="RIP65" s="497"/>
      <c r="RIQ65" s="497"/>
      <c r="RIR65" s="497"/>
      <c r="RIS65" s="497"/>
      <c r="RIT65" s="497"/>
      <c r="RIU65" s="497"/>
      <c r="RIV65" s="497"/>
      <c r="RIW65" s="497"/>
      <c r="RIX65" s="497"/>
      <c r="RIY65" s="497"/>
      <c r="RIZ65" s="497"/>
      <c r="RJA65" s="497"/>
      <c r="RJB65" s="497"/>
      <c r="RJC65" s="497"/>
      <c r="RJD65" s="497"/>
      <c r="RJE65" s="497"/>
      <c r="RJF65" s="497"/>
      <c r="RJG65" s="497"/>
      <c r="RJH65" s="497"/>
      <c r="RJI65" s="497"/>
      <c r="RJJ65" s="497"/>
      <c r="RJK65" s="497"/>
      <c r="RJL65" s="497"/>
      <c r="RJM65" s="497"/>
      <c r="RJN65" s="497"/>
      <c r="RJO65" s="497"/>
      <c r="RJP65" s="497"/>
      <c r="RJQ65" s="497"/>
      <c r="RJR65" s="497"/>
      <c r="RJS65" s="497"/>
      <c r="RJT65" s="497"/>
      <c r="RJU65" s="497"/>
      <c r="RJV65" s="497"/>
      <c r="RJW65" s="497"/>
      <c r="RJX65" s="497"/>
      <c r="RJY65" s="497"/>
      <c r="RJZ65" s="497"/>
      <c r="RKA65" s="497"/>
      <c r="RKB65" s="497"/>
      <c r="RKC65" s="497"/>
      <c r="RKD65" s="497"/>
      <c r="RKE65" s="497"/>
      <c r="RKF65" s="497"/>
      <c r="RKG65" s="497"/>
      <c r="RKH65" s="497"/>
      <c r="RKI65" s="497"/>
      <c r="RKJ65" s="497"/>
      <c r="RKK65" s="497"/>
      <c r="RKL65" s="497"/>
      <c r="RKM65" s="497"/>
      <c r="RKN65" s="497"/>
      <c r="RKO65" s="497"/>
      <c r="RKP65" s="497"/>
      <c r="RKQ65" s="497"/>
      <c r="RKR65" s="497"/>
      <c r="RKS65" s="497"/>
      <c r="RKT65" s="497"/>
      <c r="RKU65" s="497"/>
      <c r="RKV65" s="497"/>
      <c r="RKW65" s="497"/>
      <c r="RKX65" s="497"/>
      <c r="RKY65" s="497"/>
      <c r="RKZ65" s="497"/>
      <c r="RLA65" s="497"/>
      <c r="RLB65" s="497"/>
      <c r="RLC65" s="497"/>
      <c r="RLD65" s="497"/>
      <c r="RLE65" s="497"/>
      <c r="RLF65" s="497"/>
      <c r="RLG65" s="497"/>
      <c r="RLH65" s="497"/>
      <c r="RLI65" s="497"/>
      <c r="RLJ65" s="497"/>
      <c r="RLK65" s="497"/>
      <c r="RLL65" s="497"/>
      <c r="RLM65" s="497"/>
      <c r="RLN65" s="497"/>
      <c r="RLO65" s="497"/>
      <c r="RLP65" s="497"/>
      <c r="RLQ65" s="497"/>
      <c r="RLR65" s="497"/>
      <c r="RLS65" s="497"/>
      <c r="RLT65" s="497"/>
      <c r="RLU65" s="497"/>
      <c r="RLV65" s="497"/>
      <c r="RLW65" s="497"/>
      <c r="RLX65" s="497"/>
      <c r="RLY65" s="497"/>
      <c r="RLZ65" s="497"/>
      <c r="RMA65" s="497"/>
      <c r="RMB65" s="497"/>
      <c r="RMC65" s="497"/>
      <c r="RMD65" s="497"/>
      <c r="RME65" s="497"/>
      <c r="RMF65" s="497"/>
      <c r="RMG65" s="497"/>
      <c r="RMH65" s="497"/>
      <c r="RMI65" s="497"/>
      <c r="RMJ65" s="497"/>
      <c r="RMK65" s="497"/>
      <c r="RML65" s="497"/>
      <c r="RMM65" s="497"/>
      <c r="RMN65" s="497"/>
      <c r="RMO65" s="497"/>
      <c r="RMP65" s="497"/>
      <c r="RMQ65" s="497"/>
      <c r="RMR65" s="497"/>
      <c r="RMS65" s="497"/>
      <c r="RMT65" s="497"/>
      <c r="RMU65" s="497"/>
      <c r="RMV65" s="497"/>
      <c r="RMW65" s="497"/>
      <c r="RMX65" s="497"/>
      <c r="RMY65" s="497"/>
      <c r="RMZ65" s="497"/>
      <c r="RNA65" s="497"/>
      <c r="RNB65" s="497"/>
      <c r="RNC65" s="497"/>
      <c r="RND65" s="497"/>
      <c r="RNE65" s="497"/>
      <c r="RNF65" s="497"/>
      <c r="RNG65" s="497"/>
      <c r="RNH65" s="497"/>
      <c r="RNI65" s="497"/>
      <c r="RNJ65" s="497"/>
      <c r="RNK65" s="497"/>
      <c r="RNL65" s="497"/>
      <c r="RNM65" s="497"/>
      <c r="RNN65" s="497"/>
      <c r="RNO65" s="497"/>
      <c r="RNP65" s="497"/>
      <c r="RNQ65" s="497"/>
      <c r="RNR65" s="497"/>
      <c r="RNS65" s="497"/>
      <c r="RNT65" s="497"/>
      <c r="RNU65" s="497"/>
      <c r="RNV65" s="497"/>
      <c r="RNW65" s="497"/>
      <c r="RNX65" s="497"/>
      <c r="RNY65" s="497"/>
      <c r="RNZ65" s="497"/>
      <c r="ROA65" s="497"/>
      <c r="ROB65" s="497"/>
      <c r="ROC65" s="497"/>
      <c r="ROD65" s="497"/>
      <c r="ROE65" s="497"/>
      <c r="ROF65" s="497"/>
      <c r="ROG65" s="497"/>
      <c r="ROH65" s="497"/>
      <c r="ROI65" s="497"/>
      <c r="ROJ65" s="497"/>
      <c r="ROK65" s="497"/>
      <c r="ROL65" s="497"/>
      <c r="ROM65" s="497"/>
      <c r="RON65" s="497"/>
      <c r="ROO65" s="497"/>
      <c r="ROP65" s="497"/>
      <c r="ROQ65" s="497"/>
      <c r="ROR65" s="497"/>
      <c r="ROS65" s="497"/>
      <c r="ROT65" s="497"/>
      <c r="ROU65" s="497"/>
      <c r="ROV65" s="497"/>
      <c r="ROW65" s="497"/>
      <c r="ROX65" s="497"/>
      <c r="ROY65" s="497"/>
      <c r="ROZ65" s="497"/>
      <c r="RPA65" s="497"/>
      <c r="RPB65" s="497"/>
      <c r="RPC65" s="497"/>
      <c r="RPD65" s="497"/>
      <c r="RPE65" s="497"/>
      <c r="RPF65" s="497"/>
      <c r="RPG65" s="497"/>
      <c r="RPH65" s="497"/>
      <c r="RPI65" s="497"/>
      <c r="RPJ65" s="497"/>
      <c r="RPK65" s="497"/>
      <c r="RPL65" s="497"/>
      <c r="RPM65" s="497"/>
      <c r="RPN65" s="497"/>
      <c r="RPO65" s="497"/>
      <c r="RPP65" s="497"/>
      <c r="RPQ65" s="497"/>
      <c r="RPR65" s="497"/>
      <c r="RPS65" s="497"/>
      <c r="RPT65" s="497"/>
      <c r="RPU65" s="497"/>
      <c r="RPV65" s="497"/>
      <c r="RPW65" s="497"/>
      <c r="RPX65" s="497"/>
      <c r="RPY65" s="497"/>
      <c r="RPZ65" s="497"/>
      <c r="RQA65" s="497"/>
      <c r="RQB65" s="497"/>
      <c r="RQC65" s="497"/>
      <c r="RQD65" s="497"/>
      <c r="RQE65" s="497"/>
      <c r="RQF65" s="497"/>
      <c r="RQG65" s="497"/>
      <c r="RQH65" s="497"/>
      <c r="RQI65" s="497"/>
      <c r="RQJ65" s="497"/>
      <c r="RQK65" s="497"/>
      <c r="RQL65" s="497"/>
      <c r="RQM65" s="497"/>
      <c r="RQN65" s="497"/>
      <c r="RQO65" s="497"/>
      <c r="RQP65" s="497"/>
      <c r="RQQ65" s="497"/>
      <c r="RQR65" s="497"/>
      <c r="RQS65" s="497"/>
      <c r="RQT65" s="497"/>
      <c r="RQU65" s="497"/>
      <c r="RQV65" s="497"/>
      <c r="RQW65" s="497"/>
      <c r="RQX65" s="497"/>
      <c r="RQY65" s="497"/>
      <c r="RQZ65" s="497"/>
      <c r="RRA65" s="497"/>
      <c r="RRB65" s="497"/>
      <c r="RRC65" s="497"/>
      <c r="RRD65" s="497"/>
      <c r="RRE65" s="497"/>
      <c r="RRF65" s="497"/>
      <c r="RRG65" s="497"/>
      <c r="RRH65" s="497"/>
      <c r="RRI65" s="497"/>
      <c r="RRJ65" s="497"/>
      <c r="RRK65" s="497"/>
      <c r="RRL65" s="497"/>
      <c r="RRM65" s="497"/>
      <c r="RRN65" s="497"/>
      <c r="RRO65" s="497"/>
      <c r="RRP65" s="497"/>
      <c r="RRQ65" s="497"/>
      <c r="RRR65" s="497"/>
      <c r="RRS65" s="497"/>
      <c r="RRT65" s="497"/>
      <c r="RRU65" s="497"/>
      <c r="RRV65" s="497"/>
      <c r="RRW65" s="497"/>
      <c r="RRX65" s="497"/>
      <c r="RRY65" s="497"/>
      <c r="RRZ65" s="497"/>
      <c r="RSA65" s="497"/>
      <c r="RSB65" s="497"/>
      <c r="RSC65" s="497"/>
      <c r="RSD65" s="497"/>
      <c r="RSE65" s="497"/>
      <c r="RSF65" s="497"/>
      <c r="RSG65" s="497"/>
      <c r="RSH65" s="497"/>
      <c r="RSI65" s="497"/>
      <c r="RSJ65" s="497"/>
      <c r="RSK65" s="497"/>
      <c r="RSL65" s="497"/>
      <c r="RSM65" s="497"/>
      <c r="RSN65" s="497"/>
      <c r="RSO65" s="497"/>
      <c r="RSP65" s="497"/>
      <c r="RSQ65" s="497"/>
      <c r="RSR65" s="497"/>
      <c r="RSS65" s="497"/>
      <c r="RST65" s="497"/>
      <c r="RSU65" s="497"/>
      <c r="RSV65" s="497"/>
      <c r="RSW65" s="497"/>
      <c r="RSX65" s="497"/>
      <c r="RSY65" s="497"/>
      <c r="RSZ65" s="497"/>
      <c r="RTA65" s="497"/>
      <c r="RTB65" s="497"/>
      <c r="RTC65" s="497"/>
      <c r="RTD65" s="497"/>
      <c r="RTE65" s="497"/>
      <c r="RTF65" s="497"/>
      <c r="RTG65" s="497"/>
      <c r="RTH65" s="497"/>
      <c r="RTI65" s="497"/>
      <c r="RTJ65" s="497"/>
      <c r="RTK65" s="497"/>
      <c r="RTL65" s="497"/>
      <c r="RTM65" s="497"/>
      <c r="RTN65" s="497"/>
      <c r="RTO65" s="497"/>
      <c r="RTP65" s="497"/>
      <c r="RTQ65" s="497"/>
      <c r="RTR65" s="497"/>
      <c r="RTS65" s="497"/>
      <c r="RTT65" s="497"/>
      <c r="RTU65" s="497"/>
      <c r="RTV65" s="497"/>
      <c r="RTW65" s="497"/>
      <c r="RTX65" s="497"/>
      <c r="RTY65" s="497"/>
      <c r="RTZ65" s="497"/>
      <c r="RUA65" s="497"/>
      <c r="RUB65" s="497"/>
      <c r="RUC65" s="497"/>
      <c r="RUD65" s="497"/>
      <c r="RUE65" s="497"/>
      <c r="RUF65" s="497"/>
      <c r="RUG65" s="497"/>
      <c r="RUH65" s="497"/>
      <c r="RUI65" s="497"/>
      <c r="RUJ65" s="497"/>
      <c r="RUK65" s="497"/>
      <c r="RUL65" s="497"/>
      <c r="RUM65" s="497"/>
      <c r="RUN65" s="497"/>
      <c r="RUO65" s="497"/>
      <c r="RUP65" s="497"/>
      <c r="RUQ65" s="497"/>
      <c r="RUR65" s="497"/>
      <c r="RUS65" s="497"/>
      <c r="RUT65" s="497"/>
      <c r="RUU65" s="497"/>
      <c r="RUV65" s="497"/>
      <c r="RUW65" s="497"/>
      <c r="RUX65" s="497"/>
      <c r="RUY65" s="497"/>
      <c r="RUZ65" s="497"/>
      <c r="RVA65" s="497"/>
      <c r="RVB65" s="497"/>
      <c r="RVC65" s="497"/>
      <c r="RVD65" s="497"/>
      <c r="RVE65" s="497"/>
      <c r="RVF65" s="497"/>
      <c r="RVG65" s="497"/>
      <c r="RVH65" s="497"/>
      <c r="RVI65" s="497"/>
      <c r="RVJ65" s="497"/>
      <c r="RVK65" s="497"/>
      <c r="RVL65" s="497"/>
      <c r="RVM65" s="497"/>
      <c r="RVN65" s="497"/>
      <c r="RVO65" s="497"/>
      <c r="RVP65" s="497"/>
      <c r="RVQ65" s="497"/>
      <c r="RVR65" s="497"/>
      <c r="RVS65" s="497"/>
      <c r="RVT65" s="497"/>
      <c r="RVU65" s="497"/>
      <c r="RVV65" s="497"/>
      <c r="RVW65" s="497"/>
      <c r="RVX65" s="497"/>
      <c r="RVY65" s="497"/>
      <c r="RVZ65" s="497"/>
      <c r="RWA65" s="497"/>
      <c r="RWB65" s="497"/>
      <c r="RWC65" s="497"/>
      <c r="RWD65" s="497"/>
      <c r="RWE65" s="497"/>
      <c r="RWF65" s="497"/>
      <c r="RWG65" s="497"/>
      <c r="RWH65" s="497"/>
      <c r="RWI65" s="497"/>
      <c r="RWJ65" s="497"/>
      <c r="RWK65" s="497"/>
      <c r="RWL65" s="497"/>
      <c r="RWM65" s="497"/>
      <c r="RWN65" s="497"/>
      <c r="RWO65" s="497"/>
      <c r="RWP65" s="497"/>
      <c r="RWQ65" s="497"/>
      <c r="RWR65" s="497"/>
      <c r="RWS65" s="497"/>
      <c r="RWT65" s="497"/>
      <c r="RWU65" s="497"/>
      <c r="RWV65" s="497"/>
      <c r="RWW65" s="497"/>
      <c r="RWX65" s="497"/>
      <c r="RWY65" s="497"/>
      <c r="RWZ65" s="497"/>
      <c r="RXA65" s="497"/>
      <c r="RXB65" s="497"/>
      <c r="RXC65" s="497"/>
      <c r="RXD65" s="497"/>
      <c r="RXE65" s="497"/>
      <c r="RXF65" s="497"/>
      <c r="RXG65" s="497"/>
      <c r="RXH65" s="497"/>
      <c r="RXI65" s="497"/>
      <c r="RXJ65" s="497"/>
      <c r="RXK65" s="497"/>
      <c r="RXL65" s="497"/>
      <c r="RXM65" s="497"/>
      <c r="RXN65" s="497"/>
      <c r="RXO65" s="497"/>
      <c r="RXP65" s="497"/>
      <c r="RXQ65" s="497"/>
      <c r="RXR65" s="497"/>
      <c r="RXS65" s="497"/>
      <c r="RXT65" s="497"/>
      <c r="RXU65" s="497"/>
      <c r="RXV65" s="497"/>
      <c r="RXW65" s="497"/>
      <c r="RXX65" s="497"/>
      <c r="RXY65" s="497"/>
      <c r="RXZ65" s="497"/>
      <c r="RYA65" s="497"/>
      <c r="RYB65" s="497"/>
      <c r="RYC65" s="497"/>
      <c r="RYD65" s="497"/>
      <c r="RYE65" s="497"/>
      <c r="RYF65" s="497"/>
      <c r="RYG65" s="497"/>
      <c r="RYH65" s="497"/>
      <c r="RYI65" s="497"/>
      <c r="RYJ65" s="497"/>
      <c r="RYK65" s="497"/>
      <c r="RYL65" s="497"/>
      <c r="RYM65" s="497"/>
      <c r="RYN65" s="497"/>
      <c r="RYO65" s="497"/>
      <c r="RYP65" s="497"/>
      <c r="RYQ65" s="497"/>
      <c r="RYR65" s="497"/>
      <c r="RYS65" s="497"/>
      <c r="RYT65" s="497"/>
      <c r="RYU65" s="497"/>
      <c r="RYV65" s="497"/>
      <c r="RYW65" s="497"/>
      <c r="RYX65" s="497"/>
      <c r="RYY65" s="497"/>
      <c r="RYZ65" s="497"/>
      <c r="RZA65" s="497"/>
      <c r="RZB65" s="497"/>
      <c r="RZC65" s="497"/>
      <c r="RZD65" s="497"/>
      <c r="RZE65" s="497"/>
      <c r="RZF65" s="497"/>
      <c r="RZG65" s="497"/>
      <c r="RZH65" s="497"/>
      <c r="RZI65" s="497"/>
      <c r="RZJ65" s="497"/>
      <c r="RZK65" s="497"/>
      <c r="RZL65" s="497"/>
      <c r="RZM65" s="497"/>
      <c r="RZN65" s="497"/>
      <c r="RZO65" s="497"/>
      <c r="RZP65" s="497"/>
      <c r="RZQ65" s="497"/>
      <c r="RZR65" s="497"/>
      <c r="RZS65" s="497"/>
      <c r="RZT65" s="497"/>
      <c r="RZU65" s="497"/>
      <c r="RZV65" s="497"/>
      <c r="RZW65" s="497"/>
      <c r="RZX65" s="497"/>
      <c r="RZY65" s="497"/>
      <c r="RZZ65" s="497"/>
      <c r="SAA65" s="497"/>
      <c r="SAB65" s="497"/>
      <c r="SAC65" s="497"/>
      <c r="SAD65" s="497"/>
      <c r="SAE65" s="497"/>
      <c r="SAF65" s="497"/>
      <c r="SAG65" s="497"/>
      <c r="SAH65" s="497"/>
      <c r="SAI65" s="497"/>
      <c r="SAJ65" s="497"/>
      <c r="SAK65" s="497"/>
      <c r="SAL65" s="497"/>
      <c r="SAM65" s="497"/>
      <c r="SAN65" s="497"/>
      <c r="SAO65" s="497"/>
      <c r="SAP65" s="497"/>
      <c r="SAQ65" s="497"/>
      <c r="SAR65" s="497"/>
      <c r="SAS65" s="497"/>
      <c r="SAT65" s="497"/>
      <c r="SAU65" s="497"/>
      <c r="SAV65" s="497"/>
      <c r="SAW65" s="497"/>
      <c r="SAX65" s="497"/>
      <c r="SAY65" s="497"/>
      <c r="SAZ65" s="497"/>
      <c r="SBA65" s="497"/>
      <c r="SBB65" s="497"/>
      <c r="SBC65" s="497"/>
      <c r="SBD65" s="497"/>
      <c r="SBE65" s="497"/>
      <c r="SBF65" s="497"/>
      <c r="SBG65" s="497"/>
      <c r="SBH65" s="497"/>
      <c r="SBI65" s="497"/>
      <c r="SBJ65" s="497"/>
      <c r="SBK65" s="497"/>
      <c r="SBL65" s="497"/>
      <c r="SBM65" s="497"/>
      <c r="SBN65" s="497"/>
      <c r="SBO65" s="497"/>
      <c r="SBP65" s="497"/>
      <c r="SBQ65" s="497"/>
      <c r="SBR65" s="497"/>
      <c r="SBS65" s="497"/>
      <c r="SBT65" s="497"/>
      <c r="SBU65" s="497"/>
      <c r="SBV65" s="497"/>
      <c r="SBW65" s="497"/>
      <c r="SBX65" s="497"/>
      <c r="SBY65" s="497"/>
      <c r="SBZ65" s="497"/>
      <c r="SCA65" s="497"/>
      <c r="SCB65" s="497"/>
      <c r="SCC65" s="497"/>
      <c r="SCD65" s="497"/>
      <c r="SCE65" s="497"/>
      <c r="SCF65" s="497"/>
      <c r="SCG65" s="497"/>
      <c r="SCH65" s="497"/>
      <c r="SCI65" s="497"/>
      <c r="SCJ65" s="497"/>
      <c r="SCK65" s="497"/>
      <c r="SCL65" s="497"/>
      <c r="SCM65" s="497"/>
      <c r="SCN65" s="497"/>
      <c r="SCO65" s="497"/>
      <c r="SCP65" s="497"/>
      <c r="SCQ65" s="497"/>
      <c r="SCR65" s="497"/>
      <c r="SCS65" s="497"/>
      <c r="SCT65" s="497"/>
      <c r="SCU65" s="497"/>
      <c r="SCV65" s="497"/>
      <c r="SCW65" s="497"/>
      <c r="SCX65" s="497"/>
      <c r="SCY65" s="497"/>
      <c r="SCZ65" s="497"/>
      <c r="SDA65" s="497"/>
      <c r="SDB65" s="497"/>
      <c r="SDC65" s="497"/>
      <c r="SDD65" s="497"/>
      <c r="SDE65" s="497"/>
      <c r="SDF65" s="497"/>
      <c r="SDG65" s="497"/>
      <c r="SDH65" s="497"/>
      <c r="SDI65" s="497"/>
      <c r="SDJ65" s="497"/>
      <c r="SDK65" s="497"/>
      <c r="SDL65" s="497"/>
      <c r="SDM65" s="497"/>
      <c r="SDN65" s="497"/>
      <c r="SDO65" s="497"/>
      <c r="SDP65" s="497"/>
      <c r="SDQ65" s="497"/>
      <c r="SDR65" s="497"/>
      <c r="SDS65" s="497"/>
      <c r="SDT65" s="497"/>
      <c r="SDU65" s="497"/>
      <c r="SDV65" s="497"/>
      <c r="SDW65" s="497"/>
      <c r="SDX65" s="497"/>
      <c r="SDY65" s="497"/>
      <c r="SDZ65" s="497"/>
      <c r="SEA65" s="497"/>
      <c r="SEB65" s="497"/>
      <c r="SEC65" s="497"/>
      <c r="SED65" s="497"/>
      <c r="SEE65" s="497"/>
      <c r="SEF65" s="497"/>
      <c r="SEG65" s="497"/>
      <c r="SEH65" s="497"/>
      <c r="SEI65" s="497"/>
      <c r="SEJ65" s="497"/>
      <c r="SEK65" s="497"/>
      <c r="SEL65" s="497"/>
      <c r="SEM65" s="497"/>
      <c r="SEN65" s="497"/>
      <c r="SEO65" s="497"/>
      <c r="SEP65" s="497"/>
      <c r="SEQ65" s="497"/>
      <c r="SER65" s="497"/>
      <c r="SES65" s="497"/>
      <c r="SET65" s="497"/>
      <c r="SEU65" s="497"/>
      <c r="SEV65" s="497"/>
      <c r="SEW65" s="497"/>
      <c r="SEX65" s="497"/>
      <c r="SEY65" s="497"/>
      <c r="SEZ65" s="497"/>
      <c r="SFA65" s="497"/>
      <c r="SFB65" s="497"/>
      <c r="SFC65" s="497"/>
      <c r="SFD65" s="497"/>
      <c r="SFE65" s="497"/>
      <c r="SFF65" s="497"/>
      <c r="SFG65" s="497"/>
      <c r="SFH65" s="497"/>
      <c r="SFI65" s="497"/>
      <c r="SFJ65" s="497"/>
      <c r="SFK65" s="497"/>
      <c r="SFL65" s="497"/>
      <c r="SFM65" s="497"/>
      <c r="SFN65" s="497"/>
      <c r="SFO65" s="497"/>
      <c r="SFP65" s="497"/>
      <c r="SFQ65" s="497"/>
      <c r="SFR65" s="497"/>
      <c r="SFS65" s="497"/>
      <c r="SFT65" s="497"/>
      <c r="SFU65" s="497"/>
      <c r="SFV65" s="497"/>
      <c r="SFW65" s="497"/>
      <c r="SFX65" s="497"/>
      <c r="SFY65" s="497"/>
      <c r="SFZ65" s="497"/>
      <c r="SGA65" s="497"/>
      <c r="SGB65" s="497"/>
      <c r="SGC65" s="497"/>
      <c r="SGD65" s="497"/>
      <c r="SGE65" s="497"/>
      <c r="SGF65" s="497"/>
      <c r="SGG65" s="497"/>
      <c r="SGH65" s="497"/>
      <c r="SGI65" s="497"/>
      <c r="SGJ65" s="497"/>
      <c r="SGK65" s="497"/>
      <c r="SGL65" s="497"/>
      <c r="SGM65" s="497"/>
      <c r="SGN65" s="497"/>
      <c r="SGO65" s="497"/>
      <c r="SGP65" s="497"/>
      <c r="SGQ65" s="497"/>
      <c r="SGR65" s="497"/>
      <c r="SGS65" s="497"/>
      <c r="SGT65" s="497"/>
      <c r="SGU65" s="497"/>
      <c r="SGV65" s="497"/>
      <c r="SGW65" s="497"/>
      <c r="SGX65" s="497"/>
      <c r="SGY65" s="497"/>
      <c r="SGZ65" s="497"/>
      <c r="SHA65" s="497"/>
      <c r="SHB65" s="497"/>
      <c r="SHC65" s="497"/>
      <c r="SHD65" s="497"/>
      <c r="SHE65" s="497"/>
      <c r="SHF65" s="497"/>
      <c r="SHG65" s="497"/>
      <c r="SHH65" s="497"/>
      <c r="SHI65" s="497"/>
      <c r="SHJ65" s="497"/>
      <c r="SHK65" s="497"/>
      <c r="SHL65" s="497"/>
      <c r="SHM65" s="497"/>
      <c r="SHN65" s="497"/>
      <c r="SHO65" s="497"/>
      <c r="SHP65" s="497"/>
      <c r="SHQ65" s="497"/>
      <c r="SHR65" s="497"/>
      <c r="SHS65" s="497"/>
      <c r="SHT65" s="497"/>
      <c r="SHU65" s="497"/>
      <c r="SHV65" s="497"/>
      <c r="SHW65" s="497"/>
      <c r="SHX65" s="497"/>
      <c r="SHY65" s="497"/>
      <c r="SHZ65" s="497"/>
      <c r="SIA65" s="497"/>
      <c r="SIB65" s="497"/>
      <c r="SIC65" s="497"/>
      <c r="SID65" s="497"/>
      <c r="SIE65" s="497"/>
      <c r="SIF65" s="497"/>
      <c r="SIG65" s="497"/>
      <c r="SIH65" s="497"/>
      <c r="SII65" s="497"/>
      <c r="SIJ65" s="497"/>
      <c r="SIK65" s="497"/>
      <c r="SIL65" s="497"/>
      <c r="SIM65" s="497"/>
      <c r="SIN65" s="497"/>
      <c r="SIO65" s="497"/>
      <c r="SIP65" s="497"/>
      <c r="SIQ65" s="497"/>
      <c r="SIR65" s="497"/>
      <c r="SIS65" s="497"/>
      <c r="SIT65" s="497"/>
      <c r="SIU65" s="497"/>
      <c r="SIV65" s="497"/>
      <c r="SIW65" s="497"/>
      <c r="SIX65" s="497"/>
      <c r="SIY65" s="497"/>
      <c r="SIZ65" s="497"/>
      <c r="SJA65" s="497"/>
      <c r="SJB65" s="497"/>
      <c r="SJC65" s="497"/>
      <c r="SJD65" s="497"/>
      <c r="SJE65" s="497"/>
      <c r="SJF65" s="497"/>
      <c r="SJG65" s="497"/>
      <c r="SJH65" s="497"/>
      <c r="SJI65" s="497"/>
      <c r="SJJ65" s="497"/>
      <c r="SJK65" s="497"/>
      <c r="SJL65" s="497"/>
      <c r="SJM65" s="497"/>
      <c r="SJN65" s="497"/>
      <c r="SJO65" s="497"/>
      <c r="SJP65" s="497"/>
      <c r="SJQ65" s="497"/>
      <c r="SJR65" s="497"/>
      <c r="SJS65" s="497"/>
      <c r="SJT65" s="497"/>
      <c r="SJU65" s="497"/>
      <c r="SJV65" s="497"/>
      <c r="SJW65" s="497"/>
      <c r="SJX65" s="497"/>
      <c r="SJY65" s="497"/>
      <c r="SJZ65" s="497"/>
      <c r="SKA65" s="497"/>
      <c r="SKB65" s="497"/>
      <c r="SKC65" s="497"/>
      <c r="SKD65" s="497"/>
      <c r="SKE65" s="497"/>
      <c r="SKF65" s="497"/>
      <c r="SKG65" s="497"/>
      <c r="SKH65" s="497"/>
      <c r="SKI65" s="497"/>
      <c r="SKJ65" s="497"/>
      <c r="SKK65" s="497"/>
      <c r="SKL65" s="497"/>
      <c r="SKM65" s="497"/>
      <c r="SKN65" s="497"/>
      <c r="SKO65" s="497"/>
      <c r="SKP65" s="497"/>
      <c r="SKQ65" s="497"/>
      <c r="SKR65" s="497"/>
      <c r="SKS65" s="497"/>
      <c r="SKT65" s="497"/>
      <c r="SKU65" s="497"/>
      <c r="SKV65" s="497"/>
      <c r="SKW65" s="497"/>
      <c r="SKX65" s="497"/>
      <c r="SKY65" s="497"/>
      <c r="SKZ65" s="497"/>
      <c r="SLA65" s="497"/>
      <c r="SLB65" s="497"/>
      <c r="SLC65" s="497"/>
      <c r="SLD65" s="497"/>
      <c r="SLE65" s="497"/>
      <c r="SLF65" s="497"/>
      <c r="SLG65" s="497"/>
      <c r="SLH65" s="497"/>
      <c r="SLI65" s="497"/>
      <c r="SLJ65" s="497"/>
      <c r="SLK65" s="497"/>
      <c r="SLL65" s="497"/>
      <c r="SLM65" s="497"/>
      <c r="SLN65" s="497"/>
      <c r="SLO65" s="497"/>
      <c r="SLP65" s="497"/>
      <c r="SLQ65" s="497"/>
      <c r="SLR65" s="497"/>
      <c r="SLS65" s="497"/>
      <c r="SLT65" s="497"/>
      <c r="SLU65" s="497"/>
      <c r="SLV65" s="497"/>
      <c r="SLW65" s="497"/>
      <c r="SLX65" s="497"/>
      <c r="SLY65" s="497"/>
      <c r="SLZ65" s="497"/>
      <c r="SMA65" s="497"/>
      <c r="SMB65" s="497"/>
      <c r="SMC65" s="497"/>
      <c r="SMD65" s="497"/>
      <c r="SME65" s="497"/>
      <c r="SMF65" s="497"/>
      <c r="SMG65" s="497"/>
      <c r="SMH65" s="497"/>
      <c r="SMI65" s="497"/>
      <c r="SMJ65" s="497"/>
      <c r="SMK65" s="497"/>
      <c r="SML65" s="497"/>
      <c r="SMM65" s="497"/>
      <c r="SMN65" s="497"/>
      <c r="SMO65" s="497"/>
      <c r="SMP65" s="497"/>
      <c r="SMQ65" s="497"/>
      <c r="SMR65" s="497"/>
      <c r="SMS65" s="497"/>
      <c r="SMT65" s="497"/>
      <c r="SMU65" s="497"/>
      <c r="SMV65" s="497"/>
      <c r="SMW65" s="497"/>
      <c r="SMX65" s="497"/>
      <c r="SMY65" s="497"/>
      <c r="SMZ65" s="497"/>
      <c r="SNA65" s="497"/>
      <c r="SNB65" s="497"/>
      <c r="SNC65" s="497"/>
      <c r="SND65" s="497"/>
      <c r="SNE65" s="497"/>
      <c r="SNF65" s="497"/>
      <c r="SNG65" s="497"/>
      <c r="SNH65" s="497"/>
      <c r="SNI65" s="497"/>
      <c r="SNJ65" s="497"/>
      <c r="SNK65" s="497"/>
      <c r="SNL65" s="497"/>
      <c r="SNM65" s="497"/>
      <c r="SNN65" s="497"/>
      <c r="SNO65" s="497"/>
      <c r="SNP65" s="497"/>
      <c r="SNQ65" s="497"/>
      <c r="SNR65" s="497"/>
      <c r="SNS65" s="497"/>
      <c r="SNT65" s="497"/>
      <c r="SNU65" s="497"/>
      <c r="SNV65" s="497"/>
      <c r="SNW65" s="497"/>
      <c r="SNX65" s="497"/>
      <c r="SNY65" s="497"/>
      <c r="SNZ65" s="497"/>
      <c r="SOA65" s="497"/>
      <c r="SOB65" s="497"/>
      <c r="SOC65" s="497"/>
      <c r="SOD65" s="497"/>
      <c r="SOE65" s="497"/>
      <c r="SOF65" s="497"/>
      <c r="SOG65" s="497"/>
      <c r="SOH65" s="497"/>
      <c r="SOI65" s="497"/>
      <c r="SOJ65" s="497"/>
      <c r="SOK65" s="497"/>
      <c r="SOL65" s="497"/>
      <c r="SOM65" s="497"/>
      <c r="SON65" s="497"/>
      <c r="SOO65" s="497"/>
      <c r="SOP65" s="497"/>
      <c r="SOQ65" s="497"/>
      <c r="SOR65" s="497"/>
      <c r="SOS65" s="497"/>
      <c r="SOT65" s="497"/>
      <c r="SOU65" s="497"/>
      <c r="SOV65" s="497"/>
      <c r="SOW65" s="497"/>
      <c r="SOX65" s="497"/>
      <c r="SOY65" s="497"/>
      <c r="SOZ65" s="497"/>
      <c r="SPA65" s="497"/>
      <c r="SPB65" s="497"/>
      <c r="SPC65" s="497"/>
      <c r="SPD65" s="497"/>
      <c r="SPE65" s="497"/>
      <c r="SPF65" s="497"/>
      <c r="SPG65" s="497"/>
      <c r="SPH65" s="497"/>
      <c r="SPI65" s="497"/>
      <c r="SPJ65" s="497"/>
      <c r="SPK65" s="497"/>
      <c r="SPL65" s="497"/>
      <c r="SPM65" s="497"/>
      <c r="SPN65" s="497"/>
      <c r="SPO65" s="497"/>
      <c r="SPP65" s="497"/>
      <c r="SPQ65" s="497"/>
      <c r="SPR65" s="497"/>
      <c r="SPS65" s="497"/>
      <c r="SPT65" s="497"/>
      <c r="SPU65" s="497"/>
      <c r="SPV65" s="497"/>
      <c r="SPW65" s="497"/>
      <c r="SPX65" s="497"/>
      <c r="SPY65" s="497"/>
      <c r="SPZ65" s="497"/>
      <c r="SQA65" s="497"/>
      <c r="SQB65" s="497"/>
      <c r="SQC65" s="497"/>
      <c r="SQD65" s="497"/>
      <c r="SQE65" s="497"/>
      <c r="SQF65" s="497"/>
      <c r="SQG65" s="497"/>
      <c r="SQH65" s="497"/>
      <c r="SQI65" s="497"/>
      <c r="SQJ65" s="497"/>
      <c r="SQK65" s="497"/>
      <c r="SQL65" s="497"/>
      <c r="SQM65" s="497"/>
      <c r="SQN65" s="497"/>
      <c r="SQO65" s="497"/>
      <c r="SQP65" s="497"/>
      <c r="SQQ65" s="497"/>
      <c r="SQR65" s="497"/>
      <c r="SQS65" s="497"/>
      <c r="SQT65" s="497"/>
      <c r="SQU65" s="497"/>
      <c r="SQV65" s="497"/>
      <c r="SQW65" s="497"/>
      <c r="SQX65" s="497"/>
      <c r="SQY65" s="497"/>
      <c r="SQZ65" s="497"/>
      <c r="SRA65" s="497"/>
      <c r="SRB65" s="497"/>
      <c r="SRC65" s="497"/>
      <c r="SRD65" s="497"/>
      <c r="SRE65" s="497"/>
      <c r="SRF65" s="497"/>
      <c r="SRG65" s="497"/>
      <c r="SRH65" s="497"/>
      <c r="SRI65" s="497"/>
      <c r="SRJ65" s="497"/>
      <c r="SRK65" s="497"/>
      <c r="SRL65" s="497"/>
      <c r="SRM65" s="497"/>
      <c r="SRN65" s="497"/>
      <c r="SRO65" s="497"/>
      <c r="SRP65" s="497"/>
      <c r="SRQ65" s="497"/>
      <c r="SRR65" s="497"/>
      <c r="SRS65" s="497"/>
      <c r="SRT65" s="497"/>
      <c r="SRU65" s="497"/>
      <c r="SRV65" s="497"/>
      <c r="SRW65" s="497"/>
      <c r="SRX65" s="497"/>
      <c r="SRY65" s="497"/>
      <c r="SRZ65" s="497"/>
      <c r="SSA65" s="497"/>
      <c r="SSB65" s="497"/>
      <c r="SSC65" s="497"/>
      <c r="SSD65" s="497"/>
      <c r="SSE65" s="497"/>
      <c r="SSF65" s="497"/>
      <c r="SSG65" s="497"/>
      <c r="SSH65" s="497"/>
      <c r="SSI65" s="497"/>
      <c r="SSJ65" s="497"/>
      <c r="SSK65" s="497"/>
      <c r="SSL65" s="497"/>
      <c r="SSM65" s="497"/>
      <c r="SSN65" s="497"/>
      <c r="SSO65" s="497"/>
      <c r="SSP65" s="497"/>
      <c r="SSQ65" s="497"/>
      <c r="SSR65" s="497"/>
      <c r="SSS65" s="497"/>
      <c r="SST65" s="497"/>
      <c r="SSU65" s="497"/>
      <c r="SSV65" s="497"/>
      <c r="SSW65" s="497"/>
      <c r="SSX65" s="497"/>
      <c r="SSY65" s="497"/>
      <c r="SSZ65" s="497"/>
      <c r="STA65" s="497"/>
      <c r="STB65" s="497"/>
      <c r="STC65" s="497"/>
      <c r="STD65" s="497"/>
      <c r="STE65" s="497"/>
      <c r="STF65" s="497"/>
      <c r="STG65" s="497"/>
      <c r="STH65" s="497"/>
      <c r="STI65" s="497"/>
      <c r="STJ65" s="497"/>
      <c r="STK65" s="497"/>
      <c r="STL65" s="497"/>
      <c r="STM65" s="497"/>
      <c r="STN65" s="497"/>
      <c r="STO65" s="497"/>
      <c r="STP65" s="497"/>
      <c r="STQ65" s="497"/>
      <c r="STR65" s="497"/>
      <c r="STS65" s="497"/>
      <c r="STT65" s="497"/>
      <c r="STU65" s="497"/>
      <c r="STV65" s="497"/>
      <c r="STW65" s="497"/>
      <c r="STX65" s="497"/>
      <c r="STY65" s="497"/>
      <c r="STZ65" s="497"/>
      <c r="SUA65" s="497"/>
      <c r="SUB65" s="497"/>
      <c r="SUC65" s="497"/>
      <c r="SUD65" s="497"/>
      <c r="SUE65" s="497"/>
      <c r="SUF65" s="497"/>
      <c r="SUG65" s="497"/>
      <c r="SUH65" s="497"/>
      <c r="SUI65" s="497"/>
      <c r="SUJ65" s="497"/>
      <c r="SUK65" s="497"/>
      <c r="SUL65" s="497"/>
      <c r="SUM65" s="497"/>
      <c r="SUN65" s="497"/>
      <c r="SUO65" s="497"/>
      <c r="SUP65" s="497"/>
      <c r="SUQ65" s="497"/>
      <c r="SUR65" s="497"/>
      <c r="SUS65" s="497"/>
      <c r="SUT65" s="497"/>
      <c r="SUU65" s="497"/>
      <c r="SUV65" s="497"/>
      <c r="SUW65" s="497"/>
      <c r="SUX65" s="497"/>
      <c r="SUY65" s="497"/>
      <c r="SUZ65" s="497"/>
      <c r="SVA65" s="497"/>
      <c r="SVB65" s="497"/>
      <c r="SVC65" s="497"/>
      <c r="SVD65" s="497"/>
      <c r="SVE65" s="497"/>
      <c r="SVF65" s="497"/>
      <c r="SVG65" s="497"/>
      <c r="SVH65" s="497"/>
      <c r="SVI65" s="497"/>
      <c r="SVJ65" s="497"/>
      <c r="SVK65" s="497"/>
      <c r="SVL65" s="497"/>
      <c r="SVM65" s="497"/>
      <c r="SVN65" s="497"/>
      <c r="SVO65" s="497"/>
      <c r="SVP65" s="497"/>
      <c r="SVQ65" s="497"/>
      <c r="SVR65" s="497"/>
      <c r="SVS65" s="497"/>
      <c r="SVT65" s="497"/>
      <c r="SVU65" s="497"/>
      <c r="SVV65" s="497"/>
      <c r="SVW65" s="497"/>
      <c r="SVX65" s="497"/>
      <c r="SVY65" s="497"/>
      <c r="SVZ65" s="497"/>
      <c r="SWA65" s="497"/>
      <c r="SWB65" s="497"/>
      <c r="SWC65" s="497"/>
      <c r="SWD65" s="497"/>
      <c r="SWE65" s="497"/>
      <c r="SWF65" s="497"/>
      <c r="SWG65" s="497"/>
      <c r="SWH65" s="497"/>
      <c r="SWI65" s="497"/>
      <c r="SWJ65" s="497"/>
      <c r="SWK65" s="497"/>
      <c r="SWL65" s="497"/>
      <c r="SWM65" s="497"/>
      <c r="SWN65" s="497"/>
      <c r="SWO65" s="497"/>
      <c r="SWP65" s="497"/>
      <c r="SWQ65" s="497"/>
      <c r="SWR65" s="497"/>
      <c r="SWS65" s="497"/>
      <c r="SWT65" s="497"/>
      <c r="SWU65" s="497"/>
      <c r="SWV65" s="497"/>
      <c r="SWW65" s="497"/>
      <c r="SWX65" s="497"/>
      <c r="SWY65" s="497"/>
      <c r="SWZ65" s="497"/>
      <c r="SXA65" s="497"/>
      <c r="SXB65" s="497"/>
      <c r="SXC65" s="497"/>
      <c r="SXD65" s="497"/>
      <c r="SXE65" s="497"/>
      <c r="SXF65" s="497"/>
      <c r="SXG65" s="497"/>
      <c r="SXH65" s="497"/>
      <c r="SXI65" s="497"/>
      <c r="SXJ65" s="497"/>
      <c r="SXK65" s="497"/>
      <c r="SXL65" s="497"/>
      <c r="SXM65" s="497"/>
      <c r="SXN65" s="497"/>
      <c r="SXO65" s="497"/>
      <c r="SXP65" s="497"/>
      <c r="SXQ65" s="497"/>
      <c r="SXR65" s="497"/>
      <c r="SXS65" s="497"/>
      <c r="SXT65" s="497"/>
      <c r="SXU65" s="497"/>
      <c r="SXV65" s="497"/>
      <c r="SXW65" s="497"/>
      <c r="SXX65" s="497"/>
      <c r="SXY65" s="497"/>
      <c r="SXZ65" s="497"/>
      <c r="SYA65" s="497"/>
      <c r="SYB65" s="497"/>
      <c r="SYC65" s="497"/>
      <c r="SYD65" s="497"/>
      <c r="SYE65" s="497"/>
      <c r="SYF65" s="497"/>
      <c r="SYG65" s="497"/>
      <c r="SYH65" s="497"/>
      <c r="SYI65" s="497"/>
      <c r="SYJ65" s="497"/>
      <c r="SYK65" s="497"/>
      <c r="SYL65" s="497"/>
      <c r="SYM65" s="497"/>
      <c r="SYN65" s="497"/>
      <c r="SYO65" s="497"/>
      <c r="SYP65" s="497"/>
      <c r="SYQ65" s="497"/>
      <c r="SYR65" s="497"/>
      <c r="SYS65" s="497"/>
      <c r="SYT65" s="497"/>
      <c r="SYU65" s="497"/>
      <c r="SYV65" s="497"/>
      <c r="SYW65" s="497"/>
      <c r="SYX65" s="497"/>
      <c r="SYY65" s="497"/>
      <c r="SYZ65" s="497"/>
      <c r="SZA65" s="497"/>
      <c r="SZB65" s="497"/>
      <c r="SZC65" s="497"/>
      <c r="SZD65" s="497"/>
      <c r="SZE65" s="497"/>
      <c r="SZF65" s="497"/>
      <c r="SZG65" s="497"/>
      <c r="SZH65" s="497"/>
      <c r="SZI65" s="497"/>
      <c r="SZJ65" s="497"/>
      <c r="SZK65" s="497"/>
      <c r="SZL65" s="497"/>
      <c r="SZM65" s="497"/>
      <c r="SZN65" s="497"/>
      <c r="SZO65" s="497"/>
      <c r="SZP65" s="497"/>
      <c r="SZQ65" s="497"/>
      <c r="SZR65" s="497"/>
      <c r="SZS65" s="497"/>
      <c r="SZT65" s="497"/>
      <c r="SZU65" s="497"/>
      <c r="SZV65" s="497"/>
      <c r="SZW65" s="497"/>
      <c r="SZX65" s="497"/>
      <c r="SZY65" s="497"/>
      <c r="SZZ65" s="497"/>
      <c r="TAA65" s="497"/>
      <c r="TAB65" s="497"/>
      <c r="TAC65" s="497"/>
      <c r="TAD65" s="497"/>
      <c r="TAE65" s="497"/>
      <c r="TAF65" s="497"/>
      <c r="TAG65" s="497"/>
      <c r="TAH65" s="497"/>
      <c r="TAI65" s="497"/>
      <c r="TAJ65" s="497"/>
      <c r="TAK65" s="497"/>
      <c r="TAL65" s="497"/>
      <c r="TAM65" s="497"/>
      <c r="TAN65" s="497"/>
      <c r="TAO65" s="497"/>
      <c r="TAP65" s="497"/>
      <c r="TAQ65" s="497"/>
      <c r="TAR65" s="497"/>
      <c r="TAS65" s="497"/>
      <c r="TAT65" s="497"/>
      <c r="TAU65" s="497"/>
      <c r="TAV65" s="497"/>
      <c r="TAW65" s="497"/>
      <c r="TAX65" s="497"/>
      <c r="TAY65" s="497"/>
      <c r="TAZ65" s="497"/>
      <c r="TBA65" s="497"/>
      <c r="TBB65" s="497"/>
      <c r="TBC65" s="497"/>
      <c r="TBD65" s="497"/>
      <c r="TBE65" s="497"/>
      <c r="TBF65" s="497"/>
      <c r="TBG65" s="497"/>
      <c r="TBH65" s="497"/>
      <c r="TBI65" s="497"/>
      <c r="TBJ65" s="497"/>
      <c r="TBK65" s="497"/>
      <c r="TBL65" s="497"/>
      <c r="TBM65" s="497"/>
      <c r="TBN65" s="497"/>
      <c r="TBO65" s="497"/>
      <c r="TBP65" s="497"/>
      <c r="TBQ65" s="497"/>
      <c r="TBR65" s="497"/>
      <c r="TBS65" s="497"/>
      <c r="TBT65" s="497"/>
      <c r="TBU65" s="497"/>
      <c r="TBV65" s="497"/>
      <c r="TBW65" s="497"/>
      <c r="TBX65" s="497"/>
      <c r="TBY65" s="497"/>
      <c r="TBZ65" s="497"/>
      <c r="TCA65" s="497"/>
      <c r="TCB65" s="497"/>
      <c r="TCC65" s="497"/>
      <c r="TCD65" s="497"/>
      <c r="TCE65" s="497"/>
      <c r="TCF65" s="497"/>
      <c r="TCG65" s="497"/>
      <c r="TCH65" s="497"/>
      <c r="TCI65" s="497"/>
      <c r="TCJ65" s="497"/>
      <c r="TCK65" s="497"/>
      <c r="TCL65" s="497"/>
      <c r="TCM65" s="497"/>
      <c r="TCN65" s="497"/>
      <c r="TCO65" s="497"/>
      <c r="TCP65" s="497"/>
      <c r="TCQ65" s="497"/>
      <c r="TCR65" s="497"/>
      <c r="TCS65" s="497"/>
      <c r="TCT65" s="497"/>
      <c r="TCU65" s="497"/>
      <c r="TCV65" s="497"/>
      <c r="TCW65" s="497"/>
      <c r="TCX65" s="497"/>
      <c r="TCY65" s="497"/>
      <c r="TCZ65" s="497"/>
      <c r="TDA65" s="497"/>
      <c r="TDB65" s="497"/>
      <c r="TDC65" s="497"/>
      <c r="TDD65" s="497"/>
      <c r="TDE65" s="497"/>
      <c r="TDF65" s="497"/>
      <c r="TDG65" s="497"/>
      <c r="TDH65" s="497"/>
      <c r="TDI65" s="497"/>
      <c r="TDJ65" s="497"/>
      <c r="TDK65" s="497"/>
      <c r="TDL65" s="497"/>
      <c r="TDM65" s="497"/>
      <c r="TDN65" s="497"/>
      <c r="TDO65" s="497"/>
      <c r="TDP65" s="497"/>
      <c r="TDQ65" s="497"/>
      <c r="TDR65" s="497"/>
      <c r="TDS65" s="497"/>
      <c r="TDT65" s="497"/>
      <c r="TDU65" s="497"/>
      <c r="TDV65" s="497"/>
      <c r="TDW65" s="497"/>
      <c r="TDX65" s="497"/>
      <c r="TDY65" s="497"/>
      <c r="TDZ65" s="497"/>
      <c r="TEA65" s="497"/>
      <c r="TEB65" s="497"/>
      <c r="TEC65" s="497"/>
      <c r="TED65" s="497"/>
      <c r="TEE65" s="497"/>
      <c r="TEF65" s="497"/>
      <c r="TEG65" s="497"/>
      <c r="TEH65" s="497"/>
      <c r="TEI65" s="497"/>
      <c r="TEJ65" s="497"/>
      <c r="TEK65" s="497"/>
      <c r="TEL65" s="497"/>
      <c r="TEM65" s="497"/>
      <c r="TEN65" s="497"/>
      <c r="TEO65" s="497"/>
      <c r="TEP65" s="497"/>
      <c r="TEQ65" s="497"/>
      <c r="TER65" s="497"/>
      <c r="TES65" s="497"/>
      <c r="TET65" s="497"/>
      <c r="TEU65" s="497"/>
      <c r="TEV65" s="497"/>
      <c r="TEW65" s="497"/>
      <c r="TEX65" s="497"/>
      <c r="TEY65" s="497"/>
      <c r="TEZ65" s="497"/>
      <c r="TFA65" s="497"/>
      <c r="TFB65" s="497"/>
      <c r="TFC65" s="497"/>
      <c r="TFD65" s="497"/>
      <c r="TFE65" s="497"/>
      <c r="TFF65" s="497"/>
      <c r="TFG65" s="497"/>
      <c r="TFH65" s="497"/>
      <c r="TFI65" s="497"/>
      <c r="TFJ65" s="497"/>
      <c r="TFK65" s="497"/>
      <c r="TFL65" s="497"/>
      <c r="TFM65" s="497"/>
      <c r="TFN65" s="497"/>
      <c r="TFO65" s="497"/>
      <c r="TFP65" s="497"/>
      <c r="TFQ65" s="497"/>
      <c r="TFR65" s="497"/>
      <c r="TFS65" s="497"/>
      <c r="TFT65" s="497"/>
      <c r="TFU65" s="497"/>
      <c r="TFV65" s="497"/>
      <c r="TFW65" s="497"/>
      <c r="TFX65" s="497"/>
      <c r="TFY65" s="497"/>
      <c r="TFZ65" s="497"/>
      <c r="TGA65" s="497"/>
      <c r="TGB65" s="497"/>
      <c r="TGC65" s="497"/>
      <c r="TGD65" s="497"/>
      <c r="TGE65" s="497"/>
      <c r="TGF65" s="497"/>
      <c r="TGG65" s="497"/>
      <c r="TGH65" s="497"/>
      <c r="TGI65" s="497"/>
      <c r="TGJ65" s="497"/>
      <c r="TGK65" s="497"/>
      <c r="TGL65" s="497"/>
      <c r="TGM65" s="497"/>
      <c r="TGN65" s="497"/>
      <c r="TGO65" s="497"/>
      <c r="TGP65" s="497"/>
      <c r="TGQ65" s="497"/>
      <c r="TGR65" s="497"/>
      <c r="TGS65" s="497"/>
      <c r="TGT65" s="497"/>
      <c r="TGU65" s="497"/>
      <c r="TGV65" s="497"/>
      <c r="TGW65" s="497"/>
      <c r="TGX65" s="497"/>
      <c r="TGY65" s="497"/>
      <c r="TGZ65" s="497"/>
      <c r="THA65" s="497"/>
      <c r="THB65" s="497"/>
      <c r="THC65" s="497"/>
      <c r="THD65" s="497"/>
      <c r="THE65" s="497"/>
      <c r="THF65" s="497"/>
      <c r="THG65" s="497"/>
      <c r="THH65" s="497"/>
      <c r="THI65" s="497"/>
      <c r="THJ65" s="497"/>
      <c r="THK65" s="497"/>
      <c r="THL65" s="497"/>
      <c r="THM65" s="497"/>
      <c r="THN65" s="497"/>
      <c r="THO65" s="497"/>
      <c r="THP65" s="497"/>
      <c r="THQ65" s="497"/>
      <c r="THR65" s="497"/>
      <c r="THS65" s="497"/>
      <c r="THT65" s="497"/>
      <c r="THU65" s="497"/>
      <c r="THV65" s="497"/>
      <c r="THW65" s="497"/>
      <c r="THX65" s="497"/>
      <c r="THY65" s="497"/>
      <c r="THZ65" s="497"/>
      <c r="TIA65" s="497"/>
      <c r="TIB65" s="497"/>
      <c r="TIC65" s="497"/>
      <c r="TID65" s="497"/>
      <c r="TIE65" s="497"/>
      <c r="TIF65" s="497"/>
      <c r="TIG65" s="497"/>
      <c r="TIH65" s="497"/>
      <c r="TII65" s="497"/>
      <c r="TIJ65" s="497"/>
      <c r="TIK65" s="497"/>
      <c r="TIL65" s="497"/>
      <c r="TIM65" s="497"/>
      <c r="TIN65" s="497"/>
      <c r="TIO65" s="497"/>
      <c r="TIP65" s="497"/>
      <c r="TIQ65" s="497"/>
      <c r="TIR65" s="497"/>
      <c r="TIS65" s="497"/>
      <c r="TIT65" s="497"/>
      <c r="TIU65" s="497"/>
      <c r="TIV65" s="497"/>
      <c r="TIW65" s="497"/>
      <c r="TIX65" s="497"/>
      <c r="TIY65" s="497"/>
      <c r="TIZ65" s="497"/>
      <c r="TJA65" s="497"/>
      <c r="TJB65" s="497"/>
      <c r="TJC65" s="497"/>
      <c r="TJD65" s="497"/>
      <c r="TJE65" s="497"/>
      <c r="TJF65" s="497"/>
      <c r="TJG65" s="497"/>
      <c r="TJH65" s="497"/>
      <c r="TJI65" s="497"/>
      <c r="TJJ65" s="497"/>
      <c r="TJK65" s="497"/>
      <c r="TJL65" s="497"/>
      <c r="TJM65" s="497"/>
      <c r="TJN65" s="497"/>
      <c r="TJO65" s="497"/>
      <c r="TJP65" s="497"/>
      <c r="TJQ65" s="497"/>
      <c r="TJR65" s="497"/>
      <c r="TJS65" s="497"/>
      <c r="TJT65" s="497"/>
      <c r="TJU65" s="497"/>
      <c r="TJV65" s="497"/>
      <c r="TJW65" s="497"/>
      <c r="TJX65" s="497"/>
      <c r="TJY65" s="497"/>
      <c r="TJZ65" s="497"/>
      <c r="TKA65" s="497"/>
      <c r="TKB65" s="497"/>
      <c r="TKC65" s="497"/>
      <c r="TKD65" s="497"/>
      <c r="TKE65" s="497"/>
      <c r="TKF65" s="497"/>
      <c r="TKG65" s="497"/>
      <c r="TKH65" s="497"/>
      <c r="TKI65" s="497"/>
      <c r="TKJ65" s="497"/>
      <c r="TKK65" s="497"/>
      <c r="TKL65" s="497"/>
      <c r="TKM65" s="497"/>
      <c r="TKN65" s="497"/>
      <c r="TKO65" s="497"/>
      <c r="TKP65" s="497"/>
      <c r="TKQ65" s="497"/>
      <c r="TKR65" s="497"/>
      <c r="TKS65" s="497"/>
      <c r="TKT65" s="497"/>
      <c r="TKU65" s="497"/>
      <c r="TKV65" s="497"/>
      <c r="TKW65" s="497"/>
      <c r="TKX65" s="497"/>
      <c r="TKY65" s="497"/>
      <c r="TKZ65" s="497"/>
      <c r="TLA65" s="497"/>
      <c r="TLB65" s="497"/>
      <c r="TLC65" s="497"/>
      <c r="TLD65" s="497"/>
      <c r="TLE65" s="497"/>
      <c r="TLF65" s="497"/>
      <c r="TLG65" s="497"/>
      <c r="TLH65" s="497"/>
      <c r="TLI65" s="497"/>
      <c r="TLJ65" s="497"/>
      <c r="TLK65" s="497"/>
      <c r="TLL65" s="497"/>
      <c r="TLM65" s="497"/>
      <c r="TLN65" s="497"/>
      <c r="TLO65" s="497"/>
      <c r="TLP65" s="497"/>
      <c r="TLQ65" s="497"/>
      <c r="TLR65" s="497"/>
      <c r="TLS65" s="497"/>
      <c r="TLT65" s="497"/>
      <c r="TLU65" s="497"/>
      <c r="TLV65" s="497"/>
      <c r="TLW65" s="497"/>
      <c r="TLX65" s="497"/>
      <c r="TLY65" s="497"/>
      <c r="TLZ65" s="497"/>
      <c r="TMA65" s="497"/>
      <c r="TMB65" s="497"/>
      <c r="TMC65" s="497"/>
      <c r="TMD65" s="497"/>
      <c r="TME65" s="497"/>
      <c r="TMF65" s="497"/>
      <c r="TMG65" s="497"/>
      <c r="TMH65" s="497"/>
      <c r="TMI65" s="497"/>
      <c r="TMJ65" s="497"/>
      <c r="TMK65" s="497"/>
      <c r="TML65" s="497"/>
      <c r="TMM65" s="497"/>
      <c r="TMN65" s="497"/>
      <c r="TMO65" s="497"/>
      <c r="TMP65" s="497"/>
      <c r="TMQ65" s="497"/>
      <c r="TMR65" s="497"/>
      <c r="TMS65" s="497"/>
      <c r="TMT65" s="497"/>
      <c r="TMU65" s="497"/>
      <c r="TMV65" s="497"/>
      <c r="TMW65" s="497"/>
      <c r="TMX65" s="497"/>
      <c r="TMY65" s="497"/>
      <c r="TMZ65" s="497"/>
      <c r="TNA65" s="497"/>
      <c r="TNB65" s="497"/>
      <c r="TNC65" s="497"/>
      <c r="TND65" s="497"/>
      <c r="TNE65" s="497"/>
      <c r="TNF65" s="497"/>
      <c r="TNG65" s="497"/>
      <c r="TNH65" s="497"/>
      <c r="TNI65" s="497"/>
      <c r="TNJ65" s="497"/>
      <c r="TNK65" s="497"/>
      <c r="TNL65" s="497"/>
      <c r="TNM65" s="497"/>
      <c r="TNN65" s="497"/>
      <c r="TNO65" s="497"/>
      <c r="TNP65" s="497"/>
      <c r="TNQ65" s="497"/>
      <c r="TNR65" s="497"/>
      <c r="TNS65" s="497"/>
      <c r="TNT65" s="497"/>
      <c r="TNU65" s="497"/>
      <c r="TNV65" s="497"/>
      <c r="TNW65" s="497"/>
      <c r="TNX65" s="497"/>
      <c r="TNY65" s="497"/>
      <c r="TNZ65" s="497"/>
      <c r="TOA65" s="497"/>
      <c r="TOB65" s="497"/>
      <c r="TOC65" s="497"/>
      <c r="TOD65" s="497"/>
      <c r="TOE65" s="497"/>
      <c r="TOF65" s="497"/>
      <c r="TOG65" s="497"/>
      <c r="TOH65" s="497"/>
      <c r="TOI65" s="497"/>
      <c r="TOJ65" s="497"/>
      <c r="TOK65" s="497"/>
      <c r="TOL65" s="497"/>
      <c r="TOM65" s="497"/>
      <c r="TON65" s="497"/>
      <c r="TOO65" s="497"/>
      <c r="TOP65" s="497"/>
      <c r="TOQ65" s="497"/>
      <c r="TOR65" s="497"/>
      <c r="TOS65" s="497"/>
      <c r="TOT65" s="497"/>
      <c r="TOU65" s="497"/>
      <c r="TOV65" s="497"/>
      <c r="TOW65" s="497"/>
      <c r="TOX65" s="497"/>
      <c r="TOY65" s="497"/>
      <c r="TOZ65" s="497"/>
      <c r="TPA65" s="497"/>
      <c r="TPB65" s="497"/>
      <c r="TPC65" s="497"/>
      <c r="TPD65" s="497"/>
      <c r="TPE65" s="497"/>
      <c r="TPF65" s="497"/>
      <c r="TPG65" s="497"/>
      <c r="TPH65" s="497"/>
      <c r="TPI65" s="497"/>
      <c r="TPJ65" s="497"/>
      <c r="TPK65" s="497"/>
      <c r="TPL65" s="497"/>
      <c r="TPM65" s="497"/>
      <c r="TPN65" s="497"/>
      <c r="TPO65" s="497"/>
      <c r="TPP65" s="497"/>
      <c r="TPQ65" s="497"/>
      <c r="TPR65" s="497"/>
      <c r="TPS65" s="497"/>
      <c r="TPT65" s="497"/>
      <c r="TPU65" s="497"/>
      <c r="TPV65" s="497"/>
      <c r="TPW65" s="497"/>
      <c r="TPX65" s="497"/>
      <c r="TPY65" s="497"/>
      <c r="TPZ65" s="497"/>
      <c r="TQA65" s="497"/>
      <c r="TQB65" s="497"/>
      <c r="TQC65" s="497"/>
      <c r="TQD65" s="497"/>
      <c r="TQE65" s="497"/>
      <c r="TQF65" s="497"/>
      <c r="TQG65" s="497"/>
      <c r="TQH65" s="497"/>
      <c r="TQI65" s="497"/>
      <c r="TQJ65" s="497"/>
      <c r="TQK65" s="497"/>
      <c r="TQL65" s="497"/>
      <c r="TQM65" s="497"/>
      <c r="TQN65" s="497"/>
      <c r="TQO65" s="497"/>
      <c r="TQP65" s="497"/>
      <c r="TQQ65" s="497"/>
      <c r="TQR65" s="497"/>
      <c r="TQS65" s="497"/>
      <c r="TQT65" s="497"/>
      <c r="TQU65" s="497"/>
      <c r="TQV65" s="497"/>
      <c r="TQW65" s="497"/>
      <c r="TQX65" s="497"/>
      <c r="TQY65" s="497"/>
      <c r="TQZ65" s="497"/>
      <c r="TRA65" s="497"/>
      <c r="TRB65" s="497"/>
      <c r="TRC65" s="497"/>
      <c r="TRD65" s="497"/>
      <c r="TRE65" s="497"/>
      <c r="TRF65" s="497"/>
      <c r="TRG65" s="497"/>
      <c r="TRH65" s="497"/>
      <c r="TRI65" s="497"/>
      <c r="TRJ65" s="497"/>
      <c r="TRK65" s="497"/>
      <c r="TRL65" s="497"/>
      <c r="TRM65" s="497"/>
      <c r="TRN65" s="497"/>
      <c r="TRO65" s="497"/>
      <c r="TRP65" s="497"/>
      <c r="TRQ65" s="497"/>
      <c r="TRR65" s="497"/>
      <c r="TRS65" s="497"/>
      <c r="TRT65" s="497"/>
      <c r="TRU65" s="497"/>
      <c r="TRV65" s="497"/>
      <c r="TRW65" s="497"/>
      <c r="TRX65" s="497"/>
      <c r="TRY65" s="497"/>
      <c r="TRZ65" s="497"/>
      <c r="TSA65" s="497"/>
      <c r="TSB65" s="497"/>
      <c r="TSC65" s="497"/>
      <c r="TSD65" s="497"/>
      <c r="TSE65" s="497"/>
      <c r="TSF65" s="497"/>
      <c r="TSG65" s="497"/>
      <c r="TSH65" s="497"/>
      <c r="TSI65" s="497"/>
      <c r="TSJ65" s="497"/>
      <c r="TSK65" s="497"/>
      <c r="TSL65" s="497"/>
      <c r="TSM65" s="497"/>
      <c r="TSN65" s="497"/>
      <c r="TSO65" s="497"/>
      <c r="TSP65" s="497"/>
      <c r="TSQ65" s="497"/>
      <c r="TSR65" s="497"/>
      <c r="TSS65" s="497"/>
      <c r="TST65" s="497"/>
      <c r="TSU65" s="497"/>
      <c r="TSV65" s="497"/>
      <c r="TSW65" s="497"/>
      <c r="TSX65" s="497"/>
      <c r="TSY65" s="497"/>
      <c r="TSZ65" s="497"/>
      <c r="TTA65" s="497"/>
      <c r="TTB65" s="497"/>
      <c r="TTC65" s="497"/>
      <c r="TTD65" s="497"/>
      <c r="TTE65" s="497"/>
      <c r="TTF65" s="497"/>
      <c r="TTG65" s="497"/>
      <c r="TTH65" s="497"/>
      <c r="TTI65" s="497"/>
      <c r="TTJ65" s="497"/>
      <c r="TTK65" s="497"/>
      <c r="TTL65" s="497"/>
      <c r="TTM65" s="497"/>
      <c r="TTN65" s="497"/>
      <c r="TTO65" s="497"/>
      <c r="TTP65" s="497"/>
      <c r="TTQ65" s="497"/>
      <c r="TTR65" s="497"/>
      <c r="TTS65" s="497"/>
      <c r="TTT65" s="497"/>
      <c r="TTU65" s="497"/>
      <c r="TTV65" s="497"/>
      <c r="TTW65" s="497"/>
      <c r="TTX65" s="497"/>
      <c r="TTY65" s="497"/>
      <c r="TTZ65" s="497"/>
      <c r="TUA65" s="497"/>
      <c r="TUB65" s="497"/>
      <c r="TUC65" s="497"/>
      <c r="TUD65" s="497"/>
      <c r="TUE65" s="497"/>
      <c r="TUF65" s="497"/>
      <c r="TUG65" s="497"/>
      <c r="TUH65" s="497"/>
      <c r="TUI65" s="497"/>
      <c r="TUJ65" s="497"/>
      <c r="TUK65" s="497"/>
      <c r="TUL65" s="497"/>
      <c r="TUM65" s="497"/>
      <c r="TUN65" s="497"/>
      <c r="TUO65" s="497"/>
      <c r="TUP65" s="497"/>
      <c r="TUQ65" s="497"/>
      <c r="TUR65" s="497"/>
      <c r="TUS65" s="497"/>
      <c r="TUT65" s="497"/>
      <c r="TUU65" s="497"/>
      <c r="TUV65" s="497"/>
      <c r="TUW65" s="497"/>
      <c r="TUX65" s="497"/>
      <c r="TUY65" s="497"/>
      <c r="TUZ65" s="497"/>
      <c r="TVA65" s="497"/>
      <c r="TVB65" s="497"/>
      <c r="TVC65" s="497"/>
      <c r="TVD65" s="497"/>
      <c r="TVE65" s="497"/>
      <c r="TVF65" s="497"/>
      <c r="TVG65" s="497"/>
      <c r="TVH65" s="497"/>
      <c r="TVI65" s="497"/>
      <c r="TVJ65" s="497"/>
      <c r="TVK65" s="497"/>
      <c r="TVL65" s="497"/>
      <c r="TVM65" s="497"/>
      <c r="TVN65" s="497"/>
      <c r="TVO65" s="497"/>
      <c r="TVP65" s="497"/>
      <c r="TVQ65" s="497"/>
      <c r="TVR65" s="497"/>
      <c r="TVS65" s="497"/>
      <c r="TVT65" s="497"/>
      <c r="TVU65" s="497"/>
      <c r="TVV65" s="497"/>
      <c r="TVW65" s="497"/>
      <c r="TVX65" s="497"/>
      <c r="TVY65" s="497"/>
      <c r="TVZ65" s="497"/>
      <c r="TWA65" s="497"/>
      <c r="TWB65" s="497"/>
      <c r="TWC65" s="497"/>
      <c r="TWD65" s="497"/>
      <c r="TWE65" s="497"/>
      <c r="TWF65" s="497"/>
      <c r="TWG65" s="497"/>
      <c r="TWH65" s="497"/>
      <c r="TWI65" s="497"/>
      <c r="TWJ65" s="497"/>
      <c r="TWK65" s="497"/>
      <c r="TWL65" s="497"/>
      <c r="TWM65" s="497"/>
      <c r="TWN65" s="497"/>
      <c r="TWO65" s="497"/>
      <c r="TWP65" s="497"/>
      <c r="TWQ65" s="497"/>
      <c r="TWR65" s="497"/>
      <c r="TWS65" s="497"/>
      <c r="TWT65" s="497"/>
      <c r="TWU65" s="497"/>
      <c r="TWV65" s="497"/>
      <c r="TWW65" s="497"/>
      <c r="TWX65" s="497"/>
      <c r="TWY65" s="497"/>
      <c r="TWZ65" s="497"/>
      <c r="TXA65" s="497"/>
      <c r="TXB65" s="497"/>
      <c r="TXC65" s="497"/>
      <c r="TXD65" s="497"/>
      <c r="TXE65" s="497"/>
      <c r="TXF65" s="497"/>
      <c r="TXG65" s="497"/>
      <c r="TXH65" s="497"/>
      <c r="TXI65" s="497"/>
      <c r="TXJ65" s="497"/>
      <c r="TXK65" s="497"/>
      <c r="TXL65" s="497"/>
      <c r="TXM65" s="497"/>
      <c r="TXN65" s="497"/>
      <c r="TXO65" s="497"/>
      <c r="TXP65" s="497"/>
      <c r="TXQ65" s="497"/>
      <c r="TXR65" s="497"/>
      <c r="TXS65" s="497"/>
      <c r="TXT65" s="497"/>
      <c r="TXU65" s="497"/>
      <c r="TXV65" s="497"/>
      <c r="TXW65" s="497"/>
      <c r="TXX65" s="497"/>
      <c r="TXY65" s="497"/>
      <c r="TXZ65" s="497"/>
      <c r="TYA65" s="497"/>
      <c r="TYB65" s="497"/>
      <c r="TYC65" s="497"/>
      <c r="TYD65" s="497"/>
      <c r="TYE65" s="497"/>
      <c r="TYF65" s="497"/>
      <c r="TYG65" s="497"/>
      <c r="TYH65" s="497"/>
      <c r="TYI65" s="497"/>
      <c r="TYJ65" s="497"/>
      <c r="TYK65" s="497"/>
      <c r="TYL65" s="497"/>
      <c r="TYM65" s="497"/>
      <c r="TYN65" s="497"/>
      <c r="TYO65" s="497"/>
      <c r="TYP65" s="497"/>
      <c r="TYQ65" s="497"/>
      <c r="TYR65" s="497"/>
      <c r="TYS65" s="497"/>
      <c r="TYT65" s="497"/>
      <c r="TYU65" s="497"/>
      <c r="TYV65" s="497"/>
      <c r="TYW65" s="497"/>
      <c r="TYX65" s="497"/>
      <c r="TYY65" s="497"/>
      <c r="TYZ65" s="497"/>
      <c r="TZA65" s="497"/>
      <c r="TZB65" s="497"/>
      <c r="TZC65" s="497"/>
      <c r="TZD65" s="497"/>
      <c r="TZE65" s="497"/>
      <c r="TZF65" s="497"/>
      <c r="TZG65" s="497"/>
      <c r="TZH65" s="497"/>
      <c r="TZI65" s="497"/>
      <c r="TZJ65" s="497"/>
      <c r="TZK65" s="497"/>
      <c r="TZL65" s="497"/>
      <c r="TZM65" s="497"/>
      <c r="TZN65" s="497"/>
      <c r="TZO65" s="497"/>
      <c r="TZP65" s="497"/>
      <c r="TZQ65" s="497"/>
      <c r="TZR65" s="497"/>
      <c r="TZS65" s="497"/>
      <c r="TZT65" s="497"/>
      <c r="TZU65" s="497"/>
      <c r="TZV65" s="497"/>
      <c r="TZW65" s="497"/>
      <c r="TZX65" s="497"/>
      <c r="TZY65" s="497"/>
      <c r="TZZ65" s="497"/>
      <c r="UAA65" s="497"/>
      <c r="UAB65" s="497"/>
      <c r="UAC65" s="497"/>
      <c r="UAD65" s="497"/>
      <c r="UAE65" s="497"/>
      <c r="UAF65" s="497"/>
      <c r="UAG65" s="497"/>
      <c r="UAH65" s="497"/>
      <c r="UAI65" s="497"/>
      <c r="UAJ65" s="497"/>
      <c r="UAK65" s="497"/>
      <c r="UAL65" s="497"/>
      <c r="UAM65" s="497"/>
      <c r="UAN65" s="497"/>
      <c r="UAO65" s="497"/>
      <c r="UAP65" s="497"/>
      <c r="UAQ65" s="497"/>
      <c r="UAR65" s="497"/>
      <c r="UAS65" s="497"/>
      <c r="UAT65" s="497"/>
      <c r="UAU65" s="497"/>
      <c r="UAV65" s="497"/>
      <c r="UAW65" s="497"/>
      <c r="UAX65" s="497"/>
      <c r="UAY65" s="497"/>
      <c r="UAZ65" s="497"/>
      <c r="UBA65" s="497"/>
      <c r="UBB65" s="497"/>
      <c r="UBC65" s="497"/>
      <c r="UBD65" s="497"/>
      <c r="UBE65" s="497"/>
      <c r="UBF65" s="497"/>
      <c r="UBG65" s="497"/>
      <c r="UBH65" s="497"/>
      <c r="UBI65" s="497"/>
      <c r="UBJ65" s="497"/>
      <c r="UBK65" s="497"/>
      <c r="UBL65" s="497"/>
      <c r="UBM65" s="497"/>
      <c r="UBN65" s="497"/>
      <c r="UBO65" s="497"/>
      <c r="UBP65" s="497"/>
      <c r="UBQ65" s="497"/>
      <c r="UBR65" s="497"/>
      <c r="UBS65" s="497"/>
      <c r="UBT65" s="497"/>
      <c r="UBU65" s="497"/>
      <c r="UBV65" s="497"/>
      <c r="UBW65" s="497"/>
      <c r="UBX65" s="497"/>
      <c r="UBY65" s="497"/>
      <c r="UBZ65" s="497"/>
      <c r="UCA65" s="497"/>
      <c r="UCB65" s="497"/>
      <c r="UCC65" s="497"/>
      <c r="UCD65" s="497"/>
      <c r="UCE65" s="497"/>
      <c r="UCF65" s="497"/>
      <c r="UCG65" s="497"/>
      <c r="UCH65" s="497"/>
      <c r="UCI65" s="497"/>
      <c r="UCJ65" s="497"/>
      <c r="UCK65" s="497"/>
      <c r="UCL65" s="497"/>
      <c r="UCM65" s="497"/>
      <c r="UCN65" s="497"/>
      <c r="UCO65" s="497"/>
      <c r="UCP65" s="497"/>
      <c r="UCQ65" s="497"/>
      <c r="UCR65" s="497"/>
      <c r="UCS65" s="497"/>
      <c r="UCT65" s="497"/>
      <c r="UCU65" s="497"/>
      <c r="UCV65" s="497"/>
      <c r="UCW65" s="497"/>
      <c r="UCX65" s="497"/>
      <c r="UCY65" s="497"/>
      <c r="UCZ65" s="497"/>
      <c r="UDA65" s="497"/>
      <c r="UDB65" s="497"/>
      <c r="UDC65" s="497"/>
      <c r="UDD65" s="497"/>
      <c r="UDE65" s="497"/>
      <c r="UDF65" s="497"/>
      <c r="UDG65" s="497"/>
      <c r="UDH65" s="497"/>
      <c r="UDI65" s="497"/>
      <c r="UDJ65" s="497"/>
      <c r="UDK65" s="497"/>
      <c r="UDL65" s="497"/>
      <c r="UDM65" s="497"/>
      <c r="UDN65" s="497"/>
      <c r="UDO65" s="497"/>
      <c r="UDP65" s="497"/>
      <c r="UDQ65" s="497"/>
      <c r="UDR65" s="497"/>
      <c r="UDS65" s="497"/>
      <c r="UDT65" s="497"/>
      <c r="UDU65" s="497"/>
      <c r="UDV65" s="497"/>
      <c r="UDW65" s="497"/>
      <c r="UDX65" s="497"/>
      <c r="UDY65" s="497"/>
      <c r="UDZ65" s="497"/>
      <c r="UEA65" s="497"/>
      <c r="UEB65" s="497"/>
      <c r="UEC65" s="497"/>
      <c r="UED65" s="497"/>
      <c r="UEE65" s="497"/>
      <c r="UEF65" s="497"/>
      <c r="UEG65" s="497"/>
      <c r="UEH65" s="497"/>
      <c r="UEI65" s="497"/>
      <c r="UEJ65" s="497"/>
      <c r="UEK65" s="497"/>
      <c r="UEL65" s="497"/>
      <c r="UEM65" s="497"/>
      <c r="UEN65" s="497"/>
      <c r="UEO65" s="497"/>
      <c r="UEP65" s="497"/>
      <c r="UEQ65" s="497"/>
      <c r="UER65" s="497"/>
      <c r="UES65" s="497"/>
      <c r="UET65" s="497"/>
      <c r="UEU65" s="497"/>
      <c r="UEV65" s="497"/>
      <c r="UEW65" s="497"/>
      <c r="UEX65" s="497"/>
      <c r="UEY65" s="497"/>
      <c r="UEZ65" s="497"/>
      <c r="UFA65" s="497"/>
      <c r="UFB65" s="497"/>
      <c r="UFC65" s="497"/>
      <c r="UFD65" s="497"/>
      <c r="UFE65" s="497"/>
      <c r="UFF65" s="497"/>
      <c r="UFG65" s="497"/>
      <c r="UFH65" s="497"/>
      <c r="UFI65" s="497"/>
      <c r="UFJ65" s="497"/>
      <c r="UFK65" s="497"/>
      <c r="UFL65" s="497"/>
      <c r="UFM65" s="497"/>
      <c r="UFN65" s="497"/>
      <c r="UFO65" s="497"/>
      <c r="UFP65" s="497"/>
      <c r="UFQ65" s="497"/>
      <c r="UFR65" s="497"/>
      <c r="UFS65" s="497"/>
      <c r="UFT65" s="497"/>
      <c r="UFU65" s="497"/>
      <c r="UFV65" s="497"/>
      <c r="UFW65" s="497"/>
      <c r="UFX65" s="497"/>
      <c r="UFY65" s="497"/>
      <c r="UFZ65" s="497"/>
      <c r="UGA65" s="497"/>
      <c r="UGB65" s="497"/>
      <c r="UGC65" s="497"/>
      <c r="UGD65" s="497"/>
      <c r="UGE65" s="497"/>
      <c r="UGF65" s="497"/>
      <c r="UGG65" s="497"/>
      <c r="UGH65" s="497"/>
      <c r="UGI65" s="497"/>
      <c r="UGJ65" s="497"/>
      <c r="UGK65" s="497"/>
      <c r="UGL65" s="497"/>
      <c r="UGM65" s="497"/>
      <c r="UGN65" s="497"/>
      <c r="UGO65" s="497"/>
      <c r="UGP65" s="497"/>
      <c r="UGQ65" s="497"/>
      <c r="UGR65" s="497"/>
      <c r="UGS65" s="497"/>
      <c r="UGT65" s="497"/>
      <c r="UGU65" s="497"/>
      <c r="UGV65" s="497"/>
      <c r="UGW65" s="497"/>
      <c r="UGX65" s="497"/>
      <c r="UGY65" s="497"/>
      <c r="UGZ65" s="497"/>
      <c r="UHA65" s="497"/>
      <c r="UHB65" s="497"/>
      <c r="UHC65" s="497"/>
      <c r="UHD65" s="497"/>
      <c r="UHE65" s="497"/>
      <c r="UHF65" s="497"/>
      <c r="UHG65" s="497"/>
      <c r="UHH65" s="497"/>
      <c r="UHI65" s="497"/>
      <c r="UHJ65" s="497"/>
      <c r="UHK65" s="497"/>
      <c r="UHL65" s="497"/>
      <c r="UHM65" s="497"/>
      <c r="UHN65" s="497"/>
      <c r="UHO65" s="497"/>
      <c r="UHP65" s="497"/>
      <c r="UHQ65" s="497"/>
      <c r="UHR65" s="497"/>
      <c r="UHS65" s="497"/>
      <c r="UHT65" s="497"/>
      <c r="UHU65" s="497"/>
      <c r="UHV65" s="497"/>
      <c r="UHW65" s="497"/>
      <c r="UHX65" s="497"/>
      <c r="UHY65" s="497"/>
      <c r="UHZ65" s="497"/>
      <c r="UIA65" s="497"/>
      <c r="UIB65" s="497"/>
      <c r="UIC65" s="497"/>
      <c r="UID65" s="497"/>
      <c r="UIE65" s="497"/>
      <c r="UIF65" s="497"/>
      <c r="UIG65" s="497"/>
      <c r="UIH65" s="497"/>
      <c r="UII65" s="497"/>
      <c r="UIJ65" s="497"/>
      <c r="UIK65" s="497"/>
      <c r="UIL65" s="497"/>
      <c r="UIM65" s="497"/>
      <c r="UIN65" s="497"/>
      <c r="UIO65" s="497"/>
      <c r="UIP65" s="497"/>
      <c r="UIQ65" s="497"/>
      <c r="UIR65" s="497"/>
      <c r="UIS65" s="497"/>
      <c r="UIT65" s="497"/>
      <c r="UIU65" s="497"/>
      <c r="UIV65" s="497"/>
      <c r="UIW65" s="497"/>
      <c r="UIX65" s="497"/>
      <c r="UIY65" s="497"/>
      <c r="UIZ65" s="497"/>
      <c r="UJA65" s="497"/>
      <c r="UJB65" s="497"/>
      <c r="UJC65" s="497"/>
      <c r="UJD65" s="497"/>
      <c r="UJE65" s="497"/>
      <c r="UJF65" s="497"/>
      <c r="UJG65" s="497"/>
      <c r="UJH65" s="497"/>
      <c r="UJI65" s="497"/>
      <c r="UJJ65" s="497"/>
      <c r="UJK65" s="497"/>
      <c r="UJL65" s="497"/>
      <c r="UJM65" s="497"/>
      <c r="UJN65" s="497"/>
      <c r="UJO65" s="497"/>
      <c r="UJP65" s="497"/>
      <c r="UJQ65" s="497"/>
      <c r="UJR65" s="497"/>
      <c r="UJS65" s="497"/>
      <c r="UJT65" s="497"/>
      <c r="UJU65" s="497"/>
      <c r="UJV65" s="497"/>
      <c r="UJW65" s="497"/>
      <c r="UJX65" s="497"/>
      <c r="UJY65" s="497"/>
      <c r="UJZ65" s="497"/>
      <c r="UKA65" s="497"/>
      <c r="UKB65" s="497"/>
      <c r="UKC65" s="497"/>
      <c r="UKD65" s="497"/>
      <c r="UKE65" s="497"/>
      <c r="UKF65" s="497"/>
      <c r="UKG65" s="497"/>
      <c r="UKH65" s="497"/>
      <c r="UKI65" s="497"/>
      <c r="UKJ65" s="497"/>
      <c r="UKK65" s="497"/>
      <c r="UKL65" s="497"/>
      <c r="UKM65" s="497"/>
      <c r="UKN65" s="497"/>
      <c r="UKO65" s="497"/>
      <c r="UKP65" s="497"/>
      <c r="UKQ65" s="497"/>
      <c r="UKR65" s="497"/>
      <c r="UKS65" s="497"/>
      <c r="UKT65" s="497"/>
      <c r="UKU65" s="497"/>
      <c r="UKV65" s="497"/>
      <c r="UKW65" s="497"/>
      <c r="UKX65" s="497"/>
      <c r="UKY65" s="497"/>
      <c r="UKZ65" s="497"/>
      <c r="ULA65" s="497"/>
      <c r="ULB65" s="497"/>
      <c r="ULC65" s="497"/>
      <c r="ULD65" s="497"/>
      <c r="ULE65" s="497"/>
      <c r="ULF65" s="497"/>
      <c r="ULG65" s="497"/>
      <c r="ULH65" s="497"/>
      <c r="ULI65" s="497"/>
      <c r="ULJ65" s="497"/>
      <c r="ULK65" s="497"/>
      <c r="ULL65" s="497"/>
      <c r="ULM65" s="497"/>
      <c r="ULN65" s="497"/>
      <c r="ULO65" s="497"/>
      <c r="ULP65" s="497"/>
      <c r="ULQ65" s="497"/>
      <c r="ULR65" s="497"/>
      <c r="ULS65" s="497"/>
      <c r="ULT65" s="497"/>
      <c r="ULU65" s="497"/>
      <c r="ULV65" s="497"/>
      <c r="ULW65" s="497"/>
      <c r="ULX65" s="497"/>
      <c r="ULY65" s="497"/>
      <c r="ULZ65" s="497"/>
      <c r="UMA65" s="497"/>
      <c r="UMB65" s="497"/>
      <c r="UMC65" s="497"/>
      <c r="UMD65" s="497"/>
      <c r="UME65" s="497"/>
      <c r="UMF65" s="497"/>
      <c r="UMG65" s="497"/>
      <c r="UMH65" s="497"/>
      <c r="UMI65" s="497"/>
      <c r="UMJ65" s="497"/>
      <c r="UMK65" s="497"/>
      <c r="UML65" s="497"/>
      <c r="UMM65" s="497"/>
      <c r="UMN65" s="497"/>
      <c r="UMO65" s="497"/>
      <c r="UMP65" s="497"/>
      <c r="UMQ65" s="497"/>
      <c r="UMR65" s="497"/>
      <c r="UMS65" s="497"/>
      <c r="UMT65" s="497"/>
      <c r="UMU65" s="497"/>
      <c r="UMV65" s="497"/>
      <c r="UMW65" s="497"/>
      <c r="UMX65" s="497"/>
      <c r="UMY65" s="497"/>
      <c r="UMZ65" s="497"/>
      <c r="UNA65" s="497"/>
      <c r="UNB65" s="497"/>
      <c r="UNC65" s="497"/>
      <c r="UND65" s="497"/>
      <c r="UNE65" s="497"/>
      <c r="UNF65" s="497"/>
      <c r="UNG65" s="497"/>
      <c r="UNH65" s="497"/>
      <c r="UNI65" s="497"/>
      <c r="UNJ65" s="497"/>
      <c r="UNK65" s="497"/>
      <c r="UNL65" s="497"/>
      <c r="UNM65" s="497"/>
      <c r="UNN65" s="497"/>
      <c r="UNO65" s="497"/>
      <c r="UNP65" s="497"/>
      <c r="UNQ65" s="497"/>
      <c r="UNR65" s="497"/>
      <c r="UNS65" s="497"/>
      <c r="UNT65" s="497"/>
      <c r="UNU65" s="497"/>
      <c r="UNV65" s="497"/>
      <c r="UNW65" s="497"/>
      <c r="UNX65" s="497"/>
      <c r="UNY65" s="497"/>
      <c r="UNZ65" s="497"/>
      <c r="UOA65" s="497"/>
      <c r="UOB65" s="497"/>
      <c r="UOC65" s="497"/>
      <c r="UOD65" s="497"/>
      <c r="UOE65" s="497"/>
      <c r="UOF65" s="497"/>
      <c r="UOG65" s="497"/>
      <c r="UOH65" s="497"/>
      <c r="UOI65" s="497"/>
      <c r="UOJ65" s="497"/>
      <c r="UOK65" s="497"/>
      <c r="UOL65" s="497"/>
      <c r="UOM65" s="497"/>
      <c r="UON65" s="497"/>
      <c r="UOO65" s="497"/>
      <c r="UOP65" s="497"/>
      <c r="UOQ65" s="497"/>
      <c r="UOR65" s="497"/>
      <c r="UOS65" s="497"/>
      <c r="UOT65" s="497"/>
      <c r="UOU65" s="497"/>
      <c r="UOV65" s="497"/>
      <c r="UOW65" s="497"/>
      <c r="UOX65" s="497"/>
      <c r="UOY65" s="497"/>
      <c r="UOZ65" s="497"/>
      <c r="UPA65" s="497"/>
      <c r="UPB65" s="497"/>
      <c r="UPC65" s="497"/>
      <c r="UPD65" s="497"/>
      <c r="UPE65" s="497"/>
      <c r="UPF65" s="497"/>
      <c r="UPG65" s="497"/>
      <c r="UPH65" s="497"/>
      <c r="UPI65" s="497"/>
      <c r="UPJ65" s="497"/>
      <c r="UPK65" s="497"/>
      <c r="UPL65" s="497"/>
      <c r="UPM65" s="497"/>
      <c r="UPN65" s="497"/>
      <c r="UPO65" s="497"/>
      <c r="UPP65" s="497"/>
      <c r="UPQ65" s="497"/>
      <c r="UPR65" s="497"/>
      <c r="UPS65" s="497"/>
      <c r="UPT65" s="497"/>
      <c r="UPU65" s="497"/>
      <c r="UPV65" s="497"/>
      <c r="UPW65" s="497"/>
      <c r="UPX65" s="497"/>
      <c r="UPY65" s="497"/>
      <c r="UPZ65" s="497"/>
      <c r="UQA65" s="497"/>
      <c r="UQB65" s="497"/>
      <c r="UQC65" s="497"/>
      <c r="UQD65" s="497"/>
      <c r="UQE65" s="497"/>
      <c r="UQF65" s="497"/>
      <c r="UQG65" s="497"/>
      <c r="UQH65" s="497"/>
      <c r="UQI65" s="497"/>
      <c r="UQJ65" s="497"/>
      <c r="UQK65" s="497"/>
      <c r="UQL65" s="497"/>
      <c r="UQM65" s="497"/>
      <c r="UQN65" s="497"/>
      <c r="UQO65" s="497"/>
      <c r="UQP65" s="497"/>
      <c r="UQQ65" s="497"/>
      <c r="UQR65" s="497"/>
      <c r="UQS65" s="497"/>
      <c r="UQT65" s="497"/>
      <c r="UQU65" s="497"/>
      <c r="UQV65" s="497"/>
      <c r="UQW65" s="497"/>
      <c r="UQX65" s="497"/>
      <c r="UQY65" s="497"/>
      <c r="UQZ65" s="497"/>
      <c r="URA65" s="497"/>
      <c r="URB65" s="497"/>
      <c r="URC65" s="497"/>
      <c r="URD65" s="497"/>
      <c r="URE65" s="497"/>
      <c r="URF65" s="497"/>
      <c r="URG65" s="497"/>
      <c r="URH65" s="497"/>
      <c r="URI65" s="497"/>
      <c r="URJ65" s="497"/>
      <c r="URK65" s="497"/>
      <c r="URL65" s="497"/>
      <c r="URM65" s="497"/>
      <c r="URN65" s="497"/>
      <c r="URO65" s="497"/>
      <c r="URP65" s="497"/>
      <c r="URQ65" s="497"/>
      <c r="URR65" s="497"/>
      <c r="URS65" s="497"/>
      <c r="URT65" s="497"/>
      <c r="URU65" s="497"/>
      <c r="URV65" s="497"/>
      <c r="URW65" s="497"/>
      <c r="URX65" s="497"/>
      <c r="URY65" s="497"/>
      <c r="URZ65" s="497"/>
      <c r="USA65" s="497"/>
      <c r="USB65" s="497"/>
      <c r="USC65" s="497"/>
      <c r="USD65" s="497"/>
      <c r="USE65" s="497"/>
      <c r="USF65" s="497"/>
      <c r="USG65" s="497"/>
      <c r="USH65" s="497"/>
      <c r="USI65" s="497"/>
      <c r="USJ65" s="497"/>
      <c r="USK65" s="497"/>
      <c r="USL65" s="497"/>
      <c r="USM65" s="497"/>
      <c r="USN65" s="497"/>
      <c r="USO65" s="497"/>
      <c r="USP65" s="497"/>
      <c r="USQ65" s="497"/>
      <c r="USR65" s="497"/>
      <c r="USS65" s="497"/>
      <c r="UST65" s="497"/>
      <c r="USU65" s="497"/>
      <c r="USV65" s="497"/>
      <c r="USW65" s="497"/>
      <c r="USX65" s="497"/>
      <c r="USY65" s="497"/>
      <c r="USZ65" s="497"/>
      <c r="UTA65" s="497"/>
      <c r="UTB65" s="497"/>
      <c r="UTC65" s="497"/>
      <c r="UTD65" s="497"/>
      <c r="UTE65" s="497"/>
      <c r="UTF65" s="497"/>
      <c r="UTG65" s="497"/>
      <c r="UTH65" s="497"/>
      <c r="UTI65" s="497"/>
      <c r="UTJ65" s="497"/>
      <c r="UTK65" s="497"/>
      <c r="UTL65" s="497"/>
      <c r="UTM65" s="497"/>
      <c r="UTN65" s="497"/>
      <c r="UTO65" s="497"/>
      <c r="UTP65" s="497"/>
      <c r="UTQ65" s="497"/>
      <c r="UTR65" s="497"/>
      <c r="UTS65" s="497"/>
      <c r="UTT65" s="497"/>
      <c r="UTU65" s="497"/>
      <c r="UTV65" s="497"/>
      <c r="UTW65" s="497"/>
      <c r="UTX65" s="497"/>
      <c r="UTY65" s="497"/>
      <c r="UTZ65" s="497"/>
      <c r="UUA65" s="497"/>
      <c r="UUB65" s="497"/>
      <c r="UUC65" s="497"/>
      <c r="UUD65" s="497"/>
      <c r="UUE65" s="497"/>
      <c r="UUF65" s="497"/>
      <c r="UUG65" s="497"/>
      <c r="UUH65" s="497"/>
      <c r="UUI65" s="497"/>
      <c r="UUJ65" s="497"/>
      <c r="UUK65" s="497"/>
      <c r="UUL65" s="497"/>
      <c r="UUM65" s="497"/>
      <c r="UUN65" s="497"/>
      <c r="UUO65" s="497"/>
      <c r="UUP65" s="497"/>
      <c r="UUQ65" s="497"/>
      <c r="UUR65" s="497"/>
      <c r="UUS65" s="497"/>
      <c r="UUT65" s="497"/>
      <c r="UUU65" s="497"/>
      <c r="UUV65" s="497"/>
      <c r="UUW65" s="497"/>
      <c r="UUX65" s="497"/>
      <c r="UUY65" s="497"/>
      <c r="UUZ65" s="497"/>
      <c r="UVA65" s="497"/>
      <c r="UVB65" s="497"/>
      <c r="UVC65" s="497"/>
      <c r="UVD65" s="497"/>
      <c r="UVE65" s="497"/>
      <c r="UVF65" s="497"/>
      <c r="UVG65" s="497"/>
      <c r="UVH65" s="497"/>
      <c r="UVI65" s="497"/>
      <c r="UVJ65" s="497"/>
      <c r="UVK65" s="497"/>
      <c r="UVL65" s="497"/>
      <c r="UVM65" s="497"/>
      <c r="UVN65" s="497"/>
      <c r="UVO65" s="497"/>
      <c r="UVP65" s="497"/>
      <c r="UVQ65" s="497"/>
      <c r="UVR65" s="497"/>
      <c r="UVS65" s="497"/>
      <c r="UVT65" s="497"/>
      <c r="UVU65" s="497"/>
      <c r="UVV65" s="497"/>
      <c r="UVW65" s="497"/>
      <c r="UVX65" s="497"/>
      <c r="UVY65" s="497"/>
      <c r="UVZ65" s="497"/>
      <c r="UWA65" s="497"/>
      <c r="UWB65" s="497"/>
      <c r="UWC65" s="497"/>
      <c r="UWD65" s="497"/>
      <c r="UWE65" s="497"/>
      <c r="UWF65" s="497"/>
      <c r="UWG65" s="497"/>
      <c r="UWH65" s="497"/>
      <c r="UWI65" s="497"/>
      <c r="UWJ65" s="497"/>
      <c r="UWK65" s="497"/>
      <c r="UWL65" s="497"/>
      <c r="UWM65" s="497"/>
      <c r="UWN65" s="497"/>
      <c r="UWO65" s="497"/>
      <c r="UWP65" s="497"/>
      <c r="UWQ65" s="497"/>
      <c r="UWR65" s="497"/>
      <c r="UWS65" s="497"/>
      <c r="UWT65" s="497"/>
      <c r="UWU65" s="497"/>
      <c r="UWV65" s="497"/>
      <c r="UWW65" s="497"/>
      <c r="UWX65" s="497"/>
      <c r="UWY65" s="497"/>
      <c r="UWZ65" s="497"/>
      <c r="UXA65" s="497"/>
      <c r="UXB65" s="497"/>
      <c r="UXC65" s="497"/>
      <c r="UXD65" s="497"/>
      <c r="UXE65" s="497"/>
      <c r="UXF65" s="497"/>
      <c r="UXG65" s="497"/>
      <c r="UXH65" s="497"/>
      <c r="UXI65" s="497"/>
      <c r="UXJ65" s="497"/>
      <c r="UXK65" s="497"/>
      <c r="UXL65" s="497"/>
      <c r="UXM65" s="497"/>
      <c r="UXN65" s="497"/>
      <c r="UXO65" s="497"/>
      <c r="UXP65" s="497"/>
      <c r="UXQ65" s="497"/>
      <c r="UXR65" s="497"/>
      <c r="UXS65" s="497"/>
      <c r="UXT65" s="497"/>
      <c r="UXU65" s="497"/>
      <c r="UXV65" s="497"/>
      <c r="UXW65" s="497"/>
      <c r="UXX65" s="497"/>
      <c r="UXY65" s="497"/>
      <c r="UXZ65" s="497"/>
      <c r="UYA65" s="497"/>
      <c r="UYB65" s="497"/>
      <c r="UYC65" s="497"/>
      <c r="UYD65" s="497"/>
      <c r="UYE65" s="497"/>
      <c r="UYF65" s="497"/>
      <c r="UYG65" s="497"/>
      <c r="UYH65" s="497"/>
      <c r="UYI65" s="497"/>
      <c r="UYJ65" s="497"/>
      <c r="UYK65" s="497"/>
      <c r="UYL65" s="497"/>
      <c r="UYM65" s="497"/>
      <c r="UYN65" s="497"/>
      <c r="UYO65" s="497"/>
      <c r="UYP65" s="497"/>
      <c r="UYQ65" s="497"/>
      <c r="UYR65" s="497"/>
      <c r="UYS65" s="497"/>
      <c r="UYT65" s="497"/>
      <c r="UYU65" s="497"/>
      <c r="UYV65" s="497"/>
      <c r="UYW65" s="497"/>
      <c r="UYX65" s="497"/>
      <c r="UYY65" s="497"/>
      <c r="UYZ65" s="497"/>
      <c r="UZA65" s="497"/>
      <c r="UZB65" s="497"/>
      <c r="UZC65" s="497"/>
      <c r="UZD65" s="497"/>
      <c r="UZE65" s="497"/>
      <c r="UZF65" s="497"/>
      <c r="UZG65" s="497"/>
      <c r="UZH65" s="497"/>
      <c r="UZI65" s="497"/>
      <c r="UZJ65" s="497"/>
      <c r="UZK65" s="497"/>
      <c r="UZL65" s="497"/>
      <c r="UZM65" s="497"/>
      <c r="UZN65" s="497"/>
      <c r="UZO65" s="497"/>
      <c r="UZP65" s="497"/>
      <c r="UZQ65" s="497"/>
      <c r="UZR65" s="497"/>
      <c r="UZS65" s="497"/>
      <c r="UZT65" s="497"/>
      <c r="UZU65" s="497"/>
      <c r="UZV65" s="497"/>
      <c r="UZW65" s="497"/>
      <c r="UZX65" s="497"/>
      <c r="UZY65" s="497"/>
      <c r="UZZ65" s="497"/>
      <c r="VAA65" s="497"/>
      <c r="VAB65" s="497"/>
      <c r="VAC65" s="497"/>
      <c r="VAD65" s="497"/>
      <c r="VAE65" s="497"/>
      <c r="VAF65" s="497"/>
      <c r="VAG65" s="497"/>
      <c r="VAH65" s="497"/>
      <c r="VAI65" s="497"/>
      <c r="VAJ65" s="497"/>
      <c r="VAK65" s="497"/>
      <c r="VAL65" s="497"/>
      <c r="VAM65" s="497"/>
      <c r="VAN65" s="497"/>
      <c r="VAO65" s="497"/>
      <c r="VAP65" s="497"/>
      <c r="VAQ65" s="497"/>
      <c r="VAR65" s="497"/>
      <c r="VAS65" s="497"/>
      <c r="VAT65" s="497"/>
      <c r="VAU65" s="497"/>
      <c r="VAV65" s="497"/>
      <c r="VAW65" s="497"/>
      <c r="VAX65" s="497"/>
      <c r="VAY65" s="497"/>
      <c r="VAZ65" s="497"/>
      <c r="VBA65" s="497"/>
      <c r="VBB65" s="497"/>
      <c r="VBC65" s="497"/>
      <c r="VBD65" s="497"/>
      <c r="VBE65" s="497"/>
      <c r="VBF65" s="497"/>
      <c r="VBG65" s="497"/>
      <c r="VBH65" s="497"/>
      <c r="VBI65" s="497"/>
      <c r="VBJ65" s="497"/>
      <c r="VBK65" s="497"/>
      <c r="VBL65" s="497"/>
      <c r="VBM65" s="497"/>
      <c r="VBN65" s="497"/>
      <c r="VBO65" s="497"/>
      <c r="VBP65" s="497"/>
      <c r="VBQ65" s="497"/>
      <c r="VBR65" s="497"/>
      <c r="VBS65" s="497"/>
      <c r="VBT65" s="497"/>
      <c r="VBU65" s="497"/>
      <c r="VBV65" s="497"/>
      <c r="VBW65" s="497"/>
      <c r="VBX65" s="497"/>
      <c r="VBY65" s="497"/>
      <c r="VBZ65" s="497"/>
      <c r="VCA65" s="497"/>
      <c r="VCB65" s="497"/>
      <c r="VCC65" s="497"/>
      <c r="VCD65" s="497"/>
      <c r="VCE65" s="497"/>
      <c r="VCF65" s="497"/>
      <c r="VCG65" s="497"/>
      <c r="VCH65" s="497"/>
      <c r="VCI65" s="497"/>
      <c r="VCJ65" s="497"/>
      <c r="VCK65" s="497"/>
      <c r="VCL65" s="497"/>
      <c r="VCM65" s="497"/>
      <c r="VCN65" s="497"/>
      <c r="VCO65" s="497"/>
      <c r="VCP65" s="497"/>
      <c r="VCQ65" s="497"/>
      <c r="VCR65" s="497"/>
      <c r="VCS65" s="497"/>
      <c r="VCT65" s="497"/>
      <c r="VCU65" s="497"/>
      <c r="VCV65" s="497"/>
      <c r="VCW65" s="497"/>
      <c r="VCX65" s="497"/>
      <c r="VCY65" s="497"/>
      <c r="VCZ65" s="497"/>
      <c r="VDA65" s="497"/>
      <c r="VDB65" s="497"/>
      <c r="VDC65" s="497"/>
      <c r="VDD65" s="497"/>
      <c r="VDE65" s="497"/>
      <c r="VDF65" s="497"/>
      <c r="VDG65" s="497"/>
      <c r="VDH65" s="497"/>
      <c r="VDI65" s="497"/>
      <c r="VDJ65" s="497"/>
      <c r="VDK65" s="497"/>
      <c r="VDL65" s="497"/>
      <c r="VDM65" s="497"/>
      <c r="VDN65" s="497"/>
      <c r="VDO65" s="497"/>
      <c r="VDP65" s="497"/>
      <c r="VDQ65" s="497"/>
      <c r="VDR65" s="497"/>
      <c r="VDS65" s="497"/>
      <c r="VDT65" s="497"/>
      <c r="VDU65" s="497"/>
      <c r="VDV65" s="497"/>
      <c r="VDW65" s="497"/>
      <c r="VDX65" s="497"/>
      <c r="VDY65" s="497"/>
      <c r="VDZ65" s="497"/>
      <c r="VEA65" s="497"/>
      <c r="VEB65" s="497"/>
      <c r="VEC65" s="497"/>
      <c r="VED65" s="497"/>
      <c r="VEE65" s="497"/>
      <c r="VEF65" s="497"/>
      <c r="VEG65" s="497"/>
      <c r="VEH65" s="497"/>
      <c r="VEI65" s="497"/>
      <c r="VEJ65" s="497"/>
      <c r="VEK65" s="497"/>
      <c r="VEL65" s="497"/>
      <c r="VEM65" s="497"/>
      <c r="VEN65" s="497"/>
      <c r="VEO65" s="497"/>
      <c r="VEP65" s="497"/>
      <c r="VEQ65" s="497"/>
      <c r="VER65" s="497"/>
      <c r="VES65" s="497"/>
      <c r="VET65" s="497"/>
      <c r="VEU65" s="497"/>
      <c r="VEV65" s="497"/>
      <c r="VEW65" s="497"/>
      <c r="VEX65" s="497"/>
      <c r="VEY65" s="497"/>
      <c r="VEZ65" s="497"/>
      <c r="VFA65" s="497"/>
      <c r="VFB65" s="497"/>
      <c r="VFC65" s="497"/>
      <c r="VFD65" s="497"/>
      <c r="VFE65" s="497"/>
      <c r="VFF65" s="497"/>
      <c r="VFG65" s="497"/>
      <c r="VFH65" s="497"/>
      <c r="VFI65" s="497"/>
      <c r="VFJ65" s="497"/>
      <c r="VFK65" s="497"/>
      <c r="VFL65" s="497"/>
      <c r="VFM65" s="497"/>
      <c r="VFN65" s="497"/>
      <c r="VFO65" s="497"/>
      <c r="VFP65" s="497"/>
      <c r="VFQ65" s="497"/>
      <c r="VFR65" s="497"/>
      <c r="VFS65" s="497"/>
      <c r="VFT65" s="497"/>
      <c r="VFU65" s="497"/>
      <c r="VFV65" s="497"/>
      <c r="VFW65" s="497"/>
      <c r="VFX65" s="497"/>
      <c r="VFY65" s="497"/>
      <c r="VFZ65" s="497"/>
      <c r="VGA65" s="497"/>
      <c r="VGB65" s="497"/>
      <c r="VGC65" s="497"/>
      <c r="VGD65" s="497"/>
      <c r="VGE65" s="497"/>
      <c r="VGF65" s="497"/>
      <c r="VGG65" s="497"/>
      <c r="VGH65" s="497"/>
      <c r="VGI65" s="497"/>
      <c r="VGJ65" s="497"/>
      <c r="VGK65" s="497"/>
      <c r="VGL65" s="497"/>
      <c r="VGM65" s="497"/>
      <c r="VGN65" s="497"/>
      <c r="VGO65" s="497"/>
      <c r="VGP65" s="497"/>
      <c r="VGQ65" s="497"/>
      <c r="VGR65" s="497"/>
      <c r="VGS65" s="497"/>
      <c r="VGT65" s="497"/>
      <c r="VGU65" s="497"/>
      <c r="VGV65" s="497"/>
      <c r="VGW65" s="497"/>
      <c r="VGX65" s="497"/>
      <c r="VGY65" s="497"/>
      <c r="VGZ65" s="497"/>
      <c r="VHA65" s="497"/>
      <c r="VHB65" s="497"/>
      <c r="VHC65" s="497"/>
      <c r="VHD65" s="497"/>
      <c r="VHE65" s="497"/>
      <c r="VHF65" s="497"/>
      <c r="VHG65" s="497"/>
      <c r="VHH65" s="497"/>
      <c r="VHI65" s="497"/>
      <c r="VHJ65" s="497"/>
      <c r="VHK65" s="497"/>
      <c r="VHL65" s="497"/>
      <c r="VHM65" s="497"/>
      <c r="VHN65" s="497"/>
      <c r="VHO65" s="497"/>
      <c r="VHP65" s="497"/>
      <c r="VHQ65" s="497"/>
      <c r="VHR65" s="497"/>
      <c r="VHS65" s="497"/>
      <c r="VHT65" s="497"/>
      <c r="VHU65" s="497"/>
      <c r="VHV65" s="497"/>
      <c r="VHW65" s="497"/>
      <c r="VHX65" s="497"/>
      <c r="VHY65" s="497"/>
      <c r="VHZ65" s="497"/>
      <c r="VIA65" s="497"/>
      <c r="VIB65" s="497"/>
      <c r="VIC65" s="497"/>
      <c r="VID65" s="497"/>
      <c r="VIE65" s="497"/>
      <c r="VIF65" s="497"/>
      <c r="VIG65" s="497"/>
      <c r="VIH65" s="497"/>
      <c r="VII65" s="497"/>
      <c r="VIJ65" s="497"/>
      <c r="VIK65" s="497"/>
      <c r="VIL65" s="497"/>
      <c r="VIM65" s="497"/>
      <c r="VIN65" s="497"/>
      <c r="VIO65" s="497"/>
      <c r="VIP65" s="497"/>
      <c r="VIQ65" s="497"/>
      <c r="VIR65" s="497"/>
      <c r="VIS65" s="497"/>
      <c r="VIT65" s="497"/>
      <c r="VIU65" s="497"/>
      <c r="VIV65" s="497"/>
      <c r="VIW65" s="497"/>
      <c r="VIX65" s="497"/>
      <c r="VIY65" s="497"/>
      <c r="VIZ65" s="497"/>
      <c r="VJA65" s="497"/>
      <c r="VJB65" s="497"/>
      <c r="VJC65" s="497"/>
      <c r="VJD65" s="497"/>
      <c r="VJE65" s="497"/>
      <c r="VJF65" s="497"/>
      <c r="VJG65" s="497"/>
      <c r="VJH65" s="497"/>
      <c r="VJI65" s="497"/>
      <c r="VJJ65" s="497"/>
      <c r="VJK65" s="497"/>
      <c r="VJL65" s="497"/>
      <c r="VJM65" s="497"/>
      <c r="VJN65" s="497"/>
      <c r="VJO65" s="497"/>
      <c r="VJP65" s="497"/>
      <c r="VJQ65" s="497"/>
      <c r="VJR65" s="497"/>
      <c r="VJS65" s="497"/>
      <c r="VJT65" s="497"/>
      <c r="VJU65" s="497"/>
      <c r="VJV65" s="497"/>
      <c r="VJW65" s="497"/>
      <c r="VJX65" s="497"/>
      <c r="VJY65" s="497"/>
      <c r="VJZ65" s="497"/>
      <c r="VKA65" s="497"/>
      <c r="VKB65" s="497"/>
      <c r="VKC65" s="497"/>
      <c r="VKD65" s="497"/>
      <c r="VKE65" s="497"/>
      <c r="VKF65" s="497"/>
      <c r="VKG65" s="497"/>
      <c r="VKH65" s="497"/>
      <c r="VKI65" s="497"/>
      <c r="VKJ65" s="497"/>
      <c r="VKK65" s="497"/>
      <c r="VKL65" s="497"/>
      <c r="VKM65" s="497"/>
      <c r="VKN65" s="497"/>
      <c r="VKO65" s="497"/>
      <c r="VKP65" s="497"/>
      <c r="VKQ65" s="497"/>
      <c r="VKR65" s="497"/>
      <c r="VKS65" s="497"/>
      <c r="VKT65" s="497"/>
      <c r="VKU65" s="497"/>
      <c r="VKV65" s="497"/>
      <c r="VKW65" s="497"/>
      <c r="VKX65" s="497"/>
      <c r="VKY65" s="497"/>
      <c r="VKZ65" s="497"/>
      <c r="VLA65" s="497"/>
      <c r="VLB65" s="497"/>
      <c r="VLC65" s="497"/>
      <c r="VLD65" s="497"/>
      <c r="VLE65" s="497"/>
      <c r="VLF65" s="497"/>
      <c r="VLG65" s="497"/>
      <c r="VLH65" s="497"/>
      <c r="VLI65" s="497"/>
      <c r="VLJ65" s="497"/>
      <c r="VLK65" s="497"/>
      <c r="VLL65" s="497"/>
      <c r="VLM65" s="497"/>
      <c r="VLN65" s="497"/>
      <c r="VLO65" s="497"/>
      <c r="VLP65" s="497"/>
      <c r="VLQ65" s="497"/>
      <c r="VLR65" s="497"/>
      <c r="VLS65" s="497"/>
      <c r="VLT65" s="497"/>
      <c r="VLU65" s="497"/>
      <c r="VLV65" s="497"/>
      <c r="VLW65" s="497"/>
      <c r="VLX65" s="497"/>
      <c r="VLY65" s="497"/>
      <c r="VLZ65" s="497"/>
      <c r="VMA65" s="497"/>
      <c r="VMB65" s="497"/>
      <c r="VMC65" s="497"/>
      <c r="VMD65" s="497"/>
      <c r="VME65" s="497"/>
      <c r="VMF65" s="497"/>
      <c r="VMG65" s="497"/>
      <c r="VMH65" s="497"/>
      <c r="VMI65" s="497"/>
      <c r="VMJ65" s="497"/>
      <c r="VMK65" s="497"/>
      <c r="VML65" s="497"/>
      <c r="VMM65" s="497"/>
      <c r="VMN65" s="497"/>
      <c r="VMO65" s="497"/>
      <c r="VMP65" s="497"/>
      <c r="VMQ65" s="497"/>
      <c r="VMR65" s="497"/>
      <c r="VMS65" s="497"/>
      <c r="VMT65" s="497"/>
      <c r="VMU65" s="497"/>
      <c r="VMV65" s="497"/>
      <c r="VMW65" s="497"/>
      <c r="VMX65" s="497"/>
      <c r="VMY65" s="497"/>
      <c r="VMZ65" s="497"/>
      <c r="VNA65" s="497"/>
      <c r="VNB65" s="497"/>
      <c r="VNC65" s="497"/>
      <c r="VND65" s="497"/>
      <c r="VNE65" s="497"/>
      <c r="VNF65" s="497"/>
      <c r="VNG65" s="497"/>
      <c r="VNH65" s="497"/>
      <c r="VNI65" s="497"/>
      <c r="VNJ65" s="497"/>
      <c r="VNK65" s="497"/>
      <c r="VNL65" s="497"/>
      <c r="VNM65" s="497"/>
      <c r="VNN65" s="497"/>
      <c r="VNO65" s="497"/>
      <c r="VNP65" s="497"/>
      <c r="VNQ65" s="497"/>
      <c r="VNR65" s="497"/>
      <c r="VNS65" s="497"/>
      <c r="VNT65" s="497"/>
      <c r="VNU65" s="497"/>
      <c r="VNV65" s="497"/>
      <c r="VNW65" s="497"/>
      <c r="VNX65" s="497"/>
      <c r="VNY65" s="497"/>
      <c r="VNZ65" s="497"/>
      <c r="VOA65" s="497"/>
      <c r="VOB65" s="497"/>
      <c r="VOC65" s="497"/>
      <c r="VOD65" s="497"/>
      <c r="VOE65" s="497"/>
      <c r="VOF65" s="497"/>
      <c r="VOG65" s="497"/>
      <c r="VOH65" s="497"/>
      <c r="VOI65" s="497"/>
      <c r="VOJ65" s="497"/>
      <c r="VOK65" s="497"/>
      <c r="VOL65" s="497"/>
      <c r="VOM65" s="497"/>
      <c r="VON65" s="497"/>
      <c r="VOO65" s="497"/>
      <c r="VOP65" s="497"/>
      <c r="VOQ65" s="497"/>
      <c r="VOR65" s="497"/>
      <c r="VOS65" s="497"/>
      <c r="VOT65" s="497"/>
      <c r="VOU65" s="497"/>
      <c r="VOV65" s="497"/>
      <c r="VOW65" s="497"/>
      <c r="VOX65" s="497"/>
      <c r="VOY65" s="497"/>
      <c r="VOZ65" s="497"/>
      <c r="VPA65" s="497"/>
      <c r="VPB65" s="497"/>
      <c r="VPC65" s="497"/>
      <c r="VPD65" s="497"/>
      <c r="VPE65" s="497"/>
      <c r="VPF65" s="497"/>
      <c r="VPG65" s="497"/>
      <c r="VPH65" s="497"/>
      <c r="VPI65" s="497"/>
      <c r="VPJ65" s="497"/>
      <c r="VPK65" s="497"/>
      <c r="VPL65" s="497"/>
      <c r="VPM65" s="497"/>
      <c r="VPN65" s="497"/>
      <c r="VPO65" s="497"/>
      <c r="VPP65" s="497"/>
      <c r="VPQ65" s="497"/>
      <c r="VPR65" s="497"/>
      <c r="VPS65" s="497"/>
      <c r="VPT65" s="497"/>
      <c r="VPU65" s="497"/>
      <c r="VPV65" s="497"/>
      <c r="VPW65" s="497"/>
      <c r="VPX65" s="497"/>
      <c r="VPY65" s="497"/>
      <c r="VPZ65" s="497"/>
      <c r="VQA65" s="497"/>
      <c r="VQB65" s="497"/>
      <c r="VQC65" s="497"/>
      <c r="VQD65" s="497"/>
      <c r="VQE65" s="497"/>
      <c r="VQF65" s="497"/>
      <c r="VQG65" s="497"/>
      <c r="VQH65" s="497"/>
      <c r="VQI65" s="497"/>
      <c r="VQJ65" s="497"/>
      <c r="VQK65" s="497"/>
      <c r="VQL65" s="497"/>
      <c r="VQM65" s="497"/>
      <c r="VQN65" s="497"/>
      <c r="VQO65" s="497"/>
      <c r="VQP65" s="497"/>
      <c r="VQQ65" s="497"/>
      <c r="VQR65" s="497"/>
      <c r="VQS65" s="497"/>
      <c r="VQT65" s="497"/>
      <c r="VQU65" s="497"/>
      <c r="VQV65" s="497"/>
      <c r="VQW65" s="497"/>
      <c r="VQX65" s="497"/>
      <c r="VQY65" s="497"/>
      <c r="VQZ65" s="497"/>
      <c r="VRA65" s="497"/>
      <c r="VRB65" s="497"/>
      <c r="VRC65" s="497"/>
      <c r="VRD65" s="497"/>
      <c r="VRE65" s="497"/>
      <c r="VRF65" s="497"/>
      <c r="VRG65" s="497"/>
      <c r="VRH65" s="497"/>
      <c r="VRI65" s="497"/>
      <c r="VRJ65" s="497"/>
      <c r="VRK65" s="497"/>
      <c r="VRL65" s="497"/>
      <c r="VRM65" s="497"/>
      <c r="VRN65" s="497"/>
      <c r="VRO65" s="497"/>
      <c r="VRP65" s="497"/>
      <c r="VRQ65" s="497"/>
      <c r="VRR65" s="497"/>
      <c r="VRS65" s="497"/>
      <c r="VRT65" s="497"/>
      <c r="VRU65" s="497"/>
      <c r="VRV65" s="497"/>
      <c r="VRW65" s="497"/>
      <c r="VRX65" s="497"/>
      <c r="VRY65" s="497"/>
      <c r="VRZ65" s="497"/>
      <c r="VSA65" s="497"/>
      <c r="VSB65" s="497"/>
      <c r="VSC65" s="497"/>
      <c r="VSD65" s="497"/>
      <c r="VSE65" s="497"/>
      <c r="VSF65" s="497"/>
      <c r="VSG65" s="497"/>
      <c r="VSH65" s="497"/>
      <c r="VSI65" s="497"/>
      <c r="VSJ65" s="497"/>
      <c r="VSK65" s="497"/>
      <c r="VSL65" s="497"/>
      <c r="VSM65" s="497"/>
      <c r="VSN65" s="497"/>
      <c r="VSO65" s="497"/>
      <c r="VSP65" s="497"/>
      <c r="VSQ65" s="497"/>
      <c r="VSR65" s="497"/>
      <c r="VSS65" s="497"/>
      <c r="VST65" s="497"/>
      <c r="VSU65" s="497"/>
      <c r="VSV65" s="497"/>
      <c r="VSW65" s="497"/>
      <c r="VSX65" s="497"/>
      <c r="VSY65" s="497"/>
      <c r="VSZ65" s="497"/>
      <c r="VTA65" s="497"/>
      <c r="VTB65" s="497"/>
      <c r="VTC65" s="497"/>
      <c r="VTD65" s="497"/>
      <c r="VTE65" s="497"/>
      <c r="VTF65" s="497"/>
      <c r="VTG65" s="497"/>
      <c r="VTH65" s="497"/>
      <c r="VTI65" s="497"/>
      <c r="VTJ65" s="497"/>
      <c r="VTK65" s="497"/>
      <c r="VTL65" s="497"/>
      <c r="VTM65" s="497"/>
      <c r="VTN65" s="497"/>
      <c r="VTO65" s="497"/>
      <c r="VTP65" s="497"/>
      <c r="VTQ65" s="497"/>
      <c r="VTR65" s="497"/>
      <c r="VTS65" s="497"/>
      <c r="VTT65" s="497"/>
      <c r="VTU65" s="497"/>
      <c r="VTV65" s="497"/>
      <c r="VTW65" s="497"/>
      <c r="VTX65" s="497"/>
      <c r="VTY65" s="497"/>
      <c r="VTZ65" s="497"/>
      <c r="VUA65" s="497"/>
      <c r="VUB65" s="497"/>
      <c r="VUC65" s="497"/>
      <c r="VUD65" s="497"/>
      <c r="VUE65" s="497"/>
      <c r="VUF65" s="497"/>
      <c r="VUG65" s="497"/>
      <c r="VUH65" s="497"/>
      <c r="VUI65" s="497"/>
      <c r="VUJ65" s="497"/>
      <c r="VUK65" s="497"/>
      <c r="VUL65" s="497"/>
      <c r="VUM65" s="497"/>
      <c r="VUN65" s="497"/>
      <c r="VUO65" s="497"/>
      <c r="VUP65" s="497"/>
      <c r="VUQ65" s="497"/>
      <c r="VUR65" s="497"/>
      <c r="VUS65" s="497"/>
      <c r="VUT65" s="497"/>
      <c r="VUU65" s="497"/>
      <c r="VUV65" s="497"/>
      <c r="VUW65" s="497"/>
      <c r="VUX65" s="497"/>
      <c r="VUY65" s="497"/>
      <c r="VUZ65" s="497"/>
      <c r="VVA65" s="497"/>
      <c r="VVB65" s="497"/>
      <c r="VVC65" s="497"/>
      <c r="VVD65" s="497"/>
      <c r="VVE65" s="497"/>
      <c r="VVF65" s="497"/>
      <c r="VVG65" s="497"/>
      <c r="VVH65" s="497"/>
      <c r="VVI65" s="497"/>
      <c r="VVJ65" s="497"/>
      <c r="VVK65" s="497"/>
      <c r="VVL65" s="497"/>
      <c r="VVM65" s="497"/>
      <c r="VVN65" s="497"/>
      <c r="VVO65" s="497"/>
      <c r="VVP65" s="497"/>
      <c r="VVQ65" s="497"/>
      <c r="VVR65" s="497"/>
      <c r="VVS65" s="497"/>
      <c r="VVT65" s="497"/>
      <c r="VVU65" s="497"/>
      <c r="VVV65" s="497"/>
      <c r="VVW65" s="497"/>
      <c r="VVX65" s="497"/>
      <c r="VVY65" s="497"/>
      <c r="VVZ65" s="497"/>
      <c r="VWA65" s="497"/>
      <c r="VWB65" s="497"/>
      <c r="VWC65" s="497"/>
      <c r="VWD65" s="497"/>
      <c r="VWE65" s="497"/>
      <c r="VWF65" s="497"/>
      <c r="VWG65" s="497"/>
      <c r="VWH65" s="497"/>
      <c r="VWI65" s="497"/>
      <c r="VWJ65" s="497"/>
      <c r="VWK65" s="497"/>
      <c r="VWL65" s="497"/>
      <c r="VWM65" s="497"/>
      <c r="VWN65" s="497"/>
      <c r="VWO65" s="497"/>
      <c r="VWP65" s="497"/>
      <c r="VWQ65" s="497"/>
      <c r="VWR65" s="497"/>
      <c r="VWS65" s="497"/>
      <c r="VWT65" s="497"/>
      <c r="VWU65" s="497"/>
      <c r="VWV65" s="497"/>
      <c r="VWW65" s="497"/>
      <c r="VWX65" s="497"/>
      <c r="VWY65" s="497"/>
      <c r="VWZ65" s="497"/>
      <c r="VXA65" s="497"/>
      <c r="VXB65" s="497"/>
      <c r="VXC65" s="497"/>
      <c r="VXD65" s="497"/>
      <c r="VXE65" s="497"/>
      <c r="VXF65" s="497"/>
      <c r="VXG65" s="497"/>
      <c r="VXH65" s="497"/>
      <c r="VXI65" s="497"/>
      <c r="VXJ65" s="497"/>
      <c r="VXK65" s="497"/>
      <c r="VXL65" s="497"/>
      <c r="VXM65" s="497"/>
      <c r="VXN65" s="497"/>
      <c r="VXO65" s="497"/>
      <c r="VXP65" s="497"/>
      <c r="VXQ65" s="497"/>
      <c r="VXR65" s="497"/>
      <c r="VXS65" s="497"/>
      <c r="VXT65" s="497"/>
      <c r="VXU65" s="497"/>
      <c r="VXV65" s="497"/>
      <c r="VXW65" s="497"/>
      <c r="VXX65" s="497"/>
      <c r="VXY65" s="497"/>
      <c r="VXZ65" s="497"/>
      <c r="VYA65" s="497"/>
      <c r="VYB65" s="497"/>
      <c r="VYC65" s="497"/>
      <c r="VYD65" s="497"/>
      <c r="VYE65" s="497"/>
      <c r="VYF65" s="497"/>
      <c r="VYG65" s="497"/>
      <c r="VYH65" s="497"/>
      <c r="VYI65" s="497"/>
      <c r="VYJ65" s="497"/>
      <c r="VYK65" s="497"/>
      <c r="VYL65" s="497"/>
      <c r="VYM65" s="497"/>
      <c r="VYN65" s="497"/>
      <c r="VYO65" s="497"/>
      <c r="VYP65" s="497"/>
      <c r="VYQ65" s="497"/>
      <c r="VYR65" s="497"/>
      <c r="VYS65" s="497"/>
      <c r="VYT65" s="497"/>
      <c r="VYU65" s="497"/>
      <c r="VYV65" s="497"/>
      <c r="VYW65" s="497"/>
      <c r="VYX65" s="497"/>
      <c r="VYY65" s="497"/>
      <c r="VYZ65" s="497"/>
      <c r="VZA65" s="497"/>
      <c r="VZB65" s="497"/>
      <c r="VZC65" s="497"/>
      <c r="VZD65" s="497"/>
      <c r="VZE65" s="497"/>
      <c r="VZF65" s="497"/>
      <c r="VZG65" s="497"/>
      <c r="VZH65" s="497"/>
      <c r="VZI65" s="497"/>
      <c r="VZJ65" s="497"/>
      <c r="VZK65" s="497"/>
      <c r="VZL65" s="497"/>
      <c r="VZM65" s="497"/>
      <c r="VZN65" s="497"/>
      <c r="VZO65" s="497"/>
      <c r="VZP65" s="497"/>
      <c r="VZQ65" s="497"/>
      <c r="VZR65" s="497"/>
      <c r="VZS65" s="497"/>
      <c r="VZT65" s="497"/>
      <c r="VZU65" s="497"/>
      <c r="VZV65" s="497"/>
      <c r="VZW65" s="497"/>
      <c r="VZX65" s="497"/>
      <c r="VZY65" s="497"/>
      <c r="VZZ65" s="497"/>
      <c r="WAA65" s="497"/>
      <c r="WAB65" s="497"/>
      <c r="WAC65" s="497"/>
      <c r="WAD65" s="497"/>
      <c r="WAE65" s="497"/>
      <c r="WAF65" s="497"/>
      <c r="WAG65" s="497"/>
      <c r="WAH65" s="497"/>
      <c r="WAI65" s="497"/>
      <c r="WAJ65" s="497"/>
      <c r="WAK65" s="497"/>
      <c r="WAL65" s="497"/>
      <c r="WAM65" s="497"/>
      <c r="WAN65" s="497"/>
      <c r="WAO65" s="497"/>
      <c r="WAP65" s="497"/>
      <c r="WAQ65" s="497"/>
      <c r="WAR65" s="497"/>
      <c r="WAS65" s="497"/>
      <c r="WAT65" s="497"/>
      <c r="WAU65" s="497"/>
      <c r="WAV65" s="497"/>
      <c r="WAW65" s="497"/>
      <c r="WAX65" s="497"/>
      <c r="WAY65" s="497"/>
      <c r="WAZ65" s="497"/>
      <c r="WBA65" s="497"/>
      <c r="WBB65" s="497"/>
      <c r="WBC65" s="497"/>
      <c r="WBD65" s="497"/>
      <c r="WBE65" s="497"/>
      <c r="WBF65" s="497"/>
      <c r="WBG65" s="497"/>
      <c r="WBH65" s="497"/>
      <c r="WBI65" s="497"/>
      <c r="WBJ65" s="497"/>
      <c r="WBK65" s="497"/>
      <c r="WBL65" s="497"/>
      <c r="WBM65" s="497"/>
      <c r="WBN65" s="497"/>
      <c r="WBO65" s="497"/>
      <c r="WBP65" s="497"/>
      <c r="WBQ65" s="497"/>
      <c r="WBR65" s="497"/>
      <c r="WBS65" s="497"/>
      <c r="WBT65" s="497"/>
      <c r="WBU65" s="497"/>
      <c r="WBV65" s="497"/>
      <c r="WBW65" s="497"/>
      <c r="WBX65" s="497"/>
      <c r="WBY65" s="497"/>
      <c r="WBZ65" s="497"/>
      <c r="WCA65" s="497"/>
      <c r="WCB65" s="497"/>
      <c r="WCC65" s="497"/>
      <c r="WCD65" s="497"/>
      <c r="WCE65" s="497"/>
      <c r="WCF65" s="497"/>
      <c r="WCG65" s="497"/>
      <c r="WCH65" s="497"/>
      <c r="WCI65" s="497"/>
      <c r="WCJ65" s="497"/>
      <c r="WCK65" s="497"/>
      <c r="WCL65" s="497"/>
      <c r="WCM65" s="497"/>
      <c r="WCN65" s="497"/>
      <c r="WCO65" s="497"/>
      <c r="WCP65" s="497"/>
      <c r="WCQ65" s="497"/>
      <c r="WCR65" s="497"/>
      <c r="WCS65" s="497"/>
      <c r="WCT65" s="497"/>
      <c r="WCU65" s="497"/>
      <c r="WCV65" s="497"/>
      <c r="WCW65" s="497"/>
      <c r="WCX65" s="497"/>
      <c r="WCY65" s="497"/>
      <c r="WCZ65" s="497"/>
      <c r="WDA65" s="497"/>
      <c r="WDB65" s="497"/>
      <c r="WDC65" s="497"/>
      <c r="WDD65" s="497"/>
      <c r="WDE65" s="497"/>
      <c r="WDF65" s="497"/>
      <c r="WDG65" s="497"/>
      <c r="WDH65" s="497"/>
      <c r="WDI65" s="497"/>
      <c r="WDJ65" s="497"/>
      <c r="WDK65" s="497"/>
      <c r="WDL65" s="497"/>
      <c r="WDM65" s="497"/>
      <c r="WDN65" s="497"/>
      <c r="WDO65" s="497"/>
      <c r="WDP65" s="497"/>
      <c r="WDQ65" s="497"/>
      <c r="WDR65" s="497"/>
      <c r="WDS65" s="497"/>
      <c r="WDT65" s="497"/>
      <c r="WDU65" s="497"/>
      <c r="WDV65" s="497"/>
      <c r="WDW65" s="497"/>
      <c r="WDX65" s="497"/>
      <c r="WDY65" s="497"/>
      <c r="WDZ65" s="497"/>
      <c r="WEA65" s="497"/>
      <c r="WEB65" s="497"/>
      <c r="WEC65" s="497"/>
      <c r="WED65" s="497"/>
      <c r="WEE65" s="497"/>
      <c r="WEF65" s="497"/>
      <c r="WEG65" s="497"/>
      <c r="WEH65" s="497"/>
      <c r="WEI65" s="497"/>
      <c r="WEJ65" s="497"/>
      <c r="WEK65" s="497"/>
      <c r="WEL65" s="497"/>
      <c r="WEM65" s="497"/>
      <c r="WEN65" s="497"/>
      <c r="WEO65" s="497"/>
      <c r="WEP65" s="497"/>
      <c r="WEQ65" s="497"/>
      <c r="WER65" s="497"/>
      <c r="WES65" s="497"/>
      <c r="WET65" s="497"/>
      <c r="WEU65" s="497"/>
      <c r="WEV65" s="497"/>
      <c r="WEW65" s="497"/>
      <c r="WEX65" s="497"/>
      <c r="WEY65" s="497"/>
      <c r="WEZ65" s="497"/>
      <c r="WFA65" s="497"/>
      <c r="WFB65" s="497"/>
      <c r="WFC65" s="497"/>
      <c r="WFD65" s="497"/>
      <c r="WFE65" s="497"/>
      <c r="WFF65" s="497"/>
      <c r="WFG65" s="497"/>
      <c r="WFH65" s="497"/>
      <c r="WFI65" s="497"/>
      <c r="WFJ65" s="497"/>
      <c r="WFK65" s="497"/>
      <c r="WFL65" s="497"/>
      <c r="WFM65" s="497"/>
      <c r="WFN65" s="497"/>
      <c r="WFO65" s="497"/>
      <c r="WFP65" s="497"/>
      <c r="WFQ65" s="497"/>
      <c r="WFR65" s="497"/>
      <c r="WFS65" s="497"/>
      <c r="WFT65" s="497"/>
      <c r="WFU65" s="497"/>
      <c r="WFV65" s="497"/>
      <c r="WFW65" s="497"/>
      <c r="WFX65" s="497"/>
      <c r="WFY65" s="497"/>
      <c r="WFZ65" s="497"/>
      <c r="WGA65" s="497"/>
      <c r="WGB65" s="497"/>
      <c r="WGC65" s="497"/>
      <c r="WGD65" s="497"/>
      <c r="WGE65" s="497"/>
      <c r="WGF65" s="497"/>
      <c r="WGG65" s="497"/>
      <c r="WGH65" s="497"/>
      <c r="WGI65" s="497"/>
      <c r="WGJ65" s="497"/>
      <c r="WGK65" s="497"/>
      <c r="WGL65" s="497"/>
      <c r="WGM65" s="497"/>
      <c r="WGN65" s="497"/>
      <c r="WGO65" s="497"/>
      <c r="WGP65" s="497"/>
      <c r="WGQ65" s="497"/>
      <c r="WGR65" s="497"/>
      <c r="WGS65" s="497"/>
      <c r="WGT65" s="497"/>
      <c r="WGU65" s="497"/>
      <c r="WGV65" s="497"/>
      <c r="WGW65" s="497"/>
      <c r="WGX65" s="497"/>
      <c r="WGY65" s="497"/>
      <c r="WGZ65" s="497"/>
      <c r="WHA65" s="497"/>
      <c r="WHB65" s="497"/>
      <c r="WHC65" s="497"/>
      <c r="WHD65" s="497"/>
      <c r="WHE65" s="497"/>
      <c r="WHF65" s="497"/>
      <c r="WHG65" s="497"/>
      <c r="WHH65" s="497"/>
      <c r="WHI65" s="497"/>
      <c r="WHJ65" s="497"/>
      <c r="WHK65" s="497"/>
      <c r="WHL65" s="497"/>
      <c r="WHM65" s="497"/>
      <c r="WHN65" s="497"/>
      <c r="WHO65" s="497"/>
      <c r="WHP65" s="497"/>
      <c r="WHQ65" s="497"/>
      <c r="WHR65" s="497"/>
      <c r="WHS65" s="497"/>
      <c r="WHT65" s="497"/>
      <c r="WHU65" s="497"/>
      <c r="WHV65" s="497"/>
      <c r="WHW65" s="497"/>
      <c r="WHX65" s="497"/>
      <c r="WHY65" s="497"/>
      <c r="WHZ65" s="497"/>
      <c r="WIA65" s="497"/>
      <c r="WIB65" s="497"/>
      <c r="WIC65" s="497"/>
      <c r="WID65" s="497"/>
      <c r="WIE65" s="497"/>
      <c r="WIF65" s="497"/>
      <c r="WIG65" s="497"/>
      <c r="WIH65" s="497"/>
      <c r="WII65" s="497"/>
      <c r="WIJ65" s="497"/>
      <c r="WIK65" s="497"/>
      <c r="WIL65" s="497"/>
      <c r="WIM65" s="497"/>
      <c r="WIN65" s="497"/>
      <c r="WIO65" s="497"/>
      <c r="WIP65" s="497"/>
      <c r="WIQ65" s="497"/>
      <c r="WIR65" s="497"/>
      <c r="WIS65" s="497"/>
      <c r="WIT65" s="497"/>
      <c r="WIU65" s="497"/>
      <c r="WIV65" s="497"/>
      <c r="WIW65" s="497"/>
      <c r="WIX65" s="497"/>
      <c r="WIY65" s="497"/>
      <c r="WIZ65" s="497"/>
      <c r="WJA65" s="497"/>
      <c r="WJB65" s="497"/>
      <c r="WJC65" s="497"/>
      <c r="WJD65" s="497"/>
      <c r="WJE65" s="497"/>
      <c r="WJF65" s="497"/>
      <c r="WJG65" s="497"/>
      <c r="WJH65" s="497"/>
      <c r="WJI65" s="497"/>
      <c r="WJJ65" s="497"/>
      <c r="WJK65" s="497"/>
      <c r="WJL65" s="497"/>
      <c r="WJM65" s="497"/>
      <c r="WJN65" s="497"/>
      <c r="WJO65" s="497"/>
      <c r="WJP65" s="497"/>
      <c r="WJQ65" s="497"/>
      <c r="WJR65" s="497"/>
      <c r="WJS65" s="497"/>
      <c r="WJT65" s="497"/>
      <c r="WJU65" s="497"/>
      <c r="WJV65" s="497"/>
      <c r="WJW65" s="497"/>
      <c r="WJX65" s="497"/>
      <c r="WJY65" s="497"/>
      <c r="WJZ65" s="497"/>
      <c r="WKA65" s="497"/>
      <c r="WKB65" s="497"/>
      <c r="WKC65" s="497"/>
      <c r="WKD65" s="497"/>
      <c r="WKE65" s="497"/>
      <c r="WKF65" s="497"/>
      <c r="WKG65" s="497"/>
      <c r="WKH65" s="497"/>
      <c r="WKI65" s="497"/>
      <c r="WKJ65" s="497"/>
      <c r="WKK65" s="497"/>
      <c r="WKL65" s="497"/>
      <c r="WKM65" s="497"/>
      <c r="WKN65" s="497"/>
      <c r="WKO65" s="497"/>
      <c r="WKP65" s="497"/>
      <c r="WKQ65" s="497"/>
      <c r="WKR65" s="497"/>
      <c r="WKS65" s="497"/>
      <c r="WKT65" s="497"/>
      <c r="WKU65" s="497"/>
      <c r="WKV65" s="497"/>
      <c r="WKW65" s="497"/>
      <c r="WKX65" s="497"/>
      <c r="WKY65" s="497"/>
      <c r="WKZ65" s="497"/>
      <c r="WLA65" s="497"/>
      <c r="WLB65" s="497"/>
      <c r="WLC65" s="497"/>
      <c r="WLD65" s="497"/>
      <c r="WLE65" s="497"/>
      <c r="WLF65" s="497"/>
      <c r="WLG65" s="497"/>
      <c r="WLH65" s="497"/>
      <c r="WLI65" s="497"/>
      <c r="WLJ65" s="497"/>
      <c r="WLK65" s="497"/>
      <c r="WLL65" s="497"/>
      <c r="WLM65" s="497"/>
      <c r="WLN65" s="497"/>
      <c r="WLO65" s="497"/>
      <c r="WLP65" s="497"/>
      <c r="WLQ65" s="497"/>
      <c r="WLR65" s="497"/>
      <c r="WLS65" s="497"/>
      <c r="WLT65" s="497"/>
      <c r="WLU65" s="497"/>
      <c r="WLV65" s="497"/>
      <c r="WLW65" s="497"/>
      <c r="WLX65" s="497"/>
      <c r="WLY65" s="497"/>
      <c r="WLZ65" s="497"/>
      <c r="WMA65" s="497"/>
      <c r="WMB65" s="497"/>
      <c r="WMC65" s="497"/>
      <c r="WMD65" s="497"/>
      <c r="WME65" s="497"/>
      <c r="WMF65" s="497"/>
      <c r="WMG65" s="497"/>
      <c r="WMH65" s="497"/>
      <c r="WMI65" s="497"/>
      <c r="WMJ65" s="497"/>
      <c r="WMK65" s="497"/>
      <c r="WML65" s="497"/>
      <c r="WMM65" s="497"/>
      <c r="WMN65" s="497"/>
      <c r="WMO65" s="497"/>
      <c r="WMP65" s="497"/>
      <c r="WMQ65" s="497"/>
      <c r="WMR65" s="497"/>
      <c r="WMS65" s="497"/>
      <c r="WMT65" s="497"/>
      <c r="WMU65" s="497"/>
      <c r="WMV65" s="497"/>
      <c r="WMW65" s="497"/>
      <c r="WMX65" s="497"/>
      <c r="WMY65" s="497"/>
      <c r="WMZ65" s="497"/>
      <c r="WNA65" s="497"/>
      <c r="WNB65" s="497"/>
      <c r="WNC65" s="497"/>
      <c r="WND65" s="497"/>
      <c r="WNE65" s="497"/>
      <c r="WNF65" s="497"/>
      <c r="WNG65" s="497"/>
      <c r="WNH65" s="497"/>
      <c r="WNI65" s="497"/>
      <c r="WNJ65" s="497"/>
      <c r="WNK65" s="497"/>
      <c r="WNL65" s="497"/>
      <c r="WNM65" s="497"/>
      <c r="WNN65" s="497"/>
      <c r="WNO65" s="497"/>
      <c r="WNP65" s="497"/>
      <c r="WNQ65" s="497"/>
      <c r="WNR65" s="497"/>
      <c r="WNS65" s="497"/>
      <c r="WNT65" s="497"/>
      <c r="WNU65" s="497"/>
      <c r="WNV65" s="497"/>
      <c r="WNW65" s="497"/>
      <c r="WNX65" s="497"/>
      <c r="WNY65" s="497"/>
      <c r="WNZ65" s="497"/>
      <c r="WOA65" s="497"/>
      <c r="WOB65" s="497"/>
      <c r="WOC65" s="497"/>
      <c r="WOD65" s="497"/>
      <c r="WOE65" s="497"/>
      <c r="WOF65" s="497"/>
      <c r="WOG65" s="497"/>
      <c r="WOH65" s="497"/>
      <c r="WOI65" s="497"/>
      <c r="WOJ65" s="497"/>
      <c r="WOK65" s="497"/>
      <c r="WOL65" s="497"/>
      <c r="WOM65" s="497"/>
      <c r="WON65" s="497"/>
      <c r="WOO65" s="497"/>
      <c r="WOP65" s="497"/>
      <c r="WOQ65" s="497"/>
      <c r="WOR65" s="497"/>
      <c r="WOS65" s="497"/>
      <c r="WOT65" s="497"/>
      <c r="WOU65" s="497"/>
      <c r="WOV65" s="497"/>
      <c r="WOW65" s="497"/>
      <c r="WOX65" s="497"/>
      <c r="WOY65" s="497"/>
      <c r="WOZ65" s="497"/>
      <c r="WPA65" s="497"/>
      <c r="WPB65" s="497"/>
      <c r="WPC65" s="497"/>
      <c r="WPD65" s="497"/>
      <c r="WPE65" s="497"/>
      <c r="WPF65" s="497"/>
      <c r="WPG65" s="497"/>
      <c r="WPH65" s="497"/>
      <c r="WPI65" s="497"/>
      <c r="WPJ65" s="497"/>
      <c r="WPK65" s="497"/>
      <c r="WPL65" s="497"/>
      <c r="WPM65" s="497"/>
      <c r="WPN65" s="497"/>
      <c r="WPO65" s="497"/>
      <c r="WPP65" s="497"/>
      <c r="WPQ65" s="497"/>
      <c r="WPR65" s="497"/>
      <c r="WPS65" s="497"/>
      <c r="WPT65" s="497"/>
      <c r="WPU65" s="497"/>
      <c r="WPV65" s="497"/>
      <c r="WPW65" s="497"/>
      <c r="WPX65" s="497"/>
      <c r="WPY65" s="497"/>
      <c r="WPZ65" s="497"/>
      <c r="WQA65" s="497"/>
      <c r="WQB65" s="497"/>
      <c r="WQC65" s="497"/>
      <c r="WQD65" s="497"/>
      <c r="WQE65" s="497"/>
      <c r="WQF65" s="497"/>
      <c r="WQG65" s="497"/>
      <c r="WQH65" s="497"/>
      <c r="WQI65" s="497"/>
      <c r="WQJ65" s="497"/>
      <c r="WQK65" s="497"/>
      <c r="WQL65" s="497"/>
      <c r="WQM65" s="497"/>
      <c r="WQN65" s="497"/>
      <c r="WQO65" s="497"/>
      <c r="WQP65" s="497"/>
      <c r="WQQ65" s="497"/>
      <c r="WQR65" s="497"/>
      <c r="WQS65" s="497"/>
      <c r="WQT65" s="497"/>
      <c r="WQU65" s="497"/>
      <c r="WQV65" s="497"/>
      <c r="WQW65" s="497"/>
      <c r="WQX65" s="497"/>
      <c r="WQY65" s="497"/>
      <c r="WQZ65" s="497"/>
      <c r="WRA65" s="497"/>
      <c r="WRB65" s="497"/>
      <c r="WRC65" s="497"/>
      <c r="WRD65" s="497"/>
      <c r="WRE65" s="497"/>
      <c r="WRF65" s="497"/>
      <c r="WRG65" s="497"/>
      <c r="WRH65" s="497"/>
      <c r="WRI65" s="497"/>
      <c r="WRJ65" s="497"/>
      <c r="WRK65" s="497"/>
      <c r="WRL65" s="497"/>
      <c r="WRM65" s="497"/>
      <c r="WRN65" s="497"/>
      <c r="WRO65" s="497"/>
      <c r="WRP65" s="497"/>
      <c r="WRQ65" s="497"/>
      <c r="WRR65" s="497"/>
      <c r="WRS65" s="497"/>
      <c r="WRT65" s="497"/>
      <c r="WRU65" s="497"/>
      <c r="WRV65" s="497"/>
      <c r="WRW65" s="497"/>
      <c r="WRX65" s="497"/>
      <c r="WRY65" s="497"/>
      <c r="WRZ65" s="497"/>
      <c r="WSA65" s="497"/>
      <c r="WSB65" s="497"/>
      <c r="WSC65" s="497"/>
      <c r="WSD65" s="497"/>
      <c r="WSE65" s="497"/>
      <c r="WSF65" s="497"/>
      <c r="WSG65" s="497"/>
      <c r="WSH65" s="497"/>
      <c r="WSI65" s="497"/>
      <c r="WSJ65" s="497"/>
      <c r="WSK65" s="497"/>
      <c r="WSL65" s="497"/>
      <c r="WSM65" s="497"/>
      <c r="WSN65" s="497"/>
      <c r="WSO65" s="497"/>
      <c r="WSP65" s="497"/>
      <c r="WSQ65" s="497"/>
      <c r="WSR65" s="497"/>
      <c r="WSS65" s="497"/>
      <c r="WST65" s="497"/>
      <c r="WSU65" s="497"/>
      <c r="WSV65" s="497"/>
      <c r="WSW65" s="497"/>
      <c r="WSX65" s="497"/>
      <c r="WSY65" s="497"/>
      <c r="WSZ65" s="497"/>
      <c r="WTA65" s="497"/>
      <c r="WTB65" s="497"/>
      <c r="WTC65" s="497"/>
      <c r="WTD65" s="497"/>
      <c r="WTE65" s="497"/>
      <c r="WTF65" s="497"/>
      <c r="WTG65" s="497"/>
      <c r="WTH65" s="497"/>
      <c r="WTI65" s="497"/>
      <c r="WTJ65" s="497"/>
      <c r="WTK65" s="497"/>
      <c r="WTL65" s="497"/>
      <c r="WTM65" s="497"/>
      <c r="WTN65" s="497"/>
      <c r="WTO65" s="497"/>
      <c r="WTP65" s="497"/>
      <c r="WTQ65" s="497"/>
      <c r="WTR65" s="497"/>
      <c r="WTS65" s="497"/>
      <c r="WTT65" s="497"/>
      <c r="WTU65" s="497"/>
      <c r="WTV65" s="497"/>
      <c r="WTW65" s="497"/>
      <c r="WTX65" s="497"/>
      <c r="WTY65" s="497"/>
      <c r="WTZ65" s="497"/>
      <c r="WUA65" s="497"/>
      <c r="WUB65" s="497"/>
      <c r="WUC65" s="497"/>
      <c r="WUD65" s="497"/>
      <c r="WUE65" s="497"/>
      <c r="WUF65" s="497"/>
      <c r="WUG65" s="497"/>
      <c r="WUH65" s="497"/>
      <c r="WUI65" s="497"/>
      <c r="WUJ65" s="497"/>
      <c r="WUK65" s="497"/>
      <c r="WUL65" s="497"/>
      <c r="WUM65" s="497"/>
      <c r="WUN65" s="497"/>
      <c r="WUO65" s="497"/>
      <c r="WUP65" s="497"/>
      <c r="WUQ65" s="497"/>
      <c r="WUR65" s="497"/>
      <c r="WUS65" s="497"/>
      <c r="WUT65" s="497"/>
      <c r="WUU65" s="497"/>
      <c r="WUV65" s="497"/>
      <c r="WUW65" s="497"/>
      <c r="WUX65" s="497"/>
      <c r="WUY65" s="497"/>
      <c r="WUZ65" s="497"/>
      <c r="WVA65" s="497"/>
      <c r="WVB65" s="497"/>
      <c r="WVC65" s="497"/>
      <c r="WVD65" s="497"/>
      <c r="WVE65" s="497"/>
      <c r="WVF65" s="497"/>
      <c r="WVG65" s="497"/>
      <c r="WVH65" s="497"/>
      <c r="WVI65" s="497"/>
      <c r="WVJ65" s="497"/>
      <c r="WVK65" s="497"/>
      <c r="WVL65" s="497"/>
      <c r="WVM65" s="497"/>
      <c r="WVN65" s="497"/>
      <c r="WVO65" s="497"/>
      <c r="WVP65" s="497"/>
      <c r="WVQ65" s="497"/>
      <c r="WVR65" s="497"/>
      <c r="WVS65" s="497"/>
      <c r="WVT65" s="497"/>
      <c r="WVU65" s="497"/>
      <c r="WVV65" s="497"/>
      <c r="WVW65" s="497"/>
      <c r="WVX65" s="497"/>
      <c r="WVY65" s="497"/>
      <c r="WVZ65" s="497"/>
      <c r="WWA65" s="497"/>
      <c r="WWB65" s="497"/>
      <c r="WWC65" s="497"/>
      <c r="WWD65" s="497"/>
      <c r="WWE65" s="497"/>
      <c r="WWF65" s="497"/>
      <c r="WWG65" s="497"/>
      <c r="WWH65" s="497"/>
      <c r="WWI65" s="497"/>
      <c r="WWJ65" s="497"/>
      <c r="WWK65" s="497"/>
      <c r="WWL65" s="497"/>
      <c r="WWM65" s="497"/>
      <c r="WWN65" s="497"/>
      <c r="WWO65" s="497"/>
      <c r="WWP65" s="497"/>
      <c r="WWQ65" s="497"/>
      <c r="WWR65" s="497"/>
      <c r="WWS65" s="497"/>
      <c r="WWT65" s="497"/>
      <c r="WWU65" s="497"/>
      <c r="WWV65" s="497"/>
      <c r="WWW65" s="497"/>
      <c r="WWX65" s="497"/>
      <c r="WWY65" s="497"/>
      <c r="WWZ65" s="497"/>
      <c r="WXA65" s="497"/>
      <c r="WXB65" s="497"/>
      <c r="WXC65" s="497"/>
      <c r="WXD65" s="497"/>
      <c r="WXE65" s="497"/>
      <c r="WXF65" s="497"/>
      <c r="WXG65" s="497"/>
      <c r="WXH65" s="497"/>
      <c r="WXI65" s="497"/>
      <c r="WXJ65" s="497"/>
      <c r="WXK65" s="497"/>
      <c r="WXL65" s="497"/>
      <c r="WXM65" s="497"/>
      <c r="WXN65" s="497"/>
      <c r="WXO65" s="497"/>
      <c r="WXP65" s="497"/>
      <c r="WXQ65" s="497"/>
      <c r="WXR65" s="497"/>
      <c r="WXS65" s="497"/>
      <c r="WXT65" s="497"/>
      <c r="WXU65" s="497"/>
      <c r="WXV65" s="497"/>
      <c r="WXW65" s="497"/>
      <c r="WXX65" s="497"/>
      <c r="WXY65" s="497"/>
      <c r="WXZ65" s="497"/>
      <c r="WYA65" s="497"/>
      <c r="WYB65" s="497"/>
      <c r="WYC65" s="497"/>
      <c r="WYD65" s="497"/>
      <c r="WYE65" s="497"/>
      <c r="WYF65" s="497"/>
      <c r="WYG65" s="497"/>
      <c r="WYH65" s="497"/>
      <c r="WYI65" s="497"/>
      <c r="WYJ65" s="497"/>
      <c r="WYK65" s="497"/>
      <c r="WYL65" s="497"/>
      <c r="WYM65" s="497"/>
      <c r="WYN65" s="497"/>
      <c r="WYO65" s="497"/>
      <c r="WYP65" s="497"/>
      <c r="WYQ65" s="497"/>
      <c r="WYR65" s="497"/>
      <c r="WYS65" s="497"/>
      <c r="WYT65" s="497"/>
      <c r="WYU65" s="497"/>
      <c r="WYV65" s="497"/>
      <c r="WYW65" s="497"/>
      <c r="WYX65" s="497"/>
      <c r="WYY65" s="497"/>
      <c r="WYZ65" s="497"/>
      <c r="WZA65" s="497"/>
      <c r="WZB65" s="497"/>
      <c r="WZC65" s="497"/>
      <c r="WZD65" s="497"/>
      <c r="WZE65" s="497"/>
      <c r="WZF65" s="497"/>
      <c r="WZG65" s="497"/>
      <c r="WZH65" s="497"/>
      <c r="WZI65" s="497"/>
      <c r="WZJ65" s="497"/>
      <c r="WZK65" s="497"/>
      <c r="WZL65" s="497"/>
      <c r="WZM65" s="497"/>
      <c r="WZN65" s="497"/>
      <c r="WZO65" s="497"/>
      <c r="WZP65" s="497"/>
      <c r="WZQ65" s="497"/>
      <c r="WZR65" s="497"/>
      <c r="WZS65" s="497"/>
      <c r="WZT65" s="497"/>
      <c r="WZU65" s="497"/>
      <c r="WZV65" s="497"/>
      <c r="WZW65" s="497"/>
      <c r="WZX65" s="497"/>
      <c r="WZY65" s="497"/>
      <c r="WZZ65" s="497"/>
      <c r="XAA65" s="497"/>
      <c r="XAB65" s="497"/>
      <c r="XAC65" s="497"/>
      <c r="XAD65" s="497"/>
      <c r="XAE65" s="497"/>
      <c r="XAF65" s="497"/>
      <c r="XAG65" s="497"/>
      <c r="XAH65" s="497"/>
      <c r="XAI65" s="497"/>
      <c r="XAJ65" s="497"/>
      <c r="XAK65" s="497"/>
      <c r="XAL65" s="497"/>
      <c r="XAM65" s="497"/>
      <c r="XAN65" s="497"/>
      <c r="XAO65" s="497"/>
      <c r="XAP65" s="497"/>
      <c r="XAQ65" s="497"/>
      <c r="XAR65" s="497"/>
      <c r="XAS65" s="497"/>
      <c r="XAT65" s="497"/>
      <c r="XAU65" s="497"/>
      <c r="XAV65" s="497"/>
      <c r="XAW65" s="497"/>
      <c r="XAX65" s="497"/>
      <c r="XAY65" s="497"/>
      <c r="XAZ65" s="497"/>
      <c r="XBA65" s="497"/>
      <c r="XBB65" s="497"/>
      <c r="XBC65" s="497"/>
      <c r="XBD65" s="497"/>
      <c r="XBE65" s="497"/>
      <c r="XBF65" s="497"/>
      <c r="XBG65" s="497"/>
      <c r="XBH65" s="497"/>
      <c r="XBI65" s="497"/>
      <c r="XBJ65" s="497"/>
      <c r="XBK65" s="497"/>
      <c r="XBL65" s="497"/>
      <c r="XBM65" s="497"/>
      <c r="XBN65" s="497"/>
      <c r="XBO65" s="497"/>
      <c r="XBP65" s="497"/>
      <c r="XBQ65" s="497"/>
      <c r="XBR65" s="497"/>
      <c r="XBS65" s="497"/>
      <c r="XBT65" s="497"/>
      <c r="XBU65" s="497"/>
      <c r="XBV65" s="497"/>
      <c r="XBW65" s="497"/>
      <c r="XBX65" s="497"/>
      <c r="XBY65" s="497"/>
      <c r="XBZ65" s="497"/>
      <c r="XCA65" s="497"/>
      <c r="XCB65" s="497"/>
      <c r="XCC65" s="497"/>
      <c r="XCD65" s="497"/>
      <c r="XCE65" s="497"/>
      <c r="XCF65" s="497"/>
      <c r="XCG65" s="497"/>
      <c r="XCH65" s="497"/>
      <c r="XCI65" s="497"/>
      <c r="XCJ65" s="497"/>
      <c r="XCK65" s="497"/>
      <c r="XCL65" s="497"/>
      <c r="XCM65" s="497"/>
      <c r="XCN65" s="497"/>
      <c r="XCO65" s="497"/>
      <c r="XCP65" s="497"/>
      <c r="XCQ65" s="497"/>
      <c r="XCR65" s="497"/>
      <c r="XCS65" s="497"/>
      <c r="XCT65" s="497"/>
      <c r="XCU65" s="497"/>
      <c r="XCV65" s="497"/>
      <c r="XCW65" s="497"/>
      <c r="XCX65" s="497"/>
      <c r="XCY65" s="497"/>
      <c r="XCZ65" s="497"/>
      <c r="XDA65" s="497"/>
      <c r="XDB65" s="497"/>
      <c r="XDC65" s="497"/>
      <c r="XDD65" s="497"/>
      <c r="XDE65" s="497"/>
      <c r="XDF65" s="497"/>
      <c r="XDG65" s="497"/>
      <c r="XDH65" s="497"/>
      <c r="XDI65" s="497"/>
      <c r="XDJ65" s="497"/>
      <c r="XDK65" s="497"/>
      <c r="XDL65" s="497"/>
      <c r="XDM65" s="497"/>
      <c r="XDN65" s="497"/>
      <c r="XDO65" s="497"/>
      <c r="XDP65" s="497"/>
      <c r="XDQ65" s="497"/>
      <c r="XDR65" s="497"/>
      <c r="XDS65" s="497"/>
      <c r="XDT65" s="497"/>
      <c r="XDU65" s="497"/>
      <c r="XDV65" s="497"/>
      <c r="XDW65" s="497"/>
      <c r="XDX65" s="497"/>
      <c r="XDY65" s="497"/>
      <c r="XDZ65" s="497"/>
      <c r="XEA65" s="497"/>
      <c r="XEB65" s="497"/>
      <c r="XEC65" s="497"/>
      <c r="XED65" s="497"/>
      <c r="XEE65" s="497"/>
      <c r="XEF65" s="497"/>
      <c r="XEG65" s="497"/>
      <c r="XEH65" s="497"/>
      <c r="XEI65" s="497"/>
      <c r="XEJ65" s="497"/>
      <c r="XEK65" s="497"/>
      <c r="XEL65" s="497"/>
      <c r="XEM65" s="497"/>
      <c r="XEN65" s="497"/>
      <c r="XEO65" s="497"/>
      <c r="XEP65" s="497"/>
      <c r="XEQ65" s="497"/>
      <c r="XER65" s="497"/>
      <c r="XES65" s="497"/>
      <c r="XET65" s="497"/>
      <c r="XEU65" s="497"/>
      <c r="XEV65" s="497"/>
      <c r="XEW65" s="497"/>
      <c r="XEX65" s="497"/>
      <c r="XEY65" s="497"/>
      <c r="XEZ65" s="497"/>
      <c r="XFA65" s="497"/>
      <c r="XFB65" s="497"/>
      <c r="XFC65" s="497"/>
      <c r="XFD65" s="497"/>
    </row>
    <row r="66" s="385" customFormat="1" hidden="1" customHeight="1" spans="1:16384">
      <c r="A66" s="429" t="str">
        <f t="shared" si="30"/>
        <v>西U3-1</v>
      </c>
      <c r="B66" s="430">
        <f t="shared" si="6"/>
        <v>251.8691</v>
      </c>
      <c r="C66" s="430">
        <f t="shared" si="7"/>
        <v>271.8691</v>
      </c>
      <c r="D66" s="431">
        <f t="shared" si="8"/>
        <v>20</v>
      </c>
      <c r="E66" s="432">
        <f t="shared" si="9"/>
        <v>3.348</v>
      </c>
      <c r="F66" s="432">
        <f t="shared" si="10"/>
        <v>3.348</v>
      </c>
      <c r="G66" s="432">
        <f t="shared" si="11"/>
        <v>-2.78233</v>
      </c>
      <c r="H66" s="432">
        <f t="shared" si="12"/>
        <v>-3.34525</v>
      </c>
      <c r="I66" s="432">
        <f t="shared" si="13"/>
        <v>6.13033</v>
      </c>
      <c r="J66" s="432">
        <f t="shared" si="14"/>
        <v>6.69325</v>
      </c>
      <c r="K66" s="455">
        <f t="shared" si="15"/>
        <v>0.8</v>
      </c>
      <c r="L66" s="455">
        <f>LOOKUP(MAX(J66,I66),{0,3.5,4,5,6.5,7.5,9,10},{0.3,0.4,0.5,0.6,0.7,0.8,0.9})</f>
        <v>0.7</v>
      </c>
      <c r="M66" s="455">
        <f t="shared" si="16"/>
        <v>13.9</v>
      </c>
      <c r="N66" s="455">
        <f t="shared" si="17"/>
        <v>13.9</v>
      </c>
      <c r="O66" s="456">
        <f t="shared" si="18"/>
        <v>2.93019</v>
      </c>
      <c r="P66" s="457">
        <f t="shared" si="19"/>
        <v>2.99311</v>
      </c>
      <c r="Q66" s="457">
        <f t="shared" si="20"/>
        <v>1.75</v>
      </c>
      <c r="R66" s="431">
        <f t="shared" si="21"/>
        <v>1.75</v>
      </c>
      <c r="S66" s="488">
        <f t="shared" si="22"/>
        <v>0</v>
      </c>
      <c r="T66" s="489">
        <f t="shared" si="23"/>
        <v>2.16349</v>
      </c>
      <c r="U66" s="490">
        <f t="shared" si="24"/>
        <v>1.21551</v>
      </c>
      <c r="V66" s="490">
        <f t="shared" si="25"/>
        <v>0.45</v>
      </c>
      <c r="W66" s="489">
        <f t="shared" si="26"/>
        <v>0.45</v>
      </c>
      <c r="X66" s="491">
        <f t="shared" si="31"/>
        <v>0</v>
      </c>
      <c r="Y66" s="473">
        <f t="shared" si="28"/>
        <v>0</v>
      </c>
      <c r="Z66" s="473">
        <f t="shared" si="29"/>
        <v>0</v>
      </c>
      <c r="AA66" s="497"/>
      <c r="AB66" s="504"/>
      <c r="AC66" s="504"/>
      <c r="AD66" s="497"/>
      <c r="AE66" s="497"/>
      <c r="AF66" s="497"/>
      <c r="AG66" s="497"/>
      <c r="AH66" s="497"/>
      <c r="AI66" s="497"/>
      <c r="AJ66" s="497"/>
      <c r="AK66" s="497"/>
      <c r="AL66" s="497"/>
      <c r="AM66" s="497"/>
      <c r="AN66" s="497"/>
      <c r="AO66" s="497"/>
      <c r="AP66" s="497"/>
      <c r="AQ66" s="497"/>
      <c r="AR66" s="497"/>
      <c r="AS66" s="497"/>
      <c r="AT66" s="497"/>
      <c r="AU66" s="497"/>
      <c r="AV66" s="497"/>
      <c r="AW66" s="497"/>
      <c r="AX66" s="497"/>
      <c r="AY66" s="497"/>
      <c r="AZ66" s="497"/>
      <c r="BA66" s="497"/>
      <c r="BB66" s="497"/>
      <c r="BC66" s="497"/>
      <c r="BD66" s="497"/>
      <c r="BE66" s="497"/>
      <c r="BF66" s="497"/>
      <c r="BG66" s="497"/>
      <c r="BH66" s="497"/>
      <c r="BI66" s="497"/>
      <c r="BJ66" s="497"/>
      <c r="BK66" s="497"/>
      <c r="BL66" s="497"/>
      <c r="BM66" s="497"/>
      <c r="BN66" s="497"/>
      <c r="BO66" s="497"/>
      <c r="BP66" s="497"/>
      <c r="BQ66" s="497"/>
      <c r="BR66" s="497"/>
      <c r="BS66" s="497"/>
      <c r="BT66" s="497"/>
      <c r="BU66" s="497"/>
      <c r="BV66" s="497"/>
      <c r="BW66" s="497"/>
      <c r="BX66" s="497"/>
      <c r="BY66" s="497"/>
      <c r="BZ66" s="497"/>
      <c r="CA66" s="497"/>
      <c r="CB66" s="497"/>
      <c r="CC66" s="497"/>
      <c r="CD66" s="497"/>
      <c r="CE66" s="497"/>
      <c r="CF66" s="497"/>
      <c r="CG66" s="497"/>
      <c r="CH66" s="497"/>
      <c r="CI66" s="497"/>
      <c r="CJ66" s="497"/>
      <c r="CK66" s="497"/>
      <c r="CL66" s="497"/>
      <c r="CM66" s="497"/>
      <c r="CN66" s="497"/>
      <c r="CO66" s="497"/>
      <c r="CP66" s="497"/>
      <c r="CQ66" s="497"/>
      <c r="CR66" s="497"/>
      <c r="CS66" s="497"/>
      <c r="CT66" s="497"/>
      <c r="CU66" s="497"/>
      <c r="CV66" s="497"/>
      <c r="CW66" s="497"/>
      <c r="CX66" s="497"/>
      <c r="CY66" s="497"/>
      <c r="CZ66" s="497"/>
      <c r="DA66" s="497"/>
      <c r="DB66" s="497"/>
      <c r="DC66" s="497"/>
      <c r="DD66" s="497"/>
      <c r="DE66" s="497"/>
      <c r="DF66" s="497"/>
      <c r="DG66" s="497"/>
      <c r="DH66" s="497"/>
      <c r="DI66" s="497"/>
      <c r="DJ66" s="497"/>
      <c r="DK66" s="497"/>
      <c r="DL66" s="497"/>
      <c r="DM66" s="497"/>
      <c r="DN66" s="497"/>
      <c r="DO66" s="497"/>
      <c r="DP66" s="497"/>
      <c r="DQ66" s="497"/>
      <c r="DR66" s="497"/>
      <c r="DS66" s="497"/>
      <c r="DT66" s="497"/>
      <c r="DU66" s="497"/>
      <c r="DV66" s="497"/>
      <c r="DW66" s="497"/>
      <c r="DX66" s="497"/>
      <c r="DY66" s="497"/>
      <c r="DZ66" s="497"/>
      <c r="EA66" s="497"/>
      <c r="EB66" s="497"/>
      <c r="EC66" s="497"/>
      <c r="ED66" s="497"/>
      <c r="EE66" s="497"/>
      <c r="EF66" s="497"/>
      <c r="EG66" s="497"/>
      <c r="EH66" s="497"/>
      <c r="EI66" s="497"/>
      <c r="EJ66" s="497"/>
      <c r="EK66" s="497"/>
      <c r="EL66" s="497"/>
      <c r="EM66" s="497"/>
      <c r="EN66" s="497"/>
      <c r="EO66" s="497"/>
      <c r="EP66" s="497"/>
      <c r="EQ66" s="497"/>
      <c r="ER66" s="497"/>
      <c r="ES66" s="497"/>
      <c r="ET66" s="497"/>
      <c r="EU66" s="497"/>
      <c r="EV66" s="497"/>
      <c r="EW66" s="497"/>
      <c r="EX66" s="497"/>
      <c r="EY66" s="497"/>
      <c r="EZ66" s="497"/>
      <c r="FA66" s="497"/>
      <c r="FB66" s="497"/>
      <c r="FC66" s="497"/>
      <c r="FD66" s="497"/>
      <c r="FE66" s="497"/>
      <c r="FF66" s="497"/>
      <c r="FG66" s="497"/>
      <c r="FH66" s="497"/>
      <c r="FI66" s="497"/>
      <c r="FJ66" s="497"/>
      <c r="FK66" s="497"/>
      <c r="FL66" s="497"/>
      <c r="FM66" s="497"/>
      <c r="FN66" s="497"/>
      <c r="FO66" s="497"/>
      <c r="FP66" s="497"/>
      <c r="FQ66" s="497"/>
      <c r="FR66" s="497"/>
      <c r="FS66" s="497"/>
      <c r="FT66" s="497"/>
      <c r="FU66" s="497"/>
      <c r="FV66" s="497"/>
      <c r="FW66" s="497"/>
      <c r="FX66" s="497"/>
      <c r="FY66" s="497"/>
      <c r="FZ66" s="497"/>
      <c r="GA66" s="497"/>
      <c r="GB66" s="497"/>
      <c r="GC66" s="497"/>
      <c r="GD66" s="497"/>
      <c r="GE66" s="497"/>
      <c r="GF66" s="497"/>
      <c r="GG66" s="497"/>
      <c r="GH66" s="497"/>
      <c r="GI66" s="497"/>
      <c r="GJ66" s="497"/>
      <c r="GK66" s="497"/>
      <c r="GL66" s="497"/>
      <c r="GM66" s="497"/>
      <c r="GN66" s="497"/>
      <c r="GO66" s="497"/>
      <c r="GP66" s="497"/>
      <c r="GQ66" s="497"/>
      <c r="GR66" s="497"/>
      <c r="GS66" s="497"/>
      <c r="GT66" s="497"/>
      <c r="GU66" s="497"/>
      <c r="GV66" s="497"/>
      <c r="GW66" s="497"/>
      <c r="GX66" s="497"/>
      <c r="GY66" s="497"/>
      <c r="GZ66" s="497"/>
      <c r="HA66" s="497"/>
      <c r="HB66" s="497"/>
      <c r="HC66" s="497"/>
      <c r="HD66" s="497"/>
      <c r="HE66" s="497"/>
      <c r="HF66" s="497"/>
      <c r="HG66" s="497"/>
      <c r="HH66" s="497"/>
      <c r="HI66" s="497"/>
      <c r="HJ66" s="497"/>
      <c r="HK66" s="497"/>
      <c r="HL66" s="497"/>
      <c r="HM66" s="497"/>
      <c r="HN66" s="497"/>
      <c r="HO66" s="497"/>
      <c r="HP66" s="497"/>
      <c r="HQ66" s="497"/>
      <c r="HR66" s="497"/>
      <c r="HS66" s="497"/>
      <c r="HT66" s="497"/>
      <c r="HU66" s="497"/>
      <c r="HV66" s="497"/>
      <c r="HW66" s="497"/>
      <c r="HX66" s="497"/>
      <c r="HY66" s="497"/>
      <c r="HZ66" s="497"/>
      <c r="IA66" s="497"/>
      <c r="IB66" s="497"/>
      <c r="IC66" s="497"/>
      <c r="ID66" s="497"/>
      <c r="IE66" s="497"/>
      <c r="IF66" s="497"/>
      <c r="IG66" s="497"/>
      <c r="IH66" s="497"/>
      <c r="II66" s="497"/>
      <c r="IJ66" s="497"/>
      <c r="IK66" s="497"/>
      <c r="IL66" s="497"/>
      <c r="IM66" s="497"/>
      <c r="IN66" s="497"/>
      <c r="IO66" s="497"/>
      <c r="IP66" s="497"/>
      <c r="IQ66" s="497"/>
      <c r="IR66" s="497"/>
      <c r="IS66" s="497"/>
      <c r="IT66" s="497"/>
      <c r="IU66" s="497"/>
      <c r="IV66" s="497"/>
      <c r="IW66" s="497"/>
      <c r="IX66" s="497"/>
      <c r="IY66" s="497"/>
      <c r="IZ66" s="497"/>
      <c r="JA66" s="497"/>
      <c r="JB66" s="497"/>
      <c r="JC66" s="497"/>
      <c r="JD66" s="497"/>
      <c r="JE66" s="497"/>
      <c r="JF66" s="497"/>
      <c r="JG66" s="497"/>
      <c r="JH66" s="497"/>
      <c r="JI66" s="497"/>
      <c r="JJ66" s="497"/>
      <c r="JK66" s="497"/>
      <c r="JL66" s="497"/>
      <c r="JM66" s="497"/>
      <c r="JN66" s="497"/>
      <c r="JO66" s="497"/>
      <c r="JP66" s="497"/>
      <c r="JQ66" s="497"/>
      <c r="JR66" s="497"/>
      <c r="JS66" s="497"/>
      <c r="JT66" s="497"/>
      <c r="JU66" s="497"/>
      <c r="JV66" s="497"/>
      <c r="JW66" s="497"/>
      <c r="JX66" s="497"/>
      <c r="JY66" s="497"/>
      <c r="JZ66" s="497"/>
      <c r="KA66" s="497"/>
      <c r="KB66" s="497"/>
      <c r="KC66" s="497"/>
      <c r="KD66" s="497"/>
      <c r="KE66" s="497"/>
      <c r="KF66" s="497"/>
      <c r="KG66" s="497"/>
      <c r="KH66" s="497"/>
      <c r="KI66" s="497"/>
      <c r="KJ66" s="497"/>
      <c r="KK66" s="497"/>
      <c r="KL66" s="497"/>
      <c r="KM66" s="497"/>
      <c r="KN66" s="497"/>
      <c r="KO66" s="497"/>
      <c r="KP66" s="497"/>
      <c r="KQ66" s="497"/>
      <c r="KR66" s="497"/>
      <c r="KS66" s="497"/>
      <c r="KT66" s="497"/>
      <c r="KU66" s="497"/>
      <c r="KV66" s="497"/>
      <c r="KW66" s="497"/>
      <c r="KX66" s="497"/>
      <c r="KY66" s="497"/>
      <c r="KZ66" s="497"/>
      <c r="LA66" s="497"/>
      <c r="LB66" s="497"/>
      <c r="LC66" s="497"/>
      <c r="LD66" s="497"/>
      <c r="LE66" s="497"/>
      <c r="LF66" s="497"/>
      <c r="LG66" s="497"/>
      <c r="LH66" s="497"/>
      <c r="LI66" s="497"/>
      <c r="LJ66" s="497"/>
      <c r="LK66" s="497"/>
      <c r="LL66" s="497"/>
      <c r="LM66" s="497"/>
      <c r="LN66" s="497"/>
      <c r="LO66" s="497"/>
      <c r="LP66" s="497"/>
      <c r="LQ66" s="497"/>
      <c r="LR66" s="497"/>
      <c r="LS66" s="497"/>
      <c r="LT66" s="497"/>
      <c r="LU66" s="497"/>
      <c r="LV66" s="497"/>
      <c r="LW66" s="497"/>
      <c r="LX66" s="497"/>
      <c r="LY66" s="497"/>
      <c r="LZ66" s="497"/>
      <c r="MA66" s="497"/>
      <c r="MB66" s="497"/>
      <c r="MC66" s="497"/>
      <c r="MD66" s="497"/>
      <c r="ME66" s="497"/>
      <c r="MF66" s="497"/>
      <c r="MG66" s="497"/>
      <c r="MH66" s="497"/>
      <c r="MI66" s="497"/>
      <c r="MJ66" s="497"/>
      <c r="MK66" s="497"/>
      <c r="ML66" s="497"/>
      <c r="MM66" s="497"/>
      <c r="MN66" s="497"/>
      <c r="MO66" s="497"/>
      <c r="MP66" s="497"/>
      <c r="MQ66" s="497"/>
      <c r="MR66" s="497"/>
      <c r="MS66" s="497"/>
      <c r="MT66" s="497"/>
      <c r="MU66" s="497"/>
      <c r="MV66" s="497"/>
      <c r="MW66" s="497"/>
      <c r="MX66" s="497"/>
      <c r="MY66" s="497"/>
      <c r="MZ66" s="497"/>
      <c r="NA66" s="497"/>
      <c r="NB66" s="497"/>
      <c r="NC66" s="497"/>
      <c r="ND66" s="497"/>
      <c r="NE66" s="497"/>
      <c r="NF66" s="497"/>
      <c r="NG66" s="497"/>
      <c r="NH66" s="497"/>
      <c r="NI66" s="497"/>
      <c r="NJ66" s="497"/>
      <c r="NK66" s="497"/>
      <c r="NL66" s="497"/>
      <c r="NM66" s="497"/>
      <c r="NN66" s="497"/>
      <c r="NO66" s="497"/>
      <c r="NP66" s="497"/>
      <c r="NQ66" s="497"/>
      <c r="NR66" s="497"/>
      <c r="NS66" s="497"/>
      <c r="NT66" s="497"/>
      <c r="NU66" s="497"/>
      <c r="NV66" s="497"/>
      <c r="NW66" s="497"/>
      <c r="NX66" s="497"/>
      <c r="NY66" s="497"/>
      <c r="NZ66" s="497"/>
      <c r="OA66" s="497"/>
      <c r="OB66" s="497"/>
      <c r="OC66" s="497"/>
      <c r="OD66" s="497"/>
      <c r="OE66" s="497"/>
      <c r="OF66" s="497"/>
      <c r="OG66" s="497"/>
      <c r="OH66" s="497"/>
      <c r="OI66" s="497"/>
      <c r="OJ66" s="497"/>
      <c r="OK66" s="497"/>
      <c r="OL66" s="497"/>
      <c r="OM66" s="497"/>
      <c r="ON66" s="497"/>
      <c r="OO66" s="497"/>
      <c r="OP66" s="497"/>
      <c r="OQ66" s="497"/>
      <c r="OR66" s="497"/>
      <c r="OS66" s="497"/>
      <c r="OT66" s="497"/>
      <c r="OU66" s="497"/>
      <c r="OV66" s="497"/>
      <c r="OW66" s="497"/>
      <c r="OX66" s="497"/>
      <c r="OY66" s="497"/>
      <c r="OZ66" s="497"/>
      <c r="PA66" s="497"/>
      <c r="PB66" s="497"/>
      <c r="PC66" s="497"/>
      <c r="PD66" s="497"/>
      <c r="PE66" s="497"/>
      <c r="PF66" s="497"/>
      <c r="PG66" s="497"/>
      <c r="PH66" s="497"/>
      <c r="PI66" s="497"/>
      <c r="PJ66" s="497"/>
      <c r="PK66" s="497"/>
      <c r="PL66" s="497"/>
      <c r="PM66" s="497"/>
      <c r="PN66" s="497"/>
      <c r="PO66" s="497"/>
      <c r="PP66" s="497"/>
      <c r="PQ66" s="497"/>
      <c r="PR66" s="497"/>
      <c r="PS66" s="497"/>
      <c r="PT66" s="497"/>
      <c r="PU66" s="497"/>
      <c r="PV66" s="497"/>
      <c r="PW66" s="497"/>
      <c r="PX66" s="497"/>
      <c r="PY66" s="497"/>
      <c r="PZ66" s="497"/>
      <c r="QA66" s="497"/>
      <c r="QB66" s="497"/>
      <c r="QC66" s="497"/>
      <c r="QD66" s="497"/>
      <c r="QE66" s="497"/>
      <c r="QF66" s="497"/>
      <c r="QG66" s="497"/>
      <c r="QH66" s="497"/>
      <c r="QI66" s="497"/>
      <c r="QJ66" s="497"/>
      <c r="QK66" s="497"/>
      <c r="QL66" s="497"/>
      <c r="QM66" s="497"/>
      <c r="QN66" s="497"/>
      <c r="QO66" s="497"/>
      <c r="QP66" s="497"/>
      <c r="QQ66" s="497"/>
      <c r="QR66" s="497"/>
      <c r="QS66" s="497"/>
      <c r="QT66" s="497"/>
      <c r="QU66" s="497"/>
      <c r="QV66" s="497"/>
      <c r="QW66" s="497"/>
      <c r="QX66" s="497"/>
      <c r="QY66" s="497"/>
      <c r="QZ66" s="497"/>
      <c r="RA66" s="497"/>
      <c r="RB66" s="497"/>
      <c r="RC66" s="497"/>
      <c r="RD66" s="497"/>
      <c r="RE66" s="497"/>
      <c r="RF66" s="497"/>
      <c r="RG66" s="497"/>
      <c r="RH66" s="497"/>
      <c r="RI66" s="497"/>
      <c r="RJ66" s="497"/>
      <c r="RK66" s="497"/>
      <c r="RL66" s="497"/>
      <c r="RM66" s="497"/>
      <c r="RN66" s="497"/>
      <c r="RO66" s="497"/>
      <c r="RP66" s="497"/>
      <c r="RQ66" s="497"/>
      <c r="RR66" s="497"/>
      <c r="RS66" s="497"/>
      <c r="RT66" s="497"/>
      <c r="RU66" s="497"/>
      <c r="RV66" s="497"/>
      <c r="RW66" s="497"/>
      <c r="RX66" s="497"/>
      <c r="RY66" s="497"/>
      <c r="RZ66" s="497"/>
      <c r="SA66" s="497"/>
      <c r="SB66" s="497"/>
      <c r="SC66" s="497"/>
      <c r="SD66" s="497"/>
      <c r="SE66" s="497"/>
      <c r="SF66" s="497"/>
      <c r="SG66" s="497"/>
      <c r="SH66" s="497"/>
      <c r="SI66" s="497"/>
      <c r="SJ66" s="497"/>
      <c r="SK66" s="497"/>
      <c r="SL66" s="497"/>
      <c r="SM66" s="497"/>
      <c r="SN66" s="497"/>
      <c r="SO66" s="497"/>
      <c r="SP66" s="497"/>
      <c r="SQ66" s="497"/>
      <c r="SR66" s="497"/>
      <c r="SS66" s="497"/>
      <c r="ST66" s="497"/>
      <c r="SU66" s="497"/>
      <c r="SV66" s="497"/>
      <c r="SW66" s="497"/>
      <c r="SX66" s="497"/>
      <c r="SY66" s="497"/>
      <c r="SZ66" s="497"/>
      <c r="TA66" s="497"/>
      <c r="TB66" s="497"/>
      <c r="TC66" s="497"/>
      <c r="TD66" s="497"/>
      <c r="TE66" s="497"/>
      <c r="TF66" s="497"/>
      <c r="TG66" s="497"/>
      <c r="TH66" s="497"/>
      <c r="TI66" s="497"/>
      <c r="TJ66" s="497"/>
      <c r="TK66" s="497"/>
      <c r="TL66" s="497"/>
      <c r="TM66" s="497"/>
      <c r="TN66" s="497"/>
      <c r="TO66" s="497"/>
      <c r="TP66" s="497"/>
      <c r="TQ66" s="497"/>
      <c r="TR66" s="497"/>
      <c r="TS66" s="497"/>
      <c r="TT66" s="497"/>
      <c r="TU66" s="497"/>
      <c r="TV66" s="497"/>
      <c r="TW66" s="497"/>
      <c r="TX66" s="497"/>
      <c r="TY66" s="497"/>
      <c r="TZ66" s="497"/>
      <c r="UA66" s="497"/>
      <c r="UB66" s="497"/>
      <c r="UC66" s="497"/>
      <c r="UD66" s="497"/>
      <c r="UE66" s="497"/>
      <c r="UF66" s="497"/>
      <c r="UG66" s="497"/>
      <c r="UH66" s="497"/>
      <c r="UI66" s="497"/>
      <c r="UJ66" s="497"/>
      <c r="UK66" s="497"/>
      <c r="UL66" s="497"/>
      <c r="UM66" s="497"/>
      <c r="UN66" s="497"/>
      <c r="UO66" s="497"/>
      <c r="UP66" s="497"/>
      <c r="UQ66" s="497"/>
      <c r="UR66" s="497"/>
      <c r="US66" s="497"/>
      <c r="UT66" s="497"/>
      <c r="UU66" s="497"/>
      <c r="UV66" s="497"/>
      <c r="UW66" s="497"/>
      <c r="UX66" s="497"/>
      <c r="UY66" s="497"/>
      <c r="UZ66" s="497"/>
      <c r="VA66" s="497"/>
      <c r="VB66" s="497"/>
      <c r="VC66" s="497"/>
      <c r="VD66" s="497"/>
      <c r="VE66" s="497"/>
      <c r="VF66" s="497"/>
      <c r="VG66" s="497"/>
      <c r="VH66" s="497"/>
      <c r="VI66" s="497"/>
      <c r="VJ66" s="497"/>
      <c r="VK66" s="497"/>
      <c r="VL66" s="497"/>
      <c r="VM66" s="497"/>
      <c r="VN66" s="497"/>
      <c r="VO66" s="497"/>
      <c r="VP66" s="497"/>
      <c r="VQ66" s="497"/>
      <c r="VR66" s="497"/>
      <c r="VS66" s="497"/>
      <c r="VT66" s="497"/>
      <c r="VU66" s="497"/>
      <c r="VV66" s="497"/>
      <c r="VW66" s="497"/>
      <c r="VX66" s="497"/>
      <c r="VY66" s="497"/>
      <c r="VZ66" s="497"/>
      <c r="WA66" s="497"/>
      <c r="WB66" s="497"/>
      <c r="WC66" s="497"/>
      <c r="WD66" s="497"/>
      <c r="WE66" s="497"/>
      <c r="WF66" s="497"/>
      <c r="WG66" s="497"/>
      <c r="WH66" s="497"/>
      <c r="WI66" s="497"/>
      <c r="WJ66" s="497"/>
      <c r="WK66" s="497"/>
      <c r="WL66" s="497"/>
      <c r="WM66" s="497"/>
      <c r="WN66" s="497"/>
      <c r="WO66" s="497"/>
      <c r="WP66" s="497"/>
      <c r="WQ66" s="497"/>
      <c r="WR66" s="497"/>
      <c r="WS66" s="497"/>
      <c r="WT66" s="497"/>
      <c r="WU66" s="497"/>
      <c r="WV66" s="497"/>
      <c r="WW66" s="497"/>
      <c r="WX66" s="497"/>
      <c r="WY66" s="497"/>
      <c r="WZ66" s="497"/>
      <c r="XA66" s="497"/>
      <c r="XB66" s="497"/>
      <c r="XC66" s="497"/>
      <c r="XD66" s="497"/>
      <c r="XE66" s="497"/>
      <c r="XF66" s="497"/>
      <c r="XG66" s="497"/>
      <c r="XH66" s="497"/>
      <c r="XI66" s="497"/>
      <c r="XJ66" s="497"/>
      <c r="XK66" s="497"/>
      <c r="XL66" s="497"/>
      <c r="XM66" s="497"/>
      <c r="XN66" s="497"/>
      <c r="XO66" s="497"/>
      <c r="XP66" s="497"/>
      <c r="XQ66" s="497"/>
      <c r="XR66" s="497"/>
      <c r="XS66" s="497"/>
      <c r="XT66" s="497"/>
      <c r="XU66" s="497"/>
      <c r="XV66" s="497"/>
      <c r="XW66" s="497"/>
      <c r="XX66" s="497"/>
      <c r="XY66" s="497"/>
      <c r="XZ66" s="497"/>
      <c r="YA66" s="497"/>
      <c r="YB66" s="497"/>
      <c r="YC66" s="497"/>
      <c r="YD66" s="497"/>
      <c r="YE66" s="497"/>
      <c r="YF66" s="497"/>
      <c r="YG66" s="497"/>
      <c r="YH66" s="497"/>
      <c r="YI66" s="497"/>
      <c r="YJ66" s="497"/>
      <c r="YK66" s="497"/>
      <c r="YL66" s="497"/>
      <c r="YM66" s="497"/>
      <c r="YN66" s="497"/>
      <c r="YO66" s="497"/>
      <c r="YP66" s="497"/>
      <c r="YQ66" s="497"/>
      <c r="YR66" s="497"/>
      <c r="YS66" s="497"/>
      <c r="YT66" s="497"/>
      <c r="YU66" s="497"/>
      <c r="YV66" s="497"/>
      <c r="YW66" s="497"/>
      <c r="YX66" s="497"/>
      <c r="YY66" s="497"/>
      <c r="YZ66" s="497"/>
      <c r="ZA66" s="497"/>
      <c r="ZB66" s="497"/>
      <c r="ZC66" s="497"/>
      <c r="ZD66" s="497"/>
      <c r="ZE66" s="497"/>
      <c r="ZF66" s="497"/>
      <c r="ZG66" s="497"/>
      <c r="ZH66" s="497"/>
      <c r="ZI66" s="497"/>
      <c r="ZJ66" s="497"/>
      <c r="ZK66" s="497"/>
      <c r="ZL66" s="497"/>
      <c r="ZM66" s="497"/>
      <c r="ZN66" s="497"/>
      <c r="ZO66" s="497"/>
      <c r="ZP66" s="497"/>
      <c r="ZQ66" s="497"/>
      <c r="ZR66" s="497"/>
      <c r="ZS66" s="497"/>
      <c r="ZT66" s="497"/>
      <c r="ZU66" s="497"/>
      <c r="ZV66" s="497"/>
      <c r="ZW66" s="497"/>
      <c r="ZX66" s="497"/>
      <c r="ZY66" s="497"/>
      <c r="ZZ66" s="497"/>
      <c r="AAA66" s="497"/>
      <c r="AAB66" s="497"/>
      <c r="AAC66" s="497"/>
      <c r="AAD66" s="497"/>
      <c r="AAE66" s="497"/>
      <c r="AAF66" s="497"/>
      <c r="AAG66" s="497"/>
      <c r="AAH66" s="497"/>
      <c r="AAI66" s="497"/>
      <c r="AAJ66" s="497"/>
      <c r="AAK66" s="497"/>
      <c r="AAL66" s="497"/>
      <c r="AAM66" s="497"/>
      <c r="AAN66" s="497"/>
      <c r="AAO66" s="497"/>
      <c r="AAP66" s="497"/>
      <c r="AAQ66" s="497"/>
      <c r="AAR66" s="497"/>
      <c r="AAS66" s="497"/>
      <c r="AAT66" s="497"/>
      <c r="AAU66" s="497"/>
      <c r="AAV66" s="497"/>
      <c r="AAW66" s="497"/>
      <c r="AAX66" s="497"/>
      <c r="AAY66" s="497"/>
      <c r="AAZ66" s="497"/>
      <c r="ABA66" s="497"/>
      <c r="ABB66" s="497"/>
      <c r="ABC66" s="497"/>
      <c r="ABD66" s="497"/>
      <c r="ABE66" s="497"/>
      <c r="ABF66" s="497"/>
      <c r="ABG66" s="497"/>
      <c r="ABH66" s="497"/>
      <c r="ABI66" s="497"/>
      <c r="ABJ66" s="497"/>
      <c r="ABK66" s="497"/>
      <c r="ABL66" s="497"/>
      <c r="ABM66" s="497"/>
      <c r="ABN66" s="497"/>
      <c r="ABO66" s="497"/>
      <c r="ABP66" s="497"/>
      <c r="ABQ66" s="497"/>
      <c r="ABR66" s="497"/>
      <c r="ABS66" s="497"/>
      <c r="ABT66" s="497"/>
      <c r="ABU66" s="497"/>
      <c r="ABV66" s="497"/>
      <c r="ABW66" s="497"/>
      <c r="ABX66" s="497"/>
      <c r="ABY66" s="497"/>
      <c r="ABZ66" s="497"/>
      <c r="ACA66" s="497"/>
      <c r="ACB66" s="497"/>
      <c r="ACC66" s="497"/>
      <c r="ACD66" s="497"/>
      <c r="ACE66" s="497"/>
      <c r="ACF66" s="497"/>
      <c r="ACG66" s="497"/>
      <c r="ACH66" s="497"/>
      <c r="ACI66" s="497"/>
      <c r="ACJ66" s="497"/>
      <c r="ACK66" s="497"/>
      <c r="ACL66" s="497"/>
      <c r="ACM66" s="497"/>
      <c r="ACN66" s="497"/>
      <c r="ACO66" s="497"/>
      <c r="ACP66" s="497"/>
      <c r="ACQ66" s="497"/>
      <c r="ACR66" s="497"/>
      <c r="ACS66" s="497"/>
      <c r="ACT66" s="497"/>
      <c r="ACU66" s="497"/>
      <c r="ACV66" s="497"/>
      <c r="ACW66" s="497"/>
      <c r="ACX66" s="497"/>
      <c r="ACY66" s="497"/>
      <c r="ACZ66" s="497"/>
      <c r="ADA66" s="497"/>
      <c r="ADB66" s="497"/>
      <c r="ADC66" s="497"/>
      <c r="ADD66" s="497"/>
      <c r="ADE66" s="497"/>
      <c r="ADF66" s="497"/>
      <c r="ADG66" s="497"/>
      <c r="ADH66" s="497"/>
      <c r="ADI66" s="497"/>
      <c r="ADJ66" s="497"/>
      <c r="ADK66" s="497"/>
      <c r="ADL66" s="497"/>
      <c r="ADM66" s="497"/>
      <c r="ADN66" s="497"/>
      <c r="ADO66" s="497"/>
      <c r="ADP66" s="497"/>
      <c r="ADQ66" s="497"/>
      <c r="ADR66" s="497"/>
      <c r="ADS66" s="497"/>
      <c r="ADT66" s="497"/>
      <c r="ADU66" s="497"/>
      <c r="ADV66" s="497"/>
      <c r="ADW66" s="497"/>
      <c r="ADX66" s="497"/>
      <c r="ADY66" s="497"/>
      <c r="ADZ66" s="497"/>
      <c r="AEA66" s="497"/>
      <c r="AEB66" s="497"/>
      <c r="AEC66" s="497"/>
      <c r="AED66" s="497"/>
      <c r="AEE66" s="497"/>
      <c r="AEF66" s="497"/>
      <c r="AEG66" s="497"/>
      <c r="AEH66" s="497"/>
      <c r="AEI66" s="497"/>
      <c r="AEJ66" s="497"/>
      <c r="AEK66" s="497"/>
      <c r="AEL66" s="497"/>
      <c r="AEM66" s="497"/>
      <c r="AEN66" s="497"/>
      <c r="AEO66" s="497"/>
      <c r="AEP66" s="497"/>
      <c r="AEQ66" s="497"/>
      <c r="AER66" s="497"/>
      <c r="AES66" s="497"/>
      <c r="AET66" s="497"/>
      <c r="AEU66" s="497"/>
      <c r="AEV66" s="497"/>
      <c r="AEW66" s="497"/>
      <c r="AEX66" s="497"/>
      <c r="AEY66" s="497"/>
      <c r="AEZ66" s="497"/>
      <c r="AFA66" s="497"/>
      <c r="AFB66" s="497"/>
      <c r="AFC66" s="497"/>
      <c r="AFD66" s="497"/>
      <c r="AFE66" s="497"/>
      <c r="AFF66" s="497"/>
      <c r="AFG66" s="497"/>
      <c r="AFH66" s="497"/>
      <c r="AFI66" s="497"/>
      <c r="AFJ66" s="497"/>
      <c r="AFK66" s="497"/>
      <c r="AFL66" s="497"/>
      <c r="AFM66" s="497"/>
      <c r="AFN66" s="497"/>
      <c r="AFO66" s="497"/>
      <c r="AFP66" s="497"/>
      <c r="AFQ66" s="497"/>
      <c r="AFR66" s="497"/>
      <c r="AFS66" s="497"/>
      <c r="AFT66" s="497"/>
      <c r="AFU66" s="497"/>
      <c r="AFV66" s="497"/>
      <c r="AFW66" s="497"/>
      <c r="AFX66" s="497"/>
      <c r="AFY66" s="497"/>
      <c r="AFZ66" s="497"/>
      <c r="AGA66" s="497"/>
      <c r="AGB66" s="497"/>
      <c r="AGC66" s="497"/>
      <c r="AGD66" s="497"/>
      <c r="AGE66" s="497"/>
      <c r="AGF66" s="497"/>
      <c r="AGG66" s="497"/>
      <c r="AGH66" s="497"/>
      <c r="AGI66" s="497"/>
      <c r="AGJ66" s="497"/>
      <c r="AGK66" s="497"/>
      <c r="AGL66" s="497"/>
      <c r="AGM66" s="497"/>
      <c r="AGN66" s="497"/>
      <c r="AGO66" s="497"/>
      <c r="AGP66" s="497"/>
      <c r="AGQ66" s="497"/>
      <c r="AGR66" s="497"/>
      <c r="AGS66" s="497"/>
      <c r="AGT66" s="497"/>
      <c r="AGU66" s="497"/>
      <c r="AGV66" s="497"/>
      <c r="AGW66" s="497"/>
      <c r="AGX66" s="497"/>
      <c r="AGY66" s="497"/>
      <c r="AGZ66" s="497"/>
      <c r="AHA66" s="497"/>
      <c r="AHB66" s="497"/>
      <c r="AHC66" s="497"/>
      <c r="AHD66" s="497"/>
      <c r="AHE66" s="497"/>
      <c r="AHF66" s="497"/>
      <c r="AHG66" s="497"/>
      <c r="AHH66" s="497"/>
      <c r="AHI66" s="497"/>
      <c r="AHJ66" s="497"/>
      <c r="AHK66" s="497"/>
      <c r="AHL66" s="497"/>
      <c r="AHM66" s="497"/>
      <c r="AHN66" s="497"/>
      <c r="AHO66" s="497"/>
      <c r="AHP66" s="497"/>
      <c r="AHQ66" s="497"/>
      <c r="AHR66" s="497"/>
      <c r="AHS66" s="497"/>
      <c r="AHT66" s="497"/>
      <c r="AHU66" s="497"/>
      <c r="AHV66" s="497"/>
      <c r="AHW66" s="497"/>
      <c r="AHX66" s="497"/>
      <c r="AHY66" s="497"/>
      <c r="AHZ66" s="497"/>
      <c r="AIA66" s="497"/>
      <c r="AIB66" s="497"/>
      <c r="AIC66" s="497"/>
      <c r="AID66" s="497"/>
      <c r="AIE66" s="497"/>
      <c r="AIF66" s="497"/>
      <c r="AIG66" s="497"/>
      <c r="AIH66" s="497"/>
      <c r="AII66" s="497"/>
      <c r="AIJ66" s="497"/>
      <c r="AIK66" s="497"/>
      <c r="AIL66" s="497"/>
      <c r="AIM66" s="497"/>
      <c r="AIN66" s="497"/>
      <c r="AIO66" s="497"/>
      <c r="AIP66" s="497"/>
      <c r="AIQ66" s="497"/>
      <c r="AIR66" s="497"/>
      <c r="AIS66" s="497"/>
      <c r="AIT66" s="497"/>
      <c r="AIU66" s="497"/>
      <c r="AIV66" s="497"/>
      <c r="AIW66" s="497"/>
      <c r="AIX66" s="497"/>
      <c r="AIY66" s="497"/>
      <c r="AIZ66" s="497"/>
      <c r="AJA66" s="497"/>
      <c r="AJB66" s="497"/>
      <c r="AJC66" s="497"/>
      <c r="AJD66" s="497"/>
      <c r="AJE66" s="497"/>
      <c r="AJF66" s="497"/>
      <c r="AJG66" s="497"/>
      <c r="AJH66" s="497"/>
      <c r="AJI66" s="497"/>
      <c r="AJJ66" s="497"/>
      <c r="AJK66" s="497"/>
      <c r="AJL66" s="497"/>
      <c r="AJM66" s="497"/>
      <c r="AJN66" s="497"/>
      <c r="AJO66" s="497"/>
      <c r="AJP66" s="497"/>
      <c r="AJQ66" s="497"/>
      <c r="AJR66" s="497"/>
      <c r="AJS66" s="497"/>
      <c r="AJT66" s="497"/>
      <c r="AJU66" s="497"/>
      <c r="AJV66" s="497"/>
      <c r="AJW66" s="497"/>
      <c r="AJX66" s="497"/>
      <c r="AJY66" s="497"/>
      <c r="AJZ66" s="497"/>
      <c r="AKA66" s="497"/>
      <c r="AKB66" s="497"/>
      <c r="AKC66" s="497"/>
      <c r="AKD66" s="497"/>
      <c r="AKE66" s="497"/>
      <c r="AKF66" s="497"/>
      <c r="AKG66" s="497"/>
      <c r="AKH66" s="497"/>
      <c r="AKI66" s="497"/>
      <c r="AKJ66" s="497"/>
      <c r="AKK66" s="497"/>
      <c r="AKL66" s="497"/>
      <c r="AKM66" s="497"/>
      <c r="AKN66" s="497"/>
      <c r="AKO66" s="497"/>
      <c r="AKP66" s="497"/>
      <c r="AKQ66" s="497"/>
      <c r="AKR66" s="497"/>
      <c r="AKS66" s="497"/>
      <c r="AKT66" s="497"/>
      <c r="AKU66" s="497"/>
      <c r="AKV66" s="497"/>
      <c r="AKW66" s="497"/>
      <c r="AKX66" s="497"/>
      <c r="AKY66" s="497"/>
      <c r="AKZ66" s="497"/>
      <c r="ALA66" s="497"/>
      <c r="ALB66" s="497"/>
      <c r="ALC66" s="497"/>
      <c r="ALD66" s="497"/>
      <c r="ALE66" s="497"/>
      <c r="ALF66" s="497"/>
      <c r="ALG66" s="497"/>
      <c r="ALH66" s="497"/>
      <c r="ALI66" s="497"/>
      <c r="ALJ66" s="497"/>
      <c r="ALK66" s="497"/>
      <c r="ALL66" s="497"/>
      <c r="ALM66" s="497"/>
      <c r="ALN66" s="497"/>
      <c r="ALO66" s="497"/>
      <c r="ALP66" s="497"/>
      <c r="ALQ66" s="497"/>
      <c r="ALR66" s="497"/>
      <c r="ALS66" s="497"/>
      <c r="ALT66" s="497"/>
      <c r="ALU66" s="497"/>
      <c r="ALV66" s="497"/>
      <c r="ALW66" s="497"/>
      <c r="ALX66" s="497"/>
      <c r="ALY66" s="497"/>
      <c r="ALZ66" s="497"/>
      <c r="AMA66" s="497"/>
      <c r="AMB66" s="497"/>
      <c r="AMC66" s="497"/>
      <c r="AMD66" s="497"/>
      <c r="AME66" s="497"/>
      <c r="AMF66" s="497"/>
      <c r="AMG66" s="497"/>
      <c r="AMH66" s="497"/>
      <c r="AMI66" s="497"/>
      <c r="AMJ66" s="497"/>
      <c r="AMK66" s="497"/>
      <c r="AML66" s="497"/>
      <c r="AMM66" s="497"/>
      <c r="AMN66" s="497"/>
      <c r="AMO66" s="497"/>
      <c r="AMP66" s="497"/>
      <c r="AMQ66" s="497"/>
      <c r="AMR66" s="497"/>
      <c r="AMS66" s="497"/>
      <c r="AMT66" s="497"/>
      <c r="AMU66" s="497"/>
      <c r="AMV66" s="497"/>
      <c r="AMW66" s="497"/>
      <c r="AMX66" s="497"/>
      <c r="AMY66" s="497"/>
      <c r="AMZ66" s="497"/>
      <c r="ANA66" s="497"/>
      <c r="ANB66" s="497"/>
      <c r="ANC66" s="497"/>
      <c r="AND66" s="497"/>
      <c r="ANE66" s="497"/>
      <c r="ANF66" s="497"/>
      <c r="ANG66" s="497"/>
      <c r="ANH66" s="497"/>
      <c r="ANI66" s="497"/>
      <c r="ANJ66" s="497"/>
      <c r="ANK66" s="497"/>
      <c r="ANL66" s="497"/>
      <c r="ANM66" s="497"/>
      <c r="ANN66" s="497"/>
      <c r="ANO66" s="497"/>
      <c r="ANP66" s="497"/>
      <c r="ANQ66" s="497"/>
      <c r="ANR66" s="497"/>
      <c r="ANS66" s="497"/>
      <c r="ANT66" s="497"/>
      <c r="ANU66" s="497"/>
      <c r="ANV66" s="497"/>
      <c r="ANW66" s="497"/>
      <c r="ANX66" s="497"/>
      <c r="ANY66" s="497"/>
      <c r="ANZ66" s="497"/>
      <c r="AOA66" s="497"/>
      <c r="AOB66" s="497"/>
      <c r="AOC66" s="497"/>
      <c r="AOD66" s="497"/>
      <c r="AOE66" s="497"/>
      <c r="AOF66" s="497"/>
      <c r="AOG66" s="497"/>
      <c r="AOH66" s="497"/>
      <c r="AOI66" s="497"/>
      <c r="AOJ66" s="497"/>
      <c r="AOK66" s="497"/>
      <c r="AOL66" s="497"/>
      <c r="AOM66" s="497"/>
      <c r="AON66" s="497"/>
      <c r="AOO66" s="497"/>
      <c r="AOP66" s="497"/>
      <c r="AOQ66" s="497"/>
      <c r="AOR66" s="497"/>
      <c r="AOS66" s="497"/>
      <c r="AOT66" s="497"/>
      <c r="AOU66" s="497"/>
      <c r="AOV66" s="497"/>
      <c r="AOW66" s="497"/>
      <c r="AOX66" s="497"/>
      <c r="AOY66" s="497"/>
      <c r="AOZ66" s="497"/>
      <c r="APA66" s="497"/>
      <c r="APB66" s="497"/>
      <c r="APC66" s="497"/>
      <c r="APD66" s="497"/>
      <c r="APE66" s="497"/>
      <c r="APF66" s="497"/>
      <c r="APG66" s="497"/>
      <c r="APH66" s="497"/>
      <c r="API66" s="497"/>
      <c r="APJ66" s="497"/>
      <c r="APK66" s="497"/>
      <c r="APL66" s="497"/>
      <c r="APM66" s="497"/>
      <c r="APN66" s="497"/>
      <c r="APO66" s="497"/>
      <c r="APP66" s="497"/>
      <c r="APQ66" s="497"/>
      <c r="APR66" s="497"/>
      <c r="APS66" s="497"/>
      <c r="APT66" s="497"/>
      <c r="APU66" s="497"/>
      <c r="APV66" s="497"/>
      <c r="APW66" s="497"/>
      <c r="APX66" s="497"/>
      <c r="APY66" s="497"/>
      <c r="APZ66" s="497"/>
      <c r="AQA66" s="497"/>
      <c r="AQB66" s="497"/>
      <c r="AQC66" s="497"/>
      <c r="AQD66" s="497"/>
      <c r="AQE66" s="497"/>
      <c r="AQF66" s="497"/>
      <c r="AQG66" s="497"/>
      <c r="AQH66" s="497"/>
      <c r="AQI66" s="497"/>
      <c r="AQJ66" s="497"/>
      <c r="AQK66" s="497"/>
      <c r="AQL66" s="497"/>
      <c r="AQM66" s="497"/>
      <c r="AQN66" s="497"/>
      <c r="AQO66" s="497"/>
      <c r="AQP66" s="497"/>
      <c r="AQQ66" s="497"/>
      <c r="AQR66" s="497"/>
      <c r="AQS66" s="497"/>
      <c r="AQT66" s="497"/>
      <c r="AQU66" s="497"/>
      <c r="AQV66" s="497"/>
      <c r="AQW66" s="497"/>
      <c r="AQX66" s="497"/>
      <c r="AQY66" s="497"/>
      <c r="AQZ66" s="497"/>
      <c r="ARA66" s="497"/>
      <c r="ARB66" s="497"/>
      <c r="ARC66" s="497"/>
      <c r="ARD66" s="497"/>
      <c r="ARE66" s="497"/>
      <c r="ARF66" s="497"/>
      <c r="ARG66" s="497"/>
      <c r="ARH66" s="497"/>
      <c r="ARI66" s="497"/>
      <c r="ARJ66" s="497"/>
      <c r="ARK66" s="497"/>
      <c r="ARL66" s="497"/>
      <c r="ARM66" s="497"/>
      <c r="ARN66" s="497"/>
      <c r="ARO66" s="497"/>
      <c r="ARP66" s="497"/>
      <c r="ARQ66" s="497"/>
      <c r="ARR66" s="497"/>
      <c r="ARS66" s="497"/>
      <c r="ART66" s="497"/>
      <c r="ARU66" s="497"/>
      <c r="ARV66" s="497"/>
      <c r="ARW66" s="497"/>
      <c r="ARX66" s="497"/>
      <c r="ARY66" s="497"/>
      <c r="ARZ66" s="497"/>
      <c r="ASA66" s="497"/>
      <c r="ASB66" s="497"/>
      <c r="ASC66" s="497"/>
      <c r="ASD66" s="497"/>
      <c r="ASE66" s="497"/>
      <c r="ASF66" s="497"/>
      <c r="ASG66" s="497"/>
      <c r="ASH66" s="497"/>
      <c r="ASI66" s="497"/>
      <c r="ASJ66" s="497"/>
      <c r="ASK66" s="497"/>
      <c r="ASL66" s="497"/>
      <c r="ASM66" s="497"/>
      <c r="ASN66" s="497"/>
      <c r="ASO66" s="497"/>
      <c r="ASP66" s="497"/>
      <c r="ASQ66" s="497"/>
      <c r="ASR66" s="497"/>
      <c r="ASS66" s="497"/>
      <c r="AST66" s="497"/>
      <c r="ASU66" s="497"/>
      <c r="ASV66" s="497"/>
      <c r="ASW66" s="497"/>
      <c r="ASX66" s="497"/>
      <c r="ASY66" s="497"/>
      <c r="ASZ66" s="497"/>
      <c r="ATA66" s="497"/>
      <c r="ATB66" s="497"/>
      <c r="ATC66" s="497"/>
      <c r="ATD66" s="497"/>
      <c r="ATE66" s="497"/>
      <c r="ATF66" s="497"/>
      <c r="ATG66" s="497"/>
      <c r="ATH66" s="497"/>
      <c r="ATI66" s="497"/>
      <c r="ATJ66" s="497"/>
      <c r="ATK66" s="497"/>
      <c r="ATL66" s="497"/>
      <c r="ATM66" s="497"/>
      <c r="ATN66" s="497"/>
      <c r="ATO66" s="497"/>
      <c r="ATP66" s="497"/>
      <c r="ATQ66" s="497"/>
      <c r="ATR66" s="497"/>
      <c r="ATS66" s="497"/>
      <c r="ATT66" s="497"/>
      <c r="ATU66" s="497"/>
      <c r="ATV66" s="497"/>
      <c r="ATW66" s="497"/>
      <c r="ATX66" s="497"/>
      <c r="ATY66" s="497"/>
      <c r="ATZ66" s="497"/>
      <c r="AUA66" s="497"/>
      <c r="AUB66" s="497"/>
      <c r="AUC66" s="497"/>
      <c r="AUD66" s="497"/>
      <c r="AUE66" s="497"/>
      <c r="AUF66" s="497"/>
      <c r="AUG66" s="497"/>
      <c r="AUH66" s="497"/>
      <c r="AUI66" s="497"/>
      <c r="AUJ66" s="497"/>
      <c r="AUK66" s="497"/>
      <c r="AUL66" s="497"/>
      <c r="AUM66" s="497"/>
      <c r="AUN66" s="497"/>
      <c r="AUO66" s="497"/>
      <c r="AUP66" s="497"/>
      <c r="AUQ66" s="497"/>
      <c r="AUR66" s="497"/>
      <c r="AUS66" s="497"/>
      <c r="AUT66" s="497"/>
      <c r="AUU66" s="497"/>
      <c r="AUV66" s="497"/>
      <c r="AUW66" s="497"/>
      <c r="AUX66" s="497"/>
      <c r="AUY66" s="497"/>
      <c r="AUZ66" s="497"/>
      <c r="AVA66" s="497"/>
      <c r="AVB66" s="497"/>
      <c r="AVC66" s="497"/>
      <c r="AVD66" s="497"/>
      <c r="AVE66" s="497"/>
      <c r="AVF66" s="497"/>
      <c r="AVG66" s="497"/>
      <c r="AVH66" s="497"/>
      <c r="AVI66" s="497"/>
      <c r="AVJ66" s="497"/>
      <c r="AVK66" s="497"/>
      <c r="AVL66" s="497"/>
      <c r="AVM66" s="497"/>
      <c r="AVN66" s="497"/>
      <c r="AVO66" s="497"/>
      <c r="AVP66" s="497"/>
      <c r="AVQ66" s="497"/>
      <c r="AVR66" s="497"/>
      <c r="AVS66" s="497"/>
      <c r="AVT66" s="497"/>
      <c r="AVU66" s="497"/>
      <c r="AVV66" s="497"/>
      <c r="AVW66" s="497"/>
      <c r="AVX66" s="497"/>
      <c r="AVY66" s="497"/>
      <c r="AVZ66" s="497"/>
      <c r="AWA66" s="497"/>
      <c r="AWB66" s="497"/>
      <c r="AWC66" s="497"/>
      <c r="AWD66" s="497"/>
      <c r="AWE66" s="497"/>
      <c r="AWF66" s="497"/>
      <c r="AWG66" s="497"/>
      <c r="AWH66" s="497"/>
      <c r="AWI66" s="497"/>
      <c r="AWJ66" s="497"/>
      <c r="AWK66" s="497"/>
      <c r="AWL66" s="497"/>
      <c r="AWM66" s="497"/>
      <c r="AWN66" s="497"/>
      <c r="AWO66" s="497"/>
      <c r="AWP66" s="497"/>
      <c r="AWQ66" s="497"/>
      <c r="AWR66" s="497"/>
      <c r="AWS66" s="497"/>
      <c r="AWT66" s="497"/>
      <c r="AWU66" s="497"/>
      <c r="AWV66" s="497"/>
      <c r="AWW66" s="497"/>
      <c r="AWX66" s="497"/>
      <c r="AWY66" s="497"/>
      <c r="AWZ66" s="497"/>
      <c r="AXA66" s="497"/>
      <c r="AXB66" s="497"/>
      <c r="AXC66" s="497"/>
      <c r="AXD66" s="497"/>
      <c r="AXE66" s="497"/>
      <c r="AXF66" s="497"/>
      <c r="AXG66" s="497"/>
      <c r="AXH66" s="497"/>
      <c r="AXI66" s="497"/>
      <c r="AXJ66" s="497"/>
      <c r="AXK66" s="497"/>
      <c r="AXL66" s="497"/>
      <c r="AXM66" s="497"/>
      <c r="AXN66" s="497"/>
      <c r="AXO66" s="497"/>
      <c r="AXP66" s="497"/>
      <c r="AXQ66" s="497"/>
      <c r="AXR66" s="497"/>
      <c r="AXS66" s="497"/>
      <c r="AXT66" s="497"/>
      <c r="AXU66" s="497"/>
      <c r="AXV66" s="497"/>
      <c r="AXW66" s="497"/>
      <c r="AXX66" s="497"/>
      <c r="AXY66" s="497"/>
      <c r="AXZ66" s="497"/>
      <c r="AYA66" s="497"/>
      <c r="AYB66" s="497"/>
      <c r="AYC66" s="497"/>
      <c r="AYD66" s="497"/>
      <c r="AYE66" s="497"/>
      <c r="AYF66" s="497"/>
      <c r="AYG66" s="497"/>
      <c r="AYH66" s="497"/>
      <c r="AYI66" s="497"/>
      <c r="AYJ66" s="497"/>
      <c r="AYK66" s="497"/>
      <c r="AYL66" s="497"/>
      <c r="AYM66" s="497"/>
      <c r="AYN66" s="497"/>
      <c r="AYO66" s="497"/>
      <c r="AYP66" s="497"/>
      <c r="AYQ66" s="497"/>
      <c r="AYR66" s="497"/>
      <c r="AYS66" s="497"/>
      <c r="AYT66" s="497"/>
      <c r="AYU66" s="497"/>
      <c r="AYV66" s="497"/>
      <c r="AYW66" s="497"/>
      <c r="AYX66" s="497"/>
      <c r="AYY66" s="497"/>
      <c r="AYZ66" s="497"/>
      <c r="AZA66" s="497"/>
      <c r="AZB66" s="497"/>
      <c r="AZC66" s="497"/>
      <c r="AZD66" s="497"/>
      <c r="AZE66" s="497"/>
      <c r="AZF66" s="497"/>
      <c r="AZG66" s="497"/>
      <c r="AZH66" s="497"/>
      <c r="AZI66" s="497"/>
      <c r="AZJ66" s="497"/>
      <c r="AZK66" s="497"/>
      <c r="AZL66" s="497"/>
      <c r="AZM66" s="497"/>
      <c r="AZN66" s="497"/>
      <c r="AZO66" s="497"/>
      <c r="AZP66" s="497"/>
      <c r="AZQ66" s="497"/>
      <c r="AZR66" s="497"/>
      <c r="AZS66" s="497"/>
      <c r="AZT66" s="497"/>
      <c r="AZU66" s="497"/>
      <c r="AZV66" s="497"/>
      <c r="AZW66" s="497"/>
      <c r="AZX66" s="497"/>
      <c r="AZY66" s="497"/>
      <c r="AZZ66" s="497"/>
      <c r="BAA66" s="497"/>
      <c r="BAB66" s="497"/>
      <c r="BAC66" s="497"/>
      <c r="BAD66" s="497"/>
      <c r="BAE66" s="497"/>
      <c r="BAF66" s="497"/>
      <c r="BAG66" s="497"/>
      <c r="BAH66" s="497"/>
      <c r="BAI66" s="497"/>
      <c r="BAJ66" s="497"/>
      <c r="BAK66" s="497"/>
      <c r="BAL66" s="497"/>
      <c r="BAM66" s="497"/>
      <c r="BAN66" s="497"/>
      <c r="BAO66" s="497"/>
      <c r="BAP66" s="497"/>
      <c r="BAQ66" s="497"/>
      <c r="BAR66" s="497"/>
      <c r="BAS66" s="497"/>
      <c r="BAT66" s="497"/>
      <c r="BAU66" s="497"/>
      <c r="BAV66" s="497"/>
      <c r="BAW66" s="497"/>
      <c r="BAX66" s="497"/>
      <c r="BAY66" s="497"/>
      <c r="BAZ66" s="497"/>
      <c r="BBA66" s="497"/>
      <c r="BBB66" s="497"/>
      <c r="BBC66" s="497"/>
      <c r="BBD66" s="497"/>
      <c r="BBE66" s="497"/>
      <c r="BBF66" s="497"/>
      <c r="BBG66" s="497"/>
      <c r="BBH66" s="497"/>
      <c r="BBI66" s="497"/>
      <c r="BBJ66" s="497"/>
      <c r="BBK66" s="497"/>
      <c r="BBL66" s="497"/>
      <c r="BBM66" s="497"/>
      <c r="BBN66" s="497"/>
      <c r="BBO66" s="497"/>
      <c r="BBP66" s="497"/>
      <c r="BBQ66" s="497"/>
      <c r="BBR66" s="497"/>
      <c r="BBS66" s="497"/>
      <c r="BBT66" s="497"/>
      <c r="BBU66" s="497"/>
      <c r="BBV66" s="497"/>
      <c r="BBW66" s="497"/>
      <c r="BBX66" s="497"/>
      <c r="BBY66" s="497"/>
      <c r="BBZ66" s="497"/>
      <c r="BCA66" s="497"/>
      <c r="BCB66" s="497"/>
      <c r="BCC66" s="497"/>
      <c r="BCD66" s="497"/>
      <c r="BCE66" s="497"/>
      <c r="BCF66" s="497"/>
      <c r="BCG66" s="497"/>
      <c r="BCH66" s="497"/>
      <c r="BCI66" s="497"/>
      <c r="BCJ66" s="497"/>
      <c r="BCK66" s="497"/>
      <c r="BCL66" s="497"/>
      <c r="BCM66" s="497"/>
      <c r="BCN66" s="497"/>
      <c r="BCO66" s="497"/>
      <c r="BCP66" s="497"/>
      <c r="BCQ66" s="497"/>
      <c r="BCR66" s="497"/>
      <c r="BCS66" s="497"/>
      <c r="BCT66" s="497"/>
      <c r="BCU66" s="497"/>
      <c r="BCV66" s="497"/>
      <c r="BCW66" s="497"/>
      <c r="BCX66" s="497"/>
      <c r="BCY66" s="497"/>
      <c r="BCZ66" s="497"/>
      <c r="BDA66" s="497"/>
      <c r="BDB66" s="497"/>
      <c r="BDC66" s="497"/>
      <c r="BDD66" s="497"/>
      <c r="BDE66" s="497"/>
      <c r="BDF66" s="497"/>
      <c r="BDG66" s="497"/>
      <c r="BDH66" s="497"/>
      <c r="BDI66" s="497"/>
      <c r="BDJ66" s="497"/>
      <c r="BDK66" s="497"/>
      <c r="BDL66" s="497"/>
      <c r="BDM66" s="497"/>
      <c r="BDN66" s="497"/>
      <c r="BDO66" s="497"/>
      <c r="BDP66" s="497"/>
      <c r="BDQ66" s="497"/>
      <c r="BDR66" s="497"/>
      <c r="BDS66" s="497"/>
      <c r="BDT66" s="497"/>
      <c r="BDU66" s="497"/>
      <c r="BDV66" s="497"/>
      <c r="BDW66" s="497"/>
      <c r="BDX66" s="497"/>
      <c r="BDY66" s="497"/>
      <c r="BDZ66" s="497"/>
      <c r="BEA66" s="497"/>
      <c r="BEB66" s="497"/>
      <c r="BEC66" s="497"/>
      <c r="BED66" s="497"/>
      <c r="BEE66" s="497"/>
      <c r="BEF66" s="497"/>
      <c r="BEG66" s="497"/>
      <c r="BEH66" s="497"/>
      <c r="BEI66" s="497"/>
      <c r="BEJ66" s="497"/>
      <c r="BEK66" s="497"/>
      <c r="BEL66" s="497"/>
      <c r="BEM66" s="497"/>
      <c r="BEN66" s="497"/>
      <c r="BEO66" s="497"/>
      <c r="BEP66" s="497"/>
      <c r="BEQ66" s="497"/>
      <c r="BER66" s="497"/>
      <c r="BES66" s="497"/>
      <c r="BET66" s="497"/>
      <c r="BEU66" s="497"/>
      <c r="BEV66" s="497"/>
      <c r="BEW66" s="497"/>
      <c r="BEX66" s="497"/>
      <c r="BEY66" s="497"/>
      <c r="BEZ66" s="497"/>
      <c r="BFA66" s="497"/>
      <c r="BFB66" s="497"/>
      <c r="BFC66" s="497"/>
      <c r="BFD66" s="497"/>
      <c r="BFE66" s="497"/>
      <c r="BFF66" s="497"/>
      <c r="BFG66" s="497"/>
      <c r="BFH66" s="497"/>
      <c r="BFI66" s="497"/>
      <c r="BFJ66" s="497"/>
      <c r="BFK66" s="497"/>
      <c r="BFL66" s="497"/>
      <c r="BFM66" s="497"/>
      <c r="BFN66" s="497"/>
      <c r="BFO66" s="497"/>
      <c r="BFP66" s="497"/>
      <c r="BFQ66" s="497"/>
      <c r="BFR66" s="497"/>
      <c r="BFS66" s="497"/>
      <c r="BFT66" s="497"/>
      <c r="BFU66" s="497"/>
      <c r="BFV66" s="497"/>
      <c r="BFW66" s="497"/>
      <c r="BFX66" s="497"/>
      <c r="BFY66" s="497"/>
      <c r="BFZ66" s="497"/>
      <c r="BGA66" s="497"/>
      <c r="BGB66" s="497"/>
      <c r="BGC66" s="497"/>
      <c r="BGD66" s="497"/>
      <c r="BGE66" s="497"/>
      <c r="BGF66" s="497"/>
      <c r="BGG66" s="497"/>
      <c r="BGH66" s="497"/>
      <c r="BGI66" s="497"/>
      <c r="BGJ66" s="497"/>
      <c r="BGK66" s="497"/>
      <c r="BGL66" s="497"/>
      <c r="BGM66" s="497"/>
      <c r="BGN66" s="497"/>
      <c r="BGO66" s="497"/>
      <c r="BGP66" s="497"/>
      <c r="BGQ66" s="497"/>
      <c r="BGR66" s="497"/>
      <c r="BGS66" s="497"/>
      <c r="BGT66" s="497"/>
      <c r="BGU66" s="497"/>
      <c r="BGV66" s="497"/>
      <c r="BGW66" s="497"/>
      <c r="BGX66" s="497"/>
      <c r="BGY66" s="497"/>
      <c r="BGZ66" s="497"/>
      <c r="BHA66" s="497"/>
      <c r="BHB66" s="497"/>
      <c r="BHC66" s="497"/>
      <c r="BHD66" s="497"/>
      <c r="BHE66" s="497"/>
      <c r="BHF66" s="497"/>
      <c r="BHG66" s="497"/>
      <c r="BHH66" s="497"/>
      <c r="BHI66" s="497"/>
      <c r="BHJ66" s="497"/>
      <c r="BHK66" s="497"/>
      <c r="BHL66" s="497"/>
      <c r="BHM66" s="497"/>
      <c r="BHN66" s="497"/>
      <c r="BHO66" s="497"/>
      <c r="BHP66" s="497"/>
      <c r="BHQ66" s="497"/>
      <c r="BHR66" s="497"/>
      <c r="BHS66" s="497"/>
      <c r="BHT66" s="497"/>
      <c r="BHU66" s="497"/>
      <c r="BHV66" s="497"/>
      <c r="BHW66" s="497"/>
      <c r="BHX66" s="497"/>
      <c r="BHY66" s="497"/>
      <c r="BHZ66" s="497"/>
      <c r="BIA66" s="497"/>
      <c r="BIB66" s="497"/>
      <c r="BIC66" s="497"/>
      <c r="BID66" s="497"/>
      <c r="BIE66" s="497"/>
      <c r="BIF66" s="497"/>
      <c r="BIG66" s="497"/>
      <c r="BIH66" s="497"/>
      <c r="BII66" s="497"/>
      <c r="BIJ66" s="497"/>
      <c r="BIK66" s="497"/>
      <c r="BIL66" s="497"/>
      <c r="BIM66" s="497"/>
      <c r="BIN66" s="497"/>
      <c r="BIO66" s="497"/>
      <c r="BIP66" s="497"/>
      <c r="BIQ66" s="497"/>
      <c r="BIR66" s="497"/>
      <c r="BIS66" s="497"/>
      <c r="BIT66" s="497"/>
      <c r="BIU66" s="497"/>
      <c r="BIV66" s="497"/>
      <c r="BIW66" s="497"/>
      <c r="BIX66" s="497"/>
      <c r="BIY66" s="497"/>
      <c r="BIZ66" s="497"/>
      <c r="BJA66" s="497"/>
      <c r="BJB66" s="497"/>
      <c r="BJC66" s="497"/>
      <c r="BJD66" s="497"/>
      <c r="BJE66" s="497"/>
      <c r="BJF66" s="497"/>
      <c r="BJG66" s="497"/>
      <c r="BJH66" s="497"/>
      <c r="BJI66" s="497"/>
      <c r="BJJ66" s="497"/>
      <c r="BJK66" s="497"/>
      <c r="BJL66" s="497"/>
      <c r="BJM66" s="497"/>
      <c r="BJN66" s="497"/>
      <c r="BJO66" s="497"/>
      <c r="BJP66" s="497"/>
      <c r="BJQ66" s="497"/>
      <c r="BJR66" s="497"/>
      <c r="BJS66" s="497"/>
      <c r="BJT66" s="497"/>
      <c r="BJU66" s="497"/>
      <c r="BJV66" s="497"/>
      <c r="BJW66" s="497"/>
      <c r="BJX66" s="497"/>
      <c r="BJY66" s="497"/>
      <c r="BJZ66" s="497"/>
      <c r="BKA66" s="497"/>
      <c r="BKB66" s="497"/>
      <c r="BKC66" s="497"/>
      <c r="BKD66" s="497"/>
      <c r="BKE66" s="497"/>
      <c r="BKF66" s="497"/>
      <c r="BKG66" s="497"/>
      <c r="BKH66" s="497"/>
      <c r="BKI66" s="497"/>
      <c r="BKJ66" s="497"/>
      <c r="BKK66" s="497"/>
      <c r="BKL66" s="497"/>
      <c r="BKM66" s="497"/>
      <c r="BKN66" s="497"/>
      <c r="BKO66" s="497"/>
      <c r="BKP66" s="497"/>
      <c r="BKQ66" s="497"/>
      <c r="BKR66" s="497"/>
      <c r="BKS66" s="497"/>
      <c r="BKT66" s="497"/>
      <c r="BKU66" s="497"/>
      <c r="BKV66" s="497"/>
      <c r="BKW66" s="497"/>
      <c r="BKX66" s="497"/>
      <c r="BKY66" s="497"/>
      <c r="BKZ66" s="497"/>
      <c r="BLA66" s="497"/>
      <c r="BLB66" s="497"/>
      <c r="BLC66" s="497"/>
      <c r="BLD66" s="497"/>
      <c r="BLE66" s="497"/>
      <c r="BLF66" s="497"/>
      <c r="BLG66" s="497"/>
      <c r="BLH66" s="497"/>
      <c r="BLI66" s="497"/>
      <c r="BLJ66" s="497"/>
      <c r="BLK66" s="497"/>
      <c r="BLL66" s="497"/>
      <c r="BLM66" s="497"/>
      <c r="BLN66" s="497"/>
      <c r="BLO66" s="497"/>
      <c r="BLP66" s="497"/>
      <c r="BLQ66" s="497"/>
      <c r="BLR66" s="497"/>
      <c r="BLS66" s="497"/>
      <c r="BLT66" s="497"/>
      <c r="BLU66" s="497"/>
      <c r="BLV66" s="497"/>
      <c r="BLW66" s="497"/>
      <c r="BLX66" s="497"/>
      <c r="BLY66" s="497"/>
      <c r="BLZ66" s="497"/>
      <c r="BMA66" s="497"/>
      <c r="BMB66" s="497"/>
      <c r="BMC66" s="497"/>
      <c r="BMD66" s="497"/>
      <c r="BME66" s="497"/>
      <c r="BMF66" s="497"/>
      <c r="BMG66" s="497"/>
      <c r="BMH66" s="497"/>
      <c r="BMI66" s="497"/>
      <c r="BMJ66" s="497"/>
      <c r="BMK66" s="497"/>
      <c r="BML66" s="497"/>
      <c r="BMM66" s="497"/>
      <c r="BMN66" s="497"/>
      <c r="BMO66" s="497"/>
      <c r="BMP66" s="497"/>
      <c r="BMQ66" s="497"/>
      <c r="BMR66" s="497"/>
      <c r="BMS66" s="497"/>
      <c r="BMT66" s="497"/>
      <c r="BMU66" s="497"/>
      <c r="BMV66" s="497"/>
      <c r="BMW66" s="497"/>
      <c r="BMX66" s="497"/>
      <c r="BMY66" s="497"/>
      <c r="BMZ66" s="497"/>
      <c r="BNA66" s="497"/>
      <c r="BNB66" s="497"/>
      <c r="BNC66" s="497"/>
      <c r="BND66" s="497"/>
      <c r="BNE66" s="497"/>
      <c r="BNF66" s="497"/>
      <c r="BNG66" s="497"/>
      <c r="BNH66" s="497"/>
      <c r="BNI66" s="497"/>
      <c r="BNJ66" s="497"/>
      <c r="BNK66" s="497"/>
      <c r="BNL66" s="497"/>
      <c r="BNM66" s="497"/>
      <c r="BNN66" s="497"/>
      <c r="BNO66" s="497"/>
      <c r="BNP66" s="497"/>
      <c r="BNQ66" s="497"/>
      <c r="BNR66" s="497"/>
      <c r="BNS66" s="497"/>
      <c r="BNT66" s="497"/>
      <c r="BNU66" s="497"/>
      <c r="BNV66" s="497"/>
      <c r="BNW66" s="497"/>
      <c r="BNX66" s="497"/>
      <c r="BNY66" s="497"/>
      <c r="BNZ66" s="497"/>
      <c r="BOA66" s="497"/>
      <c r="BOB66" s="497"/>
      <c r="BOC66" s="497"/>
      <c r="BOD66" s="497"/>
      <c r="BOE66" s="497"/>
      <c r="BOF66" s="497"/>
      <c r="BOG66" s="497"/>
      <c r="BOH66" s="497"/>
      <c r="BOI66" s="497"/>
      <c r="BOJ66" s="497"/>
      <c r="BOK66" s="497"/>
      <c r="BOL66" s="497"/>
      <c r="BOM66" s="497"/>
      <c r="BON66" s="497"/>
      <c r="BOO66" s="497"/>
      <c r="BOP66" s="497"/>
      <c r="BOQ66" s="497"/>
      <c r="BOR66" s="497"/>
      <c r="BOS66" s="497"/>
      <c r="BOT66" s="497"/>
      <c r="BOU66" s="497"/>
      <c r="BOV66" s="497"/>
      <c r="BOW66" s="497"/>
      <c r="BOX66" s="497"/>
      <c r="BOY66" s="497"/>
      <c r="BOZ66" s="497"/>
      <c r="BPA66" s="497"/>
      <c r="BPB66" s="497"/>
      <c r="BPC66" s="497"/>
      <c r="BPD66" s="497"/>
      <c r="BPE66" s="497"/>
      <c r="BPF66" s="497"/>
      <c r="BPG66" s="497"/>
      <c r="BPH66" s="497"/>
      <c r="BPI66" s="497"/>
      <c r="BPJ66" s="497"/>
      <c r="BPK66" s="497"/>
      <c r="BPL66" s="497"/>
      <c r="BPM66" s="497"/>
      <c r="BPN66" s="497"/>
      <c r="BPO66" s="497"/>
      <c r="BPP66" s="497"/>
      <c r="BPQ66" s="497"/>
      <c r="BPR66" s="497"/>
      <c r="BPS66" s="497"/>
      <c r="BPT66" s="497"/>
      <c r="BPU66" s="497"/>
      <c r="BPV66" s="497"/>
      <c r="BPW66" s="497"/>
      <c r="BPX66" s="497"/>
      <c r="BPY66" s="497"/>
      <c r="BPZ66" s="497"/>
      <c r="BQA66" s="497"/>
      <c r="BQB66" s="497"/>
      <c r="BQC66" s="497"/>
      <c r="BQD66" s="497"/>
      <c r="BQE66" s="497"/>
      <c r="BQF66" s="497"/>
      <c r="BQG66" s="497"/>
      <c r="BQH66" s="497"/>
      <c r="BQI66" s="497"/>
      <c r="BQJ66" s="497"/>
      <c r="BQK66" s="497"/>
      <c r="BQL66" s="497"/>
      <c r="BQM66" s="497"/>
      <c r="BQN66" s="497"/>
      <c r="BQO66" s="497"/>
      <c r="BQP66" s="497"/>
      <c r="BQQ66" s="497"/>
      <c r="BQR66" s="497"/>
      <c r="BQS66" s="497"/>
      <c r="BQT66" s="497"/>
      <c r="BQU66" s="497"/>
      <c r="BQV66" s="497"/>
      <c r="BQW66" s="497"/>
      <c r="BQX66" s="497"/>
      <c r="BQY66" s="497"/>
      <c r="BQZ66" s="497"/>
      <c r="BRA66" s="497"/>
      <c r="BRB66" s="497"/>
      <c r="BRC66" s="497"/>
      <c r="BRD66" s="497"/>
      <c r="BRE66" s="497"/>
      <c r="BRF66" s="497"/>
      <c r="BRG66" s="497"/>
      <c r="BRH66" s="497"/>
      <c r="BRI66" s="497"/>
      <c r="BRJ66" s="497"/>
      <c r="BRK66" s="497"/>
      <c r="BRL66" s="497"/>
      <c r="BRM66" s="497"/>
      <c r="BRN66" s="497"/>
      <c r="BRO66" s="497"/>
      <c r="BRP66" s="497"/>
      <c r="BRQ66" s="497"/>
      <c r="BRR66" s="497"/>
      <c r="BRS66" s="497"/>
      <c r="BRT66" s="497"/>
      <c r="BRU66" s="497"/>
      <c r="BRV66" s="497"/>
      <c r="BRW66" s="497"/>
      <c r="BRX66" s="497"/>
      <c r="BRY66" s="497"/>
      <c r="BRZ66" s="497"/>
      <c r="BSA66" s="497"/>
      <c r="BSB66" s="497"/>
      <c r="BSC66" s="497"/>
      <c r="BSD66" s="497"/>
      <c r="BSE66" s="497"/>
      <c r="BSF66" s="497"/>
      <c r="BSG66" s="497"/>
      <c r="BSH66" s="497"/>
      <c r="BSI66" s="497"/>
      <c r="BSJ66" s="497"/>
      <c r="BSK66" s="497"/>
      <c r="BSL66" s="497"/>
      <c r="BSM66" s="497"/>
      <c r="BSN66" s="497"/>
      <c r="BSO66" s="497"/>
      <c r="BSP66" s="497"/>
      <c r="BSQ66" s="497"/>
      <c r="BSR66" s="497"/>
      <c r="BSS66" s="497"/>
      <c r="BST66" s="497"/>
      <c r="BSU66" s="497"/>
      <c r="BSV66" s="497"/>
      <c r="BSW66" s="497"/>
      <c r="BSX66" s="497"/>
      <c r="BSY66" s="497"/>
      <c r="BSZ66" s="497"/>
      <c r="BTA66" s="497"/>
      <c r="BTB66" s="497"/>
      <c r="BTC66" s="497"/>
      <c r="BTD66" s="497"/>
      <c r="BTE66" s="497"/>
      <c r="BTF66" s="497"/>
      <c r="BTG66" s="497"/>
      <c r="BTH66" s="497"/>
      <c r="BTI66" s="497"/>
      <c r="BTJ66" s="497"/>
      <c r="BTK66" s="497"/>
      <c r="BTL66" s="497"/>
      <c r="BTM66" s="497"/>
      <c r="BTN66" s="497"/>
      <c r="BTO66" s="497"/>
      <c r="BTP66" s="497"/>
      <c r="BTQ66" s="497"/>
      <c r="BTR66" s="497"/>
      <c r="BTS66" s="497"/>
      <c r="BTT66" s="497"/>
      <c r="BTU66" s="497"/>
      <c r="BTV66" s="497"/>
      <c r="BTW66" s="497"/>
      <c r="BTX66" s="497"/>
      <c r="BTY66" s="497"/>
      <c r="BTZ66" s="497"/>
      <c r="BUA66" s="497"/>
      <c r="BUB66" s="497"/>
      <c r="BUC66" s="497"/>
      <c r="BUD66" s="497"/>
      <c r="BUE66" s="497"/>
      <c r="BUF66" s="497"/>
      <c r="BUG66" s="497"/>
      <c r="BUH66" s="497"/>
      <c r="BUI66" s="497"/>
      <c r="BUJ66" s="497"/>
      <c r="BUK66" s="497"/>
      <c r="BUL66" s="497"/>
      <c r="BUM66" s="497"/>
      <c r="BUN66" s="497"/>
      <c r="BUO66" s="497"/>
      <c r="BUP66" s="497"/>
      <c r="BUQ66" s="497"/>
      <c r="BUR66" s="497"/>
      <c r="BUS66" s="497"/>
      <c r="BUT66" s="497"/>
      <c r="BUU66" s="497"/>
      <c r="BUV66" s="497"/>
      <c r="BUW66" s="497"/>
      <c r="BUX66" s="497"/>
      <c r="BUY66" s="497"/>
      <c r="BUZ66" s="497"/>
      <c r="BVA66" s="497"/>
      <c r="BVB66" s="497"/>
      <c r="BVC66" s="497"/>
      <c r="BVD66" s="497"/>
      <c r="BVE66" s="497"/>
      <c r="BVF66" s="497"/>
      <c r="BVG66" s="497"/>
      <c r="BVH66" s="497"/>
      <c r="BVI66" s="497"/>
      <c r="BVJ66" s="497"/>
      <c r="BVK66" s="497"/>
      <c r="BVL66" s="497"/>
      <c r="BVM66" s="497"/>
      <c r="BVN66" s="497"/>
      <c r="BVO66" s="497"/>
      <c r="BVP66" s="497"/>
      <c r="BVQ66" s="497"/>
      <c r="BVR66" s="497"/>
      <c r="BVS66" s="497"/>
      <c r="BVT66" s="497"/>
      <c r="BVU66" s="497"/>
      <c r="BVV66" s="497"/>
      <c r="BVW66" s="497"/>
      <c r="BVX66" s="497"/>
      <c r="BVY66" s="497"/>
      <c r="BVZ66" s="497"/>
      <c r="BWA66" s="497"/>
      <c r="BWB66" s="497"/>
      <c r="BWC66" s="497"/>
      <c r="BWD66" s="497"/>
      <c r="BWE66" s="497"/>
      <c r="BWF66" s="497"/>
      <c r="BWG66" s="497"/>
      <c r="BWH66" s="497"/>
      <c r="BWI66" s="497"/>
      <c r="BWJ66" s="497"/>
      <c r="BWK66" s="497"/>
      <c r="BWL66" s="497"/>
      <c r="BWM66" s="497"/>
      <c r="BWN66" s="497"/>
      <c r="BWO66" s="497"/>
      <c r="BWP66" s="497"/>
      <c r="BWQ66" s="497"/>
      <c r="BWR66" s="497"/>
      <c r="BWS66" s="497"/>
      <c r="BWT66" s="497"/>
      <c r="BWU66" s="497"/>
      <c r="BWV66" s="497"/>
      <c r="BWW66" s="497"/>
      <c r="BWX66" s="497"/>
      <c r="BWY66" s="497"/>
      <c r="BWZ66" s="497"/>
      <c r="BXA66" s="497"/>
      <c r="BXB66" s="497"/>
      <c r="BXC66" s="497"/>
      <c r="BXD66" s="497"/>
      <c r="BXE66" s="497"/>
      <c r="BXF66" s="497"/>
      <c r="BXG66" s="497"/>
      <c r="BXH66" s="497"/>
      <c r="BXI66" s="497"/>
      <c r="BXJ66" s="497"/>
      <c r="BXK66" s="497"/>
      <c r="BXL66" s="497"/>
      <c r="BXM66" s="497"/>
      <c r="BXN66" s="497"/>
      <c r="BXO66" s="497"/>
      <c r="BXP66" s="497"/>
      <c r="BXQ66" s="497"/>
      <c r="BXR66" s="497"/>
      <c r="BXS66" s="497"/>
      <c r="BXT66" s="497"/>
      <c r="BXU66" s="497"/>
      <c r="BXV66" s="497"/>
      <c r="BXW66" s="497"/>
      <c r="BXX66" s="497"/>
      <c r="BXY66" s="497"/>
      <c r="BXZ66" s="497"/>
      <c r="BYA66" s="497"/>
      <c r="BYB66" s="497"/>
      <c r="BYC66" s="497"/>
      <c r="BYD66" s="497"/>
      <c r="BYE66" s="497"/>
      <c r="BYF66" s="497"/>
      <c r="BYG66" s="497"/>
      <c r="BYH66" s="497"/>
      <c r="BYI66" s="497"/>
      <c r="BYJ66" s="497"/>
      <c r="BYK66" s="497"/>
      <c r="BYL66" s="497"/>
      <c r="BYM66" s="497"/>
      <c r="BYN66" s="497"/>
      <c r="BYO66" s="497"/>
      <c r="BYP66" s="497"/>
      <c r="BYQ66" s="497"/>
      <c r="BYR66" s="497"/>
      <c r="BYS66" s="497"/>
      <c r="BYT66" s="497"/>
      <c r="BYU66" s="497"/>
      <c r="BYV66" s="497"/>
      <c r="BYW66" s="497"/>
      <c r="BYX66" s="497"/>
      <c r="BYY66" s="497"/>
      <c r="BYZ66" s="497"/>
      <c r="BZA66" s="497"/>
      <c r="BZB66" s="497"/>
      <c r="BZC66" s="497"/>
      <c r="BZD66" s="497"/>
      <c r="BZE66" s="497"/>
      <c r="BZF66" s="497"/>
      <c r="BZG66" s="497"/>
      <c r="BZH66" s="497"/>
      <c r="BZI66" s="497"/>
      <c r="BZJ66" s="497"/>
      <c r="BZK66" s="497"/>
      <c r="BZL66" s="497"/>
      <c r="BZM66" s="497"/>
      <c r="BZN66" s="497"/>
      <c r="BZO66" s="497"/>
      <c r="BZP66" s="497"/>
      <c r="BZQ66" s="497"/>
      <c r="BZR66" s="497"/>
      <c r="BZS66" s="497"/>
      <c r="BZT66" s="497"/>
      <c r="BZU66" s="497"/>
      <c r="BZV66" s="497"/>
      <c r="BZW66" s="497"/>
      <c r="BZX66" s="497"/>
      <c r="BZY66" s="497"/>
      <c r="BZZ66" s="497"/>
      <c r="CAA66" s="497"/>
      <c r="CAB66" s="497"/>
      <c r="CAC66" s="497"/>
      <c r="CAD66" s="497"/>
      <c r="CAE66" s="497"/>
      <c r="CAF66" s="497"/>
      <c r="CAG66" s="497"/>
      <c r="CAH66" s="497"/>
      <c r="CAI66" s="497"/>
      <c r="CAJ66" s="497"/>
      <c r="CAK66" s="497"/>
      <c r="CAL66" s="497"/>
      <c r="CAM66" s="497"/>
      <c r="CAN66" s="497"/>
      <c r="CAO66" s="497"/>
      <c r="CAP66" s="497"/>
      <c r="CAQ66" s="497"/>
      <c r="CAR66" s="497"/>
      <c r="CAS66" s="497"/>
      <c r="CAT66" s="497"/>
      <c r="CAU66" s="497"/>
      <c r="CAV66" s="497"/>
      <c r="CAW66" s="497"/>
      <c r="CAX66" s="497"/>
      <c r="CAY66" s="497"/>
      <c r="CAZ66" s="497"/>
      <c r="CBA66" s="497"/>
      <c r="CBB66" s="497"/>
      <c r="CBC66" s="497"/>
      <c r="CBD66" s="497"/>
      <c r="CBE66" s="497"/>
      <c r="CBF66" s="497"/>
      <c r="CBG66" s="497"/>
      <c r="CBH66" s="497"/>
      <c r="CBI66" s="497"/>
      <c r="CBJ66" s="497"/>
      <c r="CBK66" s="497"/>
      <c r="CBL66" s="497"/>
      <c r="CBM66" s="497"/>
      <c r="CBN66" s="497"/>
      <c r="CBO66" s="497"/>
      <c r="CBP66" s="497"/>
      <c r="CBQ66" s="497"/>
      <c r="CBR66" s="497"/>
      <c r="CBS66" s="497"/>
      <c r="CBT66" s="497"/>
      <c r="CBU66" s="497"/>
      <c r="CBV66" s="497"/>
      <c r="CBW66" s="497"/>
      <c r="CBX66" s="497"/>
      <c r="CBY66" s="497"/>
      <c r="CBZ66" s="497"/>
      <c r="CCA66" s="497"/>
      <c r="CCB66" s="497"/>
      <c r="CCC66" s="497"/>
      <c r="CCD66" s="497"/>
      <c r="CCE66" s="497"/>
      <c r="CCF66" s="497"/>
      <c r="CCG66" s="497"/>
      <c r="CCH66" s="497"/>
      <c r="CCI66" s="497"/>
      <c r="CCJ66" s="497"/>
      <c r="CCK66" s="497"/>
      <c r="CCL66" s="497"/>
      <c r="CCM66" s="497"/>
      <c r="CCN66" s="497"/>
      <c r="CCO66" s="497"/>
      <c r="CCP66" s="497"/>
      <c r="CCQ66" s="497"/>
      <c r="CCR66" s="497"/>
      <c r="CCS66" s="497"/>
      <c r="CCT66" s="497"/>
      <c r="CCU66" s="497"/>
      <c r="CCV66" s="497"/>
      <c r="CCW66" s="497"/>
      <c r="CCX66" s="497"/>
      <c r="CCY66" s="497"/>
      <c r="CCZ66" s="497"/>
      <c r="CDA66" s="497"/>
      <c r="CDB66" s="497"/>
      <c r="CDC66" s="497"/>
      <c r="CDD66" s="497"/>
      <c r="CDE66" s="497"/>
      <c r="CDF66" s="497"/>
      <c r="CDG66" s="497"/>
      <c r="CDH66" s="497"/>
      <c r="CDI66" s="497"/>
      <c r="CDJ66" s="497"/>
      <c r="CDK66" s="497"/>
      <c r="CDL66" s="497"/>
      <c r="CDM66" s="497"/>
      <c r="CDN66" s="497"/>
      <c r="CDO66" s="497"/>
      <c r="CDP66" s="497"/>
      <c r="CDQ66" s="497"/>
      <c r="CDR66" s="497"/>
      <c r="CDS66" s="497"/>
      <c r="CDT66" s="497"/>
      <c r="CDU66" s="497"/>
      <c r="CDV66" s="497"/>
      <c r="CDW66" s="497"/>
      <c r="CDX66" s="497"/>
      <c r="CDY66" s="497"/>
      <c r="CDZ66" s="497"/>
      <c r="CEA66" s="497"/>
      <c r="CEB66" s="497"/>
      <c r="CEC66" s="497"/>
      <c r="CED66" s="497"/>
      <c r="CEE66" s="497"/>
      <c r="CEF66" s="497"/>
      <c r="CEG66" s="497"/>
      <c r="CEH66" s="497"/>
      <c r="CEI66" s="497"/>
      <c r="CEJ66" s="497"/>
      <c r="CEK66" s="497"/>
      <c r="CEL66" s="497"/>
      <c r="CEM66" s="497"/>
      <c r="CEN66" s="497"/>
      <c r="CEO66" s="497"/>
      <c r="CEP66" s="497"/>
      <c r="CEQ66" s="497"/>
      <c r="CER66" s="497"/>
      <c r="CES66" s="497"/>
      <c r="CET66" s="497"/>
      <c r="CEU66" s="497"/>
      <c r="CEV66" s="497"/>
      <c r="CEW66" s="497"/>
      <c r="CEX66" s="497"/>
      <c r="CEY66" s="497"/>
      <c r="CEZ66" s="497"/>
      <c r="CFA66" s="497"/>
      <c r="CFB66" s="497"/>
      <c r="CFC66" s="497"/>
      <c r="CFD66" s="497"/>
      <c r="CFE66" s="497"/>
      <c r="CFF66" s="497"/>
      <c r="CFG66" s="497"/>
      <c r="CFH66" s="497"/>
      <c r="CFI66" s="497"/>
      <c r="CFJ66" s="497"/>
      <c r="CFK66" s="497"/>
      <c r="CFL66" s="497"/>
      <c r="CFM66" s="497"/>
      <c r="CFN66" s="497"/>
      <c r="CFO66" s="497"/>
      <c r="CFP66" s="497"/>
      <c r="CFQ66" s="497"/>
      <c r="CFR66" s="497"/>
      <c r="CFS66" s="497"/>
      <c r="CFT66" s="497"/>
      <c r="CFU66" s="497"/>
      <c r="CFV66" s="497"/>
      <c r="CFW66" s="497"/>
      <c r="CFX66" s="497"/>
      <c r="CFY66" s="497"/>
      <c r="CFZ66" s="497"/>
      <c r="CGA66" s="497"/>
      <c r="CGB66" s="497"/>
      <c r="CGC66" s="497"/>
      <c r="CGD66" s="497"/>
      <c r="CGE66" s="497"/>
      <c r="CGF66" s="497"/>
      <c r="CGG66" s="497"/>
      <c r="CGH66" s="497"/>
      <c r="CGI66" s="497"/>
      <c r="CGJ66" s="497"/>
      <c r="CGK66" s="497"/>
      <c r="CGL66" s="497"/>
      <c r="CGM66" s="497"/>
      <c r="CGN66" s="497"/>
      <c r="CGO66" s="497"/>
      <c r="CGP66" s="497"/>
      <c r="CGQ66" s="497"/>
      <c r="CGR66" s="497"/>
      <c r="CGS66" s="497"/>
      <c r="CGT66" s="497"/>
      <c r="CGU66" s="497"/>
      <c r="CGV66" s="497"/>
      <c r="CGW66" s="497"/>
      <c r="CGX66" s="497"/>
      <c r="CGY66" s="497"/>
      <c r="CGZ66" s="497"/>
      <c r="CHA66" s="497"/>
      <c r="CHB66" s="497"/>
      <c r="CHC66" s="497"/>
      <c r="CHD66" s="497"/>
      <c r="CHE66" s="497"/>
      <c r="CHF66" s="497"/>
      <c r="CHG66" s="497"/>
      <c r="CHH66" s="497"/>
      <c r="CHI66" s="497"/>
      <c r="CHJ66" s="497"/>
      <c r="CHK66" s="497"/>
      <c r="CHL66" s="497"/>
      <c r="CHM66" s="497"/>
      <c r="CHN66" s="497"/>
      <c r="CHO66" s="497"/>
      <c r="CHP66" s="497"/>
      <c r="CHQ66" s="497"/>
      <c r="CHR66" s="497"/>
      <c r="CHS66" s="497"/>
      <c r="CHT66" s="497"/>
      <c r="CHU66" s="497"/>
      <c r="CHV66" s="497"/>
      <c r="CHW66" s="497"/>
      <c r="CHX66" s="497"/>
      <c r="CHY66" s="497"/>
      <c r="CHZ66" s="497"/>
      <c r="CIA66" s="497"/>
      <c r="CIB66" s="497"/>
      <c r="CIC66" s="497"/>
      <c r="CID66" s="497"/>
      <c r="CIE66" s="497"/>
      <c r="CIF66" s="497"/>
      <c r="CIG66" s="497"/>
      <c r="CIH66" s="497"/>
      <c r="CII66" s="497"/>
      <c r="CIJ66" s="497"/>
      <c r="CIK66" s="497"/>
      <c r="CIL66" s="497"/>
      <c r="CIM66" s="497"/>
      <c r="CIN66" s="497"/>
      <c r="CIO66" s="497"/>
      <c r="CIP66" s="497"/>
      <c r="CIQ66" s="497"/>
      <c r="CIR66" s="497"/>
      <c r="CIS66" s="497"/>
      <c r="CIT66" s="497"/>
      <c r="CIU66" s="497"/>
      <c r="CIV66" s="497"/>
      <c r="CIW66" s="497"/>
      <c r="CIX66" s="497"/>
      <c r="CIY66" s="497"/>
      <c r="CIZ66" s="497"/>
      <c r="CJA66" s="497"/>
      <c r="CJB66" s="497"/>
      <c r="CJC66" s="497"/>
      <c r="CJD66" s="497"/>
      <c r="CJE66" s="497"/>
      <c r="CJF66" s="497"/>
      <c r="CJG66" s="497"/>
      <c r="CJH66" s="497"/>
      <c r="CJI66" s="497"/>
      <c r="CJJ66" s="497"/>
      <c r="CJK66" s="497"/>
      <c r="CJL66" s="497"/>
      <c r="CJM66" s="497"/>
      <c r="CJN66" s="497"/>
      <c r="CJO66" s="497"/>
      <c r="CJP66" s="497"/>
      <c r="CJQ66" s="497"/>
      <c r="CJR66" s="497"/>
      <c r="CJS66" s="497"/>
      <c r="CJT66" s="497"/>
      <c r="CJU66" s="497"/>
      <c r="CJV66" s="497"/>
      <c r="CJW66" s="497"/>
      <c r="CJX66" s="497"/>
      <c r="CJY66" s="497"/>
      <c r="CJZ66" s="497"/>
      <c r="CKA66" s="497"/>
      <c r="CKB66" s="497"/>
      <c r="CKC66" s="497"/>
      <c r="CKD66" s="497"/>
      <c r="CKE66" s="497"/>
      <c r="CKF66" s="497"/>
      <c r="CKG66" s="497"/>
      <c r="CKH66" s="497"/>
      <c r="CKI66" s="497"/>
      <c r="CKJ66" s="497"/>
      <c r="CKK66" s="497"/>
      <c r="CKL66" s="497"/>
      <c r="CKM66" s="497"/>
      <c r="CKN66" s="497"/>
      <c r="CKO66" s="497"/>
      <c r="CKP66" s="497"/>
      <c r="CKQ66" s="497"/>
      <c r="CKR66" s="497"/>
      <c r="CKS66" s="497"/>
      <c r="CKT66" s="497"/>
      <c r="CKU66" s="497"/>
      <c r="CKV66" s="497"/>
      <c r="CKW66" s="497"/>
      <c r="CKX66" s="497"/>
      <c r="CKY66" s="497"/>
      <c r="CKZ66" s="497"/>
      <c r="CLA66" s="497"/>
      <c r="CLB66" s="497"/>
      <c r="CLC66" s="497"/>
      <c r="CLD66" s="497"/>
      <c r="CLE66" s="497"/>
      <c r="CLF66" s="497"/>
      <c r="CLG66" s="497"/>
      <c r="CLH66" s="497"/>
      <c r="CLI66" s="497"/>
      <c r="CLJ66" s="497"/>
      <c r="CLK66" s="497"/>
      <c r="CLL66" s="497"/>
      <c r="CLM66" s="497"/>
      <c r="CLN66" s="497"/>
      <c r="CLO66" s="497"/>
      <c r="CLP66" s="497"/>
      <c r="CLQ66" s="497"/>
      <c r="CLR66" s="497"/>
      <c r="CLS66" s="497"/>
      <c r="CLT66" s="497"/>
      <c r="CLU66" s="497"/>
      <c r="CLV66" s="497"/>
      <c r="CLW66" s="497"/>
      <c r="CLX66" s="497"/>
      <c r="CLY66" s="497"/>
      <c r="CLZ66" s="497"/>
      <c r="CMA66" s="497"/>
      <c r="CMB66" s="497"/>
      <c r="CMC66" s="497"/>
      <c r="CMD66" s="497"/>
      <c r="CME66" s="497"/>
      <c r="CMF66" s="497"/>
      <c r="CMG66" s="497"/>
      <c r="CMH66" s="497"/>
      <c r="CMI66" s="497"/>
      <c r="CMJ66" s="497"/>
      <c r="CMK66" s="497"/>
      <c r="CML66" s="497"/>
      <c r="CMM66" s="497"/>
      <c r="CMN66" s="497"/>
      <c r="CMO66" s="497"/>
      <c r="CMP66" s="497"/>
      <c r="CMQ66" s="497"/>
      <c r="CMR66" s="497"/>
      <c r="CMS66" s="497"/>
      <c r="CMT66" s="497"/>
      <c r="CMU66" s="497"/>
      <c r="CMV66" s="497"/>
      <c r="CMW66" s="497"/>
      <c r="CMX66" s="497"/>
      <c r="CMY66" s="497"/>
      <c r="CMZ66" s="497"/>
      <c r="CNA66" s="497"/>
      <c r="CNB66" s="497"/>
      <c r="CNC66" s="497"/>
      <c r="CND66" s="497"/>
      <c r="CNE66" s="497"/>
      <c r="CNF66" s="497"/>
      <c r="CNG66" s="497"/>
      <c r="CNH66" s="497"/>
      <c r="CNI66" s="497"/>
      <c r="CNJ66" s="497"/>
      <c r="CNK66" s="497"/>
      <c r="CNL66" s="497"/>
      <c r="CNM66" s="497"/>
      <c r="CNN66" s="497"/>
      <c r="CNO66" s="497"/>
      <c r="CNP66" s="497"/>
      <c r="CNQ66" s="497"/>
      <c r="CNR66" s="497"/>
      <c r="CNS66" s="497"/>
      <c r="CNT66" s="497"/>
      <c r="CNU66" s="497"/>
      <c r="CNV66" s="497"/>
      <c r="CNW66" s="497"/>
      <c r="CNX66" s="497"/>
      <c r="CNY66" s="497"/>
      <c r="CNZ66" s="497"/>
      <c r="COA66" s="497"/>
      <c r="COB66" s="497"/>
      <c r="COC66" s="497"/>
      <c r="COD66" s="497"/>
      <c r="COE66" s="497"/>
      <c r="COF66" s="497"/>
      <c r="COG66" s="497"/>
      <c r="COH66" s="497"/>
      <c r="COI66" s="497"/>
      <c r="COJ66" s="497"/>
      <c r="COK66" s="497"/>
      <c r="COL66" s="497"/>
      <c r="COM66" s="497"/>
      <c r="CON66" s="497"/>
      <c r="COO66" s="497"/>
      <c r="COP66" s="497"/>
      <c r="COQ66" s="497"/>
      <c r="COR66" s="497"/>
      <c r="COS66" s="497"/>
      <c r="COT66" s="497"/>
      <c r="COU66" s="497"/>
      <c r="COV66" s="497"/>
      <c r="COW66" s="497"/>
      <c r="COX66" s="497"/>
      <c r="COY66" s="497"/>
      <c r="COZ66" s="497"/>
      <c r="CPA66" s="497"/>
      <c r="CPB66" s="497"/>
      <c r="CPC66" s="497"/>
      <c r="CPD66" s="497"/>
      <c r="CPE66" s="497"/>
      <c r="CPF66" s="497"/>
      <c r="CPG66" s="497"/>
      <c r="CPH66" s="497"/>
      <c r="CPI66" s="497"/>
      <c r="CPJ66" s="497"/>
      <c r="CPK66" s="497"/>
      <c r="CPL66" s="497"/>
      <c r="CPM66" s="497"/>
      <c r="CPN66" s="497"/>
      <c r="CPO66" s="497"/>
      <c r="CPP66" s="497"/>
      <c r="CPQ66" s="497"/>
      <c r="CPR66" s="497"/>
      <c r="CPS66" s="497"/>
      <c r="CPT66" s="497"/>
      <c r="CPU66" s="497"/>
      <c r="CPV66" s="497"/>
      <c r="CPW66" s="497"/>
      <c r="CPX66" s="497"/>
      <c r="CPY66" s="497"/>
      <c r="CPZ66" s="497"/>
      <c r="CQA66" s="497"/>
      <c r="CQB66" s="497"/>
      <c r="CQC66" s="497"/>
      <c r="CQD66" s="497"/>
      <c r="CQE66" s="497"/>
      <c r="CQF66" s="497"/>
      <c r="CQG66" s="497"/>
      <c r="CQH66" s="497"/>
      <c r="CQI66" s="497"/>
      <c r="CQJ66" s="497"/>
      <c r="CQK66" s="497"/>
      <c r="CQL66" s="497"/>
      <c r="CQM66" s="497"/>
      <c r="CQN66" s="497"/>
      <c r="CQO66" s="497"/>
      <c r="CQP66" s="497"/>
      <c r="CQQ66" s="497"/>
      <c r="CQR66" s="497"/>
      <c r="CQS66" s="497"/>
      <c r="CQT66" s="497"/>
      <c r="CQU66" s="497"/>
      <c r="CQV66" s="497"/>
      <c r="CQW66" s="497"/>
      <c r="CQX66" s="497"/>
      <c r="CQY66" s="497"/>
      <c r="CQZ66" s="497"/>
      <c r="CRA66" s="497"/>
      <c r="CRB66" s="497"/>
      <c r="CRC66" s="497"/>
      <c r="CRD66" s="497"/>
      <c r="CRE66" s="497"/>
      <c r="CRF66" s="497"/>
      <c r="CRG66" s="497"/>
      <c r="CRH66" s="497"/>
      <c r="CRI66" s="497"/>
      <c r="CRJ66" s="497"/>
      <c r="CRK66" s="497"/>
      <c r="CRL66" s="497"/>
      <c r="CRM66" s="497"/>
      <c r="CRN66" s="497"/>
      <c r="CRO66" s="497"/>
      <c r="CRP66" s="497"/>
      <c r="CRQ66" s="497"/>
      <c r="CRR66" s="497"/>
      <c r="CRS66" s="497"/>
      <c r="CRT66" s="497"/>
      <c r="CRU66" s="497"/>
      <c r="CRV66" s="497"/>
      <c r="CRW66" s="497"/>
      <c r="CRX66" s="497"/>
      <c r="CRY66" s="497"/>
      <c r="CRZ66" s="497"/>
      <c r="CSA66" s="497"/>
      <c r="CSB66" s="497"/>
      <c r="CSC66" s="497"/>
      <c r="CSD66" s="497"/>
      <c r="CSE66" s="497"/>
      <c r="CSF66" s="497"/>
      <c r="CSG66" s="497"/>
      <c r="CSH66" s="497"/>
      <c r="CSI66" s="497"/>
      <c r="CSJ66" s="497"/>
      <c r="CSK66" s="497"/>
      <c r="CSL66" s="497"/>
      <c r="CSM66" s="497"/>
      <c r="CSN66" s="497"/>
      <c r="CSO66" s="497"/>
      <c r="CSP66" s="497"/>
      <c r="CSQ66" s="497"/>
      <c r="CSR66" s="497"/>
      <c r="CSS66" s="497"/>
      <c r="CST66" s="497"/>
      <c r="CSU66" s="497"/>
      <c r="CSV66" s="497"/>
      <c r="CSW66" s="497"/>
      <c r="CSX66" s="497"/>
      <c r="CSY66" s="497"/>
      <c r="CSZ66" s="497"/>
      <c r="CTA66" s="497"/>
      <c r="CTB66" s="497"/>
      <c r="CTC66" s="497"/>
      <c r="CTD66" s="497"/>
      <c r="CTE66" s="497"/>
      <c r="CTF66" s="497"/>
      <c r="CTG66" s="497"/>
      <c r="CTH66" s="497"/>
      <c r="CTI66" s="497"/>
      <c r="CTJ66" s="497"/>
      <c r="CTK66" s="497"/>
      <c r="CTL66" s="497"/>
      <c r="CTM66" s="497"/>
      <c r="CTN66" s="497"/>
      <c r="CTO66" s="497"/>
      <c r="CTP66" s="497"/>
      <c r="CTQ66" s="497"/>
      <c r="CTR66" s="497"/>
      <c r="CTS66" s="497"/>
      <c r="CTT66" s="497"/>
      <c r="CTU66" s="497"/>
      <c r="CTV66" s="497"/>
      <c r="CTW66" s="497"/>
      <c r="CTX66" s="497"/>
      <c r="CTY66" s="497"/>
      <c r="CTZ66" s="497"/>
      <c r="CUA66" s="497"/>
      <c r="CUB66" s="497"/>
      <c r="CUC66" s="497"/>
      <c r="CUD66" s="497"/>
      <c r="CUE66" s="497"/>
      <c r="CUF66" s="497"/>
      <c r="CUG66" s="497"/>
      <c r="CUH66" s="497"/>
      <c r="CUI66" s="497"/>
      <c r="CUJ66" s="497"/>
      <c r="CUK66" s="497"/>
      <c r="CUL66" s="497"/>
      <c r="CUM66" s="497"/>
      <c r="CUN66" s="497"/>
      <c r="CUO66" s="497"/>
      <c r="CUP66" s="497"/>
      <c r="CUQ66" s="497"/>
      <c r="CUR66" s="497"/>
      <c r="CUS66" s="497"/>
      <c r="CUT66" s="497"/>
      <c r="CUU66" s="497"/>
      <c r="CUV66" s="497"/>
      <c r="CUW66" s="497"/>
      <c r="CUX66" s="497"/>
      <c r="CUY66" s="497"/>
      <c r="CUZ66" s="497"/>
      <c r="CVA66" s="497"/>
      <c r="CVB66" s="497"/>
      <c r="CVC66" s="497"/>
      <c r="CVD66" s="497"/>
      <c r="CVE66" s="497"/>
      <c r="CVF66" s="497"/>
      <c r="CVG66" s="497"/>
      <c r="CVH66" s="497"/>
      <c r="CVI66" s="497"/>
      <c r="CVJ66" s="497"/>
      <c r="CVK66" s="497"/>
      <c r="CVL66" s="497"/>
      <c r="CVM66" s="497"/>
      <c r="CVN66" s="497"/>
      <c r="CVO66" s="497"/>
      <c r="CVP66" s="497"/>
      <c r="CVQ66" s="497"/>
      <c r="CVR66" s="497"/>
      <c r="CVS66" s="497"/>
      <c r="CVT66" s="497"/>
      <c r="CVU66" s="497"/>
      <c r="CVV66" s="497"/>
      <c r="CVW66" s="497"/>
      <c r="CVX66" s="497"/>
      <c r="CVY66" s="497"/>
      <c r="CVZ66" s="497"/>
      <c r="CWA66" s="497"/>
      <c r="CWB66" s="497"/>
      <c r="CWC66" s="497"/>
      <c r="CWD66" s="497"/>
      <c r="CWE66" s="497"/>
      <c r="CWF66" s="497"/>
      <c r="CWG66" s="497"/>
      <c r="CWH66" s="497"/>
      <c r="CWI66" s="497"/>
      <c r="CWJ66" s="497"/>
      <c r="CWK66" s="497"/>
      <c r="CWL66" s="497"/>
      <c r="CWM66" s="497"/>
      <c r="CWN66" s="497"/>
      <c r="CWO66" s="497"/>
      <c r="CWP66" s="497"/>
      <c r="CWQ66" s="497"/>
      <c r="CWR66" s="497"/>
      <c r="CWS66" s="497"/>
      <c r="CWT66" s="497"/>
      <c r="CWU66" s="497"/>
      <c r="CWV66" s="497"/>
      <c r="CWW66" s="497"/>
      <c r="CWX66" s="497"/>
      <c r="CWY66" s="497"/>
      <c r="CWZ66" s="497"/>
      <c r="CXA66" s="497"/>
      <c r="CXB66" s="497"/>
      <c r="CXC66" s="497"/>
      <c r="CXD66" s="497"/>
      <c r="CXE66" s="497"/>
      <c r="CXF66" s="497"/>
      <c r="CXG66" s="497"/>
      <c r="CXH66" s="497"/>
      <c r="CXI66" s="497"/>
      <c r="CXJ66" s="497"/>
      <c r="CXK66" s="497"/>
      <c r="CXL66" s="497"/>
      <c r="CXM66" s="497"/>
      <c r="CXN66" s="497"/>
      <c r="CXO66" s="497"/>
      <c r="CXP66" s="497"/>
      <c r="CXQ66" s="497"/>
      <c r="CXR66" s="497"/>
      <c r="CXS66" s="497"/>
      <c r="CXT66" s="497"/>
      <c r="CXU66" s="497"/>
      <c r="CXV66" s="497"/>
      <c r="CXW66" s="497"/>
      <c r="CXX66" s="497"/>
      <c r="CXY66" s="497"/>
      <c r="CXZ66" s="497"/>
      <c r="CYA66" s="497"/>
      <c r="CYB66" s="497"/>
      <c r="CYC66" s="497"/>
      <c r="CYD66" s="497"/>
      <c r="CYE66" s="497"/>
      <c r="CYF66" s="497"/>
      <c r="CYG66" s="497"/>
      <c r="CYH66" s="497"/>
      <c r="CYI66" s="497"/>
      <c r="CYJ66" s="497"/>
      <c r="CYK66" s="497"/>
      <c r="CYL66" s="497"/>
      <c r="CYM66" s="497"/>
      <c r="CYN66" s="497"/>
      <c r="CYO66" s="497"/>
      <c r="CYP66" s="497"/>
      <c r="CYQ66" s="497"/>
      <c r="CYR66" s="497"/>
      <c r="CYS66" s="497"/>
      <c r="CYT66" s="497"/>
      <c r="CYU66" s="497"/>
      <c r="CYV66" s="497"/>
      <c r="CYW66" s="497"/>
      <c r="CYX66" s="497"/>
      <c r="CYY66" s="497"/>
      <c r="CYZ66" s="497"/>
      <c r="CZA66" s="497"/>
      <c r="CZB66" s="497"/>
      <c r="CZC66" s="497"/>
      <c r="CZD66" s="497"/>
      <c r="CZE66" s="497"/>
      <c r="CZF66" s="497"/>
      <c r="CZG66" s="497"/>
      <c r="CZH66" s="497"/>
      <c r="CZI66" s="497"/>
      <c r="CZJ66" s="497"/>
      <c r="CZK66" s="497"/>
      <c r="CZL66" s="497"/>
      <c r="CZM66" s="497"/>
      <c r="CZN66" s="497"/>
      <c r="CZO66" s="497"/>
      <c r="CZP66" s="497"/>
      <c r="CZQ66" s="497"/>
      <c r="CZR66" s="497"/>
      <c r="CZS66" s="497"/>
      <c r="CZT66" s="497"/>
      <c r="CZU66" s="497"/>
      <c r="CZV66" s="497"/>
      <c r="CZW66" s="497"/>
      <c r="CZX66" s="497"/>
      <c r="CZY66" s="497"/>
      <c r="CZZ66" s="497"/>
      <c r="DAA66" s="497"/>
      <c r="DAB66" s="497"/>
      <c r="DAC66" s="497"/>
      <c r="DAD66" s="497"/>
      <c r="DAE66" s="497"/>
      <c r="DAF66" s="497"/>
      <c r="DAG66" s="497"/>
      <c r="DAH66" s="497"/>
      <c r="DAI66" s="497"/>
      <c r="DAJ66" s="497"/>
      <c r="DAK66" s="497"/>
      <c r="DAL66" s="497"/>
      <c r="DAM66" s="497"/>
      <c r="DAN66" s="497"/>
      <c r="DAO66" s="497"/>
      <c r="DAP66" s="497"/>
      <c r="DAQ66" s="497"/>
      <c r="DAR66" s="497"/>
      <c r="DAS66" s="497"/>
      <c r="DAT66" s="497"/>
      <c r="DAU66" s="497"/>
      <c r="DAV66" s="497"/>
      <c r="DAW66" s="497"/>
      <c r="DAX66" s="497"/>
      <c r="DAY66" s="497"/>
      <c r="DAZ66" s="497"/>
      <c r="DBA66" s="497"/>
      <c r="DBB66" s="497"/>
      <c r="DBC66" s="497"/>
      <c r="DBD66" s="497"/>
      <c r="DBE66" s="497"/>
      <c r="DBF66" s="497"/>
      <c r="DBG66" s="497"/>
      <c r="DBH66" s="497"/>
      <c r="DBI66" s="497"/>
      <c r="DBJ66" s="497"/>
      <c r="DBK66" s="497"/>
      <c r="DBL66" s="497"/>
      <c r="DBM66" s="497"/>
      <c r="DBN66" s="497"/>
      <c r="DBO66" s="497"/>
      <c r="DBP66" s="497"/>
      <c r="DBQ66" s="497"/>
      <c r="DBR66" s="497"/>
      <c r="DBS66" s="497"/>
      <c r="DBT66" s="497"/>
      <c r="DBU66" s="497"/>
      <c r="DBV66" s="497"/>
      <c r="DBW66" s="497"/>
      <c r="DBX66" s="497"/>
      <c r="DBY66" s="497"/>
      <c r="DBZ66" s="497"/>
      <c r="DCA66" s="497"/>
      <c r="DCB66" s="497"/>
      <c r="DCC66" s="497"/>
      <c r="DCD66" s="497"/>
      <c r="DCE66" s="497"/>
      <c r="DCF66" s="497"/>
      <c r="DCG66" s="497"/>
      <c r="DCH66" s="497"/>
      <c r="DCI66" s="497"/>
      <c r="DCJ66" s="497"/>
      <c r="DCK66" s="497"/>
      <c r="DCL66" s="497"/>
      <c r="DCM66" s="497"/>
      <c r="DCN66" s="497"/>
      <c r="DCO66" s="497"/>
      <c r="DCP66" s="497"/>
      <c r="DCQ66" s="497"/>
      <c r="DCR66" s="497"/>
      <c r="DCS66" s="497"/>
      <c r="DCT66" s="497"/>
      <c r="DCU66" s="497"/>
      <c r="DCV66" s="497"/>
      <c r="DCW66" s="497"/>
      <c r="DCX66" s="497"/>
      <c r="DCY66" s="497"/>
      <c r="DCZ66" s="497"/>
      <c r="DDA66" s="497"/>
      <c r="DDB66" s="497"/>
      <c r="DDC66" s="497"/>
      <c r="DDD66" s="497"/>
      <c r="DDE66" s="497"/>
      <c r="DDF66" s="497"/>
      <c r="DDG66" s="497"/>
      <c r="DDH66" s="497"/>
      <c r="DDI66" s="497"/>
      <c r="DDJ66" s="497"/>
      <c r="DDK66" s="497"/>
      <c r="DDL66" s="497"/>
      <c r="DDM66" s="497"/>
      <c r="DDN66" s="497"/>
      <c r="DDO66" s="497"/>
      <c r="DDP66" s="497"/>
      <c r="DDQ66" s="497"/>
      <c r="DDR66" s="497"/>
      <c r="DDS66" s="497"/>
      <c r="DDT66" s="497"/>
      <c r="DDU66" s="497"/>
      <c r="DDV66" s="497"/>
      <c r="DDW66" s="497"/>
      <c r="DDX66" s="497"/>
      <c r="DDY66" s="497"/>
      <c r="DDZ66" s="497"/>
      <c r="DEA66" s="497"/>
      <c r="DEB66" s="497"/>
      <c r="DEC66" s="497"/>
      <c r="DED66" s="497"/>
      <c r="DEE66" s="497"/>
      <c r="DEF66" s="497"/>
      <c r="DEG66" s="497"/>
      <c r="DEH66" s="497"/>
      <c r="DEI66" s="497"/>
      <c r="DEJ66" s="497"/>
      <c r="DEK66" s="497"/>
      <c r="DEL66" s="497"/>
      <c r="DEM66" s="497"/>
      <c r="DEN66" s="497"/>
      <c r="DEO66" s="497"/>
      <c r="DEP66" s="497"/>
      <c r="DEQ66" s="497"/>
      <c r="DER66" s="497"/>
      <c r="DES66" s="497"/>
      <c r="DET66" s="497"/>
      <c r="DEU66" s="497"/>
      <c r="DEV66" s="497"/>
      <c r="DEW66" s="497"/>
      <c r="DEX66" s="497"/>
      <c r="DEY66" s="497"/>
      <c r="DEZ66" s="497"/>
      <c r="DFA66" s="497"/>
      <c r="DFB66" s="497"/>
      <c r="DFC66" s="497"/>
      <c r="DFD66" s="497"/>
      <c r="DFE66" s="497"/>
      <c r="DFF66" s="497"/>
      <c r="DFG66" s="497"/>
      <c r="DFH66" s="497"/>
      <c r="DFI66" s="497"/>
      <c r="DFJ66" s="497"/>
      <c r="DFK66" s="497"/>
      <c r="DFL66" s="497"/>
      <c r="DFM66" s="497"/>
      <c r="DFN66" s="497"/>
      <c r="DFO66" s="497"/>
      <c r="DFP66" s="497"/>
      <c r="DFQ66" s="497"/>
      <c r="DFR66" s="497"/>
      <c r="DFS66" s="497"/>
      <c r="DFT66" s="497"/>
      <c r="DFU66" s="497"/>
      <c r="DFV66" s="497"/>
      <c r="DFW66" s="497"/>
      <c r="DFX66" s="497"/>
      <c r="DFY66" s="497"/>
      <c r="DFZ66" s="497"/>
      <c r="DGA66" s="497"/>
      <c r="DGB66" s="497"/>
      <c r="DGC66" s="497"/>
      <c r="DGD66" s="497"/>
      <c r="DGE66" s="497"/>
      <c r="DGF66" s="497"/>
      <c r="DGG66" s="497"/>
      <c r="DGH66" s="497"/>
      <c r="DGI66" s="497"/>
      <c r="DGJ66" s="497"/>
      <c r="DGK66" s="497"/>
      <c r="DGL66" s="497"/>
      <c r="DGM66" s="497"/>
      <c r="DGN66" s="497"/>
      <c r="DGO66" s="497"/>
      <c r="DGP66" s="497"/>
      <c r="DGQ66" s="497"/>
      <c r="DGR66" s="497"/>
      <c r="DGS66" s="497"/>
      <c r="DGT66" s="497"/>
      <c r="DGU66" s="497"/>
      <c r="DGV66" s="497"/>
      <c r="DGW66" s="497"/>
      <c r="DGX66" s="497"/>
      <c r="DGY66" s="497"/>
      <c r="DGZ66" s="497"/>
      <c r="DHA66" s="497"/>
      <c r="DHB66" s="497"/>
      <c r="DHC66" s="497"/>
      <c r="DHD66" s="497"/>
      <c r="DHE66" s="497"/>
      <c r="DHF66" s="497"/>
      <c r="DHG66" s="497"/>
      <c r="DHH66" s="497"/>
      <c r="DHI66" s="497"/>
      <c r="DHJ66" s="497"/>
      <c r="DHK66" s="497"/>
      <c r="DHL66" s="497"/>
      <c r="DHM66" s="497"/>
      <c r="DHN66" s="497"/>
      <c r="DHO66" s="497"/>
      <c r="DHP66" s="497"/>
      <c r="DHQ66" s="497"/>
      <c r="DHR66" s="497"/>
      <c r="DHS66" s="497"/>
      <c r="DHT66" s="497"/>
      <c r="DHU66" s="497"/>
      <c r="DHV66" s="497"/>
      <c r="DHW66" s="497"/>
      <c r="DHX66" s="497"/>
      <c r="DHY66" s="497"/>
      <c r="DHZ66" s="497"/>
      <c r="DIA66" s="497"/>
      <c r="DIB66" s="497"/>
      <c r="DIC66" s="497"/>
      <c r="DID66" s="497"/>
      <c r="DIE66" s="497"/>
      <c r="DIF66" s="497"/>
      <c r="DIG66" s="497"/>
      <c r="DIH66" s="497"/>
      <c r="DII66" s="497"/>
      <c r="DIJ66" s="497"/>
      <c r="DIK66" s="497"/>
      <c r="DIL66" s="497"/>
      <c r="DIM66" s="497"/>
      <c r="DIN66" s="497"/>
      <c r="DIO66" s="497"/>
      <c r="DIP66" s="497"/>
      <c r="DIQ66" s="497"/>
      <c r="DIR66" s="497"/>
      <c r="DIS66" s="497"/>
      <c r="DIT66" s="497"/>
      <c r="DIU66" s="497"/>
      <c r="DIV66" s="497"/>
      <c r="DIW66" s="497"/>
      <c r="DIX66" s="497"/>
      <c r="DIY66" s="497"/>
      <c r="DIZ66" s="497"/>
      <c r="DJA66" s="497"/>
      <c r="DJB66" s="497"/>
      <c r="DJC66" s="497"/>
      <c r="DJD66" s="497"/>
      <c r="DJE66" s="497"/>
      <c r="DJF66" s="497"/>
      <c r="DJG66" s="497"/>
      <c r="DJH66" s="497"/>
      <c r="DJI66" s="497"/>
      <c r="DJJ66" s="497"/>
      <c r="DJK66" s="497"/>
      <c r="DJL66" s="497"/>
      <c r="DJM66" s="497"/>
      <c r="DJN66" s="497"/>
      <c r="DJO66" s="497"/>
      <c r="DJP66" s="497"/>
      <c r="DJQ66" s="497"/>
      <c r="DJR66" s="497"/>
      <c r="DJS66" s="497"/>
      <c r="DJT66" s="497"/>
      <c r="DJU66" s="497"/>
      <c r="DJV66" s="497"/>
      <c r="DJW66" s="497"/>
      <c r="DJX66" s="497"/>
      <c r="DJY66" s="497"/>
      <c r="DJZ66" s="497"/>
      <c r="DKA66" s="497"/>
      <c r="DKB66" s="497"/>
      <c r="DKC66" s="497"/>
      <c r="DKD66" s="497"/>
      <c r="DKE66" s="497"/>
      <c r="DKF66" s="497"/>
      <c r="DKG66" s="497"/>
      <c r="DKH66" s="497"/>
      <c r="DKI66" s="497"/>
      <c r="DKJ66" s="497"/>
      <c r="DKK66" s="497"/>
      <c r="DKL66" s="497"/>
      <c r="DKM66" s="497"/>
      <c r="DKN66" s="497"/>
      <c r="DKO66" s="497"/>
      <c r="DKP66" s="497"/>
      <c r="DKQ66" s="497"/>
      <c r="DKR66" s="497"/>
      <c r="DKS66" s="497"/>
      <c r="DKT66" s="497"/>
      <c r="DKU66" s="497"/>
      <c r="DKV66" s="497"/>
      <c r="DKW66" s="497"/>
      <c r="DKX66" s="497"/>
      <c r="DKY66" s="497"/>
      <c r="DKZ66" s="497"/>
      <c r="DLA66" s="497"/>
      <c r="DLB66" s="497"/>
      <c r="DLC66" s="497"/>
      <c r="DLD66" s="497"/>
      <c r="DLE66" s="497"/>
      <c r="DLF66" s="497"/>
      <c r="DLG66" s="497"/>
      <c r="DLH66" s="497"/>
      <c r="DLI66" s="497"/>
      <c r="DLJ66" s="497"/>
      <c r="DLK66" s="497"/>
      <c r="DLL66" s="497"/>
      <c r="DLM66" s="497"/>
      <c r="DLN66" s="497"/>
      <c r="DLO66" s="497"/>
      <c r="DLP66" s="497"/>
      <c r="DLQ66" s="497"/>
      <c r="DLR66" s="497"/>
      <c r="DLS66" s="497"/>
      <c r="DLT66" s="497"/>
      <c r="DLU66" s="497"/>
      <c r="DLV66" s="497"/>
      <c r="DLW66" s="497"/>
      <c r="DLX66" s="497"/>
      <c r="DLY66" s="497"/>
      <c r="DLZ66" s="497"/>
      <c r="DMA66" s="497"/>
      <c r="DMB66" s="497"/>
      <c r="DMC66" s="497"/>
      <c r="DMD66" s="497"/>
      <c r="DME66" s="497"/>
      <c r="DMF66" s="497"/>
      <c r="DMG66" s="497"/>
      <c r="DMH66" s="497"/>
      <c r="DMI66" s="497"/>
      <c r="DMJ66" s="497"/>
      <c r="DMK66" s="497"/>
      <c r="DML66" s="497"/>
      <c r="DMM66" s="497"/>
      <c r="DMN66" s="497"/>
      <c r="DMO66" s="497"/>
      <c r="DMP66" s="497"/>
      <c r="DMQ66" s="497"/>
      <c r="DMR66" s="497"/>
      <c r="DMS66" s="497"/>
      <c r="DMT66" s="497"/>
      <c r="DMU66" s="497"/>
      <c r="DMV66" s="497"/>
      <c r="DMW66" s="497"/>
      <c r="DMX66" s="497"/>
      <c r="DMY66" s="497"/>
      <c r="DMZ66" s="497"/>
      <c r="DNA66" s="497"/>
      <c r="DNB66" s="497"/>
      <c r="DNC66" s="497"/>
      <c r="DND66" s="497"/>
      <c r="DNE66" s="497"/>
      <c r="DNF66" s="497"/>
      <c r="DNG66" s="497"/>
      <c r="DNH66" s="497"/>
      <c r="DNI66" s="497"/>
      <c r="DNJ66" s="497"/>
      <c r="DNK66" s="497"/>
      <c r="DNL66" s="497"/>
      <c r="DNM66" s="497"/>
      <c r="DNN66" s="497"/>
      <c r="DNO66" s="497"/>
      <c r="DNP66" s="497"/>
      <c r="DNQ66" s="497"/>
      <c r="DNR66" s="497"/>
      <c r="DNS66" s="497"/>
      <c r="DNT66" s="497"/>
      <c r="DNU66" s="497"/>
      <c r="DNV66" s="497"/>
      <c r="DNW66" s="497"/>
      <c r="DNX66" s="497"/>
      <c r="DNY66" s="497"/>
      <c r="DNZ66" s="497"/>
      <c r="DOA66" s="497"/>
      <c r="DOB66" s="497"/>
      <c r="DOC66" s="497"/>
      <c r="DOD66" s="497"/>
      <c r="DOE66" s="497"/>
      <c r="DOF66" s="497"/>
      <c r="DOG66" s="497"/>
      <c r="DOH66" s="497"/>
      <c r="DOI66" s="497"/>
      <c r="DOJ66" s="497"/>
      <c r="DOK66" s="497"/>
      <c r="DOL66" s="497"/>
      <c r="DOM66" s="497"/>
      <c r="DON66" s="497"/>
      <c r="DOO66" s="497"/>
      <c r="DOP66" s="497"/>
      <c r="DOQ66" s="497"/>
      <c r="DOR66" s="497"/>
      <c r="DOS66" s="497"/>
      <c r="DOT66" s="497"/>
      <c r="DOU66" s="497"/>
      <c r="DOV66" s="497"/>
      <c r="DOW66" s="497"/>
      <c r="DOX66" s="497"/>
      <c r="DOY66" s="497"/>
      <c r="DOZ66" s="497"/>
      <c r="DPA66" s="497"/>
      <c r="DPB66" s="497"/>
      <c r="DPC66" s="497"/>
      <c r="DPD66" s="497"/>
      <c r="DPE66" s="497"/>
      <c r="DPF66" s="497"/>
      <c r="DPG66" s="497"/>
      <c r="DPH66" s="497"/>
      <c r="DPI66" s="497"/>
      <c r="DPJ66" s="497"/>
      <c r="DPK66" s="497"/>
      <c r="DPL66" s="497"/>
      <c r="DPM66" s="497"/>
      <c r="DPN66" s="497"/>
      <c r="DPO66" s="497"/>
      <c r="DPP66" s="497"/>
      <c r="DPQ66" s="497"/>
      <c r="DPR66" s="497"/>
      <c r="DPS66" s="497"/>
      <c r="DPT66" s="497"/>
      <c r="DPU66" s="497"/>
      <c r="DPV66" s="497"/>
      <c r="DPW66" s="497"/>
      <c r="DPX66" s="497"/>
      <c r="DPY66" s="497"/>
      <c r="DPZ66" s="497"/>
      <c r="DQA66" s="497"/>
      <c r="DQB66" s="497"/>
      <c r="DQC66" s="497"/>
      <c r="DQD66" s="497"/>
      <c r="DQE66" s="497"/>
      <c r="DQF66" s="497"/>
      <c r="DQG66" s="497"/>
      <c r="DQH66" s="497"/>
      <c r="DQI66" s="497"/>
      <c r="DQJ66" s="497"/>
      <c r="DQK66" s="497"/>
      <c r="DQL66" s="497"/>
      <c r="DQM66" s="497"/>
      <c r="DQN66" s="497"/>
      <c r="DQO66" s="497"/>
      <c r="DQP66" s="497"/>
      <c r="DQQ66" s="497"/>
      <c r="DQR66" s="497"/>
      <c r="DQS66" s="497"/>
      <c r="DQT66" s="497"/>
      <c r="DQU66" s="497"/>
      <c r="DQV66" s="497"/>
      <c r="DQW66" s="497"/>
      <c r="DQX66" s="497"/>
      <c r="DQY66" s="497"/>
      <c r="DQZ66" s="497"/>
      <c r="DRA66" s="497"/>
      <c r="DRB66" s="497"/>
      <c r="DRC66" s="497"/>
      <c r="DRD66" s="497"/>
      <c r="DRE66" s="497"/>
      <c r="DRF66" s="497"/>
      <c r="DRG66" s="497"/>
      <c r="DRH66" s="497"/>
      <c r="DRI66" s="497"/>
      <c r="DRJ66" s="497"/>
      <c r="DRK66" s="497"/>
      <c r="DRL66" s="497"/>
      <c r="DRM66" s="497"/>
      <c r="DRN66" s="497"/>
      <c r="DRO66" s="497"/>
      <c r="DRP66" s="497"/>
      <c r="DRQ66" s="497"/>
      <c r="DRR66" s="497"/>
      <c r="DRS66" s="497"/>
      <c r="DRT66" s="497"/>
      <c r="DRU66" s="497"/>
      <c r="DRV66" s="497"/>
      <c r="DRW66" s="497"/>
      <c r="DRX66" s="497"/>
      <c r="DRY66" s="497"/>
      <c r="DRZ66" s="497"/>
      <c r="DSA66" s="497"/>
      <c r="DSB66" s="497"/>
      <c r="DSC66" s="497"/>
      <c r="DSD66" s="497"/>
      <c r="DSE66" s="497"/>
      <c r="DSF66" s="497"/>
      <c r="DSG66" s="497"/>
      <c r="DSH66" s="497"/>
      <c r="DSI66" s="497"/>
      <c r="DSJ66" s="497"/>
      <c r="DSK66" s="497"/>
      <c r="DSL66" s="497"/>
      <c r="DSM66" s="497"/>
      <c r="DSN66" s="497"/>
      <c r="DSO66" s="497"/>
      <c r="DSP66" s="497"/>
      <c r="DSQ66" s="497"/>
      <c r="DSR66" s="497"/>
      <c r="DSS66" s="497"/>
      <c r="DST66" s="497"/>
      <c r="DSU66" s="497"/>
      <c r="DSV66" s="497"/>
      <c r="DSW66" s="497"/>
      <c r="DSX66" s="497"/>
      <c r="DSY66" s="497"/>
      <c r="DSZ66" s="497"/>
      <c r="DTA66" s="497"/>
      <c r="DTB66" s="497"/>
      <c r="DTC66" s="497"/>
      <c r="DTD66" s="497"/>
      <c r="DTE66" s="497"/>
      <c r="DTF66" s="497"/>
      <c r="DTG66" s="497"/>
      <c r="DTH66" s="497"/>
      <c r="DTI66" s="497"/>
      <c r="DTJ66" s="497"/>
      <c r="DTK66" s="497"/>
      <c r="DTL66" s="497"/>
      <c r="DTM66" s="497"/>
      <c r="DTN66" s="497"/>
      <c r="DTO66" s="497"/>
      <c r="DTP66" s="497"/>
      <c r="DTQ66" s="497"/>
      <c r="DTR66" s="497"/>
      <c r="DTS66" s="497"/>
      <c r="DTT66" s="497"/>
      <c r="DTU66" s="497"/>
      <c r="DTV66" s="497"/>
      <c r="DTW66" s="497"/>
      <c r="DTX66" s="497"/>
      <c r="DTY66" s="497"/>
      <c r="DTZ66" s="497"/>
      <c r="DUA66" s="497"/>
      <c r="DUB66" s="497"/>
      <c r="DUC66" s="497"/>
      <c r="DUD66" s="497"/>
      <c r="DUE66" s="497"/>
      <c r="DUF66" s="497"/>
      <c r="DUG66" s="497"/>
      <c r="DUH66" s="497"/>
      <c r="DUI66" s="497"/>
      <c r="DUJ66" s="497"/>
      <c r="DUK66" s="497"/>
      <c r="DUL66" s="497"/>
      <c r="DUM66" s="497"/>
      <c r="DUN66" s="497"/>
      <c r="DUO66" s="497"/>
      <c r="DUP66" s="497"/>
      <c r="DUQ66" s="497"/>
      <c r="DUR66" s="497"/>
      <c r="DUS66" s="497"/>
      <c r="DUT66" s="497"/>
      <c r="DUU66" s="497"/>
      <c r="DUV66" s="497"/>
      <c r="DUW66" s="497"/>
      <c r="DUX66" s="497"/>
      <c r="DUY66" s="497"/>
      <c r="DUZ66" s="497"/>
      <c r="DVA66" s="497"/>
      <c r="DVB66" s="497"/>
      <c r="DVC66" s="497"/>
      <c r="DVD66" s="497"/>
      <c r="DVE66" s="497"/>
      <c r="DVF66" s="497"/>
      <c r="DVG66" s="497"/>
      <c r="DVH66" s="497"/>
      <c r="DVI66" s="497"/>
      <c r="DVJ66" s="497"/>
      <c r="DVK66" s="497"/>
      <c r="DVL66" s="497"/>
      <c r="DVM66" s="497"/>
      <c r="DVN66" s="497"/>
      <c r="DVO66" s="497"/>
      <c r="DVP66" s="497"/>
      <c r="DVQ66" s="497"/>
      <c r="DVR66" s="497"/>
      <c r="DVS66" s="497"/>
      <c r="DVT66" s="497"/>
      <c r="DVU66" s="497"/>
      <c r="DVV66" s="497"/>
      <c r="DVW66" s="497"/>
      <c r="DVX66" s="497"/>
      <c r="DVY66" s="497"/>
      <c r="DVZ66" s="497"/>
      <c r="DWA66" s="497"/>
      <c r="DWB66" s="497"/>
      <c r="DWC66" s="497"/>
      <c r="DWD66" s="497"/>
      <c r="DWE66" s="497"/>
      <c r="DWF66" s="497"/>
      <c r="DWG66" s="497"/>
      <c r="DWH66" s="497"/>
      <c r="DWI66" s="497"/>
      <c r="DWJ66" s="497"/>
      <c r="DWK66" s="497"/>
      <c r="DWL66" s="497"/>
      <c r="DWM66" s="497"/>
      <c r="DWN66" s="497"/>
      <c r="DWO66" s="497"/>
      <c r="DWP66" s="497"/>
      <c r="DWQ66" s="497"/>
      <c r="DWR66" s="497"/>
      <c r="DWS66" s="497"/>
      <c r="DWT66" s="497"/>
      <c r="DWU66" s="497"/>
      <c r="DWV66" s="497"/>
      <c r="DWW66" s="497"/>
      <c r="DWX66" s="497"/>
      <c r="DWY66" s="497"/>
      <c r="DWZ66" s="497"/>
      <c r="DXA66" s="497"/>
      <c r="DXB66" s="497"/>
      <c r="DXC66" s="497"/>
      <c r="DXD66" s="497"/>
      <c r="DXE66" s="497"/>
      <c r="DXF66" s="497"/>
      <c r="DXG66" s="497"/>
      <c r="DXH66" s="497"/>
      <c r="DXI66" s="497"/>
      <c r="DXJ66" s="497"/>
      <c r="DXK66" s="497"/>
      <c r="DXL66" s="497"/>
      <c r="DXM66" s="497"/>
      <c r="DXN66" s="497"/>
      <c r="DXO66" s="497"/>
      <c r="DXP66" s="497"/>
      <c r="DXQ66" s="497"/>
      <c r="DXR66" s="497"/>
      <c r="DXS66" s="497"/>
      <c r="DXT66" s="497"/>
      <c r="DXU66" s="497"/>
      <c r="DXV66" s="497"/>
      <c r="DXW66" s="497"/>
      <c r="DXX66" s="497"/>
      <c r="DXY66" s="497"/>
      <c r="DXZ66" s="497"/>
      <c r="DYA66" s="497"/>
      <c r="DYB66" s="497"/>
      <c r="DYC66" s="497"/>
      <c r="DYD66" s="497"/>
      <c r="DYE66" s="497"/>
      <c r="DYF66" s="497"/>
      <c r="DYG66" s="497"/>
      <c r="DYH66" s="497"/>
      <c r="DYI66" s="497"/>
      <c r="DYJ66" s="497"/>
      <c r="DYK66" s="497"/>
      <c r="DYL66" s="497"/>
      <c r="DYM66" s="497"/>
      <c r="DYN66" s="497"/>
      <c r="DYO66" s="497"/>
      <c r="DYP66" s="497"/>
      <c r="DYQ66" s="497"/>
      <c r="DYR66" s="497"/>
      <c r="DYS66" s="497"/>
      <c r="DYT66" s="497"/>
      <c r="DYU66" s="497"/>
      <c r="DYV66" s="497"/>
      <c r="DYW66" s="497"/>
      <c r="DYX66" s="497"/>
      <c r="DYY66" s="497"/>
      <c r="DYZ66" s="497"/>
      <c r="DZA66" s="497"/>
      <c r="DZB66" s="497"/>
      <c r="DZC66" s="497"/>
      <c r="DZD66" s="497"/>
      <c r="DZE66" s="497"/>
      <c r="DZF66" s="497"/>
      <c r="DZG66" s="497"/>
      <c r="DZH66" s="497"/>
      <c r="DZI66" s="497"/>
      <c r="DZJ66" s="497"/>
      <c r="DZK66" s="497"/>
      <c r="DZL66" s="497"/>
      <c r="DZM66" s="497"/>
      <c r="DZN66" s="497"/>
      <c r="DZO66" s="497"/>
      <c r="DZP66" s="497"/>
      <c r="DZQ66" s="497"/>
      <c r="DZR66" s="497"/>
      <c r="DZS66" s="497"/>
      <c r="DZT66" s="497"/>
      <c r="DZU66" s="497"/>
      <c r="DZV66" s="497"/>
      <c r="DZW66" s="497"/>
      <c r="DZX66" s="497"/>
      <c r="DZY66" s="497"/>
      <c r="DZZ66" s="497"/>
      <c r="EAA66" s="497"/>
      <c r="EAB66" s="497"/>
      <c r="EAC66" s="497"/>
      <c r="EAD66" s="497"/>
      <c r="EAE66" s="497"/>
      <c r="EAF66" s="497"/>
      <c r="EAG66" s="497"/>
      <c r="EAH66" s="497"/>
      <c r="EAI66" s="497"/>
      <c r="EAJ66" s="497"/>
      <c r="EAK66" s="497"/>
      <c r="EAL66" s="497"/>
      <c r="EAM66" s="497"/>
      <c r="EAN66" s="497"/>
      <c r="EAO66" s="497"/>
      <c r="EAP66" s="497"/>
      <c r="EAQ66" s="497"/>
      <c r="EAR66" s="497"/>
      <c r="EAS66" s="497"/>
      <c r="EAT66" s="497"/>
      <c r="EAU66" s="497"/>
      <c r="EAV66" s="497"/>
      <c r="EAW66" s="497"/>
      <c r="EAX66" s="497"/>
      <c r="EAY66" s="497"/>
      <c r="EAZ66" s="497"/>
      <c r="EBA66" s="497"/>
      <c r="EBB66" s="497"/>
      <c r="EBC66" s="497"/>
      <c r="EBD66" s="497"/>
      <c r="EBE66" s="497"/>
      <c r="EBF66" s="497"/>
      <c r="EBG66" s="497"/>
      <c r="EBH66" s="497"/>
      <c r="EBI66" s="497"/>
      <c r="EBJ66" s="497"/>
      <c r="EBK66" s="497"/>
      <c r="EBL66" s="497"/>
      <c r="EBM66" s="497"/>
      <c r="EBN66" s="497"/>
      <c r="EBO66" s="497"/>
      <c r="EBP66" s="497"/>
      <c r="EBQ66" s="497"/>
      <c r="EBR66" s="497"/>
      <c r="EBS66" s="497"/>
      <c r="EBT66" s="497"/>
      <c r="EBU66" s="497"/>
      <c r="EBV66" s="497"/>
      <c r="EBW66" s="497"/>
      <c r="EBX66" s="497"/>
      <c r="EBY66" s="497"/>
      <c r="EBZ66" s="497"/>
      <c r="ECA66" s="497"/>
      <c r="ECB66" s="497"/>
      <c r="ECC66" s="497"/>
      <c r="ECD66" s="497"/>
      <c r="ECE66" s="497"/>
      <c r="ECF66" s="497"/>
      <c r="ECG66" s="497"/>
      <c r="ECH66" s="497"/>
      <c r="ECI66" s="497"/>
      <c r="ECJ66" s="497"/>
      <c r="ECK66" s="497"/>
      <c r="ECL66" s="497"/>
      <c r="ECM66" s="497"/>
      <c r="ECN66" s="497"/>
      <c r="ECO66" s="497"/>
      <c r="ECP66" s="497"/>
      <c r="ECQ66" s="497"/>
      <c r="ECR66" s="497"/>
      <c r="ECS66" s="497"/>
      <c r="ECT66" s="497"/>
      <c r="ECU66" s="497"/>
      <c r="ECV66" s="497"/>
      <c r="ECW66" s="497"/>
      <c r="ECX66" s="497"/>
      <c r="ECY66" s="497"/>
      <c r="ECZ66" s="497"/>
      <c r="EDA66" s="497"/>
      <c r="EDB66" s="497"/>
      <c r="EDC66" s="497"/>
      <c r="EDD66" s="497"/>
      <c r="EDE66" s="497"/>
      <c r="EDF66" s="497"/>
      <c r="EDG66" s="497"/>
      <c r="EDH66" s="497"/>
      <c r="EDI66" s="497"/>
      <c r="EDJ66" s="497"/>
      <c r="EDK66" s="497"/>
      <c r="EDL66" s="497"/>
      <c r="EDM66" s="497"/>
      <c r="EDN66" s="497"/>
      <c r="EDO66" s="497"/>
      <c r="EDP66" s="497"/>
      <c r="EDQ66" s="497"/>
      <c r="EDR66" s="497"/>
      <c r="EDS66" s="497"/>
      <c r="EDT66" s="497"/>
      <c r="EDU66" s="497"/>
      <c r="EDV66" s="497"/>
      <c r="EDW66" s="497"/>
      <c r="EDX66" s="497"/>
      <c r="EDY66" s="497"/>
      <c r="EDZ66" s="497"/>
      <c r="EEA66" s="497"/>
      <c r="EEB66" s="497"/>
      <c r="EEC66" s="497"/>
      <c r="EED66" s="497"/>
      <c r="EEE66" s="497"/>
      <c r="EEF66" s="497"/>
      <c r="EEG66" s="497"/>
      <c r="EEH66" s="497"/>
      <c r="EEI66" s="497"/>
      <c r="EEJ66" s="497"/>
      <c r="EEK66" s="497"/>
      <c r="EEL66" s="497"/>
      <c r="EEM66" s="497"/>
      <c r="EEN66" s="497"/>
      <c r="EEO66" s="497"/>
      <c r="EEP66" s="497"/>
      <c r="EEQ66" s="497"/>
      <c r="EER66" s="497"/>
      <c r="EES66" s="497"/>
      <c r="EET66" s="497"/>
      <c r="EEU66" s="497"/>
      <c r="EEV66" s="497"/>
      <c r="EEW66" s="497"/>
      <c r="EEX66" s="497"/>
      <c r="EEY66" s="497"/>
      <c r="EEZ66" s="497"/>
      <c r="EFA66" s="497"/>
      <c r="EFB66" s="497"/>
      <c r="EFC66" s="497"/>
      <c r="EFD66" s="497"/>
      <c r="EFE66" s="497"/>
      <c r="EFF66" s="497"/>
      <c r="EFG66" s="497"/>
      <c r="EFH66" s="497"/>
      <c r="EFI66" s="497"/>
      <c r="EFJ66" s="497"/>
      <c r="EFK66" s="497"/>
      <c r="EFL66" s="497"/>
      <c r="EFM66" s="497"/>
      <c r="EFN66" s="497"/>
      <c r="EFO66" s="497"/>
      <c r="EFP66" s="497"/>
      <c r="EFQ66" s="497"/>
      <c r="EFR66" s="497"/>
      <c r="EFS66" s="497"/>
      <c r="EFT66" s="497"/>
      <c r="EFU66" s="497"/>
      <c r="EFV66" s="497"/>
      <c r="EFW66" s="497"/>
      <c r="EFX66" s="497"/>
      <c r="EFY66" s="497"/>
      <c r="EFZ66" s="497"/>
      <c r="EGA66" s="497"/>
      <c r="EGB66" s="497"/>
      <c r="EGC66" s="497"/>
      <c r="EGD66" s="497"/>
      <c r="EGE66" s="497"/>
      <c r="EGF66" s="497"/>
      <c r="EGG66" s="497"/>
      <c r="EGH66" s="497"/>
      <c r="EGI66" s="497"/>
      <c r="EGJ66" s="497"/>
      <c r="EGK66" s="497"/>
      <c r="EGL66" s="497"/>
      <c r="EGM66" s="497"/>
      <c r="EGN66" s="497"/>
      <c r="EGO66" s="497"/>
      <c r="EGP66" s="497"/>
      <c r="EGQ66" s="497"/>
      <c r="EGR66" s="497"/>
      <c r="EGS66" s="497"/>
      <c r="EGT66" s="497"/>
      <c r="EGU66" s="497"/>
      <c r="EGV66" s="497"/>
      <c r="EGW66" s="497"/>
      <c r="EGX66" s="497"/>
      <c r="EGY66" s="497"/>
      <c r="EGZ66" s="497"/>
      <c r="EHA66" s="497"/>
      <c r="EHB66" s="497"/>
      <c r="EHC66" s="497"/>
      <c r="EHD66" s="497"/>
      <c r="EHE66" s="497"/>
      <c r="EHF66" s="497"/>
      <c r="EHG66" s="497"/>
      <c r="EHH66" s="497"/>
      <c r="EHI66" s="497"/>
      <c r="EHJ66" s="497"/>
      <c r="EHK66" s="497"/>
      <c r="EHL66" s="497"/>
      <c r="EHM66" s="497"/>
      <c r="EHN66" s="497"/>
      <c r="EHO66" s="497"/>
      <c r="EHP66" s="497"/>
      <c r="EHQ66" s="497"/>
      <c r="EHR66" s="497"/>
      <c r="EHS66" s="497"/>
      <c r="EHT66" s="497"/>
      <c r="EHU66" s="497"/>
      <c r="EHV66" s="497"/>
      <c r="EHW66" s="497"/>
      <c r="EHX66" s="497"/>
      <c r="EHY66" s="497"/>
      <c r="EHZ66" s="497"/>
      <c r="EIA66" s="497"/>
      <c r="EIB66" s="497"/>
      <c r="EIC66" s="497"/>
      <c r="EID66" s="497"/>
      <c r="EIE66" s="497"/>
      <c r="EIF66" s="497"/>
      <c r="EIG66" s="497"/>
      <c r="EIH66" s="497"/>
      <c r="EII66" s="497"/>
      <c r="EIJ66" s="497"/>
      <c r="EIK66" s="497"/>
      <c r="EIL66" s="497"/>
      <c r="EIM66" s="497"/>
      <c r="EIN66" s="497"/>
      <c r="EIO66" s="497"/>
      <c r="EIP66" s="497"/>
      <c r="EIQ66" s="497"/>
      <c r="EIR66" s="497"/>
      <c r="EIS66" s="497"/>
      <c r="EIT66" s="497"/>
      <c r="EIU66" s="497"/>
      <c r="EIV66" s="497"/>
      <c r="EIW66" s="497"/>
      <c r="EIX66" s="497"/>
      <c r="EIY66" s="497"/>
      <c r="EIZ66" s="497"/>
      <c r="EJA66" s="497"/>
      <c r="EJB66" s="497"/>
      <c r="EJC66" s="497"/>
      <c r="EJD66" s="497"/>
      <c r="EJE66" s="497"/>
      <c r="EJF66" s="497"/>
      <c r="EJG66" s="497"/>
      <c r="EJH66" s="497"/>
      <c r="EJI66" s="497"/>
      <c r="EJJ66" s="497"/>
      <c r="EJK66" s="497"/>
      <c r="EJL66" s="497"/>
      <c r="EJM66" s="497"/>
      <c r="EJN66" s="497"/>
      <c r="EJO66" s="497"/>
      <c r="EJP66" s="497"/>
      <c r="EJQ66" s="497"/>
      <c r="EJR66" s="497"/>
      <c r="EJS66" s="497"/>
      <c r="EJT66" s="497"/>
      <c r="EJU66" s="497"/>
      <c r="EJV66" s="497"/>
      <c r="EJW66" s="497"/>
      <c r="EJX66" s="497"/>
      <c r="EJY66" s="497"/>
      <c r="EJZ66" s="497"/>
      <c r="EKA66" s="497"/>
      <c r="EKB66" s="497"/>
      <c r="EKC66" s="497"/>
      <c r="EKD66" s="497"/>
      <c r="EKE66" s="497"/>
      <c r="EKF66" s="497"/>
      <c r="EKG66" s="497"/>
      <c r="EKH66" s="497"/>
      <c r="EKI66" s="497"/>
      <c r="EKJ66" s="497"/>
      <c r="EKK66" s="497"/>
      <c r="EKL66" s="497"/>
      <c r="EKM66" s="497"/>
      <c r="EKN66" s="497"/>
      <c r="EKO66" s="497"/>
      <c r="EKP66" s="497"/>
      <c r="EKQ66" s="497"/>
      <c r="EKR66" s="497"/>
      <c r="EKS66" s="497"/>
      <c r="EKT66" s="497"/>
      <c r="EKU66" s="497"/>
      <c r="EKV66" s="497"/>
      <c r="EKW66" s="497"/>
      <c r="EKX66" s="497"/>
      <c r="EKY66" s="497"/>
      <c r="EKZ66" s="497"/>
      <c r="ELA66" s="497"/>
      <c r="ELB66" s="497"/>
      <c r="ELC66" s="497"/>
      <c r="ELD66" s="497"/>
      <c r="ELE66" s="497"/>
      <c r="ELF66" s="497"/>
      <c r="ELG66" s="497"/>
      <c r="ELH66" s="497"/>
      <c r="ELI66" s="497"/>
      <c r="ELJ66" s="497"/>
      <c r="ELK66" s="497"/>
      <c r="ELL66" s="497"/>
      <c r="ELM66" s="497"/>
      <c r="ELN66" s="497"/>
      <c r="ELO66" s="497"/>
      <c r="ELP66" s="497"/>
      <c r="ELQ66" s="497"/>
      <c r="ELR66" s="497"/>
      <c r="ELS66" s="497"/>
      <c r="ELT66" s="497"/>
      <c r="ELU66" s="497"/>
      <c r="ELV66" s="497"/>
      <c r="ELW66" s="497"/>
      <c r="ELX66" s="497"/>
      <c r="ELY66" s="497"/>
      <c r="ELZ66" s="497"/>
      <c r="EMA66" s="497"/>
      <c r="EMB66" s="497"/>
      <c r="EMC66" s="497"/>
      <c r="EMD66" s="497"/>
      <c r="EME66" s="497"/>
      <c r="EMF66" s="497"/>
      <c r="EMG66" s="497"/>
      <c r="EMH66" s="497"/>
      <c r="EMI66" s="497"/>
      <c r="EMJ66" s="497"/>
      <c r="EMK66" s="497"/>
      <c r="EML66" s="497"/>
      <c r="EMM66" s="497"/>
      <c r="EMN66" s="497"/>
      <c r="EMO66" s="497"/>
      <c r="EMP66" s="497"/>
      <c r="EMQ66" s="497"/>
      <c r="EMR66" s="497"/>
      <c r="EMS66" s="497"/>
      <c r="EMT66" s="497"/>
      <c r="EMU66" s="497"/>
      <c r="EMV66" s="497"/>
      <c r="EMW66" s="497"/>
      <c r="EMX66" s="497"/>
      <c r="EMY66" s="497"/>
      <c r="EMZ66" s="497"/>
      <c r="ENA66" s="497"/>
      <c r="ENB66" s="497"/>
      <c r="ENC66" s="497"/>
      <c r="END66" s="497"/>
      <c r="ENE66" s="497"/>
      <c r="ENF66" s="497"/>
      <c r="ENG66" s="497"/>
      <c r="ENH66" s="497"/>
      <c r="ENI66" s="497"/>
      <c r="ENJ66" s="497"/>
      <c r="ENK66" s="497"/>
      <c r="ENL66" s="497"/>
      <c r="ENM66" s="497"/>
      <c r="ENN66" s="497"/>
      <c r="ENO66" s="497"/>
      <c r="ENP66" s="497"/>
      <c r="ENQ66" s="497"/>
      <c r="ENR66" s="497"/>
      <c r="ENS66" s="497"/>
      <c r="ENT66" s="497"/>
      <c r="ENU66" s="497"/>
      <c r="ENV66" s="497"/>
      <c r="ENW66" s="497"/>
      <c r="ENX66" s="497"/>
      <c r="ENY66" s="497"/>
      <c r="ENZ66" s="497"/>
      <c r="EOA66" s="497"/>
      <c r="EOB66" s="497"/>
      <c r="EOC66" s="497"/>
      <c r="EOD66" s="497"/>
      <c r="EOE66" s="497"/>
      <c r="EOF66" s="497"/>
      <c r="EOG66" s="497"/>
      <c r="EOH66" s="497"/>
      <c r="EOI66" s="497"/>
      <c r="EOJ66" s="497"/>
      <c r="EOK66" s="497"/>
      <c r="EOL66" s="497"/>
      <c r="EOM66" s="497"/>
      <c r="EON66" s="497"/>
      <c r="EOO66" s="497"/>
      <c r="EOP66" s="497"/>
      <c r="EOQ66" s="497"/>
      <c r="EOR66" s="497"/>
      <c r="EOS66" s="497"/>
      <c r="EOT66" s="497"/>
      <c r="EOU66" s="497"/>
      <c r="EOV66" s="497"/>
      <c r="EOW66" s="497"/>
      <c r="EOX66" s="497"/>
      <c r="EOY66" s="497"/>
      <c r="EOZ66" s="497"/>
      <c r="EPA66" s="497"/>
      <c r="EPB66" s="497"/>
      <c r="EPC66" s="497"/>
      <c r="EPD66" s="497"/>
      <c r="EPE66" s="497"/>
      <c r="EPF66" s="497"/>
      <c r="EPG66" s="497"/>
      <c r="EPH66" s="497"/>
      <c r="EPI66" s="497"/>
      <c r="EPJ66" s="497"/>
      <c r="EPK66" s="497"/>
      <c r="EPL66" s="497"/>
      <c r="EPM66" s="497"/>
      <c r="EPN66" s="497"/>
      <c r="EPO66" s="497"/>
      <c r="EPP66" s="497"/>
      <c r="EPQ66" s="497"/>
      <c r="EPR66" s="497"/>
      <c r="EPS66" s="497"/>
      <c r="EPT66" s="497"/>
      <c r="EPU66" s="497"/>
      <c r="EPV66" s="497"/>
      <c r="EPW66" s="497"/>
      <c r="EPX66" s="497"/>
      <c r="EPY66" s="497"/>
      <c r="EPZ66" s="497"/>
      <c r="EQA66" s="497"/>
      <c r="EQB66" s="497"/>
      <c r="EQC66" s="497"/>
      <c r="EQD66" s="497"/>
      <c r="EQE66" s="497"/>
      <c r="EQF66" s="497"/>
      <c r="EQG66" s="497"/>
      <c r="EQH66" s="497"/>
      <c r="EQI66" s="497"/>
      <c r="EQJ66" s="497"/>
      <c r="EQK66" s="497"/>
      <c r="EQL66" s="497"/>
      <c r="EQM66" s="497"/>
      <c r="EQN66" s="497"/>
      <c r="EQO66" s="497"/>
      <c r="EQP66" s="497"/>
      <c r="EQQ66" s="497"/>
      <c r="EQR66" s="497"/>
      <c r="EQS66" s="497"/>
      <c r="EQT66" s="497"/>
      <c r="EQU66" s="497"/>
      <c r="EQV66" s="497"/>
      <c r="EQW66" s="497"/>
      <c r="EQX66" s="497"/>
      <c r="EQY66" s="497"/>
      <c r="EQZ66" s="497"/>
      <c r="ERA66" s="497"/>
      <c r="ERB66" s="497"/>
      <c r="ERC66" s="497"/>
      <c r="ERD66" s="497"/>
      <c r="ERE66" s="497"/>
      <c r="ERF66" s="497"/>
      <c r="ERG66" s="497"/>
      <c r="ERH66" s="497"/>
      <c r="ERI66" s="497"/>
      <c r="ERJ66" s="497"/>
      <c r="ERK66" s="497"/>
      <c r="ERL66" s="497"/>
      <c r="ERM66" s="497"/>
      <c r="ERN66" s="497"/>
      <c r="ERO66" s="497"/>
      <c r="ERP66" s="497"/>
      <c r="ERQ66" s="497"/>
      <c r="ERR66" s="497"/>
      <c r="ERS66" s="497"/>
      <c r="ERT66" s="497"/>
      <c r="ERU66" s="497"/>
      <c r="ERV66" s="497"/>
      <c r="ERW66" s="497"/>
      <c r="ERX66" s="497"/>
      <c r="ERY66" s="497"/>
      <c r="ERZ66" s="497"/>
      <c r="ESA66" s="497"/>
      <c r="ESB66" s="497"/>
      <c r="ESC66" s="497"/>
      <c r="ESD66" s="497"/>
      <c r="ESE66" s="497"/>
      <c r="ESF66" s="497"/>
      <c r="ESG66" s="497"/>
      <c r="ESH66" s="497"/>
      <c r="ESI66" s="497"/>
      <c r="ESJ66" s="497"/>
      <c r="ESK66" s="497"/>
      <c r="ESL66" s="497"/>
      <c r="ESM66" s="497"/>
      <c r="ESN66" s="497"/>
      <c r="ESO66" s="497"/>
      <c r="ESP66" s="497"/>
      <c r="ESQ66" s="497"/>
      <c r="ESR66" s="497"/>
      <c r="ESS66" s="497"/>
      <c r="EST66" s="497"/>
      <c r="ESU66" s="497"/>
      <c r="ESV66" s="497"/>
      <c r="ESW66" s="497"/>
      <c r="ESX66" s="497"/>
      <c r="ESY66" s="497"/>
      <c r="ESZ66" s="497"/>
      <c r="ETA66" s="497"/>
      <c r="ETB66" s="497"/>
      <c r="ETC66" s="497"/>
      <c r="ETD66" s="497"/>
      <c r="ETE66" s="497"/>
      <c r="ETF66" s="497"/>
      <c r="ETG66" s="497"/>
      <c r="ETH66" s="497"/>
      <c r="ETI66" s="497"/>
      <c r="ETJ66" s="497"/>
      <c r="ETK66" s="497"/>
      <c r="ETL66" s="497"/>
      <c r="ETM66" s="497"/>
      <c r="ETN66" s="497"/>
      <c r="ETO66" s="497"/>
      <c r="ETP66" s="497"/>
      <c r="ETQ66" s="497"/>
      <c r="ETR66" s="497"/>
      <c r="ETS66" s="497"/>
      <c r="ETT66" s="497"/>
      <c r="ETU66" s="497"/>
      <c r="ETV66" s="497"/>
      <c r="ETW66" s="497"/>
      <c r="ETX66" s="497"/>
      <c r="ETY66" s="497"/>
      <c r="ETZ66" s="497"/>
      <c r="EUA66" s="497"/>
      <c r="EUB66" s="497"/>
      <c r="EUC66" s="497"/>
      <c r="EUD66" s="497"/>
      <c r="EUE66" s="497"/>
      <c r="EUF66" s="497"/>
      <c r="EUG66" s="497"/>
      <c r="EUH66" s="497"/>
      <c r="EUI66" s="497"/>
      <c r="EUJ66" s="497"/>
      <c r="EUK66" s="497"/>
      <c r="EUL66" s="497"/>
      <c r="EUM66" s="497"/>
      <c r="EUN66" s="497"/>
      <c r="EUO66" s="497"/>
      <c r="EUP66" s="497"/>
      <c r="EUQ66" s="497"/>
      <c r="EUR66" s="497"/>
      <c r="EUS66" s="497"/>
      <c r="EUT66" s="497"/>
      <c r="EUU66" s="497"/>
      <c r="EUV66" s="497"/>
      <c r="EUW66" s="497"/>
      <c r="EUX66" s="497"/>
      <c r="EUY66" s="497"/>
      <c r="EUZ66" s="497"/>
      <c r="EVA66" s="497"/>
      <c r="EVB66" s="497"/>
      <c r="EVC66" s="497"/>
      <c r="EVD66" s="497"/>
      <c r="EVE66" s="497"/>
      <c r="EVF66" s="497"/>
      <c r="EVG66" s="497"/>
      <c r="EVH66" s="497"/>
      <c r="EVI66" s="497"/>
      <c r="EVJ66" s="497"/>
      <c r="EVK66" s="497"/>
      <c r="EVL66" s="497"/>
      <c r="EVM66" s="497"/>
      <c r="EVN66" s="497"/>
      <c r="EVO66" s="497"/>
      <c r="EVP66" s="497"/>
      <c r="EVQ66" s="497"/>
      <c r="EVR66" s="497"/>
      <c r="EVS66" s="497"/>
      <c r="EVT66" s="497"/>
      <c r="EVU66" s="497"/>
      <c r="EVV66" s="497"/>
      <c r="EVW66" s="497"/>
      <c r="EVX66" s="497"/>
      <c r="EVY66" s="497"/>
      <c r="EVZ66" s="497"/>
      <c r="EWA66" s="497"/>
      <c r="EWB66" s="497"/>
      <c r="EWC66" s="497"/>
      <c r="EWD66" s="497"/>
      <c r="EWE66" s="497"/>
      <c r="EWF66" s="497"/>
      <c r="EWG66" s="497"/>
      <c r="EWH66" s="497"/>
      <c r="EWI66" s="497"/>
      <c r="EWJ66" s="497"/>
      <c r="EWK66" s="497"/>
      <c r="EWL66" s="497"/>
      <c r="EWM66" s="497"/>
      <c r="EWN66" s="497"/>
      <c r="EWO66" s="497"/>
      <c r="EWP66" s="497"/>
      <c r="EWQ66" s="497"/>
      <c r="EWR66" s="497"/>
      <c r="EWS66" s="497"/>
      <c r="EWT66" s="497"/>
      <c r="EWU66" s="497"/>
      <c r="EWV66" s="497"/>
      <c r="EWW66" s="497"/>
      <c r="EWX66" s="497"/>
      <c r="EWY66" s="497"/>
      <c r="EWZ66" s="497"/>
      <c r="EXA66" s="497"/>
      <c r="EXB66" s="497"/>
      <c r="EXC66" s="497"/>
      <c r="EXD66" s="497"/>
      <c r="EXE66" s="497"/>
      <c r="EXF66" s="497"/>
      <c r="EXG66" s="497"/>
      <c r="EXH66" s="497"/>
      <c r="EXI66" s="497"/>
      <c r="EXJ66" s="497"/>
      <c r="EXK66" s="497"/>
      <c r="EXL66" s="497"/>
      <c r="EXM66" s="497"/>
      <c r="EXN66" s="497"/>
      <c r="EXO66" s="497"/>
      <c r="EXP66" s="497"/>
      <c r="EXQ66" s="497"/>
      <c r="EXR66" s="497"/>
      <c r="EXS66" s="497"/>
      <c r="EXT66" s="497"/>
      <c r="EXU66" s="497"/>
      <c r="EXV66" s="497"/>
      <c r="EXW66" s="497"/>
      <c r="EXX66" s="497"/>
      <c r="EXY66" s="497"/>
      <c r="EXZ66" s="497"/>
      <c r="EYA66" s="497"/>
      <c r="EYB66" s="497"/>
      <c r="EYC66" s="497"/>
      <c r="EYD66" s="497"/>
      <c r="EYE66" s="497"/>
      <c r="EYF66" s="497"/>
      <c r="EYG66" s="497"/>
      <c r="EYH66" s="497"/>
      <c r="EYI66" s="497"/>
      <c r="EYJ66" s="497"/>
      <c r="EYK66" s="497"/>
      <c r="EYL66" s="497"/>
      <c r="EYM66" s="497"/>
      <c r="EYN66" s="497"/>
      <c r="EYO66" s="497"/>
      <c r="EYP66" s="497"/>
      <c r="EYQ66" s="497"/>
      <c r="EYR66" s="497"/>
      <c r="EYS66" s="497"/>
      <c r="EYT66" s="497"/>
      <c r="EYU66" s="497"/>
      <c r="EYV66" s="497"/>
      <c r="EYW66" s="497"/>
      <c r="EYX66" s="497"/>
      <c r="EYY66" s="497"/>
      <c r="EYZ66" s="497"/>
      <c r="EZA66" s="497"/>
      <c r="EZB66" s="497"/>
      <c r="EZC66" s="497"/>
      <c r="EZD66" s="497"/>
      <c r="EZE66" s="497"/>
      <c r="EZF66" s="497"/>
      <c r="EZG66" s="497"/>
      <c r="EZH66" s="497"/>
      <c r="EZI66" s="497"/>
      <c r="EZJ66" s="497"/>
      <c r="EZK66" s="497"/>
      <c r="EZL66" s="497"/>
      <c r="EZM66" s="497"/>
      <c r="EZN66" s="497"/>
      <c r="EZO66" s="497"/>
      <c r="EZP66" s="497"/>
      <c r="EZQ66" s="497"/>
      <c r="EZR66" s="497"/>
      <c r="EZS66" s="497"/>
      <c r="EZT66" s="497"/>
      <c r="EZU66" s="497"/>
      <c r="EZV66" s="497"/>
      <c r="EZW66" s="497"/>
      <c r="EZX66" s="497"/>
      <c r="EZY66" s="497"/>
      <c r="EZZ66" s="497"/>
      <c r="FAA66" s="497"/>
      <c r="FAB66" s="497"/>
      <c r="FAC66" s="497"/>
      <c r="FAD66" s="497"/>
      <c r="FAE66" s="497"/>
      <c r="FAF66" s="497"/>
      <c r="FAG66" s="497"/>
      <c r="FAH66" s="497"/>
      <c r="FAI66" s="497"/>
      <c r="FAJ66" s="497"/>
      <c r="FAK66" s="497"/>
      <c r="FAL66" s="497"/>
      <c r="FAM66" s="497"/>
      <c r="FAN66" s="497"/>
      <c r="FAO66" s="497"/>
      <c r="FAP66" s="497"/>
      <c r="FAQ66" s="497"/>
      <c r="FAR66" s="497"/>
      <c r="FAS66" s="497"/>
      <c r="FAT66" s="497"/>
      <c r="FAU66" s="497"/>
      <c r="FAV66" s="497"/>
      <c r="FAW66" s="497"/>
      <c r="FAX66" s="497"/>
      <c r="FAY66" s="497"/>
      <c r="FAZ66" s="497"/>
      <c r="FBA66" s="497"/>
      <c r="FBB66" s="497"/>
      <c r="FBC66" s="497"/>
      <c r="FBD66" s="497"/>
      <c r="FBE66" s="497"/>
      <c r="FBF66" s="497"/>
      <c r="FBG66" s="497"/>
      <c r="FBH66" s="497"/>
      <c r="FBI66" s="497"/>
      <c r="FBJ66" s="497"/>
      <c r="FBK66" s="497"/>
      <c r="FBL66" s="497"/>
      <c r="FBM66" s="497"/>
      <c r="FBN66" s="497"/>
      <c r="FBO66" s="497"/>
      <c r="FBP66" s="497"/>
      <c r="FBQ66" s="497"/>
      <c r="FBR66" s="497"/>
      <c r="FBS66" s="497"/>
      <c r="FBT66" s="497"/>
      <c r="FBU66" s="497"/>
      <c r="FBV66" s="497"/>
      <c r="FBW66" s="497"/>
      <c r="FBX66" s="497"/>
      <c r="FBY66" s="497"/>
      <c r="FBZ66" s="497"/>
      <c r="FCA66" s="497"/>
      <c r="FCB66" s="497"/>
      <c r="FCC66" s="497"/>
      <c r="FCD66" s="497"/>
      <c r="FCE66" s="497"/>
      <c r="FCF66" s="497"/>
      <c r="FCG66" s="497"/>
      <c r="FCH66" s="497"/>
      <c r="FCI66" s="497"/>
      <c r="FCJ66" s="497"/>
      <c r="FCK66" s="497"/>
      <c r="FCL66" s="497"/>
      <c r="FCM66" s="497"/>
      <c r="FCN66" s="497"/>
      <c r="FCO66" s="497"/>
      <c r="FCP66" s="497"/>
      <c r="FCQ66" s="497"/>
      <c r="FCR66" s="497"/>
      <c r="FCS66" s="497"/>
      <c r="FCT66" s="497"/>
      <c r="FCU66" s="497"/>
      <c r="FCV66" s="497"/>
      <c r="FCW66" s="497"/>
      <c r="FCX66" s="497"/>
      <c r="FCY66" s="497"/>
      <c r="FCZ66" s="497"/>
      <c r="FDA66" s="497"/>
      <c r="FDB66" s="497"/>
      <c r="FDC66" s="497"/>
      <c r="FDD66" s="497"/>
      <c r="FDE66" s="497"/>
      <c r="FDF66" s="497"/>
      <c r="FDG66" s="497"/>
      <c r="FDH66" s="497"/>
      <c r="FDI66" s="497"/>
      <c r="FDJ66" s="497"/>
      <c r="FDK66" s="497"/>
      <c r="FDL66" s="497"/>
      <c r="FDM66" s="497"/>
      <c r="FDN66" s="497"/>
      <c r="FDO66" s="497"/>
      <c r="FDP66" s="497"/>
      <c r="FDQ66" s="497"/>
      <c r="FDR66" s="497"/>
      <c r="FDS66" s="497"/>
      <c r="FDT66" s="497"/>
      <c r="FDU66" s="497"/>
      <c r="FDV66" s="497"/>
      <c r="FDW66" s="497"/>
      <c r="FDX66" s="497"/>
      <c r="FDY66" s="497"/>
      <c r="FDZ66" s="497"/>
      <c r="FEA66" s="497"/>
      <c r="FEB66" s="497"/>
      <c r="FEC66" s="497"/>
      <c r="FED66" s="497"/>
      <c r="FEE66" s="497"/>
      <c r="FEF66" s="497"/>
      <c r="FEG66" s="497"/>
      <c r="FEH66" s="497"/>
      <c r="FEI66" s="497"/>
      <c r="FEJ66" s="497"/>
      <c r="FEK66" s="497"/>
      <c r="FEL66" s="497"/>
      <c r="FEM66" s="497"/>
      <c r="FEN66" s="497"/>
      <c r="FEO66" s="497"/>
      <c r="FEP66" s="497"/>
      <c r="FEQ66" s="497"/>
      <c r="FER66" s="497"/>
      <c r="FES66" s="497"/>
      <c r="FET66" s="497"/>
      <c r="FEU66" s="497"/>
      <c r="FEV66" s="497"/>
      <c r="FEW66" s="497"/>
      <c r="FEX66" s="497"/>
      <c r="FEY66" s="497"/>
      <c r="FEZ66" s="497"/>
      <c r="FFA66" s="497"/>
      <c r="FFB66" s="497"/>
      <c r="FFC66" s="497"/>
      <c r="FFD66" s="497"/>
      <c r="FFE66" s="497"/>
      <c r="FFF66" s="497"/>
      <c r="FFG66" s="497"/>
      <c r="FFH66" s="497"/>
      <c r="FFI66" s="497"/>
      <c r="FFJ66" s="497"/>
      <c r="FFK66" s="497"/>
      <c r="FFL66" s="497"/>
      <c r="FFM66" s="497"/>
      <c r="FFN66" s="497"/>
      <c r="FFO66" s="497"/>
      <c r="FFP66" s="497"/>
      <c r="FFQ66" s="497"/>
      <c r="FFR66" s="497"/>
      <c r="FFS66" s="497"/>
      <c r="FFT66" s="497"/>
      <c r="FFU66" s="497"/>
      <c r="FFV66" s="497"/>
      <c r="FFW66" s="497"/>
      <c r="FFX66" s="497"/>
      <c r="FFY66" s="497"/>
      <c r="FFZ66" s="497"/>
      <c r="FGA66" s="497"/>
      <c r="FGB66" s="497"/>
      <c r="FGC66" s="497"/>
      <c r="FGD66" s="497"/>
      <c r="FGE66" s="497"/>
      <c r="FGF66" s="497"/>
      <c r="FGG66" s="497"/>
      <c r="FGH66" s="497"/>
      <c r="FGI66" s="497"/>
      <c r="FGJ66" s="497"/>
      <c r="FGK66" s="497"/>
      <c r="FGL66" s="497"/>
      <c r="FGM66" s="497"/>
      <c r="FGN66" s="497"/>
      <c r="FGO66" s="497"/>
      <c r="FGP66" s="497"/>
      <c r="FGQ66" s="497"/>
      <c r="FGR66" s="497"/>
      <c r="FGS66" s="497"/>
      <c r="FGT66" s="497"/>
      <c r="FGU66" s="497"/>
      <c r="FGV66" s="497"/>
      <c r="FGW66" s="497"/>
      <c r="FGX66" s="497"/>
      <c r="FGY66" s="497"/>
      <c r="FGZ66" s="497"/>
      <c r="FHA66" s="497"/>
      <c r="FHB66" s="497"/>
      <c r="FHC66" s="497"/>
      <c r="FHD66" s="497"/>
      <c r="FHE66" s="497"/>
      <c r="FHF66" s="497"/>
      <c r="FHG66" s="497"/>
      <c r="FHH66" s="497"/>
      <c r="FHI66" s="497"/>
      <c r="FHJ66" s="497"/>
      <c r="FHK66" s="497"/>
      <c r="FHL66" s="497"/>
      <c r="FHM66" s="497"/>
      <c r="FHN66" s="497"/>
      <c r="FHO66" s="497"/>
      <c r="FHP66" s="497"/>
      <c r="FHQ66" s="497"/>
      <c r="FHR66" s="497"/>
      <c r="FHS66" s="497"/>
      <c r="FHT66" s="497"/>
      <c r="FHU66" s="497"/>
      <c r="FHV66" s="497"/>
      <c r="FHW66" s="497"/>
      <c r="FHX66" s="497"/>
      <c r="FHY66" s="497"/>
      <c r="FHZ66" s="497"/>
      <c r="FIA66" s="497"/>
      <c r="FIB66" s="497"/>
      <c r="FIC66" s="497"/>
      <c r="FID66" s="497"/>
      <c r="FIE66" s="497"/>
      <c r="FIF66" s="497"/>
      <c r="FIG66" s="497"/>
      <c r="FIH66" s="497"/>
      <c r="FII66" s="497"/>
      <c r="FIJ66" s="497"/>
      <c r="FIK66" s="497"/>
      <c r="FIL66" s="497"/>
      <c r="FIM66" s="497"/>
      <c r="FIN66" s="497"/>
      <c r="FIO66" s="497"/>
      <c r="FIP66" s="497"/>
      <c r="FIQ66" s="497"/>
      <c r="FIR66" s="497"/>
      <c r="FIS66" s="497"/>
      <c r="FIT66" s="497"/>
      <c r="FIU66" s="497"/>
      <c r="FIV66" s="497"/>
      <c r="FIW66" s="497"/>
      <c r="FIX66" s="497"/>
      <c r="FIY66" s="497"/>
      <c r="FIZ66" s="497"/>
      <c r="FJA66" s="497"/>
      <c r="FJB66" s="497"/>
      <c r="FJC66" s="497"/>
      <c r="FJD66" s="497"/>
      <c r="FJE66" s="497"/>
      <c r="FJF66" s="497"/>
      <c r="FJG66" s="497"/>
      <c r="FJH66" s="497"/>
      <c r="FJI66" s="497"/>
      <c r="FJJ66" s="497"/>
      <c r="FJK66" s="497"/>
      <c r="FJL66" s="497"/>
      <c r="FJM66" s="497"/>
      <c r="FJN66" s="497"/>
      <c r="FJO66" s="497"/>
      <c r="FJP66" s="497"/>
      <c r="FJQ66" s="497"/>
      <c r="FJR66" s="497"/>
      <c r="FJS66" s="497"/>
      <c r="FJT66" s="497"/>
      <c r="FJU66" s="497"/>
      <c r="FJV66" s="497"/>
      <c r="FJW66" s="497"/>
      <c r="FJX66" s="497"/>
      <c r="FJY66" s="497"/>
      <c r="FJZ66" s="497"/>
      <c r="FKA66" s="497"/>
      <c r="FKB66" s="497"/>
      <c r="FKC66" s="497"/>
      <c r="FKD66" s="497"/>
      <c r="FKE66" s="497"/>
      <c r="FKF66" s="497"/>
      <c r="FKG66" s="497"/>
      <c r="FKH66" s="497"/>
      <c r="FKI66" s="497"/>
      <c r="FKJ66" s="497"/>
      <c r="FKK66" s="497"/>
      <c r="FKL66" s="497"/>
      <c r="FKM66" s="497"/>
      <c r="FKN66" s="497"/>
      <c r="FKO66" s="497"/>
      <c r="FKP66" s="497"/>
      <c r="FKQ66" s="497"/>
      <c r="FKR66" s="497"/>
      <c r="FKS66" s="497"/>
      <c r="FKT66" s="497"/>
      <c r="FKU66" s="497"/>
      <c r="FKV66" s="497"/>
      <c r="FKW66" s="497"/>
      <c r="FKX66" s="497"/>
      <c r="FKY66" s="497"/>
      <c r="FKZ66" s="497"/>
      <c r="FLA66" s="497"/>
      <c r="FLB66" s="497"/>
      <c r="FLC66" s="497"/>
      <c r="FLD66" s="497"/>
      <c r="FLE66" s="497"/>
      <c r="FLF66" s="497"/>
      <c r="FLG66" s="497"/>
      <c r="FLH66" s="497"/>
      <c r="FLI66" s="497"/>
      <c r="FLJ66" s="497"/>
      <c r="FLK66" s="497"/>
      <c r="FLL66" s="497"/>
      <c r="FLM66" s="497"/>
      <c r="FLN66" s="497"/>
      <c r="FLO66" s="497"/>
      <c r="FLP66" s="497"/>
      <c r="FLQ66" s="497"/>
      <c r="FLR66" s="497"/>
      <c r="FLS66" s="497"/>
      <c r="FLT66" s="497"/>
      <c r="FLU66" s="497"/>
      <c r="FLV66" s="497"/>
      <c r="FLW66" s="497"/>
      <c r="FLX66" s="497"/>
      <c r="FLY66" s="497"/>
      <c r="FLZ66" s="497"/>
      <c r="FMA66" s="497"/>
      <c r="FMB66" s="497"/>
      <c r="FMC66" s="497"/>
      <c r="FMD66" s="497"/>
      <c r="FME66" s="497"/>
      <c r="FMF66" s="497"/>
      <c r="FMG66" s="497"/>
      <c r="FMH66" s="497"/>
      <c r="FMI66" s="497"/>
      <c r="FMJ66" s="497"/>
      <c r="FMK66" s="497"/>
      <c r="FML66" s="497"/>
      <c r="FMM66" s="497"/>
      <c r="FMN66" s="497"/>
      <c r="FMO66" s="497"/>
      <c r="FMP66" s="497"/>
      <c r="FMQ66" s="497"/>
      <c r="FMR66" s="497"/>
      <c r="FMS66" s="497"/>
      <c r="FMT66" s="497"/>
      <c r="FMU66" s="497"/>
      <c r="FMV66" s="497"/>
      <c r="FMW66" s="497"/>
      <c r="FMX66" s="497"/>
      <c r="FMY66" s="497"/>
      <c r="FMZ66" s="497"/>
      <c r="FNA66" s="497"/>
      <c r="FNB66" s="497"/>
      <c r="FNC66" s="497"/>
      <c r="FND66" s="497"/>
      <c r="FNE66" s="497"/>
      <c r="FNF66" s="497"/>
      <c r="FNG66" s="497"/>
      <c r="FNH66" s="497"/>
      <c r="FNI66" s="497"/>
      <c r="FNJ66" s="497"/>
      <c r="FNK66" s="497"/>
      <c r="FNL66" s="497"/>
      <c r="FNM66" s="497"/>
      <c r="FNN66" s="497"/>
      <c r="FNO66" s="497"/>
      <c r="FNP66" s="497"/>
      <c r="FNQ66" s="497"/>
      <c r="FNR66" s="497"/>
      <c r="FNS66" s="497"/>
      <c r="FNT66" s="497"/>
      <c r="FNU66" s="497"/>
      <c r="FNV66" s="497"/>
      <c r="FNW66" s="497"/>
      <c r="FNX66" s="497"/>
      <c r="FNY66" s="497"/>
      <c r="FNZ66" s="497"/>
      <c r="FOA66" s="497"/>
      <c r="FOB66" s="497"/>
      <c r="FOC66" s="497"/>
      <c r="FOD66" s="497"/>
      <c r="FOE66" s="497"/>
      <c r="FOF66" s="497"/>
      <c r="FOG66" s="497"/>
      <c r="FOH66" s="497"/>
      <c r="FOI66" s="497"/>
      <c r="FOJ66" s="497"/>
      <c r="FOK66" s="497"/>
      <c r="FOL66" s="497"/>
      <c r="FOM66" s="497"/>
      <c r="FON66" s="497"/>
      <c r="FOO66" s="497"/>
      <c r="FOP66" s="497"/>
      <c r="FOQ66" s="497"/>
      <c r="FOR66" s="497"/>
      <c r="FOS66" s="497"/>
      <c r="FOT66" s="497"/>
      <c r="FOU66" s="497"/>
      <c r="FOV66" s="497"/>
      <c r="FOW66" s="497"/>
      <c r="FOX66" s="497"/>
      <c r="FOY66" s="497"/>
      <c r="FOZ66" s="497"/>
      <c r="FPA66" s="497"/>
      <c r="FPB66" s="497"/>
      <c r="FPC66" s="497"/>
      <c r="FPD66" s="497"/>
      <c r="FPE66" s="497"/>
      <c r="FPF66" s="497"/>
      <c r="FPG66" s="497"/>
      <c r="FPH66" s="497"/>
      <c r="FPI66" s="497"/>
      <c r="FPJ66" s="497"/>
      <c r="FPK66" s="497"/>
      <c r="FPL66" s="497"/>
      <c r="FPM66" s="497"/>
      <c r="FPN66" s="497"/>
      <c r="FPO66" s="497"/>
      <c r="FPP66" s="497"/>
      <c r="FPQ66" s="497"/>
      <c r="FPR66" s="497"/>
      <c r="FPS66" s="497"/>
      <c r="FPT66" s="497"/>
      <c r="FPU66" s="497"/>
      <c r="FPV66" s="497"/>
      <c r="FPW66" s="497"/>
      <c r="FPX66" s="497"/>
      <c r="FPY66" s="497"/>
      <c r="FPZ66" s="497"/>
      <c r="FQA66" s="497"/>
      <c r="FQB66" s="497"/>
      <c r="FQC66" s="497"/>
      <c r="FQD66" s="497"/>
      <c r="FQE66" s="497"/>
      <c r="FQF66" s="497"/>
      <c r="FQG66" s="497"/>
      <c r="FQH66" s="497"/>
      <c r="FQI66" s="497"/>
      <c r="FQJ66" s="497"/>
      <c r="FQK66" s="497"/>
      <c r="FQL66" s="497"/>
      <c r="FQM66" s="497"/>
      <c r="FQN66" s="497"/>
      <c r="FQO66" s="497"/>
      <c r="FQP66" s="497"/>
      <c r="FQQ66" s="497"/>
      <c r="FQR66" s="497"/>
      <c r="FQS66" s="497"/>
      <c r="FQT66" s="497"/>
      <c r="FQU66" s="497"/>
      <c r="FQV66" s="497"/>
      <c r="FQW66" s="497"/>
      <c r="FQX66" s="497"/>
      <c r="FQY66" s="497"/>
      <c r="FQZ66" s="497"/>
      <c r="FRA66" s="497"/>
      <c r="FRB66" s="497"/>
      <c r="FRC66" s="497"/>
      <c r="FRD66" s="497"/>
      <c r="FRE66" s="497"/>
      <c r="FRF66" s="497"/>
      <c r="FRG66" s="497"/>
      <c r="FRH66" s="497"/>
      <c r="FRI66" s="497"/>
      <c r="FRJ66" s="497"/>
      <c r="FRK66" s="497"/>
      <c r="FRL66" s="497"/>
      <c r="FRM66" s="497"/>
      <c r="FRN66" s="497"/>
      <c r="FRO66" s="497"/>
      <c r="FRP66" s="497"/>
      <c r="FRQ66" s="497"/>
      <c r="FRR66" s="497"/>
      <c r="FRS66" s="497"/>
      <c r="FRT66" s="497"/>
      <c r="FRU66" s="497"/>
      <c r="FRV66" s="497"/>
      <c r="FRW66" s="497"/>
      <c r="FRX66" s="497"/>
      <c r="FRY66" s="497"/>
      <c r="FRZ66" s="497"/>
      <c r="FSA66" s="497"/>
      <c r="FSB66" s="497"/>
      <c r="FSC66" s="497"/>
      <c r="FSD66" s="497"/>
      <c r="FSE66" s="497"/>
      <c r="FSF66" s="497"/>
      <c r="FSG66" s="497"/>
      <c r="FSH66" s="497"/>
      <c r="FSI66" s="497"/>
      <c r="FSJ66" s="497"/>
      <c r="FSK66" s="497"/>
      <c r="FSL66" s="497"/>
      <c r="FSM66" s="497"/>
      <c r="FSN66" s="497"/>
      <c r="FSO66" s="497"/>
      <c r="FSP66" s="497"/>
      <c r="FSQ66" s="497"/>
      <c r="FSR66" s="497"/>
      <c r="FSS66" s="497"/>
      <c r="FST66" s="497"/>
      <c r="FSU66" s="497"/>
      <c r="FSV66" s="497"/>
      <c r="FSW66" s="497"/>
      <c r="FSX66" s="497"/>
      <c r="FSY66" s="497"/>
      <c r="FSZ66" s="497"/>
      <c r="FTA66" s="497"/>
      <c r="FTB66" s="497"/>
      <c r="FTC66" s="497"/>
      <c r="FTD66" s="497"/>
      <c r="FTE66" s="497"/>
      <c r="FTF66" s="497"/>
      <c r="FTG66" s="497"/>
      <c r="FTH66" s="497"/>
      <c r="FTI66" s="497"/>
      <c r="FTJ66" s="497"/>
      <c r="FTK66" s="497"/>
      <c r="FTL66" s="497"/>
      <c r="FTM66" s="497"/>
      <c r="FTN66" s="497"/>
      <c r="FTO66" s="497"/>
      <c r="FTP66" s="497"/>
      <c r="FTQ66" s="497"/>
      <c r="FTR66" s="497"/>
      <c r="FTS66" s="497"/>
      <c r="FTT66" s="497"/>
      <c r="FTU66" s="497"/>
      <c r="FTV66" s="497"/>
      <c r="FTW66" s="497"/>
      <c r="FTX66" s="497"/>
      <c r="FTY66" s="497"/>
      <c r="FTZ66" s="497"/>
      <c r="FUA66" s="497"/>
      <c r="FUB66" s="497"/>
      <c r="FUC66" s="497"/>
      <c r="FUD66" s="497"/>
      <c r="FUE66" s="497"/>
      <c r="FUF66" s="497"/>
      <c r="FUG66" s="497"/>
      <c r="FUH66" s="497"/>
      <c r="FUI66" s="497"/>
      <c r="FUJ66" s="497"/>
      <c r="FUK66" s="497"/>
      <c r="FUL66" s="497"/>
      <c r="FUM66" s="497"/>
      <c r="FUN66" s="497"/>
      <c r="FUO66" s="497"/>
      <c r="FUP66" s="497"/>
      <c r="FUQ66" s="497"/>
      <c r="FUR66" s="497"/>
      <c r="FUS66" s="497"/>
      <c r="FUT66" s="497"/>
      <c r="FUU66" s="497"/>
      <c r="FUV66" s="497"/>
      <c r="FUW66" s="497"/>
      <c r="FUX66" s="497"/>
      <c r="FUY66" s="497"/>
      <c r="FUZ66" s="497"/>
      <c r="FVA66" s="497"/>
      <c r="FVB66" s="497"/>
      <c r="FVC66" s="497"/>
      <c r="FVD66" s="497"/>
      <c r="FVE66" s="497"/>
      <c r="FVF66" s="497"/>
      <c r="FVG66" s="497"/>
      <c r="FVH66" s="497"/>
      <c r="FVI66" s="497"/>
      <c r="FVJ66" s="497"/>
      <c r="FVK66" s="497"/>
      <c r="FVL66" s="497"/>
      <c r="FVM66" s="497"/>
      <c r="FVN66" s="497"/>
      <c r="FVO66" s="497"/>
      <c r="FVP66" s="497"/>
      <c r="FVQ66" s="497"/>
      <c r="FVR66" s="497"/>
      <c r="FVS66" s="497"/>
      <c r="FVT66" s="497"/>
      <c r="FVU66" s="497"/>
      <c r="FVV66" s="497"/>
      <c r="FVW66" s="497"/>
      <c r="FVX66" s="497"/>
      <c r="FVY66" s="497"/>
      <c r="FVZ66" s="497"/>
      <c r="FWA66" s="497"/>
      <c r="FWB66" s="497"/>
      <c r="FWC66" s="497"/>
      <c r="FWD66" s="497"/>
      <c r="FWE66" s="497"/>
      <c r="FWF66" s="497"/>
      <c r="FWG66" s="497"/>
      <c r="FWH66" s="497"/>
      <c r="FWI66" s="497"/>
      <c r="FWJ66" s="497"/>
      <c r="FWK66" s="497"/>
      <c r="FWL66" s="497"/>
      <c r="FWM66" s="497"/>
      <c r="FWN66" s="497"/>
      <c r="FWO66" s="497"/>
      <c r="FWP66" s="497"/>
      <c r="FWQ66" s="497"/>
      <c r="FWR66" s="497"/>
      <c r="FWS66" s="497"/>
      <c r="FWT66" s="497"/>
      <c r="FWU66" s="497"/>
      <c r="FWV66" s="497"/>
      <c r="FWW66" s="497"/>
      <c r="FWX66" s="497"/>
      <c r="FWY66" s="497"/>
      <c r="FWZ66" s="497"/>
      <c r="FXA66" s="497"/>
      <c r="FXB66" s="497"/>
      <c r="FXC66" s="497"/>
      <c r="FXD66" s="497"/>
      <c r="FXE66" s="497"/>
      <c r="FXF66" s="497"/>
      <c r="FXG66" s="497"/>
      <c r="FXH66" s="497"/>
      <c r="FXI66" s="497"/>
      <c r="FXJ66" s="497"/>
      <c r="FXK66" s="497"/>
      <c r="FXL66" s="497"/>
      <c r="FXM66" s="497"/>
      <c r="FXN66" s="497"/>
      <c r="FXO66" s="497"/>
      <c r="FXP66" s="497"/>
      <c r="FXQ66" s="497"/>
      <c r="FXR66" s="497"/>
      <c r="FXS66" s="497"/>
      <c r="FXT66" s="497"/>
      <c r="FXU66" s="497"/>
      <c r="FXV66" s="497"/>
      <c r="FXW66" s="497"/>
      <c r="FXX66" s="497"/>
      <c r="FXY66" s="497"/>
      <c r="FXZ66" s="497"/>
      <c r="FYA66" s="497"/>
      <c r="FYB66" s="497"/>
      <c r="FYC66" s="497"/>
      <c r="FYD66" s="497"/>
      <c r="FYE66" s="497"/>
      <c r="FYF66" s="497"/>
      <c r="FYG66" s="497"/>
      <c r="FYH66" s="497"/>
      <c r="FYI66" s="497"/>
      <c r="FYJ66" s="497"/>
      <c r="FYK66" s="497"/>
      <c r="FYL66" s="497"/>
      <c r="FYM66" s="497"/>
      <c r="FYN66" s="497"/>
      <c r="FYO66" s="497"/>
      <c r="FYP66" s="497"/>
      <c r="FYQ66" s="497"/>
      <c r="FYR66" s="497"/>
      <c r="FYS66" s="497"/>
      <c r="FYT66" s="497"/>
      <c r="FYU66" s="497"/>
      <c r="FYV66" s="497"/>
      <c r="FYW66" s="497"/>
      <c r="FYX66" s="497"/>
      <c r="FYY66" s="497"/>
      <c r="FYZ66" s="497"/>
      <c r="FZA66" s="497"/>
      <c r="FZB66" s="497"/>
      <c r="FZC66" s="497"/>
      <c r="FZD66" s="497"/>
      <c r="FZE66" s="497"/>
      <c r="FZF66" s="497"/>
      <c r="FZG66" s="497"/>
      <c r="FZH66" s="497"/>
      <c r="FZI66" s="497"/>
      <c r="FZJ66" s="497"/>
      <c r="FZK66" s="497"/>
      <c r="FZL66" s="497"/>
      <c r="FZM66" s="497"/>
      <c r="FZN66" s="497"/>
      <c r="FZO66" s="497"/>
      <c r="FZP66" s="497"/>
      <c r="FZQ66" s="497"/>
      <c r="FZR66" s="497"/>
      <c r="FZS66" s="497"/>
      <c r="FZT66" s="497"/>
      <c r="FZU66" s="497"/>
      <c r="FZV66" s="497"/>
      <c r="FZW66" s="497"/>
      <c r="FZX66" s="497"/>
      <c r="FZY66" s="497"/>
      <c r="FZZ66" s="497"/>
      <c r="GAA66" s="497"/>
      <c r="GAB66" s="497"/>
      <c r="GAC66" s="497"/>
      <c r="GAD66" s="497"/>
      <c r="GAE66" s="497"/>
      <c r="GAF66" s="497"/>
      <c r="GAG66" s="497"/>
      <c r="GAH66" s="497"/>
      <c r="GAI66" s="497"/>
      <c r="GAJ66" s="497"/>
      <c r="GAK66" s="497"/>
      <c r="GAL66" s="497"/>
      <c r="GAM66" s="497"/>
      <c r="GAN66" s="497"/>
      <c r="GAO66" s="497"/>
      <c r="GAP66" s="497"/>
      <c r="GAQ66" s="497"/>
      <c r="GAR66" s="497"/>
      <c r="GAS66" s="497"/>
      <c r="GAT66" s="497"/>
      <c r="GAU66" s="497"/>
      <c r="GAV66" s="497"/>
      <c r="GAW66" s="497"/>
      <c r="GAX66" s="497"/>
      <c r="GAY66" s="497"/>
      <c r="GAZ66" s="497"/>
      <c r="GBA66" s="497"/>
      <c r="GBB66" s="497"/>
      <c r="GBC66" s="497"/>
      <c r="GBD66" s="497"/>
      <c r="GBE66" s="497"/>
      <c r="GBF66" s="497"/>
      <c r="GBG66" s="497"/>
      <c r="GBH66" s="497"/>
      <c r="GBI66" s="497"/>
      <c r="GBJ66" s="497"/>
      <c r="GBK66" s="497"/>
      <c r="GBL66" s="497"/>
      <c r="GBM66" s="497"/>
      <c r="GBN66" s="497"/>
      <c r="GBO66" s="497"/>
      <c r="GBP66" s="497"/>
      <c r="GBQ66" s="497"/>
      <c r="GBR66" s="497"/>
      <c r="GBS66" s="497"/>
      <c r="GBT66" s="497"/>
      <c r="GBU66" s="497"/>
      <c r="GBV66" s="497"/>
      <c r="GBW66" s="497"/>
      <c r="GBX66" s="497"/>
      <c r="GBY66" s="497"/>
      <c r="GBZ66" s="497"/>
      <c r="GCA66" s="497"/>
      <c r="GCB66" s="497"/>
      <c r="GCC66" s="497"/>
      <c r="GCD66" s="497"/>
      <c r="GCE66" s="497"/>
      <c r="GCF66" s="497"/>
      <c r="GCG66" s="497"/>
      <c r="GCH66" s="497"/>
      <c r="GCI66" s="497"/>
      <c r="GCJ66" s="497"/>
      <c r="GCK66" s="497"/>
      <c r="GCL66" s="497"/>
      <c r="GCM66" s="497"/>
      <c r="GCN66" s="497"/>
      <c r="GCO66" s="497"/>
      <c r="GCP66" s="497"/>
      <c r="GCQ66" s="497"/>
      <c r="GCR66" s="497"/>
      <c r="GCS66" s="497"/>
      <c r="GCT66" s="497"/>
      <c r="GCU66" s="497"/>
      <c r="GCV66" s="497"/>
      <c r="GCW66" s="497"/>
      <c r="GCX66" s="497"/>
      <c r="GCY66" s="497"/>
      <c r="GCZ66" s="497"/>
      <c r="GDA66" s="497"/>
      <c r="GDB66" s="497"/>
      <c r="GDC66" s="497"/>
      <c r="GDD66" s="497"/>
      <c r="GDE66" s="497"/>
      <c r="GDF66" s="497"/>
      <c r="GDG66" s="497"/>
      <c r="GDH66" s="497"/>
      <c r="GDI66" s="497"/>
      <c r="GDJ66" s="497"/>
      <c r="GDK66" s="497"/>
      <c r="GDL66" s="497"/>
      <c r="GDM66" s="497"/>
      <c r="GDN66" s="497"/>
      <c r="GDO66" s="497"/>
      <c r="GDP66" s="497"/>
      <c r="GDQ66" s="497"/>
      <c r="GDR66" s="497"/>
      <c r="GDS66" s="497"/>
      <c r="GDT66" s="497"/>
      <c r="GDU66" s="497"/>
      <c r="GDV66" s="497"/>
      <c r="GDW66" s="497"/>
      <c r="GDX66" s="497"/>
      <c r="GDY66" s="497"/>
      <c r="GDZ66" s="497"/>
      <c r="GEA66" s="497"/>
      <c r="GEB66" s="497"/>
      <c r="GEC66" s="497"/>
      <c r="GED66" s="497"/>
      <c r="GEE66" s="497"/>
      <c r="GEF66" s="497"/>
      <c r="GEG66" s="497"/>
      <c r="GEH66" s="497"/>
      <c r="GEI66" s="497"/>
      <c r="GEJ66" s="497"/>
      <c r="GEK66" s="497"/>
      <c r="GEL66" s="497"/>
      <c r="GEM66" s="497"/>
      <c r="GEN66" s="497"/>
      <c r="GEO66" s="497"/>
      <c r="GEP66" s="497"/>
      <c r="GEQ66" s="497"/>
      <c r="GER66" s="497"/>
      <c r="GES66" s="497"/>
      <c r="GET66" s="497"/>
      <c r="GEU66" s="497"/>
      <c r="GEV66" s="497"/>
      <c r="GEW66" s="497"/>
      <c r="GEX66" s="497"/>
      <c r="GEY66" s="497"/>
      <c r="GEZ66" s="497"/>
      <c r="GFA66" s="497"/>
      <c r="GFB66" s="497"/>
      <c r="GFC66" s="497"/>
      <c r="GFD66" s="497"/>
      <c r="GFE66" s="497"/>
      <c r="GFF66" s="497"/>
      <c r="GFG66" s="497"/>
      <c r="GFH66" s="497"/>
      <c r="GFI66" s="497"/>
      <c r="GFJ66" s="497"/>
      <c r="GFK66" s="497"/>
      <c r="GFL66" s="497"/>
      <c r="GFM66" s="497"/>
      <c r="GFN66" s="497"/>
      <c r="GFO66" s="497"/>
      <c r="GFP66" s="497"/>
      <c r="GFQ66" s="497"/>
      <c r="GFR66" s="497"/>
      <c r="GFS66" s="497"/>
      <c r="GFT66" s="497"/>
      <c r="GFU66" s="497"/>
      <c r="GFV66" s="497"/>
      <c r="GFW66" s="497"/>
      <c r="GFX66" s="497"/>
      <c r="GFY66" s="497"/>
      <c r="GFZ66" s="497"/>
      <c r="GGA66" s="497"/>
      <c r="GGB66" s="497"/>
      <c r="GGC66" s="497"/>
      <c r="GGD66" s="497"/>
      <c r="GGE66" s="497"/>
      <c r="GGF66" s="497"/>
      <c r="GGG66" s="497"/>
      <c r="GGH66" s="497"/>
      <c r="GGI66" s="497"/>
      <c r="GGJ66" s="497"/>
      <c r="GGK66" s="497"/>
      <c r="GGL66" s="497"/>
      <c r="GGM66" s="497"/>
      <c r="GGN66" s="497"/>
      <c r="GGO66" s="497"/>
      <c r="GGP66" s="497"/>
      <c r="GGQ66" s="497"/>
      <c r="GGR66" s="497"/>
      <c r="GGS66" s="497"/>
      <c r="GGT66" s="497"/>
      <c r="GGU66" s="497"/>
      <c r="GGV66" s="497"/>
      <c r="GGW66" s="497"/>
      <c r="GGX66" s="497"/>
      <c r="GGY66" s="497"/>
      <c r="GGZ66" s="497"/>
      <c r="GHA66" s="497"/>
      <c r="GHB66" s="497"/>
      <c r="GHC66" s="497"/>
      <c r="GHD66" s="497"/>
      <c r="GHE66" s="497"/>
      <c r="GHF66" s="497"/>
      <c r="GHG66" s="497"/>
      <c r="GHH66" s="497"/>
      <c r="GHI66" s="497"/>
      <c r="GHJ66" s="497"/>
      <c r="GHK66" s="497"/>
      <c r="GHL66" s="497"/>
      <c r="GHM66" s="497"/>
      <c r="GHN66" s="497"/>
      <c r="GHO66" s="497"/>
      <c r="GHP66" s="497"/>
      <c r="GHQ66" s="497"/>
      <c r="GHR66" s="497"/>
      <c r="GHS66" s="497"/>
      <c r="GHT66" s="497"/>
      <c r="GHU66" s="497"/>
      <c r="GHV66" s="497"/>
      <c r="GHW66" s="497"/>
      <c r="GHX66" s="497"/>
      <c r="GHY66" s="497"/>
      <c r="GHZ66" s="497"/>
      <c r="GIA66" s="497"/>
      <c r="GIB66" s="497"/>
      <c r="GIC66" s="497"/>
      <c r="GID66" s="497"/>
      <c r="GIE66" s="497"/>
      <c r="GIF66" s="497"/>
      <c r="GIG66" s="497"/>
      <c r="GIH66" s="497"/>
      <c r="GII66" s="497"/>
      <c r="GIJ66" s="497"/>
      <c r="GIK66" s="497"/>
      <c r="GIL66" s="497"/>
      <c r="GIM66" s="497"/>
      <c r="GIN66" s="497"/>
      <c r="GIO66" s="497"/>
      <c r="GIP66" s="497"/>
      <c r="GIQ66" s="497"/>
      <c r="GIR66" s="497"/>
      <c r="GIS66" s="497"/>
      <c r="GIT66" s="497"/>
      <c r="GIU66" s="497"/>
      <c r="GIV66" s="497"/>
      <c r="GIW66" s="497"/>
      <c r="GIX66" s="497"/>
      <c r="GIY66" s="497"/>
      <c r="GIZ66" s="497"/>
      <c r="GJA66" s="497"/>
      <c r="GJB66" s="497"/>
      <c r="GJC66" s="497"/>
      <c r="GJD66" s="497"/>
      <c r="GJE66" s="497"/>
      <c r="GJF66" s="497"/>
      <c r="GJG66" s="497"/>
      <c r="GJH66" s="497"/>
      <c r="GJI66" s="497"/>
      <c r="GJJ66" s="497"/>
      <c r="GJK66" s="497"/>
      <c r="GJL66" s="497"/>
      <c r="GJM66" s="497"/>
      <c r="GJN66" s="497"/>
      <c r="GJO66" s="497"/>
      <c r="GJP66" s="497"/>
      <c r="GJQ66" s="497"/>
      <c r="GJR66" s="497"/>
      <c r="GJS66" s="497"/>
      <c r="GJT66" s="497"/>
      <c r="GJU66" s="497"/>
      <c r="GJV66" s="497"/>
      <c r="GJW66" s="497"/>
      <c r="GJX66" s="497"/>
      <c r="GJY66" s="497"/>
      <c r="GJZ66" s="497"/>
      <c r="GKA66" s="497"/>
      <c r="GKB66" s="497"/>
      <c r="GKC66" s="497"/>
      <c r="GKD66" s="497"/>
      <c r="GKE66" s="497"/>
      <c r="GKF66" s="497"/>
      <c r="GKG66" s="497"/>
      <c r="GKH66" s="497"/>
      <c r="GKI66" s="497"/>
      <c r="GKJ66" s="497"/>
      <c r="GKK66" s="497"/>
      <c r="GKL66" s="497"/>
      <c r="GKM66" s="497"/>
      <c r="GKN66" s="497"/>
      <c r="GKO66" s="497"/>
      <c r="GKP66" s="497"/>
      <c r="GKQ66" s="497"/>
      <c r="GKR66" s="497"/>
      <c r="GKS66" s="497"/>
      <c r="GKT66" s="497"/>
      <c r="GKU66" s="497"/>
      <c r="GKV66" s="497"/>
      <c r="GKW66" s="497"/>
      <c r="GKX66" s="497"/>
      <c r="GKY66" s="497"/>
      <c r="GKZ66" s="497"/>
      <c r="GLA66" s="497"/>
      <c r="GLB66" s="497"/>
      <c r="GLC66" s="497"/>
      <c r="GLD66" s="497"/>
      <c r="GLE66" s="497"/>
      <c r="GLF66" s="497"/>
      <c r="GLG66" s="497"/>
      <c r="GLH66" s="497"/>
      <c r="GLI66" s="497"/>
      <c r="GLJ66" s="497"/>
      <c r="GLK66" s="497"/>
      <c r="GLL66" s="497"/>
      <c r="GLM66" s="497"/>
      <c r="GLN66" s="497"/>
      <c r="GLO66" s="497"/>
      <c r="GLP66" s="497"/>
      <c r="GLQ66" s="497"/>
      <c r="GLR66" s="497"/>
      <c r="GLS66" s="497"/>
      <c r="GLT66" s="497"/>
      <c r="GLU66" s="497"/>
      <c r="GLV66" s="497"/>
      <c r="GLW66" s="497"/>
      <c r="GLX66" s="497"/>
      <c r="GLY66" s="497"/>
      <c r="GLZ66" s="497"/>
      <c r="GMA66" s="497"/>
      <c r="GMB66" s="497"/>
      <c r="GMC66" s="497"/>
      <c r="GMD66" s="497"/>
      <c r="GME66" s="497"/>
      <c r="GMF66" s="497"/>
      <c r="GMG66" s="497"/>
      <c r="GMH66" s="497"/>
      <c r="GMI66" s="497"/>
      <c r="GMJ66" s="497"/>
      <c r="GMK66" s="497"/>
      <c r="GML66" s="497"/>
      <c r="GMM66" s="497"/>
      <c r="GMN66" s="497"/>
      <c r="GMO66" s="497"/>
      <c r="GMP66" s="497"/>
      <c r="GMQ66" s="497"/>
      <c r="GMR66" s="497"/>
      <c r="GMS66" s="497"/>
      <c r="GMT66" s="497"/>
      <c r="GMU66" s="497"/>
      <c r="GMV66" s="497"/>
      <c r="GMW66" s="497"/>
      <c r="GMX66" s="497"/>
      <c r="GMY66" s="497"/>
      <c r="GMZ66" s="497"/>
      <c r="GNA66" s="497"/>
      <c r="GNB66" s="497"/>
      <c r="GNC66" s="497"/>
      <c r="GND66" s="497"/>
      <c r="GNE66" s="497"/>
      <c r="GNF66" s="497"/>
      <c r="GNG66" s="497"/>
      <c r="GNH66" s="497"/>
      <c r="GNI66" s="497"/>
      <c r="GNJ66" s="497"/>
      <c r="GNK66" s="497"/>
      <c r="GNL66" s="497"/>
      <c r="GNM66" s="497"/>
      <c r="GNN66" s="497"/>
      <c r="GNO66" s="497"/>
      <c r="GNP66" s="497"/>
      <c r="GNQ66" s="497"/>
      <c r="GNR66" s="497"/>
      <c r="GNS66" s="497"/>
      <c r="GNT66" s="497"/>
      <c r="GNU66" s="497"/>
      <c r="GNV66" s="497"/>
      <c r="GNW66" s="497"/>
      <c r="GNX66" s="497"/>
      <c r="GNY66" s="497"/>
      <c r="GNZ66" s="497"/>
      <c r="GOA66" s="497"/>
      <c r="GOB66" s="497"/>
      <c r="GOC66" s="497"/>
      <c r="GOD66" s="497"/>
      <c r="GOE66" s="497"/>
      <c r="GOF66" s="497"/>
      <c r="GOG66" s="497"/>
      <c r="GOH66" s="497"/>
      <c r="GOI66" s="497"/>
      <c r="GOJ66" s="497"/>
      <c r="GOK66" s="497"/>
      <c r="GOL66" s="497"/>
      <c r="GOM66" s="497"/>
      <c r="GON66" s="497"/>
      <c r="GOO66" s="497"/>
      <c r="GOP66" s="497"/>
      <c r="GOQ66" s="497"/>
      <c r="GOR66" s="497"/>
      <c r="GOS66" s="497"/>
      <c r="GOT66" s="497"/>
      <c r="GOU66" s="497"/>
      <c r="GOV66" s="497"/>
      <c r="GOW66" s="497"/>
      <c r="GOX66" s="497"/>
      <c r="GOY66" s="497"/>
      <c r="GOZ66" s="497"/>
      <c r="GPA66" s="497"/>
      <c r="GPB66" s="497"/>
      <c r="GPC66" s="497"/>
      <c r="GPD66" s="497"/>
      <c r="GPE66" s="497"/>
      <c r="GPF66" s="497"/>
      <c r="GPG66" s="497"/>
      <c r="GPH66" s="497"/>
      <c r="GPI66" s="497"/>
      <c r="GPJ66" s="497"/>
      <c r="GPK66" s="497"/>
      <c r="GPL66" s="497"/>
      <c r="GPM66" s="497"/>
      <c r="GPN66" s="497"/>
      <c r="GPO66" s="497"/>
      <c r="GPP66" s="497"/>
      <c r="GPQ66" s="497"/>
      <c r="GPR66" s="497"/>
      <c r="GPS66" s="497"/>
      <c r="GPT66" s="497"/>
      <c r="GPU66" s="497"/>
      <c r="GPV66" s="497"/>
      <c r="GPW66" s="497"/>
      <c r="GPX66" s="497"/>
      <c r="GPY66" s="497"/>
      <c r="GPZ66" s="497"/>
      <c r="GQA66" s="497"/>
      <c r="GQB66" s="497"/>
      <c r="GQC66" s="497"/>
      <c r="GQD66" s="497"/>
      <c r="GQE66" s="497"/>
      <c r="GQF66" s="497"/>
      <c r="GQG66" s="497"/>
      <c r="GQH66" s="497"/>
      <c r="GQI66" s="497"/>
      <c r="GQJ66" s="497"/>
      <c r="GQK66" s="497"/>
      <c r="GQL66" s="497"/>
      <c r="GQM66" s="497"/>
      <c r="GQN66" s="497"/>
      <c r="GQO66" s="497"/>
      <c r="GQP66" s="497"/>
      <c r="GQQ66" s="497"/>
      <c r="GQR66" s="497"/>
      <c r="GQS66" s="497"/>
      <c r="GQT66" s="497"/>
      <c r="GQU66" s="497"/>
      <c r="GQV66" s="497"/>
      <c r="GQW66" s="497"/>
      <c r="GQX66" s="497"/>
      <c r="GQY66" s="497"/>
      <c r="GQZ66" s="497"/>
      <c r="GRA66" s="497"/>
      <c r="GRB66" s="497"/>
      <c r="GRC66" s="497"/>
      <c r="GRD66" s="497"/>
      <c r="GRE66" s="497"/>
      <c r="GRF66" s="497"/>
      <c r="GRG66" s="497"/>
      <c r="GRH66" s="497"/>
      <c r="GRI66" s="497"/>
      <c r="GRJ66" s="497"/>
      <c r="GRK66" s="497"/>
      <c r="GRL66" s="497"/>
      <c r="GRM66" s="497"/>
      <c r="GRN66" s="497"/>
      <c r="GRO66" s="497"/>
      <c r="GRP66" s="497"/>
      <c r="GRQ66" s="497"/>
      <c r="GRR66" s="497"/>
      <c r="GRS66" s="497"/>
      <c r="GRT66" s="497"/>
      <c r="GRU66" s="497"/>
      <c r="GRV66" s="497"/>
      <c r="GRW66" s="497"/>
      <c r="GRX66" s="497"/>
      <c r="GRY66" s="497"/>
      <c r="GRZ66" s="497"/>
      <c r="GSA66" s="497"/>
      <c r="GSB66" s="497"/>
      <c r="GSC66" s="497"/>
      <c r="GSD66" s="497"/>
      <c r="GSE66" s="497"/>
      <c r="GSF66" s="497"/>
      <c r="GSG66" s="497"/>
      <c r="GSH66" s="497"/>
      <c r="GSI66" s="497"/>
      <c r="GSJ66" s="497"/>
      <c r="GSK66" s="497"/>
      <c r="GSL66" s="497"/>
      <c r="GSM66" s="497"/>
      <c r="GSN66" s="497"/>
      <c r="GSO66" s="497"/>
      <c r="GSP66" s="497"/>
      <c r="GSQ66" s="497"/>
      <c r="GSR66" s="497"/>
      <c r="GSS66" s="497"/>
      <c r="GST66" s="497"/>
      <c r="GSU66" s="497"/>
      <c r="GSV66" s="497"/>
      <c r="GSW66" s="497"/>
      <c r="GSX66" s="497"/>
      <c r="GSY66" s="497"/>
      <c r="GSZ66" s="497"/>
      <c r="GTA66" s="497"/>
      <c r="GTB66" s="497"/>
      <c r="GTC66" s="497"/>
      <c r="GTD66" s="497"/>
      <c r="GTE66" s="497"/>
      <c r="GTF66" s="497"/>
      <c r="GTG66" s="497"/>
      <c r="GTH66" s="497"/>
      <c r="GTI66" s="497"/>
      <c r="GTJ66" s="497"/>
      <c r="GTK66" s="497"/>
      <c r="GTL66" s="497"/>
      <c r="GTM66" s="497"/>
      <c r="GTN66" s="497"/>
      <c r="GTO66" s="497"/>
      <c r="GTP66" s="497"/>
      <c r="GTQ66" s="497"/>
      <c r="GTR66" s="497"/>
      <c r="GTS66" s="497"/>
      <c r="GTT66" s="497"/>
      <c r="GTU66" s="497"/>
      <c r="GTV66" s="497"/>
      <c r="GTW66" s="497"/>
      <c r="GTX66" s="497"/>
      <c r="GTY66" s="497"/>
      <c r="GTZ66" s="497"/>
      <c r="GUA66" s="497"/>
      <c r="GUB66" s="497"/>
      <c r="GUC66" s="497"/>
      <c r="GUD66" s="497"/>
      <c r="GUE66" s="497"/>
      <c r="GUF66" s="497"/>
      <c r="GUG66" s="497"/>
      <c r="GUH66" s="497"/>
      <c r="GUI66" s="497"/>
      <c r="GUJ66" s="497"/>
      <c r="GUK66" s="497"/>
      <c r="GUL66" s="497"/>
      <c r="GUM66" s="497"/>
      <c r="GUN66" s="497"/>
      <c r="GUO66" s="497"/>
      <c r="GUP66" s="497"/>
      <c r="GUQ66" s="497"/>
      <c r="GUR66" s="497"/>
      <c r="GUS66" s="497"/>
      <c r="GUT66" s="497"/>
      <c r="GUU66" s="497"/>
      <c r="GUV66" s="497"/>
      <c r="GUW66" s="497"/>
      <c r="GUX66" s="497"/>
      <c r="GUY66" s="497"/>
      <c r="GUZ66" s="497"/>
      <c r="GVA66" s="497"/>
      <c r="GVB66" s="497"/>
      <c r="GVC66" s="497"/>
      <c r="GVD66" s="497"/>
      <c r="GVE66" s="497"/>
      <c r="GVF66" s="497"/>
      <c r="GVG66" s="497"/>
      <c r="GVH66" s="497"/>
      <c r="GVI66" s="497"/>
      <c r="GVJ66" s="497"/>
      <c r="GVK66" s="497"/>
      <c r="GVL66" s="497"/>
      <c r="GVM66" s="497"/>
      <c r="GVN66" s="497"/>
      <c r="GVO66" s="497"/>
      <c r="GVP66" s="497"/>
      <c r="GVQ66" s="497"/>
      <c r="GVR66" s="497"/>
      <c r="GVS66" s="497"/>
      <c r="GVT66" s="497"/>
      <c r="GVU66" s="497"/>
      <c r="GVV66" s="497"/>
      <c r="GVW66" s="497"/>
      <c r="GVX66" s="497"/>
      <c r="GVY66" s="497"/>
      <c r="GVZ66" s="497"/>
      <c r="GWA66" s="497"/>
      <c r="GWB66" s="497"/>
      <c r="GWC66" s="497"/>
      <c r="GWD66" s="497"/>
      <c r="GWE66" s="497"/>
      <c r="GWF66" s="497"/>
      <c r="GWG66" s="497"/>
      <c r="GWH66" s="497"/>
      <c r="GWI66" s="497"/>
      <c r="GWJ66" s="497"/>
      <c r="GWK66" s="497"/>
      <c r="GWL66" s="497"/>
      <c r="GWM66" s="497"/>
      <c r="GWN66" s="497"/>
      <c r="GWO66" s="497"/>
      <c r="GWP66" s="497"/>
      <c r="GWQ66" s="497"/>
      <c r="GWR66" s="497"/>
      <c r="GWS66" s="497"/>
      <c r="GWT66" s="497"/>
      <c r="GWU66" s="497"/>
      <c r="GWV66" s="497"/>
      <c r="GWW66" s="497"/>
      <c r="GWX66" s="497"/>
      <c r="GWY66" s="497"/>
      <c r="GWZ66" s="497"/>
      <c r="GXA66" s="497"/>
      <c r="GXB66" s="497"/>
      <c r="GXC66" s="497"/>
      <c r="GXD66" s="497"/>
      <c r="GXE66" s="497"/>
      <c r="GXF66" s="497"/>
      <c r="GXG66" s="497"/>
      <c r="GXH66" s="497"/>
      <c r="GXI66" s="497"/>
      <c r="GXJ66" s="497"/>
      <c r="GXK66" s="497"/>
      <c r="GXL66" s="497"/>
      <c r="GXM66" s="497"/>
      <c r="GXN66" s="497"/>
      <c r="GXO66" s="497"/>
      <c r="GXP66" s="497"/>
      <c r="GXQ66" s="497"/>
      <c r="GXR66" s="497"/>
      <c r="GXS66" s="497"/>
      <c r="GXT66" s="497"/>
      <c r="GXU66" s="497"/>
      <c r="GXV66" s="497"/>
      <c r="GXW66" s="497"/>
      <c r="GXX66" s="497"/>
      <c r="GXY66" s="497"/>
      <c r="GXZ66" s="497"/>
      <c r="GYA66" s="497"/>
      <c r="GYB66" s="497"/>
      <c r="GYC66" s="497"/>
      <c r="GYD66" s="497"/>
      <c r="GYE66" s="497"/>
      <c r="GYF66" s="497"/>
      <c r="GYG66" s="497"/>
      <c r="GYH66" s="497"/>
      <c r="GYI66" s="497"/>
      <c r="GYJ66" s="497"/>
      <c r="GYK66" s="497"/>
      <c r="GYL66" s="497"/>
      <c r="GYM66" s="497"/>
      <c r="GYN66" s="497"/>
      <c r="GYO66" s="497"/>
      <c r="GYP66" s="497"/>
      <c r="GYQ66" s="497"/>
      <c r="GYR66" s="497"/>
      <c r="GYS66" s="497"/>
      <c r="GYT66" s="497"/>
      <c r="GYU66" s="497"/>
      <c r="GYV66" s="497"/>
      <c r="GYW66" s="497"/>
      <c r="GYX66" s="497"/>
      <c r="GYY66" s="497"/>
      <c r="GYZ66" s="497"/>
      <c r="GZA66" s="497"/>
      <c r="GZB66" s="497"/>
      <c r="GZC66" s="497"/>
      <c r="GZD66" s="497"/>
      <c r="GZE66" s="497"/>
      <c r="GZF66" s="497"/>
      <c r="GZG66" s="497"/>
      <c r="GZH66" s="497"/>
      <c r="GZI66" s="497"/>
      <c r="GZJ66" s="497"/>
      <c r="GZK66" s="497"/>
      <c r="GZL66" s="497"/>
      <c r="GZM66" s="497"/>
      <c r="GZN66" s="497"/>
      <c r="GZO66" s="497"/>
      <c r="GZP66" s="497"/>
      <c r="GZQ66" s="497"/>
      <c r="GZR66" s="497"/>
      <c r="GZS66" s="497"/>
      <c r="GZT66" s="497"/>
      <c r="GZU66" s="497"/>
      <c r="GZV66" s="497"/>
      <c r="GZW66" s="497"/>
      <c r="GZX66" s="497"/>
      <c r="GZY66" s="497"/>
      <c r="GZZ66" s="497"/>
      <c r="HAA66" s="497"/>
      <c r="HAB66" s="497"/>
      <c r="HAC66" s="497"/>
      <c r="HAD66" s="497"/>
      <c r="HAE66" s="497"/>
      <c r="HAF66" s="497"/>
      <c r="HAG66" s="497"/>
      <c r="HAH66" s="497"/>
      <c r="HAI66" s="497"/>
      <c r="HAJ66" s="497"/>
      <c r="HAK66" s="497"/>
      <c r="HAL66" s="497"/>
      <c r="HAM66" s="497"/>
      <c r="HAN66" s="497"/>
      <c r="HAO66" s="497"/>
      <c r="HAP66" s="497"/>
      <c r="HAQ66" s="497"/>
      <c r="HAR66" s="497"/>
      <c r="HAS66" s="497"/>
      <c r="HAT66" s="497"/>
      <c r="HAU66" s="497"/>
      <c r="HAV66" s="497"/>
      <c r="HAW66" s="497"/>
      <c r="HAX66" s="497"/>
      <c r="HAY66" s="497"/>
      <c r="HAZ66" s="497"/>
      <c r="HBA66" s="497"/>
      <c r="HBB66" s="497"/>
      <c r="HBC66" s="497"/>
      <c r="HBD66" s="497"/>
      <c r="HBE66" s="497"/>
      <c r="HBF66" s="497"/>
      <c r="HBG66" s="497"/>
      <c r="HBH66" s="497"/>
      <c r="HBI66" s="497"/>
      <c r="HBJ66" s="497"/>
      <c r="HBK66" s="497"/>
      <c r="HBL66" s="497"/>
      <c r="HBM66" s="497"/>
      <c r="HBN66" s="497"/>
      <c r="HBO66" s="497"/>
      <c r="HBP66" s="497"/>
      <c r="HBQ66" s="497"/>
      <c r="HBR66" s="497"/>
      <c r="HBS66" s="497"/>
      <c r="HBT66" s="497"/>
      <c r="HBU66" s="497"/>
      <c r="HBV66" s="497"/>
      <c r="HBW66" s="497"/>
      <c r="HBX66" s="497"/>
      <c r="HBY66" s="497"/>
      <c r="HBZ66" s="497"/>
      <c r="HCA66" s="497"/>
      <c r="HCB66" s="497"/>
      <c r="HCC66" s="497"/>
      <c r="HCD66" s="497"/>
      <c r="HCE66" s="497"/>
      <c r="HCF66" s="497"/>
      <c r="HCG66" s="497"/>
      <c r="HCH66" s="497"/>
      <c r="HCI66" s="497"/>
      <c r="HCJ66" s="497"/>
      <c r="HCK66" s="497"/>
      <c r="HCL66" s="497"/>
      <c r="HCM66" s="497"/>
      <c r="HCN66" s="497"/>
      <c r="HCO66" s="497"/>
      <c r="HCP66" s="497"/>
      <c r="HCQ66" s="497"/>
      <c r="HCR66" s="497"/>
      <c r="HCS66" s="497"/>
      <c r="HCT66" s="497"/>
      <c r="HCU66" s="497"/>
      <c r="HCV66" s="497"/>
      <c r="HCW66" s="497"/>
      <c r="HCX66" s="497"/>
      <c r="HCY66" s="497"/>
      <c r="HCZ66" s="497"/>
      <c r="HDA66" s="497"/>
      <c r="HDB66" s="497"/>
      <c r="HDC66" s="497"/>
      <c r="HDD66" s="497"/>
      <c r="HDE66" s="497"/>
      <c r="HDF66" s="497"/>
      <c r="HDG66" s="497"/>
      <c r="HDH66" s="497"/>
      <c r="HDI66" s="497"/>
      <c r="HDJ66" s="497"/>
      <c r="HDK66" s="497"/>
      <c r="HDL66" s="497"/>
      <c r="HDM66" s="497"/>
      <c r="HDN66" s="497"/>
      <c r="HDO66" s="497"/>
      <c r="HDP66" s="497"/>
      <c r="HDQ66" s="497"/>
      <c r="HDR66" s="497"/>
      <c r="HDS66" s="497"/>
      <c r="HDT66" s="497"/>
      <c r="HDU66" s="497"/>
      <c r="HDV66" s="497"/>
      <c r="HDW66" s="497"/>
      <c r="HDX66" s="497"/>
      <c r="HDY66" s="497"/>
      <c r="HDZ66" s="497"/>
      <c r="HEA66" s="497"/>
      <c r="HEB66" s="497"/>
      <c r="HEC66" s="497"/>
      <c r="HED66" s="497"/>
      <c r="HEE66" s="497"/>
      <c r="HEF66" s="497"/>
      <c r="HEG66" s="497"/>
      <c r="HEH66" s="497"/>
      <c r="HEI66" s="497"/>
      <c r="HEJ66" s="497"/>
      <c r="HEK66" s="497"/>
      <c r="HEL66" s="497"/>
      <c r="HEM66" s="497"/>
      <c r="HEN66" s="497"/>
      <c r="HEO66" s="497"/>
      <c r="HEP66" s="497"/>
      <c r="HEQ66" s="497"/>
      <c r="HER66" s="497"/>
      <c r="HES66" s="497"/>
      <c r="HET66" s="497"/>
      <c r="HEU66" s="497"/>
      <c r="HEV66" s="497"/>
      <c r="HEW66" s="497"/>
      <c r="HEX66" s="497"/>
      <c r="HEY66" s="497"/>
      <c r="HEZ66" s="497"/>
      <c r="HFA66" s="497"/>
      <c r="HFB66" s="497"/>
      <c r="HFC66" s="497"/>
      <c r="HFD66" s="497"/>
      <c r="HFE66" s="497"/>
      <c r="HFF66" s="497"/>
      <c r="HFG66" s="497"/>
      <c r="HFH66" s="497"/>
      <c r="HFI66" s="497"/>
      <c r="HFJ66" s="497"/>
      <c r="HFK66" s="497"/>
      <c r="HFL66" s="497"/>
      <c r="HFM66" s="497"/>
      <c r="HFN66" s="497"/>
      <c r="HFO66" s="497"/>
      <c r="HFP66" s="497"/>
      <c r="HFQ66" s="497"/>
      <c r="HFR66" s="497"/>
      <c r="HFS66" s="497"/>
      <c r="HFT66" s="497"/>
      <c r="HFU66" s="497"/>
      <c r="HFV66" s="497"/>
      <c r="HFW66" s="497"/>
      <c r="HFX66" s="497"/>
      <c r="HFY66" s="497"/>
      <c r="HFZ66" s="497"/>
      <c r="HGA66" s="497"/>
      <c r="HGB66" s="497"/>
      <c r="HGC66" s="497"/>
      <c r="HGD66" s="497"/>
      <c r="HGE66" s="497"/>
      <c r="HGF66" s="497"/>
      <c r="HGG66" s="497"/>
      <c r="HGH66" s="497"/>
      <c r="HGI66" s="497"/>
      <c r="HGJ66" s="497"/>
      <c r="HGK66" s="497"/>
      <c r="HGL66" s="497"/>
      <c r="HGM66" s="497"/>
      <c r="HGN66" s="497"/>
      <c r="HGO66" s="497"/>
      <c r="HGP66" s="497"/>
      <c r="HGQ66" s="497"/>
      <c r="HGR66" s="497"/>
      <c r="HGS66" s="497"/>
      <c r="HGT66" s="497"/>
      <c r="HGU66" s="497"/>
      <c r="HGV66" s="497"/>
      <c r="HGW66" s="497"/>
      <c r="HGX66" s="497"/>
      <c r="HGY66" s="497"/>
      <c r="HGZ66" s="497"/>
      <c r="HHA66" s="497"/>
      <c r="HHB66" s="497"/>
      <c r="HHC66" s="497"/>
      <c r="HHD66" s="497"/>
      <c r="HHE66" s="497"/>
      <c r="HHF66" s="497"/>
      <c r="HHG66" s="497"/>
      <c r="HHH66" s="497"/>
      <c r="HHI66" s="497"/>
      <c r="HHJ66" s="497"/>
      <c r="HHK66" s="497"/>
      <c r="HHL66" s="497"/>
      <c r="HHM66" s="497"/>
      <c r="HHN66" s="497"/>
      <c r="HHO66" s="497"/>
      <c r="HHP66" s="497"/>
      <c r="HHQ66" s="497"/>
      <c r="HHR66" s="497"/>
      <c r="HHS66" s="497"/>
      <c r="HHT66" s="497"/>
      <c r="HHU66" s="497"/>
      <c r="HHV66" s="497"/>
      <c r="HHW66" s="497"/>
      <c r="HHX66" s="497"/>
      <c r="HHY66" s="497"/>
      <c r="HHZ66" s="497"/>
      <c r="HIA66" s="497"/>
      <c r="HIB66" s="497"/>
      <c r="HIC66" s="497"/>
      <c r="HID66" s="497"/>
      <c r="HIE66" s="497"/>
      <c r="HIF66" s="497"/>
      <c r="HIG66" s="497"/>
      <c r="HIH66" s="497"/>
      <c r="HII66" s="497"/>
      <c r="HIJ66" s="497"/>
      <c r="HIK66" s="497"/>
      <c r="HIL66" s="497"/>
      <c r="HIM66" s="497"/>
      <c r="HIN66" s="497"/>
      <c r="HIO66" s="497"/>
      <c r="HIP66" s="497"/>
      <c r="HIQ66" s="497"/>
      <c r="HIR66" s="497"/>
      <c r="HIS66" s="497"/>
      <c r="HIT66" s="497"/>
      <c r="HIU66" s="497"/>
      <c r="HIV66" s="497"/>
      <c r="HIW66" s="497"/>
      <c r="HIX66" s="497"/>
      <c r="HIY66" s="497"/>
      <c r="HIZ66" s="497"/>
      <c r="HJA66" s="497"/>
      <c r="HJB66" s="497"/>
      <c r="HJC66" s="497"/>
      <c r="HJD66" s="497"/>
      <c r="HJE66" s="497"/>
      <c r="HJF66" s="497"/>
      <c r="HJG66" s="497"/>
      <c r="HJH66" s="497"/>
      <c r="HJI66" s="497"/>
      <c r="HJJ66" s="497"/>
      <c r="HJK66" s="497"/>
      <c r="HJL66" s="497"/>
      <c r="HJM66" s="497"/>
      <c r="HJN66" s="497"/>
      <c r="HJO66" s="497"/>
      <c r="HJP66" s="497"/>
      <c r="HJQ66" s="497"/>
      <c r="HJR66" s="497"/>
      <c r="HJS66" s="497"/>
      <c r="HJT66" s="497"/>
      <c r="HJU66" s="497"/>
      <c r="HJV66" s="497"/>
      <c r="HJW66" s="497"/>
      <c r="HJX66" s="497"/>
      <c r="HJY66" s="497"/>
      <c r="HJZ66" s="497"/>
      <c r="HKA66" s="497"/>
      <c r="HKB66" s="497"/>
      <c r="HKC66" s="497"/>
      <c r="HKD66" s="497"/>
      <c r="HKE66" s="497"/>
      <c r="HKF66" s="497"/>
      <c r="HKG66" s="497"/>
      <c r="HKH66" s="497"/>
      <c r="HKI66" s="497"/>
      <c r="HKJ66" s="497"/>
      <c r="HKK66" s="497"/>
      <c r="HKL66" s="497"/>
      <c r="HKM66" s="497"/>
      <c r="HKN66" s="497"/>
      <c r="HKO66" s="497"/>
      <c r="HKP66" s="497"/>
      <c r="HKQ66" s="497"/>
      <c r="HKR66" s="497"/>
      <c r="HKS66" s="497"/>
      <c r="HKT66" s="497"/>
      <c r="HKU66" s="497"/>
      <c r="HKV66" s="497"/>
      <c r="HKW66" s="497"/>
      <c r="HKX66" s="497"/>
      <c r="HKY66" s="497"/>
      <c r="HKZ66" s="497"/>
      <c r="HLA66" s="497"/>
      <c r="HLB66" s="497"/>
      <c r="HLC66" s="497"/>
      <c r="HLD66" s="497"/>
      <c r="HLE66" s="497"/>
      <c r="HLF66" s="497"/>
      <c r="HLG66" s="497"/>
      <c r="HLH66" s="497"/>
      <c r="HLI66" s="497"/>
      <c r="HLJ66" s="497"/>
      <c r="HLK66" s="497"/>
      <c r="HLL66" s="497"/>
      <c r="HLM66" s="497"/>
      <c r="HLN66" s="497"/>
      <c r="HLO66" s="497"/>
      <c r="HLP66" s="497"/>
      <c r="HLQ66" s="497"/>
      <c r="HLR66" s="497"/>
      <c r="HLS66" s="497"/>
      <c r="HLT66" s="497"/>
      <c r="HLU66" s="497"/>
      <c r="HLV66" s="497"/>
      <c r="HLW66" s="497"/>
      <c r="HLX66" s="497"/>
      <c r="HLY66" s="497"/>
      <c r="HLZ66" s="497"/>
      <c r="HMA66" s="497"/>
      <c r="HMB66" s="497"/>
      <c r="HMC66" s="497"/>
      <c r="HMD66" s="497"/>
      <c r="HME66" s="497"/>
      <c r="HMF66" s="497"/>
      <c r="HMG66" s="497"/>
      <c r="HMH66" s="497"/>
      <c r="HMI66" s="497"/>
      <c r="HMJ66" s="497"/>
      <c r="HMK66" s="497"/>
      <c r="HML66" s="497"/>
      <c r="HMM66" s="497"/>
      <c r="HMN66" s="497"/>
      <c r="HMO66" s="497"/>
      <c r="HMP66" s="497"/>
      <c r="HMQ66" s="497"/>
      <c r="HMR66" s="497"/>
      <c r="HMS66" s="497"/>
      <c r="HMT66" s="497"/>
      <c r="HMU66" s="497"/>
      <c r="HMV66" s="497"/>
      <c r="HMW66" s="497"/>
      <c r="HMX66" s="497"/>
      <c r="HMY66" s="497"/>
      <c r="HMZ66" s="497"/>
      <c r="HNA66" s="497"/>
      <c r="HNB66" s="497"/>
      <c r="HNC66" s="497"/>
      <c r="HND66" s="497"/>
      <c r="HNE66" s="497"/>
      <c r="HNF66" s="497"/>
      <c r="HNG66" s="497"/>
      <c r="HNH66" s="497"/>
      <c r="HNI66" s="497"/>
      <c r="HNJ66" s="497"/>
      <c r="HNK66" s="497"/>
      <c r="HNL66" s="497"/>
      <c r="HNM66" s="497"/>
      <c r="HNN66" s="497"/>
      <c r="HNO66" s="497"/>
      <c r="HNP66" s="497"/>
      <c r="HNQ66" s="497"/>
      <c r="HNR66" s="497"/>
      <c r="HNS66" s="497"/>
      <c r="HNT66" s="497"/>
      <c r="HNU66" s="497"/>
      <c r="HNV66" s="497"/>
      <c r="HNW66" s="497"/>
      <c r="HNX66" s="497"/>
      <c r="HNY66" s="497"/>
      <c r="HNZ66" s="497"/>
      <c r="HOA66" s="497"/>
      <c r="HOB66" s="497"/>
      <c r="HOC66" s="497"/>
      <c r="HOD66" s="497"/>
      <c r="HOE66" s="497"/>
      <c r="HOF66" s="497"/>
      <c r="HOG66" s="497"/>
      <c r="HOH66" s="497"/>
      <c r="HOI66" s="497"/>
      <c r="HOJ66" s="497"/>
      <c r="HOK66" s="497"/>
      <c r="HOL66" s="497"/>
      <c r="HOM66" s="497"/>
      <c r="HON66" s="497"/>
      <c r="HOO66" s="497"/>
      <c r="HOP66" s="497"/>
      <c r="HOQ66" s="497"/>
      <c r="HOR66" s="497"/>
      <c r="HOS66" s="497"/>
      <c r="HOT66" s="497"/>
      <c r="HOU66" s="497"/>
      <c r="HOV66" s="497"/>
      <c r="HOW66" s="497"/>
      <c r="HOX66" s="497"/>
      <c r="HOY66" s="497"/>
      <c r="HOZ66" s="497"/>
      <c r="HPA66" s="497"/>
      <c r="HPB66" s="497"/>
      <c r="HPC66" s="497"/>
      <c r="HPD66" s="497"/>
      <c r="HPE66" s="497"/>
      <c r="HPF66" s="497"/>
      <c r="HPG66" s="497"/>
      <c r="HPH66" s="497"/>
      <c r="HPI66" s="497"/>
      <c r="HPJ66" s="497"/>
      <c r="HPK66" s="497"/>
      <c r="HPL66" s="497"/>
      <c r="HPM66" s="497"/>
      <c r="HPN66" s="497"/>
      <c r="HPO66" s="497"/>
      <c r="HPP66" s="497"/>
      <c r="HPQ66" s="497"/>
      <c r="HPR66" s="497"/>
      <c r="HPS66" s="497"/>
      <c r="HPT66" s="497"/>
      <c r="HPU66" s="497"/>
      <c r="HPV66" s="497"/>
      <c r="HPW66" s="497"/>
      <c r="HPX66" s="497"/>
      <c r="HPY66" s="497"/>
      <c r="HPZ66" s="497"/>
      <c r="HQA66" s="497"/>
      <c r="HQB66" s="497"/>
      <c r="HQC66" s="497"/>
      <c r="HQD66" s="497"/>
      <c r="HQE66" s="497"/>
      <c r="HQF66" s="497"/>
      <c r="HQG66" s="497"/>
      <c r="HQH66" s="497"/>
      <c r="HQI66" s="497"/>
      <c r="HQJ66" s="497"/>
      <c r="HQK66" s="497"/>
      <c r="HQL66" s="497"/>
      <c r="HQM66" s="497"/>
      <c r="HQN66" s="497"/>
      <c r="HQO66" s="497"/>
      <c r="HQP66" s="497"/>
      <c r="HQQ66" s="497"/>
      <c r="HQR66" s="497"/>
      <c r="HQS66" s="497"/>
      <c r="HQT66" s="497"/>
      <c r="HQU66" s="497"/>
      <c r="HQV66" s="497"/>
      <c r="HQW66" s="497"/>
      <c r="HQX66" s="497"/>
      <c r="HQY66" s="497"/>
      <c r="HQZ66" s="497"/>
      <c r="HRA66" s="497"/>
      <c r="HRB66" s="497"/>
      <c r="HRC66" s="497"/>
      <c r="HRD66" s="497"/>
      <c r="HRE66" s="497"/>
      <c r="HRF66" s="497"/>
      <c r="HRG66" s="497"/>
      <c r="HRH66" s="497"/>
      <c r="HRI66" s="497"/>
      <c r="HRJ66" s="497"/>
      <c r="HRK66" s="497"/>
      <c r="HRL66" s="497"/>
      <c r="HRM66" s="497"/>
      <c r="HRN66" s="497"/>
      <c r="HRO66" s="497"/>
      <c r="HRP66" s="497"/>
      <c r="HRQ66" s="497"/>
      <c r="HRR66" s="497"/>
      <c r="HRS66" s="497"/>
      <c r="HRT66" s="497"/>
      <c r="HRU66" s="497"/>
      <c r="HRV66" s="497"/>
      <c r="HRW66" s="497"/>
      <c r="HRX66" s="497"/>
      <c r="HRY66" s="497"/>
      <c r="HRZ66" s="497"/>
      <c r="HSA66" s="497"/>
      <c r="HSB66" s="497"/>
      <c r="HSC66" s="497"/>
      <c r="HSD66" s="497"/>
      <c r="HSE66" s="497"/>
      <c r="HSF66" s="497"/>
      <c r="HSG66" s="497"/>
      <c r="HSH66" s="497"/>
      <c r="HSI66" s="497"/>
      <c r="HSJ66" s="497"/>
      <c r="HSK66" s="497"/>
      <c r="HSL66" s="497"/>
      <c r="HSM66" s="497"/>
      <c r="HSN66" s="497"/>
      <c r="HSO66" s="497"/>
      <c r="HSP66" s="497"/>
      <c r="HSQ66" s="497"/>
      <c r="HSR66" s="497"/>
      <c r="HSS66" s="497"/>
      <c r="HST66" s="497"/>
      <c r="HSU66" s="497"/>
      <c r="HSV66" s="497"/>
      <c r="HSW66" s="497"/>
      <c r="HSX66" s="497"/>
      <c r="HSY66" s="497"/>
      <c r="HSZ66" s="497"/>
      <c r="HTA66" s="497"/>
      <c r="HTB66" s="497"/>
      <c r="HTC66" s="497"/>
      <c r="HTD66" s="497"/>
      <c r="HTE66" s="497"/>
      <c r="HTF66" s="497"/>
      <c r="HTG66" s="497"/>
      <c r="HTH66" s="497"/>
      <c r="HTI66" s="497"/>
      <c r="HTJ66" s="497"/>
      <c r="HTK66" s="497"/>
      <c r="HTL66" s="497"/>
      <c r="HTM66" s="497"/>
      <c r="HTN66" s="497"/>
      <c r="HTO66" s="497"/>
      <c r="HTP66" s="497"/>
      <c r="HTQ66" s="497"/>
      <c r="HTR66" s="497"/>
      <c r="HTS66" s="497"/>
      <c r="HTT66" s="497"/>
      <c r="HTU66" s="497"/>
      <c r="HTV66" s="497"/>
      <c r="HTW66" s="497"/>
      <c r="HTX66" s="497"/>
      <c r="HTY66" s="497"/>
      <c r="HTZ66" s="497"/>
      <c r="HUA66" s="497"/>
      <c r="HUB66" s="497"/>
      <c r="HUC66" s="497"/>
      <c r="HUD66" s="497"/>
      <c r="HUE66" s="497"/>
      <c r="HUF66" s="497"/>
      <c r="HUG66" s="497"/>
      <c r="HUH66" s="497"/>
      <c r="HUI66" s="497"/>
      <c r="HUJ66" s="497"/>
      <c r="HUK66" s="497"/>
      <c r="HUL66" s="497"/>
      <c r="HUM66" s="497"/>
      <c r="HUN66" s="497"/>
      <c r="HUO66" s="497"/>
      <c r="HUP66" s="497"/>
      <c r="HUQ66" s="497"/>
      <c r="HUR66" s="497"/>
      <c r="HUS66" s="497"/>
      <c r="HUT66" s="497"/>
      <c r="HUU66" s="497"/>
      <c r="HUV66" s="497"/>
      <c r="HUW66" s="497"/>
      <c r="HUX66" s="497"/>
      <c r="HUY66" s="497"/>
      <c r="HUZ66" s="497"/>
      <c r="HVA66" s="497"/>
      <c r="HVB66" s="497"/>
      <c r="HVC66" s="497"/>
      <c r="HVD66" s="497"/>
      <c r="HVE66" s="497"/>
      <c r="HVF66" s="497"/>
      <c r="HVG66" s="497"/>
      <c r="HVH66" s="497"/>
      <c r="HVI66" s="497"/>
      <c r="HVJ66" s="497"/>
      <c r="HVK66" s="497"/>
      <c r="HVL66" s="497"/>
      <c r="HVM66" s="497"/>
      <c r="HVN66" s="497"/>
      <c r="HVO66" s="497"/>
      <c r="HVP66" s="497"/>
      <c r="HVQ66" s="497"/>
      <c r="HVR66" s="497"/>
      <c r="HVS66" s="497"/>
      <c r="HVT66" s="497"/>
      <c r="HVU66" s="497"/>
      <c r="HVV66" s="497"/>
      <c r="HVW66" s="497"/>
      <c r="HVX66" s="497"/>
      <c r="HVY66" s="497"/>
      <c r="HVZ66" s="497"/>
      <c r="HWA66" s="497"/>
      <c r="HWB66" s="497"/>
      <c r="HWC66" s="497"/>
      <c r="HWD66" s="497"/>
      <c r="HWE66" s="497"/>
      <c r="HWF66" s="497"/>
      <c r="HWG66" s="497"/>
      <c r="HWH66" s="497"/>
      <c r="HWI66" s="497"/>
      <c r="HWJ66" s="497"/>
      <c r="HWK66" s="497"/>
      <c r="HWL66" s="497"/>
      <c r="HWM66" s="497"/>
      <c r="HWN66" s="497"/>
      <c r="HWO66" s="497"/>
      <c r="HWP66" s="497"/>
      <c r="HWQ66" s="497"/>
      <c r="HWR66" s="497"/>
      <c r="HWS66" s="497"/>
      <c r="HWT66" s="497"/>
      <c r="HWU66" s="497"/>
      <c r="HWV66" s="497"/>
      <c r="HWW66" s="497"/>
      <c r="HWX66" s="497"/>
      <c r="HWY66" s="497"/>
      <c r="HWZ66" s="497"/>
      <c r="HXA66" s="497"/>
      <c r="HXB66" s="497"/>
      <c r="HXC66" s="497"/>
      <c r="HXD66" s="497"/>
      <c r="HXE66" s="497"/>
      <c r="HXF66" s="497"/>
      <c r="HXG66" s="497"/>
      <c r="HXH66" s="497"/>
      <c r="HXI66" s="497"/>
      <c r="HXJ66" s="497"/>
      <c r="HXK66" s="497"/>
      <c r="HXL66" s="497"/>
      <c r="HXM66" s="497"/>
      <c r="HXN66" s="497"/>
      <c r="HXO66" s="497"/>
      <c r="HXP66" s="497"/>
      <c r="HXQ66" s="497"/>
      <c r="HXR66" s="497"/>
      <c r="HXS66" s="497"/>
      <c r="HXT66" s="497"/>
      <c r="HXU66" s="497"/>
      <c r="HXV66" s="497"/>
      <c r="HXW66" s="497"/>
      <c r="HXX66" s="497"/>
      <c r="HXY66" s="497"/>
      <c r="HXZ66" s="497"/>
      <c r="HYA66" s="497"/>
      <c r="HYB66" s="497"/>
      <c r="HYC66" s="497"/>
      <c r="HYD66" s="497"/>
      <c r="HYE66" s="497"/>
      <c r="HYF66" s="497"/>
      <c r="HYG66" s="497"/>
      <c r="HYH66" s="497"/>
      <c r="HYI66" s="497"/>
      <c r="HYJ66" s="497"/>
      <c r="HYK66" s="497"/>
      <c r="HYL66" s="497"/>
      <c r="HYM66" s="497"/>
      <c r="HYN66" s="497"/>
      <c r="HYO66" s="497"/>
      <c r="HYP66" s="497"/>
      <c r="HYQ66" s="497"/>
      <c r="HYR66" s="497"/>
      <c r="HYS66" s="497"/>
      <c r="HYT66" s="497"/>
      <c r="HYU66" s="497"/>
      <c r="HYV66" s="497"/>
      <c r="HYW66" s="497"/>
      <c r="HYX66" s="497"/>
      <c r="HYY66" s="497"/>
      <c r="HYZ66" s="497"/>
      <c r="HZA66" s="497"/>
      <c r="HZB66" s="497"/>
      <c r="HZC66" s="497"/>
      <c r="HZD66" s="497"/>
      <c r="HZE66" s="497"/>
      <c r="HZF66" s="497"/>
      <c r="HZG66" s="497"/>
      <c r="HZH66" s="497"/>
      <c r="HZI66" s="497"/>
      <c r="HZJ66" s="497"/>
      <c r="HZK66" s="497"/>
      <c r="HZL66" s="497"/>
      <c r="HZM66" s="497"/>
      <c r="HZN66" s="497"/>
      <c r="HZO66" s="497"/>
      <c r="HZP66" s="497"/>
      <c r="HZQ66" s="497"/>
      <c r="HZR66" s="497"/>
      <c r="HZS66" s="497"/>
      <c r="HZT66" s="497"/>
      <c r="HZU66" s="497"/>
      <c r="HZV66" s="497"/>
      <c r="HZW66" s="497"/>
      <c r="HZX66" s="497"/>
      <c r="HZY66" s="497"/>
      <c r="HZZ66" s="497"/>
      <c r="IAA66" s="497"/>
      <c r="IAB66" s="497"/>
      <c r="IAC66" s="497"/>
      <c r="IAD66" s="497"/>
      <c r="IAE66" s="497"/>
      <c r="IAF66" s="497"/>
      <c r="IAG66" s="497"/>
      <c r="IAH66" s="497"/>
      <c r="IAI66" s="497"/>
      <c r="IAJ66" s="497"/>
      <c r="IAK66" s="497"/>
      <c r="IAL66" s="497"/>
      <c r="IAM66" s="497"/>
      <c r="IAN66" s="497"/>
      <c r="IAO66" s="497"/>
      <c r="IAP66" s="497"/>
      <c r="IAQ66" s="497"/>
      <c r="IAR66" s="497"/>
      <c r="IAS66" s="497"/>
      <c r="IAT66" s="497"/>
      <c r="IAU66" s="497"/>
      <c r="IAV66" s="497"/>
      <c r="IAW66" s="497"/>
      <c r="IAX66" s="497"/>
      <c r="IAY66" s="497"/>
      <c r="IAZ66" s="497"/>
      <c r="IBA66" s="497"/>
      <c r="IBB66" s="497"/>
      <c r="IBC66" s="497"/>
      <c r="IBD66" s="497"/>
      <c r="IBE66" s="497"/>
      <c r="IBF66" s="497"/>
      <c r="IBG66" s="497"/>
      <c r="IBH66" s="497"/>
      <c r="IBI66" s="497"/>
      <c r="IBJ66" s="497"/>
      <c r="IBK66" s="497"/>
      <c r="IBL66" s="497"/>
      <c r="IBM66" s="497"/>
      <c r="IBN66" s="497"/>
      <c r="IBO66" s="497"/>
      <c r="IBP66" s="497"/>
      <c r="IBQ66" s="497"/>
      <c r="IBR66" s="497"/>
      <c r="IBS66" s="497"/>
      <c r="IBT66" s="497"/>
      <c r="IBU66" s="497"/>
      <c r="IBV66" s="497"/>
      <c r="IBW66" s="497"/>
      <c r="IBX66" s="497"/>
      <c r="IBY66" s="497"/>
      <c r="IBZ66" s="497"/>
      <c r="ICA66" s="497"/>
      <c r="ICB66" s="497"/>
      <c r="ICC66" s="497"/>
      <c r="ICD66" s="497"/>
      <c r="ICE66" s="497"/>
      <c r="ICF66" s="497"/>
      <c r="ICG66" s="497"/>
      <c r="ICH66" s="497"/>
      <c r="ICI66" s="497"/>
      <c r="ICJ66" s="497"/>
      <c r="ICK66" s="497"/>
      <c r="ICL66" s="497"/>
      <c r="ICM66" s="497"/>
      <c r="ICN66" s="497"/>
      <c r="ICO66" s="497"/>
      <c r="ICP66" s="497"/>
      <c r="ICQ66" s="497"/>
      <c r="ICR66" s="497"/>
      <c r="ICS66" s="497"/>
      <c r="ICT66" s="497"/>
      <c r="ICU66" s="497"/>
      <c r="ICV66" s="497"/>
      <c r="ICW66" s="497"/>
      <c r="ICX66" s="497"/>
      <c r="ICY66" s="497"/>
      <c r="ICZ66" s="497"/>
      <c r="IDA66" s="497"/>
      <c r="IDB66" s="497"/>
      <c r="IDC66" s="497"/>
      <c r="IDD66" s="497"/>
      <c r="IDE66" s="497"/>
      <c r="IDF66" s="497"/>
      <c r="IDG66" s="497"/>
      <c r="IDH66" s="497"/>
      <c r="IDI66" s="497"/>
      <c r="IDJ66" s="497"/>
      <c r="IDK66" s="497"/>
      <c r="IDL66" s="497"/>
      <c r="IDM66" s="497"/>
      <c r="IDN66" s="497"/>
      <c r="IDO66" s="497"/>
      <c r="IDP66" s="497"/>
      <c r="IDQ66" s="497"/>
      <c r="IDR66" s="497"/>
      <c r="IDS66" s="497"/>
      <c r="IDT66" s="497"/>
      <c r="IDU66" s="497"/>
      <c r="IDV66" s="497"/>
      <c r="IDW66" s="497"/>
      <c r="IDX66" s="497"/>
      <c r="IDY66" s="497"/>
      <c r="IDZ66" s="497"/>
      <c r="IEA66" s="497"/>
      <c r="IEB66" s="497"/>
      <c r="IEC66" s="497"/>
      <c r="IED66" s="497"/>
      <c r="IEE66" s="497"/>
      <c r="IEF66" s="497"/>
      <c r="IEG66" s="497"/>
      <c r="IEH66" s="497"/>
      <c r="IEI66" s="497"/>
      <c r="IEJ66" s="497"/>
      <c r="IEK66" s="497"/>
      <c r="IEL66" s="497"/>
      <c r="IEM66" s="497"/>
      <c r="IEN66" s="497"/>
      <c r="IEO66" s="497"/>
      <c r="IEP66" s="497"/>
      <c r="IEQ66" s="497"/>
      <c r="IER66" s="497"/>
      <c r="IES66" s="497"/>
      <c r="IET66" s="497"/>
      <c r="IEU66" s="497"/>
      <c r="IEV66" s="497"/>
      <c r="IEW66" s="497"/>
      <c r="IEX66" s="497"/>
      <c r="IEY66" s="497"/>
      <c r="IEZ66" s="497"/>
      <c r="IFA66" s="497"/>
      <c r="IFB66" s="497"/>
      <c r="IFC66" s="497"/>
      <c r="IFD66" s="497"/>
      <c r="IFE66" s="497"/>
      <c r="IFF66" s="497"/>
      <c r="IFG66" s="497"/>
      <c r="IFH66" s="497"/>
      <c r="IFI66" s="497"/>
      <c r="IFJ66" s="497"/>
      <c r="IFK66" s="497"/>
      <c r="IFL66" s="497"/>
      <c r="IFM66" s="497"/>
      <c r="IFN66" s="497"/>
      <c r="IFO66" s="497"/>
      <c r="IFP66" s="497"/>
      <c r="IFQ66" s="497"/>
      <c r="IFR66" s="497"/>
      <c r="IFS66" s="497"/>
      <c r="IFT66" s="497"/>
      <c r="IFU66" s="497"/>
      <c r="IFV66" s="497"/>
      <c r="IFW66" s="497"/>
      <c r="IFX66" s="497"/>
      <c r="IFY66" s="497"/>
      <c r="IFZ66" s="497"/>
      <c r="IGA66" s="497"/>
      <c r="IGB66" s="497"/>
      <c r="IGC66" s="497"/>
      <c r="IGD66" s="497"/>
      <c r="IGE66" s="497"/>
      <c r="IGF66" s="497"/>
      <c r="IGG66" s="497"/>
      <c r="IGH66" s="497"/>
      <c r="IGI66" s="497"/>
      <c r="IGJ66" s="497"/>
      <c r="IGK66" s="497"/>
      <c r="IGL66" s="497"/>
      <c r="IGM66" s="497"/>
      <c r="IGN66" s="497"/>
      <c r="IGO66" s="497"/>
      <c r="IGP66" s="497"/>
      <c r="IGQ66" s="497"/>
      <c r="IGR66" s="497"/>
      <c r="IGS66" s="497"/>
      <c r="IGT66" s="497"/>
      <c r="IGU66" s="497"/>
      <c r="IGV66" s="497"/>
      <c r="IGW66" s="497"/>
      <c r="IGX66" s="497"/>
      <c r="IGY66" s="497"/>
      <c r="IGZ66" s="497"/>
      <c r="IHA66" s="497"/>
      <c r="IHB66" s="497"/>
      <c r="IHC66" s="497"/>
      <c r="IHD66" s="497"/>
      <c r="IHE66" s="497"/>
      <c r="IHF66" s="497"/>
      <c r="IHG66" s="497"/>
      <c r="IHH66" s="497"/>
      <c r="IHI66" s="497"/>
      <c r="IHJ66" s="497"/>
      <c r="IHK66" s="497"/>
      <c r="IHL66" s="497"/>
      <c r="IHM66" s="497"/>
      <c r="IHN66" s="497"/>
      <c r="IHO66" s="497"/>
      <c r="IHP66" s="497"/>
      <c r="IHQ66" s="497"/>
      <c r="IHR66" s="497"/>
      <c r="IHS66" s="497"/>
      <c r="IHT66" s="497"/>
      <c r="IHU66" s="497"/>
      <c r="IHV66" s="497"/>
      <c r="IHW66" s="497"/>
      <c r="IHX66" s="497"/>
      <c r="IHY66" s="497"/>
      <c r="IHZ66" s="497"/>
      <c r="IIA66" s="497"/>
      <c r="IIB66" s="497"/>
      <c r="IIC66" s="497"/>
      <c r="IID66" s="497"/>
      <c r="IIE66" s="497"/>
      <c r="IIF66" s="497"/>
      <c r="IIG66" s="497"/>
      <c r="IIH66" s="497"/>
      <c r="III66" s="497"/>
      <c r="IIJ66" s="497"/>
      <c r="IIK66" s="497"/>
      <c r="IIL66" s="497"/>
      <c r="IIM66" s="497"/>
      <c r="IIN66" s="497"/>
      <c r="IIO66" s="497"/>
      <c r="IIP66" s="497"/>
      <c r="IIQ66" s="497"/>
      <c r="IIR66" s="497"/>
      <c r="IIS66" s="497"/>
      <c r="IIT66" s="497"/>
      <c r="IIU66" s="497"/>
      <c r="IIV66" s="497"/>
      <c r="IIW66" s="497"/>
      <c r="IIX66" s="497"/>
      <c r="IIY66" s="497"/>
      <c r="IIZ66" s="497"/>
      <c r="IJA66" s="497"/>
      <c r="IJB66" s="497"/>
      <c r="IJC66" s="497"/>
      <c r="IJD66" s="497"/>
      <c r="IJE66" s="497"/>
      <c r="IJF66" s="497"/>
      <c r="IJG66" s="497"/>
      <c r="IJH66" s="497"/>
      <c r="IJI66" s="497"/>
      <c r="IJJ66" s="497"/>
      <c r="IJK66" s="497"/>
      <c r="IJL66" s="497"/>
      <c r="IJM66" s="497"/>
      <c r="IJN66" s="497"/>
      <c r="IJO66" s="497"/>
      <c r="IJP66" s="497"/>
      <c r="IJQ66" s="497"/>
      <c r="IJR66" s="497"/>
      <c r="IJS66" s="497"/>
      <c r="IJT66" s="497"/>
      <c r="IJU66" s="497"/>
      <c r="IJV66" s="497"/>
      <c r="IJW66" s="497"/>
      <c r="IJX66" s="497"/>
      <c r="IJY66" s="497"/>
      <c r="IJZ66" s="497"/>
      <c r="IKA66" s="497"/>
      <c r="IKB66" s="497"/>
      <c r="IKC66" s="497"/>
      <c r="IKD66" s="497"/>
      <c r="IKE66" s="497"/>
      <c r="IKF66" s="497"/>
      <c r="IKG66" s="497"/>
      <c r="IKH66" s="497"/>
      <c r="IKI66" s="497"/>
      <c r="IKJ66" s="497"/>
      <c r="IKK66" s="497"/>
      <c r="IKL66" s="497"/>
      <c r="IKM66" s="497"/>
      <c r="IKN66" s="497"/>
      <c r="IKO66" s="497"/>
      <c r="IKP66" s="497"/>
      <c r="IKQ66" s="497"/>
      <c r="IKR66" s="497"/>
      <c r="IKS66" s="497"/>
      <c r="IKT66" s="497"/>
      <c r="IKU66" s="497"/>
      <c r="IKV66" s="497"/>
      <c r="IKW66" s="497"/>
      <c r="IKX66" s="497"/>
      <c r="IKY66" s="497"/>
      <c r="IKZ66" s="497"/>
      <c r="ILA66" s="497"/>
      <c r="ILB66" s="497"/>
      <c r="ILC66" s="497"/>
      <c r="ILD66" s="497"/>
      <c r="ILE66" s="497"/>
      <c r="ILF66" s="497"/>
      <c r="ILG66" s="497"/>
      <c r="ILH66" s="497"/>
      <c r="ILI66" s="497"/>
      <c r="ILJ66" s="497"/>
      <c r="ILK66" s="497"/>
      <c r="ILL66" s="497"/>
      <c r="ILM66" s="497"/>
      <c r="ILN66" s="497"/>
      <c r="ILO66" s="497"/>
      <c r="ILP66" s="497"/>
      <c r="ILQ66" s="497"/>
      <c r="ILR66" s="497"/>
      <c r="ILS66" s="497"/>
      <c r="ILT66" s="497"/>
      <c r="ILU66" s="497"/>
      <c r="ILV66" s="497"/>
      <c r="ILW66" s="497"/>
      <c r="ILX66" s="497"/>
      <c r="ILY66" s="497"/>
      <c r="ILZ66" s="497"/>
      <c r="IMA66" s="497"/>
      <c r="IMB66" s="497"/>
      <c r="IMC66" s="497"/>
      <c r="IMD66" s="497"/>
      <c r="IME66" s="497"/>
      <c r="IMF66" s="497"/>
      <c r="IMG66" s="497"/>
      <c r="IMH66" s="497"/>
      <c r="IMI66" s="497"/>
      <c r="IMJ66" s="497"/>
      <c r="IMK66" s="497"/>
      <c r="IML66" s="497"/>
      <c r="IMM66" s="497"/>
      <c r="IMN66" s="497"/>
      <c r="IMO66" s="497"/>
      <c r="IMP66" s="497"/>
      <c r="IMQ66" s="497"/>
      <c r="IMR66" s="497"/>
      <c r="IMS66" s="497"/>
      <c r="IMT66" s="497"/>
      <c r="IMU66" s="497"/>
      <c r="IMV66" s="497"/>
      <c r="IMW66" s="497"/>
      <c r="IMX66" s="497"/>
      <c r="IMY66" s="497"/>
      <c r="IMZ66" s="497"/>
      <c r="INA66" s="497"/>
      <c r="INB66" s="497"/>
      <c r="INC66" s="497"/>
      <c r="IND66" s="497"/>
      <c r="INE66" s="497"/>
      <c r="INF66" s="497"/>
      <c r="ING66" s="497"/>
      <c r="INH66" s="497"/>
      <c r="INI66" s="497"/>
      <c r="INJ66" s="497"/>
      <c r="INK66" s="497"/>
      <c r="INL66" s="497"/>
      <c r="INM66" s="497"/>
      <c r="INN66" s="497"/>
      <c r="INO66" s="497"/>
      <c r="INP66" s="497"/>
      <c r="INQ66" s="497"/>
      <c r="INR66" s="497"/>
      <c r="INS66" s="497"/>
      <c r="INT66" s="497"/>
      <c r="INU66" s="497"/>
      <c r="INV66" s="497"/>
      <c r="INW66" s="497"/>
      <c r="INX66" s="497"/>
      <c r="INY66" s="497"/>
      <c r="INZ66" s="497"/>
      <c r="IOA66" s="497"/>
      <c r="IOB66" s="497"/>
      <c r="IOC66" s="497"/>
      <c r="IOD66" s="497"/>
      <c r="IOE66" s="497"/>
      <c r="IOF66" s="497"/>
      <c r="IOG66" s="497"/>
      <c r="IOH66" s="497"/>
      <c r="IOI66" s="497"/>
      <c r="IOJ66" s="497"/>
      <c r="IOK66" s="497"/>
      <c r="IOL66" s="497"/>
      <c r="IOM66" s="497"/>
      <c r="ION66" s="497"/>
      <c r="IOO66" s="497"/>
      <c r="IOP66" s="497"/>
      <c r="IOQ66" s="497"/>
      <c r="IOR66" s="497"/>
      <c r="IOS66" s="497"/>
      <c r="IOT66" s="497"/>
      <c r="IOU66" s="497"/>
      <c r="IOV66" s="497"/>
      <c r="IOW66" s="497"/>
      <c r="IOX66" s="497"/>
      <c r="IOY66" s="497"/>
      <c r="IOZ66" s="497"/>
      <c r="IPA66" s="497"/>
      <c r="IPB66" s="497"/>
      <c r="IPC66" s="497"/>
      <c r="IPD66" s="497"/>
      <c r="IPE66" s="497"/>
      <c r="IPF66" s="497"/>
      <c r="IPG66" s="497"/>
      <c r="IPH66" s="497"/>
      <c r="IPI66" s="497"/>
      <c r="IPJ66" s="497"/>
      <c r="IPK66" s="497"/>
      <c r="IPL66" s="497"/>
      <c r="IPM66" s="497"/>
      <c r="IPN66" s="497"/>
      <c r="IPO66" s="497"/>
      <c r="IPP66" s="497"/>
      <c r="IPQ66" s="497"/>
      <c r="IPR66" s="497"/>
      <c r="IPS66" s="497"/>
      <c r="IPT66" s="497"/>
      <c r="IPU66" s="497"/>
      <c r="IPV66" s="497"/>
      <c r="IPW66" s="497"/>
      <c r="IPX66" s="497"/>
      <c r="IPY66" s="497"/>
      <c r="IPZ66" s="497"/>
      <c r="IQA66" s="497"/>
      <c r="IQB66" s="497"/>
      <c r="IQC66" s="497"/>
      <c r="IQD66" s="497"/>
      <c r="IQE66" s="497"/>
      <c r="IQF66" s="497"/>
      <c r="IQG66" s="497"/>
      <c r="IQH66" s="497"/>
      <c r="IQI66" s="497"/>
      <c r="IQJ66" s="497"/>
      <c r="IQK66" s="497"/>
      <c r="IQL66" s="497"/>
      <c r="IQM66" s="497"/>
      <c r="IQN66" s="497"/>
      <c r="IQO66" s="497"/>
      <c r="IQP66" s="497"/>
      <c r="IQQ66" s="497"/>
      <c r="IQR66" s="497"/>
      <c r="IQS66" s="497"/>
      <c r="IQT66" s="497"/>
      <c r="IQU66" s="497"/>
      <c r="IQV66" s="497"/>
      <c r="IQW66" s="497"/>
      <c r="IQX66" s="497"/>
      <c r="IQY66" s="497"/>
      <c r="IQZ66" s="497"/>
      <c r="IRA66" s="497"/>
      <c r="IRB66" s="497"/>
      <c r="IRC66" s="497"/>
      <c r="IRD66" s="497"/>
      <c r="IRE66" s="497"/>
      <c r="IRF66" s="497"/>
      <c r="IRG66" s="497"/>
      <c r="IRH66" s="497"/>
      <c r="IRI66" s="497"/>
      <c r="IRJ66" s="497"/>
      <c r="IRK66" s="497"/>
      <c r="IRL66" s="497"/>
      <c r="IRM66" s="497"/>
      <c r="IRN66" s="497"/>
      <c r="IRO66" s="497"/>
      <c r="IRP66" s="497"/>
      <c r="IRQ66" s="497"/>
      <c r="IRR66" s="497"/>
      <c r="IRS66" s="497"/>
      <c r="IRT66" s="497"/>
      <c r="IRU66" s="497"/>
      <c r="IRV66" s="497"/>
      <c r="IRW66" s="497"/>
      <c r="IRX66" s="497"/>
      <c r="IRY66" s="497"/>
      <c r="IRZ66" s="497"/>
      <c r="ISA66" s="497"/>
      <c r="ISB66" s="497"/>
      <c r="ISC66" s="497"/>
      <c r="ISD66" s="497"/>
      <c r="ISE66" s="497"/>
      <c r="ISF66" s="497"/>
      <c r="ISG66" s="497"/>
      <c r="ISH66" s="497"/>
      <c r="ISI66" s="497"/>
      <c r="ISJ66" s="497"/>
      <c r="ISK66" s="497"/>
      <c r="ISL66" s="497"/>
      <c r="ISM66" s="497"/>
      <c r="ISN66" s="497"/>
      <c r="ISO66" s="497"/>
      <c r="ISP66" s="497"/>
      <c r="ISQ66" s="497"/>
      <c r="ISR66" s="497"/>
      <c r="ISS66" s="497"/>
      <c r="IST66" s="497"/>
      <c r="ISU66" s="497"/>
      <c r="ISV66" s="497"/>
      <c r="ISW66" s="497"/>
      <c r="ISX66" s="497"/>
      <c r="ISY66" s="497"/>
      <c r="ISZ66" s="497"/>
      <c r="ITA66" s="497"/>
      <c r="ITB66" s="497"/>
      <c r="ITC66" s="497"/>
      <c r="ITD66" s="497"/>
      <c r="ITE66" s="497"/>
      <c r="ITF66" s="497"/>
      <c r="ITG66" s="497"/>
      <c r="ITH66" s="497"/>
      <c r="ITI66" s="497"/>
      <c r="ITJ66" s="497"/>
      <c r="ITK66" s="497"/>
      <c r="ITL66" s="497"/>
      <c r="ITM66" s="497"/>
      <c r="ITN66" s="497"/>
      <c r="ITO66" s="497"/>
      <c r="ITP66" s="497"/>
      <c r="ITQ66" s="497"/>
      <c r="ITR66" s="497"/>
      <c r="ITS66" s="497"/>
      <c r="ITT66" s="497"/>
      <c r="ITU66" s="497"/>
      <c r="ITV66" s="497"/>
      <c r="ITW66" s="497"/>
      <c r="ITX66" s="497"/>
      <c r="ITY66" s="497"/>
      <c r="ITZ66" s="497"/>
      <c r="IUA66" s="497"/>
      <c r="IUB66" s="497"/>
      <c r="IUC66" s="497"/>
      <c r="IUD66" s="497"/>
      <c r="IUE66" s="497"/>
      <c r="IUF66" s="497"/>
      <c r="IUG66" s="497"/>
      <c r="IUH66" s="497"/>
      <c r="IUI66" s="497"/>
      <c r="IUJ66" s="497"/>
      <c r="IUK66" s="497"/>
      <c r="IUL66" s="497"/>
      <c r="IUM66" s="497"/>
      <c r="IUN66" s="497"/>
      <c r="IUO66" s="497"/>
      <c r="IUP66" s="497"/>
      <c r="IUQ66" s="497"/>
      <c r="IUR66" s="497"/>
      <c r="IUS66" s="497"/>
      <c r="IUT66" s="497"/>
      <c r="IUU66" s="497"/>
      <c r="IUV66" s="497"/>
      <c r="IUW66" s="497"/>
      <c r="IUX66" s="497"/>
      <c r="IUY66" s="497"/>
      <c r="IUZ66" s="497"/>
      <c r="IVA66" s="497"/>
      <c r="IVB66" s="497"/>
      <c r="IVC66" s="497"/>
      <c r="IVD66" s="497"/>
      <c r="IVE66" s="497"/>
      <c r="IVF66" s="497"/>
      <c r="IVG66" s="497"/>
      <c r="IVH66" s="497"/>
      <c r="IVI66" s="497"/>
      <c r="IVJ66" s="497"/>
      <c r="IVK66" s="497"/>
      <c r="IVL66" s="497"/>
      <c r="IVM66" s="497"/>
      <c r="IVN66" s="497"/>
      <c r="IVO66" s="497"/>
      <c r="IVP66" s="497"/>
      <c r="IVQ66" s="497"/>
      <c r="IVR66" s="497"/>
      <c r="IVS66" s="497"/>
      <c r="IVT66" s="497"/>
      <c r="IVU66" s="497"/>
      <c r="IVV66" s="497"/>
      <c r="IVW66" s="497"/>
      <c r="IVX66" s="497"/>
      <c r="IVY66" s="497"/>
      <c r="IVZ66" s="497"/>
      <c r="IWA66" s="497"/>
      <c r="IWB66" s="497"/>
      <c r="IWC66" s="497"/>
      <c r="IWD66" s="497"/>
      <c r="IWE66" s="497"/>
      <c r="IWF66" s="497"/>
      <c r="IWG66" s="497"/>
      <c r="IWH66" s="497"/>
      <c r="IWI66" s="497"/>
      <c r="IWJ66" s="497"/>
      <c r="IWK66" s="497"/>
      <c r="IWL66" s="497"/>
      <c r="IWM66" s="497"/>
      <c r="IWN66" s="497"/>
      <c r="IWO66" s="497"/>
      <c r="IWP66" s="497"/>
      <c r="IWQ66" s="497"/>
      <c r="IWR66" s="497"/>
      <c r="IWS66" s="497"/>
      <c r="IWT66" s="497"/>
      <c r="IWU66" s="497"/>
      <c r="IWV66" s="497"/>
      <c r="IWW66" s="497"/>
      <c r="IWX66" s="497"/>
      <c r="IWY66" s="497"/>
      <c r="IWZ66" s="497"/>
      <c r="IXA66" s="497"/>
      <c r="IXB66" s="497"/>
      <c r="IXC66" s="497"/>
      <c r="IXD66" s="497"/>
      <c r="IXE66" s="497"/>
      <c r="IXF66" s="497"/>
      <c r="IXG66" s="497"/>
      <c r="IXH66" s="497"/>
      <c r="IXI66" s="497"/>
      <c r="IXJ66" s="497"/>
      <c r="IXK66" s="497"/>
      <c r="IXL66" s="497"/>
      <c r="IXM66" s="497"/>
      <c r="IXN66" s="497"/>
      <c r="IXO66" s="497"/>
      <c r="IXP66" s="497"/>
      <c r="IXQ66" s="497"/>
      <c r="IXR66" s="497"/>
      <c r="IXS66" s="497"/>
      <c r="IXT66" s="497"/>
      <c r="IXU66" s="497"/>
      <c r="IXV66" s="497"/>
      <c r="IXW66" s="497"/>
      <c r="IXX66" s="497"/>
      <c r="IXY66" s="497"/>
      <c r="IXZ66" s="497"/>
      <c r="IYA66" s="497"/>
      <c r="IYB66" s="497"/>
      <c r="IYC66" s="497"/>
      <c r="IYD66" s="497"/>
      <c r="IYE66" s="497"/>
      <c r="IYF66" s="497"/>
      <c r="IYG66" s="497"/>
      <c r="IYH66" s="497"/>
      <c r="IYI66" s="497"/>
      <c r="IYJ66" s="497"/>
      <c r="IYK66" s="497"/>
      <c r="IYL66" s="497"/>
      <c r="IYM66" s="497"/>
      <c r="IYN66" s="497"/>
      <c r="IYO66" s="497"/>
      <c r="IYP66" s="497"/>
      <c r="IYQ66" s="497"/>
      <c r="IYR66" s="497"/>
      <c r="IYS66" s="497"/>
      <c r="IYT66" s="497"/>
      <c r="IYU66" s="497"/>
      <c r="IYV66" s="497"/>
      <c r="IYW66" s="497"/>
      <c r="IYX66" s="497"/>
      <c r="IYY66" s="497"/>
      <c r="IYZ66" s="497"/>
      <c r="IZA66" s="497"/>
      <c r="IZB66" s="497"/>
      <c r="IZC66" s="497"/>
      <c r="IZD66" s="497"/>
      <c r="IZE66" s="497"/>
      <c r="IZF66" s="497"/>
      <c r="IZG66" s="497"/>
      <c r="IZH66" s="497"/>
      <c r="IZI66" s="497"/>
      <c r="IZJ66" s="497"/>
      <c r="IZK66" s="497"/>
      <c r="IZL66" s="497"/>
      <c r="IZM66" s="497"/>
      <c r="IZN66" s="497"/>
      <c r="IZO66" s="497"/>
      <c r="IZP66" s="497"/>
      <c r="IZQ66" s="497"/>
      <c r="IZR66" s="497"/>
      <c r="IZS66" s="497"/>
      <c r="IZT66" s="497"/>
      <c r="IZU66" s="497"/>
      <c r="IZV66" s="497"/>
      <c r="IZW66" s="497"/>
      <c r="IZX66" s="497"/>
      <c r="IZY66" s="497"/>
      <c r="IZZ66" s="497"/>
      <c r="JAA66" s="497"/>
      <c r="JAB66" s="497"/>
      <c r="JAC66" s="497"/>
      <c r="JAD66" s="497"/>
      <c r="JAE66" s="497"/>
      <c r="JAF66" s="497"/>
      <c r="JAG66" s="497"/>
      <c r="JAH66" s="497"/>
      <c r="JAI66" s="497"/>
      <c r="JAJ66" s="497"/>
      <c r="JAK66" s="497"/>
      <c r="JAL66" s="497"/>
      <c r="JAM66" s="497"/>
      <c r="JAN66" s="497"/>
      <c r="JAO66" s="497"/>
      <c r="JAP66" s="497"/>
      <c r="JAQ66" s="497"/>
      <c r="JAR66" s="497"/>
      <c r="JAS66" s="497"/>
      <c r="JAT66" s="497"/>
      <c r="JAU66" s="497"/>
      <c r="JAV66" s="497"/>
      <c r="JAW66" s="497"/>
      <c r="JAX66" s="497"/>
      <c r="JAY66" s="497"/>
      <c r="JAZ66" s="497"/>
      <c r="JBA66" s="497"/>
      <c r="JBB66" s="497"/>
      <c r="JBC66" s="497"/>
      <c r="JBD66" s="497"/>
      <c r="JBE66" s="497"/>
      <c r="JBF66" s="497"/>
      <c r="JBG66" s="497"/>
      <c r="JBH66" s="497"/>
      <c r="JBI66" s="497"/>
      <c r="JBJ66" s="497"/>
      <c r="JBK66" s="497"/>
      <c r="JBL66" s="497"/>
      <c r="JBM66" s="497"/>
      <c r="JBN66" s="497"/>
      <c r="JBO66" s="497"/>
      <c r="JBP66" s="497"/>
      <c r="JBQ66" s="497"/>
      <c r="JBR66" s="497"/>
      <c r="JBS66" s="497"/>
      <c r="JBT66" s="497"/>
      <c r="JBU66" s="497"/>
      <c r="JBV66" s="497"/>
      <c r="JBW66" s="497"/>
      <c r="JBX66" s="497"/>
      <c r="JBY66" s="497"/>
      <c r="JBZ66" s="497"/>
      <c r="JCA66" s="497"/>
      <c r="JCB66" s="497"/>
      <c r="JCC66" s="497"/>
      <c r="JCD66" s="497"/>
      <c r="JCE66" s="497"/>
      <c r="JCF66" s="497"/>
      <c r="JCG66" s="497"/>
      <c r="JCH66" s="497"/>
      <c r="JCI66" s="497"/>
      <c r="JCJ66" s="497"/>
      <c r="JCK66" s="497"/>
      <c r="JCL66" s="497"/>
      <c r="JCM66" s="497"/>
      <c r="JCN66" s="497"/>
      <c r="JCO66" s="497"/>
      <c r="JCP66" s="497"/>
      <c r="JCQ66" s="497"/>
      <c r="JCR66" s="497"/>
      <c r="JCS66" s="497"/>
      <c r="JCT66" s="497"/>
      <c r="JCU66" s="497"/>
      <c r="JCV66" s="497"/>
      <c r="JCW66" s="497"/>
      <c r="JCX66" s="497"/>
      <c r="JCY66" s="497"/>
      <c r="JCZ66" s="497"/>
      <c r="JDA66" s="497"/>
      <c r="JDB66" s="497"/>
      <c r="JDC66" s="497"/>
      <c r="JDD66" s="497"/>
      <c r="JDE66" s="497"/>
      <c r="JDF66" s="497"/>
      <c r="JDG66" s="497"/>
      <c r="JDH66" s="497"/>
      <c r="JDI66" s="497"/>
      <c r="JDJ66" s="497"/>
      <c r="JDK66" s="497"/>
      <c r="JDL66" s="497"/>
      <c r="JDM66" s="497"/>
      <c r="JDN66" s="497"/>
      <c r="JDO66" s="497"/>
      <c r="JDP66" s="497"/>
      <c r="JDQ66" s="497"/>
      <c r="JDR66" s="497"/>
      <c r="JDS66" s="497"/>
      <c r="JDT66" s="497"/>
      <c r="JDU66" s="497"/>
      <c r="JDV66" s="497"/>
      <c r="JDW66" s="497"/>
      <c r="JDX66" s="497"/>
      <c r="JDY66" s="497"/>
      <c r="JDZ66" s="497"/>
      <c r="JEA66" s="497"/>
      <c r="JEB66" s="497"/>
      <c r="JEC66" s="497"/>
      <c r="JED66" s="497"/>
      <c r="JEE66" s="497"/>
      <c r="JEF66" s="497"/>
      <c r="JEG66" s="497"/>
      <c r="JEH66" s="497"/>
      <c r="JEI66" s="497"/>
      <c r="JEJ66" s="497"/>
      <c r="JEK66" s="497"/>
      <c r="JEL66" s="497"/>
      <c r="JEM66" s="497"/>
      <c r="JEN66" s="497"/>
      <c r="JEO66" s="497"/>
      <c r="JEP66" s="497"/>
      <c r="JEQ66" s="497"/>
      <c r="JER66" s="497"/>
      <c r="JES66" s="497"/>
      <c r="JET66" s="497"/>
      <c r="JEU66" s="497"/>
      <c r="JEV66" s="497"/>
      <c r="JEW66" s="497"/>
      <c r="JEX66" s="497"/>
      <c r="JEY66" s="497"/>
      <c r="JEZ66" s="497"/>
      <c r="JFA66" s="497"/>
      <c r="JFB66" s="497"/>
      <c r="JFC66" s="497"/>
      <c r="JFD66" s="497"/>
      <c r="JFE66" s="497"/>
      <c r="JFF66" s="497"/>
      <c r="JFG66" s="497"/>
      <c r="JFH66" s="497"/>
      <c r="JFI66" s="497"/>
      <c r="JFJ66" s="497"/>
      <c r="JFK66" s="497"/>
      <c r="JFL66" s="497"/>
      <c r="JFM66" s="497"/>
      <c r="JFN66" s="497"/>
      <c r="JFO66" s="497"/>
      <c r="JFP66" s="497"/>
      <c r="JFQ66" s="497"/>
      <c r="JFR66" s="497"/>
      <c r="JFS66" s="497"/>
      <c r="JFT66" s="497"/>
      <c r="JFU66" s="497"/>
      <c r="JFV66" s="497"/>
      <c r="JFW66" s="497"/>
      <c r="JFX66" s="497"/>
      <c r="JFY66" s="497"/>
      <c r="JFZ66" s="497"/>
      <c r="JGA66" s="497"/>
      <c r="JGB66" s="497"/>
      <c r="JGC66" s="497"/>
      <c r="JGD66" s="497"/>
      <c r="JGE66" s="497"/>
      <c r="JGF66" s="497"/>
      <c r="JGG66" s="497"/>
      <c r="JGH66" s="497"/>
      <c r="JGI66" s="497"/>
      <c r="JGJ66" s="497"/>
      <c r="JGK66" s="497"/>
      <c r="JGL66" s="497"/>
      <c r="JGM66" s="497"/>
      <c r="JGN66" s="497"/>
      <c r="JGO66" s="497"/>
      <c r="JGP66" s="497"/>
      <c r="JGQ66" s="497"/>
      <c r="JGR66" s="497"/>
      <c r="JGS66" s="497"/>
      <c r="JGT66" s="497"/>
      <c r="JGU66" s="497"/>
      <c r="JGV66" s="497"/>
      <c r="JGW66" s="497"/>
      <c r="JGX66" s="497"/>
      <c r="JGY66" s="497"/>
      <c r="JGZ66" s="497"/>
      <c r="JHA66" s="497"/>
      <c r="JHB66" s="497"/>
      <c r="JHC66" s="497"/>
      <c r="JHD66" s="497"/>
      <c r="JHE66" s="497"/>
      <c r="JHF66" s="497"/>
      <c r="JHG66" s="497"/>
      <c r="JHH66" s="497"/>
      <c r="JHI66" s="497"/>
      <c r="JHJ66" s="497"/>
      <c r="JHK66" s="497"/>
      <c r="JHL66" s="497"/>
      <c r="JHM66" s="497"/>
      <c r="JHN66" s="497"/>
      <c r="JHO66" s="497"/>
      <c r="JHP66" s="497"/>
      <c r="JHQ66" s="497"/>
      <c r="JHR66" s="497"/>
      <c r="JHS66" s="497"/>
      <c r="JHT66" s="497"/>
      <c r="JHU66" s="497"/>
      <c r="JHV66" s="497"/>
      <c r="JHW66" s="497"/>
      <c r="JHX66" s="497"/>
      <c r="JHY66" s="497"/>
      <c r="JHZ66" s="497"/>
      <c r="JIA66" s="497"/>
      <c r="JIB66" s="497"/>
      <c r="JIC66" s="497"/>
      <c r="JID66" s="497"/>
      <c r="JIE66" s="497"/>
      <c r="JIF66" s="497"/>
      <c r="JIG66" s="497"/>
      <c r="JIH66" s="497"/>
      <c r="JII66" s="497"/>
      <c r="JIJ66" s="497"/>
      <c r="JIK66" s="497"/>
      <c r="JIL66" s="497"/>
      <c r="JIM66" s="497"/>
      <c r="JIN66" s="497"/>
      <c r="JIO66" s="497"/>
      <c r="JIP66" s="497"/>
      <c r="JIQ66" s="497"/>
      <c r="JIR66" s="497"/>
      <c r="JIS66" s="497"/>
      <c r="JIT66" s="497"/>
      <c r="JIU66" s="497"/>
      <c r="JIV66" s="497"/>
      <c r="JIW66" s="497"/>
      <c r="JIX66" s="497"/>
      <c r="JIY66" s="497"/>
      <c r="JIZ66" s="497"/>
      <c r="JJA66" s="497"/>
      <c r="JJB66" s="497"/>
      <c r="JJC66" s="497"/>
      <c r="JJD66" s="497"/>
      <c r="JJE66" s="497"/>
      <c r="JJF66" s="497"/>
      <c r="JJG66" s="497"/>
      <c r="JJH66" s="497"/>
      <c r="JJI66" s="497"/>
      <c r="JJJ66" s="497"/>
      <c r="JJK66" s="497"/>
      <c r="JJL66" s="497"/>
      <c r="JJM66" s="497"/>
      <c r="JJN66" s="497"/>
      <c r="JJO66" s="497"/>
      <c r="JJP66" s="497"/>
      <c r="JJQ66" s="497"/>
      <c r="JJR66" s="497"/>
      <c r="JJS66" s="497"/>
      <c r="JJT66" s="497"/>
      <c r="JJU66" s="497"/>
      <c r="JJV66" s="497"/>
      <c r="JJW66" s="497"/>
      <c r="JJX66" s="497"/>
      <c r="JJY66" s="497"/>
      <c r="JJZ66" s="497"/>
      <c r="JKA66" s="497"/>
      <c r="JKB66" s="497"/>
      <c r="JKC66" s="497"/>
      <c r="JKD66" s="497"/>
      <c r="JKE66" s="497"/>
      <c r="JKF66" s="497"/>
      <c r="JKG66" s="497"/>
      <c r="JKH66" s="497"/>
      <c r="JKI66" s="497"/>
      <c r="JKJ66" s="497"/>
      <c r="JKK66" s="497"/>
      <c r="JKL66" s="497"/>
      <c r="JKM66" s="497"/>
      <c r="JKN66" s="497"/>
      <c r="JKO66" s="497"/>
      <c r="JKP66" s="497"/>
      <c r="JKQ66" s="497"/>
      <c r="JKR66" s="497"/>
      <c r="JKS66" s="497"/>
      <c r="JKT66" s="497"/>
      <c r="JKU66" s="497"/>
      <c r="JKV66" s="497"/>
      <c r="JKW66" s="497"/>
      <c r="JKX66" s="497"/>
      <c r="JKY66" s="497"/>
      <c r="JKZ66" s="497"/>
      <c r="JLA66" s="497"/>
      <c r="JLB66" s="497"/>
      <c r="JLC66" s="497"/>
      <c r="JLD66" s="497"/>
      <c r="JLE66" s="497"/>
      <c r="JLF66" s="497"/>
      <c r="JLG66" s="497"/>
      <c r="JLH66" s="497"/>
      <c r="JLI66" s="497"/>
      <c r="JLJ66" s="497"/>
      <c r="JLK66" s="497"/>
      <c r="JLL66" s="497"/>
      <c r="JLM66" s="497"/>
      <c r="JLN66" s="497"/>
      <c r="JLO66" s="497"/>
      <c r="JLP66" s="497"/>
      <c r="JLQ66" s="497"/>
      <c r="JLR66" s="497"/>
      <c r="JLS66" s="497"/>
      <c r="JLT66" s="497"/>
      <c r="JLU66" s="497"/>
      <c r="JLV66" s="497"/>
      <c r="JLW66" s="497"/>
      <c r="JLX66" s="497"/>
      <c r="JLY66" s="497"/>
      <c r="JLZ66" s="497"/>
      <c r="JMA66" s="497"/>
      <c r="JMB66" s="497"/>
      <c r="JMC66" s="497"/>
      <c r="JMD66" s="497"/>
      <c r="JME66" s="497"/>
      <c r="JMF66" s="497"/>
      <c r="JMG66" s="497"/>
      <c r="JMH66" s="497"/>
      <c r="JMI66" s="497"/>
      <c r="JMJ66" s="497"/>
      <c r="JMK66" s="497"/>
      <c r="JML66" s="497"/>
      <c r="JMM66" s="497"/>
      <c r="JMN66" s="497"/>
      <c r="JMO66" s="497"/>
      <c r="JMP66" s="497"/>
      <c r="JMQ66" s="497"/>
      <c r="JMR66" s="497"/>
      <c r="JMS66" s="497"/>
      <c r="JMT66" s="497"/>
      <c r="JMU66" s="497"/>
      <c r="JMV66" s="497"/>
      <c r="JMW66" s="497"/>
      <c r="JMX66" s="497"/>
      <c r="JMY66" s="497"/>
      <c r="JMZ66" s="497"/>
      <c r="JNA66" s="497"/>
      <c r="JNB66" s="497"/>
      <c r="JNC66" s="497"/>
      <c r="JND66" s="497"/>
      <c r="JNE66" s="497"/>
      <c r="JNF66" s="497"/>
      <c r="JNG66" s="497"/>
      <c r="JNH66" s="497"/>
      <c r="JNI66" s="497"/>
      <c r="JNJ66" s="497"/>
      <c r="JNK66" s="497"/>
      <c r="JNL66" s="497"/>
      <c r="JNM66" s="497"/>
      <c r="JNN66" s="497"/>
      <c r="JNO66" s="497"/>
      <c r="JNP66" s="497"/>
      <c r="JNQ66" s="497"/>
      <c r="JNR66" s="497"/>
      <c r="JNS66" s="497"/>
      <c r="JNT66" s="497"/>
      <c r="JNU66" s="497"/>
      <c r="JNV66" s="497"/>
      <c r="JNW66" s="497"/>
      <c r="JNX66" s="497"/>
      <c r="JNY66" s="497"/>
      <c r="JNZ66" s="497"/>
      <c r="JOA66" s="497"/>
      <c r="JOB66" s="497"/>
      <c r="JOC66" s="497"/>
      <c r="JOD66" s="497"/>
      <c r="JOE66" s="497"/>
      <c r="JOF66" s="497"/>
      <c r="JOG66" s="497"/>
      <c r="JOH66" s="497"/>
      <c r="JOI66" s="497"/>
      <c r="JOJ66" s="497"/>
      <c r="JOK66" s="497"/>
      <c r="JOL66" s="497"/>
      <c r="JOM66" s="497"/>
      <c r="JON66" s="497"/>
      <c r="JOO66" s="497"/>
      <c r="JOP66" s="497"/>
      <c r="JOQ66" s="497"/>
      <c r="JOR66" s="497"/>
      <c r="JOS66" s="497"/>
      <c r="JOT66" s="497"/>
      <c r="JOU66" s="497"/>
      <c r="JOV66" s="497"/>
      <c r="JOW66" s="497"/>
      <c r="JOX66" s="497"/>
      <c r="JOY66" s="497"/>
      <c r="JOZ66" s="497"/>
      <c r="JPA66" s="497"/>
      <c r="JPB66" s="497"/>
      <c r="JPC66" s="497"/>
      <c r="JPD66" s="497"/>
      <c r="JPE66" s="497"/>
      <c r="JPF66" s="497"/>
      <c r="JPG66" s="497"/>
      <c r="JPH66" s="497"/>
      <c r="JPI66" s="497"/>
      <c r="JPJ66" s="497"/>
      <c r="JPK66" s="497"/>
      <c r="JPL66" s="497"/>
      <c r="JPM66" s="497"/>
      <c r="JPN66" s="497"/>
      <c r="JPO66" s="497"/>
      <c r="JPP66" s="497"/>
      <c r="JPQ66" s="497"/>
      <c r="JPR66" s="497"/>
      <c r="JPS66" s="497"/>
      <c r="JPT66" s="497"/>
      <c r="JPU66" s="497"/>
      <c r="JPV66" s="497"/>
      <c r="JPW66" s="497"/>
      <c r="JPX66" s="497"/>
      <c r="JPY66" s="497"/>
      <c r="JPZ66" s="497"/>
      <c r="JQA66" s="497"/>
      <c r="JQB66" s="497"/>
      <c r="JQC66" s="497"/>
      <c r="JQD66" s="497"/>
      <c r="JQE66" s="497"/>
      <c r="JQF66" s="497"/>
      <c r="JQG66" s="497"/>
      <c r="JQH66" s="497"/>
      <c r="JQI66" s="497"/>
      <c r="JQJ66" s="497"/>
      <c r="JQK66" s="497"/>
      <c r="JQL66" s="497"/>
      <c r="JQM66" s="497"/>
      <c r="JQN66" s="497"/>
      <c r="JQO66" s="497"/>
      <c r="JQP66" s="497"/>
      <c r="JQQ66" s="497"/>
      <c r="JQR66" s="497"/>
      <c r="JQS66" s="497"/>
      <c r="JQT66" s="497"/>
      <c r="JQU66" s="497"/>
      <c r="JQV66" s="497"/>
      <c r="JQW66" s="497"/>
      <c r="JQX66" s="497"/>
      <c r="JQY66" s="497"/>
      <c r="JQZ66" s="497"/>
      <c r="JRA66" s="497"/>
      <c r="JRB66" s="497"/>
      <c r="JRC66" s="497"/>
      <c r="JRD66" s="497"/>
      <c r="JRE66" s="497"/>
      <c r="JRF66" s="497"/>
      <c r="JRG66" s="497"/>
      <c r="JRH66" s="497"/>
      <c r="JRI66" s="497"/>
      <c r="JRJ66" s="497"/>
      <c r="JRK66" s="497"/>
      <c r="JRL66" s="497"/>
      <c r="JRM66" s="497"/>
      <c r="JRN66" s="497"/>
      <c r="JRO66" s="497"/>
      <c r="JRP66" s="497"/>
      <c r="JRQ66" s="497"/>
      <c r="JRR66" s="497"/>
      <c r="JRS66" s="497"/>
      <c r="JRT66" s="497"/>
      <c r="JRU66" s="497"/>
      <c r="JRV66" s="497"/>
      <c r="JRW66" s="497"/>
      <c r="JRX66" s="497"/>
      <c r="JRY66" s="497"/>
      <c r="JRZ66" s="497"/>
      <c r="JSA66" s="497"/>
      <c r="JSB66" s="497"/>
      <c r="JSC66" s="497"/>
      <c r="JSD66" s="497"/>
      <c r="JSE66" s="497"/>
      <c r="JSF66" s="497"/>
      <c r="JSG66" s="497"/>
      <c r="JSH66" s="497"/>
      <c r="JSI66" s="497"/>
      <c r="JSJ66" s="497"/>
      <c r="JSK66" s="497"/>
      <c r="JSL66" s="497"/>
      <c r="JSM66" s="497"/>
      <c r="JSN66" s="497"/>
      <c r="JSO66" s="497"/>
      <c r="JSP66" s="497"/>
      <c r="JSQ66" s="497"/>
      <c r="JSR66" s="497"/>
      <c r="JSS66" s="497"/>
      <c r="JST66" s="497"/>
      <c r="JSU66" s="497"/>
      <c r="JSV66" s="497"/>
      <c r="JSW66" s="497"/>
      <c r="JSX66" s="497"/>
      <c r="JSY66" s="497"/>
      <c r="JSZ66" s="497"/>
      <c r="JTA66" s="497"/>
      <c r="JTB66" s="497"/>
      <c r="JTC66" s="497"/>
      <c r="JTD66" s="497"/>
      <c r="JTE66" s="497"/>
      <c r="JTF66" s="497"/>
      <c r="JTG66" s="497"/>
      <c r="JTH66" s="497"/>
      <c r="JTI66" s="497"/>
      <c r="JTJ66" s="497"/>
      <c r="JTK66" s="497"/>
      <c r="JTL66" s="497"/>
      <c r="JTM66" s="497"/>
      <c r="JTN66" s="497"/>
      <c r="JTO66" s="497"/>
      <c r="JTP66" s="497"/>
      <c r="JTQ66" s="497"/>
      <c r="JTR66" s="497"/>
      <c r="JTS66" s="497"/>
      <c r="JTT66" s="497"/>
      <c r="JTU66" s="497"/>
      <c r="JTV66" s="497"/>
      <c r="JTW66" s="497"/>
      <c r="JTX66" s="497"/>
      <c r="JTY66" s="497"/>
      <c r="JTZ66" s="497"/>
      <c r="JUA66" s="497"/>
      <c r="JUB66" s="497"/>
      <c r="JUC66" s="497"/>
      <c r="JUD66" s="497"/>
      <c r="JUE66" s="497"/>
      <c r="JUF66" s="497"/>
      <c r="JUG66" s="497"/>
      <c r="JUH66" s="497"/>
      <c r="JUI66" s="497"/>
      <c r="JUJ66" s="497"/>
      <c r="JUK66" s="497"/>
      <c r="JUL66" s="497"/>
      <c r="JUM66" s="497"/>
      <c r="JUN66" s="497"/>
      <c r="JUO66" s="497"/>
      <c r="JUP66" s="497"/>
      <c r="JUQ66" s="497"/>
      <c r="JUR66" s="497"/>
      <c r="JUS66" s="497"/>
      <c r="JUT66" s="497"/>
      <c r="JUU66" s="497"/>
      <c r="JUV66" s="497"/>
      <c r="JUW66" s="497"/>
      <c r="JUX66" s="497"/>
      <c r="JUY66" s="497"/>
      <c r="JUZ66" s="497"/>
      <c r="JVA66" s="497"/>
      <c r="JVB66" s="497"/>
      <c r="JVC66" s="497"/>
      <c r="JVD66" s="497"/>
      <c r="JVE66" s="497"/>
      <c r="JVF66" s="497"/>
      <c r="JVG66" s="497"/>
      <c r="JVH66" s="497"/>
      <c r="JVI66" s="497"/>
      <c r="JVJ66" s="497"/>
      <c r="JVK66" s="497"/>
      <c r="JVL66" s="497"/>
      <c r="JVM66" s="497"/>
      <c r="JVN66" s="497"/>
      <c r="JVO66" s="497"/>
      <c r="JVP66" s="497"/>
      <c r="JVQ66" s="497"/>
      <c r="JVR66" s="497"/>
      <c r="JVS66" s="497"/>
      <c r="JVT66" s="497"/>
      <c r="JVU66" s="497"/>
      <c r="JVV66" s="497"/>
      <c r="JVW66" s="497"/>
      <c r="JVX66" s="497"/>
      <c r="JVY66" s="497"/>
      <c r="JVZ66" s="497"/>
      <c r="JWA66" s="497"/>
      <c r="JWB66" s="497"/>
      <c r="JWC66" s="497"/>
      <c r="JWD66" s="497"/>
      <c r="JWE66" s="497"/>
      <c r="JWF66" s="497"/>
      <c r="JWG66" s="497"/>
      <c r="JWH66" s="497"/>
      <c r="JWI66" s="497"/>
      <c r="JWJ66" s="497"/>
      <c r="JWK66" s="497"/>
      <c r="JWL66" s="497"/>
      <c r="JWM66" s="497"/>
      <c r="JWN66" s="497"/>
      <c r="JWO66" s="497"/>
      <c r="JWP66" s="497"/>
      <c r="JWQ66" s="497"/>
      <c r="JWR66" s="497"/>
      <c r="JWS66" s="497"/>
      <c r="JWT66" s="497"/>
      <c r="JWU66" s="497"/>
      <c r="JWV66" s="497"/>
      <c r="JWW66" s="497"/>
      <c r="JWX66" s="497"/>
      <c r="JWY66" s="497"/>
      <c r="JWZ66" s="497"/>
      <c r="JXA66" s="497"/>
      <c r="JXB66" s="497"/>
      <c r="JXC66" s="497"/>
      <c r="JXD66" s="497"/>
      <c r="JXE66" s="497"/>
      <c r="JXF66" s="497"/>
      <c r="JXG66" s="497"/>
      <c r="JXH66" s="497"/>
      <c r="JXI66" s="497"/>
      <c r="JXJ66" s="497"/>
      <c r="JXK66" s="497"/>
      <c r="JXL66" s="497"/>
      <c r="JXM66" s="497"/>
      <c r="JXN66" s="497"/>
      <c r="JXO66" s="497"/>
      <c r="JXP66" s="497"/>
      <c r="JXQ66" s="497"/>
      <c r="JXR66" s="497"/>
      <c r="JXS66" s="497"/>
      <c r="JXT66" s="497"/>
      <c r="JXU66" s="497"/>
      <c r="JXV66" s="497"/>
      <c r="JXW66" s="497"/>
      <c r="JXX66" s="497"/>
      <c r="JXY66" s="497"/>
      <c r="JXZ66" s="497"/>
      <c r="JYA66" s="497"/>
      <c r="JYB66" s="497"/>
      <c r="JYC66" s="497"/>
      <c r="JYD66" s="497"/>
      <c r="JYE66" s="497"/>
      <c r="JYF66" s="497"/>
      <c r="JYG66" s="497"/>
      <c r="JYH66" s="497"/>
      <c r="JYI66" s="497"/>
      <c r="JYJ66" s="497"/>
      <c r="JYK66" s="497"/>
      <c r="JYL66" s="497"/>
      <c r="JYM66" s="497"/>
      <c r="JYN66" s="497"/>
      <c r="JYO66" s="497"/>
      <c r="JYP66" s="497"/>
      <c r="JYQ66" s="497"/>
      <c r="JYR66" s="497"/>
      <c r="JYS66" s="497"/>
      <c r="JYT66" s="497"/>
      <c r="JYU66" s="497"/>
      <c r="JYV66" s="497"/>
      <c r="JYW66" s="497"/>
      <c r="JYX66" s="497"/>
      <c r="JYY66" s="497"/>
      <c r="JYZ66" s="497"/>
      <c r="JZA66" s="497"/>
      <c r="JZB66" s="497"/>
      <c r="JZC66" s="497"/>
      <c r="JZD66" s="497"/>
      <c r="JZE66" s="497"/>
      <c r="JZF66" s="497"/>
      <c r="JZG66" s="497"/>
      <c r="JZH66" s="497"/>
      <c r="JZI66" s="497"/>
      <c r="JZJ66" s="497"/>
      <c r="JZK66" s="497"/>
      <c r="JZL66" s="497"/>
      <c r="JZM66" s="497"/>
      <c r="JZN66" s="497"/>
      <c r="JZO66" s="497"/>
      <c r="JZP66" s="497"/>
      <c r="JZQ66" s="497"/>
      <c r="JZR66" s="497"/>
      <c r="JZS66" s="497"/>
      <c r="JZT66" s="497"/>
      <c r="JZU66" s="497"/>
      <c r="JZV66" s="497"/>
      <c r="JZW66" s="497"/>
      <c r="JZX66" s="497"/>
      <c r="JZY66" s="497"/>
      <c r="JZZ66" s="497"/>
      <c r="KAA66" s="497"/>
      <c r="KAB66" s="497"/>
      <c r="KAC66" s="497"/>
      <c r="KAD66" s="497"/>
      <c r="KAE66" s="497"/>
      <c r="KAF66" s="497"/>
      <c r="KAG66" s="497"/>
      <c r="KAH66" s="497"/>
      <c r="KAI66" s="497"/>
      <c r="KAJ66" s="497"/>
      <c r="KAK66" s="497"/>
      <c r="KAL66" s="497"/>
      <c r="KAM66" s="497"/>
      <c r="KAN66" s="497"/>
      <c r="KAO66" s="497"/>
      <c r="KAP66" s="497"/>
      <c r="KAQ66" s="497"/>
      <c r="KAR66" s="497"/>
      <c r="KAS66" s="497"/>
      <c r="KAT66" s="497"/>
      <c r="KAU66" s="497"/>
      <c r="KAV66" s="497"/>
      <c r="KAW66" s="497"/>
      <c r="KAX66" s="497"/>
      <c r="KAY66" s="497"/>
      <c r="KAZ66" s="497"/>
      <c r="KBA66" s="497"/>
      <c r="KBB66" s="497"/>
      <c r="KBC66" s="497"/>
      <c r="KBD66" s="497"/>
      <c r="KBE66" s="497"/>
      <c r="KBF66" s="497"/>
      <c r="KBG66" s="497"/>
      <c r="KBH66" s="497"/>
      <c r="KBI66" s="497"/>
      <c r="KBJ66" s="497"/>
      <c r="KBK66" s="497"/>
      <c r="KBL66" s="497"/>
      <c r="KBM66" s="497"/>
      <c r="KBN66" s="497"/>
      <c r="KBO66" s="497"/>
      <c r="KBP66" s="497"/>
      <c r="KBQ66" s="497"/>
      <c r="KBR66" s="497"/>
      <c r="KBS66" s="497"/>
      <c r="KBT66" s="497"/>
      <c r="KBU66" s="497"/>
      <c r="KBV66" s="497"/>
      <c r="KBW66" s="497"/>
      <c r="KBX66" s="497"/>
      <c r="KBY66" s="497"/>
      <c r="KBZ66" s="497"/>
      <c r="KCA66" s="497"/>
      <c r="KCB66" s="497"/>
      <c r="KCC66" s="497"/>
      <c r="KCD66" s="497"/>
      <c r="KCE66" s="497"/>
      <c r="KCF66" s="497"/>
      <c r="KCG66" s="497"/>
      <c r="KCH66" s="497"/>
      <c r="KCI66" s="497"/>
      <c r="KCJ66" s="497"/>
      <c r="KCK66" s="497"/>
      <c r="KCL66" s="497"/>
      <c r="KCM66" s="497"/>
      <c r="KCN66" s="497"/>
      <c r="KCO66" s="497"/>
      <c r="KCP66" s="497"/>
      <c r="KCQ66" s="497"/>
      <c r="KCR66" s="497"/>
      <c r="KCS66" s="497"/>
      <c r="KCT66" s="497"/>
      <c r="KCU66" s="497"/>
      <c r="KCV66" s="497"/>
      <c r="KCW66" s="497"/>
      <c r="KCX66" s="497"/>
      <c r="KCY66" s="497"/>
      <c r="KCZ66" s="497"/>
      <c r="KDA66" s="497"/>
      <c r="KDB66" s="497"/>
      <c r="KDC66" s="497"/>
      <c r="KDD66" s="497"/>
      <c r="KDE66" s="497"/>
      <c r="KDF66" s="497"/>
      <c r="KDG66" s="497"/>
      <c r="KDH66" s="497"/>
      <c r="KDI66" s="497"/>
      <c r="KDJ66" s="497"/>
      <c r="KDK66" s="497"/>
      <c r="KDL66" s="497"/>
      <c r="KDM66" s="497"/>
      <c r="KDN66" s="497"/>
      <c r="KDO66" s="497"/>
      <c r="KDP66" s="497"/>
      <c r="KDQ66" s="497"/>
      <c r="KDR66" s="497"/>
      <c r="KDS66" s="497"/>
      <c r="KDT66" s="497"/>
      <c r="KDU66" s="497"/>
      <c r="KDV66" s="497"/>
      <c r="KDW66" s="497"/>
      <c r="KDX66" s="497"/>
      <c r="KDY66" s="497"/>
      <c r="KDZ66" s="497"/>
      <c r="KEA66" s="497"/>
      <c r="KEB66" s="497"/>
      <c r="KEC66" s="497"/>
      <c r="KED66" s="497"/>
      <c r="KEE66" s="497"/>
      <c r="KEF66" s="497"/>
      <c r="KEG66" s="497"/>
      <c r="KEH66" s="497"/>
      <c r="KEI66" s="497"/>
      <c r="KEJ66" s="497"/>
      <c r="KEK66" s="497"/>
      <c r="KEL66" s="497"/>
      <c r="KEM66" s="497"/>
      <c r="KEN66" s="497"/>
      <c r="KEO66" s="497"/>
      <c r="KEP66" s="497"/>
      <c r="KEQ66" s="497"/>
      <c r="KER66" s="497"/>
      <c r="KES66" s="497"/>
      <c r="KET66" s="497"/>
      <c r="KEU66" s="497"/>
      <c r="KEV66" s="497"/>
      <c r="KEW66" s="497"/>
      <c r="KEX66" s="497"/>
      <c r="KEY66" s="497"/>
      <c r="KEZ66" s="497"/>
      <c r="KFA66" s="497"/>
      <c r="KFB66" s="497"/>
      <c r="KFC66" s="497"/>
      <c r="KFD66" s="497"/>
      <c r="KFE66" s="497"/>
      <c r="KFF66" s="497"/>
      <c r="KFG66" s="497"/>
      <c r="KFH66" s="497"/>
      <c r="KFI66" s="497"/>
      <c r="KFJ66" s="497"/>
      <c r="KFK66" s="497"/>
      <c r="KFL66" s="497"/>
      <c r="KFM66" s="497"/>
      <c r="KFN66" s="497"/>
      <c r="KFO66" s="497"/>
      <c r="KFP66" s="497"/>
      <c r="KFQ66" s="497"/>
      <c r="KFR66" s="497"/>
      <c r="KFS66" s="497"/>
      <c r="KFT66" s="497"/>
      <c r="KFU66" s="497"/>
      <c r="KFV66" s="497"/>
      <c r="KFW66" s="497"/>
      <c r="KFX66" s="497"/>
      <c r="KFY66" s="497"/>
      <c r="KFZ66" s="497"/>
      <c r="KGA66" s="497"/>
      <c r="KGB66" s="497"/>
      <c r="KGC66" s="497"/>
      <c r="KGD66" s="497"/>
      <c r="KGE66" s="497"/>
      <c r="KGF66" s="497"/>
      <c r="KGG66" s="497"/>
      <c r="KGH66" s="497"/>
      <c r="KGI66" s="497"/>
      <c r="KGJ66" s="497"/>
      <c r="KGK66" s="497"/>
      <c r="KGL66" s="497"/>
      <c r="KGM66" s="497"/>
      <c r="KGN66" s="497"/>
      <c r="KGO66" s="497"/>
      <c r="KGP66" s="497"/>
      <c r="KGQ66" s="497"/>
      <c r="KGR66" s="497"/>
      <c r="KGS66" s="497"/>
      <c r="KGT66" s="497"/>
      <c r="KGU66" s="497"/>
      <c r="KGV66" s="497"/>
      <c r="KGW66" s="497"/>
      <c r="KGX66" s="497"/>
      <c r="KGY66" s="497"/>
      <c r="KGZ66" s="497"/>
      <c r="KHA66" s="497"/>
      <c r="KHB66" s="497"/>
      <c r="KHC66" s="497"/>
      <c r="KHD66" s="497"/>
      <c r="KHE66" s="497"/>
      <c r="KHF66" s="497"/>
      <c r="KHG66" s="497"/>
      <c r="KHH66" s="497"/>
      <c r="KHI66" s="497"/>
      <c r="KHJ66" s="497"/>
      <c r="KHK66" s="497"/>
      <c r="KHL66" s="497"/>
      <c r="KHM66" s="497"/>
      <c r="KHN66" s="497"/>
      <c r="KHO66" s="497"/>
      <c r="KHP66" s="497"/>
      <c r="KHQ66" s="497"/>
      <c r="KHR66" s="497"/>
      <c r="KHS66" s="497"/>
      <c r="KHT66" s="497"/>
      <c r="KHU66" s="497"/>
      <c r="KHV66" s="497"/>
      <c r="KHW66" s="497"/>
      <c r="KHX66" s="497"/>
      <c r="KHY66" s="497"/>
      <c r="KHZ66" s="497"/>
      <c r="KIA66" s="497"/>
      <c r="KIB66" s="497"/>
      <c r="KIC66" s="497"/>
      <c r="KID66" s="497"/>
      <c r="KIE66" s="497"/>
      <c r="KIF66" s="497"/>
      <c r="KIG66" s="497"/>
      <c r="KIH66" s="497"/>
      <c r="KII66" s="497"/>
      <c r="KIJ66" s="497"/>
      <c r="KIK66" s="497"/>
      <c r="KIL66" s="497"/>
      <c r="KIM66" s="497"/>
      <c r="KIN66" s="497"/>
      <c r="KIO66" s="497"/>
      <c r="KIP66" s="497"/>
      <c r="KIQ66" s="497"/>
      <c r="KIR66" s="497"/>
      <c r="KIS66" s="497"/>
      <c r="KIT66" s="497"/>
      <c r="KIU66" s="497"/>
      <c r="KIV66" s="497"/>
      <c r="KIW66" s="497"/>
      <c r="KIX66" s="497"/>
      <c r="KIY66" s="497"/>
      <c r="KIZ66" s="497"/>
      <c r="KJA66" s="497"/>
      <c r="KJB66" s="497"/>
      <c r="KJC66" s="497"/>
      <c r="KJD66" s="497"/>
      <c r="KJE66" s="497"/>
      <c r="KJF66" s="497"/>
      <c r="KJG66" s="497"/>
      <c r="KJH66" s="497"/>
      <c r="KJI66" s="497"/>
      <c r="KJJ66" s="497"/>
      <c r="KJK66" s="497"/>
      <c r="KJL66" s="497"/>
      <c r="KJM66" s="497"/>
      <c r="KJN66" s="497"/>
      <c r="KJO66" s="497"/>
      <c r="KJP66" s="497"/>
      <c r="KJQ66" s="497"/>
      <c r="KJR66" s="497"/>
      <c r="KJS66" s="497"/>
      <c r="KJT66" s="497"/>
      <c r="KJU66" s="497"/>
      <c r="KJV66" s="497"/>
      <c r="KJW66" s="497"/>
      <c r="KJX66" s="497"/>
      <c r="KJY66" s="497"/>
      <c r="KJZ66" s="497"/>
      <c r="KKA66" s="497"/>
      <c r="KKB66" s="497"/>
      <c r="KKC66" s="497"/>
      <c r="KKD66" s="497"/>
      <c r="KKE66" s="497"/>
      <c r="KKF66" s="497"/>
      <c r="KKG66" s="497"/>
      <c r="KKH66" s="497"/>
      <c r="KKI66" s="497"/>
      <c r="KKJ66" s="497"/>
      <c r="KKK66" s="497"/>
      <c r="KKL66" s="497"/>
      <c r="KKM66" s="497"/>
      <c r="KKN66" s="497"/>
      <c r="KKO66" s="497"/>
      <c r="KKP66" s="497"/>
      <c r="KKQ66" s="497"/>
      <c r="KKR66" s="497"/>
      <c r="KKS66" s="497"/>
      <c r="KKT66" s="497"/>
      <c r="KKU66" s="497"/>
      <c r="KKV66" s="497"/>
      <c r="KKW66" s="497"/>
      <c r="KKX66" s="497"/>
      <c r="KKY66" s="497"/>
      <c r="KKZ66" s="497"/>
      <c r="KLA66" s="497"/>
      <c r="KLB66" s="497"/>
      <c r="KLC66" s="497"/>
      <c r="KLD66" s="497"/>
      <c r="KLE66" s="497"/>
      <c r="KLF66" s="497"/>
      <c r="KLG66" s="497"/>
      <c r="KLH66" s="497"/>
      <c r="KLI66" s="497"/>
      <c r="KLJ66" s="497"/>
      <c r="KLK66" s="497"/>
      <c r="KLL66" s="497"/>
      <c r="KLM66" s="497"/>
      <c r="KLN66" s="497"/>
      <c r="KLO66" s="497"/>
      <c r="KLP66" s="497"/>
      <c r="KLQ66" s="497"/>
      <c r="KLR66" s="497"/>
      <c r="KLS66" s="497"/>
      <c r="KLT66" s="497"/>
      <c r="KLU66" s="497"/>
      <c r="KLV66" s="497"/>
      <c r="KLW66" s="497"/>
      <c r="KLX66" s="497"/>
      <c r="KLY66" s="497"/>
      <c r="KLZ66" s="497"/>
      <c r="KMA66" s="497"/>
      <c r="KMB66" s="497"/>
      <c r="KMC66" s="497"/>
      <c r="KMD66" s="497"/>
      <c r="KME66" s="497"/>
      <c r="KMF66" s="497"/>
      <c r="KMG66" s="497"/>
      <c r="KMH66" s="497"/>
      <c r="KMI66" s="497"/>
      <c r="KMJ66" s="497"/>
      <c r="KMK66" s="497"/>
      <c r="KML66" s="497"/>
      <c r="KMM66" s="497"/>
      <c r="KMN66" s="497"/>
      <c r="KMO66" s="497"/>
      <c r="KMP66" s="497"/>
      <c r="KMQ66" s="497"/>
      <c r="KMR66" s="497"/>
      <c r="KMS66" s="497"/>
      <c r="KMT66" s="497"/>
      <c r="KMU66" s="497"/>
      <c r="KMV66" s="497"/>
      <c r="KMW66" s="497"/>
      <c r="KMX66" s="497"/>
      <c r="KMY66" s="497"/>
      <c r="KMZ66" s="497"/>
      <c r="KNA66" s="497"/>
      <c r="KNB66" s="497"/>
      <c r="KNC66" s="497"/>
      <c r="KND66" s="497"/>
      <c r="KNE66" s="497"/>
      <c r="KNF66" s="497"/>
      <c r="KNG66" s="497"/>
      <c r="KNH66" s="497"/>
      <c r="KNI66" s="497"/>
      <c r="KNJ66" s="497"/>
      <c r="KNK66" s="497"/>
      <c r="KNL66" s="497"/>
      <c r="KNM66" s="497"/>
      <c r="KNN66" s="497"/>
      <c r="KNO66" s="497"/>
      <c r="KNP66" s="497"/>
      <c r="KNQ66" s="497"/>
      <c r="KNR66" s="497"/>
      <c r="KNS66" s="497"/>
      <c r="KNT66" s="497"/>
      <c r="KNU66" s="497"/>
      <c r="KNV66" s="497"/>
      <c r="KNW66" s="497"/>
      <c r="KNX66" s="497"/>
      <c r="KNY66" s="497"/>
      <c r="KNZ66" s="497"/>
      <c r="KOA66" s="497"/>
      <c r="KOB66" s="497"/>
      <c r="KOC66" s="497"/>
      <c r="KOD66" s="497"/>
      <c r="KOE66" s="497"/>
      <c r="KOF66" s="497"/>
      <c r="KOG66" s="497"/>
      <c r="KOH66" s="497"/>
      <c r="KOI66" s="497"/>
      <c r="KOJ66" s="497"/>
      <c r="KOK66" s="497"/>
      <c r="KOL66" s="497"/>
      <c r="KOM66" s="497"/>
      <c r="KON66" s="497"/>
      <c r="KOO66" s="497"/>
      <c r="KOP66" s="497"/>
      <c r="KOQ66" s="497"/>
      <c r="KOR66" s="497"/>
      <c r="KOS66" s="497"/>
      <c r="KOT66" s="497"/>
      <c r="KOU66" s="497"/>
      <c r="KOV66" s="497"/>
      <c r="KOW66" s="497"/>
      <c r="KOX66" s="497"/>
      <c r="KOY66" s="497"/>
      <c r="KOZ66" s="497"/>
      <c r="KPA66" s="497"/>
      <c r="KPB66" s="497"/>
      <c r="KPC66" s="497"/>
      <c r="KPD66" s="497"/>
      <c r="KPE66" s="497"/>
      <c r="KPF66" s="497"/>
      <c r="KPG66" s="497"/>
      <c r="KPH66" s="497"/>
      <c r="KPI66" s="497"/>
      <c r="KPJ66" s="497"/>
      <c r="KPK66" s="497"/>
      <c r="KPL66" s="497"/>
      <c r="KPM66" s="497"/>
      <c r="KPN66" s="497"/>
      <c r="KPO66" s="497"/>
      <c r="KPP66" s="497"/>
      <c r="KPQ66" s="497"/>
      <c r="KPR66" s="497"/>
      <c r="KPS66" s="497"/>
      <c r="KPT66" s="497"/>
      <c r="KPU66" s="497"/>
      <c r="KPV66" s="497"/>
      <c r="KPW66" s="497"/>
      <c r="KPX66" s="497"/>
      <c r="KPY66" s="497"/>
      <c r="KPZ66" s="497"/>
      <c r="KQA66" s="497"/>
      <c r="KQB66" s="497"/>
      <c r="KQC66" s="497"/>
      <c r="KQD66" s="497"/>
      <c r="KQE66" s="497"/>
      <c r="KQF66" s="497"/>
      <c r="KQG66" s="497"/>
      <c r="KQH66" s="497"/>
      <c r="KQI66" s="497"/>
      <c r="KQJ66" s="497"/>
      <c r="KQK66" s="497"/>
      <c r="KQL66" s="497"/>
      <c r="KQM66" s="497"/>
      <c r="KQN66" s="497"/>
      <c r="KQO66" s="497"/>
      <c r="KQP66" s="497"/>
      <c r="KQQ66" s="497"/>
      <c r="KQR66" s="497"/>
      <c r="KQS66" s="497"/>
      <c r="KQT66" s="497"/>
      <c r="KQU66" s="497"/>
      <c r="KQV66" s="497"/>
      <c r="KQW66" s="497"/>
      <c r="KQX66" s="497"/>
      <c r="KQY66" s="497"/>
      <c r="KQZ66" s="497"/>
      <c r="KRA66" s="497"/>
      <c r="KRB66" s="497"/>
      <c r="KRC66" s="497"/>
      <c r="KRD66" s="497"/>
      <c r="KRE66" s="497"/>
      <c r="KRF66" s="497"/>
      <c r="KRG66" s="497"/>
      <c r="KRH66" s="497"/>
      <c r="KRI66" s="497"/>
      <c r="KRJ66" s="497"/>
      <c r="KRK66" s="497"/>
      <c r="KRL66" s="497"/>
      <c r="KRM66" s="497"/>
      <c r="KRN66" s="497"/>
      <c r="KRO66" s="497"/>
      <c r="KRP66" s="497"/>
      <c r="KRQ66" s="497"/>
      <c r="KRR66" s="497"/>
      <c r="KRS66" s="497"/>
      <c r="KRT66" s="497"/>
      <c r="KRU66" s="497"/>
      <c r="KRV66" s="497"/>
      <c r="KRW66" s="497"/>
      <c r="KRX66" s="497"/>
      <c r="KRY66" s="497"/>
      <c r="KRZ66" s="497"/>
      <c r="KSA66" s="497"/>
      <c r="KSB66" s="497"/>
      <c r="KSC66" s="497"/>
      <c r="KSD66" s="497"/>
      <c r="KSE66" s="497"/>
      <c r="KSF66" s="497"/>
      <c r="KSG66" s="497"/>
      <c r="KSH66" s="497"/>
      <c r="KSI66" s="497"/>
      <c r="KSJ66" s="497"/>
      <c r="KSK66" s="497"/>
      <c r="KSL66" s="497"/>
      <c r="KSM66" s="497"/>
      <c r="KSN66" s="497"/>
      <c r="KSO66" s="497"/>
      <c r="KSP66" s="497"/>
      <c r="KSQ66" s="497"/>
      <c r="KSR66" s="497"/>
      <c r="KSS66" s="497"/>
      <c r="KST66" s="497"/>
      <c r="KSU66" s="497"/>
      <c r="KSV66" s="497"/>
      <c r="KSW66" s="497"/>
      <c r="KSX66" s="497"/>
      <c r="KSY66" s="497"/>
      <c r="KSZ66" s="497"/>
      <c r="KTA66" s="497"/>
      <c r="KTB66" s="497"/>
      <c r="KTC66" s="497"/>
      <c r="KTD66" s="497"/>
      <c r="KTE66" s="497"/>
      <c r="KTF66" s="497"/>
      <c r="KTG66" s="497"/>
      <c r="KTH66" s="497"/>
      <c r="KTI66" s="497"/>
      <c r="KTJ66" s="497"/>
      <c r="KTK66" s="497"/>
      <c r="KTL66" s="497"/>
      <c r="KTM66" s="497"/>
      <c r="KTN66" s="497"/>
      <c r="KTO66" s="497"/>
      <c r="KTP66" s="497"/>
      <c r="KTQ66" s="497"/>
      <c r="KTR66" s="497"/>
      <c r="KTS66" s="497"/>
      <c r="KTT66" s="497"/>
      <c r="KTU66" s="497"/>
      <c r="KTV66" s="497"/>
      <c r="KTW66" s="497"/>
      <c r="KTX66" s="497"/>
      <c r="KTY66" s="497"/>
      <c r="KTZ66" s="497"/>
      <c r="KUA66" s="497"/>
      <c r="KUB66" s="497"/>
      <c r="KUC66" s="497"/>
      <c r="KUD66" s="497"/>
      <c r="KUE66" s="497"/>
      <c r="KUF66" s="497"/>
      <c r="KUG66" s="497"/>
      <c r="KUH66" s="497"/>
      <c r="KUI66" s="497"/>
      <c r="KUJ66" s="497"/>
      <c r="KUK66" s="497"/>
      <c r="KUL66" s="497"/>
      <c r="KUM66" s="497"/>
      <c r="KUN66" s="497"/>
      <c r="KUO66" s="497"/>
      <c r="KUP66" s="497"/>
      <c r="KUQ66" s="497"/>
      <c r="KUR66" s="497"/>
      <c r="KUS66" s="497"/>
      <c r="KUT66" s="497"/>
      <c r="KUU66" s="497"/>
      <c r="KUV66" s="497"/>
      <c r="KUW66" s="497"/>
      <c r="KUX66" s="497"/>
      <c r="KUY66" s="497"/>
      <c r="KUZ66" s="497"/>
      <c r="KVA66" s="497"/>
      <c r="KVB66" s="497"/>
      <c r="KVC66" s="497"/>
      <c r="KVD66" s="497"/>
      <c r="KVE66" s="497"/>
      <c r="KVF66" s="497"/>
      <c r="KVG66" s="497"/>
      <c r="KVH66" s="497"/>
      <c r="KVI66" s="497"/>
      <c r="KVJ66" s="497"/>
      <c r="KVK66" s="497"/>
      <c r="KVL66" s="497"/>
      <c r="KVM66" s="497"/>
      <c r="KVN66" s="497"/>
      <c r="KVO66" s="497"/>
      <c r="KVP66" s="497"/>
      <c r="KVQ66" s="497"/>
      <c r="KVR66" s="497"/>
      <c r="KVS66" s="497"/>
      <c r="KVT66" s="497"/>
      <c r="KVU66" s="497"/>
      <c r="KVV66" s="497"/>
      <c r="KVW66" s="497"/>
      <c r="KVX66" s="497"/>
      <c r="KVY66" s="497"/>
      <c r="KVZ66" s="497"/>
      <c r="KWA66" s="497"/>
      <c r="KWB66" s="497"/>
      <c r="KWC66" s="497"/>
      <c r="KWD66" s="497"/>
      <c r="KWE66" s="497"/>
      <c r="KWF66" s="497"/>
      <c r="KWG66" s="497"/>
      <c r="KWH66" s="497"/>
      <c r="KWI66" s="497"/>
      <c r="KWJ66" s="497"/>
      <c r="KWK66" s="497"/>
      <c r="KWL66" s="497"/>
      <c r="KWM66" s="497"/>
      <c r="KWN66" s="497"/>
      <c r="KWO66" s="497"/>
      <c r="KWP66" s="497"/>
      <c r="KWQ66" s="497"/>
      <c r="KWR66" s="497"/>
      <c r="KWS66" s="497"/>
      <c r="KWT66" s="497"/>
      <c r="KWU66" s="497"/>
      <c r="KWV66" s="497"/>
      <c r="KWW66" s="497"/>
      <c r="KWX66" s="497"/>
      <c r="KWY66" s="497"/>
      <c r="KWZ66" s="497"/>
      <c r="KXA66" s="497"/>
      <c r="KXB66" s="497"/>
      <c r="KXC66" s="497"/>
      <c r="KXD66" s="497"/>
      <c r="KXE66" s="497"/>
      <c r="KXF66" s="497"/>
      <c r="KXG66" s="497"/>
      <c r="KXH66" s="497"/>
      <c r="KXI66" s="497"/>
      <c r="KXJ66" s="497"/>
      <c r="KXK66" s="497"/>
      <c r="KXL66" s="497"/>
      <c r="KXM66" s="497"/>
      <c r="KXN66" s="497"/>
      <c r="KXO66" s="497"/>
      <c r="KXP66" s="497"/>
      <c r="KXQ66" s="497"/>
      <c r="KXR66" s="497"/>
      <c r="KXS66" s="497"/>
      <c r="KXT66" s="497"/>
      <c r="KXU66" s="497"/>
      <c r="KXV66" s="497"/>
      <c r="KXW66" s="497"/>
      <c r="KXX66" s="497"/>
      <c r="KXY66" s="497"/>
      <c r="KXZ66" s="497"/>
      <c r="KYA66" s="497"/>
      <c r="KYB66" s="497"/>
      <c r="KYC66" s="497"/>
      <c r="KYD66" s="497"/>
      <c r="KYE66" s="497"/>
      <c r="KYF66" s="497"/>
      <c r="KYG66" s="497"/>
      <c r="KYH66" s="497"/>
      <c r="KYI66" s="497"/>
      <c r="KYJ66" s="497"/>
      <c r="KYK66" s="497"/>
      <c r="KYL66" s="497"/>
      <c r="KYM66" s="497"/>
      <c r="KYN66" s="497"/>
      <c r="KYO66" s="497"/>
      <c r="KYP66" s="497"/>
      <c r="KYQ66" s="497"/>
      <c r="KYR66" s="497"/>
      <c r="KYS66" s="497"/>
      <c r="KYT66" s="497"/>
      <c r="KYU66" s="497"/>
      <c r="KYV66" s="497"/>
      <c r="KYW66" s="497"/>
      <c r="KYX66" s="497"/>
      <c r="KYY66" s="497"/>
      <c r="KYZ66" s="497"/>
      <c r="KZA66" s="497"/>
      <c r="KZB66" s="497"/>
      <c r="KZC66" s="497"/>
      <c r="KZD66" s="497"/>
      <c r="KZE66" s="497"/>
      <c r="KZF66" s="497"/>
      <c r="KZG66" s="497"/>
      <c r="KZH66" s="497"/>
      <c r="KZI66" s="497"/>
      <c r="KZJ66" s="497"/>
      <c r="KZK66" s="497"/>
      <c r="KZL66" s="497"/>
      <c r="KZM66" s="497"/>
      <c r="KZN66" s="497"/>
      <c r="KZO66" s="497"/>
      <c r="KZP66" s="497"/>
      <c r="KZQ66" s="497"/>
      <c r="KZR66" s="497"/>
      <c r="KZS66" s="497"/>
      <c r="KZT66" s="497"/>
      <c r="KZU66" s="497"/>
      <c r="KZV66" s="497"/>
      <c r="KZW66" s="497"/>
      <c r="KZX66" s="497"/>
      <c r="KZY66" s="497"/>
      <c r="KZZ66" s="497"/>
      <c r="LAA66" s="497"/>
      <c r="LAB66" s="497"/>
      <c r="LAC66" s="497"/>
      <c r="LAD66" s="497"/>
      <c r="LAE66" s="497"/>
      <c r="LAF66" s="497"/>
      <c r="LAG66" s="497"/>
      <c r="LAH66" s="497"/>
      <c r="LAI66" s="497"/>
      <c r="LAJ66" s="497"/>
      <c r="LAK66" s="497"/>
      <c r="LAL66" s="497"/>
      <c r="LAM66" s="497"/>
      <c r="LAN66" s="497"/>
      <c r="LAO66" s="497"/>
      <c r="LAP66" s="497"/>
      <c r="LAQ66" s="497"/>
      <c r="LAR66" s="497"/>
      <c r="LAS66" s="497"/>
      <c r="LAT66" s="497"/>
      <c r="LAU66" s="497"/>
      <c r="LAV66" s="497"/>
      <c r="LAW66" s="497"/>
      <c r="LAX66" s="497"/>
      <c r="LAY66" s="497"/>
      <c r="LAZ66" s="497"/>
      <c r="LBA66" s="497"/>
      <c r="LBB66" s="497"/>
      <c r="LBC66" s="497"/>
      <c r="LBD66" s="497"/>
      <c r="LBE66" s="497"/>
      <c r="LBF66" s="497"/>
      <c r="LBG66" s="497"/>
      <c r="LBH66" s="497"/>
      <c r="LBI66" s="497"/>
      <c r="LBJ66" s="497"/>
      <c r="LBK66" s="497"/>
      <c r="LBL66" s="497"/>
      <c r="LBM66" s="497"/>
      <c r="LBN66" s="497"/>
      <c r="LBO66" s="497"/>
      <c r="LBP66" s="497"/>
      <c r="LBQ66" s="497"/>
      <c r="LBR66" s="497"/>
      <c r="LBS66" s="497"/>
      <c r="LBT66" s="497"/>
      <c r="LBU66" s="497"/>
      <c r="LBV66" s="497"/>
      <c r="LBW66" s="497"/>
      <c r="LBX66" s="497"/>
      <c r="LBY66" s="497"/>
      <c r="LBZ66" s="497"/>
      <c r="LCA66" s="497"/>
      <c r="LCB66" s="497"/>
      <c r="LCC66" s="497"/>
      <c r="LCD66" s="497"/>
      <c r="LCE66" s="497"/>
      <c r="LCF66" s="497"/>
      <c r="LCG66" s="497"/>
      <c r="LCH66" s="497"/>
      <c r="LCI66" s="497"/>
      <c r="LCJ66" s="497"/>
      <c r="LCK66" s="497"/>
      <c r="LCL66" s="497"/>
      <c r="LCM66" s="497"/>
      <c r="LCN66" s="497"/>
      <c r="LCO66" s="497"/>
      <c r="LCP66" s="497"/>
      <c r="LCQ66" s="497"/>
      <c r="LCR66" s="497"/>
      <c r="LCS66" s="497"/>
      <c r="LCT66" s="497"/>
      <c r="LCU66" s="497"/>
      <c r="LCV66" s="497"/>
      <c r="LCW66" s="497"/>
      <c r="LCX66" s="497"/>
      <c r="LCY66" s="497"/>
      <c r="LCZ66" s="497"/>
      <c r="LDA66" s="497"/>
      <c r="LDB66" s="497"/>
      <c r="LDC66" s="497"/>
      <c r="LDD66" s="497"/>
      <c r="LDE66" s="497"/>
      <c r="LDF66" s="497"/>
      <c r="LDG66" s="497"/>
      <c r="LDH66" s="497"/>
      <c r="LDI66" s="497"/>
      <c r="LDJ66" s="497"/>
      <c r="LDK66" s="497"/>
      <c r="LDL66" s="497"/>
      <c r="LDM66" s="497"/>
      <c r="LDN66" s="497"/>
      <c r="LDO66" s="497"/>
      <c r="LDP66" s="497"/>
      <c r="LDQ66" s="497"/>
      <c r="LDR66" s="497"/>
      <c r="LDS66" s="497"/>
      <c r="LDT66" s="497"/>
      <c r="LDU66" s="497"/>
      <c r="LDV66" s="497"/>
      <c r="LDW66" s="497"/>
      <c r="LDX66" s="497"/>
      <c r="LDY66" s="497"/>
      <c r="LDZ66" s="497"/>
      <c r="LEA66" s="497"/>
      <c r="LEB66" s="497"/>
      <c r="LEC66" s="497"/>
      <c r="LED66" s="497"/>
      <c r="LEE66" s="497"/>
      <c r="LEF66" s="497"/>
      <c r="LEG66" s="497"/>
      <c r="LEH66" s="497"/>
      <c r="LEI66" s="497"/>
      <c r="LEJ66" s="497"/>
      <c r="LEK66" s="497"/>
      <c r="LEL66" s="497"/>
      <c r="LEM66" s="497"/>
      <c r="LEN66" s="497"/>
      <c r="LEO66" s="497"/>
      <c r="LEP66" s="497"/>
      <c r="LEQ66" s="497"/>
      <c r="LER66" s="497"/>
      <c r="LES66" s="497"/>
      <c r="LET66" s="497"/>
      <c r="LEU66" s="497"/>
      <c r="LEV66" s="497"/>
      <c r="LEW66" s="497"/>
      <c r="LEX66" s="497"/>
      <c r="LEY66" s="497"/>
      <c r="LEZ66" s="497"/>
      <c r="LFA66" s="497"/>
      <c r="LFB66" s="497"/>
      <c r="LFC66" s="497"/>
      <c r="LFD66" s="497"/>
      <c r="LFE66" s="497"/>
      <c r="LFF66" s="497"/>
      <c r="LFG66" s="497"/>
      <c r="LFH66" s="497"/>
      <c r="LFI66" s="497"/>
      <c r="LFJ66" s="497"/>
      <c r="LFK66" s="497"/>
      <c r="LFL66" s="497"/>
      <c r="LFM66" s="497"/>
      <c r="LFN66" s="497"/>
      <c r="LFO66" s="497"/>
      <c r="LFP66" s="497"/>
      <c r="LFQ66" s="497"/>
      <c r="LFR66" s="497"/>
      <c r="LFS66" s="497"/>
      <c r="LFT66" s="497"/>
      <c r="LFU66" s="497"/>
      <c r="LFV66" s="497"/>
      <c r="LFW66" s="497"/>
      <c r="LFX66" s="497"/>
      <c r="LFY66" s="497"/>
      <c r="LFZ66" s="497"/>
      <c r="LGA66" s="497"/>
      <c r="LGB66" s="497"/>
      <c r="LGC66" s="497"/>
      <c r="LGD66" s="497"/>
      <c r="LGE66" s="497"/>
      <c r="LGF66" s="497"/>
      <c r="LGG66" s="497"/>
      <c r="LGH66" s="497"/>
      <c r="LGI66" s="497"/>
      <c r="LGJ66" s="497"/>
      <c r="LGK66" s="497"/>
      <c r="LGL66" s="497"/>
      <c r="LGM66" s="497"/>
      <c r="LGN66" s="497"/>
      <c r="LGO66" s="497"/>
      <c r="LGP66" s="497"/>
      <c r="LGQ66" s="497"/>
      <c r="LGR66" s="497"/>
      <c r="LGS66" s="497"/>
      <c r="LGT66" s="497"/>
      <c r="LGU66" s="497"/>
      <c r="LGV66" s="497"/>
      <c r="LGW66" s="497"/>
      <c r="LGX66" s="497"/>
      <c r="LGY66" s="497"/>
      <c r="LGZ66" s="497"/>
      <c r="LHA66" s="497"/>
      <c r="LHB66" s="497"/>
      <c r="LHC66" s="497"/>
      <c r="LHD66" s="497"/>
      <c r="LHE66" s="497"/>
      <c r="LHF66" s="497"/>
      <c r="LHG66" s="497"/>
      <c r="LHH66" s="497"/>
      <c r="LHI66" s="497"/>
      <c r="LHJ66" s="497"/>
      <c r="LHK66" s="497"/>
      <c r="LHL66" s="497"/>
      <c r="LHM66" s="497"/>
      <c r="LHN66" s="497"/>
      <c r="LHO66" s="497"/>
      <c r="LHP66" s="497"/>
      <c r="LHQ66" s="497"/>
      <c r="LHR66" s="497"/>
      <c r="LHS66" s="497"/>
      <c r="LHT66" s="497"/>
      <c r="LHU66" s="497"/>
      <c r="LHV66" s="497"/>
      <c r="LHW66" s="497"/>
      <c r="LHX66" s="497"/>
      <c r="LHY66" s="497"/>
      <c r="LHZ66" s="497"/>
      <c r="LIA66" s="497"/>
      <c r="LIB66" s="497"/>
      <c r="LIC66" s="497"/>
      <c r="LID66" s="497"/>
      <c r="LIE66" s="497"/>
      <c r="LIF66" s="497"/>
      <c r="LIG66" s="497"/>
      <c r="LIH66" s="497"/>
      <c r="LII66" s="497"/>
      <c r="LIJ66" s="497"/>
      <c r="LIK66" s="497"/>
      <c r="LIL66" s="497"/>
      <c r="LIM66" s="497"/>
      <c r="LIN66" s="497"/>
      <c r="LIO66" s="497"/>
      <c r="LIP66" s="497"/>
      <c r="LIQ66" s="497"/>
      <c r="LIR66" s="497"/>
      <c r="LIS66" s="497"/>
      <c r="LIT66" s="497"/>
      <c r="LIU66" s="497"/>
      <c r="LIV66" s="497"/>
      <c r="LIW66" s="497"/>
      <c r="LIX66" s="497"/>
      <c r="LIY66" s="497"/>
      <c r="LIZ66" s="497"/>
      <c r="LJA66" s="497"/>
      <c r="LJB66" s="497"/>
      <c r="LJC66" s="497"/>
      <c r="LJD66" s="497"/>
      <c r="LJE66" s="497"/>
      <c r="LJF66" s="497"/>
      <c r="LJG66" s="497"/>
      <c r="LJH66" s="497"/>
      <c r="LJI66" s="497"/>
      <c r="LJJ66" s="497"/>
      <c r="LJK66" s="497"/>
      <c r="LJL66" s="497"/>
      <c r="LJM66" s="497"/>
      <c r="LJN66" s="497"/>
      <c r="LJO66" s="497"/>
      <c r="LJP66" s="497"/>
      <c r="LJQ66" s="497"/>
      <c r="LJR66" s="497"/>
      <c r="LJS66" s="497"/>
      <c r="LJT66" s="497"/>
      <c r="LJU66" s="497"/>
      <c r="LJV66" s="497"/>
      <c r="LJW66" s="497"/>
      <c r="LJX66" s="497"/>
      <c r="LJY66" s="497"/>
      <c r="LJZ66" s="497"/>
      <c r="LKA66" s="497"/>
      <c r="LKB66" s="497"/>
      <c r="LKC66" s="497"/>
      <c r="LKD66" s="497"/>
      <c r="LKE66" s="497"/>
      <c r="LKF66" s="497"/>
      <c r="LKG66" s="497"/>
      <c r="LKH66" s="497"/>
      <c r="LKI66" s="497"/>
      <c r="LKJ66" s="497"/>
      <c r="LKK66" s="497"/>
      <c r="LKL66" s="497"/>
      <c r="LKM66" s="497"/>
      <c r="LKN66" s="497"/>
      <c r="LKO66" s="497"/>
      <c r="LKP66" s="497"/>
      <c r="LKQ66" s="497"/>
      <c r="LKR66" s="497"/>
      <c r="LKS66" s="497"/>
      <c r="LKT66" s="497"/>
      <c r="LKU66" s="497"/>
      <c r="LKV66" s="497"/>
      <c r="LKW66" s="497"/>
      <c r="LKX66" s="497"/>
      <c r="LKY66" s="497"/>
      <c r="LKZ66" s="497"/>
      <c r="LLA66" s="497"/>
      <c r="LLB66" s="497"/>
      <c r="LLC66" s="497"/>
      <c r="LLD66" s="497"/>
      <c r="LLE66" s="497"/>
      <c r="LLF66" s="497"/>
      <c r="LLG66" s="497"/>
      <c r="LLH66" s="497"/>
      <c r="LLI66" s="497"/>
      <c r="LLJ66" s="497"/>
      <c r="LLK66" s="497"/>
      <c r="LLL66" s="497"/>
      <c r="LLM66" s="497"/>
      <c r="LLN66" s="497"/>
      <c r="LLO66" s="497"/>
      <c r="LLP66" s="497"/>
      <c r="LLQ66" s="497"/>
      <c r="LLR66" s="497"/>
      <c r="LLS66" s="497"/>
      <c r="LLT66" s="497"/>
      <c r="LLU66" s="497"/>
      <c r="LLV66" s="497"/>
      <c r="LLW66" s="497"/>
      <c r="LLX66" s="497"/>
      <c r="LLY66" s="497"/>
      <c r="LLZ66" s="497"/>
      <c r="LMA66" s="497"/>
      <c r="LMB66" s="497"/>
      <c r="LMC66" s="497"/>
      <c r="LMD66" s="497"/>
      <c r="LME66" s="497"/>
      <c r="LMF66" s="497"/>
      <c r="LMG66" s="497"/>
      <c r="LMH66" s="497"/>
      <c r="LMI66" s="497"/>
      <c r="LMJ66" s="497"/>
      <c r="LMK66" s="497"/>
      <c r="LML66" s="497"/>
      <c r="LMM66" s="497"/>
      <c r="LMN66" s="497"/>
      <c r="LMO66" s="497"/>
      <c r="LMP66" s="497"/>
      <c r="LMQ66" s="497"/>
      <c r="LMR66" s="497"/>
      <c r="LMS66" s="497"/>
      <c r="LMT66" s="497"/>
      <c r="LMU66" s="497"/>
      <c r="LMV66" s="497"/>
      <c r="LMW66" s="497"/>
      <c r="LMX66" s="497"/>
      <c r="LMY66" s="497"/>
      <c r="LMZ66" s="497"/>
      <c r="LNA66" s="497"/>
      <c r="LNB66" s="497"/>
      <c r="LNC66" s="497"/>
      <c r="LND66" s="497"/>
      <c r="LNE66" s="497"/>
      <c r="LNF66" s="497"/>
      <c r="LNG66" s="497"/>
      <c r="LNH66" s="497"/>
      <c r="LNI66" s="497"/>
      <c r="LNJ66" s="497"/>
      <c r="LNK66" s="497"/>
      <c r="LNL66" s="497"/>
      <c r="LNM66" s="497"/>
      <c r="LNN66" s="497"/>
      <c r="LNO66" s="497"/>
      <c r="LNP66" s="497"/>
      <c r="LNQ66" s="497"/>
      <c r="LNR66" s="497"/>
      <c r="LNS66" s="497"/>
      <c r="LNT66" s="497"/>
      <c r="LNU66" s="497"/>
      <c r="LNV66" s="497"/>
      <c r="LNW66" s="497"/>
      <c r="LNX66" s="497"/>
      <c r="LNY66" s="497"/>
      <c r="LNZ66" s="497"/>
      <c r="LOA66" s="497"/>
      <c r="LOB66" s="497"/>
      <c r="LOC66" s="497"/>
      <c r="LOD66" s="497"/>
      <c r="LOE66" s="497"/>
      <c r="LOF66" s="497"/>
      <c r="LOG66" s="497"/>
      <c r="LOH66" s="497"/>
      <c r="LOI66" s="497"/>
      <c r="LOJ66" s="497"/>
      <c r="LOK66" s="497"/>
      <c r="LOL66" s="497"/>
      <c r="LOM66" s="497"/>
      <c r="LON66" s="497"/>
      <c r="LOO66" s="497"/>
      <c r="LOP66" s="497"/>
      <c r="LOQ66" s="497"/>
      <c r="LOR66" s="497"/>
      <c r="LOS66" s="497"/>
      <c r="LOT66" s="497"/>
      <c r="LOU66" s="497"/>
      <c r="LOV66" s="497"/>
      <c r="LOW66" s="497"/>
      <c r="LOX66" s="497"/>
      <c r="LOY66" s="497"/>
      <c r="LOZ66" s="497"/>
      <c r="LPA66" s="497"/>
      <c r="LPB66" s="497"/>
      <c r="LPC66" s="497"/>
      <c r="LPD66" s="497"/>
      <c r="LPE66" s="497"/>
      <c r="LPF66" s="497"/>
      <c r="LPG66" s="497"/>
      <c r="LPH66" s="497"/>
      <c r="LPI66" s="497"/>
      <c r="LPJ66" s="497"/>
      <c r="LPK66" s="497"/>
      <c r="LPL66" s="497"/>
      <c r="LPM66" s="497"/>
      <c r="LPN66" s="497"/>
      <c r="LPO66" s="497"/>
      <c r="LPP66" s="497"/>
      <c r="LPQ66" s="497"/>
      <c r="LPR66" s="497"/>
      <c r="LPS66" s="497"/>
      <c r="LPT66" s="497"/>
      <c r="LPU66" s="497"/>
      <c r="LPV66" s="497"/>
      <c r="LPW66" s="497"/>
      <c r="LPX66" s="497"/>
      <c r="LPY66" s="497"/>
      <c r="LPZ66" s="497"/>
      <c r="LQA66" s="497"/>
      <c r="LQB66" s="497"/>
      <c r="LQC66" s="497"/>
      <c r="LQD66" s="497"/>
      <c r="LQE66" s="497"/>
      <c r="LQF66" s="497"/>
      <c r="LQG66" s="497"/>
      <c r="LQH66" s="497"/>
      <c r="LQI66" s="497"/>
      <c r="LQJ66" s="497"/>
      <c r="LQK66" s="497"/>
      <c r="LQL66" s="497"/>
      <c r="LQM66" s="497"/>
      <c r="LQN66" s="497"/>
      <c r="LQO66" s="497"/>
      <c r="LQP66" s="497"/>
      <c r="LQQ66" s="497"/>
      <c r="LQR66" s="497"/>
      <c r="LQS66" s="497"/>
      <c r="LQT66" s="497"/>
      <c r="LQU66" s="497"/>
      <c r="LQV66" s="497"/>
      <c r="LQW66" s="497"/>
      <c r="LQX66" s="497"/>
      <c r="LQY66" s="497"/>
      <c r="LQZ66" s="497"/>
      <c r="LRA66" s="497"/>
      <c r="LRB66" s="497"/>
      <c r="LRC66" s="497"/>
      <c r="LRD66" s="497"/>
      <c r="LRE66" s="497"/>
      <c r="LRF66" s="497"/>
      <c r="LRG66" s="497"/>
      <c r="LRH66" s="497"/>
      <c r="LRI66" s="497"/>
      <c r="LRJ66" s="497"/>
      <c r="LRK66" s="497"/>
      <c r="LRL66" s="497"/>
      <c r="LRM66" s="497"/>
      <c r="LRN66" s="497"/>
      <c r="LRO66" s="497"/>
      <c r="LRP66" s="497"/>
      <c r="LRQ66" s="497"/>
      <c r="LRR66" s="497"/>
      <c r="LRS66" s="497"/>
      <c r="LRT66" s="497"/>
      <c r="LRU66" s="497"/>
      <c r="LRV66" s="497"/>
      <c r="LRW66" s="497"/>
      <c r="LRX66" s="497"/>
      <c r="LRY66" s="497"/>
      <c r="LRZ66" s="497"/>
      <c r="LSA66" s="497"/>
      <c r="LSB66" s="497"/>
      <c r="LSC66" s="497"/>
      <c r="LSD66" s="497"/>
      <c r="LSE66" s="497"/>
      <c r="LSF66" s="497"/>
      <c r="LSG66" s="497"/>
      <c r="LSH66" s="497"/>
      <c r="LSI66" s="497"/>
      <c r="LSJ66" s="497"/>
      <c r="LSK66" s="497"/>
      <c r="LSL66" s="497"/>
      <c r="LSM66" s="497"/>
      <c r="LSN66" s="497"/>
      <c r="LSO66" s="497"/>
      <c r="LSP66" s="497"/>
      <c r="LSQ66" s="497"/>
      <c r="LSR66" s="497"/>
      <c r="LSS66" s="497"/>
      <c r="LST66" s="497"/>
      <c r="LSU66" s="497"/>
      <c r="LSV66" s="497"/>
      <c r="LSW66" s="497"/>
      <c r="LSX66" s="497"/>
      <c r="LSY66" s="497"/>
      <c r="LSZ66" s="497"/>
      <c r="LTA66" s="497"/>
      <c r="LTB66" s="497"/>
      <c r="LTC66" s="497"/>
      <c r="LTD66" s="497"/>
      <c r="LTE66" s="497"/>
      <c r="LTF66" s="497"/>
      <c r="LTG66" s="497"/>
      <c r="LTH66" s="497"/>
      <c r="LTI66" s="497"/>
      <c r="LTJ66" s="497"/>
      <c r="LTK66" s="497"/>
      <c r="LTL66" s="497"/>
      <c r="LTM66" s="497"/>
      <c r="LTN66" s="497"/>
      <c r="LTO66" s="497"/>
      <c r="LTP66" s="497"/>
      <c r="LTQ66" s="497"/>
      <c r="LTR66" s="497"/>
      <c r="LTS66" s="497"/>
      <c r="LTT66" s="497"/>
      <c r="LTU66" s="497"/>
      <c r="LTV66" s="497"/>
      <c r="LTW66" s="497"/>
      <c r="LTX66" s="497"/>
      <c r="LTY66" s="497"/>
      <c r="LTZ66" s="497"/>
      <c r="LUA66" s="497"/>
      <c r="LUB66" s="497"/>
      <c r="LUC66" s="497"/>
      <c r="LUD66" s="497"/>
      <c r="LUE66" s="497"/>
      <c r="LUF66" s="497"/>
      <c r="LUG66" s="497"/>
      <c r="LUH66" s="497"/>
      <c r="LUI66" s="497"/>
      <c r="LUJ66" s="497"/>
      <c r="LUK66" s="497"/>
      <c r="LUL66" s="497"/>
      <c r="LUM66" s="497"/>
      <c r="LUN66" s="497"/>
      <c r="LUO66" s="497"/>
      <c r="LUP66" s="497"/>
      <c r="LUQ66" s="497"/>
      <c r="LUR66" s="497"/>
      <c r="LUS66" s="497"/>
      <c r="LUT66" s="497"/>
      <c r="LUU66" s="497"/>
      <c r="LUV66" s="497"/>
      <c r="LUW66" s="497"/>
      <c r="LUX66" s="497"/>
      <c r="LUY66" s="497"/>
      <c r="LUZ66" s="497"/>
      <c r="LVA66" s="497"/>
      <c r="LVB66" s="497"/>
      <c r="LVC66" s="497"/>
      <c r="LVD66" s="497"/>
      <c r="LVE66" s="497"/>
      <c r="LVF66" s="497"/>
      <c r="LVG66" s="497"/>
      <c r="LVH66" s="497"/>
      <c r="LVI66" s="497"/>
      <c r="LVJ66" s="497"/>
      <c r="LVK66" s="497"/>
      <c r="LVL66" s="497"/>
      <c r="LVM66" s="497"/>
      <c r="LVN66" s="497"/>
      <c r="LVO66" s="497"/>
      <c r="LVP66" s="497"/>
      <c r="LVQ66" s="497"/>
      <c r="LVR66" s="497"/>
      <c r="LVS66" s="497"/>
      <c r="LVT66" s="497"/>
      <c r="LVU66" s="497"/>
      <c r="LVV66" s="497"/>
      <c r="LVW66" s="497"/>
      <c r="LVX66" s="497"/>
      <c r="LVY66" s="497"/>
      <c r="LVZ66" s="497"/>
      <c r="LWA66" s="497"/>
      <c r="LWB66" s="497"/>
      <c r="LWC66" s="497"/>
      <c r="LWD66" s="497"/>
      <c r="LWE66" s="497"/>
      <c r="LWF66" s="497"/>
      <c r="LWG66" s="497"/>
      <c r="LWH66" s="497"/>
      <c r="LWI66" s="497"/>
      <c r="LWJ66" s="497"/>
      <c r="LWK66" s="497"/>
      <c r="LWL66" s="497"/>
      <c r="LWM66" s="497"/>
      <c r="LWN66" s="497"/>
      <c r="LWO66" s="497"/>
      <c r="LWP66" s="497"/>
      <c r="LWQ66" s="497"/>
      <c r="LWR66" s="497"/>
      <c r="LWS66" s="497"/>
      <c r="LWT66" s="497"/>
      <c r="LWU66" s="497"/>
      <c r="LWV66" s="497"/>
      <c r="LWW66" s="497"/>
      <c r="LWX66" s="497"/>
      <c r="LWY66" s="497"/>
      <c r="LWZ66" s="497"/>
      <c r="LXA66" s="497"/>
      <c r="LXB66" s="497"/>
      <c r="LXC66" s="497"/>
      <c r="LXD66" s="497"/>
      <c r="LXE66" s="497"/>
      <c r="LXF66" s="497"/>
      <c r="LXG66" s="497"/>
      <c r="LXH66" s="497"/>
      <c r="LXI66" s="497"/>
      <c r="LXJ66" s="497"/>
      <c r="LXK66" s="497"/>
      <c r="LXL66" s="497"/>
      <c r="LXM66" s="497"/>
      <c r="LXN66" s="497"/>
      <c r="LXO66" s="497"/>
      <c r="LXP66" s="497"/>
      <c r="LXQ66" s="497"/>
      <c r="LXR66" s="497"/>
      <c r="LXS66" s="497"/>
      <c r="LXT66" s="497"/>
      <c r="LXU66" s="497"/>
      <c r="LXV66" s="497"/>
      <c r="LXW66" s="497"/>
      <c r="LXX66" s="497"/>
      <c r="LXY66" s="497"/>
      <c r="LXZ66" s="497"/>
      <c r="LYA66" s="497"/>
      <c r="LYB66" s="497"/>
      <c r="LYC66" s="497"/>
      <c r="LYD66" s="497"/>
      <c r="LYE66" s="497"/>
      <c r="LYF66" s="497"/>
      <c r="LYG66" s="497"/>
      <c r="LYH66" s="497"/>
      <c r="LYI66" s="497"/>
      <c r="LYJ66" s="497"/>
      <c r="LYK66" s="497"/>
      <c r="LYL66" s="497"/>
      <c r="LYM66" s="497"/>
      <c r="LYN66" s="497"/>
      <c r="LYO66" s="497"/>
      <c r="LYP66" s="497"/>
      <c r="LYQ66" s="497"/>
      <c r="LYR66" s="497"/>
      <c r="LYS66" s="497"/>
      <c r="LYT66" s="497"/>
      <c r="LYU66" s="497"/>
      <c r="LYV66" s="497"/>
      <c r="LYW66" s="497"/>
      <c r="LYX66" s="497"/>
      <c r="LYY66" s="497"/>
      <c r="LYZ66" s="497"/>
      <c r="LZA66" s="497"/>
      <c r="LZB66" s="497"/>
      <c r="LZC66" s="497"/>
      <c r="LZD66" s="497"/>
      <c r="LZE66" s="497"/>
      <c r="LZF66" s="497"/>
      <c r="LZG66" s="497"/>
      <c r="LZH66" s="497"/>
      <c r="LZI66" s="497"/>
      <c r="LZJ66" s="497"/>
      <c r="LZK66" s="497"/>
      <c r="LZL66" s="497"/>
      <c r="LZM66" s="497"/>
      <c r="LZN66" s="497"/>
      <c r="LZO66" s="497"/>
      <c r="LZP66" s="497"/>
      <c r="LZQ66" s="497"/>
      <c r="LZR66" s="497"/>
      <c r="LZS66" s="497"/>
      <c r="LZT66" s="497"/>
      <c r="LZU66" s="497"/>
      <c r="LZV66" s="497"/>
      <c r="LZW66" s="497"/>
      <c r="LZX66" s="497"/>
      <c r="LZY66" s="497"/>
      <c r="LZZ66" s="497"/>
      <c r="MAA66" s="497"/>
      <c r="MAB66" s="497"/>
      <c r="MAC66" s="497"/>
      <c r="MAD66" s="497"/>
      <c r="MAE66" s="497"/>
      <c r="MAF66" s="497"/>
      <c r="MAG66" s="497"/>
      <c r="MAH66" s="497"/>
      <c r="MAI66" s="497"/>
      <c r="MAJ66" s="497"/>
      <c r="MAK66" s="497"/>
      <c r="MAL66" s="497"/>
      <c r="MAM66" s="497"/>
      <c r="MAN66" s="497"/>
      <c r="MAO66" s="497"/>
      <c r="MAP66" s="497"/>
      <c r="MAQ66" s="497"/>
      <c r="MAR66" s="497"/>
      <c r="MAS66" s="497"/>
      <c r="MAT66" s="497"/>
      <c r="MAU66" s="497"/>
      <c r="MAV66" s="497"/>
      <c r="MAW66" s="497"/>
      <c r="MAX66" s="497"/>
      <c r="MAY66" s="497"/>
      <c r="MAZ66" s="497"/>
      <c r="MBA66" s="497"/>
      <c r="MBB66" s="497"/>
      <c r="MBC66" s="497"/>
      <c r="MBD66" s="497"/>
      <c r="MBE66" s="497"/>
      <c r="MBF66" s="497"/>
      <c r="MBG66" s="497"/>
      <c r="MBH66" s="497"/>
      <c r="MBI66" s="497"/>
      <c r="MBJ66" s="497"/>
      <c r="MBK66" s="497"/>
      <c r="MBL66" s="497"/>
      <c r="MBM66" s="497"/>
      <c r="MBN66" s="497"/>
      <c r="MBO66" s="497"/>
      <c r="MBP66" s="497"/>
      <c r="MBQ66" s="497"/>
      <c r="MBR66" s="497"/>
      <c r="MBS66" s="497"/>
      <c r="MBT66" s="497"/>
      <c r="MBU66" s="497"/>
      <c r="MBV66" s="497"/>
      <c r="MBW66" s="497"/>
      <c r="MBX66" s="497"/>
      <c r="MBY66" s="497"/>
      <c r="MBZ66" s="497"/>
      <c r="MCA66" s="497"/>
      <c r="MCB66" s="497"/>
      <c r="MCC66" s="497"/>
      <c r="MCD66" s="497"/>
      <c r="MCE66" s="497"/>
      <c r="MCF66" s="497"/>
      <c r="MCG66" s="497"/>
      <c r="MCH66" s="497"/>
      <c r="MCI66" s="497"/>
      <c r="MCJ66" s="497"/>
      <c r="MCK66" s="497"/>
      <c r="MCL66" s="497"/>
      <c r="MCM66" s="497"/>
      <c r="MCN66" s="497"/>
      <c r="MCO66" s="497"/>
      <c r="MCP66" s="497"/>
      <c r="MCQ66" s="497"/>
      <c r="MCR66" s="497"/>
      <c r="MCS66" s="497"/>
      <c r="MCT66" s="497"/>
      <c r="MCU66" s="497"/>
      <c r="MCV66" s="497"/>
      <c r="MCW66" s="497"/>
      <c r="MCX66" s="497"/>
      <c r="MCY66" s="497"/>
      <c r="MCZ66" s="497"/>
      <c r="MDA66" s="497"/>
      <c r="MDB66" s="497"/>
      <c r="MDC66" s="497"/>
      <c r="MDD66" s="497"/>
      <c r="MDE66" s="497"/>
      <c r="MDF66" s="497"/>
      <c r="MDG66" s="497"/>
      <c r="MDH66" s="497"/>
      <c r="MDI66" s="497"/>
      <c r="MDJ66" s="497"/>
      <c r="MDK66" s="497"/>
      <c r="MDL66" s="497"/>
      <c r="MDM66" s="497"/>
      <c r="MDN66" s="497"/>
      <c r="MDO66" s="497"/>
      <c r="MDP66" s="497"/>
      <c r="MDQ66" s="497"/>
      <c r="MDR66" s="497"/>
      <c r="MDS66" s="497"/>
      <c r="MDT66" s="497"/>
      <c r="MDU66" s="497"/>
      <c r="MDV66" s="497"/>
      <c r="MDW66" s="497"/>
      <c r="MDX66" s="497"/>
      <c r="MDY66" s="497"/>
      <c r="MDZ66" s="497"/>
      <c r="MEA66" s="497"/>
      <c r="MEB66" s="497"/>
      <c r="MEC66" s="497"/>
      <c r="MED66" s="497"/>
      <c r="MEE66" s="497"/>
      <c r="MEF66" s="497"/>
      <c r="MEG66" s="497"/>
      <c r="MEH66" s="497"/>
      <c r="MEI66" s="497"/>
      <c r="MEJ66" s="497"/>
      <c r="MEK66" s="497"/>
      <c r="MEL66" s="497"/>
      <c r="MEM66" s="497"/>
      <c r="MEN66" s="497"/>
      <c r="MEO66" s="497"/>
      <c r="MEP66" s="497"/>
      <c r="MEQ66" s="497"/>
      <c r="MER66" s="497"/>
      <c r="MES66" s="497"/>
      <c r="MET66" s="497"/>
      <c r="MEU66" s="497"/>
      <c r="MEV66" s="497"/>
      <c r="MEW66" s="497"/>
      <c r="MEX66" s="497"/>
      <c r="MEY66" s="497"/>
      <c r="MEZ66" s="497"/>
      <c r="MFA66" s="497"/>
      <c r="MFB66" s="497"/>
      <c r="MFC66" s="497"/>
      <c r="MFD66" s="497"/>
      <c r="MFE66" s="497"/>
      <c r="MFF66" s="497"/>
      <c r="MFG66" s="497"/>
      <c r="MFH66" s="497"/>
      <c r="MFI66" s="497"/>
      <c r="MFJ66" s="497"/>
      <c r="MFK66" s="497"/>
      <c r="MFL66" s="497"/>
      <c r="MFM66" s="497"/>
      <c r="MFN66" s="497"/>
      <c r="MFO66" s="497"/>
      <c r="MFP66" s="497"/>
      <c r="MFQ66" s="497"/>
      <c r="MFR66" s="497"/>
      <c r="MFS66" s="497"/>
      <c r="MFT66" s="497"/>
      <c r="MFU66" s="497"/>
      <c r="MFV66" s="497"/>
      <c r="MFW66" s="497"/>
      <c r="MFX66" s="497"/>
      <c r="MFY66" s="497"/>
      <c r="MFZ66" s="497"/>
      <c r="MGA66" s="497"/>
      <c r="MGB66" s="497"/>
      <c r="MGC66" s="497"/>
      <c r="MGD66" s="497"/>
      <c r="MGE66" s="497"/>
      <c r="MGF66" s="497"/>
      <c r="MGG66" s="497"/>
      <c r="MGH66" s="497"/>
      <c r="MGI66" s="497"/>
      <c r="MGJ66" s="497"/>
      <c r="MGK66" s="497"/>
      <c r="MGL66" s="497"/>
      <c r="MGM66" s="497"/>
      <c r="MGN66" s="497"/>
      <c r="MGO66" s="497"/>
      <c r="MGP66" s="497"/>
      <c r="MGQ66" s="497"/>
      <c r="MGR66" s="497"/>
      <c r="MGS66" s="497"/>
      <c r="MGT66" s="497"/>
      <c r="MGU66" s="497"/>
      <c r="MGV66" s="497"/>
      <c r="MGW66" s="497"/>
      <c r="MGX66" s="497"/>
      <c r="MGY66" s="497"/>
      <c r="MGZ66" s="497"/>
      <c r="MHA66" s="497"/>
      <c r="MHB66" s="497"/>
      <c r="MHC66" s="497"/>
      <c r="MHD66" s="497"/>
      <c r="MHE66" s="497"/>
      <c r="MHF66" s="497"/>
      <c r="MHG66" s="497"/>
      <c r="MHH66" s="497"/>
      <c r="MHI66" s="497"/>
      <c r="MHJ66" s="497"/>
      <c r="MHK66" s="497"/>
      <c r="MHL66" s="497"/>
      <c r="MHM66" s="497"/>
      <c r="MHN66" s="497"/>
      <c r="MHO66" s="497"/>
      <c r="MHP66" s="497"/>
      <c r="MHQ66" s="497"/>
      <c r="MHR66" s="497"/>
      <c r="MHS66" s="497"/>
      <c r="MHT66" s="497"/>
      <c r="MHU66" s="497"/>
      <c r="MHV66" s="497"/>
      <c r="MHW66" s="497"/>
      <c r="MHX66" s="497"/>
      <c r="MHY66" s="497"/>
      <c r="MHZ66" s="497"/>
      <c r="MIA66" s="497"/>
      <c r="MIB66" s="497"/>
      <c r="MIC66" s="497"/>
      <c r="MID66" s="497"/>
      <c r="MIE66" s="497"/>
      <c r="MIF66" s="497"/>
      <c r="MIG66" s="497"/>
      <c r="MIH66" s="497"/>
      <c r="MII66" s="497"/>
      <c r="MIJ66" s="497"/>
      <c r="MIK66" s="497"/>
      <c r="MIL66" s="497"/>
      <c r="MIM66" s="497"/>
      <c r="MIN66" s="497"/>
      <c r="MIO66" s="497"/>
      <c r="MIP66" s="497"/>
      <c r="MIQ66" s="497"/>
      <c r="MIR66" s="497"/>
      <c r="MIS66" s="497"/>
      <c r="MIT66" s="497"/>
      <c r="MIU66" s="497"/>
      <c r="MIV66" s="497"/>
      <c r="MIW66" s="497"/>
      <c r="MIX66" s="497"/>
      <c r="MIY66" s="497"/>
      <c r="MIZ66" s="497"/>
      <c r="MJA66" s="497"/>
      <c r="MJB66" s="497"/>
      <c r="MJC66" s="497"/>
      <c r="MJD66" s="497"/>
      <c r="MJE66" s="497"/>
      <c r="MJF66" s="497"/>
      <c r="MJG66" s="497"/>
      <c r="MJH66" s="497"/>
      <c r="MJI66" s="497"/>
      <c r="MJJ66" s="497"/>
      <c r="MJK66" s="497"/>
      <c r="MJL66" s="497"/>
      <c r="MJM66" s="497"/>
      <c r="MJN66" s="497"/>
      <c r="MJO66" s="497"/>
      <c r="MJP66" s="497"/>
      <c r="MJQ66" s="497"/>
      <c r="MJR66" s="497"/>
      <c r="MJS66" s="497"/>
      <c r="MJT66" s="497"/>
      <c r="MJU66" s="497"/>
      <c r="MJV66" s="497"/>
      <c r="MJW66" s="497"/>
      <c r="MJX66" s="497"/>
      <c r="MJY66" s="497"/>
      <c r="MJZ66" s="497"/>
      <c r="MKA66" s="497"/>
      <c r="MKB66" s="497"/>
      <c r="MKC66" s="497"/>
      <c r="MKD66" s="497"/>
      <c r="MKE66" s="497"/>
      <c r="MKF66" s="497"/>
      <c r="MKG66" s="497"/>
      <c r="MKH66" s="497"/>
      <c r="MKI66" s="497"/>
      <c r="MKJ66" s="497"/>
      <c r="MKK66" s="497"/>
      <c r="MKL66" s="497"/>
      <c r="MKM66" s="497"/>
      <c r="MKN66" s="497"/>
      <c r="MKO66" s="497"/>
      <c r="MKP66" s="497"/>
      <c r="MKQ66" s="497"/>
      <c r="MKR66" s="497"/>
      <c r="MKS66" s="497"/>
      <c r="MKT66" s="497"/>
      <c r="MKU66" s="497"/>
      <c r="MKV66" s="497"/>
      <c r="MKW66" s="497"/>
      <c r="MKX66" s="497"/>
      <c r="MKY66" s="497"/>
      <c r="MKZ66" s="497"/>
      <c r="MLA66" s="497"/>
      <c r="MLB66" s="497"/>
      <c r="MLC66" s="497"/>
      <c r="MLD66" s="497"/>
      <c r="MLE66" s="497"/>
      <c r="MLF66" s="497"/>
      <c r="MLG66" s="497"/>
      <c r="MLH66" s="497"/>
      <c r="MLI66" s="497"/>
      <c r="MLJ66" s="497"/>
      <c r="MLK66" s="497"/>
      <c r="MLL66" s="497"/>
      <c r="MLM66" s="497"/>
      <c r="MLN66" s="497"/>
      <c r="MLO66" s="497"/>
      <c r="MLP66" s="497"/>
      <c r="MLQ66" s="497"/>
      <c r="MLR66" s="497"/>
      <c r="MLS66" s="497"/>
      <c r="MLT66" s="497"/>
      <c r="MLU66" s="497"/>
      <c r="MLV66" s="497"/>
      <c r="MLW66" s="497"/>
      <c r="MLX66" s="497"/>
      <c r="MLY66" s="497"/>
      <c r="MLZ66" s="497"/>
      <c r="MMA66" s="497"/>
      <c r="MMB66" s="497"/>
      <c r="MMC66" s="497"/>
      <c r="MMD66" s="497"/>
      <c r="MME66" s="497"/>
      <c r="MMF66" s="497"/>
      <c r="MMG66" s="497"/>
      <c r="MMH66" s="497"/>
      <c r="MMI66" s="497"/>
      <c r="MMJ66" s="497"/>
      <c r="MMK66" s="497"/>
      <c r="MML66" s="497"/>
      <c r="MMM66" s="497"/>
      <c r="MMN66" s="497"/>
      <c r="MMO66" s="497"/>
      <c r="MMP66" s="497"/>
      <c r="MMQ66" s="497"/>
      <c r="MMR66" s="497"/>
      <c r="MMS66" s="497"/>
      <c r="MMT66" s="497"/>
      <c r="MMU66" s="497"/>
      <c r="MMV66" s="497"/>
      <c r="MMW66" s="497"/>
      <c r="MMX66" s="497"/>
      <c r="MMY66" s="497"/>
      <c r="MMZ66" s="497"/>
      <c r="MNA66" s="497"/>
      <c r="MNB66" s="497"/>
      <c r="MNC66" s="497"/>
      <c r="MND66" s="497"/>
      <c r="MNE66" s="497"/>
      <c r="MNF66" s="497"/>
      <c r="MNG66" s="497"/>
      <c r="MNH66" s="497"/>
      <c r="MNI66" s="497"/>
      <c r="MNJ66" s="497"/>
      <c r="MNK66" s="497"/>
      <c r="MNL66" s="497"/>
      <c r="MNM66" s="497"/>
      <c r="MNN66" s="497"/>
      <c r="MNO66" s="497"/>
      <c r="MNP66" s="497"/>
      <c r="MNQ66" s="497"/>
      <c r="MNR66" s="497"/>
      <c r="MNS66" s="497"/>
      <c r="MNT66" s="497"/>
      <c r="MNU66" s="497"/>
      <c r="MNV66" s="497"/>
      <c r="MNW66" s="497"/>
      <c r="MNX66" s="497"/>
      <c r="MNY66" s="497"/>
      <c r="MNZ66" s="497"/>
      <c r="MOA66" s="497"/>
      <c r="MOB66" s="497"/>
      <c r="MOC66" s="497"/>
      <c r="MOD66" s="497"/>
      <c r="MOE66" s="497"/>
      <c r="MOF66" s="497"/>
      <c r="MOG66" s="497"/>
      <c r="MOH66" s="497"/>
      <c r="MOI66" s="497"/>
      <c r="MOJ66" s="497"/>
      <c r="MOK66" s="497"/>
      <c r="MOL66" s="497"/>
      <c r="MOM66" s="497"/>
      <c r="MON66" s="497"/>
      <c r="MOO66" s="497"/>
      <c r="MOP66" s="497"/>
      <c r="MOQ66" s="497"/>
      <c r="MOR66" s="497"/>
      <c r="MOS66" s="497"/>
      <c r="MOT66" s="497"/>
      <c r="MOU66" s="497"/>
      <c r="MOV66" s="497"/>
      <c r="MOW66" s="497"/>
      <c r="MOX66" s="497"/>
      <c r="MOY66" s="497"/>
      <c r="MOZ66" s="497"/>
      <c r="MPA66" s="497"/>
      <c r="MPB66" s="497"/>
      <c r="MPC66" s="497"/>
      <c r="MPD66" s="497"/>
      <c r="MPE66" s="497"/>
      <c r="MPF66" s="497"/>
      <c r="MPG66" s="497"/>
      <c r="MPH66" s="497"/>
      <c r="MPI66" s="497"/>
      <c r="MPJ66" s="497"/>
      <c r="MPK66" s="497"/>
      <c r="MPL66" s="497"/>
      <c r="MPM66" s="497"/>
      <c r="MPN66" s="497"/>
      <c r="MPO66" s="497"/>
      <c r="MPP66" s="497"/>
      <c r="MPQ66" s="497"/>
      <c r="MPR66" s="497"/>
      <c r="MPS66" s="497"/>
      <c r="MPT66" s="497"/>
      <c r="MPU66" s="497"/>
      <c r="MPV66" s="497"/>
      <c r="MPW66" s="497"/>
      <c r="MPX66" s="497"/>
      <c r="MPY66" s="497"/>
      <c r="MPZ66" s="497"/>
      <c r="MQA66" s="497"/>
      <c r="MQB66" s="497"/>
      <c r="MQC66" s="497"/>
      <c r="MQD66" s="497"/>
      <c r="MQE66" s="497"/>
      <c r="MQF66" s="497"/>
      <c r="MQG66" s="497"/>
      <c r="MQH66" s="497"/>
      <c r="MQI66" s="497"/>
      <c r="MQJ66" s="497"/>
      <c r="MQK66" s="497"/>
      <c r="MQL66" s="497"/>
      <c r="MQM66" s="497"/>
      <c r="MQN66" s="497"/>
      <c r="MQO66" s="497"/>
      <c r="MQP66" s="497"/>
      <c r="MQQ66" s="497"/>
      <c r="MQR66" s="497"/>
      <c r="MQS66" s="497"/>
      <c r="MQT66" s="497"/>
      <c r="MQU66" s="497"/>
      <c r="MQV66" s="497"/>
      <c r="MQW66" s="497"/>
      <c r="MQX66" s="497"/>
      <c r="MQY66" s="497"/>
      <c r="MQZ66" s="497"/>
      <c r="MRA66" s="497"/>
      <c r="MRB66" s="497"/>
      <c r="MRC66" s="497"/>
      <c r="MRD66" s="497"/>
      <c r="MRE66" s="497"/>
      <c r="MRF66" s="497"/>
      <c r="MRG66" s="497"/>
      <c r="MRH66" s="497"/>
      <c r="MRI66" s="497"/>
      <c r="MRJ66" s="497"/>
      <c r="MRK66" s="497"/>
      <c r="MRL66" s="497"/>
      <c r="MRM66" s="497"/>
      <c r="MRN66" s="497"/>
      <c r="MRO66" s="497"/>
      <c r="MRP66" s="497"/>
      <c r="MRQ66" s="497"/>
      <c r="MRR66" s="497"/>
      <c r="MRS66" s="497"/>
      <c r="MRT66" s="497"/>
      <c r="MRU66" s="497"/>
      <c r="MRV66" s="497"/>
      <c r="MRW66" s="497"/>
      <c r="MRX66" s="497"/>
      <c r="MRY66" s="497"/>
      <c r="MRZ66" s="497"/>
      <c r="MSA66" s="497"/>
      <c r="MSB66" s="497"/>
      <c r="MSC66" s="497"/>
      <c r="MSD66" s="497"/>
      <c r="MSE66" s="497"/>
      <c r="MSF66" s="497"/>
      <c r="MSG66" s="497"/>
      <c r="MSH66" s="497"/>
      <c r="MSI66" s="497"/>
      <c r="MSJ66" s="497"/>
      <c r="MSK66" s="497"/>
      <c r="MSL66" s="497"/>
      <c r="MSM66" s="497"/>
      <c r="MSN66" s="497"/>
      <c r="MSO66" s="497"/>
      <c r="MSP66" s="497"/>
      <c r="MSQ66" s="497"/>
      <c r="MSR66" s="497"/>
      <c r="MSS66" s="497"/>
      <c r="MST66" s="497"/>
      <c r="MSU66" s="497"/>
      <c r="MSV66" s="497"/>
      <c r="MSW66" s="497"/>
      <c r="MSX66" s="497"/>
      <c r="MSY66" s="497"/>
      <c r="MSZ66" s="497"/>
      <c r="MTA66" s="497"/>
      <c r="MTB66" s="497"/>
      <c r="MTC66" s="497"/>
      <c r="MTD66" s="497"/>
      <c r="MTE66" s="497"/>
      <c r="MTF66" s="497"/>
      <c r="MTG66" s="497"/>
      <c r="MTH66" s="497"/>
      <c r="MTI66" s="497"/>
      <c r="MTJ66" s="497"/>
      <c r="MTK66" s="497"/>
      <c r="MTL66" s="497"/>
      <c r="MTM66" s="497"/>
      <c r="MTN66" s="497"/>
      <c r="MTO66" s="497"/>
      <c r="MTP66" s="497"/>
      <c r="MTQ66" s="497"/>
      <c r="MTR66" s="497"/>
      <c r="MTS66" s="497"/>
      <c r="MTT66" s="497"/>
      <c r="MTU66" s="497"/>
      <c r="MTV66" s="497"/>
      <c r="MTW66" s="497"/>
      <c r="MTX66" s="497"/>
      <c r="MTY66" s="497"/>
      <c r="MTZ66" s="497"/>
      <c r="MUA66" s="497"/>
      <c r="MUB66" s="497"/>
      <c r="MUC66" s="497"/>
      <c r="MUD66" s="497"/>
      <c r="MUE66" s="497"/>
      <c r="MUF66" s="497"/>
      <c r="MUG66" s="497"/>
      <c r="MUH66" s="497"/>
      <c r="MUI66" s="497"/>
      <c r="MUJ66" s="497"/>
      <c r="MUK66" s="497"/>
      <c r="MUL66" s="497"/>
      <c r="MUM66" s="497"/>
      <c r="MUN66" s="497"/>
      <c r="MUO66" s="497"/>
      <c r="MUP66" s="497"/>
      <c r="MUQ66" s="497"/>
      <c r="MUR66" s="497"/>
      <c r="MUS66" s="497"/>
      <c r="MUT66" s="497"/>
      <c r="MUU66" s="497"/>
      <c r="MUV66" s="497"/>
      <c r="MUW66" s="497"/>
      <c r="MUX66" s="497"/>
      <c r="MUY66" s="497"/>
      <c r="MUZ66" s="497"/>
      <c r="MVA66" s="497"/>
      <c r="MVB66" s="497"/>
      <c r="MVC66" s="497"/>
      <c r="MVD66" s="497"/>
      <c r="MVE66" s="497"/>
      <c r="MVF66" s="497"/>
      <c r="MVG66" s="497"/>
      <c r="MVH66" s="497"/>
      <c r="MVI66" s="497"/>
      <c r="MVJ66" s="497"/>
      <c r="MVK66" s="497"/>
      <c r="MVL66" s="497"/>
      <c r="MVM66" s="497"/>
      <c r="MVN66" s="497"/>
      <c r="MVO66" s="497"/>
      <c r="MVP66" s="497"/>
      <c r="MVQ66" s="497"/>
      <c r="MVR66" s="497"/>
      <c r="MVS66" s="497"/>
      <c r="MVT66" s="497"/>
      <c r="MVU66" s="497"/>
      <c r="MVV66" s="497"/>
      <c r="MVW66" s="497"/>
      <c r="MVX66" s="497"/>
      <c r="MVY66" s="497"/>
      <c r="MVZ66" s="497"/>
      <c r="MWA66" s="497"/>
      <c r="MWB66" s="497"/>
      <c r="MWC66" s="497"/>
      <c r="MWD66" s="497"/>
      <c r="MWE66" s="497"/>
      <c r="MWF66" s="497"/>
      <c r="MWG66" s="497"/>
      <c r="MWH66" s="497"/>
      <c r="MWI66" s="497"/>
      <c r="MWJ66" s="497"/>
      <c r="MWK66" s="497"/>
      <c r="MWL66" s="497"/>
      <c r="MWM66" s="497"/>
      <c r="MWN66" s="497"/>
      <c r="MWO66" s="497"/>
      <c r="MWP66" s="497"/>
      <c r="MWQ66" s="497"/>
      <c r="MWR66" s="497"/>
      <c r="MWS66" s="497"/>
      <c r="MWT66" s="497"/>
      <c r="MWU66" s="497"/>
      <c r="MWV66" s="497"/>
      <c r="MWW66" s="497"/>
      <c r="MWX66" s="497"/>
      <c r="MWY66" s="497"/>
      <c r="MWZ66" s="497"/>
      <c r="MXA66" s="497"/>
      <c r="MXB66" s="497"/>
      <c r="MXC66" s="497"/>
      <c r="MXD66" s="497"/>
      <c r="MXE66" s="497"/>
      <c r="MXF66" s="497"/>
      <c r="MXG66" s="497"/>
      <c r="MXH66" s="497"/>
      <c r="MXI66" s="497"/>
      <c r="MXJ66" s="497"/>
      <c r="MXK66" s="497"/>
      <c r="MXL66" s="497"/>
      <c r="MXM66" s="497"/>
      <c r="MXN66" s="497"/>
      <c r="MXO66" s="497"/>
      <c r="MXP66" s="497"/>
      <c r="MXQ66" s="497"/>
      <c r="MXR66" s="497"/>
      <c r="MXS66" s="497"/>
      <c r="MXT66" s="497"/>
      <c r="MXU66" s="497"/>
      <c r="MXV66" s="497"/>
      <c r="MXW66" s="497"/>
      <c r="MXX66" s="497"/>
      <c r="MXY66" s="497"/>
      <c r="MXZ66" s="497"/>
      <c r="MYA66" s="497"/>
      <c r="MYB66" s="497"/>
      <c r="MYC66" s="497"/>
      <c r="MYD66" s="497"/>
      <c r="MYE66" s="497"/>
      <c r="MYF66" s="497"/>
      <c r="MYG66" s="497"/>
      <c r="MYH66" s="497"/>
      <c r="MYI66" s="497"/>
      <c r="MYJ66" s="497"/>
      <c r="MYK66" s="497"/>
      <c r="MYL66" s="497"/>
      <c r="MYM66" s="497"/>
      <c r="MYN66" s="497"/>
      <c r="MYO66" s="497"/>
      <c r="MYP66" s="497"/>
      <c r="MYQ66" s="497"/>
      <c r="MYR66" s="497"/>
      <c r="MYS66" s="497"/>
      <c r="MYT66" s="497"/>
      <c r="MYU66" s="497"/>
      <c r="MYV66" s="497"/>
      <c r="MYW66" s="497"/>
      <c r="MYX66" s="497"/>
      <c r="MYY66" s="497"/>
      <c r="MYZ66" s="497"/>
      <c r="MZA66" s="497"/>
      <c r="MZB66" s="497"/>
      <c r="MZC66" s="497"/>
      <c r="MZD66" s="497"/>
      <c r="MZE66" s="497"/>
      <c r="MZF66" s="497"/>
      <c r="MZG66" s="497"/>
      <c r="MZH66" s="497"/>
      <c r="MZI66" s="497"/>
      <c r="MZJ66" s="497"/>
      <c r="MZK66" s="497"/>
      <c r="MZL66" s="497"/>
      <c r="MZM66" s="497"/>
      <c r="MZN66" s="497"/>
      <c r="MZO66" s="497"/>
      <c r="MZP66" s="497"/>
      <c r="MZQ66" s="497"/>
      <c r="MZR66" s="497"/>
      <c r="MZS66" s="497"/>
      <c r="MZT66" s="497"/>
      <c r="MZU66" s="497"/>
      <c r="MZV66" s="497"/>
      <c r="MZW66" s="497"/>
      <c r="MZX66" s="497"/>
      <c r="MZY66" s="497"/>
      <c r="MZZ66" s="497"/>
      <c r="NAA66" s="497"/>
      <c r="NAB66" s="497"/>
      <c r="NAC66" s="497"/>
      <c r="NAD66" s="497"/>
      <c r="NAE66" s="497"/>
      <c r="NAF66" s="497"/>
      <c r="NAG66" s="497"/>
      <c r="NAH66" s="497"/>
      <c r="NAI66" s="497"/>
      <c r="NAJ66" s="497"/>
      <c r="NAK66" s="497"/>
      <c r="NAL66" s="497"/>
      <c r="NAM66" s="497"/>
      <c r="NAN66" s="497"/>
      <c r="NAO66" s="497"/>
      <c r="NAP66" s="497"/>
      <c r="NAQ66" s="497"/>
      <c r="NAR66" s="497"/>
      <c r="NAS66" s="497"/>
      <c r="NAT66" s="497"/>
      <c r="NAU66" s="497"/>
      <c r="NAV66" s="497"/>
      <c r="NAW66" s="497"/>
      <c r="NAX66" s="497"/>
      <c r="NAY66" s="497"/>
      <c r="NAZ66" s="497"/>
      <c r="NBA66" s="497"/>
      <c r="NBB66" s="497"/>
      <c r="NBC66" s="497"/>
      <c r="NBD66" s="497"/>
      <c r="NBE66" s="497"/>
      <c r="NBF66" s="497"/>
      <c r="NBG66" s="497"/>
      <c r="NBH66" s="497"/>
      <c r="NBI66" s="497"/>
      <c r="NBJ66" s="497"/>
      <c r="NBK66" s="497"/>
      <c r="NBL66" s="497"/>
      <c r="NBM66" s="497"/>
      <c r="NBN66" s="497"/>
      <c r="NBO66" s="497"/>
      <c r="NBP66" s="497"/>
      <c r="NBQ66" s="497"/>
      <c r="NBR66" s="497"/>
      <c r="NBS66" s="497"/>
      <c r="NBT66" s="497"/>
      <c r="NBU66" s="497"/>
      <c r="NBV66" s="497"/>
      <c r="NBW66" s="497"/>
      <c r="NBX66" s="497"/>
      <c r="NBY66" s="497"/>
      <c r="NBZ66" s="497"/>
      <c r="NCA66" s="497"/>
      <c r="NCB66" s="497"/>
      <c r="NCC66" s="497"/>
      <c r="NCD66" s="497"/>
      <c r="NCE66" s="497"/>
      <c r="NCF66" s="497"/>
      <c r="NCG66" s="497"/>
      <c r="NCH66" s="497"/>
      <c r="NCI66" s="497"/>
      <c r="NCJ66" s="497"/>
      <c r="NCK66" s="497"/>
      <c r="NCL66" s="497"/>
      <c r="NCM66" s="497"/>
      <c r="NCN66" s="497"/>
      <c r="NCO66" s="497"/>
      <c r="NCP66" s="497"/>
      <c r="NCQ66" s="497"/>
      <c r="NCR66" s="497"/>
      <c r="NCS66" s="497"/>
      <c r="NCT66" s="497"/>
      <c r="NCU66" s="497"/>
      <c r="NCV66" s="497"/>
      <c r="NCW66" s="497"/>
      <c r="NCX66" s="497"/>
      <c r="NCY66" s="497"/>
      <c r="NCZ66" s="497"/>
      <c r="NDA66" s="497"/>
      <c r="NDB66" s="497"/>
      <c r="NDC66" s="497"/>
      <c r="NDD66" s="497"/>
      <c r="NDE66" s="497"/>
      <c r="NDF66" s="497"/>
      <c r="NDG66" s="497"/>
      <c r="NDH66" s="497"/>
      <c r="NDI66" s="497"/>
      <c r="NDJ66" s="497"/>
      <c r="NDK66" s="497"/>
      <c r="NDL66" s="497"/>
      <c r="NDM66" s="497"/>
      <c r="NDN66" s="497"/>
      <c r="NDO66" s="497"/>
      <c r="NDP66" s="497"/>
      <c r="NDQ66" s="497"/>
      <c r="NDR66" s="497"/>
      <c r="NDS66" s="497"/>
      <c r="NDT66" s="497"/>
      <c r="NDU66" s="497"/>
      <c r="NDV66" s="497"/>
      <c r="NDW66" s="497"/>
      <c r="NDX66" s="497"/>
      <c r="NDY66" s="497"/>
      <c r="NDZ66" s="497"/>
      <c r="NEA66" s="497"/>
      <c r="NEB66" s="497"/>
      <c r="NEC66" s="497"/>
      <c r="NED66" s="497"/>
      <c r="NEE66" s="497"/>
      <c r="NEF66" s="497"/>
      <c r="NEG66" s="497"/>
      <c r="NEH66" s="497"/>
      <c r="NEI66" s="497"/>
      <c r="NEJ66" s="497"/>
      <c r="NEK66" s="497"/>
      <c r="NEL66" s="497"/>
      <c r="NEM66" s="497"/>
      <c r="NEN66" s="497"/>
      <c r="NEO66" s="497"/>
      <c r="NEP66" s="497"/>
      <c r="NEQ66" s="497"/>
      <c r="NER66" s="497"/>
      <c r="NES66" s="497"/>
      <c r="NET66" s="497"/>
      <c r="NEU66" s="497"/>
      <c r="NEV66" s="497"/>
      <c r="NEW66" s="497"/>
      <c r="NEX66" s="497"/>
      <c r="NEY66" s="497"/>
      <c r="NEZ66" s="497"/>
      <c r="NFA66" s="497"/>
      <c r="NFB66" s="497"/>
      <c r="NFC66" s="497"/>
      <c r="NFD66" s="497"/>
      <c r="NFE66" s="497"/>
      <c r="NFF66" s="497"/>
      <c r="NFG66" s="497"/>
      <c r="NFH66" s="497"/>
      <c r="NFI66" s="497"/>
      <c r="NFJ66" s="497"/>
      <c r="NFK66" s="497"/>
      <c r="NFL66" s="497"/>
      <c r="NFM66" s="497"/>
      <c r="NFN66" s="497"/>
      <c r="NFO66" s="497"/>
      <c r="NFP66" s="497"/>
      <c r="NFQ66" s="497"/>
      <c r="NFR66" s="497"/>
      <c r="NFS66" s="497"/>
      <c r="NFT66" s="497"/>
      <c r="NFU66" s="497"/>
      <c r="NFV66" s="497"/>
      <c r="NFW66" s="497"/>
      <c r="NFX66" s="497"/>
      <c r="NFY66" s="497"/>
      <c r="NFZ66" s="497"/>
      <c r="NGA66" s="497"/>
      <c r="NGB66" s="497"/>
      <c r="NGC66" s="497"/>
      <c r="NGD66" s="497"/>
      <c r="NGE66" s="497"/>
      <c r="NGF66" s="497"/>
      <c r="NGG66" s="497"/>
      <c r="NGH66" s="497"/>
      <c r="NGI66" s="497"/>
      <c r="NGJ66" s="497"/>
      <c r="NGK66" s="497"/>
      <c r="NGL66" s="497"/>
      <c r="NGM66" s="497"/>
      <c r="NGN66" s="497"/>
      <c r="NGO66" s="497"/>
      <c r="NGP66" s="497"/>
      <c r="NGQ66" s="497"/>
      <c r="NGR66" s="497"/>
      <c r="NGS66" s="497"/>
      <c r="NGT66" s="497"/>
      <c r="NGU66" s="497"/>
      <c r="NGV66" s="497"/>
      <c r="NGW66" s="497"/>
      <c r="NGX66" s="497"/>
      <c r="NGY66" s="497"/>
      <c r="NGZ66" s="497"/>
      <c r="NHA66" s="497"/>
      <c r="NHB66" s="497"/>
      <c r="NHC66" s="497"/>
      <c r="NHD66" s="497"/>
      <c r="NHE66" s="497"/>
      <c r="NHF66" s="497"/>
      <c r="NHG66" s="497"/>
      <c r="NHH66" s="497"/>
      <c r="NHI66" s="497"/>
      <c r="NHJ66" s="497"/>
      <c r="NHK66" s="497"/>
      <c r="NHL66" s="497"/>
      <c r="NHM66" s="497"/>
      <c r="NHN66" s="497"/>
      <c r="NHO66" s="497"/>
      <c r="NHP66" s="497"/>
      <c r="NHQ66" s="497"/>
      <c r="NHR66" s="497"/>
      <c r="NHS66" s="497"/>
      <c r="NHT66" s="497"/>
      <c r="NHU66" s="497"/>
      <c r="NHV66" s="497"/>
      <c r="NHW66" s="497"/>
      <c r="NHX66" s="497"/>
      <c r="NHY66" s="497"/>
      <c r="NHZ66" s="497"/>
      <c r="NIA66" s="497"/>
      <c r="NIB66" s="497"/>
      <c r="NIC66" s="497"/>
      <c r="NID66" s="497"/>
      <c r="NIE66" s="497"/>
      <c r="NIF66" s="497"/>
      <c r="NIG66" s="497"/>
      <c r="NIH66" s="497"/>
      <c r="NII66" s="497"/>
      <c r="NIJ66" s="497"/>
      <c r="NIK66" s="497"/>
      <c r="NIL66" s="497"/>
      <c r="NIM66" s="497"/>
      <c r="NIN66" s="497"/>
      <c r="NIO66" s="497"/>
      <c r="NIP66" s="497"/>
      <c r="NIQ66" s="497"/>
      <c r="NIR66" s="497"/>
      <c r="NIS66" s="497"/>
      <c r="NIT66" s="497"/>
      <c r="NIU66" s="497"/>
      <c r="NIV66" s="497"/>
      <c r="NIW66" s="497"/>
      <c r="NIX66" s="497"/>
      <c r="NIY66" s="497"/>
      <c r="NIZ66" s="497"/>
      <c r="NJA66" s="497"/>
      <c r="NJB66" s="497"/>
      <c r="NJC66" s="497"/>
      <c r="NJD66" s="497"/>
      <c r="NJE66" s="497"/>
      <c r="NJF66" s="497"/>
      <c r="NJG66" s="497"/>
      <c r="NJH66" s="497"/>
      <c r="NJI66" s="497"/>
      <c r="NJJ66" s="497"/>
      <c r="NJK66" s="497"/>
      <c r="NJL66" s="497"/>
      <c r="NJM66" s="497"/>
      <c r="NJN66" s="497"/>
      <c r="NJO66" s="497"/>
      <c r="NJP66" s="497"/>
      <c r="NJQ66" s="497"/>
      <c r="NJR66" s="497"/>
      <c r="NJS66" s="497"/>
      <c r="NJT66" s="497"/>
      <c r="NJU66" s="497"/>
      <c r="NJV66" s="497"/>
      <c r="NJW66" s="497"/>
      <c r="NJX66" s="497"/>
      <c r="NJY66" s="497"/>
      <c r="NJZ66" s="497"/>
      <c r="NKA66" s="497"/>
      <c r="NKB66" s="497"/>
      <c r="NKC66" s="497"/>
      <c r="NKD66" s="497"/>
      <c r="NKE66" s="497"/>
      <c r="NKF66" s="497"/>
      <c r="NKG66" s="497"/>
      <c r="NKH66" s="497"/>
      <c r="NKI66" s="497"/>
      <c r="NKJ66" s="497"/>
      <c r="NKK66" s="497"/>
      <c r="NKL66" s="497"/>
      <c r="NKM66" s="497"/>
      <c r="NKN66" s="497"/>
      <c r="NKO66" s="497"/>
      <c r="NKP66" s="497"/>
      <c r="NKQ66" s="497"/>
      <c r="NKR66" s="497"/>
      <c r="NKS66" s="497"/>
      <c r="NKT66" s="497"/>
      <c r="NKU66" s="497"/>
      <c r="NKV66" s="497"/>
      <c r="NKW66" s="497"/>
      <c r="NKX66" s="497"/>
      <c r="NKY66" s="497"/>
      <c r="NKZ66" s="497"/>
      <c r="NLA66" s="497"/>
      <c r="NLB66" s="497"/>
      <c r="NLC66" s="497"/>
      <c r="NLD66" s="497"/>
      <c r="NLE66" s="497"/>
      <c r="NLF66" s="497"/>
      <c r="NLG66" s="497"/>
      <c r="NLH66" s="497"/>
      <c r="NLI66" s="497"/>
      <c r="NLJ66" s="497"/>
      <c r="NLK66" s="497"/>
      <c r="NLL66" s="497"/>
      <c r="NLM66" s="497"/>
      <c r="NLN66" s="497"/>
      <c r="NLO66" s="497"/>
      <c r="NLP66" s="497"/>
      <c r="NLQ66" s="497"/>
      <c r="NLR66" s="497"/>
      <c r="NLS66" s="497"/>
      <c r="NLT66" s="497"/>
      <c r="NLU66" s="497"/>
      <c r="NLV66" s="497"/>
      <c r="NLW66" s="497"/>
      <c r="NLX66" s="497"/>
      <c r="NLY66" s="497"/>
      <c r="NLZ66" s="497"/>
      <c r="NMA66" s="497"/>
      <c r="NMB66" s="497"/>
      <c r="NMC66" s="497"/>
      <c r="NMD66" s="497"/>
      <c r="NME66" s="497"/>
      <c r="NMF66" s="497"/>
      <c r="NMG66" s="497"/>
      <c r="NMH66" s="497"/>
      <c r="NMI66" s="497"/>
      <c r="NMJ66" s="497"/>
      <c r="NMK66" s="497"/>
      <c r="NML66" s="497"/>
      <c r="NMM66" s="497"/>
      <c r="NMN66" s="497"/>
      <c r="NMO66" s="497"/>
      <c r="NMP66" s="497"/>
      <c r="NMQ66" s="497"/>
      <c r="NMR66" s="497"/>
      <c r="NMS66" s="497"/>
      <c r="NMT66" s="497"/>
      <c r="NMU66" s="497"/>
      <c r="NMV66" s="497"/>
      <c r="NMW66" s="497"/>
      <c r="NMX66" s="497"/>
      <c r="NMY66" s="497"/>
      <c r="NMZ66" s="497"/>
      <c r="NNA66" s="497"/>
      <c r="NNB66" s="497"/>
      <c r="NNC66" s="497"/>
      <c r="NND66" s="497"/>
      <c r="NNE66" s="497"/>
      <c r="NNF66" s="497"/>
      <c r="NNG66" s="497"/>
      <c r="NNH66" s="497"/>
      <c r="NNI66" s="497"/>
      <c r="NNJ66" s="497"/>
      <c r="NNK66" s="497"/>
      <c r="NNL66" s="497"/>
      <c r="NNM66" s="497"/>
      <c r="NNN66" s="497"/>
      <c r="NNO66" s="497"/>
      <c r="NNP66" s="497"/>
      <c r="NNQ66" s="497"/>
      <c r="NNR66" s="497"/>
      <c r="NNS66" s="497"/>
      <c r="NNT66" s="497"/>
      <c r="NNU66" s="497"/>
      <c r="NNV66" s="497"/>
      <c r="NNW66" s="497"/>
      <c r="NNX66" s="497"/>
      <c r="NNY66" s="497"/>
      <c r="NNZ66" s="497"/>
      <c r="NOA66" s="497"/>
      <c r="NOB66" s="497"/>
      <c r="NOC66" s="497"/>
      <c r="NOD66" s="497"/>
      <c r="NOE66" s="497"/>
      <c r="NOF66" s="497"/>
      <c r="NOG66" s="497"/>
      <c r="NOH66" s="497"/>
      <c r="NOI66" s="497"/>
      <c r="NOJ66" s="497"/>
      <c r="NOK66" s="497"/>
      <c r="NOL66" s="497"/>
      <c r="NOM66" s="497"/>
      <c r="NON66" s="497"/>
      <c r="NOO66" s="497"/>
      <c r="NOP66" s="497"/>
      <c r="NOQ66" s="497"/>
      <c r="NOR66" s="497"/>
      <c r="NOS66" s="497"/>
      <c r="NOT66" s="497"/>
      <c r="NOU66" s="497"/>
      <c r="NOV66" s="497"/>
      <c r="NOW66" s="497"/>
      <c r="NOX66" s="497"/>
      <c r="NOY66" s="497"/>
      <c r="NOZ66" s="497"/>
      <c r="NPA66" s="497"/>
      <c r="NPB66" s="497"/>
      <c r="NPC66" s="497"/>
      <c r="NPD66" s="497"/>
      <c r="NPE66" s="497"/>
      <c r="NPF66" s="497"/>
      <c r="NPG66" s="497"/>
      <c r="NPH66" s="497"/>
      <c r="NPI66" s="497"/>
      <c r="NPJ66" s="497"/>
      <c r="NPK66" s="497"/>
      <c r="NPL66" s="497"/>
      <c r="NPM66" s="497"/>
      <c r="NPN66" s="497"/>
      <c r="NPO66" s="497"/>
      <c r="NPP66" s="497"/>
      <c r="NPQ66" s="497"/>
      <c r="NPR66" s="497"/>
      <c r="NPS66" s="497"/>
      <c r="NPT66" s="497"/>
      <c r="NPU66" s="497"/>
      <c r="NPV66" s="497"/>
      <c r="NPW66" s="497"/>
      <c r="NPX66" s="497"/>
      <c r="NPY66" s="497"/>
      <c r="NPZ66" s="497"/>
      <c r="NQA66" s="497"/>
      <c r="NQB66" s="497"/>
      <c r="NQC66" s="497"/>
      <c r="NQD66" s="497"/>
      <c r="NQE66" s="497"/>
      <c r="NQF66" s="497"/>
      <c r="NQG66" s="497"/>
      <c r="NQH66" s="497"/>
      <c r="NQI66" s="497"/>
      <c r="NQJ66" s="497"/>
      <c r="NQK66" s="497"/>
      <c r="NQL66" s="497"/>
      <c r="NQM66" s="497"/>
      <c r="NQN66" s="497"/>
      <c r="NQO66" s="497"/>
      <c r="NQP66" s="497"/>
      <c r="NQQ66" s="497"/>
      <c r="NQR66" s="497"/>
      <c r="NQS66" s="497"/>
      <c r="NQT66" s="497"/>
      <c r="NQU66" s="497"/>
      <c r="NQV66" s="497"/>
      <c r="NQW66" s="497"/>
      <c r="NQX66" s="497"/>
      <c r="NQY66" s="497"/>
      <c r="NQZ66" s="497"/>
      <c r="NRA66" s="497"/>
      <c r="NRB66" s="497"/>
      <c r="NRC66" s="497"/>
      <c r="NRD66" s="497"/>
      <c r="NRE66" s="497"/>
      <c r="NRF66" s="497"/>
      <c r="NRG66" s="497"/>
      <c r="NRH66" s="497"/>
      <c r="NRI66" s="497"/>
      <c r="NRJ66" s="497"/>
      <c r="NRK66" s="497"/>
      <c r="NRL66" s="497"/>
      <c r="NRM66" s="497"/>
      <c r="NRN66" s="497"/>
      <c r="NRO66" s="497"/>
      <c r="NRP66" s="497"/>
      <c r="NRQ66" s="497"/>
      <c r="NRR66" s="497"/>
      <c r="NRS66" s="497"/>
      <c r="NRT66" s="497"/>
      <c r="NRU66" s="497"/>
      <c r="NRV66" s="497"/>
      <c r="NRW66" s="497"/>
      <c r="NRX66" s="497"/>
      <c r="NRY66" s="497"/>
      <c r="NRZ66" s="497"/>
      <c r="NSA66" s="497"/>
      <c r="NSB66" s="497"/>
      <c r="NSC66" s="497"/>
      <c r="NSD66" s="497"/>
      <c r="NSE66" s="497"/>
      <c r="NSF66" s="497"/>
      <c r="NSG66" s="497"/>
      <c r="NSH66" s="497"/>
      <c r="NSI66" s="497"/>
      <c r="NSJ66" s="497"/>
      <c r="NSK66" s="497"/>
      <c r="NSL66" s="497"/>
      <c r="NSM66" s="497"/>
      <c r="NSN66" s="497"/>
      <c r="NSO66" s="497"/>
      <c r="NSP66" s="497"/>
      <c r="NSQ66" s="497"/>
      <c r="NSR66" s="497"/>
      <c r="NSS66" s="497"/>
      <c r="NST66" s="497"/>
      <c r="NSU66" s="497"/>
      <c r="NSV66" s="497"/>
      <c r="NSW66" s="497"/>
      <c r="NSX66" s="497"/>
      <c r="NSY66" s="497"/>
      <c r="NSZ66" s="497"/>
      <c r="NTA66" s="497"/>
      <c r="NTB66" s="497"/>
      <c r="NTC66" s="497"/>
      <c r="NTD66" s="497"/>
      <c r="NTE66" s="497"/>
      <c r="NTF66" s="497"/>
      <c r="NTG66" s="497"/>
      <c r="NTH66" s="497"/>
      <c r="NTI66" s="497"/>
      <c r="NTJ66" s="497"/>
      <c r="NTK66" s="497"/>
      <c r="NTL66" s="497"/>
      <c r="NTM66" s="497"/>
      <c r="NTN66" s="497"/>
      <c r="NTO66" s="497"/>
      <c r="NTP66" s="497"/>
      <c r="NTQ66" s="497"/>
      <c r="NTR66" s="497"/>
      <c r="NTS66" s="497"/>
      <c r="NTT66" s="497"/>
      <c r="NTU66" s="497"/>
      <c r="NTV66" s="497"/>
      <c r="NTW66" s="497"/>
      <c r="NTX66" s="497"/>
      <c r="NTY66" s="497"/>
      <c r="NTZ66" s="497"/>
      <c r="NUA66" s="497"/>
      <c r="NUB66" s="497"/>
      <c r="NUC66" s="497"/>
      <c r="NUD66" s="497"/>
      <c r="NUE66" s="497"/>
      <c r="NUF66" s="497"/>
      <c r="NUG66" s="497"/>
      <c r="NUH66" s="497"/>
      <c r="NUI66" s="497"/>
      <c r="NUJ66" s="497"/>
      <c r="NUK66" s="497"/>
      <c r="NUL66" s="497"/>
      <c r="NUM66" s="497"/>
      <c r="NUN66" s="497"/>
      <c r="NUO66" s="497"/>
      <c r="NUP66" s="497"/>
      <c r="NUQ66" s="497"/>
      <c r="NUR66" s="497"/>
      <c r="NUS66" s="497"/>
      <c r="NUT66" s="497"/>
      <c r="NUU66" s="497"/>
      <c r="NUV66" s="497"/>
      <c r="NUW66" s="497"/>
      <c r="NUX66" s="497"/>
      <c r="NUY66" s="497"/>
      <c r="NUZ66" s="497"/>
      <c r="NVA66" s="497"/>
      <c r="NVB66" s="497"/>
      <c r="NVC66" s="497"/>
      <c r="NVD66" s="497"/>
      <c r="NVE66" s="497"/>
      <c r="NVF66" s="497"/>
      <c r="NVG66" s="497"/>
      <c r="NVH66" s="497"/>
      <c r="NVI66" s="497"/>
      <c r="NVJ66" s="497"/>
      <c r="NVK66" s="497"/>
      <c r="NVL66" s="497"/>
      <c r="NVM66" s="497"/>
      <c r="NVN66" s="497"/>
      <c r="NVO66" s="497"/>
      <c r="NVP66" s="497"/>
      <c r="NVQ66" s="497"/>
      <c r="NVR66" s="497"/>
      <c r="NVS66" s="497"/>
      <c r="NVT66" s="497"/>
      <c r="NVU66" s="497"/>
      <c r="NVV66" s="497"/>
      <c r="NVW66" s="497"/>
      <c r="NVX66" s="497"/>
      <c r="NVY66" s="497"/>
      <c r="NVZ66" s="497"/>
      <c r="NWA66" s="497"/>
      <c r="NWB66" s="497"/>
      <c r="NWC66" s="497"/>
      <c r="NWD66" s="497"/>
      <c r="NWE66" s="497"/>
      <c r="NWF66" s="497"/>
      <c r="NWG66" s="497"/>
      <c r="NWH66" s="497"/>
      <c r="NWI66" s="497"/>
      <c r="NWJ66" s="497"/>
      <c r="NWK66" s="497"/>
      <c r="NWL66" s="497"/>
      <c r="NWM66" s="497"/>
      <c r="NWN66" s="497"/>
      <c r="NWO66" s="497"/>
      <c r="NWP66" s="497"/>
      <c r="NWQ66" s="497"/>
      <c r="NWR66" s="497"/>
      <c r="NWS66" s="497"/>
      <c r="NWT66" s="497"/>
      <c r="NWU66" s="497"/>
      <c r="NWV66" s="497"/>
      <c r="NWW66" s="497"/>
      <c r="NWX66" s="497"/>
      <c r="NWY66" s="497"/>
      <c r="NWZ66" s="497"/>
      <c r="NXA66" s="497"/>
      <c r="NXB66" s="497"/>
      <c r="NXC66" s="497"/>
      <c r="NXD66" s="497"/>
      <c r="NXE66" s="497"/>
      <c r="NXF66" s="497"/>
      <c r="NXG66" s="497"/>
      <c r="NXH66" s="497"/>
      <c r="NXI66" s="497"/>
      <c r="NXJ66" s="497"/>
      <c r="NXK66" s="497"/>
      <c r="NXL66" s="497"/>
      <c r="NXM66" s="497"/>
      <c r="NXN66" s="497"/>
      <c r="NXO66" s="497"/>
      <c r="NXP66" s="497"/>
      <c r="NXQ66" s="497"/>
      <c r="NXR66" s="497"/>
      <c r="NXS66" s="497"/>
      <c r="NXT66" s="497"/>
      <c r="NXU66" s="497"/>
      <c r="NXV66" s="497"/>
      <c r="NXW66" s="497"/>
      <c r="NXX66" s="497"/>
      <c r="NXY66" s="497"/>
      <c r="NXZ66" s="497"/>
      <c r="NYA66" s="497"/>
      <c r="NYB66" s="497"/>
      <c r="NYC66" s="497"/>
      <c r="NYD66" s="497"/>
      <c r="NYE66" s="497"/>
      <c r="NYF66" s="497"/>
      <c r="NYG66" s="497"/>
      <c r="NYH66" s="497"/>
      <c r="NYI66" s="497"/>
      <c r="NYJ66" s="497"/>
      <c r="NYK66" s="497"/>
      <c r="NYL66" s="497"/>
      <c r="NYM66" s="497"/>
      <c r="NYN66" s="497"/>
      <c r="NYO66" s="497"/>
      <c r="NYP66" s="497"/>
      <c r="NYQ66" s="497"/>
      <c r="NYR66" s="497"/>
      <c r="NYS66" s="497"/>
      <c r="NYT66" s="497"/>
      <c r="NYU66" s="497"/>
      <c r="NYV66" s="497"/>
      <c r="NYW66" s="497"/>
      <c r="NYX66" s="497"/>
      <c r="NYY66" s="497"/>
      <c r="NYZ66" s="497"/>
      <c r="NZA66" s="497"/>
      <c r="NZB66" s="497"/>
      <c r="NZC66" s="497"/>
      <c r="NZD66" s="497"/>
      <c r="NZE66" s="497"/>
      <c r="NZF66" s="497"/>
      <c r="NZG66" s="497"/>
      <c r="NZH66" s="497"/>
      <c r="NZI66" s="497"/>
      <c r="NZJ66" s="497"/>
      <c r="NZK66" s="497"/>
      <c r="NZL66" s="497"/>
      <c r="NZM66" s="497"/>
      <c r="NZN66" s="497"/>
      <c r="NZO66" s="497"/>
      <c r="NZP66" s="497"/>
      <c r="NZQ66" s="497"/>
      <c r="NZR66" s="497"/>
      <c r="NZS66" s="497"/>
      <c r="NZT66" s="497"/>
      <c r="NZU66" s="497"/>
      <c r="NZV66" s="497"/>
      <c r="NZW66" s="497"/>
      <c r="NZX66" s="497"/>
      <c r="NZY66" s="497"/>
      <c r="NZZ66" s="497"/>
      <c r="OAA66" s="497"/>
      <c r="OAB66" s="497"/>
      <c r="OAC66" s="497"/>
      <c r="OAD66" s="497"/>
      <c r="OAE66" s="497"/>
      <c r="OAF66" s="497"/>
      <c r="OAG66" s="497"/>
      <c r="OAH66" s="497"/>
      <c r="OAI66" s="497"/>
      <c r="OAJ66" s="497"/>
      <c r="OAK66" s="497"/>
      <c r="OAL66" s="497"/>
      <c r="OAM66" s="497"/>
      <c r="OAN66" s="497"/>
      <c r="OAO66" s="497"/>
      <c r="OAP66" s="497"/>
      <c r="OAQ66" s="497"/>
      <c r="OAR66" s="497"/>
      <c r="OAS66" s="497"/>
      <c r="OAT66" s="497"/>
      <c r="OAU66" s="497"/>
      <c r="OAV66" s="497"/>
      <c r="OAW66" s="497"/>
      <c r="OAX66" s="497"/>
      <c r="OAY66" s="497"/>
      <c r="OAZ66" s="497"/>
      <c r="OBA66" s="497"/>
      <c r="OBB66" s="497"/>
      <c r="OBC66" s="497"/>
      <c r="OBD66" s="497"/>
      <c r="OBE66" s="497"/>
      <c r="OBF66" s="497"/>
      <c r="OBG66" s="497"/>
      <c r="OBH66" s="497"/>
      <c r="OBI66" s="497"/>
      <c r="OBJ66" s="497"/>
      <c r="OBK66" s="497"/>
      <c r="OBL66" s="497"/>
      <c r="OBM66" s="497"/>
      <c r="OBN66" s="497"/>
      <c r="OBO66" s="497"/>
      <c r="OBP66" s="497"/>
      <c r="OBQ66" s="497"/>
      <c r="OBR66" s="497"/>
      <c r="OBS66" s="497"/>
      <c r="OBT66" s="497"/>
      <c r="OBU66" s="497"/>
      <c r="OBV66" s="497"/>
      <c r="OBW66" s="497"/>
      <c r="OBX66" s="497"/>
      <c r="OBY66" s="497"/>
      <c r="OBZ66" s="497"/>
      <c r="OCA66" s="497"/>
      <c r="OCB66" s="497"/>
      <c r="OCC66" s="497"/>
      <c r="OCD66" s="497"/>
      <c r="OCE66" s="497"/>
      <c r="OCF66" s="497"/>
      <c r="OCG66" s="497"/>
      <c r="OCH66" s="497"/>
      <c r="OCI66" s="497"/>
      <c r="OCJ66" s="497"/>
      <c r="OCK66" s="497"/>
      <c r="OCL66" s="497"/>
      <c r="OCM66" s="497"/>
      <c r="OCN66" s="497"/>
      <c r="OCO66" s="497"/>
      <c r="OCP66" s="497"/>
      <c r="OCQ66" s="497"/>
      <c r="OCR66" s="497"/>
      <c r="OCS66" s="497"/>
      <c r="OCT66" s="497"/>
      <c r="OCU66" s="497"/>
      <c r="OCV66" s="497"/>
      <c r="OCW66" s="497"/>
      <c r="OCX66" s="497"/>
      <c r="OCY66" s="497"/>
      <c r="OCZ66" s="497"/>
      <c r="ODA66" s="497"/>
      <c r="ODB66" s="497"/>
      <c r="ODC66" s="497"/>
      <c r="ODD66" s="497"/>
      <c r="ODE66" s="497"/>
      <c r="ODF66" s="497"/>
      <c r="ODG66" s="497"/>
      <c r="ODH66" s="497"/>
      <c r="ODI66" s="497"/>
      <c r="ODJ66" s="497"/>
      <c r="ODK66" s="497"/>
      <c r="ODL66" s="497"/>
      <c r="ODM66" s="497"/>
      <c r="ODN66" s="497"/>
      <c r="ODO66" s="497"/>
      <c r="ODP66" s="497"/>
      <c r="ODQ66" s="497"/>
      <c r="ODR66" s="497"/>
      <c r="ODS66" s="497"/>
      <c r="ODT66" s="497"/>
      <c r="ODU66" s="497"/>
      <c r="ODV66" s="497"/>
      <c r="ODW66" s="497"/>
      <c r="ODX66" s="497"/>
      <c r="ODY66" s="497"/>
      <c r="ODZ66" s="497"/>
      <c r="OEA66" s="497"/>
      <c r="OEB66" s="497"/>
      <c r="OEC66" s="497"/>
      <c r="OED66" s="497"/>
      <c r="OEE66" s="497"/>
      <c r="OEF66" s="497"/>
      <c r="OEG66" s="497"/>
      <c r="OEH66" s="497"/>
      <c r="OEI66" s="497"/>
      <c r="OEJ66" s="497"/>
      <c r="OEK66" s="497"/>
      <c r="OEL66" s="497"/>
      <c r="OEM66" s="497"/>
      <c r="OEN66" s="497"/>
      <c r="OEO66" s="497"/>
      <c r="OEP66" s="497"/>
      <c r="OEQ66" s="497"/>
      <c r="OER66" s="497"/>
      <c r="OES66" s="497"/>
      <c r="OET66" s="497"/>
      <c r="OEU66" s="497"/>
      <c r="OEV66" s="497"/>
      <c r="OEW66" s="497"/>
      <c r="OEX66" s="497"/>
      <c r="OEY66" s="497"/>
      <c r="OEZ66" s="497"/>
      <c r="OFA66" s="497"/>
      <c r="OFB66" s="497"/>
      <c r="OFC66" s="497"/>
      <c r="OFD66" s="497"/>
      <c r="OFE66" s="497"/>
      <c r="OFF66" s="497"/>
      <c r="OFG66" s="497"/>
      <c r="OFH66" s="497"/>
      <c r="OFI66" s="497"/>
      <c r="OFJ66" s="497"/>
      <c r="OFK66" s="497"/>
      <c r="OFL66" s="497"/>
      <c r="OFM66" s="497"/>
      <c r="OFN66" s="497"/>
      <c r="OFO66" s="497"/>
      <c r="OFP66" s="497"/>
      <c r="OFQ66" s="497"/>
      <c r="OFR66" s="497"/>
      <c r="OFS66" s="497"/>
      <c r="OFT66" s="497"/>
      <c r="OFU66" s="497"/>
      <c r="OFV66" s="497"/>
      <c r="OFW66" s="497"/>
      <c r="OFX66" s="497"/>
      <c r="OFY66" s="497"/>
      <c r="OFZ66" s="497"/>
      <c r="OGA66" s="497"/>
      <c r="OGB66" s="497"/>
      <c r="OGC66" s="497"/>
      <c r="OGD66" s="497"/>
      <c r="OGE66" s="497"/>
      <c r="OGF66" s="497"/>
      <c r="OGG66" s="497"/>
      <c r="OGH66" s="497"/>
      <c r="OGI66" s="497"/>
      <c r="OGJ66" s="497"/>
      <c r="OGK66" s="497"/>
      <c r="OGL66" s="497"/>
      <c r="OGM66" s="497"/>
      <c r="OGN66" s="497"/>
      <c r="OGO66" s="497"/>
      <c r="OGP66" s="497"/>
      <c r="OGQ66" s="497"/>
      <c r="OGR66" s="497"/>
      <c r="OGS66" s="497"/>
      <c r="OGT66" s="497"/>
      <c r="OGU66" s="497"/>
      <c r="OGV66" s="497"/>
      <c r="OGW66" s="497"/>
      <c r="OGX66" s="497"/>
      <c r="OGY66" s="497"/>
      <c r="OGZ66" s="497"/>
      <c r="OHA66" s="497"/>
      <c r="OHB66" s="497"/>
      <c r="OHC66" s="497"/>
      <c r="OHD66" s="497"/>
      <c r="OHE66" s="497"/>
      <c r="OHF66" s="497"/>
      <c r="OHG66" s="497"/>
      <c r="OHH66" s="497"/>
      <c r="OHI66" s="497"/>
      <c r="OHJ66" s="497"/>
      <c r="OHK66" s="497"/>
      <c r="OHL66" s="497"/>
      <c r="OHM66" s="497"/>
      <c r="OHN66" s="497"/>
      <c r="OHO66" s="497"/>
      <c r="OHP66" s="497"/>
      <c r="OHQ66" s="497"/>
      <c r="OHR66" s="497"/>
      <c r="OHS66" s="497"/>
      <c r="OHT66" s="497"/>
      <c r="OHU66" s="497"/>
      <c r="OHV66" s="497"/>
      <c r="OHW66" s="497"/>
      <c r="OHX66" s="497"/>
      <c r="OHY66" s="497"/>
      <c r="OHZ66" s="497"/>
      <c r="OIA66" s="497"/>
      <c r="OIB66" s="497"/>
      <c r="OIC66" s="497"/>
      <c r="OID66" s="497"/>
      <c r="OIE66" s="497"/>
      <c r="OIF66" s="497"/>
      <c r="OIG66" s="497"/>
      <c r="OIH66" s="497"/>
      <c r="OII66" s="497"/>
      <c r="OIJ66" s="497"/>
      <c r="OIK66" s="497"/>
      <c r="OIL66" s="497"/>
      <c r="OIM66" s="497"/>
      <c r="OIN66" s="497"/>
      <c r="OIO66" s="497"/>
      <c r="OIP66" s="497"/>
      <c r="OIQ66" s="497"/>
      <c r="OIR66" s="497"/>
      <c r="OIS66" s="497"/>
      <c r="OIT66" s="497"/>
      <c r="OIU66" s="497"/>
      <c r="OIV66" s="497"/>
      <c r="OIW66" s="497"/>
      <c r="OIX66" s="497"/>
      <c r="OIY66" s="497"/>
      <c r="OIZ66" s="497"/>
      <c r="OJA66" s="497"/>
      <c r="OJB66" s="497"/>
      <c r="OJC66" s="497"/>
      <c r="OJD66" s="497"/>
      <c r="OJE66" s="497"/>
      <c r="OJF66" s="497"/>
      <c r="OJG66" s="497"/>
      <c r="OJH66" s="497"/>
      <c r="OJI66" s="497"/>
      <c r="OJJ66" s="497"/>
      <c r="OJK66" s="497"/>
      <c r="OJL66" s="497"/>
      <c r="OJM66" s="497"/>
      <c r="OJN66" s="497"/>
      <c r="OJO66" s="497"/>
      <c r="OJP66" s="497"/>
      <c r="OJQ66" s="497"/>
      <c r="OJR66" s="497"/>
      <c r="OJS66" s="497"/>
      <c r="OJT66" s="497"/>
      <c r="OJU66" s="497"/>
      <c r="OJV66" s="497"/>
      <c r="OJW66" s="497"/>
      <c r="OJX66" s="497"/>
      <c r="OJY66" s="497"/>
      <c r="OJZ66" s="497"/>
      <c r="OKA66" s="497"/>
      <c r="OKB66" s="497"/>
      <c r="OKC66" s="497"/>
      <c r="OKD66" s="497"/>
      <c r="OKE66" s="497"/>
      <c r="OKF66" s="497"/>
      <c r="OKG66" s="497"/>
      <c r="OKH66" s="497"/>
      <c r="OKI66" s="497"/>
      <c r="OKJ66" s="497"/>
      <c r="OKK66" s="497"/>
      <c r="OKL66" s="497"/>
      <c r="OKM66" s="497"/>
      <c r="OKN66" s="497"/>
      <c r="OKO66" s="497"/>
      <c r="OKP66" s="497"/>
      <c r="OKQ66" s="497"/>
      <c r="OKR66" s="497"/>
      <c r="OKS66" s="497"/>
      <c r="OKT66" s="497"/>
      <c r="OKU66" s="497"/>
      <c r="OKV66" s="497"/>
      <c r="OKW66" s="497"/>
      <c r="OKX66" s="497"/>
      <c r="OKY66" s="497"/>
      <c r="OKZ66" s="497"/>
      <c r="OLA66" s="497"/>
      <c r="OLB66" s="497"/>
      <c r="OLC66" s="497"/>
      <c r="OLD66" s="497"/>
      <c r="OLE66" s="497"/>
      <c r="OLF66" s="497"/>
      <c r="OLG66" s="497"/>
      <c r="OLH66" s="497"/>
      <c r="OLI66" s="497"/>
      <c r="OLJ66" s="497"/>
      <c r="OLK66" s="497"/>
      <c r="OLL66" s="497"/>
      <c r="OLM66" s="497"/>
      <c r="OLN66" s="497"/>
      <c r="OLO66" s="497"/>
      <c r="OLP66" s="497"/>
      <c r="OLQ66" s="497"/>
      <c r="OLR66" s="497"/>
      <c r="OLS66" s="497"/>
      <c r="OLT66" s="497"/>
      <c r="OLU66" s="497"/>
      <c r="OLV66" s="497"/>
      <c r="OLW66" s="497"/>
      <c r="OLX66" s="497"/>
      <c r="OLY66" s="497"/>
      <c r="OLZ66" s="497"/>
      <c r="OMA66" s="497"/>
      <c r="OMB66" s="497"/>
      <c r="OMC66" s="497"/>
      <c r="OMD66" s="497"/>
      <c r="OME66" s="497"/>
      <c r="OMF66" s="497"/>
      <c r="OMG66" s="497"/>
      <c r="OMH66" s="497"/>
      <c r="OMI66" s="497"/>
      <c r="OMJ66" s="497"/>
      <c r="OMK66" s="497"/>
      <c r="OML66" s="497"/>
      <c r="OMM66" s="497"/>
      <c r="OMN66" s="497"/>
      <c r="OMO66" s="497"/>
      <c r="OMP66" s="497"/>
      <c r="OMQ66" s="497"/>
      <c r="OMR66" s="497"/>
      <c r="OMS66" s="497"/>
      <c r="OMT66" s="497"/>
      <c r="OMU66" s="497"/>
      <c r="OMV66" s="497"/>
      <c r="OMW66" s="497"/>
      <c r="OMX66" s="497"/>
      <c r="OMY66" s="497"/>
      <c r="OMZ66" s="497"/>
      <c r="ONA66" s="497"/>
      <c r="ONB66" s="497"/>
      <c r="ONC66" s="497"/>
      <c r="OND66" s="497"/>
      <c r="ONE66" s="497"/>
      <c r="ONF66" s="497"/>
      <c r="ONG66" s="497"/>
      <c r="ONH66" s="497"/>
      <c r="ONI66" s="497"/>
      <c r="ONJ66" s="497"/>
      <c r="ONK66" s="497"/>
      <c r="ONL66" s="497"/>
      <c r="ONM66" s="497"/>
      <c r="ONN66" s="497"/>
      <c r="ONO66" s="497"/>
      <c r="ONP66" s="497"/>
      <c r="ONQ66" s="497"/>
      <c r="ONR66" s="497"/>
      <c r="ONS66" s="497"/>
      <c r="ONT66" s="497"/>
      <c r="ONU66" s="497"/>
      <c r="ONV66" s="497"/>
      <c r="ONW66" s="497"/>
      <c r="ONX66" s="497"/>
      <c r="ONY66" s="497"/>
      <c r="ONZ66" s="497"/>
      <c r="OOA66" s="497"/>
      <c r="OOB66" s="497"/>
      <c r="OOC66" s="497"/>
      <c r="OOD66" s="497"/>
      <c r="OOE66" s="497"/>
      <c r="OOF66" s="497"/>
      <c r="OOG66" s="497"/>
      <c r="OOH66" s="497"/>
      <c r="OOI66" s="497"/>
      <c r="OOJ66" s="497"/>
      <c r="OOK66" s="497"/>
      <c r="OOL66" s="497"/>
      <c r="OOM66" s="497"/>
      <c r="OON66" s="497"/>
      <c r="OOO66" s="497"/>
      <c r="OOP66" s="497"/>
      <c r="OOQ66" s="497"/>
      <c r="OOR66" s="497"/>
      <c r="OOS66" s="497"/>
      <c r="OOT66" s="497"/>
      <c r="OOU66" s="497"/>
      <c r="OOV66" s="497"/>
      <c r="OOW66" s="497"/>
      <c r="OOX66" s="497"/>
      <c r="OOY66" s="497"/>
      <c r="OOZ66" s="497"/>
      <c r="OPA66" s="497"/>
      <c r="OPB66" s="497"/>
      <c r="OPC66" s="497"/>
      <c r="OPD66" s="497"/>
      <c r="OPE66" s="497"/>
      <c r="OPF66" s="497"/>
      <c r="OPG66" s="497"/>
      <c r="OPH66" s="497"/>
      <c r="OPI66" s="497"/>
      <c r="OPJ66" s="497"/>
      <c r="OPK66" s="497"/>
      <c r="OPL66" s="497"/>
      <c r="OPM66" s="497"/>
      <c r="OPN66" s="497"/>
      <c r="OPO66" s="497"/>
      <c r="OPP66" s="497"/>
      <c r="OPQ66" s="497"/>
      <c r="OPR66" s="497"/>
      <c r="OPS66" s="497"/>
      <c r="OPT66" s="497"/>
      <c r="OPU66" s="497"/>
      <c r="OPV66" s="497"/>
      <c r="OPW66" s="497"/>
      <c r="OPX66" s="497"/>
      <c r="OPY66" s="497"/>
      <c r="OPZ66" s="497"/>
      <c r="OQA66" s="497"/>
      <c r="OQB66" s="497"/>
      <c r="OQC66" s="497"/>
      <c r="OQD66" s="497"/>
      <c r="OQE66" s="497"/>
      <c r="OQF66" s="497"/>
      <c r="OQG66" s="497"/>
      <c r="OQH66" s="497"/>
      <c r="OQI66" s="497"/>
      <c r="OQJ66" s="497"/>
      <c r="OQK66" s="497"/>
      <c r="OQL66" s="497"/>
      <c r="OQM66" s="497"/>
      <c r="OQN66" s="497"/>
      <c r="OQO66" s="497"/>
      <c r="OQP66" s="497"/>
      <c r="OQQ66" s="497"/>
      <c r="OQR66" s="497"/>
      <c r="OQS66" s="497"/>
      <c r="OQT66" s="497"/>
      <c r="OQU66" s="497"/>
      <c r="OQV66" s="497"/>
      <c r="OQW66" s="497"/>
      <c r="OQX66" s="497"/>
      <c r="OQY66" s="497"/>
      <c r="OQZ66" s="497"/>
      <c r="ORA66" s="497"/>
      <c r="ORB66" s="497"/>
      <c r="ORC66" s="497"/>
      <c r="ORD66" s="497"/>
      <c r="ORE66" s="497"/>
      <c r="ORF66" s="497"/>
      <c r="ORG66" s="497"/>
      <c r="ORH66" s="497"/>
      <c r="ORI66" s="497"/>
      <c r="ORJ66" s="497"/>
      <c r="ORK66" s="497"/>
      <c r="ORL66" s="497"/>
      <c r="ORM66" s="497"/>
      <c r="ORN66" s="497"/>
      <c r="ORO66" s="497"/>
      <c r="ORP66" s="497"/>
      <c r="ORQ66" s="497"/>
      <c r="ORR66" s="497"/>
      <c r="ORS66" s="497"/>
      <c r="ORT66" s="497"/>
      <c r="ORU66" s="497"/>
      <c r="ORV66" s="497"/>
      <c r="ORW66" s="497"/>
      <c r="ORX66" s="497"/>
      <c r="ORY66" s="497"/>
      <c r="ORZ66" s="497"/>
      <c r="OSA66" s="497"/>
      <c r="OSB66" s="497"/>
      <c r="OSC66" s="497"/>
      <c r="OSD66" s="497"/>
      <c r="OSE66" s="497"/>
      <c r="OSF66" s="497"/>
      <c r="OSG66" s="497"/>
      <c r="OSH66" s="497"/>
      <c r="OSI66" s="497"/>
      <c r="OSJ66" s="497"/>
      <c r="OSK66" s="497"/>
      <c r="OSL66" s="497"/>
      <c r="OSM66" s="497"/>
      <c r="OSN66" s="497"/>
      <c r="OSO66" s="497"/>
      <c r="OSP66" s="497"/>
      <c r="OSQ66" s="497"/>
      <c r="OSR66" s="497"/>
      <c r="OSS66" s="497"/>
      <c r="OST66" s="497"/>
      <c r="OSU66" s="497"/>
      <c r="OSV66" s="497"/>
      <c r="OSW66" s="497"/>
      <c r="OSX66" s="497"/>
      <c r="OSY66" s="497"/>
      <c r="OSZ66" s="497"/>
      <c r="OTA66" s="497"/>
      <c r="OTB66" s="497"/>
      <c r="OTC66" s="497"/>
      <c r="OTD66" s="497"/>
      <c r="OTE66" s="497"/>
      <c r="OTF66" s="497"/>
      <c r="OTG66" s="497"/>
      <c r="OTH66" s="497"/>
      <c r="OTI66" s="497"/>
      <c r="OTJ66" s="497"/>
      <c r="OTK66" s="497"/>
      <c r="OTL66" s="497"/>
      <c r="OTM66" s="497"/>
      <c r="OTN66" s="497"/>
      <c r="OTO66" s="497"/>
      <c r="OTP66" s="497"/>
      <c r="OTQ66" s="497"/>
      <c r="OTR66" s="497"/>
      <c r="OTS66" s="497"/>
      <c r="OTT66" s="497"/>
      <c r="OTU66" s="497"/>
      <c r="OTV66" s="497"/>
      <c r="OTW66" s="497"/>
      <c r="OTX66" s="497"/>
      <c r="OTY66" s="497"/>
      <c r="OTZ66" s="497"/>
      <c r="OUA66" s="497"/>
      <c r="OUB66" s="497"/>
      <c r="OUC66" s="497"/>
      <c r="OUD66" s="497"/>
      <c r="OUE66" s="497"/>
      <c r="OUF66" s="497"/>
      <c r="OUG66" s="497"/>
      <c r="OUH66" s="497"/>
      <c r="OUI66" s="497"/>
      <c r="OUJ66" s="497"/>
      <c r="OUK66" s="497"/>
      <c r="OUL66" s="497"/>
      <c r="OUM66" s="497"/>
      <c r="OUN66" s="497"/>
      <c r="OUO66" s="497"/>
      <c r="OUP66" s="497"/>
      <c r="OUQ66" s="497"/>
      <c r="OUR66" s="497"/>
      <c r="OUS66" s="497"/>
      <c r="OUT66" s="497"/>
      <c r="OUU66" s="497"/>
      <c r="OUV66" s="497"/>
      <c r="OUW66" s="497"/>
      <c r="OUX66" s="497"/>
      <c r="OUY66" s="497"/>
      <c r="OUZ66" s="497"/>
      <c r="OVA66" s="497"/>
      <c r="OVB66" s="497"/>
      <c r="OVC66" s="497"/>
      <c r="OVD66" s="497"/>
      <c r="OVE66" s="497"/>
      <c r="OVF66" s="497"/>
      <c r="OVG66" s="497"/>
      <c r="OVH66" s="497"/>
      <c r="OVI66" s="497"/>
      <c r="OVJ66" s="497"/>
      <c r="OVK66" s="497"/>
      <c r="OVL66" s="497"/>
      <c r="OVM66" s="497"/>
      <c r="OVN66" s="497"/>
      <c r="OVO66" s="497"/>
      <c r="OVP66" s="497"/>
      <c r="OVQ66" s="497"/>
      <c r="OVR66" s="497"/>
      <c r="OVS66" s="497"/>
      <c r="OVT66" s="497"/>
      <c r="OVU66" s="497"/>
      <c r="OVV66" s="497"/>
      <c r="OVW66" s="497"/>
      <c r="OVX66" s="497"/>
      <c r="OVY66" s="497"/>
      <c r="OVZ66" s="497"/>
      <c r="OWA66" s="497"/>
      <c r="OWB66" s="497"/>
      <c r="OWC66" s="497"/>
      <c r="OWD66" s="497"/>
      <c r="OWE66" s="497"/>
      <c r="OWF66" s="497"/>
      <c r="OWG66" s="497"/>
      <c r="OWH66" s="497"/>
      <c r="OWI66" s="497"/>
      <c r="OWJ66" s="497"/>
      <c r="OWK66" s="497"/>
      <c r="OWL66" s="497"/>
      <c r="OWM66" s="497"/>
      <c r="OWN66" s="497"/>
      <c r="OWO66" s="497"/>
      <c r="OWP66" s="497"/>
      <c r="OWQ66" s="497"/>
      <c r="OWR66" s="497"/>
      <c r="OWS66" s="497"/>
      <c r="OWT66" s="497"/>
      <c r="OWU66" s="497"/>
      <c r="OWV66" s="497"/>
      <c r="OWW66" s="497"/>
      <c r="OWX66" s="497"/>
      <c r="OWY66" s="497"/>
      <c r="OWZ66" s="497"/>
      <c r="OXA66" s="497"/>
      <c r="OXB66" s="497"/>
      <c r="OXC66" s="497"/>
      <c r="OXD66" s="497"/>
      <c r="OXE66" s="497"/>
      <c r="OXF66" s="497"/>
      <c r="OXG66" s="497"/>
      <c r="OXH66" s="497"/>
      <c r="OXI66" s="497"/>
      <c r="OXJ66" s="497"/>
      <c r="OXK66" s="497"/>
      <c r="OXL66" s="497"/>
      <c r="OXM66" s="497"/>
      <c r="OXN66" s="497"/>
      <c r="OXO66" s="497"/>
      <c r="OXP66" s="497"/>
      <c r="OXQ66" s="497"/>
      <c r="OXR66" s="497"/>
      <c r="OXS66" s="497"/>
      <c r="OXT66" s="497"/>
      <c r="OXU66" s="497"/>
      <c r="OXV66" s="497"/>
      <c r="OXW66" s="497"/>
      <c r="OXX66" s="497"/>
      <c r="OXY66" s="497"/>
      <c r="OXZ66" s="497"/>
      <c r="OYA66" s="497"/>
      <c r="OYB66" s="497"/>
      <c r="OYC66" s="497"/>
      <c r="OYD66" s="497"/>
      <c r="OYE66" s="497"/>
      <c r="OYF66" s="497"/>
      <c r="OYG66" s="497"/>
      <c r="OYH66" s="497"/>
      <c r="OYI66" s="497"/>
      <c r="OYJ66" s="497"/>
      <c r="OYK66" s="497"/>
      <c r="OYL66" s="497"/>
      <c r="OYM66" s="497"/>
      <c r="OYN66" s="497"/>
      <c r="OYO66" s="497"/>
      <c r="OYP66" s="497"/>
      <c r="OYQ66" s="497"/>
      <c r="OYR66" s="497"/>
      <c r="OYS66" s="497"/>
      <c r="OYT66" s="497"/>
      <c r="OYU66" s="497"/>
      <c r="OYV66" s="497"/>
      <c r="OYW66" s="497"/>
      <c r="OYX66" s="497"/>
      <c r="OYY66" s="497"/>
      <c r="OYZ66" s="497"/>
      <c r="OZA66" s="497"/>
      <c r="OZB66" s="497"/>
      <c r="OZC66" s="497"/>
      <c r="OZD66" s="497"/>
      <c r="OZE66" s="497"/>
      <c r="OZF66" s="497"/>
      <c r="OZG66" s="497"/>
      <c r="OZH66" s="497"/>
      <c r="OZI66" s="497"/>
      <c r="OZJ66" s="497"/>
      <c r="OZK66" s="497"/>
      <c r="OZL66" s="497"/>
      <c r="OZM66" s="497"/>
      <c r="OZN66" s="497"/>
      <c r="OZO66" s="497"/>
      <c r="OZP66" s="497"/>
      <c r="OZQ66" s="497"/>
      <c r="OZR66" s="497"/>
      <c r="OZS66" s="497"/>
      <c r="OZT66" s="497"/>
      <c r="OZU66" s="497"/>
      <c r="OZV66" s="497"/>
      <c r="OZW66" s="497"/>
      <c r="OZX66" s="497"/>
      <c r="OZY66" s="497"/>
      <c r="OZZ66" s="497"/>
      <c r="PAA66" s="497"/>
      <c r="PAB66" s="497"/>
      <c r="PAC66" s="497"/>
      <c r="PAD66" s="497"/>
      <c r="PAE66" s="497"/>
      <c r="PAF66" s="497"/>
      <c r="PAG66" s="497"/>
      <c r="PAH66" s="497"/>
      <c r="PAI66" s="497"/>
      <c r="PAJ66" s="497"/>
      <c r="PAK66" s="497"/>
      <c r="PAL66" s="497"/>
      <c r="PAM66" s="497"/>
      <c r="PAN66" s="497"/>
      <c r="PAO66" s="497"/>
      <c r="PAP66" s="497"/>
      <c r="PAQ66" s="497"/>
      <c r="PAR66" s="497"/>
      <c r="PAS66" s="497"/>
      <c r="PAT66" s="497"/>
      <c r="PAU66" s="497"/>
      <c r="PAV66" s="497"/>
      <c r="PAW66" s="497"/>
      <c r="PAX66" s="497"/>
      <c r="PAY66" s="497"/>
      <c r="PAZ66" s="497"/>
      <c r="PBA66" s="497"/>
      <c r="PBB66" s="497"/>
      <c r="PBC66" s="497"/>
      <c r="PBD66" s="497"/>
      <c r="PBE66" s="497"/>
      <c r="PBF66" s="497"/>
      <c r="PBG66" s="497"/>
      <c r="PBH66" s="497"/>
      <c r="PBI66" s="497"/>
      <c r="PBJ66" s="497"/>
      <c r="PBK66" s="497"/>
      <c r="PBL66" s="497"/>
      <c r="PBM66" s="497"/>
      <c r="PBN66" s="497"/>
      <c r="PBO66" s="497"/>
      <c r="PBP66" s="497"/>
      <c r="PBQ66" s="497"/>
      <c r="PBR66" s="497"/>
      <c r="PBS66" s="497"/>
      <c r="PBT66" s="497"/>
      <c r="PBU66" s="497"/>
      <c r="PBV66" s="497"/>
      <c r="PBW66" s="497"/>
      <c r="PBX66" s="497"/>
      <c r="PBY66" s="497"/>
      <c r="PBZ66" s="497"/>
      <c r="PCA66" s="497"/>
      <c r="PCB66" s="497"/>
      <c r="PCC66" s="497"/>
      <c r="PCD66" s="497"/>
      <c r="PCE66" s="497"/>
      <c r="PCF66" s="497"/>
      <c r="PCG66" s="497"/>
      <c r="PCH66" s="497"/>
      <c r="PCI66" s="497"/>
      <c r="PCJ66" s="497"/>
      <c r="PCK66" s="497"/>
      <c r="PCL66" s="497"/>
      <c r="PCM66" s="497"/>
      <c r="PCN66" s="497"/>
      <c r="PCO66" s="497"/>
      <c r="PCP66" s="497"/>
      <c r="PCQ66" s="497"/>
      <c r="PCR66" s="497"/>
      <c r="PCS66" s="497"/>
      <c r="PCT66" s="497"/>
      <c r="PCU66" s="497"/>
      <c r="PCV66" s="497"/>
      <c r="PCW66" s="497"/>
      <c r="PCX66" s="497"/>
      <c r="PCY66" s="497"/>
      <c r="PCZ66" s="497"/>
      <c r="PDA66" s="497"/>
      <c r="PDB66" s="497"/>
      <c r="PDC66" s="497"/>
      <c r="PDD66" s="497"/>
      <c r="PDE66" s="497"/>
      <c r="PDF66" s="497"/>
      <c r="PDG66" s="497"/>
      <c r="PDH66" s="497"/>
      <c r="PDI66" s="497"/>
      <c r="PDJ66" s="497"/>
      <c r="PDK66" s="497"/>
      <c r="PDL66" s="497"/>
      <c r="PDM66" s="497"/>
      <c r="PDN66" s="497"/>
      <c r="PDO66" s="497"/>
      <c r="PDP66" s="497"/>
      <c r="PDQ66" s="497"/>
      <c r="PDR66" s="497"/>
      <c r="PDS66" s="497"/>
      <c r="PDT66" s="497"/>
      <c r="PDU66" s="497"/>
      <c r="PDV66" s="497"/>
      <c r="PDW66" s="497"/>
      <c r="PDX66" s="497"/>
      <c r="PDY66" s="497"/>
      <c r="PDZ66" s="497"/>
      <c r="PEA66" s="497"/>
      <c r="PEB66" s="497"/>
      <c r="PEC66" s="497"/>
      <c r="PED66" s="497"/>
      <c r="PEE66" s="497"/>
      <c r="PEF66" s="497"/>
      <c r="PEG66" s="497"/>
      <c r="PEH66" s="497"/>
      <c r="PEI66" s="497"/>
      <c r="PEJ66" s="497"/>
      <c r="PEK66" s="497"/>
      <c r="PEL66" s="497"/>
      <c r="PEM66" s="497"/>
      <c r="PEN66" s="497"/>
      <c r="PEO66" s="497"/>
      <c r="PEP66" s="497"/>
      <c r="PEQ66" s="497"/>
      <c r="PER66" s="497"/>
      <c r="PES66" s="497"/>
      <c r="PET66" s="497"/>
      <c r="PEU66" s="497"/>
      <c r="PEV66" s="497"/>
      <c r="PEW66" s="497"/>
      <c r="PEX66" s="497"/>
      <c r="PEY66" s="497"/>
      <c r="PEZ66" s="497"/>
      <c r="PFA66" s="497"/>
      <c r="PFB66" s="497"/>
      <c r="PFC66" s="497"/>
      <c r="PFD66" s="497"/>
      <c r="PFE66" s="497"/>
      <c r="PFF66" s="497"/>
      <c r="PFG66" s="497"/>
      <c r="PFH66" s="497"/>
      <c r="PFI66" s="497"/>
      <c r="PFJ66" s="497"/>
      <c r="PFK66" s="497"/>
      <c r="PFL66" s="497"/>
      <c r="PFM66" s="497"/>
      <c r="PFN66" s="497"/>
      <c r="PFO66" s="497"/>
      <c r="PFP66" s="497"/>
      <c r="PFQ66" s="497"/>
      <c r="PFR66" s="497"/>
      <c r="PFS66" s="497"/>
      <c r="PFT66" s="497"/>
      <c r="PFU66" s="497"/>
      <c r="PFV66" s="497"/>
      <c r="PFW66" s="497"/>
      <c r="PFX66" s="497"/>
      <c r="PFY66" s="497"/>
      <c r="PFZ66" s="497"/>
      <c r="PGA66" s="497"/>
      <c r="PGB66" s="497"/>
      <c r="PGC66" s="497"/>
      <c r="PGD66" s="497"/>
      <c r="PGE66" s="497"/>
      <c r="PGF66" s="497"/>
      <c r="PGG66" s="497"/>
      <c r="PGH66" s="497"/>
      <c r="PGI66" s="497"/>
      <c r="PGJ66" s="497"/>
      <c r="PGK66" s="497"/>
      <c r="PGL66" s="497"/>
      <c r="PGM66" s="497"/>
      <c r="PGN66" s="497"/>
      <c r="PGO66" s="497"/>
      <c r="PGP66" s="497"/>
      <c r="PGQ66" s="497"/>
      <c r="PGR66" s="497"/>
      <c r="PGS66" s="497"/>
      <c r="PGT66" s="497"/>
      <c r="PGU66" s="497"/>
      <c r="PGV66" s="497"/>
      <c r="PGW66" s="497"/>
      <c r="PGX66" s="497"/>
      <c r="PGY66" s="497"/>
      <c r="PGZ66" s="497"/>
      <c r="PHA66" s="497"/>
      <c r="PHB66" s="497"/>
      <c r="PHC66" s="497"/>
      <c r="PHD66" s="497"/>
      <c r="PHE66" s="497"/>
      <c r="PHF66" s="497"/>
      <c r="PHG66" s="497"/>
      <c r="PHH66" s="497"/>
      <c r="PHI66" s="497"/>
      <c r="PHJ66" s="497"/>
      <c r="PHK66" s="497"/>
      <c r="PHL66" s="497"/>
      <c r="PHM66" s="497"/>
      <c r="PHN66" s="497"/>
      <c r="PHO66" s="497"/>
      <c r="PHP66" s="497"/>
      <c r="PHQ66" s="497"/>
      <c r="PHR66" s="497"/>
      <c r="PHS66" s="497"/>
      <c r="PHT66" s="497"/>
      <c r="PHU66" s="497"/>
      <c r="PHV66" s="497"/>
      <c r="PHW66" s="497"/>
      <c r="PHX66" s="497"/>
      <c r="PHY66" s="497"/>
      <c r="PHZ66" s="497"/>
      <c r="PIA66" s="497"/>
      <c r="PIB66" s="497"/>
      <c r="PIC66" s="497"/>
      <c r="PID66" s="497"/>
      <c r="PIE66" s="497"/>
      <c r="PIF66" s="497"/>
      <c r="PIG66" s="497"/>
      <c r="PIH66" s="497"/>
      <c r="PII66" s="497"/>
      <c r="PIJ66" s="497"/>
      <c r="PIK66" s="497"/>
      <c r="PIL66" s="497"/>
      <c r="PIM66" s="497"/>
      <c r="PIN66" s="497"/>
      <c r="PIO66" s="497"/>
      <c r="PIP66" s="497"/>
      <c r="PIQ66" s="497"/>
      <c r="PIR66" s="497"/>
      <c r="PIS66" s="497"/>
      <c r="PIT66" s="497"/>
      <c r="PIU66" s="497"/>
      <c r="PIV66" s="497"/>
      <c r="PIW66" s="497"/>
      <c r="PIX66" s="497"/>
      <c r="PIY66" s="497"/>
      <c r="PIZ66" s="497"/>
      <c r="PJA66" s="497"/>
      <c r="PJB66" s="497"/>
      <c r="PJC66" s="497"/>
      <c r="PJD66" s="497"/>
      <c r="PJE66" s="497"/>
      <c r="PJF66" s="497"/>
      <c r="PJG66" s="497"/>
      <c r="PJH66" s="497"/>
      <c r="PJI66" s="497"/>
      <c r="PJJ66" s="497"/>
      <c r="PJK66" s="497"/>
      <c r="PJL66" s="497"/>
      <c r="PJM66" s="497"/>
      <c r="PJN66" s="497"/>
      <c r="PJO66" s="497"/>
      <c r="PJP66" s="497"/>
      <c r="PJQ66" s="497"/>
      <c r="PJR66" s="497"/>
      <c r="PJS66" s="497"/>
      <c r="PJT66" s="497"/>
      <c r="PJU66" s="497"/>
      <c r="PJV66" s="497"/>
      <c r="PJW66" s="497"/>
      <c r="PJX66" s="497"/>
      <c r="PJY66" s="497"/>
      <c r="PJZ66" s="497"/>
      <c r="PKA66" s="497"/>
      <c r="PKB66" s="497"/>
      <c r="PKC66" s="497"/>
      <c r="PKD66" s="497"/>
      <c r="PKE66" s="497"/>
      <c r="PKF66" s="497"/>
      <c r="PKG66" s="497"/>
      <c r="PKH66" s="497"/>
      <c r="PKI66" s="497"/>
      <c r="PKJ66" s="497"/>
      <c r="PKK66" s="497"/>
      <c r="PKL66" s="497"/>
      <c r="PKM66" s="497"/>
      <c r="PKN66" s="497"/>
      <c r="PKO66" s="497"/>
      <c r="PKP66" s="497"/>
      <c r="PKQ66" s="497"/>
      <c r="PKR66" s="497"/>
      <c r="PKS66" s="497"/>
      <c r="PKT66" s="497"/>
      <c r="PKU66" s="497"/>
      <c r="PKV66" s="497"/>
      <c r="PKW66" s="497"/>
      <c r="PKX66" s="497"/>
      <c r="PKY66" s="497"/>
      <c r="PKZ66" s="497"/>
      <c r="PLA66" s="497"/>
      <c r="PLB66" s="497"/>
      <c r="PLC66" s="497"/>
      <c r="PLD66" s="497"/>
      <c r="PLE66" s="497"/>
      <c r="PLF66" s="497"/>
      <c r="PLG66" s="497"/>
      <c r="PLH66" s="497"/>
      <c r="PLI66" s="497"/>
      <c r="PLJ66" s="497"/>
      <c r="PLK66" s="497"/>
      <c r="PLL66" s="497"/>
      <c r="PLM66" s="497"/>
      <c r="PLN66" s="497"/>
      <c r="PLO66" s="497"/>
      <c r="PLP66" s="497"/>
      <c r="PLQ66" s="497"/>
      <c r="PLR66" s="497"/>
      <c r="PLS66" s="497"/>
      <c r="PLT66" s="497"/>
      <c r="PLU66" s="497"/>
      <c r="PLV66" s="497"/>
      <c r="PLW66" s="497"/>
      <c r="PLX66" s="497"/>
      <c r="PLY66" s="497"/>
      <c r="PLZ66" s="497"/>
      <c r="PMA66" s="497"/>
      <c r="PMB66" s="497"/>
      <c r="PMC66" s="497"/>
      <c r="PMD66" s="497"/>
      <c r="PME66" s="497"/>
      <c r="PMF66" s="497"/>
      <c r="PMG66" s="497"/>
      <c r="PMH66" s="497"/>
      <c r="PMI66" s="497"/>
      <c r="PMJ66" s="497"/>
      <c r="PMK66" s="497"/>
      <c r="PML66" s="497"/>
      <c r="PMM66" s="497"/>
      <c r="PMN66" s="497"/>
      <c r="PMO66" s="497"/>
      <c r="PMP66" s="497"/>
      <c r="PMQ66" s="497"/>
      <c r="PMR66" s="497"/>
      <c r="PMS66" s="497"/>
      <c r="PMT66" s="497"/>
      <c r="PMU66" s="497"/>
      <c r="PMV66" s="497"/>
      <c r="PMW66" s="497"/>
      <c r="PMX66" s="497"/>
      <c r="PMY66" s="497"/>
      <c r="PMZ66" s="497"/>
      <c r="PNA66" s="497"/>
      <c r="PNB66" s="497"/>
      <c r="PNC66" s="497"/>
      <c r="PND66" s="497"/>
      <c r="PNE66" s="497"/>
      <c r="PNF66" s="497"/>
      <c r="PNG66" s="497"/>
      <c r="PNH66" s="497"/>
      <c r="PNI66" s="497"/>
      <c r="PNJ66" s="497"/>
      <c r="PNK66" s="497"/>
      <c r="PNL66" s="497"/>
      <c r="PNM66" s="497"/>
      <c r="PNN66" s="497"/>
      <c r="PNO66" s="497"/>
      <c r="PNP66" s="497"/>
      <c r="PNQ66" s="497"/>
      <c r="PNR66" s="497"/>
      <c r="PNS66" s="497"/>
      <c r="PNT66" s="497"/>
      <c r="PNU66" s="497"/>
      <c r="PNV66" s="497"/>
      <c r="PNW66" s="497"/>
      <c r="PNX66" s="497"/>
      <c r="PNY66" s="497"/>
      <c r="PNZ66" s="497"/>
      <c r="POA66" s="497"/>
      <c r="POB66" s="497"/>
      <c r="POC66" s="497"/>
      <c r="POD66" s="497"/>
      <c r="POE66" s="497"/>
      <c r="POF66" s="497"/>
      <c r="POG66" s="497"/>
      <c r="POH66" s="497"/>
      <c r="POI66" s="497"/>
      <c r="POJ66" s="497"/>
      <c r="POK66" s="497"/>
      <c r="POL66" s="497"/>
      <c r="POM66" s="497"/>
      <c r="PON66" s="497"/>
      <c r="POO66" s="497"/>
      <c r="POP66" s="497"/>
      <c r="POQ66" s="497"/>
      <c r="POR66" s="497"/>
      <c r="POS66" s="497"/>
      <c r="POT66" s="497"/>
      <c r="POU66" s="497"/>
      <c r="POV66" s="497"/>
      <c r="POW66" s="497"/>
      <c r="POX66" s="497"/>
      <c r="POY66" s="497"/>
      <c r="POZ66" s="497"/>
      <c r="PPA66" s="497"/>
      <c r="PPB66" s="497"/>
      <c r="PPC66" s="497"/>
      <c r="PPD66" s="497"/>
      <c r="PPE66" s="497"/>
      <c r="PPF66" s="497"/>
      <c r="PPG66" s="497"/>
      <c r="PPH66" s="497"/>
      <c r="PPI66" s="497"/>
      <c r="PPJ66" s="497"/>
      <c r="PPK66" s="497"/>
      <c r="PPL66" s="497"/>
      <c r="PPM66" s="497"/>
      <c r="PPN66" s="497"/>
      <c r="PPO66" s="497"/>
      <c r="PPP66" s="497"/>
      <c r="PPQ66" s="497"/>
      <c r="PPR66" s="497"/>
      <c r="PPS66" s="497"/>
      <c r="PPT66" s="497"/>
      <c r="PPU66" s="497"/>
      <c r="PPV66" s="497"/>
      <c r="PPW66" s="497"/>
      <c r="PPX66" s="497"/>
      <c r="PPY66" s="497"/>
      <c r="PPZ66" s="497"/>
      <c r="PQA66" s="497"/>
      <c r="PQB66" s="497"/>
      <c r="PQC66" s="497"/>
      <c r="PQD66" s="497"/>
      <c r="PQE66" s="497"/>
      <c r="PQF66" s="497"/>
      <c r="PQG66" s="497"/>
      <c r="PQH66" s="497"/>
      <c r="PQI66" s="497"/>
      <c r="PQJ66" s="497"/>
      <c r="PQK66" s="497"/>
      <c r="PQL66" s="497"/>
      <c r="PQM66" s="497"/>
      <c r="PQN66" s="497"/>
      <c r="PQO66" s="497"/>
      <c r="PQP66" s="497"/>
      <c r="PQQ66" s="497"/>
      <c r="PQR66" s="497"/>
      <c r="PQS66" s="497"/>
      <c r="PQT66" s="497"/>
      <c r="PQU66" s="497"/>
      <c r="PQV66" s="497"/>
      <c r="PQW66" s="497"/>
      <c r="PQX66" s="497"/>
      <c r="PQY66" s="497"/>
      <c r="PQZ66" s="497"/>
      <c r="PRA66" s="497"/>
      <c r="PRB66" s="497"/>
      <c r="PRC66" s="497"/>
      <c r="PRD66" s="497"/>
      <c r="PRE66" s="497"/>
      <c r="PRF66" s="497"/>
      <c r="PRG66" s="497"/>
      <c r="PRH66" s="497"/>
      <c r="PRI66" s="497"/>
      <c r="PRJ66" s="497"/>
      <c r="PRK66" s="497"/>
      <c r="PRL66" s="497"/>
      <c r="PRM66" s="497"/>
      <c r="PRN66" s="497"/>
      <c r="PRO66" s="497"/>
      <c r="PRP66" s="497"/>
      <c r="PRQ66" s="497"/>
      <c r="PRR66" s="497"/>
      <c r="PRS66" s="497"/>
      <c r="PRT66" s="497"/>
      <c r="PRU66" s="497"/>
      <c r="PRV66" s="497"/>
      <c r="PRW66" s="497"/>
      <c r="PRX66" s="497"/>
      <c r="PRY66" s="497"/>
      <c r="PRZ66" s="497"/>
      <c r="PSA66" s="497"/>
      <c r="PSB66" s="497"/>
      <c r="PSC66" s="497"/>
      <c r="PSD66" s="497"/>
      <c r="PSE66" s="497"/>
      <c r="PSF66" s="497"/>
      <c r="PSG66" s="497"/>
      <c r="PSH66" s="497"/>
      <c r="PSI66" s="497"/>
      <c r="PSJ66" s="497"/>
      <c r="PSK66" s="497"/>
      <c r="PSL66" s="497"/>
      <c r="PSM66" s="497"/>
      <c r="PSN66" s="497"/>
      <c r="PSO66" s="497"/>
      <c r="PSP66" s="497"/>
      <c r="PSQ66" s="497"/>
      <c r="PSR66" s="497"/>
      <c r="PSS66" s="497"/>
      <c r="PST66" s="497"/>
      <c r="PSU66" s="497"/>
      <c r="PSV66" s="497"/>
      <c r="PSW66" s="497"/>
      <c r="PSX66" s="497"/>
      <c r="PSY66" s="497"/>
      <c r="PSZ66" s="497"/>
      <c r="PTA66" s="497"/>
      <c r="PTB66" s="497"/>
      <c r="PTC66" s="497"/>
      <c r="PTD66" s="497"/>
      <c r="PTE66" s="497"/>
      <c r="PTF66" s="497"/>
      <c r="PTG66" s="497"/>
      <c r="PTH66" s="497"/>
      <c r="PTI66" s="497"/>
      <c r="PTJ66" s="497"/>
      <c r="PTK66" s="497"/>
      <c r="PTL66" s="497"/>
      <c r="PTM66" s="497"/>
      <c r="PTN66" s="497"/>
      <c r="PTO66" s="497"/>
      <c r="PTP66" s="497"/>
      <c r="PTQ66" s="497"/>
      <c r="PTR66" s="497"/>
      <c r="PTS66" s="497"/>
      <c r="PTT66" s="497"/>
      <c r="PTU66" s="497"/>
      <c r="PTV66" s="497"/>
      <c r="PTW66" s="497"/>
      <c r="PTX66" s="497"/>
      <c r="PTY66" s="497"/>
      <c r="PTZ66" s="497"/>
      <c r="PUA66" s="497"/>
      <c r="PUB66" s="497"/>
      <c r="PUC66" s="497"/>
      <c r="PUD66" s="497"/>
      <c r="PUE66" s="497"/>
      <c r="PUF66" s="497"/>
      <c r="PUG66" s="497"/>
      <c r="PUH66" s="497"/>
      <c r="PUI66" s="497"/>
      <c r="PUJ66" s="497"/>
      <c r="PUK66" s="497"/>
      <c r="PUL66" s="497"/>
      <c r="PUM66" s="497"/>
      <c r="PUN66" s="497"/>
      <c r="PUO66" s="497"/>
      <c r="PUP66" s="497"/>
      <c r="PUQ66" s="497"/>
      <c r="PUR66" s="497"/>
      <c r="PUS66" s="497"/>
      <c r="PUT66" s="497"/>
      <c r="PUU66" s="497"/>
      <c r="PUV66" s="497"/>
      <c r="PUW66" s="497"/>
      <c r="PUX66" s="497"/>
      <c r="PUY66" s="497"/>
      <c r="PUZ66" s="497"/>
      <c r="PVA66" s="497"/>
      <c r="PVB66" s="497"/>
      <c r="PVC66" s="497"/>
      <c r="PVD66" s="497"/>
      <c r="PVE66" s="497"/>
      <c r="PVF66" s="497"/>
      <c r="PVG66" s="497"/>
      <c r="PVH66" s="497"/>
      <c r="PVI66" s="497"/>
      <c r="PVJ66" s="497"/>
      <c r="PVK66" s="497"/>
      <c r="PVL66" s="497"/>
      <c r="PVM66" s="497"/>
      <c r="PVN66" s="497"/>
      <c r="PVO66" s="497"/>
      <c r="PVP66" s="497"/>
      <c r="PVQ66" s="497"/>
      <c r="PVR66" s="497"/>
      <c r="PVS66" s="497"/>
      <c r="PVT66" s="497"/>
      <c r="PVU66" s="497"/>
      <c r="PVV66" s="497"/>
      <c r="PVW66" s="497"/>
      <c r="PVX66" s="497"/>
      <c r="PVY66" s="497"/>
      <c r="PVZ66" s="497"/>
      <c r="PWA66" s="497"/>
      <c r="PWB66" s="497"/>
      <c r="PWC66" s="497"/>
      <c r="PWD66" s="497"/>
      <c r="PWE66" s="497"/>
      <c r="PWF66" s="497"/>
      <c r="PWG66" s="497"/>
      <c r="PWH66" s="497"/>
      <c r="PWI66" s="497"/>
      <c r="PWJ66" s="497"/>
      <c r="PWK66" s="497"/>
      <c r="PWL66" s="497"/>
      <c r="PWM66" s="497"/>
      <c r="PWN66" s="497"/>
      <c r="PWO66" s="497"/>
      <c r="PWP66" s="497"/>
      <c r="PWQ66" s="497"/>
      <c r="PWR66" s="497"/>
      <c r="PWS66" s="497"/>
      <c r="PWT66" s="497"/>
      <c r="PWU66" s="497"/>
      <c r="PWV66" s="497"/>
      <c r="PWW66" s="497"/>
      <c r="PWX66" s="497"/>
      <c r="PWY66" s="497"/>
      <c r="PWZ66" s="497"/>
      <c r="PXA66" s="497"/>
      <c r="PXB66" s="497"/>
      <c r="PXC66" s="497"/>
      <c r="PXD66" s="497"/>
      <c r="PXE66" s="497"/>
      <c r="PXF66" s="497"/>
      <c r="PXG66" s="497"/>
      <c r="PXH66" s="497"/>
      <c r="PXI66" s="497"/>
      <c r="PXJ66" s="497"/>
      <c r="PXK66" s="497"/>
      <c r="PXL66" s="497"/>
      <c r="PXM66" s="497"/>
      <c r="PXN66" s="497"/>
      <c r="PXO66" s="497"/>
      <c r="PXP66" s="497"/>
      <c r="PXQ66" s="497"/>
      <c r="PXR66" s="497"/>
      <c r="PXS66" s="497"/>
      <c r="PXT66" s="497"/>
      <c r="PXU66" s="497"/>
      <c r="PXV66" s="497"/>
      <c r="PXW66" s="497"/>
      <c r="PXX66" s="497"/>
      <c r="PXY66" s="497"/>
      <c r="PXZ66" s="497"/>
      <c r="PYA66" s="497"/>
      <c r="PYB66" s="497"/>
      <c r="PYC66" s="497"/>
      <c r="PYD66" s="497"/>
      <c r="PYE66" s="497"/>
      <c r="PYF66" s="497"/>
      <c r="PYG66" s="497"/>
      <c r="PYH66" s="497"/>
      <c r="PYI66" s="497"/>
      <c r="PYJ66" s="497"/>
      <c r="PYK66" s="497"/>
      <c r="PYL66" s="497"/>
      <c r="PYM66" s="497"/>
      <c r="PYN66" s="497"/>
      <c r="PYO66" s="497"/>
      <c r="PYP66" s="497"/>
      <c r="PYQ66" s="497"/>
      <c r="PYR66" s="497"/>
      <c r="PYS66" s="497"/>
      <c r="PYT66" s="497"/>
      <c r="PYU66" s="497"/>
      <c r="PYV66" s="497"/>
      <c r="PYW66" s="497"/>
      <c r="PYX66" s="497"/>
      <c r="PYY66" s="497"/>
      <c r="PYZ66" s="497"/>
      <c r="PZA66" s="497"/>
      <c r="PZB66" s="497"/>
      <c r="PZC66" s="497"/>
      <c r="PZD66" s="497"/>
      <c r="PZE66" s="497"/>
      <c r="PZF66" s="497"/>
      <c r="PZG66" s="497"/>
      <c r="PZH66" s="497"/>
      <c r="PZI66" s="497"/>
      <c r="PZJ66" s="497"/>
      <c r="PZK66" s="497"/>
      <c r="PZL66" s="497"/>
      <c r="PZM66" s="497"/>
      <c r="PZN66" s="497"/>
      <c r="PZO66" s="497"/>
      <c r="PZP66" s="497"/>
      <c r="PZQ66" s="497"/>
      <c r="PZR66" s="497"/>
      <c r="PZS66" s="497"/>
      <c r="PZT66" s="497"/>
      <c r="PZU66" s="497"/>
      <c r="PZV66" s="497"/>
      <c r="PZW66" s="497"/>
      <c r="PZX66" s="497"/>
      <c r="PZY66" s="497"/>
      <c r="PZZ66" s="497"/>
      <c r="QAA66" s="497"/>
      <c r="QAB66" s="497"/>
      <c r="QAC66" s="497"/>
      <c r="QAD66" s="497"/>
      <c r="QAE66" s="497"/>
      <c r="QAF66" s="497"/>
      <c r="QAG66" s="497"/>
      <c r="QAH66" s="497"/>
      <c r="QAI66" s="497"/>
      <c r="QAJ66" s="497"/>
      <c r="QAK66" s="497"/>
      <c r="QAL66" s="497"/>
      <c r="QAM66" s="497"/>
      <c r="QAN66" s="497"/>
      <c r="QAO66" s="497"/>
      <c r="QAP66" s="497"/>
      <c r="QAQ66" s="497"/>
      <c r="QAR66" s="497"/>
      <c r="QAS66" s="497"/>
      <c r="QAT66" s="497"/>
      <c r="QAU66" s="497"/>
      <c r="QAV66" s="497"/>
      <c r="QAW66" s="497"/>
      <c r="QAX66" s="497"/>
      <c r="QAY66" s="497"/>
      <c r="QAZ66" s="497"/>
      <c r="QBA66" s="497"/>
      <c r="QBB66" s="497"/>
      <c r="QBC66" s="497"/>
      <c r="QBD66" s="497"/>
      <c r="QBE66" s="497"/>
      <c r="QBF66" s="497"/>
      <c r="QBG66" s="497"/>
      <c r="QBH66" s="497"/>
      <c r="QBI66" s="497"/>
      <c r="QBJ66" s="497"/>
      <c r="QBK66" s="497"/>
      <c r="QBL66" s="497"/>
      <c r="QBM66" s="497"/>
      <c r="QBN66" s="497"/>
      <c r="QBO66" s="497"/>
      <c r="QBP66" s="497"/>
      <c r="QBQ66" s="497"/>
      <c r="QBR66" s="497"/>
      <c r="QBS66" s="497"/>
      <c r="QBT66" s="497"/>
      <c r="QBU66" s="497"/>
      <c r="QBV66" s="497"/>
      <c r="QBW66" s="497"/>
      <c r="QBX66" s="497"/>
      <c r="QBY66" s="497"/>
      <c r="QBZ66" s="497"/>
      <c r="QCA66" s="497"/>
      <c r="QCB66" s="497"/>
      <c r="QCC66" s="497"/>
      <c r="QCD66" s="497"/>
      <c r="QCE66" s="497"/>
      <c r="QCF66" s="497"/>
      <c r="QCG66" s="497"/>
      <c r="QCH66" s="497"/>
      <c r="QCI66" s="497"/>
      <c r="QCJ66" s="497"/>
      <c r="QCK66" s="497"/>
      <c r="QCL66" s="497"/>
      <c r="QCM66" s="497"/>
      <c r="QCN66" s="497"/>
      <c r="QCO66" s="497"/>
      <c r="QCP66" s="497"/>
      <c r="QCQ66" s="497"/>
      <c r="QCR66" s="497"/>
      <c r="QCS66" s="497"/>
      <c r="QCT66" s="497"/>
      <c r="QCU66" s="497"/>
      <c r="QCV66" s="497"/>
      <c r="QCW66" s="497"/>
      <c r="QCX66" s="497"/>
      <c r="QCY66" s="497"/>
      <c r="QCZ66" s="497"/>
      <c r="QDA66" s="497"/>
      <c r="QDB66" s="497"/>
      <c r="QDC66" s="497"/>
      <c r="QDD66" s="497"/>
      <c r="QDE66" s="497"/>
      <c r="QDF66" s="497"/>
      <c r="QDG66" s="497"/>
      <c r="QDH66" s="497"/>
      <c r="QDI66" s="497"/>
      <c r="QDJ66" s="497"/>
      <c r="QDK66" s="497"/>
      <c r="QDL66" s="497"/>
      <c r="QDM66" s="497"/>
      <c r="QDN66" s="497"/>
      <c r="QDO66" s="497"/>
      <c r="QDP66" s="497"/>
      <c r="QDQ66" s="497"/>
      <c r="QDR66" s="497"/>
      <c r="QDS66" s="497"/>
      <c r="QDT66" s="497"/>
      <c r="QDU66" s="497"/>
      <c r="QDV66" s="497"/>
      <c r="QDW66" s="497"/>
      <c r="QDX66" s="497"/>
      <c r="QDY66" s="497"/>
      <c r="QDZ66" s="497"/>
      <c r="QEA66" s="497"/>
      <c r="QEB66" s="497"/>
      <c r="QEC66" s="497"/>
      <c r="QED66" s="497"/>
      <c r="QEE66" s="497"/>
      <c r="QEF66" s="497"/>
      <c r="QEG66" s="497"/>
      <c r="QEH66" s="497"/>
      <c r="QEI66" s="497"/>
      <c r="QEJ66" s="497"/>
      <c r="QEK66" s="497"/>
      <c r="QEL66" s="497"/>
      <c r="QEM66" s="497"/>
      <c r="QEN66" s="497"/>
      <c r="QEO66" s="497"/>
      <c r="QEP66" s="497"/>
      <c r="QEQ66" s="497"/>
      <c r="QER66" s="497"/>
      <c r="QES66" s="497"/>
      <c r="QET66" s="497"/>
      <c r="QEU66" s="497"/>
      <c r="QEV66" s="497"/>
      <c r="QEW66" s="497"/>
      <c r="QEX66" s="497"/>
      <c r="QEY66" s="497"/>
      <c r="QEZ66" s="497"/>
      <c r="QFA66" s="497"/>
      <c r="QFB66" s="497"/>
      <c r="QFC66" s="497"/>
      <c r="QFD66" s="497"/>
      <c r="QFE66" s="497"/>
      <c r="QFF66" s="497"/>
      <c r="QFG66" s="497"/>
      <c r="QFH66" s="497"/>
      <c r="QFI66" s="497"/>
      <c r="QFJ66" s="497"/>
      <c r="QFK66" s="497"/>
      <c r="QFL66" s="497"/>
      <c r="QFM66" s="497"/>
      <c r="QFN66" s="497"/>
      <c r="QFO66" s="497"/>
      <c r="QFP66" s="497"/>
      <c r="QFQ66" s="497"/>
      <c r="QFR66" s="497"/>
      <c r="QFS66" s="497"/>
      <c r="QFT66" s="497"/>
      <c r="QFU66" s="497"/>
      <c r="QFV66" s="497"/>
      <c r="QFW66" s="497"/>
      <c r="QFX66" s="497"/>
      <c r="QFY66" s="497"/>
      <c r="QFZ66" s="497"/>
      <c r="QGA66" s="497"/>
      <c r="QGB66" s="497"/>
      <c r="QGC66" s="497"/>
      <c r="QGD66" s="497"/>
      <c r="QGE66" s="497"/>
      <c r="QGF66" s="497"/>
      <c r="QGG66" s="497"/>
      <c r="QGH66" s="497"/>
      <c r="QGI66" s="497"/>
      <c r="QGJ66" s="497"/>
      <c r="QGK66" s="497"/>
      <c r="QGL66" s="497"/>
      <c r="QGM66" s="497"/>
      <c r="QGN66" s="497"/>
      <c r="QGO66" s="497"/>
      <c r="QGP66" s="497"/>
      <c r="QGQ66" s="497"/>
      <c r="QGR66" s="497"/>
      <c r="QGS66" s="497"/>
      <c r="QGT66" s="497"/>
      <c r="QGU66" s="497"/>
      <c r="QGV66" s="497"/>
      <c r="QGW66" s="497"/>
      <c r="QGX66" s="497"/>
      <c r="QGY66" s="497"/>
      <c r="QGZ66" s="497"/>
      <c r="QHA66" s="497"/>
      <c r="QHB66" s="497"/>
      <c r="QHC66" s="497"/>
      <c r="QHD66" s="497"/>
      <c r="QHE66" s="497"/>
      <c r="QHF66" s="497"/>
      <c r="QHG66" s="497"/>
      <c r="QHH66" s="497"/>
      <c r="QHI66" s="497"/>
      <c r="QHJ66" s="497"/>
      <c r="QHK66" s="497"/>
      <c r="QHL66" s="497"/>
      <c r="QHM66" s="497"/>
      <c r="QHN66" s="497"/>
      <c r="QHO66" s="497"/>
      <c r="QHP66" s="497"/>
      <c r="QHQ66" s="497"/>
      <c r="QHR66" s="497"/>
      <c r="QHS66" s="497"/>
      <c r="QHT66" s="497"/>
      <c r="QHU66" s="497"/>
      <c r="QHV66" s="497"/>
      <c r="QHW66" s="497"/>
      <c r="QHX66" s="497"/>
      <c r="QHY66" s="497"/>
      <c r="QHZ66" s="497"/>
      <c r="QIA66" s="497"/>
      <c r="QIB66" s="497"/>
      <c r="QIC66" s="497"/>
      <c r="QID66" s="497"/>
      <c r="QIE66" s="497"/>
      <c r="QIF66" s="497"/>
      <c r="QIG66" s="497"/>
      <c r="QIH66" s="497"/>
      <c r="QII66" s="497"/>
      <c r="QIJ66" s="497"/>
      <c r="QIK66" s="497"/>
      <c r="QIL66" s="497"/>
      <c r="QIM66" s="497"/>
      <c r="QIN66" s="497"/>
      <c r="QIO66" s="497"/>
      <c r="QIP66" s="497"/>
      <c r="QIQ66" s="497"/>
      <c r="QIR66" s="497"/>
      <c r="QIS66" s="497"/>
      <c r="QIT66" s="497"/>
      <c r="QIU66" s="497"/>
      <c r="QIV66" s="497"/>
      <c r="QIW66" s="497"/>
      <c r="QIX66" s="497"/>
      <c r="QIY66" s="497"/>
      <c r="QIZ66" s="497"/>
      <c r="QJA66" s="497"/>
      <c r="QJB66" s="497"/>
      <c r="QJC66" s="497"/>
      <c r="QJD66" s="497"/>
      <c r="QJE66" s="497"/>
      <c r="QJF66" s="497"/>
      <c r="QJG66" s="497"/>
      <c r="QJH66" s="497"/>
      <c r="QJI66" s="497"/>
      <c r="QJJ66" s="497"/>
      <c r="QJK66" s="497"/>
      <c r="QJL66" s="497"/>
      <c r="QJM66" s="497"/>
      <c r="QJN66" s="497"/>
      <c r="QJO66" s="497"/>
      <c r="QJP66" s="497"/>
      <c r="QJQ66" s="497"/>
      <c r="QJR66" s="497"/>
      <c r="QJS66" s="497"/>
      <c r="QJT66" s="497"/>
      <c r="QJU66" s="497"/>
      <c r="QJV66" s="497"/>
      <c r="QJW66" s="497"/>
      <c r="QJX66" s="497"/>
      <c r="QJY66" s="497"/>
      <c r="QJZ66" s="497"/>
      <c r="QKA66" s="497"/>
      <c r="QKB66" s="497"/>
      <c r="QKC66" s="497"/>
      <c r="QKD66" s="497"/>
      <c r="QKE66" s="497"/>
      <c r="QKF66" s="497"/>
      <c r="QKG66" s="497"/>
      <c r="QKH66" s="497"/>
      <c r="QKI66" s="497"/>
      <c r="QKJ66" s="497"/>
      <c r="QKK66" s="497"/>
      <c r="QKL66" s="497"/>
      <c r="QKM66" s="497"/>
      <c r="QKN66" s="497"/>
      <c r="QKO66" s="497"/>
      <c r="QKP66" s="497"/>
      <c r="QKQ66" s="497"/>
      <c r="QKR66" s="497"/>
      <c r="QKS66" s="497"/>
      <c r="QKT66" s="497"/>
      <c r="QKU66" s="497"/>
      <c r="QKV66" s="497"/>
      <c r="QKW66" s="497"/>
      <c r="QKX66" s="497"/>
      <c r="QKY66" s="497"/>
      <c r="QKZ66" s="497"/>
      <c r="QLA66" s="497"/>
      <c r="QLB66" s="497"/>
      <c r="QLC66" s="497"/>
      <c r="QLD66" s="497"/>
      <c r="QLE66" s="497"/>
      <c r="QLF66" s="497"/>
      <c r="QLG66" s="497"/>
      <c r="QLH66" s="497"/>
      <c r="QLI66" s="497"/>
      <c r="QLJ66" s="497"/>
      <c r="QLK66" s="497"/>
      <c r="QLL66" s="497"/>
      <c r="QLM66" s="497"/>
      <c r="QLN66" s="497"/>
      <c r="QLO66" s="497"/>
      <c r="QLP66" s="497"/>
      <c r="QLQ66" s="497"/>
      <c r="QLR66" s="497"/>
      <c r="QLS66" s="497"/>
      <c r="QLT66" s="497"/>
      <c r="QLU66" s="497"/>
      <c r="QLV66" s="497"/>
      <c r="QLW66" s="497"/>
      <c r="QLX66" s="497"/>
      <c r="QLY66" s="497"/>
      <c r="QLZ66" s="497"/>
      <c r="QMA66" s="497"/>
      <c r="QMB66" s="497"/>
      <c r="QMC66" s="497"/>
      <c r="QMD66" s="497"/>
      <c r="QME66" s="497"/>
      <c r="QMF66" s="497"/>
      <c r="QMG66" s="497"/>
      <c r="QMH66" s="497"/>
      <c r="QMI66" s="497"/>
      <c r="QMJ66" s="497"/>
      <c r="QMK66" s="497"/>
      <c r="QML66" s="497"/>
      <c r="QMM66" s="497"/>
      <c r="QMN66" s="497"/>
      <c r="QMO66" s="497"/>
      <c r="QMP66" s="497"/>
      <c r="QMQ66" s="497"/>
      <c r="QMR66" s="497"/>
      <c r="QMS66" s="497"/>
      <c r="QMT66" s="497"/>
      <c r="QMU66" s="497"/>
      <c r="QMV66" s="497"/>
      <c r="QMW66" s="497"/>
      <c r="QMX66" s="497"/>
      <c r="QMY66" s="497"/>
      <c r="QMZ66" s="497"/>
      <c r="QNA66" s="497"/>
      <c r="QNB66" s="497"/>
      <c r="QNC66" s="497"/>
      <c r="QND66" s="497"/>
      <c r="QNE66" s="497"/>
      <c r="QNF66" s="497"/>
      <c r="QNG66" s="497"/>
      <c r="QNH66" s="497"/>
      <c r="QNI66" s="497"/>
      <c r="QNJ66" s="497"/>
      <c r="QNK66" s="497"/>
      <c r="QNL66" s="497"/>
      <c r="QNM66" s="497"/>
      <c r="QNN66" s="497"/>
      <c r="QNO66" s="497"/>
      <c r="QNP66" s="497"/>
      <c r="QNQ66" s="497"/>
      <c r="QNR66" s="497"/>
      <c r="QNS66" s="497"/>
      <c r="QNT66" s="497"/>
      <c r="QNU66" s="497"/>
      <c r="QNV66" s="497"/>
      <c r="QNW66" s="497"/>
      <c r="QNX66" s="497"/>
      <c r="QNY66" s="497"/>
      <c r="QNZ66" s="497"/>
      <c r="QOA66" s="497"/>
      <c r="QOB66" s="497"/>
      <c r="QOC66" s="497"/>
      <c r="QOD66" s="497"/>
      <c r="QOE66" s="497"/>
      <c r="QOF66" s="497"/>
      <c r="QOG66" s="497"/>
      <c r="QOH66" s="497"/>
      <c r="QOI66" s="497"/>
      <c r="QOJ66" s="497"/>
      <c r="QOK66" s="497"/>
      <c r="QOL66" s="497"/>
      <c r="QOM66" s="497"/>
      <c r="QON66" s="497"/>
      <c r="QOO66" s="497"/>
      <c r="QOP66" s="497"/>
      <c r="QOQ66" s="497"/>
      <c r="QOR66" s="497"/>
      <c r="QOS66" s="497"/>
      <c r="QOT66" s="497"/>
      <c r="QOU66" s="497"/>
      <c r="QOV66" s="497"/>
      <c r="QOW66" s="497"/>
      <c r="QOX66" s="497"/>
      <c r="QOY66" s="497"/>
      <c r="QOZ66" s="497"/>
      <c r="QPA66" s="497"/>
      <c r="QPB66" s="497"/>
      <c r="QPC66" s="497"/>
      <c r="QPD66" s="497"/>
      <c r="QPE66" s="497"/>
      <c r="QPF66" s="497"/>
      <c r="QPG66" s="497"/>
      <c r="QPH66" s="497"/>
      <c r="QPI66" s="497"/>
      <c r="QPJ66" s="497"/>
      <c r="QPK66" s="497"/>
      <c r="QPL66" s="497"/>
      <c r="QPM66" s="497"/>
      <c r="QPN66" s="497"/>
      <c r="QPO66" s="497"/>
      <c r="QPP66" s="497"/>
      <c r="QPQ66" s="497"/>
      <c r="QPR66" s="497"/>
      <c r="QPS66" s="497"/>
      <c r="QPT66" s="497"/>
      <c r="QPU66" s="497"/>
      <c r="QPV66" s="497"/>
      <c r="QPW66" s="497"/>
      <c r="QPX66" s="497"/>
      <c r="QPY66" s="497"/>
      <c r="QPZ66" s="497"/>
      <c r="QQA66" s="497"/>
      <c r="QQB66" s="497"/>
      <c r="QQC66" s="497"/>
      <c r="QQD66" s="497"/>
      <c r="QQE66" s="497"/>
      <c r="QQF66" s="497"/>
      <c r="QQG66" s="497"/>
      <c r="QQH66" s="497"/>
      <c r="QQI66" s="497"/>
      <c r="QQJ66" s="497"/>
      <c r="QQK66" s="497"/>
      <c r="QQL66" s="497"/>
      <c r="QQM66" s="497"/>
      <c r="QQN66" s="497"/>
      <c r="QQO66" s="497"/>
      <c r="QQP66" s="497"/>
      <c r="QQQ66" s="497"/>
      <c r="QQR66" s="497"/>
      <c r="QQS66" s="497"/>
      <c r="QQT66" s="497"/>
      <c r="QQU66" s="497"/>
      <c r="QQV66" s="497"/>
      <c r="QQW66" s="497"/>
      <c r="QQX66" s="497"/>
      <c r="QQY66" s="497"/>
      <c r="QQZ66" s="497"/>
      <c r="QRA66" s="497"/>
      <c r="QRB66" s="497"/>
      <c r="QRC66" s="497"/>
      <c r="QRD66" s="497"/>
      <c r="QRE66" s="497"/>
      <c r="QRF66" s="497"/>
      <c r="QRG66" s="497"/>
      <c r="QRH66" s="497"/>
      <c r="QRI66" s="497"/>
      <c r="QRJ66" s="497"/>
      <c r="QRK66" s="497"/>
      <c r="QRL66" s="497"/>
      <c r="QRM66" s="497"/>
      <c r="QRN66" s="497"/>
      <c r="QRO66" s="497"/>
      <c r="QRP66" s="497"/>
      <c r="QRQ66" s="497"/>
      <c r="QRR66" s="497"/>
      <c r="QRS66" s="497"/>
      <c r="QRT66" s="497"/>
      <c r="QRU66" s="497"/>
      <c r="QRV66" s="497"/>
      <c r="QRW66" s="497"/>
      <c r="QRX66" s="497"/>
      <c r="QRY66" s="497"/>
      <c r="QRZ66" s="497"/>
      <c r="QSA66" s="497"/>
      <c r="QSB66" s="497"/>
      <c r="QSC66" s="497"/>
      <c r="QSD66" s="497"/>
      <c r="QSE66" s="497"/>
      <c r="QSF66" s="497"/>
      <c r="QSG66" s="497"/>
      <c r="QSH66" s="497"/>
      <c r="QSI66" s="497"/>
      <c r="QSJ66" s="497"/>
      <c r="QSK66" s="497"/>
      <c r="QSL66" s="497"/>
      <c r="QSM66" s="497"/>
      <c r="QSN66" s="497"/>
      <c r="QSO66" s="497"/>
      <c r="QSP66" s="497"/>
      <c r="QSQ66" s="497"/>
      <c r="QSR66" s="497"/>
      <c r="QSS66" s="497"/>
      <c r="QST66" s="497"/>
      <c r="QSU66" s="497"/>
      <c r="QSV66" s="497"/>
      <c r="QSW66" s="497"/>
      <c r="QSX66" s="497"/>
      <c r="QSY66" s="497"/>
      <c r="QSZ66" s="497"/>
      <c r="QTA66" s="497"/>
      <c r="QTB66" s="497"/>
      <c r="QTC66" s="497"/>
      <c r="QTD66" s="497"/>
      <c r="QTE66" s="497"/>
      <c r="QTF66" s="497"/>
      <c r="QTG66" s="497"/>
      <c r="QTH66" s="497"/>
      <c r="QTI66" s="497"/>
      <c r="QTJ66" s="497"/>
      <c r="QTK66" s="497"/>
      <c r="QTL66" s="497"/>
      <c r="QTM66" s="497"/>
      <c r="QTN66" s="497"/>
      <c r="QTO66" s="497"/>
      <c r="QTP66" s="497"/>
      <c r="QTQ66" s="497"/>
      <c r="QTR66" s="497"/>
      <c r="QTS66" s="497"/>
      <c r="QTT66" s="497"/>
      <c r="QTU66" s="497"/>
      <c r="QTV66" s="497"/>
      <c r="QTW66" s="497"/>
      <c r="QTX66" s="497"/>
      <c r="QTY66" s="497"/>
      <c r="QTZ66" s="497"/>
      <c r="QUA66" s="497"/>
      <c r="QUB66" s="497"/>
      <c r="QUC66" s="497"/>
      <c r="QUD66" s="497"/>
      <c r="QUE66" s="497"/>
      <c r="QUF66" s="497"/>
      <c r="QUG66" s="497"/>
      <c r="QUH66" s="497"/>
      <c r="QUI66" s="497"/>
      <c r="QUJ66" s="497"/>
      <c r="QUK66" s="497"/>
      <c r="QUL66" s="497"/>
      <c r="QUM66" s="497"/>
      <c r="QUN66" s="497"/>
      <c r="QUO66" s="497"/>
      <c r="QUP66" s="497"/>
      <c r="QUQ66" s="497"/>
      <c r="QUR66" s="497"/>
      <c r="QUS66" s="497"/>
      <c r="QUT66" s="497"/>
      <c r="QUU66" s="497"/>
      <c r="QUV66" s="497"/>
      <c r="QUW66" s="497"/>
      <c r="QUX66" s="497"/>
      <c r="QUY66" s="497"/>
      <c r="QUZ66" s="497"/>
      <c r="QVA66" s="497"/>
      <c r="QVB66" s="497"/>
      <c r="QVC66" s="497"/>
      <c r="QVD66" s="497"/>
      <c r="QVE66" s="497"/>
      <c r="QVF66" s="497"/>
      <c r="QVG66" s="497"/>
      <c r="QVH66" s="497"/>
      <c r="QVI66" s="497"/>
      <c r="QVJ66" s="497"/>
      <c r="QVK66" s="497"/>
      <c r="QVL66" s="497"/>
      <c r="QVM66" s="497"/>
      <c r="QVN66" s="497"/>
      <c r="QVO66" s="497"/>
      <c r="QVP66" s="497"/>
      <c r="QVQ66" s="497"/>
      <c r="QVR66" s="497"/>
      <c r="QVS66" s="497"/>
      <c r="QVT66" s="497"/>
      <c r="QVU66" s="497"/>
      <c r="QVV66" s="497"/>
      <c r="QVW66" s="497"/>
      <c r="QVX66" s="497"/>
      <c r="QVY66" s="497"/>
      <c r="QVZ66" s="497"/>
      <c r="QWA66" s="497"/>
      <c r="QWB66" s="497"/>
      <c r="QWC66" s="497"/>
      <c r="QWD66" s="497"/>
      <c r="QWE66" s="497"/>
      <c r="QWF66" s="497"/>
      <c r="QWG66" s="497"/>
      <c r="QWH66" s="497"/>
      <c r="QWI66" s="497"/>
      <c r="QWJ66" s="497"/>
      <c r="QWK66" s="497"/>
      <c r="QWL66" s="497"/>
      <c r="QWM66" s="497"/>
      <c r="QWN66" s="497"/>
      <c r="QWO66" s="497"/>
      <c r="QWP66" s="497"/>
      <c r="QWQ66" s="497"/>
      <c r="QWR66" s="497"/>
      <c r="QWS66" s="497"/>
      <c r="QWT66" s="497"/>
      <c r="QWU66" s="497"/>
      <c r="QWV66" s="497"/>
      <c r="QWW66" s="497"/>
      <c r="QWX66" s="497"/>
      <c r="QWY66" s="497"/>
      <c r="QWZ66" s="497"/>
      <c r="QXA66" s="497"/>
      <c r="QXB66" s="497"/>
      <c r="QXC66" s="497"/>
      <c r="QXD66" s="497"/>
      <c r="QXE66" s="497"/>
      <c r="QXF66" s="497"/>
      <c r="QXG66" s="497"/>
      <c r="QXH66" s="497"/>
      <c r="QXI66" s="497"/>
      <c r="QXJ66" s="497"/>
      <c r="QXK66" s="497"/>
      <c r="QXL66" s="497"/>
      <c r="QXM66" s="497"/>
      <c r="QXN66" s="497"/>
      <c r="QXO66" s="497"/>
      <c r="QXP66" s="497"/>
      <c r="QXQ66" s="497"/>
      <c r="QXR66" s="497"/>
      <c r="QXS66" s="497"/>
      <c r="QXT66" s="497"/>
      <c r="QXU66" s="497"/>
      <c r="QXV66" s="497"/>
      <c r="QXW66" s="497"/>
      <c r="QXX66" s="497"/>
      <c r="QXY66" s="497"/>
      <c r="QXZ66" s="497"/>
      <c r="QYA66" s="497"/>
      <c r="QYB66" s="497"/>
      <c r="QYC66" s="497"/>
      <c r="QYD66" s="497"/>
      <c r="QYE66" s="497"/>
      <c r="QYF66" s="497"/>
      <c r="QYG66" s="497"/>
      <c r="QYH66" s="497"/>
      <c r="QYI66" s="497"/>
      <c r="QYJ66" s="497"/>
      <c r="QYK66" s="497"/>
      <c r="QYL66" s="497"/>
      <c r="QYM66" s="497"/>
      <c r="QYN66" s="497"/>
      <c r="QYO66" s="497"/>
      <c r="QYP66" s="497"/>
      <c r="QYQ66" s="497"/>
      <c r="QYR66" s="497"/>
      <c r="QYS66" s="497"/>
      <c r="QYT66" s="497"/>
      <c r="QYU66" s="497"/>
      <c r="QYV66" s="497"/>
      <c r="QYW66" s="497"/>
      <c r="QYX66" s="497"/>
      <c r="QYY66" s="497"/>
      <c r="QYZ66" s="497"/>
      <c r="QZA66" s="497"/>
      <c r="QZB66" s="497"/>
      <c r="QZC66" s="497"/>
      <c r="QZD66" s="497"/>
      <c r="QZE66" s="497"/>
      <c r="QZF66" s="497"/>
      <c r="QZG66" s="497"/>
      <c r="QZH66" s="497"/>
      <c r="QZI66" s="497"/>
      <c r="QZJ66" s="497"/>
      <c r="QZK66" s="497"/>
      <c r="QZL66" s="497"/>
      <c r="QZM66" s="497"/>
      <c r="QZN66" s="497"/>
      <c r="QZO66" s="497"/>
      <c r="QZP66" s="497"/>
      <c r="QZQ66" s="497"/>
      <c r="QZR66" s="497"/>
      <c r="QZS66" s="497"/>
      <c r="QZT66" s="497"/>
      <c r="QZU66" s="497"/>
      <c r="QZV66" s="497"/>
      <c r="QZW66" s="497"/>
      <c r="QZX66" s="497"/>
      <c r="QZY66" s="497"/>
      <c r="QZZ66" s="497"/>
      <c r="RAA66" s="497"/>
      <c r="RAB66" s="497"/>
      <c r="RAC66" s="497"/>
      <c r="RAD66" s="497"/>
      <c r="RAE66" s="497"/>
      <c r="RAF66" s="497"/>
      <c r="RAG66" s="497"/>
      <c r="RAH66" s="497"/>
      <c r="RAI66" s="497"/>
      <c r="RAJ66" s="497"/>
      <c r="RAK66" s="497"/>
      <c r="RAL66" s="497"/>
      <c r="RAM66" s="497"/>
      <c r="RAN66" s="497"/>
      <c r="RAO66" s="497"/>
      <c r="RAP66" s="497"/>
      <c r="RAQ66" s="497"/>
      <c r="RAR66" s="497"/>
      <c r="RAS66" s="497"/>
      <c r="RAT66" s="497"/>
      <c r="RAU66" s="497"/>
      <c r="RAV66" s="497"/>
      <c r="RAW66" s="497"/>
      <c r="RAX66" s="497"/>
      <c r="RAY66" s="497"/>
      <c r="RAZ66" s="497"/>
      <c r="RBA66" s="497"/>
      <c r="RBB66" s="497"/>
      <c r="RBC66" s="497"/>
      <c r="RBD66" s="497"/>
      <c r="RBE66" s="497"/>
      <c r="RBF66" s="497"/>
      <c r="RBG66" s="497"/>
      <c r="RBH66" s="497"/>
      <c r="RBI66" s="497"/>
      <c r="RBJ66" s="497"/>
      <c r="RBK66" s="497"/>
      <c r="RBL66" s="497"/>
      <c r="RBM66" s="497"/>
      <c r="RBN66" s="497"/>
      <c r="RBO66" s="497"/>
      <c r="RBP66" s="497"/>
      <c r="RBQ66" s="497"/>
      <c r="RBR66" s="497"/>
      <c r="RBS66" s="497"/>
      <c r="RBT66" s="497"/>
      <c r="RBU66" s="497"/>
      <c r="RBV66" s="497"/>
      <c r="RBW66" s="497"/>
      <c r="RBX66" s="497"/>
      <c r="RBY66" s="497"/>
      <c r="RBZ66" s="497"/>
      <c r="RCA66" s="497"/>
      <c r="RCB66" s="497"/>
      <c r="RCC66" s="497"/>
      <c r="RCD66" s="497"/>
      <c r="RCE66" s="497"/>
      <c r="RCF66" s="497"/>
      <c r="RCG66" s="497"/>
      <c r="RCH66" s="497"/>
      <c r="RCI66" s="497"/>
      <c r="RCJ66" s="497"/>
      <c r="RCK66" s="497"/>
      <c r="RCL66" s="497"/>
      <c r="RCM66" s="497"/>
      <c r="RCN66" s="497"/>
      <c r="RCO66" s="497"/>
      <c r="RCP66" s="497"/>
      <c r="RCQ66" s="497"/>
      <c r="RCR66" s="497"/>
      <c r="RCS66" s="497"/>
      <c r="RCT66" s="497"/>
      <c r="RCU66" s="497"/>
      <c r="RCV66" s="497"/>
      <c r="RCW66" s="497"/>
      <c r="RCX66" s="497"/>
      <c r="RCY66" s="497"/>
      <c r="RCZ66" s="497"/>
      <c r="RDA66" s="497"/>
      <c r="RDB66" s="497"/>
      <c r="RDC66" s="497"/>
      <c r="RDD66" s="497"/>
      <c r="RDE66" s="497"/>
      <c r="RDF66" s="497"/>
      <c r="RDG66" s="497"/>
      <c r="RDH66" s="497"/>
      <c r="RDI66" s="497"/>
      <c r="RDJ66" s="497"/>
      <c r="RDK66" s="497"/>
      <c r="RDL66" s="497"/>
      <c r="RDM66" s="497"/>
      <c r="RDN66" s="497"/>
      <c r="RDO66" s="497"/>
      <c r="RDP66" s="497"/>
      <c r="RDQ66" s="497"/>
      <c r="RDR66" s="497"/>
      <c r="RDS66" s="497"/>
      <c r="RDT66" s="497"/>
      <c r="RDU66" s="497"/>
      <c r="RDV66" s="497"/>
      <c r="RDW66" s="497"/>
      <c r="RDX66" s="497"/>
      <c r="RDY66" s="497"/>
      <c r="RDZ66" s="497"/>
      <c r="REA66" s="497"/>
      <c r="REB66" s="497"/>
      <c r="REC66" s="497"/>
      <c r="RED66" s="497"/>
      <c r="REE66" s="497"/>
      <c r="REF66" s="497"/>
      <c r="REG66" s="497"/>
      <c r="REH66" s="497"/>
      <c r="REI66" s="497"/>
      <c r="REJ66" s="497"/>
      <c r="REK66" s="497"/>
      <c r="REL66" s="497"/>
      <c r="REM66" s="497"/>
      <c r="REN66" s="497"/>
      <c r="REO66" s="497"/>
      <c r="REP66" s="497"/>
      <c r="REQ66" s="497"/>
      <c r="RER66" s="497"/>
      <c r="RES66" s="497"/>
      <c r="RET66" s="497"/>
      <c r="REU66" s="497"/>
      <c r="REV66" s="497"/>
      <c r="REW66" s="497"/>
      <c r="REX66" s="497"/>
      <c r="REY66" s="497"/>
      <c r="REZ66" s="497"/>
      <c r="RFA66" s="497"/>
      <c r="RFB66" s="497"/>
      <c r="RFC66" s="497"/>
      <c r="RFD66" s="497"/>
      <c r="RFE66" s="497"/>
      <c r="RFF66" s="497"/>
      <c r="RFG66" s="497"/>
      <c r="RFH66" s="497"/>
      <c r="RFI66" s="497"/>
      <c r="RFJ66" s="497"/>
      <c r="RFK66" s="497"/>
      <c r="RFL66" s="497"/>
      <c r="RFM66" s="497"/>
      <c r="RFN66" s="497"/>
      <c r="RFO66" s="497"/>
      <c r="RFP66" s="497"/>
      <c r="RFQ66" s="497"/>
      <c r="RFR66" s="497"/>
      <c r="RFS66" s="497"/>
      <c r="RFT66" s="497"/>
      <c r="RFU66" s="497"/>
      <c r="RFV66" s="497"/>
      <c r="RFW66" s="497"/>
      <c r="RFX66" s="497"/>
      <c r="RFY66" s="497"/>
      <c r="RFZ66" s="497"/>
      <c r="RGA66" s="497"/>
      <c r="RGB66" s="497"/>
      <c r="RGC66" s="497"/>
      <c r="RGD66" s="497"/>
      <c r="RGE66" s="497"/>
      <c r="RGF66" s="497"/>
      <c r="RGG66" s="497"/>
      <c r="RGH66" s="497"/>
      <c r="RGI66" s="497"/>
      <c r="RGJ66" s="497"/>
      <c r="RGK66" s="497"/>
      <c r="RGL66" s="497"/>
      <c r="RGM66" s="497"/>
      <c r="RGN66" s="497"/>
      <c r="RGO66" s="497"/>
      <c r="RGP66" s="497"/>
      <c r="RGQ66" s="497"/>
      <c r="RGR66" s="497"/>
      <c r="RGS66" s="497"/>
      <c r="RGT66" s="497"/>
      <c r="RGU66" s="497"/>
      <c r="RGV66" s="497"/>
      <c r="RGW66" s="497"/>
      <c r="RGX66" s="497"/>
      <c r="RGY66" s="497"/>
      <c r="RGZ66" s="497"/>
      <c r="RHA66" s="497"/>
      <c r="RHB66" s="497"/>
      <c r="RHC66" s="497"/>
      <c r="RHD66" s="497"/>
      <c r="RHE66" s="497"/>
      <c r="RHF66" s="497"/>
      <c r="RHG66" s="497"/>
      <c r="RHH66" s="497"/>
      <c r="RHI66" s="497"/>
      <c r="RHJ66" s="497"/>
      <c r="RHK66" s="497"/>
      <c r="RHL66" s="497"/>
      <c r="RHM66" s="497"/>
      <c r="RHN66" s="497"/>
      <c r="RHO66" s="497"/>
      <c r="RHP66" s="497"/>
      <c r="RHQ66" s="497"/>
      <c r="RHR66" s="497"/>
      <c r="RHS66" s="497"/>
      <c r="RHT66" s="497"/>
      <c r="RHU66" s="497"/>
      <c r="RHV66" s="497"/>
      <c r="RHW66" s="497"/>
      <c r="RHX66" s="497"/>
      <c r="RHY66" s="497"/>
      <c r="RHZ66" s="497"/>
      <c r="RIA66" s="497"/>
      <c r="RIB66" s="497"/>
      <c r="RIC66" s="497"/>
      <c r="RID66" s="497"/>
      <c r="RIE66" s="497"/>
      <c r="RIF66" s="497"/>
      <c r="RIG66" s="497"/>
      <c r="RIH66" s="497"/>
      <c r="RII66" s="497"/>
      <c r="RIJ66" s="497"/>
      <c r="RIK66" s="497"/>
      <c r="RIL66" s="497"/>
      <c r="RIM66" s="497"/>
      <c r="RIN66" s="497"/>
      <c r="RIO66" s="497"/>
      <c r="RIP66" s="497"/>
      <c r="RIQ66" s="497"/>
      <c r="RIR66" s="497"/>
      <c r="RIS66" s="497"/>
      <c r="RIT66" s="497"/>
      <c r="RIU66" s="497"/>
      <c r="RIV66" s="497"/>
      <c r="RIW66" s="497"/>
      <c r="RIX66" s="497"/>
      <c r="RIY66" s="497"/>
      <c r="RIZ66" s="497"/>
      <c r="RJA66" s="497"/>
      <c r="RJB66" s="497"/>
      <c r="RJC66" s="497"/>
      <c r="RJD66" s="497"/>
      <c r="RJE66" s="497"/>
      <c r="RJF66" s="497"/>
      <c r="RJG66" s="497"/>
      <c r="RJH66" s="497"/>
      <c r="RJI66" s="497"/>
      <c r="RJJ66" s="497"/>
      <c r="RJK66" s="497"/>
      <c r="RJL66" s="497"/>
      <c r="RJM66" s="497"/>
      <c r="RJN66" s="497"/>
      <c r="RJO66" s="497"/>
      <c r="RJP66" s="497"/>
      <c r="RJQ66" s="497"/>
      <c r="RJR66" s="497"/>
      <c r="RJS66" s="497"/>
      <c r="RJT66" s="497"/>
      <c r="RJU66" s="497"/>
      <c r="RJV66" s="497"/>
      <c r="RJW66" s="497"/>
      <c r="RJX66" s="497"/>
      <c r="RJY66" s="497"/>
      <c r="RJZ66" s="497"/>
      <c r="RKA66" s="497"/>
      <c r="RKB66" s="497"/>
      <c r="RKC66" s="497"/>
      <c r="RKD66" s="497"/>
      <c r="RKE66" s="497"/>
      <c r="RKF66" s="497"/>
      <c r="RKG66" s="497"/>
      <c r="RKH66" s="497"/>
      <c r="RKI66" s="497"/>
      <c r="RKJ66" s="497"/>
      <c r="RKK66" s="497"/>
      <c r="RKL66" s="497"/>
      <c r="RKM66" s="497"/>
      <c r="RKN66" s="497"/>
      <c r="RKO66" s="497"/>
      <c r="RKP66" s="497"/>
      <c r="RKQ66" s="497"/>
      <c r="RKR66" s="497"/>
      <c r="RKS66" s="497"/>
      <c r="RKT66" s="497"/>
      <c r="RKU66" s="497"/>
      <c r="RKV66" s="497"/>
      <c r="RKW66" s="497"/>
      <c r="RKX66" s="497"/>
      <c r="RKY66" s="497"/>
      <c r="RKZ66" s="497"/>
      <c r="RLA66" s="497"/>
      <c r="RLB66" s="497"/>
      <c r="RLC66" s="497"/>
      <c r="RLD66" s="497"/>
      <c r="RLE66" s="497"/>
      <c r="RLF66" s="497"/>
      <c r="RLG66" s="497"/>
      <c r="RLH66" s="497"/>
      <c r="RLI66" s="497"/>
      <c r="RLJ66" s="497"/>
      <c r="RLK66" s="497"/>
      <c r="RLL66" s="497"/>
      <c r="RLM66" s="497"/>
      <c r="RLN66" s="497"/>
      <c r="RLO66" s="497"/>
      <c r="RLP66" s="497"/>
      <c r="RLQ66" s="497"/>
      <c r="RLR66" s="497"/>
      <c r="RLS66" s="497"/>
      <c r="RLT66" s="497"/>
      <c r="RLU66" s="497"/>
      <c r="RLV66" s="497"/>
      <c r="RLW66" s="497"/>
      <c r="RLX66" s="497"/>
      <c r="RLY66" s="497"/>
      <c r="RLZ66" s="497"/>
      <c r="RMA66" s="497"/>
      <c r="RMB66" s="497"/>
      <c r="RMC66" s="497"/>
      <c r="RMD66" s="497"/>
      <c r="RME66" s="497"/>
      <c r="RMF66" s="497"/>
      <c r="RMG66" s="497"/>
      <c r="RMH66" s="497"/>
      <c r="RMI66" s="497"/>
      <c r="RMJ66" s="497"/>
      <c r="RMK66" s="497"/>
      <c r="RML66" s="497"/>
      <c r="RMM66" s="497"/>
      <c r="RMN66" s="497"/>
      <c r="RMO66" s="497"/>
      <c r="RMP66" s="497"/>
      <c r="RMQ66" s="497"/>
      <c r="RMR66" s="497"/>
      <c r="RMS66" s="497"/>
      <c r="RMT66" s="497"/>
      <c r="RMU66" s="497"/>
      <c r="RMV66" s="497"/>
      <c r="RMW66" s="497"/>
      <c r="RMX66" s="497"/>
      <c r="RMY66" s="497"/>
      <c r="RMZ66" s="497"/>
      <c r="RNA66" s="497"/>
      <c r="RNB66" s="497"/>
      <c r="RNC66" s="497"/>
      <c r="RND66" s="497"/>
      <c r="RNE66" s="497"/>
      <c r="RNF66" s="497"/>
      <c r="RNG66" s="497"/>
      <c r="RNH66" s="497"/>
      <c r="RNI66" s="497"/>
      <c r="RNJ66" s="497"/>
      <c r="RNK66" s="497"/>
      <c r="RNL66" s="497"/>
      <c r="RNM66" s="497"/>
      <c r="RNN66" s="497"/>
      <c r="RNO66" s="497"/>
      <c r="RNP66" s="497"/>
      <c r="RNQ66" s="497"/>
      <c r="RNR66" s="497"/>
      <c r="RNS66" s="497"/>
      <c r="RNT66" s="497"/>
      <c r="RNU66" s="497"/>
      <c r="RNV66" s="497"/>
      <c r="RNW66" s="497"/>
      <c r="RNX66" s="497"/>
      <c r="RNY66" s="497"/>
      <c r="RNZ66" s="497"/>
      <c r="ROA66" s="497"/>
      <c r="ROB66" s="497"/>
      <c r="ROC66" s="497"/>
      <c r="ROD66" s="497"/>
      <c r="ROE66" s="497"/>
      <c r="ROF66" s="497"/>
      <c r="ROG66" s="497"/>
      <c r="ROH66" s="497"/>
      <c r="ROI66" s="497"/>
      <c r="ROJ66" s="497"/>
      <c r="ROK66" s="497"/>
      <c r="ROL66" s="497"/>
      <c r="ROM66" s="497"/>
      <c r="RON66" s="497"/>
      <c r="ROO66" s="497"/>
      <c r="ROP66" s="497"/>
      <c r="ROQ66" s="497"/>
      <c r="ROR66" s="497"/>
      <c r="ROS66" s="497"/>
      <c r="ROT66" s="497"/>
      <c r="ROU66" s="497"/>
      <c r="ROV66" s="497"/>
      <c r="ROW66" s="497"/>
      <c r="ROX66" s="497"/>
      <c r="ROY66" s="497"/>
      <c r="ROZ66" s="497"/>
      <c r="RPA66" s="497"/>
      <c r="RPB66" s="497"/>
      <c r="RPC66" s="497"/>
      <c r="RPD66" s="497"/>
      <c r="RPE66" s="497"/>
      <c r="RPF66" s="497"/>
      <c r="RPG66" s="497"/>
      <c r="RPH66" s="497"/>
      <c r="RPI66" s="497"/>
      <c r="RPJ66" s="497"/>
      <c r="RPK66" s="497"/>
      <c r="RPL66" s="497"/>
      <c r="RPM66" s="497"/>
      <c r="RPN66" s="497"/>
      <c r="RPO66" s="497"/>
      <c r="RPP66" s="497"/>
      <c r="RPQ66" s="497"/>
      <c r="RPR66" s="497"/>
      <c r="RPS66" s="497"/>
      <c r="RPT66" s="497"/>
      <c r="RPU66" s="497"/>
      <c r="RPV66" s="497"/>
      <c r="RPW66" s="497"/>
      <c r="RPX66" s="497"/>
      <c r="RPY66" s="497"/>
      <c r="RPZ66" s="497"/>
      <c r="RQA66" s="497"/>
      <c r="RQB66" s="497"/>
      <c r="RQC66" s="497"/>
      <c r="RQD66" s="497"/>
      <c r="RQE66" s="497"/>
      <c r="RQF66" s="497"/>
      <c r="RQG66" s="497"/>
      <c r="RQH66" s="497"/>
      <c r="RQI66" s="497"/>
      <c r="RQJ66" s="497"/>
      <c r="RQK66" s="497"/>
      <c r="RQL66" s="497"/>
      <c r="RQM66" s="497"/>
      <c r="RQN66" s="497"/>
      <c r="RQO66" s="497"/>
      <c r="RQP66" s="497"/>
      <c r="RQQ66" s="497"/>
      <c r="RQR66" s="497"/>
      <c r="RQS66" s="497"/>
      <c r="RQT66" s="497"/>
      <c r="RQU66" s="497"/>
      <c r="RQV66" s="497"/>
      <c r="RQW66" s="497"/>
      <c r="RQX66" s="497"/>
      <c r="RQY66" s="497"/>
      <c r="RQZ66" s="497"/>
      <c r="RRA66" s="497"/>
      <c r="RRB66" s="497"/>
      <c r="RRC66" s="497"/>
      <c r="RRD66" s="497"/>
      <c r="RRE66" s="497"/>
      <c r="RRF66" s="497"/>
      <c r="RRG66" s="497"/>
      <c r="RRH66" s="497"/>
      <c r="RRI66" s="497"/>
      <c r="RRJ66" s="497"/>
      <c r="RRK66" s="497"/>
      <c r="RRL66" s="497"/>
      <c r="RRM66" s="497"/>
      <c r="RRN66" s="497"/>
      <c r="RRO66" s="497"/>
      <c r="RRP66" s="497"/>
      <c r="RRQ66" s="497"/>
      <c r="RRR66" s="497"/>
      <c r="RRS66" s="497"/>
      <c r="RRT66" s="497"/>
      <c r="RRU66" s="497"/>
      <c r="RRV66" s="497"/>
      <c r="RRW66" s="497"/>
      <c r="RRX66" s="497"/>
      <c r="RRY66" s="497"/>
      <c r="RRZ66" s="497"/>
      <c r="RSA66" s="497"/>
      <c r="RSB66" s="497"/>
      <c r="RSC66" s="497"/>
      <c r="RSD66" s="497"/>
      <c r="RSE66" s="497"/>
      <c r="RSF66" s="497"/>
      <c r="RSG66" s="497"/>
      <c r="RSH66" s="497"/>
      <c r="RSI66" s="497"/>
      <c r="RSJ66" s="497"/>
      <c r="RSK66" s="497"/>
      <c r="RSL66" s="497"/>
      <c r="RSM66" s="497"/>
      <c r="RSN66" s="497"/>
      <c r="RSO66" s="497"/>
      <c r="RSP66" s="497"/>
      <c r="RSQ66" s="497"/>
      <c r="RSR66" s="497"/>
      <c r="RSS66" s="497"/>
      <c r="RST66" s="497"/>
      <c r="RSU66" s="497"/>
      <c r="RSV66" s="497"/>
      <c r="RSW66" s="497"/>
      <c r="RSX66" s="497"/>
      <c r="RSY66" s="497"/>
      <c r="RSZ66" s="497"/>
      <c r="RTA66" s="497"/>
      <c r="RTB66" s="497"/>
      <c r="RTC66" s="497"/>
      <c r="RTD66" s="497"/>
      <c r="RTE66" s="497"/>
      <c r="RTF66" s="497"/>
      <c r="RTG66" s="497"/>
      <c r="RTH66" s="497"/>
      <c r="RTI66" s="497"/>
      <c r="RTJ66" s="497"/>
      <c r="RTK66" s="497"/>
      <c r="RTL66" s="497"/>
      <c r="RTM66" s="497"/>
      <c r="RTN66" s="497"/>
      <c r="RTO66" s="497"/>
      <c r="RTP66" s="497"/>
      <c r="RTQ66" s="497"/>
      <c r="RTR66" s="497"/>
      <c r="RTS66" s="497"/>
      <c r="RTT66" s="497"/>
      <c r="RTU66" s="497"/>
      <c r="RTV66" s="497"/>
      <c r="RTW66" s="497"/>
      <c r="RTX66" s="497"/>
      <c r="RTY66" s="497"/>
      <c r="RTZ66" s="497"/>
      <c r="RUA66" s="497"/>
      <c r="RUB66" s="497"/>
      <c r="RUC66" s="497"/>
      <c r="RUD66" s="497"/>
      <c r="RUE66" s="497"/>
      <c r="RUF66" s="497"/>
      <c r="RUG66" s="497"/>
      <c r="RUH66" s="497"/>
      <c r="RUI66" s="497"/>
      <c r="RUJ66" s="497"/>
      <c r="RUK66" s="497"/>
      <c r="RUL66" s="497"/>
      <c r="RUM66" s="497"/>
      <c r="RUN66" s="497"/>
      <c r="RUO66" s="497"/>
      <c r="RUP66" s="497"/>
      <c r="RUQ66" s="497"/>
      <c r="RUR66" s="497"/>
      <c r="RUS66" s="497"/>
      <c r="RUT66" s="497"/>
      <c r="RUU66" s="497"/>
      <c r="RUV66" s="497"/>
      <c r="RUW66" s="497"/>
      <c r="RUX66" s="497"/>
      <c r="RUY66" s="497"/>
      <c r="RUZ66" s="497"/>
      <c r="RVA66" s="497"/>
      <c r="RVB66" s="497"/>
      <c r="RVC66" s="497"/>
      <c r="RVD66" s="497"/>
      <c r="RVE66" s="497"/>
      <c r="RVF66" s="497"/>
      <c r="RVG66" s="497"/>
      <c r="RVH66" s="497"/>
      <c r="RVI66" s="497"/>
      <c r="RVJ66" s="497"/>
      <c r="RVK66" s="497"/>
      <c r="RVL66" s="497"/>
      <c r="RVM66" s="497"/>
      <c r="RVN66" s="497"/>
      <c r="RVO66" s="497"/>
      <c r="RVP66" s="497"/>
      <c r="RVQ66" s="497"/>
      <c r="RVR66" s="497"/>
      <c r="RVS66" s="497"/>
      <c r="RVT66" s="497"/>
      <c r="RVU66" s="497"/>
      <c r="RVV66" s="497"/>
      <c r="RVW66" s="497"/>
      <c r="RVX66" s="497"/>
      <c r="RVY66" s="497"/>
      <c r="RVZ66" s="497"/>
      <c r="RWA66" s="497"/>
      <c r="RWB66" s="497"/>
      <c r="RWC66" s="497"/>
      <c r="RWD66" s="497"/>
      <c r="RWE66" s="497"/>
      <c r="RWF66" s="497"/>
      <c r="RWG66" s="497"/>
      <c r="RWH66" s="497"/>
      <c r="RWI66" s="497"/>
      <c r="RWJ66" s="497"/>
      <c r="RWK66" s="497"/>
      <c r="RWL66" s="497"/>
      <c r="RWM66" s="497"/>
      <c r="RWN66" s="497"/>
      <c r="RWO66" s="497"/>
      <c r="RWP66" s="497"/>
      <c r="RWQ66" s="497"/>
      <c r="RWR66" s="497"/>
      <c r="RWS66" s="497"/>
      <c r="RWT66" s="497"/>
      <c r="RWU66" s="497"/>
      <c r="RWV66" s="497"/>
      <c r="RWW66" s="497"/>
      <c r="RWX66" s="497"/>
      <c r="RWY66" s="497"/>
      <c r="RWZ66" s="497"/>
      <c r="RXA66" s="497"/>
      <c r="RXB66" s="497"/>
      <c r="RXC66" s="497"/>
      <c r="RXD66" s="497"/>
      <c r="RXE66" s="497"/>
      <c r="RXF66" s="497"/>
      <c r="RXG66" s="497"/>
      <c r="RXH66" s="497"/>
      <c r="RXI66" s="497"/>
      <c r="RXJ66" s="497"/>
      <c r="RXK66" s="497"/>
      <c r="RXL66" s="497"/>
      <c r="RXM66" s="497"/>
      <c r="RXN66" s="497"/>
      <c r="RXO66" s="497"/>
      <c r="RXP66" s="497"/>
      <c r="RXQ66" s="497"/>
      <c r="RXR66" s="497"/>
      <c r="RXS66" s="497"/>
      <c r="RXT66" s="497"/>
      <c r="RXU66" s="497"/>
      <c r="RXV66" s="497"/>
      <c r="RXW66" s="497"/>
      <c r="RXX66" s="497"/>
      <c r="RXY66" s="497"/>
      <c r="RXZ66" s="497"/>
      <c r="RYA66" s="497"/>
      <c r="RYB66" s="497"/>
      <c r="RYC66" s="497"/>
      <c r="RYD66" s="497"/>
      <c r="RYE66" s="497"/>
      <c r="RYF66" s="497"/>
      <c r="RYG66" s="497"/>
      <c r="RYH66" s="497"/>
      <c r="RYI66" s="497"/>
      <c r="RYJ66" s="497"/>
      <c r="RYK66" s="497"/>
      <c r="RYL66" s="497"/>
      <c r="RYM66" s="497"/>
      <c r="RYN66" s="497"/>
      <c r="RYO66" s="497"/>
      <c r="RYP66" s="497"/>
      <c r="RYQ66" s="497"/>
      <c r="RYR66" s="497"/>
      <c r="RYS66" s="497"/>
      <c r="RYT66" s="497"/>
      <c r="RYU66" s="497"/>
      <c r="RYV66" s="497"/>
      <c r="RYW66" s="497"/>
      <c r="RYX66" s="497"/>
      <c r="RYY66" s="497"/>
      <c r="RYZ66" s="497"/>
      <c r="RZA66" s="497"/>
      <c r="RZB66" s="497"/>
      <c r="RZC66" s="497"/>
      <c r="RZD66" s="497"/>
      <c r="RZE66" s="497"/>
      <c r="RZF66" s="497"/>
      <c r="RZG66" s="497"/>
      <c r="RZH66" s="497"/>
      <c r="RZI66" s="497"/>
      <c r="RZJ66" s="497"/>
      <c r="RZK66" s="497"/>
      <c r="RZL66" s="497"/>
      <c r="RZM66" s="497"/>
      <c r="RZN66" s="497"/>
      <c r="RZO66" s="497"/>
      <c r="RZP66" s="497"/>
      <c r="RZQ66" s="497"/>
      <c r="RZR66" s="497"/>
      <c r="RZS66" s="497"/>
      <c r="RZT66" s="497"/>
      <c r="RZU66" s="497"/>
      <c r="RZV66" s="497"/>
      <c r="RZW66" s="497"/>
      <c r="RZX66" s="497"/>
      <c r="RZY66" s="497"/>
      <c r="RZZ66" s="497"/>
      <c r="SAA66" s="497"/>
      <c r="SAB66" s="497"/>
      <c r="SAC66" s="497"/>
      <c r="SAD66" s="497"/>
      <c r="SAE66" s="497"/>
      <c r="SAF66" s="497"/>
      <c r="SAG66" s="497"/>
      <c r="SAH66" s="497"/>
      <c r="SAI66" s="497"/>
      <c r="SAJ66" s="497"/>
      <c r="SAK66" s="497"/>
      <c r="SAL66" s="497"/>
      <c r="SAM66" s="497"/>
      <c r="SAN66" s="497"/>
      <c r="SAO66" s="497"/>
      <c r="SAP66" s="497"/>
      <c r="SAQ66" s="497"/>
      <c r="SAR66" s="497"/>
      <c r="SAS66" s="497"/>
      <c r="SAT66" s="497"/>
      <c r="SAU66" s="497"/>
      <c r="SAV66" s="497"/>
      <c r="SAW66" s="497"/>
      <c r="SAX66" s="497"/>
      <c r="SAY66" s="497"/>
      <c r="SAZ66" s="497"/>
      <c r="SBA66" s="497"/>
      <c r="SBB66" s="497"/>
      <c r="SBC66" s="497"/>
      <c r="SBD66" s="497"/>
      <c r="SBE66" s="497"/>
      <c r="SBF66" s="497"/>
      <c r="SBG66" s="497"/>
      <c r="SBH66" s="497"/>
      <c r="SBI66" s="497"/>
      <c r="SBJ66" s="497"/>
      <c r="SBK66" s="497"/>
      <c r="SBL66" s="497"/>
      <c r="SBM66" s="497"/>
      <c r="SBN66" s="497"/>
      <c r="SBO66" s="497"/>
      <c r="SBP66" s="497"/>
      <c r="SBQ66" s="497"/>
      <c r="SBR66" s="497"/>
      <c r="SBS66" s="497"/>
      <c r="SBT66" s="497"/>
      <c r="SBU66" s="497"/>
      <c r="SBV66" s="497"/>
      <c r="SBW66" s="497"/>
      <c r="SBX66" s="497"/>
      <c r="SBY66" s="497"/>
      <c r="SBZ66" s="497"/>
      <c r="SCA66" s="497"/>
      <c r="SCB66" s="497"/>
      <c r="SCC66" s="497"/>
      <c r="SCD66" s="497"/>
      <c r="SCE66" s="497"/>
      <c r="SCF66" s="497"/>
      <c r="SCG66" s="497"/>
      <c r="SCH66" s="497"/>
      <c r="SCI66" s="497"/>
      <c r="SCJ66" s="497"/>
      <c r="SCK66" s="497"/>
      <c r="SCL66" s="497"/>
      <c r="SCM66" s="497"/>
      <c r="SCN66" s="497"/>
      <c r="SCO66" s="497"/>
      <c r="SCP66" s="497"/>
      <c r="SCQ66" s="497"/>
      <c r="SCR66" s="497"/>
      <c r="SCS66" s="497"/>
      <c r="SCT66" s="497"/>
      <c r="SCU66" s="497"/>
      <c r="SCV66" s="497"/>
      <c r="SCW66" s="497"/>
      <c r="SCX66" s="497"/>
      <c r="SCY66" s="497"/>
      <c r="SCZ66" s="497"/>
      <c r="SDA66" s="497"/>
      <c r="SDB66" s="497"/>
      <c r="SDC66" s="497"/>
      <c r="SDD66" s="497"/>
      <c r="SDE66" s="497"/>
      <c r="SDF66" s="497"/>
      <c r="SDG66" s="497"/>
      <c r="SDH66" s="497"/>
      <c r="SDI66" s="497"/>
      <c r="SDJ66" s="497"/>
      <c r="SDK66" s="497"/>
      <c r="SDL66" s="497"/>
      <c r="SDM66" s="497"/>
      <c r="SDN66" s="497"/>
      <c r="SDO66" s="497"/>
      <c r="SDP66" s="497"/>
      <c r="SDQ66" s="497"/>
      <c r="SDR66" s="497"/>
      <c r="SDS66" s="497"/>
      <c r="SDT66" s="497"/>
      <c r="SDU66" s="497"/>
      <c r="SDV66" s="497"/>
      <c r="SDW66" s="497"/>
      <c r="SDX66" s="497"/>
      <c r="SDY66" s="497"/>
      <c r="SDZ66" s="497"/>
      <c r="SEA66" s="497"/>
      <c r="SEB66" s="497"/>
      <c r="SEC66" s="497"/>
      <c r="SED66" s="497"/>
      <c r="SEE66" s="497"/>
      <c r="SEF66" s="497"/>
      <c r="SEG66" s="497"/>
      <c r="SEH66" s="497"/>
      <c r="SEI66" s="497"/>
      <c r="SEJ66" s="497"/>
      <c r="SEK66" s="497"/>
      <c r="SEL66" s="497"/>
      <c r="SEM66" s="497"/>
      <c r="SEN66" s="497"/>
      <c r="SEO66" s="497"/>
      <c r="SEP66" s="497"/>
      <c r="SEQ66" s="497"/>
      <c r="SER66" s="497"/>
      <c r="SES66" s="497"/>
      <c r="SET66" s="497"/>
      <c r="SEU66" s="497"/>
      <c r="SEV66" s="497"/>
      <c r="SEW66" s="497"/>
      <c r="SEX66" s="497"/>
      <c r="SEY66" s="497"/>
      <c r="SEZ66" s="497"/>
      <c r="SFA66" s="497"/>
      <c r="SFB66" s="497"/>
      <c r="SFC66" s="497"/>
      <c r="SFD66" s="497"/>
      <c r="SFE66" s="497"/>
      <c r="SFF66" s="497"/>
      <c r="SFG66" s="497"/>
      <c r="SFH66" s="497"/>
      <c r="SFI66" s="497"/>
      <c r="SFJ66" s="497"/>
      <c r="SFK66" s="497"/>
      <c r="SFL66" s="497"/>
      <c r="SFM66" s="497"/>
      <c r="SFN66" s="497"/>
      <c r="SFO66" s="497"/>
      <c r="SFP66" s="497"/>
      <c r="SFQ66" s="497"/>
      <c r="SFR66" s="497"/>
      <c r="SFS66" s="497"/>
      <c r="SFT66" s="497"/>
      <c r="SFU66" s="497"/>
      <c r="SFV66" s="497"/>
      <c r="SFW66" s="497"/>
      <c r="SFX66" s="497"/>
      <c r="SFY66" s="497"/>
      <c r="SFZ66" s="497"/>
      <c r="SGA66" s="497"/>
      <c r="SGB66" s="497"/>
      <c r="SGC66" s="497"/>
      <c r="SGD66" s="497"/>
      <c r="SGE66" s="497"/>
      <c r="SGF66" s="497"/>
      <c r="SGG66" s="497"/>
      <c r="SGH66" s="497"/>
      <c r="SGI66" s="497"/>
      <c r="SGJ66" s="497"/>
      <c r="SGK66" s="497"/>
      <c r="SGL66" s="497"/>
      <c r="SGM66" s="497"/>
      <c r="SGN66" s="497"/>
      <c r="SGO66" s="497"/>
      <c r="SGP66" s="497"/>
      <c r="SGQ66" s="497"/>
      <c r="SGR66" s="497"/>
      <c r="SGS66" s="497"/>
      <c r="SGT66" s="497"/>
      <c r="SGU66" s="497"/>
      <c r="SGV66" s="497"/>
      <c r="SGW66" s="497"/>
      <c r="SGX66" s="497"/>
      <c r="SGY66" s="497"/>
      <c r="SGZ66" s="497"/>
      <c r="SHA66" s="497"/>
      <c r="SHB66" s="497"/>
      <c r="SHC66" s="497"/>
      <c r="SHD66" s="497"/>
      <c r="SHE66" s="497"/>
      <c r="SHF66" s="497"/>
      <c r="SHG66" s="497"/>
      <c r="SHH66" s="497"/>
      <c r="SHI66" s="497"/>
      <c r="SHJ66" s="497"/>
      <c r="SHK66" s="497"/>
      <c r="SHL66" s="497"/>
      <c r="SHM66" s="497"/>
      <c r="SHN66" s="497"/>
      <c r="SHO66" s="497"/>
      <c r="SHP66" s="497"/>
      <c r="SHQ66" s="497"/>
      <c r="SHR66" s="497"/>
      <c r="SHS66" s="497"/>
      <c r="SHT66" s="497"/>
      <c r="SHU66" s="497"/>
      <c r="SHV66" s="497"/>
      <c r="SHW66" s="497"/>
      <c r="SHX66" s="497"/>
      <c r="SHY66" s="497"/>
      <c r="SHZ66" s="497"/>
      <c r="SIA66" s="497"/>
      <c r="SIB66" s="497"/>
      <c r="SIC66" s="497"/>
      <c r="SID66" s="497"/>
      <c r="SIE66" s="497"/>
      <c r="SIF66" s="497"/>
      <c r="SIG66" s="497"/>
      <c r="SIH66" s="497"/>
      <c r="SII66" s="497"/>
      <c r="SIJ66" s="497"/>
      <c r="SIK66" s="497"/>
      <c r="SIL66" s="497"/>
      <c r="SIM66" s="497"/>
      <c r="SIN66" s="497"/>
      <c r="SIO66" s="497"/>
      <c r="SIP66" s="497"/>
      <c r="SIQ66" s="497"/>
      <c r="SIR66" s="497"/>
      <c r="SIS66" s="497"/>
      <c r="SIT66" s="497"/>
      <c r="SIU66" s="497"/>
      <c r="SIV66" s="497"/>
      <c r="SIW66" s="497"/>
      <c r="SIX66" s="497"/>
      <c r="SIY66" s="497"/>
      <c r="SIZ66" s="497"/>
      <c r="SJA66" s="497"/>
      <c r="SJB66" s="497"/>
      <c r="SJC66" s="497"/>
      <c r="SJD66" s="497"/>
      <c r="SJE66" s="497"/>
      <c r="SJF66" s="497"/>
      <c r="SJG66" s="497"/>
      <c r="SJH66" s="497"/>
      <c r="SJI66" s="497"/>
      <c r="SJJ66" s="497"/>
      <c r="SJK66" s="497"/>
      <c r="SJL66" s="497"/>
      <c r="SJM66" s="497"/>
      <c r="SJN66" s="497"/>
      <c r="SJO66" s="497"/>
      <c r="SJP66" s="497"/>
      <c r="SJQ66" s="497"/>
      <c r="SJR66" s="497"/>
      <c r="SJS66" s="497"/>
      <c r="SJT66" s="497"/>
      <c r="SJU66" s="497"/>
      <c r="SJV66" s="497"/>
      <c r="SJW66" s="497"/>
      <c r="SJX66" s="497"/>
      <c r="SJY66" s="497"/>
      <c r="SJZ66" s="497"/>
      <c r="SKA66" s="497"/>
      <c r="SKB66" s="497"/>
      <c r="SKC66" s="497"/>
      <c r="SKD66" s="497"/>
      <c r="SKE66" s="497"/>
      <c r="SKF66" s="497"/>
      <c r="SKG66" s="497"/>
      <c r="SKH66" s="497"/>
      <c r="SKI66" s="497"/>
      <c r="SKJ66" s="497"/>
      <c r="SKK66" s="497"/>
      <c r="SKL66" s="497"/>
      <c r="SKM66" s="497"/>
      <c r="SKN66" s="497"/>
      <c r="SKO66" s="497"/>
      <c r="SKP66" s="497"/>
      <c r="SKQ66" s="497"/>
      <c r="SKR66" s="497"/>
      <c r="SKS66" s="497"/>
      <c r="SKT66" s="497"/>
      <c r="SKU66" s="497"/>
      <c r="SKV66" s="497"/>
      <c r="SKW66" s="497"/>
      <c r="SKX66" s="497"/>
      <c r="SKY66" s="497"/>
      <c r="SKZ66" s="497"/>
      <c r="SLA66" s="497"/>
      <c r="SLB66" s="497"/>
      <c r="SLC66" s="497"/>
      <c r="SLD66" s="497"/>
      <c r="SLE66" s="497"/>
      <c r="SLF66" s="497"/>
      <c r="SLG66" s="497"/>
      <c r="SLH66" s="497"/>
      <c r="SLI66" s="497"/>
      <c r="SLJ66" s="497"/>
      <c r="SLK66" s="497"/>
      <c r="SLL66" s="497"/>
      <c r="SLM66" s="497"/>
      <c r="SLN66" s="497"/>
      <c r="SLO66" s="497"/>
      <c r="SLP66" s="497"/>
      <c r="SLQ66" s="497"/>
      <c r="SLR66" s="497"/>
      <c r="SLS66" s="497"/>
      <c r="SLT66" s="497"/>
      <c r="SLU66" s="497"/>
      <c r="SLV66" s="497"/>
      <c r="SLW66" s="497"/>
      <c r="SLX66" s="497"/>
      <c r="SLY66" s="497"/>
      <c r="SLZ66" s="497"/>
      <c r="SMA66" s="497"/>
      <c r="SMB66" s="497"/>
      <c r="SMC66" s="497"/>
      <c r="SMD66" s="497"/>
      <c r="SME66" s="497"/>
      <c r="SMF66" s="497"/>
      <c r="SMG66" s="497"/>
      <c r="SMH66" s="497"/>
      <c r="SMI66" s="497"/>
      <c r="SMJ66" s="497"/>
      <c r="SMK66" s="497"/>
      <c r="SML66" s="497"/>
      <c r="SMM66" s="497"/>
      <c r="SMN66" s="497"/>
      <c r="SMO66" s="497"/>
      <c r="SMP66" s="497"/>
      <c r="SMQ66" s="497"/>
      <c r="SMR66" s="497"/>
      <c r="SMS66" s="497"/>
      <c r="SMT66" s="497"/>
      <c r="SMU66" s="497"/>
      <c r="SMV66" s="497"/>
      <c r="SMW66" s="497"/>
      <c r="SMX66" s="497"/>
      <c r="SMY66" s="497"/>
      <c r="SMZ66" s="497"/>
      <c r="SNA66" s="497"/>
      <c r="SNB66" s="497"/>
      <c r="SNC66" s="497"/>
      <c r="SND66" s="497"/>
      <c r="SNE66" s="497"/>
      <c r="SNF66" s="497"/>
      <c r="SNG66" s="497"/>
      <c r="SNH66" s="497"/>
      <c r="SNI66" s="497"/>
      <c r="SNJ66" s="497"/>
      <c r="SNK66" s="497"/>
      <c r="SNL66" s="497"/>
      <c r="SNM66" s="497"/>
      <c r="SNN66" s="497"/>
      <c r="SNO66" s="497"/>
      <c r="SNP66" s="497"/>
      <c r="SNQ66" s="497"/>
      <c r="SNR66" s="497"/>
      <c r="SNS66" s="497"/>
      <c r="SNT66" s="497"/>
      <c r="SNU66" s="497"/>
      <c r="SNV66" s="497"/>
      <c r="SNW66" s="497"/>
      <c r="SNX66" s="497"/>
      <c r="SNY66" s="497"/>
      <c r="SNZ66" s="497"/>
      <c r="SOA66" s="497"/>
      <c r="SOB66" s="497"/>
      <c r="SOC66" s="497"/>
      <c r="SOD66" s="497"/>
      <c r="SOE66" s="497"/>
      <c r="SOF66" s="497"/>
      <c r="SOG66" s="497"/>
      <c r="SOH66" s="497"/>
      <c r="SOI66" s="497"/>
      <c r="SOJ66" s="497"/>
      <c r="SOK66" s="497"/>
      <c r="SOL66" s="497"/>
      <c r="SOM66" s="497"/>
      <c r="SON66" s="497"/>
      <c r="SOO66" s="497"/>
      <c r="SOP66" s="497"/>
      <c r="SOQ66" s="497"/>
      <c r="SOR66" s="497"/>
      <c r="SOS66" s="497"/>
      <c r="SOT66" s="497"/>
      <c r="SOU66" s="497"/>
      <c r="SOV66" s="497"/>
      <c r="SOW66" s="497"/>
      <c r="SOX66" s="497"/>
      <c r="SOY66" s="497"/>
      <c r="SOZ66" s="497"/>
      <c r="SPA66" s="497"/>
      <c r="SPB66" s="497"/>
      <c r="SPC66" s="497"/>
      <c r="SPD66" s="497"/>
      <c r="SPE66" s="497"/>
      <c r="SPF66" s="497"/>
      <c r="SPG66" s="497"/>
      <c r="SPH66" s="497"/>
      <c r="SPI66" s="497"/>
      <c r="SPJ66" s="497"/>
      <c r="SPK66" s="497"/>
      <c r="SPL66" s="497"/>
      <c r="SPM66" s="497"/>
      <c r="SPN66" s="497"/>
      <c r="SPO66" s="497"/>
      <c r="SPP66" s="497"/>
      <c r="SPQ66" s="497"/>
      <c r="SPR66" s="497"/>
      <c r="SPS66" s="497"/>
      <c r="SPT66" s="497"/>
      <c r="SPU66" s="497"/>
      <c r="SPV66" s="497"/>
      <c r="SPW66" s="497"/>
      <c r="SPX66" s="497"/>
      <c r="SPY66" s="497"/>
      <c r="SPZ66" s="497"/>
      <c r="SQA66" s="497"/>
      <c r="SQB66" s="497"/>
      <c r="SQC66" s="497"/>
      <c r="SQD66" s="497"/>
      <c r="SQE66" s="497"/>
      <c r="SQF66" s="497"/>
      <c r="SQG66" s="497"/>
      <c r="SQH66" s="497"/>
      <c r="SQI66" s="497"/>
      <c r="SQJ66" s="497"/>
      <c r="SQK66" s="497"/>
      <c r="SQL66" s="497"/>
      <c r="SQM66" s="497"/>
      <c r="SQN66" s="497"/>
      <c r="SQO66" s="497"/>
      <c r="SQP66" s="497"/>
      <c r="SQQ66" s="497"/>
      <c r="SQR66" s="497"/>
      <c r="SQS66" s="497"/>
      <c r="SQT66" s="497"/>
      <c r="SQU66" s="497"/>
      <c r="SQV66" s="497"/>
      <c r="SQW66" s="497"/>
      <c r="SQX66" s="497"/>
      <c r="SQY66" s="497"/>
      <c r="SQZ66" s="497"/>
      <c r="SRA66" s="497"/>
      <c r="SRB66" s="497"/>
      <c r="SRC66" s="497"/>
      <c r="SRD66" s="497"/>
      <c r="SRE66" s="497"/>
      <c r="SRF66" s="497"/>
      <c r="SRG66" s="497"/>
      <c r="SRH66" s="497"/>
      <c r="SRI66" s="497"/>
      <c r="SRJ66" s="497"/>
      <c r="SRK66" s="497"/>
      <c r="SRL66" s="497"/>
      <c r="SRM66" s="497"/>
      <c r="SRN66" s="497"/>
      <c r="SRO66" s="497"/>
      <c r="SRP66" s="497"/>
      <c r="SRQ66" s="497"/>
      <c r="SRR66" s="497"/>
      <c r="SRS66" s="497"/>
      <c r="SRT66" s="497"/>
      <c r="SRU66" s="497"/>
      <c r="SRV66" s="497"/>
      <c r="SRW66" s="497"/>
      <c r="SRX66" s="497"/>
      <c r="SRY66" s="497"/>
      <c r="SRZ66" s="497"/>
      <c r="SSA66" s="497"/>
      <c r="SSB66" s="497"/>
      <c r="SSC66" s="497"/>
      <c r="SSD66" s="497"/>
      <c r="SSE66" s="497"/>
      <c r="SSF66" s="497"/>
      <c r="SSG66" s="497"/>
      <c r="SSH66" s="497"/>
      <c r="SSI66" s="497"/>
      <c r="SSJ66" s="497"/>
      <c r="SSK66" s="497"/>
      <c r="SSL66" s="497"/>
      <c r="SSM66" s="497"/>
      <c r="SSN66" s="497"/>
      <c r="SSO66" s="497"/>
      <c r="SSP66" s="497"/>
      <c r="SSQ66" s="497"/>
      <c r="SSR66" s="497"/>
      <c r="SSS66" s="497"/>
      <c r="SST66" s="497"/>
      <c r="SSU66" s="497"/>
      <c r="SSV66" s="497"/>
      <c r="SSW66" s="497"/>
      <c r="SSX66" s="497"/>
      <c r="SSY66" s="497"/>
      <c r="SSZ66" s="497"/>
      <c r="STA66" s="497"/>
      <c r="STB66" s="497"/>
      <c r="STC66" s="497"/>
      <c r="STD66" s="497"/>
      <c r="STE66" s="497"/>
      <c r="STF66" s="497"/>
      <c r="STG66" s="497"/>
      <c r="STH66" s="497"/>
      <c r="STI66" s="497"/>
      <c r="STJ66" s="497"/>
      <c r="STK66" s="497"/>
      <c r="STL66" s="497"/>
      <c r="STM66" s="497"/>
      <c r="STN66" s="497"/>
      <c r="STO66" s="497"/>
      <c r="STP66" s="497"/>
      <c r="STQ66" s="497"/>
      <c r="STR66" s="497"/>
      <c r="STS66" s="497"/>
      <c r="STT66" s="497"/>
      <c r="STU66" s="497"/>
      <c r="STV66" s="497"/>
      <c r="STW66" s="497"/>
      <c r="STX66" s="497"/>
      <c r="STY66" s="497"/>
      <c r="STZ66" s="497"/>
      <c r="SUA66" s="497"/>
      <c r="SUB66" s="497"/>
      <c r="SUC66" s="497"/>
      <c r="SUD66" s="497"/>
      <c r="SUE66" s="497"/>
      <c r="SUF66" s="497"/>
      <c r="SUG66" s="497"/>
      <c r="SUH66" s="497"/>
      <c r="SUI66" s="497"/>
      <c r="SUJ66" s="497"/>
      <c r="SUK66" s="497"/>
      <c r="SUL66" s="497"/>
      <c r="SUM66" s="497"/>
      <c r="SUN66" s="497"/>
      <c r="SUO66" s="497"/>
      <c r="SUP66" s="497"/>
      <c r="SUQ66" s="497"/>
      <c r="SUR66" s="497"/>
      <c r="SUS66" s="497"/>
      <c r="SUT66" s="497"/>
      <c r="SUU66" s="497"/>
      <c r="SUV66" s="497"/>
      <c r="SUW66" s="497"/>
      <c r="SUX66" s="497"/>
      <c r="SUY66" s="497"/>
      <c r="SUZ66" s="497"/>
      <c r="SVA66" s="497"/>
      <c r="SVB66" s="497"/>
      <c r="SVC66" s="497"/>
      <c r="SVD66" s="497"/>
      <c r="SVE66" s="497"/>
      <c r="SVF66" s="497"/>
      <c r="SVG66" s="497"/>
      <c r="SVH66" s="497"/>
      <c r="SVI66" s="497"/>
      <c r="SVJ66" s="497"/>
      <c r="SVK66" s="497"/>
      <c r="SVL66" s="497"/>
      <c r="SVM66" s="497"/>
      <c r="SVN66" s="497"/>
      <c r="SVO66" s="497"/>
      <c r="SVP66" s="497"/>
      <c r="SVQ66" s="497"/>
      <c r="SVR66" s="497"/>
      <c r="SVS66" s="497"/>
      <c r="SVT66" s="497"/>
      <c r="SVU66" s="497"/>
      <c r="SVV66" s="497"/>
      <c r="SVW66" s="497"/>
      <c r="SVX66" s="497"/>
      <c r="SVY66" s="497"/>
      <c r="SVZ66" s="497"/>
      <c r="SWA66" s="497"/>
      <c r="SWB66" s="497"/>
      <c r="SWC66" s="497"/>
      <c r="SWD66" s="497"/>
      <c r="SWE66" s="497"/>
      <c r="SWF66" s="497"/>
      <c r="SWG66" s="497"/>
      <c r="SWH66" s="497"/>
      <c r="SWI66" s="497"/>
      <c r="SWJ66" s="497"/>
      <c r="SWK66" s="497"/>
      <c r="SWL66" s="497"/>
      <c r="SWM66" s="497"/>
      <c r="SWN66" s="497"/>
      <c r="SWO66" s="497"/>
      <c r="SWP66" s="497"/>
      <c r="SWQ66" s="497"/>
      <c r="SWR66" s="497"/>
      <c r="SWS66" s="497"/>
      <c r="SWT66" s="497"/>
      <c r="SWU66" s="497"/>
      <c r="SWV66" s="497"/>
      <c r="SWW66" s="497"/>
      <c r="SWX66" s="497"/>
      <c r="SWY66" s="497"/>
      <c r="SWZ66" s="497"/>
      <c r="SXA66" s="497"/>
      <c r="SXB66" s="497"/>
      <c r="SXC66" s="497"/>
      <c r="SXD66" s="497"/>
      <c r="SXE66" s="497"/>
      <c r="SXF66" s="497"/>
      <c r="SXG66" s="497"/>
      <c r="SXH66" s="497"/>
      <c r="SXI66" s="497"/>
      <c r="SXJ66" s="497"/>
      <c r="SXK66" s="497"/>
      <c r="SXL66" s="497"/>
      <c r="SXM66" s="497"/>
      <c r="SXN66" s="497"/>
      <c r="SXO66" s="497"/>
      <c r="SXP66" s="497"/>
      <c r="SXQ66" s="497"/>
      <c r="SXR66" s="497"/>
      <c r="SXS66" s="497"/>
      <c r="SXT66" s="497"/>
      <c r="SXU66" s="497"/>
      <c r="SXV66" s="497"/>
      <c r="SXW66" s="497"/>
      <c r="SXX66" s="497"/>
      <c r="SXY66" s="497"/>
      <c r="SXZ66" s="497"/>
      <c r="SYA66" s="497"/>
      <c r="SYB66" s="497"/>
      <c r="SYC66" s="497"/>
      <c r="SYD66" s="497"/>
      <c r="SYE66" s="497"/>
      <c r="SYF66" s="497"/>
      <c r="SYG66" s="497"/>
      <c r="SYH66" s="497"/>
      <c r="SYI66" s="497"/>
      <c r="SYJ66" s="497"/>
      <c r="SYK66" s="497"/>
      <c r="SYL66" s="497"/>
      <c r="SYM66" s="497"/>
      <c r="SYN66" s="497"/>
      <c r="SYO66" s="497"/>
      <c r="SYP66" s="497"/>
      <c r="SYQ66" s="497"/>
      <c r="SYR66" s="497"/>
      <c r="SYS66" s="497"/>
      <c r="SYT66" s="497"/>
      <c r="SYU66" s="497"/>
      <c r="SYV66" s="497"/>
      <c r="SYW66" s="497"/>
      <c r="SYX66" s="497"/>
      <c r="SYY66" s="497"/>
      <c r="SYZ66" s="497"/>
      <c r="SZA66" s="497"/>
      <c r="SZB66" s="497"/>
      <c r="SZC66" s="497"/>
      <c r="SZD66" s="497"/>
      <c r="SZE66" s="497"/>
      <c r="SZF66" s="497"/>
      <c r="SZG66" s="497"/>
      <c r="SZH66" s="497"/>
      <c r="SZI66" s="497"/>
      <c r="SZJ66" s="497"/>
      <c r="SZK66" s="497"/>
      <c r="SZL66" s="497"/>
      <c r="SZM66" s="497"/>
      <c r="SZN66" s="497"/>
      <c r="SZO66" s="497"/>
      <c r="SZP66" s="497"/>
      <c r="SZQ66" s="497"/>
      <c r="SZR66" s="497"/>
      <c r="SZS66" s="497"/>
      <c r="SZT66" s="497"/>
      <c r="SZU66" s="497"/>
      <c r="SZV66" s="497"/>
      <c r="SZW66" s="497"/>
      <c r="SZX66" s="497"/>
      <c r="SZY66" s="497"/>
      <c r="SZZ66" s="497"/>
      <c r="TAA66" s="497"/>
      <c r="TAB66" s="497"/>
      <c r="TAC66" s="497"/>
      <c r="TAD66" s="497"/>
      <c r="TAE66" s="497"/>
      <c r="TAF66" s="497"/>
      <c r="TAG66" s="497"/>
      <c r="TAH66" s="497"/>
      <c r="TAI66" s="497"/>
      <c r="TAJ66" s="497"/>
      <c r="TAK66" s="497"/>
      <c r="TAL66" s="497"/>
      <c r="TAM66" s="497"/>
      <c r="TAN66" s="497"/>
      <c r="TAO66" s="497"/>
      <c r="TAP66" s="497"/>
      <c r="TAQ66" s="497"/>
      <c r="TAR66" s="497"/>
      <c r="TAS66" s="497"/>
      <c r="TAT66" s="497"/>
      <c r="TAU66" s="497"/>
      <c r="TAV66" s="497"/>
      <c r="TAW66" s="497"/>
      <c r="TAX66" s="497"/>
      <c r="TAY66" s="497"/>
      <c r="TAZ66" s="497"/>
      <c r="TBA66" s="497"/>
      <c r="TBB66" s="497"/>
      <c r="TBC66" s="497"/>
      <c r="TBD66" s="497"/>
      <c r="TBE66" s="497"/>
      <c r="TBF66" s="497"/>
      <c r="TBG66" s="497"/>
      <c r="TBH66" s="497"/>
      <c r="TBI66" s="497"/>
      <c r="TBJ66" s="497"/>
      <c r="TBK66" s="497"/>
      <c r="TBL66" s="497"/>
      <c r="TBM66" s="497"/>
      <c r="TBN66" s="497"/>
      <c r="TBO66" s="497"/>
      <c r="TBP66" s="497"/>
      <c r="TBQ66" s="497"/>
      <c r="TBR66" s="497"/>
      <c r="TBS66" s="497"/>
      <c r="TBT66" s="497"/>
      <c r="TBU66" s="497"/>
      <c r="TBV66" s="497"/>
      <c r="TBW66" s="497"/>
      <c r="TBX66" s="497"/>
      <c r="TBY66" s="497"/>
      <c r="TBZ66" s="497"/>
      <c r="TCA66" s="497"/>
      <c r="TCB66" s="497"/>
      <c r="TCC66" s="497"/>
      <c r="TCD66" s="497"/>
      <c r="TCE66" s="497"/>
      <c r="TCF66" s="497"/>
      <c r="TCG66" s="497"/>
      <c r="TCH66" s="497"/>
      <c r="TCI66" s="497"/>
      <c r="TCJ66" s="497"/>
      <c r="TCK66" s="497"/>
      <c r="TCL66" s="497"/>
      <c r="TCM66" s="497"/>
      <c r="TCN66" s="497"/>
      <c r="TCO66" s="497"/>
      <c r="TCP66" s="497"/>
      <c r="TCQ66" s="497"/>
      <c r="TCR66" s="497"/>
      <c r="TCS66" s="497"/>
      <c r="TCT66" s="497"/>
      <c r="TCU66" s="497"/>
      <c r="TCV66" s="497"/>
      <c r="TCW66" s="497"/>
      <c r="TCX66" s="497"/>
      <c r="TCY66" s="497"/>
      <c r="TCZ66" s="497"/>
      <c r="TDA66" s="497"/>
      <c r="TDB66" s="497"/>
      <c r="TDC66" s="497"/>
      <c r="TDD66" s="497"/>
      <c r="TDE66" s="497"/>
      <c r="TDF66" s="497"/>
      <c r="TDG66" s="497"/>
      <c r="TDH66" s="497"/>
      <c r="TDI66" s="497"/>
      <c r="TDJ66" s="497"/>
      <c r="TDK66" s="497"/>
      <c r="TDL66" s="497"/>
      <c r="TDM66" s="497"/>
      <c r="TDN66" s="497"/>
      <c r="TDO66" s="497"/>
      <c r="TDP66" s="497"/>
      <c r="TDQ66" s="497"/>
      <c r="TDR66" s="497"/>
      <c r="TDS66" s="497"/>
      <c r="TDT66" s="497"/>
      <c r="TDU66" s="497"/>
      <c r="TDV66" s="497"/>
      <c r="TDW66" s="497"/>
      <c r="TDX66" s="497"/>
      <c r="TDY66" s="497"/>
      <c r="TDZ66" s="497"/>
      <c r="TEA66" s="497"/>
      <c r="TEB66" s="497"/>
      <c r="TEC66" s="497"/>
      <c r="TED66" s="497"/>
      <c r="TEE66" s="497"/>
      <c r="TEF66" s="497"/>
      <c r="TEG66" s="497"/>
      <c r="TEH66" s="497"/>
      <c r="TEI66" s="497"/>
      <c r="TEJ66" s="497"/>
      <c r="TEK66" s="497"/>
      <c r="TEL66" s="497"/>
      <c r="TEM66" s="497"/>
      <c r="TEN66" s="497"/>
      <c r="TEO66" s="497"/>
      <c r="TEP66" s="497"/>
      <c r="TEQ66" s="497"/>
      <c r="TER66" s="497"/>
      <c r="TES66" s="497"/>
      <c r="TET66" s="497"/>
      <c r="TEU66" s="497"/>
      <c r="TEV66" s="497"/>
      <c r="TEW66" s="497"/>
      <c r="TEX66" s="497"/>
      <c r="TEY66" s="497"/>
      <c r="TEZ66" s="497"/>
      <c r="TFA66" s="497"/>
      <c r="TFB66" s="497"/>
      <c r="TFC66" s="497"/>
      <c r="TFD66" s="497"/>
      <c r="TFE66" s="497"/>
      <c r="TFF66" s="497"/>
      <c r="TFG66" s="497"/>
      <c r="TFH66" s="497"/>
      <c r="TFI66" s="497"/>
      <c r="TFJ66" s="497"/>
      <c r="TFK66" s="497"/>
      <c r="TFL66" s="497"/>
      <c r="TFM66" s="497"/>
      <c r="TFN66" s="497"/>
      <c r="TFO66" s="497"/>
      <c r="TFP66" s="497"/>
      <c r="TFQ66" s="497"/>
      <c r="TFR66" s="497"/>
      <c r="TFS66" s="497"/>
      <c r="TFT66" s="497"/>
      <c r="TFU66" s="497"/>
      <c r="TFV66" s="497"/>
      <c r="TFW66" s="497"/>
      <c r="TFX66" s="497"/>
      <c r="TFY66" s="497"/>
      <c r="TFZ66" s="497"/>
      <c r="TGA66" s="497"/>
      <c r="TGB66" s="497"/>
      <c r="TGC66" s="497"/>
      <c r="TGD66" s="497"/>
      <c r="TGE66" s="497"/>
      <c r="TGF66" s="497"/>
      <c r="TGG66" s="497"/>
      <c r="TGH66" s="497"/>
      <c r="TGI66" s="497"/>
      <c r="TGJ66" s="497"/>
      <c r="TGK66" s="497"/>
      <c r="TGL66" s="497"/>
      <c r="TGM66" s="497"/>
      <c r="TGN66" s="497"/>
      <c r="TGO66" s="497"/>
      <c r="TGP66" s="497"/>
      <c r="TGQ66" s="497"/>
      <c r="TGR66" s="497"/>
      <c r="TGS66" s="497"/>
      <c r="TGT66" s="497"/>
      <c r="TGU66" s="497"/>
      <c r="TGV66" s="497"/>
      <c r="TGW66" s="497"/>
      <c r="TGX66" s="497"/>
      <c r="TGY66" s="497"/>
      <c r="TGZ66" s="497"/>
      <c r="THA66" s="497"/>
      <c r="THB66" s="497"/>
      <c r="THC66" s="497"/>
      <c r="THD66" s="497"/>
      <c r="THE66" s="497"/>
      <c r="THF66" s="497"/>
      <c r="THG66" s="497"/>
      <c r="THH66" s="497"/>
      <c r="THI66" s="497"/>
      <c r="THJ66" s="497"/>
      <c r="THK66" s="497"/>
      <c r="THL66" s="497"/>
      <c r="THM66" s="497"/>
      <c r="THN66" s="497"/>
      <c r="THO66" s="497"/>
      <c r="THP66" s="497"/>
      <c r="THQ66" s="497"/>
      <c r="THR66" s="497"/>
      <c r="THS66" s="497"/>
      <c r="THT66" s="497"/>
      <c r="THU66" s="497"/>
      <c r="THV66" s="497"/>
      <c r="THW66" s="497"/>
      <c r="THX66" s="497"/>
      <c r="THY66" s="497"/>
      <c r="THZ66" s="497"/>
      <c r="TIA66" s="497"/>
      <c r="TIB66" s="497"/>
      <c r="TIC66" s="497"/>
      <c r="TID66" s="497"/>
      <c r="TIE66" s="497"/>
      <c r="TIF66" s="497"/>
      <c r="TIG66" s="497"/>
      <c r="TIH66" s="497"/>
      <c r="TII66" s="497"/>
      <c r="TIJ66" s="497"/>
      <c r="TIK66" s="497"/>
      <c r="TIL66" s="497"/>
      <c r="TIM66" s="497"/>
      <c r="TIN66" s="497"/>
      <c r="TIO66" s="497"/>
      <c r="TIP66" s="497"/>
      <c r="TIQ66" s="497"/>
      <c r="TIR66" s="497"/>
      <c r="TIS66" s="497"/>
      <c r="TIT66" s="497"/>
      <c r="TIU66" s="497"/>
      <c r="TIV66" s="497"/>
      <c r="TIW66" s="497"/>
      <c r="TIX66" s="497"/>
      <c r="TIY66" s="497"/>
      <c r="TIZ66" s="497"/>
      <c r="TJA66" s="497"/>
      <c r="TJB66" s="497"/>
      <c r="TJC66" s="497"/>
      <c r="TJD66" s="497"/>
      <c r="TJE66" s="497"/>
      <c r="TJF66" s="497"/>
      <c r="TJG66" s="497"/>
      <c r="TJH66" s="497"/>
      <c r="TJI66" s="497"/>
      <c r="TJJ66" s="497"/>
      <c r="TJK66" s="497"/>
      <c r="TJL66" s="497"/>
      <c r="TJM66" s="497"/>
      <c r="TJN66" s="497"/>
      <c r="TJO66" s="497"/>
      <c r="TJP66" s="497"/>
      <c r="TJQ66" s="497"/>
      <c r="TJR66" s="497"/>
      <c r="TJS66" s="497"/>
      <c r="TJT66" s="497"/>
      <c r="TJU66" s="497"/>
      <c r="TJV66" s="497"/>
      <c r="TJW66" s="497"/>
      <c r="TJX66" s="497"/>
      <c r="TJY66" s="497"/>
      <c r="TJZ66" s="497"/>
      <c r="TKA66" s="497"/>
      <c r="TKB66" s="497"/>
      <c r="TKC66" s="497"/>
      <c r="TKD66" s="497"/>
      <c r="TKE66" s="497"/>
      <c r="TKF66" s="497"/>
      <c r="TKG66" s="497"/>
      <c r="TKH66" s="497"/>
      <c r="TKI66" s="497"/>
      <c r="TKJ66" s="497"/>
      <c r="TKK66" s="497"/>
      <c r="TKL66" s="497"/>
      <c r="TKM66" s="497"/>
      <c r="TKN66" s="497"/>
      <c r="TKO66" s="497"/>
      <c r="TKP66" s="497"/>
      <c r="TKQ66" s="497"/>
      <c r="TKR66" s="497"/>
      <c r="TKS66" s="497"/>
      <c r="TKT66" s="497"/>
      <c r="TKU66" s="497"/>
      <c r="TKV66" s="497"/>
      <c r="TKW66" s="497"/>
      <c r="TKX66" s="497"/>
      <c r="TKY66" s="497"/>
      <c r="TKZ66" s="497"/>
      <c r="TLA66" s="497"/>
      <c r="TLB66" s="497"/>
      <c r="TLC66" s="497"/>
      <c r="TLD66" s="497"/>
      <c r="TLE66" s="497"/>
      <c r="TLF66" s="497"/>
      <c r="TLG66" s="497"/>
      <c r="TLH66" s="497"/>
      <c r="TLI66" s="497"/>
      <c r="TLJ66" s="497"/>
      <c r="TLK66" s="497"/>
      <c r="TLL66" s="497"/>
      <c r="TLM66" s="497"/>
      <c r="TLN66" s="497"/>
      <c r="TLO66" s="497"/>
      <c r="TLP66" s="497"/>
      <c r="TLQ66" s="497"/>
      <c r="TLR66" s="497"/>
      <c r="TLS66" s="497"/>
      <c r="TLT66" s="497"/>
      <c r="TLU66" s="497"/>
      <c r="TLV66" s="497"/>
      <c r="TLW66" s="497"/>
      <c r="TLX66" s="497"/>
      <c r="TLY66" s="497"/>
      <c r="TLZ66" s="497"/>
      <c r="TMA66" s="497"/>
      <c r="TMB66" s="497"/>
      <c r="TMC66" s="497"/>
      <c r="TMD66" s="497"/>
      <c r="TME66" s="497"/>
      <c r="TMF66" s="497"/>
      <c r="TMG66" s="497"/>
      <c r="TMH66" s="497"/>
      <c r="TMI66" s="497"/>
      <c r="TMJ66" s="497"/>
      <c r="TMK66" s="497"/>
      <c r="TML66" s="497"/>
      <c r="TMM66" s="497"/>
      <c r="TMN66" s="497"/>
      <c r="TMO66" s="497"/>
      <c r="TMP66" s="497"/>
      <c r="TMQ66" s="497"/>
      <c r="TMR66" s="497"/>
      <c r="TMS66" s="497"/>
      <c r="TMT66" s="497"/>
      <c r="TMU66" s="497"/>
      <c r="TMV66" s="497"/>
      <c r="TMW66" s="497"/>
      <c r="TMX66" s="497"/>
      <c r="TMY66" s="497"/>
      <c r="TMZ66" s="497"/>
      <c r="TNA66" s="497"/>
      <c r="TNB66" s="497"/>
      <c r="TNC66" s="497"/>
      <c r="TND66" s="497"/>
      <c r="TNE66" s="497"/>
      <c r="TNF66" s="497"/>
      <c r="TNG66" s="497"/>
      <c r="TNH66" s="497"/>
      <c r="TNI66" s="497"/>
      <c r="TNJ66" s="497"/>
      <c r="TNK66" s="497"/>
      <c r="TNL66" s="497"/>
      <c r="TNM66" s="497"/>
      <c r="TNN66" s="497"/>
      <c r="TNO66" s="497"/>
      <c r="TNP66" s="497"/>
      <c r="TNQ66" s="497"/>
      <c r="TNR66" s="497"/>
      <c r="TNS66" s="497"/>
      <c r="TNT66" s="497"/>
      <c r="TNU66" s="497"/>
      <c r="TNV66" s="497"/>
      <c r="TNW66" s="497"/>
      <c r="TNX66" s="497"/>
      <c r="TNY66" s="497"/>
      <c r="TNZ66" s="497"/>
      <c r="TOA66" s="497"/>
      <c r="TOB66" s="497"/>
      <c r="TOC66" s="497"/>
      <c r="TOD66" s="497"/>
      <c r="TOE66" s="497"/>
      <c r="TOF66" s="497"/>
      <c r="TOG66" s="497"/>
      <c r="TOH66" s="497"/>
      <c r="TOI66" s="497"/>
      <c r="TOJ66" s="497"/>
      <c r="TOK66" s="497"/>
      <c r="TOL66" s="497"/>
      <c r="TOM66" s="497"/>
      <c r="TON66" s="497"/>
      <c r="TOO66" s="497"/>
      <c r="TOP66" s="497"/>
      <c r="TOQ66" s="497"/>
      <c r="TOR66" s="497"/>
      <c r="TOS66" s="497"/>
      <c r="TOT66" s="497"/>
      <c r="TOU66" s="497"/>
      <c r="TOV66" s="497"/>
      <c r="TOW66" s="497"/>
      <c r="TOX66" s="497"/>
      <c r="TOY66" s="497"/>
      <c r="TOZ66" s="497"/>
      <c r="TPA66" s="497"/>
      <c r="TPB66" s="497"/>
      <c r="TPC66" s="497"/>
      <c r="TPD66" s="497"/>
      <c r="TPE66" s="497"/>
      <c r="TPF66" s="497"/>
      <c r="TPG66" s="497"/>
      <c r="TPH66" s="497"/>
      <c r="TPI66" s="497"/>
      <c r="TPJ66" s="497"/>
      <c r="TPK66" s="497"/>
      <c r="TPL66" s="497"/>
      <c r="TPM66" s="497"/>
      <c r="TPN66" s="497"/>
      <c r="TPO66" s="497"/>
      <c r="TPP66" s="497"/>
      <c r="TPQ66" s="497"/>
      <c r="TPR66" s="497"/>
      <c r="TPS66" s="497"/>
      <c r="TPT66" s="497"/>
      <c r="TPU66" s="497"/>
      <c r="TPV66" s="497"/>
      <c r="TPW66" s="497"/>
      <c r="TPX66" s="497"/>
      <c r="TPY66" s="497"/>
      <c r="TPZ66" s="497"/>
      <c r="TQA66" s="497"/>
      <c r="TQB66" s="497"/>
      <c r="TQC66" s="497"/>
      <c r="TQD66" s="497"/>
      <c r="TQE66" s="497"/>
      <c r="TQF66" s="497"/>
      <c r="TQG66" s="497"/>
      <c r="TQH66" s="497"/>
      <c r="TQI66" s="497"/>
      <c r="TQJ66" s="497"/>
      <c r="TQK66" s="497"/>
      <c r="TQL66" s="497"/>
      <c r="TQM66" s="497"/>
      <c r="TQN66" s="497"/>
      <c r="TQO66" s="497"/>
      <c r="TQP66" s="497"/>
      <c r="TQQ66" s="497"/>
      <c r="TQR66" s="497"/>
      <c r="TQS66" s="497"/>
      <c r="TQT66" s="497"/>
      <c r="TQU66" s="497"/>
      <c r="TQV66" s="497"/>
      <c r="TQW66" s="497"/>
      <c r="TQX66" s="497"/>
      <c r="TQY66" s="497"/>
      <c r="TQZ66" s="497"/>
      <c r="TRA66" s="497"/>
      <c r="TRB66" s="497"/>
      <c r="TRC66" s="497"/>
      <c r="TRD66" s="497"/>
      <c r="TRE66" s="497"/>
      <c r="TRF66" s="497"/>
      <c r="TRG66" s="497"/>
      <c r="TRH66" s="497"/>
      <c r="TRI66" s="497"/>
      <c r="TRJ66" s="497"/>
      <c r="TRK66" s="497"/>
      <c r="TRL66" s="497"/>
      <c r="TRM66" s="497"/>
      <c r="TRN66" s="497"/>
      <c r="TRO66" s="497"/>
      <c r="TRP66" s="497"/>
      <c r="TRQ66" s="497"/>
      <c r="TRR66" s="497"/>
      <c r="TRS66" s="497"/>
      <c r="TRT66" s="497"/>
      <c r="TRU66" s="497"/>
      <c r="TRV66" s="497"/>
      <c r="TRW66" s="497"/>
      <c r="TRX66" s="497"/>
      <c r="TRY66" s="497"/>
      <c r="TRZ66" s="497"/>
      <c r="TSA66" s="497"/>
      <c r="TSB66" s="497"/>
      <c r="TSC66" s="497"/>
      <c r="TSD66" s="497"/>
      <c r="TSE66" s="497"/>
      <c r="TSF66" s="497"/>
      <c r="TSG66" s="497"/>
      <c r="TSH66" s="497"/>
      <c r="TSI66" s="497"/>
      <c r="TSJ66" s="497"/>
      <c r="TSK66" s="497"/>
      <c r="TSL66" s="497"/>
      <c r="TSM66" s="497"/>
      <c r="TSN66" s="497"/>
      <c r="TSO66" s="497"/>
      <c r="TSP66" s="497"/>
      <c r="TSQ66" s="497"/>
      <c r="TSR66" s="497"/>
      <c r="TSS66" s="497"/>
      <c r="TST66" s="497"/>
      <c r="TSU66" s="497"/>
      <c r="TSV66" s="497"/>
      <c r="TSW66" s="497"/>
      <c r="TSX66" s="497"/>
      <c r="TSY66" s="497"/>
      <c r="TSZ66" s="497"/>
      <c r="TTA66" s="497"/>
      <c r="TTB66" s="497"/>
      <c r="TTC66" s="497"/>
      <c r="TTD66" s="497"/>
      <c r="TTE66" s="497"/>
      <c r="TTF66" s="497"/>
      <c r="TTG66" s="497"/>
      <c r="TTH66" s="497"/>
      <c r="TTI66" s="497"/>
      <c r="TTJ66" s="497"/>
      <c r="TTK66" s="497"/>
      <c r="TTL66" s="497"/>
      <c r="TTM66" s="497"/>
      <c r="TTN66" s="497"/>
      <c r="TTO66" s="497"/>
      <c r="TTP66" s="497"/>
      <c r="TTQ66" s="497"/>
      <c r="TTR66" s="497"/>
      <c r="TTS66" s="497"/>
      <c r="TTT66" s="497"/>
      <c r="TTU66" s="497"/>
      <c r="TTV66" s="497"/>
      <c r="TTW66" s="497"/>
      <c r="TTX66" s="497"/>
      <c r="TTY66" s="497"/>
      <c r="TTZ66" s="497"/>
      <c r="TUA66" s="497"/>
      <c r="TUB66" s="497"/>
      <c r="TUC66" s="497"/>
      <c r="TUD66" s="497"/>
      <c r="TUE66" s="497"/>
      <c r="TUF66" s="497"/>
      <c r="TUG66" s="497"/>
      <c r="TUH66" s="497"/>
      <c r="TUI66" s="497"/>
      <c r="TUJ66" s="497"/>
      <c r="TUK66" s="497"/>
      <c r="TUL66" s="497"/>
      <c r="TUM66" s="497"/>
      <c r="TUN66" s="497"/>
      <c r="TUO66" s="497"/>
      <c r="TUP66" s="497"/>
      <c r="TUQ66" s="497"/>
      <c r="TUR66" s="497"/>
      <c r="TUS66" s="497"/>
      <c r="TUT66" s="497"/>
      <c r="TUU66" s="497"/>
      <c r="TUV66" s="497"/>
      <c r="TUW66" s="497"/>
      <c r="TUX66" s="497"/>
      <c r="TUY66" s="497"/>
      <c r="TUZ66" s="497"/>
      <c r="TVA66" s="497"/>
      <c r="TVB66" s="497"/>
      <c r="TVC66" s="497"/>
      <c r="TVD66" s="497"/>
      <c r="TVE66" s="497"/>
      <c r="TVF66" s="497"/>
      <c r="TVG66" s="497"/>
      <c r="TVH66" s="497"/>
      <c r="TVI66" s="497"/>
      <c r="TVJ66" s="497"/>
      <c r="TVK66" s="497"/>
      <c r="TVL66" s="497"/>
      <c r="TVM66" s="497"/>
      <c r="TVN66" s="497"/>
      <c r="TVO66" s="497"/>
      <c r="TVP66" s="497"/>
      <c r="TVQ66" s="497"/>
      <c r="TVR66" s="497"/>
      <c r="TVS66" s="497"/>
      <c r="TVT66" s="497"/>
      <c r="TVU66" s="497"/>
      <c r="TVV66" s="497"/>
      <c r="TVW66" s="497"/>
      <c r="TVX66" s="497"/>
      <c r="TVY66" s="497"/>
      <c r="TVZ66" s="497"/>
      <c r="TWA66" s="497"/>
      <c r="TWB66" s="497"/>
      <c r="TWC66" s="497"/>
      <c r="TWD66" s="497"/>
      <c r="TWE66" s="497"/>
      <c r="TWF66" s="497"/>
      <c r="TWG66" s="497"/>
      <c r="TWH66" s="497"/>
      <c r="TWI66" s="497"/>
      <c r="TWJ66" s="497"/>
      <c r="TWK66" s="497"/>
      <c r="TWL66" s="497"/>
      <c r="TWM66" s="497"/>
      <c r="TWN66" s="497"/>
      <c r="TWO66" s="497"/>
      <c r="TWP66" s="497"/>
      <c r="TWQ66" s="497"/>
      <c r="TWR66" s="497"/>
      <c r="TWS66" s="497"/>
      <c r="TWT66" s="497"/>
      <c r="TWU66" s="497"/>
      <c r="TWV66" s="497"/>
      <c r="TWW66" s="497"/>
      <c r="TWX66" s="497"/>
      <c r="TWY66" s="497"/>
      <c r="TWZ66" s="497"/>
      <c r="TXA66" s="497"/>
      <c r="TXB66" s="497"/>
      <c r="TXC66" s="497"/>
      <c r="TXD66" s="497"/>
      <c r="TXE66" s="497"/>
      <c r="TXF66" s="497"/>
      <c r="TXG66" s="497"/>
      <c r="TXH66" s="497"/>
      <c r="TXI66" s="497"/>
      <c r="TXJ66" s="497"/>
      <c r="TXK66" s="497"/>
      <c r="TXL66" s="497"/>
      <c r="TXM66" s="497"/>
      <c r="TXN66" s="497"/>
      <c r="TXO66" s="497"/>
      <c r="TXP66" s="497"/>
      <c r="TXQ66" s="497"/>
      <c r="TXR66" s="497"/>
      <c r="TXS66" s="497"/>
      <c r="TXT66" s="497"/>
      <c r="TXU66" s="497"/>
      <c r="TXV66" s="497"/>
      <c r="TXW66" s="497"/>
      <c r="TXX66" s="497"/>
      <c r="TXY66" s="497"/>
      <c r="TXZ66" s="497"/>
      <c r="TYA66" s="497"/>
      <c r="TYB66" s="497"/>
      <c r="TYC66" s="497"/>
      <c r="TYD66" s="497"/>
      <c r="TYE66" s="497"/>
      <c r="TYF66" s="497"/>
      <c r="TYG66" s="497"/>
      <c r="TYH66" s="497"/>
      <c r="TYI66" s="497"/>
      <c r="TYJ66" s="497"/>
      <c r="TYK66" s="497"/>
      <c r="TYL66" s="497"/>
      <c r="TYM66" s="497"/>
      <c r="TYN66" s="497"/>
      <c r="TYO66" s="497"/>
      <c r="TYP66" s="497"/>
      <c r="TYQ66" s="497"/>
      <c r="TYR66" s="497"/>
      <c r="TYS66" s="497"/>
      <c r="TYT66" s="497"/>
      <c r="TYU66" s="497"/>
      <c r="TYV66" s="497"/>
      <c r="TYW66" s="497"/>
      <c r="TYX66" s="497"/>
      <c r="TYY66" s="497"/>
      <c r="TYZ66" s="497"/>
      <c r="TZA66" s="497"/>
      <c r="TZB66" s="497"/>
      <c r="TZC66" s="497"/>
      <c r="TZD66" s="497"/>
      <c r="TZE66" s="497"/>
      <c r="TZF66" s="497"/>
      <c r="TZG66" s="497"/>
      <c r="TZH66" s="497"/>
      <c r="TZI66" s="497"/>
      <c r="TZJ66" s="497"/>
      <c r="TZK66" s="497"/>
      <c r="TZL66" s="497"/>
      <c r="TZM66" s="497"/>
      <c r="TZN66" s="497"/>
      <c r="TZO66" s="497"/>
      <c r="TZP66" s="497"/>
      <c r="TZQ66" s="497"/>
      <c r="TZR66" s="497"/>
      <c r="TZS66" s="497"/>
      <c r="TZT66" s="497"/>
      <c r="TZU66" s="497"/>
      <c r="TZV66" s="497"/>
      <c r="TZW66" s="497"/>
      <c r="TZX66" s="497"/>
      <c r="TZY66" s="497"/>
      <c r="TZZ66" s="497"/>
      <c r="UAA66" s="497"/>
      <c r="UAB66" s="497"/>
      <c r="UAC66" s="497"/>
      <c r="UAD66" s="497"/>
      <c r="UAE66" s="497"/>
      <c r="UAF66" s="497"/>
      <c r="UAG66" s="497"/>
      <c r="UAH66" s="497"/>
      <c r="UAI66" s="497"/>
      <c r="UAJ66" s="497"/>
      <c r="UAK66" s="497"/>
      <c r="UAL66" s="497"/>
      <c r="UAM66" s="497"/>
      <c r="UAN66" s="497"/>
      <c r="UAO66" s="497"/>
      <c r="UAP66" s="497"/>
      <c r="UAQ66" s="497"/>
      <c r="UAR66" s="497"/>
      <c r="UAS66" s="497"/>
      <c r="UAT66" s="497"/>
      <c r="UAU66" s="497"/>
      <c r="UAV66" s="497"/>
      <c r="UAW66" s="497"/>
      <c r="UAX66" s="497"/>
      <c r="UAY66" s="497"/>
      <c r="UAZ66" s="497"/>
      <c r="UBA66" s="497"/>
      <c r="UBB66" s="497"/>
      <c r="UBC66" s="497"/>
      <c r="UBD66" s="497"/>
      <c r="UBE66" s="497"/>
      <c r="UBF66" s="497"/>
      <c r="UBG66" s="497"/>
      <c r="UBH66" s="497"/>
      <c r="UBI66" s="497"/>
      <c r="UBJ66" s="497"/>
      <c r="UBK66" s="497"/>
      <c r="UBL66" s="497"/>
      <c r="UBM66" s="497"/>
      <c r="UBN66" s="497"/>
      <c r="UBO66" s="497"/>
      <c r="UBP66" s="497"/>
      <c r="UBQ66" s="497"/>
      <c r="UBR66" s="497"/>
      <c r="UBS66" s="497"/>
      <c r="UBT66" s="497"/>
      <c r="UBU66" s="497"/>
      <c r="UBV66" s="497"/>
      <c r="UBW66" s="497"/>
      <c r="UBX66" s="497"/>
      <c r="UBY66" s="497"/>
      <c r="UBZ66" s="497"/>
      <c r="UCA66" s="497"/>
      <c r="UCB66" s="497"/>
      <c r="UCC66" s="497"/>
      <c r="UCD66" s="497"/>
      <c r="UCE66" s="497"/>
      <c r="UCF66" s="497"/>
      <c r="UCG66" s="497"/>
      <c r="UCH66" s="497"/>
      <c r="UCI66" s="497"/>
      <c r="UCJ66" s="497"/>
      <c r="UCK66" s="497"/>
      <c r="UCL66" s="497"/>
      <c r="UCM66" s="497"/>
      <c r="UCN66" s="497"/>
      <c r="UCO66" s="497"/>
      <c r="UCP66" s="497"/>
      <c r="UCQ66" s="497"/>
      <c r="UCR66" s="497"/>
      <c r="UCS66" s="497"/>
      <c r="UCT66" s="497"/>
      <c r="UCU66" s="497"/>
      <c r="UCV66" s="497"/>
      <c r="UCW66" s="497"/>
      <c r="UCX66" s="497"/>
      <c r="UCY66" s="497"/>
      <c r="UCZ66" s="497"/>
      <c r="UDA66" s="497"/>
      <c r="UDB66" s="497"/>
      <c r="UDC66" s="497"/>
      <c r="UDD66" s="497"/>
      <c r="UDE66" s="497"/>
      <c r="UDF66" s="497"/>
      <c r="UDG66" s="497"/>
      <c r="UDH66" s="497"/>
      <c r="UDI66" s="497"/>
      <c r="UDJ66" s="497"/>
      <c r="UDK66" s="497"/>
      <c r="UDL66" s="497"/>
      <c r="UDM66" s="497"/>
      <c r="UDN66" s="497"/>
      <c r="UDO66" s="497"/>
      <c r="UDP66" s="497"/>
      <c r="UDQ66" s="497"/>
      <c r="UDR66" s="497"/>
      <c r="UDS66" s="497"/>
      <c r="UDT66" s="497"/>
      <c r="UDU66" s="497"/>
      <c r="UDV66" s="497"/>
      <c r="UDW66" s="497"/>
      <c r="UDX66" s="497"/>
      <c r="UDY66" s="497"/>
      <c r="UDZ66" s="497"/>
      <c r="UEA66" s="497"/>
      <c r="UEB66" s="497"/>
      <c r="UEC66" s="497"/>
      <c r="UED66" s="497"/>
      <c r="UEE66" s="497"/>
      <c r="UEF66" s="497"/>
      <c r="UEG66" s="497"/>
      <c r="UEH66" s="497"/>
      <c r="UEI66" s="497"/>
      <c r="UEJ66" s="497"/>
      <c r="UEK66" s="497"/>
      <c r="UEL66" s="497"/>
      <c r="UEM66" s="497"/>
      <c r="UEN66" s="497"/>
      <c r="UEO66" s="497"/>
      <c r="UEP66" s="497"/>
      <c r="UEQ66" s="497"/>
      <c r="UER66" s="497"/>
      <c r="UES66" s="497"/>
      <c r="UET66" s="497"/>
      <c r="UEU66" s="497"/>
      <c r="UEV66" s="497"/>
      <c r="UEW66" s="497"/>
      <c r="UEX66" s="497"/>
      <c r="UEY66" s="497"/>
      <c r="UEZ66" s="497"/>
      <c r="UFA66" s="497"/>
      <c r="UFB66" s="497"/>
      <c r="UFC66" s="497"/>
      <c r="UFD66" s="497"/>
      <c r="UFE66" s="497"/>
      <c r="UFF66" s="497"/>
      <c r="UFG66" s="497"/>
      <c r="UFH66" s="497"/>
      <c r="UFI66" s="497"/>
      <c r="UFJ66" s="497"/>
      <c r="UFK66" s="497"/>
      <c r="UFL66" s="497"/>
      <c r="UFM66" s="497"/>
      <c r="UFN66" s="497"/>
      <c r="UFO66" s="497"/>
      <c r="UFP66" s="497"/>
      <c r="UFQ66" s="497"/>
      <c r="UFR66" s="497"/>
      <c r="UFS66" s="497"/>
      <c r="UFT66" s="497"/>
      <c r="UFU66" s="497"/>
      <c r="UFV66" s="497"/>
      <c r="UFW66" s="497"/>
      <c r="UFX66" s="497"/>
      <c r="UFY66" s="497"/>
      <c r="UFZ66" s="497"/>
      <c r="UGA66" s="497"/>
      <c r="UGB66" s="497"/>
      <c r="UGC66" s="497"/>
      <c r="UGD66" s="497"/>
      <c r="UGE66" s="497"/>
      <c r="UGF66" s="497"/>
      <c r="UGG66" s="497"/>
      <c r="UGH66" s="497"/>
      <c r="UGI66" s="497"/>
      <c r="UGJ66" s="497"/>
      <c r="UGK66" s="497"/>
      <c r="UGL66" s="497"/>
      <c r="UGM66" s="497"/>
      <c r="UGN66" s="497"/>
      <c r="UGO66" s="497"/>
      <c r="UGP66" s="497"/>
      <c r="UGQ66" s="497"/>
      <c r="UGR66" s="497"/>
      <c r="UGS66" s="497"/>
      <c r="UGT66" s="497"/>
      <c r="UGU66" s="497"/>
      <c r="UGV66" s="497"/>
      <c r="UGW66" s="497"/>
      <c r="UGX66" s="497"/>
      <c r="UGY66" s="497"/>
      <c r="UGZ66" s="497"/>
      <c r="UHA66" s="497"/>
      <c r="UHB66" s="497"/>
      <c r="UHC66" s="497"/>
      <c r="UHD66" s="497"/>
      <c r="UHE66" s="497"/>
      <c r="UHF66" s="497"/>
      <c r="UHG66" s="497"/>
      <c r="UHH66" s="497"/>
      <c r="UHI66" s="497"/>
      <c r="UHJ66" s="497"/>
      <c r="UHK66" s="497"/>
      <c r="UHL66" s="497"/>
      <c r="UHM66" s="497"/>
      <c r="UHN66" s="497"/>
      <c r="UHO66" s="497"/>
      <c r="UHP66" s="497"/>
      <c r="UHQ66" s="497"/>
      <c r="UHR66" s="497"/>
      <c r="UHS66" s="497"/>
      <c r="UHT66" s="497"/>
      <c r="UHU66" s="497"/>
      <c r="UHV66" s="497"/>
      <c r="UHW66" s="497"/>
      <c r="UHX66" s="497"/>
      <c r="UHY66" s="497"/>
      <c r="UHZ66" s="497"/>
      <c r="UIA66" s="497"/>
      <c r="UIB66" s="497"/>
      <c r="UIC66" s="497"/>
      <c r="UID66" s="497"/>
      <c r="UIE66" s="497"/>
      <c r="UIF66" s="497"/>
      <c r="UIG66" s="497"/>
      <c r="UIH66" s="497"/>
      <c r="UII66" s="497"/>
      <c r="UIJ66" s="497"/>
      <c r="UIK66" s="497"/>
      <c r="UIL66" s="497"/>
      <c r="UIM66" s="497"/>
      <c r="UIN66" s="497"/>
      <c r="UIO66" s="497"/>
      <c r="UIP66" s="497"/>
      <c r="UIQ66" s="497"/>
      <c r="UIR66" s="497"/>
      <c r="UIS66" s="497"/>
      <c r="UIT66" s="497"/>
      <c r="UIU66" s="497"/>
      <c r="UIV66" s="497"/>
      <c r="UIW66" s="497"/>
      <c r="UIX66" s="497"/>
      <c r="UIY66" s="497"/>
      <c r="UIZ66" s="497"/>
      <c r="UJA66" s="497"/>
      <c r="UJB66" s="497"/>
      <c r="UJC66" s="497"/>
      <c r="UJD66" s="497"/>
      <c r="UJE66" s="497"/>
      <c r="UJF66" s="497"/>
      <c r="UJG66" s="497"/>
      <c r="UJH66" s="497"/>
      <c r="UJI66" s="497"/>
      <c r="UJJ66" s="497"/>
      <c r="UJK66" s="497"/>
      <c r="UJL66" s="497"/>
      <c r="UJM66" s="497"/>
      <c r="UJN66" s="497"/>
      <c r="UJO66" s="497"/>
      <c r="UJP66" s="497"/>
      <c r="UJQ66" s="497"/>
      <c r="UJR66" s="497"/>
      <c r="UJS66" s="497"/>
      <c r="UJT66" s="497"/>
      <c r="UJU66" s="497"/>
      <c r="UJV66" s="497"/>
      <c r="UJW66" s="497"/>
      <c r="UJX66" s="497"/>
      <c r="UJY66" s="497"/>
      <c r="UJZ66" s="497"/>
      <c r="UKA66" s="497"/>
      <c r="UKB66" s="497"/>
      <c r="UKC66" s="497"/>
      <c r="UKD66" s="497"/>
      <c r="UKE66" s="497"/>
      <c r="UKF66" s="497"/>
      <c r="UKG66" s="497"/>
      <c r="UKH66" s="497"/>
      <c r="UKI66" s="497"/>
      <c r="UKJ66" s="497"/>
      <c r="UKK66" s="497"/>
      <c r="UKL66" s="497"/>
      <c r="UKM66" s="497"/>
      <c r="UKN66" s="497"/>
      <c r="UKO66" s="497"/>
      <c r="UKP66" s="497"/>
      <c r="UKQ66" s="497"/>
      <c r="UKR66" s="497"/>
      <c r="UKS66" s="497"/>
      <c r="UKT66" s="497"/>
      <c r="UKU66" s="497"/>
      <c r="UKV66" s="497"/>
      <c r="UKW66" s="497"/>
      <c r="UKX66" s="497"/>
      <c r="UKY66" s="497"/>
      <c r="UKZ66" s="497"/>
      <c r="ULA66" s="497"/>
      <c r="ULB66" s="497"/>
      <c r="ULC66" s="497"/>
      <c r="ULD66" s="497"/>
      <c r="ULE66" s="497"/>
      <c r="ULF66" s="497"/>
      <c r="ULG66" s="497"/>
      <c r="ULH66" s="497"/>
      <c r="ULI66" s="497"/>
      <c r="ULJ66" s="497"/>
      <c r="ULK66" s="497"/>
      <c r="ULL66" s="497"/>
      <c r="ULM66" s="497"/>
      <c r="ULN66" s="497"/>
      <c r="ULO66" s="497"/>
      <c r="ULP66" s="497"/>
      <c r="ULQ66" s="497"/>
      <c r="ULR66" s="497"/>
      <c r="ULS66" s="497"/>
      <c r="ULT66" s="497"/>
      <c r="ULU66" s="497"/>
      <c r="ULV66" s="497"/>
      <c r="ULW66" s="497"/>
      <c r="ULX66" s="497"/>
      <c r="ULY66" s="497"/>
      <c r="ULZ66" s="497"/>
      <c r="UMA66" s="497"/>
      <c r="UMB66" s="497"/>
      <c r="UMC66" s="497"/>
      <c r="UMD66" s="497"/>
      <c r="UME66" s="497"/>
      <c r="UMF66" s="497"/>
      <c r="UMG66" s="497"/>
      <c r="UMH66" s="497"/>
      <c r="UMI66" s="497"/>
      <c r="UMJ66" s="497"/>
      <c r="UMK66" s="497"/>
      <c r="UML66" s="497"/>
      <c r="UMM66" s="497"/>
      <c r="UMN66" s="497"/>
      <c r="UMO66" s="497"/>
      <c r="UMP66" s="497"/>
      <c r="UMQ66" s="497"/>
      <c r="UMR66" s="497"/>
      <c r="UMS66" s="497"/>
      <c r="UMT66" s="497"/>
      <c r="UMU66" s="497"/>
      <c r="UMV66" s="497"/>
      <c r="UMW66" s="497"/>
      <c r="UMX66" s="497"/>
      <c r="UMY66" s="497"/>
      <c r="UMZ66" s="497"/>
      <c r="UNA66" s="497"/>
      <c r="UNB66" s="497"/>
      <c r="UNC66" s="497"/>
      <c r="UND66" s="497"/>
      <c r="UNE66" s="497"/>
      <c r="UNF66" s="497"/>
      <c r="UNG66" s="497"/>
      <c r="UNH66" s="497"/>
      <c r="UNI66" s="497"/>
      <c r="UNJ66" s="497"/>
      <c r="UNK66" s="497"/>
      <c r="UNL66" s="497"/>
      <c r="UNM66" s="497"/>
      <c r="UNN66" s="497"/>
      <c r="UNO66" s="497"/>
      <c r="UNP66" s="497"/>
      <c r="UNQ66" s="497"/>
      <c r="UNR66" s="497"/>
      <c r="UNS66" s="497"/>
      <c r="UNT66" s="497"/>
      <c r="UNU66" s="497"/>
      <c r="UNV66" s="497"/>
      <c r="UNW66" s="497"/>
      <c r="UNX66" s="497"/>
      <c r="UNY66" s="497"/>
      <c r="UNZ66" s="497"/>
      <c r="UOA66" s="497"/>
      <c r="UOB66" s="497"/>
      <c r="UOC66" s="497"/>
      <c r="UOD66" s="497"/>
      <c r="UOE66" s="497"/>
      <c r="UOF66" s="497"/>
      <c r="UOG66" s="497"/>
      <c r="UOH66" s="497"/>
      <c r="UOI66" s="497"/>
      <c r="UOJ66" s="497"/>
      <c r="UOK66" s="497"/>
      <c r="UOL66" s="497"/>
      <c r="UOM66" s="497"/>
      <c r="UON66" s="497"/>
      <c r="UOO66" s="497"/>
      <c r="UOP66" s="497"/>
      <c r="UOQ66" s="497"/>
      <c r="UOR66" s="497"/>
      <c r="UOS66" s="497"/>
      <c r="UOT66" s="497"/>
      <c r="UOU66" s="497"/>
      <c r="UOV66" s="497"/>
      <c r="UOW66" s="497"/>
      <c r="UOX66" s="497"/>
      <c r="UOY66" s="497"/>
      <c r="UOZ66" s="497"/>
      <c r="UPA66" s="497"/>
      <c r="UPB66" s="497"/>
      <c r="UPC66" s="497"/>
      <c r="UPD66" s="497"/>
      <c r="UPE66" s="497"/>
      <c r="UPF66" s="497"/>
      <c r="UPG66" s="497"/>
      <c r="UPH66" s="497"/>
      <c r="UPI66" s="497"/>
      <c r="UPJ66" s="497"/>
      <c r="UPK66" s="497"/>
      <c r="UPL66" s="497"/>
      <c r="UPM66" s="497"/>
      <c r="UPN66" s="497"/>
      <c r="UPO66" s="497"/>
      <c r="UPP66" s="497"/>
      <c r="UPQ66" s="497"/>
      <c r="UPR66" s="497"/>
      <c r="UPS66" s="497"/>
      <c r="UPT66" s="497"/>
      <c r="UPU66" s="497"/>
      <c r="UPV66" s="497"/>
      <c r="UPW66" s="497"/>
      <c r="UPX66" s="497"/>
      <c r="UPY66" s="497"/>
      <c r="UPZ66" s="497"/>
      <c r="UQA66" s="497"/>
      <c r="UQB66" s="497"/>
      <c r="UQC66" s="497"/>
      <c r="UQD66" s="497"/>
      <c r="UQE66" s="497"/>
      <c r="UQF66" s="497"/>
      <c r="UQG66" s="497"/>
      <c r="UQH66" s="497"/>
      <c r="UQI66" s="497"/>
      <c r="UQJ66" s="497"/>
      <c r="UQK66" s="497"/>
      <c r="UQL66" s="497"/>
      <c r="UQM66" s="497"/>
      <c r="UQN66" s="497"/>
      <c r="UQO66" s="497"/>
      <c r="UQP66" s="497"/>
      <c r="UQQ66" s="497"/>
      <c r="UQR66" s="497"/>
      <c r="UQS66" s="497"/>
      <c r="UQT66" s="497"/>
      <c r="UQU66" s="497"/>
      <c r="UQV66" s="497"/>
      <c r="UQW66" s="497"/>
      <c r="UQX66" s="497"/>
      <c r="UQY66" s="497"/>
      <c r="UQZ66" s="497"/>
      <c r="URA66" s="497"/>
      <c r="URB66" s="497"/>
      <c r="URC66" s="497"/>
      <c r="URD66" s="497"/>
      <c r="URE66" s="497"/>
      <c r="URF66" s="497"/>
      <c r="URG66" s="497"/>
      <c r="URH66" s="497"/>
      <c r="URI66" s="497"/>
      <c r="URJ66" s="497"/>
      <c r="URK66" s="497"/>
      <c r="URL66" s="497"/>
      <c r="URM66" s="497"/>
      <c r="URN66" s="497"/>
      <c r="URO66" s="497"/>
      <c r="URP66" s="497"/>
      <c r="URQ66" s="497"/>
      <c r="URR66" s="497"/>
      <c r="URS66" s="497"/>
      <c r="URT66" s="497"/>
      <c r="URU66" s="497"/>
      <c r="URV66" s="497"/>
      <c r="URW66" s="497"/>
      <c r="URX66" s="497"/>
      <c r="URY66" s="497"/>
      <c r="URZ66" s="497"/>
      <c r="USA66" s="497"/>
      <c r="USB66" s="497"/>
      <c r="USC66" s="497"/>
      <c r="USD66" s="497"/>
      <c r="USE66" s="497"/>
      <c r="USF66" s="497"/>
      <c r="USG66" s="497"/>
      <c r="USH66" s="497"/>
      <c r="USI66" s="497"/>
      <c r="USJ66" s="497"/>
      <c r="USK66" s="497"/>
      <c r="USL66" s="497"/>
      <c r="USM66" s="497"/>
      <c r="USN66" s="497"/>
      <c r="USO66" s="497"/>
      <c r="USP66" s="497"/>
      <c r="USQ66" s="497"/>
      <c r="USR66" s="497"/>
      <c r="USS66" s="497"/>
      <c r="UST66" s="497"/>
      <c r="USU66" s="497"/>
      <c r="USV66" s="497"/>
      <c r="USW66" s="497"/>
      <c r="USX66" s="497"/>
      <c r="USY66" s="497"/>
      <c r="USZ66" s="497"/>
      <c r="UTA66" s="497"/>
      <c r="UTB66" s="497"/>
      <c r="UTC66" s="497"/>
      <c r="UTD66" s="497"/>
      <c r="UTE66" s="497"/>
      <c r="UTF66" s="497"/>
      <c r="UTG66" s="497"/>
      <c r="UTH66" s="497"/>
      <c r="UTI66" s="497"/>
      <c r="UTJ66" s="497"/>
      <c r="UTK66" s="497"/>
      <c r="UTL66" s="497"/>
      <c r="UTM66" s="497"/>
      <c r="UTN66" s="497"/>
      <c r="UTO66" s="497"/>
      <c r="UTP66" s="497"/>
      <c r="UTQ66" s="497"/>
      <c r="UTR66" s="497"/>
      <c r="UTS66" s="497"/>
      <c r="UTT66" s="497"/>
      <c r="UTU66" s="497"/>
      <c r="UTV66" s="497"/>
      <c r="UTW66" s="497"/>
      <c r="UTX66" s="497"/>
      <c r="UTY66" s="497"/>
      <c r="UTZ66" s="497"/>
      <c r="UUA66" s="497"/>
      <c r="UUB66" s="497"/>
      <c r="UUC66" s="497"/>
      <c r="UUD66" s="497"/>
      <c r="UUE66" s="497"/>
      <c r="UUF66" s="497"/>
      <c r="UUG66" s="497"/>
      <c r="UUH66" s="497"/>
      <c r="UUI66" s="497"/>
      <c r="UUJ66" s="497"/>
      <c r="UUK66" s="497"/>
      <c r="UUL66" s="497"/>
      <c r="UUM66" s="497"/>
      <c r="UUN66" s="497"/>
      <c r="UUO66" s="497"/>
      <c r="UUP66" s="497"/>
      <c r="UUQ66" s="497"/>
      <c r="UUR66" s="497"/>
      <c r="UUS66" s="497"/>
      <c r="UUT66" s="497"/>
      <c r="UUU66" s="497"/>
      <c r="UUV66" s="497"/>
      <c r="UUW66" s="497"/>
      <c r="UUX66" s="497"/>
      <c r="UUY66" s="497"/>
      <c r="UUZ66" s="497"/>
      <c r="UVA66" s="497"/>
      <c r="UVB66" s="497"/>
      <c r="UVC66" s="497"/>
      <c r="UVD66" s="497"/>
      <c r="UVE66" s="497"/>
      <c r="UVF66" s="497"/>
      <c r="UVG66" s="497"/>
      <c r="UVH66" s="497"/>
      <c r="UVI66" s="497"/>
      <c r="UVJ66" s="497"/>
      <c r="UVK66" s="497"/>
      <c r="UVL66" s="497"/>
      <c r="UVM66" s="497"/>
      <c r="UVN66" s="497"/>
      <c r="UVO66" s="497"/>
      <c r="UVP66" s="497"/>
      <c r="UVQ66" s="497"/>
      <c r="UVR66" s="497"/>
      <c r="UVS66" s="497"/>
      <c r="UVT66" s="497"/>
      <c r="UVU66" s="497"/>
      <c r="UVV66" s="497"/>
      <c r="UVW66" s="497"/>
      <c r="UVX66" s="497"/>
      <c r="UVY66" s="497"/>
      <c r="UVZ66" s="497"/>
      <c r="UWA66" s="497"/>
      <c r="UWB66" s="497"/>
      <c r="UWC66" s="497"/>
      <c r="UWD66" s="497"/>
      <c r="UWE66" s="497"/>
      <c r="UWF66" s="497"/>
      <c r="UWG66" s="497"/>
      <c r="UWH66" s="497"/>
      <c r="UWI66" s="497"/>
      <c r="UWJ66" s="497"/>
      <c r="UWK66" s="497"/>
      <c r="UWL66" s="497"/>
      <c r="UWM66" s="497"/>
      <c r="UWN66" s="497"/>
      <c r="UWO66" s="497"/>
      <c r="UWP66" s="497"/>
      <c r="UWQ66" s="497"/>
      <c r="UWR66" s="497"/>
      <c r="UWS66" s="497"/>
      <c r="UWT66" s="497"/>
      <c r="UWU66" s="497"/>
      <c r="UWV66" s="497"/>
      <c r="UWW66" s="497"/>
      <c r="UWX66" s="497"/>
      <c r="UWY66" s="497"/>
      <c r="UWZ66" s="497"/>
      <c r="UXA66" s="497"/>
      <c r="UXB66" s="497"/>
      <c r="UXC66" s="497"/>
      <c r="UXD66" s="497"/>
      <c r="UXE66" s="497"/>
      <c r="UXF66" s="497"/>
      <c r="UXG66" s="497"/>
      <c r="UXH66" s="497"/>
      <c r="UXI66" s="497"/>
      <c r="UXJ66" s="497"/>
      <c r="UXK66" s="497"/>
      <c r="UXL66" s="497"/>
      <c r="UXM66" s="497"/>
      <c r="UXN66" s="497"/>
      <c r="UXO66" s="497"/>
      <c r="UXP66" s="497"/>
      <c r="UXQ66" s="497"/>
      <c r="UXR66" s="497"/>
      <c r="UXS66" s="497"/>
      <c r="UXT66" s="497"/>
      <c r="UXU66" s="497"/>
      <c r="UXV66" s="497"/>
      <c r="UXW66" s="497"/>
      <c r="UXX66" s="497"/>
      <c r="UXY66" s="497"/>
      <c r="UXZ66" s="497"/>
      <c r="UYA66" s="497"/>
      <c r="UYB66" s="497"/>
      <c r="UYC66" s="497"/>
      <c r="UYD66" s="497"/>
      <c r="UYE66" s="497"/>
      <c r="UYF66" s="497"/>
      <c r="UYG66" s="497"/>
      <c r="UYH66" s="497"/>
      <c r="UYI66" s="497"/>
      <c r="UYJ66" s="497"/>
      <c r="UYK66" s="497"/>
      <c r="UYL66" s="497"/>
      <c r="UYM66" s="497"/>
      <c r="UYN66" s="497"/>
      <c r="UYO66" s="497"/>
      <c r="UYP66" s="497"/>
      <c r="UYQ66" s="497"/>
      <c r="UYR66" s="497"/>
      <c r="UYS66" s="497"/>
      <c r="UYT66" s="497"/>
      <c r="UYU66" s="497"/>
      <c r="UYV66" s="497"/>
      <c r="UYW66" s="497"/>
      <c r="UYX66" s="497"/>
      <c r="UYY66" s="497"/>
      <c r="UYZ66" s="497"/>
      <c r="UZA66" s="497"/>
      <c r="UZB66" s="497"/>
      <c r="UZC66" s="497"/>
      <c r="UZD66" s="497"/>
      <c r="UZE66" s="497"/>
      <c r="UZF66" s="497"/>
      <c r="UZG66" s="497"/>
      <c r="UZH66" s="497"/>
      <c r="UZI66" s="497"/>
      <c r="UZJ66" s="497"/>
      <c r="UZK66" s="497"/>
      <c r="UZL66" s="497"/>
      <c r="UZM66" s="497"/>
      <c r="UZN66" s="497"/>
      <c r="UZO66" s="497"/>
      <c r="UZP66" s="497"/>
      <c r="UZQ66" s="497"/>
      <c r="UZR66" s="497"/>
      <c r="UZS66" s="497"/>
      <c r="UZT66" s="497"/>
      <c r="UZU66" s="497"/>
      <c r="UZV66" s="497"/>
      <c r="UZW66" s="497"/>
      <c r="UZX66" s="497"/>
      <c r="UZY66" s="497"/>
      <c r="UZZ66" s="497"/>
      <c r="VAA66" s="497"/>
      <c r="VAB66" s="497"/>
      <c r="VAC66" s="497"/>
      <c r="VAD66" s="497"/>
      <c r="VAE66" s="497"/>
      <c r="VAF66" s="497"/>
      <c r="VAG66" s="497"/>
      <c r="VAH66" s="497"/>
      <c r="VAI66" s="497"/>
      <c r="VAJ66" s="497"/>
      <c r="VAK66" s="497"/>
      <c r="VAL66" s="497"/>
      <c r="VAM66" s="497"/>
      <c r="VAN66" s="497"/>
      <c r="VAO66" s="497"/>
      <c r="VAP66" s="497"/>
      <c r="VAQ66" s="497"/>
      <c r="VAR66" s="497"/>
      <c r="VAS66" s="497"/>
      <c r="VAT66" s="497"/>
      <c r="VAU66" s="497"/>
      <c r="VAV66" s="497"/>
      <c r="VAW66" s="497"/>
      <c r="VAX66" s="497"/>
      <c r="VAY66" s="497"/>
      <c r="VAZ66" s="497"/>
      <c r="VBA66" s="497"/>
      <c r="VBB66" s="497"/>
      <c r="VBC66" s="497"/>
      <c r="VBD66" s="497"/>
      <c r="VBE66" s="497"/>
      <c r="VBF66" s="497"/>
      <c r="VBG66" s="497"/>
      <c r="VBH66" s="497"/>
      <c r="VBI66" s="497"/>
      <c r="VBJ66" s="497"/>
      <c r="VBK66" s="497"/>
      <c r="VBL66" s="497"/>
      <c r="VBM66" s="497"/>
      <c r="VBN66" s="497"/>
      <c r="VBO66" s="497"/>
      <c r="VBP66" s="497"/>
      <c r="VBQ66" s="497"/>
      <c r="VBR66" s="497"/>
      <c r="VBS66" s="497"/>
      <c r="VBT66" s="497"/>
      <c r="VBU66" s="497"/>
      <c r="VBV66" s="497"/>
      <c r="VBW66" s="497"/>
      <c r="VBX66" s="497"/>
      <c r="VBY66" s="497"/>
      <c r="VBZ66" s="497"/>
      <c r="VCA66" s="497"/>
      <c r="VCB66" s="497"/>
      <c r="VCC66" s="497"/>
      <c r="VCD66" s="497"/>
      <c r="VCE66" s="497"/>
      <c r="VCF66" s="497"/>
      <c r="VCG66" s="497"/>
      <c r="VCH66" s="497"/>
      <c r="VCI66" s="497"/>
      <c r="VCJ66" s="497"/>
      <c r="VCK66" s="497"/>
      <c r="VCL66" s="497"/>
      <c r="VCM66" s="497"/>
      <c r="VCN66" s="497"/>
      <c r="VCO66" s="497"/>
      <c r="VCP66" s="497"/>
      <c r="VCQ66" s="497"/>
      <c r="VCR66" s="497"/>
      <c r="VCS66" s="497"/>
      <c r="VCT66" s="497"/>
      <c r="VCU66" s="497"/>
      <c r="VCV66" s="497"/>
      <c r="VCW66" s="497"/>
      <c r="VCX66" s="497"/>
      <c r="VCY66" s="497"/>
      <c r="VCZ66" s="497"/>
      <c r="VDA66" s="497"/>
      <c r="VDB66" s="497"/>
      <c r="VDC66" s="497"/>
      <c r="VDD66" s="497"/>
      <c r="VDE66" s="497"/>
      <c r="VDF66" s="497"/>
      <c r="VDG66" s="497"/>
      <c r="VDH66" s="497"/>
      <c r="VDI66" s="497"/>
      <c r="VDJ66" s="497"/>
      <c r="VDK66" s="497"/>
      <c r="VDL66" s="497"/>
      <c r="VDM66" s="497"/>
      <c r="VDN66" s="497"/>
      <c r="VDO66" s="497"/>
      <c r="VDP66" s="497"/>
      <c r="VDQ66" s="497"/>
      <c r="VDR66" s="497"/>
      <c r="VDS66" s="497"/>
      <c r="VDT66" s="497"/>
      <c r="VDU66" s="497"/>
      <c r="VDV66" s="497"/>
      <c r="VDW66" s="497"/>
      <c r="VDX66" s="497"/>
      <c r="VDY66" s="497"/>
      <c r="VDZ66" s="497"/>
      <c r="VEA66" s="497"/>
      <c r="VEB66" s="497"/>
      <c r="VEC66" s="497"/>
      <c r="VED66" s="497"/>
      <c r="VEE66" s="497"/>
      <c r="VEF66" s="497"/>
      <c r="VEG66" s="497"/>
      <c r="VEH66" s="497"/>
      <c r="VEI66" s="497"/>
      <c r="VEJ66" s="497"/>
      <c r="VEK66" s="497"/>
      <c r="VEL66" s="497"/>
      <c r="VEM66" s="497"/>
      <c r="VEN66" s="497"/>
      <c r="VEO66" s="497"/>
      <c r="VEP66" s="497"/>
      <c r="VEQ66" s="497"/>
      <c r="VER66" s="497"/>
      <c r="VES66" s="497"/>
      <c r="VET66" s="497"/>
      <c r="VEU66" s="497"/>
      <c r="VEV66" s="497"/>
      <c r="VEW66" s="497"/>
      <c r="VEX66" s="497"/>
      <c r="VEY66" s="497"/>
      <c r="VEZ66" s="497"/>
      <c r="VFA66" s="497"/>
      <c r="VFB66" s="497"/>
      <c r="VFC66" s="497"/>
      <c r="VFD66" s="497"/>
      <c r="VFE66" s="497"/>
      <c r="VFF66" s="497"/>
      <c r="VFG66" s="497"/>
      <c r="VFH66" s="497"/>
      <c r="VFI66" s="497"/>
      <c r="VFJ66" s="497"/>
      <c r="VFK66" s="497"/>
      <c r="VFL66" s="497"/>
      <c r="VFM66" s="497"/>
      <c r="VFN66" s="497"/>
      <c r="VFO66" s="497"/>
      <c r="VFP66" s="497"/>
      <c r="VFQ66" s="497"/>
      <c r="VFR66" s="497"/>
      <c r="VFS66" s="497"/>
      <c r="VFT66" s="497"/>
      <c r="VFU66" s="497"/>
      <c r="VFV66" s="497"/>
      <c r="VFW66" s="497"/>
      <c r="VFX66" s="497"/>
      <c r="VFY66" s="497"/>
      <c r="VFZ66" s="497"/>
      <c r="VGA66" s="497"/>
      <c r="VGB66" s="497"/>
      <c r="VGC66" s="497"/>
      <c r="VGD66" s="497"/>
      <c r="VGE66" s="497"/>
      <c r="VGF66" s="497"/>
      <c r="VGG66" s="497"/>
      <c r="VGH66" s="497"/>
      <c r="VGI66" s="497"/>
      <c r="VGJ66" s="497"/>
      <c r="VGK66" s="497"/>
      <c r="VGL66" s="497"/>
      <c r="VGM66" s="497"/>
      <c r="VGN66" s="497"/>
      <c r="VGO66" s="497"/>
      <c r="VGP66" s="497"/>
      <c r="VGQ66" s="497"/>
      <c r="VGR66" s="497"/>
      <c r="VGS66" s="497"/>
      <c r="VGT66" s="497"/>
      <c r="VGU66" s="497"/>
      <c r="VGV66" s="497"/>
      <c r="VGW66" s="497"/>
      <c r="VGX66" s="497"/>
      <c r="VGY66" s="497"/>
      <c r="VGZ66" s="497"/>
      <c r="VHA66" s="497"/>
      <c r="VHB66" s="497"/>
      <c r="VHC66" s="497"/>
      <c r="VHD66" s="497"/>
      <c r="VHE66" s="497"/>
      <c r="VHF66" s="497"/>
      <c r="VHG66" s="497"/>
      <c r="VHH66" s="497"/>
      <c r="VHI66" s="497"/>
      <c r="VHJ66" s="497"/>
      <c r="VHK66" s="497"/>
      <c r="VHL66" s="497"/>
      <c r="VHM66" s="497"/>
      <c r="VHN66" s="497"/>
      <c r="VHO66" s="497"/>
      <c r="VHP66" s="497"/>
      <c r="VHQ66" s="497"/>
      <c r="VHR66" s="497"/>
      <c r="VHS66" s="497"/>
      <c r="VHT66" s="497"/>
      <c r="VHU66" s="497"/>
      <c r="VHV66" s="497"/>
      <c r="VHW66" s="497"/>
      <c r="VHX66" s="497"/>
      <c r="VHY66" s="497"/>
      <c r="VHZ66" s="497"/>
      <c r="VIA66" s="497"/>
      <c r="VIB66" s="497"/>
      <c r="VIC66" s="497"/>
      <c r="VID66" s="497"/>
      <c r="VIE66" s="497"/>
      <c r="VIF66" s="497"/>
      <c r="VIG66" s="497"/>
      <c r="VIH66" s="497"/>
      <c r="VII66" s="497"/>
      <c r="VIJ66" s="497"/>
      <c r="VIK66" s="497"/>
      <c r="VIL66" s="497"/>
      <c r="VIM66" s="497"/>
      <c r="VIN66" s="497"/>
      <c r="VIO66" s="497"/>
      <c r="VIP66" s="497"/>
      <c r="VIQ66" s="497"/>
      <c r="VIR66" s="497"/>
      <c r="VIS66" s="497"/>
      <c r="VIT66" s="497"/>
      <c r="VIU66" s="497"/>
      <c r="VIV66" s="497"/>
      <c r="VIW66" s="497"/>
      <c r="VIX66" s="497"/>
      <c r="VIY66" s="497"/>
      <c r="VIZ66" s="497"/>
      <c r="VJA66" s="497"/>
      <c r="VJB66" s="497"/>
      <c r="VJC66" s="497"/>
      <c r="VJD66" s="497"/>
      <c r="VJE66" s="497"/>
      <c r="VJF66" s="497"/>
      <c r="VJG66" s="497"/>
      <c r="VJH66" s="497"/>
      <c r="VJI66" s="497"/>
      <c r="VJJ66" s="497"/>
      <c r="VJK66" s="497"/>
      <c r="VJL66" s="497"/>
      <c r="VJM66" s="497"/>
      <c r="VJN66" s="497"/>
      <c r="VJO66" s="497"/>
      <c r="VJP66" s="497"/>
      <c r="VJQ66" s="497"/>
      <c r="VJR66" s="497"/>
      <c r="VJS66" s="497"/>
      <c r="VJT66" s="497"/>
      <c r="VJU66" s="497"/>
      <c r="VJV66" s="497"/>
      <c r="VJW66" s="497"/>
      <c r="VJX66" s="497"/>
      <c r="VJY66" s="497"/>
      <c r="VJZ66" s="497"/>
      <c r="VKA66" s="497"/>
      <c r="VKB66" s="497"/>
      <c r="VKC66" s="497"/>
      <c r="VKD66" s="497"/>
      <c r="VKE66" s="497"/>
      <c r="VKF66" s="497"/>
      <c r="VKG66" s="497"/>
      <c r="VKH66" s="497"/>
      <c r="VKI66" s="497"/>
      <c r="VKJ66" s="497"/>
      <c r="VKK66" s="497"/>
      <c r="VKL66" s="497"/>
      <c r="VKM66" s="497"/>
      <c r="VKN66" s="497"/>
      <c r="VKO66" s="497"/>
      <c r="VKP66" s="497"/>
      <c r="VKQ66" s="497"/>
      <c r="VKR66" s="497"/>
      <c r="VKS66" s="497"/>
      <c r="VKT66" s="497"/>
      <c r="VKU66" s="497"/>
      <c r="VKV66" s="497"/>
      <c r="VKW66" s="497"/>
      <c r="VKX66" s="497"/>
      <c r="VKY66" s="497"/>
      <c r="VKZ66" s="497"/>
      <c r="VLA66" s="497"/>
      <c r="VLB66" s="497"/>
      <c r="VLC66" s="497"/>
      <c r="VLD66" s="497"/>
      <c r="VLE66" s="497"/>
      <c r="VLF66" s="497"/>
      <c r="VLG66" s="497"/>
      <c r="VLH66" s="497"/>
      <c r="VLI66" s="497"/>
      <c r="VLJ66" s="497"/>
      <c r="VLK66" s="497"/>
      <c r="VLL66" s="497"/>
      <c r="VLM66" s="497"/>
      <c r="VLN66" s="497"/>
      <c r="VLO66" s="497"/>
      <c r="VLP66" s="497"/>
      <c r="VLQ66" s="497"/>
      <c r="VLR66" s="497"/>
      <c r="VLS66" s="497"/>
      <c r="VLT66" s="497"/>
      <c r="VLU66" s="497"/>
      <c r="VLV66" s="497"/>
      <c r="VLW66" s="497"/>
      <c r="VLX66" s="497"/>
      <c r="VLY66" s="497"/>
      <c r="VLZ66" s="497"/>
      <c r="VMA66" s="497"/>
      <c r="VMB66" s="497"/>
      <c r="VMC66" s="497"/>
      <c r="VMD66" s="497"/>
      <c r="VME66" s="497"/>
      <c r="VMF66" s="497"/>
      <c r="VMG66" s="497"/>
      <c r="VMH66" s="497"/>
      <c r="VMI66" s="497"/>
      <c r="VMJ66" s="497"/>
      <c r="VMK66" s="497"/>
      <c r="VML66" s="497"/>
      <c r="VMM66" s="497"/>
      <c r="VMN66" s="497"/>
      <c r="VMO66" s="497"/>
      <c r="VMP66" s="497"/>
      <c r="VMQ66" s="497"/>
      <c r="VMR66" s="497"/>
      <c r="VMS66" s="497"/>
      <c r="VMT66" s="497"/>
      <c r="VMU66" s="497"/>
      <c r="VMV66" s="497"/>
      <c r="VMW66" s="497"/>
      <c r="VMX66" s="497"/>
      <c r="VMY66" s="497"/>
      <c r="VMZ66" s="497"/>
      <c r="VNA66" s="497"/>
      <c r="VNB66" s="497"/>
      <c r="VNC66" s="497"/>
      <c r="VND66" s="497"/>
      <c r="VNE66" s="497"/>
      <c r="VNF66" s="497"/>
      <c r="VNG66" s="497"/>
      <c r="VNH66" s="497"/>
      <c r="VNI66" s="497"/>
      <c r="VNJ66" s="497"/>
      <c r="VNK66" s="497"/>
      <c r="VNL66" s="497"/>
      <c r="VNM66" s="497"/>
      <c r="VNN66" s="497"/>
      <c r="VNO66" s="497"/>
      <c r="VNP66" s="497"/>
      <c r="VNQ66" s="497"/>
      <c r="VNR66" s="497"/>
      <c r="VNS66" s="497"/>
      <c r="VNT66" s="497"/>
      <c r="VNU66" s="497"/>
      <c r="VNV66" s="497"/>
      <c r="VNW66" s="497"/>
      <c r="VNX66" s="497"/>
      <c r="VNY66" s="497"/>
      <c r="VNZ66" s="497"/>
      <c r="VOA66" s="497"/>
      <c r="VOB66" s="497"/>
      <c r="VOC66" s="497"/>
      <c r="VOD66" s="497"/>
      <c r="VOE66" s="497"/>
      <c r="VOF66" s="497"/>
      <c r="VOG66" s="497"/>
      <c r="VOH66" s="497"/>
      <c r="VOI66" s="497"/>
      <c r="VOJ66" s="497"/>
      <c r="VOK66" s="497"/>
      <c r="VOL66" s="497"/>
      <c r="VOM66" s="497"/>
      <c r="VON66" s="497"/>
      <c r="VOO66" s="497"/>
      <c r="VOP66" s="497"/>
      <c r="VOQ66" s="497"/>
      <c r="VOR66" s="497"/>
      <c r="VOS66" s="497"/>
      <c r="VOT66" s="497"/>
      <c r="VOU66" s="497"/>
      <c r="VOV66" s="497"/>
      <c r="VOW66" s="497"/>
      <c r="VOX66" s="497"/>
      <c r="VOY66" s="497"/>
      <c r="VOZ66" s="497"/>
      <c r="VPA66" s="497"/>
      <c r="VPB66" s="497"/>
      <c r="VPC66" s="497"/>
      <c r="VPD66" s="497"/>
      <c r="VPE66" s="497"/>
      <c r="VPF66" s="497"/>
      <c r="VPG66" s="497"/>
      <c r="VPH66" s="497"/>
      <c r="VPI66" s="497"/>
      <c r="VPJ66" s="497"/>
      <c r="VPK66" s="497"/>
      <c r="VPL66" s="497"/>
      <c r="VPM66" s="497"/>
      <c r="VPN66" s="497"/>
      <c r="VPO66" s="497"/>
      <c r="VPP66" s="497"/>
      <c r="VPQ66" s="497"/>
      <c r="VPR66" s="497"/>
      <c r="VPS66" s="497"/>
      <c r="VPT66" s="497"/>
      <c r="VPU66" s="497"/>
      <c r="VPV66" s="497"/>
      <c r="VPW66" s="497"/>
      <c r="VPX66" s="497"/>
      <c r="VPY66" s="497"/>
      <c r="VPZ66" s="497"/>
      <c r="VQA66" s="497"/>
      <c r="VQB66" s="497"/>
      <c r="VQC66" s="497"/>
      <c r="VQD66" s="497"/>
      <c r="VQE66" s="497"/>
      <c r="VQF66" s="497"/>
      <c r="VQG66" s="497"/>
      <c r="VQH66" s="497"/>
      <c r="VQI66" s="497"/>
      <c r="VQJ66" s="497"/>
      <c r="VQK66" s="497"/>
      <c r="VQL66" s="497"/>
      <c r="VQM66" s="497"/>
      <c r="VQN66" s="497"/>
      <c r="VQO66" s="497"/>
      <c r="VQP66" s="497"/>
      <c r="VQQ66" s="497"/>
      <c r="VQR66" s="497"/>
      <c r="VQS66" s="497"/>
      <c r="VQT66" s="497"/>
      <c r="VQU66" s="497"/>
      <c r="VQV66" s="497"/>
      <c r="VQW66" s="497"/>
      <c r="VQX66" s="497"/>
      <c r="VQY66" s="497"/>
      <c r="VQZ66" s="497"/>
      <c r="VRA66" s="497"/>
      <c r="VRB66" s="497"/>
      <c r="VRC66" s="497"/>
      <c r="VRD66" s="497"/>
      <c r="VRE66" s="497"/>
      <c r="VRF66" s="497"/>
      <c r="VRG66" s="497"/>
      <c r="VRH66" s="497"/>
      <c r="VRI66" s="497"/>
      <c r="VRJ66" s="497"/>
      <c r="VRK66" s="497"/>
      <c r="VRL66" s="497"/>
      <c r="VRM66" s="497"/>
      <c r="VRN66" s="497"/>
      <c r="VRO66" s="497"/>
      <c r="VRP66" s="497"/>
      <c r="VRQ66" s="497"/>
      <c r="VRR66" s="497"/>
      <c r="VRS66" s="497"/>
      <c r="VRT66" s="497"/>
      <c r="VRU66" s="497"/>
      <c r="VRV66" s="497"/>
      <c r="VRW66" s="497"/>
      <c r="VRX66" s="497"/>
      <c r="VRY66" s="497"/>
      <c r="VRZ66" s="497"/>
      <c r="VSA66" s="497"/>
      <c r="VSB66" s="497"/>
      <c r="VSC66" s="497"/>
      <c r="VSD66" s="497"/>
      <c r="VSE66" s="497"/>
      <c r="VSF66" s="497"/>
      <c r="VSG66" s="497"/>
      <c r="VSH66" s="497"/>
      <c r="VSI66" s="497"/>
      <c r="VSJ66" s="497"/>
      <c r="VSK66" s="497"/>
      <c r="VSL66" s="497"/>
      <c r="VSM66" s="497"/>
      <c r="VSN66" s="497"/>
      <c r="VSO66" s="497"/>
      <c r="VSP66" s="497"/>
      <c r="VSQ66" s="497"/>
      <c r="VSR66" s="497"/>
      <c r="VSS66" s="497"/>
      <c r="VST66" s="497"/>
      <c r="VSU66" s="497"/>
      <c r="VSV66" s="497"/>
      <c r="VSW66" s="497"/>
      <c r="VSX66" s="497"/>
      <c r="VSY66" s="497"/>
      <c r="VSZ66" s="497"/>
      <c r="VTA66" s="497"/>
      <c r="VTB66" s="497"/>
      <c r="VTC66" s="497"/>
      <c r="VTD66" s="497"/>
      <c r="VTE66" s="497"/>
      <c r="VTF66" s="497"/>
      <c r="VTG66" s="497"/>
      <c r="VTH66" s="497"/>
      <c r="VTI66" s="497"/>
      <c r="VTJ66" s="497"/>
      <c r="VTK66" s="497"/>
      <c r="VTL66" s="497"/>
      <c r="VTM66" s="497"/>
      <c r="VTN66" s="497"/>
      <c r="VTO66" s="497"/>
      <c r="VTP66" s="497"/>
      <c r="VTQ66" s="497"/>
      <c r="VTR66" s="497"/>
      <c r="VTS66" s="497"/>
      <c r="VTT66" s="497"/>
      <c r="VTU66" s="497"/>
      <c r="VTV66" s="497"/>
      <c r="VTW66" s="497"/>
      <c r="VTX66" s="497"/>
      <c r="VTY66" s="497"/>
      <c r="VTZ66" s="497"/>
      <c r="VUA66" s="497"/>
      <c r="VUB66" s="497"/>
      <c r="VUC66" s="497"/>
      <c r="VUD66" s="497"/>
      <c r="VUE66" s="497"/>
      <c r="VUF66" s="497"/>
      <c r="VUG66" s="497"/>
      <c r="VUH66" s="497"/>
      <c r="VUI66" s="497"/>
      <c r="VUJ66" s="497"/>
      <c r="VUK66" s="497"/>
      <c r="VUL66" s="497"/>
      <c r="VUM66" s="497"/>
      <c r="VUN66" s="497"/>
      <c r="VUO66" s="497"/>
      <c r="VUP66" s="497"/>
      <c r="VUQ66" s="497"/>
      <c r="VUR66" s="497"/>
      <c r="VUS66" s="497"/>
      <c r="VUT66" s="497"/>
      <c r="VUU66" s="497"/>
      <c r="VUV66" s="497"/>
      <c r="VUW66" s="497"/>
      <c r="VUX66" s="497"/>
      <c r="VUY66" s="497"/>
      <c r="VUZ66" s="497"/>
      <c r="VVA66" s="497"/>
      <c r="VVB66" s="497"/>
      <c r="VVC66" s="497"/>
      <c r="VVD66" s="497"/>
      <c r="VVE66" s="497"/>
      <c r="VVF66" s="497"/>
      <c r="VVG66" s="497"/>
      <c r="VVH66" s="497"/>
      <c r="VVI66" s="497"/>
      <c r="VVJ66" s="497"/>
      <c r="VVK66" s="497"/>
      <c r="VVL66" s="497"/>
      <c r="VVM66" s="497"/>
      <c r="VVN66" s="497"/>
      <c r="VVO66" s="497"/>
      <c r="VVP66" s="497"/>
      <c r="VVQ66" s="497"/>
      <c r="VVR66" s="497"/>
      <c r="VVS66" s="497"/>
      <c r="VVT66" s="497"/>
      <c r="VVU66" s="497"/>
      <c r="VVV66" s="497"/>
      <c r="VVW66" s="497"/>
      <c r="VVX66" s="497"/>
      <c r="VVY66" s="497"/>
      <c r="VVZ66" s="497"/>
      <c r="VWA66" s="497"/>
      <c r="VWB66" s="497"/>
      <c r="VWC66" s="497"/>
      <c r="VWD66" s="497"/>
      <c r="VWE66" s="497"/>
      <c r="VWF66" s="497"/>
      <c r="VWG66" s="497"/>
      <c r="VWH66" s="497"/>
      <c r="VWI66" s="497"/>
      <c r="VWJ66" s="497"/>
      <c r="VWK66" s="497"/>
      <c r="VWL66" s="497"/>
      <c r="VWM66" s="497"/>
      <c r="VWN66" s="497"/>
      <c r="VWO66" s="497"/>
      <c r="VWP66" s="497"/>
      <c r="VWQ66" s="497"/>
      <c r="VWR66" s="497"/>
      <c r="VWS66" s="497"/>
      <c r="VWT66" s="497"/>
      <c r="VWU66" s="497"/>
      <c r="VWV66" s="497"/>
      <c r="VWW66" s="497"/>
      <c r="VWX66" s="497"/>
      <c r="VWY66" s="497"/>
      <c r="VWZ66" s="497"/>
      <c r="VXA66" s="497"/>
      <c r="VXB66" s="497"/>
      <c r="VXC66" s="497"/>
      <c r="VXD66" s="497"/>
      <c r="VXE66" s="497"/>
      <c r="VXF66" s="497"/>
      <c r="VXG66" s="497"/>
      <c r="VXH66" s="497"/>
      <c r="VXI66" s="497"/>
      <c r="VXJ66" s="497"/>
      <c r="VXK66" s="497"/>
      <c r="VXL66" s="497"/>
      <c r="VXM66" s="497"/>
      <c r="VXN66" s="497"/>
      <c r="VXO66" s="497"/>
      <c r="VXP66" s="497"/>
      <c r="VXQ66" s="497"/>
      <c r="VXR66" s="497"/>
      <c r="VXS66" s="497"/>
      <c r="VXT66" s="497"/>
      <c r="VXU66" s="497"/>
      <c r="VXV66" s="497"/>
      <c r="VXW66" s="497"/>
      <c r="VXX66" s="497"/>
      <c r="VXY66" s="497"/>
      <c r="VXZ66" s="497"/>
      <c r="VYA66" s="497"/>
      <c r="VYB66" s="497"/>
      <c r="VYC66" s="497"/>
      <c r="VYD66" s="497"/>
      <c r="VYE66" s="497"/>
      <c r="VYF66" s="497"/>
      <c r="VYG66" s="497"/>
      <c r="VYH66" s="497"/>
      <c r="VYI66" s="497"/>
      <c r="VYJ66" s="497"/>
      <c r="VYK66" s="497"/>
      <c r="VYL66" s="497"/>
      <c r="VYM66" s="497"/>
      <c r="VYN66" s="497"/>
      <c r="VYO66" s="497"/>
      <c r="VYP66" s="497"/>
      <c r="VYQ66" s="497"/>
      <c r="VYR66" s="497"/>
      <c r="VYS66" s="497"/>
      <c r="VYT66" s="497"/>
      <c r="VYU66" s="497"/>
      <c r="VYV66" s="497"/>
      <c r="VYW66" s="497"/>
      <c r="VYX66" s="497"/>
      <c r="VYY66" s="497"/>
      <c r="VYZ66" s="497"/>
      <c r="VZA66" s="497"/>
      <c r="VZB66" s="497"/>
      <c r="VZC66" s="497"/>
      <c r="VZD66" s="497"/>
      <c r="VZE66" s="497"/>
      <c r="VZF66" s="497"/>
      <c r="VZG66" s="497"/>
      <c r="VZH66" s="497"/>
      <c r="VZI66" s="497"/>
      <c r="VZJ66" s="497"/>
      <c r="VZK66" s="497"/>
      <c r="VZL66" s="497"/>
      <c r="VZM66" s="497"/>
      <c r="VZN66" s="497"/>
      <c r="VZO66" s="497"/>
      <c r="VZP66" s="497"/>
      <c r="VZQ66" s="497"/>
      <c r="VZR66" s="497"/>
      <c r="VZS66" s="497"/>
      <c r="VZT66" s="497"/>
      <c r="VZU66" s="497"/>
      <c r="VZV66" s="497"/>
      <c r="VZW66" s="497"/>
      <c r="VZX66" s="497"/>
      <c r="VZY66" s="497"/>
      <c r="VZZ66" s="497"/>
      <c r="WAA66" s="497"/>
      <c r="WAB66" s="497"/>
      <c r="WAC66" s="497"/>
      <c r="WAD66" s="497"/>
      <c r="WAE66" s="497"/>
      <c r="WAF66" s="497"/>
      <c r="WAG66" s="497"/>
      <c r="WAH66" s="497"/>
      <c r="WAI66" s="497"/>
      <c r="WAJ66" s="497"/>
      <c r="WAK66" s="497"/>
      <c r="WAL66" s="497"/>
      <c r="WAM66" s="497"/>
      <c r="WAN66" s="497"/>
      <c r="WAO66" s="497"/>
      <c r="WAP66" s="497"/>
      <c r="WAQ66" s="497"/>
      <c r="WAR66" s="497"/>
      <c r="WAS66" s="497"/>
      <c r="WAT66" s="497"/>
      <c r="WAU66" s="497"/>
      <c r="WAV66" s="497"/>
      <c r="WAW66" s="497"/>
      <c r="WAX66" s="497"/>
      <c r="WAY66" s="497"/>
      <c r="WAZ66" s="497"/>
      <c r="WBA66" s="497"/>
      <c r="WBB66" s="497"/>
      <c r="WBC66" s="497"/>
      <c r="WBD66" s="497"/>
      <c r="WBE66" s="497"/>
      <c r="WBF66" s="497"/>
      <c r="WBG66" s="497"/>
      <c r="WBH66" s="497"/>
      <c r="WBI66" s="497"/>
      <c r="WBJ66" s="497"/>
      <c r="WBK66" s="497"/>
      <c r="WBL66" s="497"/>
      <c r="WBM66" s="497"/>
      <c r="WBN66" s="497"/>
      <c r="WBO66" s="497"/>
      <c r="WBP66" s="497"/>
      <c r="WBQ66" s="497"/>
      <c r="WBR66" s="497"/>
      <c r="WBS66" s="497"/>
      <c r="WBT66" s="497"/>
      <c r="WBU66" s="497"/>
      <c r="WBV66" s="497"/>
      <c r="WBW66" s="497"/>
      <c r="WBX66" s="497"/>
      <c r="WBY66" s="497"/>
      <c r="WBZ66" s="497"/>
      <c r="WCA66" s="497"/>
      <c r="WCB66" s="497"/>
      <c r="WCC66" s="497"/>
      <c r="WCD66" s="497"/>
      <c r="WCE66" s="497"/>
      <c r="WCF66" s="497"/>
      <c r="WCG66" s="497"/>
      <c r="WCH66" s="497"/>
      <c r="WCI66" s="497"/>
      <c r="WCJ66" s="497"/>
      <c r="WCK66" s="497"/>
      <c r="WCL66" s="497"/>
      <c r="WCM66" s="497"/>
      <c r="WCN66" s="497"/>
      <c r="WCO66" s="497"/>
      <c r="WCP66" s="497"/>
      <c r="WCQ66" s="497"/>
      <c r="WCR66" s="497"/>
      <c r="WCS66" s="497"/>
      <c r="WCT66" s="497"/>
      <c r="WCU66" s="497"/>
      <c r="WCV66" s="497"/>
      <c r="WCW66" s="497"/>
      <c r="WCX66" s="497"/>
      <c r="WCY66" s="497"/>
      <c r="WCZ66" s="497"/>
      <c r="WDA66" s="497"/>
      <c r="WDB66" s="497"/>
      <c r="WDC66" s="497"/>
      <c r="WDD66" s="497"/>
      <c r="WDE66" s="497"/>
      <c r="WDF66" s="497"/>
      <c r="WDG66" s="497"/>
      <c r="WDH66" s="497"/>
      <c r="WDI66" s="497"/>
      <c r="WDJ66" s="497"/>
      <c r="WDK66" s="497"/>
      <c r="WDL66" s="497"/>
      <c r="WDM66" s="497"/>
      <c r="WDN66" s="497"/>
      <c r="WDO66" s="497"/>
      <c r="WDP66" s="497"/>
      <c r="WDQ66" s="497"/>
      <c r="WDR66" s="497"/>
      <c r="WDS66" s="497"/>
      <c r="WDT66" s="497"/>
      <c r="WDU66" s="497"/>
      <c r="WDV66" s="497"/>
      <c r="WDW66" s="497"/>
      <c r="WDX66" s="497"/>
      <c r="WDY66" s="497"/>
      <c r="WDZ66" s="497"/>
      <c r="WEA66" s="497"/>
      <c r="WEB66" s="497"/>
      <c r="WEC66" s="497"/>
      <c r="WED66" s="497"/>
      <c r="WEE66" s="497"/>
      <c r="WEF66" s="497"/>
      <c r="WEG66" s="497"/>
      <c r="WEH66" s="497"/>
      <c r="WEI66" s="497"/>
      <c r="WEJ66" s="497"/>
      <c r="WEK66" s="497"/>
      <c r="WEL66" s="497"/>
      <c r="WEM66" s="497"/>
      <c r="WEN66" s="497"/>
      <c r="WEO66" s="497"/>
      <c r="WEP66" s="497"/>
      <c r="WEQ66" s="497"/>
      <c r="WER66" s="497"/>
      <c r="WES66" s="497"/>
      <c r="WET66" s="497"/>
      <c r="WEU66" s="497"/>
      <c r="WEV66" s="497"/>
      <c r="WEW66" s="497"/>
      <c r="WEX66" s="497"/>
      <c r="WEY66" s="497"/>
      <c r="WEZ66" s="497"/>
      <c r="WFA66" s="497"/>
      <c r="WFB66" s="497"/>
      <c r="WFC66" s="497"/>
      <c r="WFD66" s="497"/>
      <c r="WFE66" s="497"/>
      <c r="WFF66" s="497"/>
      <c r="WFG66" s="497"/>
      <c r="WFH66" s="497"/>
      <c r="WFI66" s="497"/>
      <c r="WFJ66" s="497"/>
      <c r="WFK66" s="497"/>
      <c r="WFL66" s="497"/>
      <c r="WFM66" s="497"/>
      <c r="WFN66" s="497"/>
      <c r="WFO66" s="497"/>
      <c r="WFP66" s="497"/>
      <c r="WFQ66" s="497"/>
      <c r="WFR66" s="497"/>
      <c r="WFS66" s="497"/>
      <c r="WFT66" s="497"/>
      <c r="WFU66" s="497"/>
      <c r="WFV66" s="497"/>
      <c r="WFW66" s="497"/>
      <c r="WFX66" s="497"/>
      <c r="WFY66" s="497"/>
      <c r="WFZ66" s="497"/>
      <c r="WGA66" s="497"/>
      <c r="WGB66" s="497"/>
      <c r="WGC66" s="497"/>
      <c r="WGD66" s="497"/>
      <c r="WGE66" s="497"/>
      <c r="WGF66" s="497"/>
      <c r="WGG66" s="497"/>
      <c r="WGH66" s="497"/>
      <c r="WGI66" s="497"/>
      <c r="WGJ66" s="497"/>
      <c r="WGK66" s="497"/>
      <c r="WGL66" s="497"/>
      <c r="WGM66" s="497"/>
      <c r="WGN66" s="497"/>
      <c r="WGO66" s="497"/>
      <c r="WGP66" s="497"/>
      <c r="WGQ66" s="497"/>
      <c r="WGR66" s="497"/>
      <c r="WGS66" s="497"/>
      <c r="WGT66" s="497"/>
      <c r="WGU66" s="497"/>
      <c r="WGV66" s="497"/>
      <c r="WGW66" s="497"/>
      <c r="WGX66" s="497"/>
      <c r="WGY66" s="497"/>
      <c r="WGZ66" s="497"/>
      <c r="WHA66" s="497"/>
      <c r="WHB66" s="497"/>
      <c r="WHC66" s="497"/>
      <c r="WHD66" s="497"/>
      <c r="WHE66" s="497"/>
      <c r="WHF66" s="497"/>
      <c r="WHG66" s="497"/>
      <c r="WHH66" s="497"/>
      <c r="WHI66" s="497"/>
      <c r="WHJ66" s="497"/>
      <c r="WHK66" s="497"/>
      <c r="WHL66" s="497"/>
      <c r="WHM66" s="497"/>
      <c r="WHN66" s="497"/>
      <c r="WHO66" s="497"/>
      <c r="WHP66" s="497"/>
      <c r="WHQ66" s="497"/>
      <c r="WHR66" s="497"/>
      <c r="WHS66" s="497"/>
      <c r="WHT66" s="497"/>
      <c r="WHU66" s="497"/>
      <c r="WHV66" s="497"/>
      <c r="WHW66" s="497"/>
      <c r="WHX66" s="497"/>
      <c r="WHY66" s="497"/>
      <c r="WHZ66" s="497"/>
      <c r="WIA66" s="497"/>
      <c r="WIB66" s="497"/>
      <c r="WIC66" s="497"/>
      <c r="WID66" s="497"/>
      <c r="WIE66" s="497"/>
      <c r="WIF66" s="497"/>
      <c r="WIG66" s="497"/>
      <c r="WIH66" s="497"/>
      <c r="WII66" s="497"/>
      <c r="WIJ66" s="497"/>
      <c r="WIK66" s="497"/>
      <c r="WIL66" s="497"/>
      <c r="WIM66" s="497"/>
      <c r="WIN66" s="497"/>
      <c r="WIO66" s="497"/>
      <c r="WIP66" s="497"/>
      <c r="WIQ66" s="497"/>
      <c r="WIR66" s="497"/>
      <c r="WIS66" s="497"/>
      <c r="WIT66" s="497"/>
      <c r="WIU66" s="497"/>
      <c r="WIV66" s="497"/>
      <c r="WIW66" s="497"/>
      <c r="WIX66" s="497"/>
      <c r="WIY66" s="497"/>
      <c r="WIZ66" s="497"/>
      <c r="WJA66" s="497"/>
      <c r="WJB66" s="497"/>
      <c r="WJC66" s="497"/>
      <c r="WJD66" s="497"/>
      <c r="WJE66" s="497"/>
      <c r="WJF66" s="497"/>
      <c r="WJG66" s="497"/>
      <c r="WJH66" s="497"/>
      <c r="WJI66" s="497"/>
      <c r="WJJ66" s="497"/>
      <c r="WJK66" s="497"/>
      <c r="WJL66" s="497"/>
      <c r="WJM66" s="497"/>
      <c r="WJN66" s="497"/>
      <c r="WJO66" s="497"/>
      <c r="WJP66" s="497"/>
      <c r="WJQ66" s="497"/>
      <c r="WJR66" s="497"/>
      <c r="WJS66" s="497"/>
      <c r="WJT66" s="497"/>
      <c r="WJU66" s="497"/>
      <c r="WJV66" s="497"/>
      <c r="WJW66" s="497"/>
      <c r="WJX66" s="497"/>
      <c r="WJY66" s="497"/>
      <c r="WJZ66" s="497"/>
      <c r="WKA66" s="497"/>
      <c r="WKB66" s="497"/>
      <c r="WKC66" s="497"/>
      <c r="WKD66" s="497"/>
      <c r="WKE66" s="497"/>
      <c r="WKF66" s="497"/>
      <c r="WKG66" s="497"/>
      <c r="WKH66" s="497"/>
      <c r="WKI66" s="497"/>
      <c r="WKJ66" s="497"/>
      <c r="WKK66" s="497"/>
      <c r="WKL66" s="497"/>
      <c r="WKM66" s="497"/>
      <c r="WKN66" s="497"/>
      <c r="WKO66" s="497"/>
      <c r="WKP66" s="497"/>
      <c r="WKQ66" s="497"/>
      <c r="WKR66" s="497"/>
      <c r="WKS66" s="497"/>
      <c r="WKT66" s="497"/>
      <c r="WKU66" s="497"/>
      <c r="WKV66" s="497"/>
      <c r="WKW66" s="497"/>
      <c r="WKX66" s="497"/>
      <c r="WKY66" s="497"/>
      <c r="WKZ66" s="497"/>
      <c r="WLA66" s="497"/>
      <c r="WLB66" s="497"/>
      <c r="WLC66" s="497"/>
      <c r="WLD66" s="497"/>
      <c r="WLE66" s="497"/>
      <c r="WLF66" s="497"/>
      <c r="WLG66" s="497"/>
      <c r="WLH66" s="497"/>
      <c r="WLI66" s="497"/>
      <c r="WLJ66" s="497"/>
      <c r="WLK66" s="497"/>
      <c r="WLL66" s="497"/>
      <c r="WLM66" s="497"/>
      <c r="WLN66" s="497"/>
      <c r="WLO66" s="497"/>
      <c r="WLP66" s="497"/>
      <c r="WLQ66" s="497"/>
      <c r="WLR66" s="497"/>
      <c r="WLS66" s="497"/>
      <c r="WLT66" s="497"/>
      <c r="WLU66" s="497"/>
      <c r="WLV66" s="497"/>
      <c r="WLW66" s="497"/>
      <c r="WLX66" s="497"/>
      <c r="WLY66" s="497"/>
      <c r="WLZ66" s="497"/>
      <c r="WMA66" s="497"/>
      <c r="WMB66" s="497"/>
      <c r="WMC66" s="497"/>
      <c r="WMD66" s="497"/>
      <c r="WME66" s="497"/>
      <c r="WMF66" s="497"/>
      <c r="WMG66" s="497"/>
      <c r="WMH66" s="497"/>
      <c r="WMI66" s="497"/>
      <c r="WMJ66" s="497"/>
      <c r="WMK66" s="497"/>
      <c r="WML66" s="497"/>
      <c r="WMM66" s="497"/>
      <c r="WMN66" s="497"/>
      <c r="WMO66" s="497"/>
      <c r="WMP66" s="497"/>
      <c r="WMQ66" s="497"/>
      <c r="WMR66" s="497"/>
      <c r="WMS66" s="497"/>
      <c r="WMT66" s="497"/>
      <c r="WMU66" s="497"/>
      <c r="WMV66" s="497"/>
      <c r="WMW66" s="497"/>
      <c r="WMX66" s="497"/>
      <c r="WMY66" s="497"/>
      <c r="WMZ66" s="497"/>
      <c r="WNA66" s="497"/>
      <c r="WNB66" s="497"/>
      <c r="WNC66" s="497"/>
      <c r="WND66" s="497"/>
      <c r="WNE66" s="497"/>
      <c r="WNF66" s="497"/>
      <c r="WNG66" s="497"/>
      <c r="WNH66" s="497"/>
      <c r="WNI66" s="497"/>
      <c r="WNJ66" s="497"/>
      <c r="WNK66" s="497"/>
      <c r="WNL66" s="497"/>
      <c r="WNM66" s="497"/>
      <c r="WNN66" s="497"/>
      <c r="WNO66" s="497"/>
      <c r="WNP66" s="497"/>
      <c r="WNQ66" s="497"/>
      <c r="WNR66" s="497"/>
      <c r="WNS66" s="497"/>
      <c r="WNT66" s="497"/>
      <c r="WNU66" s="497"/>
      <c r="WNV66" s="497"/>
      <c r="WNW66" s="497"/>
      <c r="WNX66" s="497"/>
      <c r="WNY66" s="497"/>
      <c r="WNZ66" s="497"/>
      <c r="WOA66" s="497"/>
      <c r="WOB66" s="497"/>
      <c r="WOC66" s="497"/>
      <c r="WOD66" s="497"/>
      <c r="WOE66" s="497"/>
      <c r="WOF66" s="497"/>
      <c r="WOG66" s="497"/>
      <c r="WOH66" s="497"/>
      <c r="WOI66" s="497"/>
      <c r="WOJ66" s="497"/>
      <c r="WOK66" s="497"/>
      <c r="WOL66" s="497"/>
      <c r="WOM66" s="497"/>
      <c r="WON66" s="497"/>
      <c r="WOO66" s="497"/>
      <c r="WOP66" s="497"/>
      <c r="WOQ66" s="497"/>
      <c r="WOR66" s="497"/>
      <c r="WOS66" s="497"/>
      <c r="WOT66" s="497"/>
      <c r="WOU66" s="497"/>
      <c r="WOV66" s="497"/>
      <c r="WOW66" s="497"/>
      <c r="WOX66" s="497"/>
      <c r="WOY66" s="497"/>
      <c r="WOZ66" s="497"/>
      <c r="WPA66" s="497"/>
      <c r="WPB66" s="497"/>
      <c r="WPC66" s="497"/>
      <c r="WPD66" s="497"/>
      <c r="WPE66" s="497"/>
      <c r="WPF66" s="497"/>
      <c r="WPG66" s="497"/>
      <c r="WPH66" s="497"/>
      <c r="WPI66" s="497"/>
      <c r="WPJ66" s="497"/>
      <c r="WPK66" s="497"/>
      <c r="WPL66" s="497"/>
      <c r="WPM66" s="497"/>
      <c r="WPN66" s="497"/>
      <c r="WPO66" s="497"/>
      <c r="WPP66" s="497"/>
      <c r="WPQ66" s="497"/>
      <c r="WPR66" s="497"/>
      <c r="WPS66" s="497"/>
      <c r="WPT66" s="497"/>
      <c r="WPU66" s="497"/>
      <c r="WPV66" s="497"/>
      <c r="WPW66" s="497"/>
      <c r="WPX66" s="497"/>
      <c r="WPY66" s="497"/>
      <c r="WPZ66" s="497"/>
      <c r="WQA66" s="497"/>
      <c r="WQB66" s="497"/>
      <c r="WQC66" s="497"/>
      <c r="WQD66" s="497"/>
      <c r="WQE66" s="497"/>
      <c r="WQF66" s="497"/>
      <c r="WQG66" s="497"/>
      <c r="WQH66" s="497"/>
      <c r="WQI66" s="497"/>
      <c r="WQJ66" s="497"/>
      <c r="WQK66" s="497"/>
      <c r="WQL66" s="497"/>
      <c r="WQM66" s="497"/>
      <c r="WQN66" s="497"/>
      <c r="WQO66" s="497"/>
      <c r="WQP66" s="497"/>
      <c r="WQQ66" s="497"/>
      <c r="WQR66" s="497"/>
      <c r="WQS66" s="497"/>
      <c r="WQT66" s="497"/>
      <c r="WQU66" s="497"/>
      <c r="WQV66" s="497"/>
      <c r="WQW66" s="497"/>
      <c r="WQX66" s="497"/>
      <c r="WQY66" s="497"/>
      <c r="WQZ66" s="497"/>
      <c r="WRA66" s="497"/>
      <c r="WRB66" s="497"/>
      <c r="WRC66" s="497"/>
      <c r="WRD66" s="497"/>
      <c r="WRE66" s="497"/>
      <c r="WRF66" s="497"/>
      <c r="WRG66" s="497"/>
      <c r="WRH66" s="497"/>
      <c r="WRI66" s="497"/>
      <c r="WRJ66" s="497"/>
      <c r="WRK66" s="497"/>
      <c r="WRL66" s="497"/>
      <c r="WRM66" s="497"/>
      <c r="WRN66" s="497"/>
      <c r="WRO66" s="497"/>
      <c r="WRP66" s="497"/>
      <c r="WRQ66" s="497"/>
      <c r="WRR66" s="497"/>
      <c r="WRS66" s="497"/>
      <c r="WRT66" s="497"/>
      <c r="WRU66" s="497"/>
      <c r="WRV66" s="497"/>
      <c r="WRW66" s="497"/>
      <c r="WRX66" s="497"/>
      <c r="WRY66" s="497"/>
      <c r="WRZ66" s="497"/>
      <c r="WSA66" s="497"/>
      <c r="WSB66" s="497"/>
      <c r="WSC66" s="497"/>
      <c r="WSD66" s="497"/>
      <c r="WSE66" s="497"/>
      <c r="WSF66" s="497"/>
      <c r="WSG66" s="497"/>
      <c r="WSH66" s="497"/>
      <c r="WSI66" s="497"/>
      <c r="WSJ66" s="497"/>
      <c r="WSK66" s="497"/>
      <c r="WSL66" s="497"/>
      <c r="WSM66" s="497"/>
      <c r="WSN66" s="497"/>
      <c r="WSO66" s="497"/>
      <c r="WSP66" s="497"/>
      <c r="WSQ66" s="497"/>
      <c r="WSR66" s="497"/>
      <c r="WSS66" s="497"/>
      <c r="WST66" s="497"/>
      <c r="WSU66" s="497"/>
      <c r="WSV66" s="497"/>
      <c r="WSW66" s="497"/>
      <c r="WSX66" s="497"/>
      <c r="WSY66" s="497"/>
      <c r="WSZ66" s="497"/>
      <c r="WTA66" s="497"/>
      <c r="WTB66" s="497"/>
      <c r="WTC66" s="497"/>
      <c r="WTD66" s="497"/>
      <c r="WTE66" s="497"/>
      <c r="WTF66" s="497"/>
      <c r="WTG66" s="497"/>
      <c r="WTH66" s="497"/>
      <c r="WTI66" s="497"/>
      <c r="WTJ66" s="497"/>
      <c r="WTK66" s="497"/>
      <c r="WTL66" s="497"/>
      <c r="WTM66" s="497"/>
      <c r="WTN66" s="497"/>
      <c r="WTO66" s="497"/>
      <c r="WTP66" s="497"/>
      <c r="WTQ66" s="497"/>
      <c r="WTR66" s="497"/>
      <c r="WTS66" s="497"/>
      <c r="WTT66" s="497"/>
      <c r="WTU66" s="497"/>
      <c r="WTV66" s="497"/>
      <c r="WTW66" s="497"/>
      <c r="WTX66" s="497"/>
      <c r="WTY66" s="497"/>
      <c r="WTZ66" s="497"/>
      <c r="WUA66" s="497"/>
      <c r="WUB66" s="497"/>
      <c r="WUC66" s="497"/>
      <c r="WUD66" s="497"/>
      <c r="WUE66" s="497"/>
      <c r="WUF66" s="497"/>
      <c r="WUG66" s="497"/>
      <c r="WUH66" s="497"/>
      <c r="WUI66" s="497"/>
      <c r="WUJ66" s="497"/>
      <c r="WUK66" s="497"/>
      <c r="WUL66" s="497"/>
      <c r="WUM66" s="497"/>
      <c r="WUN66" s="497"/>
      <c r="WUO66" s="497"/>
      <c r="WUP66" s="497"/>
      <c r="WUQ66" s="497"/>
      <c r="WUR66" s="497"/>
      <c r="WUS66" s="497"/>
      <c r="WUT66" s="497"/>
      <c r="WUU66" s="497"/>
      <c r="WUV66" s="497"/>
      <c r="WUW66" s="497"/>
      <c r="WUX66" s="497"/>
      <c r="WUY66" s="497"/>
      <c r="WUZ66" s="497"/>
      <c r="WVA66" s="497"/>
      <c r="WVB66" s="497"/>
      <c r="WVC66" s="497"/>
      <c r="WVD66" s="497"/>
      <c r="WVE66" s="497"/>
      <c r="WVF66" s="497"/>
      <c r="WVG66" s="497"/>
      <c r="WVH66" s="497"/>
      <c r="WVI66" s="497"/>
      <c r="WVJ66" s="497"/>
      <c r="WVK66" s="497"/>
      <c r="WVL66" s="497"/>
      <c r="WVM66" s="497"/>
      <c r="WVN66" s="497"/>
      <c r="WVO66" s="497"/>
      <c r="WVP66" s="497"/>
      <c r="WVQ66" s="497"/>
      <c r="WVR66" s="497"/>
      <c r="WVS66" s="497"/>
      <c r="WVT66" s="497"/>
      <c r="WVU66" s="497"/>
      <c r="WVV66" s="497"/>
      <c r="WVW66" s="497"/>
      <c r="WVX66" s="497"/>
      <c r="WVY66" s="497"/>
      <c r="WVZ66" s="497"/>
      <c r="WWA66" s="497"/>
      <c r="WWB66" s="497"/>
      <c r="WWC66" s="497"/>
      <c r="WWD66" s="497"/>
      <c r="WWE66" s="497"/>
      <c r="WWF66" s="497"/>
      <c r="WWG66" s="497"/>
      <c r="WWH66" s="497"/>
      <c r="WWI66" s="497"/>
      <c r="WWJ66" s="497"/>
      <c r="WWK66" s="497"/>
      <c r="WWL66" s="497"/>
      <c r="WWM66" s="497"/>
      <c r="WWN66" s="497"/>
      <c r="WWO66" s="497"/>
      <c r="WWP66" s="497"/>
      <c r="WWQ66" s="497"/>
      <c r="WWR66" s="497"/>
      <c r="WWS66" s="497"/>
      <c r="WWT66" s="497"/>
      <c r="WWU66" s="497"/>
      <c r="WWV66" s="497"/>
      <c r="WWW66" s="497"/>
      <c r="WWX66" s="497"/>
      <c r="WWY66" s="497"/>
      <c r="WWZ66" s="497"/>
      <c r="WXA66" s="497"/>
      <c r="WXB66" s="497"/>
      <c r="WXC66" s="497"/>
      <c r="WXD66" s="497"/>
      <c r="WXE66" s="497"/>
      <c r="WXF66" s="497"/>
      <c r="WXG66" s="497"/>
      <c r="WXH66" s="497"/>
      <c r="WXI66" s="497"/>
      <c r="WXJ66" s="497"/>
      <c r="WXK66" s="497"/>
      <c r="WXL66" s="497"/>
      <c r="WXM66" s="497"/>
      <c r="WXN66" s="497"/>
      <c r="WXO66" s="497"/>
      <c r="WXP66" s="497"/>
      <c r="WXQ66" s="497"/>
      <c r="WXR66" s="497"/>
      <c r="WXS66" s="497"/>
      <c r="WXT66" s="497"/>
      <c r="WXU66" s="497"/>
      <c r="WXV66" s="497"/>
      <c r="WXW66" s="497"/>
      <c r="WXX66" s="497"/>
      <c r="WXY66" s="497"/>
      <c r="WXZ66" s="497"/>
      <c r="WYA66" s="497"/>
      <c r="WYB66" s="497"/>
      <c r="WYC66" s="497"/>
      <c r="WYD66" s="497"/>
      <c r="WYE66" s="497"/>
      <c r="WYF66" s="497"/>
      <c r="WYG66" s="497"/>
      <c r="WYH66" s="497"/>
      <c r="WYI66" s="497"/>
      <c r="WYJ66" s="497"/>
      <c r="WYK66" s="497"/>
      <c r="WYL66" s="497"/>
      <c r="WYM66" s="497"/>
      <c r="WYN66" s="497"/>
      <c r="WYO66" s="497"/>
      <c r="WYP66" s="497"/>
      <c r="WYQ66" s="497"/>
      <c r="WYR66" s="497"/>
      <c r="WYS66" s="497"/>
      <c r="WYT66" s="497"/>
      <c r="WYU66" s="497"/>
      <c r="WYV66" s="497"/>
      <c r="WYW66" s="497"/>
      <c r="WYX66" s="497"/>
      <c r="WYY66" s="497"/>
      <c r="WYZ66" s="497"/>
      <c r="WZA66" s="497"/>
      <c r="WZB66" s="497"/>
      <c r="WZC66" s="497"/>
      <c r="WZD66" s="497"/>
      <c r="WZE66" s="497"/>
      <c r="WZF66" s="497"/>
      <c r="WZG66" s="497"/>
      <c r="WZH66" s="497"/>
      <c r="WZI66" s="497"/>
      <c r="WZJ66" s="497"/>
      <c r="WZK66" s="497"/>
      <c r="WZL66" s="497"/>
      <c r="WZM66" s="497"/>
      <c r="WZN66" s="497"/>
      <c r="WZO66" s="497"/>
      <c r="WZP66" s="497"/>
      <c r="WZQ66" s="497"/>
      <c r="WZR66" s="497"/>
      <c r="WZS66" s="497"/>
      <c r="WZT66" s="497"/>
      <c r="WZU66" s="497"/>
      <c r="WZV66" s="497"/>
      <c r="WZW66" s="497"/>
      <c r="WZX66" s="497"/>
      <c r="WZY66" s="497"/>
      <c r="WZZ66" s="497"/>
      <c r="XAA66" s="497"/>
      <c r="XAB66" s="497"/>
      <c r="XAC66" s="497"/>
      <c r="XAD66" s="497"/>
      <c r="XAE66" s="497"/>
      <c r="XAF66" s="497"/>
      <c r="XAG66" s="497"/>
      <c r="XAH66" s="497"/>
      <c r="XAI66" s="497"/>
      <c r="XAJ66" s="497"/>
      <c r="XAK66" s="497"/>
      <c r="XAL66" s="497"/>
      <c r="XAM66" s="497"/>
      <c r="XAN66" s="497"/>
      <c r="XAO66" s="497"/>
      <c r="XAP66" s="497"/>
      <c r="XAQ66" s="497"/>
      <c r="XAR66" s="497"/>
      <c r="XAS66" s="497"/>
      <c r="XAT66" s="497"/>
      <c r="XAU66" s="497"/>
      <c r="XAV66" s="497"/>
      <c r="XAW66" s="497"/>
      <c r="XAX66" s="497"/>
      <c r="XAY66" s="497"/>
      <c r="XAZ66" s="497"/>
      <c r="XBA66" s="497"/>
      <c r="XBB66" s="497"/>
      <c r="XBC66" s="497"/>
      <c r="XBD66" s="497"/>
      <c r="XBE66" s="497"/>
      <c r="XBF66" s="497"/>
      <c r="XBG66" s="497"/>
      <c r="XBH66" s="497"/>
      <c r="XBI66" s="497"/>
      <c r="XBJ66" s="497"/>
      <c r="XBK66" s="497"/>
      <c r="XBL66" s="497"/>
      <c r="XBM66" s="497"/>
      <c r="XBN66" s="497"/>
      <c r="XBO66" s="497"/>
      <c r="XBP66" s="497"/>
      <c r="XBQ66" s="497"/>
      <c r="XBR66" s="497"/>
      <c r="XBS66" s="497"/>
      <c r="XBT66" s="497"/>
      <c r="XBU66" s="497"/>
      <c r="XBV66" s="497"/>
      <c r="XBW66" s="497"/>
      <c r="XBX66" s="497"/>
      <c r="XBY66" s="497"/>
      <c r="XBZ66" s="497"/>
      <c r="XCA66" s="497"/>
      <c r="XCB66" s="497"/>
      <c r="XCC66" s="497"/>
      <c r="XCD66" s="497"/>
      <c r="XCE66" s="497"/>
      <c r="XCF66" s="497"/>
      <c r="XCG66" s="497"/>
      <c r="XCH66" s="497"/>
      <c r="XCI66" s="497"/>
      <c r="XCJ66" s="497"/>
      <c r="XCK66" s="497"/>
      <c r="XCL66" s="497"/>
      <c r="XCM66" s="497"/>
      <c r="XCN66" s="497"/>
      <c r="XCO66" s="497"/>
      <c r="XCP66" s="497"/>
      <c r="XCQ66" s="497"/>
      <c r="XCR66" s="497"/>
      <c r="XCS66" s="497"/>
      <c r="XCT66" s="497"/>
      <c r="XCU66" s="497"/>
      <c r="XCV66" s="497"/>
      <c r="XCW66" s="497"/>
      <c r="XCX66" s="497"/>
      <c r="XCY66" s="497"/>
      <c r="XCZ66" s="497"/>
      <c r="XDA66" s="497"/>
      <c r="XDB66" s="497"/>
      <c r="XDC66" s="497"/>
      <c r="XDD66" s="497"/>
      <c r="XDE66" s="497"/>
      <c r="XDF66" s="497"/>
      <c r="XDG66" s="497"/>
      <c r="XDH66" s="497"/>
      <c r="XDI66" s="497"/>
      <c r="XDJ66" s="497"/>
      <c r="XDK66" s="497"/>
      <c r="XDL66" s="497"/>
      <c r="XDM66" s="497"/>
      <c r="XDN66" s="497"/>
      <c r="XDO66" s="497"/>
      <c r="XDP66" s="497"/>
      <c r="XDQ66" s="497"/>
      <c r="XDR66" s="497"/>
      <c r="XDS66" s="497"/>
      <c r="XDT66" s="497"/>
      <c r="XDU66" s="497"/>
      <c r="XDV66" s="497"/>
      <c r="XDW66" s="497"/>
      <c r="XDX66" s="497"/>
      <c r="XDY66" s="497"/>
      <c r="XDZ66" s="497"/>
      <c r="XEA66" s="497"/>
      <c r="XEB66" s="497"/>
      <c r="XEC66" s="497"/>
      <c r="XED66" s="497"/>
      <c r="XEE66" s="497"/>
      <c r="XEF66" s="497"/>
      <c r="XEG66" s="497"/>
      <c r="XEH66" s="497"/>
      <c r="XEI66" s="497"/>
      <c r="XEJ66" s="497"/>
      <c r="XEK66" s="497"/>
      <c r="XEL66" s="497"/>
      <c r="XEM66" s="497"/>
      <c r="XEN66" s="497"/>
      <c r="XEO66" s="497"/>
      <c r="XEP66" s="497"/>
      <c r="XEQ66" s="497"/>
      <c r="XER66" s="497"/>
      <c r="XES66" s="497"/>
      <c r="XET66" s="497"/>
      <c r="XEU66" s="497"/>
      <c r="XEV66" s="497"/>
      <c r="XEW66" s="497"/>
      <c r="XEX66" s="497"/>
      <c r="XEY66" s="497"/>
      <c r="XEZ66" s="497"/>
      <c r="XFA66" s="497"/>
      <c r="XFB66" s="497"/>
      <c r="XFC66" s="497"/>
      <c r="XFD66" s="497"/>
    </row>
    <row r="67" s="385" customFormat="1" hidden="1" customHeight="1" spans="1:16384">
      <c r="A67" s="429" t="str">
        <f t="shared" si="30"/>
        <v>西U2-1</v>
      </c>
      <c r="B67" s="430">
        <f t="shared" si="6"/>
        <v>271.8991</v>
      </c>
      <c r="C67" s="430">
        <f t="shared" si="7"/>
        <v>291.8991</v>
      </c>
      <c r="D67" s="431">
        <f t="shared" si="8"/>
        <v>20</v>
      </c>
      <c r="E67" s="432">
        <f t="shared" si="9"/>
        <v>3.348</v>
      </c>
      <c r="F67" s="432">
        <f t="shared" si="10"/>
        <v>3.348</v>
      </c>
      <c r="G67" s="432">
        <f t="shared" si="11"/>
        <v>-3.3461</v>
      </c>
      <c r="H67" s="432">
        <f t="shared" si="12"/>
        <v>-3.90902</v>
      </c>
      <c r="I67" s="432">
        <f t="shared" si="13"/>
        <v>6.6941</v>
      </c>
      <c r="J67" s="432">
        <f t="shared" si="14"/>
        <v>7.25702</v>
      </c>
      <c r="K67" s="455">
        <f t="shared" si="15"/>
        <v>0.8</v>
      </c>
      <c r="L67" s="455">
        <f>LOOKUP(MAX(J67,I67),{0,3.5,4,5,6.5,7.5,9,10},{0.3,0.4,0.5,0.6,0.7,0.8,0.9})</f>
        <v>0.7</v>
      </c>
      <c r="M67" s="455">
        <f t="shared" si="16"/>
        <v>29.69</v>
      </c>
      <c r="N67" s="455">
        <f t="shared" si="17"/>
        <v>23.65</v>
      </c>
      <c r="O67" s="456">
        <f t="shared" si="18"/>
        <v>2.99321</v>
      </c>
      <c r="P67" s="457">
        <f t="shared" si="19"/>
        <v>3.15198</v>
      </c>
      <c r="Q67" s="457">
        <f t="shared" si="20"/>
        <v>1.75</v>
      </c>
      <c r="R67" s="431">
        <f t="shared" si="21"/>
        <v>1.75</v>
      </c>
      <c r="S67" s="488">
        <f t="shared" si="22"/>
        <v>1</v>
      </c>
      <c r="T67" s="489">
        <f t="shared" si="23"/>
        <v>2.21576</v>
      </c>
      <c r="U67" s="490">
        <f t="shared" si="24"/>
        <v>1.49034</v>
      </c>
      <c r="V67" s="490">
        <f t="shared" si="25"/>
        <v>0.45</v>
      </c>
      <c r="W67" s="489">
        <f t="shared" si="26"/>
        <v>0.45</v>
      </c>
      <c r="X67" s="491">
        <f t="shared" si="31"/>
        <v>0</v>
      </c>
      <c r="Y67" s="473">
        <f t="shared" si="28"/>
        <v>5.37704125</v>
      </c>
      <c r="Z67" s="473">
        <f t="shared" si="29"/>
        <v>0</v>
      </c>
      <c r="AA67" s="497"/>
      <c r="AB67" s="504"/>
      <c r="AC67" s="504"/>
      <c r="AD67" s="497"/>
      <c r="AE67" s="497"/>
      <c r="AF67" s="497"/>
      <c r="AG67" s="497"/>
      <c r="AH67" s="497"/>
      <c r="AI67" s="497"/>
      <c r="AJ67" s="497"/>
      <c r="AK67" s="497"/>
      <c r="AL67" s="497"/>
      <c r="AM67" s="497"/>
      <c r="AN67" s="497"/>
      <c r="AO67" s="497"/>
      <c r="AP67" s="497"/>
      <c r="AQ67" s="497"/>
      <c r="AR67" s="497"/>
      <c r="AS67" s="497"/>
      <c r="AT67" s="497"/>
      <c r="AU67" s="497"/>
      <c r="AV67" s="497"/>
      <c r="AW67" s="497"/>
      <c r="AX67" s="497"/>
      <c r="AY67" s="497"/>
      <c r="AZ67" s="497"/>
      <c r="BA67" s="497"/>
      <c r="BB67" s="497"/>
      <c r="BC67" s="497"/>
      <c r="BD67" s="497"/>
      <c r="BE67" s="497"/>
      <c r="BF67" s="497"/>
      <c r="BG67" s="497"/>
      <c r="BH67" s="497"/>
      <c r="BI67" s="497"/>
      <c r="BJ67" s="497"/>
      <c r="BK67" s="497"/>
      <c r="BL67" s="497"/>
      <c r="BM67" s="497"/>
      <c r="BN67" s="497"/>
      <c r="BO67" s="497"/>
      <c r="BP67" s="497"/>
      <c r="BQ67" s="497"/>
      <c r="BR67" s="497"/>
      <c r="BS67" s="497"/>
      <c r="BT67" s="497"/>
      <c r="BU67" s="497"/>
      <c r="BV67" s="497"/>
      <c r="BW67" s="497"/>
      <c r="BX67" s="497"/>
      <c r="BY67" s="497"/>
      <c r="BZ67" s="497"/>
      <c r="CA67" s="497"/>
      <c r="CB67" s="497"/>
      <c r="CC67" s="497"/>
      <c r="CD67" s="497"/>
      <c r="CE67" s="497"/>
      <c r="CF67" s="497"/>
      <c r="CG67" s="497"/>
      <c r="CH67" s="497"/>
      <c r="CI67" s="497"/>
      <c r="CJ67" s="497"/>
      <c r="CK67" s="497"/>
      <c r="CL67" s="497"/>
      <c r="CM67" s="497"/>
      <c r="CN67" s="497"/>
      <c r="CO67" s="497"/>
      <c r="CP67" s="497"/>
      <c r="CQ67" s="497"/>
      <c r="CR67" s="497"/>
      <c r="CS67" s="497"/>
      <c r="CT67" s="497"/>
      <c r="CU67" s="497"/>
      <c r="CV67" s="497"/>
      <c r="CW67" s="497"/>
      <c r="CX67" s="497"/>
      <c r="CY67" s="497"/>
      <c r="CZ67" s="497"/>
      <c r="DA67" s="497"/>
      <c r="DB67" s="497"/>
      <c r="DC67" s="497"/>
      <c r="DD67" s="497"/>
      <c r="DE67" s="497"/>
      <c r="DF67" s="497"/>
      <c r="DG67" s="497"/>
      <c r="DH67" s="497"/>
      <c r="DI67" s="497"/>
      <c r="DJ67" s="497"/>
      <c r="DK67" s="497"/>
      <c r="DL67" s="497"/>
      <c r="DM67" s="497"/>
      <c r="DN67" s="497"/>
      <c r="DO67" s="497"/>
      <c r="DP67" s="497"/>
      <c r="DQ67" s="497"/>
      <c r="DR67" s="497"/>
      <c r="DS67" s="497"/>
      <c r="DT67" s="497"/>
      <c r="DU67" s="497"/>
      <c r="DV67" s="497"/>
      <c r="DW67" s="497"/>
      <c r="DX67" s="497"/>
      <c r="DY67" s="497"/>
      <c r="DZ67" s="497"/>
      <c r="EA67" s="497"/>
      <c r="EB67" s="497"/>
      <c r="EC67" s="497"/>
      <c r="ED67" s="497"/>
      <c r="EE67" s="497"/>
      <c r="EF67" s="497"/>
      <c r="EG67" s="497"/>
      <c r="EH67" s="497"/>
      <c r="EI67" s="497"/>
      <c r="EJ67" s="497"/>
      <c r="EK67" s="497"/>
      <c r="EL67" s="497"/>
      <c r="EM67" s="497"/>
      <c r="EN67" s="497"/>
      <c r="EO67" s="497"/>
      <c r="EP67" s="497"/>
      <c r="EQ67" s="497"/>
      <c r="ER67" s="497"/>
      <c r="ES67" s="497"/>
      <c r="ET67" s="497"/>
      <c r="EU67" s="497"/>
      <c r="EV67" s="497"/>
      <c r="EW67" s="497"/>
      <c r="EX67" s="497"/>
      <c r="EY67" s="497"/>
      <c r="EZ67" s="497"/>
      <c r="FA67" s="497"/>
      <c r="FB67" s="497"/>
      <c r="FC67" s="497"/>
      <c r="FD67" s="497"/>
      <c r="FE67" s="497"/>
      <c r="FF67" s="497"/>
      <c r="FG67" s="497"/>
      <c r="FH67" s="497"/>
      <c r="FI67" s="497"/>
      <c r="FJ67" s="497"/>
      <c r="FK67" s="497"/>
      <c r="FL67" s="497"/>
      <c r="FM67" s="497"/>
      <c r="FN67" s="497"/>
      <c r="FO67" s="497"/>
      <c r="FP67" s="497"/>
      <c r="FQ67" s="497"/>
      <c r="FR67" s="497"/>
      <c r="FS67" s="497"/>
      <c r="FT67" s="497"/>
      <c r="FU67" s="497"/>
      <c r="FV67" s="497"/>
      <c r="FW67" s="497"/>
      <c r="FX67" s="497"/>
      <c r="FY67" s="497"/>
      <c r="FZ67" s="497"/>
      <c r="GA67" s="497"/>
      <c r="GB67" s="497"/>
      <c r="GC67" s="497"/>
      <c r="GD67" s="497"/>
      <c r="GE67" s="497"/>
      <c r="GF67" s="497"/>
      <c r="GG67" s="497"/>
      <c r="GH67" s="497"/>
      <c r="GI67" s="497"/>
      <c r="GJ67" s="497"/>
      <c r="GK67" s="497"/>
      <c r="GL67" s="497"/>
      <c r="GM67" s="497"/>
      <c r="GN67" s="497"/>
      <c r="GO67" s="497"/>
      <c r="GP67" s="497"/>
      <c r="GQ67" s="497"/>
      <c r="GR67" s="497"/>
      <c r="GS67" s="497"/>
      <c r="GT67" s="497"/>
      <c r="GU67" s="497"/>
      <c r="GV67" s="497"/>
      <c r="GW67" s="497"/>
      <c r="GX67" s="497"/>
      <c r="GY67" s="497"/>
      <c r="GZ67" s="497"/>
      <c r="HA67" s="497"/>
      <c r="HB67" s="497"/>
      <c r="HC67" s="497"/>
      <c r="HD67" s="497"/>
      <c r="HE67" s="497"/>
      <c r="HF67" s="497"/>
      <c r="HG67" s="497"/>
      <c r="HH67" s="497"/>
      <c r="HI67" s="497"/>
      <c r="HJ67" s="497"/>
      <c r="HK67" s="497"/>
      <c r="HL67" s="497"/>
      <c r="HM67" s="497"/>
      <c r="HN67" s="497"/>
      <c r="HO67" s="497"/>
      <c r="HP67" s="497"/>
      <c r="HQ67" s="497"/>
      <c r="HR67" s="497"/>
      <c r="HS67" s="497"/>
      <c r="HT67" s="497"/>
      <c r="HU67" s="497"/>
      <c r="HV67" s="497"/>
      <c r="HW67" s="497"/>
      <c r="HX67" s="497"/>
      <c r="HY67" s="497"/>
      <c r="HZ67" s="497"/>
      <c r="IA67" s="497"/>
      <c r="IB67" s="497"/>
      <c r="IC67" s="497"/>
      <c r="ID67" s="497"/>
      <c r="IE67" s="497"/>
      <c r="IF67" s="497"/>
      <c r="IG67" s="497"/>
      <c r="IH67" s="497"/>
      <c r="II67" s="497"/>
      <c r="IJ67" s="497"/>
      <c r="IK67" s="497"/>
      <c r="IL67" s="497"/>
      <c r="IM67" s="497"/>
      <c r="IN67" s="497"/>
      <c r="IO67" s="497"/>
      <c r="IP67" s="497"/>
      <c r="IQ67" s="497"/>
      <c r="IR67" s="497"/>
      <c r="IS67" s="497"/>
      <c r="IT67" s="497"/>
      <c r="IU67" s="497"/>
      <c r="IV67" s="497"/>
      <c r="IW67" s="497"/>
      <c r="IX67" s="497"/>
      <c r="IY67" s="497"/>
      <c r="IZ67" s="497"/>
      <c r="JA67" s="497"/>
      <c r="JB67" s="497"/>
      <c r="JC67" s="497"/>
      <c r="JD67" s="497"/>
      <c r="JE67" s="497"/>
      <c r="JF67" s="497"/>
      <c r="JG67" s="497"/>
      <c r="JH67" s="497"/>
      <c r="JI67" s="497"/>
      <c r="JJ67" s="497"/>
      <c r="JK67" s="497"/>
      <c r="JL67" s="497"/>
      <c r="JM67" s="497"/>
      <c r="JN67" s="497"/>
      <c r="JO67" s="497"/>
      <c r="JP67" s="497"/>
      <c r="JQ67" s="497"/>
      <c r="JR67" s="497"/>
      <c r="JS67" s="497"/>
      <c r="JT67" s="497"/>
      <c r="JU67" s="497"/>
      <c r="JV67" s="497"/>
      <c r="JW67" s="497"/>
      <c r="JX67" s="497"/>
      <c r="JY67" s="497"/>
      <c r="JZ67" s="497"/>
      <c r="KA67" s="497"/>
      <c r="KB67" s="497"/>
      <c r="KC67" s="497"/>
      <c r="KD67" s="497"/>
      <c r="KE67" s="497"/>
      <c r="KF67" s="497"/>
      <c r="KG67" s="497"/>
      <c r="KH67" s="497"/>
      <c r="KI67" s="497"/>
      <c r="KJ67" s="497"/>
      <c r="KK67" s="497"/>
      <c r="KL67" s="497"/>
      <c r="KM67" s="497"/>
      <c r="KN67" s="497"/>
      <c r="KO67" s="497"/>
      <c r="KP67" s="497"/>
      <c r="KQ67" s="497"/>
      <c r="KR67" s="497"/>
      <c r="KS67" s="497"/>
      <c r="KT67" s="497"/>
      <c r="KU67" s="497"/>
      <c r="KV67" s="497"/>
      <c r="KW67" s="497"/>
      <c r="KX67" s="497"/>
      <c r="KY67" s="497"/>
      <c r="KZ67" s="497"/>
      <c r="LA67" s="497"/>
      <c r="LB67" s="497"/>
      <c r="LC67" s="497"/>
      <c r="LD67" s="497"/>
      <c r="LE67" s="497"/>
      <c r="LF67" s="497"/>
      <c r="LG67" s="497"/>
      <c r="LH67" s="497"/>
      <c r="LI67" s="497"/>
      <c r="LJ67" s="497"/>
      <c r="LK67" s="497"/>
      <c r="LL67" s="497"/>
      <c r="LM67" s="497"/>
      <c r="LN67" s="497"/>
      <c r="LO67" s="497"/>
      <c r="LP67" s="497"/>
      <c r="LQ67" s="497"/>
      <c r="LR67" s="497"/>
      <c r="LS67" s="497"/>
      <c r="LT67" s="497"/>
      <c r="LU67" s="497"/>
      <c r="LV67" s="497"/>
      <c r="LW67" s="497"/>
      <c r="LX67" s="497"/>
      <c r="LY67" s="497"/>
      <c r="LZ67" s="497"/>
      <c r="MA67" s="497"/>
      <c r="MB67" s="497"/>
      <c r="MC67" s="497"/>
      <c r="MD67" s="497"/>
      <c r="ME67" s="497"/>
      <c r="MF67" s="497"/>
      <c r="MG67" s="497"/>
      <c r="MH67" s="497"/>
      <c r="MI67" s="497"/>
      <c r="MJ67" s="497"/>
      <c r="MK67" s="497"/>
      <c r="ML67" s="497"/>
      <c r="MM67" s="497"/>
      <c r="MN67" s="497"/>
      <c r="MO67" s="497"/>
      <c r="MP67" s="497"/>
      <c r="MQ67" s="497"/>
      <c r="MR67" s="497"/>
      <c r="MS67" s="497"/>
      <c r="MT67" s="497"/>
      <c r="MU67" s="497"/>
      <c r="MV67" s="497"/>
      <c r="MW67" s="497"/>
      <c r="MX67" s="497"/>
      <c r="MY67" s="497"/>
      <c r="MZ67" s="497"/>
      <c r="NA67" s="497"/>
      <c r="NB67" s="497"/>
      <c r="NC67" s="497"/>
      <c r="ND67" s="497"/>
      <c r="NE67" s="497"/>
      <c r="NF67" s="497"/>
      <c r="NG67" s="497"/>
      <c r="NH67" s="497"/>
      <c r="NI67" s="497"/>
      <c r="NJ67" s="497"/>
      <c r="NK67" s="497"/>
      <c r="NL67" s="497"/>
      <c r="NM67" s="497"/>
      <c r="NN67" s="497"/>
      <c r="NO67" s="497"/>
      <c r="NP67" s="497"/>
      <c r="NQ67" s="497"/>
      <c r="NR67" s="497"/>
      <c r="NS67" s="497"/>
      <c r="NT67" s="497"/>
      <c r="NU67" s="497"/>
      <c r="NV67" s="497"/>
      <c r="NW67" s="497"/>
      <c r="NX67" s="497"/>
      <c r="NY67" s="497"/>
      <c r="NZ67" s="497"/>
      <c r="OA67" s="497"/>
      <c r="OB67" s="497"/>
      <c r="OC67" s="497"/>
      <c r="OD67" s="497"/>
      <c r="OE67" s="497"/>
      <c r="OF67" s="497"/>
      <c r="OG67" s="497"/>
      <c r="OH67" s="497"/>
      <c r="OI67" s="497"/>
      <c r="OJ67" s="497"/>
      <c r="OK67" s="497"/>
      <c r="OL67" s="497"/>
      <c r="OM67" s="497"/>
      <c r="ON67" s="497"/>
      <c r="OO67" s="497"/>
      <c r="OP67" s="497"/>
      <c r="OQ67" s="497"/>
      <c r="OR67" s="497"/>
      <c r="OS67" s="497"/>
      <c r="OT67" s="497"/>
      <c r="OU67" s="497"/>
      <c r="OV67" s="497"/>
      <c r="OW67" s="497"/>
      <c r="OX67" s="497"/>
      <c r="OY67" s="497"/>
      <c r="OZ67" s="497"/>
      <c r="PA67" s="497"/>
      <c r="PB67" s="497"/>
      <c r="PC67" s="497"/>
      <c r="PD67" s="497"/>
      <c r="PE67" s="497"/>
      <c r="PF67" s="497"/>
      <c r="PG67" s="497"/>
      <c r="PH67" s="497"/>
      <c r="PI67" s="497"/>
      <c r="PJ67" s="497"/>
      <c r="PK67" s="497"/>
      <c r="PL67" s="497"/>
      <c r="PM67" s="497"/>
      <c r="PN67" s="497"/>
      <c r="PO67" s="497"/>
      <c r="PP67" s="497"/>
      <c r="PQ67" s="497"/>
      <c r="PR67" s="497"/>
      <c r="PS67" s="497"/>
      <c r="PT67" s="497"/>
      <c r="PU67" s="497"/>
      <c r="PV67" s="497"/>
      <c r="PW67" s="497"/>
      <c r="PX67" s="497"/>
      <c r="PY67" s="497"/>
      <c r="PZ67" s="497"/>
      <c r="QA67" s="497"/>
      <c r="QB67" s="497"/>
      <c r="QC67" s="497"/>
      <c r="QD67" s="497"/>
      <c r="QE67" s="497"/>
      <c r="QF67" s="497"/>
      <c r="QG67" s="497"/>
      <c r="QH67" s="497"/>
      <c r="QI67" s="497"/>
      <c r="QJ67" s="497"/>
      <c r="QK67" s="497"/>
      <c r="QL67" s="497"/>
      <c r="QM67" s="497"/>
      <c r="QN67" s="497"/>
      <c r="QO67" s="497"/>
      <c r="QP67" s="497"/>
      <c r="QQ67" s="497"/>
      <c r="QR67" s="497"/>
      <c r="QS67" s="497"/>
      <c r="QT67" s="497"/>
      <c r="QU67" s="497"/>
      <c r="QV67" s="497"/>
      <c r="QW67" s="497"/>
      <c r="QX67" s="497"/>
      <c r="QY67" s="497"/>
      <c r="QZ67" s="497"/>
      <c r="RA67" s="497"/>
      <c r="RB67" s="497"/>
      <c r="RC67" s="497"/>
      <c r="RD67" s="497"/>
      <c r="RE67" s="497"/>
      <c r="RF67" s="497"/>
      <c r="RG67" s="497"/>
      <c r="RH67" s="497"/>
      <c r="RI67" s="497"/>
      <c r="RJ67" s="497"/>
      <c r="RK67" s="497"/>
      <c r="RL67" s="497"/>
      <c r="RM67" s="497"/>
      <c r="RN67" s="497"/>
      <c r="RO67" s="497"/>
      <c r="RP67" s="497"/>
      <c r="RQ67" s="497"/>
      <c r="RR67" s="497"/>
      <c r="RS67" s="497"/>
      <c r="RT67" s="497"/>
      <c r="RU67" s="497"/>
      <c r="RV67" s="497"/>
      <c r="RW67" s="497"/>
      <c r="RX67" s="497"/>
      <c r="RY67" s="497"/>
      <c r="RZ67" s="497"/>
      <c r="SA67" s="497"/>
      <c r="SB67" s="497"/>
      <c r="SC67" s="497"/>
      <c r="SD67" s="497"/>
      <c r="SE67" s="497"/>
      <c r="SF67" s="497"/>
      <c r="SG67" s="497"/>
      <c r="SH67" s="497"/>
      <c r="SI67" s="497"/>
      <c r="SJ67" s="497"/>
      <c r="SK67" s="497"/>
      <c r="SL67" s="497"/>
      <c r="SM67" s="497"/>
      <c r="SN67" s="497"/>
      <c r="SO67" s="497"/>
      <c r="SP67" s="497"/>
      <c r="SQ67" s="497"/>
      <c r="SR67" s="497"/>
      <c r="SS67" s="497"/>
      <c r="ST67" s="497"/>
      <c r="SU67" s="497"/>
      <c r="SV67" s="497"/>
      <c r="SW67" s="497"/>
      <c r="SX67" s="497"/>
      <c r="SY67" s="497"/>
      <c r="SZ67" s="497"/>
      <c r="TA67" s="497"/>
      <c r="TB67" s="497"/>
      <c r="TC67" s="497"/>
      <c r="TD67" s="497"/>
      <c r="TE67" s="497"/>
      <c r="TF67" s="497"/>
      <c r="TG67" s="497"/>
      <c r="TH67" s="497"/>
      <c r="TI67" s="497"/>
      <c r="TJ67" s="497"/>
      <c r="TK67" s="497"/>
      <c r="TL67" s="497"/>
      <c r="TM67" s="497"/>
      <c r="TN67" s="497"/>
      <c r="TO67" s="497"/>
      <c r="TP67" s="497"/>
      <c r="TQ67" s="497"/>
      <c r="TR67" s="497"/>
      <c r="TS67" s="497"/>
      <c r="TT67" s="497"/>
      <c r="TU67" s="497"/>
      <c r="TV67" s="497"/>
      <c r="TW67" s="497"/>
      <c r="TX67" s="497"/>
      <c r="TY67" s="497"/>
      <c r="TZ67" s="497"/>
      <c r="UA67" s="497"/>
      <c r="UB67" s="497"/>
      <c r="UC67" s="497"/>
      <c r="UD67" s="497"/>
      <c r="UE67" s="497"/>
      <c r="UF67" s="497"/>
      <c r="UG67" s="497"/>
      <c r="UH67" s="497"/>
      <c r="UI67" s="497"/>
      <c r="UJ67" s="497"/>
      <c r="UK67" s="497"/>
      <c r="UL67" s="497"/>
      <c r="UM67" s="497"/>
      <c r="UN67" s="497"/>
      <c r="UO67" s="497"/>
      <c r="UP67" s="497"/>
      <c r="UQ67" s="497"/>
      <c r="UR67" s="497"/>
      <c r="US67" s="497"/>
      <c r="UT67" s="497"/>
      <c r="UU67" s="497"/>
      <c r="UV67" s="497"/>
      <c r="UW67" s="497"/>
      <c r="UX67" s="497"/>
      <c r="UY67" s="497"/>
      <c r="UZ67" s="497"/>
      <c r="VA67" s="497"/>
      <c r="VB67" s="497"/>
      <c r="VC67" s="497"/>
      <c r="VD67" s="497"/>
      <c r="VE67" s="497"/>
      <c r="VF67" s="497"/>
      <c r="VG67" s="497"/>
      <c r="VH67" s="497"/>
      <c r="VI67" s="497"/>
      <c r="VJ67" s="497"/>
      <c r="VK67" s="497"/>
      <c r="VL67" s="497"/>
      <c r="VM67" s="497"/>
      <c r="VN67" s="497"/>
      <c r="VO67" s="497"/>
      <c r="VP67" s="497"/>
      <c r="VQ67" s="497"/>
      <c r="VR67" s="497"/>
      <c r="VS67" s="497"/>
      <c r="VT67" s="497"/>
      <c r="VU67" s="497"/>
      <c r="VV67" s="497"/>
      <c r="VW67" s="497"/>
      <c r="VX67" s="497"/>
      <c r="VY67" s="497"/>
      <c r="VZ67" s="497"/>
      <c r="WA67" s="497"/>
      <c r="WB67" s="497"/>
      <c r="WC67" s="497"/>
      <c r="WD67" s="497"/>
      <c r="WE67" s="497"/>
      <c r="WF67" s="497"/>
      <c r="WG67" s="497"/>
      <c r="WH67" s="497"/>
      <c r="WI67" s="497"/>
      <c r="WJ67" s="497"/>
      <c r="WK67" s="497"/>
      <c r="WL67" s="497"/>
      <c r="WM67" s="497"/>
      <c r="WN67" s="497"/>
      <c r="WO67" s="497"/>
      <c r="WP67" s="497"/>
      <c r="WQ67" s="497"/>
      <c r="WR67" s="497"/>
      <c r="WS67" s="497"/>
      <c r="WT67" s="497"/>
      <c r="WU67" s="497"/>
      <c r="WV67" s="497"/>
      <c r="WW67" s="497"/>
      <c r="WX67" s="497"/>
      <c r="WY67" s="497"/>
      <c r="WZ67" s="497"/>
      <c r="XA67" s="497"/>
      <c r="XB67" s="497"/>
      <c r="XC67" s="497"/>
      <c r="XD67" s="497"/>
      <c r="XE67" s="497"/>
      <c r="XF67" s="497"/>
      <c r="XG67" s="497"/>
      <c r="XH67" s="497"/>
      <c r="XI67" s="497"/>
      <c r="XJ67" s="497"/>
      <c r="XK67" s="497"/>
      <c r="XL67" s="497"/>
      <c r="XM67" s="497"/>
      <c r="XN67" s="497"/>
      <c r="XO67" s="497"/>
      <c r="XP67" s="497"/>
      <c r="XQ67" s="497"/>
      <c r="XR67" s="497"/>
      <c r="XS67" s="497"/>
      <c r="XT67" s="497"/>
      <c r="XU67" s="497"/>
      <c r="XV67" s="497"/>
      <c r="XW67" s="497"/>
      <c r="XX67" s="497"/>
      <c r="XY67" s="497"/>
      <c r="XZ67" s="497"/>
      <c r="YA67" s="497"/>
      <c r="YB67" s="497"/>
      <c r="YC67" s="497"/>
      <c r="YD67" s="497"/>
      <c r="YE67" s="497"/>
      <c r="YF67" s="497"/>
      <c r="YG67" s="497"/>
      <c r="YH67" s="497"/>
      <c r="YI67" s="497"/>
      <c r="YJ67" s="497"/>
      <c r="YK67" s="497"/>
      <c r="YL67" s="497"/>
      <c r="YM67" s="497"/>
      <c r="YN67" s="497"/>
      <c r="YO67" s="497"/>
      <c r="YP67" s="497"/>
      <c r="YQ67" s="497"/>
      <c r="YR67" s="497"/>
      <c r="YS67" s="497"/>
      <c r="YT67" s="497"/>
      <c r="YU67" s="497"/>
      <c r="YV67" s="497"/>
      <c r="YW67" s="497"/>
      <c r="YX67" s="497"/>
      <c r="YY67" s="497"/>
      <c r="YZ67" s="497"/>
      <c r="ZA67" s="497"/>
      <c r="ZB67" s="497"/>
      <c r="ZC67" s="497"/>
      <c r="ZD67" s="497"/>
      <c r="ZE67" s="497"/>
      <c r="ZF67" s="497"/>
      <c r="ZG67" s="497"/>
      <c r="ZH67" s="497"/>
      <c r="ZI67" s="497"/>
      <c r="ZJ67" s="497"/>
      <c r="ZK67" s="497"/>
      <c r="ZL67" s="497"/>
      <c r="ZM67" s="497"/>
      <c r="ZN67" s="497"/>
      <c r="ZO67" s="497"/>
      <c r="ZP67" s="497"/>
      <c r="ZQ67" s="497"/>
      <c r="ZR67" s="497"/>
      <c r="ZS67" s="497"/>
      <c r="ZT67" s="497"/>
      <c r="ZU67" s="497"/>
      <c r="ZV67" s="497"/>
      <c r="ZW67" s="497"/>
      <c r="ZX67" s="497"/>
      <c r="ZY67" s="497"/>
      <c r="ZZ67" s="497"/>
      <c r="AAA67" s="497"/>
      <c r="AAB67" s="497"/>
      <c r="AAC67" s="497"/>
      <c r="AAD67" s="497"/>
      <c r="AAE67" s="497"/>
      <c r="AAF67" s="497"/>
      <c r="AAG67" s="497"/>
      <c r="AAH67" s="497"/>
      <c r="AAI67" s="497"/>
      <c r="AAJ67" s="497"/>
      <c r="AAK67" s="497"/>
      <c r="AAL67" s="497"/>
      <c r="AAM67" s="497"/>
      <c r="AAN67" s="497"/>
      <c r="AAO67" s="497"/>
      <c r="AAP67" s="497"/>
      <c r="AAQ67" s="497"/>
      <c r="AAR67" s="497"/>
      <c r="AAS67" s="497"/>
      <c r="AAT67" s="497"/>
      <c r="AAU67" s="497"/>
      <c r="AAV67" s="497"/>
      <c r="AAW67" s="497"/>
      <c r="AAX67" s="497"/>
      <c r="AAY67" s="497"/>
      <c r="AAZ67" s="497"/>
      <c r="ABA67" s="497"/>
      <c r="ABB67" s="497"/>
      <c r="ABC67" s="497"/>
      <c r="ABD67" s="497"/>
      <c r="ABE67" s="497"/>
      <c r="ABF67" s="497"/>
      <c r="ABG67" s="497"/>
      <c r="ABH67" s="497"/>
      <c r="ABI67" s="497"/>
      <c r="ABJ67" s="497"/>
      <c r="ABK67" s="497"/>
      <c r="ABL67" s="497"/>
      <c r="ABM67" s="497"/>
      <c r="ABN67" s="497"/>
      <c r="ABO67" s="497"/>
      <c r="ABP67" s="497"/>
      <c r="ABQ67" s="497"/>
      <c r="ABR67" s="497"/>
      <c r="ABS67" s="497"/>
      <c r="ABT67" s="497"/>
      <c r="ABU67" s="497"/>
      <c r="ABV67" s="497"/>
      <c r="ABW67" s="497"/>
      <c r="ABX67" s="497"/>
      <c r="ABY67" s="497"/>
      <c r="ABZ67" s="497"/>
      <c r="ACA67" s="497"/>
      <c r="ACB67" s="497"/>
      <c r="ACC67" s="497"/>
      <c r="ACD67" s="497"/>
      <c r="ACE67" s="497"/>
      <c r="ACF67" s="497"/>
      <c r="ACG67" s="497"/>
      <c r="ACH67" s="497"/>
      <c r="ACI67" s="497"/>
      <c r="ACJ67" s="497"/>
      <c r="ACK67" s="497"/>
      <c r="ACL67" s="497"/>
      <c r="ACM67" s="497"/>
      <c r="ACN67" s="497"/>
      <c r="ACO67" s="497"/>
      <c r="ACP67" s="497"/>
      <c r="ACQ67" s="497"/>
      <c r="ACR67" s="497"/>
      <c r="ACS67" s="497"/>
      <c r="ACT67" s="497"/>
      <c r="ACU67" s="497"/>
      <c r="ACV67" s="497"/>
      <c r="ACW67" s="497"/>
      <c r="ACX67" s="497"/>
      <c r="ACY67" s="497"/>
      <c r="ACZ67" s="497"/>
      <c r="ADA67" s="497"/>
      <c r="ADB67" s="497"/>
      <c r="ADC67" s="497"/>
      <c r="ADD67" s="497"/>
      <c r="ADE67" s="497"/>
      <c r="ADF67" s="497"/>
      <c r="ADG67" s="497"/>
      <c r="ADH67" s="497"/>
      <c r="ADI67" s="497"/>
      <c r="ADJ67" s="497"/>
      <c r="ADK67" s="497"/>
      <c r="ADL67" s="497"/>
      <c r="ADM67" s="497"/>
      <c r="ADN67" s="497"/>
      <c r="ADO67" s="497"/>
      <c r="ADP67" s="497"/>
      <c r="ADQ67" s="497"/>
      <c r="ADR67" s="497"/>
      <c r="ADS67" s="497"/>
      <c r="ADT67" s="497"/>
      <c r="ADU67" s="497"/>
      <c r="ADV67" s="497"/>
      <c r="ADW67" s="497"/>
      <c r="ADX67" s="497"/>
      <c r="ADY67" s="497"/>
      <c r="ADZ67" s="497"/>
      <c r="AEA67" s="497"/>
      <c r="AEB67" s="497"/>
      <c r="AEC67" s="497"/>
      <c r="AED67" s="497"/>
      <c r="AEE67" s="497"/>
      <c r="AEF67" s="497"/>
      <c r="AEG67" s="497"/>
      <c r="AEH67" s="497"/>
      <c r="AEI67" s="497"/>
      <c r="AEJ67" s="497"/>
      <c r="AEK67" s="497"/>
      <c r="AEL67" s="497"/>
      <c r="AEM67" s="497"/>
      <c r="AEN67" s="497"/>
      <c r="AEO67" s="497"/>
      <c r="AEP67" s="497"/>
      <c r="AEQ67" s="497"/>
      <c r="AER67" s="497"/>
      <c r="AES67" s="497"/>
      <c r="AET67" s="497"/>
      <c r="AEU67" s="497"/>
      <c r="AEV67" s="497"/>
      <c r="AEW67" s="497"/>
      <c r="AEX67" s="497"/>
      <c r="AEY67" s="497"/>
      <c r="AEZ67" s="497"/>
      <c r="AFA67" s="497"/>
      <c r="AFB67" s="497"/>
      <c r="AFC67" s="497"/>
      <c r="AFD67" s="497"/>
      <c r="AFE67" s="497"/>
      <c r="AFF67" s="497"/>
      <c r="AFG67" s="497"/>
      <c r="AFH67" s="497"/>
      <c r="AFI67" s="497"/>
      <c r="AFJ67" s="497"/>
      <c r="AFK67" s="497"/>
      <c r="AFL67" s="497"/>
      <c r="AFM67" s="497"/>
      <c r="AFN67" s="497"/>
      <c r="AFO67" s="497"/>
      <c r="AFP67" s="497"/>
      <c r="AFQ67" s="497"/>
      <c r="AFR67" s="497"/>
      <c r="AFS67" s="497"/>
      <c r="AFT67" s="497"/>
      <c r="AFU67" s="497"/>
      <c r="AFV67" s="497"/>
      <c r="AFW67" s="497"/>
      <c r="AFX67" s="497"/>
      <c r="AFY67" s="497"/>
      <c r="AFZ67" s="497"/>
      <c r="AGA67" s="497"/>
      <c r="AGB67" s="497"/>
      <c r="AGC67" s="497"/>
      <c r="AGD67" s="497"/>
      <c r="AGE67" s="497"/>
      <c r="AGF67" s="497"/>
      <c r="AGG67" s="497"/>
      <c r="AGH67" s="497"/>
      <c r="AGI67" s="497"/>
      <c r="AGJ67" s="497"/>
      <c r="AGK67" s="497"/>
      <c r="AGL67" s="497"/>
      <c r="AGM67" s="497"/>
      <c r="AGN67" s="497"/>
      <c r="AGO67" s="497"/>
      <c r="AGP67" s="497"/>
      <c r="AGQ67" s="497"/>
      <c r="AGR67" s="497"/>
      <c r="AGS67" s="497"/>
      <c r="AGT67" s="497"/>
      <c r="AGU67" s="497"/>
      <c r="AGV67" s="497"/>
      <c r="AGW67" s="497"/>
      <c r="AGX67" s="497"/>
      <c r="AGY67" s="497"/>
      <c r="AGZ67" s="497"/>
      <c r="AHA67" s="497"/>
      <c r="AHB67" s="497"/>
      <c r="AHC67" s="497"/>
      <c r="AHD67" s="497"/>
      <c r="AHE67" s="497"/>
      <c r="AHF67" s="497"/>
      <c r="AHG67" s="497"/>
      <c r="AHH67" s="497"/>
      <c r="AHI67" s="497"/>
      <c r="AHJ67" s="497"/>
      <c r="AHK67" s="497"/>
      <c r="AHL67" s="497"/>
      <c r="AHM67" s="497"/>
      <c r="AHN67" s="497"/>
      <c r="AHO67" s="497"/>
      <c r="AHP67" s="497"/>
      <c r="AHQ67" s="497"/>
      <c r="AHR67" s="497"/>
      <c r="AHS67" s="497"/>
      <c r="AHT67" s="497"/>
      <c r="AHU67" s="497"/>
      <c r="AHV67" s="497"/>
      <c r="AHW67" s="497"/>
      <c r="AHX67" s="497"/>
      <c r="AHY67" s="497"/>
      <c r="AHZ67" s="497"/>
      <c r="AIA67" s="497"/>
      <c r="AIB67" s="497"/>
      <c r="AIC67" s="497"/>
      <c r="AID67" s="497"/>
      <c r="AIE67" s="497"/>
      <c r="AIF67" s="497"/>
      <c r="AIG67" s="497"/>
      <c r="AIH67" s="497"/>
      <c r="AII67" s="497"/>
      <c r="AIJ67" s="497"/>
      <c r="AIK67" s="497"/>
      <c r="AIL67" s="497"/>
      <c r="AIM67" s="497"/>
      <c r="AIN67" s="497"/>
      <c r="AIO67" s="497"/>
      <c r="AIP67" s="497"/>
      <c r="AIQ67" s="497"/>
      <c r="AIR67" s="497"/>
      <c r="AIS67" s="497"/>
      <c r="AIT67" s="497"/>
      <c r="AIU67" s="497"/>
      <c r="AIV67" s="497"/>
      <c r="AIW67" s="497"/>
      <c r="AIX67" s="497"/>
      <c r="AIY67" s="497"/>
      <c r="AIZ67" s="497"/>
      <c r="AJA67" s="497"/>
      <c r="AJB67" s="497"/>
      <c r="AJC67" s="497"/>
      <c r="AJD67" s="497"/>
      <c r="AJE67" s="497"/>
      <c r="AJF67" s="497"/>
      <c r="AJG67" s="497"/>
      <c r="AJH67" s="497"/>
      <c r="AJI67" s="497"/>
      <c r="AJJ67" s="497"/>
      <c r="AJK67" s="497"/>
      <c r="AJL67" s="497"/>
      <c r="AJM67" s="497"/>
      <c r="AJN67" s="497"/>
      <c r="AJO67" s="497"/>
      <c r="AJP67" s="497"/>
      <c r="AJQ67" s="497"/>
      <c r="AJR67" s="497"/>
      <c r="AJS67" s="497"/>
      <c r="AJT67" s="497"/>
      <c r="AJU67" s="497"/>
      <c r="AJV67" s="497"/>
      <c r="AJW67" s="497"/>
      <c r="AJX67" s="497"/>
      <c r="AJY67" s="497"/>
      <c r="AJZ67" s="497"/>
      <c r="AKA67" s="497"/>
      <c r="AKB67" s="497"/>
      <c r="AKC67" s="497"/>
      <c r="AKD67" s="497"/>
      <c r="AKE67" s="497"/>
      <c r="AKF67" s="497"/>
      <c r="AKG67" s="497"/>
      <c r="AKH67" s="497"/>
      <c r="AKI67" s="497"/>
      <c r="AKJ67" s="497"/>
      <c r="AKK67" s="497"/>
      <c r="AKL67" s="497"/>
      <c r="AKM67" s="497"/>
      <c r="AKN67" s="497"/>
      <c r="AKO67" s="497"/>
      <c r="AKP67" s="497"/>
      <c r="AKQ67" s="497"/>
      <c r="AKR67" s="497"/>
      <c r="AKS67" s="497"/>
      <c r="AKT67" s="497"/>
      <c r="AKU67" s="497"/>
      <c r="AKV67" s="497"/>
      <c r="AKW67" s="497"/>
      <c r="AKX67" s="497"/>
      <c r="AKY67" s="497"/>
      <c r="AKZ67" s="497"/>
      <c r="ALA67" s="497"/>
      <c r="ALB67" s="497"/>
      <c r="ALC67" s="497"/>
      <c r="ALD67" s="497"/>
      <c r="ALE67" s="497"/>
      <c r="ALF67" s="497"/>
      <c r="ALG67" s="497"/>
      <c r="ALH67" s="497"/>
      <c r="ALI67" s="497"/>
      <c r="ALJ67" s="497"/>
      <c r="ALK67" s="497"/>
      <c r="ALL67" s="497"/>
      <c r="ALM67" s="497"/>
      <c r="ALN67" s="497"/>
      <c r="ALO67" s="497"/>
      <c r="ALP67" s="497"/>
      <c r="ALQ67" s="497"/>
      <c r="ALR67" s="497"/>
      <c r="ALS67" s="497"/>
      <c r="ALT67" s="497"/>
      <c r="ALU67" s="497"/>
      <c r="ALV67" s="497"/>
      <c r="ALW67" s="497"/>
      <c r="ALX67" s="497"/>
      <c r="ALY67" s="497"/>
      <c r="ALZ67" s="497"/>
      <c r="AMA67" s="497"/>
      <c r="AMB67" s="497"/>
      <c r="AMC67" s="497"/>
      <c r="AMD67" s="497"/>
      <c r="AME67" s="497"/>
      <c r="AMF67" s="497"/>
      <c r="AMG67" s="497"/>
      <c r="AMH67" s="497"/>
      <c r="AMI67" s="497"/>
      <c r="AMJ67" s="497"/>
      <c r="AMK67" s="497"/>
      <c r="AML67" s="497"/>
      <c r="AMM67" s="497"/>
      <c r="AMN67" s="497"/>
      <c r="AMO67" s="497"/>
      <c r="AMP67" s="497"/>
      <c r="AMQ67" s="497"/>
      <c r="AMR67" s="497"/>
      <c r="AMS67" s="497"/>
      <c r="AMT67" s="497"/>
      <c r="AMU67" s="497"/>
      <c r="AMV67" s="497"/>
      <c r="AMW67" s="497"/>
      <c r="AMX67" s="497"/>
      <c r="AMY67" s="497"/>
      <c r="AMZ67" s="497"/>
      <c r="ANA67" s="497"/>
      <c r="ANB67" s="497"/>
      <c r="ANC67" s="497"/>
      <c r="AND67" s="497"/>
      <c r="ANE67" s="497"/>
      <c r="ANF67" s="497"/>
      <c r="ANG67" s="497"/>
      <c r="ANH67" s="497"/>
      <c r="ANI67" s="497"/>
      <c r="ANJ67" s="497"/>
      <c r="ANK67" s="497"/>
      <c r="ANL67" s="497"/>
      <c r="ANM67" s="497"/>
      <c r="ANN67" s="497"/>
      <c r="ANO67" s="497"/>
      <c r="ANP67" s="497"/>
      <c r="ANQ67" s="497"/>
      <c r="ANR67" s="497"/>
      <c r="ANS67" s="497"/>
      <c r="ANT67" s="497"/>
      <c r="ANU67" s="497"/>
      <c r="ANV67" s="497"/>
      <c r="ANW67" s="497"/>
      <c r="ANX67" s="497"/>
      <c r="ANY67" s="497"/>
      <c r="ANZ67" s="497"/>
      <c r="AOA67" s="497"/>
      <c r="AOB67" s="497"/>
      <c r="AOC67" s="497"/>
      <c r="AOD67" s="497"/>
      <c r="AOE67" s="497"/>
      <c r="AOF67" s="497"/>
      <c r="AOG67" s="497"/>
      <c r="AOH67" s="497"/>
      <c r="AOI67" s="497"/>
      <c r="AOJ67" s="497"/>
      <c r="AOK67" s="497"/>
      <c r="AOL67" s="497"/>
      <c r="AOM67" s="497"/>
      <c r="AON67" s="497"/>
      <c r="AOO67" s="497"/>
      <c r="AOP67" s="497"/>
      <c r="AOQ67" s="497"/>
      <c r="AOR67" s="497"/>
      <c r="AOS67" s="497"/>
      <c r="AOT67" s="497"/>
      <c r="AOU67" s="497"/>
      <c r="AOV67" s="497"/>
      <c r="AOW67" s="497"/>
      <c r="AOX67" s="497"/>
      <c r="AOY67" s="497"/>
      <c r="AOZ67" s="497"/>
      <c r="APA67" s="497"/>
      <c r="APB67" s="497"/>
      <c r="APC67" s="497"/>
      <c r="APD67" s="497"/>
      <c r="APE67" s="497"/>
      <c r="APF67" s="497"/>
      <c r="APG67" s="497"/>
      <c r="APH67" s="497"/>
      <c r="API67" s="497"/>
      <c r="APJ67" s="497"/>
      <c r="APK67" s="497"/>
      <c r="APL67" s="497"/>
      <c r="APM67" s="497"/>
      <c r="APN67" s="497"/>
      <c r="APO67" s="497"/>
      <c r="APP67" s="497"/>
      <c r="APQ67" s="497"/>
      <c r="APR67" s="497"/>
      <c r="APS67" s="497"/>
      <c r="APT67" s="497"/>
      <c r="APU67" s="497"/>
      <c r="APV67" s="497"/>
      <c r="APW67" s="497"/>
      <c r="APX67" s="497"/>
      <c r="APY67" s="497"/>
      <c r="APZ67" s="497"/>
      <c r="AQA67" s="497"/>
      <c r="AQB67" s="497"/>
      <c r="AQC67" s="497"/>
      <c r="AQD67" s="497"/>
      <c r="AQE67" s="497"/>
      <c r="AQF67" s="497"/>
      <c r="AQG67" s="497"/>
      <c r="AQH67" s="497"/>
      <c r="AQI67" s="497"/>
      <c r="AQJ67" s="497"/>
      <c r="AQK67" s="497"/>
      <c r="AQL67" s="497"/>
      <c r="AQM67" s="497"/>
      <c r="AQN67" s="497"/>
      <c r="AQO67" s="497"/>
      <c r="AQP67" s="497"/>
      <c r="AQQ67" s="497"/>
      <c r="AQR67" s="497"/>
      <c r="AQS67" s="497"/>
      <c r="AQT67" s="497"/>
      <c r="AQU67" s="497"/>
      <c r="AQV67" s="497"/>
      <c r="AQW67" s="497"/>
      <c r="AQX67" s="497"/>
      <c r="AQY67" s="497"/>
      <c r="AQZ67" s="497"/>
      <c r="ARA67" s="497"/>
      <c r="ARB67" s="497"/>
      <c r="ARC67" s="497"/>
      <c r="ARD67" s="497"/>
      <c r="ARE67" s="497"/>
      <c r="ARF67" s="497"/>
      <c r="ARG67" s="497"/>
      <c r="ARH67" s="497"/>
      <c r="ARI67" s="497"/>
      <c r="ARJ67" s="497"/>
      <c r="ARK67" s="497"/>
      <c r="ARL67" s="497"/>
      <c r="ARM67" s="497"/>
      <c r="ARN67" s="497"/>
      <c r="ARO67" s="497"/>
      <c r="ARP67" s="497"/>
      <c r="ARQ67" s="497"/>
      <c r="ARR67" s="497"/>
      <c r="ARS67" s="497"/>
      <c r="ART67" s="497"/>
      <c r="ARU67" s="497"/>
      <c r="ARV67" s="497"/>
      <c r="ARW67" s="497"/>
      <c r="ARX67" s="497"/>
      <c r="ARY67" s="497"/>
      <c r="ARZ67" s="497"/>
      <c r="ASA67" s="497"/>
      <c r="ASB67" s="497"/>
      <c r="ASC67" s="497"/>
      <c r="ASD67" s="497"/>
      <c r="ASE67" s="497"/>
      <c r="ASF67" s="497"/>
      <c r="ASG67" s="497"/>
      <c r="ASH67" s="497"/>
      <c r="ASI67" s="497"/>
      <c r="ASJ67" s="497"/>
      <c r="ASK67" s="497"/>
      <c r="ASL67" s="497"/>
      <c r="ASM67" s="497"/>
      <c r="ASN67" s="497"/>
      <c r="ASO67" s="497"/>
      <c r="ASP67" s="497"/>
      <c r="ASQ67" s="497"/>
      <c r="ASR67" s="497"/>
      <c r="ASS67" s="497"/>
      <c r="AST67" s="497"/>
      <c r="ASU67" s="497"/>
      <c r="ASV67" s="497"/>
      <c r="ASW67" s="497"/>
      <c r="ASX67" s="497"/>
      <c r="ASY67" s="497"/>
      <c r="ASZ67" s="497"/>
      <c r="ATA67" s="497"/>
      <c r="ATB67" s="497"/>
      <c r="ATC67" s="497"/>
      <c r="ATD67" s="497"/>
      <c r="ATE67" s="497"/>
      <c r="ATF67" s="497"/>
      <c r="ATG67" s="497"/>
      <c r="ATH67" s="497"/>
      <c r="ATI67" s="497"/>
      <c r="ATJ67" s="497"/>
      <c r="ATK67" s="497"/>
      <c r="ATL67" s="497"/>
      <c r="ATM67" s="497"/>
      <c r="ATN67" s="497"/>
      <c r="ATO67" s="497"/>
      <c r="ATP67" s="497"/>
      <c r="ATQ67" s="497"/>
      <c r="ATR67" s="497"/>
      <c r="ATS67" s="497"/>
      <c r="ATT67" s="497"/>
      <c r="ATU67" s="497"/>
      <c r="ATV67" s="497"/>
      <c r="ATW67" s="497"/>
      <c r="ATX67" s="497"/>
      <c r="ATY67" s="497"/>
      <c r="ATZ67" s="497"/>
      <c r="AUA67" s="497"/>
      <c r="AUB67" s="497"/>
      <c r="AUC67" s="497"/>
      <c r="AUD67" s="497"/>
      <c r="AUE67" s="497"/>
      <c r="AUF67" s="497"/>
      <c r="AUG67" s="497"/>
      <c r="AUH67" s="497"/>
      <c r="AUI67" s="497"/>
      <c r="AUJ67" s="497"/>
      <c r="AUK67" s="497"/>
      <c r="AUL67" s="497"/>
      <c r="AUM67" s="497"/>
      <c r="AUN67" s="497"/>
      <c r="AUO67" s="497"/>
      <c r="AUP67" s="497"/>
      <c r="AUQ67" s="497"/>
      <c r="AUR67" s="497"/>
      <c r="AUS67" s="497"/>
      <c r="AUT67" s="497"/>
      <c r="AUU67" s="497"/>
      <c r="AUV67" s="497"/>
      <c r="AUW67" s="497"/>
      <c r="AUX67" s="497"/>
      <c r="AUY67" s="497"/>
      <c r="AUZ67" s="497"/>
      <c r="AVA67" s="497"/>
      <c r="AVB67" s="497"/>
      <c r="AVC67" s="497"/>
      <c r="AVD67" s="497"/>
      <c r="AVE67" s="497"/>
      <c r="AVF67" s="497"/>
      <c r="AVG67" s="497"/>
      <c r="AVH67" s="497"/>
      <c r="AVI67" s="497"/>
      <c r="AVJ67" s="497"/>
      <c r="AVK67" s="497"/>
      <c r="AVL67" s="497"/>
      <c r="AVM67" s="497"/>
      <c r="AVN67" s="497"/>
      <c r="AVO67" s="497"/>
      <c r="AVP67" s="497"/>
      <c r="AVQ67" s="497"/>
      <c r="AVR67" s="497"/>
      <c r="AVS67" s="497"/>
      <c r="AVT67" s="497"/>
      <c r="AVU67" s="497"/>
      <c r="AVV67" s="497"/>
      <c r="AVW67" s="497"/>
      <c r="AVX67" s="497"/>
      <c r="AVY67" s="497"/>
      <c r="AVZ67" s="497"/>
      <c r="AWA67" s="497"/>
      <c r="AWB67" s="497"/>
      <c r="AWC67" s="497"/>
      <c r="AWD67" s="497"/>
      <c r="AWE67" s="497"/>
      <c r="AWF67" s="497"/>
      <c r="AWG67" s="497"/>
      <c r="AWH67" s="497"/>
      <c r="AWI67" s="497"/>
      <c r="AWJ67" s="497"/>
      <c r="AWK67" s="497"/>
      <c r="AWL67" s="497"/>
      <c r="AWM67" s="497"/>
      <c r="AWN67" s="497"/>
      <c r="AWO67" s="497"/>
      <c r="AWP67" s="497"/>
      <c r="AWQ67" s="497"/>
      <c r="AWR67" s="497"/>
      <c r="AWS67" s="497"/>
      <c r="AWT67" s="497"/>
      <c r="AWU67" s="497"/>
      <c r="AWV67" s="497"/>
      <c r="AWW67" s="497"/>
      <c r="AWX67" s="497"/>
      <c r="AWY67" s="497"/>
      <c r="AWZ67" s="497"/>
      <c r="AXA67" s="497"/>
      <c r="AXB67" s="497"/>
      <c r="AXC67" s="497"/>
      <c r="AXD67" s="497"/>
      <c r="AXE67" s="497"/>
      <c r="AXF67" s="497"/>
      <c r="AXG67" s="497"/>
      <c r="AXH67" s="497"/>
      <c r="AXI67" s="497"/>
      <c r="AXJ67" s="497"/>
      <c r="AXK67" s="497"/>
      <c r="AXL67" s="497"/>
      <c r="AXM67" s="497"/>
      <c r="AXN67" s="497"/>
      <c r="AXO67" s="497"/>
      <c r="AXP67" s="497"/>
      <c r="AXQ67" s="497"/>
      <c r="AXR67" s="497"/>
      <c r="AXS67" s="497"/>
      <c r="AXT67" s="497"/>
      <c r="AXU67" s="497"/>
      <c r="AXV67" s="497"/>
      <c r="AXW67" s="497"/>
      <c r="AXX67" s="497"/>
      <c r="AXY67" s="497"/>
      <c r="AXZ67" s="497"/>
      <c r="AYA67" s="497"/>
      <c r="AYB67" s="497"/>
      <c r="AYC67" s="497"/>
      <c r="AYD67" s="497"/>
      <c r="AYE67" s="497"/>
      <c r="AYF67" s="497"/>
      <c r="AYG67" s="497"/>
      <c r="AYH67" s="497"/>
      <c r="AYI67" s="497"/>
      <c r="AYJ67" s="497"/>
      <c r="AYK67" s="497"/>
      <c r="AYL67" s="497"/>
      <c r="AYM67" s="497"/>
      <c r="AYN67" s="497"/>
      <c r="AYO67" s="497"/>
      <c r="AYP67" s="497"/>
      <c r="AYQ67" s="497"/>
      <c r="AYR67" s="497"/>
      <c r="AYS67" s="497"/>
      <c r="AYT67" s="497"/>
      <c r="AYU67" s="497"/>
      <c r="AYV67" s="497"/>
      <c r="AYW67" s="497"/>
      <c r="AYX67" s="497"/>
      <c r="AYY67" s="497"/>
      <c r="AYZ67" s="497"/>
      <c r="AZA67" s="497"/>
      <c r="AZB67" s="497"/>
      <c r="AZC67" s="497"/>
      <c r="AZD67" s="497"/>
      <c r="AZE67" s="497"/>
      <c r="AZF67" s="497"/>
      <c r="AZG67" s="497"/>
      <c r="AZH67" s="497"/>
      <c r="AZI67" s="497"/>
      <c r="AZJ67" s="497"/>
      <c r="AZK67" s="497"/>
      <c r="AZL67" s="497"/>
      <c r="AZM67" s="497"/>
      <c r="AZN67" s="497"/>
      <c r="AZO67" s="497"/>
      <c r="AZP67" s="497"/>
      <c r="AZQ67" s="497"/>
      <c r="AZR67" s="497"/>
      <c r="AZS67" s="497"/>
      <c r="AZT67" s="497"/>
      <c r="AZU67" s="497"/>
      <c r="AZV67" s="497"/>
      <c r="AZW67" s="497"/>
      <c r="AZX67" s="497"/>
      <c r="AZY67" s="497"/>
      <c r="AZZ67" s="497"/>
      <c r="BAA67" s="497"/>
      <c r="BAB67" s="497"/>
      <c r="BAC67" s="497"/>
      <c r="BAD67" s="497"/>
      <c r="BAE67" s="497"/>
      <c r="BAF67" s="497"/>
      <c r="BAG67" s="497"/>
      <c r="BAH67" s="497"/>
      <c r="BAI67" s="497"/>
      <c r="BAJ67" s="497"/>
      <c r="BAK67" s="497"/>
      <c r="BAL67" s="497"/>
      <c r="BAM67" s="497"/>
      <c r="BAN67" s="497"/>
      <c r="BAO67" s="497"/>
      <c r="BAP67" s="497"/>
      <c r="BAQ67" s="497"/>
      <c r="BAR67" s="497"/>
      <c r="BAS67" s="497"/>
      <c r="BAT67" s="497"/>
      <c r="BAU67" s="497"/>
      <c r="BAV67" s="497"/>
      <c r="BAW67" s="497"/>
      <c r="BAX67" s="497"/>
      <c r="BAY67" s="497"/>
      <c r="BAZ67" s="497"/>
      <c r="BBA67" s="497"/>
      <c r="BBB67" s="497"/>
      <c r="BBC67" s="497"/>
      <c r="BBD67" s="497"/>
      <c r="BBE67" s="497"/>
      <c r="BBF67" s="497"/>
      <c r="BBG67" s="497"/>
      <c r="BBH67" s="497"/>
      <c r="BBI67" s="497"/>
      <c r="BBJ67" s="497"/>
      <c r="BBK67" s="497"/>
      <c r="BBL67" s="497"/>
      <c r="BBM67" s="497"/>
      <c r="BBN67" s="497"/>
      <c r="BBO67" s="497"/>
      <c r="BBP67" s="497"/>
      <c r="BBQ67" s="497"/>
      <c r="BBR67" s="497"/>
      <c r="BBS67" s="497"/>
      <c r="BBT67" s="497"/>
      <c r="BBU67" s="497"/>
      <c r="BBV67" s="497"/>
      <c r="BBW67" s="497"/>
      <c r="BBX67" s="497"/>
      <c r="BBY67" s="497"/>
      <c r="BBZ67" s="497"/>
      <c r="BCA67" s="497"/>
      <c r="BCB67" s="497"/>
      <c r="BCC67" s="497"/>
      <c r="BCD67" s="497"/>
      <c r="BCE67" s="497"/>
      <c r="BCF67" s="497"/>
      <c r="BCG67" s="497"/>
      <c r="BCH67" s="497"/>
      <c r="BCI67" s="497"/>
      <c r="BCJ67" s="497"/>
      <c r="BCK67" s="497"/>
      <c r="BCL67" s="497"/>
      <c r="BCM67" s="497"/>
      <c r="BCN67" s="497"/>
      <c r="BCO67" s="497"/>
      <c r="BCP67" s="497"/>
      <c r="BCQ67" s="497"/>
      <c r="BCR67" s="497"/>
      <c r="BCS67" s="497"/>
      <c r="BCT67" s="497"/>
      <c r="BCU67" s="497"/>
      <c r="BCV67" s="497"/>
      <c r="BCW67" s="497"/>
      <c r="BCX67" s="497"/>
      <c r="BCY67" s="497"/>
      <c r="BCZ67" s="497"/>
      <c r="BDA67" s="497"/>
      <c r="BDB67" s="497"/>
      <c r="BDC67" s="497"/>
      <c r="BDD67" s="497"/>
      <c r="BDE67" s="497"/>
      <c r="BDF67" s="497"/>
      <c r="BDG67" s="497"/>
      <c r="BDH67" s="497"/>
      <c r="BDI67" s="497"/>
      <c r="BDJ67" s="497"/>
      <c r="BDK67" s="497"/>
      <c r="BDL67" s="497"/>
      <c r="BDM67" s="497"/>
      <c r="BDN67" s="497"/>
      <c r="BDO67" s="497"/>
      <c r="BDP67" s="497"/>
      <c r="BDQ67" s="497"/>
      <c r="BDR67" s="497"/>
      <c r="BDS67" s="497"/>
      <c r="BDT67" s="497"/>
      <c r="BDU67" s="497"/>
      <c r="BDV67" s="497"/>
      <c r="BDW67" s="497"/>
      <c r="BDX67" s="497"/>
      <c r="BDY67" s="497"/>
      <c r="BDZ67" s="497"/>
      <c r="BEA67" s="497"/>
      <c r="BEB67" s="497"/>
      <c r="BEC67" s="497"/>
      <c r="BED67" s="497"/>
      <c r="BEE67" s="497"/>
      <c r="BEF67" s="497"/>
      <c r="BEG67" s="497"/>
      <c r="BEH67" s="497"/>
      <c r="BEI67" s="497"/>
      <c r="BEJ67" s="497"/>
      <c r="BEK67" s="497"/>
      <c r="BEL67" s="497"/>
      <c r="BEM67" s="497"/>
      <c r="BEN67" s="497"/>
      <c r="BEO67" s="497"/>
      <c r="BEP67" s="497"/>
      <c r="BEQ67" s="497"/>
      <c r="BER67" s="497"/>
      <c r="BES67" s="497"/>
      <c r="BET67" s="497"/>
      <c r="BEU67" s="497"/>
      <c r="BEV67" s="497"/>
      <c r="BEW67" s="497"/>
      <c r="BEX67" s="497"/>
      <c r="BEY67" s="497"/>
      <c r="BEZ67" s="497"/>
      <c r="BFA67" s="497"/>
      <c r="BFB67" s="497"/>
      <c r="BFC67" s="497"/>
      <c r="BFD67" s="497"/>
      <c r="BFE67" s="497"/>
      <c r="BFF67" s="497"/>
      <c r="BFG67" s="497"/>
      <c r="BFH67" s="497"/>
      <c r="BFI67" s="497"/>
      <c r="BFJ67" s="497"/>
      <c r="BFK67" s="497"/>
      <c r="BFL67" s="497"/>
      <c r="BFM67" s="497"/>
      <c r="BFN67" s="497"/>
      <c r="BFO67" s="497"/>
      <c r="BFP67" s="497"/>
      <c r="BFQ67" s="497"/>
      <c r="BFR67" s="497"/>
      <c r="BFS67" s="497"/>
      <c r="BFT67" s="497"/>
      <c r="BFU67" s="497"/>
      <c r="BFV67" s="497"/>
      <c r="BFW67" s="497"/>
      <c r="BFX67" s="497"/>
      <c r="BFY67" s="497"/>
      <c r="BFZ67" s="497"/>
      <c r="BGA67" s="497"/>
      <c r="BGB67" s="497"/>
      <c r="BGC67" s="497"/>
      <c r="BGD67" s="497"/>
      <c r="BGE67" s="497"/>
      <c r="BGF67" s="497"/>
      <c r="BGG67" s="497"/>
      <c r="BGH67" s="497"/>
      <c r="BGI67" s="497"/>
      <c r="BGJ67" s="497"/>
      <c r="BGK67" s="497"/>
      <c r="BGL67" s="497"/>
      <c r="BGM67" s="497"/>
      <c r="BGN67" s="497"/>
      <c r="BGO67" s="497"/>
      <c r="BGP67" s="497"/>
      <c r="BGQ67" s="497"/>
      <c r="BGR67" s="497"/>
      <c r="BGS67" s="497"/>
      <c r="BGT67" s="497"/>
      <c r="BGU67" s="497"/>
      <c r="BGV67" s="497"/>
      <c r="BGW67" s="497"/>
      <c r="BGX67" s="497"/>
      <c r="BGY67" s="497"/>
      <c r="BGZ67" s="497"/>
      <c r="BHA67" s="497"/>
      <c r="BHB67" s="497"/>
      <c r="BHC67" s="497"/>
      <c r="BHD67" s="497"/>
      <c r="BHE67" s="497"/>
      <c r="BHF67" s="497"/>
      <c r="BHG67" s="497"/>
      <c r="BHH67" s="497"/>
      <c r="BHI67" s="497"/>
      <c r="BHJ67" s="497"/>
      <c r="BHK67" s="497"/>
      <c r="BHL67" s="497"/>
      <c r="BHM67" s="497"/>
      <c r="BHN67" s="497"/>
      <c r="BHO67" s="497"/>
      <c r="BHP67" s="497"/>
      <c r="BHQ67" s="497"/>
      <c r="BHR67" s="497"/>
      <c r="BHS67" s="497"/>
      <c r="BHT67" s="497"/>
      <c r="BHU67" s="497"/>
      <c r="BHV67" s="497"/>
      <c r="BHW67" s="497"/>
      <c r="BHX67" s="497"/>
      <c r="BHY67" s="497"/>
      <c r="BHZ67" s="497"/>
      <c r="BIA67" s="497"/>
      <c r="BIB67" s="497"/>
      <c r="BIC67" s="497"/>
      <c r="BID67" s="497"/>
      <c r="BIE67" s="497"/>
      <c r="BIF67" s="497"/>
      <c r="BIG67" s="497"/>
      <c r="BIH67" s="497"/>
      <c r="BII67" s="497"/>
      <c r="BIJ67" s="497"/>
      <c r="BIK67" s="497"/>
      <c r="BIL67" s="497"/>
      <c r="BIM67" s="497"/>
      <c r="BIN67" s="497"/>
      <c r="BIO67" s="497"/>
      <c r="BIP67" s="497"/>
      <c r="BIQ67" s="497"/>
      <c r="BIR67" s="497"/>
      <c r="BIS67" s="497"/>
      <c r="BIT67" s="497"/>
      <c r="BIU67" s="497"/>
      <c r="BIV67" s="497"/>
      <c r="BIW67" s="497"/>
      <c r="BIX67" s="497"/>
      <c r="BIY67" s="497"/>
      <c r="BIZ67" s="497"/>
      <c r="BJA67" s="497"/>
      <c r="BJB67" s="497"/>
      <c r="BJC67" s="497"/>
      <c r="BJD67" s="497"/>
      <c r="BJE67" s="497"/>
      <c r="BJF67" s="497"/>
      <c r="BJG67" s="497"/>
      <c r="BJH67" s="497"/>
      <c r="BJI67" s="497"/>
      <c r="BJJ67" s="497"/>
      <c r="BJK67" s="497"/>
      <c r="BJL67" s="497"/>
      <c r="BJM67" s="497"/>
      <c r="BJN67" s="497"/>
      <c r="BJO67" s="497"/>
      <c r="BJP67" s="497"/>
      <c r="BJQ67" s="497"/>
      <c r="BJR67" s="497"/>
      <c r="BJS67" s="497"/>
      <c r="BJT67" s="497"/>
      <c r="BJU67" s="497"/>
      <c r="BJV67" s="497"/>
      <c r="BJW67" s="497"/>
      <c r="BJX67" s="497"/>
      <c r="BJY67" s="497"/>
      <c r="BJZ67" s="497"/>
      <c r="BKA67" s="497"/>
      <c r="BKB67" s="497"/>
      <c r="BKC67" s="497"/>
      <c r="BKD67" s="497"/>
      <c r="BKE67" s="497"/>
      <c r="BKF67" s="497"/>
      <c r="BKG67" s="497"/>
      <c r="BKH67" s="497"/>
      <c r="BKI67" s="497"/>
      <c r="BKJ67" s="497"/>
      <c r="BKK67" s="497"/>
      <c r="BKL67" s="497"/>
      <c r="BKM67" s="497"/>
      <c r="BKN67" s="497"/>
      <c r="BKO67" s="497"/>
      <c r="BKP67" s="497"/>
      <c r="BKQ67" s="497"/>
      <c r="BKR67" s="497"/>
      <c r="BKS67" s="497"/>
      <c r="BKT67" s="497"/>
      <c r="BKU67" s="497"/>
      <c r="BKV67" s="497"/>
      <c r="BKW67" s="497"/>
      <c r="BKX67" s="497"/>
      <c r="BKY67" s="497"/>
      <c r="BKZ67" s="497"/>
      <c r="BLA67" s="497"/>
      <c r="BLB67" s="497"/>
      <c r="BLC67" s="497"/>
      <c r="BLD67" s="497"/>
      <c r="BLE67" s="497"/>
      <c r="BLF67" s="497"/>
      <c r="BLG67" s="497"/>
      <c r="BLH67" s="497"/>
      <c r="BLI67" s="497"/>
      <c r="BLJ67" s="497"/>
      <c r="BLK67" s="497"/>
      <c r="BLL67" s="497"/>
      <c r="BLM67" s="497"/>
      <c r="BLN67" s="497"/>
      <c r="BLO67" s="497"/>
      <c r="BLP67" s="497"/>
      <c r="BLQ67" s="497"/>
      <c r="BLR67" s="497"/>
      <c r="BLS67" s="497"/>
      <c r="BLT67" s="497"/>
      <c r="BLU67" s="497"/>
      <c r="BLV67" s="497"/>
      <c r="BLW67" s="497"/>
      <c r="BLX67" s="497"/>
      <c r="BLY67" s="497"/>
      <c r="BLZ67" s="497"/>
      <c r="BMA67" s="497"/>
      <c r="BMB67" s="497"/>
      <c r="BMC67" s="497"/>
      <c r="BMD67" s="497"/>
      <c r="BME67" s="497"/>
      <c r="BMF67" s="497"/>
      <c r="BMG67" s="497"/>
      <c r="BMH67" s="497"/>
      <c r="BMI67" s="497"/>
      <c r="BMJ67" s="497"/>
      <c r="BMK67" s="497"/>
      <c r="BML67" s="497"/>
      <c r="BMM67" s="497"/>
      <c r="BMN67" s="497"/>
      <c r="BMO67" s="497"/>
      <c r="BMP67" s="497"/>
      <c r="BMQ67" s="497"/>
      <c r="BMR67" s="497"/>
      <c r="BMS67" s="497"/>
      <c r="BMT67" s="497"/>
      <c r="BMU67" s="497"/>
      <c r="BMV67" s="497"/>
      <c r="BMW67" s="497"/>
      <c r="BMX67" s="497"/>
      <c r="BMY67" s="497"/>
      <c r="BMZ67" s="497"/>
      <c r="BNA67" s="497"/>
      <c r="BNB67" s="497"/>
      <c r="BNC67" s="497"/>
      <c r="BND67" s="497"/>
      <c r="BNE67" s="497"/>
      <c r="BNF67" s="497"/>
      <c r="BNG67" s="497"/>
      <c r="BNH67" s="497"/>
      <c r="BNI67" s="497"/>
      <c r="BNJ67" s="497"/>
      <c r="BNK67" s="497"/>
      <c r="BNL67" s="497"/>
      <c r="BNM67" s="497"/>
      <c r="BNN67" s="497"/>
      <c r="BNO67" s="497"/>
      <c r="BNP67" s="497"/>
      <c r="BNQ67" s="497"/>
      <c r="BNR67" s="497"/>
      <c r="BNS67" s="497"/>
      <c r="BNT67" s="497"/>
      <c r="BNU67" s="497"/>
      <c r="BNV67" s="497"/>
      <c r="BNW67" s="497"/>
      <c r="BNX67" s="497"/>
      <c r="BNY67" s="497"/>
      <c r="BNZ67" s="497"/>
      <c r="BOA67" s="497"/>
      <c r="BOB67" s="497"/>
      <c r="BOC67" s="497"/>
      <c r="BOD67" s="497"/>
      <c r="BOE67" s="497"/>
      <c r="BOF67" s="497"/>
      <c r="BOG67" s="497"/>
      <c r="BOH67" s="497"/>
      <c r="BOI67" s="497"/>
      <c r="BOJ67" s="497"/>
      <c r="BOK67" s="497"/>
      <c r="BOL67" s="497"/>
      <c r="BOM67" s="497"/>
      <c r="BON67" s="497"/>
      <c r="BOO67" s="497"/>
      <c r="BOP67" s="497"/>
      <c r="BOQ67" s="497"/>
      <c r="BOR67" s="497"/>
      <c r="BOS67" s="497"/>
      <c r="BOT67" s="497"/>
      <c r="BOU67" s="497"/>
      <c r="BOV67" s="497"/>
      <c r="BOW67" s="497"/>
      <c r="BOX67" s="497"/>
      <c r="BOY67" s="497"/>
      <c r="BOZ67" s="497"/>
      <c r="BPA67" s="497"/>
      <c r="BPB67" s="497"/>
      <c r="BPC67" s="497"/>
      <c r="BPD67" s="497"/>
      <c r="BPE67" s="497"/>
      <c r="BPF67" s="497"/>
      <c r="BPG67" s="497"/>
      <c r="BPH67" s="497"/>
      <c r="BPI67" s="497"/>
      <c r="BPJ67" s="497"/>
      <c r="BPK67" s="497"/>
      <c r="BPL67" s="497"/>
      <c r="BPM67" s="497"/>
      <c r="BPN67" s="497"/>
      <c r="BPO67" s="497"/>
      <c r="BPP67" s="497"/>
      <c r="BPQ67" s="497"/>
      <c r="BPR67" s="497"/>
      <c r="BPS67" s="497"/>
      <c r="BPT67" s="497"/>
      <c r="BPU67" s="497"/>
      <c r="BPV67" s="497"/>
      <c r="BPW67" s="497"/>
      <c r="BPX67" s="497"/>
      <c r="BPY67" s="497"/>
      <c r="BPZ67" s="497"/>
      <c r="BQA67" s="497"/>
      <c r="BQB67" s="497"/>
      <c r="BQC67" s="497"/>
      <c r="BQD67" s="497"/>
      <c r="BQE67" s="497"/>
      <c r="BQF67" s="497"/>
      <c r="BQG67" s="497"/>
      <c r="BQH67" s="497"/>
      <c r="BQI67" s="497"/>
      <c r="BQJ67" s="497"/>
      <c r="BQK67" s="497"/>
      <c r="BQL67" s="497"/>
      <c r="BQM67" s="497"/>
      <c r="BQN67" s="497"/>
      <c r="BQO67" s="497"/>
      <c r="BQP67" s="497"/>
      <c r="BQQ67" s="497"/>
      <c r="BQR67" s="497"/>
      <c r="BQS67" s="497"/>
      <c r="BQT67" s="497"/>
      <c r="BQU67" s="497"/>
      <c r="BQV67" s="497"/>
      <c r="BQW67" s="497"/>
      <c r="BQX67" s="497"/>
      <c r="BQY67" s="497"/>
      <c r="BQZ67" s="497"/>
      <c r="BRA67" s="497"/>
      <c r="BRB67" s="497"/>
      <c r="BRC67" s="497"/>
      <c r="BRD67" s="497"/>
      <c r="BRE67" s="497"/>
      <c r="BRF67" s="497"/>
      <c r="BRG67" s="497"/>
      <c r="BRH67" s="497"/>
      <c r="BRI67" s="497"/>
      <c r="BRJ67" s="497"/>
      <c r="BRK67" s="497"/>
      <c r="BRL67" s="497"/>
      <c r="BRM67" s="497"/>
      <c r="BRN67" s="497"/>
      <c r="BRO67" s="497"/>
      <c r="BRP67" s="497"/>
      <c r="BRQ67" s="497"/>
      <c r="BRR67" s="497"/>
      <c r="BRS67" s="497"/>
      <c r="BRT67" s="497"/>
      <c r="BRU67" s="497"/>
      <c r="BRV67" s="497"/>
      <c r="BRW67" s="497"/>
      <c r="BRX67" s="497"/>
      <c r="BRY67" s="497"/>
      <c r="BRZ67" s="497"/>
      <c r="BSA67" s="497"/>
      <c r="BSB67" s="497"/>
      <c r="BSC67" s="497"/>
      <c r="BSD67" s="497"/>
      <c r="BSE67" s="497"/>
      <c r="BSF67" s="497"/>
      <c r="BSG67" s="497"/>
      <c r="BSH67" s="497"/>
      <c r="BSI67" s="497"/>
      <c r="BSJ67" s="497"/>
      <c r="BSK67" s="497"/>
      <c r="BSL67" s="497"/>
      <c r="BSM67" s="497"/>
      <c r="BSN67" s="497"/>
      <c r="BSO67" s="497"/>
      <c r="BSP67" s="497"/>
      <c r="BSQ67" s="497"/>
      <c r="BSR67" s="497"/>
      <c r="BSS67" s="497"/>
      <c r="BST67" s="497"/>
      <c r="BSU67" s="497"/>
      <c r="BSV67" s="497"/>
      <c r="BSW67" s="497"/>
      <c r="BSX67" s="497"/>
      <c r="BSY67" s="497"/>
      <c r="BSZ67" s="497"/>
      <c r="BTA67" s="497"/>
      <c r="BTB67" s="497"/>
      <c r="BTC67" s="497"/>
      <c r="BTD67" s="497"/>
      <c r="BTE67" s="497"/>
      <c r="BTF67" s="497"/>
      <c r="BTG67" s="497"/>
      <c r="BTH67" s="497"/>
      <c r="BTI67" s="497"/>
      <c r="BTJ67" s="497"/>
      <c r="BTK67" s="497"/>
      <c r="BTL67" s="497"/>
      <c r="BTM67" s="497"/>
      <c r="BTN67" s="497"/>
      <c r="BTO67" s="497"/>
      <c r="BTP67" s="497"/>
      <c r="BTQ67" s="497"/>
      <c r="BTR67" s="497"/>
      <c r="BTS67" s="497"/>
      <c r="BTT67" s="497"/>
      <c r="BTU67" s="497"/>
      <c r="BTV67" s="497"/>
      <c r="BTW67" s="497"/>
      <c r="BTX67" s="497"/>
      <c r="BTY67" s="497"/>
      <c r="BTZ67" s="497"/>
      <c r="BUA67" s="497"/>
      <c r="BUB67" s="497"/>
      <c r="BUC67" s="497"/>
      <c r="BUD67" s="497"/>
      <c r="BUE67" s="497"/>
      <c r="BUF67" s="497"/>
      <c r="BUG67" s="497"/>
      <c r="BUH67" s="497"/>
      <c r="BUI67" s="497"/>
      <c r="BUJ67" s="497"/>
      <c r="BUK67" s="497"/>
      <c r="BUL67" s="497"/>
      <c r="BUM67" s="497"/>
      <c r="BUN67" s="497"/>
      <c r="BUO67" s="497"/>
      <c r="BUP67" s="497"/>
      <c r="BUQ67" s="497"/>
      <c r="BUR67" s="497"/>
      <c r="BUS67" s="497"/>
      <c r="BUT67" s="497"/>
      <c r="BUU67" s="497"/>
      <c r="BUV67" s="497"/>
      <c r="BUW67" s="497"/>
      <c r="BUX67" s="497"/>
      <c r="BUY67" s="497"/>
      <c r="BUZ67" s="497"/>
      <c r="BVA67" s="497"/>
      <c r="BVB67" s="497"/>
      <c r="BVC67" s="497"/>
      <c r="BVD67" s="497"/>
      <c r="BVE67" s="497"/>
      <c r="BVF67" s="497"/>
      <c r="BVG67" s="497"/>
      <c r="BVH67" s="497"/>
      <c r="BVI67" s="497"/>
      <c r="BVJ67" s="497"/>
      <c r="BVK67" s="497"/>
      <c r="BVL67" s="497"/>
      <c r="BVM67" s="497"/>
      <c r="BVN67" s="497"/>
      <c r="BVO67" s="497"/>
      <c r="BVP67" s="497"/>
      <c r="BVQ67" s="497"/>
      <c r="BVR67" s="497"/>
      <c r="BVS67" s="497"/>
      <c r="BVT67" s="497"/>
      <c r="BVU67" s="497"/>
      <c r="BVV67" s="497"/>
      <c r="BVW67" s="497"/>
      <c r="BVX67" s="497"/>
      <c r="BVY67" s="497"/>
      <c r="BVZ67" s="497"/>
      <c r="BWA67" s="497"/>
      <c r="BWB67" s="497"/>
      <c r="BWC67" s="497"/>
      <c r="BWD67" s="497"/>
      <c r="BWE67" s="497"/>
      <c r="BWF67" s="497"/>
      <c r="BWG67" s="497"/>
      <c r="BWH67" s="497"/>
      <c r="BWI67" s="497"/>
      <c r="BWJ67" s="497"/>
      <c r="BWK67" s="497"/>
      <c r="BWL67" s="497"/>
      <c r="BWM67" s="497"/>
      <c r="BWN67" s="497"/>
      <c r="BWO67" s="497"/>
      <c r="BWP67" s="497"/>
      <c r="BWQ67" s="497"/>
      <c r="BWR67" s="497"/>
      <c r="BWS67" s="497"/>
      <c r="BWT67" s="497"/>
      <c r="BWU67" s="497"/>
      <c r="BWV67" s="497"/>
      <c r="BWW67" s="497"/>
      <c r="BWX67" s="497"/>
      <c r="BWY67" s="497"/>
      <c r="BWZ67" s="497"/>
      <c r="BXA67" s="497"/>
      <c r="BXB67" s="497"/>
      <c r="BXC67" s="497"/>
      <c r="BXD67" s="497"/>
      <c r="BXE67" s="497"/>
      <c r="BXF67" s="497"/>
      <c r="BXG67" s="497"/>
      <c r="BXH67" s="497"/>
      <c r="BXI67" s="497"/>
      <c r="BXJ67" s="497"/>
      <c r="BXK67" s="497"/>
      <c r="BXL67" s="497"/>
      <c r="BXM67" s="497"/>
      <c r="BXN67" s="497"/>
      <c r="BXO67" s="497"/>
      <c r="BXP67" s="497"/>
      <c r="BXQ67" s="497"/>
      <c r="BXR67" s="497"/>
      <c r="BXS67" s="497"/>
      <c r="BXT67" s="497"/>
      <c r="BXU67" s="497"/>
      <c r="BXV67" s="497"/>
      <c r="BXW67" s="497"/>
      <c r="BXX67" s="497"/>
      <c r="BXY67" s="497"/>
      <c r="BXZ67" s="497"/>
      <c r="BYA67" s="497"/>
      <c r="BYB67" s="497"/>
      <c r="BYC67" s="497"/>
      <c r="BYD67" s="497"/>
      <c r="BYE67" s="497"/>
      <c r="BYF67" s="497"/>
      <c r="BYG67" s="497"/>
      <c r="BYH67" s="497"/>
      <c r="BYI67" s="497"/>
      <c r="BYJ67" s="497"/>
      <c r="BYK67" s="497"/>
      <c r="BYL67" s="497"/>
      <c r="BYM67" s="497"/>
      <c r="BYN67" s="497"/>
      <c r="BYO67" s="497"/>
      <c r="BYP67" s="497"/>
      <c r="BYQ67" s="497"/>
      <c r="BYR67" s="497"/>
      <c r="BYS67" s="497"/>
      <c r="BYT67" s="497"/>
      <c r="BYU67" s="497"/>
      <c r="BYV67" s="497"/>
      <c r="BYW67" s="497"/>
      <c r="BYX67" s="497"/>
      <c r="BYY67" s="497"/>
      <c r="BYZ67" s="497"/>
      <c r="BZA67" s="497"/>
      <c r="BZB67" s="497"/>
      <c r="BZC67" s="497"/>
      <c r="BZD67" s="497"/>
      <c r="BZE67" s="497"/>
      <c r="BZF67" s="497"/>
      <c r="BZG67" s="497"/>
      <c r="BZH67" s="497"/>
      <c r="BZI67" s="497"/>
      <c r="BZJ67" s="497"/>
      <c r="BZK67" s="497"/>
      <c r="BZL67" s="497"/>
      <c r="BZM67" s="497"/>
      <c r="BZN67" s="497"/>
      <c r="BZO67" s="497"/>
      <c r="BZP67" s="497"/>
      <c r="BZQ67" s="497"/>
      <c r="BZR67" s="497"/>
      <c r="BZS67" s="497"/>
      <c r="BZT67" s="497"/>
      <c r="BZU67" s="497"/>
      <c r="BZV67" s="497"/>
      <c r="BZW67" s="497"/>
      <c r="BZX67" s="497"/>
      <c r="BZY67" s="497"/>
      <c r="BZZ67" s="497"/>
      <c r="CAA67" s="497"/>
      <c r="CAB67" s="497"/>
      <c r="CAC67" s="497"/>
      <c r="CAD67" s="497"/>
      <c r="CAE67" s="497"/>
      <c r="CAF67" s="497"/>
      <c r="CAG67" s="497"/>
      <c r="CAH67" s="497"/>
      <c r="CAI67" s="497"/>
      <c r="CAJ67" s="497"/>
      <c r="CAK67" s="497"/>
      <c r="CAL67" s="497"/>
      <c r="CAM67" s="497"/>
      <c r="CAN67" s="497"/>
      <c r="CAO67" s="497"/>
      <c r="CAP67" s="497"/>
      <c r="CAQ67" s="497"/>
      <c r="CAR67" s="497"/>
      <c r="CAS67" s="497"/>
      <c r="CAT67" s="497"/>
      <c r="CAU67" s="497"/>
      <c r="CAV67" s="497"/>
      <c r="CAW67" s="497"/>
      <c r="CAX67" s="497"/>
      <c r="CAY67" s="497"/>
      <c r="CAZ67" s="497"/>
      <c r="CBA67" s="497"/>
      <c r="CBB67" s="497"/>
      <c r="CBC67" s="497"/>
      <c r="CBD67" s="497"/>
      <c r="CBE67" s="497"/>
      <c r="CBF67" s="497"/>
      <c r="CBG67" s="497"/>
      <c r="CBH67" s="497"/>
      <c r="CBI67" s="497"/>
      <c r="CBJ67" s="497"/>
      <c r="CBK67" s="497"/>
      <c r="CBL67" s="497"/>
      <c r="CBM67" s="497"/>
      <c r="CBN67" s="497"/>
      <c r="CBO67" s="497"/>
      <c r="CBP67" s="497"/>
      <c r="CBQ67" s="497"/>
      <c r="CBR67" s="497"/>
      <c r="CBS67" s="497"/>
      <c r="CBT67" s="497"/>
      <c r="CBU67" s="497"/>
      <c r="CBV67" s="497"/>
      <c r="CBW67" s="497"/>
      <c r="CBX67" s="497"/>
      <c r="CBY67" s="497"/>
      <c r="CBZ67" s="497"/>
      <c r="CCA67" s="497"/>
      <c r="CCB67" s="497"/>
      <c r="CCC67" s="497"/>
      <c r="CCD67" s="497"/>
      <c r="CCE67" s="497"/>
      <c r="CCF67" s="497"/>
      <c r="CCG67" s="497"/>
      <c r="CCH67" s="497"/>
      <c r="CCI67" s="497"/>
      <c r="CCJ67" s="497"/>
      <c r="CCK67" s="497"/>
      <c r="CCL67" s="497"/>
      <c r="CCM67" s="497"/>
      <c r="CCN67" s="497"/>
      <c r="CCO67" s="497"/>
      <c r="CCP67" s="497"/>
      <c r="CCQ67" s="497"/>
      <c r="CCR67" s="497"/>
      <c r="CCS67" s="497"/>
      <c r="CCT67" s="497"/>
      <c r="CCU67" s="497"/>
      <c r="CCV67" s="497"/>
      <c r="CCW67" s="497"/>
      <c r="CCX67" s="497"/>
      <c r="CCY67" s="497"/>
      <c r="CCZ67" s="497"/>
      <c r="CDA67" s="497"/>
      <c r="CDB67" s="497"/>
      <c r="CDC67" s="497"/>
      <c r="CDD67" s="497"/>
      <c r="CDE67" s="497"/>
      <c r="CDF67" s="497"/>
      <c r="CDG67" s="497"/>
      <c r="CDH67" s="497"/>
      <c r="CDI67" s="497"/>
      <c r="CDJ67" s="497"/>
      <c r="CDK67" s="497"/>
      <c r="CDL67" s="497"/>
      <c r="CDM67" s="497"/>
      <c r="CDN67" s="497"/>
      <c r="CDO67" s="497"/>
      <c r="CDP67" s="497"/>
      <c r="CDQ67" s="497"/>
      <c r="CDR67" s="497"/>
      <c r="CDS67" s="497"/>
      <c r="CDT67" s="497"/>
      <c r="CDU67" s="497"/>
      <c r="CDV67" s="497"/>
      <c r="CDW67" s="497"/>
      <c r="CDX67" s="497"/>
      <c r="CDY67" s="497"/>
      <c r="CDZ67" s="497"/>
      <c r="CEA67" s="497"/>
      <c r="CEB67" s="497"/>
      <c r="CEC67" s="497"/>
      <c r="CED67" s="497"/>
      <c r="CEE67" s="497"/>
      <c r="CEF67" s="497"/>
      <c r="CEG67" s="497"/>
      <c r="CEH67" s="497"/>
      <c r="CEI67" s="497"/>
      <c r="CEJ67" s="497"/>
      <c r="CEK67" s="497"/>
      <c r="CEL67" s="497"/>
      <c r="CEM67" s="497"/>
      <c r="CEN67" s="497"/>
      <c r="CEO67" s="497"/>
      <c r="CEP67" s="497"/>
      <c r="CEQ67" s="497"/>
      <c r="CER67" s="497"/>
      <c r="CES67" s="497"/>
      <c r="CET67" s="497"/>
      <c r="CEU67" s="497"/>
      <c r="CEV67" s="497"/>
      <c r="CEW67" s="497"/>
      <c r="CEX67" s="497"/>
      <c r="CEY67" s="497"/>
      <c r="CEZ67" s="497"/>
      <c r="CFA67" s="497"/>
      <c r="CFB67" s="497"/>
      <c r="CFC67" s="497"/>
      <c r="CFD67" s="497"/>
      <c r="CFE67" s="497"/>
      <c r="CFF67" s="497"/>
      <c r="CFG67" s="497"/>
      <c r="CFH67" s="497"/>
      <c r="CFI67" s="497"/>
      <c r="CFJ67" s="497"/>
      <c r="CFK67" s="497"/>
      <c r="CFL67" s="497"/>
      <c r="CFM67" s="497"/>
      <c r="CFN67" s="497"/>
      <c r="CFO67" s="497"/>
      <c r="CFP67" s="497"/>
      <c r="CFQ67" s="497"/>
      <c r="CFR67" s="497"/>
      <c r="CFS67" s="497"/>
      <c r="CFT67" s="497"/>
      <c r="CFU67" s="497"/>
      <c r="CFV67" s="497"/>
      <c r="CFW67" s="497"/>
      <c r="CFX67" s="497"/>
      <c r="CFY67" s="497"/>
      <c r="CFZ67" s="497"/>
      <c r="CGA67" s="497"/>
      <c r="CGB67" s="497"/>
      <c r="CGC67" s="497"/>
      <c r="CGD67" s="497"/>
      <c r="CGE67" s="497"/>
      <c r="CGF67" s="497"/>
      <c r="CGG67" s="497"/>
      <c r="CGH67" s="497"/>
      <c r="CGI67" s="497"/>
      <c r="CGJ67" s="497"/>
      <c r="CGK67" s="497"/>
      <c r="CGL67" s="497"/>
      <c r="CGM67" s="497"/>
      <c r="CGN67" s="497"/>
      <c r="CGO67" s="497"/>
      <c r="CGP67" s="497"/>
      <c r="CGQ67" s="497"/>
      <c r="CGR67" s="497"/>
      <c r="CGS67" s="497"/>
      <c r="CGT67" s="497"/>
      <c r="CGU67" s="497"/>
      <c r="CGV67" s="497"/>
      <c r="CGW67" s="497"/>
      <c r="CGX67" s="497"/>
      <c r="CGY67" s="497"/>
      <c r="CGZ67" s="497"/>
      <c r="CHA67" s="497"/>
      <c r="CHB67" s="497"/>
      <c r="CHC67" s="497"/>
      <c r="CHD67" s="497"/>
      <c r="CHE67" s="497"/>
      <c r="CHF67" s="497"/>
      <c r="CHG67" s="497"/>
      <c r="CHH67" s="497"/>
      <c r="CHI67" s="497"/>
      <c r="CHJ67" s="497"/>
      <c r="CHK67" s="497"/>
      <c r="CHL67" s="497"/>
      <c r="CHM67" s="497"/>
      <c r="CHN67" s="497"/>
      <c r="CHO67" s="497"/>
      <c r="CHP67" s="497"/>
      <c r="CHQ67" s="497"/>
      <c r="CHR67" s="497"/>
      <c r="CHS67" s="497"/>
      <c r="CHT67" s="497"/>
      <c r="CHU67" s="497"/>
      <c r="CHV67" s="497"/>
      <c r="CHW67" s="497"/>
      <c r="CHX67" s="497"/>
      <c r="CHY67" s="497"/>
      <c r="CHZ67" s="497"/>
      <c r="CIA67" s="497"/>
      <c r="CIB67" s="497"/>
      <c r="CIC67" s="497"/>
      <c r="CID67" s="497"/>
      <c r="CIE67" s="497"/>
      <c r="CIF67" s="497"/>
      <c r="CIG67" s="497"/>
      <c r="CIH67" s="497"/>
      <c r="CII67" s="497"/>
      <c r="CIJ67" s="497"/>
      <c r="CIK67" s="497"/>
      <c r="CIL67" s="497"/>
      <c r="CIM67" s="497"/>
      <c r="CIN67" s="497"/>
      <c r="CIO67" s="497"/>
      <c r="CIP67" s="497"/>
      <c r="CIQ67" s="497"/>
      <c r="CIR67" s="497"/>
      <c r="CIS67" s="497"/>
      <c r="CIT67" s="497"/>
      <c r="CIU67" s="497"/>
      <c r="CIV67" s="497"/>
      <c r="CIW67" s="497"/>
      <c r="CIX67" s="497"/>
      <c r="CIY67" s="497"/>
      <c r="CIZ67" s="497"/>
      <c r="CJA67" s="497"/>
      <c r="CJB67" s="497"/>
      <c r="CJC67" s="497"/>
      <c r="CJD67" s="497"/>
      <c r="CJE67" s="497"/>
      <c r="CJF67" s="497"/>
      <c r="CJG67" s="497"/>
      <c r="CJH67" s="497"/>
      <c r="CJI67" s="497"/>
      <c r="CJJ67" s="497"/>
      <c r="CJK67" s="497"/>
      <c r="CJL67" s="497"/>
      <c r="CJM67" s="497"/>
      <c r="CJN67" s="497"/>
      <c r="CJO67" s="497"/>
      <c r="CJP67" s="497"/>
      <c r="CJQ67" s="497"/>
      <c r="CJR67" s="497"/>
      <c r="CJS67" s="497"/>
      <c r="CJT67" s="497"/>
      <c r="CJU67" s="497"/>
      <c r="CJV67" s="497"/>
      <c r="CJW67" s="497"/>
      <c r="CJX67" s="497"/>
      <c r="CJY67" s="497"/>
      <c r="CJZ67" s="497"/>
      <c r="CKA67" s="497"/>
      <c r="CKB67" s="497"/>
      <c r="CKC67" s="497"/>
      <c r="CKD67" s="497"/>
      <c r="CKE67" s="497"/>
      <c r="CKF67" s="497"/>
      <c r="CKG67" s="497"/>
      <c r="CKH67" s="497"/>
      <c r="CKI67" s="497"/>
      <c r="CKJ67" s="497"/>
      <c r="CKK67" s="497"/>
      <c r="CKL67" s="497"/>
      <c r="CKM67" s="497"/>
      <c r="CKN67" s="497"/>
      <c r="CKO67" s="497"/>
      <c r="CKP67" s="497"/>
      <c r="CKQ67" s="497"/>
      <c r="CKR67" s="497"/>
      <c r="CKS67" s="497"/>
      <c r="CKT67" s="497"/>
      <c r="CKU67" s="497"/>
      <c r="CKV67" s="497"/>
      <c r="CKW67" s="497"/>
      <c r="CKX67" s="497"/>
      <c r="CKY67" s="497"/>
      <c r="CKZ67" s="497"/>
      <c r="CLA67" s="497"/>
      <c r="CLB67" s="497"/>
      <c r="CLC67" s="497"/>
      <c r="CLD67" s="497"/>
      <c r="CLE67" s="497"/>
      <c r="CLF67" s="497"/>
      <c r="CLG67" s="497"/>
      <c r="CLH67" s="497"/>
      <c r="CLI67" s="497"/>
      <c r="CLJ67" s="497"/>
      <c r="CLK67" s="497"/>
      <c r="CLL67" s="497"/>
      <c r="CLM67" s="497"/>
      <c r="CLN67" s="497"/>
      <c r="CLO67" s="497"/>
      <c r="CLP67" s="497"/>
      <c r="CLQ67" s="497"/>
      <c r="CLR67" s="497"/>
      <c r="CLS67" s="497"/>
      <c r="CLT67" s="497"/>
      <c r="CLU67" s="497"/>
      <c r="CLV67" s="497"/>
      <c r="CLW67" s="497"/>
      <c r="CLX67" s="497"/>
      <c r="CLY67" s="497"/>
      <c r="CLZ67" s="497"/>
      <c r="CMA67" s="497"/>
      <c r="CMB67" s="497"/>
      <c r="CMC67" s="497"/>
      <c r="CMD67" s="497"/>
      <c r="CME67" s="497"/>
      <c r="CMF67" s="497"/>
      <c r="CMG67" s="497"/>
      <c r="CMH67" s="497"/>
      <c r="CMI67" s="497"/>
      <c r="CMJ67" s="497"/>
      <c r="CMK67" s="497"/>
      <c r="CML67" s="497"/>
      <c r="CMM67" s="497"/>
      <c r="CMN67" s="497"/>
      <c r="CMO67" s="497"/>
      <c r="CMP67" s="497"/>
      <c r="CMQ67" s="497"/>
      <c r="CMR67" s="497"/>
      <c r="CMS67" s="497"/>
      <c r="CMT67" s="497"/>
      <c r="CMU67" s="497"/>
      <c r="CMV67" s="497"/>
      <c r="CMW67" s="497"/>
      <c r="CMX67" s="497"/>
      <c r="CMY67" s="497"/>
      <c r="CMZ67" s="497"/>
      <c r="CNA67" s="497"/>
      <c r="CNB67" s="497"/>
      <c r="CNC67" s="497"/>
      <c r="CND67" s="497"/>
      <c r="CNE67" s="497"/>
      <c r="CNF67" s="497"/>
      <c r="CNG67" s="497"/>
      <c r="CNH67" s="497"/>
      <c r="CNI67" s="497"/>
      <c r="CNJ67" s="497"/>
      <c r="CNK67" s="497"/>
      <c r="CNL67" s="497"/>
      <c r="CNM67" s="497"/>
      <c r="CNN67" s="497"/>
      <c r="CNO67" s="497"/>
      <c r="CNP67" s="497"/>
      <c r="CNQ67" s="497"/>
      <c r="CNR67" s="497"/>
      <c r="CNS67" s="497"/>
      <c r="CNT67" s="497"/>
      <c r="CNU67" s="497"/>
      <c r="CNV67" s="497"/>
      <c r="CNW67" s="497"/>
      <c r="CNX67" s="497"/>
      <c r="CNY67" s="497"/>
      <c r="CNZ67" s="497"/>
      <c r="COA67" s="497"/>
      <c r="COB67" s="497"/>
      <c r="COC67" s="497"/>
      <c r="COD67" s="497"/>
      <c r="COE67" s="497"/>
      <c r="COF67" s="497"/>
      <c r="COG67" s="497"/>
      <c r="COH67" s="497"/>
      <c r="COI67" s="497"/>
      <c r="COJ67" s="497"/>
      <c r="COK67" s="497"/>
      <c r="COL67" s="497"/>
      <c r="COM67" s="497"/>
      <c r="CON67" s="497"/>
      <c r="COO67" s="497"/>
      <c r="COP67" s="497"/>
      <c r="COQ67" s="497"/>
      <c r="COR67" s="497"/>
      <c r="COS67" s="497"/>
      <c r="COT67" s="497"/>
      <c r="COU67" s="497"/>
      <c r="COV67" s="497"/>
      <c r="COW67" s="497"/>
      <c r="COX67" s="497"/>
      <c r="COY67" s="497"/>
      <c r="COZ67" s="497"/>
      <c r="CPA67" s="497"/>
      <c r="CPB67" s="497"/>
      <c r="CPC67" s="497"/>
      <c r="CPD67" s="497"/>
      <c r="CPE67" s="497"/>
      <c r="CPF67" s="497"/>
      <c r="CPG67" s="497"/>
      <c r="CPH67" s="497"/>
      <c r="CPI67" s="497"/>
      <c r="CPJ67" s="497"/>
      <c r="CPK67" s="497"/>
      <c r="CPL67" s="497"/>
      <c r="CPM67" s="497"/>
      <c r="CPN67" s="497"/>
      <c r="CPO67" s="497"/>
      <c r="CPP67" s="497"/>
      <c r="CPQ67" s="497"/>
      <c r="CPR67" s="497"/>
      <c r="CPS67" s="497"/>
      <c r="CPT67" s="497"/>
      <c r="CPU67" s="497"/>
      <c r="CPV67" s="497"/>
      <c r="CPW67" s="497"/>
      <c r="CPX67" s="497"/>
      <c r="CPY67" s="497"/>
      <c r="CPZ67" s="497"/>
      <c r="CQA67" s="497"/>
      <c r="CQB67" s="497"/>
      <c r="CQC67" s="497"/>
      <c r="CQD67" s="497"/>
      <c r="CQE67" s="497"/>
      <c r="CQF67" s="497"/>
      <c r="CQG67" s="497"/>
      <c r="CQH67" s="497"/>
      <c r="CQI67" s="497"/>
      <c r="CQJ67" s="497"/>
      <c r="CQK67" s="497"/>
      <c r="CQL67" s="497"/>
      <c r="CQM67" s="497"/>
      <c r="CQN67" s="497"/>
      <c r="CQO67" s="497"/>
      <c r="CQP67" s="497"/>
      <c r="CQQ67" s="497"/>
      <c r="CQR67" s="497"/>
      <c r="CQS67" s="497"/>
      <c r="CQT67" s="497"/>
      <c r="CQU67" s="497"/>
      <c r="CQV67" s="497"/>
      <c r="CQW67" s="497"/>
      <c r="CQX67" s="497"/>
      <c r="CQY67" s="497"/>
      <c r="CQZ67" s="497"/>
      <c r="CRA67" s="497"/>
      <c r="CRB67" s="497"/>
      <c r="CRC67" s="497"/>
      <c r="CRD67" s="497"/>
      <c r="CRE67" s="497"/>
      <c r="CRF67" s="497"/>
      <c r="CRG67" s="497"/>
      <c r="CRH67" s="497"/>
      <c r="CRI67" s="497"/>
      <c r="CRJ67" s="497"/>
      <c r="CRK67" s="497"/>
      <c r="CRL67" s="497"/>
      <c r="CRM67" s="497"/>
      <c r="CRN67" s="497"/>
      <c r="CRO67" s="497"/>
      <c r="CRP67" s="497"/>
      <c r="CRQ67" s="497"/>
      <c r="CRR67" s="497"/>
      <c r="CRS67" s="497"/>
      <c r="CRT67" s="497"/>
      <c r="CRU67" s="497"/>
      <c r="CRV67" s="497"/>
      <c r="CRW67" s="497"/>
      <c r="CRX67" s="497"/>
      <c r="CRY67" s="497"/>
      <c r="CRZ67" s="497"/>
      <c r="CSA67" s="497"/>
      <c r="CSB67" s="497"/>
      <c r="CSC67" s="497"/>
      <c r="CSD67" s="497"/>
      <c r="CSE67" s="497"/>
      <c r="CSF67" s="497"/>
      <c r="CSG67" s="497"/>
      <c r="CSH67" s="497"/>
      <c r="CSI67" s="497"/>
      <c r="CSJ67" s="497"/>
      <c r="CSK67" s="497"/>
      <c r="CSL67" s="497"/>
      <c r="CSM67" s="497"/>
      <c r="CSN67" s="497"/>
      <c r="CSO67" s="497"/>
      <c r="CSP67" s="497"/>
      <c r="CSQ67" s="497"/>
      <c r="CSR67" s="497"/>
      <c r="CSS67" s="497"/>
      <c r="CST67" s="497"/>
      <c r="CSU67" s="497"/>
      <c r="CSV67" s="497"/>
      <c r="CSW67" s="497"/>
      <c r="CSX67" s="497"/>
      <c r="CSY67" s="497"/>
      <c r="CSZ67" s="497"/>
      <c r="CTA67" s="497"/>
      <c r="CTB67" s="497"/>
      <c r="CTC67" s="497"/>
      <c r="CTD67" s="497"/>
      <c r="CTE67" s="497"/>
      <c r="CTF67" s="497"/>
      <c r="CTG67" s="497"/>
      <c r="CTH67" s="497"/>
      <c r="CTI67" s="497"/>
      <c r="CTJ67" s="497"/>
      <c r="CTK67" s="497"/>
      <c r="CTL67" s="497"/>
      <c r="CTM67" s="497"/>
      <c r="CTN67" s="497"/>
      <c r="CTO67" s="497"/>
      <c r="CTP67" s="497"/>
      <c r="CTQ67" s="497"/>
      <c r="CTR67" s="497"/>
      <c r="CTS67" s="497"/>
      <c r="CTT67" s="497"/>
      <c r="CTU67" s="497"/>
      <c r="CTV67" s="497"/>
      <c r="CTW67" s="497"/>
      <c r="CTX67" s="497"/>
      <c r="CTY67" s="497"/>
      <c r="CTZ67" s="497"/>
      <c r="CUA67" s="497"/>
      <c r="CUB67" s="497"/>
      <c r="CUC67" s="497"/>
      <c r="CUD67" s="497"/>
      <c r="CUE67" s="497"/>
      <c r="CUF67" s="497"/>
      <c r="CUG67" s="497"/>
      <c r="CUH67" s="497"/>
      <c r="CUI67" s="497"/>
      <c r="CUJ67" s="497"/>
      <c r="CUK67" s="497"/>
      <c r="CUL67" s="497"/>
      <c r="CUM67" s="497"/>
      <c r="CUN67" s="497"/>
      <c r="CUO67" s="497"/>
      <c r="CUP67" s="497"/>
      <c r="CUQ67" s="497"/>
      <c r="CUR67" s="497"/>
      <c r="CUS67" s="497"/>
      <c r="CUT67" s="497"/>
      <c r="CUU67" s="497"/>
      <c r="CUV67" s="497"/>
      <c r="CUW67" s="497"/>
      <c r="CUX67" s="497"/>
      <c r="CUY67" s="497"/>
      <c r="CUZ67" s="497"/>
      <c r="CVA67" s="497"/>
      <c r="CVB67" s="497"/>
      <c r="CVC67" s="497"/>
      <c r="CVD67" s="497"/>
      <c r="CVE67" s="497"/>
      <c r="CVF67" s="497"/>
      <c r="CVG67" s="497"/>
      <c r="CVH67" s="497"/>
      <c r="CVI67" s="497"/>
      <c r="CVJ67" s="497"/>
      <c r="CVK67" s="497"/>
      <c r="CVL67" s="497"/>
      <c r="CVM67" s="497"/>
      <c r="CVN67" s="497"/>
      <c r="CVO67" s="497"/>
      <c r="CVP67" s="497"/>
      <c r="CVQ67" s="497"/>
      <c r="CVR67" s="497"/>
      <c r="CVS67" s="497"/>
      <c r="CVT67" s="497"/>
      <c r="CVU67" s="497"/>
      <c r="CVV67" s="497"/>
      <c r="CVW67" s="497"/>
      <c r="CVX67" s="497"/>
      <c r="CVY67" s="497"/>
      <c r="CVZ67" s="497"/>
      <c r="CWA67" s="497"/>
      <c r="CWB67" s="497"/>
      <c r="CWC67" s="497"/>
      <c r="CWD67" s="497"/>
      <c r="CWE67" s="497"/>
      <c r="CWF67" s="497"/>
      <c r="CWG67" s="497"/>
      <c r="CWH67" s="497"/>
      <c r="CWI67" s="497"/>
      <c r="CWJ67" s="497"/>
      <c r="CWK67" s="497"/>
      <c r="CWL67" s="497"/>
      <c r="CWM67" s="497"/>
      <c r="CWN67" s="497"/>
      <c r="CWO67" s="497"/>
      <c r="CWP67" s="497"/>
      <c r="CWQ67" s="497"/>
      <c r="CWR67" s="497"/>
      <c r="CWS67" s="497"/>
      <c r="CWT67" s="497"/>
      <c r="CWU67" s="497"/>
      <c r="CWV67" s="497"/>
      <c r="CWW67" s="497"/>
      <c r="CWX67" s="497"/>
      <c r="CWY67" s="497"/>
      <c r="CWZ67" s="497"/>
      <c r="CXA67" s="497"/>
      <c r="CXB67" s="497"/>
      <c r="CXC67" s="497"/>
      <c r="CXD67" s="497"/>
      <c r="CXE67" s="497"/>
      <c r="CXF67" s="497"/>
      <c r="CXG67" s="497"/>
      <c r="CXH67" s="497"/>
      <c r="CXI67" s="497"/>
      <c r="CXJ67" s="497"/>
      <c r="CXK67" s="497"/>
      <c r="CXL67" s="497"/>
      <c r="CXM67" s="497"/>
      <c r="CXN67" s="497"/>
      <c r="CXO67" s="497"/>
      <c r="CXP67" s="497"/>
      <c r="CXQ67" s="497"/>
      <c r="CXR67" s="497"/>
      <c r="CXS67" s="497"/>
      <c r="CXT67" s="497"/>
      <c r="CXU67" s="497"/>
      <c r="CXV67" s="497"/>
      <c r="CXW67" s="497"/>
      <c r="CXX67" s="497"/>
      <c r="CXY67" s="497"/>
      <c r="CXZ67" s="497"/>
      <c r="CYA67" s="497"/>
      <c r="CYB67" s="497"/>
      <c r="CYC67" s="497"/>
      <c r="CYD67" s="497"/>
      <c r="CYE67" s="497"/>
      <c r="CYF67" s="497"/>
      <c r="CYG67" s="497"/>
      <c r="CYH67" s="497"/>
      <c r="CYI67" s="497"/>
      <c r="CYJ67" s="497"/>
      <c r="CYK67" s="497"/>
      <c r="CYL67" s="497"/>
      <c r="CYM67" s="497"/>
      <c r="CYN67" s="497"/>
      <c r="CYO67" s="497"/>
      <c r="CYP67" s="497"/>
      <c r="CYQ67" s="497"/>
      <c r="CYR67" s="497"/>
      <c r="CYS67" s="497"/>
      <c r="CYT67" s="497"/>
      <c r="CYU67" s="497"/>
      <c r="CYV67" s="497"/>
      <c r="CYW67" s="497"/>
      <c r="CYX67" s="497"/>
      <c r="CYY67" s="497"/>
      <c r="CYZ67" s="497"/>
      <c r="CZA67" s="497"/>
      <c r="CZB67" s="497"/>
      <c r="CZC67" s="497"/>
      <c r="CZD67" s="497"/>
      <c r="CZE67" s="497"/>
      <c r="CZF67" s="497"/>
      <c r="CZG67" s="497"/>
      <c r="CZH67" s="497"/>
      <c r="CZI67" s="497"/>
      <c r="CZJ67" s="497"/>
      <c r="CZK67" s="497"/>
      <c r="CZL67" s="497"/>
      <c r="CZM67" s="497"/>
      <c r="CZN67" s="497"/>
      <c r="CZO67" s="497"/>
      <c r="CZP67" s="497"/>
      <c r="CZQ67" s="497"/>
      <c r="CZR67" s="497"/>
      <c r="CZS67" s="497"/>
      <c r="CZT67" s="497"/>
      <c r="CZU67" s="497"/>
      <c r="CZV67" s="497"/>
      <c r="CZW67" s="497"/>
      <c r="CZX67" s="497"/>
      <c r="CZY67" s="497"/>
      <c r="CZZ67" s="497"/>
      <c r="DAA67" s="497"/>
      <c r="DAB67" s="497"/>
      <c r="DAC67" s="497"/>
      <c r="DAD67" s="497"/>
      <c r="DAE67" s="497"/>
      <c r="DAF67" s="497"/>
      <c r="DAG67" s="497"/>
      <c r="DAH67" s="497"/>
      <c r="DAI67" s="497"/>
      <c r="DAJ67" s="497"/>
      <c r="DAK67" s="497"/>
      <c r="DAL67" s="497"/>
      <c r="DAM67" s="497"/>
      <c r="DAN67" s="497"/>
      <c r="DAO67" s="497"/>
      <c r="DAP67" s="497"/>
      <c r="DAQ67" s="497"/>
      <c r="DAR67" s="497"/>
      <c r="DAS67" s="497"/>
      <c r="DAT67" s="497"/>
      <c r="DAU67" s="497"/>
      <c r="DAV67" s="497"/>
      <c r="DAW67" s="497"/>
      <c r="DAX67" s="497"/>
      <c r="DAY67" s="497"/>
      <c r="DAZ67" s="497"/>
      <c r="DBA67" s="497"/>
      <c r="DBB67" s="497"/>
      <c r="DBC67" s="497"/>
      <c r="DBD67" s="497"/>
      <c r="DBE67" s="497"/>
      <c r="DBF67" s="497"/>
      <c r="DBG67" s="497"/>
      <c r="DBH67" s="497"/>
      <c r="DBI67" s="497"/>
      <c r="DBJ67" s="497"/>
      <c r="DBK67" s="497"/>
      <c r="DBL67" s="497"/>
      <c r="DBM67" s="497"/>
      <c r="DBN67" s="497"/>
      <c r="DBO67" s="497"/>
      <c r="DBP67" s="497"/>
      <c r="DBQ67" s="497"/>
      <c r="DBR67" s="497"/>
      <c r="DBS67" s="497"/>
      <c r="DBT67" s="497"/>
      <c r="DBU67" s="497"/>
      <c r="DBV67" s="497"/>
      <c r="DBW67" s="497"/>
      <c r="DBX67" s="497"/>
      <c r="DBY67" s="497"/>
      <c r="DBZ67" s="497"/>
      <c r="DCA67" s="497"/>
      <c r="DCB67" s="497"/>
      <c r="DCC67" s="497"/>
      <c r="DCD67" s="497"/>
      <c r="DCE67" s="497"/>
      <c r="DCF67" s="497"/>
      <c r="DCG67" s="497"/>
      <c r="DCH67" s="497"/>
      <c r="DCI67" s="497"/>
      <c r="DCJ67" s="497"/>
      <c r="DCK67" s="497"/>
      <c r="DCL67" s="497"/>
      <c r="DCM67" s="497"/>
      <c r="DCN67" s="497"/>
      <c r="DCO67" s="497"/>
      <c r="DCP67" s="497"/>
      <c r="DCQ67" s="497"/>
      <c r="DCR67" s="497"/>
      <c r="DCS67" s="497"/>
      <c r="DCT67" s="497"/>
      <c r="DCU67" s="497"/>
      <c r="DCV67" s="497"/>
      <c r="DCW67" s="497"/>
      <c r="DCX67" s="497"/>
      <c r="DCY67" s="497"/>
      <c r="DCZ67" s="497"/>
      <c r="DDA67" s="497"/>
      <c r="DDB67" s="497"/>
      <c r="DDC67" s="497"/>
      <c r="DDD67" s="497"/>
      <c r="DDE67" s="497"/>
      <c r="DDF67" s="497"/>
      <c r="DDG67" s="497"/>
      <c r="DDH67" s="497"/>
      <c r="DDI67" s="497"/>
      <c r="DDJ67" s="497"/>
      <c r="DDK67" s="497"/>
      <c r="DDL67" s="497"/>
      <c r="DDM67" s="497"/>
      <c r="DDN67" s="497"/>
      <c r="DDO67" s="497"/>
      <c r="DDP67" s="497"/>
      <c r="DDQ67" s="497"/>
      <c r="DDR67" s="497"/>
      <c r="DDS67" s="497"/>
      <c r="DDT67" s="497"/>
      <c r="DDU67" s="497"/>
      <c r="DDV67" s="497"/>
      <c r="DDW67" s="497"/>
      <c r="DDX67" s="497"/>
      <c r="DDY67" s="497"/>
      <c r="DDZ67" s="497"/>
      <c r="DEA67" s="497"/>
      <c r="DEB67" s="497"/>
      <c r="DEC67" s="497"/>
      <c r="DED67" s="497"/>
      <c r="DEE67" s="497"/>
      <c r="DEF67" s="497"/>
      <c r="DEG67" s="497"/>
      <c r="DEH67" s="497"/>
      <c r="DEI67" s="497"/>
      <c r="DEJ67" s="497"/>
      <c r="DEK67" s="497"/>
      <c r="DEL67" s="497"/>
      <c r="DEM67" s="497"/>
      <c r="DEN67" s="497"/>
      <c r="DEO67" s="497"/>
      <c r="DEP67" s="497"/>
      <c r="DEQ67" s="497"/>
      <c r="DER67" s="497"/>
      <c r="DES67" s="497"/>
      <c r="DET67" s="497"/>
      <c r="DEU67" s="497"/>
      <c r="DEV67" s="497"/>
      <c r="DEW67" s="497"/>
      <c r="DEX67" s="497"/>
      <c r="DEY67" s="497"/>
      <c r="DEZ67" s="497"/>
      <c r="DFA67" s="497"/>
      <c r="DFB67" s="497"/>
      <c r="DFC67" s="497"/>
      <c r="DFD67" s="497"/>
      <c r="DFE67" s="497"/>
      <c r="DFF67" s="497"/>
      <c r="DFG67" s="497"/>
      <c r="DFH67" s="497"/>
      <c r="DFI67" s="497"/>
      <c r="DFJ67" s="497"/>
      <c r="DFK67" s="497"/>
      <c r="DFL67" s="497"/>
      <c r="DFM67" s="497"/>
      <c r="DFN67" s="497"/>
      <c r="DFO67" s="497"/>
      <c r="DFP67" s="497"/>
      <c r="DFQ67" s="497"/>
      <c r="DFR67" s="497"/>
      <c r="DFS67" s="497"/>
      <c r="DFT67" s="497"/>
      <c r="DFU67" s="497"/>
      <c r="DFV67" s="497"/>
      <c r="DFW67" s="497"/>
      <c r="DFX67" s="497"/>
      <c r="DFY67" s="497"/>
      <c r="DFZ67" s="497"/>
      <c r="DGA67" s="497"/>
      <c r="DGB67" s="497"/>
      <c r="DGC67" s="497"/>
      <c r="DGD67" s="497"/>
      <c r="DGE67" s="497"/>
      <c r="DGF67" s="497"/>
      <c r="DGG67" s="497"/>
      <c r="DGH67" s="497"/>
      <c r="DGI67" s="497"/>
      <c r="DGJ67" s="497"/>
      <c r="DGK67" s="497"/>
      <c r="DGL67" s="497"/>
      <c r="DGM67" s="497"/>
      <c r="DGN67" s="497"/>
      <c r="DGO67" s="497"/>
      <c r="DGP67" s="497"/>
      <c r="DGQ67" s="497"/>
      <c r="DGR67" s="497"/>
      <c r="DGS67" s="497"/>
      <c r="DGT67" s="497"/>
      <c r="DGU67" s="497"/>
      <c r="DGV67" s="497"/>
      <c r="DGW67" s="497"/>
      <c r="DGX67" s="497"/>
      <c r="DGY67" s="497"/>
      <c r="DGZ67" s="497"/>
      <c r="DHA67" s="497"/>
      <c r="DHB67" s="497"/>
      <c r="DHC67" s="497"/>
      <c r="DHD67" s="497"/>
      <c r="DHE67" s="497"/>
      <c r="DHF67" s="497"/>
      <c r="DHG67" s="497"/>
      <c r="DHH67" s="497"/>
      <c r="DHI67" s="497"/>
      <c r="DHJ67" s="497"/>
      <c r="DHK67" s="497"/>
      <c r="DHL67" s="497"/>
      <c r="DHM67" s="497"/>
      <c r="DHN67" s="497"/>
      <c r="DHO67" s="497"/>
      <c r="DHP67" s="497"/>
      <c r="DHQ67" s="497"/>
      <c r="DHR67" s="497"/>
      <c r="DHS67" s="497"/>
      <c r="DHT67" s="497"/>
      <c r="DHU67" s="497"/>
      <c r="DHV67" s="497"/>
      <c r="DHW67" s="497"/>
      <c r="DHX67" s="497"/>
      <c r="DHY67" s="497"/>
      <c r="DHZ67" s="497"/>
      <c r="DIA67" s="497"/>
      <c r="DIB67" s="497"/>
      <c r="DIC67" s="497"/>
      <c r="DID67" s="497"/>
      <c r="DIE67" s="497"/>
      <c r="DIF67" s="497"/>
      <c r="DIG67" s="497"/>
      <c r="DIH67" s="497"/>
      <c r="DII67" s="497"/>
      <c r="DIJ67" s="497"/>
      <c r="DIK67" s="497"/>
      <c r="DIL67" s="497"/>
      <c r="DIM67" s="497"/>
      <c r="DIN67" s="497"/>
      <c r="DIO67" s="497"/>
      <c r="DIP67" s="497"/>
      <c r="DIQ67" s="497"/>
      <c r="DIR67" s="497"/>
      <c r="DIS67" s="497"/>
      <c r="DIT67" s="497"/>
      <c r="DIU67" s="497"/>
      <c r="DIV67" s="497"/>
      <c r="DIW67" s="497"/>
      <c r="DIX67" s="497"/>
      <c r="DIY67" s="497"/>
      <c r="DIZ67" s="497"/>
      <c r="DJA67" s="497"/>
      <c r="DJB67" s="497"/>
      <c r="DJC67" s="497"/>
      <c r="DJD67" s="497"/>
      <c r="DJE67" s="497"/>
      <c r="DJF67" s="497"/>
      <c r="DJG67" s="497"/>
      <c r="DJH67" s="497"/>
      <c r="DJI67" s="497"/>
      <c r="DJJ67" s="497"/>
      <c r="DJK67" s="497"/>
      <c r="DJL67" s="497"/>
      <c r="DJM67" s="497"/>
      <c r="DJN67" s="497"/>
      <c r="DJO67" s="497"/>
      <c r="DJP67" s="497"/>
      <c r="DJQ67" s="497"/>
      <c r="DJR67" s="497"/>
      <c r="DJS67" s="497"/>
      <c r="DJT67" s="497"/>
      <c r="DJU67" s="497"/>
      <c r="DJV67" s="497"/>
      <c r="DJW67" s="497"/>
      <c r="DJX67" s="497"/>
      <c r="DJY67" s="497"/>
      <c r="DJZ67" s="497"/>
      <c r="DKA67" s="497"/>
      <c r="DKB67" s="497"/>
      <c r="DKC67" s="497"/>
      <c r="DKD67" s="497"/>
      <c r="DKE67" s="497"/>
      <c r="DKF67" s="497"/>
      <c r="DKG67" s="497"/>
      <c r="DKH67" s="497"/>
      <c r="DKI67" s="497"/>
      <c r="DKJ67" s="497"/>
      <c r="DKK67" s="497"/>
      <c r="DKL67" s="497"/>
      <c r="DKM67" s="497"/>
      <c r="DKN67" s="497"/>
      <c r="DKO67" s="497"/>
      <c r="DKP67" s="497"/>
      <c r="DKQ67" s="497"/>
      <c r="DKR67" s="497"/>
      <c r="DKS67" s="497"/>
      <c r="DKT67" s="497"/>
      <c r="DKU67" s="497"/>
      <c r="DKV67" s="497"/>
      <c r="DKW67" s="497"/>
      <c r="DKX67" s="497"/>
      <c r="DKY67" s="497"/>
      <c r="DKZ67" s="497"/>
      <c r="DLA67" s="497"/>
      <c r="DLB67" s="497"/>
      <c r="DLC67" s="497"/>
      <c r="DLD67" s="497"/>
      <c r="DLE67" s="497"/>
      <c r="DLF67" s="497"/>
      <c r="DLG67" s="497"/>
      <c r="DLH67" s="497"/>
      <c r="DLI67" s="497"/>
      <c r="DLJ67" s="497"/>
      <c r="DLK67" s="497"/>
      <c r="DLL67" s="497"/>
      <c r="DLM67" s="497"/>
      <c r="DLN67" s="497"/>
      <c r="DLO67" s="497"/>
      <c r="DLP67" s="497"/>
      <c r="DLQ67" s="497"/>
      <c r="DLR67" s="497"/>
      <c r="DLS67" s="497"/>
      <c r="DLT67" s="497"/>
      <c r="DLU67" s="497"/>
      <c r="DLV67" s="497"/>
      <c r="DLW67" s="497"/>
      <c r="DLX67" s="497"/>
      <c r="DLY67" s="497"/>
      <c r="DLZ67" s="497"/>
      <c r="DMA67" s="497"/>
      <c r="DMB67" s="497"/>
      <c r="DMC67" s="497"/>
      <c r="DMD67" s="497"/>
      <c r="DME67" s="497"/>
      <c r="DMF67" s="497"/>
      <c r="DMG67" s="497"/>
      <c r="DMH67" s="497"/>
      <c r="DMI67" s="497"/>
      <c r="DMJ67" s="497"/>
      <c r="DMK67" s="497"/>
      <c r="DML67" s="497"/>
      <c r="DMM67" s="497"/>
      <c r="DMN67" s="497"/>
      <c r="DMO67" s="497"/>
      <c r="DMP67" s="497"/>
      <c r="DMQ67" s="497"/>
      <c r="DMR67" s="497"/>
      <c r="DMS67" s="497"/>
      <c r="DMT67" s="497"/>
      <c r="DMU67" s="497"/>
      <c r="DMV67" s="497"/>
      <c r="DMW67" s="497"/>
      <c r="DMX67" s="497"/>
      <c r="DMY67" s="497"/>
      <c r="DMZ67" s="497"/>
      <c r="DNA67" s="497"/>
      <c r="DNB67" s="497"/>
      <c r="DNC67" s="497"/>
      <c r="DND67" s="497"/>
      <c r="DNE67" s="497"/>
      <c r="DNF67" s="497"/>
      <c r="DNG67" s="497"/>
      <c r="DNH67" s="497"/>
      <c r="DNI67" s="497"/>
      <c r="DNJ67" s="497"/>
      <c r="DNK67" s="497"/>
      <c r="DNL67" s="497"/>
      <c r="DNM67" s="497"/>
      <c r="DNN67" s="497"/>
      <c r="DNO67" s="497"/>
      <c r="DNP67" s="497"/>
      <c r="DNQ67" s="497"/>
      <c r="DNR67" s="497"/>
      <c r="DNS67" s="497"/>
      <c r="DNT67" s="497"/>
      <c r="DNU67" s="497"/>
      <c r="DNV67" s="497"/>
      <c r="DNW67" s="497"/>
      <c r="DNX67" s="497"/>
      <c r="DNY67" s="497"/>
      <c r="DNZ67" s="497"/>
      <c r="DOA67" s="497"/>
      <c r="DOB67" s="497"/>
      <c r="DOC67" s="497"/>
      <c r="DOD67" s="497"/>
      <c r="DOE67" s="497"/>
      <c r="DOF67" s="497"/>
      <c r="DOG67" s="497"/>
      <c r="DOH67" s="497"/>
      <c r="DOI67" s="497"/>
      <c r="DOJ67" s="497"/>
      <c r="DOK67" s="497"/>
      <c r="DOL67" s="497"/>
      <c r="DOM67" s="497"/>
      <c r="DON67" s="497"/>
      <c r="DOO67" s="497"/>
      <c r="DOP67" s="497"/>
      <c r="DOQ67" s="497"/>
      <c r="DOR67" s="497"/>
      <c r="DOS67" s="497"/>
      <c r="DOT67" s="497"/>
      <c r="DOU67" s="497"/>
      <c r="DOV67" s="497"/>
      <c r="DOW67" s="497"/>
      <c r="DOX67" s="497"/>
      <c r="DOY67" s="497"/>
      <c r="DOZ67" s="497"/>
      <c r="DPA67" s="497"/>
      <c r="DPB67" s="497"/>
      <c r="DPC67" s="497"/>
      <c r="DPD67" s="497"/>
      <c r="DPE67" s="497"/>
      <c r="DPF67" s="497"/>
      <c r="DPG67" s="497"/>
      <c r="DPH67" s="497"/>
      <c r="DPI67" s="497"/>
      <c r="DPJ67" s="497"/>
      <c r="DPK67" s="497"/>
      <c r="DPL67" s="497"/>
      <c r="DPM67" s="497"/>
      <c r="DPN67" s="497"/>
      <c r="DPO67" s="497"/>
      <c r="DPP67" s="497"/>
      <c r="DPQ67" s="497"/>
      <c r="DPR67" s="497"/>
      <c r="DPS67" s="497"/>
      <c r="DPT67" s="497"/>
      <c r="DPU67" s="497"/>
      <c r="DPV67" s="497"/>
      <c r="DPW67" s="497"/>
      <c r="DPX67" s="497"/>
      <c r="DPY67" s="497"/>
      <c r="DPZ67" s="497"/>
      <c r="DQA67" s="497"/>
      <c r="DQB67" s="497"/>
      <c r="DQC67" s="497"/>
      <c r="DQD67" s="497"/>
      <c r="DQE67" s="497"/>
      <c r="DQF67" s="497"/>
      <c r="DQG67" s="497"/>
      <c r="DQH67" s="497"/>
      <c r="DQI67" s="497"/>
      <c r="DQJ67" s="497"/>
      <c r="DQK67" s="497"/>
      <c r="DQL67" s="497"/>
      <c r="DQM67" s="497"/>
      <c r="DQN67" s="497"/>
      <c r="DQO67" s="497"/>
      <c r="DQP67" s="497"/>
      <c r="DQQ67" s="497"/>
      <c r="DQR67" s="497"/>
      <c r="DQS67" s="497"/>
      <c r="DQT67" s="497"/>
      <c r="DQU67" s="497"/>
      <c r="DQV67" s="497"/>
      <c r="DQW67" s="497"/>
      <c r="DQX67" s="497"/>
      <c r="DQY67" s="497"/>
      <c r="DQZ67" s="497"/>
      <c r="DRA67" s="497"/>
      <c r="DRB67" s="497"/>
      <c r="DRC67" s="497"/>
      <c r="DRD67" s="497"/>
      <c r="DRE67" s="497"/>
      <c r="DRF67" s="497"/>
      <c r="DRG67" s="497"/>
      <c r="DRH67" s="497"/>
      <c r="DRI67" s="497"/>
      <c r="DRJ67" s="497"/>
      <c r="DRK67" s="497"/>
      <c r="DRL67" s="497"/>
      <c r="DRM67" s="497"/>
      <c r="DRN67" s="497"/>
      <c r="DRO67" s="497"/>
      <c r="DRP67" s="497"/>
      <c r="DRQ67" s="497"/>
      <c r="DRR67" s="497"/>
      <c r="DRS67" s="497"/>
      <c r="DRT67" s="497"/>
      <c r="DRU67" s="497"/>
      <c r="DRV67" s="497"/>
      <c r="DRW67" s="497"/>
      <c r="DRX67" s="497"/>
      <c r="DRY67" s="497"/>
      <c r="DRZ67" s="497"/>
      <c r="DSA67" s="497"/>
      <c r="DSB67" s="497"/>
      <c r="DSC67" s="497"/>
      <c r="DSD67" s="497"/>
      <c r="DSE67" s="497"/>
      <c r="DSF67" s="497"/>
      <c r="DSG67" s="497"/>
      <c r="DSH67" s="497"/>
      <c r="DSI67" s="497"/>
      <c r="DSJ67" s="497"/>
      <c r="DSK67" s="497"/>
      <c r="DSL67" s="497"/>
      <c r="DSM67" s="497"/>
      <c r="DSN67" s="497"/>
      <c r="DSO67" s="497"/>
      <c r="DSP67" s="497"/>
      <c r="DSQ67" s="497"/>
      <c r="DSR67" s="497"/>
      <c r="DSS67" s="497"/>
      <c r="DST67" s="497"/>
      <c r="DSU67" s="497"/>
      <c r="DSV67" s="497"/>
      <c r="DSW67" s="497"/>
      <c r="DSX67" s="497"/>
      <c r="DSY67" s="497"/>
      <c r="DSZ67" s="497"/>
      <c r="DTA67" s="497"/>
      <c r="DTB67" s="497"/>
      <c r="DTC67" s="497"/>
      <c r="DTD67" s="497"/>
      <c r="DTE67" s="497"/>
      <c r="DTF67" s="497"/>
      <c r="DTG67" s="497"/>
      <c r="DTH67" s="497"/>
      <c r="DTI67" s="497"/>
      <c r="DTJ67" s="497"/>
      <c r="DTK67" s="497"/>
      <c r="DTL67" s="497"/>
      <c r="DTM67" s="497"/>
      <c r="DTN67" s="497"/>
      <c r="DTO67" s="497"/>
      <c r="DTP67" s="497"/>
      <c r="DTQ67" s="497"/>
      <c r="DTR67" s="497"/>
      <c r="DTS67" s="497"/>
      <c r="DTT67" s="497"/>
      <c r="DTU67" s="497"/>
      <c r="DTV67" s="497"/>
      <c r="DTW67" s="497"/>
      <c r="DTX67" s="497"/>
      <c r="DTY67" s="497"/>
      <c r="DTZ67" s="497"/>
      <c r="DUA67" s="497"/>
      <c r="DUB67" s="497"/>
      <c r="DUC67" s="497"/>
      <c r="DUD67" s="497"/>
      <c r="DUE67" s="497"/>
      <c r="DUF67" s="497"/>
      <c r="DUG67" s="497"/>
      <c r="DUH67" s="497"/>
      <c r="DUI67" s="497"/>
      <c r="DUJ67" s="497"/>
      <c r="DUK67" s="497"/>
      <c r="DUL67" s="497"/>
      <c r="DUM67" s="497"/>
      <c r="DUN67" s="497"/>
      <c r="DUO67" s="497"/>
      <c r="DUP67" s="497"/>
      <c r="DUQ67" s="497"/>
      <c r="DUR67" s="497"/>
      <c r="DUS67" s="497"/>
      <c r="DUT67" s="497"/>
      <c r="DUU67" s="497"/>
      <c r="DUV67" s="497"/>
      <c r="DUW67" s="497"/>
      <c r="DUX67" s="497"/>
      <c r="DUY67" s="497"/>
      <c r="DUZ67" s="497"/>
      <c r="DVA67" s="497"/>
      <c r="DVB67" s="497"/>
      <c r="DVC67" s="497"/>
      <c r="DVD67" s="497"/>
      <c r="DVE67" s="497"/>
      <c r="DVF67" s="497"/>
      <c r="DVG67" s="497"/>
      <c r="DVH67" s="497"/>
      <c r="DVI67" s="497"/>
      <c r="DVJ67" s="497"/>
      <c r="DVK67" s="497"/>
      <c r="DVL67" s="497"/>
      <c r="DVM67" s="497"/>
      <c r="DVN67" s="497"/>
      <c r="DVO67" s="497"/>
      <c r="DVP67" s="497"/>
      <c r="DVQ67" s="497"/>
      <c r="DVR67" s="497"/>
      <c r="DVS67" s="497"/>
      <c r="DVT67" s="497"/>
      <c r="DVU67" s="497"/>
      <c r="DVV67" s="497"/>
      <c r="DVW67" s="497"/>
      <c r="DVX67" s="497"/>
      <c r="DVY67" s="497"/>
      <c r="DVZ67" s="497"/>
      <c r="DWA67" s="497"/>
      <c r="DWB67" s="497"/>
      <c r="DWC67" s="497"/>
      <c r="DWD67" s="497"/>
      <c r="DWE67" s="497"/>
      <c r="DWF67" s="497"/>
      <c r="DWG67" s="497"/>
      <c r="DWH67" s="497"/>
      <c r="DWI67" s="497"/>
      <c r="DWJ67" s="497"/>
      <c r="DWK67" s="497"/>
      <c r="DWL67" s="497"/>
      <c r="DWM67" s="497"/>
      <c r="DWN67" s="497"/>
      <c r="DWO67" s="497"/>
      <c r="DWP67" s="497"/>
      <c r="DWQ67" s="497"/>
      <c r="DWR67" s="497"/>
      <c r="DWS67" s="497"/>
      <c r="DWT67" s="497"/>
      <c r="DWU67" s="497"/>
      <c r="DWV67" s="497"/>
      <c r="DWW67" s="497"/>
      <c r="DWX67" s="497"/>
      <c r="DWY67" s="497"/>
      <c r="DWZ67" s="497"/>
      <c r="DXA67" s="497"/>
      <c r="DXB67" s="497"/>
      <c r="DXC67" s="497"/>
      <c r="DXD67" s="497"/>
      <c r="DXE67" s="497"/>
      <c r="DXF67" s="497"/>
      <c r="DXG67" s="497"/>
      <c r="DXH67" s="497"/>
      <c r="DXI67" s="497"/>
      <c r="DXJ67" s="497"/>
      <c r="DXK67" s="497"/>
      <c r="DXL67" s="497"/>
      <c r="DXM67" s="497"/>
      <c r="DXN67" s="497"/>
      <c r="DXO67" s="497"/>
      <c r="DXP67" s="497"/>
      <c r="DXQ67" s="497"/>
      <c r="DXR67" s="497"/>
      <c r="DXS67" s="497"/>
      <c r="DXT67" s="497"/>
      <c r="DXU67" s="497"/>
      <c r="DXV67" s="497"/>
      <c r="DXW67" s="497"/>
      <c r="DXX67" s="497"/>
      <c r="DXY67" s="497"/>
      <c r="DXZ67" s="497"/>
      <c r="DYA67" s="497"/>
      <c r="DYB67" s="497"/>
      <c r="DYC67" s="497"/>
      <c r="DYD67" s="497"/>
      <c r="DYE67" s="497"/>
      <c r="DYF67" s="497"/>
      <c r="DYG67" s="497"/>
      <c r="DYH67" s="497"/>
      <c r="DYI67" s="497"/>
      <c r="DYJ67" s="497"/>
      <c r="DYK67" s="497"/>
      <c r="DYL67" s="497"/>
      <c r="DYM67" s="497"/>
      <c r="DYN67" s="497"/>
      <c r="DYO67" s="497"/>
      <c r="DYP67" s="497"/>
      <c r="DYQ67" s="497"/>
      <c r="DYR67" s="497"/>
      <c r="DYS67" s="497"/>
      <c r="DYT67" s="497"/>
      <c r="DYU67" s="497"/>
      <c r="DYV67" s="497"/>
      <c r="DYW67" s="497"/>
      <c r="DYX67" s="497"/>
      <c r="DYY67" s="497"/>
      <c r="DYZ67" s="497"/>
      <c r="DZA67" s="497"/>
      <c r="DZB67" s="497"/>
      <c r="DZC67" s="497"/>
      <c r="DZD67" s="497"/>
      <c r="DZE67" s="497"/>
      <c r="DZF67" s="497"/>
      <c r="DZG67" s="497"/>
      <c r="DZH67" s="497"/>
      <c r="DZI67" s="497"/>
      <c r="DZJ67" s="497"/>
      <c r="DZK67" s="497"/>
      <c r="DZL67" s="497"/>
      <c r="DZM67" s="497"/>
      <c r="DZN67" s="497"/>
      <c r="DZO67" s="497"/>
      <c r="DZP67" s="497"/>
      <c r="DZQ67" s="497"/>
      <c r="DZR67" s="497"/>
      <c r="DZS67" s="497"/>
      <c r="DZT67" s="497"/>
      <c r="DZU67" s="497"/>
      <c r="DZV67" s="497"/>
      <c r="DZW67" s="497"/>
      <c r="DZX67" s="497"/>
      <c r="DZY67" s="497"/>
      <c r="DZZ67" s="497"/>
      <c r="EAA67" s="497"/>
      <c r="EAB67" s="497"/>
      <c r="EAC67" s="497"/>
      <c r="EAD67" s="497"/>
      <c r="EAE67" s="497"/>
      <c r="EAF67" s="497"/>
      <c r="EAG67" s="497"/>
      <c r="EAH67" s="497"/>
      <c r="EAI67" s="497"/>
      <c r="EAJ67" s="497"/>
      <c r="EAK67" s="497"/>
      <c r="EAL67" s="497"/>
      <c r="EAM67" s="497"/>
      <c r="EAN67" s="497"/>
      <c r="EAO67" s="497"/>
      <c r="EAP67" s="497"/>
      <c r="EAQ67" s="497"/>
      <c r="EAR67" s="497"/>
      <c r="EAS67" s="497"/>
      <c r="EAT67" s="497"/>
      <c r="EAU67" s="497"/>
      <c r="EAV67" s="497"/>
      <c r="EAW67" s="497"/>
      <c r="EAX67" s="497"/>
      <c r="EAY67" s="497"/>
      <c r="EAZ67" s="497"/>
      <c r="EBA67" s="497"/>
      <c r="EBB67" s="497"/>
      <c r="EBC67" s="497"/>
      <c r="EBD67" s="497"/>
      <c r="EBE67" s="497"/>
      <c r="EBF67" s="497"/>
      <c r="EBG67" s="497"/>
      <c r="EBH67" s="497"/>
      <c r="EBI67" s="497"/>
      <c r="EBJ67" s="497"/>
      <c r="EBK67" s="497"/>
      <c r="EBL67" s="497"/>
      <c r="EBM67" s="497"/>
      <c r="EBN67" s="497"/>
      <c r="EBO67" s="497"/>
      <c r="EBP67" s="497"/>
      <c r="EBQ67" s="497"/>
      <c r="EBR67" s="497"/>
      <c r="EBS67" s="497"/>
      <c r="EBT67" s="497"/>
      <c r="EBU67" s="497"/>
      <c r="EBV67" s="497"/>
      <c r="EBW67" s="497"/>
      <c r="EBX67" s="497"/>
      <c r="EBY67" s="497"/>
      <c r="EBZ67" s="497"/>
      <c r="ECA67" s="497"/>
      <c r="ECB67" s="497"/>
      <c r="ECC67" s="497"/>
      <c r="ECD67" s="497"/>
      <c r="ECE67" s="497"/>
      <c r="ECF67" s="497"/>
      <c r="ECG67" s="497"/>
      <c r="ECH67" s="497"/>
      <c r="ECI67" s="497"/>
      <c r="ECJ67" s="497"/>
      <c r="ECK67" s="497"/>
      <c r="ECL67" s="497"/>
      <c r="ECM67" s="497"/>
      <c r="ECN67" s="497"/>
      <c r="ECO67" s="497"/>
      <c r="ECP67" s="497"/>
      <c r="ECQ67" s="497"/>
      <c r="ECR67" s="497"/>
      <c r="ECS67" s="497"/>
      <c r="ECT67" s="497"/>
      <c r="ECU67" s="497"/>
      <c r="ECV67" s="497"/>
      <c r="ECW67" s="497"/>
      <c r="ECX67" s="497"/>
      <c r="ECY67" s="497"/>
      <c r="ECZ67" s="497"/>
      <c r="EDA67" s="497"/>
      <c r="EDB67" s="497"/>
      <c r="EDC67" s="497"/>
      <c r="EDD67" s="497"/>
      <c r="EDE67" s="497"/>
      <c r="EDF67" s="497"/>
      <c r="EDG67" s="497"/>
      <c r="EDH67" s="497"/>
      <c r="EDI67" s="497"/>
      <c r="EDJ67" s="497"/>
      <c r="EDK67" s="497"/>
      <c r="EDL67" s="497"/>
      <c r="EDM67" s="497"/>
      <c r="EDN67" s="497"/>
      <c r="EDO67" s="497"/>
      <c r="EDP67" s="497"/>
      <c r="EDQ67" s="497"/>
      <c r="EDR67" s="497"/>
      <c r="EDS67" s="497"/>
      <c r="EDT67" s="497"/>
      <c r="EDU67" s="497"/>
      <c r="EDV67" s="497"/>
      <c r="EDW67" s="497"/>
      <c r="EDX67" s="497"/>
      <c r="EDY67" s="497"/>
      <c r="EDZ67" s="497"/>
      <c r="EEA67" s="497"/>
      <c r="EEB67" s="497"/>
      <c r="EEC67" s="497"/>
      <c r="EED67" s="497"/>
      <c r="EEE67" s="497"/>
      <c r="EEF67" s="497"/>
      <c r="EEG67" s="497"/>
      <c r="EEH67" s="497"/>
      <c r="EEI67" s="497"/>
      <c r="EEJ67" s="497"/>
      <c r="EEK67" s="497"/>
      <c r="EEL67" s="497"/>
      <c r="EEM67" s="497"/>
      <c r="EEN67" s="497"/>
      <c r="EEO67" s="497"/>
      <c r="EEP67" s="497"/>
      <c r="EEQ67" s="497"/>
      <c r="EER67" s="497"/>
      <c r="EES67" s="497"/>
      <c r="EET67" s="497"/>
      <c r="EEU67" s="497"/>
      <c r="EEV67" s="497"/>
      <c r="EEW67" s="497"/>
      <c r="EEX67" s="497"/>
      <c r="EEY67" s="497"/>
      <c r="EEZ67" s="497"/>
      <c r="EFA67" s="497"/>
      <c r="EFB67" s="497"/>
      <c r="EFC67" s="497"/>
      <c r="EFD67" s="497"/>
      <c r="EFE67" s="497"/>
      <c r="EFF67" s="497"/>
      <c r="EFG67" s="497"/>
      <c r="EFH67" s="497"/>
      <c r="EFI67" s="497"/>
      <c r="EFJ67" s="497"/>
      <c r="EFK67" s="497"/>
      <c r="EFL67" s="497"/>
      <c r="EFM67" s="497"/>
      <c r="EFN67" s="497"/>
      <c r="EFO67" s="497"/>
      <c r="EFP67" s="497"/>
      <c r="EFQ67" s="497"/>
      <c r="EFR67" s="497"/>
      <c r="EFS67" s="497"/>
      <c r="EFT67" s="497"/>
      <c r="EFU67" s="497"/>
      <c r="EFV67" s="497"/>
      <c r="EFW67" s="497"/>
      <c r="EFX67" s="497"/>
      <c r="EFY67" s="497"/>
      <c r="EFZ67" s="497"/>
      <c r="EGA67" s="497"/>
      <c r="EGB67" s="497"/>
      <c r="EGC67" s="497"/>
      <c r="EGD67" s="497"/>
      <c r="EGE67" s="497"/>
      <c r="EGF67" s="497"/>
      <c r="EGG67" s="497"/>
      <c r="EGH67" s="497"/>
      <c r="EGI67" s="497"/>
      <c r="EGJ67" s="497"/>
      <c r="EGK67" s="497"/>
      <c r="EGL67" s="497"/>
      <c r="EGM67" s="497"/>
      <c r="EGN67" s="497"/>
      <c r="EGO67" s="497"/>
      <c r="EGP67" s="497"/>
      <c r="EGQ67" s="497"/>
      <c r="EGR67" s="497"/>
      <c r="EGS67" s="497"/>
      <c r="EGT67" s="497"/>
      <c r="EGU67" s="497"/>
      <c r="EGV67" s="497"/>
      <c r="EGW67" s="497"/>
      <c r="EGX67" s="497"/>
      <c r="EGY67" s="497"/>
      <c r="EGZ67" s="497"/>
      <c r="EHA67" s="497"/>
      <c r="EHB67" s="497"/>
      <c r="EHC67" s="497"/>
      <c r="EHD67" s="497"/>
      <c r="EHE67" s="497"/>
      <c r="EHF67" s="497"/>
      <c r="EHG67" s="497"/>
      <c r="EHH67" s="497"/>
      <c r="EHI67" s="497"/>
      <c r="EHJ67" s="497"/>
      <c r="EHK67" s="497"/>
      <c r="EHL67" s="497"/>
      <c r="EHM67" s="497"/>
      <c r="EHN67" s="497"/>
      <c r="EHO67" s="497"/>
      <c r="EHP67" s="497"/>
      <c r="EHQ67" s="497"/>
      <c r="EHR67" s="497"/>
      <c r="EHS67" s="497"/>
      <c r="EHT67" s="497"/>
      <c r="EHU67" s="497"/>
      <c r="EHV67" s="497"/>
      <c r="EHW67" s="497"/>
      <c r="EHX67" s="497"/>
      <c r="EHY67" s="497"/>
      <c r="EHZ67" s="497"/>
      <c r="EIA67" s="497"/>
      <c r="EIB67" s="497"/>
      <c r="EIC67" s="497"/>
      <c r="EID67" s="497"/>
      <c r="EIE67" s="497"/>
      <c r="EIF67" s="497"/>
      <c r="EIG67" s="497"/>
      <c r="EIH67" s="497"/>
      <c r="EII67" s="497"/>
      <c r="EIJ67" s="497"/>
      <c r="EIK67" s="497"/>
      <c r="EIL67" s="497"/>
      <c r="EIM67" s="497"/>
      <c r="EIN67" s="497"/>
      <c r="EIO67" s="497"/>
      <c r="EIP67" s="497"/>
      <c r="EIQ67" s="497"/>
      <c r="EIR67" s="497"/>
      <c r="EIS67" s="497"/>
      <c r="EIT67" s="497"/>
      <c r="EIU67" s="497"/>
      <c r="EIV67" s="497"/>
      <c r="EIW67" s="497"/>
      <c r="EIX67" s="497"/>
      <c r="EIY67" s="497"/>
      <c r="EIZ67" s="497"/>
      <c r="EJA67" s="497"/>
      <c r="EJB67" s="497"/>
      <c r="EJC67" s="497"/>
      <c r="EJD67" s="497"/>
      <c r="EJE67" s="497"/>
      <c r="EJF67" s="497"/>
      <c r="EJG67" s="497"/>
      <c r="EJH67" s="497"/>
      <c r="EJI67" s="497"/>
      <c r="EJJ67" s="497"/>
      <c r="EJK67" s="497"/>
      <c r="EJL67" s="497"/>
      <c r="EJM67" s="497"/>
      <c r="EJN67" s="497"/>
      <c r="EJO67" s="497"/>
      <c r="EJP67" s="497"/>
      <c r="EJQ67" s="497"/>
      <c r="EJR67" s="497"/>
      <c r="EJS67" s="497"/>
      <c r="EJT67" s="497"/>
      <c r="EJU67" s="497"/>
      <c r="EJV67" s="497"/>
      <c r="EJW67" s="497"/>
      <c r="EJX67" s="497"/>
      <c r="EJY67" s="497"/>
      <c r="EJZ67" s="497"/>
      <c r="EKA67" s="497"/>
      <c r="EKB67" s="497"/>
      <c r="EKC67" s="497"/>
      <c r="EKD67" s="497"/>
      <c r="EKE67" s="497"/>
      <c r="EKF67" s="497"/>
      <c r="EKG67" s="497"/>
      <c r="EKH67" s="497"/>
      <c r="EKI67" s="497"/>
      <c r="EKJ67" s="497"/>
      <c r="EKK67" s="497"/>
      <c r="EKL67" s="497"/>
      <c r="EKM67" s="497"/>
      <c r="EKN67" s="497"/>
      <c r="EKO67" s="497"/>
      <c r="EKP67" s="497"/>
      <c r="EKQ67" s="497"/>
      <c r="EKR67" s="497"/>
      <c r="EKS67" s="497"/>
      <c r="EKT67" s="497"/>
      <c r="EKU67" s="497"/>
      <c r="EKV67" s="497"/>
      <c r="EKW67" s="497"/>
      <c r="EKX67" s="497"/>
      <c r="EKY67" s="497"/>
      <c r="EKZ67" s="497"/>
      <c r="ELA67" s="497"/>
      <c r="ELB67" s="497"/>
      <c r="ELC67" s="497"/>
      <c r="ELD67" s="497"/>
      <c r="ELE67" s="497"/>
      <c r="ELF67" s="497"/>
      <c r="ELG67" s="497"/>
      <c r="ELH67" s="497"/>
      <c r="ELI67" s="497"/>
      <c r="ELJ67" s="497"/>
      <c r="ELK67" s="497"/>
      <c r="ELL67" s="497"/>
      <c r="ELM67" s="497"/>
      <c r="ELN67" s="497"/>
      <c r="ELO67" s="497"/>
      <c r="ELP67" s="497"/>
      <c r="ELQ67" s="497"/>
      <c r="ELR67" s="497"/>
      <c r="ELS67" s="497"/>
      <c r="ELT67" s="497"/>
      <c r="ELU67" s="497"/>
      <c r="ELV67" s="497"/>
      <c r="ELW67" s="497"/>
      <c r="ELX67" s="497"/>
      <c r="ELY67" s="497"/>
      <c r="ELZ67" s="497"/>
      <c r="EMA67" s="497"/>
      <c r="EMB67" s="497"/>
      <c r="EMC67" s="497"/>
      <c r="EMD67" s="497"/>
      <c r="EME67" s="497"/>
      <c r="EMF67" s="497"/>
      <c r="EMG67" s="497"/>
      <c r="EMH67" s="497"/>
      <c r="EMI67" s="497"/>
      <c r="EMJ67" s="497"/>
      <c r="EMK67" s="497"/>
      <c r="EML67" s="497"/>
      <c r="EMM67" s="497"/>
      <c r="EMN67" s="497"/>
      <c r="EMO67" s="497"/>
      <c r="EMP67" s="497"/>
      <c r="EMQ67" s="497"/>
      <c r="EMR67" s="497"/>
      <c r="EMS67" s="497"/>
      <c r="EMT67" s="497"/>
      <c r="EMU67" s="497"/>
      <c r="EMV67" s="497"/>
      <c r="EMW67" s="497"/>
      <c r="EMX67" s="497"/>
      <c r="EMY67" s="497"/>
      <c r="EMZ67" s="497"/>
      <c r="ENA67" s="497"/>
      <c r="ENB67" s="497"/>
      <c r="ENC67" s="497"/>
      <c r="END67" s="497"/>
      <c r="ENE67" s="497"/>
      <c r="ENF67" s="497"/>
      <c r="ENG67" s="497"/>
      <c r="ENH67" s="497"/>
      <c r="ENI67" s="497"/>
      <c r="ENJ67" s="497"/>
      <c r="ENK67" s="497"/>
      <c r="ENL67" s="497"/>
      <c r="ENM67" s="497"/>
      <c r="ENN67" s="497"/>
      <c r="ENO67" s="497"/>
      <c r="ENP67" s="497"/>
      <c r="ENQ67" s="497"/>
      <c r="ENR67" s="497"/>
      <c r="ENS67" s="497"/>
      <c r="ENT67" s="497"/>
      <c r="ENU67" s="497"/>
      <c r="ENV67" s="497"/>
      <c r="ENW67" s="497"/>
      <c r="ENX67" s="497"/>
      <c r="ENY67" s="497"/>
      <c r="ENZ67" s="497"/>
      <c r="EOA67" s="497"/>
      <c r="EOB67" s="497"/>
      <c r="EOC67" s="497"/>
      <c r="EOD67" s="497"/>
      <c r="EOE67" s="497"/>
      <c r="EOF67" s="497"/>
      <c r="EOG67" s="497"/>
      <c r="EOH67" s="497"/>
      <c r="EOI67" s="497"/>
      <c r="EOJ67" s="497"/>
      <c r="EOK67" s="497"/>
      <c r="EOL67" s="497"/>
      <c r="EOM67" s="497"/>
      <c r="EON67" s="497"/>
      <c r="EOO67" s="497"/>
      <c r="EOP67" s="497"/>
      <c r="EOQ67" s="497"/>
      <c r="EOR67" s="497"/>
      <c r="EOS67" s="497"/>
      <c r="EOT67" s="497"/>
      <c r="EOU67" s="497"/>
      <c r="EOV67" s="497"/>
      <c r="EOW67" s="497"/>
      <c r="EOX67" s="497"/>
      <c r="EOY67" s="497"/>
      <c r="EOZ67" s="497"/>
      <c r="EPA67" s="497"/>
      <c r="EPB67" s="497"/>
      <c r="EPC67" s="497"/>
      <c r="EPD67" s="497"/>
      <c r="EPE67" s="497"/>
      <c r="EPF67" s="497"/>
      <c r="EPG67" s="497"/>
      <c r="EPH67" s="497"/>
      <c r="EPI67" s="497"/>
      <c r="EPJ67" s="497"/>
      <c r="EPK67" s="497"/>
      <c r="EPL67" s="497"/>
      <c r="EPM67" s="497"/>
      <c r="EPN67" s="497"/>
      <c r="EPO67" s="497"/>
      <c r="EPP67" s="497"/>
      <c r="EPQ67" s="497"/>
      <c r="EPR67" s="497"/>
      <c r="EPS67" s="497"/>
      <c r="EPT67" s="497"/>
      <c r="EPU67" s="497"/>
      <c r="EPV67" s="497"/>
      <c r="EPW67" s="497"/>
      <c r="EPX67" s="497"/>
      <c r="EPY67" s="497"/>
      <c r="EPZ67" s="497"/>
      <c r="EQA67" s="497"/>
      <c r="EQB67" s="497"/>
      <c r="EQC67" s="497"/>
      <c r="EQD67" s="497"/>
      <c r="EQE67" s="497"/>
      <c r="EQF67" s="497"/>
      <c r="EQG67" s="497"/>
      <c r="EQH67" s="497"/>
      <c r="EQI67" s="497"/>
      <c r="EQJ67" s="497"/>
      <c r="EQK67" s="497"/>
      <c r="EQL67" s="497"/>
      <c r="EQM67" s="497"/>
      <c r="EQN67" s="497"/>
      <c r="EQO67" s="497"/>
      <c r="EQP67" s="497"/>
      <c r="EQQ67" s="497"/>
      <c r="EQR67" s="497"/>
      <c r="EQS67" s="497"/>
      <c r="EQT67" s="497"/>
      <c r="EQU67" s="497"/>
      <c r="EQV67" s="497"/>
      <c r="EQW67" s="497"/>
      <c r="EQX67" s="497"/>
      <c r="EQY67" s="497"/>
      <c r="EQZ67" s="497"/>
      <c r="ERA67" s="497"/>
      <c r="ERB67" s="497"/>
      <c r="ERC67" s="497"/>
      <c r="ERD67" s="497"/>
      <c r="ERE67" s="497"/>
      <c r="ERF67" s="497"/>
      <c r="ERG67" s="497"/>
      <c r="ERH67" s="497"/>
      <c r="ERI67" s="497"/>
      <c r="ERJ67" s="497"/>
      <c r="ERK67" s="497"/>
      <c r="ERL67" s="497"/>
      <c r="ERM67" s="497"/>
      <c r="ERN67" s="497"/>
      <c r="ERO67" s="497"/>
      <c r="ERP67" s="497"/>
      <c r="ERQ67" s="497"/>
      <c r="ERR67" s="497"/>
      <c r="ERS67" s="497"/>
      <c r="ERT67" s="497"/>
      <c r="ERU67" s="497"/>
      <c r="ERV67" s="497"/>
      <c r="ERW67" s="497"/>
      <c r="ERX67" s="497"/>
      <c r="ERY67" s="497"/>
      <c r="ERZ67" s="497"/>
      <c r="ESA67" s="497"/>
      <c r="ESB67" s="497"/>
      <c r="ESC67" s="497"/>
      <c r="ESD67" s="497"/>
      <c r="ESE67" s="497"/>
      <c r="ESF67" s="497"/>
      <c r="ESG67" s="497"/>
      <c r="ESH67" s="497"/>
      <c r="ESI67" s="497"/>
      <c r="ESJ67" s="497"/>
      <c r="ESK67" s="497"/>
      <c r="ESL67" s="497"/>
      <c r="ESM67" s="497"/>
      <c r="ESN67" s="497"/>
      <c r="ESO67" s="497"/>
      <c r="ESP67" s="497"/>
      <c r="ESQ67" s="497"/>
      <c r="ESR67" s="497"/>
      <c r="ESS67" s="497"/>
      <c r="EST67" s="497"/>
      <c r="ESU67" s="497"/>
      <c r="ESV67" s="497"/>
      <c r="ESW67" s="497"/>
      <c r="ESX67" s="497"/>
      <c r="ESY67" s="497"/>
      <c r="ESZ67" s="497"/>
      <c r="ETA67" s="497"/>
      <c r="ETB67" s="497"/>
      <c r="ETC67" s="497"/>
      <c r="ETD67" s="497"/>
      <c r="ETE67" s="497"/>
      <c r="ETF67" s="497"/>
      <c r="ETG67" s="497"/>
      <c r="ETH67" s="497"/>
      <c r="ETI67" s="497"/>
      <c r="ETJ67" s="497"/>
      <c r="ETK67" s="497"/>
      <c r="ETL67" s="497"/>
      <c r="ETM67" s="497"/>
      <c r="ETN67" s="497"/>
      <c r="ETO67" s="497"/>
      <c r="ETP67" s="497"/>
      <c r="ETQ67" s="497"/>
      <c r="ETR67" s="497"/>
      <c r="ETS67" s="497"/>
      <c r="ETT67" s="497"/>
      <c r="ETU67" s="497"/>
      <c r="ETV67" s="497"/>
      <c r="ETW67" s="497"/>
      <c r="ETX67" s="497"/>
      <c r="ETY67" s="497"/>
      <c r="ETZ67" s="497"/>
      <c r="EUA67" s="497"/>
      <c r="EUB67" s="497"/>
      <c r="EUC67" s="497"/>
      <c r="EUD67" s="497"/>
      <c r="EUE67" s="497"/>
      <c r="EUF67" s="497"/>
      <c r="EUG67" s="497"/>
      <c r="EUH67" s="497"/>
      <c r="EUI67" s="497"/>
      <c r="EUJ67" s="497"/>
      <c r="EUK67" s="497"/>
      <c r="EUL67" s="497"/>
      <c r="EUM67" s="497"/>
      <c r="EUN67" s="497"/>
      <c r="EUO67" s="497"/>
      <c r="EUP67" s="497"/>
      <c r="EUQ67" s="497"/>
      <c r="EUR67" s="497"/>
      <c r="EUS67" s="497"/>
      <c r="EUT67" s="497"/>
      <c r="EUU67" s="497"/>
      <c r="EUV67" s="497"/>
      <c r="EUW67" s="497"/>
      <c r="EUX67" s="497"/>
      <c r="EUY67" s="497"/>
      <c r="EUZ67" s="497"/>
      <c r="EVA67" s="497"/>
      <c r="EVB67" s="497"/>
      <c r="EVC67" s="497"/>
      <c r="EVD67" s="497"/>
      <c r="EVE67" s="497"/>
      <c r="EVF67" s="497"/>
      <c r="EVG67" s="497"/>
      <c r="EVH67" s="497"/>
      <c r="EVI67" s="497"/>
      <c r="EVJ67" s="497"/>
      <c r="EVK67" s="497"/>
      <c r="EVL67" s="497"/>
      <c r="EVM67" s="497"/>
      <c r="EVN67" s="497"/>
      <c r="EVO67" s="497"/>
      <c r="EVP67" s="497"/>
      <c r="EVQ67" s="497"/>
      <c r="EVR67" s="497"/>
      <c r="EVS67" s="497"/>
      <c r="EVT67" s="497"/>
      <c r="EVU67" s="497"/>
      <c r="EVV67" s="497"/>
      <c r="EVW67" s="497"/>
      <c r="EVX67" s="497"/>
      <c r="EVY67" s="497"/>
      <c r="EVZ67" s="497"/>
      <c r="EWA67" s="497"/>
      <c r="EWB67" s="497"/>
      <c r="EWC67" s="497"/>
      <c r="EWD67" s="497"/>
      <c r="EWE67" s="497"/>
      <c r="EWF67" s="497"/>
      <c r="EWG67" s="497"/>
      <c r="EWH67" s="497"/>
      <c r="EWI67" s="497"/>
      <c r="EWJ67" s="497"/>
      <c r="EWK67" s="497"/>
      <c r="EWL67" s="497"/>
      <c r="EWM67" s="497"/>
      <c r="EWN67" s="497"/>
      <c r="EWO67" s="497"/>
      <c r="EWP67" s="497"/>
      <c r="EWQ67" s="497"/>
      <c r="EWR67" s="497"/>
      <c r="EWS67" s="497"/>
      <c r="EWT67" s="497"/>
      <c r="EWU67" s="497"/>
      <c r="EWV67" s="497"/>
      <c r="EWW67" s="497"/>
      <c r="EWX67" s="497"/>
      <c r="EWY67" s="497"/>
      <c r="EWZ67" s="497"/>
      <c r="EXA67" s="497"/>
      <c r="EXB67" s="497"/>
      <c r="EXC67" s="497"/>
      <c r="EXD67" s="497"/>
      <c r="EXE67" s="497"/>
      <c r="EXF67" s="497"/>
      <c r="EXG67" s="497"/>
      <c r="EXH67" s="497"/>
      <c r="EXI67" s="497"/>
      <c r="EXJ67" s="497"/>
      <c r="EXK67" s="497"/>
      <c r="EXL67" s="497"/>
      <c r="EXM67" s="497"/>
      <c r="EXN67" s="497"/>
      <c r="EXO67" s="497"/>
      <c r="EXP67" s="497"/>
      <c r="EXQ67" s="497"/>
      <c r="EXR67" s="497"/>
      <c r="EXS67" s="497"/>
      <c r="EXT67" s="497"/>
      <c r="EXU67" s="497"/>
      <c r="EXV67" s="497"/>
      <c r="EXW67" s="497"/>
      <c r="EXX67" s="497"/>
      <c r="EXY67" s="497"/>
      <c r="EXZ67" s="497"/>
      <c r="EYA67" s="497"/>
      <c r="EYB67" s="497"/>
      <c r="EYC67" s="497"/>
      <c r="EYD67" s="497"/>
      <c r="EYE67" s="497"/>
      <c r="EYF67" s="497"/>
      <c r="EYG67" s="497"/>
      <c r="EYH67" s="497"/>
      <c r="EYI67" s="497"/>
      <c r="EYJ67" s="497"/>
      <c r="EYK67" s="497"/>
      <c r="EYL67" s="497"/>
      <c r="EYM67" s="497"/>
      <c r="EYN67" s="497"/>
      <c r="EYO67" s="497"/>
      <c r="EYP67" s="497"/>
      <c r="EYQ67" s="497"/>
      <c r="EYR67" s="497"/>
      <c r="EYS67" s="497"/>
      <c r="EYT67" s="497"/>
      <c r="EYU67" s="497"/>
      <c r="EYV67" s="497"/>
      <c r="EYW67" s="497"/>
      <c r="EYX67" s="497"/>
      <c r="EYY67" s="497"/>
      <c r="EYZ67" s="497"/>
      <c r="EZA67" s="497"/>
      <c r="EZB67" s="497"/>
      <c r="EZC67" s="497"/>
      <c r="EZD67" s="497"/>
      <c r="EZE67" s="497"/>
      <c r="EZF67" s="497"/>
      <c r="EZG67" s="497"/>
      <c r="EZH67" s="497"/>
      <c r="EZI67" s="497"/>
      <c r="EZJ67" s="497"/>
      <c r="EZK67" s="497"/>
      <c r="EZL67" s="497"/>
      <c r="EZM67" s="497"/>
      <c r="EZN67" s="497"/>
      <c r="EZO67" s="497"/>
      <c r="EZP67" s="497"/>
      <c r="EZQ67" s="497"/>
      <c r="EZR67" s="497"/>
      <c r="EZS67" s="497"/>
      <c r="EZT67" s="497"/>
      <c r="EZU67" s="497"/>
      <c r="EZV67" s="497"/>
      <c r="EZW67" s="497"/>
      <c r="EZX67" s="497"/>
      <c r="EZY67" s="497"/>
      <c r="EZZ67" s="497"/>
      <c r="FAA67" s="497"/>
      <c r="FAB67" s="497"/>
      <c r="FAC67" s="497"/>
      <c r="FAD67" s="497"/>
      <c r="FAE67" s="497"/>
      <c r="FAF67" s="497"/>
      <c r="FAG67" s="497"/>
      <c r="FAH67" s="497"/>
      <c r="FAI67" s="497"/>
      <c r="FAJ67" s="497"/>
      <c r="FAK67" s="497"/>
      <c r="FAL67" s="497"/>
      <c r="FAM67" s="497"/>
      <c r="FAN67" s="497"/>
      <c r="FAO67" s="497"/>
      <c r="FAP67" s="497"/>
      <c r="FAQ67" s="497"/>
      <c r="FAR67" s="497"/>
      <c r="FAS67" s="497"/>
      <c r="FAT67" s="497"/>
      <c r="FAU67" s="497"/>
      <c r="FAV67" s="497"/>
      <c r="FAW67" s="497"/>
      <c r="FAX67" s="497"/>
      <c r="FAY67" s="497"/>
      <c r="FAZ67" s="497"/>
      <c r="FBA67" s="497"/>
      <c r="FBB67" s="497"/>
      <c r="FBC67" s="497"/>
      <c r="FBD67" s="497"/>
      <c r="FBE67" s="497"/>
      <c r="FBF67" s="497"/>
      <c r="FBG67" s="497"/>
      <c r="FBH67" s="497"/>
      <c r="FBI67" s="497"/>
      <c r="FBJ67" s="497"/>
      <c r="FBK67" s="497"/>
      <c r="FBL67" s="497"/>
      <c r="FBM67" s="497"/>
      <c r="FBN67" s="497"/>
      <c r="FBO67" s="497"/>
      <c r="FBP67" s="497"/>
      <c r="FBQ67" s="497"/>
      <c r="FBR67" s="497"/>
      <c r="FBS67" s="497"/>
      <c r="FBT67" s="497"/>
      <c r="FBU67" s="497"/>
      <c r="FBV67" s="497"/>
      <c r="FBW67" s="497"/>
      <c r="FBX67" s="497"/>
      <c r="FBY67" s="497"/>
      <c r="FBZ67" s="497"/>
      <c r="FCA67" s="497"/>
      <c r="FCB67" s="497"/>
      <c r="FCC67" s="497"/>
      <c r="FCD67" s="497"/>
      <c r="FCE67" s="497"/>
      <c r="FCF67" s="497"/>
      <c r="FCG67" s="497"/>
      <c r="FCH67" s="497"/>
      <c r="FCI67" s="497"/>
      <c r="FCJ67" s="497"/>
      <c r="FCK67" s="497"/>
      <c r="FCL67" s="497"/>
      <c r="FCM67" s="497"/>
      <c r="FCN67" s="497"/>
      <c r="FCO67" s="497"/>
      <c r="FCP67" s="497"/>
      <c r="FCQ67" s="497"/>
      <c r="FCR67" s="497"/>
      <c r="FCS67" s="497"/>
      <c r="FCT67" s="497"/>
      <c r="FCU67" s="497"/>
      <c r="FCV67" s="497"/>
      <c r="FCW67" s="497"/>
      <c r="FCX67" s="497"/>
      <c r="FCY67" s="497"/>
      <c r="FCZ67" s="497"/>
      <c r="FDA67" s="497"/>
      <c r="FDB67" s="497"/>
      <c r="FDC67" s="497"/>
      <c r="FDD67" s="497"/>
      <c r="FDE67" s="497"/>
      <c r="FDF67" s="497"/>
      <c r="FDG67" s="497"/>
      <c r="FDH67" s="497"/>
      <c r="FDI67" s="497"/>
      <c r="FDJ67" s="497"/>
      <c r="FDK67" s="497"/>
      <c r="FDL67" s="497"/>
      <c r="FDM67" s="497"/>
      <c r="FDN67" s="497"/>
      <c r="FDO67" s="497"/>
      <c r="FDP67" s="497"/>
      <c r="FDQ67" s="497"/>
      <c r="FDR67" s="497"/>
      <c r="FDS67" s="497"/>
      <c r="FDT67" s="497"/>
      <c r="FDU67" s="497"/>
      <c r="FDV67" s="497"/>
      <c r="FDW67" s="497"/>
      <c r="FDX67" s="497"/>
      <c r="FDY67" s="497"/>
      <c r="FDZ67" s="497"/>
      <c r="FEA67" s="497"/>
      <c r="FEB67" s="497"/>
      <c r="FEC67" s="497"/>
      <c r="FED67" s="497"/>
      <c r="FEE67" s="497"/>
      <c r="FEF67" s="497"/>
      <c r="FEG67" s="497"/>
      <c r="FEH67" s="497"/>
      <c r="FEI67" s="497"/>
      <c r="FEJ67" s="497"/>
      <c r="FEK67" s="497"/>
      <c r="FEL67" s="497"/>
      <c r="FEM67" s="497"/>
      <c r="FEN67" s="497"/>
      <c r="FEO67" s="497"/>
      <c r="FEP67" s="497"/>
      <c r="FEQ67" s="497"/>
      <c r="FER67" s="497"/>
      <c r="FES67" s="497"/>
      <c r="FET67" s="497"/>
      <c r="FEU67" s="497"/>
      <c r="FEV67" s="497"/>
      <c r="FEW67" s="497"/>
      <c r="FEX67" s="497"/>
      <c r="FEY67" s="497"/>
      <c r="FEZ67" s="497"/>
      <c r="FFA67" s="497"/>
      <c r="FFB67" s="497"/>
      <c r="FFC67" s="497"/>
      <c r="FFD67" s="497"/>
      <c r="FFE67" s="497"/>
      <c r="FFF67" s="497"/>
      <c r="FFG67" s="497"/>
      <c r="FFH67" s="497"/>
      <c r="FFI67" s="497"/>
      <c r="FFJ67" s="497"/>
      <c r="FFK67" s="497"/>
      <c r="FFL67" s="497"/>
      <c r="FFM67" s="497"/>
      <c r="FFN67" s="497"/>
      <c r="FFO67" s="497"/>
      <c r="FFP67" s="497"/>
      <c r="FFQ67" s="497"/>
      <c r="FFR67" s="497"/>
      <c r="FFS67" s="497"/>
      <c r="FFT67" s="497"/>
      <c r="FFU67" s="497"/>
      <c r="FFV67" s="497"/>
      <c r="FFW67" s="497"/>
      <c r="FFX67" s="497"/>
      <c r="FFY67" s="497"/>
      <c r="FFZ67" s="497"/>
      <c r="FGA67" s="497"/>
      <c r="FGB67" s="497"/>
      <c r="FGC67" s="497"/>
      <c r="FGD67" s="497"/>
      <c r="FGE67" s="497"/>
      <c r="FGF67" s="497"/>
      <c r="FGG67" s="497"/>
      <c r="FGH67" s="497"/>
      <c r="FGI67" s="497"/>
      <c r="FGJ67" s="497"/>
      <c r="FGK67" s="497"/>
      <c r="FGL67" s="497"/>
      <c r="FGM67" s="497"/>
      <c r="FGN67" s="497"/>
      <c r="FGO67" s="497"/>
      <c r="FGP67" s="497"/>
      <c r="FGQ67" s="497"/>
      <c r="FGR67" s="497"/>
      <c r="FGS67" s="497"/>
      <c r="FGT67" s="497"/>
      <c r="FGU67" s="497"/>
      <c r="FGV67" s="497"/>
      <c r="FGW67" s="497"/>
      <c r="FGX67" s="497"/>
      <c r="FGY67" s="497"/>
      <c r="FGZ67" s="497"/>
      <c r="FHA67" s="497"/>
      <c r="FHB67" s="497"/>
      <c r="FHC67" s="497"/>
      <c r="FHD67" s="497"/>
      <c r="FHE67" s="497"/>
      <c r="FHF67" s="497"/>
      <c r="FHG67" s="497"/>
      <c r="FHH67" s="497"/>
      <c r="FHI67" s="497"/>
      <c r="FHJ67" s="497"/>
      <c r="FHK67" s="497"/>
      <c r="FHL67" s="497"/>
      <c r="FHM67" s="497"/>
      <c r="FHN67" s="497"/>
      <c r="FHO67" s="497"/>
      <c r="FHP67" s="497"/>
      <c r="FHQ67" s="497"/>
      <c r="FHR67" s="497"/>
      <c r="FHS67" s="497"/>
      <c r="FHT67" s="497"/>
      <c r="FHU67" s="497"/>
      <c r="FHV67" s="497"/>
      <c r="FHW67" s="497"/>
      <c r="FHX67" s="497"/>
      <c r="FHY67" s="497"/>
      <c r="FHZ67" s="497"/>
      <c r="FIA67" s="497"/>
      <c r="FIB67" s="497"/>
      <c r="FIC67" s="497"/>
      <c r="FID67" s="497"/>
      <c r="FIE67" s="497"/>
      <c r="FIF67" s="497"/>
      <c r="FIG67" s="497"/>
      <c r="FIH67" s="497"/>
      <c r="FII67" s="497"/>
      <c r="FIJ67" s="497"/>
      <c r="FIK67" s="497"/>
      <c r="FIL67" s="497"/>
      <c r="FIM67" s="497"/>
      <c r="FIN67" s="497"/>
      <c r="FIO67" s="497"/>
      <c r="FIP67" s="497"/>
      <c r="FIQ67" s="497"/>
      <c r="FIR67" s="497"/>
      <c r="FIS67" s="497"/>
      <c r="FIT67" s="497"/>
      <c r="FIU67" s="497"/>
      <c r="FIV67" s="497"/>
      <c r="FIW67" s="497"/>
      <c r="FIX67" s="497"/>
      <c r="FIY67" s="497"/>
      <c r="FIZ67" s="497"/>
      <c r="FJA67" s="497"/>
      <c r="FJB67" s="497"/>
      <c r="FJC67" s="497"/>
      <c r="FJD67" s="497"/>
      <c r="FJE67" s="497"/>
      <c r="FJF67" s="497"/>
      <c r="FJG67" s="497"/>
      <c r="FJH67" s="497"/>
      <c r="FJI67" s="497"/>
      <c r="FJJ67" s="497"/>
      <c r="FJK67" s="497"/>
      <c r="FJL67" s="497"/>
      <c r="FJM67" s="497"/>
      <c r="FJN67" s="497"/>
      <c r="FJO67" s="497"/>
      <c r="FJP67" s="497"/>
      <c r="FJQ67" s="497"/>
      <c r="FJR67" s="497"/>
      <c r="FJS67" s="497"/>
      <c r="FJT67" s="497"/>
      <c r="FJU67" s="497"/>
      <c r="FJV67" s="497"/>
      <c r="FJW67" s="497"/>
      <c r="FJX67" s="497"/>
      <c r="FJY67" s="497"/>
      <c r="FJZ67" s="497"/>
      <c r="FKA67" s="497"/>
      <c r="FKB67" s="497"/>
      <c r="FKC67" s="497"/>
      <c r="FKD67" s="497"/>
      <c r="FKE67" s="497"/>
      <c r="FKF67" s="497"/>
      <c r="FKG67" s="497"/>
      <c r="FKH67" s="497"/>
      <c r="FKI67" s="497"/>
      <c r="FKJ67" s="497"/>
      <c r="FKK67" s="497"/>
      <c r="FKL67" s="497"/>
      <c r="FKM67" s="497"/>
      <c r="FKN67" s="497"/>
      <c r="FKO67" s="497"/>
      <c r="FKP67" s="497"/>
      <c r="FKQ67" s="497"/>
      <c r="FKR67" s="497"/>
      <c r="FKS67" s="497"/>
      <c r="FKT67" s="497"/>
      <c r="FKU67" s="497"/>
      <c r="FKV67" s="497"/>
      <c r="FKW67" s="497"/>
      <c r="FKX67" s="497"/>
      <c r="FKY67" s="497"/>
      <c r="FKZ67" s="497"/>
      <c r="FLA67" s="497"/>
      <c r="FLB67" s="497"/>
      <c r="FLC67" s="497"/>
      <c r="FLD67" s="497"/>
      <c r="FLE67" s="497"/>
      <c r="FLF67" s="497"/>
      <c r="FLG67" s="497"/>
      <c r="FLH67" s="497"/>
      <c r="FLI67" s="497"/>
      <c r="FLJ67" s="497"/>
      <c r="FLK67" s="497"/>
      <c r="FLL67" s="497"/>
      <c r="FLM67" s="497"/>
      <c r="FLN67" s="497"/>
      <c r="FLO67" s="497"/>
      <c r="FLP67" s="497"/>
      <c r="FLQ67" s="497"/>
      <c r="FLR67" s="497"/>
      <c r="FLS67" s="497"/>
      <c r="FLT67" s="497"/>
      <c r="FLU67" s="497"/>
      <c r="FLV67" s="497"/>
      <c r="FLW67" s="497"/>
      <c r="FLX67" s="497"/>
      <c r="FLY67" s="497"/>
      <c r="FLZ67" s="497"/>
      <c r="FMA67" s="497"/>
      <c r="FMB67" s="497"/>
      <c r="FMC67" s="497"/>
      <c r="FMD67" s="497"/>
      <c r="FME67" s="497"/>
      <c r="FMF67" s="497"/>
      <c r="FMG67" s="497"/>
      <c r="FMH67" s="497"/>
      <c r="FMI67" s="497"/>
      <c r="FMJ67" s="497"/>
      <c r="FMK67" s="497"/>
      <c r="FML67" s="497"/>
      <c r="FMM67" s="497"/>
      <c r="FMN67" s="497"/>
      <c r="FMO67" s="497"/>
      <c r="FMP67" s="497"/>
      <c r="FMQ67" s="497"/>
      <c r="FMR67" s="497"/>
      <c r="FMS67" s="497"/>
      <c r="FMT67" s="497"/>
      <c r="FMU67" s="497"/>
      <c r="FMV67" s="497"/>
      <c r="FMW67" s="497"/>
      <c r="FMX67" s="497"/>
      <c r="FMY67" s="497"/>
      <c r="FMZ67" s="497"/>
      <c r="FNA67" s="497"/>
      <c r="FNB67" s="497"/>
      <c r="FNC67" s="497"/>
      <c r="FND67" s="497"/>
      <c r="FNE67" s="497"/>
      <c r="FNF67" s="497"/>
      <c r="FNG67" s="497"/>
      <c r="FNH67" s="497"/>
      <c r="FNI67" s="497"/>
      <c r="FNJ67" s="497"/>
      <c r="FNK67" s="497"/>
      <c r="FNL67" s="497"/>
      <c r="FNM67" s="497"/>
      <c r="FNN67" s="497"/>
      <c r="FNO67" s="497"/>
      <c r="FNP67" s="497"/>
      <c r="FNQ67" s="497"/>
      <c r="FNR67" s="497"/>
      <c r="FNS67" s="497"/>
      <c r="FNT67" s="497"/>
      <c r="FNU67" s="497"/>
      <c r="FNV67" s="497"/>
      <c r="FNW67" s="497"/>
      <c r="FNX67" s="497"/>
      <c r="FNY67" s="497"/>
      <c r="FNZ67" s="497"/>
      <c r="FOA67" s="497"/>
      <c r="FOB67" s="497"/>
      <c r="FOC67" s="497"/>
      <c r="FOD67" s="497"/>
      <c r="FOE67" s="497"/>
      <c r="FOF67" s="497"/>
      <c r="FOG67" s="497"/>
      <c r="FOH67" s="497"/>
      <c r="FOI67" s="497"/>
      <c r="FOJ67" s="497"/>
      <c r="FOK67" s="497"/>
      <c r="FOL67" s="497"/>
      <c r="FOM67" s="497"/>
      <c r="FON67" s="497"/>
      <c r="FOO67" s="497"/>
      <c r="FOP67" s="497"/>
      <c r="FOQ67" s="497"/>
      <c r="FOR67" s="497"/>
      <c r="FOS67" s="497"/>
      <c r="FOT67" s="497"/>
      <c r="FOU67" s="497"/>
      <c r="FOV67" s="497"/>
      <c r="FOW67" s="497"/>
      <c r="FOX67" s="497"/>
      <c r="FOY67" s="497"/>
      <c r="FOZ67" s="497"/>
      <c r="FPA67" s="497"/>
      <c r="FPB67" s="497"/>
      <c r="FPC67" s="497"/>
      <c r="FPD67" s="497"/>
      <c r="FPE67" s="497"/>
      <c r="FPF67" s="497"/>
      <c r="FPG67" s="497"/>
      <c r="FPH67" s="497"/>
      <c r="FPI67" s="497"/>
      <c r="FPJ67" s="497"/>
      <c r="FPK67" s="497"/>
      <c r="FPL67" s="497"/>
      <c r="FPM67" s="497"/>
      <c r="FPN67" s="497"/>
      <c r="FPO67" s="497"/>
      <c r="FPP67" s="497"/>
      <c r="FPQ67" s="497"/>
      <c r="FPR67" s="497"/>
      <c r="FPS67" s="497"/>
      <c r="FPT67" s="497"/>
      <c r="FPU67" s="497"/>
      <c r="FPV67" s="497"/>
      <c r="FPW67" s="497"/>
      <c r="FPX67" s="497"/>
      <c r="FPY67" s="497"/>
      <c r="FPZ67" s="497"/>
      <c r="FQA67" s="497"/>
      <c r="FQB67" s="497"/>
      <c r="FQC67" s="497"/>
      <c r="FQD67" s="497"/>
      <c r="FQE67" s="497"/>
      <c r="FQF67" s="497"/>
      <c r="FQG67" s="497"/>
      <c r="FQH67" s="497"/>
      <c r="FQI67" s="497"/>
      <c r="FQJ67" s="497"/>
      <c r="FQK67" s="497"/>
      <c r="FQL67" s="497"/>
      <c r="FQM67" s="497"/>
      <c r="FQN67" s="497"/>
      <c r="FQO67" s="497"/>
      <c r="FQP67" s="497"/>
      <c r="FQQ67" s="497"/>
      <c r="FQR67" s="497"/>
      <c r="FQS67" s="497"/>
      <c r="FQT67" s="497"/>
      <c r="FQU67" s="497"/>
      <c r="FQV67" s="497"/>
      <c r="FQW67" s="497"/>
      <c r="FQX67" s="497"/>
      <c r="FQY67" s="497"/>
      <c r="FQZ67" s="497"/>
      <c r="FRA67" s="497"/>
      <c r="FRB67" s="497"/>
      <c r="FRC67" s="497"/>
      <c r="FRD67" s="497"/>
      <c r="FRE67" s="497"/>
      <c r="FRF67" s="497"/>
      <c r="FRG67" s="497"/>
      <c r="FRH67" s="497"/>
      <c r="FRI67" s="497"/>
      <c r="FRJ67" s="497"/>
      <c r="FRK67" s="497"/>
      <c r="FRL67" s="497"/>
      <c r="FRM67" s="497"/>
      <c r="FRN67" s="497"/>
      <c r="FRO67" s="497"/>
      <c r="FRP67" s="497"/>
      <c r="FRQ67" s="497"/>
      <c r="FRR67" s="497"/>
      <c r="FRS67" s="497"/>
      <c r="FRT67" s="497"/>
      <c r="FRU67" s="497"/>
      <c r="FRV67" s="497"/>
      <c r="FRW67" s="497"/>
      <c r="FRX67" s="497"/>
      <c r="FRY67" s="497"/>
      <c r="FRZ67" s="497"/>
      <c r="FSA67" s="497"/>
      <c r="FSB67" s="497"/>
      <c r="FSC67" s="497"/>
      <c r="FSD67" s="497"/>
      <c r="FSE67" s="497"/>
      <c r="FSF67" s="497"/>
      <c r="FSG67" s="497"/>
      <c r="FSH67" s="497"/>
      <c r="FSI67" s="497"/>
      <c r="FSJ67" s="497"/>
      <c r="FSK67" s="497"/>
      <c r="FSL67" s="497"/>
      <c r="FSM67" s="497"/>
      <c r="FSN67" s="497"/>
      <c r="FSO67" s="497"/>
      <c r="FSP67" s="497"/>
      <c r="FSQ67" s="497"/>
      <c r="FSR67" s="497"/>
      <c r="FSS67" s="497"/>
      <c r="FST67" s="497"/>
      <c r="FSU67" s="497"/>
      <c r="FSV67" s="497"/>
      <c r="FSW67" s="497"/>
      <c r="FSX67" s="497"/>
      <c r="FSY67" s="497"/>
      <c r="FSZ67" s="497"/>
      <c r="FTA67" s="497"/>
      <c r="FTB67" s="497"/>
      <c r="FTC67" s="497"/>
      <c r="FTD67" s="497"/>
      <c r="FTE67" s="497"/>
      <c r="FTF67" s="497"/>
      <c r="FTG67" s="497"/>
      <c r="FTH67" s="497"/>
      <c r="FTI67" s="497"/>
      <c r="FTJ67" s="497"/>
      <c r="FTK67" s="497"/>
      <c r="FTL67" s="497"/>
      <c r="FTM67" s="497"/>
      <c r="FTN67" s="497"/>
      <c r="FTO67" s="497"/>
      <c r="FTP67" s="497"/>
      <c r="FTQ67" s="497"/>
      <c r="FTR67" s="497"/>
      <c r="FTS67" s="497"/>
      <c r="FTT67" s="497"/>
      <c r="FTU67" s="497"/>
      <c r="FTV67" s="497"/>
      <c r="FTW67" s="497"/>
      <c r="FTX67" s="497"/>
      <c r="FTY67" s="497"/>
      <c r="FTZ67" s="497"/>
      <c r="FUA67" s="497"/>
      <c r="FUB67" s="497"/>
      <c r="FUC67" s="497"/>
      <c r="FUD67" s="497"/>
      <c r="FUE67" s="497"/>
      <c r="FUF67" s="497"/>
      <c r="FUG67" s="497"/>
      <c r="FUH67" s="497"/>
      <c r="FUI67" s="497"/>
      <c r="FUJ67" s="497"/>
      <c r="FUK67" s="497"/>
      <c r="FUL67" s="497"/>
      <c r="FUM67" s="497"/>
      <c r="FUN67" s="497"/>
      <c r="FUO67" s="497"/>
      <c r="FUP67" s="497"/>
      <c r="FUQ67" s="497"/>
      <c r="FUR67" s="497"/>
      <c r="FUS67" s="497"/>
      <c r="FUT67" s="497"/>
      <c r="FUU67" s="497"/>
      <c r="FUV67" s="497"/>
      <c r="FUW67" s="497"/>
      <c r="FUX67" s="497"/>
      <c r="FUY67" s="497"/>
      <c r="FUZ67" s="497"/>
      <c r="FVA67" s="497"/>
      <c r="FVB67" s="497"/>
      <c r="FVC67" s="497"/>
      <c r="FVD67" s="497"/>
      <c r="FVE67" s="497"/>
      <c r="FVF67" s="497"/>
      <c r="FVG67" s="497"/>
      <c r="FVH67" s="497"/>
      <c r="FVI67" s="497"/>
      <c r="FVJ67" s="497"/>
      <c r="FVK67" s="497"/>
      <c r="FVL67" s="497"/>
      <c r="FVM67" s="497"/>
      <c r="FVN67" s="497"/>
      <c r="FVO67" s="497"/>
      <c r="FVP67" s="497"/>
      <c r="FVQ67" s="497"/>
      <c r="FVR67" s="497"/>
      <c r="FVS67" s="497"/>
      <c r="FVT67" s="497"/>
      <c r="FVU67" s="497"/>
      <c r="FVV67" s="497"/>
      <c r="FVW67" s="497"/>
      <c r="FVX67" s="497"/>
      <c r="FVY67" s="497"/>
      <c r="FVZ67" s="497"/>
      <c r="FWA67" s="497"/>
      <c r="FWB67" s="497"/>
      <c r="FWC67" s="497"/>
      <c r="FWD67" s="497"/>
      <c r="FWE67" s="497"/>
      <c r="FWF67" s="497"/>
      <c r="FWG67" s="497"/>
      <c r="FWH67" s="497"/>
      <c r="FWI67" s="497"/>
      <c r="FWJ67" s="497"/>
      <c r="FWK67" s="497"/>
      <c r="FWL67" s="497"/>
      <c r="FWM67" s="497"/>
      <c r="FWN67" s="497"/>
      <c r="FWO67" s="497"/>
      <c r="FWP67" s="497"/>
      <c r="FWQ67" s="497"/>
      <c r="FWR67" s="497"/>
      <c r="FWS67" s="497"/>
      <c r="FWT67" s="497"/>
      <c r="FWU67" s="497"/>
      <c r="FWV67" s="497"/>
      <c r="FWW67" s="497"/>
      <c r="FWX67" s="497"/>
      <c r="FWY67" s="497"/>
      <c r="FWZ67" s="497"/>
      <c r="FXA67" s="497"/>
      <c r="FXB67" s="497"/>
      <c r="FXC67" s="497"/>
      <c r="FXD67" s="497"/>
      <c r="FXE67" s="497"/>
      <c r="FXF67" s="497"/>
      <c r="FXG67" s="497"/>
      <c r="FXH67" s="497"/>
      <c r="FXI67" s="497"/>
      <c r="FXJ67" s="497"/>
      <c r="FXK67" s="497"/>
      <c r="FXL67" s="497"/>
      <c r="FXM67" s="497"/>
      <c r="FXN67" s="497"/>
      <c r="FXO67" s="497"/>
      <c r="FXP67" s="497"/>
      <c r="FXQ67" s="497"/>
      <c r="FXR67" s="497"/>
      <c r="FXS67" s="497"/>
      <c r="FXT67" s="497"/>
      <c r="FXU67" s="497"/>
      <c r="FXV67" s="497"/>
      <c r="FXW67" s="497"/>
      <c r="FXX67" s="497"/>
      <c r="FXY67" s="497"/>
      <c r="FXZ67" s="497"/>
      <c r="FYA67" s="497"/>
      <c r="FYB67" s="497"/>
      <c r="FYC67" s="497"/>
      <c r="FYD67" s="497"/>
      <c r="FYE67" s="497"/>
      <c r="FYF67" s="497"/>
      <c r="FYG67" s="497"/>
      <c r="FYH67" s="497"/>
      <c r="FYI67" s="497"/>
      <c r="FYJ67" s="497"/>
      <c r="FYK67" s="497"/>
      <c r="FYL67" s="497"/>
      <c r="FYM67" s="497"/>
      <c r="FYN67" s="497"/>
      <c r="FYO67" s="497"/>
      <c r="FYP67" s="497"/>
      <c r="FYQ67" s="497"/>
      <c r="FYR67" s="497"/>
      <c r="FYS67" s="497"/>
      <c r="FYT67" s="497"/>
      <c r="FYU67" s="497"/>
      <c r="FYV67" s="497"/>
      <c r="FYW67" s="497"/>
      <c r="FYX67" s="497"/>
      <c r="FYY67" s="497"/>
      <c r="FYZ67" s="497"/>
      <c r="FZA67" s="497"/>
      <c r="FZB67" s="497"/>
      <c r="FZC67" s="497"/>
      <c r="FZD67" s="497"/>
      <c r="FZE67" s="497"/>
      <c r="FZF67" s="497"/>
      <c r="FZG67" s="497"/>
      <c r="FZH67" s="497"/>
      <c r="FZI67" s="497"/>
      <c r="FZJ67" s="497"/>
      <c r="FZK67" s="497"/>
      <c r="FZL67" s="497"/>
      <c r="FZM67" s="497"/>
      <c r="FZN67" s="497"/>
      <c r="FZO67" s="497"/>
      <c r="FZP67" s="497"/>
      <c r="FZQ67" s="497"/>
      <c r="FZR67" s="497"/>
      <c r="FZS67" s="497"/>
      <c r="FZT67" s="497"/>
      <c r="FZU67" s="497"/>
      <c r="FZV67" s="497"/>
      <c r="FZW67" s="497"/>
      <c r="FZX67" s="497"/>
      <c r="FZY67" s="497"/>
      <c r="FZZ67" s="497"/>
      <c r="GAA67" s="497"/>
      <c r="GAB67" s="497"/>
      <c r="GAC67" s="497"/>
      <c r="GAD67" s="497"/>
      <c r="GAE67" s="497"/>
      <c r="GAF67" s="497"/>
      <c r="GAG67" s="497"/>
      <c r="GAH67" s="497"/>
      <c r="GAI67" s="497"/>
      <c r="GAJ67" s="497"/>
      <c r="GAK67" s="497"/>
      <c r="GAL67" s="497"/>
      <c r="GAM67" s="497"/>
      <c r="GAN67" s="497"/>
      <c r="GAO67" s="497"/>
      <c r="GAP67" s="497"/>
      <c r="GAQ67" s="497"/>
      <c r="GAR67" s="497"/>
      <c r="GAS67" s="497"/>
      <c r="GAT67" s="497"/>
      <c r="GAU67" s="497"/>
      <c r="GAV67" s="497"/>
      <c r="GAW67" s="497"/>
      <c r="GAX67" s="497"/>
      <c r="GAY67" s="497"/>
      <c r="GAZ67" s="497"/>
      <c r="GBA67" s="497"/>
      <c r="GBB67" s="497"/>
      <c r="GBC67" s="497"/>
      <c r="GBD67" s="497"/>
      <c r="GBE67" s="497"/>
      <c r="GBF67" s="497"/>
      <c r="GBG67" s="497"/>
      <c r="GBH67" s="497"/>
      <c r="GBI67" s="497"/>
      <c r="GBJ67" s="497"/>
      <c r="GBK67" s="497"/>
      <c r="GBL67" s="497"/>
      <c r="GBM67" s="497"/>
      <c r="GBN67" s="497"/>
      <c r="GBO67" s="497"/>
      <c r="GBP67" s="497"/>
      <c r="GBQ67" s="497"/>
      <c r="GBR67" s="497"/>
      <c r="GBS67" s="497"/>
      <c r="GBT67" s="497"/>
      <c r="GBU67" s="497"/>
      <c r="GBV67" s="497"/>
      <c r="GBW67" s="497"/>
      <c r="GBX67" s="497"/>
      <c r="GBY67" s="497"/>
      <c r="GBZ67" s="497"/>
      <c r="GCA67" s="497"/>
      <c r="GCB67" s="497"/>
      <c r="GCC67" s="497"/>
      <c r="GCD67" s="497"/>
      <c r="GCE67" s="497"/>
      <c r="GCF67" s="497"/>
      <c r="GCG67" s="497"/>
      <c r="GCH67" s="497"/>
      <c r="GCI67" s="497"/>
      <c r="GCJ67" s="497"/>
      <c r="GCK67" s="497"/>
      <c r="GCL67" s="497"/>
      <c r="GCM67" s="497"/>
      <c r="GCN67" s="497"/>
      <c r="GCO67" s="497"/>
      <c r="GCP67" s="497"/>
      <c r="GCQ67" s="497"/>
      <c r="GCR67" s="497"/>
      <c r="GCS67" s="497"/>
      <c r="GCT67" s="497"/>
      <c r="GCU67" s="497"/>
      <c r="GCV67" s="497"/>
      <c r="GCW67" s="497"/>
      <c r="GCX67" s="497"/>
      <c r="GCY67" s="497"/>
      <c r="GCZ67" s="497"/>
      <c r="GDA67" s="497"/>
      <c r="GDB67" s="497"/>
      <c r="GDC67" s="497"/>
      <c r="GDD67" s="497"/>
      <c r="GDE67" s="497"/>
      <c r="GDF67" s="497"/>
      <c r="GDG67" s="497"/>
      <c r="GDH67" s="497"/>
      <c r="GDI67" s="497"/>
      <c r="GDJ67" s="497"/>
      <c r="GDK67" s="497"/>
      <c r="GDL67" s="497"/>
      <c r="GDM67" s="497"/>
      <c r="GDN67" s="497"/>
      <c r="GDO67" s="497"/>
      <c r="GDP67" s="497"/>
      <c r="GDQ67" s="497"/>
      <c r="GDR67" s="497"/>
      <c r="GDS67" s="497"/>
      <c r="GDT67" s="497"/>
      <c r="GDU67" s="497"/>
      <c r="GDV67" s="497"/>
      <c r="GDW67" s="497"/>
      <c r="GDX67" s="497"/>
      <c r="GDY67" s="497"/>
      <c r="GDZ67" s="497"/>
      <c r="GEA67" s="497"/>
      <c r="GEB67" s="497"/>
      <c r="GEC67" s="497"/>
      <c r="GED67" s="497"/>
      <c r="GEE67" s="497"/>
      <c r="GEF67" s="497"/>
      <c r="GEG67" s="497"/>
      <c r="GEH67" s="497"/>
      <c r="GEI67" s="497"/>
      <c r="GEJ67" s="497"/>
      <c r="GEK67" s="497"/>
      <c r="GEL67" s="497"/>
      <c r="GEM67" s="497"/>
      <c r="GEN67" s="497"/>
      <c r="GEO67" s="497"/>
      <c r="GEP67" s="497"/>
      <c r="GEQ67" s="497"/>
      <c r="GER67" s="497"/>
      <c r="GES67" s="497"/>
      <c r="GET67" s="497"/>
      <c r="GEU67" s="497"/>
      <c r="GEV67" s="497"/>
      <c r="GEW67" s="497"/>
      <c r="GEX67" s="497"/>
      <c r="GEY67" s="497"/>
      <c r="GEZ67" s="497"/>
      <c r="GFA67" s="497"/>
      <c r="GFB67" s="497"/>
      <c r="GFC67" s="497"/>
      <c r="GFD67" s="497"/>
      <c r="GFE67" s="497"/>
      <c r="GFF67" s="497"/>
      <c r="GFG67" s="497"/>
      <c r="GFH67" s="497"/>
      <c r="GFI67" s="497"/>
      <c r="GFJ67" s="497"/>
      <c r="GFK67" s="497"/>
      <c r="GFL67" s="497"/>
      <c r="GFM67" s="497"/>
      <c r="GFN67" s="497"/>
      <c r="GFO67" s="497"/>
      <c r="GFP67" s="497"/>
      <c r="GFQ67" s="497"/>
      <c r="GFR67" s="497"/>
      <c r="GFS67" s="497"/>
      <c r="GFT67" s="497"/>
      <c r="GFU67" s="497"/>
      <c r="GFV67" s="497"/>
      <c r="GFW67" s="497"/>
      <c r="GFX67" s="497"/>
      <c r="GFY67" s="497"/>
      <c r="GFZ67" s="497"/>
      <c r="GGA67" s="497"/>
      <c r="GGB67" s="497"/>
      <c r="GGC67" s="497"/>
      <c r="GGD67" s="497"/>
      <c r="GGE67" s="497"/>
      <c r="GGF67" s="497"/>
      <c r="GGG67" s="497"/>
      <c r="GGH67" s="497"/>
      <c r="GGI67" s="497"/>
      <c r="GGJ67" s="497"/>
      <c r="GGK67" s="497"/>
      <c r="GGL67" s="497"/>
      <c r="GGM67" s="497"/>
      <c r="GGN67" s="497"/>
      <c r="GGO67" s="497"/>
      <c r="GGP67" s="497"/>
      <c r="GGQ67" s="497"/>
      <c r="GGR67" s="497"/>
      <c r="GGS67" s="497"/>
      <c r="GGT67" s="497"/>
      <c r="GGU67" s="497"/>
      <c r="GGV67" s="497"/>
      <c r="GGW67" s="497"/>
      <c r="GGX67" s="497"/>
      <c r="GGY67" s="497"/>
      <c r="GGZ67" s="497"/>
      <c r="GHA67" s="497"/>
      <c r="GHB67" s="497"/>
      <c r="GHC67" s="497"/>
      <c r="GHD67" s="497"/>
      <c r="GHE67" s="497"/>
      <c r="GHF67" s="497"/>
      <c r="GHG67" s="497"/>
      <c r="GHH67" s="497"/>
      <c r="GHI67" s="497"/>
      <c r="GHJ67" s="497"/>
      <c r="GHK67" s="497"/>
      <c r="GHL67" s="497"/>
      <c r="GHM67" s="497"/>
      <c r="GHN67" s="497"/>
      <c r="GHO67" s="497"/>
      <c r="GHP67" s="497"/>
      <c r="GHQ67" s="497"/>
      <c r="GHR67" s="497"/>
      <c r="GHS67" s="497"/>
      <c r="GHT67" s="497"/>
      <c r="GHU67" s="497"/>
      <c r="GHV67" s="497"/>
      <c r="GHW67" s="497"/>
      <c r="GHX67" s="497"/>
      <c r="GHY67" s="497"/>
      <c r="GHZ67" s="497"/>
      <c r="GIA67" s="497"/>
      <c r="GIB67" s="497"/>
      <c r="GIC67" s="497"/>
      <c r="GID67" s="497"/>
      <c r="GIE67" s="497"/>
      <c r="GIF67" s="497"/>
      <c r="GIG67" s="497"/>
      <c r="GIH67" s="497"/>
      <c r="GII67" s="497"/>
      <c r="GIJ67" s="497"/>
      <c r="GIK67" s="497"/>
      <c r="GIL67" s="497"/>
      <c r="GIM67" s="497"/>
      <c r="GIN67" s="497"/>
      <c r="GIO67" s="497"/>
      <c r="GIP67" s="497"/>
      <c r="GIQ67" s="497"/>
      <c r="GIR67" s="497"/>
      <c r="GIS67" s="497"/>
      <c r="GIT67" s="497"/>
      <c r="GIU67" s="497"/>
      <c r="GIV67" s="497"/>
      <c r="GIW67" s="497"/>
      <c r="GIX67" s="497"/>
      <c r="GIY67" s="497"/>
      <c r="GIZ67" s="497"/>
      <c r="GJA67" s="497"/>
      <c r="GJB67" s="497"/>
      <c r="GJC67" s="497"/>
      <c r="GJD67" s="497"/>
      <c r="GJE67" s="497"/>
      <c r="GJF67" s="497"/>
      <c r="GJG67" s="497"/>
      <c r="GJH67" s="497"/>
      <c r="GJI67" s="497"/>
      <c r="GJJ67" s="497"/>
      <c r="GJK67" s="497"/>
      <c r="GJL67" s="497"/>
      <c r="GJM67" s="497"/>
      <c r="GJN67" s="497"/>
      <c r="GJO67" s="497"/>
      <c r="GJP67" s="497"/>
      <c r="GJQ67" s="497"/>
      <c r="GJR67" s="497"/>
      <c r="GJS67" s="497"/>
      <c r="GJT67" s="497"/>
      <c r="GJU67" s="497"/>
      <c r="GJV67" s="497"/>
      <c r="GJW67" s="497"/>
      <c r="GJX67" s="497"/>
      <c r="GJY67" s="497"/>
      <c r="GJZ67" s="497"/>
      <c r="GKA67" s="497"/>
      <c r="GKB67" s="497"/>
      <c r="GKC67" s="497"/>
      <c r="GKD67" s="497"/>
      <c r="GKE67" s="497"/>
      <c r="GKF67" s="497"/>
      <c r="GKG67" s="497"/>
      <c r="GKH67" s="497"/>
      <c r="GKI67" s="497"/>
      <c r="GKJ67" s="497"/>
      <c r="GKK67" s="497"/>
      <c r="GKL67" s="497"/>
      <c r="GKM67" s="497"/>
      <c r="GKN67" s="497"/>
      <c r="GKO67" s="497"/>
      <c r="GKP67" s="497"/>
      <c r="GKQ67" s="497"/>
      <c r="GKR67" s="497"/>
      <c r="GKS67" s="497"/>
      <c r="GKT67" s="497"/>
      <c r="GKU67" s="497"/>
      <c r="GKV67" s="497"/>
      <c r="GKW67" s="497"/>
      <c r="GKX67" s="497"/>
      <c r="GKY67" s="497"/>
      <c r="GKZ67" s="497"/>
      <c r="GLA67" s="497"/>
      <c r="GLB67" s="497"/>
      <c r="GLC67" s="497"/>
      <c r="GLD67" s="497"/>
      <c r="GLE67" s="497"/>
      <c r="GLF67" s="497"/>
      <c r="GLG67" s="497"/>
      <c r="GLH67" s="497"/>
      <c r="GLI67" s="497"/>
      <c r="GLJ67" s="497"/>
      <c r="GLK67" s="497"/>
      <c r="GLL67" s="497"/>
      <c r="GLM67" s="497"/>
      <c r="GLN67" s="497"/>
      <c r="GLO67" s="497"/>
      <c r="GLP67" s="497"/>
      <c r="GLQ67" s="497"/>
      <c r="GLR67" s="497"/>
      <c r="GLS67" s="497"/>
      <c r="GLT67" s="497"/>
      <c r="GLU67" s="497"/>
      <c r="GLV67" s="497"/>
      <c r="GLW67" s="497"/>
      <c r="GLX67" s="497"/>
      <c r="GLY67" s="497"/>
      <c r="GLZ67" s="497"/>
      <c r="GMA67" s="497"/>
      <c r="GMB67" s="497"/>
      <c r="GMC67" s="497"/>
      <c r="GMD67" s="497"/>
      <c r="GME67" s="497"/>
      <c r="GMF67" s="497"/>
      <c r="GMG67" s="497"/>
      <c r="GMH67" s="497"/>
      <c r="GMI67" s="497"/>
      <c r="GMJ67" s="497"/>
      <c r="GMK67" s="497"/>
      <c r="GML67" s="497"/>
      <c r="GMM67" s="497"/>
      <c r="GMN67" s="497"/>
      <c r="GMO67" s="497"/>
      <c r="GMP67" s="497"/>
      <c r="GMQ67" s="497"/>
      <c r="GMR67" s="497"/>
      <c r="GMS67" s="497"/>
      <c r="GMT67" s="497"/>
      <c r="GMU67" s="497"/>
      <c r="GMV67" s="497"/>
      <c r="GMW67" s="497"/>
      <c r="GMX67" s="497"/>
      <c r="GMY67" s="497"/>
      <c r="GMZ67" s="497"/>
      <c r="GNA67" s="497"/>
      <c r="GNB67" s="497"/>
      <c r="GNC67" s="497"/>
      <c r="GND67" s="497"/>
      <c r="GNE67" s="497"/>
      <c r="GNF67" s="497"/>
      <c r="GNG67" s="497"/>
      <c r="GNH67" s="497"/>
      <c r="GNI67" s="497"/>
      <c r="GNJ67" s="497"/>
      <c r="GNK67" s="497"/>
      <c r="GNL67" s="497"/>
      <c r="GNM67" s="497"/>
      <c r="GNN67" s="497"/>
      <c r="GNO67" s="497"/>
      <c r="GNP67" s="497"/>
      <c r="GNQ67" s="497"/>
      <c r="GNR67" s="497"/>
      <c r="GNS67" s="497"/>
      <c r="GNT67" s="497"/>
      <c r="GNU67" s="497"/>
      <c r="GNV67" s="497"/>
      <c r="GNW67" s="497"/>
      <c r="GNX67" s="497"/>
      <c r="GNY67" s="497"/>
      <c r="GNZ67" s="497"/>
      <c r="GOA67" s="497"/>
      <c r="GOB67" s="497"/>
      <c r="GOC67" s="497"/>
      <c r="GOD67" s="497"/>
      <c r="GOE67" s="497"/>
      <c r="GOF67" s="497"/>
      <c r="GOG67" s="497"/>
      <c r="GOH67" s="497"/>
      <c r="GOI67" s="497"/>
      <c r="GOJ67" s="497"/>
      <c r="GOK67" s="497"/>
      <c r="GOL67" s="497"/>
      <c r="GOM67" s="497"/>
      <c r="GON67" s="497"/>
      <c r="GOO67" s="497"/>
      <c r="GOP67" s="497"/>
      <c r="GOQ67" s="497"/>
      <c r="GOR67" s="497"/>
      <c r="GOS67" s="497"/>
      <c r="GOT67" s="497"/>
      <c r="GOU67" s="497"/>
      <c r="GOV67" s="497"/>
      <c r="GOW67" s="497"/>
      <c r="GOX67" s="497"/>
      <c r="GOY67" s="497"/>
      <c r="GOZ67" s="497"/>
      <c r="GPA67" s="497"/>
      <c r="GPB67" s="497"/>
      <c r="GPC67" s="497"/>
      <c r="GPD67" s="497"/>
      <c r="GPE67" s="497"/>
      <c r="GPF67" s="497"/>
      <c r="GPG67" s="497"/>
      <c r="GPH67" s="497"/>
      <c r="GPI67" s="497"/>
      <c r="GPJ67" s="497"/>
      <c r="GPK67" s="497"/>
      <c r="GPL67" s="497"/>
      <c r="GPM67" s="497"/>
      <c r="GPN67" s="497"/>
      <c r="GPO67" s="497"/>
      <c r="GPP67" s="497"/>
      <c r="GPQ67" s="497"/>
      <c r="GPR67" s="497"/>
      <c r="GPS67" s="497"/>
      <c r="GPT67" s="497"/>
      <c r="GPU67" s="497"/>
      <c r="GPV67" s="497"/>
      <c r="GPW67" s="497"/>
      <c r="GPX67" s="497"/>
      <c r="GPY67" s="497"/>
      <c r="GPZ67" s="497"/>
      <c r="GQA67" s="497"/>
      <c r="GQB67" s="497"/>
      <c r="GQC67" s="497"/>
      <c r="GQD67" s="497"/>
      <c r="GQE67" s="497"/>
      <c r="GQF67" s="497"/>
      <c r="GQG67" s="497"/>
      <c r="GQH67" s="497"/>
      <c r="GQI67" s="497"/>
      <c r="GQJ67" s="497"/>
      <c r="GQK67" s="497"/>
      <c r="GQL67" s="497"/>
      <c r="GQM67" s="497"/>
      <c r="GQN67" s="497"/>
      <c r="GQO67" s="497"/>
      <c r="GQP67" s="497"/>
      <c r="GQQ67" s="497"/>
      <c r="GQR67" s="497"/>
      <c r="GQS67" s="497"/>
      <c r="GQT67" s="497"/>
      <c r="GQU67" s="497"/>
      <c r="GQV67" s="497"/>
      <c r="GQW67" s="497"/>
      <c r="GQX67" s="497"/>
      <c r="GQY67" s="497"/>
      <c r="GQZ67" s="497"/>
      <c r="GRA67" s="497"/>
      <c r="GRB67" s="497"/>
      <c r="GRC67" s="497"/>
      <c r="GRD67" s="497"/>
      <c r="GRE67" s="497"/>
      <c r="GRF67" s="497"/>
      <c r="GRG67" s="497"/>
      <c r="GRH67" s="497"/>
      <c r="GRI67" s="497"/>
      <c r="GRJ67" s="497"/>
      <c r="GRK67" s="497"/>
      <c r="GRL67" s="497"/>
      <c r="GRM67" s="497"/>
      <c r="GRN67" s="497"/>
      <c r="GRO67" s="497"/>
      <c r="GRP67" s="497"/>
      <c r="GRQ67" s="497"/>
      <c r="GRR67" s="497"/>
      <c r="GRS67" s="497"/>
      <c r="GRT67" s="497"/>
      <c r="GRU67" s="497"/>
      <c r="GRV67" s="497"/>
      <c r="GRW67" s="497"/>
      <c r="GRX67" s="497"/>
      <c r="GRY67" s="497"/>
      <c r="GRZ67" s="497"/>
      <c r="GSA67" s="497"/>
      <c r="GSB67" s="497"/>
      <c r="GSC67" s="497"/>
      <c r="GSD67" s="497"/>
      <c r="GSE67" s="497"/>
      <c r="GSF67" s="497"/>
      <c r="GSG67" s="497"/>
      <c r="GSH67" s="497"/>
      <c r="GSI67" s="497"/>
      <c r="GSJ67" s="497"/>
      <c r="GSK67" s="497"/>
      <c r="GSL67" s="497"/>
      <c r="GSM67" s="497"/>
      <c r="GSN67" s="497"/>
      <c r="GSO67" s="497"/>
      <c r="GSP67" s="497"/>
      <c r="GSQ67" s="497"/>
      <c r="GSR67" s="497"/>
      <c r="GSS67" s="497"/>
      <c r="GST67" s="497"/>
      <c r="GSU67" s="497"/>
      <c r="GSV67" s="497"/>
      <c r="GSW67" s="497"/>
      <c r="GSX67" s="497"/>
      <c r="GSY67" s="497"/>
      <c r="GSZ67" s="497"/>
      <c r="GTA67" s="497"/>
      <c r="GTB67" s="497"/>
      <c r="GTC67" s="497"/>
      <c r="GTD67" s="497"/>
      <c r="GTE67" s="497"/>
      <c r="GTF67" s="497"/>
      <c r="GTG67" s="497"/>
      <c r="GTH67" s="497"/>
      <c r="GTI67" s="497"/>
      <c r="GTJ67" s="497"/>
      <c r="GTK67" s="497"/>
      <c r="GTL67" s="497"/>
      <c r="GTM67" s="497"/>
      <c r="GTN67" s="497"/>
      <c r="GTO67" s="497"/>
      <c r="GTP67" s="497"/>
      <c r="GTQ67" s="497"/>
      <c r="GTR67" s="497"/>
      <c r="GTS67" s="497"/>
      <c r="GTT67" s="497"/>
      <c r="GTU67" s="497"/>
      <c r="GTV67" s="497"/>
      <c r="GTW67" s="497"/>
      <c r="GTX67" s="497"/>
      <c r="GTY67" s="497"/>
      <c r="GTZ67" s="497"/>
      <c r="GUA67" s="497"/>
      <c r="GUB67" s="497"/>
      <c r="GUC67" s="497"/>
      <c r="GUD67" s="497"/>
      <c r="GUE67" s="497"/>
      <c r="GUF67" s="497"/>
      <c r="GUG67" s="497"/>
      <c r="GUH67" s="497"/>
      <c r="GUI67" s="497"/>
      <c r="GUJ67" s="497"/>
      <c r="GUK67" s="497"/>
      <c r="GUL67" s="497"/>
      <c r="GUM67" s="497"/>
      <c r="GUN67" s="497"/>
      <c r="GUO67" s="497"/>
      <c r="GUP67" s="497"/>
      <c r="GUQ67" s="497"/>
      <c r="GUR67" s="497"/>
      <c r="GUS67" s="497"/>
      <c r="GUT67" s="497"/>
      <c r="GUU67" s="497"/>
      <c r="GUV67" s="497"/>
      <c r="GUW67" s="497"/>
      <c r="GUX67" s="497"/>
      <c r="GUY67" s="497"/>
      <c r="GUZ67" s="497"/>
      <c r="GVA67" s="497"/>
      <c r="GVB67" s="497"/>
      <c r="GVC67" s="497"/>
      <c r="GVD67" s="497"/>
      <c r="GVE67" s="497"/>
      <c r="GVF67" s="497"/>
      <c r="GVG67" s="497"/>
      <c r="GVH67" s="497"/>
      <c r="GVI67" s="497"/>
      <c r="GVJ67" s="497"/>
      <c r="GVK67" s="497"/>
      <c r="GVL67" s="497"/>
      <c r="GVM67" s="497"/>
      <c r="GVN67" s="497"/>
      <c r="GVO67" s="497"/>
      <c r="GVP67" s="497"/>
      <c r="GVQ67" s="497"/>
      <c r="GVR67" s="497"/>
      <c r="GVS67" s="497"/>
      <c r="GVT67" s="497"/>
      <c r="GVU67" s="497"/>
      <c r="GVV67" s="497"/>
      <c r="GVW67" s="497"/>
      <c r="GVX67" s="497"/>
      <c r="GVY67" s="497"/>
      <c r="GVZ67" s="497"/>
      <c r="GWA67" s="497"/>
      <c r="GWB67" s="497"/>
      <c r="GWC67" s="497"/>
      <c r="GWD67" s="497"/>
      <c r="GWE67" s="497"/>
      <c r="GWF67" s="497"/>
      <c r="GWG67" s="497"/>
      <c r="GWH67" s="497"/>
      <c r="GWI67" s="497"/>
      <c r="GWJ67" s="497"/>
      <c r="GWK67" s="497"/>
      <c r="GWL67" s="497"/>
      <c r="GWM67" s="497"/>
      <c r="GWN67" s="497"/>
      <c r="GWO67" s="497"/>
      <c r="GWP67" s="497"/>
      <c r="GWQ67" s="497"/>
      <c r="GWR67" s="497"/>
      <c r="GWS67" s="497"/>
      <c r="GWT67" s="497"/>
      <c r="GWU67" s="497"/>
      <c r="GWV67" s="497"/>
      <c r="GWW67" s="497"/>
      <c r="GWX67" s="497"/>
      <c r="GWY67" s="497"/>
      <c r="GWZ67" s="497"/>
      <c r="GXA67" s="497"/>
      <c r="GXB67" s="497"/>
      <c r="GXC67" s="497"/>
      <c r="GXD67" s="497"/>
      <c r="GXE67" s="497"/>
      <c r="GXF67" s="497"/>
      <c r="GXG67" s="497"/>
      <c r="GXH67" s="497"/>
      <c r="GXI67" s="497"/>
      <c r="GXJ67" s="497"/>
      <c r="GXK67" s="497"/>
      <c r="GXL67" s="497"/>
      <c r="GXM67" s="497"/>
      <c r="GXN67" s="497"/>
      <c r="GXO67" s="497"/>
      <c r="GXP67" s="497"/>
      <c r="GXQ67" s="497"/>
      <c r="GXR67" s="497"/>
      <c r="GXS67" s="497"/>
      <c r="GXT67" s="497"/>
      <c r="GXU67" s="497"/>
      <c r="GXV67" s="497"/>
      <c r="GXW67" s="497"/>
      <c r="GXX67" s="497"/>
      <c r="GXY67" s="497"/>
      <c r="GXZ67" s="497"/>
      <c r="GYA67" s="497"/>
      <c r="GYB67" s="497"/>
      <c r="GYC67" s="497"/>
      <c r="GYD67" s="497"/>
      <c r="GYE67" s="497"/>
      <c r="GYF67" s="497"/>
      <c r="GYG67" s="497"/>
      <c r="GYH67" s="497"/>
      <c r="GYI67" s="497"/>
      <c r="GYJ67" s="497"/>
      <c r="GYK67" s="497"/>
      <c r="GYL67" s="497"/>
      <c r="GYM67" s="497"/>
      <c r="GYN67" s="497"/>
      <c r="GYO67" s="497"/>
      <c r="GYP67" s="497"/>
      <c r="GYQ67" s="497"/>
      <c r="GYR67" s="497"/>
      <c r="GYS67" s="497"/>
      <c r="GYT67" s="497"/>
      <c r="GYU67" s="497"/>
      <c r="GYV67" s="497"/>
      <c r="GYW67" s="497"/>
      <c r="GYX67" s="497"/>
      <c r="GYY67" s="497"/>
      <c r="GYZ67" s="497"/>
      <c r="GZA67" s="497"/>
      <c r="GZB67" s="497"/>
      <c r="GZC67" s="497"/>
      <c r="GZD67" s="497"/>
      <c r="GZE67" s="497"/>
      <c r="GZF67" s="497"/>
      <c r="GZG67" s="497"/>
      <c r="GZH67" s="497"/>
      <c r="GZI67" s="497"/>
      <c r="GZJ67" s="497"/>
      <c r="GZK67" s="497"/>
      <c r="GZL67" s="497"/>
      <c r="GZM67" s="497"/>
      <c r="GZN67" s="497"/>
      <c r="GZO67" s="497"/>
      <c r="GZP67" s="497"/>
      <c r="GZQ67" s="497"/>
      <c r="GZR67" s="497"/>
      <c r="GZS67" s="497"/>
      <c r="GZT67" s="497"/>
      <c r="GZU67" s="497"/>
      <c r="GZV67" s="497"/>
      <c r="GZW67" s="497"/>
      <c r="GZX67" s="497"/>
      <c r="GZY67" s="497"/>
      <c r="GZZ67" s="497"/>
      <c r="HAA67" s="497"/>
      <c r="HAB67" s="497"/>
      <c r="HAC67" s="497"/>
      <c r="HAD67" s="497"/>
      <c r="HAE67" s="497"/>
      <c r="HAF67" s="497"/>
      <c r="HAG67" s="497"/>
      <c r="HAH67" s="497"/>
      <c r="HAI67" s="497"/>
      <c r="HAJ67" s="497"/>
      <c r="HAK67" s="497"/>
      <c r="HAL67" s="497"/>
      <c r="HAM67" s="497"/>
      <c r="HAN67" s="497"/>
      <c r="HAO67" s="497"/>
      <c r="HAP67" s="497"/>
      <c r="HAQ67" s="497"/>
      <c r="HAR67" s="497"/>
      <c r="HAS67" s="497"/>
      <c r="HAT67" s="497"/>
      <c r="HAU67" s="497"/>
      <c r="HAV67" s="497"/>
      <c r="HAW67" s="497"/>
      <c r="HAX67" s="497"/>
      <c r="HAY67" s="497"/>
      <c r="HAZ67" s="497"/>
      <c r="HBA67" s="497"/>
      <c r="HBB67" s="497"/>
      <c r="HBC67" s="497"/>
      <c r="HBD67" s="497"/>
      <c r="HBE67" s="497"/>
      <c r="HBF67" s="497"/>
      <c r="HBG67" s="497"/>
      <c r="HBH67" s="497"/>
      <c r="HBI67" s="497"/>
      <c r="HBJ67" s="497"/>
      <c r="HBK67" s="497"/>
      <c r="HBL67" s="497"/>
      <c r="HBM67" s="497"/>
      <c r="HBN67" s="497"/>
      <c r="HBO67" s="497"/>
      <c r="HBP67" s="497"/>
      <c r="HBQ67" s="497"/>
      <c r="HBR67" s="497"/>
      <c r="HBS67" s="497"/>
      <c r="HBT67" s="497"/>
      <c r="HBU67" s="497"/>
      <c r="HBV67" s="497"/>
      <c r="HBW67" s="497"/>
      <c r="HBX67" s="497"/>
      <c r="HBY67" s="497"/>
      <c r="HBZ67" s="497"/>
      <c r="HCA67" s="497"/>
      <c r="HCB67" s="497"/>
      <c r="HCC67" s="497"/>
      <c r="HCD67" s="497"/>
      <c r="HCE67" s="497"/>
      <c r="HCF67" s="497"/>
      <c r="HCG67" s="497"/>
      <c r="HCH67" s="497"/>
      <c r="HCI67" s="497"/>
      <c r="HCJ67" s="497"/>
      <c r="HCK67" s="497"/>
      <c r="HCL67" s="497"/>
      <c r="HCM67" s="497"/>
      <c r="HCN67" s="497"/>
      <c r="HCO67" s="497"/>
      <c r="HCP67" s="497"/>
      <c r="HCQ67" s="497"/>
      <c r="HCR67" s="497"/>
      <c r="HCS67" s="497"/>
      <c r="HCT67" s="497"/>
      <c r="HCU67" s="497"/>
      <c r="HCV67" s="497"/>
      <c r="HCW67" s="497"/>
      <c r="HCX67" s="497"/>
      <c r="HCY67" s="497"/>
      <c r="HCZ67" s="497"/>
      <c r="HDA67" s="497"/>
      <c r="HDB67" s="497"/>
      <c r="HDC67" s="497"/>
      <c r="HDD67" s="497"/>
      <c r="HDE67" s="497"/>
      <c r="HDF67" s="497"/>
      <c r="HDG67" s="497"/>
      <c r="HDH67" s="497"/>
      <c r="HDI67" s="497"/>
      <c r="HDJ67" s="497"/>
      <c r="HDK67" s="497"/>
      <c r="HDL67" s="497"/>
      <c r="HDM67" s="497"/>
      <c r="HDN67" s="497"/>
      <c r="HDO67" s="497"/>
      <c r="HDP67" s="497"/>
      <c r="HDQ67" s="497"/>
      <c r="HDR67" s="497"/>
      <c r="HDS67" s="497"/>
      <c r="HDT67" s="497"/>
      <c r="HDU67" s="497"/>
      <c r="HDV67" s="497"/>
      <c r="HDW67" s="497"/>
      <c r="HDX67" s="497"/>
      <c r="HDY67" s="497"/>
      <c r="HDZ67" s="497"/>
      <c r="HEA67" s="497"/>
      <c r="HEB67" s="497"/>
      <c r="HEC67" s="497"/>
      <c r="HED67" s="497"/>
      <c r="HEE67" s="497"/>
      <c r="HEF67" s="497"/>
      <c r="HEG67" s="497"/>
      <c r="HEH67" s="497"/>
      <c r="HEI67" s="497"/>
      <c r="HEJ67" s="497"/>
      <c r="HEK67" s="497"/>
      <c r="HEL67" s="497"/>
      <c r="HEM67" s="497"/>
      <c r="HEN67" s="497"/>
      <c r="HEO67" s="497"/>
      <c r="HEP67" s="497"/>
      <c r="HEQ67" s="497"/>
      <c r="HER67" s="497"/>
      <c r="HES67" s="497"/>
      <c r="HET67" s="497"/>
      <c r="HEU67" s="497"/>
      <c r="HEV67" s="497"/>
      <c r="HEW67" s="497"/>
      <c r="HEX67" s="497"/>
      <c r="HEY67" s="497"/>
      <c r="HEZ67" s="497"/>
      <c r="HFA67" s="497"/>
      <c r="HFB67" s="497"/>
      <c r="HFC67" s="497"/>
      <c r="HFD67" s="497"/>
      <c r="HFE67" s="497"/>
      <c r="HFF67" s="497"/>
      <c r="HFG67" s="497"/>
      <c r="HFH67" s="497"/>
      <c r="HFI67" s="497"/>
      <c r="HFJ67" s="497"/>
      <c r="HFK67" s="497"/>
      <c r="HFL67" s="497"/>
      <c r="HFM67" s="497"/>
      <c r="HFN67" s="497"/>
      <c r="HFO67" s="497"/>
      <c r="HFP67" s="497"/>
      <c r="HFQ67" s="497"/>
      <c r="HFR67" s="497"/>
      <c r="HFS67" s="497"/>
      <c r="HFT67" s="497"/>
      <c r="HFU67" s="497"/>
      <c r="HFV67" s="497"/>
      <c r="HFW67" s="497"/>
      <c r="HFX67" s="497"/>
      <c r="HFY67" s="497"/>
      <c r="HFZ67" s="497"/>
      <c r="HGA67" s="497"/>
      <c r="HGB67" s="497"/>
      <c r="HGC67" s="497"/>
      <c r="HGD67" s="497"/>
      <c r="HGE67" s="497"/>
      <c r="HGF67" s="497"/>
      <c r="HGG67" s="497"/>
      <c r="HGH67" s="497"/>
      <c r="HGI67" s="497"/>
      <c r="HGJ67" s="497"/>
      <c r="HGK67" s="497"/>
      <c r="HGL67" s="497"/>
      <c r="HGM67" s="497"/>
      <c r="HGN67" s="497"/>
      <c r="HGO67" s="497"/>
      <c r="HGP67" s="497"/>
      <c r="HGQ67" s="497"/>
      <c r="HGR67" s="497"/>
      <c r="HGS67" s="497"/>
      <c r="HGT67" s="497"/>
      <c r="HGU67" s="497"/>
      <c r="HGV67" s="497"/>
      <c r="HGW67" s="497"/>
      <c r="HGX67" s="497"/>
      <c r="HGY67" s="497"/>
      <c r="HGZ67" s="497"/>
      <c r="HHA67" s="497"/>
      <c r="HHB67" s="497"/>
      <c r="HHC67" s="497"/>
      <c r="HHD67" s="497"/>
      <c r="HHE67" s="497"/>
      <c r="HHF67" s="497"/>
      <c r="HHG67" s="497"/>
      <c r="HHH67" s="497"/>
      <c r="HHI67" s="497"/>
      <c r="HHJ67" s="497"/>
      <c r="HHK67" s="497"/>
      <c r="HHL67" s="497"/>
      <c r="HHM67" s="497"/>
      <c r="HHN67" s="497"/>
      <c r="HHO67" s="497"/>
      <c r="HHP67" s="497"/>
      <c r="HHQ67" s="497"/>
      <c r="HHR67" s="497"/>
      <c r="HHS67" s="497"/>
      <c r="HHT67" s="497"/>
      <c r="HHU67" s="497"/>
      <c r="HHV67" s="497"/>
      <c r="HHW67" s="497"/>
      <c r="HHX67" s="497"/>
      <c r="HHY67" s="497"/>
      <c r="HHZ67" s="497"/>
      <c r="HIA67" s="497"/>
      <c r="HIB67" s="497"/>
      <c r="HIC67" s="497"/>
      <c r="HID67" s="497"/>
      <c r="HIE67" s="497"/>
      <c r="HIF67" s="497"/>
      <c r="HIG67" s="497"/>
      <c r="HIH67" s="497"/>
      <c r="HII67" s="497"/>
      <c r="HIJ67" s="497"/>
      <c r="HIK67" s="497"/>
      <c r="HIL67" s="497"/>
      <c r="HIM67" s="497"/>
      <c r="HIN67" s="497"/>
      <c r="HIO67" s="497"/>
      <c r="HIP67" s="497"/>
      <c r="HIQ67" s="497"/>
      <c r="HIR67" s="497"/>
      <c r="HIS67" s="497"/>
      <c r="HIT67" s="497"/>
      <c r="HIU67" s="497"/>
      <c r="HIV67" s="497"/>
      <c r="HIW67" s="497"/>
      <c r="HIX67" s="497"/>
      <c r="HIY67" s="497"/>
      <c r="HIZ67" s="497"/>
      <c r="HJA67" s="497"/>
      <c r="HJB67" s="497"/>
      <c r="HJC67" s="497"/>
      <c r="HJD67" s="497"/>
      <c r="HJE67" s="497"/>
      <c r="HJF67" s="497"/>
      <c r="HJG67" s="497"/>
      <c r="HJH67" s="497"/>
      <c r="HJI67" s="497"/>
      <c r="HJJ67" s="497"/>
      <c r="HJK67" s="497"/>
      <c r="HJL67" s="497"/>
      <c r="HJM67" s="497"/>
      <c r="HJN67" s="497"/>
      <c r="HJO67" s="497"/>
      <c r="HJP67" s="497"/>
      <c r="HJQ67" s="497"/>
      <c r="HJR67" s="497"/>
      <c r="HJS67" s="497"/>
      <c r="HJT67" s="497"/>
      <c r="HJU67" s="497"/>
      <c r="HJV67" s="497"/>
      <c r="HJW67" s="497"/>
      <c r="HJX67" s="497"/>
      <c r="HJY67" s="497"/>
      <c r="HJZ67" s="497"/>
      <c r="HKA67" s="497"/>
      <c r="HKB67" s="497"/>
      <c r="HKC67" s="497"/>
      <c r="HKD67" s="497"/>
      <c r="HKE67" s="497"/>
      <c r="HKF67" s="497"/>
      <c r="HKG67" s="497"/>
      <c r="HKH67" s="497"/>
      <c r="HKI67" s="497"/>
      <c r="HKJ67" s="497"/>
      <c r="HKK67" s="497"/>
      <c r="HKL67" s="497"/>
      <c r="HKM67" s="497"/>
      <c r="HKN67" s="497"/>
      <c r="HKO67" s="497"/>
      <c r="HKP67" s="497"/>
      <c r="HKQ67" s="497"/>
      <c r="HKR67" s="497"/>
      <c r="HKS67" s="497"/>
      <c r="HKT67" s="497"/>
      <c r="HKU67" s="497"/>
      <c r="HKV67" s="497"/>
      <c r="HKW67" s="497"/>
      <c r="HKX67" s="497"/>
      <c r="HKY67" s="497"/>
      <c r="HKZ67" s="497"/>
      <c r="HLA67" s="497"/>
      <c r="HLB67" s="497"/>
      <c r="HLC67" s="497"/>
      <c r="HLD67" s="497"/>
      <c r="HLE67" s="497"/>
      <c r="HLF67" s="497"/>
      <c r="HLG67" s="497"/>
      <c r="HLH67" s="497"/>
      <c r="HLI67" s="497"/>
      <c r="HLJ67" s="497"/>
      <c r="HLK67" s="497"/>
      <c r="HLL67" s="497"/>
      <c r="HLM67" s="497"/>
      <c r="HLN67" s="497"/>
      <c r="HLO67" s="497"/>
      <c r="HLP67" s="497"/>
      <c r="HLQ67" s="497"/>
      <c r="HLR67" s="497"/>
      <c r="HLS67" s="497"/>
      <c r="HLT67" s="497"/>
      <c r="HLU67" s="497"/>
      <c r="HLV67" s="497"/>
      <c r="HLW67" s="497"/>
      <c r="HLX67" s="497"/>
      <c r="HLY67" s="497"/>
      <c r="HLZ67" s="497"/>
      <c r="HMA67" s="497"/>
      <c r="HMB67" s="497"/>
      <c r="HMC67" s="497"/>
      <c r="HMD67" s="497"/>
      <c r="HME67" s="497"/>
      <c r="HMF67" s="497"/>
      <c r="HMG67" s="497"/>
      <c r="HMH67" s="497"/>
      <c r="HMI67" s="497"/>
      <c r="HMJ67" s="497"/>
      <c r="HMK67" s="497"/>
      <c r="HML67" s="497"/>
      <c r="HMM67" s="497"/>
      <c r="HMN67" s="497"/>
      <c r="HMO67" s="497"/>
      <c r="HMP67" s="497"/>
      <c r="HMQ67" s="497"/>
      <c r="HMR67" s="497"/>
      <c r="HMS67" s="497"/>
      <c r="HMT67" s="497"/>
      <c r="HMU67" s="497"/>
      <c r="HMV67" s="497"/>
      <c r="HMW67" s="497"/>
      <c r="HMX67" s="497"/>
      <c r="HMY67" s="497"/>
      <c r="HMZ67" s="497"/>
      <c r="HNA67" s="497"/>
      <c r="HNB67" s="497"/>
      <c r="HNC67" s="497"/>
      <c r="HND67" s="497"/>
      <c r="HNE67" s="497"/>
      <c r="HNF67" s="497"/>
      <c r="HNG67" s="497"/>
      <c r="HNH67" s="497"/>
      <c r="HNI67" s="497"/>
      <c r="HNJ67" s="497"/>
      <c r="HNK67" s="497"/>
      <c r="HNL67" s="497"/>
      <c r="HNM67" s="497"/>
      <c r="HNN67" s="497"/>
      <c r="HNO67" s="497"/>
      <c r="HNP67" s="497"/>
      <c r="HNQ67" s="497"/>
      <c r="HNR67" s="497"/>
      <c r="HNS67" s="497"/>
      <c r="HNT67" s="497"/>
      <c r="HNU67" s="497"/>
      <c r="HNV67" s="497"/>
      <c r="HNW67" s="497"/>
      <c r="HNX67" s="497"/>
      <c r="HNY67" s="497"/>
      <c r="HNZ67" s="497"/>
      <c r="HOA67" s="497"/>
      <c r="HOB67" s="497"/>
      <c r="HOC67" s="497"/>
      <c r="HOD67" s="497"/>
      <c r="HOE67" s="497"/>
      <c r="HOF67" s="497"/>
      <c r="HOG67" s="497"/>
      <c r="HOH67" s="497"/>
      <c r="HOI67" s="497"/>
      <c r="HOJ67" s="497"/>
      <c r="HOK67" s="497"/>
      <c r="HOL67" s="497"/>
      <c r="HOM67" s="497"/>
      <c r="HON67" s="497"/>
      <c r="HOO67" s="497"/>
      <c r="HOP67" s="497"/>
      <c r="HOQ67" s="497"/>
      <c r="HOR67" s="497"/>
      <c r="HOS67" s="497"/>
      <c r="HOT67" s="497"/>
      <c r="HOU67" s="497"/>
      <c r="HOV67" s="497"/>
      <c r="HOW67" s="497"/>
      <c r="HOX67" s="497"/>
      <c r="HOY67" s="497"/>
      <c r="HOZ67" s="497"/>
      <c r="HPA67" s="497"/>
      <c r="HPB67" s="497"/>
      <c r="HPC67" s="497"/>
      <c r="HPD67" s="497"/>
      <c r="HPE67" s="497"/>
      <c r="HPF67" s="497"/>
      <c r="HPG67" s="497"/>
      <c r="HPH67" s="497"/>
      <c r="HPI67" s="497"/>
      <c r="HPJ67" s="497"/>
      <c r="HPK67" s="497"/>
      <c r="HPL67" s="497"/>
      <c r="HPM67" s="497"/>
      <c r="HPN67" s="497"/>
      <c r="HPO67" s="497"/>
      <c r="HPP67" s="497"/>
      <c r="HPQ67" s="497"/>
      <c r="HPR67" s="497"/>
      <c r="HPS67" s="497"/>
      <c r="HPT67" s="497"/>
      <c r="HPU67" s="497"/>
      <c r="HPV67" s="497"/>
      <c r="HPW67" s="497"/>
      <c r="HPX67" s="497"/>
      <c r="HPY67" s="497"/>
      <c r="HPZ67" s="497"/>
      <c r="HQA67" s="497"/>
      <c r="HQB67" s="497"/>
      <c r="HQC67" s="497"/>
      <c r="HQD67" s="497"/>
      <c r="HQE67" s="497"/>
      <c r="HQF67" s="497"/>
      <c r="HQG67" s="497"/>
      <c r="HQH67" s="497"/>
      <c r="HQI67" s="497"/>
      <c r="HQJ67" s="497"/>
      <c r="HQK67" s="497"/>
      <c r="HQL67" s="497"/>
      <c r="HQM67" s="497"/>
      <c r="HQN67" s="497"/>
      <c r="HQO67" s="497"/>
      <c r="HQP67" s="497"/>
      <c r="HQQ67" s="497"/>
      <c r="HQR67" s="497"/>
      <c r="HQS67" s="497"/>
      <c r="HQT67" s="497"/>
      <c r="HQU67" s="497"/>
      <c r="HQV67" s="497"/>
      <c r="HQW67" s="497"/>
      <c r="HQX67" s="497"/>
      <c r="HQY67" s="497"/>
      <c r="HQZ67" s="497"/>
      <c r="HRA67" s="497"/>
      <c r="HRB67" s="497"/>
      <c r="HRC67" s="497"/>
      <c r="HRD67" s="497"/>
      <c r="HRE67" s="497"/>
      <c r="HRF67" s="497"/>
      <c r="HRG67" s="497"/>
      <c r="HRH67" s="497"/>
      <c r="HRI67" s="497"/>
      <c r="HRJ67" s="497"/>
      <c r="HRK67" s="497"/>
      <c r="HRL67" s="497"/>
      <c r="HRM67" s="497"/>
      <c r="HRN67" s="497"/>
      <c r="HRO67" s="497"/>
      <c r="HRP67" s="497"/>
      <c r="HRQ67" s="497"/>
      <c r="HRR67" s="497"/>
      <c r="HRS67" s="497"/>
      <c r="HRT67" s="497"/>
      <c r="HRU67" s="497"/>
      <c r="HRV67" s="497"/>
      <c r="HRW67" s="497"/>
      <c r="HRX67" s="497"/>
      <c r="HRY67" s="497"/>
      <c r="HRZ67" s="497"/>
      <c r="HSA67" s="497"/>
      <c r="HSB67" s="497"/>
      <c r="HSC67" s="497"/>
      <c r="HSD67" s="497"/>
      <c r="HSE67" s="497"/>
      <c r="HSF67" s="497"/>
      <c r="HSG67" s="497"/>
      <c r="HSH67" s="497"/>
      <c r="HSI67" s="497"/>
      <c r="HSJ67" s="497"/>
      <c r="HSK67" s="497"/>
      <c r="HSL67" s="497"/>
      <c r="HSM67" s="497"/>
      <c r="HSN67" s="497"/>
      <c r="HSO67" s="497"/>
      <c r="HSP67" s="497"/>
      <c r="HSQ67" s="497"/>
      <c r="HSR67" s="497"/>
      <c r="HSS67" s="497"/>
      <c r="HST67" s="497"/>
      <c r="HSU67" s="497"/>
      <c r="HSV67" s="497"/>
      <c r="HSW67" s="497"/>
      <c r="HSX67" s="497"/>
      <c r="HSY67" s="497"/>
      <c r="HSZ67" s="497"/>
      <c r="HTA67" s="497"/>
      <c r="HTB67" s="497"/>
      <c r="HTC67" s="497"/>
      <c r="HTD67" s="497"/>
      <c r="HTE67" s="497"/>
      <c r="HTF67" s="497"/>
      <c r="HTG67" s="497"/>
      <c r="HTH67" s="497"/>
      <c r="HTI67" s="497"/>
      <c r="HTJ67" s="497"/>
      <c r="HTK67" s="497"/>
      <c r="HTL67" s="497"/>
      <c r="HTM67" s="497"/>
      <c r="HTN67" s="497"/>
      <c r="HTO67" s="497"/>
      <c r="HTP67" s="497"/>
      <c r="HTQ67" s="497"/>
      <c r="HTR67" s="497"/>
      <c r="HTS67" s="497"/>
      <c r="HTT67" s="497"/>
      <c r="HTU67" s="497"/>
      <c r="HTV67" s="497"/>
      <c r="HTW67" s="497"/>
      <c r="HTX67" s="497"/>
      <c r="HTY67" s="497"/>
      <c r="HTZ67" s="497"/>
      <c r="HUA67" s="497"/>
      <c r="HUB67" s="497"/>
      <c r="HUC67" s="497"/>
      <c r="HUD67" s="497"/>
      <c r="HUE67" s="497"/>
      <c r="HUF67" s="497"/>
      <c r="HUG67" s="497"/>
      <c r="HUH67" s="497"/>
      <c r="HUI67" s="497"/>
      <c r="HUJ67" s="497"/>
      <c r="HUK67" s="497"/>
      <c r="HUL67" s="497"/>
      <c r="HUM67" s="497"/>
      <c r="HUN67" s="497"/>
      <c r="HUO67" s="497"/>
      <c r="HUP67" s="497"/>
      <c r="HUQ67" s="497"/>
      <c r="HUR67" s="497"/>
      <c r="HUS67" s="497"/>
      <c r="HUT67" s="497"/>
      <c r="HUU67" s="497"/>
      <c r="HUV67" s="497"/>
      <c r="HUW67" s="497"/>
      <c r="HUX67" s="497"/>
      <c r="HUY67" s="497"/>
      <c r="HUZ67" s="497"/>
      <c r="HVA67" s="497"/>
      <c r="HVB67" s="497"/>
      <c r="HVC67" s="497"/>
      <c r="HVD67" s="497"/>
      <c r="HVE67" s="497"/>
      <c r="HVF67" s="497"/>
      <c r="HVG67" s="497"/>
      <c r="HVH67" s="497"/>
      <c r="HVI67" s="497"/>
      <c r="HVJ67" s="497"/>
      <c r="HVK67" s="497"/>
      <c r="HVL67" s="497"/>
      <c r="HVM67" s="497"/>
      <c r="HVN67" s="497"/>
      <c r="HVO67" s="497"/>
      <c r="HVP67" s="497"/>
      <c r="HVQ67" s="497"/>
      <c r="HVR67" s="497"/>
      <c r="HVS67" s="497"/>
      <c r="HVT67" s="497"/>
      <c r="HVU67" s="497"/>
      <c r="HVV67" s="497"/>
      <c r="HVW67" s="497"/>
      <c r="HVX67" s="497"/>
      <c r="HVY67" s="497"/>
      <c r="HVZ67" s="497"/>
      <c r="HWA67" s="497"/>
      <c r="HWB67" s="497"/>
      <c r="HWC67" s="497"/>
      <c r="HWD67" s="497"/>
      <c r="HWE67" s="497"/>
      <c r="HWF67" s="497"/>
      <c r="HWG67" s="497"/>
      <c r="HWH67" s="497"/>
      <c r="HWI67" s="497"/>
      <c r="HWJ67" s="497"/>
      <c r="HWK67" s="497"/>
      <c r="HWL67" s="497"/>
      <c r="HWM67" s="497"/>
      <c r="HWN67" s="497"/>
      <c r="HWO67" s="497"/>
      <c r="HWP67" s="497"/>
      <c r="HWQ67" s="497"/>
      <c r="HWR67" s="497"/>
      <c r="HWS67" s="497"/>
      <c r="HWT67" s="497"/>
      <c r="HWU67" s="497"/>
      <c r="HWV67" s="497"/>
      <c r="HWW67" s="497"/>
      <c r="HWX67" s="497"/>
      <c r="HWY67" s="497"/>
      <c r="HWZ67" s="497"/>
      <c r="HXA67" s="497"/>
      <c r="HXB67" s="497"/>
      <c r="HXC67" s="497"/>
      <c r="HXD67" s="497"/>
      <c r="HXE67" s="497"/>
      <c r="HXF67" s="497"/>
      <c r="HXG67" s="497"/>
      <c r="HXH67" s="497"/>
      <c r="HXI67" s="497"/>
      <c r="HXJ67" s="497"/>
      <c r="HXK67" s="497"/>
      <c r="HXL67" s="497"/>
      <c r="HXM67" s="497"/>
      <c r="HXN67" s="497"/>
      <c r="HXO67" s="497"/>
      <c r="HXP67" s="497"/>
      <c r="HXQ67" s="497"/>
      <c r="HXR67" s="497"/>
      <c r="HXS67" s="497"/>
      <c r="HXT67" s="497"/>
      <c r="HXU67" s="497"/>
      <c r="HXV67" s="497"/>
      <c r="HXW67" s="497"/>
      <c r="HXX67" s="497"/>
      <c r="HXY67" s="497"/>
      <c r="HXZ67" s="497"/>
      <c r="HYA67" s="497"/>
      <c r="HYB67" s="497"/>
      <c r="HYC67" s="497"/>
      <c r="HYD67" s="497"/>
      <c r="HYE67" s="497"/>
      <c r="HYF67" s="497"/>
      <c r="HYG67" s="497"/>
      <c r="HYH67" s="497"/>
      <c r="HYI67" s="497"/>
      <c r="HYJ67" s="497"/>
      <c r="HYK67" s="497"/>
      <c r="HYL67" s="497"/>
      <c r="HYM67" s="497"/>
      <c r="HYN67" s="497"/>
      <c r="HYO67" s="497"/>
      <c r="HYP67" s="497"/>
      <c r="HYQ67" s="497"/>
      <c r="HYR67" s="497"/>
      <c r="HYS67" s="497"/>
      <c r="HYT67" s="497"/>
      <c r="HYU67" s="497"/>
      <c r="HYV67" s="497"/>
      <c r="HYW67" s="497"/>
      <c r="HYX67" s="497"/>
      <c r="HYY67" s="497"/>
      <c r="HYZ67" s="497"/>
      <c r="HZA67" s="497"/>
      <c r="HZB67" s="497"/>
      <c r="HZC67" s="497"/>
      <c r="HZD67" s="497"/>
      <c r="HZE67" s="497"/>
      <c r="HZF67" s="497"/>
      <c r="HZG67" s="497"/>
      <c r="HZH67" s="497"/>
      <c r="HZI67" s="497"/>
      <c r="HZJ67" s="497"/>
      <c r="HZK67" s="497"/>
      <c r="HZL67" s="497"/>
      <c r="HZM67" s="497"/>
      <c r="HZN67" s="497"/>
      <c r="HZO67" s="497"/>
      <c r="HZP67" s="497"/>
      <c r="HZQ67" s="497"/>
      <c r="HZR67" s="497"/>
      <c r="HZS67" s="497"/>
      <c r="HZT67" s="497"/>
      <c r="HZU67" s="497"/>
      <c r="HZV67" s="497"/>
      <c r="HZW67" s="497"/>
      <c r="HZX67" s="497"/>
      <c r="HZY67" s="497"/>
      <c r="HZZ67" s="497"/>
      <c r="IAA67" s="497"/>
      <c r="IAB67" s="497"/>
      <c r="IAC67" s="497"/>
      <c r="IAD67" s="497"/>
      <c r="IAE67" s="497"/>
      <c r="IAF67" s="497"/>
      <c r="IAG67" s="497"/>
      <c r="IAH67" s="497"/>
      <c r="IAI67" s="497"/>
      <c r="IAJ67" s="497"/>
      <c r="IAK67" s="497"/>
      <c r="IAL67" s="497"/>
      <c r="IAM67" s="497"/>
      <c r="IAN67" s="497"/>
      <c r="IAO67" s="497"/>
      <c r="IAP67" s="497"/>
      <c r="IAQ67" s="497"/>
      <c r="IAR67" s="497"/>
      <c r="IAS67" s="497"/>
      <c r="IAT67" s="497"/>
      <c r="IAU67" s="497"/>
      <c r="IAV67" s="497"/>
      <c r="IAW67" s="497"/>
      <c r="IAX67" s="497"/>
      <c r="IAY67" s="497"/>
      <c r="IAZ67" s="497"/>
      <c r="IBA67" s="497"/>
      <c r="IBB67" s="497"/>
      <c r="IBC67" s="497"/>
      <c r="IBD67" s="497"/>
      <c r="IBE67" s="497"/>
      <c r="IBF67" s="497"/>
      <c r="IBG67" s="497"/>
      <c r="IBH67" s="497"/>
      <c r="IBI67" s="497"/>
      <c r="IBJ67" s="497"/>
      <c r="IBK67" s="497"/>
      <c r="IBL67" s="497"/>
      <c r="IBM67" s="497"/>
      <c r="IBN67" s="497"/>
      <c r="IBO67" s="497"/>
      <c r="IBP67" s="497"/>
      <c r="IBQ67" s="497"/>
      <c r="IBR67" s="497"/>
      <c r="IBS67" s="497"/>
      <c r="IBT67" s="497"/>
      <c r="IBU67" s="497"/>
      <c r="IBV67" s="497"/>
      <c r="IBW67" s="497"/>
      <c r="IBX67" s="497"/>
      <c r="IBY67" s="497"/>
      <c r="IBZ67" s="497"/>
      <c r="ICA67" s="497"/>
      <c r="ICB67" s="497"/>
      <c r="ICC67" s="497"/>
      <c r="ICD67" s="497"/>
      <c r="ICE67" s="497"/>
      <c r="ICF67" s="497"/>
      <c r="ICG67" s="497"/>
      <c r="ICH67" s="497"/>
      <c r="ICI67" s="497"/>
      <c r="ICJ67" s="497"/>
      <c r="ICK67" s="497"/>
      <c r="ICL67" s="497"/>
      <c r="ICM67" s="497"/>
      <c r="ICN67" s="497"/>
      <c r="ICO67" s="497"/>
      <c r="ICP67" s="497"/>
      <c r="ICQ67" s="497"/>
      <c r="ICR67" s="497"/>
      <c r="ICS67" s="497"/>
      <c r="ICT67" s="497"/>
      <c r="ICU67" s="497"/>
      <c r="ICV67" s="497"/>
      <c r="ICW67" s="497"/>
      <c r="ICX67" s="497"/>
      <c r="ICY67" s="497"/>
      <c r="ICZ67" s="497"/>
      <c r="IDA67" s="497"/>
      <c r="IDB67" s="497"/>
      <c r="IDC67" s="497"/>
      <c r="IDD67" s="497"/>
      <c r="IDE67" s="497"/>
      <c r="IDF67" s="497"/>
      <c r="IDG67" s="497"/>
      <c r="IDH67" s="497"/>
      <c r="IDI67" s="497"/>
      <c r="IDJ67" s="497"/>
      <c r="IDK67" s="497"/>
      <c r="IDL67" s="497"/>
      <c r="IDM67" s="497"/>
      <c r="IDN67" s="497"/>
      <c r="IDO67" s="497"/>
      <c r="IDP67" s="497"/>
      <c r="IDQ67" s="497"/>
      <c r="IDR67" s="497"/>
      <c r="IDS67" s="497"/>
      <c r="IDT67" s="497"/>
      <c r="IDU67" s="497"/>
      <c r="IDV67" s="497"/>
      <c r="IDW67" s="497"/>
      <c r="IDX67" s="497"/>
      <c r="IDY67" s="497"/>
      <c r="IDZ67" s="497"/>
      <c r="IEA67" s="497"/>
      <c r="IEB67" s="497"/>
      <c r="IEC67" s="497"/>
      <c r="IED67" s="497"/>
      <c r="IEE67" s="497"/>
      <c r="IEF67" s="497"/>
      <c r="IEG67" s="497"/>
      <c r="IEH67" s="497"/>
      <c r="IEI67" s="497"/>
      <c r="IEJ67" s="497"/>
      <c r="IEK67" s="497"/>
      <c r="IEL67" s="497"/>
      <c r="IEM67" s="497"/>
      <c r="IEN67" s="497"/>
      <c r="IEO67" s="497"/>
      <c r="IEP67" s="497"/>
      <c r="IEQ67" s="497"/>
      <c r="IER67" s="497"/>
      <c r="IES67" s="497"/>
      <c r="IET67" s="497"/>
      <c r="IEU67" s="497"/>
      <c r="IEV67" s="497"/>
      <c r="IEW67" s="497"/>
      <c r="IEX67" s="497"/>
      <c r="IEY67" s="497"/>
      <c r="IEZ67" s="497"/>
      <c r="IFA67" s="497"/>
      <c r="IFB67" s="497"/>
      <c r="IFC67" s="497"/>
      <c r="IFD67" s="497"/>
      <c r="IFE67" s="497"/>
      <c r="IFF67" s="497"/>
      <c r="IFG67" s="497"/>
      <c r="IFH67" s="497"/>
      <c r="IFI67" s="497"/>
      <c r="IFJ67" s="497"/>
      <c r="IFK67" s="497"/>
      <c r="IFL67" s="497"/>
      <c r="IFM67" s="497"/>
      <c r="IFN67" s="497"/>
      <c r="IFO67" s="497"/>
      <c r="IFP67" s="497"/>
      <c r="IFQ67" s="497"/>
      <c r="IFR67" s="497"/>
      <c r="IFS67" s="497"/>
      <c r="IFT67" s="497"/>
      <c r="IFU67" s="497"/>
      <c r="IFV67" s="497"/>
      <c r="IFW67" s="497"/>
      <c r="IFX67" s="497"/>
      <c r="IFY67" s="497"/>
      <c r="IFZ67" s="497"/>
      <c r="IGA67" s="497"/>
      <c r="IGB67" s="497"/>
      <c r="IGC67" s="497"/>
      <c r="IGD67" s="497"/>
      <c r="IGE67" s="497"/>
      <c r="IGF67" s="497"/>
      <c r="IGG67" s="497"/>
      <c r="IGH67" s="497"/>
      <c r="IGI67" s="497"/>
      <c r="IGJ67" s="497"/>
      <c r="IGK67" s="497"/>
      <c r="IGL67" s="497"/>
      <c r="IGM67" s="497"/>
      <c r="IGN67" s="497"/>
      <c r="IGO67" s="497"/>
      <c r="IGP67" s="497"/>
      <c r="IGQ67" s="497"/>
      <c r="IGR67" s="497"/>
      <c r="IGS67" s="497"/>
      <c r="IGT67" s="497"/>
      <c r="IGU67" s="497"/>
      <c r="IGV67" s="497"/>
      <c r="IGW67" s="497"/>
      <c r="IGX67" s="497"/>
      <c r="IGY67" s="497"/>
      <c r="IGZ67" s="497"/>
      <c r="IHA67" s="497"/>
      <c r="IHB67" s="497"/>
      <c r="IHC67" s="497"/>
      <c r="IHD67" s="497"/>
      <c r="IHE67" s="497"/>
      <c r="IHF67" s="497"/>
      <c r="IHG67" s="497"/>
      <c r="IHH67" s="497"/>
      <c r="IHI67" s="497"/>
      <c r="IHJ67" s="497"/>
      <c r="IHK67" s="497"/>
      <c r="IHL67" s="497"/>
      <c r="IHM67" s="497"/>
      <c r="IHN67" s="497"/>
      <c r="IHO67" s="497"/>
      <c r="IHP67" s="497"/>
      <c r="IHQ67" s="497"/>
      <c r="IHR67" s="497"/>
      <c r="IHS67" s="497"/>
      <c r="IHT67" s="497"/>
      <c r="IHU67" s="497"/>
      <c r="IHV67" s="497"/>
      <c r="IHW67" s="497"/>
      <c r="IHX67" s="497"/>
      <c r="IHY67" s="497"/>
      <c r="IHZ67" s="497"/>
      <c r="IIA67" s="497"/>
      <c r="IIB67" s="497"/>
      <c r="IIC67" s="497"/>
      <c r="IID67" s="497"/>
      <c r="IIE67" s="497"/>
      <c r="IIF67" s="497"/>
      <c r="IIG67" s="497"/>
      <c r="IIH67" s="497"/>
      <c r="III67" s="497"/>
      <c r="IIJ67" s="497"/>
      <c r="IIK67" s="497"/>
      <c r="IIL67" s="497"/>
      <c r="IIM67" s="497"/>
      <c r="IIN67" s="497"/>
      <c r="IIO67" s="497"/>
      <c r="IIP67" s="497"/>
      <c r="IIQ67" s="497"/>
      <c r="IIR67" s="497"/>
      <c r="IIS67" s="497"/>
      <c r="IIT67" s="497"/>
      <c r="IIU67" s="497"/>
      <c r="IIV67" s="497"/>
      <c r="IIW67" s="497"/>
      <c r="IIX67" s="497"/>
      <c r="IIY67" s="497"/>
      <c r="IIZ67" s="497"/>
      <c r="IJA67" s="497"/>
      <c r="IJB67" s="497"/>
      <c r="IJC67" s="497"/>
      <c r="IJD67" s="497"/>
      <c r="IJE67" s="497"/>
      <c r="IJF67" s="497"/>
      <c r="IJG67" s="497"/>
      <c r="IJH67" s="497"/>
      <c r="IJI67" s="497"/>
      <c r="IJJ67" s="497"/>
      <c r="IJK67" s="497"/>
      <c r="IJL67" s="497"/>
      <c r="IJM67" s="497"/>
      <c r="IJN67" s="497"/>
      <c r="IJO67" s="497"/>
      <c r="IJP67" s="497"/>
      <c r="IJQ67" s="497"/>
      <c r="IJR67" s="497"/>
      <c r="IJS67" s="497"/>
      <c r="IJT67" s="497"/>
      <c r="IJU67" s="497"/>
      <c r="IJV67" s="497"/>
      <c r="IJW67" s="497"/>
      <c r="IJX67" s="497"/>
      <c r="IJY67" s="497"/>
      <c r="IJZ67" s="497"/>
      <c r="IKA67" s="497"/>
      <c r="IKB67" s="497"/>
      <c r="IKC67" s="497"/>
      <c r="IKD67" s="497"/>
      <c r="IKE67" s="497"/>
      <c r="IKF67" s="497"/>
      <c r="IKG67" s="497"/>
      <c r="IKH67" s="497"/>
      <c r="IKI67" s="497"/>
      <c r="IKJ67" s="497"/>
      <c r="IKK67" s="497"/>
      <c r="IKL67" s="497"/>
      <c r="IKM67" s="497"/>
      <c r="IKN67" s="497"/>
      <c r="IKO67" s="497"/>
      <c r="IKP67" s="497"/>
      <c r="IKQ67" s="497"/>
      <c r="IKR67" s="497"/>
      <c r="IKS67" s="497"/>
      <c r="IKT67" s="497"/>
      <c r="IKU67" s="497"/>
      <c r="IKV67" s="497"/>
      <c r="IKW67" s="497"/>
      <c r="IKX67" s="497"/>
      <c r="IKY67" s="497"/>
      <c r="IKZ67" s="497"/>
      <c r="ILA67" s="497"/>
      <c r="ILB67" s="497"/>
      <c r="ILC67" s="497"/>
      <c r="ILD67" s="497"/>
      <c r="ILE67" s="497"/>
      <c r="ILF67" s="497"/>
      <c r="ILG67" s="497"/>
      <c r="ILH67" s="497"/>
      <c r="ILI67" s="497"/>
      <c r="ILJ67" s="497"/>
      <c r="ILK67" s="497"/>
      <c r="ILL67" s="497"/>
      <c r="ILM67" s="497"/>
      <c r="ILN67" s="497"/>
      <c r="ILO67" s="497"/>
      <c r="ILP67" s="497"/>
      <c r="ILQ67" s="497"/>
      <c r="ILR67" s="497"/>
      <c r="ILS67" s="497"/>
      <c r="ILT67" s="497"/>
      <c r="ILU67" s="497"/>
      <c r="ILV67" s="497"/>
      <c r="ILW67" s="497"/>
      <c r="ILX67" s="497"/>
      <c r="ILY67" s="497"/>
      <c r="ILZ67" s="497"/>
      <c r="IMA67" s="497"/>
      <c r="IMB67" s="497"/>
      <c r="IMC67" s="497"/>
      <c r="IMD67" s="497"/>
      <c r="IME67" s="497"/>
      <c r="IMF67" s="497"/>
      <c r="IMG67" s="497"/>
      <c r="IMH67" s="497"/>
      <c r="IMI67" s="497"/>
      <c r="IMJ67" s="497"/>
      <c r="IMK67" s="497"/>
      <c r="IML67" s="497"/>
      <c r="IMM67" s="497"/>
      <c r="IMN67" s="497"/>
      <c r="IMO67" s="497"/>
      <c r="IMP67" s="497"/>
      <c r="IMQ67" s="497"/>
      <c r="IMR67" s="497"/>
      <c r="IMS67" s="497"/>
      <c r="IMT67" s="497"/>
      <c r="IMU67" s="497"/>
      <c r="IMV67" s="497"/>
      <c r="IMW67" s="497"/>
      <c r="IMX67" s="497"/>
      <c r="IMY67" s="497"/>
      <c r="IMZ67" s="497"/>
      <c r="INA67" s="497"/>
      <c r="INB67" s="497"/>
      <c r="INC67" s="497"/>
      <c r="IND67" s="497"/>
      <c r="INE67" s="497"/>
      <c r="INF67" s="497"/>
      <c r="ING67" s="497"/>
      <c r="INH67" s="497"/>
      <c r="INI67" s="497"/>
      <c r="INJ67" s="497"/>
      <c r="INK67" s="497"/>
      <c r="INL67" s="497"/>
      <c r="INM67" s="497"/>
      <c r="INN67" s="497"/>
      <c r="INO67" s="497"/>
      <c r="INP67" s="497"/>
      <c r="INQ67" s="497"/>
      <c r="INR67" s="497"/>
      <c r="INS67" s="497"/>
      <c r="INT67" s="497"/>
      <c r="INU67" s="497"/>
      <c r="INV67" s="497"/>
      <c r="INW67" s="497"/>
      <c r="INX67" s="497"/>
      <c r="INY67" s="497"/>
      <c r="INZ67" s="497"/>
      <c r="IOA67" s="497"/>
      <c r="IOB67" s="497"/>
      <c r="IOC67" s="497"/>
      <c r="IOD67" s="497"/>
      <c r="IOE67" s="497"/>
      <c r="IOF67" s="497"/>
      <c r="IOG67" s="497"/>
      <c r="IOH67" s="497"/>
      <c r="IOI67" s="497"/>
      <c r="IOJ67" s="497"/>
      <c r="IOK67" s="497"/>
      <c r="IOL67" s="497"/>
      <c r="IOM67" s="497"/>
      <c r="ION67" s="497"/>
      <c r="IOO67" s="497"/>
      <c r="IOP67" s="497"/>
      <c r="IOQ67" s="497"/>
      <c r="IOR67" s="497"/>
      <c r="IOS67" s="497"/>
      <c r="IOT67" s="497"/>
      <c r="IOU67" s="497"/>
      <c r="IOV67" s="497"/>
      <c r="IOW67" s="497"/>
      <c r="IOX67" s="497"/>
      <c r="IOY67" s="497"/>
      <c r="IOZ67" s="497"/>
      <c r="IPA67" s="497"/>
      <c r="IPB67" s="497"/>
      <c r="IPC67" s="497"/>
      <c r="IPD67" s="497"/>
      <c r="IPE67" s="497"/>
      <c r="IPF67" s="497"/>
      <c r="IPG67" s="497"/>
      <c r="IPH67" s="497"/>
      <c r="IPI67" s="497"/>
      <c r="IPJ67" s="497"/>
      <c r="IPK67" s="497"/>
      <c r="IPL67" s="497"/>
      <c r="IPM67" s="497"/>
      <c r="IPN67" s="497"/>
      <c r="IPO67" s="497"/>
      <c r="IPP67" s="497"/>
      <c r="IPQ67" s="497"/>
      <c r="IPR67" s="497"/>
      <c r="IPS67" s="497"/>
      <c r="IPT67" s="497"/>
      <c r="IPU67" s="497"/>
      <c r="IPV67" s="497"/>
      <c r="IPW67" s="497"/>
      <c r="IPX67" s="497"/>
      <c r="IPY67" s="497"/>
      <c r="IPZ67" s="497"/>
      <c r="IQA67" s="497"/>
      <c r="IQB67" s="497"/>
      <c r="IQC67" s="497"/>
      <c r="IQD67" s="497"/>
      <c r="IQE67" s="497"/>
      <c r="IQF67" s="497"/>
      <c r="IQG67" s="497"/>
      <c r="IQH67" s="497"/>
      <c r="IQI67" s="497"/>
      <c r="IQJ67" s="497"/>
      <c r="IQK67" s="497"/>
      <c r="IQL67" s="497"/>
      <c r="IQM67" s="497"/>
      <c r="IQN67" s="497"/>
      <c r="IQO67" s="497"/>
      <c r="IQP67" s="497"/>
      <c r="IQQ67" s="497"/>
      <c r="IQR67" s="497"/>
      <c r="IQS67" s="497"/>
      <c r="IQT67" s="497"/>
      <c r="IQU67" s="497"/>
      <c r="IQV67" s="497"/>
      <c r="IQW67" s="497"/>
      <c r="IQX67" s="497"/>
      <c r="IQY67" s="497"/>
      <c r="IQZ67" s="497"/>
      <c r="IRA67" s="497"/>
      <c r="IRB67" s="497"/>
      <c r="IRC67" s="497"/>
      <c r="IRD67" s="497"/>
      <c r="IRE67" s="497"/>
      <c r="IRF67" s="497"/>
      <c r="IRG67" s="497"/>
      <c r="IRH67" s="497"/>
      <c r="IRI67" s="497"/>
      <c r="IRJ67" s="497"/>
      <c r="IRK67" s="497"/>
      <c r="IRL67" s="497"/>
      <c r="IRM67" s="497"/>
      <c r="IRN67" s="497"/>
      <c r="IRO67" s="497"/>
      <c r="IRP67" s="497"/>
      <c r="IRQ67" s="497"/>
      <c r="IRR67" s="497"/>
      <c r="IRS67" s="497"/>
      <c r="IRT67" s="497"/>
      <c r="IRU67" s="497"/>
      <c r="IRV67" s="497"/>
      <c r="IRW67" s="497"/>
      <c r="IRX67" s="497"/>
      <c r="IRY67" s="497"/>
      <c r="IRZ67" s="497"/>
      <c r="ISA67" s="497"/>
      <c r="ISB67" s="497"/>
      <c r="ISC67" s="497"/>
      <c r="ISD67" s="497"/>
      <c r="ISE67" s="497"/>
      <c r="ISF67" s="497"/>
      <c r="ISG67" s="497"/>
      <c r="ISH67" s="497"/>
      <c r="ISI67" s="497"/>
      <c r="ISJ67" s="497"/>
      <c r="ISK67" s="497"/>
      <c r="ISL67" s="497"/>
      <c r="ISM67" s="497"/>
      <c r="ISN67" s="497"/>
      <c r="ISO67" s="497"/>
      <c r="ISP67" s="497"/>
      <c r="ISQ67" s="497"/>
      <c r="ISR67" s="497"/>
      <c r="ISS67" s="497"/>
      <c r="IST67" s="497"/>
      <c r="ISU67" s="497"/>
      <c r="ISV67" s="497"/>
      <c r="ISW67" s="497"/>
      <c r="ISX67" s="497"/>
      <c r="ISY67" s="497"/>
      <c r="ISZ67" s="497"/>
      <c r="ITA67" s="497"/>
      <c r="ITB67" s="497"/>
      <c r="ITC67" s="497"/>
      <c r="ITD67" s="497"/>
      <c r="ITE67" s="497"/>
      <c r="ITF67" s="497"/>
      <c r="ITG67" s="497"/>
      <c r="ITH67" s="497"/>
      <c r="ITI67" s="497"/>
      <c r="ITJ67" s="497"/>
      <c r="ITK67" s="497"/>
      <c r="ITL67" s="497"/>
      <c r="ITM67" s="497"/>
      <c r="ITN67" s="497"/>
      <c r="ITO67" s="497"/>
      <c r="ITP67" s="497"/>
      <c r="ITQ67" s="497"/>
      <c r="ITR67" s="497"/>
      <c r="ITS67" s="497"/>
      <c r="ITT67" s="497"/>
      <c r="ITU67" s="497"/>
      <c r="ITV67" s="497"/>
      <c r="ITW67" s="497"/>
      <c r="ITX67" s="497"/>
      <c r="ITY67" s="497"/>
      <c r="ITZ67" s="497"/>
      <c r="IUA67" s="497"/>
      <c r="IUB67" s="497"/>
      <c r="IUC67" s="497"/>
      <c r="IUD67" s="497"/>
      <c r="IUE67" s="497"/>
      <c r="IUF67" s="497"/>
      <c r="IUG67" s="497"/>
      <c r="IUH67" s="497"/>
      <c r="IUI67" s="497"/>
      <c r="IUJ67" s="497"/>
      <c r="IUK67" s="497"/>
      <c r="IUL67" s="497"/>
      <c r="IUM67" s="497"/>
      <c r="IUN67" s="497"/>
      <c r="IUO67" s="497"/>
      <c r="IUP67" s="497"/>
      <c r="IUQ67" s="497"/>
      <c r="IUR67" s="497"/>
      <c r="IUS67" s="497"/>
      <c r="IUT67" s="497"/>
      <c r="IUU67" s="497"/>
      <c r="IUV67" s="497"/>
      <c r="IUW67" s="497"/>
      <c r="IUX67" s="497"/>
      <c r="IUY67" s="497"/>
      <c r="IUZ67" s="497"/>
      <c r="IVA67" s="497"/>
      <c r="IVB67" s="497"/>
      <c r="IVC67" s="497"/>
      <c r="IVD67" s="497"/>
      <c r="IVE67" s="497"/>
      <c r="IVF67" s="497"/>
      <c r="IVG67" s="497"/>
      <c r="IVH67" s="497"/>
      <c r="IVI67" s="497"/>
      <c r="IVJ67" s="497"/>
      <c r="IVK67" s="497"/>
      <c r="IVL67" s="497"/>
      <c r="IVM67" s="497"/>
      <c r="IVN67" s="497"/>
      <c r="IVO67" s="497"/>
      <c r="IVP67" s="497"/>
      <c r="IVQ67" s="497"/>
      <c r="IVR67" s="497"/>
      <c r="IVS67" s="497"/>
      <c r="IVT67" s="497"/>
      <c r="IVU67" s="497"/>
      <c r="IVV67" s="497"/>
      <c r="IVW67" s="497"/>
      <c r="IVX67" s="497"/>
      <c r="IVY67" s="497"/>
      <c r="IVZ67" s="497"/>
      <c r="IWA67" s="497"/>
      <c r="IWB67" s="497"/>
      <c r="IWC67" s="497"/>
      <c r="IWD67" s="497"/>
      <c r="IWE67" s="497"/>
      <c r="IWF67" s="497"/>
      <c r="IWG67" s="497"/>
      <c r="IWH67" s="497"/>
      <c r="IWI67" s="497"/>
      <c r="IWJ67" s="497"/>
      <c r="IWK67" s="497"/>
      <c r="IWL67" s="497"/>
      <c r="IWM67" s="497"/>
      <c r="IWN67" s="497"/>
      <c r="IWO67" s="497"/>
      <c r="IWP67" s="497"/>
      <c r="IWQ67" s="497"/>
      <c r="IWR67" s="497"/>
      <c r="IWS67" s="497"/>
      <c r="IWT67" s="497"/>
      <c r="IWU67" s="497"/>
      <c r="IWV67" s="497"/>
      <c r="IWW67" s="497"/>
      <c r="IWX67" s="497"/>
      <c r="IWY67" s="497"/>
      <c r="IWZ67" s="497"/>
      <c r="IXA67" s="497"/>
      <c r="IXB67" s="497"/>
      <c r="IXC67" s="497"/>
      <c r="IXD67" s="497"/>
      <c r="IXE67" s="497"/>
      <c r="IXF67" s="497"/>
      <c r="IXG67" s="497"/>
      <c r="IXH67" s="497"/>
      <c r="IXI67" s="497"/>
      <c r="IXJ67" s="497"/>
      <c r="IXK67" s="497"/>
      <c r="IXL67" s="497"/>
      <c r="IXM67" s="497"/>
      <c r="IXN67" s="497"/>
      <c r="IXO67" s="497"/>
      <c r="IXP67" s="497"/>
      <c r="IXQ67" s="497"/>
      <c r="IXR67" s="497"/>
      <c r="IXS67" s="497"/>
      <c r="IXT67" s="497"/>
      <c r="IXU67" s="497"/>
      <c r="IXV67" s="497"/>
      <c r="IXW67" s="497"/>
      <c r="IXX67" s="497"/>
      <c r="IXY67" s="497"/>
      <c r="IXZ67" s="497"/>
      <c r="IYA67" s="497"/>
      <c r="IYB67" s="497"/>
      <c r="IYC67" s="497"/>
      <c r="IYD67" s="497"/>
      <c r="IYE67" s="497"/>
      <c r="IYF67" s="497"/>
      <c r="IYG67" s="497"/>
      <c r="IYH67" s="497"/>
      <c r="IYI67" s="497"/>
      <c r="IYJ67" s="497"/>
      <c r="IYK67" s="497"/>
      <c r="IYL67" s="497"/>
      <c r="IYM67" s="497"/>
      <c r="IYN67" s="497"/>
      <c r="IYO67" s="497"/>
      <c r="IYP67" s="497"/>
      <c r="IYQ67" s="497"/>
      <c r="IYR67" s="497"/>
      <c r="IYS67" s="497"/>
      <c r="IYT67" s="497"/>
      <c r="IYU67" s="497"/>
      <c r="IYV67" s="497"/>
      <c r="IYW67" s="497"/>
      <c r="IYX67" s="497"/>
      <c r="IYY67" s="497"/>
      <c r="IYZ67" s="497"/>
      <c r="IZA67" s="497"/>
      <c r="IZB67" s="497"/>
      <c r="IZC67" s="497"/>
      <c r="IZD67" s="497"/>
      <c r="IZE67" s="497"/>
      <c r="IZF67" s="497"/>
      <c r="IZG67" s="497"/>
      <c r="IZH67" s="497"/>
      <c r="IZI67" s="497"/>
      <c r="IZJ67" s="497"/>
      <c r="IZK67" s="497"/>
      <c r="IZL67" s="497"/>
      <c r="IZM67" s="497"/>
      <c r="IZN67" s="497"/>
      <c r="IZO67" s="497"/>
      <c r="IZP67" s="497"/>
      <c r="IZQ67" s="497"/>
      <c r="IZR67" s="497"/>
      <c r="IZS67" s="497"/>
      <c r="IZT67" s="497"/>
      <c r="IZU67" s="497"/>
      <c r="IZV67" s="497"/>
      <c r="IZW67" s="497"/>
      <c r="IZX67" s="497"/>
      <c r="IZY67" s="497"/>
      <c r="IZZ67" s="497"/>
      <c r="JAA67" s="497"/>
      <c r="JAB67" s="497"/>
      <c r="JAC67" s="497"/>
      <c r="JAD67" s="497"/>
      <c r="JAE67" s="497"/>
      <c r="JAF67" s="497"/>
      <c r="JAG67" s="497"/>
      <c r="JAH67" s="497"/>
      <c r="JAI67" s="497"/>
      <c r="JAJ67" s="497"/>
      <c r="JAK67" s="497"/>
      <c r="JAL67" s="497"/>
      <c r="JAM67" s="497"/>
      <c r="JAN67" s="497"/>
      <c r="JAO67" s="497"/>
      <c r="JAP67" s="497"/>
      <c r="JAQ67" s="497"/>
      <c r="JAR67" s="497"/>
      <c r="JAS67" s="497"/>
      <c r="JAT67" s="497"/>
      <c r="JAU67" s="497"/>
      <c r="JAV67" s="497"/>
      <c r="JAW67" s="497"/>
      <c r="JAX67" s="497"/>
      <c r="JAY67" s="497"/>
      <c r="JAZ67" s="497"/>
      <c r="JBA67" s="497"/>
      <c r="JBB67" s="497"/>
      <c r="JBC67" s="497"/>
      <c r="JBD67" s="497"/>
      <c r="JBE67" s="497"/>
      <c r="JBF67" s="497"/>
      <c r="JBG67" s="497"/>
      <c r="JBH67" s="497"/>
      <c r="JBI67" s="497"/>
      <c r="JBJ67" s="497"/>
      <c r="JBK67" s="497"/>
      <c r="JBL67" s="497"/>
      <c r="JBM67" s="497"/>
      <c r="JBN67" s="497"/>
      <c r="JBO67" s="497"/>
      <c r="JBP67" s="497"/>
      <c r="JBQ67" s="497"/>
      <c r="JBR67" s="497"/>
      <c r="JBS67" s="497"/>
      <c r="JBT67" s="497"/>
      <c r="JBU67" s="497"/>
      <c r="JBV67" s="497"/>
      <c r="JBW67" s="497"/>
      <c r="JBX67" s="497"/>
      <c r="JBY67" s="497"/>
      <c r="JBZ67" s="497"/>
      <c r="JCA67" s="497"/>
      <c r="JCB67" s="497"/>
      <c r="JCC67" s="497"/>
      <c r="JCD67" s="497"/>
      <c r="JCE67" s="497"/>
      <c r="JCF67" s="497"/>
      <c r="JCG67" s="497"/>
      <c r="JCH67" s="497"/>
      <c r="JCI67" s="497"/>
      <c r="JCJ67" s="497"/>
      <c r="JCK67" s="497"/>
      <c r="JCL67" s="497"/>
      <c r="JCM67" s="497"/>
      <c r="JCN67" s="497"/>
      <c r="JCO67" s="497"/>
      <c r="JCP67" s="497"/>
      <c r="JCQ67" s="497"/>
      <c r="JCR67" s="497"/>
      <c r="JCS67" s="497"/>
      <c r="JCT67" s="497"/>
      <c r="JCU67" s="497"/>
      <c r="JCV67" s="497"/>
      <c r="JCW67" s="497"/>
      <c r="JCX67" s="497"/>
      <c r="JCY67" s="497"/>
      <c r="JCZ67" s="497"/>
      <c r="JDA67" s="497"/>
      <c r="JDB67" s="497"/>
      <c r="JDC67" s="497"/>
      <c r="JDD67" s="497"/>
      <c r="JDE67" s="497"/>
      <c r="JDF67" s="497"/>
      <c r="JDG67" s="497"/>
      <c r="JDH67" s="497"/>
      <c r="JDI67" s="497"/>
      <c r="JDJ67" s="497"/>
      <c r="JDK67" s="497"/>
      <c r="JDL67" s="497"/>
      <c r="JDM67" s="497"/>
      <c r="JDN67" s="497"/>
      <c r="JDO67" s="497"/>
      <c r="JDP67" s="497"/>
      <c r="JDQ67" s="497"/>
      <c r="JDR67" s="497"/>
      <c r="JDS67" s="497"/>
      <c r="JDT67" s="497"/>
      <c r="JDU67" s="497"/>
      <c r="JDV67" s="497"/>
      <c r="JDW67" s="497"/>
      <c r="JDX67" s="497"/>
      <c r="JDY67" s="497"/>
      <c r="JDZ67" s="497"/>
      <c r="JEA67" s="497"/>
      <c r="JEB67" s="497"/>
      <c r="JEC67" s="497"/>
      <c r="JED67" s="497"/>
      <c r="JEE67" s="497"/>
      <c r="JEF67" s="497"/>
      <c r="JEG67" s="497"/>
      <c r="JEH67" s="497"/>
      <c r="JEI67" s="497"/>
      <c r="JEJ67" s="497"/>
      <c r="JEK67" s="497"/>
      <c r="JEL67" s="497"/>
      <c r="JEM67" s="497"/>
      <c r="JEN67" s="497"/>
      <c r="JEO67" s="497"/>
      <c r="JEP67" s="497"/>
      <c r="JEQ67" s="497"/>
      <c r="JER67" s="497"/>
      <c r="JES67" s="497"/>
      <c r="JET67" s="497"/>
      <c r="JEU67" s="497"/>
      <c r="JEV67" s="497"/>
      <c r="JEW67" s="497"/>
      <c r="JEX67" s="497"/>
      <c r="JEY67" s="497"/>
      <c r="JEZ67" s="497"/>
      <c r="JFA67" s="497"/>
      <c r="JFB67" s="497"/>
      <c r="JFC67" s="497"/>
      <c r="JFD67" s="497"/>
      <c r="JFE67" s="497"/>
      <c r="JFF67" s="497"/>
      <c r="JFG67" s="497"/>
      <c r="JFH67" s="497"/>
      <c r="JFI67" s="497"/>
      <c r="JFJ67" s="497"/>
      <c r="JFK67" s="497"/>
      <c r="JFL67" s="497"/>
      <c r="JFM67" s="497"/>
      <c r="JFN67" s="497"/>
      <c r="JFO67" s="497"/>
      <c r="JFP67" s="497"/>
      <c r="JFQ67" s="497"/>
      <c r="JFR67" s="497"/>
      <c r="JFS67" s="497"/>
      <c r="JFT67" s="497"/>
      <c r="JFU67" s="497"/>
      <c r="JFV67" s="497"/>
      <c r="JFW67" s="497"/>
      <c r="JFX67" s="497"/>
      <c r="JFY67" s="497"/>
      <c r="JFZ67" s="497"/>
      <c r="JGA67" s="497"/>
      <c r="JGB67" s="497"/>
      <c r="JGC67" s="497"/>
      <c r="JGD67" s="497"/>
      <c r="JGE67" s="497"/>
      <c r="JGF67" s="497"/>
      <c r="JGG67" s="497"/>
      <c r="JGH67" s="497"/>
      <c r="JGI67" s="497"/>
      <c r="JGJ67" s="497"/>
      <c r="JGK67" s="497"/>
      <c r="JGL67" s="497"/>
      <c r="JGM67" s="497"/>
      <c r="JGN67" s="497"/>
      <c r="JGO67" s="497"/>
      <c r="JGP67" s="497"/>
      <c r="JGQ67" s="497"/>
      <c r="JGR67" s="497"/>
      <c r="JGS67" s="497"/>
      <c r="JGT67" s="497"/>
      <c r="JGU67" s="497"/>
      <c r="JGV67" s="497"/>
      <c r="JGW67" s="497"/>
      <c r="JGX67" s="497"/>
      <c r="JGY67" s="497"/>
      <c r="JGZ67" s="497"/>
      <c r="JHA67" s="497"/>
      <c r="JHB67" s="497"/>
      <c r="JHC67" s="497"/>
      <c r="JHD67" s="497"/>
      <c r="JHE67" s="497"/>
      <c r="JHF67" s="497"/>
      <c r="JHG67" s="497"/>
      <c r="JHH67" s="497"/>
      <c r="JHI67" s="497"/>
      <c r="JHJ67" s="497"/>
      <c r="JHK67" s="497"/>
      <c r="JHL67" s="497"/>
      <c r="JHM67" s="497"/>
      <c r="JHN67" s="497"/>
      <c r="JHO67" s="497"/>
      <c r="JHP67" s="497"/>
      <c r="JHQ67" s="497"/>
      <c r="JHR67" s="497"/>
      <c r="JHS67" s="497"/>
      <c r="JHT67" s="497"/>
      <c r="JHU67" s="497"/>
      <c r="JHV67" s="497"/>
      <c r="JHW67" s="497"/>
      <c r="JHX67" s="497"/>
      <c r="JHY67" s="497"/>
      <c r="JHZ67" s="497"/>
      <c r="JIA67" s="497"/>
      <c r="JIB67" s="497"/>
      <c r="JIC67" s="497"/>
      <c r="JID67" s="497"/>
      <c r="JIE67" s="497"/>
      <c r="JIF67" s="497"/>
      <c r="JIG67" s="497"/>
      <c r="JIH67" s="497"/>
      <c r="JII67" s="497"/>
      <c r="JIJ67" s="497"/>
      <c r="JIK67" s="497"/>
      <c r="JIL67" s="497"/>
      <c r="JIM67" s="497"/>
      <c r="JIN67" s="497"/>
      <c r="JIO67" s="497"/>
      <c r="JIP67" s="497"/>
      <c r="JIQ67" s="497"/>
      <c r="JIR67" s="497"/>
      <c r="JIS67" s="497"/>
      <c r="JIT67" s="497"/>
      <c r="JIU67" s="497"/>
      <c r="JIV67" s="497"/>
      <c r="JIW67" s="497"/>
      <c r="JIX67" s="497"/>
      <c r="JIY67" s="497"/>
      <c r="JIZ67" s="497"/>
      <c r="JJA67" s="497"/>
      <c r="JJB67" s="497"/>
      <c r="JJC67" s="497"/>
      <c r="JJD67" s="497"/>
      <c r="JJE67" s="497"/>
      <c r="JJF67" s="497"/>
      <c r="JJG67" s="497"/>
      <c r="JJH67" s="497"/>
      <c r="JJI67" s="497"/>
      <c r="JJJ67" s="497"/>
      <c r="JJK67" s="497"/>
      <c r="JJL67" s="497"/>
      <c r="JJM67" s="497"/>
      <c r="JJN67" s="497"/>
      <c r="JJO67" s="497"/>
      <c r="JJP67" s="497"/>
      <c r="JJQ67" s="497"/>
      <c r="JJR67" s="497"/>
      <c r="JJS67" s="497"/>
      <c r="JJT67" s="497"/>
      <c r="JJU67" s="497"/>
      <c r="JJV67" s="497"/>
      <c r="JJW67" s="497"/>
      <c r="JJX67" s="497"/>
      <c r="JJY67" s="497"/>
      <c r="JJZ67" s="497"/>
      <c r="JKA67" s="497"/>
      <c r="JKB67" s="497"/>
      <c r="JKC67" s="497"/>
      <c r="JKD67" s="497"/>
      <c r="JKE67" s="497"/>
      <c r="JKF67" s="497"/>
      <c r="JKG67" s="497"/>
      <c r="JKH67" s="497"/>
      <c r="JKI67" s="497"/>
      <c r="JKJ67" s="497"/>
      <c r="JKK67" s="497"/>
      <c r="JKL67" s="497"/>
      <c r="JKM67" s="497"/>
      <c r="JKN67" s="497"/>
      <c r="JKO67" s="497"/>
      <c r="JKP67" s="497"/>
      <c r="JKQ67" s="497"/>
      <c r="JKR67" s="497"/>
      <c r="JKS67" s="497"/>
      <c r="JKT67" s="497"/>
      <c r="JKU67" s="497"/>
      <c r="JKV67" s="497"/>
      <c r="JKW67" s="497"/>
      <c r="JKX67" s="497"/>
      <c r="JKY67" s="497"/>
      <c r="JKZ67" s="497"/>
      <c r="JLA67" s="497"/>
      <c r="JLB67" s="497"/>
      <c r="JLC67" s="497"/>
      <c r="JLD67" s="497"/>
      <c r="JLE67" s="497"/>
      <c r="JLF67" s="497"/>
      <c r="JLG67" s="497"/>
      <c r="JLH67" s="497"/>
      <c r="JLI67" s="497"/>
      <c r="JLJ67" s="497"/>
      <c r="JLK67" s="497"/>
      <c r="JLL67" s="497"/>
      <c r="JLM67" s="497"/>
      <c r="JLN67" s="497"/>
      <c r="JLO67" s="497"/>
      <c r="JLP67" s="497"/>
      <c r="JLQ67" s="497"/>
      <c r="JLR67" s="497"/>
      <c r="JLS67" s="497"/>
      <c r="JLT67" s="497"/>
      <c r="JLU67" s="497"/>
      <c r="JLV67" s="497"/>
      <c r="JLW67" s="497"/>
      <c r="JLX67" s="497"/>
      <c r="JLY67" s="497"/>
      <c r="JLZ67" s="497"/>
      <c r="JMA67" s="497"/>
      <c r="JMB67" s="497"/>
      <c r="JMC67" s="497"/>
      <c r="JMD67" s="497"/>
      <c r="JME67" s="497"/>
      <c r="JMF67" s="497"/>
      <c r="JMG67" s="497"/>
      <c r="JMH67" s="497"/>
      <c r="JMI67" s="497"/>
      <c r="JMJ67" s="497"/>
      <c r="JMK67" s="497"/>
      <c r="JML67" s="497"/>
      <c r="JMM67" s="497"/>
      <c r="JMN67" s="497"/>
      <c r="JMO67" s="497"/>
      <c r="JMP67" s="497"/>
      <c r="JMQ67" s="497"/>
      <c r="JMR67" s="497"/>
      <c r="JMS67" s="497"/>
      <c r="JMT67" s="497"/>
      <c r="JMU67" s="497"/>
      <c r="JMV67" s="497"/>
      <c r="JMW67" s="497"/>
      <c r="JMX67" s="497"/>
      <c r="JMY67" s="497"/>
      <c r="JMZ67" s="497"/>
      <c r="JNA67" s="497"/>
      <c r="JNB67" s="497"/>
      <c r="JNC67" s="497"/>
      <c r="JND67" s="497"/>
      <c r="JNE67" s="497"/>
      <c r="JNF67" s="497"/>
      <c r="JNG67" s="497"/>
      <c r="JNH67" s="497"/>
      <c r="JNI67" s="497"/>
      <c r="JNJ67" s="497"/>
      <c r="JNK67" s="497"/>
      <c r="JNL67" s="497"/>
      <c r="JNM67" s="497"/>
      <c r="JNN67" s="497"/>
      <c r="JNO67" s="497"/>
      <c r="JNP67" s="497"/>
      <c r="JNQ67" s="497"/>
      <c r="JNR67" s="497"/>
      <c r="JNS67" s="497"/>
      <c r="JNT67" s="497"/>
      <c r="JNU67" s="497"/>
      <c r="JNV67" s="497"/>
      <c r="JNW67" s="497"/>
      <c r="JNX67" s="497"/>
      <c r="JNY67" s="497"/>
      <c r="JNZ67" s="497"/>
      <c r="JOA67" s="497"/>
      <c r="JOB67" s="497"/>
      <c r="JOC67" s="497"/>
      <c r="JOD67" s="497"/>
      <c r="JOE67" s="497"/>
      <c r="JOF67" s="497"/>
      <c r="JOG67" s="497"/>
      <c r="JOH67" s="497"/>
      <c r="JOI67" s="497"/>
      <c r="JOJ67" s="497"/>
      <c r="JOK67" s="497"/>
      <c r="JOL67" s="497"/>
      <c r="JOM67" s="497"/>
      <c r="JON67" s="497"/>
      <c r="JOO67" s="497"/>
      <c r="JOP67" s="497"/>
      <c r="JOQ67" s="497"/>
      <c r="JOR67" s="497"/>
      <c r="JOS67" s="497"/>
      <c r="JOT67" s="497"/>
      <c r="JOU67" s="497"/>
      <c r="JOV67" s="497"/>
      <c r="JOW67" s="497"/>
      <c r="JOX67" s="497"/>
      <c r="JOY67" s="497"/>
      <c r="JOZ67" s="497"/>
      <c r="JPA67" s="497"/>
      <c r="JPB67" s="497"/>
      <c r="JPC67" s="497"/>
      <c r="JPD67" s="497"/>
      <c r="JPE67" s="497"/>
      <c r="JPF67" s="497"/>
      <c r="JPG67" s="497"/>
      <c r="JPH67" s="497"/>
      <c r="JPI67" s="497"/>
      <c r="JPJ67" s="497"/>
      <c r="JPK67" s="497"/>
      <c r="JPL67" s="497"/>
      <c r="JPM67" s="497"/>
      <c r="JPN67" s="497"/>
      <c r="JPO67" s="497"/>
      <c r="JPP67" s="497"/>
      <c r="JPQ67" s="497"/>
      <c r="JPR67" s="497"/>
      <c r="JPS67" s="497"/>
      <c r="JPT67" s="497"/>
      <c r="JPU67" s="497"/>
      <c r="JPV67" s="497"/>
      <c r="JPW67" s="497"/>
      <c r="JPX67" s="497"/>
      <c r="JPY67" s="497"/>
      <c r="JPZ67" s="497"/>
      <c r="JQA67" s="497"/>
      <c r="JQB67" s="497"/>
      <c r="JQC67" s="497"/>
      <c r="JQD67" s="497"/>
      <c r="JQE67" s="497"/>
      <c r="JQF67" s="497"/>
      <c r="JQG67" s="497"/>
      <c r="JQH67" s="497"/>
      <c r="JQI67" s="497"/>
      <c r="JQJ67" s="497"/>
      <c r="JQK67" s="497"/>
      <c r="JQL67" s="497"/>
      <c r="JQM67" s="497"/>
      <c r="JQN67" s="497"/>
      <c r="JQO67" s="497"/>
      <c r="JQP67" s="497"/>
      <c r="JQQ67" s="497"/>
      <c r="JQR67" s="497"/>
      <c r="JQS67" s="497"/>
      <c r="JQT67" s="497"/>
      <c r="JQU67" s="497"/>
      <c r="JQV67" s="497"/>
      <c r="JQW67" s="497"/>
      <c r="JQX67" s="497"/>
      <c r="JQY67" s="497"/>
      <c r="JQZ67" s="497"/>
      <c r="JRA67" s="497"/>
      <c r="JRB67" s="497"/>
      <c r="JRC67" s="497"/>
      <c r="JRD67" s="497"/>
      <c r="JRE67" s="497"/>
      <c r="JRF67" s="497"/>
      <c r="JRG67" s="497"/>
      <c r="JRH67" s="497"/>
      <c r="JRI67" s="497"/>
      <c r="JRJ67" s="497"/>
      <c r="JRK67" s="497"/>
      <c r="JRL67" s="497"/>
      <c r="JRM67" s="497"/>
      <c r="JRN67" s="497"/>
      <c r="JRO67" s="497"/>
      <c r="JRP67" s="497"/>
      <c r="JRQ67" s="497"/>
      <c r="JRR67" s="497"/>
      <c r="JRS67" s="497"/>
      <c r="JRT67" s="497"/>
      <c r="JRU67" s="497"/>
      <c r="JRV67" s="497"/>
      <c r="JRW67" s="497"/>
      <c r="JRX67" s="497"/>
      <c r="JRY67" s="497"/>
      <c r="JRZ67" s="497"/>
      <c r="JSA67" s="497"/>
      <c r="JSB67" s="497"/>
      <c r="JSC67" s="497"/>
      <c r="JSD67" s="497"/>
      <c r="JSE67" s="497"/>
      <c r="JSF67" s="497"/>
      <c r="JSG67" s="497"/>
      <c r="JSH67" s="497"/>
      <c r="JSI67" s="497"/>
      <c r="JSJ67" s="497"/>
      <c r="JSK67" s="497"/>
      <c r="JSL67" s="497"/>
      <c r="JSM67" s="497"/>
      <c r="JSN67" s="497"/>
      <c r="JSO67" s="497"/>
      <c r="JSP67" s="497"/>
      <c r="JSQ67" s="497"/>
      <c r="JSR67" s="497"/>
      <c r="JSS67" s="497"/>
      <c r="JST67" s="497"/>
      <c r="JSU67" s="497"/>
      <c r="JSV67" s="497"/>
      <c r="JSW67" s="497"/>
      <c r="JSX67" s="497"/>
      <c r="JSY67" s="497"/>
      <c r="JSZ67" s="497"/>
      <c r="JTA67" s="497"/>
      <c r="JTB67" s="497"/>
      <c r="JTC67" s="497"/>
      <c r="JTD67" s="497"/>
      <c r="JTE67" s="497"/>
      <c r="JTF67" s="497"/>
      <c r="JTG67" s="497"/>
      <c r="JTH67" s="497"/>
      <c r="JTI67" s="497"/>
      <c r="JTJ67" s="497"/>
      <c r="JTK67" s="497"/>
      <c r="JTL67" s="497"/>
      <c r="JTM67" s="497"/>
      <c r="JTN67" s="497"/>
      <c r="JTO67" s="497"/>
      <c r="JTP67" s="497"/>
      <c r="JTQ67" s="497"/>
      <c r="JTR67" s="497"/>
      <c r="JTS67" s="497"/>
      <c r="JTT67" s="497"/>
      <c r="JTU67" s="497"/>
      <c r="JTV67" s="497"/>
      <c r="JTW67" s="497"/>
      <c r="JTX67" s="497"/>
      <c r="JTY67" s="497"/>
      <c r="JTZ67" s="497"/>
      <c r="JUA67" s="497"/>
      <c r="JUB67" s="497"/>
      <c r="JUC67" s="497"/>
      <c r="JUD67" s="497"/>
      <c r="JUE67" s="497"/>
      <c r="JUF67" s="497"/>
      <c r="JUG67" s="497"/>
      <c r="JUH67" s="497"/>
      <c r="JUI67" s="497"/>
      <c r="JUJ67" s="497"/>
      <c r="JUK67" s="497"/>
      <c r="JUL67" s="497"/>
      <c r="JUM67" s="497"/>
      <c r="JUN67" s="497"/>
      <c r="JUO67" s="497"/>
      <c r="JUP67" s="497"/>
      <c r="JUQ67" s="497"/>
      <c r="JUR67" s="497"/>
      <c r="JUS67" s="497"/>
      <c r="JUT67" s="497"/>
      <c r="JUU67" s="497"/>
      <c r="JUV67" s="497"/>
      <c r="JUW67" s="497"/>
      <c r="JUX67" s="497"/>
      <c r="JUY67" s="497"/>
      <c r="JUZ67" s="497"/>
      <c r="JVA67" s="497"/>
      <c r="JVB67" s="497"/>
      <c r="JVC67" s="497"/>
      <c r="JVD67" s="497"/>
      <c r="JVE67" s="497"/>
      <c r="JVF67" s="497"/>
      <c r="JVG67" s="497"/>
      <c r="JVH67" s="497"/>
      <c r="JVI67" s="497"/>
      <c r="JVJ67" s="497"/>
      <c r="JVK67" s="497"/>
      <c r="JVL67" s="497"/>
      <c r="JVM67" s="497"/>
      <c r="JVN67" s="497"/>
      <c r="JVO67" s="497"/>
      <c r="JVP67" s="497"/>
      <c r="JVQ67" s="497"/>
      <c r="JVR67" s="497"/>
      <c r="JVS67" s="497"/>
      <c r="JVT67" s="497"/>
      <c r="JVU67" s="497"/>
      <c r="JVV67" s="497"/>
      <c r="JVW67" s="497"/>
      <c r="JVX67" s="497"/>
      <c r="JVY67" s="497"/>
      <c r="JVZ67" s="497"/>
      <c r="JWA67" s="497"/>
      <c r="JWB67" s="497"/>
      <c r="JWC67" s="497"/>
      <c r="JWD67" s="497"/>
      <c r="JWE67" s="497"/>
      <c r="JWF67" s="497"/>
      <c r="JWG67" s="497"/>
      <c r="JWH67" s="497"/>
      <c r="JWI67" s="497"/>
      <c r="JWJ67" s="497"/>
      <c r="JWK67" s="497"/>
      <c r="JWL67" s="497"/>
      <c r="JWM67" s="497"/>
      <c r="JWN67" s="497"/>
      <c r="JWO67" s="497"/>
      <c r="JWP67" s="497"/>
      <c r="JWQ67" s="497"/>
      <c r="JWR67" s="497"/>
      <c r="JWS67" s="497"/>
      <c r="JWT67" s="497"/>
      <c r="JWU67" s="497"/>
      <c r="JWV67" s="497"/>
      <c r="JWW67" s="497"/>
      <c r="JWX67" s="497"/>
      <c r="JWY67" s="497"/>
      <c r="JWZ67" s="497"/>
      <c r="JXA67" s="497"/>
      <c r="JXB67" s="497"/>
      <c r="JXC67" s="497"/>
      <c r="JXD67" s="497"/>
      <c r="JXE67" s="497"/>
      <c r="JXF67" s="497"/>
      <c r="JXG67" s="497"/>
      <c r="JXH67" s="497"/>
      <c r="JXI67" s="497"/>
      <c r="JXJ67" s="497"/>
      <c r="JXK67" s="497"/>
      <c r="JXL67" s="497"/>
      <c r="JXM67" s="497"/>
      <c r="JXN67" s="497"/>
      <c r="JXO67" s="497"/>
      <c r="JXP67" s="497"/>
      <c r="JXQ67" s="497"/>
      <c r="JXR67" s="497"/>
      <c r="JXS67" s="497"/>
      <c r="JXT67" s="497"/>
      <c r="JXU67" s="497"/>
      <c r="JXV67" s="497"/>
      <c r="JXW67" s="497"/>
      <c r="JXX67" s="497"/>
      <c r="JXY67" s="497"/>
      <c r="JXZ67" s="497"/>
      <c r="JYA67" s="497"/>
      <c r="JYB67" s="497"/>
      <c r="JYC67" s="497"/>
      <c r="JYD67" s="497"/>
      <c r="JYE67" s="497"/>
      <c r="JYF67" s="497"/>
      <c r="JYG67" s="497"/>
      <c r="JYH67" s="497"/>
      <c r="JYI67" s="497"/>
      <c r="JYJ67" s="497"/>
      <c r="JYK67" s="497"/>
      <c r="JYL67" s="497"/>
      <c r="JYM67" s="497"/>
      <c r="JYN67" s="497"/>
      <c r="JYO67" s="497"/>
      <c r="JYP67" s="497"/>
      <c r="JYQ67" s="497"/>
      <c r="JYR67" s="497"/>
      <c r="JYS67" s="497"/>
      <c r="JYT67" s="497"/>
      <c r="JYU67" s="497"/>
      <c r="JYV67" s="497"/>
      <c r="JYW67" s="497"/>
      <c r="JYX67" s="497"/>
      <c r="JYY67" s="497"/>
      <c r="JYZ67" s="497"/>
      <c r="JZA67" s="497"/>
      <c r="JZB67" s="497"/>
      <c r="JZC67" s="497"/>
      <c r="JZD67" s="497"/>
      <c r="JZE67" s="497"/>
      <c r="JZF67" s="497"/>
      <c r="JZG67" s="497"/>
      <c r="JZH67" s="497"/>
      <c r="JZI67" s="497"/>
      <c r="JZJ67" s="497"/>
      <c r="JZK67" s="497"/>
      <c r="JZL67" s="497"/>
      <c r="JZM67" s="497"/>
      <c r="JZN67" s="497"/>
      <c r="JZO67" s="497"/>
      <c r="JZP67" s="497"/>
      <c r="JZQ67" s="497"/>
      <c r="JZR67" s="497"/>
      <c r="JZS67" s="497"/>
      <c r="JZT67" s="497"/>
      <c r="JZU67" s="497"/>
      <c r="JZV67" s="497"/>
      <c r="JZW67" s="497"/>
      <c r="JZX67" s="497"/>
      <c r="JZY67" s="497"/>
      <c r="JZZ67" s="497"/>
      <c r="KAA67" s="497"/>
      <c r="KAB67" s="497"/>
      <c r="KAC67" s="497"/>
      <c r="KAD67" s="497"/>
      <c r="KAE67" s="497"/>
      <c r="KAF67" s="497"/>
      <c r="KAG67" s="497"/>
      <c r="KAH67" s="497"/>
      <c r="KAI67" s="497"/>
      <c r="KAJ67" s="497"/>
      <c r="KAK67" s="497"/>
      <c r="KAL67" s="497"/>
      <c r="KAM67" s="497"/>
      <c r="KAN67" s="497"/>
      <c r="KAO67" s="497"/>
      <c r="KAP67" s="497"/>
      <c r="KAQ67" s="497"/>
      <c r="KAR67" s="497"/>
      <c r="KAS67" s="497"/>
      <c r="KAT67" s="497"/>
      <c r="KAU67" s="497"/>
      <c r="KAV67" s="497"/>
      <c r="KAW67" s="497"/>
      <c r="KAX67" s="497"/>
      <c r="KAY67" s="497"/>
      <c r="KAZ67" s="497"/>
      <c r="KBA67" s="497"/>
      <c r="KBB67" s="497"/>
      <c r="KBC67" s="497"/>
      <c r="KBD67" s="497"/>
      <c r="KBE67" s="497"/>
      <c r="KBF67" s="497"/>
      <c r="KBG67" s="497"/>
      <c r="KBH67" s="497"/>
      <c r="KBI67" s="497"/>
      <c r="KBJ67" s="497"/>
      <c r="KBK67" s="497"/>
      <c r="KBL67" s="497"/>
      <c r="KBM67" s="497"/>
      <c r="KBN67" s="497"/>
      <c r="KBO67" s="497"/>
      <c r="KBP67" s="497"/>
      <c r="KBQ67" s="497"/>
      <c r="KBR67" s="497"/>
      <c r="KBS67" s="497"/>
      <c r="KBT67" s="497"/>
      <c r="KBU67" s="497"/>
      <c r="KBV67" s="497"/>
      <c r="KBW67" s="497"/>
      <c r="KBX67" s="497"/>
      <c r="KBY67" s="497"/>
      <c r="KBZ67" s="497"/>
      <c r="KCA67" s="497"/>
      <c r="KCB67" s="497"/>
      <c r="KCC67" s="497"/>
      <c r="KCD67" s="497"/>
      <c r="KCE67" s="497"/>
      <c r="KCF67" s="497"/>
      <c r="KCG67" s="497"/>
      <c r="KCH67" s="497"/>
      <c r="KCI67" s="497"/>
      <c r="KCJ67" s="497"/>
      <c r="KCK67" s="497"/>
      <c r="KCL67" s="497"/>
      <c r="KCM67" s="497"/>
      <c r="KCN67" s="497"/>
      <c r="KCO67" s="497"/>
      <c r="KCP67" s="497"/>
      <c r="KCQ67" s="497"/>
      <c r="KCR67" s="497"/>
      <c r="KCS67" s="497"/>
      <c r="KCT67" s="497"/>
      <c r="KCU67" s="497"/>
      <c r="KCV67" s="497"/>
      <c r="KCW67" s="497"/>
      <c r="KCX67" s="497"/>
      <c r="KCY67" s="497"/>
      <c r="KCZ67" s="497"/>
      <c r="KDA67" s="497"/>
      <c r="KDB67" s="497"/>
      <c r="KDC67" s="497"/>
      <c r="KDD67" s="497"/>
      <c r="KDE67" s="497"/>
      <c r="KDF67" s="497"/>
      <c r="KDG67" s="497"/>
      <c r="KDH67" s="497"/>
      <c r="KDI67" s="497"/>
      <c r="KDJ67" s="497"/>
      <c r="KDK67" s="497"/>
      <c r="KDL67" s="497"/>
      <c r="KDM67" s="497"/>
      <c r="KDN67" s="497"/>
      <c r="KDO67" s="497"/>
      <c r="KDP67" s="497"/>
      <c r="KDQ67" s="497"/>
      <c r="KDR67" s="497"/>
      <c r="KDS67" s="497"/>
      <c r="KDT67" s="497"/>
      <c r="KDU67" s="497"/>
      <c r="KDV67" s="497"/>
      <c r="KDW67" s="497"/>
      <c r="KDX67" s="497"/>
      <c r="KDY67" s="497"/>
      <c r="KDZ67" s="497"/>
      <c r="KEA67" s="497"/>
      <c r="KEB67" s="497"/>
      <c r="KEC67" s="497"/>
      <c r="KED67" s="497"/>
      <c r="KEE67" s="497"/>
      <c r="KEF67" s="497"/>
      <c r="KEG67" s="497"/>
      <c r="KEH67" s="497"/>
      <c r="KEI67" s="497"/>
      <c r="KEJ67" s="497"/>
      <c r="KEK67" s="497"/>
      <c r="KEL67" s="497"/>
      <c r="KEM67" s="497"/>
      <c r="KEN67" s="497"/>
      <c r="KEO67" s="497"/>
      <c r="KEP67" s="497"/>
      <c r="KEQ67" s="497"/>
      <c r="KER67" s="497"/>
      <c r="KES67" s="497"/>
      <c r="KET67" s="497"/>
      <c r="KEU67" s="497"/>
      <c r="KEV67" s="497"/>
      <c r="KEW67" s="497"/>
      <c r="KEX67" s="497"/>
      <c r="KEY67" s="497"/>
      <c r="KEZ67" s="497"/>
      <c r="KFA67" s="497"/>
      <c r="KFB67" s="497"/>
      <c r="KFC67" s="497"/>
      <c r="KFD67" s="497"/>
      <c r="KFE67" s="497"/>
      <c r="KFF67" s="497"/>
      <c r="KFG67" s="497"/>
      <c r="KFH67" s="497"/>
      <c r="KFI67" s="497"/>
      <c r="KFJ67" s="497"/>
      <c r="KFK67" s="497"/>
      <c r="KFL67" s="497"/>
      <c r="KFM67" s="497"/>
      <c r="KFN67" s="497"/>
      <c r="KFO67" s="497"/>
      <c r="KFP67" s="497"/>
      <c r="KFQ67" s="497"/>
      <c r="KFR67" s="497"/>
      <c r="KFS67" s="497"/>
      <c r="KFT67" s="497"/>
      <c r="KFU67" s="497"/>
      <c r="KFV67" s="497"/>
      <c r="KFW67" s="497"/>
      <c r="KFX67" s="497"/>
      <c r="KFY67" s="497"/>
      <c r="KFZ67" s="497"/>
      <c r="KGA67" s="497"/>
      <c r="KGB67" s="497"/>
      <c r="KGC67" s="497"/>
      <c r="KGD67" s="497"/>
      <c r="KGE67" s="497"/>
      <c r="KGF67" s="497"/>
      <c r="KGG67" s="497"/>
      <c r="KGH67" s="497"/>
      <c r="KGI67" s="497"/>
      <c r="KGJ67" s="497"/>
      <c r="KGK67" s="497"/>
      <c r="KGL67" s="497"/>
      <c r="KGM67" s="497"/>
      <c r="KGN67" s="497"/>
      <c r="KGO67" s="497"/>
      <c r="KGP67" s="497"/>
      <c r="KGQ67" s="497"/>
      <c r="KGR67" s="497"/>
      <c r="KGS67" s="497"/>
      <c r="KGT67" s="497"/>
      <c r="KGU67" s="497"/>
      <c r="KGV67" s="497"/>
      <c r="KGW67" s="497"/>
      <c r="KGX67" s="497"/>
      <c r="KGY67" s="497"/>
      <c r="KGZ67" s="497"/>
      <c r="KHA67" s="497"/>
      <c r="KHB67" s="497"/>
      <c r="KHC67" s="497"/>
      <c r="KHD67" s="497"/>
      <c r="KHE67" s="497"/>
      <c r="KHF67" s="497"/>
      <c r="KHG67" s="497"/>
      <c r="KHH67" s="497"/>
      <c r="KHI67" s="497"/>
      <c r="KHJ67" s="497"/>
      <c r="KHK67" s="497"/>
      <c r="KHL67" s="497"/>
      <c r="KHM67" s="497"/>
      <c r="KHN67" s="497"/>
      <c r="KHO67" s="497"/>
      <c r="KHP67" s="497"/>
      <c r="KHQ67" s="497"/>
      <c r="KHR67" s="497"/>
      <c r="KHS67" s="497"/>
      <c r="KHT67" s="497"/>
      <c r="KHU67" s="497"/>
      <c r="KHV67" s="497"/>
      <c r="KHW67" s="497"/>
      <c r="KHX67" s="497"/>
      <c r="KHY67" s="497"/>
      <c r="KHZ67" s="497"/>
      <c r="KIA67" s="497"/>
      <c r="KIB67" s="497"/>
      <c r="KIC67" s="497"/>
      <c r="KID67" s="497"/>
      <c r="KIE67" s="497"/>
      <c r="KIF67" s="497"/>
      <c r="KIG67" s="497"/>
      <c r="KIH67" s="497"/>
      <c r="KII67" s="497"/>
      <c r="KIJ67" s="497"/>
      <c r="KIK67" s="497"/>
      <c r="KIL67" s="497"/>
      <c r="KIM67" s="497"/>
      <c r="KIN67" s="497"/>
      <c r="KIO67" s="497"/>
      <c r="KIP67" s="497"/>
      <c r="KIQ67" s="497"/>
      <c r="KIR67" s="497"/>
      <c r="KIS67" s="497"/>
      <c r="KIT67" s="497"/>
      <c r="KIU67" s="497"/>
      <c r="KIV67" s="497"/>
      <c r="KIW67" s="497"/>
      <c r="KIX67" s="497"/>
      <c r="KIY67" s="497"/>
      <c r="KIZ67" s="497"/>
      <c r="KJA67" s="497"/>
      <c r="KJB67" s="497"/>
      <c r="KJC67" s="497"/>
      <c r="KJD67" s="497"/>
      <c r="KJE67" s="497"/>
      <c r="KJF67" s="497"/>
      <c r="KJG67" s="497"/>
      <c r="KJH67" s="497"/>
      <c r="KJI67" s="497"/>
      <c r="KJJ67" s="497"/>
      <c r="KJK67" s="497"/>
      <c r="KJL67" s="497"/>
      <c r="KJM67" s="497"/>
      <c r="KJN67" s="497"/>
      <c r="KJO67" s="497"/>
      <c r="KJP67" s="497"/>
      <c r="KJQ67" s="497"/>
      <c r="KJR67" s="497"/>
      <c r="KJS67" s="497"/>
      <c r="KJT67" s="497"/>
      <c r="KJU67" s="497"/>
      <c r="KJV67" s="497"/>
      <c r="KJW67" s="497"/>
      <c r="KJX67" s="497"/>
      <c r="KJY67" s="497"/>
      <c r="KJZ67" s="497"/>
      <c r="KKA67" s="497"/>
      <c r="KKB67" s="497"/>
      <c r="KKC67" s="497"/>
      <c r="KKD67" s="497"/>
      <c r="KKE67" s="497"/>
      <c r="KKF67" s="497"/>
      <c r="KKG67" s="497"/>
      <c r="KKH67" s="497"/>
      <c r="KKI67" s="497"/>
      <c r="KKJ67" s="497"/>
      <c r="KKK67" s="497"/>
      <c r="KKL67" s="497"/>
      <c r="KKM67" s="497"/>
      <c r="KKN67" s="497"/>
      <c r="KKO67" s="497"/>
      <c r="KKP67" s="497"/>
      <c r="KKQ67" s="497"/>
      <c r="KKR67" s="497"/>
      <c r="KKS67" s="497"/>
      <c r="KKT67" s="497"/>
      <c r="KKU67" s="497"/>
      <c r="KKV67" s="497"/>
      <c r="KKW67" s="497"/>
      <c r="KKX67" s="497"/>
      <c r="KKY67" s="497"/>
      <c r="KKZ67" s="497"/>
      <c r="KLA67" s="497"/>
      <c r="KLB67" s="497"/>
      <c r="KLC67" s="497"/>
      <c r="KLD67" s="497"/>
      <c r="KLE67" s="497"/>
      <c r="KLF67" s="497"/>
      <c r="KLG67" s="497"/>
      <c r="KLH67" s="497"/>
      <c r="KLI67" s="497"/>
      <c r="KLJ67" s="497"/>
      <c r="KLK67" s="497"/>
      <c r="KLL67" s="497"/>
      <c r="KLM67" s="497"/>
      <c r="KLN67" s="497"/>
      <c r="KLO67" s="497"/>
      <c r="KLP67" s="497"/>
      <c r="KLQ67" s="497"/>
      <c r="KLR67" s="497"/>
      <c r="KLS67" s="497"/>
      <c r="KLT67" s="497"/>
      <c r="KLU67" s="497"/>
      <c r="KLV67" s="497"/>
      <c r="KLW67" s="497"/>
      <c r="KLX67" s="497"/>
      <c r="KLY67" s="497"/>
      <c r="KLZ67" s="497"/>
      <c r="KMA67" s="497"/>
      <c r="KMB67" s="497"/>
      <c r="KMC67" s="497"/>
      <c r="KMD67" s="497"/>
      <c r="KME67" s="497"/>
      <c r="KMF67" s="497"/>
      <c r="KMG67" s="497"/>
      <c r="KMH67" s="497"/>
      <c r="KMI67" s="497"/>
      <c r="KMJ67" s="497"/>
      <c r="KMK67" s="497"/>
      <c r="KML67" s="497"/>
      <c r="KMM67" s="497"/>
      <c r="KMN67" s="497"/>
      <c r="KMO67" s="497"/>
      <c r="KMP67" s="497"/>
      <c r="KMQ67" s="497"/>
      <c r="KMR67" s="497"/>
      <c r="KMS67" s="497"/>
      <c r="KMT67" s="497"/>
      <c r="KMU67" s="497"/>
      <c r="KMV67" s="497"/>
      <c r="KMW67" s="497"/>
      <c r="KMX67" s="497"/>
      <c r="KMY67" s="497"/>
      <c r="KMZ67" s="497"/>
      <c r="KNA67" s="497"/>
      <c r="KNB67" s="497"/>
      <c r="KNC67" s="497"/>
      <c r="KND67" s="497"/>
      <c r="KNE67" s="497"/>
      <c r="KNF67" s="497"/>
      <c r="KNG67" s="497"/>
      <c r="KNH67" s="497"/>
      <c r="KNI67" s="497"/>
      <c r="KNJ67" s="497"/>
      <c r="KNK67" s="497"/>
      <c r="KNL67" s="497"/>
      <c r="KNM67" s="497"/>
      <c r="KNN67" s="497"/>
      <c r="KNO67" s="497"/>
      <c r="KNP67" s="497"/>
      <c r="KNQ67" s="497"/>
      <c r="KNR67" s="497"/>
      <c r="KNS67" s="497"/>
      <c r="KNT67" s="497"/>
      <c r="KNU67" s="497"/>
      <c r="KNV67" s="497"/>
      <c r="KNW67" s="497"/>
      <c r="KNX67" s="497"/>
      <c r="KNY67" s="497"/>
      <c r="KNZ67" s="497"/>
      <c r="KOA67" s="497"/>
      <c r="KOB67" s="497"/>
      <c r="KOC67" s="497"/>
      <c r="KOD67" s="497"/>
      <c r="KOE67" s="497"/>
      <c r="KOF67" s="497"/>
      <c r="KOG67" s="497"/>
      <c r="KOH67" s="497"/>
      <c r="KOI67" s="497"/>
      <c r="KOJ67" s="497"/>
      <c r="KOK67" s="497"/>
      <c r="KOL67" s="497"/>
      <c r="KOM67" s="497"/>
      <c r="KON67" s="497"/>
      <c r="KOO67" s="497"/>
      <c r="KOP67" s="497"/>
      <c r="KOQ67" s="497"/>
      <c r="KOR67" s="497"/>
      <c r="KOS67" s="497"/>
      <c r="KOT67" s="497"/>
      <c r="KOU67" s="497"/>
      <c r="KOV67" s="497"/>
      <c r="KOW67" s="497"/>
      <c r="KOX67" s="497"/>
      <c r="KOY67" s="497"/>
      <c r="KOZ67" s="497"/>
      <c r="KPA67" s="497"/>
      <c r="KPB67" s="497"/>
      <c r="KPC67" s="497"/>
      <c r="KPD67" s="497"/>
      <c r="KPE67" s="497"/>
      <c r="KPF67" s="497"/>
      <c r="KPG67" s="497"/>
      <c r="KPH67" s="497"/>
      <c r="KPI67" s="497"/>
      <c r="KPJ67" s="497"/>
      <c r="KPK67" s="497"/>
      <c r="KPL67" s="497"/>
      <c r="KPM67" s="497"/>
      <c r="KPN67" s="497"/>
      <c r="KPO67" s="497"/>
      <c r="KPP67" s="497"/>
      <c r="KPQ67" s="497"/>
      <c r="KPR67" s="497"/>
      <c r="KPS67" s="497"/>
      <c r="KPT67" s="497"/>
      <c r="KPU67" s="497"/>
      <c r="KPV67" s="497"/>
      <c r="KPW67" s="497"/>
      <c r="KPX67" s="497"/>
      <c r="KPY67" s="497"/>
      <c r="KPZ67" s="497"/>
      <c r="KQA67" s="497"/>
      <c r="KQB67" s="497"/>
      <c r="KQC67" s="497"/>
      <c r="KQD67" s="497"/>
      <c r="KQE67" s="497"/>
      <c r="KQF67" s="497"/>
      <c r="KQG67" s="497"/>
      <c r="KQH67" s="497"/>
      <c r="KQI67" s="497"/>
      <c r="KQJ67" s="497"/>
      <c r="KQK67" s="497"/>
      <c r="KQL67" s="497"/>
      <c r="KQM67" s="497"/>
      <c r="KQN67" s="497"/>
      <c r="KQO67" s="497"/>
      <c r="KQP67" s="497"/>
      <c r="KQQ67" s="497"/>
      <c r="KQR67" s="497"/>
      <c r="KQS67" s="497"/>
      <c r="KQT67" s="497"/>
      <c r="KQU67" s="497"/>
      <c r="KQV67" s="497"/>
      <c r="KQW67" s="497"/>
      <c r="KQX67" s="497"/>
      <c r="KQY67" s="497"/>
      <c r="KQZ67" s="497"/>
      <c r="KRA67" s="497"/>
      <c r="KRB67" s="497"/>
      <c r="KRC67" s="497"/>
      <c r="KRD67" s="497"/>
      <c r="KRE67" s="497"/>
      <c r="KRF67" s="497"/>
      <c r="KRG67" s="497"/>
      <c r="KRH67" s="497"/>
      <c r="KRI67" s="497"/>
      <c r="KRJ67" s="497"/>
      <c r="KRK67" s="497"/>
      <c r="KRL67" s="497"/>
      <c r="KRM67" s="497"/>
      <c r="KRN67" s="497"/>
      <c r="KRO67" s="497"/>
      <c r="KRP67" s="497"/>
      <c r="KRQ67" s="497"/>
      <c r="KRR67" s="497"/>
      <c r="KRS67" s="497"/>
      <c r="KRT67" s="497"/>
      <c r="KRU67" s="497"/>
      <c r="KRV67" s="497"/>
      <c r="KRW67" s="497"/>
      <c r="KRX67" s="497"/>
      <c r="KRY67" s="497"/>
      <c r="KRZ67" s="497"/>
      <c r="KSA67" s="497"/>
      <c r="KSB67" s="497"/>
      <c r="KSC67" s="497"/>
      <c r="KSD67" s="497"/>
      <c r="KSE67" s="497"/>
      <c r="KSF67" s="497"/>
      <c r="KSG67" s="497"/>
      <c r="KSH67" s="497"/>
      <c r="KSI67" s="497"/>
      <c r="KSJ67" s="497"/>
      <c r="KSK67" s="497"/>
      <c r="KSL67" s="497"/>
      <c r="KSM67" s="497"/>
      <c r="KSN67" s="497"/>
      <c r="KSO67" s="497"/>
      <c r="KSP67" s="497"/>
      <c r="KSQ67" s="497"/>
      <c r="KSR67" s="497"/>
      <c r="KSS67" s="497"/>
      <c r="KST67" s="497"/>
      <c r="KSU67" s="497"/>
      <c r="KSV67" s="497"/>
      <c r="KSW67" s="497"/>
      <c r="KSX67" s="497"/>
      <c r="KSY67" s="497"/>
      <c r="KSZ67" s="497"/>
      <c r="KTA67" s="497"/>
      <c r="KTB67" s="497"/>
      <c r="KTC67" s="497"/>
      <c r="KTD67" s="497"/>
      <c r="KTE67" s="497"/>
      <c r="KTF67" s="497"/>
      <c r="KTG67" s="497"/>
      <c r="KTH67" s="497"/>
      <c r="KTI67" s="497"/>
      <c r="KTJ67" s="497"/>
      <c r="KTK67" s="497"/>
      <c r="KTL67" s="497"/>
      <c r="KTM67" s="497"/>
      <c r="KTN67" s="497"/>
      <c r="KTO67" s="497"/>
      <c r="KTP67" s="497"/>
      <c r="KTQ67" s="497"/>
      <c r="KTR67" s="497"/>
      <c r="KTS67" s="497"/>
      <c r="KTT67" s="497"/>
      <c r="KTU67" s="497"/>
      <c r="KTV67" s="497"/>
      <c r="KTW67" s="497"/>
      <c r="KTX67" s="497"/>
      <c r="KTY67" s="497"/>
      <c r="KTZ67" s="497"/>
      <c r="KUA67" s="497"/>
      <c r="KUB67" s="497"/>
      <c r="KUC67" s="497"/>
      <c r="KUD67" s="497"/>
      <c r="KUE67" s="497"/>
      <c r="KUF67" s="497"/>
      <c r="KUG67" s="497"/>
      <c r="KUH67" s="497"/>
      <c r="KUI67" s="497"/>
      <c r="KUJ67" s="497"/>
      <c r="KUK67" s="497"/>
      <c r="KUL67" s="497"/>
      <c r="KUM67" s="497"/>
      <c r="KUN67" s="497"/>
      <c r="KUO67" s="497"/>
      <c r="KUP67" s="497"/>
      <c r="KUQ67" s="497"/>
      <c r="KUR67" s="497"/>
      <c r="KUS67" s="497"/>
      <c r="KUT67" s="497"/>
      <c r="KUU67" s="497"/>
      <c r="KUV67" s="497"/>
      <c r="KUW67" s="497"/>
      <c r="KUX67" s="497"/>
      <c r="KUY67" s="497"/>
      <c r="KUZ67" s="497"/>
      <c r="KVA67" s="497"/>
      <c r="KVB67" s="497"/>
      <c r="KVC67" s="497"/>
      <c r="KVD67" s="497"/>
      <c r="KVE67" s="497"/>
      <c r="KVF67" s="497"/>
      <c r="KVG67" s="497"/>
      <c r="KVH67" s="497"/>
      <c r="KVI67" s="497"/>
      <c r="KVJ67" s="497"/>
      <c r="KVK67" s="497"/>
      <c r="KVL67" s="497"/>
      <c r="KVM67" s="497"/>
      <c r="KVN67" s="497"/>
      <c r="KVO67" s="497"/>
      <c r="KVP67" s="497"/>
      <c r="KVQ67" s="497"/>
      <c r="KVR67" s="497"/>
      <c r="KVS67" s="497"/>
      <c r="KVT67" s="497"/>
      <c r="KVU67" s="497"/>
      <c r="KVV67" s="497"/>
      <c r="KVW67" s="497"/>
      <c r="KVX67" s="497"/>
      <c r="KVY67" s="497"/>
      <c r="KVZ67" s="497"/>
      <c r="KWA67" s="497"/>
      <c r="KWB67" s="497"/>
      <c r="KWC67" s="497"/>
      <c r="KWD67" s="497"/>
      <c r="KWE67" s="497"/>
      <c r="KWF67" s="497"/>
      <c r="KWG67" s="497"/>
      <c r="KWH67" s="497"/>
      <c r="KWI67" s="497"/>
      <c r="KWJ67" s="497"/>
      <c r="KWK67" s="497"/>
      <c r="KWL67" s="497"/>
      <c r="KWM67" s="497"/>
      <c r="KWN67" s="497"/>
      <c r="KWO67" s="497"/>
      <c r="KWP67" s="497"/>
      <c r="KWQ67" s="497"/>
      <c r="KWR67" s="497"/>
      <c r="KWS67" s="497"/>
      <c r="KWT67" s="497"/>
      <c r="KWU67" s="497"/>
      <c r="KWV67" s="497"/>
      <c r="KWW67" s="497"/>
      <c r="KWX67" s="497"/>
      <c r="KWY67" s="497"/>
      <c r="KWZ67" s="497"/>
      <c r="KXA67" s="497"/>
      <c r="KXB67" s="497"/>
      <c r="KXC67" s="497"/>
      <c r="KXD67" s="497"/>
      <c r="KXE67" s="497"/>
      <c r="KXF67" s="497"/>
      <c r="KXG67" s="497"/>
      <c r="KXH67" s="497"/>
      <c r="KXI67" s="497"/>
      <c r="KXJ67" s="497"/>
      <c r="KXK67" s="497"/>
      <c r="KXL67" s="497"/>
      <c r="KXM67" s="497"/>
      <c r="KXN67" s="497"/>
      <c r="KXO67" s="497"/>
      <c r="KXP67" s="497"/>
      <c r="KXQ67" s="497"/>
      <c r="KXR67" s="497"/>
      <c r="KXS67" s="497"/>
      <c r="KXT67" s="497"/>
      <c r="KXU67" s="497"/>
      <c r="KXV67" s="497"/>
      <c r="KXW67" s="497"/>
      <c r="KXX67" s="497"/>
      <c r="KXY67" s="497"/>
      <c r="KXZ67" s="497"/>
      <c r="KYA67" s="497"/>
      <c r="KYB67" s="497"/>
      <c r="KYC67" s="497"/>
      <c r="KYD67" s="497"/>
      <c r="KYE67" s="497"/>
      <c r="KYF67" s="497"/>
      <c r="KYG67" s="497"/>
      <c r="KYH67" s="497"/>
      <c r="KYI67" s="497"/>
      <c r="KYJ67" s="497"/>
      <c r="KYK67" s="497"/>
      <c r="KYL67" s="497"/>
      <c r="KYM67" s="497"/>
      <c r="KYN67" s="497"/>
      <c r="KYO67" s="497"/>
      <c r="KYP67" s="497"/>
      <c r="KYQ67" s="497"/>
      <c r="KYR67" s="497"/>
      <c r="KYS67" s="497"/>
      <c r="KYT67" s="497"/>
      <c r="KYU67" s="497"/>
      <c r="KYV67" s="497"/>
      <c r="KYW67" s="497"/>
      <c r="KYX67" s="497"/>
      <c r="KYY67" s="497"/>
      <c r="KYZ67" s="497"/>
      <c r="KZA67" s="497"/>
      <c r="KZB67" s="497"/>
      <c r="KZC67" s="497"/>
      <c r="KZD67" s="497"/>
      <c r="KZE67" s="497"/>
      <c r="KZF67" s="497"/>
      <c r="KZG67" s="497"/>
      <c r="KZH67" s="497"/>
      <c r="KZI67" s="497"/>
      <c r="KZJ67" s="497"/>
      <c r="KZK67" s="497"/>
      <c r="KZL67" s="497"/>
      <c r="KZM67" s="497"/>
      <c r="KZN67" s="497"/>
      <c r="KZO67" s="497"/>
      <c r="KZP67" s="497"/>
      <c r="KZQ67" s="497"/>
      <c r="KZR67" s="497"/>
      <c r="KZS67" s="497"/>
      <c r="KZT67" s="497"/>
      <c r="KZU67" s="497"/>
      <c r="KZV67" s="497"/>
      <c r="KZW67" s="497"/>
      <c r="KZX67" s="497"/>
      <c r="KZY67" s="497"/>
      <c r="KZZ67" s="497"/>
      <c r="LAA67" s="497"/>
      <c r="LAB67" s="497"/>
      <c r="LAC67" s="497"/>
      <c r="LAD67" s="497"/>
      <c r="LAE67" s="497"/>
      <c r="LAF67" s="497"/>
      <c r="LAG67" s="497"/>
      <c r="LAH67" s="497"/>
      <c r="LAI67" s="497"/>
      <c r="LAJ67" s="497"/>
      <c r="LAK67" s="497"/>
      <c r="LAL67" s="497"/>
      <c r="LAM67" s="497"/>
      <c r="LAN67" s="497"/>
      <c r="LAO67" s="497"/>
      <c r="LAP67" s="497"/>
      <c r="LAQ67" s="497"/>
      <c r="LAR67" s="497"/>
      <c r="LAS67" s="497"/>
      <c r="LAT67" s="497"/>
      <c r="LAU67" s="497"/>
      <c r="LAV67" s="497"/>
      <c r="LAW67" s="497"/>
      <c r="LAX67" s="497"/>
      <c r="LAY67" s="497"/>
      <c r="LAZ67" s="497"/>
      <c r="LBA67" s="497"/>
      <c r="LBB67" s="497"/>
      <c r="LBC67" s="497"/>
      <c r="LBD67" s="497"/>
      <c r="LBE67" s="497"/>
      <c r="LBF67" s="497"/>
      <c r="LBG67" s="497"/>
      <c r="LBH67" s="497"/>
      <c r="LBI67" s="497"/>
      <c r="LBJ67" s="497"/>
      <c r="LBK67" s="497"/>
      <c r="LBL67" s="497"/>
      <c r="LBM67" s="497"/>
      <c r="LBN67" s="497"/>
      <c r="LBO67" s="497"/>
      <c r="LBP67" s="497"/>
      <c r="LBQ67" s="497"/>
      <c r="LBR67" s="497"/>
      <c r="LBS67" s="497"/>
      <c r="LBT67" s="497"/>
      <c r="LBU67" s="497"/>
      <c r="LBV67" s="497"/>
      <c r="LBW67" s="497"/>
      <c r="LBX67" s="497"/>
      <c r="LBY67" s="497"/>
      <c r="LBZ67" s="497"/>
      <c r="LCA67" s="497"/>
      <c r="LCB67" s="497"/>
      <c r="LCC67" s="497"/>
      <c r="LCD67" s="497"/>
      <c r="LCE67" s="497"/>
      <c r="LCF67" s="497"/>
      <c r="LCG67" s="497"/>
      <c r="LCH67" s="497"/>
      <c r="LCI67" s="497"/>
      <c r="LCJ67" s="497"/>
      <c r="LCK67" s="497"/>
      <c r="LCL67" s="497"/>
      <c r="LCM67" s="497"/>
      <c r="LCN67" s="497"/>
      <c r="LCO67" s="497"/>
      <c r="LCP67" s="497"/>
      <c r="LCQ67" s="497"/>
      <c r="LCR67" s="497"/>
      <c r="LCS67" s="497"/>
      <c r="LCT67" s="497"/>
      <c r="LCU67" s="497"/>
      <c r="LCV67" s="497"/>
      <c r="LCW67" s="497"/>
      <c r="LCX67" s="497"/>
      <c r="LCY67" s="497"/>
      <c r="LCZ67" s="497"/>
      <c r="LDA67" s="497"/>
      <c r="LDB67" s="497"/>
      <c r="LDC67" s="497"/>
      <c r="LDD67" s="497"/>
      <c r="LDE67" s="497"/>
      <c r="LDF67" s="497"/>
      <c r="LDG67" s="497"/>
      <c r="LDH67" s="497"/>
      <c r="LDI67" s="497"/>
      <c r="LDJ67" s="497"/>
      <c r="LDK67" s="497"/>
      <c r="LDL67" s="497"/>
      <c r="LDM67" s="497"/>
      <c r="LDN67" s="497"/>
      <c r="LDO67" s="497"/>
      <c r="LDP67" s="497"/>
      <c r="LDQ67" s="497"/>
      <c r="LDR67" s="497"/>
      <c r="LDS67" s="497"/>
      <c r="LDT67" s="497"/>
      <c r="LDU67" s="497"/>
      <c r="LDV67" s="497"/>
      <c r="LDW67" s="497"/>
      <c r="LDX67" s="497"/>
      <c r="LDY67" s="497"/>
      <c r="LDZ67" s="497"/>
      <c r="LEA67" s="497"/>
      <c r="LEB67" s="497"/>
      <c r="LEC67" s="497"/>
      <c r="LED67" s="497"/>
      <c r="LEE67" s="497"/>
      <c r="LEF67" s="497"/>
      <c r="LEG67" s="497"/>
      <c r="LEH67" s="497"/>
      <c r="LEI67" s="497"/>
      <c r="LEJ67" s="497"/>
      <c r="LEK67" s="497"/>
      <c r="LEL67" s="497"/>
      <c r="LEM67" s="497"/>
      <c r="LEN67" s="497"/>
      <c r="LEO67" s="497"/>
      <c r="LEP67" s="497"/>
      <c r="LEQ67" s="497"/>
      <c r="LER67" s="497"/>
      <c r="LES67" s="497"/>
      <c r="LET67" s="497"/>
      <c r="LEU67" s="497"/>
      <c r="LEV67" s="497"/>
      <c r="LEW67" s="497"/>
      <c r="LEX67" s="497"/>
      <c r="LEY67" s="497"/>
      <c r="LEZ67" s="497"/>
      <c r="LFA67" s="497"/>
      <c r="LFB67" s="497"/>
      <c r="LFC67" s="497"/>
      <c r="LFD67" s="497"/>
      <c r="LFE67" s="497"/>
      <c r="LFF67" s="497"/>
      <c r="LFG67" s="497"/>
      <c r="LFH67" s="497"/>
      <c r="LFI67" s="497"/>
      <c r="LFJ67" s="497"/>
      <c r="LFK67" s="497"/>
      <c r="LFL67" s="497"/>
      <c r="LFM67" s="497"/>
      <c r="LFN67" s="497"/>
      <c r="LFO67" s="497"/>
      <c r="LFP67" s="497"/>
      <c r="LFQ67" s="497"/>
      <c r="LFR67" s="497"/>
      <c r="LFS67" s="497"/>
      <c r="LFT67" s="497"/>
      <c r="LFU67" s="497"/>
      <c r="LFV67" s="497"/>
      <c r="LFW67" s="497"/>
      <c r="LFX67" s="497"/>
      <c r="LFY67" s="497"/>
      <c r="LFZ67" s="497"/>
      <c r="LGA67" s="497"/>
      <c r="LGB67" s="497"/>
      <c r="LGC67" s="497"/>
      <c r="LGD67" s="497"/>
      <c r="LGE67" s="497"/>
      <c r="LGF67" s="497"/>
      <c r="LGG67" s="497"/>
      <c r="LGH67" s="497"/>
      <c r="LGI67" s="497"/>
      <c r="LGJ67" s="497"/>
      <c r="LGK67" s="497"/>
      <c r="LGL67" s="497"/>
      <c r="LGM67" s="497"/>
      <c r="LGN67" s="497"/>
      <c r="LGO67" s="497"/>
      <c r="LGP67" s="497"/>
      <c r="LGQ67" s="497"/>
      <c r="LGR67" s="497"/>
      <c r="LGS67" s="497"/>
      <c r="LGT67" s="497"/>
      <c r="LGU67" s="497"/>
      <c r="LGV67" s="497"/>
      <c r="LGW67" s="497"/>
      <c r="LGX67" s="497"/>
      <c r="LGY67" s="497"/>
      <c r="LGZ67" s="497"/>
      <c r="LHA67" s="497"/>
      <c r="LHB67" s="497"/>
      <c r="LHC67" s="497"/>
      <c r="LHD67" s="497"/>
      <c r="LHE67" s="497"/>
      <c r="LHF67" s="497"/>
      <c r="LHG67" s="497"/>
      <c r="LHH67" s="497"/>
      <c r="LHI67" s="497"/>
      <c r="LHJ67" s="497"/>
      <c r="LHK67" s="497"/>
      <c r="LHL67" s="497"/>
      <c r="LHM67" s="497"/>
      <c r="LHN67" s="497"/>
      <c r="LHO67" s="497"/>
      <c r="LHP67" s="497"/>
      <c r="LHQ67" s="497"/>
      <c r="LHR67" s="497"/>
      <c r="LHS67" s="497"/>
      <c r="LHT67" s="497"/>
      <c r="LHU67" s="497"/>
      <c r="LHV67" s="497"/>
      <c r="LHW67" s="497"/>
      <c r="LHX67" s="497"/>
      <c r="LHY67" s="497"/>
      <c r="LHZ67" s="497"/>
      <c r="LIA67" s="497"/>
      <c r="LIB67" s="497"/>
      <c r="LIC67" s="497"/>
      <c r="LID67" s="497"/>
      <c r="LIE67" s="497"/>
      <c r="LIF67" s="497"/>
      <c r="LIG67" s="497"/>
      <c r="LIH67" s="497"/>
      <c r="LII67" s="497"/>
      <c r="LIJ67" s="497"/>
      <c r="LIK67" s="497"/>
      <c r="LIL67" s="497"/>
      <c r="LIM67" s="497"/>
      <c r="LIN67" s="497"/>
      <c r="LIO67" s="497"/>
      <c r="LIP67" s="497"/>
      <c r="LIQ67" s="497"/>
      <c r="LIR67" s="497"/>
      <c r="LIS67" s="497"/>
      <c r="LIT67" s="497"/>
      <c r="LIU67" s="497"/>
      <c r="LIV67" s="497"/>
      <c r="LIW67" s="497"/>
      <c r="LIX67" s="497"/>
      <c r="LIY67" s="497"/>
      <c r="LIZ67" s="497"/>
      <c r="LJA67" s="497"/>
      <c r="LJB67" s="497"/>
      <c r="LJC67" s="497"/>
      <c r="LJD67" s="497"/>
      <c r="LJE67" s="497"/>
      <c r="LJF67" s="497"/>
      <c r="LJG67" s="497"/>
      <c r="LJH67" s="497"/>
      <c r="LJI67" s="497"/>
      <c r="LJJ67" s="497"/>
      <c r="LJK67" s="497"/>
      <c r="LJL67" s="497"/>
      <c r="LJM67" s="497"/>
      <c r="LJN67" s="497"/>
      <c r="LJO67" s="497"/>
      <c r="LJP67" s="497"/>
      <c r="LJQ67" s="497"/>
      <c r="LJR67" s="497"/>
      <c r="LJS67" s="497"/>
      <c r="LJT67" s="497"/>
      <c r="LJU67" s="497"/>
      <c r="LJV67" s="497"/>
      <c r="LJW67" s="497"/>
      <c r="LJX67" s="497"/>
      <c r="LJY67" s="497"/>
      <c r="LJZ67" s="497"/>
      <c r="LKA67" s="497"/>
      <c r="LKB67" s="497"/>
      <c r="LKC67" s="497"/>
      <c r="LKD67" s="497"/>
      <c r="LKE67" s="497"/>
      <c r="LKF67" s="497"/>
      <c r="LKG67" s="497"/>
      <c r="LKH67" s="497"/>
      <c r="LKI67" s="497"/>
      <c r="LKJ67" s="497"/>
      <c r="LKK67" s="497"/>
      <c r="LKL67" s="497"/>
      <c r="LKM67" s="497"/>
      <c r="LKN67" s="497"/>
      <c r="LKO67" s="497"/>
      <c r="LKP67" s="497"/>
      <c r="LKQ67" s="497"/>
      <c r="LKR67" s="497"/>
      <c r="LKS67" s="497"/>
      <c r="LKT67" s="497"/>
      <c r="LKU67" s="497"/>
      <c r="LKV67" s="497"/>
      <c r="LKW67" s="497"/>
      <c r="LKX67" s="497"/>
      <c r="LKY67" s="497"/>
      <c r="LKZ67" s="497"/>
      <c r="LLA67" s="497"/>
      <c r="LLB67" s="497"/>
      <c r="LLC67" s="497"/>
      <c r="LLD67" s="497"/>
      <c r="LLE67" s="497"/>
      <c r="LLF67" s="497"/>
      <c r="LLG67" s="497"/>
      <c r="LLH67" s="497"/>
      <c r="LLI67" s="497"/>
      <c r="LLJ67" s="497"/>
      <c r="LLK67" s="497"/>
      <c r="LLL67" s="497"/>
      <c r="LLM67" s="497"/>
      <c r="LLN67" s="497"/>
      <c r="LLO67" s="497"/>
      <c r="LLP67" s="497"/>
      <c r="LLQ67" s="497"/>
      <c r="LLR67" s="497"/>
      <c r="LLS67" s="497"/>
      <c r="LLT67" s="497"/>
      <c r="LLU67" s="497"/>
      <c r="LLV67" s="497"/>
      <c r="LLW67" s="497"/>
      <c r="LLX67" s="497"/>
      <c r="LLY67" s="497"/>
      <c r="LLZ67" s="497"/>
      <c r="LMA67" s="497"/>
      <c r="LMB67" s="497"/>
      <c r="LMC67" s="497"/>
      <c r="LMD67" s="497"/>
      <c r="LME67" s="497"/>
      <c r="LMF67" s="497"/>
      <c r="LMG67" s="497"/>
      <c r="LMH67" s="497"/>
      <c r="LMI67" s="497"/>
      <c r="LMJ67" s="497"/>
      <c r="LMK67" s="497"/>
      <c r="LML67" s="497"/>
      <c r="LMM67" s="497"/>
      <c r="LMN67" s="497"/>
      <c r="LMO67" s="497"/>
      <c r="LMP67" s="497"/>
      <c r="LMQ67" s="497"/>
      <c r="LMR67" s="497"/>
      <c r="LMS67" s="497"/>
      <c r="LMT67" s="497"/>
      <c r="LMU67" s="497"/>
      <c r="LMV67" s="497"/>
      <c r="LMW67" s="497"/>
      <c r="LMX67" s="497"/>
      <c r="LMY67" s="497"/>
      <c r="LMZ67" s="497"/>
      <c r="LNA67" s="497"/>
      <c r="LNB67" s="497"/>
      <c r="LNC67" s="497"/>
      <c r="LND67" s="497"/>
      <c r="LNE67" s="497"/>
      <c r="LNF67" s="497"/>
      <c r="LNG67" s="497"/>
      <c r="LNH67" s="497"/>
      <c r="LNI67" s="497"/>
      <c r="LNJ67" s="497"/>
      <c r="LNK67" s="497"/>
      <c r="LNL67" s="497"/>
      <c r="LNM67" s="497"/>
      <c r="LNN67" s="497"/>
      <c r="LNO67" s="497"/>
      <c r="LNP67" s="497"/>
      <c r="LNQ67" s="497"/>
      <c r="LNR67" s="497"/>
      <c r="LNS67" s="497"/>
      <c r="LNT67" s="497"/>
      <c r="LNU67" s="497"/>
      <c r="LNV67" s="497"/>
      <c r="LNW67" s="497"/>
      <c r="LNX67" s="497"/>
      <c r="LNY67" s="497"/>
      <c r="LNZ67" s="497"/>
      <c r="LOA67" s="497"/>
      <c r="LOB67" s="497"/>
      <c r="LOC67" s="497"/>
      <c r="LOD67" s="497"/>
      <c r="LOE67" s="497"/>
      <c r="LOF67" s="497"/>
      <c r="LOG67" s="497"/>
      <c r="LOH67" s="497"/>
      <c r="LOI67" s="497"/>
      <c r="LOJ67" s="497"/>
      <c r="LOK67" s="497"/>
      <c r="LOL67" s="497"/>
      <c r="LOM67" s="497"/>
      <c r="LON67" s="497"/>
      <c r="LOO67" s="497"/>
      <c r="LOP67" s="497"/>
      <c r="LOQ67" s="497"/>
      <c r="LOR67" s="497"/>
      <c r="LOS67" s="497"/>
      <c r="LOT67" s="497"/>
      <c r="LOU67" s="497"/>
      <c r="LOV67" s="497"/>
      <c r="LOW67" s="497"/>
      <c r="LOX67" s="497"/>
      <c r="LOY67" s="497"/>
      <c r="LOZ67" s="497"/>
      <c r="LPA67" s="497"/>
      <c r="LPB67" s="497"/>
      <c r="LPC67" s="497"/>
      <c r="LPD67" s="497"/>
      <c r="LPE67" s="497"/>
      <c r="LPF67" s="497"/>
      <c r="LPG67" s="497"/>
      <c r="LPH67" s="497"/>
      <c r="LPI67" s="497"/>
      <c r="LPJ67" s="497"/>
      <c r="LPK67" s="497"/>
      <c r="LPL67" s="497"/>
      <c r="LPM67" s="497"/>
      <c r="LPN67" s="497"/>
      <c r="LPO67" s="497"/>
      <c r="LPP67" s="497"/>
      <c r="LPQ67" s="497"/>
      <c r="LPR67" s="497"/>
      <c r="LPS67" s="497"/>
      <c r="LPT67" s="497"/>
      <c r="LPU67" s="497"/>
      <c r="LPV67" s="497"/>
      <c r="LPW67" s="497"/>
      <c r="LPX67" s="497"/>
      <c r="LPY67" s="497"/>
      <c r="LPZ67" s="497"/>
      <c r="LQA67" s="497"/>
      <c r="LQB67" s="497"/>
      <c r="LQC67" s="497"/>
      <c r="LQD67" s="497"/>
      <c r="LQE67" s="497"/>
      <c r="LQF67" s="497"/>
      <c r="LQG67" s="497"/>
      <c r="LQH67" s="497"/>
      <c r="LQI67" s="497"/>
      <c r="LQJ67" s="497"/>
      <c r="LQK67" s="497"/>
      <c r="LQL67" s="497"/>
      <c r="LQM67" s="497"/>
      <c r="LQN67" s="497"/>
      <c r="LQO67" s="497"/>
      <c r="LQP67" s="497"/>
      <c r="LQQ67" s="497"/>
      <c r="LQR67" s="497"/>
      <c r="LQS67" s="497"/>
      <c r="LQT67" s="497"/>
      <c r="LQU67" s="497"/>
      <c r="LQV67" s="497"/>
      <c r="LQW67" s="497"/>
      <c r="LQX67" s="497"/>
      <c r="LQY67" s="497"/>
      <c r="LQZ67" s="497"/>
      <c r="LRA67" s="497"/>
      <c r="LRB67" s="497"/>
      <c r="LRC67" s="497"/>
      <c r="LRD67" s="497"/>
      <c r="LRE67" s="497"/>
      <c r="LRF67" s="497"/>
      <c r="LRG67" s="497"/>
      <c r="LRH67" s="497"/>
      <c r="LRI67" s="497"/>
      <c r="LRJ67" s="497"/>
      <c r="LRK67" s="497"/>
      <c r="LRL67" s="497"/>
      <c r="LRM67" s="497"/>
      <c r="LRN67" s="497"/>
      <c r="LRO67" s="497"/>
      <c r="LRP67" s="497"/>
      <c r="LRQ67" s="497"/>
      <c r="LRR67" s="497"/>
      <c r="LRS67" s="497"/>
      <c r="LRT67" s="497"/>
      <c r="LRU67" s="497"/>
      <c r="LRV67" s="497"/>
      <c r="LRW67" s="497"/>
      <c r="LRX67" s="497"/>
      <c r="LRY67" s="497"/>
      <c r="LRZ67" s="497"/>
      <c r="LSA67" s="497"/>
      <c r="LSB67" s="497"/>
      <c r="LSC67" s="497"/>
      <c r="LSD67" s="497"/>
      <c r="LSE67" s="497"/>
      <c r="LSF67" s="497"/>
      <c r="LSG67" s="497"/>
      <c r="LSH67" s="497"/>
      <c r="LSI67" s="497"/>
      <c r="LSJ67" s="497"/>
      <c r="LSK67" s="497"/>
      <c r="LSL67" s="497"/>
      <c r="LSM67" s="497"/>
      <c r="LSN67" s="497"/>
      <c r="LSO67" s="497"/>
      <c r="LSP67" s="497"/>
      <c r="LSQ67" s="497"/>
      <c r="LSR67" s="497"/>
      <c r="LSS67" s="497"/>
      <c r="LST67" s="497"/>
      <c r="LSU67" s="497"/>
      <c r="LSV67" s="497"/>
      <c r="LSW67" s="497"/>
      <c r="LSX67" s="497"/>
      <c r="LSY67" s="497"/>
      <c r="LSZ67" s="497"/>
      <c r="LTA67" s="497"/>
      <c r="LTB67" s="497"/>
      <c r="LTC67" s="497"/>
      <c r="LTD67" s="497"/>
      <c r="LTE67" s="497"/>
      <c r="LTF67" s="497"/>
      <c r="LTG67" s="497"/>
      <c r="LTH67" s="497"/>
      <c r="LTI67" s="497"/>
      <c r="LTJ67" s="497"/>
      <c r="LTK67" s="497"/>
      <c r="LTL67" s="497"/>
      <c r="LTM67" s="497"/>
      <c r="LTN67" s="497"/>
      <c r="LTO67" s="497"/>
      <c r="LTP67" s="497"/>
      <c r="LTQ67" s="497"/>
      <c r="LTR67" s="497"/>
      <c r="LTS67" s="497"/>
      <c r="LTT67" s="497"/>
      <c r="LTU67" s="497"/>
      <c r="LTV67" s="497"/>
      <c r="LTW67" s="497"/>
      <c r="LTX67" s="497"/>
      <c r="LTY67" s="497"/>
      <c r="LTZ67" s="497"/>
      <c r="LUA67" s="497"/>
      <c r="LUB67" s="497"/>
      <c r="LUC67" s="497"/>
      <c r="LUD67" s="497"/>
      <c r="LUE67" s="497"/>
      <c r="LUF67" s="497"/>
      <c r="LUG67" s="497"/>
      <c r="LUH67" s="497"/>
      <c r="LUI67" s="497"/>
      <c r="LUJ67" s="497"/>
      <c r="LUK67" s="497"/>
      <c r="LUL67" s="497"/>
      <c r="LUM67" s="497"/>
      <c r="LUN67" s="497"/>
      <c r="LUO67" s="497"/>
      <c r="LUP67" s="497"/>
      <c r="LUQ67" s="497"/>
      <c r="LUR67" s="497"/>
      <c r="LUS67" s="497"/>
      <c r="LUT67" s="497"/>
      <c r="LUU67" s="497"/>
      <c r="LUV67" s="497"/>
      <c r="LUW67" s="497"/>
      <c r="LUX67" s="497"/>
      <c r="LUY67" s="497"/>
      <c r="LUZ67" s="497"/>
      <c r="LVA67" s="497"/>
      <c r="LVB67" s="497"/>
      <c r="LVC67" s="497"/>
      <c r="LVD67" s="497"/>
      <c r="LVE67" s="497"/>
      <c r="LVF67" s="497"/>
      <c r="LVG67" s="497"/>
      <c r="LVH67" s="497"/>
      <c r="LVI67" s="497"/>
      <c r="LVJ67" s="497"/>
      <c r="LVK67" s="497"/>
      <c r="LVL67" s="497"/>
      <c r="LVM67" s="497"/>
      <c r="LVN67" s="497"/>
      <c r="LVO67" s="497"/>
      <c r="LVP67" s="497"/>
      <c r="LVQ67" s="497"/>
      <c r="LVR67" s="497"/>
      <c r="LVS67" s="497"/>
      <c r="LVT67" s="497"/>
      <c r="LVU67" s="497"/>
      <c r="LVV67" s="497"/>
      <c r="LVW67" s="497"/>
      <c r="LVX67" s="497"/>
      <c r="LVY67" s="497"/>
      <c r="LVZ67" s="497"/>
      <c r="LWA67" s="497"/>
      <c r="LWB67" s="497"/>
      <c r="LWC67" s="497"/>
      <c r="LWD67" s="497"/>
      <c r="LWE67" s="497"/>
      <c r="LWF67" s="497"/>
      <c r="LWG67" s="497"/>
      <c r="LWH67" s="497"/>
      <c r="LWI67" s="497"/>
      <c r="LWJ67" s="497"/>
      <c r="LWK67" s="497"/>
      <c r="LWL67" s="497"/>
      <c r="LWM67" s="497"/>
      <c r="LWN67" s="497"/>
      <c r="LWO67" s="497"/>
      <c r="LWP67" s="497"/>
      <c r="LWQ67" s="497"/>
      <c r="LWR67" s="497"/>
      <c r="LWS67" s="497"/>
      <c r="LWT67" s="497"/>
      <c r="LWU67" s="497"/>
      <c r="LWV67" s="497"/>
      <c r="LWW67" s="497"/>
      <c r="LWX67" s="497"/>
      <c r="LWY67" s="497"/>
      <c r="LWZ67" s="497"/>
      <c r="LXA67" s="497"/>
      <c r="LXB67" s="497"/>
      <c r="LXC67" s="497"/>
      <c r="LXD67" s="497"/>
      <c r="LXE67" s="497"/>
      <c r="LXF67" s="497"/>
      <c r="LXG67" s="497"/>
      <c r="LXH67" s="497"/>
      <c r="LXI67" s="497"/>
      <c r="LXJ67" s="497"/>
      <c r="LXK67" s="497"/>
      <c r="LXL67" s="497"/>
      <c r="LXM67" s="497"/>
      <c r="LXN67" s="497"/>
      <c r="LXO67" s="497"/>
      <c r="LXP67" s="497"/>
      <c r="LXQ67" s="497"/>
      <c r="LXR67" s="497"/>
      <c r="LXS67" s="497"/>
      <c r="LXT67" s="497"/>
      <c r="LXU67" s="497"/>
      <c r="LXV67" s="497"/>
      <c r="LXW67" s="497"/>
      <c r="LXX67" s="497"/>
      <c r="LXY67" s="497"/>
      <c r="LXZ67" s="497"/>
      <c r="LYA67" s="497"/>
      <c r="LYB67" s="497"/>
      <c r="LYC67" s="497"/>
      <c r="LYD67" s="497"/>
      <c r="LYE67" s="497"/>
      <c r="LYF67" s="497"/>
      <c r="LYG67" s="497"/>
      <c r="LYH67" s="497"/>
      <c r="LYI67" s="497"/>
      <c r="LYJ67" s="497"/>
      <c r="LYK67" s="497"/>
      <c r="LYL67" s="497"/>
      <c r="LYM67" s="497"/>
      <c r="LYN67" s="497"/>
      <c r="LYO67" s="497"/>
      <c r="LYP67" s="497"/>
      <c r="LYQ67" s="497"/>
      <c r="LYR67" s="497"/>
      <c r="LYS67" s="497"/>
      <c r="LYT67" s="497"/>
      <c r="LYU67" s="497"/>
      <c r="LYV67" s="497"/>
      <c r="LYW67" s="497"/>
      <c r="LYX67" s="497"/>
      <c r="LYY67" s="497"/>
      <c r="LYZ67" s="497"/>
      <c r="LZA67" s="497"/>
      <c r="LZB67" s="497"/>
      <c r="LZC67" s="497"/>
      <c r="LZD67" s="497"/>
      <c r="LZE67" s="497"/>
      <c r="LZF67" s="497"/>
      <c r="LZG67" s="497"/>
      <c r="LZH67" s="497"/>
      <c r="LZI67" s="497"/>
      <c r="LZJ67" s="497"/>
      <c r="LZK67" s="497"/>
      <c r="LZL67" s="497"/>
      <c r="LZM67" s="497"/>
      <c r="LZN67" s="497"/>
      <c r="LZO67" s="497"/>
      <c r="LZP67" s="497"/>
      <c r="LZQ67" s="497"/>
      <c r="LZR67" s="497"/>
      <c r="LZS67" s="497"/>
      <c r="LZT67" s="497"/>
      <c r="LZU67" s="497"/>
      <c r="LZV67" s="497"/>
      <c r="LZW67" s="497"/>
      <c r="LZX67" s="497"/>
      <c r="LZY67" s="497"/>
      <c r="LZZ67" s="497"/>
      <c r="MAA67" s="497"/>
      <c r="MAB67" s="497"/>
      <c r="MAC67" s="497"/>
      <c r="MAD67" s="497"/>
      <c r="MAE67" s="497"/>
      <c r="MAF67" s="497"/>
      <c r="MAG67" s="497"/>
      <c r="MAH67" s="497"/>
      <c r="MAI67" s="497"/>
      <c r="MAJ67" s="497"/>
      <c r="MAK67" s="497"/>
      <c r="MAL67" s="497"/>
      <c r="MAM67" s="497"/>
      <c r="MAN67" s="497"/>
      <c r="MAO67" s="497"/>
      <c r="MAP67" s="497"/>
      <c r="MAQ67" s="497"/>
      <c r="MAR67" s="497"/>
      <c r="MAS67" s="497"/>
      <c r="MAT67" s="497"/>
      <c r="MAU67" s="497"/>
      <c r="MAV67" s="497"/>
      <c r="MAW67" s="497"/>
      <c r="MAX67" s="497"/>
      <c r="MAY67" s="497"/>
      <c r="MAZ67" s="497"/>
      <c r="MBA67" s="497"/>
      <c r="MBB67" s="497"/>
      <c r="MBC67" s="497"/>
      <c r="MBD67" s="497"/>
      <c r="MBE67" s="497"/>
      <c r="MBF67" s="497"/>
      <c r="MBG67" s="497"/>
      <c r="MBH67" s="497"/>
      <c r="MBI67" s="497"/>
      <c r="MBJ67" s="497"/>
      <c r="MBK67" s="497"/>
      <c r="MBL67" s="497"/>
      <c r="MBM67" s="497"/>
      <c r="MBN67" s="497"/>
      <c r="MBO67" s="497"/>
      <c r="MBP67" s="497"/>
      <c r="MBQ67" s="497"/>
      <c r="MBR67" s="497"/>
      <c r="MBS67" s="497"/>
      <c r="MBT67" s="497"/>
      <c r="MBU67" s="497"/>
      <c r="MBV67" s="497"/>
      <c r="MBW67" s="497"/>
      <c r="MBX67" s="497"/>
      <c r="MBY67" s="497"/>
      <c r="MBZ67" s="497"/>
      <c r="MCA67" s="497"/>
      <c r="MCB67" s="497"/>
      <c r="MCC67" s="497"/>
      <c r="MCD67" s="497"/>
      <c r="MCE67" s="497"/>
      <c r="MCF67" s="497"/>
      <c r="MCG67" s="497"/>
      <c r="MCH67" s="497"/>
      <c r="MCI67" s="497"/>
      <c r="MCJ67" s="497"/>
      <c r="MCK67" s="497"/>
      <c r="MCL67" s="497"/>
      <c r="MCM67" s="497"/>
      <c r="MCN67" s="497"/>
      <c r="MCO67" s="497"/>
      <c r="MCP67" s="497"/>
      <c r="MCQ67" s="497"/>
      <c r="MCR67" s="497"/>
      <c r="MCS67" s="497"/>
      <c r="MCT67" s="497"/>
      <c r="MCU67" s="497"/>
      <c r="MCV67" s="497"/>
      <c r="MCW67" s="497"/>
      <c r="MCX67" s="497"/>
      <c r="MCY67" s="497"/>
      <c r="MCZ67" s="497"/>
      <c r="MDA67" s="497"/>
      <c r="MDB67" s="497"/>
      <c r="MDC67" s="497"/>
      <c r="MDD67" s="497"/>
      <c r="MDE67" s="497"/>
      <c r="MDF67" s="497"/>
      <c r="MDG67" s="497"/>
      <c r="MDH67" s="497"/>
      <c r="MDI67" s="497"/>
      <c r="MDJ67" s="497"/>
      <c r="MDK67" s="497"/>
      <c r="MDL67" s="497"/>
      <c r="MDM67" s="497"/>
      <c r="MDN67" s="497"/>
      <c r="MDO67" s="497"/>
      <c r="MDP67" s="497"/>
      <c r="MDQ67" s="497"/>
      <c r="MDR67" s="497"/>
      <c r="MDS67" s="497"/>
      <c r="MDT67" s="497"/>
      <c r="MDU67" s="497"/>
      <c r="MDV67" s="497"/>
      <c r="MDW67" s="497"/>
      <c r="MDX67" s="497"/>
      <c r="MDY67" s="497"/>
      <c r="MDZ67" s="497"/>
      <c r="MEA67" s="497"/>
      <c r="MEB67" s="497"/>
      <c r="MEC67" s="497"/>
      <c r="MED67" s="497"/>
      <c r="MEE67" s="497"/>
      <c r="MEF67" s="497"/>
      <c r="MEG67" s="497"/>
      <c r="MEH67" s="497"/>
      <c r="MEI67" s="497"/>
      <c r="MEJ67" s="497"/>
      <c r="MEK67" s="497"/>
      <c r="MEL67" s="497"/>
      <c r="MEM67" s="497"/>
      <c r="MEN67" s="497"/>
      <c r="MEO67" s="497"/>
      <c r="MEP67" s="497"/>
      <c r="MEQ67" s="497"/>
      <c r="MER67" s="497"/>
      <c r="MES67" s="497"/>
      <c r="MET67" s="497"/>
      <c r="MEU67" s="497"/>
      <c r="MEV67" s="497"/>
      <c r="MEW67" s="497"/>
      <c r="MEX67" s="497"/>
      <c r="MEY67" s="497"/>
      <c r="MEZ67" s="497"/>
      <c r="MFA67" s="497"/>
      <c r="MFB67" s="497"/>
      <c r="MFC67" s="497"/>
      <c r="MFD67" s="497"/>
      <c r="MFE67" s="497"/>
      <c r="MFF67" s="497"/>
      <c r="MFG67" s="497"/>
      <c r="MFH67" s="497"/>
      <c r="MFI67" s="497"/>
      <c r="MFJ67" s="497"/>
      <c r="MFK67" s="497"/>
      <c r="MFL67" s="497"/>
      <c r="MFM67" s="497"/>
      <c r="MFN67" s="497"/>
      <c r="MFO67" s="497"/>
      <c r="MFP67" s="497"/>
      <c r="MFQ67" s="497"/>
      <c r="MFR67" s="497"/>
      <c r="MFS67" s="497"/>
      <c r="MFT67" s="497"/>
      <c r="MFU67" s="497"/>
      <c r="MFV67" s="497"/>
      <c r="MFW67" s="497"/>
      <c r="MFX67" s="497"/>
      <c r="MFY67" s="497"/>
      <c r="MFZ67" s="497"/>
      <c r="MGA67" s="497"/>
      <c r="MGB67" s="497"/>
      <c r="MGC67" s="497"/>
      <c r="MGD67" s="497"/>
      <c r="MGE67" s="497"/>
      <c r="MGF67" s="497"/>
      <c r="MGG67" s="497"/>
      <c r="MGH67" s="497"/>
      <c r="MGI67" s="497"/>
      <c r="MGJ67" s="497"/>
      <c r="MGK67" s="497"/>
      <c r="MGL67" s="497"/>
      <c r="MGM67" s="497"/>
      <c r="MGN67" s="497"/>
      <c r="MGO67" s="497"/>
      <c r="MGP67" s="497"/>
      <c r="MGQ67" s="497"/>
      <c r="MGR67" s="497"/>
      <c r="MGS67" s="497"/>
      <c r="MGT67" s="497"/>
      <c r="MGU67" s="497"/>
      <c r="MGV67" s="497"/>
      <c r="MGW67" s="497"/>
      <c r="MGX67" s="497"/>
      <c r="MGY67" s="497"/>
      <c r="MGZ67" s="497"/>
      <c r="MHA67" s="497"/>
      <c r="MHB67" s="497"/>
      <c r="MHC67" s="497"/>
      <c r="MHD67" s="497"/>
      <c r="MHE67" s="497"/>
      <c r="MHF67" s="497"/>
      <c r="MHG67" s="497"/>
      <c r="MHH67" s="497"/>
      <c r="MHI67" s="497"/>
      <c r="MHJ67" s="497"/>
      <c r="MHK67" s="497"/>
      <c r="MHL67" s="497"/>
      <c r="MHM67" s="497"/>
      <c r="MHN67" s="497"/>
      <c r="MHO67" s="497"/>
      <c r="MHP67" s="497"/>
      <c r="MHQ67" s="497"/>
      <c r="MHR67" s="497"/>
      <c r="MHS67" s="497"/>
      <c r="MHT67" s="497"/>
      <c r="MHU67" s="497"/>
      <c r="MHV67" s="497"/>
      <c r="MHW67" s="497"/>
      <c r="MHX67" s="497"/>
      <c r="MHY67" s="497"/>
      <c r="MHZ67" s="497"/>
      <c r="MIA67" s="497"/>
      <c r="MIB67" s="497"/>
      <c r="MIC67" s="497"/>
      <c r="MID67" s="497"/>
      <c r="MIE67" s="497"/>
      <c r="MIF67" s="497"/>
      <c r="MIG67" s="497"/>
      <c r="MIH67" s="497"/>
      <c r="MII67" s="497"/>
      <c r="MIJ67" s="497"/>
      <c r="MIK67" s="497"/>
      <c r="MIL67" s="497"/>
      <c r="MIM67" s="497"/>
      <c r="MIN67" s="497"/>
      <c r="MIO67" s="497"/>
      <c r="MIP67" s="497"/>
      <c r="MIQ67" s="497"/>
      <c r="MIR67" s="497"/>
      <c r="MIS67" s="497"/>
      <c r="MIT67" s="497"/>
      <c r="MIU67" s="497"/>
      <c r="MIV67" s="497"/>
      <c r="MIW67" s="497"/>
      <c r="MIX67" s="497"/>
      <c r="MIY67" s="497"/>
      <c r="MIZ67" s="497"/>
      <c r="MJA67" s="497"/>
      <c r="MJB67" s="497"/>
      <c r="MJC67" s="497"/>
      <c r="MJD67" s="497"/>
      <c r="MJE67" s="497"/>
      <c r="MJF67" s="497"/>
      <c r="MJG67" s="497"/>
      <c r="MJH67" s="497"/>
      <c r="MJI67" s="497"/>
      <c r="MJJ67" s="497"/>
      <c r="MJK67" s="497"/>
      <c r="MJL67" s="497"/>
      <c r="MJM67" s="497"/>
      <c r="MJN67" s="497"/>
      <c r="MJO67" s="497"/>
      <c r="MJP67" s="497"/>
      <c r="MJQ67" s="497"/>
      <c r="MJR67" s="497"/>
      <c r="MJS67" s="497"/>
      <c r="MJT67" s="497"/>
      <c r="MJU67" s="497"/>
      <c r="MJV67" s="497"/>
      <c r="MJW67" s="497"/>
      <c r="MJX67" s="497"/>
      <c r="MJY67" s="497"/>
      <c r="MJZ67" s="497"/>
      <c r="MKA67" s="497"/>
      <c r="MKB67" s="497"/>
      <c r="MKC67" s="497"/>
      <c r="MKD67" s="497"/>
      <c r="MKE67" s="497"/>
      <c r="MKF67" s="497"/>
      <c r="MKG67" s="497"/>
      <c r="MKH67" s="497"/>
      <c r="MKI67" s="497"/>
      <c r="MKJ67" s="497"/>
      <c r="MKK67" s="497"/>
      <c r="MKL67" s="497"/>
      <c r="MKM67" s="497"/>
      <c r="MKN67" s="497"/>
      <c r="MKO67" s="497"/>
      <c r="MKP67" s="497"/>
      <c r="MKQ67" s="497"/>
      <c r="MKR67" s="497"/>
      <c r="MKS67" s="497"/>
      <c r="MKT67" s="497"/>
      <c r="MKU67" s="497"/>
      <c r="MKV67" s="497"/>
      <c r="MKW67" s="497"/>
      <c r="MKX67" s="497"/>
      <c r="MKY67" s="497"/>
      <c r="MKZ67" s="497"/>
      <c r="MLA67" s="497"/>
      <c r="MLB67" s="497"/>
      <c r="MLC67" s="497"/>
      <c r="MLD67" s="497"/>
      <c r="MLE67" s="497"/>
      <c r="MLF67" s="497"/>
      <c r="MLG67" s="497"/>
      <c r="MLH67" s="497"/>
      <c r="MLI67" s="497"/>
      <c r="MLJ67" s="497"/>
      <c r="MLK67" s="497"/>
      <c r="MLL67" s="497"/>
      <c r="MLM67" s="497"/>
      <c r="MLN67" s="497"/>
      <c r="MLO67" s="497"/>
      <c r="MLP67" s="497"/>
      <c r="MLQ67" s="497"/>
      <c r="MLR67" s="497"/>
      <c r="MLS67" s="497"/>
      <c r="MLT67" s="497"/>
      <c r="MLU67" s="497"/>
      <c r="MLV67" s="497"/>
      <c r="MLW67" s="497"/>
      <c r="MLX67" s="497"/>
      <c r="MLY67" s="497"/>
      <c r="MLZ67" s="497"/>
      <c r="MMA67" s="497"/>
      <c r="MMB67" s="497"/>
      <c r="MMC67" s="497"/>
      <c r="MMD67" s="497"/>
      <c r="MME67" s="497"/>
      <c r="MMF67" s="497"/>
      <c r="MMG67" s="497"/>
      <c r="MMH67" s="497"/>
      <c r="MMI67" s="497"/>
      <c r="MMJ67" s="497"/>
      <c r="MMK67" s="497"/>
      <c r="MML67" s="497"/>
      <c r="MMM67" s="497"/>
      <c r="MMN67" s="497"/>
      <c r="MMO67" s="497"/>
      <c r="MMP67" s="497"/>
      <c r="MMQ67" s="497"/>
      <c r="MMR67" s="497"/>
      <c r="MMS67" s="497"/>
      <c r="MMT67" s="497"/>
      <c r="MMU67" s="497"/>
      <c r="MMV67" s="497"/>
      <c r="MMW67" s="497"/>
      <c r="MMX67" s="497"/>
      <c r="MMY67" s="497"/>
      <c r="MMZ67" s="497"/>
      <c r="MNA67" s="497"/>
      <c r="MNB67" s="497"/>
      <c r="MNC67" s="497"/>
      <c r="MND67" s="497"/>
      <c r="MNE67" s="497"/>
      <c r="MNF67" s="497"/>
      <c r="MNG67" s="497"/>
      <c r="MNH67" s="497"/>
      <c r="MNI67" s="497"/>
      <c r="MNJ67" s="497"/>
      <c r="MNK67" s="497"/>
      <c r="MNL67" s="497"/>
      <c r="MNM67" s="497"/>
      <c r="MNN67" s="497"/>
      <c r="MNO67" s="497"/>
      <c r="MNP67" s="497"/>
      <c r="MNQ67" s="497"/>
      <c r="MNR67" s="497"/>
      <c r="MNS67" s="497"/>
      <c r="MNT67" s="497"/>
      <c r="MNU67" s="497"/>
      <c r="MNV67" s="497"/>
      <c r="MNW67" s="497"/>
      <c r="MNX67" s="497"/>
      <c r="MNY67" s="497"/>
      <c r="MNZ67" s="497"/>
      <c r="MOA67" s="497"/>
      <c r="MOB67" s="497"/>
      <c r="MOC67" s="497"/>
      <c r="MOD67" s="497"/>
      <c r="MOE67" s="497"/>
      <c r="MOF67" s="497"/>
      <c r="MOG67" s="497"/>
      <c r="MOH67" s="497"/>
      <c r="MOI67" s="497"/>
      <c r="MOJ67" s="497"/>
      <c r="MOK67" s="497"/>
      <c r="MOL67" s="497"/>
      <c r="MOM67" s="497"/>
      <c r="MON67" s="497"/>
      <c r="MOO67" s="497"/>
      <c r="MOP67" s="497"/>
      <c r="MOQ67" s="497"/>
      <c r="MOR67" s="497"/>
      <c r="MOS67" s="497"/>
      <c r="MOT67" s="497"/>
      <c r="MOU67" s="497"/>
      <c r="MOV67" s="497"/>
      <c r="MOW67" s="497"/>
      <c r="MOX67" s="497"/>
      <c r="MOY67" s="497"/>
      <c r="MOZ67" s="497"/>
      <c r="MPA67" s="497"/>
      <c r="MPB67" s="497"/>
      <c r="MPC67" s="497"/>
      <c r="MPD67" s="497"/>
      <c r="MPE67" s="497"/>
      <c r="MPF67" s="497"/>
      <c r="MPG67" s="497"/>
      <c r="MPH67" s="497"/>
      <c r="MPI67" s="497"/>
      <c r="MPJ67" s="497"/>
      <c r="MPK67" s="497"/>
      <c r="MPL67" s="497"/>
      <c r="MPM67" s="497"/>
      <c r="MPN67" s="497"/>
      <c r="MPO67" s="497"/>
      <c r="MPP67" s="497"/>
      <c r="MPQ67" s="497"/>
      <c r="MPR67" s="497"/>
      <c r="MPS67" s="497"/>
      <c r="MPT67" s="497"/>
      <c r="MPU67" s="497"/>
      <c r="MPV67" s="497"/>
      <c r="MPW67" s="497"/>
      <c r="MPX67" s="497"/>
      <c r="MPY67" s="497"/>
      <c r="MPZ67" s="497"/>
      <c r="MQA67" s="497"/>
      <c r="MQB67" s="497"/>
      <c r="MQC67" s="497"/>
      <c r="MQD67" s="497"/>
      <c r="MQE67" s="497"/>
      <c r="MQF67" s="497"/>
      <c r="MQG67" s="497"/>
      <c r="MQH67" s="497"/>
      <c r="MQI67" s="497"/>
      <c r="MQJ67" s="497"/>
      <c r="MQK67" s="497"/>
      <c r="MQL67" s="497"/>
      <c r="MQM67" s="497"/>
      <c r="MQN67" s="497"/>
      <c r="MQO67" s="497"/>
      <c r="MQP67" s="497"/>
      <c r="MQQ67" s="497"/>
      <c r="MQR67" s="497"/>
      <c r="MQS67" s="497"/>
      <c r="MQT67" s="497"/>
      <c r="MQU67" s="497"/>
      <c r="MQV67" s="497"/>
      <c r="MQW67" s="497"/>
      <c r="MQX67" s="497"/>
      <c r="MQY67" s="497"/>
      <c r="MQZ67" s="497"/>
      <c r="MRA67" s="497"/>
      <c r="MRB67" s="497"/>
      <c r="MRC67" s="497"/>
      <c r="MRD67" s="497"/>
      <c r="MRE67" s="497"/>
      <c r="MRF67" s="497"/>
      <c r="MRG67" s="497"/>
      <c r="MRH67" s="497"/>
      <c r="MRI67" s="497"/>
      <c r="MRJ67" s="497"/>
      <c r="MRK67" s="497"/>
      <c r="MRL67" s="497"/>
      <c r="MRM67" s="497"/>
      <c r="MRN67" s="497"/>
      <c r="MRO67" s="497"/>
      <c r="MRP67" s="497"/>
      <c r="MRQ67" s="497"/>
      <c r="MRR67" s="497"/>
      <c r="MRS67" s="497"/>
      <c r="MRT67" s="497"/>
      <c r="MRU67" s="497"/>
      <c r="MRV67" s="497"/>
      <c r="MRW67" s="497"/>
      <c r="MRX67" s="497"/>
      <c r="MRY67" s="497"/>
      <c r="MRZ67" s="497"/>
      <c r="MSA67" s="497"/>
      <c r="MSB67" s="497"/>
      <c r="MSC67" s="497"/>
      <c r="MSD67" s="497"/>
      <c r="MSE67" s="497"/>
      <c r="MSF67" s="497"/>
      <c r="MSG67" s="497"/>
      <c r="MSH67" s="497"/>
      <c r="MSI67" s="497"/>
      <c r="MSJ67" s="497"/>
      <c r="MSK67" s="497"/>
      <c r="MSL67" s="497"/>
      <c r="MSM67" s="497"/>
      <c r="MSN67" s="497"/>
      <c r="MSO67" s="497"/>
      <c r="MSP67" s="497"/>
      <c r="MSQ67" s="497"/>
      <c r="MSR67" s="497"/>
      <c r="MSS67" s="497"/>
      <c r="MST67" s="497"/>
      <c r="MSU67" s="497"/>
      <c r="MSV67" s="497"/>
      <c r="MSW67" s="497"/>
      <c r="MSX67" s="497"/>
      <c r="MSY67" s="497"/>
      <c r="MSZ67" s="497"/>
      <c r="MTA67" s="497"/>
      <c r="MTB67" s="497"/>
      <c r="MTC67" s="497"/>
      <c r="MTD67" s="497"/>
      <c r="MTE67" s="497"/>
      <c r="MTF67" s="497"/>
      <c r="MTG67" s="497"/>
      <c r="MTH67" s="497"/>
      <c r="MTI67" s="497"/>
      <c r="MTJ67" s="497"/>
      <c r="MTK67" s="497"/>
      <c r="MTL67" s="497"/>
      <c r="MTM67" s="497"/>
      <c r="MTN67" s="497"/>
      <c r="MTO67" s="497"/>
      <c r="MTP67" s="497"/>
      <c r="MTQ67" s="497"/>
      <c r="MTR67" s="497"/>
      <c r="MTS67" s="497"/>
      <c r="MTT67" s="497"/>
      <c r="MTU67" s="497"/>
      <c r="MTV67" s="497"/>
      <c r="MTW67" s="497"/>
      <c r="MTX67" s="497"/>
      <c r="MTY67" s="497"/>
      <c r="MTZ67" s="497"/>
      <c r="MUA67" s="497"/>
      <c r="MUB67" s="497"/>
      <c r="MUC67" s="497"/>
      <c r="MUD67" s="497"/>
      <c r="MUE67" s="497"/>
      <c r="MUF67" s="497"/>
      <c r="MUG67" s="497"/>
      <c r="MUH67" s="497"/>
      <c r="MUI67" s="497"/>
      <c r="MUJ67" s="497"/>
      <c r="MUK67" s="497"/>
      <c r="MUL67" s="497"/>
      <c r="MUM67" s="497"/>
      <c r="MUN67" s="497"/>
      <c r="MUO67" s="497"/>
      <c r="MUP67" s="497"/>
      <c r="MUQ67" s="497"/>
      <c r="MUR67" s="497"/>
      <c r="MUS67" s="497"/>
      <c r="MUT67" s="497"/>
      <c r="MUU67" s="497"/>
      <c r="MUV67" s="497"/>
      <c r="MUW67" s="497"/>
      <c r="MUX67" s="497"/>
      <c r="MUY67" s="497"/>
      <c r="MUZ67" s="497"/>
      <c r="MVA67" s="497"/>
      <c r="MVB67" s="497"/>
      <c r="MVC67" s="497"/>
      <c r="MVD67" s="497"/>
      <c r="MVE67" s="497"/>
      <c r="MVF67" s="497"/>
      <c r="MVG67" s="497"/>
      <c r="MVH67" s="497"/>
      <c r="MVI67" s="497"/>
      <c r="MVJ67" s="497"/>
      <c r="MVK67" s="497"/>
      <c r="MVL67" s="497"/>
      <c r="MVM67" s="497"/>
      <c r="MVN67" s="497"/>
      <c r="MVO67" s="497"/>
      <c r="MVP67" s="497"/>
      <c r="MVQ67" s="497"/>
      <c r="MVR67" s="497"/>
      <c r="MVS67" s="497"/>
      <c r="MVT67" s="497"/>
      <c r="MVU67" s="497"/>
      <c r="MVV67" s="497"/>
      <c r="MVW67" s="497"/>
      <c r="MVX67" s="497"/>
      <c r="MVY67" s="497"/>
      <c r="MVZ67" s="497"/>
      <c r="MWA67" s="497"/>
      <c r="MWB67" s="497"/>
      <c r="MWC67" s="497"/>
      <c r="MWD67" s="497"/>
      <c r="MWE67" s="497"/>
      <c r="MWF67" s="497"/>
      <c r="MWG67" s="497"/>
      <c r="MWH67" s="497"/>
      <c r="MWI67" s="497"/>
      <c r="MWJ67" s="497"/>
      <c r="MWK67" s="497"/>
      <c r="MWL67" s="497"/>
      <c r="MWM67" s="497"/>
      <c r="MWN67" s="497"/>
      <c r="MWO67" s="497"/>
      <c r="MWP67" s="497"/>
      <c r="MWQ67" s="497"/>
      <c r="MWR67" s="497"/>
      <c r="MWS67" s="497"/>
      <c r="MWT67" s="497"/>
      <c r="MWU67" s="497"/>
      <c r="MWV67" s="497"/>
      <c r="MWW67" s="497"/>
      <c r="MWX67" s="497"/>
      <c r="MWY67" s="497"/>
      <c r="MWZ67" s="497"/>
      <c r="MXA67" s="497"/>
      <c r="MXB67" s="497"/>
      <c r="MXC67" s="497"/>
      <c r="MXD67" s="497"/>
      <c r="MXE67" s="497"/>
      <c r="MXF67" s="497"/>
      <c r="MXG67" s="497"/>
      <c r="MXH67" s="497"/>
      <c r="MXI67" s="497"/>
      <c r="MXJ67" s="497"/>
      <c r="MXK67" s="497"/>
      <c r="MXL67" s="497"/>
      <c r="MXM67" s="497"/>
      <c r="MXN67" s="497"/>
      <c r="MXO67" s="497"/>
      <c r="MXP67" s="497"/>
      <c r="MXQ67" s="497"/>
      <c r="MXR67" s="497"/>
      <c r="MXS67" s="497"/>
      <c r="MXT67" s="497"/>
      <c r="MXU67" s="497"/>
      <c r="MXV67" s="497"/>
      <c r="MXW67" s="497"/>
      <c r="MXX67" s="497"/>
      <c r="MXY67" s="497"/>
      <c r="MXZ67" s="497"/>
      <c r="MYA67" s="497"/>
      <c r="MYB67" s="497"/>
      <c r="MYC67" s="497"/>
      <c r="MYD67" s="497"/>
      <c r="MYE67" s="497"/>
      <c r="MYF67" s="497"/>
      <c r="MYG67" s="497"/>
      <c r="MYH67" s="497"/>
      <c r="MYI67" s="497"/>
      <c r="MYJ67" s="497"/>
      <c r="MYK67" s="497"/>
      <c r="MYL67" s="497"/>
      <c r="MYM67" s="497"/>
      <c r="MYN67" s="497"/>
      <c r="MYO67" s="497"/>
      <c r="MYP67" s="497"/>
      <c r="MYQ67" s="497"/>
      <c r="MYR67" s="497"/>
      <c r="MYS67" s="497"/>
      <c r="MYT67" s="497"/>
      <c r="MYU67" s="497"/>
      <c r="MYV67" s="497"/>
      <c r="MYW67" s="497"/>
      <c r="MYX67" s="497"/>
      <c r="MYY67" s="497"/>
      <c r="MYZ67" s="497"/>
      <c r="MZA67" s="497"/>
      <c r="MZB67" s="497"/>
      <c r="MZC67" s="497"/>
      <c r="MZD67" s="497"/>
      <c r="MZE67" s="497"/>
      <c r="MZF67" s="497"/>
      <c r="MZG67" s="497"/>
      <c r="MZH67" s="497"/>
      <c r="MZI67" s="497"/>
      <c r="MZJ67" s="497"/>
      <c r="MZK67" s="497"/>
      <c r="MZL67" s="497"/>
      <c r="MZM67" s="497"/>
      <c r="MZN67" s="497"/>
      <c r="MZO67" s="497"/>
      <c r="MZP67" s="497"/>
      <c r="MZQ67" s="497"/>
      <c r="MZR67" s="497"/>
      <c r="MZS67" s="497"/>
      <c r="MZT67" s="497"/>
      <c r="MZU67" s="497"/>
      <c r="MZV67" s="497"/>
      <c r="MZW67" s="497"/>
      <c r="MZX67" s="497"/>
      <c r="MZY67" s="497"/>
      <c r="MZZ67" s="497"/>
      <c r="NAA67" s="497"/>
      <c r="NAB67" s="497"/>
      <c r="NAC67" s="497"/>
      <c r="NAD67" s="497"/>
      <c r="NAE67" s="497"/>
      <c r="NAF67" s="497"/>
      <c r="NAG67" s="497"/>
      <c r="NAH67" s="497"/>
      <c r="NAI67" s="497"/>
      <c r="NAJ67" s="497"/>
      <c r="NAK67" s="497"/>
      <c r="NAL67" s="497"/>
      <c r="NAM67" s="497"/>
      <c r="NAN67" s="497"/>
      <c r="NAO67" s="497"/>
      <c r="NAP67" s="497"/>
      <c r="NAQ67" s="497"/>
      <c r="NAR67" s="497"/>
      <c r="NAS67" s="497"/>
      <c r="NAT67" s="497"/>
      <c r="NAU67" s="497"/>
      <c r="NAV67" s="497"/>
      <c r="NAW67" s="497"/>
      <c r="NAX67" s="497"/>
      <c r="NAY67" s="497"/>
      <c r="NAZ67" s="497"/>
      <c r="NBA67" s="497"/>
      <c r="NBB67" s="497"/>
      <c r="NBC67" s="497"/>
      <c r="NBD67" s="497"/>
      <c r="NBE67" s="497"/>
      <c r="NBF67" s="497"/>
      <c r="NBG67" s="497"/>
      <c r="NBH67" s="497"/>
      <c r="NBI67" s="497"/>
      <c r="NBJ67" s="497"/>
      <c r="NBK67" s="497"/>
      <c r="NBL67" s="497"/>
      <c r="NBM67" s="497"/>
      <c r="NBN67" s="497"/>
      <c r="NBO67" s="497"/>
      <c r="NBP67" s="497"/>
      <c r="NBQ67" s="497"/>
      <c r="NBR67" s="497"/>
      <c r="NBS67" s="497"/>
      <c r="NBT67" s="497"/>
      <c r="NBU67" s="497"/>
      <c r="NBV67" s="497"/>
      <c r="NBW67" s="497"/>
      <c r="NBX67" s="497"/>
      <c r="NBY67" s="497"/>
      <c r="NBZ67" s="497"/>
      <c r="NCA67" s="497"/>
      <c r="NCB67" s="497"/>
      <c r="NCC67" s="497"/>
      <c r="NCD67" s="497"/>
      <c r="NCE67" s="497"/>
      <c r="NCF67" s="497"/>
      <c r="NCG67" s="497"/>
      <c r="NCH67" s="497"/>
      <c r="NCI67" s="497"/>
      <c r="NCJ67" s="497"/>
      <c r="NCK67" s="497"/>
      <c r="NCL67" s="497"/>
      <c r="NCM67" s="497"/>
      <c r="NCN67" s="497"/>
      <c r="NCO67" s="497"/>
      <c r="NCP67" s="497"/>
      <c r="NCQ67" s="497"/>
      <c r="NCR67" s="497"/>
      <c r="NCS67" s="497"/>
      <c r="NCT67" s="497"/>
      <c r="NCU67" s="497"/>
      <c r="NCV67" s="497"/>
      <c r="NCW67" s="497"/>
      <c r="NCX67" s="497"/>
      <c r="NCY67" s="497"/>
      <c r="NCZ67" s="497"/>
      <c r="NDA67" s="497"/>
      <c r="NDB67" s="497"/>
      <c r="NDC67" s="497"/>
      <c r="NDD67" s="497"/>
      <c r="NDE67" s="497"/>
      <c r="NDF67" s="497"/>
      <c r="NDG67" s="497"/>
      <c r="NDH67" s="497"/>
      <c r="NDI67" s="497"/>
      <c r="NDJ67" s="497"/>
      <c r="NDK67" s="497"/>
      <c r="NDL67" s="497"/>
      <c r="NDM67" s="497"/>
      <c r="NDN67" s="497"/>
      <c r="NDO67" s="497"/>
      <c r="NDP67" s="497"/>
      <c r="NDQ67" s="497"/>
      <c r="NDR67" s="497"/>
      <c r="NDS67" s="497"/>
      <c r="NDT67" s="497"/>
      <c r="NDU67" s="497"/>
      <c r="NDV67" s="497"/>
      <c r="NDW67" s="497"/>
      <c r="NDX67" s="497"/>
      <c r="NDY67" s="497"/>
      <c r="NDZ67" s="497"/>
      <c r="NEA67" s="497"/>
      <c r="NEB67" s="497"/>
      <c r="NEC67" s="497"/>
      <c r="NED67" s="497"/>
      <c r="NEE67" s="497"/>
      <c r="NEF67" s="497"/>
      <c r="NEG67" s="497"/>
      <c r="NEH67" s="497"/>
      <c r="NEI67" s="497"/>
      <c r="NEJ67" s="497"/>
      <c r="NEK67" s="497"/>
      <c r="NEL67" s="497"/>
      <c r="NEM67" s="497"/>
      <c r="NEN67" s="497"/>
      <c r="NEO67" s="497"/>
      <c r="NEP67" s="497"/>
      <c r="NEQ67" s="497"/>
      <c r="NER67" s="497"/>
      <c r="NES67" s="497"/>
      <c r="NET67" s="497"/>
      <c r="NEU67" s="497"/>
      <c r="NEV67" s="497"/>
      <c r="NEW67" s="497"/>
      <c r="NEX67" s="497"/>
      <c r="NEY67" s="497"/>
      <c r="NEZ67" s="497"/>
      <c r="NFA67" s="497"/>
      <c r="NFB67" s="497"/>
      <c r="NFC67" s="497"/>
      <c r="NFD67" s="497"/>
      <c r="NFE67" s="497"/>
      <c r="NFF67" s="497"/>
      <c r="NFG67" s="497"/>
      <c r="NFH67" s="497"/>
      <c r="NFI67" s="497"/>
      <c r="NFJ67" s="497"/>
      <c r="NFK67" s="497"/>
      <c r="NFL67" s="497"/>
      <c r="NFM67" s="497"/>
      <c r="NFN67" s="497"/>
      <c r="NFO67" s="497"/>
      <c r="NFP67" s="497"/>
      <c r="NFQ67" s="497"/>
      <c r="NFR67" s="497"/>
      <c r="NFS67" s="497"/>
      <c r="NFT67" s="497"/>
      <c r="NFU67" s="497"/>
      <c r="NFV67" s="497"/>
      <c r="NFW67" s="497"/>
      <c r="NFX67" s="497"/>
      <c r="NFY67" s="497"/>
      <c r="NFZ67" s="497"/>
      <c r="NGA67" s="497"/>
      <c r="NGB67" s="497"/>
      <c r="NGC67" s="497"/>
      <c r="NGD67" s="497"/>
      <c r="NGE67" s="497"/>
      <c r="NGF67" s="497"/>
      <c r="NGG67" s="497"/>
      <c r="NGH67" s="497"/>
      <c r="NGI67" s="497"/>
      <c r="NGJ67" s="497"/>
      <c r="NGK67" s="497"/>
      <c r="NGL67" s="497"/>
      <c r="NGM67" s="497"/>
      <c r="NGN67" s="497"/>
      <c r="NGO67" s="497"/>
      <c r="NGP67" s="497"/>
      <c r="NGQ67" s="497"/>
      <c r="NGR67" s="497"/>
      <c r="NGS67" s="497"/>
      <c r="NGT67" s="497"/>
      <c r="NGU67" s="497"/>
      <c r="NGV67" s="497"/>
      <c r="NGW67" s="497"/>
      <c r="NGX67" s="497"/>
      <c r="NGY67" s="497"/>
      <c r="NGZ67" s="497"/>
      <c r="NHA67" s="497"/>
      <c r="NHB67" s="497"/>
      <c r="NHC67" s="497"/>
      <c r="NHD67" s="497"/>
      <c r="NHE67" s="497"/>
      <c r="NHF67" s="497"/>
      <c r="NHG67" s="497"/>
      <c r="NHH67" s="497"/>
      <c r="NHI67" s="497"/>
      <c r="NHJ67" s="497"/>
      <c r="NHK67" s="497"/>
      <c r="NHL67" s="497"/>
      <c r="NHM67" s="497"/>
      <c r="NHN67" s="497"/>
      <c r="NHO67" s="497"/>
      <c r="NHP67" s="497"/>
      <c r="NHQ67" s="497"/>
      <c r="NHR67" s="497"/>
      <c r="NHS67" s="497"/>
      <c r="NHT67" s="497"/>
      <c r="NHU67" s="497"/>
      <c r="NHV67" s="497"/>
      <c r="NHW67" s="497"/>
      <c r="NHX67" s="497"/>
      <c r="NHY67" s="497"/>
      <c r="NHZ67" s="497"/>
      <c r="NIA67" s="497"/>
      <c r="NIB67" s="497"/>
      <c r="NIC67" s="497"/>
      <c r="NID67" s="497"/>
      <c r="NIE67" s="497"/>
      <c r="NIF67" s="497"/>
      <c r="NIG67" s="497"/>
      <c r="NIH67" s="497"/>
      <c r="NII67" s="497"/>
      <c r="NIJ67" s="497"/>
      <c r="NIK67" s="497"/>
      <c r="NIL67" s="497"/>
      <c r="NIM67" s="497"/>
      <c r="NIN67" s="497"/>
      <c r="NIO67" s="497"/>
      <c r="NIP67" s="497"/>
      <c r="NIQ67" s="497"/>
      <c r="NIR67" s="497"/>
      <c r="NIS67" s="497"/>
      <c r="NIT67" s="497"/>
      <c r="NIU67" s="497"/>
      <c r="NIV67" s="497"/>
      <c r="NIW67" s="497"/>
      <c r="NIX67" s="497"/>
      <c r="NIY67" s="497"/>
      <c r="NIZ67" s="497"/>
      <c r="NJA67" s="497"/>
      <c r="NJB67" s="497"/>
      <c r="NJC67" s="497"/>
      <c r="NJD67" s="497"/>
      <c r="NJE67" s="497"/>
      <c r="NJF67" s="497"/>
      <c r="NJG67" s="497"/>
      <c r="NJH67" s="497"/>
      <c r="NJI67" s="497"/>
      <c r="NJJ67" s="497"/>
      <c r="NJK67" s="497"/>
      <c r="NJL67" s="497"/>
      <c r="NJM67" s="497"/>
      <c r="NJN67" s="497"/>
      <c r="NJO67" s="497"/>
      <c r="NJP67" s="497"/>
      <c r="NJQ67" s="497"/>
      <c r="NJR67" s="497"/>
      <c r="NJS67" s="497"/>
      <c r="NJT67" s="497"/>
      <c r="NJU67" s="497"/>
      <c r="NJV67" s="497"/>
      <c r="NJW67" s="497"/>
      <c r="NJX67" s="497"/>
      <c r="NJY67" s="497"/>
      <c r="NJZ67" s="497"/>
      <c r="NKA67" s="497"/>
      <c r="NKB67" s="497"/>
      <c r="NKC67" s="497"/>
      <c r="NKD67" s="497"/>
      <c r="NKE67" s="497"/>
      <c r="NKF67" s="497"/>
      <c r="NKG67" s="497"/>
      <c r="NKH67" s="497"/>
      <c r="NKI67" s="497"/>
      <c r="NKJ67" s="497"/>
      <c r="NKK67" s="497"/>
      <c r="NKL67" s="497"/>
      <c r="NKM67" s="497"/>
      <c r="NKN67" s="497"/>
      <c r="NKO67" s="497"/>
      <c r="NKP67" s="497"/>
      <c r="NKQ67" s="497"/>
      <c r="NKR67" s="497"/>
      <c r="NKS67" s="497"/>
      <c r="NKT67" s="497"/>
      <c r="NKU67" s="497"/>
      <c r="NKV67" s="497"/>
      <c r="NKW67" s="497"/>
      <c r="NKX67" s="497"/>
      <c r="NKY67" s="497"/>
      <c r="NKZ67" s="497"/>
      <c r="NLA67" s="497"/>
      <c r="NLB67" s="497"/>
      <c r="NLC67" s="497"/>
      <c r="NLD67" s="497"/>
      <c r="NLE67" s="497"/>
      <c r="NLF67" s="497"/>
      <c r="NLG67" s="497"/>
      <c r="NLH67" s="497"/>
      <c r="NLI67" s="497"/>
      <c r="NLJ67" s="497"/>
      <c r="NLK67" s="497"/>
      <c r="NLL67" s="497"/>
      <c r="NLM67" s="497"/>
      <c r="NLN67" s="497"/>
      <c r="NLO67" s="497"/>
      <c r="NLP67" s="497"/>
      <c r="NLQ67" s="497"/>
      <c r="NLR67" s="497"/>
      <c r="NLS67" s="497"/>
      <c r="NLT67" s="497"/>
      <c r="NLU67" s="497"/>
      <c r="NLV67" s="497"/>
      <c r="NLW67" s="497"/>
      <c r="NLX67" s="497"/>
      <c r="NLY67" s="497"/>
      <c r="NLZ67" s="497"/>
      <c r="NMA67" s="497"/>
      <c r="NMB67" s="497"/>
      <c r="NMC67" s="497"/>
      <c r="NMD67" s="497"/>
      <c r="NME67" s="497"/>
      <c r="NMF67" s="497"/>
      <c r="NMG67" s="497"/>
      <c r="NMH67" s="497"/>
      <c r="NMI67" s="497"/>
      <c r="NMJ67" s="497"/>
      <c r="NMK67" s="497"/>
      <c r="NML67" s="497"/>
      <c r="NMM67" s="497"/>
      <c r="NMN67" s="497"/>
      <c r="NMO67" s="497"/>
      <c r="NMP67" s="497"/>
      <c r="NMQ67" s="497"/>
      <c r="NMR67" s="497"/>
      <c r="NMS67" s="497"/>
      <c r="NMT67" s="497"/>
      <c r="NMU67" s="497"/>
      <c r="NMV67" s="497"/>
      <c r="NMW67" s="497"/>
      <c r="NMX67" s="497"/>
      <c r="NMY67" s="497"/>
      <c r="NMZ67" s="497"/>
      <c r="NNA67" s="497"/>
      <c r="NNB67" s="497"/>
      <c r="NNC67" s="497"/>
      <c r="NND67" s="497"/>
      <c r="NNE67" s="497"/>
      <c r="NNF67" s="497"/>
      <c r="NNG67" s="497"/>
      <c r="NNH67" s="497"/>
      <c r="NNI67" s="497"/>
      <c r="NNJ67" s="497"/>
      <c r="NNK67" s="497"/>
      <c r="NNL67" s="497"/>
      <c r="NNM67" s="497"/>
      <c r="NNN67" s="497"/>
      <c r="NNO67" s="497"/>
      <c r="NNP67" s="497"/>
      <c r="NNQ67" s="497"/>
      <c r="NNR67" s="497"/>
      <c r="NNS67" s="497"/>
      <c r="NNT67" s="497"/>
      <c r="NNU67" s="497"/>
      <c r="NNV67" s="497"/>
      <c r="NNW67" s="497"/>
      <c r="NNX67" s="497"/>
      <c r="NNY67" s="497"/>
      <c r="NNZ67" s="497"/>
      <c r="NOA67" s="497"/>
      <c r="NOB67" s="497"/>
      <c r="NOC67" s="497"/>
      <c r="NOD67" s="497"/>
      <c r="NOE67" s="497"/>
      <c r="NOF67" s="497"/>
      <c r="NOG67" s="497"/>
      <c r="NOH67" s="497"/>
      <c r="NOI67" s="497"/>
      <c r="NOJ67" s="497"/>
      <c r="NOK67" s="497"/>
      <c r="NOL67" s="497"/>
      <c r="NOM67" s="497"/>
      <c r="NON67" s="497"/>
      <c r="NOO67" s="497"/>
      <c r="NOP67" s="497"/>
      <c r="NOQ67" s="497"/>
      <c r="NOR67" s="497"/>
      <c r="NOS67" s="497"/>
      <c r="NOT67" s="497"/>
      <c r="NOU67" s="497"/>
      <c r="NOV67" s="497"/>
      <c r="NOW67" s="497"/>
      <c r="NOX67" s="497"/>
      <c r="NOY67" s="497"/>
      <c r="NOZ67" s="497"/>
      <c r="NPA67" s="497"/>
      <c r="NPB67" s="497"/>
      <c r="NPC67" s="497"/>
      <c r="NPD67" s="497"/>
      <c r="NPE67" s="497"/>
      <c r="NPF67" s="497"/>
      <c r="NPG67" s="497"/>
      <c r="NPH67" s="497"/>
      <c r="NPI67" s="497"/>
      <c r="NPJ67" s="497"/>
      <c r="NPK67" s="497"/>
      <c r="NPL67" s="497"/>
      <c r="NPM67" s="497"/>
      <c r="NPN67" s="497"/>
      <c r="NPO67" s="497"/>
      <c r="NPP67" s="497"/>
      <c r="NPQ67" s="497"/>
      <c r="NPR67" s="497"/>
      <c r="NPS67" s="497"/>
      <c r="NPT67" s="497"/>
      <c r="NPU67" s="497"/>
      <c r="NPV67" s="497"/>
      <c r="NPW67" s="497"/>
      <c r="NPX67" s="497"/>
      <c r="NPY67" s="497"/>
      <c r="NPZ67" s="497"/>
      <c r="NQA67" s="497"/>
      <c r="NQB67" s="497"/>
      <c r="NQC67" s="497"/>
      <c r="NQD67" s="497"/>
      <c r="NQE67" s="497"/>
      <c r="NQF67" s="497"/>
      <c r="NQG67" s="497"/>
      <c r="NQH67" s="497"/>
      <c r="NQI67" s="497"/>
      <c r="NQJ67" s="497"/>
      <c r="NQK67" s="497"/>
      <c r="NQL67" s="497"/>
      <c r="NQM67" s="497"/>
      <c r="NQN67" s="497"/>
      <c r="NQO67" s="497"/>
      <c r="NQP67" s="497"/>
      <c r="NQQ67" s="497"/>
      <c r="NQR67" s="497"/>
      <c r="NQS67" s="497"/>
      <c r="NQT67" s="497"/>
      <c r="NQU67" s="497"/>
      <c r="NQV67" s="497"/>
      <c r="NQW67" s="497"/>
      <c r="NQX67" s="497"/>
      <c r="NQY67" s="497"/>
      <c r="NQZ67" s="497"/>
      <c r="NRA67" s="497"/>
      <c r="NRB67" s="497"/>
      <c r="NRC67" s="497"/>
      <c r="NRD67" s="497"/>
      <c r="NRE67" s="497"/>
      <c r="NRF67" s="497"/>
      <c r="NRG67" s="497"/>
      <c r="NRH67" s="497"/>
      <c r="NRI67" s="497"/>
      <c r="NRJ67" s="497"/>
      <c r="NRK67" s="497"/>
      <c r="NRL67" s="497"/>
      <c r="NRM67" s="497"/>
      <c r="NRN67" s="497"/>
      <c r="NRO67" s="497"/>
      <c r="NRP67" s="497"/>
      <c r="NRQ67" s="497"/>
      <c r="NRR67" s="497"/>
      <c r="NRS67" s="497"/>
      <c r="NRT67" s="497"/>
      <c r="NRU67" s="497"/>
      <c r="NRV67" s="497"/>
      <c r="NRW67" s="497"/>
      <c r="NRX67" s="497"/>
      <c r="NRY67" s="497"/>
      <c r="NRZ67" s="497"/>
      <c r="NSA67" s="497"/>
      <c r="NSB67" s="497"/>
      <c r="NSC67" s="497"/>
      <c r="NSD67" s="497"/>
      <c r="NSE67" s="497"/>
      <c r="NSF67" s="497"/>
      <c r="NSG67" s="497"/>
      <c r="NSH67" s="497"/>
      <c r="NSI67" s="497"/>
      <c r="NSJ67" s="497"/>
      <c r="NSK67" s="497"/>
      <c r="NSL67" s="497"/>
      <c r="NSM67" s="497"/>
      <c r="NSN67" s="497"/>
      <c r="NSO67" s="497"/>
      <c r="NSP67" s="497"/>
      <c r="NSQ67" s="497"/>
      <c r="NSR67" s="497"/>
      <c r="NSS67" s="497"/>
      <c r="NST67" s="497"/>
      <c r="NSU67" s="497"/>
      <c r="NSV67" s="497"/>
      <c r="NSW67" s="497"/>
      <c r="NSX67" s="497"/>
      <c r="NSY67" s="497"/>
      <c r="NSZ67" s="497"/>
      <c r="NTA67" s="497"/>
      <c r="NTB67" s="497"/>
      <c r="NTC67" s="497"/>
      <c r="NTD67" s="497"/>
      <c r="NTE67" s="497"/>
      <c r="NTF67" s="497"/>
      <c r="NTG67" s="497"/>
      <c r="NTH67" s="497"/>
      <c r="NTI67" s="497"/>
      <c r="NTJ67" s="497"/>
      <c r="NTK67" s="497"/>
      <c r="NTL67" s="497"/>
      <c r="NTM67" s="497"/>
      <c r="NTN67" s="497"/>
      <c r="NTO67" s="497"/>
      <c r="NTP67" s="497"/>
      <c r="NTQ67" s="497"/>
      <c r="NTR67" s="497"/>
      <c r="NTS67" s="497"/>
      <c r="NTT67" s="497"/>
      <c r="NTU67" s="497"/>
      <c r="NTV67" s="497"/>
      <c r="NTW67" s="497"/>
      <c r="NTX67" s="497"/>
      <c r="NTY67" s="497"/>
      <c r="NTZ67" s="497"/>
      <c r="NUA67" s="497"/>
      <c r="NUB67" s="497"/>
      <c r="NUC67" s="497"/>
      <c r="NUD67" s="497"/>
      <c r="NUE67" s="497"/>
      <c r="NUF67" s="497"/>
      <c r="NUG67" s="497"/>
      <c r="NUH67" s="497"/>
      <c r="NUI67" s="497"/>
      <c r="NUJ67" s="497"/>
      <c r="NUK67" s="497"/>
      <c r="NUL67" s="497"/>
      <c r="NUM67" s="497"/>
      <c r="NUN67" s="497"/>
      <c r="NUO67" s="497"/>
      <c r="NUP67" s="497"/>
      <c r="NUQ67" s="497"/>
      <c r="NUR67" s="497"/>
      <c r="NUS67" s="497"/>
      <c r="NUT67" s="497"/>
      <c r="NUU67" s="497"/>
      <c r="NUV67" s="497"/>
      <c r="NUW67" s="497"/>
      <c r="NUX67" s="497"/>
      <c r="NUY67" s="497"/>
      <c r="NUZ67" s="497"/>
      <c r="NVA67" s="497"/>
      <c r="NVB67" s="497"/>
      <c r="NVC67" s="497"/>
      <c r="NVD67" s="497"/>
      <c r="NVE67" s="497"/>
      <c r="NVF67" s="497"/>
      <c r="NVG67" s="497"/>
      <c r="NVH67" s="497"/>
      <c r="NVI67" s="497"/>
      <c r="NVJ67" s="497"/>
      <c r="NVK67" s="497"/>
      <c r="NVL67" s="497"/>
      <c r="NVM67" s="497"/>
      <c r="NVN67" s="497"/>
      <c r="NVO67" s="497"/>
      <c r="NVP67" s="497"/>
      <c r="NVQ67" s="497"/>
      <c r="NVR67" s="497"/>
      <c r="NVS67" s="497"/>
      <c r="NVT67" s="497"/>
      <c r="NVU67" s="497"/>
      <c r="NVV67" s="497"/>
      <c r="NVW67" s="497"/>
      <c r="NVX67" s="497"/>
      <c r="NVY67" s="497"/>
      <c r="NVZ67" s="497"/>
      <c r="NWA67" s="497"/>
      <c r="NWB67" s="497"/>
      <c r="NWC67" s="497"/>
      <c r="NWD67" s="497"/>
      <c r="NWE67" s="497"/>
      <c r="NWF67" s="497"/>
      <c r="NWG67" s="497"/>
      <c r="NWH67" s="497"/>
      <c r="NWI67" s="497"/>
      <c r="NWJ67" s="497"/>
      <c r="NWK67" s="497"/>
      <c r="NWL67" s="497"/>
      <c r="NWM67" s="497"/>
      <c r="NWN67" s="497"/>
      <c r="NWO67" s="497"/>
      <c r="NWP67" s="497"/>
      <c r="NWQ67" s="497"/>
      <c r="NWR67" s="497"/>
      <c r="NWS67" s="497"/>
      <c r="NWT67" s="497"/>
      <c r="NWU67" s="497"/>
      <c r="NWV67" s="497"/>
      <c r="NWW67" s="497"/>
      <c r="NWX67" s="497"/>
      <c r="NWY67" s="497"/>
      <c r="NWZ67" s="497"/>
      <c r="NXA67" s="497"/>
      <c r="NXB67" s="497"/>
      <c r="NXC67" s="497"/>
      <c r="NXD67" s="497"/>
      <c r="NXE67" s="497"/>
      <c r="NXF67" s="497"/>
      <c r="NXG67" s="497"/>
      <c r="NXH67" s="497"/>
      <c r="NXI67" s="497"/>
      <c r="NXJ67" s="497"/>
      <c r="NXK67" s="497"/>
      <c r="NXL67" s="497"/>
      <c r="NXM67" s="497"/>
      <c r="NXN67" s="497"/>
      <c r="NXO67" s="497"/>
      <c r="NXP67" s="497"/>
      <c r="NXQ67" s="497"/>
      <c r="NXR67" s="497"/>
      <c r="NXS67" s="497"/>
      <c r="NXT67" s="497"/>
      <c r="NXU67" s="497"/>
      <c r="NXV67" s="497"/>
      <c r="NXW67" s="497"/>
      <c r="NXX67" s="497"/>
      <c r="NXY67" s="497"/>
      <c r="NXZ67" s="497"/>
      <c r="NYA67" s="497"/>
      <c r="NYB67" s="497"/>
      <c r="NYC67" s="497"/>
      <c r="NYD67" s="497"/>
      <c r="NYE67" s="497"/>
      <c r="NYF67" s="497"/>
      <c r="NYG67" s="497"/>
      <c r="NYH67" s="497"/>
      <c r="NYI67" s="497"/>
      <c r="NYJ67" s="497"/>
      <c r="NYK67" s="497"/>
      <c r="NYL67" s="497"/>
      <c r="NYM67" s="497"/>
      <c r="NYN67" s="497"/>
      <c r="NYO67" s="497"/>
      <c r="NYP67" s="497"/>
      <c r="NYQ67" s="497"/>
      <c r="NYR67" s="497"/>
      <c r="NYS67" s="497"/>
      <c r="NYT67" s="497"/>
      <c r="NYU67" s="497"/>
      <c r="NYV67" s="497"/>
      <c r="NYW67" s="497"/>
      <c r="NYX67" s="497"/>
      <c r="NYY67" s="497"/>
      <c r="NYZ67" s="497"/>
      <c r="NZA67" s="497"/>
      <c r="NZB67" s="497"/>
      <c r="NZC67" s="497"/>
      <c r="NZD67" s="497"/>
      <c r="NZE67" s="497"/>
      <c r="NZF67" s="497"/>
      <c r="NZG67" s="497"/>
      <c r="NZH67" s="497"/>
      <c r="NZI67" s="497"/>
      <c r="NZJ67" s="497"/>
      <c r="NZK67" s="497"/>
      <c r="NZL67" s="497"/>
      <c r="NZM67" s="497"/>
      <c r="NZN67" s="497"/>
      <c r="NZO67" s="497"/>
      <c r="NZP67" s="497"/>
      <c r="NZQ67" s="497"/>
      <c r="NZR67" s="497"/>
      <c r="NZS67" s="497"/>
      <c r="NZT67" s="497"/>
      <c r="NZU67" s="497"/>
      <c r="NZV67" s="497"/>
      <c r="NZW67" s="497"/>
      <c r="NZX67" s="497"/>
      <c r="NZY67" s="497"/>
      <c r="NZZ67" s="497"/>
      <c r="OAA67" s="497"/>
      <c r="OAB67" s="497"/>
      <c r="OAC67" s="497"/>
      <c r="OAD67" s="497"/>
      <c r="OAE67" s="497"/>
      <c r="OAF67" s="497"/>
      <c r="OAG67" s="497"/>
      <c r="OAH67" s="497"/>
      <c r="OAI67" s="497"/>
      <c r="OAJ67" s="497"/>
      <c r="OAK67" s="497"/>
      <c r="OAL67" s="497"/>
      <c r="OAM67" s="497"/>
      <c r="OAN67" s="497"/>
      <c r="OAO67" s="497"/>
      <c r="OAP67" s="497"/>
      <c r="OAQ67" s="497"/>
      <c r="OAR67" s="497"/>
      <c r="OAS67" s="497"/>
      <c r="OAT67" s="497"/>
      <c r="OAU67" s="497"/>
      <c r="OAV67" s="497"/>
      <c r="OAW67" s="497"/>
      <c r="OAX67" s="497"/>
      <c r="OAY67" s="497"/>
      <c r="OAZ67" s="497"/>
      <c r="OBA67" s="497"/>
      <c r="OBB67" s="497"/>
      <c r="OBC67" s="497"/>
      <c r="OBD67" s="497"/>
      <c r="OBE67" s="497"/>
      <c r="OBF67" s="497"/>
      <c r="OBG67" s="497"/>
      <c r="OBH67" s="497"/>
      <c r="OBI67" s="497"/>
      <c r="OBJ67" s="497"/>
      <c r="OBK67" s="497"/>
      <c r="OBL67" s="497"/>
      <c r="OBM67" s="497"/>
      <c r="OBN67" s="497"/>
      <c r="OBO67" s="497"/>
      <c r="OBP67" s="497"/>
      <c r="OBQ67" s="497"/>
      <c r="OBR67" s="497"/>
      <c r="OBS67" s="497"/>
      <c r="OBT67" s="497"/>
      <c r="OBU67" s="497"/>
      <c r="OBV67" s="497"/>
      <c r="OBW67" s="497"/>
      <c r="OBX67" s="497"/>
      <c r="OBY67" s="497"/>
      <c r="OBZ67" s="497"/>
      <c r="OCA67" s="497"/>
      <c r="OCB67" s="497"/>
      <c r="OCC67" s="497"/>
      <c r="OCD67" s="497"/>
      <c r="OCE67" s="497"/>
      <c r="OCF67" s="497"/>
      <c r="OCG67" s="497"/>
      <c r="OCH67" s="497"/>
      <c r="OCI67" s="497"/>
      <c r="OCJ67" s="497"/>
      <c r="OCK67" s="497"/>
      <c r="OCL67" s="497"/>
      <c r="OCM67" s="497"/>
      <c r="OCN67" s="497"/>
      <c r="OCO67" s="497"/>
      <c r="OCP67" s="497"/>
      <c r="OCQ67" s="497"/>
      <c r="OCR67" s="497"/>
      <c r="OCS67" s="497"/>
      <c r="OCT67" s="497"/>
      <c r="OCU67" s="497"/>
      <c r="OCV67" s="497"/>
      <c r="OCW67" s="497"/>
      <c r="OCX67" s="497"/>
      <c r="OCY67" s="497"/>
      <c r="OCZ67" s="497"/>
      <c r="ODA67" s="497"/>
      <c r="ODB67" s="497"/>
      <c r="ODC67" s="497"/>
      <c r="ODD67" s="497"/>
      <c r="ODE67" s="497"/>
      <c r="ODF67" s="497"/>
      <c r="ODG67" s="497"/>
      <c r="ODH67" s="497"/>
      <c r="ODI67" s="497"/>
      <c r="ODJ67" s="497"/>
      <c r="ODK67" s="497"/>
      <c r="ODL67" s="497"/>
      <c r="ODM67" s="497"/>
      <c r="ODN67" s="497"/>
      <c r="ODO67" s="497"/>
      <c r="ODP67" s="497"/>
      <c r="ODQ67" s="497"/>
      <c r="ODR67" s="497"/>
      <c r="ODS67" s="497"/>
      <c r="ODT67" s="497"/>
      <c r="ODU67" s="497"/>
      <c r="ODV67" s="497"/>
      <c r="ODW67" s="497"/>
      <c r="ODX67" s="497"/>
      <c r="ODY67" s="497"/>
      <c r="ODZ67" s="497"/>
      <c r="OEA67" s="497"/>
      <c r="OEB67" s="497"/>
      <c r="OEC67" s="497"/>
      <c r="OED67" s="497"/>
      <c r="OEE67" s="497"/>
      <c r="OEF67" s="497"/>
      <c r="OEG67" s="497"/>
      <c r="OEH67" s="497"/>
      <c r="OEI67" s="497"/>
      <c r="OEJ67" s="497"/>
      <c r="OEK67" s="497"/>
      <c r="OEL67" s="497"/>
      <c r="OEM67" s="497"/>
      <c r="OEN67" s="497"/>
      <c r="OEO67" s="497"/>
      <c r="OEP67" s="497"/>
      <c r="OEQ67" s="497"/>
      <c r="OER67" s="497"/>
      <c r="OES67" s="497"/>
      <c r="OET67" s="497"/>
      <c r="OEU67" s="497"/>
      <c r="OEV67" s="497"/>
      <c r="OEW67" s="497"/>
      <c r="OEX67" s="497"/>
      <c r="OEY67" s="497"/>
      <c r="OEZ67" s="497"/>
      <c r="OFA67" s="497"/>
      <c r="OFB67" s="497"/>
      <c r="OFC67" s="497"/>
      <c r="OFD67" s="497"/>
      <c r="OFE67" s="497"/>
      <c r="OFF67" s="497"/>
      <c r="OFG67" s="497"/>
      <c r="OFH67" s="497"/>
      <c r="OFI67" s="497"/>
      <c r="OFJ67" s="497"/>
      <c r="OFK67" s="497"/>
      <c r="OFL67" s="497"/>
      <c r="OFM67" s="497"/>
      <c r="OFN67" s="497"/>
      <c r="OFO67" s="497"/>
      <c r="OFP67" s="497"/>
      <c r="OFQ67" s="497"/>
      <c r="OFR67" s="497"/>
      <c r="OFS67" s="497"/>
      <c r="OFT67" s="497"/>
      <c r="OFU67" s="497"/>
      <c r="OFV67" s="497"/>
      <c r="OFW67" s="497"/>
      <c r="OFX67" s="497"/>
      <c r="OFY67" s="497"/>
      <c r="OFZ67" s="497"/>
      <c r="OGA67" s="497"/>
      <c r="OGB67" s="497"/>
      <c r="OGC67" s="497"/>
      <c r="OGD67" s="497"/>
      <c r="OGE67" s="497"/>
      <c r="OGF67" s="497"/>
      <c r="OGG67" s="497"/>
      <c r="OGH67" s="497"/>
      <c r="OGI67" s="497"/>
      <c r="OGJ67" s="497"/>
      <c r="OGK67" s="497"/>
      <c r="OGL67" s="497"/>
      <c r="OGM67" s="497"/>
      <c r="OGN67" s="497"/>
      <c r="OGO67" s="497"/>
      <c r="OGP67" s="497"/>
      <c r="OGQ67" s="497"/>
      <c r="OGR67" s="497"/>
      <c r="OGS67" s="497"/>
      <c r="OGT67" s="497"/>
      <c r="OGU67" s="497"/>
      <c r="OGV67" s="497"/>
      <c r="OGW67" s="497"/>
      <c r="OGX67" s="497"/>
      <c r="OGY67" s="497"/>
      <c r="OGZ67" s="497"/>
      <c r="OHA67" s="497"/>
      <c r="OHB67" s="497"/>
      <c r="OHC67" s="497"/>
      <c r="OHD67" s="497"/>
      <c r="OHE67" s="497"/>
      <c r="OHF67" s="497"/>
      <c r="OHG67" s="497"/>
      <c r="OHH67" s="497"/>
      <c r="OHI67" s="497"/>
      <c r="OHJ67" s="497"/>
      <c r="OHK67" s="497"/>
      <c r="OHL67" s="497"/>
      <c r="OHM67" s="497"/>
      <c r="OHN67" s="497"/>
      <c r="OHO67" s="497"/>
      <c r="OHP67" s="497"/>
      <c r="OHQ67" s="497"/>
      <c r="OHR67" s="497"/>
      <c r="OHS67" s="497"/>
      <c r="OHT67" s="497"/>
      <c r="OHU67" s="497"/>
      <c r="OHV67" s="497"/>
      <c r="OHW67" s="497"/>
      <c r="OHX67" s="497"/>
      <c r="OHY67" s="497"/>
      <c r="OHZ67" s="497"/>
      <c r="OIA67" s="497"/>
      <c r="OIB67" s="497"/>
      <c r="OIC67" s="497"/>
      <c r="OID67" s="497"/>
      <c r="OIE67" s="497"/>
      <c r="OIF67" s="497"/>
      <c r="OIG67" s="497"/>
      <c r="OIH67" s="497"/>
      <c r="OII67" s="497"/>
      <c r="OIJ67" s="497"/>
      <c r="OIK67" s="497"/>
      <c r="OIL67" s="497"/>
      <c r="OIM67" s="497"/>
      <c r="OIN67" s="497"/>
      <c r="OIO67" s="497"/>
      <c r="OIP67" s="497"/>
      <c r="OIQ67" s="497"/>
      <c r="OIR67" s="497"/>
      <c r="OIS67" s="497"/>
      <c r="OIT67" s="497"/>
      <c r="OIU67" s="497"/>
      <c r="OIV67" s="497"/>
      <c r="OIW67" s="497"/>
      <c r="OIX67" s="497"/>
      <c r="OIY67" s="497"/>
      <c r="OIZ67" s="497"/>
      <c r="OJA67" s="497"/>
      <c r="OJB67" s="497"/>
      <c r="OJC67" s="497"/>
      <c r="OJD67" s="497"/>
      <c r="OJE67" s="497"/>
      <c r="OJF67" s="497"/>
      <c r="OJG67" s="497"/>
      <c r="OJH67" s="497"/>
      <c r="OJI67" s="497"/>
      <c r="OJJ67" s="497"/>
      <c r="OJK67" s="497"/>
      <c r="OJL67" s="497"/>
      <c r="OJM67" s="497"/>
      <c r="OJN67" s="497"/>
      <c r="OJO67" s="497"/>
      <c r="OJP67" s="497"/>
      <c r="OJQ67" s="497"/>
      <c r="OJR67" s="497"/>
      <c r="OJS67" s="497"/>
      <c r="OJT67" s="497"/>
      <c r="OJU67" s="497"/>
      <c r="OJV67" s="497"/>
      <c r="OJW67" s="497"/>
      <c r="OJX67" s="497"/>
      <c r="OJY67" s="497"/>
      <c r="OJZ67" s="497"/>
      <c r="OKA67" s="497"/>
      <c r="OKB67" s="497"/>
      <c r="OKC67" s="497"/>
      <c r="OKD67" s="497"/>
      <c r="OKE67" s="497"/>
      <c r="OKF67" s="497"/>
      <c r="OKG67" s="497"/>
      <c r="OKH67" s="497"/>
      <c r="OKI67" s="497"/>
      <c r="OKJ67" s="497"/>
      <c r="OKK67" s="497"/>
      <c r="OKL67" s="497"/>
      <c r="OKM67" s="497"/>
      <c r="OKN67" s="497"/>
      <c r="OKO67" s="497"/>
      <c r="OKP67" s="497"/>
      <c r="OKQ67" s="497"/>
      <c r="OKR67" s="497"/>
      <c r="OKS67" s="497"/>
      <c r="OKT67" s="497"/>
      <c r="OKU67" s="497"/>
      <c r="OKV67" s="497"/>
      <c r="OKW67" s="497"/>
      <c r="OKX67" s="497"/>
      <c r="OKY67" s="497"/>
      <c r="OKZ67" s="497"/>
      <c r="OLA67" s="497"/>
      <c r="OLB67" s="497"/>
      <c r="OLC67" s="497"/>
      <c r="OLD67" s="497"/>
      <c r="OLE67" s="497"/>
      <c r="OLF67" s="497"/>
      <c r="OLG67" s="497"/>
      <c r="OLH67" s="497"/>
      <c r="OLI67" s="497"/>
      <c r="OLJ67" s="497"/>
      <c r="OLK67" s="497"/>
      <c r="OLL67" s="497"/>
      <c r="OLM67" s="497"/>
      <c r="OLN67" s="497"/>
      <c r="OLO67" s="497"/>
      <c r="OLP67" s="497"/>
      <c r="OLQ67" s="497"/>
      <c r="OLR67" s="497"/>
      <c r="OLS67" s="497"/>
      <c r="OLT67" s="497"/>
      <c r="OLU67" s="497"/>
      <c r="OLV67" s="497"/>
      <c r="OLW67" s="497"/>
      <c r="OLX67" s="497"/>
      <c r="OLY67" s="497"/>
      <c r="OLZ67" s="497"/>
      <c r="OMA67" s="497"/>
      <c r="OMB67" s="497"/>
      <c r="OMC67" s="497"/>
      <c r="OMD67" s="497"/>
      <c r="OME67" s="497"/>
      <c r="OMF67" s="497"/>
      <c r="OMG67" s="497"/>
      <c r="OMH67" s="497"/>
      <c r="OMI67" s="497"/>
      <c r="OMJ67" s="497"/>
      <c r="OMK67" s="497"/>
      <c r="OML67" s="497"/>
      <c r="OMM67" s="497"/>
      <c r="OMN67" s="497"/>
      <c r="OMO67" s="497"/>
      <c r="OMP67" s="497"/>
      <c r="OMQ67" s="497"/>
      <c r="OMR67" s="497"/>
      <c r="OMS67" s="497"/>
      <c r="OMT67" s="497"/>
      <c r="OMU67" s="497"/>
      <c r="OMV67" s="497"/>
      <c r="OMW67" s="497"/>
      <c r="OMX67" s="497"/>
      <c r="OMY67" s="497"/>
      <c r="OMZ67" s="497"/>
      <c r="ONA67" s="497"/>
      <c r="ONB67" s="497"/>
      <c r="ONC67" s="497"/>
      <c r="OND67" s="497"/>
      <c r="ONE67" s="497"/>
      <c r="ONF67" s="497"/>
      <c r="ONG67" s="497"/>
      <c r="ONH67" s="497"/>
      <c r="ONI67" s="497"/>
      <c r="ONJ67" s="497"/>
      <c r="ONK67" s="497"/>
      <c r="ONL67" s="497"/>
      <c r="ONM67" s="497"/>
      <c r="ONN67" s="497"/>
      <c r="ONO67" s="497"/>
      <c r="ONP67" s="497"/>
      <c r="ONQ67" s="497"/>
      <c r="ONR67" s="497"/>
      <c r="ONS67" s="497"/>
      <c r="ONT67" s="497"/>
      <c r="ONU67" s="497"/>
      <c r="ONV67" s="497"/>
      <c r="ONW67" s="497"/>
      <c r="ONX67" s="497"/>
      <c r="ONY67" s="497"/>
      <c r="ONZ67" s="497"/>
      <c r="OOA67" s="497"/>
      <c r="OOB67" s="497"/>
      <c r="OOC67" s="497"/>
      <c r="OOD67" s="497"/>
      <c r="OOE67" s="497"/>
      <c r="OOF67" s="497"/>
      <c r="OOG67" s="497"/>
      <c r="OOH67" s="497"/>
      <c r="OOI67" s="497"/>
      <c r="OOJ67" s="497"/>
      <c r="OOK67" s="497"/>
      <c r="OOL67" s="497"/>
      <c r="OOM67" s="497"/>
      <c r="OON67" s="497"/>
      <c r="OOO67" s="497"/>
      <c r="OOP67" s="497"/>
      <c r="OOQ67" s="497"/>
      <c r="OOR67" s="497"/>
      <c r="OOS67" s="497"/>
      <c r="OOT67" s="497"/>
      <c r="OOU67" s="497"/>
      <c r="OOV67" s="497"/>
      <c r="OOW67" s="497"/>
      <c r="OOX67" s="497"/>
      <c r="OOY67" s="497"/>
      <c r="OOZ67" s="497"/>
      <c r="OPA67" s="497"/>
      <c r="OPB67" s="497"/>
      <c r="OPC67" s="497"/>
      <c r="OPD67" s="497"/>
      <c r="OPE67" s="497"/>
      <c r="OPF67" s="497"/>
      <c r="OPG67" s="497"/>
      <c r="OPH67" s="497"/>
      <c r="OPI67" s="497"/>
      <c r="OPJ67" s="497"/>
      <c r="OPK67" s="497"/>
      <c r="OPL67" s="497"/>
      <c r="OPM67" s="497"/>
      <c r="OPN67" s="497"/>
      <c r="OPO67" s="497"/>
      <c r="OPP67" s="497"/>
      <c r="OPQ67" s="497"/>
      <c r="OPR67" s="497"/>
      <c r="OPS67" s="497"/>
      <c r="OPT67" s="497"/>
      <c r="OPU67" s="497"/>
      <c r="OPV67" s="497"/>
      <c r="OPW67" s="497"/>
      <c r="OPX67" s="497"/>
      <c r="OPY67" s="497"/>
      <c r="OPZ67" s="497"/>
      <c r="OQA67" s="497"/>
      <c r="OQB67" s="497"/>
      <c r="OQC67" s="497"/>
      <c r="OQD67" s="497"/>
      <c r="OQE67" s="497"/>
      <c r="OQF67" s="497"/>
      <c r="OQG67" s="497"/>
      <c r="OQH67" s="497"/>
      <c r="OQI67" s="497"/>
      <c r="OQJ67" s="497"/>
      <c r="OQK67" s="497"/>
      <c r="OQL67" s="497"/>
      <c r="OQM67" s="497"/>
      <c r="OQN67" s="497"/>
      <c r="OQO67" s="497"/>
      <c r="OQP67" s="497"/>
      <c r="OQQ67" s="497"/>
      <c r="OQR67" s="497"/>
      <c r="OQS67" s="497"/>
      <c r="OQT67" s="497"/>
      <c r="OQU67" s="497"/>
      <c r="OQV67" s="497"/>
      <c r="OQW67" s="497"/>
      <c r="OQX67" s="497"/>
      <c r="OQY67" s="497"/>
      <c r="OQZ67" s="497"/>
      <c r="ORA67" s="497"/>
      <c r="ORB67" s="497"/>
      <c r="ORC67" s="497"/>
      <c r="ORD67" s="497"/>
      <c r="ORE67" s="497"/>
      <c r="ORF67" s="497"/>
      <c r="ORG67" s="497"/>
      <c r="ORH67" s="497"/>
      <c r="ORI67" s="497"/>
      <c r="ORJ67" s="497"/>
      <c r="ORK67" s="497"/>
      <c r="ORL67" s="497"/>
      <c r="ORM67" s="497"/>
      <c r="ORN67" s="497"/>
      <c r="ORO67" s="497"/>
      <c r="ORP67" s="497"/>
      <c r="ORQ67" s="497"/>
      <c r="ORR67" s="497"/>
      <c r="ORS67" s="497"/>
      <c r="ORT67" s="497"/>
      <c r="ORU67" s="497"/>
      <c r="ORV67" s="497"/>
      <c r="ORW67" s="497"/>
      <c r="ORX67" s="497"/>
      <c r="ORY67" s="497"/>
      <c r="ORZ67" s="497"/>
      <c r="OSA67" s="497"/>
      <c r="OSB67" s="497"/>
      <c r="OSC67" s="497"/>
      <c r="OSD67" s="497"/>
      <c r="OSE67" s="497"/>
      <c r="OSF67" s="497"/>
      <c r="OSG67" s="497"/>
      <c r="OSH67" s="497"/>
      <c r="OSI67" s="497"/>
      <c r="OSJ67" s="497"/>
      <c r="OSK67" s="497"/>
      <c r="OSL67" s="497"/>
      <c r="OSM67" s="497"/>
      <c r="OSN67" s="497"/>
      <c r="OSO67" s="497"/>
      <c r="OSP67" s="497"/>
      <c r="OSQ67" s="497"/>
      <c r="OSR67" s="497"/>
      <c r="OSS67" s="497"/>
      <c r="OST67" s="497"/>
      <c r="OSU67" s="497"/>
      <c r="OSV67" s="497"/>
      <c r="OSW67" s="497"/>
      <c r="OSX67" s="497"/>
      <c r="OSY67" s="497"/>
      <c r="OSZ67" s="497"/>
      <c r="OTA67" s="497"/>
      <c r="OTB67" s="497"/>
      <c r="OTC67" s="497"/>
      <c r="OTD67" s="497"/>
      <c r="OTE67" s="497"/>
      <c r="OTF67" s="497"/>
      <c r="OTG67" s="497"/>
      <c r="OTH67" s="497"/>
      <c r="OTI67" s="497"/>
      <c r="OTJ67" s="497"/>
      <c r="OTK67" s="497"/>
      <c r="OTL67" s="497"/>
      <c r="OTM67" s="497"/>
      <c r="OTN67" s="497"/>
      <c r="OTO67" s="497"/>
      <c r="OTP67" s="497"/>
      <c r="OTQ67" s="497"/>
      <c r="OTR67" s="497"/>
      <c r="OTS67" s="497"/>
      <c r="OTT67" s="497"/>
      <c r="OTU67" s="497"/>
      <c r="OTV67" s="497"/>
      <c r="OTW67" s="497"/>
      <c r="OTX67" s="497"/>
      <c r="OTY67" s="497"/>
      <c r="OTZ67" s="497"/>
      <c r="OUA67" s="497"/>
      <c r="OUB67" s="497"/>
      <c r="OUC67" s="497"/>
      <c r="OUD67" s="497"/>
      <c r="OUE67" s="497"/>
      <c r="OUF67" s="497"/>
      <c r="OUG67" s="497"/>
      <c r="OUH67" s="497"/>
      <c r="OUI67" s="497"/>
      <c r="OUJ67" s="497"/>
      <c r="OUK67" s="497"/>
      <c r="OUL67" s="497"/>
      <c r="OUM67" s="497"/>
      <c r="OUN67" s="497"/>
      <c r="OUO67" s="497"/>
      <c r="OUP67" s="497"/>
      <c r="OUQ67" s="497"/>
      <c r="OUR67" s="497"/>
      <c r="OUS67" s="497"/>
      <c r="OUT67" s="497"/>
      <c r="OUU67" s="497"/>
      <c r="OUV67" s="497"/>
      <c r="OUW67" s="497"/>
      <c r="OUX67" s="497"/>
      <c r="OUY67" s="497"/>
      <c r="OUZ67" s="497"/>
      <c r="OVA67" s="497"/>
      <c r="OVB67" s="497"/>
      <c r="OVC67" s="497"/>
      <c r="OVD67" s="497"/>
      <c r="OVE67" s="497"/>
      <c r="OVF67" s="497"/>
      <c r="OVG67" s="497"/>
      <c r="OVH67" s="497"/>
      <c r="OVI67" s="497"/>
      <c r="OVJ67" s="497"/>
      <c r="OVK67" s="497"/>
      <c r="OVL67" s="497"/>
      <c r="OVM67" s="497"/>
      <c r="OVN67" s="497"/>
      <c r="OVO67" s="497"/>
      <c r="OVP67" s="497"/>
      <c r="OVQ67" s="497"/>
      <c r="OVR67" s="497"/>
      <c r="OVS67" s="497"/>
      <c r="OVT67" s="497"/>
      <c r="OVU67" s="497"/>
      <c r="OVV67" s="497"/>
      <c r="OVW67" s="497"/>
      <c r="OVX67" s="497"/>
      <c r="OVY67" s="497"/>
      <c r="OVZ67" s="497"/>
      <c r="OWA67" s="497"/>
      <c r="OWB67" s="497"/>
      <c r="OWC67" s="497"/>
      <c r="OWD67" s="497"/>
      <c r="OWE67" s="497"/>
      <c r="OWF67" s="497"/>
      <c r="OWG67" s="497"/>
      <c r="OWH67" s="497"/>
      <c r="OWI67" s="497"/>
      <c r="OWJ67" s="497"/>
      <c r="OWK67" s="497"/>
      <c r="OWL67" s="497"/>
      <c r="OWM67" s="497"/>
      <c r="OWN67" s="497"/>
      <c r="OWO67" s="497"/>
      <c r="OWP67" s="497"/>
      <c r="OWQ67" s="497"/>
      <c r="OWR67" s="497"/>
      <c r="OWS67" s="497"/>
      <c r="OWT67" s="497"/>
      <c r="OWU67" s="497"/>
      <c r="OWV67" s="497"/>
      <c r="OWW67" s="497"/>
      <c r="OWX67" s="497"/>
      <c r="OWY67" s="497"/>
      <c r="OWZ67" s="497"/>
      <c r="OXA67" s="497"/>
      <c r="OXB67" s="497"/>
      <c r="OXC67" s="497"/>
      <c r="OXD67" s="497"/>
      <c r="OXE67" s="497"/>
      <c r="OXF67" s="497"/>
      <c r="OXG67" s="497"/>
      <c r="OXH67" s="497"/>
      <c r="OXI67" s="497"/>
      <c r="OXJ67" s="497"/>
      <c r="OXK67" s="497"/>
      <c r="OXL67" s="497"/>
      <c r="OXM67" s="497"/>
      <c r="OXN67" s="497"/>
      <c r="OXO67" s="497"/>
      <c r="OXP67" s="497"/>
      <c r="OXQ67" s="497"/>
      <c r="OXR67" s="497"/>
      <c r="OXS67" s="497"/>
      <c r="OXT67" s="497"/>
      <c r="OXU67" s="497"/>
      <c r="OXV67" s="497"/>
      <c r="OXW67" s="497"/>
      <c r="OXX67" s="497"/>
      <c r="OXY67" s="497"/>
      <c r="OXZ67" s="497"/>
      <c r="OYA67" s="497"/>
      <c r="OYB67" s="497"/>
      <c r="OYC67" s="497"/>
      <c r="OYD67" s="497"/>
      <c r="OYE67" s="497"/>
      <c r="OYF67" s="497"/>
      <c r="OYG67" s="497"/>
      <c r="OYH67" s="497"/>
      <c r="OYI67" s="497"/>
      <c r="OYJ67" s="497"/>
      <c r="OYK67" s="497"/>
      <c r="OYL67" s="497"/>
      <c r="OYM67" s="497"/>
      <c r="OYN67" s="497"/>
      <c r="OYO67" s="497"/>
      <c r="OYP67" s="497"/>
      <c r="OYQ67" s="497"/>
      <c r="OYR67" s="497"/>
      <c r="OYS67" s="497"/>
      <c r="OYT67" s="497"/>
      <c r="OYU67" s="497"/>
      <c r="OYV67" s="497"/>
      <c r="OYW67" s="497"/>
      <c r="OYX67" s="497"/>
      <c r="OYY67" s="497"/>
      <c r="OYZ67" s="497"/>
      <c r="OZA67" s="497"/>
      <c r="OZB67" s="497"/>
      <c r="OZC67" s="497"/>
      <c r="OZD67" s="497"/>
      <c r="OZE67" s="497"/>
      <c r="OZF67" s="497"/>
      <c r="OZG67" s="497"/>
      <c r="OZH67" s="497"/>
      <c r="OZI67" s="497"/>
      <c r="OZJ67" s="497"/>
      <c r="OZK67" s="497"/>
      <c r="OZL67" s="497"/>
      <c r="OZM67" s="497"/>
      <c r="OZN67" s="497"/>
      <c r="OZO67" s="497"/>
      <c r="OZP67" s="497"/>
      <c r="OZQ67" s="497"/>
      <c r="OZR67" s="497"/>
      <c r="OZS67" s="497"/>
      <c r="OZT67" s="497"/>
      <c r="OZU67" s="497"/>
      <c r="OZV67" s="497"/>
      <c r="OZW67" s="497"/>
      <c r="OZX67" s="497"/>
      <c r="OZY67" s="497"/>
      <c r="OZZ67" s="497"/>
      <c r="PAA67" s="497"/>
      <c r="PAB67" s="497"/>
      <c r="PAC67" s="497"/>
      <c r="PAD67" s="497"/>
      <c r="PAE67" s="497"/>
      <c r="PAF67" s="497"/>
      <c r="PAG67" s="497"/>
      <c r="PAH67" s="497"/>
      <c r="PAI67" s="497"/>
      <c r="PAJ67" s="497"/>
      <c r="PAK67" s="497"/>
      <c r="PAL67" s="497"/>
      <c r="PAM67" s="497"/>
      <c r="PAN67" s="497"/>
      <c r="PAO67" s="497"/>
      <c r="PAP67" s="497"/>
      <c r="PAQ67" s="497"/>
      <c r="PAR67" s="497"/>
      <c r="PAS67" s="497"/>
      <c r="PAT67" s="497"/>
      <c r="PAU67" s="497"/>
      <c r="PAV67" s="497"/>
      <c r="PAW67" s="497"/>
      <c r="PAX67" s="497"/>
      <c r="PAY67" s="497"/>
      <c r="PAZ67" s="497"/>
      <c r="PBA67" s="497"/>
      <c r="PBB67" s="497"/>
      <c r="PBC67" s="497"/>
      <c r="PBD67" s="497"/>
      <c r="PBE67" s="497"/>
      <c r="PBF67" s="497"/>
      <c r="PBG67" s="497"/>
      <c r="PBH67" s="497"/>
      <c r="PBI67" s="497"/>
      <c r="PBJ67" s="497"/>
      <c r="PBK67" s="497"/>
      <c r="PBL67" s="497"/>
      <c r="PBM67" s="497"/>
      <c r="PBN67" s="497"/>
      <c r="PBO67" s="497"/>
      <c r="PBP67" s="497"/>
      <c r="PBQ67" s="497"/>
      <c r="PBR67" s="497"/>
      <c r="PBS67" s="497"/>
      <c r="PBT67" s="497"/>
      <c r="PBU67" s="497"/>
      <c r="PBV67" s="497"/>
      <c r="PBW67" s="497"/>
      <c r="PBX67" s="497"/>
      <c r="PBY67" s="497"/>
      <c r="PBZ67" s="497"/>
      <c r="PCA67" s="497"/>
      <c r="PCB67" s="497"/>
      <c r="PCC67" s="497"/>
      <c r="PCD67" s="497"/>
      <c r="PCE67" s="497"/>
      <c r="PCF67" s="497"/>
      <c r="PCG67" s="497"/>
      <c r="PCH67" s="497"/>
      <c r="PCI67" s="497"/>
      <c r="PCJ67" s="497"/>
      <c r="PCK67" s="497"/>
      <c r="PCL67" s="497"/>
      <c r="PCM67" s="497"/>
      <c r="PCN67" s="497"/>
      <c r="PCO67" s="497"/>
      <c r="PCP67" s="497"/>
      <c r="PCQ67" s="497"/>
      <c r="PCR67" s="497"/>
      <c r="PCS67" s="497"/>
      <c r="PCT67" s="497"/>
      <c r="PCU67" s="497"/>
      <c r="PCV67" s="497"/>
      <c r="PCW67" s="497"/>
      <c r="PCX67" s="497"/>
      <c r="PCY67" s="497"/>
      <c r="PCZ67" s="497"/>
      <c r="PDA67" s="497"/>
      <c r="PDB67" s="497"/>
      <c r="PDC67" s="497"/>
      <c r="PDD67" s="497"/>
      <c r="PDE67" s="497"/>
      <c r="PDF67" s="497"/>
      <c r="PDG67" s="497"/>
      <c r="PDH67" s="497"/>
      <c r="PDI67" s="497"/>
      <c r="PDJ67" s="497"/>
      <c r="PDK67" s="497"/>
      <c r="PDL67" s="497"/>
      <c r="PDM67" s="497"/>
      <c r="PDN67" s="497"/>
      <c r="PDO67" s="497"/>
      <c r="PDP67" s="497"/>
      <c r="PDQ67" s="497"/>
      <c r="PDR67" s="497"/>
      <c r="PDS67" s="497"/>
      <c r="PDT67" s="497"/>
      <c r="PDU67" s="497"/>
      <c r="PDV67" s="497"/>
      <c r="PDW67" s="497"/>
      <c r="PDX67" s="497"/>
      <c r="PDY67" s="497"/>
      <c r="PDZ67" s="497"/>
      <c r="PEA67" s="497"/>
      <c r="PEB67" s="497"/>
      <c r="PEC67" s="497"/>
      <c r="PED67" s="497"/>
      <c r="PEE67" s="497"/>
      <c r="PEF67" s="497"/>
      <c r="PEG67" s="497"/>
      <c r="PEH67" s="497"/>
      <c r="PEI67" s="497"/>
      <c r="PEJ67" s="497"/>
      <c r="PEK67" s="497"/>
      <c r="PEL67" s="497"/>
      <c r="PEM67" s="497"/>
      <c r="PEN67" s="497"/>
      <c r="PEO67" s="497"/>
      <c r="PEP67" s="497"/>
      <c r="PEQ67" s="497"/>
      <c r="PER67" s="497"/>
      <c r="PES67" s="497"/>
      <c r="PET67" s="497"/>
      <c r="PEU67" s="497"/>
      <c r="PEV67" s="497"/>
      <c r="PEW67" s="497"/>
      <c r="PEX67" s="497"/>
      <c r="PEY67" s="497"/>
      <c r="PEZ67" s="497"/>
      <c r="PFA67" s="497"/>
      <c r="PFB67" s="497"/>
      <c r="PFC67" s="497"/>
      <c r="PFD67" s="497"/>
      <c r="PFE67" s="497"/>
      <c r="PFF67" s="497"/>
      <c r="PFG67" s="497"/>
      <c r="PFH67" s="497"/>
      <c r="PFI67" s="497"/>
      <c r="PFJ67" s="497"/>
      <c r="PFK67" s="497"/>
      <c r="PFL67" s="497"/>
      <c r="PFM67" s="497"/>
      <c r="PFN67" s="497"/>
      <c r="PFO67" s="497"/>
      <c r="PFP67" s="497"/>
      <c r="PFQ67" s="497"/>
      <c r="PFR67" s="497"/>
      <c r="PFS67" s="497"/>
      <c r="PFT67" s="497"/>
      <c r="PFU67" s="497"/>
      <c r="PFV67" s="497"/>
      <c r="PFW67" s="497"/>
      <c r="PFX67" s="497"/>
      <c r="PFY67" s="497"/>
      <c r="PFZ67" s="497"/>
      <c r="PGA67" s="497"/>
      <c r="PGB67" s="497"/>
      <c r="PGC67" s="497"/>
      <c r="PGD67" s="497"/>
      <c r="PGE67" s="497"/>
      <c r="PGF67" s="497"/>
      <c r="PGG67" s="497"/>
      <c r="PGH67" s="497"/>
      <c r="PGI67" s="497"/>
      <c r="PGJ67" s="497"/>
      <c r="PGK67" s="497"/>
      <c r="PGL67" s="497"/>
      <c r="PGM67" s="497"/>
      <c r="PGN67" s="497"/>
      <c r="PGO67" s="497"/>
      <c r="PGP67" s="497"/>
      <c r="PGQ67" s="497"/>
      <c r="PGR67" s="497"/>
      <c r="PGS67" s="497"/>
      <c r="PGT67" s="497"/>
      <c r="PGU67" s="497"/>
      <c r="PGV67" s="497"/>
      <c r="PGW67" s="497"/>
      <c r="PGX67" s="497"/>
      <c r="PGY67" s="497"/>
      <c r="PGZ67" s="497"/>
      <c r="PHA67" s="497"/>
      <c r="PHB67" s="497"/>
      <c r="PHC67" s="497"/>
      <c r="PHD67" s="497"/>
      <c r="PHE67" s="497"/>
      <c r="PHF67" s="497"/>
      <c r="PHG67" s="497"/>
      <c r="PHH67" s="497"/>
      <c r="PHI67" s="497"/>
      <c r="PHJ67" s="497"/>
      <c r="PHK67" s="497"/>
      <c r="PHL67" s="497"/>
      <c r="PHM67" s="497"/>
      <c r="PHN67" s="497"/>
      <c r="PHO67" s="497"/>
      <c r="PHP67" s="497"/>
      <c r="PHQ67" s="497"/>
      <c r="PHR67" s="497"/>
      <c r="PHS67" s="497"/>
      <c r="PHT67" s="497"/>
      <c r="PHU67" s="497"/>
      <c r="PHV67" s="497"/>
      <c r="PHW67" s="497"/>
      <c r="PHX67" s="497"/>
      <c r="PHY67" s="497"/>
      <c r="PHZ67" s="497"/>
      <c r="PIA67" s="497"/>
      <c r="PIB67" s="497"/>
      <c r="PIC67" s="497"/>
      <c r="PID67" s="497"/>
      <c r="PIE67" s="497"/>
      <c r="PIF67" s="497"/>
      <c r="PIG67" s="497"/>
      <c r="PIH67" s="497"/>
      <c r="PII67" s="497"/>
      <c r="PIJ67" s="497"/>
      <c r="PIK67" s="497"/>
      <c r="PIL67" s="497"/>
      <c r="PIM67" s="497"/>
      <c r="PIN67" s="497"/>
      <c r="PIO67" s="497"/>
      <c r="PIP67" s="497"/>
      <c r="PIQ67" s="497"/>
      <c r="PIR67" s="497"/>
      <c r="PIS67" s="497"/>
      <c r="PIT67" s="497"/>
      <c r="PIU67" s="497"/>
      <c r="PIV67" s="497"/>
      <c r="PIW67" s="497"/>
      <c r="PIX67" s="497"/>
      <c r="PIY67" s="497"/>
      <c r="PIZ67" s="497"/>
      <c r="PJA67" s="497"/>
      <c r="PJB67" s="497"/>
      <c r="PJC67" s="497"/>
      <c r="PJD67" s="497"/>
      <c r="PJE67" s="497"/>
      <c r="PJF67" s="497"/>
      <c r="PJG67" s="497"/>
      <c r="PJH67" s="497"/>
      <c r="PJI67" s="497"/>
      <c r="PJJ67" s="497"/>
      <c r="PJK67" s="497"/>
      <c r="PJL67" s="497"/>
      <c r="PJM67" s="497"/>
      <c r="PJN67" s="497"/>
      <c r="PJO67" s="497"/>
      <c r="PJP67" s="497"/>
      <c r="PJQ67" s="497"/>
      <c r="PJR67" s="497"/>
      <c r="PJS67" s="497"/>
      <c r="PJT67" s="497"/>
      <c r="PJU67" s="497"/>
      <c r="PJV67" s="497"/>
      <c r="PJW67" s="497"/>
      <c r="PJX67" s="497"/>
      <c r="PJY67" s="497"/>
      <c r="PJZ67" s="497"/>
      <c r="PKA67" s="497"/>
      <c r="PKB67" s="497"/>
      <c r="PKC67" s="497"/>
      <c r="PKD67" s="497"/>
      <c r="PKE67" s="497"/>
      <c r="PKF67" s="497"/>
      <c r="PKG67" s="497"/>
      <c r="PKH67" s="497"/>
      <c r="PKI67" s="497"/>
      <c r="PKJ67" s="497"/>
      <c r="PKK67" s="497"/>
      <c r="PKL67" s="497"/>
      <c r="PKM67" s="497"/>
      <c r="PKN67" s="497"/>
      <c r="PKO67" s="497"/>
      <c r="PKP67" s="497"/>
      <c r="PKQ67" s="497"/>
      <c r="PKR67" s="497"/>
      <c r="PKS67" s="497"/>
      <c r="PKT67" s="497"/>
      <c r="PKU67" s="497"/>
      <c r="PKV67" s="497"/>
      <c r="PKW67" s="497"/>
      <c r="PKX67" s="497"/>
      <c r="PKY67" s="497"/>
      <c r="PKZ67" s="497"/>
      <c r="PLA67" s="497"/>
      <c r="PLB67" s="497"/>
      <c r="PLC67" s="497"/>
      <c r="PLD67" s="497"/>
      <c r="PLE67" s="497"/>
      <c r="PLF67" s="497"/>
      <c r="PLG67" s="497"/>
      <c r="PLH67" s="497"/>
      <c r="PLI67" s="497"/>
      <c r="PLJ67" s="497"/>
      <c r="PLK67" s="497"/>
      <c r="PLL67" s="497"/>
      <c r="PLM67" s="497"/>
      <c r="PLN67" s="497"/>
      <c r="PLO67" s="497"/>
      <c r="PLP67" s="497"/>
      <c r="PLQ67" s="497"/>
      <c r="PLR67" s="497"/>
      <c r="PLS67" s="497"/>
      <c r="PLT67" s="497"/>
      <c r="PLU67" s="497"/>
      <c r="PLV67" s="497"/>
      <c r="PLW67" s="497"/>
      <c r="PLX67" s="497"/>
      <c r="PLY67" s="497"/>
      <c r="PLZ67" s="497"/>
      <c r="PMA67" s="497"/>
      <c r="PMB67" s="497"/>
      <c r="PMC67" s="497"/>
      <c r="PMD67" s="497"/>
      <c r="PME67" s="497"/>
      <c r="PMF67" s="497"/>
      <c r="PMG67" s="497"/>
      <c r="PMH67" s="497"/>
      <c r="PMI67" s="497"/>
      <c r="PMJ67" s="497"/>
      <c r="PMK67" s="497"/>
      <c r="PML67" s="497"/>
      <c r="PMM67" s="497"/>
      <c r="PMN67" s="497"/>
      <c r="PMO67" s="497"/>
      <c r="PMP67" s="497"/>
      <c r="PMQ67" s="497"/>
      <c r="PMR67" s="497"/>
      <c r="PMS67" s="497"/>
      <c r="PMT67" s="497"/>
      <c r="PMU67" s="497"/>
      <c r="PMV67" s="497"/>
      <c r="PMW67" s="497"/>
      <c r="PMX67" s="497"/>
      <c r="PMY67" s="497"/>
      <c r="PMZ67" s="497"/>
      <c r="PNA67" s="497"/>
      <c r="PNB67" s="497"/>
      <c r="PNC67" s="497"/>
      <c r="PND67" s="497"/>
      <c r="PNE67" s="497"/>
      <c r="PNF67" s="497"/>
      <c r="PNG67" s="497"/>
      <c r="PNH67" s="497"/>
      <c r="PNI67" s="497"/>
      <c r="PNJ67" s="497"/>
      <c r="PNK67" s="497"/>
      <c r="PNL67" s="497"/>
      <c r="PNM67" s="497"/>
      <c r="PNN67" s="497"/>
      <c r="PNO67" s="497"/>
      <c r="PNP67" s="497"/>
      <c r="PNQ67" s="497"/>
      <c r="PNR67" s="497"/>
      <c r="PNS67" s="497"/>
      <c r="PNT67" s="497"/>
      <c r="PNU67" s="497"/>
      <c r="PNV67" s="497"/>
      <c r="PNW67" s="497"/>
      <c r="PNX67" s="497"/>
      <c r="PNY67" s="497"/>
      <c r="PNZ67" s="497"/>
      <c r="POA67" s="497"/>
      <c r="POB67" s="497"/>
      <c r="POC67" s="497"/>
      <c r="POD67" s="497"/>
      <c r="POE67" s="497"/>
      <c r="POF67" s="497"/>
      <c r="POG67" s="497"/>
      <c r="POH67" s="497"/>
      <c r="POI67" s="497"/>
      <c r="POJ67" s="497"/>
      <c r="POK67" s="497"/>
      <c r="POL67" s="497"/>
      <c r="POM67" s="497"/>
      <c r="PON67" s="497"/>
      <c r="POO67" s="497"/>
      <c r="POP67" s="497"/>
      <c r="POQ67" s="497"/>
      <c r="POR67" s="497"/>
      <c r="POS67" s="497"/>
      <c r="POT67" s="497"/>
      <c r="POU67" s="497"/>
      <c r="POV67" s="497"/>
      <c r="POW67" s="497"/>
      <c r="POX67" s="497"/>
      <c r="POY67" s="497"/>
      <c r="POZ67" s="497"/>
      <c r="PPA67" s="497"/>
      <c r="PPB67" s="497"/>
      <c r="PPC67" s="497"/>
      <c r="PPD67" s="497"/>
      <c r="PPE67" s="497"/>
      <c r="PPF67" s="497"/>
      <c r="PPG67" s="497"/>
      <c r="PPH67" s="497"/>
      <c r="PPI67" s="497"/>
      <c r="PPJ67" s="497"/>
      <c r="PPK67" s="497"/>
      <c r="PPL67" s="497"/>
      <c r="PPM67" s="497"/>
      <c r="PPN67" s="497"/>
      <c r="PPO67" s="497"/>
      <c r="PPP67" s="497"/>
      <c r="PPQ67" s="497"/>
      <c r="PPR67" s="497"/>
      <c r="PPS67" s="497"/>
      <c r="PPT67" s="497"/>
      <c r="PPU67" s="497"/>
      <c r="PPV67" s="497"/>
      <c r="PPW67" s="497"/>
      <c r="PPX67" s="497"/>
      <c r="PPY67" s="497"/>
      <c r="PPZ67" s="497"/>
      <c r="PQA67" s="497"/>
      <c r="PQB67" s="497"/>
      <c r="PQC67" s="497"/>
      <c r="PQD67" s="497"/>
      <c r="PQE67" s="497"/>
      <c r="PQF67" s="497"/>
      <c r="PQG67" s="497"/>
      <c r="PQH67" s="497"/>
      <c r="PQI67" s="497"/>
      <c r="PQJ67" s="497"/>
      <c r="PQK67" s="497"/>
      <c r="PQL67" s="497"/>
      <c r="PQM67" s="497"/>
      <c r="PQN67" s="497"/>
      <c r="PQO67" s="497"/>
      <c r="PQP67" s="497"/>
      <c r="PQQ67" s="497"/>
      <c r="PQR67" s="497"/>
      <c r="PQS67" s="497"/>
      <c r="PQT67" s="497"/>
      <c r="PQU67" s="497"/>
      <c r="PQV67" s="497"/>
      <c r="PQW67" s="497"/>
      <c r="PQX67" s="497"/>
      <c r="PQY67" s="497"/>
      <c r="PQZ67" s="497"/>
      <c r="PRA67" s="497"/>
      <c r="PRB67" s="497"/>
      <c r="PRC67" s="497"/>
      <c r="PRD67" s="497"/>
      <c r="PRE67" s="497"/>
      <c r="PRF67" s="497"/>
      <c r="PRG67" s="497"/>
      <c r="PRH67" s="497"/>
      <c r="PRI67" s="497"/>
      <c r="PRJ67" s="497"/>
      <c r="PRK67" s="497"/>
      <c r="PRL67" s="497"/>
      <c r="PRM67" s="497"/>
      <c r="PRN67" s="497"/>
      <c r="PRO67" s="497"/>
      <c r="PRP67" s="497"/>
      <c r="PRQ67" s="497"/>
      <c r="PRR67" s="497"/>
      <c r="PRS67" s="497"/>
      <c r="PRT67" s="497"/>
      <c r="PRU67" s="497"/>
      <c r="PRV67" s="497"/>
      <c r="PRW67" s="497"/>
      <c r="PRX67" s="497"/>
      <c r="PRY67" s="497"/>
      <c r="PRZ67" s="497"/>
      <c r="PSA67" s="497"/>
      <c r="PSB67" s="497"/>
      <c r="PSC67" s="497"/>
      <c r="PSD67" s="497"/>
      <c r="PSE67" s="497"/>
      <c r="PSF67" s="497"/>
      <c r="PSG67" s="497"/>
      <c r="PSH67" s="497"/>
      <c r="PSI67" s="497"/>
      <c r="PSJ67" s="497"/>
      <c r="PSK67" s="497"/>
      <c r="PSL67" s="497"/>
      <c r="PSM67" s="497"/>
      <c r="PSN67" s="497"/>
      <c r="PSO67" s="497"/>
      <c r="PSP67" s="497"/>
      <c r="PSQ67" s="497"/>
      <c r="PSR67" s="497"/>
      <c r="PSS67" s="497"/>
      <c r="PST67" s="497"/>
      <c r="PSU67" s="497"/>
      <c r="PSV67" s="497"/>
      <c r="PSW67" s="497"/>
      <c r="PSX67" s="497"/>
      <c r="PSY67" s="497"/>
      <c r="PSZ67" s="497"/>
      <c r="PTA67" s="497"/>
      <c r="PTB67" s="497"/>
      <c r="PTC67" s="497"/>
      <c r="PTD67" s="497"/>
      <c r="PTE67" s="497"/>
      <c r="PTF67" s="497"/>
      <c r="PTG67" s="497"/>
      <c r="PTH67" s="497"/>
      <c r="PTI67" s="497"/>
      <c r="PTJ67" s="497"/>
      <c r="PTK67" s="497"/>
      <c r="PTL67" s="497"/>
      <c r="PTM67" s="497"/>
      <c r="PTN67" s="497"/>
      <c r="PTO67" s="497"/>
      <c r="PTP67" s="497"/>
      <c r="PTQ67" s="497"/>
      <c r="PTR67" s="497"/>
      <c r="PTS67" s="497"/>
      <c r="PTT67" s="497"/>
      <c r="PTU67" s="497"/>
      <c r="PTV67" s="497"/>
      <c r="PTW67" s="497"/>
      <c r="PTX67" s="497"/>
      <c r="PTY67" s="497"/>
      <c r="PTZ67" s="497"/>
      <c r="PUA67" s="497"/>
      <c r="PUB67" s="497"/>
      <c r="PUC67" s="497"/>
      <c r="PUD67" s="497"/>
      <c r="PUE67" s="497"/>
      <c r="PUF67" s="497"/>
      <c r="PUG67" s="497"/>
      <c r="PUH67" s="497"/>
      <c r="PUI67" s="497"/>
      <c r="PUJ67" s="497"/>
      <c r="PUK67" s="497"/>
      <c r="PUL67" s="497"/>
      <c r="PUM67" s="497"/>
      <c r="PUN67" s="497"/>
      <c r="PUO67" s="497"/>
      <c r="PUP67" s="497"/>
      <c r="PUQ67" s="497"/>
      <c r="PUR67" s="497"/>
      <c r="PUS67" s="497"/>
      <c r="PUT67" s="497"/>
      <c r="PUU67" s="497"/>
      <c r="PUV67" s="497"/>
      <c r="PUW67" s="497"/>
      <c r="PUX67" s="497"/>
      <c r="PUY67" s="497"/>
      <c r="PUZ67" s="497"/>
      <c r="PVA67" s="497"/>
      <c r="PVB67" s="497"/>
      <c r="PVC67" s="497"/>
      <c r="PVD67" s="497"/>
      <c r="PVE67" s="497"/>
      <c r="PVF67" s="497"/>
      <c r="PVG67" s="497"/>
      <c r="PVH67" s="497"/>
      <c r="PVI67" s="497"/>
      <c r="PVJ67" s="497"/>
      <c r="PVK67" s="497"/>
      <c r="PVL67" s="497"/>
      <c r="PVM67" s="497"/>
      <c r="PVN67" s="497"/>
      <c r="PVO67" s="497"/>
      <c r="PVP67" s="497"/>
      <c r="PVQ67" s="497"/>
      <c r="PVR67" s="497"/>
      <c r="PVS67" s="497"/>
      <c r="PVT67" s="497"/>
      <c r="PVU67" s="497"/>
      <c r="PVV67" s="497"/>
      <c r="PVW67" s="497"/>
      <c r="PVX67" s="497"/>
      <c r="PVY67" s="497"/>
      <c r="PVZ67" s="497"/>
      <c r="PWA67" s="497"/>
      <c r="PWB67" s="497"/>
      <c r="PWC67" s="497"/>
      <c r="PWD67" s="497"/>
      <c r="PWE67" s="497"/>
      <c r="PWF67" s="497"/>
      <c r="PWG67" s="497"/>
      <c r="PWH67" s="497"/>
      <c r="PWI67" s="497"/>
      <c r="PWJ67" s="497"/>
      <c r="PWK67" s="497"/>
      <c r="PWL67" s="497"/>
      <c r="PWM67" s="497"/>
      <c r="PWN67" s="497"/>
      <c r="PWO67" s="497"/>
      <c r="PWP67" s="497"/>
      <c r="PWQ67" s="497"/>
      <c r="PWR67" s="497"/>
      <c r="PWS67" s="497"/>
      <c r="PWT67" s="497"/>
      <c r="PWU67" s="497"/>
      <c r="PWV67" s="497"/>
      <c r="PWW67" s="497"/>
      <c r="PWX67" s="497"/>
      <c r="PWY67" s="497"/>
      <c r="PWZ67" s="497"/>
      <c r="PXA67" s="497"/>
      <c r="PXB67" s="497"/>
      <c r="PXC67" s="497"/>
      <c r="PXD67" s="497"/>
      <c r="PXE67" s="497"/>
      <c r="PXF67" s="497"/>
      <c r="PXG67" s="497"/>
      <c r="PXH67" s="497"/>
      <c r="PXI67" s="497"/>
      <c r="PXJ67" s="497"/>
      <c r="PXK67" s="497"/>
      <c r="PXL67" s="497"/>
      <c r="PXM67" s="497"/>
      <c r="PXN67" s="497"/>
      <c r="PXO67" s="497"/>
      <c r="PXP67" s="497"/>
      <c r="PXQ67" s="497"/>
      <c r="PXR67" s="497"/>
      <c r="PXS67" s="497"/>
      <c r="PXT67" s="497"/>
      <c r="PXU67" s="497"/>
      <c r="PXV67" s="497"/>
      <c r="PXW67" s="497"/>
      <c r="PXX67" s="497"/>
      <c r="PXY67" s="497"/>
      <c r="PXZ67" s="497"/>
      <c r="PYA67" s="497"/>
      <c r="PYB67" s="497"/>
      <c r="PYC67" s="497"/>
      <c r="PYD67" s="497"/>
      <c r="PYE67" s="497"/>
      <c r="PYF67" s="497"/>
      <c r="PYG67" s="497"/>
      <c r="PYH67" s="497"/>
      <c r="PYI67" s="497"/>
      <c r="PYJ67" s="497"/>
      <c r="PYK67" s="497"/>
      <c r="PYL67" s="497"/>
      <c r="PYM67" s="497"/>
      <c r="PYN67" s="497"/>
      <c r="PYO67" s="497"/>
      <c r="PYP67" s="497"/>
      <c r="PYQ67" s="497"/>
      <c r="PYR67" s="497"/>
      <c r="PYS67" s="497"/>
      <c r="PYT67" s="497"/>
      <c r="PYU67" s="497"/>
      <c r="PYV67" s="497"/>
      <c r="PYW67" s="497"/>
      <c r="PYX67" s="497"/>
      <c r="PYY67" s="497"/>
      <c r="PYZ67" s="497"/>
      <c r="PZA67" s="497"/>
      <c r="PZB67" s="497"/>
      <c r="PZC67" s="497"/>
      <c r="PZD67" s="497"/>
      <c r="PZE67" s="497"/>
      <c r="PZF67" s="497"/>
      <c r="PZG67" s="497"/>
      <c r="PZH67" s="497"/>
      <c r="PZI67" s="497"/>
      <c r="PZJ67" s="497"/>
      <c r="PZK67" s="497"/>
      <c r="PZL67" s="497"/>
      <c r="PZM67" s="497"/>
      <c r="PZN67" s="497"/>
      <c r="PZO67" s="497"/>
      <c r="PZP67" s="497"/>
      <c r="PZQ67" s="497"/>
      <c r="PZR67" s="497"/>
      <c r="PZS67" s="497"/>
      <c r="PZT67" s="497"/>
      <c r="PZU67" s="497"/>
      <c r="PZV67" s="497"/>
      <c r="PZW67" s="497"/>
      <c r="PZX67" s="497"/>
      <c r="PZY67" s="497"/>
      <c r="PZZ67" s="497"/>
      <c r="QAA67" s="497"/>
      <c r="QAB67" s="497"/>
      <c r="QAC67" s="497"/>
      <c r="QAD67" s="497"/>
      <c r="QAE67" s="497"/>
      <c r="QAF67" s="497"/>
      <c r="QAG67" s="497"/>
      <c r="QAH67" s="497"/>
      <c r="QAI67" s="497"/>
      <c r="QAJ67" s="497"/>
      <c r="QAK67" s="497"/>
      <c r="QAL67" s="497"/>
      <c r="QAM67" s="497"/>
      <c r="QAN67" s="497"/>
      <c r="QAO67" s="497"/>
      <c r="QAP67" s="497"/>
      <c r="QAQ67" s="497"/>
      <c r="QAR67" s="497"/>
      <c r="QAS67" s="497"/>
      <c r="QAT67" s="497"/>
      <c r="QAU67" s="497"/>
      <c r="QAV67" s="497"/>
      <c r="QAW67" s="497"/>
      <c r="QAX67" s="497"/>
      <c r="QAY67" s="497"/>
      <c r="QAZ67" s="497"/>
      <c r="QBA67" s="497"/>
      <c r="QBB67" s="497"/>
      <c r="QBC67" s="497"/>
      <c r="QBD67" s="497"/>
      <c r="QBE67" s="497"/>
      <c r="QBF67" s="497"/>
      <c r="QBG67" s="497"/>
      <c r="QBH67" s="497"/>
      <c r="QBI67" s="497"/>
      <c r="QBJ67" s="497"/>
      <c r="QBK67" s="497"/>
      <c r="QBL67" s="497"/>
      <c r="QBM67" s="497"/>
      <c r="QBN67" s="497"/>
      <c r="QBO67" s="497"/>
      <c r="QBP67" s="497"/>
      <c r="QBQ67" s="497"/>
      <c r="QBR67" s="497"/>
      <c r="QBS67" s="497"/>
      <c r="QBT67" s="497"/>
      <c r="QBU67" s="497"/>
      <c r="QBV67" s="497"/>
      <c r="QBW67" s="497"/>
      <c r="QBX67" s="497"/>
      <c r="QBY67" s="497"/>
      <c r="QBZ67" s="497"/>
      <c r="QCA67" s="497"/>
      <c r="QCB67" s="497"/>
      <c r="QCC67" s="497"/>
      <c r="QCD67" s="497"/>
      <c r="QCE67" s="497"/>
      <c r="QCF67" s="497"/>
      <c r="QCG67" s="497"/>
      <c r="QCH67" s="497"/>
      <c r="QCI67" s="497"/>
      <c r="QCJ67" s="497"/>
      <c r="QCK67" s="497"/>
      <c r="QCL67" s="497"/>
      <c r="QCM67" s="497"/>
      <c r="QCN67" s="497"/>
      <c r="QCO67" s="497"/>
      <c r="QCP67" s="497"/>
      <c r="QCQ67" s="497"/>
      <c r="QCR67" s="497"/>
      <c r="QCS67" s="497"/>
      <c r="QCT67" s="497"/>
      <c r="QCU67" s="497"/>
      <c r="QCV67" s="497"/>
      <c r="QCW67" s="497"/>
      <c r="QCX67" s="497"/>
      <c r="QCY67" s="497"/>
      <c r="QCZ67" s="497"/>
      <c r="QDA67" s="497"/>
      <c r="QDB67" s="497"/>
      <c r="QDC67" s="497"/>
      <c r="QDD67" s="497"/>
      <c r="QDE67" s="497"/>
      <c r="QDF67" s="497"/>
      <c r="QDG67" s="497"/>
      <c r="QDH67" s="497"/>
      <c r="QDI67" s="497"/>
      <c r="QDJ67" s="497"/>
      <c r="QDK67" s="497"/>
      <c r="QDL67" s="497"/>
      <c r="QDM67" s="497"/>
      <c r="QDN67" s="497"/>
      <c r="QDO67" s="497"/>
      <c r="QDP67" s="497"/>
      <c r="QDQ67" s="497"/>
      <c r="QDR67" s="497"/>
      <c r="QDS67" s="497"/>
      <c r="QDT67" s="497"/>
      <c r="QDU67" s="497"/>
      <c r="QDV67" s="497"/>
      <c r="QDW67" s="497"/>
      <c r="QDX67" s="497"/>
      <c r="QDY67" s="497"/>
      <c r="QDZ67" s="497"/>
      <c r="QEA67" s="497"/>
      <c r="QEB67" s="497"/>
      <c r="QEC67" s="497"/>
      <c r="QED67" s="497"/>
      <c r="QEE67" s="497"/>
      <c r="QEF67" s="497"/>
      <c r="QEG67" s="497"/>
      <c r="QEH67" s="497"/>
      <c r="QEI67" s="497"/>
      <c r="QEJ67" s="497"/>
      <c r="QEK67" s="497"/>
      <c r="QEL67" s="497"/>
      <c r="QEM67" s="497"/>
      <c r="QEN67" s="497"/>
      <c r="QEO67" s="497"/>
      <c r="QEP67" s="497"/>
      <c r="QEQ67" s="497"/>
      <c r="QER67" s="497"/>
      <c r="QES67" s="497"/>
      <c r="QET67" s="497"/>
      <c r="QEU67" s="497"/>
      <c r="QEV67" s="497"/>
      <c r="QEW67" s="497"/>
      <c r="QEX67" s="497"/>
      <c r="QEY67" s="497"/>
      <c r="QEZ67" s="497"/>
      <c r="QFA67" s="497"/>
      <c r="QFB67" s="497"/>
      <c r="QFC67" s="497"/>
      <c r="QFD67" s="497"/>
      <c r="QFE67" s="497"/>
      <c r="QFF67" s="497"/>
      <c r="QFG67" s="497"/>
      <c r="QFH67" s="497"/>
      <c r="QFI67" s="497"/>
      <c r="QFJ67" s="497"/>
      <c r="QFK67" s="497"/>
      <c r="QFL67" s="497"/>
      <c r="QFM67" s="497"/>
      <c r="QFN67" s="497"/>
      <c r="QFO67" s="497"/>
      <c r="QFP67" s="497"/>
      <c r="QFQ67" s="497"/>
      <c r="QFR67" s="497"/>
      <c r="QFS67" s="497"/>
      <c r="QFT67" s="497"/>
      <c r="QFU67" s="497"/>
      <c r="QFV67" s="497"/>
      <c r="QFW67" s="497"/>
      <c r="QFX67" s="497"/>
      <c r="QFY67" s="497"/>
      <c r="QFZ67" s="497"/>
      <c r="QGA67" s="497"/>
      <c r="QGB67" s="497"/>
      <c r="QGC67" s="497"/>
      <c r="QGD67" s="497"/>
      <c r="QGE67" s="497"/>
      <c r="QGF67" s="497"/>
      <c r="QGG67" s="497"/>
      <c r="QGH67" s="497"/>
      <c r="QGI67" s="497"/>
      <c r="QGJ67" s="497"/>
      <c r="QGK67" s="497"/>
      <c r="QGL67" s="497"/>
      <c r="QGM67" s="497"/>
      <c r="QGN67" s="497"/>
      <c r="QGO67" s="497"/>
      <c r="QGP67" s="497"/>
      <c r="QGQ67" s="497"/>
      <c r="QGR67" s="497"/>
      <c r="QGS67" s="497"/>
      <c r="QGT67" s="497"/>
      <c r="QGU67" s="497"/>
      <c r="QGV67" s="497"/>
      <c r="QGW67" s="497"/>
      <c r="QGX67" s="497"/>
      <c r="QGY67" s="497"/>
      <c r="QGZ67" s="497"/>
      <c r="QHA67" s="497"/>
      <c r="QHB67" s="497"/>
      <c r="QHC67" s="497"/>
      <c r="QHD67" s="497"/>
      <c r="QHE67" s="497"/>
      <c r="QHF67" s="497"/>
      <c r="QHG67" s="497"/>
      <c r="QHH67" s="497"/>
      <c r="QHI67" s="497"/>
      <c r="QHJ67" s="497"/>
      <c r="QHK67" s="497"/>
      <c r="QHL67" s="497"/>
      <c r="QHM67" s="497"/>
      <c r="QHN67" s="497"/>
      <c r="QHO67" s="497"/>
      <c r="QHP67" s="497"/>
      <c r="QHQ67" s="497"/>
      <c r="QHR67" s="497"/>
      <c r="QHS67" s="497"/>
      <c r="QHT67" s="497"/>
      <c r="QHU67" s="497"/>
      <c r="QHV67" s="497"/>
      <c r="QHW67" s="497"/>
      <c r="QHX67" s="497"/>
      <c r="QHY67" s="497"/>
      <c r="QHZ67" s="497"/>
      <c r="QIA67" s="497"/>
      <c r="QIB67" s="497"/>
      <c r="QIC67" s="497"/>
      <c r="QID67" s="497"/>
      <c r="QIE67" s="497"/>
      <c r="QIF67" s="497"/>
      <c r="QIG67" s="497"/>
      <c r="QIH67" s="497"/>
      <c r="QII67" s="497"/>
      <c r="QIJ67" s="497"/>
      <c r="QIK67" s="497"/>
      <c r="QIL67" s="497"/>
      <c r="QIM67" s="497"/>
      <c r="QIN67" s="497"/>
      <c r="QIO67" s="497"/>
      <c r="QIP67" s="497"/>
      <c r="QIQ67" s="497"/>
      <c r="QIR67" s="497"/>
      <c r="QIS67" s="497"/>
      <c r="QIT67" s="497"/>
      <c r="QIU67" s="497"/>
      <c r="QIV67" s="497"/>
      <c r="QIW67" s="497"/>
      <c r="QIX67" s="497"/>
      <c r="QIY67" s="497"/>
      <c r="QIZ67" s="497"/>
      <c r="QJA67" s="497"/>
      <c r="QJB67" s="497"/>
      <c r="QJC67" s="497"/>
      <c r="QJD67" s="497"/>
      <c r="QJE67" s="497"/>
      <c r="QJF67" s="497"/>
      <c r="QJG67" s="497"/>
      <c r="QJH67" s="497"/>
      <c r="QJI67" s="497"/>
      <c r="QJJ67" s="497"/>
      <c r="QJK67" s="497"/>
      <c r="QJL67" s="497"/>
      <c r="QJM67" s="497"/>
      <c r="QJN67" s="497"/>
      <c r="QJO67" s="497"/>
      <c r="QJP67" s="497"/>
      <c r="QJQ67" s="497"/>
      <c r="QJR67" s="497"/>
      <c r="QJS67" s="497"/>
      <c r="QJT67" s="497"/>
      <c r="QJU67" s="497"/>
      <c r="QJV67" s="497"/>
      <c r="QJW67" s="497"/>
      <c r="QJX67" s="497"/>
      <c r="QJY67" s="497"/>
      <c r="QJZ67" s="497"/>
      <c r="QKA67" s="497"/>
      <c r="QKB67" s="497"/>
      <c r="QKC67" s="497"/>
      <c r="QKD67" s="497"/>
      <c r="QKE67" s="497"/>
      <c r="QKF67" s="497"/>
      <c r="QKG67" s="497"/>
      <c r="QKH67" s="497"/>
      <c r="QKI67" s="497"/>
      <c r="QKJ67" s="497"/>
      <c r="QKK67" s="497"/>
      <c r="QKL67" s="497"/>
      <c r="QKM67" s="497"/>
      <c r="QKN67" s="497"/>
      <c r="QKO67" s="497"/>
      <c r="QKP67" s="497"/>
      <c r="QKQ67" s="497"/>
      <c r="QKR67" s="497"/>
      <c r="QKS67" s="497"/>
      <c r="QKT67" s="497"/>
      <c r="QKU67" s="497"/>
      <c r="QKV67" s="497"/>
      <c r="QKW67" s="497"/>
      <c r="QKX67" s="497"/>
      <c r="QKY67" s="497"/>
      <c r="QKZ67" s="497"/>
      <c r="QLA67" s="497"/>
      <c r="QLB67" s="497"/>
      <c r="QLC67" s="497"/>
      <c r="QLD67" s="497"/>
      <c r="QLE67" s="497"/>
      <c r="QLF67" s="497"/>
      <c r="QLG67" s="497"/>
      <c r="QLH67" s="497"/>
      <c r="QLI67" s="497"/>
      <c r="QLJ67" s="497"/>
      <c r="QLK67" s="497"/>
      <c r="QLL67" s="497"/>
      <c r="QLM67" s="497"/>
      <c r="QLN67" s="497"/>
      <c r="QLO67" s="497"/>
      <c r="QLP67" s="497"/>
      <c r="QLQ67" s="497"/>
      <c r="QLR67" s="497"/>
      <c r="QLS67" s="497"/>
      <c r="QLT67" s="497"/>
      <c r="QLU67" s="497"/>
      <c r="QLV67" s="497"/>
      <c r="QLW67" s="497"/>
      <c r="QLX67" s="497"/>
      <c r="QLY67" s="497"/>
      <c r="QLZ67" s="497"/>
      <c r="QMA67" s="497"/>
      <c r="QMB67" s="497"/>
      <c r="QMC67" s="497"/>
      <c r="QMD67" s="497"/>
      <c r="QME67" s="497"/>
      <c r="QMF67" s="497"/>
      <c r="QMG67" s="497"/>
      <c r="QMH67" s="497"/>
      <c r="QMI67" s="497"/>
      <c r="QMJ67" s="497"/>
      <c r="QMK67" s="497"/>
      <c r="QML67" s="497"/>
      <c r="QMM67" s="497"/>
      <c r="QMN67" s="497"/>
      <c r="QMO67" s="497"/>
      <c r="QMP67" s="497"/>
      <c r="QMQ67" s="497"/>
      <c r="QMR67" s="497"/>
      <c r="QMS67" s="497"/>
      <c r="QMT67" s="497"/>
      <c r="QMU67" s="497"/>
      <c r="QMV67" s="497"/>
      <c r="QMW67" s="497"/>
      <c r="QMX67" s="497"/>
      <c r="QMY67" s="497"/>
      <c r="QMZ67" s="497"/>
      <c r="QNA67" s="497"/>
      <c r="QNB67" s="497"/>
      <c r="QNC67" s="497"/>
      <c r="QND67" s="497"/>
      <c r="QNE67" s="497"/>
      <c r="QNF67" s="497"/>
      <c r="QNG67" s="497"/>
      <c r="QNH67" s="497"/>
      <c r="QNI67" s="497"/>
      <c r="QNJ67" s="497"/>
      <c r="QNK67" s="497"/>
      <c r="QNL67" s="497"/>
      <c r="QNM67" s="497"/>
      <c r="QNN67" s="497"/>
      <c r="QNO67" s="497"/>
      <c r="QNP67" s="497"/>
      <c r="QNQ67" s="497"/>
      <c r="QNR67" s="497"/>
      <c r="QNS67" s="497"/>
      <c r="QNT67" s="497"/>
      <c r="QNU67" s="497"/>
      <c r="QNV67" s="497"/>
      <c r="QNW67" s="497"/>
      <c r="QNX67" s="497"/>
      <c r="QNY67" s="497"/>
      <c r="QNZ67" s="497"/>
      <c r="QOA67" s="497"/>
      <c r="QOB67" s="497"/>
      <c r="QOC67" s="497"/>
      <c r="QOD67" s="497"/>
      <c r="QOE67" s="497"/>
      <c r="QOF67" s="497"/>
      <c r="QOG67" s="497"/>
      <c r="QOH67" s="497"/>
      <c r="QOI67" s="497"/>
      <c r="QOJ67" s="497"/>
      <c r="QOK67" s="497"/>
      <c r="QOL67" s="497"/>
      <c r="QOM67" s="497"/>
      <c r="QON67" s="497"/>
      <c r="QOO67" s="497"/>
      <c r="QOP67" s="497"/>
      <c r="QOQ67" s="497"/>
      <c r="QOR67" s="497"/>
      <c r="QOS67" s="497"/>
      <c r="QOT67" s="497"/>
      <c r="QOU67" s="497"/>
      <c r="QOV67" s="497"/>
      <c r="QOW67" s="497"/>
      <c r="QOX67" s="497"/>
      <c r="QOY67" s="497"/>
      <c r="QOZ67" s="497"/>
      <c r="QPA67" s="497"/>
      <c r="QPB67" s="497"/>
      <c r="QPC67" s="497"/>
      <c r="QPD67" s="497"/>
      <c r="QPE67" s="497"/>
      <c r="QPF67" s="497"/>
      <c r="QPG67" s="497"/>
      <c r="QPH67" s="497"/>
      <c r="QPI67" s="497"/>
      <c r="QPJ67" s="497"/>
      <c r="QPK67" s="497"/>
      <c r="QPL67" s="497"/>
      <c r="QPM67" s="497"/>
      <c r="QPN67" s="497"/>
      <c r="QPO67" s="497"/>
      <c r="QPP67" s="497"/>
      <c r="QPQ67" s="497"/>
      <c r="QPR67" s="497"/>
      <c r="QPS67" s="497"/>
      <c r="QPT67" s="497"/>
      <c r="QPU67" s="497"/>
      <c r="QPV67" s="497"/>
      <c r="QPW67" s="497"/>
      <c r="QPX67" s="497"/>
      <c r="QPY67" s="497"/>
      <c r="QPZ67" s="497"/>
      <c r="QQA67" s="497"/>
      <c r="QQB67" s="497"/>
      <c r="QQC67" s="497"/>
      <c r="QQD67" s="497"/>
      <c r="QQE67" s="497"/>
      <c r="QQF67" s="497"/>
      <c r="QQG67" s="497"/>
      <c r="QQH67" s="497"/>
      <c r="QQI67" s="497"/>
      <c r="QQJ67" s="497"/>
      <c r="QQK67" s="497"/>
      <c r="QQL67" s="497"/>
      <c r="QQM67" s="497"/>
      <c r="QQN67" s="497"/>
      <c r="QQO67" s="497"/>
      <c r="QQP67" s="497"/>
      <c r="QQQ67" s="497"/>
      <c r="QQR67" s="497"/>
      <c r="QQS67" s="497"/>
      <c r="QQT67" s="497"/>
      <c r="QQU67" s="497"/>
      <c r="QQV67" s="497"/>
      <c r="QQW67" s="497"/>
      <c r="QQX67" s="497"/>
      <c r="QQY67" s="497"/>
      <c r="QQZ67" s="497"/>
      <c r="QRA67" s="497"/>
      <c r="QRB67" s="497"/>
      <c r="QRC67" s="497"/>
      <c r="QRD67" s="497"/>
      <c r="QRE67" s="497"/>
      <c r="QRF67" s="497"/>
      <c r="QRG67" s="497"/>
      <c r="QRH67" s="497"/>
      <c r="QRI67" s="497"/>
      <c r="QRJ67" s="497"/>
      <c r="QRK67" s="497"/>
      <c r="QRL67" s="497"/>
      <c r="QRM67" s="497"/>
      <c r="QRN67" s="497"/>
      <c r="QRO67" s="497"/>
      <c r="QRP67" s="497"/>
      <c r="QRQ67" s="497"/>
      <c r="QRR67" s="497"/>
      <c r="QRS67" s="497"/>
      <c r="QRT67" s="497"/>
      <c r="QRU67" s="497"/>
      <c r="QRV67" s="497"/>
      <c r="QRW67" s="497"/>
      <c r="QRX67" s="497"/>
      <c r="QRY67" s="497"/>
      <c r="QRZ67" s="497"/>
      <c r="QSA67" s="497"/>
      <c r="QSB67" s="497"/>
      <c r="QSC67" s="497"/>
      <c r="QSD67" s="497"/>
      <c r="QSE67" s="497"/>
      <c r="QSF67" s="497"/>
      <c r="QSG67" s="497"/>
      <c r="QSH67" s="497"/>
      <c r="QSI67" s="497"/>
      <c r="QSJ67" s="497"/>
      <c r="QSK67" s="497"/>
      <c r="QSL67" s="497"/>
      <c r="QSM67" s="497"/>
      <c r="QSN67" s="497"/>
      <c r="QSO67" s="497"/>
      <c r="QSP67" s="497"/>
      <c r="QSQ67" s="497"/>
      <c r="QSR67" s="497"/>
      <c r="QSS67" s="497"/>
      <c r="QST67" s="497"/>
      <c r="QSU67" s="497"/>
      <c r="QSV67" s="497"/>
      <c r="QSW67" s="497"/>
      <c r="QSX67" s="497"/>
      <c r="QSY67" s="497"/>
      <c r="QSZ67" s="497"/>
      <c r="QTA67" s="497"/>
      <c r="QTB67" s="497"/>
      <c r="QTC67" s="497"/>
      <c r="QTD67" s="497"/>
      <c r="QTE67" s="497"/>
      <c r="QTF67" s="497"/>
      <c r="QTG67" s="497"/>
      <c r="QTH67" s="497"/>
      <c r="QTI67" s="497"/>
      <c r="QTJ67" s="497"/>
      <c r="QTK67" s="497"/>
      <c r="QTL67" s="497"/>
      <c r="QTM67" s="497"/>
      <c r="QTN67" s="497"/>
      <c r="QTO67" s="497"/>
      <c r="QTP67" s="497"/>
      <c r="QTQ67" s="497"/>
      <c r="QTR67" s="497"/>
      <c r="QTS67" s="497"/>
      <c r="QTT67" s="497"/>
      <c r="QTU67" s="497"/>
      <c r="QTV67" s="497"/>
      <c r="QTW67" s="497"/>
      <c r="QTX67" s="497"/>
      <c r="QTY67" s="497"/>
      <c r="QTZ67" s="497"/>
      <c r="QUA67" s="497"/>
      <c r="QUB67" s="497"/>
      <c r="QUC67" s="497"/>
      <c r="QUD67" s="497"/>
      <c r="QUE67" s="497"/>
      <c r="QUF67" s="497"/>
      <c r="QUG67" s="497"/>
      <c r="QUH67" s="497"/>
      <c r="QUI67" s="497"/>
      <c r="QUJ67" s="497"/>
      <c r="QUK67" s="497"/>
      <c r="QUL67" s="497"/>
      <c r="QUM67" s="497"/>
      <c r="QUN67" s="497"/>
      <c r="QUO67" s="497"/>
      <c r="QUP67" s="497"/>
      <c r="QUQ67" s="497"/>
      <c r="QUR67" s="497"/>
      <c r="QUS67" s="497"/>
      <c r="QUT67" s="497"/>
      <c r="QUU67" s="497"/>
      <c r="QUV67" s="497"/>
      <c r="QUW67" s="497"/>
      <c r="QUX67" s="497"/>
      <c r="QUY67" s="497"/>
      <c r="QUZ67" s="497"/>
      <c r="QVA67" s="497"/>
      <c r="QVB67" s="497"/>
      <c r="QVC67" s="497"/>
      <c r="QVD67" s="497"/>
      <c r="QVE67" s="497"/>
      <c r="QVF67" s="497"/>
      <c r="QVG67" s="497"/>
      <c r="QVH67" s="497"/>
      <c r="QVI67" s="497"/>
      <c r="QVJ67" s="497"/>
      <c r="QVK67" s="497"/>
      <c r="QVL67" s="497"/>
      <c r="QVM67" s="497"/>
      <c r="QVN67" s="497"/>
      <c r="QVO67" s="497"/>
      <c r="QVP67" s="497"/>
      <c r="QVQ67" s="497"/>
      <c r="QVR67" s="497"/>
      <c r="QVS67" s="497"/>
      <c r="QVT67" s="497"/>
      <c r="QVU67" s="497"/>
      <c r="QVV67" s="497"/>
      <c r="QVW67" s="497"/>
      <c r="QVX67" s="497"/>
      <c r="QVY67" s="497"/>
      <c r="QVZ67" s="497"/>
      <c r="QWA67" s="497"/>
      <c r="QWB67" s="497"/>
      <c r="QWC67" s="497"/>
      <c r="QWD67" s="497"/>
      <c r="QWE67" s="497"/>
      <c r="QWF67" s="497"/>
      <c r="QWG67" s="497"/>
      <c r="QWH67" s="497"/>
      <c r="QWI67" s="497"/>
      <c r="QWJ67" s="497"/>
      <c r="QWK67" s="497"/>
      <c r="QWL67" s="497"/>
      <c r="QWM67" s="497"/>
      <c r="QWN67" s="497"/>
      <c r="QWO67" s="497"/>
      <c r="QWP67" s="497"/>
      <c r="QWQ67" s="497"/>
      <c r="QWR67" s="497"/>
      <c r="QWS67" s="497"/>
      <c r="QWT67" s="497"/>
      <c r="QWU67" s="497"/>
      <c r="QWV67" s="497"/>
      <c r="QWW67" s="497"/>
      <c r="QWX67" s="497"/>
      <c r="QWY67" s="497"/>
      <c r="QWZ67" s="497"/>
      <c r="QXA67" s="497"/>
      <c r="QXB67" s="497"/>
      <c r="QXC67" s="497"/>
      <c r="QXD67" s="497"/>
      <c r="QXE67" s="497"/>
      <c r="QXF67" s="497"/>
      <c r="QXG67" s="497"/>
      <c r="QXH67" s="497"/>
      <c r="QXI67" s="497"/>
      <c r="QXJ67" s="497"/>
      <c r="QXK67" s="497"/>
      <c r="QXL67" s="497"/>
      <c r="QXM67" s="497"/>
      <c r="QXN67" s="497"/>
      <c r="QXO67" s="497"/>
      <c r="QXP67" s="497"/>
      <c r="QXQ67" s="497"/>
      <c r="QXR67" s="497"/>
      <c r="QXS67" s="497"/>
      <c r="QXT67" s="497"/>
      <c r="QXU67" s="497"/>
      <c r="QXV67" s="497"/>
      <c r="QXW67" s="497"/>
      <c r="QXX67" s="497"/>
      <c r="QXY67" s="497"/>
      <c r="QXZ67" s="497"/>
      <c r="QYA67" s="497"/>
      <c r="QYB67" s="497"/>
      <c r="QYC67" s="497"/>
      <c r="QYD67" s="497"/>
      <c r="QYE67" s="497"/>
      <c r="QYF67" s="497"/>
      <c r="QYG67" s="497"/>
      <c r="QYH67" s="497"/>
      <c r="QYI67" s="497"/>
      <c r="QYJ67" s="497"/>
      <c r="QYK67" s="497"/>
      <c r="QYL67" s="497"/>
      <c r="QYM67" s="497"/>
      <c r="QYN67" s="497"/>
      <c r="QYO67" s="497"/>
      <c r="QYP67" s="497"/>
      <c r="QYQ67" s="497"/>
      <c r="QYR67" s="497"/>
      <c r="QYS67" s="497"/>
      <c r="QYT67" s="497"/>
      <c r="QYU67" s="497"/>
      <c r="QYV67" s="497"/>
      <c r="QYW67" s="497"/>
      <c r="QYX67" s="497"/>
      <c r="QYY67" s="497"/>
      <c r="QYZ67" s="497"/>
      <c r="QZA67" s="497"/>
      <c r="QZB67" s="497"/>
      <c r="QZC67" s="497"/>
      <c r="QZD67" s="497"/>
      <c r="QZE67" s="497"/>
      <c r="QZF67" s="497"/>
      <c r="QZG67" s="497"/>
      <c r="QZH67" s="497"/>
      <c r="QZI67" s="497"/>
      <c r="QZJ67" s="497"/>
      <c r="QZK67" s="497"/>
      <c r="QZL67" s="497"/>
      <c r="QZM67" s="497"/>
      <c r="QZN67" s="497"/>
      <c r="QZO67" s="497"/>
      <c r="QZP67" s="497"/>
      <c r="QZQ67" s="497"/>
      <c r="QZR67" s="497"/>
      <c r="QZS67" s="497"/>
      <c r="QZT67" s="497"/>
      <c r="QZU67" s="497"/>
      <c r="QZV67" s="497"/>
      <c r="QZW67" s="497"/>
      <c r="QZX67" s="497"/>
      <c r="QZY67" s="497"/>
      <c r="QZZ67" s="497"/>
      <c r="RAA67" s="497"/>
      <c r="RAB67" s="497"/>
      <c r="RAC67" s="497"/>
      <c r="RAD67" s="497"/>
      <c r="RAE67" s="497"/>
      <c r="RAF67" s="497"/>
      <c r="RAG67" s="497"/>
      <c r="RAH67" s="497"/>
      <c r="RAI67" s="497"/>
      <c r="RAJ67" s="497"/>
      <c r="RAK67" s="497"/>
      <c r="RAL67" s="497"/>
      <c r="RAM67" s="497"/>
      <c r="RAN67" s="497"/>
      <c r="RAO67" s="497"/>
      <c r="RAP67" s="497"/>
      <c r="RAQ67" s="497"/>
      <c r="RAR67" s="497"/>
      <c r="RAS67" s="497"/>
      <c r="RAT67" s="497"/>
      <c r="RAU67" s="497"/>
      <c r="RAV67" s="497"/>
      <c r="RAW67" s="497"/>
      <c r="RAX67" s="497"/>
      <c r="RAY67" s="497"/>
      <c r="RAZ67" s="497"/>
      <c r="RBA67" s="497"/>
      <c r="RBB67" s="497"/>
      <c r="RBC67" s="497"/>
      <c r="RBD67" s="497"/>
      <c r="RBE67" s="497"/>
      <c r="RBF67" s="497"/>
      <c r="RBG67" s="497"/>
      <c r="RBH67" s="497"/>
      <c r="RBI67" s="497"/>
      <c r="RBJ67" s="497"/>
      <c r="RBK67" s="497"/>
      <c r="RBL67" s="497"/>
      <c r="RBM67" s="497"/>
      <c r="RBN67" s="497"/>
      <c r="RBO67" s="497"/>
      <c r="RBP67" s="497"/>
      <c r="RBQ67" s="497"/>
      <c r="RBR67" s="497"/>
      <c r="RBS67" s="497"/>
      <c r="RBT67" s="497"/>
      <c r="RBU67" s="497"/>
      <c r="RBV67" s="497"/>
      <c r="RBW67" s="497"/>
      <c r="RBX67" s="497"/>
      <c r="RBY67" s="497"/>
      <c r="RBZ67" s="497"/>
      <c r="RCA67" s="497"/>
      <c r="RCB67" s="497"/>
      <c r="RCC67" s="497"/>
      <c r="RCD67" s="497"/>
      <c r="RCE67" s="497"/>
      <c r="RCF67" s="497"/>
      <c r="RCG67" s="497"/>
      <c r="RCH67" s="497"/>
      <c r="RCI67" s="497"/>
      <c r="RCJ67" s="497"/>
      <c r="RCK67" s="497"/>
      <c r="RCL67" s="497"/>
      <c r="RCM67" s="497"/>
      <c r="RCN67" s="497"/>
      <c r="RCO67" s="497"/>
      <c r="RCP67" s="497"/>
      <c r="RCQ67" s="497"/>
      <c r="RCR67" s="497"/>
      <c r="RCS67" s="497"/>
      <c r="RCT67" s="497"/>
      <c r="RCU67" s="497"/>
      <c r="RCV67" s="497"/>
      <c r="RCW67" s="497"/>
      <c r="RCX67" s="497"/>
      <c r="RCY67" s="497"/>
      <c r="RCZ67" s="497"/>
      <c r="RDA67" s="497"/>
      <c r="RDB67" s="497"/>
      <c r="RDC67" s="497"/>
      <c r="RDD67" s="497"/>
      <c r="RDE67" s="497"/>
      <c r="RDF67" s="497"/>
      <c r="RDG67" s="497"/>
      <c r="RDH67" s="497"/>
      <c r="RDI67" s="497"/>
      <c r="RDJ67" s="497"/>
      <c r="RDK67" s="497"/>
      <c r="RDL67" s="497"/>
      <c r="RDM67" s="497"/>
      <c r="RDN67" s="497"/>
      <c r="RDO67" s="497"/>
      <c r="RDP67" s="497"/>
      <c r="RDQ67" s="497"/>
      <c r="RDR67" s="497"/>
      <c r="RDS67" s="497"/>
      <c r="RDT67" s="497"/>
      <c r="RDU67" s="497"/>
      <c r="RDV67" s="497"/>
      <c r="RDW67" s="497"/>
      <c r="RDX67" s="497"/>
      <c r="RDY67" s="497"/>
      <c r="RDZ67" s="497"/>
      <c r="REA67" s="497"/>
      <c r="REB67" s="497"/>
      <c r="REC67" s="497"/>
      <c r="RED67" s="497"/>
      <c r="REE67" s="497"/>
      <c r="REF67" s="497"/>
      <c r="REG67" s="497"/>
      <c r="REH67" s="497"/>
      <c r="REI67" s="497"/>
      <c r="REJ67" s="497"/>
      <c r="REK67" s="497"/>
      <c r="REL67" s="497"/>
      <c r="REM67" s="497"/>
      <c r="REN67" s="497"/>
      <c r="REO67" s="497"/>
      <c r="REP67" s="497"/>
      <c r="REQ67" s="497"/>
      <c r="RER67" s="497"/>
      <c r="RES67" s="497"/>
      <c r="RET67" s="497"/>
      <c r="REU67" s="497"/>
      <c r="REV67" s="497"/>
      <c r="REW67" s="497"/>
      <c r="REX67" s="497"/>
      <c r="REY67" s="497"/>
      <c r="REZ67" s="497"/>
      <c r="RFA67" s="497"/>
      <c r="RFB67" s="497"/>
      <c r="RFC67" s="497"/>
      <c r="RFD67" s="497"/>
      <c r="RFE67" s="497"/>
      <c r="RFF67" s="497"/>
      <c r="RFG67" s="497"/>
      <c r="RFH67" s="497"/>
      <c r="RFI67" s="497"/>
      <c r="RFJ67" s="497"/>
      <c r="RFK67" s="497"/>
      <c r="RFL67" s="497"/>
      <c r="RFM67" s="497"/>
      <c r="RFN67" s="497"/>
      <c r="RFO67" s="497"/>
      <c r="RFP67" s="497"/>
      <c r="RFQ67" s="497"/>
      <c r="RFR67" s="497"/>
      <c r="RFS67" s="497"/>
      <c r="RFT67" s="497"/>
      <c r="RFU67" s="497"/>
      <c r="RFV67" s="497"/>
      <c r="RFW67" s="497"/>
      <c r="RFX67" s="497"/>
      <c r="RFY67" s="497"/>
      <c r="RFZ67" s="497"/>
      <c r="RGA67" s="497"/>
      <c r="RGB67" s="497"/>
      <c r="RGC67" s="497"/>
      <c r="RGD67" s="497"/>
      <c r="RGE67" s="497"/>
      <c r="RGF67" s="497"/>
      <c r="RGG67" s="497"/>
      <c r="RGH67" s="497"/>
      <c r="RGI67" s="497"/>
      <c r="RGJ67" s="497"/>
      <c r="RGK67" s="497"/>
      <c r="RGL67" s="497"/>
      <c r="RGM67" s="497"/>
      <c r="RGN67" s="497"/>
      <c r="RGO67" s="497"/>
      <c r="RGP67" s="497"/>
      <c r="RGQ67" s="497"/>
      <c r="RGR67" s="497"/>
      <c r="RGS67" s="497"/>
      <c r="RGT67" s="497"/>
      <c r="RGU67" s="497"/>
      <c r="RGV67" s="497"/>
      <c r="RGW67" s="497"/>
      <c r="RGX67" s="497"/>
      <c r="RGY67" s="497"/>
      <c r="RGZ67" s="497"/>
      <c r="RHA67" s="497"/>
      <c r="RHB67" s="497"/>
      <c r="RHC67" s="497"/>
      <c r="RHD67" s="497"/>
      <c r="RHE67" s="497"/>
      <c r="RHF67" s="497"/>
      <c r="RHG67" s="497"/>
      <c r="RHH67" s="497"/>
      <c r="RHI67" s="497"/>
      <c r="RHJ67" s="497"/>
      <c r="RHK67" s="497"/>
      <c r="RHL67" s="497"/>
      <c r="RHM67" s="497"/>
      <c r="RHN67" s="497"/>
      <c r="RHO67" s="497"/>
      <c r="RHP67" s="497"/>
      <c r="RHQ67" s="497"/>
      <c r="RHR67" s="497"/>
      <c r="RHS67" s="497"/>
      <c r="RHT67" s="497"/>
      <c r="RHU67" s="497"/>
      <c r="RHV67" s="497"/>
      <c r="RHW67" s="497"/>
      <c r="RHX67" s="497"/>
      <c r="RHY67" s="497"/>
      <c r="RHZ67" s="497"/>
      <c r="RIA67" s="497"/>
      <c r="RIB67" s="497"/>
      <c r="RIC67" s="497"/>
      <c r="RID67" s="497"/>
      <c r="RIE67" s="497"/>
      <c r="RIF67" s="497"/>
      <c r="RIG67" s="497"/>
      <c r="RIH67" s="497"/>
      <c r="RII67" s="497"/>
      <c r="RIJ67" s="497"/>
      <c r="RIK67" s="497"/>
      <c r="RIL67" s="497"/>
      <c r="RIM67" s="497"/>
      <c r="RIN67" s="497"/>
      <c r="RIO67" s="497"/>
      <c r="RIP67" s="497"/>
      <c r="RIQ67" s="497"/>
      <c r="RIR67" s="497"/>
      <c r="RIS67" s="497"/>
      <c r="RIT67" s="497"/>
      <c r="RIU67" s="497"/>
      <c r="RIV67" s="497"/>
      <c r="RIW67" s="497"/>
      <c r="RIX67" s="497"/>
      <c r="RIY67" s="497"/>
      <c r="RIZ67" s="497"/>
      <c r="RJA67" s="497"/>
      <c r="RJB67" s="497"/>
      <c r="RJC67" s="497"/>
      <c r="RJD67" s="497"/>
      <c r="RJE67" s="497"/>
      <c r="RJF67" s="497"/>
      <c r="RJG67" s="497"/>
      <c r="RJH67" s="497"/>
      <c r="RJI67" s="497"/>
      <c r="RJJ67" s="497"/>
      <c r="RJK67" s="497"/>
      <c r="RJL67" s="497"/>
      <c r="RJM67" s="497"/>
      <c r="RJN67" s="497"/>
      <c r="RJO67" s="497"/>
      <c r="RJP67" s="497"/>
      <c r="RJQ67" s="497"/>
      <c r="RJR67" s="497"/>
      <c r="RJS67" s="497"/>
      <c r="RJT67" s="497"/>
      <c r="RJU67" s="497"/>
      <c r="RJV67" s="497"/>
      <c r="RJW67" s="497"/>
      <c r="RJX67" s="497"/>
      <c r="RJY67" s="497"/>
      <c r="RJZ67" s="497"/>
      <c r="RKA67" s="497"/>
      <c r="RKB67" s="497"/>
      <c r="RKC67" s="497"/>
      <c r="RKD67" s="497"/>
      <c r="RKE67" s="497"/>
      <c r="RKF67" s="497"/>
      <c r="RKG67" s="497"/>
      <c r="RKH67" s="497"/>
      <c r="RKI67" s="497"/>
      <c r="RKJ67" s="497"/>
      <c r="RKK67" s="497"/>
      <c r="RKL67" s="497"/>
      <c r="RKM67" s="497"/>
      <c r="RKN67" s="497"/>
      <c r="RKO67" s="497"/>
      <c r="RKP67" s="497"/>
      <c r="RKQ67" s="497"/>
      <c r="RKR67" s="497"/>
      <c r="RKS67" s="497"/>
      <c r="RKT67" s="497"/>
      <c r="RKU67" s="497"/>
      <c r="RKV67" s="497"/>
      <c r="RKW67" s="497"/>
      <c r="RKX67" s="497"/>
      <c r="RKY67" s="497"/>
      <c r="RKZ67" s="497"/>
      <c r="RLA67" s="497"/>
      <c r="RLB67" s="497"/>
      <c r="RLC67" s="497"/>
      <c r="RLD67" s="497"/>
      <c r="RLE67" s="497"/>
      <c r="RLF67" s="497"/>
      <c r="RLG67" s="497"/>
      <c r="RLH67" s="497"/>
      <c r="RLI67" s="497"/>
      <c r="RLJ67" s="497"/>
      <c r="RLK67" s="497"/>
      <c r="RLL67" s="497"/>
      <c r="RLM67" s="497"/>
      <c r="RLN67" s="497"/>
      <c r="RLO67" s="497"/>
      <c r="RLP67" s="497"/>
      <c r="RLQ67" s="497"/>
      <c r="RLR67" s="497"/>
      <c r="RLS67" s="497"/>
      <c r="RLT67" s="497"/>
      <c r="RLU67" s="497"/>
      <c r="RLV67" s="497"/>
      <c r="RLW67" s="497"/>
      <c r="RLX67" s="497"/>
      <c r="RLY67" s="497"/>
      <c r="RLZ67" s="497"/>
      <c r="RMA67" s="497"/>
      <c r="RMB67" s="497"/>
      <c r="RMC67" s="497"/>
      <c r="RMD67" s="497"/>
      <c r="RME67" s="497"/>
      <c r="RMF67" s="497"/>
      <c r="RMG67" s="497"/>
      <c r="RMH67" s="497"/>
      <c r="RMI67" s="497"/>
      <c r="RMJ67" s="497"/>
      <c r="RMK67" s="497"/>
      <c r="RML67" s="497"/>
      <c r="RMM67" s="497"/>
      <c r="RMN67" s="497"/>
      <c r="RMO67" s="497"/>
      <c r="RMP67" s="497"/>
      <c r="RMQ67" s="497"/>
      <c r="RMR67" s="497"/>
      <c r="RMS67" s="497"/>
      <c r="RMT67" s="497"/>
      <c r="RMU67" s="497"/>
      <c r="RMV67" s="497"/>
      <c r="RMW67" s="497"/>
      <c r="RMX67" s="497"/>
      <c r="RMY67" s="497"/>
      <c r="RMZ67" s="497"/>
      <c r="RNA67" s="497"/>
      <c r="RNB67" s="497"/>
      <c r="RNC67" s="497"/>
      <c r="RND67" s="497"/>
      <c r="RNE67" s="497"/>
      <c r="RNF67" s="497"/>
      <c r="RNG67" s="497"/>
      <c r="RNH67" s="497"/>
      <c r="RNI67" s="497"/>
      <c r="RNJ67" s="497"/>
      <c r="RNK67" s="497"/>
      <c r="RNL67" s="497"/>
      <c r="RNM67" s="497"/>
      <c r="RNN67" s="497"/>
      <c r="RNO67" s="497"/>
      <c r="RNP67" s="497"/>
      <c r="RNQ67" s="497"/>
      <c r="RNR67" s="497"/>
      <c r="RNS67" s="497"/>
      <c r="RNT67" s="497"/>
      <c r="RNU67" s="497"/>
      <c r="RNV67" s="497"/>
      <c r="RNW67" s="497"/>
      <c r="RNX67" s="497"/>
      <c r="RNY67" s="497"/>
      <c r="RNZ67" s="497"/>
      <c r="ROA67" s="497"/>
      <c r="ROB67" s="497"/>
      <c r="ROC67" s="497"/>
      <c r="ROD67" s="497"/>
      <c r="ROE67" s="497"/>
      <c r="ROF67" s="497"/>
      <c r="ROG67" s="497"/>
      <c r="ROH67" s="497"/>
      <c r="ROI67" s="497"/>
      <c r="ROJ67" s="497"/>
      <c r="ROK67" s="497"/>
      <c r="ROL67" s="497"/>
      <c r="ROM67" s="497"/>
      <c r="RON67" s="497"/>
      <c r="ROO67" s="497"/>
      <c r="ROP67" s="497"/>
      <c r="ROQ67" s="497"/>
      <c r="ROR67" s="497"/>
      <c r="ROS67" s="497"/>
      <c r="ROT67" s="497"/>
      <c r="ROU67" s="497"/>
      <c r="ROV67" s="497"/>
      <c r="ROW67" s="497"/>
      <c r="ROX67" s="497"/>
      <c r="ROY67" s="497"/>
      <c r="ROZ67" s="497"/>
      <c r="RPA67" s="497"/>
      <c r="RPB67" s="497"/>
      <c r="RPC67" s="497"/>
      <c r="RPD67" s="497"/>
      <c r="RPE67" s="497"/>
      <c r="RPF67" s="497"/>
      <c r="RPG67" s="497"/>
      <c r="RPH67" s="497"/>
      <c r="RPI67" s="497"/>
      <c r="RPJ67" s="497"/>
      <c r="RPK67" s="497"/>
      <c r="RPL67" s="497"/>
      <c r="RPM67" s="497"/>
      <c r="RPN67" s="497"/>
      <c r="RPO67" s="497"/>
      <c r="RPP67" s="497"/>
      <c r="RPQ67" s="497"/>
      <c r="RPR67" s="497"/>
      <c r="RPS67" s="497"/>
      <c r="RPT67" s="497"/>
      <c r="RPU67" s="497"/>
      <c r="RPV67" s="497"/>
      <c r="RPW67" s="497"/>
      <c r="RPX67" s="497"/>
      <c r="RPY67" s="497"/>
      <c r="RPZ67" s="497"/>
      <c r="RQA67" s="497"/>
      <c r="RQB67" s="497"/>
      <c r="RQC67" s="497"/>
      <c r="RQD67" s="497"/>
      <c r="RQE67" s="497"/>
      <c r="RQF67" s="497"/>
      <c r="RQG67" s="497"/>
      <c r="RQH67" s="497"/>
      <c r="RQI67" s="497"/>
      <c r="RQJ67" s="497"/>
      <c r="RQK67" s="497"/>
      <c r="RQL67" s="497"/>
      <c r="RQM67" s="497"/>
      <c r="RQN67" s="497"/>
      <c r="RQO67" s="497"/>
      <c r="RQP67" s="497"/>
      <c r="RQQ67" s="497"/>
      <c r="RQR67" s="497"/>
      <c r="RQS67" s="497"/>
      <c r="RQT67" s="497"/>
      <c r="RQU67" s="497"/>
      <c r="RQV67" s="497"/>
      <c r="RQW67" s="497"/>
      <c r="RQX67" s="497"/>
      <c r="RQY67" s="497"/>
      <c r="RQZ67" s="497"/>
      <c r="RRA67" s="497"/>
      <c r="RRB67" s="497"/>
      <c r="RRC67" s="497"/>
      <c r="RRD67" s="497"/>
      <c r="RRE67" s="497"/>
      <c r="RRF67" s="497"/>
      <c r="RRG67" s="497"/>
      <c r="RRH67" s="497"/>
      <c r="RRI67" s="497"/>
      <c r="RRJ67" s="497"/>
      <c r="RRK67" s="497"/>
      <c r="RRL67" s="497"/>
      <c r="RRM67" s="497"/>
      <c r="RRN67" s="497"/>
      <c r="RRO67" s="497"/>
      <c r="RRP67" s="497"/>
      <c r="RRQ67" s="497"/>
      <c r="RRR67" s="497"/>
      <c r="RRS67" s="497"/>
      <c r="RRT67" s="497"/>
      <c r="RRU67" s="497"/>
      <c r="RRV67" s="497"/>
      <c r="RRW67" s="497"/>
      <c r="RRX67" s="497"/>
      <c r="RRY67" s="497"/>
      <c r="RRZ67" s="497"/>
      <c r="RSA67" s="497"/>
      <c r="RSB67" s="497"/>
      <c r="RSC67" s="497"/>
      <c r="RSD67" s="497"/>
      <c r="RSE67" s="497"/>
      <c r="RSF67" s="497"/>
      <c r="RSG67" s="497"/>
      <c r="RSH67" s="497"/>
      <c r="RSI67" s="497"/>
      <c r="RSJ67" s="497"/>
      <c r="RSK67" s="497"/>
      <c r="RSL67" s="497"/>
      <c r="RSM67" s="497"/>
      <c r="RSN67" s="497"/>
      <c r="RSO67" s="497"/>
      <c r="RSP67" s="497"/>
      <c r="RSQ67" s="497"/>
      <c r="RSR67" s="497"/>
      <c r="RSS67" s="497"/>
      <c r="RST67" s="497"/>
      <c r="RSU67" s="497"/>
      <c r="RSV67" s="497"/>
      <c r="RSW67" s="497"/>
      <c r="RSX67" s="497"/>
      <c r="RSY67" s="497"/>
      <c r="RSZ67" s="497"/>
      <c r="RTA67" s="497"/>
      <c r="RTB67" s="497"/>
      <c r="RTC67" s="497"/>
      <c r="RTD67" s="497"/>
      <c r="RTE67" s="497"/>
      <c r="RTF67" s="497"/>
      <c r="RTG67" s="497"/>
      <c r="RTH67" s="497"/>
      <c r="RTI67" s="497"/>
      <c r="RTJ67" s="497"/>
      <c r="RTK67" s="497"/>
      <c r="RTL67" s="497"/>
      <c r="RTM67" s="497"/>
      <c r="RTN67" s="497"/>
      <c r="RTO67" s="497"/>
      <c r="RTP67" s="497"/>
      <c r="RTQ67" s="497"/>
      <c r="RTR67" s="497"/>
      <c r="RTS67" s="497"/>
      <c r="RTT67" s="497"/>
      <c r="RTU67" s="497"/>
      <c r="RTV67" s="497"/>
      <c r="RTW67" s="497"/>
      <c r="RTX67" s="497"/>
      <c r="RTY67" s="497"/>
      <c r="RTZ67" s="497"/>
      <c r="RUA67" s="497"/>
      <c r="RUB67" s="497"/>
      <c r="RUC67" s="497"/>
      <c r="RUD67" s="497"/>
      <c r="RUE67" s="497"/>
      <c r="RUF67" s="497"/>
      <c r="RUG67" s="497"/>
      <c r="RUH67" s="497"/>
      <c r="RUI67" s="497"/>
      <c r="RUJ67" s="497"/>
      <c r="RUK67" s="497"/>
      <c r="RUL67" s="497"/>
      <c r="RUM67" s="497"/>
      <c r="RUN67" s="497"/>
      <c r="RUO67" s="497"/>
      <c r="RUP67" s="497"/>
      <c r="RUQ67" s="497"/>
      <c r="RUR67" s="497"/>
      <c r="RUS67" s="497"/>
      <c r="RUT67" s="497"/>
      <c r="RUU67" s="497"/>
      <c r="RUV67" s="497"/>
      <c r="RUW67" s="497"/>
      <c r="RUX67" s="497"/>
      <c r="RUY67" s="497"/>
      <c r="RUZ67" s="497"/>
      <c r="RVA67" s="497"/>
      <c r="RVB67" s="497"/>
      <c r="RVC67" s="497"/>
      <c r="RVD67" s="497"/>
      <c r="RVE67" s="497"/>
      <c r="RVF67" s="497"/>
      <c r="RVG67" s="497"/>
      <c r="RVH67" s="497"/>
      <c r="RVI67" s="497"/>
      <c r="RVJ67" s="497"/>
      <c r="RVK67" s="497"/>
      <c r="RVL67" s="497"/>
      <c r="RVM67" s="497"/>
      <c r="RVN67" s="497"/>
      <c r="RVO67" s="497"/>
      <c r="RVP67" s="497"/>
      <c r="RVQ67" s="497"/>
      <c r="RVR67" s="497"/>
      <c r="RVS67" s="497"/>
      <c r="RVT67" s="497"/>
      <c r="RVU67" s="497"/>
      <c r="RVV67" s="497"/>
      <c r="RVW67" s="497"/>
      <c r="RVX67" s="497"/>
      <c r="RVY67" s="497"/>
      <c r="RVZ67" s="497"/>
      <c r="RWA67" s="497"/>
      <c r="RWB67" s="497"/>
      <c r="RWC67" s="497"/>
      <c r="RWD67" s="497"/>
      <c r="RWE67" s="497"/>
      <c r="RWF67" s="497"/>
      <c r="RWG67" s="497"/>
      <c r="RWH67" s="497"/>
      <c r="RWI67" s="497"/>
      <c r="RWJ67" s="497"/>
      <c r="RWK67" s="497"/>
      <c r="RWL67" s="497"/>
      <c r="RWM67" s="497"/>
      <c r="RWN67" s="497"/>
      <c r="RWO67" s="497"/>
      <c r="RWP67" s="497"/>
      <c r="RWQ67" s="497"/>
      <c r="RWR67" s="497"/>
      <c r="RWS67" s="497"/>
      <c r="RWT67" s="497"/>
      <c r="RWU67" s="497"/>
      <c r="RWV67" s="497"/>
      <c r="RWW67" s="497"/>
      <c r="RWX67" s="497"/>
      <c r="RWY67" s="497"/>
      <c r="RWZ67" s="497"/>
      <c r="RXA67" s="497"/>
      <c r="RXB67" s="497"/>
      <c r="RXC67" s="497"/>
      <c r="RXD67" s="497"/>
      <c r="RXE67" s="497"/>
      <c r="RXF67" s="497"/>
      <c r="RXG67" s="497"/>
      <c r="RXH67" s="497"/>
      <c r="RXI67" s="497"/>
      <c r="RXJ67" s="497"/>
      <c r="RXK67" s="497"/>
      <c r="RXL67" s="497"/>
      <c r="RXM67" s="497"/>
      <c r="RXN67" s="497"/>
      <c r="RXO67" s="497"/>
      <c r="RXP67" s="497"/>
      <c r="RXQ67" s="497"/>
      <c r="RXR67" s="497"/>
      <c r="RXS67" s="497"/>
      <c r="RXT67" s="497"/>
      <c r="RXU67" s="497"/>
      <c r="RXV67" s="497"/>
      <c r="RXW67" s="497"/>
      <c r="RXX67" s="497"/>
      <c r="RXY67" s="497"/>
      <c r="RXZ67" s="497"/>
      <c r="RYA67" s="497"/>
      <c r="RYB67" s="497"/>
      <c r="RYC67" s="497"/>
      <c r="RYD67" s="497"/>
      <c r="RYE67" s="497"/>
      <c r="RYF67" s="497"/>
      <c r="RYG67" s="497"/>
      <c r="RYH67" s="497"/>
      <c r="RYI67" s="497"/>
      <c r="RYJ67" s="497"/>
      <c r="RYK67" s="497"/>
      <c r="RYL67" s="497"/>
      <c r="RYM67" s="497"/>
      <c r="RYN67" s="497"/>
      <c r="RYO67" s="497"/>
      <c r="RYP67" s="497"/>
      <c r="RYQ67" s="497"/>
      <c r="RYR67" s="497"/>
      <c r="RYS67" s="497"/>
      <c r="RYT67" s="497"/>
      <c r="RYU67" s="497"/>
      <c r="RYV67" s="497"/>
      <c r="RYW67" s="497"/>
      <c r="RYX67" s="497"/>
      <c r="RYY67" s="497"/>
      <c r="RYZ67" s="497"/>
      <c r="RZA67" s="497"/>
      <c r="RZB67" s="497"/>
      <c r="RZC67" s="497"/>
      <c r="RZD67" s="497"/>
      <c r="RZE67" s="497"/>
      <c r="RZF67" s="497"/>
      <c r="RZG67" s="497"/>
      <c r="RZH67" s="497"/>
      <c r="RZI67" s="497"/>
      <c r="RZJ67" s="497"/>
      <c r="RZK67" s="497"/>
      <c r="RZL67" s="497"/>
      <c r="RZM67" s="497"/>
      <c r="RZN67" s="497"/>
      <c r="RZO67" s="497"/>
      <c r="RZP67" s="497"/>
      <c r="RZQ67" s="497"/>
      <c r="RZR67" s="497"/>
      <c r="RZS67" s="497"/>
      <c r="RZT67" s="497"/>
      <c r="RZU67" s="497"/>
      <c r="RZV67" s="497"/>
      <c r="RZW67" s="497"/>
      <c r="RZX67" s="497"/>
      <c r="RZY67" s="497"/>
      <c r="RZZ67" s="497"/>
      <c r="SAA67" s="497"/>
      <c r="SAB67" s="497"/>
      <c r="SAC67" s="497"/>
      <c r="SAD67" s="497"/>
      <c r="SAE67" s="497"/>
      <c r="SAF67" s="497"/>
      <c r="SAG67" s="497"/>
      <c r="SAH67" s="497"/>
      <c r="SAI67" s="497"/>
      <c r="SAJ67" s="497"/>
      <c r="SAK67" s="497"/>
      <c r="SAL67" s="497"/>
      <c r="SAM67" s="497"/>
      <c r="SAN67" s="497"/>
      <c r="SAO67" s="497"/>
      <c r="SAP67" s="497"/>
      <c r="SAQ67" s="497"/>
      <c r="SAR67" s="497"/>
      <c r="SAS67" s="497"/>
      <c r="SAT67" s="497"/>
      <c r="SAU67" s="497"/>
      <c r="SAV67" s="497"/>
      <c r="SAW67" s="497"/>
      <c r="SAX67" s="497"/>
      <c r="SAY67" s="497"/>
      <c r="SAZ67" s="497"/>
      <c r="SBA67" s="497"/>
      <c r="SBB67" s="497"/>
      <c r="SBC67" s="497"/>
      <c r="SBD67" s="497"/>
      <c r="SBE67" s="497"/>
      <c r="SBF67" s="497"/>
      <c r="SBG67" s="497"/>
      <c r="SBH67" s="497"/>
      <c r="SBI67" s="497"/>
      <c r="SBJ67" s="497"/>
      <c r="SBK67" s="497"/>
      <c r="SBL67" s="497"/>
      <c r="SBM67" s="497"/>
      <c r="SBN67" s="497"/>
      <c r="SBO67" s="497"/>
      <c r="SBP67" s="497"/>
      <c r="SBQ67" s="497"/>
      <c r="SBR67" s="497"/>
      <c r="SBS67" s="497"/>
      <c r="SBT67" s="497"/>
      <c r="SBU67" s="497"/>
      <c r="SBV67" s="497"/>
      <c r="SBW67" s="497"/>
      <c r="SBX67" s="497"/>
      <c r="SBY67" s="497"/>
      <c r="SBZ67" s="497"/>
      <c r="SCA67" s="497"/>
      <c r="SCB67" s="497"/>
      <c r="SCC67" s="497"/>
      <c r="SCD67" s="497"/>
      <c r="SCE67" s="497"/>
      <c r="SCF67" s="497"/>
      <c r="SCG67" s="497"/>
      <c r="SCH67" s="497"/>
      <c r="SCI67" s="497"/>
      <c r="SCJ67" s="497"/>
      <c r="SCK67" s="497"/>
      <c r="SCL67" s="497"/>
      <c r="SCM67" s="497"/>
      <c r="SCN67" s="497"/>
      <c r="SCO67" s="497"/>
      <c r="SCP67" s="497"/>
      <c r="SCQ67" s="497"/>
      <c r="SCR67" s="497"/>
      <c r="SCS67" s="497"/>
      <c r="SCT67" s="497"/>
      <c r="SCU67" s="497"/>
      <c r="SCV67" s="497"/>
      <c r="SCW67" s="497"/>
      <c r="SCX67" s="497"/>
      <c r="SCY67" s="497"/>
      <c r="SCZ67" s="497"/>
      <c r="SDA67" s="497"/>
      <c r="SDB67" s="497"/>
      <c r="SDC67" s="497"/>
      <c r="SDD67" s="497"/>
      <c r="SDE67" s="497"/>
      <c r="SDF67" s="497"/>
      <c r="SDG67" s="497"/>
      <c r="SDH67" s="497"/>
      <c r="SDI67" s="497"/>
      <c r="SDJ67" s="497"/>
      <c r="SDK67" s="497"/>
      <c r="SDL67" s="497"/>
      <c r="SDM67" s="497"/>
      <c r="SDN67" s="497"/>
      <c r="SDO67" s="497"/>
      <c r="SDP67" s="497"/>
      <c r="SDQ67" s="497"/>
      <c r="SDR67" s="497"/>
      <c r="SDS67" s="497"/>
      <c r="SDT67" s="497"/>
      <c r="SDU67" s="497"/>
      <c r="SDV67" s="497"/>
      <c r="SDW67" s="497"/>
      <c r="SDX67" s="497"/>
      <c r="SDY67" s="497"/>
      <c r="SDZ67" s="497"/>
      <c r="SEA67" s="497"/>
      <c r="SEB67" s="497"/>
      <c r="SEC67" s="497"/>
      <c r="SED67" s="497"/>
      <c r="SEE67" s="497"/>
      <c r="SEF67" s="497"/>
      <c r="SEG67" s="497"/>
      <c r="SEH67" s="497"/>
      <c r="SEI67" s="497"/>
      <c r="SEJ67" s="497"/>
      <c r="SEK67" s="497"/>
      <c r="SEL67" s="497"/>
      <c r="SEM67" s="497"/>
      <c r="SEN67" s="497"/>
      <c r="SEO67" s="497"/>
      <c r="SEP67" s="497"/>
      <c r="SEQ67" s="497"/>
      <c r="SER67" s="497"/>
      <c r="SES67" s="497"/>
      <c r="SET67" s="497"/>
      <c r="SEU67" s="497"/>
      <c r="SEV67" s="497"/>
      <c r="SEW67" s="497"/>
      <c r="SEX67" s="497"/>
      <c r="SEY67" s="497"/>
      <c r="SEZ67" s="497"/>
      <c r="SFA67" s="497"/>
      <c r="SFB67" s="497"/>
      <c r="SFC67" s="497"/>
      <c r="SFD67" s="497"/>
      <c r="SFE67" s="497"/>
      <c r="SFF67" s="497"/>
      <c r="SFG67" s="497"/>
      <c r="SFH67" s="497"/>
      <c r="SFI67" s="497"/>
      <c r="SFJ67" s="497"/>
      <c r="SFK67" s="497"/>
      <c r="SFL67" s="497"/>
      <c r="SFM67" s="497"/>
      <c r="SFN67" s="497"/>
      <c r="SFO67" s="497"/>
      <c r="SFP67" s="497"/>
      <c r="SFQ67" s="497"/>
      <c r="SFR67" s="497"/>
      <c r="SFS67" s="497"/>
      <c r="SFT67" s="497"/>
      <c r="SFU67" s="497"/>
      <c r="SFV67" s="497"/>
      <c r="SFW67" s="497"/>
      <c r="SFX67" s="497"/>
      <c r="SFY67" s="497"/>
      <c r="SFZ67" s="497"/>
      <c r="SGA67" s="497"/>
      <c r="SGB67" s="497"/>
      <c r="SGC67" s="497"/>
      <c r="SGD67" s="497"/>
      <c r="SGE67" s="497"/>
      <c r="SGF67" s="497"/>
      <c r="SGG67" s="497"/>
      <c r="SGH67" s="497"/>
      <c r="SGI67" s="497"/>
      <c r="SGJ67" s="497"/>
      <c r="SGK67" s="497"/>
      <c r="SGL67" s="497"/>
      <c r="SGM67" s="497"/>
      <c r="SGN67" s="497"/>
      <c r="SGO67" s="497"/>
      <c r="SGP67" s="497"/>
      <c r="SGQ67" s="497"/>
      <c r="SGR67" s="497"/>
      <c r="SGS67" s="497"/>
      <c r="SGT67" s="497"/>
      <c r="SGU67" s="497"/>
      <c r="SGV67" s="497"/>
      <c r="SGW67" s="497"/>
      <c r="SGX67" s="497"/>
      <c r="SGY67" s="497"/>
      <c r="SGZ67" s="497"/>
      <c r="SHA67" s="497"/>
      <c r="SHB67" s="497"/>
      <c r="SHC67" s="497"/>
      <c r="SHD67" s="497"/>
      <c r="SHE67" s="497"/>
      <c r="SHF67" s="497"/>
      <c r="SHG67" s="497"/>
      <c r="SHH67" s="497"/>
      <c r="SHI67" s="497"/>
      <c r="SHJ67" s="497"/>
      <c r="SHK67" s="497"/>
      <c r="SHL67" s="497"/>
      <c r="SHM67" s="497"/>
      <c r="SHN67" s="497"/>
      <c r="SHO67" s="497"/>
      <c r="SHP67" s="497"/>
      <c r="SHQ67" s="497"/>
      <c r="SHR67" s="497"/>
      <c r="SHS67" s="497"/>
      <c r="SHT67" s="497"/>
      <c r="SHU67" s="497"/>
      <c r="SHV67" s="497"/>
      <c r="SHW67" s="497"/>
      <c r="SHX67" s="497"/>
      <c r="SHY67" s="497"/>
      <c r="SHZ67" s="497"/>
      <c r="SIA67" s="497"/>
      <c r="SIB67" s="497"/>
      <c r="SIC67" s="497"/>
      <c r="SID67" s="497"/>
      <c r="SIE67" s="497"/>
      <c r="SIF67" s="497"/>
      <c r="SIG67" s="497"/>
      <c r="SIH67" s="497"/>
      <c r="SII67" s="497"/>
      <c r="SIJ67" s="497"/>
      <c r="SIK67" s="497"/>
      <c r="SIL67" s="497"/>
      <c r="SIM67" s="497"/>
      <c r="SIN67" s="497"/>
      <c r="SIO67" s="497"/>
      <c r="SIP67" s="497"/>
      <c r="SIQ67" s="497"/>
      <c r="SIR67" s="497"/>
      <c r="SIS67" s="497"/>
      <c r="SIT67" s="497"/>
      <c r="SIU67" s="497"/>
      <c r="SIV67" s="497"/>
      <c r="SIW67" s="497"/>
      <c r="SIX67" s="497"/>
      <c r="SIY67" s="497"/>
      <c r="SIZ67" s="497"/>
      <c r="SJA67" s="497"/>
      <c r="SJB67" s="497"/>
      <c r="SJC67" s="497"/>
      <c r="SJD67" s="497"/>
      <c r="SJE67" s="497"/>
      <c r="SJF67" s="497"/>
      <c r="SJG67" s="497"/>
      <c r="SJH67" s="497"/>
      <c r="SJI67" s="497"/>
      <c r="SJJ67" s="497"/>
      <c r="SJK67" s="497"/>
      <c r="SJL67" s="497"/>
      <c r="SJM67" s="497"/>
      <c r="SJN67" s="497"/>
      <c r="SJO67" s="497"/>
      <c r="SJP67" s="497"/>
      <c r="SJQ67" s="497"/>
      <c r="SJR67" s="497"/>
      <c r="SJS67" s="497"/>
      <c r="SJT67" s="497"/>
      <c r="SJU67" s="497"/>
      <c r="SJV67" s="497"/>
      <c r="SJW67" s="497"/>
      <c r="SJX67" s="497"/>
      <c r="SJY67" s="497"/>
      <c r="SJZ67" s="497"/>
      <c r="SKA67" s="497"/>
      <c r="SKB67" s="497"/>
      <c r="SKC67" s="497"/>
      <c r="SKD67" s="497"/>
      <c r="SKE67" s="497"/>
      <c r="SKF67" s="497"/>
      <c r="SKG67" s="497"/>
      <c r="SKH67" s="497"/>
      <c r="SKI67" s="497"/>
      <c r="SKJ67" s="497"/>
      <c r="SKK67" s="497"/>
      <c r="SKL67" s="497"/>
      <c r="SKM67" s="497"/>
      <c r="SKN67" s="497"/>
      <c r="SKO67" s="497"/>
      <c r="SKP67" s="497"/>
      <c r="SKQ67" s="497"/>
      <c r="SKR67" s="497"/>
      <c r="SKS67" s="497"/>
      <c r="SKT67" s="497"/>
      <c r="SKU67" s="497"/>
      <c r="SKV67" s="497"/>
      <c r="SKW67" s="497"/>
      <c r="SKX67" s="497"/>
      <c r="SKY67" s="497"/>
      <c r="SKZ67" s="497"/>
      <c r="SLA67" s="497"/>
      <c r="SLB67" s="497"/>
      <c r="SLC67" s="497"/>
      <c r="SLD67" s="497"/>
      <c r="SLE67" s="497"/>
      <c r="SLF67" s="497"/>
      <c r="SLG67" s="497"/>
      <c r="SLH67" s="497"/>
      <c r="SLI67" s="497"/>
      <c r="SLJ67" s="497"/>
      <c r="SLK67" s="497"/>
      <c r="SLL67" s="497"/>
      <c r="SLM67" s="497"/>
      <c r="SLN67" s="497"/>
      <c r="SLO67" s="497"/>
      <c r="SLP67" s="497"/>
      <c r="SLQ67" s="497"/>
      <c r="SLR67" s="497"/>
      <c r="SLS67" s="497"/>
      <c r="SLT67" s="497"/>
      <c r="SLU67" s="497"/>
      <c r="SLV67" s="497"/>
      <c r="SLW67" s="497"/>
      <c r="SLX67" s="497"/>
      <c r="SLY67" s="497"/>
      <c r="SLZ67" s="497"/>
      <c r="SMA67" s="497"/>
      <c r="SMB67" s="497"/>
      <c r="SMC67" s="497"/>
      <c r="SMD67" s="497"/>
      <c r="SME67" s="497"/>
      <c r="SMF67" s="497"/>
      <c r="SMG67" s="497"/>
      <c r="SMH67" s="497"/>
      <c r="SMI67" s="497"/>
      <c r="SMJ67" s="497"/>
      <c r="SMK67" s="497"/>
      <c r="SML67" s="497"/>
      <c r="SMM67" s="497"/>
      <c r="SMN67" s="497"/>
      <c r="SMO67" s="497"/>
      <c r="SMP67" s="497"/>
      <c r="SMQ67" s="497"/>
      <c r="SMR67" s="497"/>
      <c r="SMS67" s="497"/>
      <c r="SMT67" s="497"/>
      <c r="SMU67" s="497"/>
      <c r="SMV67" s="497"/>
      <c r="SMW67" s="497"/>
      <c r="SMX67" s="497"/>
      <c r="SMY67" s="497"/>
      <c r="SMZ67" s="497"/>
      <c r="SNA67" s="497"/>
      <c r="SNB67" s="497"/>
      <c r="SNC67" s="497"/>
      <c r="SND67" s="497"/>
      <c r="SNE67" s="497"/>
      <c r="SNF67" s="497"/>
      <c r="SNG67" s="497"/>
      <c r="SNH67" s="497"/>
      <c r="SNI67" s="497"/>
      <c r="SNJ67" s="497"/>
      <c r="SNK67" s="497"/>
      <c r="SNL67" s="497"/>
      <c r="SNM67" s="497"/>
      <c r="SNN67" s="497"/>
      <c r="SNO67" s="497"/>
      <c r="SNP67" s="497"/>
      <c r="SNQ67" s="497"/>
      <c r="SNR67" s="497"/>
      <c r="SNS67" s="497"/>
      <c r="SNT67" s="497"/>
      <c r="SNU67" s="497"/>
      <c r="SNV67" s="497"/>
      <c r="SNW67" s="497"/>
      <c r="SNX67" s="497"/>
      <c r="SNY67" s="497"/>
      <c r="SNZ67" s="497"/>
      <c r="SOA67" s="497"/>
      <c r="SOB67" s="497"/>
      <c r="SOC67" s="497"/>
      <c r="SOD67" s="497"/>
      <c r="SOE67" s="497"/>
      <c r="SOF67" s="497"/>
      <c r="SOG67" s="497"/>
      <c r="SOH67" s="497"/>
      <c r="SOI67" s="497"/>
      <c r="SOJ67" s="497"/>
      <c r="SOK67" s="497"/>
      <c r="SOL67" s="497"/>
      <c r="SOM67" s="497"/>
      <c r="SON67" s="497"/>
      <c r="SOO67" s="497"/>
      <c r="SOP67" s="497"/>
      <c r="SOQ67" s="497"/>
      <c r="SOR67" s="497"/>
      <c r="SOS67" s="497"/>
      <c r="SOT67" s="497"/>
      <c r="SOU67" s="497"/>
      <c r="SOV67" s="497"/>
      <c r="SOW67" s="497"/>
      <c r="SOX67" s="497"/>
      <c r="SOY67" s="497"/>
      <c r="SOZ67" s="497"/>
      <c r="SPA67" s="497"/>
      <c r="SPB67" s="497"/>
      <c r="SPC67" s="497"/>
      <c r="SPD67" s="497"/>
      <c r="SPE67" s="497"/>
      <c r="SPF67" s="497"/>
      <c r="SPG67" s="497"/>
      <c r="SPH67" s="497"/>
      <c r="SPI67" s="497"/>
      <c r="SPJ67" s="497"/>
      <c r="SPK67" s="497"/>
      <c r="SPL67" s="497"/>
      <c r="SPM67" s="497"/>
      <c r="SPN67" s="497"/>
      <c r="SPO67" s="497"/>
      <c r="SPP67" s="497"/>
      <c r="SPQ67" s="497"/>
      <c r="SPR67" s="497"/>
      <c r="SPS67" s="497"/>
      <c r="SPT67" s="497"/>
      <c r="SPU67" s="497"/>
      <c r="SPV67" s="497"/>
      <c r="SPW67" s="497"/>
      <c r="SPX67" s="497"/>
      <c r="SPY67" s="497"/>
      <c r="SPZ67" s="497"/>
      <c r="SQA67" s="497"/>
      <c r="SQB67" s="497"/>
      <c r="SQC67" s="497"/>
      <c r="SQD67" s="497"/>
      <c r="SQE67" s="497"/>
      <c r="SQF67" s="497"/>
      <c r="SQG67" s="497"/>
      <c r="SQH67" s="497"/>
      <c r="SQI67" s="497"/>
      <c r="SQJ67" s="497"/>
      <c r="SQK67" s="497"/>
      <c r="SQL67" s="497"/>
      <c r="SQM67" s="497"/>
      <c r="SQN67" s="497"/>
      <c r="SQO67" s="497"/>
      <c r="SQP67" s="497"/>
      <c r="SQQ67" s="497"/>
      <c r="SQR67" s="497"/>
      <c r="SQS67" s="497"/>
      <c r="SQT67" s="497"/>
      <c r="SQU67" s="497"/>
      <c r="SQV67" s="497"/>
      <c r="SQW67" s="497"/>
      <c r="SQX67" s="497"/>
      <c r="SQY67" s="497"/>
      <c r="SQZ67" s="497"/>
      <c r="SRA67" s="497"/>
      <c r="SRB67" s="497"/>
      <c r="SRC67" s="497"/>
      <c r="SRD67" s="497"/>
      <c r="SRE67" s="497"/>
      <c r="SRF67" s="497"/>
      <c r="SRG67" s="497"/>
      <c r="SRH67" s="497"/>
      <c r="SRI67" s="497"/>
      <c r="SRJ67" s="497"/>
      <c r="SRK67" s="497"/>
      <c r="SRL67" s="497"/>
      <c r="SRM67" s="497"/>
      <c r="SRN67" s="497"/>
      <c r="SRO67" s="497"/>
      <c r="SRP67" s="497"/>
      <c r="SRQ67" s="497"/>
      <c r="SRR67" s="497"/>
      <c r="SRS67" s="497"/>
      <c r="SRT67" s="497"/>
      <c r="SRU67" s="497"/>
      <c r="SRV67" s="497"/>
      <c r="SRW67" s="497"/>
      <c r="SRX67" s="497"/>
      <c r="SRY67" s="497"/>
      <c r="SRZ67" s="497"/>
      <c r="SSA67" s="497"/>
      <c r="SSB67" s="497"/>
      <c r="SSC67" s="497"/>
      <c r="SSD67" s="497"/>
      <c r="SSE67" s="497"/>
      <c r="SSF67" s="497"/>
      <c r="SSG67" s="497"/>
      <c r="SSH67" s="497"/>
      <c r="SSI67" s="497"/>
      <c r="SSJ67" s="497"/>
      <c r="SSK67" s="497"/>
      <c r="SSL67" s="497"/>
      <c r="SSM67" s="497"/>
      <c r="SSN67" s="497"/>
      <c r="SSO67" s="497"/>
      <c r="SSP67" s="497"/>
      <c r="SSQ67" s="497"/>
      <c r="SSR67" s="497"/>
      <c r="SSS67" s="497"/>
      <c r="SST67" s="497"/>
      <c r="SSU67" s="497"/>
      <c r="SSV67" s="497"/>
      <c r="SSW67" s="497"/>
      <c r="SSX67" s="497"/>
      <c r="SSY67" s="497"/>
      <c r="SSZ67" s="497"/>
      <c r="STA67" s="497"/>
      <c r="STB67" s="497"/>
      <c r="STC67" s="497"/>
      <c r="STD67" s="497"/>
      <c r="STE67" s="497"/>
      <c r="STF67" s="497"/>
      <c r="STG67" s="497"/>
      <c r="STH67" s="497"/>
      <c r="STI67" s="497"/>
      <c r="STJ67" s="497"/>
      <c r="STK67" s="497"/>
      <c r="STL67" s="497"/>
      <c r="STM67" s="497"/>
      <c r="STN67" s="497"/>
      <c r="STO67" s="497"/>
      <c r="STP67" s="497"/>
      <c r="STQ67" s="497"/>
      <c r="STR67" s="497"/>
      <c r="STS67" s="497"/>
      <c r="STT67" s="497"/>
      <c r="STU67" s="497"/>
      <c r="STV67" s="497"/>
      <c r="STW67" s="497"/>
      <c r="STX67" s="497"/>
      <c r="STY67" s="497"/>
      <c r="STZ67" s="497"/>
      <c r="SUA67" s="497"/>
      <c r="SUB67" s="497"/>
      <c r="SUC67" s="497"/>
      <c r="SUD67" s="497"/>
      <c r="SUE67" s="497"/>
      <c r="SUF67" s="497"/>
      <c r="SUG67" s="497"/>
      <c r="SUH67" s="497"/>
      <c r="SUI67" s="497"/>
      <c r="SUJ67" s="497"/>
      <c r="SUK67" s="497"/>
      <c r="SUL67" s="497"/>
      <c r="SUM67" s="497"/>
      <c r="SUN67" s="497"/>
      <c r="SUO67" s="497"/>
      <c r="SUP67" s="497"/>
      <c r="SUQ67" s="497"/>
      <c r="SUR67" s="497"/>
      <c r="SUS67" s="497"/>
      <c r="SUT67" s="497"/>
      <c r="SUU67" s="497"/>
      <c r="SUV67" s="497"/>
      <c r="SUW67" s="497"/>
      <c r="SUX67" s="497"/>
      <c r="SUY67" s="497"/>
      <c r="SUZ67" s="497"/>
      <c r="SVA67" s="497"/>
      <c r="SVB67" s="497"/>
      <c r="SVC67" s="497"/>
      <c r="SVD67" s="497"/>
      <c r="SVE67" s="497"/>
      <c r="SVF67" s="497"/>
      <c r="SVG67" s="497"/>
      <c r="SVH67" s="497"/>
      <c r="SVI67" s="497"/>
      <c r="SVJ67" s="497"/>
      <c r="SVK67" s="497"/>
      <c r="SVL67" s="497"/>
      <c r="SVM67" s="497"/>
      <c r="SVN67" s="497"/>
      <c r="SVO67" s="497"/>
      <c r="SVP67" s="497"/>
      <c r="SVQ67" s="497"/>
      <c r="SVR67" s="497"/>
      <c r="SVS67" s="497"/>
      <c r="SVT67" s="497"/>
      <c r="SVU67" s="497"/>
      <c r="SVV67" s="497"/>
      <c r="SVW67" s="497"/>
      <c r="SVX67" s="497"/>
      <c r="SVY67" s="497"/>
      <c r="SVZ67" s="497"/>
      <c r="SWA67" s="497"/>
      <c r="SWB67" s="497"/>
      <c r="SWC67" s="497"/>
      <c r="SWD67" s="497"/>
      <c r="SWE67" s="497"/>
      <c r="SWF67" s="497"/>
      <c r="SWG67" s="497"/>
      <c r="SWH67" s="497"/>
      <c r="SWI67" s="497"/>
      <c r="SWJ67" s="497"/>
      <c r="SWK67" s="497"/>
      <c r="SWL67" s="497"/>
      <c r="SWM67" s="497"/>
      <c r="SWN67" s="497"/>
      <c r="SWO67" s="497"/>
      <c r="SWP67" s="497"/>
      <c r="SWQ67" s="497"/>
      <c r="SWR67" s="497"/>
      <c r="SWS67" s="497"/>
      <c r="SWT67" s="497"/>
      <c r="SWU67" s="497"/>
      <c r="SWV67" s="497"/>
      <c r="SWW67" s="497"/>
      <c r="SWX67" s="497"/>
      <c r="SWY67" s="497"/>
      <c r="SWZ67" s="497"/>
      <c r="SXA67" s="497"/>
      <c r="SXB67" s="497"/>
      <c r="SXC67" s="497"/>
      <c r="SXD67" s="497"/>
      <c r="SXE67" s="497"/>
      <c r="SXF67" s="497"/>
      <c r="SXG67" s="497"/>
      <c r="SXH67" s="497"/>
      <c r="SXI67" s="497"/>
      <c r="SXJ67" s="497"/>
      <c r="SXK67" s="497"/>
      <c r="SXL67" s="497"/>
      <c r="SXM67" s="497"/>
      <c r="SXN67" s="497"/>
      <c r="SXO67" s="497"/>
      <c r="SXP67" s="497"/>
      <c r="SXQ67" s="497"/>
      <c r="SXR67" s="497"/>
      <c r="SXS67" s="497"/>
      <c r="SXT67" s="497"/>
      <c r="SXU67" s="497"/>
      <c r="SXV67" s="497"/>
      <c r="SXW67" s="497"/>
      <c r="SXX67" s="497"/>
      <c r="SXY67" s="497"/>
      <c r="SXZ67" s="497"/>
      <c r="SYA67" s="497"/>
      <c r="SYB67" s="497"/>
      <c r="SYC67" s="497"/>
      <c r="SYD67" s="497"/>
      <c r="SYE67" s="497"/>
      <c r="SYF67" s="497"/>
      <c r="SYG67" s="497"/>
      <c r="SYH67" s="497"/>
      <c r="SYI67" s="497"/>
      <c r="SYJ67" s="497"/>
      <c r="SYK67" s="497"/>
      <c r="SYL67" s="497"/>
      <c r="SYM67" s="497"/>
      <c r="SYN67" s="497"/>
      <c r="SYO67" s="497"/>
      <c r="SYP67" s="497"/>
      <c r="SYQ67" s="497"/>
      <c r="SYR67" s="497"/>
      <c r="SYS67" s="497"/>
      <c r="SYT67" s="497"/>
      <c r="SYU67" s="497"/>
      <c r="SYV67" s="497"/>
      <c r="SYW67" s="497"/>
      <c r="SYX67" s="497"/>
      <c r="SYY67" s="497"/>
      <c r="SYZ67" s="497"/>
      <c r="SZA67" s="497"/>
      <c r="SZB67" s="497"/>
      <c r="SZC67" s="497"/>
      <c r="SZD67" s="497"/>
      <c r="SZE67" s="497"/>
      <c r="SZF67" s="497"/>
      <c r="SZG67" s="497"/>
      <c r="SZH67" s="497"/>
      <c r="SZI67" s="497"/>
      <c r="SZJ67" s="497"/>
      <c r="SZK67" s="497"/>
      <c r="SZL67" s="497"/>
      <c r="SZM67" s="497"/>
      <c r="SZN67" s="497"/>
      <c r="SZO67" s="497"/>
      <c r="SZP67" s="497"/>
      <c r="SZQ67" s="497"/>
      <c r="SZR67" s="497"/>
      <c r="SZS67" s="497"/>
      <c r="SZT67" s="497"/>
      <c r="SZU67" s="497"/>
      <c r="SZV67" s="497"/>
      <c r="SZW67" s="497"/>
      <c r="SZX67" s="497"/>
      <c r="SZY67" s="497"/>
      <c r="SZZ67" s="497"/>
      <c r="TAA67" s="497"/>
      <c r="TAB67" s="497"/>
      <c r="TAC67" s="497"/>
      <c r="TAD67" s="497"/>
      <c r="TAE67" s="497"/>
      <c r="TAF67" s="497"/>
      <c r="TAG67" s="497"/>
      <c r="TAH67" s="497"/>
      <c r="TAI67" s="497"/>
      <c r="TAJ67" s="497"/>
      <c r="TAK67" s="497"/>
      <c r="TAL67" s="497"/>
      <c r="TAM67" s="497"/>
      <c r="TAN67" s="497"/>
      <c r="TAO67" s="497"/>
      <c r="TAP67" s="497"/>
      <c r="TAQ67" s="497"/>
      <c r="TAR67" s="497"/>
      <c r="TAS67" s="497"/>
      <c r="TAT67" s="497"/>
      <c r="TAU67" s="497"/>
      <c r="TAV67" s="497"/>
      <c r="TAW67" s="497"/>
      <c r="TAX67" s="497"/>
      <c r="TAY67" s="497"/>
      <c r="TAZ67" s="497"/>
      <c r="TBA67" s="497"/>
      <c r="TBB67" s="497"/>
      <c r="TBC67" s="497"/>
      <c r="TBD67" s="497"/>
      <c r="TBE67" s="497"/>
      <c r="TBF67" s="497"/>
      <c r="TBG67" s="497"/>
      <c r="TBH67" s="497"/>
      <c r="TBI67" s="497"/>
      <c r="TBJ67" s="497"/>
      <c r="TBK67" s="497"/>
      <c r="TBL67" s="497"/>
      <c r="TBM67" s="497"/>
      <c r="TBN67" s="497"/>
      <c r="TBO67" s="497"/>
      <c r="TBP67" s="497"/>
      <c r="TBQ67" s="497"/>
      <c r="TBR67" s="497"/>
      <c r="TBS67" s="497"/>
      <c r="TBT67" s="497"/>
      <c r="TBU67" s="497"/>
      <c r="TBV67" s="497"/>
      <c r="TBW67" s="497"/>
      <c r="TBX67" s="497"/>
      <c r="TBY67" s="497"/>
      <c r="TBZ67" s="497"/>
      <c r="TCA67" s="497"/>
      <c r="TCB67" s="497"/>
      <c r="TCC67" s="497"/>
      <c r="TCD67" s="497"/>
      <c r="TCE67" s="497"/>
      <c r="TCF67" s="497"/>
      <c r="TCG67" s="497"/>
      <c r="TCH67" s="497"/>
      <c r="TCI67" s="497"/>
      <c r="TCJ67" s="497"/>
      <c r="TCK67" s="497"/>
      <c r="TCL67" s="497"/>
      <c r="TCM67" s="497"/>
      <c r="TCN67" s="497"/>
      <c r="TCO67" s="497"/>
      <c r="TCP67" s="497"/>
      <c r="TCQ67" s="497"/>
      <c r="TCR67" s="497"/>
      <c r="TCS67" s="497"/>
      <c r="TCT67" s="497"/>
      <c r="TCU67" s="497"/>
      <c r="TCV67" s="497"/>
      <c r="TCW67" s="497"/>
      <c r="TCX67" s="497"/>
      <c r="TCY67" s="497"/>
      <c r="TCZ67" s="497"/>
      <c r="TDA67" s="497"/>
      <c r="TDB67" s="497"/>
      <c r="TDC67" s="497"/>
      <c r="TDD67" s="497"/>
      <c r="TDE67" s="497"/>
      <c r="TDF67" s="497"/>
      <c r="TDG67" s="497"/>
      <c r="TDH67" s="497"/>
      <c r="TDI67" s="497"/>
      <c r="TDJ67" s="497"/>
      <c r="TDK67" s="497"/>
      <c r="TDL67" s="497"/>
      <c r="TDM67" s="497"/>
      <c r="TDN67" s="497"/>
      <c r="TDO67" s="497"/>
      <c r="TDP67" s="497"/>
      <c r="TDQ67" s="497"/>
      <c r="TDR67" s="497"/>
      <c r="TDS67" s="497"/>
      <c r="TDT67" s="497"/>
      <c r="TDU67" s="497"/>
      <c r="TDV67" s="497"/>
      <c r="TDW67" s="497"/>
      <c r="TDX67" s="497"/>
      <c r="TDY67" s="497"/>
      <c r="TDZ67" s="497"/>
      <c r="TEA67" s="497"/>
      <c r="TEB67" s="497"/>
      <c r="TEC67" s="497"/>
      <c r="TED67" s="497"/>
      <c r="TEE67" s="497"/>
      <c r="TEF67" s="497"/>
      <c r="TEG67" s="497"/>
      <c r="TEH67" s="497"/>
      <c r="TEI67" s="497"/>
      <c r="TEJ67" s="497"/>
      <c r="TEK67" s="497"/>
      <c r="TEL67" s="497"/>
      <c r="TEM67" s="497"/>
      <c r="TEN67" s="497"/>
      <c r="TEO67" s="497"/>
      <c r="TEP67" s="497"/>
      <c r="TEQ67" s="497"/>
      <c r="TER67" s="497"/>
      <c r="TES67" s="497"/>
      <c r="TET67" s="497"/>
      <c r="TEU67" s="497"/>
      <c r="TEV67" s="497"/>
      <c r="TEW67" s="497"/>
      <c r="TEX67" s="497"/>
      <c r="TEY67" s="497"/>
      <c r="TEZ67" s="497"/>
      <c r="TFA67" s="497"/>
      <c r="TFB67" s="497"/>
      <c r="TFC67" s="497"/>
      <c r="TFD67" s="497"/>
      <c r="TFE67" s="497"/>
      <c r="TFF67" s="497"/>
      <c r="TFG67" s="497"/>
      <c r="TFH67" s="497"/>
      <c r="TFI67" s="497"/>
      <c r="TFJ67" s="497"/>
      <c r="TFK67" s="497"/>
      <c r="TFL67" s="497"/>
      <c r="TFM67" s="497"/>
      <c r="TFN67" s="497"/>
      <c r="TFO67" s="497"/>
      <c r="TFP67" s="497"/>
      <c r="TFQ67" s="497"/>
      <c r="TFR67" s="497"/>
      <c r="TFS67" s="497"/>
      <c r="TFT67" s="497"/>
      <c r="TFU67" s="497"/>
      <c r="TFV67" s="497"/>
      <c r="TFW67" s="497"/>
      <c r="TFX67" s="497"/>
      <c r="TFY67" s="497"/>
      <c r="TFZ67" s="497"/>
      <c r="TGA67" s="497"/>
      <c r="TGB67" s="497"/>
      <c r="TGC67" s="497"/>
      <c r="TGD67" s="497"/>
      <c r="TGE67" s="497"/>
      <c r="TGF67" s="497"/>
      <c r="TGG67" s="497"/>
      <c r="TGH67" s="497"/>
      <c r="TGI67" s="497"/>
      <c r="TGJ67" s="497"/>
      <c r="TGK67" s="497"/>
      <c r="TGL67" s="497"/>
      <c r="TGM67" s="497"/>
      <c r="TGN67" s="497"/>
      <c r="TGO67" s="497"/>
      <c r="TGP67" s="497"/>
      <c r="TGQ67" s="497"/>
      <c r="TGR67" s="497"/>
      <c r="TGS67" s="497"/>
      <c r="TGT67" s="497"/>
      <c r="TGU67" s="497"/>
      <c r="TGV67" s="497"/>
      <c r="TGW67" s="497"/>
      <c r="TGX67" s="497"/>
      <c r="TGY67" s="497"/>
      <c r="TGZ67" s="497"/>
      <c r="THA67" s="497"/>
      <c r="THB67" s="497"/>
      <c r="THC67" s="497"/>
      <c r="THD67" s="497"/>
      <c r="THE67" s="497"/>
      <c r="THF67" s="497"/>
      <c r="THG67" s="497"/>
      <c r="THH67" s="497"/>
      <c r="THI67" s="497"/>
      <c r="THJ67" s="497"/>
      <c r="THK67" s="497"/>
      <c r="THL67" s="497"/>
      <c r="THM67" s="497"/>
      <c r="THN67" s="497"/>
      <c r="THO67" s="497"/>
      <c r="THP67" s="497"/>
      <c r="THQ67" s="497"/>
      <c r="THR67" s="497"/>
      <c r="THS67" s="497"/>
      <c r="THT67" s="497"/>
      <c r="THU67" s="497"/>
      <c r="THV67" s="497"/>
      <c r="THW67" s="497"/>
      <c r="THX67" s="497"/>
      <c r="THY67" s="497"/>
      <c r="THZ67" s="497"/>
      <c r="TIA67" s="497"/>
      <c r="TIB67" s="497"/>
      <c r="TIC67" s="497"/>
      <c r="TID67" s="497"/>
      <c r="TIE67" s="497"/>
      <c r="TIF67" s="497"/>
      <c r="TIG67" s="497"/>
      <c r="TIH67" s="497"/>
      <c r="TII67" s="497"/>
      <c r="TIJ67" s="497"/>
      <c r="TIK67" s="497"/>
      <c r="TIL67" s="497"/>
      <c r="TIM67" s="497"/>
      <c r="TIN67" s="497"/>
      <c r="TIO67" s="497"/>
      <c r="TIP67" s="497"/>
      <c r="TIQ67" s="497"/>
      <c r="TIR67" s="497"/>
      <c r="TIS67" s="497"/>
      <c r="TIT67" s="497"/>
      <c r="TIU67" s="497"/>
      <c r="TIV67" s="497"/>
      <c r="TIW67" s="497"/>
      <c r="TIX67" s="497"/>
      <c r="TIY67" s="497"/>
      <c r="TIZ67" s="497"/>
      <c r="TJA67" s="497"/>
      <c r="TJB67" s="497"/>
      <c r="TJC67" s="497"/>
      <c r="TJD67" s="497"/>
      <c r="TJE67" s="497"/>
      <c r="TJF67" s="497"/>
      <c r="TJG67" s="497"/>
      <c r="TJH67" s="497"/>
      <c r="TJI67" s="497"/>
      <c r="TJJ67" s="497"/>
      <c r="TJK67" s="497"/>
      <c r="TJL67" s="497"/>
      <c r="TJM67" s="497"/>
      <c r="TJN67" s="497"/>
      <c r="TJO67" s="497"/>
      <c r="TJP67" s="497"/>
      <c r="TJQ67" s="497"/>
      <c r="TJR67" s="497"/>
      <c r="TJS67" s="497"/>
      <c r="TJT67" s="497"/>
      <c r="TJU67" s="497"/>
      <c r="TJV67" s="497"/>
      <c r="TJW67" s="497"/>
      <c r="TJX67" s="497"/>
      <c r="TJY67" s="497"/>
      <c r="TJZ67" s="497"/>
      <c r="TKA67" s="497"/>
      <c r="TKB67" s="497"/>
      <c r="TKC67" s="497"/>
      <c r="TKD67" s="497"/>
      <c r="TKE67" s="497"/>
      <c r="TKF67" s="497"/>
      <c r="TKG67" s="497"/>
      <c r="TKH67" s="497"/>
      <c r="TKI67" s="497"/>
      <c r="TKJ67" s="497"/>
      <c r="TKK67" s="497"/>
      <c r="TKL67" s="497"/>
      <c r="TKM67" s="497"/>
      <c r="TKN67" s="497"/>
      <c r="TKO67" s="497"/>
      <c r="TKP67" s="497"/>
      <c r="TKQ67" s="497"/>
      <c r="TKR67" s="497"/>
      <c r="TKS67" s="497"/>
      <c r="TKT67" s="497"/>
      <c r="TKU67" s="497"/>
      <c r="TKV67" s="497"/>
      <c r="TKW67" s="497"/>
      <c r="TKX67" s="497"/>
      <c r="TKY67" s="497"/>
      <c r="TKZ67" s="497"/>
      <c r="TLA67" s="497"/>
      <c r="TLB67" s="497"/>
      <c r="TLC67" s="497"/>
      <c r="TLD67" s="497"/>
      <c r="TLE67" s="497"/>
      <c r="TLF67" s="497"/>
      <c r="TLG67" s="497"/>
      <c r="TLH67" s="497"/>
      <c r="TLI67" s="497"/>
      <c r="TLJ67" s="497"/>
      <c r="TLK67" s="497"/>
      <c r="TLL67" s="497"/>
      <c r="TLM67" s="497"/>
      <c r="TLN67" s="497"/>
      <c r="TLO67" s="497"/>
      <c r="TLP67" s="497"/>
      <c r="TLQ67" s="497"/>
      <c r="TLR67" s="497"/>
      <c r="TLS67" s="497"/>
      <c r="TLT67" s="497"/>
      <c r="TLU67" s="497"/>
      <c r="TLV67" s="497"/>
      <c r="TLW67" s="497"/>
      <c r="TLX67" s="497"/>
      <c r="TLY67" s="497"/>
      <c r="TLZ67" s="497"/>
      <c r="TMA67" s="497"/>
      <c r="TMB67" s="497"/>
      <c r="TMC67" s="497"/>
      <c r="TMD67" s="497"/>
      <c r="TME67" s="497"/>
      <c r="TMF67" s="497"/>
      <c r="TMG67" s="497"/>
      <c r="TMH67" s="497"/>
      <c r="TMI67" s="497"/>
      <c r="TMJ67" s="497"/>
      <c r="TMK67" s="497"/>
      <c r="TML67" s="497"/>
      <c r="TMM67" s="497"/>
      <c r="TMN67" s="497"/>
      <c r="TMO67" s="497"/>
      <c r="TMP67" s="497"/>
      <c r="TMQ67" s="497"/>
      <c r="TMR67" s="497"/>
      <c r="TMS67" s="497"/>
      <c r="TMT67" s="497"/>
      <c r="TMU67" s="497"/>
      <c r="TMV67" s="497"/>
      <c r="TMW67" s="497"/>
      <c r="TMX67" s="497"/>
      <c r="TMY67" s="497"/>
      <c r="TMZ67" s="497"/>
      <c r="TNA67" s="497"/>
      <c r="TNB67" s="497"/>
      <c r="TNC67" s="497"/>
      <c r="TND67" s="497"/>
      <c r="TNE67" s="497"/>
      <c r="TNF67" s="497"/>
      <c r="TNG67" s="497"/>
      <c r="TNH67" s="497"/>
      <c r="TNI67" s="497"/>
      <c r="TNJ67" s="497"/>
      <c r="TNK67" s="497"/>
      <c r="TNL67" s="497"/>
      <c r="TNM67" s="497"/>
      <c r="TNN67" s="497"/>
      <c r="TNO67" s="497"/>
      <c r="TNP67" s="497"/>
      <c r="TNQ67" s="497"/>
      <c r="TNR67" s="497"/>
      <c r="TNS67" s="497"/>
      <c r="TNT67" s="497"/>
      <c r="TNU67" s="497"/>
      <c r="TNV67" s="497"/>
      <c r="TNW67" s="497"/>
      <c r="TNX67" s="497"/>
      <c r="TNY67" s="497"/>
      <c r="TNZ67" s="497"/>
      <c r="TOA67" s="497"/>
      <c r="TOB67" s="497"/>
      <c r="TOC67" s="497"/>
      <c r="TOD67" s="497"/>
      <c r="TOE67" s="497"/>
      <c r="TOF67" s="497"/>
      <c r="TOG67" s="497"/>
      <c r="TOH67" s="497"/>
      <c r="TOI67" s="497"/>
      <c r="TOJ67" s="497"/>
      <c r="TOK67" s="497"/>
      <c r="TOL67" s="497"/>
      <c r="TOM67" s="497"/>
      <c r="TON67" s="497"/>
      <c r="TOO67" s="497"/>
      <c r="TOP67" s="497"/>
      <c r="TOQ67" s="497"/>
      <c r="TOR67" s="497"/>
      <c r="TOS67" s="497"/>
      <c r="TOT67" s="497"/>
      <c r="TOU67" s="497"/>
      <c r="TOV67" s="497"/>
      <c r="TOW67" s="497"/>
      <c r="TOX67" s="497"/>
      <c r="TOY67" s="497"/>
      <c r="TOZ67" s="497"/>
      <c r="TPA67" s="497"/>
      <c r="TPB67" s="497"/>
      <c r="TPC67" s="497"/>
      <c r="TPD67" s="497"/>
      <c r="TPE67" s="497"/>
      <c r="TPF67" s="497"/>
      <c r="TPG67" s="497"/>
      <c r="TPH67" s="497"/>
      <c r="TPI67" s="497"/>
      <c r="TPJ67" s="497"/>
      <c r="TPK67" s="497"/>
      <c r="TPL67" s="497"/>
      <c r="TPM67" s="497"/>
      <c r="TPN67" s="497"/>
      <c r="TPO67" s="497"/>
      <c r="TPP67" s="497"/>
      <c r="TPQ67" s="497"/>
      <c r="TPR67" s="497"/>
      <c r="TPS67" s="497"/>
      <c r="TPT67" s="497"/>
      <c r="TPU67" s="497"/>
      <c r="TPV67" s="497"/>
      <c r="TPW67" s="497"/>
      <c r="TPX67" s="497"/>
      <c r="TPY67" s="497"/>
      <c r="TPZ67" s="497"/>
      <c r="TQA67" s="497"/>
      <c r="TQB67" s="497"/>
      <c r="TQC67" s="497"/>
      <c r="TQD67" s="497"/>
      <c r="TQE67" s="497"/>
      <c r="TQF67" s="497"/>
      <c r="TQG67" s="497"/>
      <c r="TQH67" s="497"/>
      <c r="TQI67" s="497"/>
      <c r="TQJ67" s="497"/>
      <c r="TQK67" s="497"/>
      <c r="TQL67" s="497"/>
      <c r="TQM67" s="497"/>
      <c r="TQN67" s="497"/>
      <c r="TQO67" s="497"/>
      <c r="TQP67" s="497"/>
      <c r="TQQ67" s="497"/>
      <c r="TQR67" s="497"/>
      <c r="TQS67" s="497"/>
      <c r="TQT67" s="497"/>
      <c r="TQU67" s="497"/>
      <c r="TQV67" s="497"/>
      <c r="TQW67" s="497"/>
      <c r="TQX67" s="497"/>
      <c r="TQY67" s="497"/>
      <c r="TQZ67" s="497"/>
      <c r="TRA67" s="497"/>
      <c r="TRB67" s="497"/>
      <c r="TRC67" s="497"/>
      <c r="TRD67" s="497"/>
      <c r="TRE67" s="497"/>
      <c r="TRF67" s="497"/>
      <c r="TRG67" s="497"/>
      <c r="TRH67" s="497"/>
      <c r="TRI67" s="497"/>
      <c r="TRJ67" s="497"/>
      <c r="TRK67" s="497"/>
      <c r="TRL67" s="497"/>
      <c r="TRM67" s="497"/>
      <c r="TRN67" s="497"/>
      <c r="TRO67" s="497"/>
      <c r="TRP67" s="497"/>
      <c r="TRQ67" s="497"/>
      <c r="TRR67" s="497"/>
      <c r="TRS67" s="497"/>
      <c r="TRT67" s="497"/>
      <c r="TRU67" s="497"/>
      <c r="TRV67" s="497"/>
      <c r="TRW67" s="497"/>
      <c r="TRX67" s="497"/>
      <c r="TRY67" s="497"/>
      <c r="TRZ67" s="497"/>
      <c r="TSA67" s="497"/>
      <c r="TSB67" s="497"/>
      <c r="TSC67" s="497"/>
      <c r="TSD67" s="497"/>
      <c r="TSE67" s="497"/>
      <c r="TSF67" s="497"/>
      <c r="TSG67" s="497"/>
      <c r="TSH67" s="497"/>
      <c r="TSI67" s="497"/>
      <c r="TSJ67" s="497"/>
      <c r="TSK67" s="497"/>
      <c r="TSL67" s="497"/>
      <c r="TSM67" s="497"/>
      <c r="TSN67" s="497"/>
      <c r="TSO67" s="497"/>
      <c r="TSP67" s="497"/>
      <c r="TSQ67" s="497"/>
      <c r="TSR67" s="497"/>
      <c r="TSS67" s="497"/>
      <c r="TST67" s="497"/>
      <c r="TSU67" s="497"/>
      <c r="TSV67" s="497"/>
      <c r="TSW67" s="497"/>
      <c r="TSX67" s="497"/>
      <c r="TSY67" s="497"/>
      <c r="TSZ67" s="497"/>
      <c r="TTA67" s="497"/>
      <c r="TTB67" s="497"/>
      <c r="TTC67" s="497"/>
      <c r="TTD67" s="497"/>
      <c r="TTE67" s="497"/>
      <c r="TTF67" s="497"/>
      <c r="TTG67" s="497"/>
      <c r="TTH67" s="497"/>
      <c r="TTI67" s="497"/>
      <c r="TTJ67" s="497"/>
      <c r="TTK67" s="497"/>
      <c r="TTL67" s="497"/>
      <c r="TTM67" s="497"/>
      <c r="TTN67" s="497"/>
      <c r="TTO67" s="497"/>
      <c r="TTP67" s="497"/>
      <c r="TTQ67" s="497"/>
      <c r="TTR67" s="497"/>
      <c r="TTS67" s="497"/>
      <c r="TTT67" s="497"/>
      <c r="TTU67" s="497"/>
      <c r="TTV67" s="497"/>
      <c r="TTW67" s="497"/>
      <c r="TTX67" s="497"/>
      <c r="TTY67" s="497"/>
      <c r="TTZ67" s="497"/>
      <c r="TUA67" s="497"/>
      <c r="TUB67" s="497"/>
      <c r="TUC67" s="497"/>
      <c r="TUD67" s="497"/>
      <c r="TUE67" s="497"/>
      <c r="TUF67" s="497"/>
      <c r="TUG67" s="497"/>
      <c r="TUH67" s="497"/>
      <c r="TUI67" s="497"/>
      <c r="TUJ67" s="497"/>
      <c r="TUK67" s="497"/>
      <c r="TUL67" s="497"/>
      <c r="TUM67" s="497"/>
      <c r="TUN67" s="497"/>
      <c r="TUO67" s="497"/>
      <c r="TUP67" s="497"/>
      <c r="TUQ67" s="497"/>
      <c r="TUR67" s="497"/>
      <c r="TUS67" s="497"/>
      <c r="TUT67" s="497"/>
      <c r="TUU67" s="497"/>
      <c r="TUV67" s="497"/>
      <c r="TUW67" s="497"/>
      <c r="TUX67" s="497"/>
      <c r="TUY67" s="497"/>
      <c r="TUZ67" s="497"/>
      <c r="TVA67" s="497"/>
      <c r="TVB67" s="497"/>
      <c r="TVC67" s="497"/>
      <c r="TVD67" s="497"/>
      <c r="TVE67" s="497"/>
      <c r="TVF67" s="497"/>
      <c r="TVG67" s="497"/>
      <c r="TVH67" s="497"/>
      <c r="TVI67" s="497"/>
      <c r="TVJ67" s="497"/>
      <c r="TVK67" s="497"/>
      <c r="TVL67" s="497"/>
      <c r="TVM67" s="497"/>
      <c r="TVN67" s="497"/>
      <c r="TVO67" s="497"/>
      <c r="TVP67" s="497"/>
      <c r="TVQ67" s="497"/>
      <c r="TVR67" s="497"/>
      <c r="TVS67" s="497"/>
      <c r="TVT67" s="497"/>
      <c r="TVU67" s="497"/>
      <c r="TVV67" s="497"/>
      <c r="TVW67" s="497"/>
      <c r="TVX67" s="497"/>
      <c r="TVY67" s="497"/>
      <c r="TVZ67" s="497"/>
      <c r="TWA67" s="497"/>
      <c r="TWB67" s="497"/>
      <c r="TWC67" s="497"/>
      <c r="TWD67" s="497"/>
      <c r="TWE67" s="497"/>
      <c r="TWF67" s="497"/>
      <c r="TWG67" s="497"/>
      <c r="TWH67" s="497"/>
      <c r="TWI67" s="497"/>
      <c r="TWJ67" s="497"/>
      <c r="TWK67" s="497"/>
      <c r="TWL67" s="497"/>
      <c r="TWM67" s="497"/>
      <c r="TWN67" s="497"/>
      <c r="TWO67" s="497"/>
      <c r="TWP67" s="497"/>
      <c r="TWQ67" s="497"/>
      <c r="TWR67" s="497"/>
      <c r="TWS67" s="497"/>
      <c r="TWT67" s="497"/>
      <c r="TWU67" s="497"/>
      <c r="TWV67" s="497"/>
      <c r="TWW67" s="497"/>
      <c r="TWX67" s="497"/>
      <c r="TWY67" s="497"/>
      <c r="TWZ67" s="497"/>
      <c r="TXA67" s="497"/>
      <c r="TXB67" s="497"/>
      <c r="TXC67" s="497"/>
      <c r="TXD67" s="497"/>
      <c r="TXE67" s="497"/>
      <c r="TXF67" s="497"/>
      <c r="TXG67" s="497"/>
      <c r="TXH67" s="497"/>
      <c r="TXI67" s="497"/>
      <c r="TXJ67" s="497"/>
      <c r="TXK67" s="497"/>
      <c r="TXL67" s="497"/>
      <c r="TXM67" s="497"/>
      <c r="TXN67" s="497"/>
      <c r="TXO67" s="497"/>
      <c r="TXP67" s="497"/>
      <c r="TXQ67" s="497"/>
      <c r="TXR67" s="497"/>
      <c r="TXS67" s="497"/>
      <c r="TXT67" s="497"/>
      <c r="TXU67" s="497"/>
      <c r="TXV67" s="497"/>
      <c r="TXW67" s="497"/>
      <c r="TXX67" s="497"/>
      <c r="TXY67" s="497"/>
      <c r="TXZ67" s="497"/>
      <c r="TYA67" s="497"/>
      <c r="TYB67" s="497"/>
      <c r="TYC67" s="497"/>
      <c r="TYD67" s="497"/>
      <c r="TYE67" s="497"/>
      <c r="TYF67" s="497"/>
      <c r="TYG67" s="497"/>
      <c r="TYH67" s="497"/>
      <c r="TYI67" s="497"/>
      <c r="TYJ67" s="497"/>
      <c r="TYK67" s="497"/>
      <c r="TYL67" s="497"/>
      <c r="TYM67" s="497"/>
      <c r="TYN67" s="497"/>
      <c r="TYO67" s="497"/>
      <c r="TYP67" s="497"/>
      <c r="TYQ67" s="497"/>
      <c r="TYR67" s="497"/>
      <c r="TYS67" s="497"/>
      <c r="TYT67" s="497"/>
      <c r="TYU67" s="497"/>
      <c r="TYV67" s="497"/>
      <c r="TYW67" s="497"/>
      <c r="TYX67" s="497"/>
      <c r="TYY67" s="497"/>
      <c r="TYZ67" s="497"/>
      <c r="TZA67" s="497"/>
      <c r="TZB67" s="497"/>
      <c r="TZC67" s="497"/>
      <c r="TZD67" s="497"/>
      <c r="TZE67" s="497"/>
      <c r="TZF67" s="497"/>
      <c r="TZG67" s="497"/>
      <c r="TZH67" s="497"/>
      <c r="TZI67" s="497"/>
      <c r="TZJ67" s="497"/>
      <c r="TZK67" s="497"/>
      <c r="TZL67" s="497"/>
      <c r="TZM67" s="497"/>
      <c r="TZN67" s="497"/>
      <c r="TZO67" s="497"/>
      <c r="TZP67" s="497"/>
      <c r="TZQ67" s="497"/>
      <c r="TZR67" s="497"/>
      <c r="TZS67" s="497"/>
      <c r="TZT67" s="497"/>
      <c r="TZU67" s="497"/>
      <c r="TZV67" s="497"/>
      <c r="TZW67" s="497"/>
      <c r="TZX67" s="497"/>
      <c r="TZY67" s="497"/>
      <c r="TZZ67" s="497"/>
      <c r="UAA67" s="497"/>
      <c r="UAB67" s="497"/>
      <c r="UAC67" s="497"/>
      <c r="UAD67" s="497"/>
      <c r="UAE67" s="497"/>
      <c r="UAF67" s="497"/>
      <c r="UAG67" s="497"/>
      <c r="UAH67" s="497"/>
      <c r="UAI67" s="497"/>
      <c r="UAJ67" s="497"/>
      <c r="UAK67" s="497"/>
      <c r="UAL67" s="497"/>
      <c r="UAM67" s="497"/>
      <c r="UAN67" s="497"/>
      <c r="UAO67" s="497"/>
      <c r="UAP67" s="497"/>
      <c r="UAQ67" s="497"/>
      <c r="UAR67" s="497"/>
      <c r="UAS67" s="497"/>
      <c r="UAT67" s="497"/>
      <c r="UAU67" s="497"/>
      <c r="UAV67" s="497"/>
      <c r="UAW67" s="497"/>
      <c r="UAX67" s="497"/>
      <c r="UAY67" s="497"/>
      <c r="UAZ67" s="497"/>
      <c r="UBA67" s="497"/>
      <c r="UBB67" s="497"/>
      <c r="UBC67" s="497"/>
      <c r="UBD67" s="497"/>
      <c r="UBE67" s="497"/>
      <c r="UBF67" s="497"/>
      <c r="UBG67" s="497"/>
      <c r="UBH67" s="497"/>
      <c r="UBI67" s="497"/>
      <c r="UBJ67" s="497"/>
      <c r="UBK67" s="497"/>
      <c r="UBL67" s="497"/>
      <c r="UBM67" s="497"/>
      <c r="UBN67" s="497"/>
      <c r="UBO67" s="497"/>
      <c r="UBP67" s="497"/>
      <c r="UBQ67" s="497"/>
      <c r="UBR67" s="497"/>
      <c r="UBS67" s="497"/>
      <c r="UBT67" s="497"/>
      <c r="UBU67" s="497"/>
      <c r="UBV67" s="497"/>
      <c r="UBW67" s="497"/>
      <c r="UBX67" s="497"/>
      <c r="UBY67" s="497"/>
      <c r="UBZ67" s="497"/>
      <c r="UCA67" s="497"/>
      <c r="UCB67" s="497"/>
      <c r="UCC67" s="497"/>
      <c r="UCD67" s="497"/>
      <c r="UCE67" s="497"/>
      <c r="UCF67" s="497"/>
      <c r="UCG67" s="497"/>
      <c r="UCH67" s="497"/>
      <c r="UCI67" s="497"/>
      <c r="UCJ67" s="497"/>
      <c r="UCK67" s="497"/>
      <c r="UCL67" s="497"/>
      <c r="UCM67" s="497"/>
      <c r="UCN67" s="497"/>
      <c r="UCO67" s="497"/>
      <c r="UCP67" s="497"/>
      <c r="UCQ67" s="497"/>
      <c r="UCR67" s="497"/>
      <c r="UCS67" s="497"/>
      <c r="UCT67" s="497"/>
      <c r="UCU67" s="497"/>
      <c r="UCV67" s="497"/>
      <c r="UCW67" s="497"/>
      <c r="UCX67" s="497"/>
      <c r="UCY67" s="497"/>
      <c r="UCZ67" s="497"/>
      <c r="UDA67" s="497"/>
      <c r="UDB67" s="497"/>
      <c r="UDC67" s="497"/>
      <c r="UDD67" s="497"/>
      <c r="UDE67" s="497"/>
      <c r="UDF67" s="497"/>
      <c r="UDG67" s="497"/>
      <c r="UDH67" s="497"/>
      <c r="UDI67" s="497"/>
      <c r="UDJ67" s="497"/>
      <c r="UDK67" s="497"/>
      <c r="UDL67" s="497"/>
      <c r="UDM67" s="497"/>
      <c r="UDN67" s="497"/>
      <c r="UDO67" s="497"/>
      <c r="UDP67" s="497"/>
      <c r="UDQ67" s="497"/>
      <c r="UDR67" s="497"/>
      <c r="UDS67" s="497"/>
      <c r="UDT67" s="497"/>
      <c r="UDU67" s="497"/>
      <c r="UDV67" s="497"/>
      <c r="UDW67" s="497"/>
      <c r="UDX67" s="497"/>
      <c r="UDY67" s="497"/>
      <c r="UDZ67" s="497"/>
      <c r="UEA67" s="497"/>
      <c r="UEB67" s="497"/>
      <c r="UEC67" s="497"/>
      <c r="UED67" s="497"/>
      <c r="UEE67" s="497"/>
      <c r="UEF67" s="497"/>
      <c r="UEG67" s="497"/>
      <c r="UEH67" s="497"/>
      <c r="UEI67" s="497"/>
      <c r="UEJ67" s="497"/>
      <c r="UEK67" s="497"/>
      <c r="UEL67" s="497"/>
      <c r="UEM67" s="497"/>
      <c r="UEN67" s="497"/>
      <c r="UEO67" s="497"/>
      <c r="UEP67" s="497"/>
      <c r="UEQ67" s="497"/>
      <c r="UER67" s="497"/>
      <c r="UES67" s="497"/>
      <c r="UET67" s="497"/>
      <c r="UEU67" s="497"/>
      <c r="UEV67" s="497"/>
      <c r="UEW67" s="497"/>
      <c r="UEX67" s="497"/>
      <c r="UEY67" s="497"/>
      <c r="UEZ67" s="497"/>
      <c r="UFA67" s="497"/>
      <c r="UFB67" s="497"/>
      <c r="UFC67" s="497"/>
      <c r="UFD67" s="497"/>
      <c r="UFE67" s="497"/>
      <c r="UFF67" s="497"/>
      <c r="UFG67" s="497"/>
      <c r="UFH67" s="497"/>
      <c r="UFI67" s="497"/>
      <c r="UFJ67" s="497"/>
      <c r="UFK67" s="497"/>
      <c r="UFL67" s="497"/>
      <c r="UFM67" s="497"/>
      <c r="UFN67" s="497"/>
      <c r="UFO67" s="497"/>
      <c r="UFP67" s="497"/>
      <c r="UFQ67" s="497"/>
      <c r="UFR67" s="497"/>
      <c r="UFS67" s="497"/>
      <c r="UFT67" s="497"/>
      <c r="UFU67" s="497"/>
      <c r="UFV67" s="497"/>
      <c r="UFW67" s="497"/>
      <c r="UFX67" s="497"/>
      <c r="UFY67" s="497"/>
      <c r="UFZ67" s="497"/>
      <c r="UGA67" s="497"/>
      <c r="UGB67" s="497"/>
      <c r="UGC67" s="497"/>
      <c r="UGD67" s="497"/>
      <c r="UGE67" s="497"/>
      <c r="UGF67" s="497"/>
      <c r="UGG67" s="497"/>
      <c r="UGH67" s="497"/>
      <c r="UGI67" s="497"/>
      <c r="UGJ67" s="497"/>
      <c r="UGK67" s="497"/>
      <c r="UGL67" s="497"/>
      <c r="UGM67" s="497"/>
      <c r="UGN67" s="497"/>
      <c r="UGO67" s="497"/>
      <c r="UGP67" s="497"/>
      <c r="UGQ67" s="497"/>
      <c r="UGR67" s="497"/>
      <c r="UGS67" s="497"/>
      <c r="UGT67" s="497"/>
      <c r="UGU67" s="497"/>
      <c r="UGV67" s="497"/>
      <c r="UGW67" s="497"/>
      <c r="UGX67" s="497"/>
      <c r="UGY67" s="497"/>
      <c r="UGZ67" s="497"/>
      <c r="UHA67" s="497"/>
      <c r="UHB67" s="497"/>
      <c r="UHC67" s="497"/>
      <c r="UHD67" s="497"/>
      <c r="UHE67" s="497"/>
      <c r="UHF67" s="497"/>
      <c r="UHG67" s="497"/>
      <c r="UHH67" s="497"/>
      <c r="UHI67" s="497"/>
      <c r="UHJ67" s="497"/>
      <c r="UHK67" s="497"/>
      <c r="UHL67" s="497"/>
      <c r="UHM67" s="497"/>
      <c r="UHN67" s="497"/>
      <c r="UHO67" s="497"/>
      <c r="UHP67" s="497"/>
      <c r="UHQ67" s="497"/>
      <c r="UHR67" s="497"/>
      <c r="UHS67" s="497"/>
      <c r="UHT67" s="497"/>
      <c r="UHU67" s="497"/>
      <c r="UHV67" s="497"/>
      <c r="UHW67" s="497"/>
      <c r="UHX67" s="497"/>
      <c r="UHY67" s="497"/>
      <c r="UHZ67" s="497"/>
      <c r="UIA67" s="497"/>
      <c r="UIB67" s="497"/>
      <c r="UIC67" s="497"/>
      <c r="UID67" s="497"/>
      <c r="UIE67" s="497"/>
      <c r="UIF67" s="497"/>
      <c r="UIG67" s="497"/>
      <c r="UIH67" s="497"/>
      <c r="UII67" s="497"/>
      <c r="UIJ67" s="497"/>
      <c r="UIK67" s="497"/>
      <c r="UIL67" s="497"/>
      <c r="UIM67" s="497"/>
      <c r="UIN67" s="497"/>
      <c r="UIO67" s="497"/>
      <c r="UIP67" s="497"/>
      <c r="UIQ67" s="497"/>
      <c r="UIR67" s="497"/>
      <c r="UIS67" s="497"/>
      <c r="UIT67" s="497"/>
      <c r="UIU67" s="497"/>
      <c r="UIV67" s="497"/>
      <c r="UIW67" s="497"/>
      <c r="UIX67" s="497"/>
      <c r="UIY67" s="497"/>
      <c r="UIZ67" s="497"/>
      <c r="UJA67" s="497"/>
      <c r="UJB67" s="497"/>
      <c r="UJC67" s="497"/>
      <c r="UJD67" s="497"/>
      <c r="UJE67" s="497"/>
      <c r="UJF67" s="497"/>
      <c r="UJG67" s="497"/>
      <c r="UJH67" s="497"/>
      <c r="UJI67" s="497"/>
      <c r="UJJ67" s="497"/>
      <c r="UJK67" s="497"/>
      <c r="UJL67" s="497"/>
      <c r="UJM67" s="497"/>
      <c r="UJN67" s="497"/>
      <c r="UJO67" s="497"/>
      <c r="UJP67" s="497"/>
      <c r="UJQ67" s="497"/>
      <c r="UJR67" s="497"/>
      <c r="UJS67" s="497"/>
      <c r="UJT67" s="497"/>
      <c r="UJU67" s="497"/>
      <c r="UJV67" s="497"/>
      <c r="UJW67" s="497"/>
      <c r="UJX67" s="497"/>
      <c r="UJY67" s="497"/>
      <c r="UJZ67" s="497"/>
      <c r="UKA67" s="497"/>
      <c r="UKB67" s="497"/>
      <c r="UKC67" s="497"/>
      <c r="UKD67" s="497"/>
      <c r="UKE67" s="497"/>
      <c r="UKF67" s="497"/>
      <c r="UKG67" s="497"/>
      <c r="UKH67" s="497"/>
      <c r="UKI67" s="497"/>
      <c r="UKJ67" s="497"/>
      <c r="UKK67" s="497"/>
      <c r="UKL67" s="497"/>
      <c r="UKM67" s="497"/>
      <c r="UKN67" s="497"/>
      <c r="UKO67" s="497"/>
      <c r="UKP67" s="497"/>
      <c r="UKQ67" s="497"/>
      <c r="UKR67" s="497"/>
      <c r="UKS67" s="497"/>
      <c r="UKT67" s="497"/>
      <c r="UKU67" s="497"/>
      <c r="UKV67" s="497"/>
      <c r="UKW67" s="497"/>
      <c r="UKX67" s="497"/>
      <c r="UKY67" s="497"/>
      <c r="UKZ67" s="497"/>
      <c r="ULA67" s="497"/>
      <c r="ULB67" s="497"/>
      <c r="ULC67" s="497"/>
      <c r="ULD67" s="497"/>
      <c r="ULE67" s="497"/>
      <c r="ULF67" s="497"/>
      <c r="ULG67" s="497"/>
      <c r="ULH67" s="497"/>
      <c r="ULI67" s="497"/>
      <c r="ULJ67" s="497"/>
      <c r="ULK67" s="497"/>
      <c r="ULL67" s="497"/>
      <c r="ULM67" s="497"/>
      <c r="ULN67" s="497"/>
      <c r="ULO67" s="497"/>
      <c r="ULP67" s="497"/>
      <c r="ULQ67" s="497"/>
      <c r="ULR67" s="497"/>
      <c r="ULS67" s="497"/>
      <c r="ULT67" s="497"/>
      <c r="ULU67" s="497"/>
      <c r="ULV67" s="497"/>
      <c r="ULW67" s="497"/>
      <c r="ULX67" s="497"/>
      <c r="ULY67" s="497"/>
      <c r="ULZ67" s="497"/>
      <c r="UMA67" s="497"/>
      <c r="UMB67" s="497"/>
      <c r="UMC67" s="497"/>
      <c r="UMD67" s="497"/>
      <c r="UME67" s="497"/>
      <c r="UMF67" s="497"/>
      <c r="UMG67" s="497"/>
      <c r="UMH67" s="497"/>
      <c r="UMI67" s="497"/>
      <c r="UMJ67" s="497"/>
      <c r="UMK67" s="497"/>
      <c r="UML67" s="497"/>
      <c r="UMM67" s="497"/>
      <c r="UMN67" s="497"/>
      <c r="UMO67" s="497"/>
      <c r="UMP67" s="497"/>
      <c r="UMQ67" s="497"/>
      <c r="UMR67" s="497"/>
      <c r="UMS67" s="497"/>
      <c r="UMT67" s="497"/>
      <c r="UMU67" s="497"/>
      <c r="UMV67" s="497"/>
      <c r="UMW67" s="497"/>
      <c r="UMX67" s="497"/>
      <c r="UMY67" s="497"/>
      <c r="UMZ67" s="497"/>
      <c r="UNA67" s="497"/>
      <c r="UNB67" s="497"/>
      <c r="UNC67" s="497"/>
      <c r="UND67" s="497"/>
      <c r="UNE67" s="497"/>
      <c r="UNF67" s="497"/>
      <c r="UNG67" s="497"/>
      <c r="UNH67" s="497"/>
      <c r="UNI67" s="497"/>
      <c r="UNJ67" s="497"/>
      <c r="UNK67" s="497"/>
      <c r="UNL67" s="497"/>
      <c r="UNM67" s="497"/>
      <c r="UNN67" s="497"/>
      <c r="UNO67" s="497"/>
      <c r="UNP67" s="497"/>
      <c r="UNQ67" s="497"/>
      <c r="UNR67" s="497"/>
      <c r="UNS67" s="497"/>
      <c r="UNT67" s="497"/>
      <c r="UNU67" s="497"/>
      <c r="UNV67" s="497"/>
      <c r="UNW67" s="497"/>
      <c r="UNX67" s="497"/>
      <c r="UNY67" s="497"/>
      <c r="UNZ67" s="497"/>
      <c r="UOA67" s="497"/>
      <c r="UOB67" s="497"/>
      <c r="UOC67" s="497"/>
      <c r="UOD67" s="497"/>
      <c r="UOE67" s="497"/>
      <c r="UOF67" s="497"/>
      <c r="UOG67" s="497"/>
      <c r="UOH67" s="497"/>
      <c r="UOI67" s="497"/>
      <c r="UOJ67" s="497"/>
      <c r="UOK67" s="497"/>
      <c r="UOL67" s="497"/>
      <c r="UOM67" s="497"/>
      <c r="UON67" s="497"/>
      <c r="UOO67" s="497"/>
      <c r="UOP67" s="497"/>
      <c r="UOQ67" s="497"/>
      <c r="UOR67" s="497"/>
      <c r="UOS67" s="497"/>
      <c r="UOT67" s="497"/>
      <c r="UOU67" s="497"/>
      <c r="UOV67" s="497"/>
      <c r="UOW67" s="497"/>
      <c r="UOX67" s="497"/>
      <c r="UOY67" s="497"/>
      <c r="UOZ67" s="497"/>
      <c r="UPA67" s="497"/>
      <c r="UPB67" s="497"/>
      <c r="UPC67" s="497"/>
      <c r="UPD67" s="497"/>
      <c r="UPE67" s="497"/>
      <c r="UPF67" s="497"/>
      <c r="UPG67" s="497"/>
      <c r="UPH67" s="497"/>
      <c r="UPI67" s="497"/>
      <c r="UPJ67" s="497"/>
      <c r="UPK67" s="497"/>
      <c r="UPL67" s="497"/>
      <c r="UPM67" s="497"/>
      <c r="UPN67" s="497"/>
      <c r="UPO67" s="497"/>
      <c r="UPP67" s="497"/>
      <c r="UPQ67" s="497"/>
      <c r="UPR67" s="497"/>
      <c r="UPS67" s="497"/>
      <c r="UPT67" s="497"/>
      <c r="UPU67" s="497"/>
      <c r="UPV67" s="497"/>
      <c r="UPW67" s="497"/>
      <c r="UPX67" s="497"/>
      <c r="UPY67" s="497"/>
      <c r="UPZ67" s="497"/>
      <c r="UQA67" s="497"/>
      <c r="UQB67" s="497"/>
      <c r="UQC67" s="497"/>
      <c r="UQD67" s="497"/>
      <c r="UQE67" s="497"/>
      <c r="UQF67" s="497"/>
      <c r="UQG67" s="497"/>
      <c r="UQH67" s="497"/>
      <c r="UQI67" s="497"/>
      <c r="UQJ67" s="497"/>
      <c r="UQK67" s="497"/>
      <c r="UQL67" s="497"/>
      <c r="UQM67" s="497"/>
      <c r="UQN67" s="497"/>
      <c r="UQO67" s="497"/>
      <c r="UQP67" s="497"/>
      <c r="UQQ67" s="497"/>
      <c r="UQR67" s="497"/>
      <c r="UQS67" s="497"/>
      <c r="UQT67" s="497"/>
      <c r="UQU67" s="497"/>
      <c r="UQV67" s="497"/>
      <c r="UQW67" s="497"/>
      <c r="UQX67" s="497"/>
      <c r="UQY67" s="497"/>
      <c r="UQZ67" s="497"/>
      <c r="URA67" s="497"/>
      <c r="URB67" s="497"/>
      <c r="URC67" s="497"/>
      <c r="URD67" s="497"/>
      <c r="URE67" s="497"/>
      <c r="URF67" s="497"/>
      <c r="URG67" s="497"/>
      <c r="URH67" s="497"/>
      <c r="URI67" s="497"/>
      <c r="URJ67" s="497"/>
      <c r="URK67" s="497"/>
      <c r="URL67" s="497"/>
      <c r="URM67" s="497"/>
      <c r="URN67" s="497"/>
      <c r="URO67" s="497"/>
      <c r="URP67" s="497"/>
      <c r="URQ67" s="497"/>
      <c r="URR67" s="497"/>
      <c r="URS67" s="497"/>
      <c r="URT67" s="497"/>
      <c r="URU67" s="497"/>
      <c r="URV67" s="497"/>
      <c r="URW67" s="497"/>
      <c r="URX67" s="497"/>
      <c r="URY67" s="497"/>
      <c r="URZ67" s="497"/>
      <c r="USA67" s="497"/>
      <c r="USB67" s="497"/>
      <c r="USC67" s="497"/>
      <c r="USD67" s="497"/>
      <c r="USE67" s="497"/>
      <c r="USF67" s="497"/>
      <c r="USG67" s="497"/>
      <c r="USH67" s="497"/>
      <c r="USI67" s="497"/>
      <c r="USJ67" s="497"/>
      <c r="USK67" s="497"/>
      <c r="USL67" s="497"/>
      <c r="USM67" s="497"/>
      <c r="USN67" s="497"/>
      <c r="USO67" s="497"/>
      <c r="USP67" s="497"/>
      <c r="USQ67" s="497"/>
      <c r="USR67" s="497"/>
      <c r="USS67" s="497"/>
      <c r="UST67" s="497"/>
      <c r="USU67" s="497"/>
      <c r="USV67" s="497"/>
      <c r="USW67" s="497"/>
      <c r="USX67" s="497"/>
      <c r="USY67" s="497"/>
      <c r="USZ67" s="497"/>
      <c r="UTA67" s="497"/>
      <c r="UTB67" s="497"/>
      <c r="UTC67" s="497"/>
      <c r="UTD67" s="497"/>
      <c r="UTE67" s="497"/>
      <c r="UTF67" s="497"/>
      <c r="UTG67" s="497"/>
      <c r="UTH67" s="497"/>
      <c r="UTI67" s="497"/>
      <c r="UTJ67" s="497"/>
      <c r="UTK67" s="497"/>
      <c r="UTL67" s="497"/>
      <c r="UTM67" s="497"/>
      <c r="UTN67" s="497"/>
      <c r="UTO67" s="497"/>
      <c r="UTP67" s="497"/>
      <c r="UTQ67" s="497"/>
      <c r="UTR67" s="497"/>
      <c r="UTS67" s="497"/>
      <c r="UTT67" s="497"/>
      <c r="UTU67" s="497"/>
      <c r="UTV67" s="497"/>
      <c r="UTW67" s="497"/>
      <c r="UTX67" s="497"/>
      <c r="UTY67" s="497"/>
      <c r="UTZ67" s="497"/>
      <c r="UUA67" s="497"/>
      <c r="UUB67" s="497"/>
      <c r="UUC67" s="497"/>
      <c r="UUD67" s="497"/>
      <c r="UUE67" s="497"/>
      <c r="UUF67" s="497"/>
      <c r="UUG67" s="497"/>
      <c r="UUH67" s="497"/>
      <c r="UUI67" s="497"/>
      <c r="UUJ67" s="497"/>
      <c r="UUK67" s="497"/>
      <c r="UUL67" s="497"/>
      <c r="UUM67" s="497"/>
      <c r="UUN67" s="497"/>
      <c r="UUO67" s="497"/>
      <c r="UUP67" s="497"/>
      <c r="UUQ67" s="497"/>
      <c r="UUR67" s="497"/>
      <c r="UUS67" s="497"/>
      <c r="UUT67" s="497"/>
      <c r="UUU67" s="497"/>
      <c r="UUV67" s="497"/>
      <c r="UUW67" s="497"/>
      <c r="UUX67" s="497"/>
      <c r="UUY67" s="497"/>
      <c r="UUZ67" s="497"/>
      <c r="UVA67" s="497"/>
      <c r="UVB67" s="497"/>
      <c r="UVC67" s="497"/>
      <c r="UVD67" s="497"/>
      <c r="UVE67" s="497"/>
      <c r="UVF67" s="497"/>
      <c r="UVG67" s="497"/>
      <c r="UVH67" s="497"/>
      <c r="UVI67" s="497"/>
      <c r="UVJ67" s="497"/>
      <c r="UVK67" s="497"/>
      <c r="UVL67" s="497"/>
      <c r="UVM67" s="497"/>
      <c r="UVN67" s="497"/>
      <c r="UVO67" s="497"/>
      <c r="UVP67" s="497"/>
      <c r="UVQ67" s="497"/>
      <c r="UVR67" s="497"/>
      <c r="UVS67" s="497"/>
      <c r="UVT67" s="497"/>
      <c r="UVU67" s="497"/>
      <c r="UVV67" s="497"/>
      <c r="UVW67" s="497"/>
      <c r="UVX67" s="497"/>
      <c r="UVY67" s="497"/>
      <c r="UVZ67" s="497"/>
      <c r="UWA67" s="497"/>
      <c r="UWB67" s="497"/>
      <c r="UWC67" s="497"/>
      <c r="UWD67" s="497"/>
      <c r="UWE67" s="497"/>
      <c r="UWF67" s="497"/>
      <c r="UWG67" s="497"/>
      <c r="UWH67" s="497"/>
      <c r="UWI67" s="497"/>
      <c r="UWJ67" s="497"/>
      <c r="UWK67" s="497"/>
      <c r="UWL67" s="497"/>
      <c r="UWM67" s="497"/>
      <c r="UWN67" s="497"/>
      <c r="UWO67" s="497"/>
      <c r="UWP67" s="497"/>
      <c r="UWQ67" s="497"/>
      <c r="UWR67" s="497"/>
      <c r="UWS67" s="497"/>
      <c r="UWT67" s="497"/>
      <c r="UWU67" s="497"/>
      <c r="UWV67" s="497"/>
      <c r="UWW67" s="497"/>
      <c r="UWX67" s="497"/>
      <c r="UWY67" s="497"/>
      <c r="UWZ67" s="497"/>
      <c r="UXA67" s="497"/>
      <c r="UXB67" s="497"/>
      <c r="UXC67" s="497"/>
      <c r="UXD67" s="497"/>
      <c r="UXE67" s="497"/>
      <c r="UXF67" s="497"/>
      <c r="UXG67" s="497"/>
      <c r="UXH67" s="497"/>
      <c r="UXI67" s="497"/>
      <c r="UXJ67" s="497"/>
      <c r="UXK67" s="497"/>
      <c r="UXL67" s="497"/>
      <c r="UXM67" s="497"/>
      <c r="UXN67" s="497"/>
      <c r="UXO67" s="497"/>
      <c r="UXP67" s="497"/>
      <c r="UXQ67" s="497"/>
      <c r="UXR67" s="497"/>
      <c r="UXS67" s="497"/>
      <c r="UXT67" s="497"/>
      <c r="UXU67" s="497"/>
      <c r="UXV67" s="497"/>
      <c r="UXW67" s="497"/>
      <c r="UXX67" s="497"/>
      <c r="UXY67" s="497"/>
      <c r="UXZ67" s="497"/>
      <c r="UYA67" s="497"/>
      <c r="UYB67" s="497"/>
      <c r="UYC67" s="497"/>
      <c r="UYD67" s="497"/>
      <c r="UYE67" s="497"/>
      <c r="UYF67" s="497"/>
      <c r="UYG67" s="497"/>
      <c r="UYH67" s="497"/>
      <c r="UYI67" s="497"/>
      <c r="UYJ67" s="497"/>
      <c r="UYK67" s="497"/>
      <c r="UYL67" s="497"/>
      <c r="UYM67" s="497"/>
      <c r="UYN67" s="497"/>
      <c r="UYO67" s="497"/>
      <c r="UYP67" s="497"/>
      <c r="UYQ67" s="497"/>
      <c r="UYR67" s="497"/>
      <c r="UYS67" s="497"/>
      <c r="UYT67" s="497"/>
      <c r="UYU67" s="497"/>
      <c r="UYV67" s="497"/>
      <c r="UYW67" s="497"/>
      <c r="UYX67" s="497"/>
      <c r="UYY67" s="497"/>
      <c r="UYZ67" s="497"/>
      <c r="UZA67" s="497"/>
      <c r="UZB67" s="497"/>
      <c r="UZC67" s="497"/>
      <c r="UZD67" s="497"/>
      <c r="UZE67" s="497"/>
      <c r="UZF67" s="497"/>
      <c r="UZG67" s="497"/>
      <c r="UZH67" s="497"/>
      <c r="UZI67" s="497"/>
      <c r="UZJ67" s="497"/>
      <c r="UZK67" s="497"/>
      <c r="UZL67" s="497"/>
      <c r="UZM67" s="497"/>
      <c r="UZN67" s="497"/>
      <c r="UZO67" s="497"/>
      <c r="UZP67" s="497"/>
      <c r="UZQ67" s="497"/>
      <c r="UZR67" s="497"/>
      <c r="UZS67" s="497"/>
      <c r="UZT67" s="497"/>
      <c r="UZU67" s="497"/>
      <c r="UZV67" s="497"/>
      <c r="UZW67" s="497"/>
      <c r="UZX67" s="497"/>
      <c r="UZY67" s="497"/>
      <c r="UZZ67" s="497"/>
      <c r="VAA67" s="497"/>
      <c r="VAB67" s="497"/>
      <c r="VAC67" s="497"/>
      <c r="VAD67" s="497"/>
      <c r="VAE67" s="497"/>
      <c r="VAF67" s="497"/>
      <c r="VAG67" s="497"/>
      <c r="VAH67" s="497"/>
      <c r="VAI67" s="497"/>
      <c r="VAJ67" s="497"/>
      <c r="VAK67" s="497"/>
      <c r="VAL67" s="497"/>
      <c r="VAM67" s="497"/>
      <c r="VAN67" s="497"/>
      <c r="VAO67" s="497"/>
      <c r="VAP67" s="497"/>
      <c r="VAQ67" s="497"/>
      <c r="VAR67" s="497"/>
      <c r="VAS67" s="497"/>
      <c r="VAT67" s="497"/>
      <c r="VAU67" s="497"/>
      <c r="VAV67" s="497"/>
      <c r="VAW67" s="497"/>
      <c r="VAX67" s="497"/>
      <c r="VAY67" s="497"/>
      <c r="VAZ67" s="497"/>
      <c r="VBA67" s="497"/>
      <c r="VBB67" s="497"/>
      <c r="VBC67" s="497"/>
      <c r="VBD67" s="497"/>
      <c r="VBE67" s="497"/>
      <c r="VBF67" s="497"/>
      <c r="VBG67" s="497"/>
      <c r="VBH67" s="497"/>
      <c r="VBI67" s="497"/>
      <c r="VBJ67" s="497"/>
      <c r="VBK67" s="497"/>
      <c r="VBL67" s="497"/>
      <c r="VBM67" s="497"/>
      <c r="VBN67" s="497"/>
      <c r="VBO67" s="497"/>
      <c r="VBP67" s="497"/>
      <c r="VBQ67" s="497"/>
      <c r="VBR67" s="497"/>
      <c r="VBS67" s="497"/>
      <c r="VBT67" s="497"/>
      <c r="VBU67" s="497"/>
      <c r="VBV67" s="497"/>
      <c r="VBW67" s="497"/>
      <c r="VBX67" s="497"/>
      <c r="VBY67" s="497"/>
      <c r="VBZ67" s="497"/>
      <c r="VCA67" s="497"/>
      <c r="VCB67" s="497"/>
      <c r="VCC67" s="497"/>
      <c r="VCD67" s="497"/>
      <c r="VCE67" s="497"/>
      <c r="VCF67" s="497"/>
      <c r="VCG67" s="497"/>
      <c r="VCH67" s="497"/>
      <c r="VCI67" s="497"/>
      <c r="VCJ67" s="497"/>
      <c r="VCK67" s="497"/>
      <c r="VCL67" s="497"/>
      <c r="VCM67" s="497"/>
      <c r="VCN67" s="497"/>
      <c r="VCO67" s="497"/>
      <c r="VCP67" s="497"/>
      <c r="VCQ67" s="497"/>
      <c r="VCR67" s="497"/>
      <c r="VCS67" s="497"/>
      <c r="VCT67" s="497"/>
      <c r="VCU67" s="497"/>
      <c r="VCV67" s="497"/>
      <c r="VCW67" s="497"/>
      <c r="VCX67" s="497"/>
      <c r="VCY67" s="497"/>
      <c r="VCZ67" s="497"/>
      <c r="VDA67" s="497"/>
      <c r="VDB67" s="497"/>
      <c r="VDC67" s="497"/>
      <c r="VDD67" s="497"/>
      <c r="VDE67" s="497"/>
      <c r="VDF67" s="497"/>
      <c r="VDG67" s="497"/>
      <c r="VDH67" s="497"/>
      <c r="VDI67" s="497"/>
      <c r="VDJ67" s="497"/>
      <c r="VDK67" s="497"/>
      <c r="VDL67" s="497"/>
      <c r="VDM67" s="497"/>
      <c r="VDN67" s="497"/>
      <c r="VDO67" s="497"/>
      <c r="VDP67" s="497"/>
      <c r="VDQ67" s="497"/>
      <c r="VDR67" s="497"/>
      <c r="VDS67" s="497"/>
      <c r="VDT67" s="497"/>
      <c r="VDU67" s="497"/>
      <c r="VDV67" s="497"/>
      <c r="VDW67" s="497"/>
      <c r="VDX67" s="497"/>
      <c r="VDY67" s="497"/>
      <c r="VDZ67" s="497"/>
      <c r="VEA67" s="497"/>
      <c r="VEB67" s="497"/>
      <c r="VEC67" s="497"/>
      <c r="VED67" s="497"/>
      <c r="VEE67" s="497"/>
      <c r="VEF67" s="497"/>
      <c r="VEG67" s="497"/>
      <c r="VEH67" s="497"/>
      <c r="VEI67" s="497"/>
      <c r="VEJ67" s="497"/>
      <c r="VEK67" s="497"/>
      <c r="VEL67" s="497"/>
      <c r="VEM67" s="497"/>
      <c r="VEN67" s="497"/>
      <c r="VEO67" s="497"/>
      <c r="VEP67" s="497"/>
      <c r="VEQ67" s="497"/>
      <c r="VER67" s="497"/>
      <c r="VES67" s="497"/>
      <c r="VET67" s="497"/>
      <c r="VEU67" s="497"/>
      <c r="VEV67" s="497"/>
      <c r="VEW67" s="497"/>
      <c r="VEX67" s="497"/>
      <c r="VEY67" s="497"/>
      <c r="VEZ67" s="497"/>
      <c r="VFA67" s="497"/>
      <c r="VFB67" s="497"/>
      <c r="VFC67" s="497"/>
      <c r="VFD67" s="497"/>
      <c r="VFE67" s="497"/>
      <c r="VFF67" s="497"/>
      <c r="VFG67" s="497"/>
      <c r="VFH67" s="497"/>
      <c r="VFI67" s="497"/>
      <c r="VFJ67" s="497"/>
      <c r="VFK67" s="497"/>
      <c r="VFL67" s="497"/>
      <c r="VFM67" s="497"/>
      <c r="VFN67" s="497"/>
      <c r="VFO67" s="497"/>
      <c r="VFP67" s="497"/>
      <c r="VFQ67" s="497"/>
      <c r="VFR67" s="497"/>
      <c r="VFS67" s="497"/>
      <c r="VFT67" s="497"/>
      <c r="VFU67" s="497"/>
      <c r="VFV67" s="497"/>
      <c r="VFW67" s="497"/>
      <c r="VFX67" s="497"/>
      <c r="VFY67" s="497"/>
      <c r="VFZ67" s="497"/>
      <c r="VGA67" s="497"/>
      <c r="VGB67" s="497"/>
      <c r="VGC67" s="497"/>
      <c r="VGD67" s="497"/>
      <c r="VGE67" s="497"/>
      <c r="VGF67" s="497"/>
      <c r="VGG67" s="497"/>
      <c r="VGH67" s="497"/>
      <c r="VGI67" s="497"/>
      <c r="VGJ67" s="497"/>
      <c r="VGK67" s="497"/>
      <c r="VGL67" s="497"/>
      <c r="VGM67" s="497"/>
      <c r="VGN67" s="497"/>
      <c r="VGO67" s="497"/>
      <c r="VGP67" s="497"/>
      <c r="VGQ67" s="497"/>
      <c r="VGR67" s="497"/>
      <c r="VGS67" s="497"/>
      <c r="VGT67" s="497"/>
      <c r="VGU67" s="497"/>
      <c r="VGV67" s="497"/>
      <c r="VGW67" s="497"/>
      <c r="VGX67" s="497"/>
      <c r="VGY67" s="497"/>
      <c r="VGZ67" s="497"/>
      <c r="VHA67" s="497"/>
      <c r="VHB67" s="497"/>
      <c r="VHC67" s="497"/>
      <c r="VHD67" s="497"/>
      <c r="VHE67" s="497"/>
      <c r="VHF67" s="497"/>
      <c r="VHG67" s="497"/>
      <c r="VHH67" s="497"/>
      <c r="VHI67" s="497"/>
      <c r="VHJ67" s="497"/>
      <c r="VHK67" s="497"/>
      <c r="VHL67" s="497"/>
      <c r="VHM67" s="497"/>
      <c r="VHN67" s="497"/>
      <c r="VHO67" s="497"/>
      <c r="VHP67" s="497"/>
      <c r="VHQ67" s="497"/>
      <c r="VHR67" s="497"/>
      <c r="VHS67" s="497"/>
      <c r="VHT67" s="497"/>
      <c r="VHU67" s="497"/>
      <c r="VHV67" s="497"/>
      <c r="VHW67" s="497"/>
      <c r="VHX67" s="497"/>
      <c r="VHY67" s="497"/>
      <c r="VHZ67" s="497"/>
      <c r="VIA67" s="497"/>
      <c r="VIB67" s="497"/>
      <c r="VIC67" s="497"/>
      <c r="VID67" s="497"/>
      <c r="VIE67" s="497"/>
      <c r="VIF67" s="497"/>
      <c r="VIG67" s="497"/>
      <c r="VIH67" s="497"/>
      <c r="VII67" s="497"/>
      <c r="VIJ67" s="497"/>
      <c r="VIK67" s="497"/>
      <c r="VIL67" s="497"/>
      <c r="VIM67" s="497"/>
      <c r="VIN67" s="497"/>
      <c r="VIO67" s="497"/>
      <c r="VIP67" s="497"/>
      <c r="VIQ67" s="497"/>
      <c r="VIR67" s="497"/>
      <c r="VIS67" s="497"/>
      <c r="VIT67" s="497"/>
      <c r="VIU67" s="497"/>
      <c r="VIV67" s="497"/>
      <c r="VIW67" s="497"/>
      <c r="VIX67" s="497"/>
      <c r="VIY67" s="497"/>
      <c r="VIZ67" s="497"/>
      <c r="VJA67" s="497"/>
      <c r="VJB67" s="497"/>
      <c r="VJC67" s="497"/>
      <c r="VJD67" s="497"/>
      <c r="VJE67" s="497"/>
      <c r="VJF67" s="497"/>
      <c r="VJG67" s="497"/>
      <c r="VJH67" s="497"/>
      <c r="VJI67" s="497"/>
      <c r="VJJ67" s="497"/>
      <c r="VJK67" s="497"/>
      <c r="VJL67" s="497"/>
      <c r="VJM67" s="497"/>
      <c r="VJN67" s="497"/>
      <c r="VJO67" s="497"/>
      <c r="VJP67" s="497"/>
      <c r="VJQ67" s="497"/>
      <c r="VJR67" s="497"/>
      <c r="VJS67" s="497"/>
      <c r="VJT67" s="497"/>
      <c r="VJU67" s="497"/>
      <c r="VJV67" s="497"/>
      <c r="VJW67" s="497"/>
      <c r="VJX67" s="497"/>
      <c r="VJY67" s="497"/>
      <c r="VJZ67" s="497"/>
      <c r="VKA67" s="497"/>
      <c r="VKB67" s="497"/>
      <c r="VKC67" s="497"/>
      <c r="VKD67" s="497"/>
      <c r="VKE67" s="497"/>
      <c r="VKF67" s="497"/>
      <c r="VKG67" s="497"/>
      <c r="VKH67" s="497"/>
      <c r="VKI67" s="497"/>
      <c r="VKJ67" s="497"/>
      <c r="VKK67" s="497"/>
      <c r="VKL67" s="497"/>
      <c r="VKM67" s="497"/>
      <c r="VKN67" s="497"/>
      <c r="VKO67" s="497"/>
      <c r="VKP67" s="497"/>
      <c r="VKQ67" s="497"/>
      <c r="VKR67" s="497"/>
      <c r="VKS67" s="497"/>
      <c r="VKT67" s="497"/>
      <c r="VKU67" s="497"/>
      <c r="VKV67" s="497"/>
      <c r="VKW67" s="497"/>
      <c r="VKX67" s="497"/>
      <c r="VKY67" s="497"/>
      <c r="VKZ67" s="497"/>
      <c r="VLA67" s="497"/>
      <c r="VLB67" s="497"/>
      <c r="VLC67" s="497"/>
      <c r="VLD67" s="497"/>
      <c r="VLE67" s="497"/>
      <c r="VLF67" s="497"/>
      <c r="VLG67" s="497"/>
      <c r="VLH67" s="497"/>
      <c r="VLI67" s="497"/>
      <c r="VLJ67" s="497"/>
      <c r="VLK67" s="497"/>
      <c r="VLL67" s="497"/>
      <c r="VLM67" s="497"/>
      <c r="VLN67" s="497"/>
      <c r="VLO67" s="497"/>
      <c r="VLP67" s="497"/>
      <c r="VLQ67" s="497"/>
      <c r="VLR67" s="497"/>
      <c r="VLS67" s="497"/>
      <c r="VLT67" s="497"/>
      <c r="VLU67" s="497"/>
      <c r="VLV67" s="497"/>
      <c r="VLW67" s="497"/>
      <c r="VLX67" s="497"/>
      <c r="VLY67" s="497"/>
      <c r="VLZ67" s="497"/>
      <c r="VMA67" s="497"/>
      <c r="VMB67" s="497"/>
      <c r="VMC67" s="497"/>
      <c r="VMD67" s="497"/>
      <c r="VME67" s="497"/>
      <c r="VMF67" s="497"/>
      <c r="VMG67" s="497"/>
      <c r="VMH67" s="497"/>
      <c r="VMI67" s="497"/>
      <c r="VMJ67" s="497"/>
      <c r="VMK67" s="497"/>
      <c r="VML67" s="497"/>
      <c r="VMM67" s="497"/>
      <c r="VMN67" s="497"/>
      <c r="VMO67" s="497"/>
      <c r="VMP67" s="497"/>
      <c r="VMQ67" s="497"/>
      <c r="VMR67" s="497"/>
      <c r="VMS67" s="497"/>
      <c r="VMT67" s="497"/>
      <c r="VMU67" s="497"/>
      <c r="VMV67" s="497"/>
      <c r="VMW67" s="497"/>
      <c r="VMX67" s="497"/>
      <c r="VMY67" s="497"/>
      <c r="VMZ67" s="497"/>
      <c r="VNA67" s="497"/>
      <c r="VNB67" s="497"/>
      <c r="VNC67" s="497"/>
      <c r="VND67" s="497"/>
      <c r="VNE67" s="497"/>
      <c r="VNF67" s="497"/>
      <c r="VNG67" s="497"/>
      <c r="VNH67" s="497"/>
      <c r="VNI67" s="497"/>
      <c r="VNJ67" s="497"/>
      <c r="VNK67" s="497"/>
      <c r="VNL67" s="497"/>
      <c r="VNM67" s="497"/>
      <c r="VNN67" s="497"/>
      <c r="VNO67" s="497"/>
      <c r="VNP67" s="497"/>
      <c r="VNQ67" s="497"/>
      <c r="VNR67" s="497"/>
      <c r="VNS67" s="497"/>
      <c r="VNT67" s="497"/>
      <c r="VNU67" s="497"/>
      <c r="VNV67" s="497"/>
      <c r="VNW67" s="497"/>
      <c r="VNX67" s="497"/>
      <c r="VNY67" s="497"/>
      <c r="VNZ67" s="497"/>
      <c r="VOA67" s="497"/>
      <c r="VOB67" s="497"/>
      <c r="VOC67" s="497"/>
      <c r="VOD67" s="497"/>
      <c r="VOE67" s="497"/>
      <c r="VOF67" s="497"/>
      <c r="VOG67" s="497"/>
      <c r="VOH67" s="497"/>
      <c r="VOI67" s="497"/>
      <c r="VOJ67" s="497"/>
      <c r="VOK67" s="497"/>
      <c r="VOL67" s="497"/>
      <c r="VOM67" s="497"/>
      <c r="VON67" s="497"/>
      <c r="VOO67" s="497"/>
      <c r="VOP67" s="497"/>
      <c r="VOQ67" s="497"/>
      <c r="VOR67" s="497"/>
      <c r="VOS67" s="497"/>
      <c r="VOT67" s="497"/>
      <c r="VOU67" s="497"/>
      <c r="VOV67" s="497"/>
      <c r="VOW67" s="497"/>
      <c r="VOX67" s="497"/>
      <c r="VOY67" s="497"/>
      <c r="VOZ67" s="497"/>
      <c r="VPA67" s="497"/>
      <c r="VPB67" s="497"/>
      <c r="VPC67" s="497"/>
      <c r="VPD67" s="497"/>
      <c r="VPE67" s="497"/>
      <c r="VPF67" s="497"/>
      <c r="VPG67" s="497"/>
      <c r="VPH67" s="497"/>
      <c r="VPI67" s="497"/>
      <c r="VPJ67" s="497"/>
      <c r="VPK67" s="497"/>
      <c r="VPL67" s="497"/>
      <c r="VPM67" s="497"/>
      <c r="VPN67" s="497"/>
      <c r="VPO67" s="497"/>
      <c r="VPP67" s="497"/>
      <c r="VPQ67" s="497"/>
      <c r="VPR67" s="497"/>
      <c r="VPS67" s="497"/>
      <c r="VPT67" s="497"/>
      <c r="VPU67" s="497"/>
      <c r="VPV67" s="497"/>
      <c r="VPW67" s="497"/>
      <c r="VPX67" s="497"/>
      <c r="VPY67" s="497"/>
      <c r="VPZ67" s="497"/>
      <c r="VQA67" s="497"/>
      <c r="VQB67" s="497"/>
      <c r="VQC67" s="497"/>
      <c r="VQD67" s="497"/>
      <c r="VQE67" s="497"/>
      <c r="VQF67" s="497"/>
      <c r="VQG67" s="497"/>
      <c r="VQH67" s="497"/>
      <c r="VQI67" s="497"/>
      <c r="VQJ67" s="497"/>
      <c r="VQK67" s="497"/>
      <c r="VQL67" s="497"/>
      <c r="VQM67" s="497"/>
      <c r="VQN67" s="497"/>
      <c r="VQO67" s="497"/>
      <c r="VQP67" s="497"/>
      <c r="VQQ67" s="497"/>
      <c r="VQR67" s="497"/>
      <c r="VQS67" s="497"/>
      <c r="VQT67" s="497"/>
      <c r="VQU67" s="497"/>
      <c r="VQV67" s="497"/>
      <c r="VQW67" s="497"/>
      <c r="VQX67" s="497"/>
      <c r="VQY67" s="497"/>
      <c r="VQZ67" s="497"/>
      <c r="VRA67" s="497"/>
      <c r="VRB67" s="497"/>
      <c r="VRC67" s="497"/>
      <c r="VRD67" s="497"/>
      <c r="VRE67" s="497"/>
      <c r="VRF67" s="497"/>
      <c r="VRG67" s="497"/>
      <c r="VRH67" s="497"/>
      <c r="VRI67" s="497"/>
      <c r="VRJ67" s="497"/>
      <c r="VRK67" s="497"/>
      <c r="VRL67" s="497"/>
      <c r="VRM67" s="497"/>
      <c r="VRN67" s="497"/>
      <c r="VRO67" s="497"/>
      <c r="VRP67" s="497"/>
      <c r="VRQ67" s="497"/>
      <c r="VRR67" s="497"/>
      <c r="VRS67" s="497"/>
      <c r="VRT67" s="497"/>
      <c r="VRU67" s="497"/>
      <c r="VRV67" s="497"/>
      <c r="VRW67" s="497"/>
      <c r="VRX67" s="497"/>
      <c r="VRY67" s="497"/>
      <c r="VRZ67" s="497"/>
      <c r="VSA67" s="497"/>
      <c r="VSB67" s="497"/>
      <c r="VSC67" s="497"/>
      <c r="VSD67" s="497"/>
      <c r="VSE67" s="497"/>
      <c r="VSF67" s="497"/>
      <c r="VSG67" s="497"/>
      <c r="VSH67" s="497"/>
      <c r="VSI67" s="497"/>
      <c r="VSJ67" s="497"/>
      <c r="VSK67" s="497"/>
      <c r="VSL67" s="497"/>
      <c r="VSM67" s="497"/>
      <c r="VSN67" s="497"/>
      <c r="VSO67" s="497"/>
      <c r="VSP67" s="497"/>
      <c r="VSQ67" s="497"/>
      <c r="VSR67" s="497"/>
      <c r="VSS67" s="497"/>
      <c r="VST67" s="497"/>
      <c r="VSU67" s="497"/>
      <c r="VSV67" s="497"/>
      <c r="VSW67" s="497"/>
      <c r="VSX67" s="497"/>
      <c r="VSY67" s="497"/>
      <c r="VSZ67" s="497"/>
      <c r="VTA67" s="497"/>
      <c r="VTB67" s="497"/>
      <c r="VTC67" s="497"/>
      <c r="VTD67" s="497"/>
      <c r="VTE67" s="497"/>
      <c r="VTF67" s="497"/>
      <c r="VTG67" s="497"/>
      <c r="VTH67" s="497"/>
      <c r="VTI67" s="497"/>
      <c r="VTJ67" s="497"/>
      <c r="VTK67" s="497"/>
      <c r="VTL67" s="497"/>
      <c r="VTM67" s="497"/>
      <c r="VTN67" s="497"/>
      <c r="VTO67" s="497"/>
      <c r="VTP67" s="497"/>
      <c r="VTQ67" s="497"/>
      <c r="VTR67" s="497"/>
      <c r="VTS67" s="497"/>
      <c r="VTT67" s="497"/>
      <c r="VTU67" s="497"/>
      <c r="VTV67" s="497"/>
      <c r="VTW67" s="497"/>
      <c r="VTX67" s="497"/>
      <c r="VTY67" s="497"/>
      <c r="VTZ67" s="497"/>
      <c r="VUA67" s="497"/>
      <c r="VUB67" s="497"/>
      <c r="VUC67" s="497"/>
      <c r="VUD67" s="497"/>
      <c r="VUE67" s="497"/>
      <c r="VUF67" s="497"/>
      <c r="VUG67" s="497"/>
      <c r="VUH67" s="497"/>
      <c r="VUI67" s="497"/>
      <c r="VUJ67" s="497"/>
      <c r="VUK67" s="497"/>
      <c r="VUL67" s="497"/>
      <c r="VUM67" s="497"/>
      <c r="VUN67" s="497"/>
      <c r="VUO67" s="497"/>
      <c r="VUP67" s="497"/>
      <c r="VUQ67" s="497"/>
      <c r="VUR67" s="497"/>
      <c r="VUS67" s="497"/>
      <c r="VUT67" s="497"/>
      <c r="VUU67" s="497"/>
      <c r="VUV67" s="497"/>
      <c r="VUW67" s="497"/>
      <c r="VUX67" s="497"/>
      <c r="VUY67" s="497"/>
      <c r="VUZ67" s="497"/>
      <c r="VVA67" s="497"/>
      <c r="VVB67" s="497"/>
      <c r="VVC67" s="497"/>
      <c r="VVD67" s="497"/>
      <c r="VVE67" s="497"/>
      <c r="VVF67" s="497"/>
      <c r="VVG67" s="497"/>
      <c r="VVH67" s="497"/>
      <c r="VVI67" s="497"/>
      <c r="VVJ67" s="497"/>
      <c r="VVK67" s="497"/>
      <c r="VVL67" s="497"/>
      <c r="VVM67" s="497"/>
      <c r="VVN67" s="497"/>
      <c r="VVO67" s="497"/>
      <c r="VVP67" s="497"/>
      <c r="VVQ67" s="497"/>
      <c r="VVR67" s="497"/>
      <c r="VVS67" s="497"/>
      <c r="VVT67" s="497"/>
      <c r="VVU67" s="497"/>
      <c r="VVV67" s="497"/>
      <c r="VVW67" s="497"/>
      <c r="VVX67" s="497"/>
      <c r="VVY67" s="497"/>
      <c r="VVZ67" s="497"/>
      <c r="VWA67" s="497"/>
      <c r="VWB67" s="497"/>
      <c r="VWC67" s="497"/>
      <c r="VWD67" s="497"/>
      <c r="VWE67" s="497"/>
      <c r="VWF67" s="497"/>
      <c r="VWG67" s="497"/>
      <c r="VWH67" s="497"/>
      <c r="VWI67" s="497"/>
      <c r="VWJ67" s="497"/>
      <c r="VWK67" s="497"/>
      <c r="VWL67" s="497"/>
      <c r="VWM67" s="497"/>
      <c r="VWN67" s="497"/>
      <c r="VWO67" s="497"/>
      <c r="VWP67" s="497"/>
      <c r="VWQ67" s="497"/>
      <c r="VWR67" s="497"/>
      <c r="VWS67" s="497"/>
      <c r="VWT67" s="497"/>
      <c r="VWU67" s="497"/>
      <c r="VWV67" s="497"/>
      <c r="VWW67" s="497"/>
      <c r="VWX67" s="497"/>
      <c r="VWY67" s="497"/>
      <c r="VWZ67" s="497"/>
      <c r="VXA67" s="497"/>
      <c r="VXB67" s="497"/>
      <c r="VXC67" s="497"/>
      <c r="VXD67" s="497"/>
      <c r="VXE67" s="497"/>
      <c r="VXF67" s="497"/>
      <c r="VXG67" s="497"/>
      <c r="VXH67" s="497"/>
      <c r="VXI67" s="497"/>
      <c r="VXJ67" s="497"/>
      <c r="VXK67" s="497"/>
      <c r="VXL67" s="497"/>
      <c r="VXM67" s="497"/>
      <c r="VXN67" s="497"/>
      <c r="VXO67" s="497"/>
      <c r="VXP67" s="497"/>
      <c r="VXQ67" s="497"/>
      <c r="VXR67" s="497"/>
      <c r="VXS67" s="497"/>
      <c r="VXT67" s="497"/>
      <c r="VXU67" s="497"/>
      <c r="VXV67" s="497"/>
      <c r="VXW67" s="497"/>
      <c r="VXX67" s="497"/>
      <c r="VXY67" s="497"/>
      <c r="VXZ67" s="497"/>
      <c r="VYA67" s="497"/>
      <c r="VYB67" s="497"/>
      <c r="VYC67" s="497"/>
      <c r="VYD67" s="497"/>
      <c r="VYE67" s="497"/>
      <c r="VYF67" s="497"/>
      <c r="VYG67" s="497"/>
      <c r="VYH67" s="497"/>
      <c r="VYI67" s="497"/>
      <c r="VYJ67" s="497"/>
      <c r="VYK67" s="497"/>
      <c r="VYL67" s="497"/>
      <c r="VYM67" s="497"/>
      <c r="VYN67" s="497"/>
      <c r="VYO67" s="497"/>
      <c r="VYP67" s="497"/>
      <c r="VYQ67" s="497"/>
      <c r="VYR67" s="497"/>
      <c r="VYS67" s="497"/>
      <c r="VYT67" s="497"/>
      <c r="VYU67" s="497"/>
      <c r="VYV67" s="497"/>
      <c r="VYW67" s="497"/>
      <c r="VYX67" s="497"/>
      <c r="VYY67" s="497"/>
      <c r="VYZ67" s="497"/>
      <c r="VZA67" s="497"/>
      <c r="VZB67" s="497"/>
      <c r="VZC67" s="497"/>
      <c r="VZD67" s="497"/>
      <c r="VZE67" s="497"/>
      <c r="VZF67" s="497"/>
      <c r="VZG67" s="497"/>
      <c r="VZH67" s="497"/>
      <c r="VZI67" s="497"/>
      <c r="VZJ67" s="497"/>
      <c r="VZK67" s="497"/>
      <c r="VZL67" s="497"/>
      <c r="VZM67" s="497"/>
      <c r="VZN67" s="497"/>
      <c r="VZO67" s="497"/>
      <c r="VZP67" s="497"/>
      <c r="VZQ67" s="497"/>
      <c r="VZR67" s="497"/>
      <c r="VZS67" s="497"/>
      <c r="VZT67" s="497"/>
      <c r="VZU67" s="497"/>
      <c r="VZV67" s="497"/>
      <c r="VZW67" s="497"/>
      <c r="VZX67" s="497"/>
      <c r="VZY67" s="497"/>
      <c r="VZZ67" s="497"/>
      <c r="WAA67" s="497"/>
      <c r="WAB67" s="497"/>
      <c r="WAC67" s="497"/>
      <c r="WAD67" s="497"/>
      <c r="WAE67" s="497"/>
      <c r="WAF67" s="497"/>
      <c r="WAG67" s="497"/>
      <c r="WAH67" s="497"/>
      <c r="WAI67" s="497"/>
      <c r="WAJ67" s="497"/>
      <c r="WAK67" s="497"/>
      <c r="WAL67" s="497"/>
      <c r="WAM67" s="497"/>
      <c r="WAN67" s="497"/>
      <c r="WAO67" s="497"/>
      <c r="WAP67" s="497"/>
      <c r="WAQ67" s="497"/>
      <c r="WAR67" s="497"/>
      <c r="WAS67" s="497"/>
      <c r="WAT67" s="497"/>
      <c r="WAU67" s="497"/>
      <c r="WAV67" s="497"/>
      <c r="WAW67" s="497"/>
      <c r="WAX67" s="497"/>
      <c r="WAY67" s="497"/>
      <c r="WAZ67" s="497"/>
      <c r="WBA67" s="497"/>
      <c r="WBB67" s="497"/>
      <c r="WBC67" s="497"/>
      <c r="WBD67" s="497"/>
      <c r="WBE67" s="497"/>
      <c r="WBF67" s="497"/>
      <c r="WBG67" s="497"/>
      <c r="WBH67" s="497"/>
      <c r="WBI67" s="497"/>
      <c r="WBJ67" s="497"/>
      <c r="WBK67" s="497"/>
      <c r="WBL67" s="497"/>
      <c r="WBM67" s="497"/>
      <c r="WBN67" s="497"/>
      <c r="WBO67" s="497"/>
      <c r="WBP67" s="497"/>
      <c r="WBQ67" s="497"/>
      <c r="WBR67" s="497"/>
      <c r="WBS67" s="497"/>
      <c r="WBT67" s="497"/>
      <c r="WBU67" s="497"/>
      <c r="WBV67" s="497"/>
      <c r="WBW67" s="497"/>
      <c r="WBX67" s="497"/>
      <c r="WBY67" s="497"/>
      <c r="WBZ67" s="497"/>
      <c r="WCA67" s="497"/>
      <c r="WCB67" s="497"/>
      <c r="WCC67" s="497"/>
      <c r="WCD67" s="497"/>
      <c r="WCE67" s="497"/>
      <c r="WCF67" s="497"/>
      <c r="WCG67" s="497"/>
      <c r="WCH67" s="497"/>
      <c r="WCI67" s="497"/>
      <c r="WCJ67" s="497"/>
      <c r="WCK67" s="497"/>
      <c r="WCL67" s="497"/>
      <c r="WCM67" s="497"/>
      <c r="WCN67" s="497"/>
      <c r="WCO67" s="497"/>
      <c r="WCP67" s="497"/>
      <c r="WCQ67" s="497"/>
      <c r="WCR67" s="497"/>
      <c r="WCS67" s="497"/>
      <c r="WCT67" s="497"/>
      <c r="WCU67" s="497"/>
      <c r="WCV67" s="497"/>
      <c r="WCW67" s="497"/>
      <c r="WCX67" s="497"/>
      <c r="WCY67" s="497"/>
      <c r="WCZ67" s="497"/>
      <c r="WDA67" s="497"/>
      <c r="WDB67" s="497"/>
      <c r="WDC67" s="497"/>
      <c r="WDD67" s="497"/>
      <c r="WDE67" s="497"/>
      <c r="WDF67" s="497"/>
      <c r="WDG67" s="497"/>
      <c r="WDH67" s="497"/>
      <c r="WDI67" s="497"/>
      <c r="WDJ67" s="497"/>
      <c r="WDK67" s="497"/>
      <c r="WDL67" s="497"/>
      <c r="WDM67" s="497"/>
      <c r="WDN67" s="497"/>
      <c r="WDO67" s="497"/>
      <c r="WDP67" s="497"/>
      <c r="WDQ67" s="497"/>
      <c r="WDR67" s="497"/>
      <c r="WDS67" s="497"/>
      <c r="WDT67" s="497"/>
      <c r="WDU67" s="497"/>
      <c r="WDV67" s="497"/>
      <c r="WDW67" s="497"/>
      <c r="WDX67" s="497"/>
      <c r="WDY67" s="497"/>
      <c r="WDZ67" s="497"/>
      <c r="WEA67" s="497"/>
      <c r="WEB67" s="497"/>
      <c r="WEC67" s="497"/>
      <c r="WED67" s="497"/>
      <c r="WEE67" s="497"/>
      <c r="WEF67" s="497"/>
      <c r="WEG67" s="497"/>
      <c r="WEH67" s="497"/>
      <c r="WEI67" s="497"/>
      <c r="WEJ67" s="497"/>
      <c r="WEK67" s="497"/>
      <c r="WEL67" s="497"/>
      <c r="WEM67" s="497"/>
      <c r="WEN67" s="497"/>
      <c r="WEO67" s="497"/>
      <c r="WEP67" s="497"/>
      <c r="WEQ67" s="497"/>
      <c r="WER67" s="497"/>
      <c r="WES67" s="497"/>
      <c r="WET67" s="497"/>
      <c r="WEU67" s="497"/>
      <c r="WEV67" s="497"/>
      <c r="WEW67" s="497"/>
      <c r="WEX67" s="497"/>
      <c r="WEY67" s="497"/>
      <c r="WEZ67" s="497"/>
      <c r="WFA67" s="497"/>
      <c r="WFB67" s="497"/>
      <c r="WFC67" s="497"/>
      <c r="WFD67" s="497"/>
      <c r="WFE67" s="497"/>
      <c r="WFF67" s="497"/>
      <c r="WFG67" s="497"/>
      <c r="WFH67" s="497"/>
      <c r="WFI67" s="497"/>
      <c r="WFJ67" s="497"/>
      <c r="WFK67" s="497"/>
      <c r="WFL67" s="497"/>
      <c r="WFM67" s="497"/>
      <c r="WFN67" s="497"/>
      <c r="WFO67" s="497"/>
      <c r="WFP67" s="497"/>
      <c r="WFQ67" s="497"/>
      <c r="WFR67" s="497"/>
      <c r="WFS67" s="497"/>
      <c r="WFT67" s="497"/>
      <c r="WFU67" s="497"/>
      <c r="WFV67" s="497"/>
      <c r="WFW67" s="497"/>
      <c r="WFX67" s="497"/>
      <c r="WFY67" s="497"/>
      <c r="WFZ67" s="497"/>
      <c r="WGA67" s="497"/>
      <c r="WGB67" s="497"/>
      <c r="WGC67" s="497"/>
      <c r="WGD67" s="497"/>
      <c r="WGE67" s="497"/>
      <c r="WGF67" s="497"/>
      <c r="WGG67" s="497"/>
      <c r="WGH67" s="497"/>
      <c r="WGI67" s="497"/>
      <c r="WGJ67" s="497"/>
      <c r="WGK67" s="497"/>
      <c r="WGL67" s="497"/>
      <c r="WGM67" s="497"/>
      <c r="WGN67" s="497"/>
      <c r="WGO67" s="497"/>
      <c r="WGP67" s="497"/>
      <c r="WGQ67" s="497"/>
      <c r="WGR67" s="497"/>
      <c r="WGS67" s="497"/>
      <c r="WGT67" s="497"/>
      <c r="WGU67" s="497"/>
      <c r="WGV67" s="497"/>
      <c r="WGW67" s="497"/>
      <c r="WGX67" s="497"/>
      <c r="WGY67" s="497"/>
      <c r="WGZ67" s="497"/>
      <c r="WHA67" s="497"/>
      <c r="WHB67" s="497"/>
      <c r="WHC67" s="497"/>
      <c r="WHD67" s="497"/>
      <c r="WHE67" s="497"/>
      <c r="WHF67" s="497"/>
      <c r="WHG67" s="497"/>
      <c r="WHH67" s="497"/>
      <c r="WHI67" s="497"/>
      <c r="WHJ67" s="497"/>
      <c r="WHK67" s="497"/>
      <c r="WHL67" s="497"/>
      <c r="WHM67" s="497"/>
      <c r="WHN67" s="497"/>
      <c r="WHO67" s="497"/>
      <c r="WHP67" s="497"/>
      <c r="WHQ67" s="497"/>
      <c r="WHR67" s="497"/>
      <c r="WHS67" s="497"/>
      <c r="WHT67" s="497"/>
      <c r="WHU67" s="497"/>
      <c r="WHV67" s="497"/>
      <c r="WHW67" s="497"/>
      <c r="WHX67" s="497"/>
      <c r="WHY67" s="497"/>
      <c r="WHZ67" s="497"/>
      <c r="WIA67" s="497"/>
      <c r="WIB67" s="497"/>
      <c r="WIC67" s="497"/>
      <c r="WID67" s="497"/>
      <c r="WIE67" s="497"/>
      <c r="WIF67" s="497"/>
      <c r="WIG67" s="497"/>
      <c r="WIH67" s="497"/>
      <c r="WII67" s="497"/>
      <c r="WIJ67" s="497"/>
      <c r="WIK67" s="497"/>
      <c r="WIL67" s="497"/>
      <c r="WIM67" s="497"/>
      <c r="WIN67" s="497"/>
      <c r="WIO67" s="497"/>
      <c r="WIP67" s="497"/>
      <c r="WIQ67" s="497"/>
      <c r="WIR67" s="497"/>
      <c r="WIS67" s="497"/>
      <c r="WIT67" s="497"/>
      <c r="WIU67" s="497"/>
      <c r="WIV67" s="497"/>
      <c r="WIW67" s="497"/>
      <c r="WIX67" s="497"/>
      <c r="WIY67" s="497"/>
      <c r="WIZ67" s="497"/>
      <c r="WJA67" s="497"/>
      <c r="WJB67" s="497"/>
      <c r="WJC67" s="497"/>
      <c r="WJD67" s="497"/>
      <c r="WJE67" s="497"/>
      <c r="WJF67" s="497"/>
      <c r="WJG67" s="497"/>
      <c r="WJH67" s="497"/>
      <c r="WJI67" s="497"/>
      <c r="WJJ67" s="497"/>
      <c r="WJK67" s="497"/>
      <c r="WJL67" s="497"/>
      <c r="WJM67" s="497"/>
      <c r="WJN67" s="497"/>
      <c r="WJO67" s="497"/>
      <c r="WJP67" s="497"/>
      <c r="WJQ67" s="497"/>
      <c r="WJR67" s="497"/>
      <c r="WJS67" s="497"/>
      <c r="WJT67" s="497"/>
      <c r="WJU67" s="497"/>
      <c r="WJV67" s="497"/>
      <c r="WJW67" s="497"/>
      <c r="WJX67" s="497"/>
      <c r="WJY67" s="497"/>
      <c r="WJZ67" s="497"/>
      <c r="WKA67" s="497"/>
      <c r="WKB67" s="497"/>
      <c r="WKC67" s="497"/>
      <c r="WKD67" s="497"/>
      <c r="WKE67" s="497"/>
      <c r="WKF67" s="497"/>
      <c r="WKG67" s="497"/>
      <c r="WKH67" s="497"/>
      <c r="WKI67" s="497"/>
      <c r="WKJ67" s="497"/>
      <c r="WKK67" s="497"/>
      <c r="WKL67" s="497"/>
      <c r="WKM67" s="497"/>
      <c r="WKN67" s="497"/>
      <c r="WKO67" s="497"/>
      <c r="WKP67" s="497"/>
      <c r="WKQ67" s="497"/>
      <c r="WKR67" s="497"/>
      <c r="WKS67" s="497"/>
      <c r="WKT67" s="497"/>
      <c r="WKU67" s="497"/>
      <c r="WKV67" s="497"/>
      <c r="WKW67" s="497"/>
      <c r="WKX67" s="497"/>
      <c r="WKY67" s="497"/>
      <c r="WKZ67" s="497"/>
      <c r="WLA67" s="497"/>
      <c r="WLB67" s="497"/>
      <c r="WLC67" s="497"/>
      <c r="WLD67" s="497"/>
      <c r="WLE67" s="497"/>
      <c r="WLF67" s="497"/>
      <c r="WLG67" s="497"/>
      <c r="WLH67" s="497"/>
      <c r="WLI67" s="497"/>
      <c r="WLJ67" s="497"/>
      <c r="WLK67" s="497"/>
      <c r="WLL67" s="497"/>
      <c r="WLM67" s="497"/>
      <c r="WLN67" s="497"/>
      <c r="WLO67" s="497"/>
      <c r="WLP67" s="497"/>
      <c r="WLQ67" s="497"/>
      <c r="WLR67" s="497"/>
      <c r="WLS67" s="497"/>
      <c r="WLT67" s="497"/>
      <c r="WLU67" s="497"/>
      <c r="WLV67" s="497"/>
      <c r="WLW67" s="497"/>
      <c r="WLX67" s="497"/>
      <c r="WLY67" s="497"/>
      <c r="WLZ67" s="497"/>
      <c r="WMA67" s="497"/>
      <c r="WMB67" s="497"/>
      <c r="WMC67" s="497"/>
      <c r="WMD67" s="497"/>
      <c r="WME67" s="497"/>
      <c r="WMF67" s="497"/>
      <c r="WMG67" s="497"/>
      <c r="WMH67" s="497"/>
      <c r="WMI67" s="497"/>
      <c r="WMJ67" s="497"/>
      <c r="WMK67" s="497"/>
      <c r="WML67" s="497"/>
      <c r="WMM67" s="497"/>
      <c r="WMN67" s="497"/>
      <c r="WMO67" s="497"/>
      <c r="WMP67" s="497"/>
      <c r="WMQ67" s="497"/>
      <c r="WMR67" s="497"/>
      <c r="WMS67" s="497"/>
      <c r="WMT67" s="497"/>
      <c r="WMU67" s="497"/>
      <c r="WMV67" s="497"/>
      <c r="WMW67" s="497"/>
      <c r="WMX67" s="497"/>
      <c r="WMY67" s="497"/>
      <c r="WMZ67" s="497"/>
      <c r="WNA67" s="497"/>
      <c r="WNB67" s="497"/>
      <c r="WNC67" s="497"/>
      <c r="WND67" s="497"/>
      <c r="WNE67" s="497"/>
      <c r="WNF67" s="497"/>
      <c r="WNG67" s="497"/>
      <c r="WNH67" s="497"/>
      <c r="WNI67" s="497"/>
      <c r="WNJ67" s="497"/>
      <c r="WNK67" s="497"/>
      <c r="WNL67" s="497"/>
      <c r="WNM67" s="497"/>
      <c r="WNN67" s="497"/>
      <c r="WNO67" s="497"/>
      <c r="WNP67" s="497"/>
      <c r="WNQ67" s="497"/>
      <c r="WNR67" s="497"/>
      <c r="WNS67" s="497"/>
      <c r="WNT67" s="497"/>
      <c r="WNU67" s="497"/>
      <c r="WNV67" s="497"/>
      <c r="WNW67" s="497"/>
      <c r="WNX67" s="497"/>
      <c r="WNY67" s="497"/>
      <c r="WNZ67" s="497"/>
      <c r="WOA67" s="497"/>
      <c r="WOB67" s="497"/>
      <c r="WOC67" s="497"/>
      <c r="WOD67" s="497"/>
      <c r="WOE67" s="497"/>
      <c r="WOF67" s="497"/>
      <c r="WOG67" s="497"/>
      <c r="WOH67" s="497"/>
      <c r="WOI67" s="497"/>
      <c r="WOJ67" s="497"/>
      <c r="WOK67" s="497"/>
      <c r="WOL67" s="497"/>
      <c r="WOM67" s="497"/>
      <c r="WON67" s="497"/>
      <c r="WOO67" s="497"/>
      <c r="WOP67" s="497"/>
      <c r="WOQ67" s="497"/>
      <c r="WOR67" s="497"/>
      <c r="WOS67" s="497"/>
      <c r="WOT67" s="497"/>
      <c r="WOU67" s="497"/>
      <c r="WOV67" s="497"/>
      <c r="WOW67" s="497"/>
      <c r="WOX67" s="497"/>
      <c r="WOY67" s="497"/>
      <c r="WOZ67" s="497"/>
      <c r="WPA67" s="497"/>
      <c r="WPB67" s="497"/>
      <c r="WPC67" s="497"/>
      <c r="WPD67" s="497"/>
      <c r="WPE67" s="497"/>
      <c r="WPF67" s="497"/>
      <c r="WPG67" s="497"/>
      <c r="WPH67" s="497"/>
      <c r="WPI67" s="497"/>
      <c r="WPJ67" s="497"/>
      <c r="WPK67" s="497"/>
      <c r="WPL67" s="497"/>
      <c r="WPM67" s="497"/>
      <c r="WPN67" s="497"/>
      <c r="WPO67" s="497"/>
      <c r="WPP67" s="497"/>
      <c r="WPQ67" s="497"/>
      <c r="WPR67" s="497"/>
      <c r="WPS67" s="497"/>
      <c r="WPT67" s="497"/>
      <c r="WPU67" s="497"/>
      <c r="WPV67" s="497"/>
      <c r="WPW67" s="497"/>
      <c r="WPX67" s="497"/>
      <c r="WPY67" s="497"/>
      <c r="WPZ67" s="497"/>
      <c r="WQA67" s="497"/>
      <c r="WQB67" s="497"/>
      <c r="WQC67" s="497"/>
      <c r="WQD67" s="497"/>
      <c r="WQE67" s="497"/>
      <c r="WQF67" s="497"/>
      <c r="WQG67" s="497"/>
      <c r="WQH67" s="497"/>
      <c r="WQI67" s="497"/>
      <c r="WQJ67" s="497"/>
      <c r="WQK67" s="497"/>
      <c r="WQL67" s="497"/>
      <c r="WQM67" s="497"/>
      <c r="WQN67" s="497"/>
      <c r="WQO67" s="497"/>
      <c r="WQP67" s="497"/>
      <c r="WQQ67" s="497"/>
      <c r="WQR67" s="497"/>
      <c r="WQS67" s="497"/>
      <c r="WQT67" s="497"/>
      <c r="WQU67" s="497"/>
      <c r="WQV67" s="497"/>
      <c r="WQW67" s="497"/>
      <c r="WQX67" s="497"/>
      <c r="WQY67" s="497"/>
      <c r="WQZ67" s="497"/>
      <c r="WRA67" s="497"/>
      <c r="WRB67" s="497"/>
      <c r="WRC67" s="497"/>
      <c r="WRD67" s="497"/>
      <c r="WRE67" s="497"/>
      <c r="WRF67" s="497"/>
      <c r="WRG67" s="497"/>
      <c r="WRH67" s="497"/>
      <c r="WRI67" s="497"/>
      <c r="WRJ67" s="497"/>
      <c r="WRK67" s="497"/>
      <c r="WRL67" s="497"/>
      <c r="WRM67" s="497"/>
      <c r="WRN67" s="497"/>
      <c r="WRO67" s="497"/>
      <c r="WRP67" s="497"/>
      <c r="WRQ67" s="497"/>
      <c r="WRR67" s="497"/>
      <c r="WRS67" s="497"/>
      <c r="WRT67" s="497"/>
      <c r="WRU67" s="497"/>
      <c r="WRV67" s="497"/>
      <c r="WRW67" s="497"/>
      <c r="WRX67" s="497"/>
      <c r="WRY67" s="497"/>
      <c r="WRZ67" s="497"/>
      <c r="WSA67" s="497"/>
      <c r="WSB67" s="497"/>
      <c r="WSC67" s="497"/>
      <c r="WSD67" s="497"/>
      <c r="WSE67" s="497"/>
      <c r="WSF67" s="497"/>
      <c r="WSG67" s="497"/>
      <c r="WSH67" s="497"/>
      <c r="WSI67" s="497"/>
      <c r="WSJ67" s="497"/>
      <c r="WSK67" s="497"/>
      <c r="WSL67" s="497"/>
      <c r="WSM67" s="497"/>
      <c r="WSN67" s="497"/>
      <c r="WSO67" s="497"/>
      <c r="WSP67" s="497"/>
      <c r="WSQ67" s="497"/>
      <c r="WSR67" s="497"/>
      <c r="WSS67" s="497"/>
      <c r="WST67" s="497"/>
      <c r="WSU67" s="497"/>
      <c r="WSV67" s="497"/>
      <c r="WSW67" s="497"/>
      <c r="WSX67" s="497"/>
      <c r="WSY67" s="497"/>
      <c r="WSZ67" s="497"/>
      <c r="WTA67" s="497"/>
      <c r="WTB67" s="497"/>
      <c r="WTC67" s="497"/>
      <c r="WTD67" s="497"/>
      <c r="WTE67" s="497"/>
      <c r="WTF67" s="497"/>
      <c r="WTG67" s="497"/>
      <c r="WTH67" s="497"/>
      <c r="WTI67" s="497"/>
      <c r="WTJ67" s="497"/>
      <c r="WTK67" s="497"/>
      <c r="WTL67" s="497"/>
      <c r="WTM67" s="497"/>
      <c r="WTN67" s="497"/>
      <c r="WTO67" s="497"/>
      <c r="WTP67" s="497"/>
      <c r="WTQ67" s="497"/>
      <c r="WTR67" s="497"/>
      <c r="WTS67" s="497"/>
      <c r="WTT67" s="497"/>
      <c r="WTU67" s="497"/>
      <c r="WTV67" s="497"/>
      <c r="WTW67" s="497"/>
      <c r="WTX67" s="497"/>
      <c r="WTY67" s="497"/>
      <c r="WTZ67" s="497"/>
      <c r="WUA67" s="497"/>
      <c r="WUB67" s="497"/>
      <c r="WUC67" s="497"/>
      <c r="WUD67" s="497"/>
      <c r="WUE67" s="497"/>
      <c r="WUF67" s="497"/>
      <c r="WUG67" s="497"/>
      <c r="WUH67" s="497"/>
      <c r="WUI67" s="497"/>
      <c r="WUJ67" s="497"/>
      <c r="WUK67" s="497"/>
      <c r="WUL67" s="497"/>
      <c r="WUM67" s="497"/>
      <c r="WUN67" s="497"/>
      <c r="WUO67" s="497"/>
      <c r="WUP67" s="497"/>
      <c r="WUQ67" s="497"/>
      <c r="WUR67" s="497"/>
      <c r="WUS67" s="497"/>
      <c r="WUT67" s="497"/>
      <c r="WUU67" s="497"/>
      <c r="WUV67" s="497"/>
      <c r="WUW67" s="497"/>
      <c r="WUX67" s="497"/>
      <c r="WUY67" s="497"/>
      <c r="WUZ67" s="497"/>
      <c r="WVA67" s="497"/>
      <c r="WVB67" s="497"/>
      <c r="WVC67" s="497"/>
      <c r="WVD67" s="497"/>
      <c r="WVE67" s="497"/>
      <c r="WVF67" s="497"/>
      <c r="WVG67" s="497"/>
      <c r="WVH67" s="497"/>
      <c r="WVI67" s="497"/>
      <c r="WVJ67" s="497"/>
      <c r="WVK67" s="497"/>
      <c r="WVL67" s="497"/>
      <c r="WVM67" s="497"/>
      <c r="WVN67" s="497"/>
      <c r="WVO67" s="497"/>
      <c r="WVP67" s="497"/>
      <c r="WVQ67" s="497"/>
      <c r="WVR67" s="497"/>
      <c r="WVS67" s="497"/>
      <c r="WVT67" s="497"/>
      <c r="WVU67" s="497"/>
      <c r="WVV67" s="497"/>
      <c r="WVW67" s="497"/>
      <c r="WVX67" s="497"/>
      <c r="WVY67" s="497"/>
      <c r="WVZ67" s="497"/>
      <c r="WWA67" s="497"/>
      <c r="WWB67" s="497"/>
      <c r="WWC67" s="497"/>
      <c r="WWD67" s="497"/>
      <c r="WWE67" s="497"/>
      <c r="WWF67" s="497"/>
      <c r="WWG67" s="497"/>
      <c r="WWH67" s="497"/>
      <c r="WWI67" s="497"/>
      <c r="WWJ67" s="497"/>
      <c r="WWK67" s="497"/>
      <c r="WWL67" s="497"/>
      <c r="WWM67" s="497"/>
      <c r="WWN67" s="497"/>
      <c r="WWO67" s="497"/>
      <c r="WWP67" s="497"/>
      <c r="WWQ67" s="497"/>
      <c r="WWR67" s="497"/>
      <c r="WWS67" s="497"/>
      <c r="WWT67" s="497"/>
      <c r="WWU67" s="497"/>
      <c r="WWV67" s="497"/>
      <c r="WWW67" s="497"/>
      <c r="WWX67" s="497"/>
      <c r="WWY67" s="497"/>
      <c r="WWZ67" s="497"/>
      <c r="WXA67" s="497"/>
      <c r="WXB67" s="497"/>
      <c r="WXC67" s="497"/>
      <c r="WXD67" s="497"/>
      <c r="WXE67" s="497"/>
      <c r="WXF67" s="497"/>
      <c r="WXG67" s="497"/>
      <c r="WXH67" s="497"/>
      <c r="WXI67" s="497"/>
      <c r="WXJ67" s="497"/>
      <c r="WXK67" s="497"/>
      <c r="WXL67" s="497"/>
      <c r="WXM67" s="497"/>
      <c r="WXN67" s="497"/>
      <c r="WXO67" s="497"/>
      <c r="WXP67" s="497"/>
      <c r="WXQ67" s="497"/>
      <c r="WXR67" s="497"/>
      <c r="WXS67" s="497"/>
      <c r="WXT67" s="497"/>
      <c r="WXU67" s="497"/>
      <c r="WXV67" s="497"/>
      <c r="WXW67" s="497"/>
      <c r="WXX67" s="497"/>
      <c r="WXY67" s="497"/>
      <c r="WXZ67" s="497"/>
      <c r="WYA67" s="497"/>
      <c r="WYB67" s="497"/>
      <c r="WYC67" s="497"/>
      <c r="WYD67" s="497"/>
      <c r="WYE67" s="497"/>
      <c r="WYF67" s="497"/>
      <c r="WYG67" s="497"/>
      <c r="WYH67" s="497"/>
      <c r="WYI67" s="497"/>
      <c r="WYJ67" s="497"/>
      <c r="WYK67" s="497"/>
      <c r="WYL67" s="497"/>
      <c r="WYM67" s="497"/>
      <c r="WYN67" s="497"/>
      <c r="WYO67" s="497"/>
      <c r="WYP67" s="497"/>
      <c r="WYQ67" s="497"/>
      <c r="WYR67" s="497"/>
      <c r="WYS67" s="497"/>
      <c r="WYT67" s="497"/>
      <c r="WYU67" s="497"/>
      <c r="WYV67" s="497"/>
      <c r="WYW67" s="497"/>
      <c r="WYX67" s="497"/>
      <c r="WYY67" s="497"/>
      <c r="WYZ67" s="497"/>
      <c r="WZA67" s="497"/>
      <c r="WZB67" s="497"/>
      <c r="WZC67" s="497"/>
      <c r="WZD67" s="497"/>
      <c r="WZE67" s="497"/>
      <c r="WZF67" s="497"/>
      <c r="WZG67" s="497"/>
      <c r="WZH67" s="497"/>
      <c r="WZI67" s="497"/>
      <c r="WZJ67" s="497"/>
      <c r="WZK67" s="497"/>
      <c r="WZL67" s="497"/>
      <c r="WZM67" s="497"/>
      <c r="WZN67" s="497"/>
      <c r="WZO67" s="497"/>
      <c r="WZP67" s="497"/>
      <c r="WZQ67" s="497"/>
      <c r="WZR67" s="497"/>
      <c r="WZS67" s="497"/>
      <c r="WZT67" s="497"/>
      <c r="WZU67" s="497"/>
      <c r="WZV67" s="497"/>
      <c r="WZW67" s="497"/>
      <c r="WZX67" s="497"/>
      <c r="WZY67" s="497"/>
      <c r="WZZ67" s="497"/>
      <c r="XAA67" s="497"/>
      <c r="XAB67" s="497"/>
      <c r="XAC67" s="497"/>
      <c r="XAD67" s="497"/>
      <c r="XAE67" s="497"/>
      <c r="XAF67" s="497"/>
      <c r="XAG67" s="497"/>
      <c r="XAH67" s="497"/>
      <c r="XAI67" s="497"/>
      <c r="XAJ67" s="497"/>
      <c r="XAK67" s="497"/>
      <c r="XAL67" s="497"/>
      <c r="XAM67" s="497"/>
      <c r="XAN67" s="497"/>
      <c r="XAO67" s="497"/>
      <c r="XAP67" s="497"/>
      <c r="XAQ67" s="497"/>
      <c r="XAR67" s="497"/>
      <c r="XAS67" s="497"/>
      <c r="XAT67" s="497"/>
      <c r="XAU67" s="497"/>
      <c r="XAV67" s="497"/>
      <c r="XAW67" s="497"/>
      <c r="XAX67" s="497"/>
      <c r="XAY67" s="497"/>
      <c r="XAZ67" s="497"/>
      <c r="XBA67" s="497"/>
      <c r="XBB67" s="497"/>
      <c r="XBC67" s="497"/>
      <c r="XBD67" s="497"/>
      <c r="XBE67" s="497"/>
      <c r="XBF67" s="497"/>
      <c r="XBG67" s="497"/>
      <c r="XBH67" s="497"/>
      <c r="XBI67" s="497"/>
      <c r="XBJ67" s="497"/>
      <c r="XBK67" s="497"/>
      <c r="XBL67" s="497"/>
      <c r="XBM67" s="497"/>
      <c r="XBN67" s="497"/>
      <c r="XBO67" s="497"/>
      <c r="XBP67" s="497"/>
      <c r="XBQ67" s="497"/>
      <c r="XBR67" s="497"/>
      <c r="XBS67" s="497"/>
      <c r="XBT67" s="497"/>
      <c r="XBU67" s="497"/>
      <c r="XBV67" s="497"/>
      <c r="XBW67" s="497"/>
      <c r="XBX67" s="497"/>
      <c r="XBY67" s="497"/>
      <c r="XBZ67" s="497"/>
      <c r="XCA67" s="497"/>
      <c r="XCB67" s="497"/>
      <c r="XCC67" s="497"/>
      <c r="XCD67" s="497"/>
      <c r="XCE67" s="497"/>
      <c r="XCF67" s="497"/>
      <c r="XCG67" s="497"/>
      <c r="XCH67" s="497"/>
      <c r="XCI67" s="497"/>
      <c r="XCJ67" s="497"/>
      <c r="XCK67" s="497"/>
      <c r="XCL67" s="497"/>
      <c r="XCM67" s="497"/>
      <c r="XCN67" s="497"/>
      <c r="XCO67" s="497"/>
      <c r="XCP67" s="497"/>
      <c r="XCQ67" s="497"/>
      <c r="XCR67" s="497"/>
      <c r="XCS67" s="497"/>
      <c r="XCT67" s="497"/>
      <c r="XCU67" s="497"/>
      <c r="XCV67" s="497"/>
      <c r="XCW67" s="497"/>
      <c r="XCX67" s="497"/>
      <c r="XCY67" s="497"/>
      <c r="XCZ67" s="497"/>
      <c r="XDA67" s="497"/>
      <c r="XDB67" s="497"/>
      <c r="XDC67" s="497"/>
      <c r="XDD67" s="497"/>
      <c r="XDE67" s="497"/>
      <c r="XDF67" s="497"/>
      <c r="XDG67" s="497"/>
      <c r="XDH67" s="497"/>
      <c r="XDI67" s="497"/>
      <c r="XDJ67" s="497"/>
      <c r="XDK67" s="497"/>
      <c r="XDL67" s="497"/>
      <c r="XDM67" s="497"/>
      <c r="XDN67" s="497"/>
      <c r="XDO67" s="497"/>
      <c r="XDP67" s="497"/>
      <c r="XDQ67" s="497"/>
      <c r="XDR67" s="497"/>
      <c r="XDS67" s="497"/>
      <c r="XDT67" s="497"/>
      <c r="XDU67" s="497"/>
      <c r="XDV67" s="497"/>
      <c r="XDW67" s="497"/>
      <c r="XDX67" s="497"/>
      <c r="XDY67" s="497"/>
      <c r="XDZ67" s="497"/>
      <c r="XEA67" s="497"/>
      <c r="XEB67" s="497"/>
      <c r="XEC67" s="497"/>
      <c r="XED67" s="497"/>
      <c r="XEE67" s="497"/>
      <c r="XEF67" s="497"/>
      <c r="XEG67" s="497"/>
      <c r="XEH67" s="497"/>
      <c r="XEI67" s="497"/>
      <c r="XEJ67" s="497"/>
      <c r="XEK67" s="497"/>
      <c r="XEL67" s="497"/>
      <c r="XEM67" s="497"/>
      <c r="XEN67" s="497"/>
      <c r="XEO67" s="497"/>
      <c r="XEP67" s="497"/>
      <c r="XEQ67" s="497"/>
      <c r="XER67" s="497"/>
      <c r="XES67" s="497"/>
      <c r="XET67" s="497"/>
      <c r="XEU67" s="497"/>
      <c r="XEV67" s="497"/>
      <c r="XEW67" s="497"/>
      <c r="XEX67" s="497"/>
      <c r="XEY67" s="497"/>
      <c r="XEZ67" s="497"/>
      <c r="XFA67" s="497"/>
      <c r="XFB67" s="497"/>
      <c r="XFC67" s="497"/>
      <c r="XFD67" s="497"/>
    </row>
    <row r="68" s="385" customFormat="1" hidden="1" customHeight="1" spans="1:16384">
      <c r="A68" s="429" t="str">
        <f t="shared" si="30"/>
        <v>西U6-2</v>
      </c>
      <c r="B68" s="430">
        <f t="shared" si="6"/>
        <v>191.7791</v>
      </c>
      <c r="C68" s="430">
        <f t="shared" si="7"/>
        <v>211.7791</v>
      </c>
      <c r="D68" s="431">
        <f t="shared" si="8"/>
        <v>20</v>
      </c>
      <c r="E68" s="432">
        <f t="shared" si="9"/>
        <v>3.348</v>
      </c>
      <c r="F68" s="432">
        <f t="shared" si="10"/>
        <v>3.348</v>
      </c>
      <c r="G68" s="432">
        <f t="shared" si="11"/>
        <v>-0.40882</v>
      </c>
      <c r="H68" s="432">
        <f t="shared" si="12"/>
        <v>-1.19881</v>
      </c>
      <c r="I68" s="432">
        <f t="shared" si="13"/>
        <v>3.75682</v>
      </c>
      <c r="J68" s="432">
        <f t="shared" si="14"/>
        <v>4.54681</v>
      </c>
      <c r="K68" s="455">
        <f t="shared" si="15"/>
        <v>0.6</v>
      </c>
      <c r="L68" s="455">
        <f>LOOKUP(MAX(J68,I68),{0,3.5,4,5,6.5,7.5,9,10},{0.3,0.4,0.5,0.6,0.7,0.8,0.9})</f>
        <v>0.5</v>
      </c>
      <c r="M68" s="455">
        <f t="shared" si="16"/>
        <v>9</v>
      </c>
      <c r="N68" s="455">
        <f t="shared" si="17"/>
        <v>10.09</v>
      </c>
      <c r="O68" s="456">
        <f t="shared" si="18"/>
        <v>2.05893</v>
      </c>
      <c r="P68" s="457">
        <f t="shared" si="19"/>
        <v>2.34892</v>
      </c>
      <c r="Q68" s="457">
        <f t="shared" si="20"/>
        <v>1.75</v>
      </c>
      <c r="R68" s="431">
        <f t="shared" si="21"/>
        <v>1.75</v>
      </c>
      <c r="S68" s="488">
        <f t="shared" si="22"/>
        <v>0</v>
      </c>
      <c r="T68" s="489">
        <f t="shared" si="23"/>
        <v>2.10004</v>
      </c>
      <c r="U68" s="490">
        <f t="shared" si="24"/>
        <v>1.10003</v>
      </c>
      <c r="V68" s="490">
        <f t="shared" si="25"/>
        <v>0.45</v>
      </c>
      <c r="W68" s="489">
        <f t="shared" si="26"/>
        <v>0.45</v>
      </c>
      <c r="X68" s="491">
        <f t="shared" si="31"/>
        <v>0</v>
      </c>
      <c r="Y68" s="473">
        <f t="shared" si="28"/>
        <v>0</v>
      </c>
      <c r="Z68" s="473">
        <f t="shared" si="29"/>
        <v>0</v>
      </c>
      <c r="AA68" s="497"/>
      <c r="AB68" s="504"/>
      <c r="AC68" s="504"/>
      <c r="AD68" s="497"/>
      <c r="AE68" s="497"/>
      <c r="AF68" s="497"/>
      <c r="AG68" s="497"/>
      <c r="AH68" s="497"/>
      <c r="AI68" s="497"/>
      <c r="AJ68" s="497"/>
      <c r="AK68" s="497"/>
      <c r="AL68" s="497"/>
      <c r="AM68" s="497"/>
      <c r="AN68" s="497"/>
      <c r="AO68" s="497"/>
      <c r="AP68" s="497"/>
      <c r="AQ68" s="497"/>
      <c r="AR68" s="497"/>
      <c r="AS68" s="497"/>
      <c r="AT68" s="497"/>
      <c r="AU68" s="497"/>
      <c r="AV68" s="497"/>
      <c r="AW68" s="497"/>
      <c r="AX68" s="497"/>
      <c r="AY68" s="497"/>
      <c r="AZ68" s="497"/>
      <c r="BA68" s="497"/>
      <c r="BB68" s="497"/>
      <c r="BC68" s="497"/>
      <c r="BD68" s="497"/>
      <c r="BE68" s="497"/>
      <c r="BF68" s="497"/>
      <c r="BG68" s="497"/>
      <c r="BH68" s="497"/>
      <c r="BI68" s="497"/>
      <c r="BJ68" s="497"/>
      <c r="BK68" s="497"/>
      <c r="BL68" s="497"/>
      <c r="BM68" s="497"/>
      <c r="BN68" s="497"/>
      <c r="BO68" s="497"/>
      <c r="BP68" s="497"/>
      <c r="BQ68" s="497"/>
      <c r="BR68" s="497"/>
      <c r="BS68" s="497"/>
      <c r="BT68" s="497"/>
      <c r="BU68" s="497"/>
      <c r="BV68" s="497"/>
      <c r="BW68" s="497"/>
      <c r="BX68" s="497"/>
      <c r="BY68" s="497"/>
      <c r="BZ68" s="497"/>
      <c r="CA68" s="497"/>
      <c r="CB68" s="497"/>
      <c r="CC68" s="497"/>
      <c r="CD68" s="497"/>
      <c r="CE68" s="497"/>
      <c r="CF68" s="497"/>
      <c r="CG68" s="497"/>
      <c r="CH68" s="497"/>
      <c r="CI68" s="497"/>
      <c r="CJ68" s="497"/>
      <c r="CK68" s="497"/>
      <c r="CL68" s="497"/>
      <c r="CM68" s="497"/>
      <c r="CN68" s="497"/>
      <c r="CO68" s="497"/>
      <c r="CP68" s="497"/>
      <c r="CQ68" s="497"/>
      <c r="CR68" s="497"/>
      <c r="CS68" s="497"/>
      <c r="CT68" s="497"/>
      <c r="CU68" s="497"/>
      <c r="CV68" s="497"/>
      <c r="CW68" s="497"/>
      <c r="CX68" s="497"/>
      <c r="CY68" s="497"/>
      <c r="CZ68" s="497"/>
      <c r="DA68" s="497"/>
      <c r="DB68" s="497"/>
      <c r="DC68" s="497"/>
      <c r="DD68" s="497"/>
      <c r="DE68" s="497"/>
      <c r="DF68" s="497"/>
      <c r="DG68" s="497"/>
      <c r="DH68" s="497"/>
      <c r="DI68" s="497"/>
      <c r="DJ68" s="497"/>
      <c r="DK68" s="497"/>
      <c r="DL68" s="497"/>
      <c r="DM68" s="497"/>
      <c r="DN68" s="497"/>
      <c r="DO68" s="497"/>
      <c r="DP68" s="497"/>
      <c r="DQ68" s="497"/>
      <c r="DR68" s="497"/>
      <c r="DS68" s="497"/>
      <c r="DT68" s="497"/>
      <c r="DU68" s="497"/>
      <c r="DV68" s="497"/>
      <c r="DW68" s="497"/>
      <c r="DX68" s="497"/>
      <c r="DY68" s="497"/>
      <c r="DZ68" s="497"/>
      <c r="EA68" s="497"/>
      <c r="EB68" s="497"/>
      <c r="EC68" s="497"/>
      <c r="ED68" s="497"/>
      <c r="EE68" s="497"/>
      <c r="EF68" s="497"/>
      <c r="EG68" s="497"/>
      <c r="EH68" s="497"/>
      <c r="EI68" s="497"/>
      <c r="EJ68" s="497"/>
      <c r="EK68" s="497"/>
      <c r="EL68" s="497"/>
      <c r="EM68" s="497"/>
      <c r="EN68" s="497"/>
      <c r="EO68" s="497"/>
      <c r="EP68" s="497"/>
      <c r="EQ68" s="497"/>
      <c r="ER68" s="497"/>
      <c r="ES68" s="497"/>
      <c r="ET68" s="497"/>
      <c r="EU68" s="497"/>
      <c r="EV68" s="497"/>
      <c r="EW68" s="497"/>
      <c r="EX68" s="497"/>
      <c r="EY68" s="497"/>
      <c r="EZ68" s="497"/>
      <c r="FA68" s="497"/>
      <c r="FB68" s="497"/>
      <c r="FC68" s="497"/>
      <c r="FD68" s="497"/>
      <c r="FE68" s="497"/>
      <c r="FF68" s="497"/>
      <c r="FG68" s="497"/>
      <c r="FH68" s="497"/>
      <c r="FI68" s="497"/>
      <c r="FJ68" s="497"/>
      <c r="FK68" s="497"/>
      <c r="FL68" s="497"/>
      <c r="FM68" s="497"/>
      <c r="FN68" s="497"/>
      <c r="FO68" s="497"/>
      <c r="FP68" s="497"/>
      <c r="FQ68" s="497"/>
      <c r="FR68" s="497"/>
      <c r="FS68" s="497"/>
      <c r="FT68" s="497"/>
      <c r="FU68" s="497"/>
      <c r="FV68" s="497"/>
      <c r="FW68" s="497"/>
      <c r="FX68" s="497"/>
      <c r="FY68" s="497"/>
      <c r="FZ68" s="497"/>
      <c r="GA68" s="497"/>
      <c r="GB68" s="497"/>
      <c r="GC68" s="497"/>
      <c r="GD68" s="497"/>
      <c r="GE68" s="497"/>
      <c r="GF68" s="497"/>
      <c r="GG68" s="497"/>
      <c r="GH68" s="497"/>
      <c r="GI68" s="497"/>
      <c r="GJ68" s="497"/>
      <c r="GK68" s="497"/>
      <c r="GL68" s="497"/>
      <c r="GM68" s="497"/>
      <c r="GN68" s="497"/>
      <c r="GO68" s="497"/>
      <c r="GP68" s="497"/>
      <c r="GQ68" s="497"/>
      <c r="GR68" s="497"/>
      <c r="GS68" s="497"/>
      <c r="GT68" s="497"/>
      <c r="GU68" s="497"/>
      <c r="GV68" s="497"/>
      <c r="GW68" s="497"/>
      <c r="GX68" s="497"/>
      <c r="GY68" s="497"/>
      <c r="GZ68" s="497"/>
      <c r="HA68" s="497"/>
      <c r="HB68" s="497"/>
      <c r="HC68" s="497"/>
      <c r="HD68" s="497"/>
      <c r="HE68" s="497"/>
      <c r="HF68" s="497"/>
      <c r="HG68" s="497"/>
      <c r="HH68" s="497"/>
      <c r="HI68" s="497"/>
      <c r="HJ68" s="497"/>
      <c r="HK68" s="497"/>
      <c r="HL68" s="497"/>
      <c r="HM68" s="497"/>
      <c r="HN68" s="497"/>
      <c r="HO68" s="497"/>
      <c r="HP68" s="497"/>
      <c r="HQ68" s="497"/>
      <c r="HR68" s="497"/>
      <c r="HS68" s="497"/>
      <c r="HT68" s="497"/>
      <c r="HU68" s="497"/>
      <c r="HV68" s="497"/>
      <c r="HW68" s="497"/>
      <c r="HX68" s="497"/>
      <c r="HY68" s="497"/>
      <c r="HZ68" s="497"/>
      <c r="IA68" s="497"/>
      <c r="IB68" s="497"/>
      <c r="IC68" s="497"/>
      <c r="ID68" s="497"/>
      <c r="IE68" s="497"/>
      <c r="IF68" s="497"/>
      <c r="IG68" s="497"/>
      <c r="IH68" s="497"/>
      <c r="II68" s="497"/>
      <c r="IJ68" s="497"/>
      <c r="IK68" s="497"/>
      <c r="IL68" s="497"/>
      <c r="IM68" s="497"/>
      <c r="IN68" s="497"/>
      <c r="IO68" s="497"/>
      <c r="IP68" s="497"/>
      <c r="IQ68" s="497"/>
      <c r="IR68" s="497"/>
      <c r="IS68" s="497"/>
      <c r="IT68" s="497"/>
      <c r="IU68" s="497"/>
      <c r="IV68" s="497"/>
      <c r="IW68" s="497"/>
      <c r="IX68" s="497"/>
      <c r="IY68" s="497"/>
      <c r="IZ68" s="497"/>
      <c r="JA68" s="497"/>
      <c r="JB68" s="497"/>
      <c r="JC68" s="497"/>
      <c r="JD68" s="497"/>
      <c r="JE68" s="497"/>
      <c r="JF68" s="497"/>
      <c r="JG68" s="497"/>
      <c r="JH68" s="497"/>
      <c r="JI68" s="497"/>
      <c r="JJ68" s="497"/>
      <c r="JK68" s="497"/>
      <c r="JL68" s="497"/>
      <c r="JM68" s="497"/>
      <c r="JN68" s="497"/>
      <c r="JO68" s="497"/>
      <c r="JP68" s="497"/>
      <c r="JQ68" s="497"/>
      <c r="JR68" s="497"/>
      <c r="JS68" s="497"/>
      <c r="JT68" s="497"/>
      <c r="JU68" s="497"/>
      <c r="JV68" s="497"/>
      <c r="JW68" s="497"/>
      <c r="JX68" s="497"/>
      <c r="JY68" s="497"/>
      <c r="JZ68" s="497"/>
      <c r="KA68" s="497"/>
      <c r="KB68" s="497"/>
      <c r="KC68" s="497"/>
      <c r="KD68" s="497"/>
      <c r="KE68" s="497"/>
      <c r="KF68" s="497"/>
      <c r="KG68" s="497"/>
      <c r="KH68" s="497"/>
      <c r="KI68" s="497"/>
      <c r="KJ68" s="497"/>
      <c r="KK68" s="497"/>
      <c r="KL68" s="497"/>
      <c r="KM68" s="497"/>
      <c r="KN68" s="497"/>
      <c r="KO68" s="497"/>
      <c r="KP68" s="497"/>
      <c r="KQ68" s="497"/>
      <c r="KR68" s="497"/>
      <c r="KS68" s="497"/>
      <c r="KT68" s="497"/>
      <c r="KU68" s="497"/>
      <c r="KV68" s="497"/>
      <c r="KW68" s="497"/>
      <c r="KX68" s="497"/>
      <c r="KY68" s="497"/>
      <c r="KZ68" s="497"/>
      <c r="LA68" s="497"/>
      <c r="LB68" s="497"/>
      <c r="LC68" s="497"/>
      <c r="LD68" s="497"/>
      <c r="LE68" s="497"/>
      <c r="LF68" s="497"/>
      <c r="LG68" s="497"/>
      <c r="LH68" s="497"/>
      <c r="LI68" s="497"/>
      <c r="LJ68" s="497"/>
      <c r="LK68" s="497"/>
      <c r="LL68" s="497"/>
      <c r="LM68" s="497"/>
      <c r="LN68" s="497"/>
      <c r="LO68" s="497"/>
      <c r="LP68" s="497"/>
      <c r="LQ68" s="497"/>
      <c r="LR68" s="497"/>
      <c r="LS68" s="497"/>
      <c r="LT68" s="497"/>
      <c r="LU68" s="497"/>
      <c r="LV68" s="497"/>
      <c r="LW68" s="497"/>
      <c r="LX68" s="497"/>
      <c r="LY68" s="497"/>
      <c r="LZ68" s="497"/>
      <c r="MA68" s="497"/>
      <c r="MB68" s="497"/>
      <c r="MC68" s="497"/>
      <c r="MD68" s="497"/>
      <c r="ME68" s="497"/>
      <c r="MF68" s="497"/>
      <c r="MG68" s="497"/>
      <c r="MH68" s="497"/>
      <c r="MI68" s="497"/>
      <c r="MJ68" s="497"/>
      <c r="MK68" s="497"/>
      <c r="ML68" s="497"/>
      <c r="MM68" s="497"/>
      <c r="MN68" s="497"/>
      <c r="MO68" s="497"/>
      <c r="MP68" s="497"/>
      <c r="MQ68" s="497"/>
      <c r="MR68" s="497"/>
      <c r="MS68" s="497"/>
      <c r="MT68" s="497"/>
      <c r="MU68" s="497"/>
      <c r="MV68" s="497"/>
      <c r="MW68" s="497"/>
      <c r="MX68" s="497"/>
      <c r="MY68" s="497"/>
      <c r="MZ68" s="497"/>
      <c r="NA68" s="497"/>
      <c r="NB68" s="497"/>
      <c r="NC68" s="497"/>
      <c r="ND68" s="497"/>
      <c r="NE68" s="497"/>
      <c r="NF68" s="497"/>
      <c r="NG68" s="497"/>
      <c r="NH68" s="497"/>
      <c r="NI68" s="497"/>
      <c r="NJ68" s="497"/>
      <c r="NK68" s="497"/>
      <c r="NL68" s="497"/>
      <c r="NM68" s="497"/>
      <c r="NN68" s="497"/>
      <c r="NO68" s="497"/>
      <c r="NP68" s="497"/>
      <c r="NQ68" s="497"/>
      <c r="NR68" s="497"/>
      <c r="NS68" s="497"/>
      <c r="NT68" s="497"/>
      <c r="NU68" s="497"/>
      <c r="NV68" s="497"/>
      <c r="NW68" s="497"/>
      <c r="NX68" s="497"/>
      <c r="NY68" s="497"/>
      <c r="NZ68" s="497"/>
      <c r="OA68" s="497"/>
      <c r="OB68" s="497"/>
      <c r="OC68" s="497"/>
      <c r="OD68" s="497"/>
      <c r="OE68" s="497"/>
      <c r="OF68" s="497"/>
      <c r="OG68" s="497"/>
      <c r="OH68" s="497"/>
      <c r="OI68" s="497"/>
      <c r="OJ68" s="497"/>
      <c r="OK68" s="497"/>
      <c r="OL68" s="497"/>
      <c r="OM68" s="497"/>
      <c r="ON68" s="497"/>
      <c r="OO68" s="497"/>
      <c r="OP68" s="497"/>
      <c r="OQ68" s="497"/>
      <c r="OR68" s="497"/>
      <c r="OS68" s="497"/>
      <c r="OT68" s="497"/>
      <c r="OU68" s="497"/>
      <c r="OV68" s="497"/>
      <c r="OW68" s="497"/>
      <c r="OX68" s="497"/>
      <c r="OY68" s="497"/>
      <c r="OZ68" s="497"/>
      <c r="PA68" s="497"/>
      <c r="PB68" s="497"/>
      <c r="PC68" s="497"/>
      <c r="PD68" s="497"/>
      <c r="PE68" s="497"/>
      <c r="PF68" s="497"/>
      <c r="PG68" s="497"/>
      <c r="PH68" s="497"/>
      <c r="PI68" s="497"/>
      <c r="PJ68" s="497"/>
      <c r="PK68" s="497"/>
      <c r="PL68" s="497"/>
      <c r="PM68" s="497"/>
      <c r="PN68" s="497"/>
      <c r="PO68" s="497"/>
      <c r="PP68" s="497"/>
      <c r="PQ68" s="497"/>
      <c r="PR68" s="497"/>
      <c r="PS68" s="497"/>
      <c r="PT68" s="497"/>
      <c r="PU68" s="497"/>
      <c r="PV68" s="497"/>
      <c r="PW68" s="497"/>
      <c r="PX68" s="497"/>
      <c r="PY68" s="497"/>
      <c r="PZ68" s="497"/>
      <c r="QA68" s="497"/>
      <c r="QB68" s="497"/>
      <c r="QC68" s="497"/>
      <c r="QD68" s="497"/>
      <c r="QE68" s="497"/>
      <c r="QF68" s="497"/>
      <c r="QG68" s="497"/>
      <c r="QH68" s="497"/>
      <c r="QI68" s="497"/>
      <c r="QJ68" s="497"/>
      <c r="QK68" s="497"/>
      <c r="QL68" s="497"/>
      <c r="QM68" s="497"/>
      <c r="QN68" s="497"/>
      <c r="QO68" s="497"/>
      <c r="QP68" s="497"/>
      <c r="QQ68" s="497"/>
      <c r="QR68" s="497"/>
      <c r="QS68" s="497"/>
      <c r="QT68" s="497"/>
      <c r="QU68" s="497"/>
      <c r="QV68" s="497"/>
      <c r="QW68" s="497"/>
      <c r="QX68" s="497"/>
      <c r="QY68" s="497"/>
      <c r="QZ68" s="497"/>
      <c r="RA68" s="497"/>
      <c r="RB68" s="497"/>
      <c r="RC68" s="497"/>
      <c r="RD68" s="497"/>
      <c r="RE68" s="497"/>
      <c r="RF68" s="497"/>
      <c r="RG68" s="497"/>
      <c r="RH68" s="497"/>
      <c r="RI68" s="497"/>
      <c r="RJ68" s="497"/>
      <c r="RK68" s="497"/>
      <c r="RL68" s="497"/>
      <c r="RM68" s="497"/>
      <c r="RN68" s="497"/>
      <c r="RO68" s="497"/>
      <c r="RP68" s="497"/>
      <c r="RQ68" s="497"/>
      <c r="RR68" s="497"/>
      <c r="RS68" s="497"/>
      <c r="RT68" s="497"/>
      <c r="RU68" s="497"/>
      <c r="RV68" s="497"/>
      <c r="RW68" s="497"/>
      <c r="RX68" s="497"/>
      <c r="RY68" s="497"/>
      <c r="RZ68" s="497"/>
      <c r="SA68" s="497"/>
      <c r="SB68" s="497"/>
      <c r="SC68" s="497"/>
      <c r="SD68" s="497"/>
      <c r="SE68" s="497"/>
      <c r="SF68" s="497"/>
      <c r="SG68" s="497"/>
      <c r="SH68" s="497"/>
      <c r="SI68" s="497"/>
      <c r="SJ68" s="497"/>
      <c r="SK68" s="497"/>
      <c r="SL68" s="497"/>
      <c r="SM68" s="497"/>
      <c r="SN68" s="497"/>
      <c r="SO68" s="497"/>
      <c r="SP68" s="497"/>
      <c r="SQ68" s="497"/>
      <c r="SR68" s="497"/>
      <c r="SS68" s="497"/>
      <c r="ST68" s="497"/>
      <c r="SU68" s="497"/>
      <c r="SV68" s="497"/>
      <c r="SW68" s="497"/>
      <c r="SX68" s="497"/>
      <c r="SY68" s="497"/>
      <c r="SZ68" s="497"/>
      <c r="TA68" s="497"/>
      <c r="TB68" s="497"/>
      <c r="TC68" s="497"/>
      <c r="TD68" s="497"/>
      <c r="TE68" s="497"/>
      <c r="TF68" s="497"/>
      <c r="TG68" s="497"/>
      <c r="TH68" s="497"/>
      <c r="TI68" s="497"/>
      <c r="TJ68" s="497"/>
      <c r="TK68" s="497"/>
      <c r="TL68" s="497"/>
      <c r="TM68" s="497"/>
      <c r="TN68" s="497"/>
      <c r="TO68" s="497"/>
      <c r="TP68" s="497"/>
      <c r="TQ68" s="497"/>
      <c r="TR68" s="497"/>
      <c r="TS68" s="497"/>
      <c r="TT68" s="497"/>
      <c r="TU68" s="497"/>
      <c r="TV68" s="497"/>
      <c r="TW68" s="497"/>
      <c r="TX68" s="497"/>
      <c r="TY68" s="497"/>
      <c r="TZ68" s="497"/>
      <c r="UA68" s="497"/>
      <c r="UB68" s="497"/>
      <c r="UC68" s="497"/>
      <c r="UD68" s="497"/>
      <c r="UE68" s="497"/>
      <c r="UF68" s="497"/>
      <c r="UG68" s="497"/>
      <c r="UH68" s="497"/>
      <c r="UI68" s="497"/>
      <c r="UJ68" s="497"/>
      <c r="UK68" s="497"/>
      <c r="UL68" s="497"/>
      <c r="UM68" s="497"/>
      <c r="UN68" s="497"/>
      <c r="UO68" s="497"/>
      <c r="UP68" s="497"/>
      <c r="UQ68" s="497"/>
      <c r="UR68" s="497"/>
      <c r="US68" s="497"/>
      <c r="UT68" s="497"/>
      <c r="UU68" s="497"/>
      <c r="UV68" s="497"/>
      <c r="UW68" s="497"/>
      <c r="UX68" s="497"/>
      <c r="UY68" s="497"/>
      <c r="UZ68" s="497"/>
      <c r="VA68" s="497"/>
      <c r="VB68" s="497"/>
      <c r="VC68" s="497"/>
      <c r="VD68" s="497"/>
      <c r="VE68" s="497"/>
      <c r="VF68" s="497"/>
      <c r="VG68" s="497"/>
      <c r="VH68" s="497"/>
      <c r="VI68" s="497"/>
      <c r="VJ68" s="497"/>
      <c r="VK68" s="497"/>
      <c r="VL68" s="497"/>
      <c r="VM68" s="497"/>
      <c r="VN68" s="497"/>
      <c r="VO68" s="497"/>
      <c r="VP68" s="497"/>
      <c r="VQ68" s="497"/>
      <c r="VR68" s="497"/>
      <c r="VS68" s="497"/>
      <c r="VT68" s="497"/>
      <c r="VU68" s="497"/>
      <c r="VV68" s="497"/>
      <c r="VW68" s="497"/>
      <c r="VX68" s="497"/>
      <c r="VY68" s="497"/>
      <c r="VZ68" s="497"/>
      <c r="WA68" s="497"/>
      <c r="WB68" s="497"/>
      <c r="WC68" s="497"/>
      <c r="WD68" s="497"/>
      <c r="WE68" s="497"/>
      <c r="WF68" s="497"/>
      <c r="WG68" s="497"/>
      <c r="WH68" s="497"/>
      <c r="WI68" s="497"/>
      <c r="WJ68" s="497"/>
      <c r="WK68" s="497"/>
      <c r="WL68" s="497"/>
      <c r="WM68" s="497"/>
      <c r="WN68" s="497"/>
      <c r="WO68" s="497"/>
      <c r="WP68" s="497"/>
      <c r="WQ68" s="497"/>
      <c r="WR68" s="497"/>
      <c r="WS68" s="497"/>
      <c r="WT68" s="497"/>
      <c r="WU68" s="497"/>
      <c r="WV68" s="497"/>
      <c r="WW68" s="497"/>
      <c r="WX68" s="497"/>
      <c r="WY68" s="497"/>
      <c r="WZ68" s="497"/>
      <c r="XA68" s="497"/>
      <c r="XB68" s="497"/>
      <c r="XC68" s="497"/>
      <c r="XD68" s="497"/>
      <c r="XE68" s="497"/>
      <c r="XF68" s="497"/>
      <c r="XG68" s="497"/>
      <c r="XH68" s="497"/>
      <c r="XI68" s="497"/>
      <c r="XJ68" s="497"/>
      <c r="XK68" s="497"/>
      <c r="XL68" s="497"/>
      <c r="XM68" s="497"/>
      <c r="XN68" s="497"/>
      <c r="XO68" s="497"/>
      <c r="XP68" s="497"/>
      <c r="XQ68" s="497"/>
      <c r="XR68" s="497"/>
      <c r="XS68" s="497"/>
      <c r="XT68" s="497"/>
      <c r="XU68" s="497"/>
      <c r="XV68" s="497"/>
      <c r="XW68" s="497"/>
      <c r="XX68" s="497"/>
      <c r="XY68" s="497"/>
      <c r="XZ68" s="497"/>
      <c r="YA68" s="497"/>
      <c r="YB68" s="497"/>
      <c r="YC68" s="497"/>
      <c r="YD68" s="497"/>
      <c r="YE68" s="497"/>
      <c r="YF68" s="497"/>
      <c r="YG68" s="497"/>
      <c r="YH68" s="497"/>
      <c r="YI68" s="497"/>
      <c r="YJ68" s="497"/>
      <c r="YK68" s="497"/>
      <c r="YL68" s="497"/>
      <c r="YM68" s="497"/>
      <c r="YN68" s="497"/>
      <c r="YO68" s="497"/>
      <c r="YP68" s="497"/>
      <c r="YQ68" s="497"/>
      <c r="YR68" s="497"/>
      <c r="YS68" s="497"/>
      <c r="YT68" s="497"/>
      <c r="YU68" s="497"/>
      <c r="YV68" s="497"/>
      <c r="YW68" s="497"/>
      <c r="YX68" s="497"/>
      <c r="YY68" s="497"/>
      <c r="YZ68" s="497"/>
      <c r="ZA68" s="497"/>
      <c r="ZB68" s="497"/>
      <c r="ZC68" s="497"/>
      <c r="ZD68" s="497"/>
      <c r="ZE68" s="497"/>
      <c r="ZF68" s="497"/>
      <c r="ZG68" s="497"/>
      <c r="ZH68" s="497"/>
      <c r="ZI68" s="497"/>
      <c r="ZJ68" s="497"/>
      <c r="ZK68" s="497"/>
      <c r="ZL68" s="497"/>
      <c r="ZM68" s="497"/>
      <c r="ZN68" s="497"/>
      <c r="ZO68" s="497"/>
      <c r="ZP68" s="497"/>
      <c r="ZQ68" s="497"/>
      <c r="ZR68" s="497"/>
      <c r="ZS68" s="497"/>
      <c r="ZT68" s="497"/>
      <c r="ZU68" s="497"/>
      <c r="ZV68" s="497"/>
      <c r="ZW68" s="497"/>
      <c r="ZX68" s="497"/>
      <c r="ZY68" s="497"/>
      <c r="ZZ68" s="497"/>
      <c r="AAA68" s="497"/>
      <c r="AAB68" s="497"/>
      <c r="AAC68" s="497"/>
      <c r="AAD68" s="497"/>
      <c r="AAE68" s="497"/>
      <c r="AAF68" s="497"/>
      <c r="AAG68" s="497"/>
      <c r="AAH68" s="497"/>
      <c r="AAI68" s="497"/>
      <c r="AAJ68" s="497"/>
      <c r="AAK68" s="497"/>
      <c r="AAL68" s="497"/>
      <c r="AAM68" s="497"/>
      <c r="AAN68" s="497"/>
      <c r="AAO68" s="497"/>
      <c r="AAP68" s="497"/>
      <c r="AAQ68" s="497"/>
      <c r="AAR68" s="497"/>
      <c r="AAS68" s="497"/>
      <c r="AAT68" s="497"/>
      <c r="AAU68" s="497"/>
      <c r="AAV68" s="497"/>
      <c r="AAW68" s="497"/>
      <c r="AAX68" s="497"/>
      <c r="AAY68" s="497"/>
      <c r="AAZ68" s="497"/>
      <c r="ABA68" s="497"/>
      <c r="ABB68" s="497"/>
      <c r="ABC68" s="497"/>
      <c r="ABD68" s="497"/>
      <c r="ABE68" s="497"/>
      <c r="ABF68" s="497"/>
      <c r="ABG68" s="497"/>
      <c r="ABH68" s="497"/>
      <c r="ABI68" s="497"/>
      <c r="ABJ68" s="497"/>
      <c r="ABK68" s="497"/>
      <c r="ABL68" s="497"/>
      <c r="ABM68" s="497"/>
      <c r="ABN68" s="497"/>
      <c r="ABO68" s="497"/>
      <c r="ABP68" s="497"/>
      <c r="ABQ68" s="497"/>
      <c r="ABR68" s="497"/>
      <c r="ABS68" s="497"/>
      <c r="ABT68" s="497"/>
      <c r="ABU68" s="497"/>
      <c r="ABV68" s="497"/>
      <c r="ABW68" s="497"/>
      <c r="ABX68" s="497"/>
      <c r="ABY68" s="497"/>
      <c r="ABZ68" s="497"/>
      <c r="ACA68" s="497"/>
      <c r="ACB68" s="497"/>
      <c r="ACC68" s="497"/>
      <c r="ACD68" s="497"/>
      <c r="ACE68" s="497"/>
      <c r="ACF68" s="497"/>
      <c r="ACG68" s="497"/>
      <c r="ACH68" s="497"/>
      <c r="ACI68" s="497"/>
      <c r="ACJ68" s="497"/>
      <c r="ACK68" s="497"/>
      <c r="ACL68" s="497"/>
      <c r="ACM68" s="497"/>
      <c r="ACN68" s="497"/>
      <c r="ACO68" s="497"/>
      <c r="ACP68" s="497"/>
      <c r="ACQ68" s="497"/>
      <c r="ACR68" s="497"/>
      <c r="ACS68" s="497"/>
      <c r="ACT68" s="497"/>
      <c r="ACU68" s="497"/>
      <c r="ACV68" s="497"/>
      <c r="ACW68" s="497"/>
      <c r="ACX68" s="497"/>
      <c r="ACY68" s="497"/>
      <c r="ACZ68" s="497"/>
      <c r="ADA68" s="497"/>
      <c r="ADB68" s="497"/>
      <c r="ADC68" s="497"/>
      <c r="ADD68" s="497"/>
      <c r="ADE68" s="497"/>
      <c r="ADF68" s="497"/>
      <c r="ADG68" s="497"/>
      <c r="ADH68" s="497"/>
      <c r="ADI68" s="497"/>
      <c r="ADJ68" s="497"/>
      <c r="ADK68" s="497"/>
      <c r="ADL68" s="497"/>
      <c r="ADM68" s="497"/>
      <c r="ADN68" s="497"/>
      <c r="ADO68" s="497"/>
      <c r="ADP68" s="497"/>
      <c r="ADQ68" s="497"/>
      <c r="ADR68" s="497"/>
      <c r="ADS68" s="497"/>
      <c r="ADT68" s="497"/>
      <c r="ADU68" s="497"/>
      <c r="ADV68" s="497"/>
      <c r="ADW68" s="497"/>
      <c r="ADX68" s="497"/>
      <c r="ADY68" s="497"/>
      <c r="ADZ68" s="497"/>
      <c r="AEA68" s="497"/>
      <c r="AEB68" s="497"/>
      <c r="AEC68" s="497"/>
      <c r="AED68" s="497"/>
      <c r="AEE68" s="497"/>
      <c r="AEF68" s="497"/>
      <c r="AEG68" s="497"/>
      <c r="AEH68" s="497"/>
      <c r="AEI68" s="497"/>
      <c r="AEJ68" s="497"/>
      <c r="AEK68" s="497"/>
      <c r="AEL68" s="497"/>
      <c r="AEM68" s="497"/>
      <c r="AEN68" s="497"/>
      <c r="AEO68" s="497"/>
      <c r="AEP68" s="497"/>
      <c r="AEQ68" s="497"/>
      <c r="AER68" s="497"/>
      <c r="AES68" s="497"/>
      <c r="AET68" s="497"/>
      <c r="AEU68" s="497"/>
      <c r="AEV68" s="497"/>
      <c r="AEW68" s="497"/>
      <c r="AEX68" s="497"/>
      <c r="AEY68" s="497"/>
      <c r="AEZ68" s="497"/>
      <c r="AFA68" s="497"/>
      <c r="AFB68" s="497"/>
      <c r="AFC68" s="497"/>
      <c r="AFD68" s="497"/>
      <c r="AFE68" s="497"/>
      <c r="AFF68" s="497"/>
      <c r="AFG68" s="497"/>
      <c r="AFH68" s="497"/>
      <c r="AFI68" s="497"/>
      <c r="AFJ68" s="497"/>
      <c r="AFK68" s="497"/>
      <c r="AFL68" s="497"/>
      <c r="AFM68" s="497"/>
      <c r="AFN68" s="497"/>
      <c r="AFO68" s="497"/>
      <c r="AFP68" s="497"/>
      <c r="AFQ68" s="497"/>
      <c r="AFR68" s="497"/>
      <c r="AFS68" s="497"/>
      <c r="AFT68" s="497"/>
      <c r="AFU68" s="497"/>
      <c r="AFV68" s="497"/>
      <c r="AFW68" s="497"/>
      <c r="AFX68" s="497"/>
      <c r="AFY68" s="497"/>
      <c r="AFZ68" s="497"/>
      <c r="AGA68" s="497"/>
      <c r="AGB68" s="497"/>
      <c r="AGC68" s="497"/>
      <c r="AGD68" s="497"/>
      <c r="AGE68" s="497"/>
      <c r="AGF68" s="497"/>
      <c r="AGG68" s="497"/>
      <c r="AGH68" s="497"/>
      <c r="AGI68" s="497"/>
      <c r="AGJ68" s="497"/>
      <c r="AGK68" s="497"/>
      <c r="AGL68" s="497"/>
      <c r="AGM68" s="497"/>
      <c r="AGN68" s="497"/>
      <c r="AGO68" s="497"/>
      <c r="AGP68" s="497"/>
      <c r="AGQ68" s="497"/>
      <c r="AGR68" s="497"/>
      <c r="AGS68" s="497"/>
      <c r="AGT68" s="497"/>
      <c r="AGU68" s="497"/>
      <c r="AGV68" s="497"/>
      <c r="AGW68" s="497"/>
      <c r="AGX68" s="497"/>
      <c r="AGY68" s="497"/>
      <c r="AGZ68" s="497"/>
      <c r="AHA68" s="497"/>
      <c r="AHB68" s="497"/>
      <c r="AHC68" s="497"/>
      <c r="AHD68" s="497"/>
      <c r="AHE68" s="497"/>
      <c r="AHF68" s="497"/>
      <c r="AHG68" s="497"/>
      <c r="AHH68" s="497"/>
      <c r="AHI68" s="497"/>
      <c r="AHJ68" s="497"/>
      <c r="AHK68" s="497"/>
      <c r="AHL68" s="497"/>
      <c r="AHM68" s="497"/>
      <c r="AHN68" s="497"/>
      <c r="AHO68" s="497"/>
      <c r="AHP68" s="497"/>
      <c r="AHQ68" s="497"/>
      <c r="AHR68" s="497"/>
      <c r="AHS68" s="497"/>
      <c r="AHT68" s="497"/>
      <c r="AHU68" s="497"/>
      <c r="AHV68" s="497"/>
      <c r="AHW68" s="497"/>
      <c r="AHX68" s="497"/>
      <c r="AHY68" s="497"/>
      <c r="AHZ68" s="497"/>
      <c r="AIA68" s="497"/>
      <c r="AIB68" s="497"/>
      <c r="AIC68" s="497"/>
      <c r="AID68" s="497"/>
      <c r="AIE68" s="497"/>
      <c r="AIF68" s="497"/>
      <c r="AIG68" s="497"/>
      <c r="AIH68" s="497"/>
      <c r="AII68" s="497"/>
      <c r="AIJ68" s="497"/>
      <c r="AIK68" s="497"/>
      <c r="AIL68" s="497"/>
      <c r="AIM68" s="497"/>
      <c r="AIN68" s="497"/>
      <c r="AIO68" s="497"/>
      <c r="AIP68" s="497"/>
      <c r="AIQ68" s="497"/>
      <c r="AIR68" s="497"/>
      <c r="AIS68" s="497"/>
      <c r="AIT68" s="497"/>
      <c r="AIU68" s="497"/>
      <c r="AIV68" s="497"/>
      <c r="AIW68" s="497"/>
      <c r="AIX68" s="497"/>
      <c r="AIY68" s="497"/>
      <c r="AIZ68" s="497"/>
      <c r="AJA68" s="497"/>
      <c r="AJB68" s="497"/>
      <c r="AJC68" s="497"/>
      <c r="AJD68" s="497"/>
      <c r="AJE68" s="497"/>
      <c r="AJF68" s="497"/>
      <c r="AJG68" s="497"/>
      <c r="AJH68" s="497"/>
      <c r="AJI68" s="497"/>
      <c r="AJJ68" s="497"/>
      <c r="AJK68" s="497"/>
      <c r="AJL68" s="497"/>
      <c r="AJM68" s="497"/>
      <c r="AJN68" s="497"/>
      <c r="AJO68" s="497"/>
      <c r="AJP68" s="497"/>
      <c r="AJQ68" s="497"/>
      <c r="AJR68" s="497"/>
      <c r="AJS68" s="497"/>
      <c r="AJT68" s="497"/>
      <c r="AJU68" s="497"/>
      <c r="AJV68" s="497"/>
      <c r="AJW68" s="497"/>
      <c r="AJX68" s="497"/>
      <c r="AJY68" s="497"/>
      <c r="AJZ68" s="497"/>
      <c r="AKA68" s="497"/>
      <c r="AKB68" s="497"/>
      <c r="AKC68" s="497"/>
      <c r="AKD68" s="497"/>
      <c r="AKE68" s="497"/>
      <c r="AKF68" s="497"/>
      <c r="AKG68" s="497"/>
      <c r="AKH68" s="497"/>
      <c r="AKI68" s="497"/>
      <c r="AKJ68" s="497"/>
      <c r="AKK68" s="497"/>
      <c r="AKL68" s="497"/>
      <c r="AKM68" s="497"/>
      <c r="AKN68" s="497"/>
      <c r="AKO68" s="497"/>
      <c r="AKP68" s="497"/>
      <c r="AKQ68" s="497"/>
      <c r="AKR68" s="497"/>
      <c r="AKS68" s="497"/>
      <c r="AKT68" s="497"/>
      <c r="AKU68" s="497"/>
      <c r="AKV68" s="497"/>
      <c r="AKW68" s="497"/>
      <c r="AKX68" s="497"/>
      <c r="AKY68" s="497"/>
      <c r="AKZ68" s="497"/>
      <c r="ALA68" s="497"/>
      <c r="ALB68" s="497"/>
      <c r="ALC68" s="497"/>
      <c r="ALD68" s="497"/>
      <c r="ALE68" s="497"/>
      <c r="ALF68" s="497"/>
      <c r="ALG68" s="497"/>
      <c r="ALH68" s="497"/>
      <c r="ALI68" s="497"/>
      <c r="ALJ68" s="497"/>
      <c r="ALK68" s="497"/>
      <c r="ALL68" s="497"/>
      <c r="ALM68" s="497"/>
      <c r="ALN68" s="497"/>
      <c r="ALO68" s="497"/>
      <c r="ALP68" s="497"/>
      <c r="ALQ68" s="497"/>
      <c r="ALR68" s="497"/>
      <c r="ALS68" s="497"/>
      <c r="ALT68" s="497"/>
      <c r="ALU68" s="497"/>
      <c r="ALV68" s="497"/>
      <c r="ALW68" s="497"/>
      <c r="ALX68" s="497"/>
      <c r="ALY68" s="497"/>
      <c r="ALZ68" s="497"/>
      <c r="AMA68" s="497"/>
      <c r="AMB68" s="497"/>
      <c r="AMC68" s="497"/>
      <c r="AMD68" s="497"/>
      <c r="AME68" s="497"/>
      <c r="AMF68" s="497"/>
      <c r="AMG68" s="497"/>
      <c r="AMH68" s="497"/>
      <c r="AMI68" s="497"/>
      <c r="AMJ68" s="497"/>
      <c r="AMK68" s="497"/>
      <c r="AML68" s="497"/>
      <c r="AMM68" s="497"/>
      <c r="AMN68" s="497"/>
      <c r="AMO68" s="497"/>
      <c r="AMP68" s="497"/>
      <c r="AMQ68" s="497"/>
      <c r="AMR68" s="497"/>
      <c r="AMS68" s="497"/>
      <c r="AMT68" s="497"/>
      <c r="AMU68" s="497"/>
      <c r="AMV68" s="497"/>
      <c r="AMW68" s="497"/>
      <c r="AMX68" s="497"/>
      <c r="AMY68" s="497"/>
      <c r="AMZ68" s="497"/>
      <c r="ANA68" s="497"/>
      <c r="ANB68" s="497"/>
      <c r="ANC68" s="497"/>
      <c r="AND68" s="497"/>
      <c r="ANE68" s="497"/>
      <c r="ANF68" s="497"/>
      <c r="ANG68" s="497"/>
      <c r="ANH68" s="497"/>
      <c r="ANI68" s="497"/>
      <c r="ANJ68" s="497"/>
      <c r="ANK68" s="497"/>
      <c r="ANL68" s="497"/>
      <c r="ANM68" s="497"/>
      <c r="ANN68" s="497"/>
      <c r="ANO68" s="497"/>
      <c r="ANP68" s="497"/>
      <c r="ANQ68" s="497"/>
      <c r="ANR68" s="497"/>
      <c r="ANS68" s="497"/>
      <c r="ANT68" s="497"/>
      <c r="ANU68" s="497"/>
      <c r="ANV68" s="497"/>
      <c r="ANW68" s="497"/>
      <c r="ANX68" s="497"/>
      <c r="ANY68" s="497"/>
      <c r="ANZ68" s="497"/>
      <c r="AOA68" s="497"/>
      <c r="AOB68" s="497"/>
      <c r="AOC68" s="497"/>
      <c r="AOD68" s="497"/>
      <c r="AOE68" s="497"/>
      <c r="AOF68" s="497"/>
      <c r="AOG68" s="497"/>
      <c r="AOH68" s="497"/>
      <c r="AOI68" s="497"/>
      <c r="AOJ68" s="497"/>
      <c r="AOK68" s="497"/>
      <c r="AOL68" s="497"/>
      <c r="AOM68" s="497"/>
      <c r="AON68" s="497"/>
      <c r="AOO68" s="497"/>
      <c r="AOP68" s="497"/>
      <c r="AOQ68" s="497"/>
      <c r="AOR68" s="497"/>
      <c r="AOS68" s="497"/>
      <c r="AOT68" s="497"/>
      <c r="AOU68" s="497"/>
      <c r="AOV68" s="497"/>
      <c r="AOW68" s="497"/>
      <c r="AOX68" s="497"/>
      <c r="AOY68" s="497"/>
      <c r="AOZ68" s="497"/>
      <c r="APA68" s="497"/>
      <c r="APB68" s="497"/>
      <c r="APC68" s="497"/>
      <c r="APD68" s="497"/>
      <c r="APE68" s="497"/>
      <c r="APF68" s="497"/>
      <c r="APG68" s="497"/>
      <c r="APH68" s="497"/>
      <c r="API68" s="497"/>
      <c r="APJ68" s="497"/>
      <c r="APK68" s="497"/>
      <c r="APL68" s="497"/>
      <c r="APM68" s="497"/>
      <c r="APN68" s="497"/>
      <c r="APO68" s="497"/>
      <c r="APP68" s="497"/>
      <c r="APQ68" s="497"/>
      <c r="APR68" s="497"/>
      <c r="APS68" s="497"/>
      <c r="APT68" s="497"/>
      <c r="APU68" s="497"/>
      <c r="APV68" s="497"/>
      <c r="APW68" s="497"/>
      <c r="APX68" s="497"/>
      <c r="APY68" s="497"/>
      <c r="APZ68" s="497"/>
      <c r="AQA68" s="497"/>
      <c r="AQB68" s="497"/>
      <c r="AQC68" s="497"/>
      <c r="AQD68" s="497"/>
      <c r="AQE68" s="497"/>
      <c r="AQF68" s="497"/>
      <c r="AQG68" s="497"/>
      <c r="AQH68" s="497"/>
      <c r="AQI68" s="497"/>
      <c r="AQJ68" s="497"/>
      <c r="AQK68" s="497"/>
      <c r="AQL68" s="497"/>
      <c r="AQM68" s="497"/>
      <c r="AQN68" s="497"/>
      <c r="AQO68" s="497"/>
      <c r="AQP68" s="497"/>
      <c r="AQQ68" s="497"/>
      <c r="AQR68" s="497"/>
      <c r="AQS68" s="497"/>
      <c r="AQT68" s="497"/>
      <c r="AQU68" s="497"/>
      <c r="AQV68" s="497"/>
      <c r="AQW68" s="497"/>
      <c r="AQX68" s="497"/>
      <c r="AQY68" s="497"/>
      <c r="AQZ68" s="497"/>
      <c r="ARA68" s="497"/>
      <c r="ARB68" s="497"/>
      <c r="ARC68" s="497"/>
      <c r="ARD68" s="497"/>
      <c r="ARE68" s="497"/>
      <c r="ARF68" s="497"/>
      <c r="ARG68" s="497"/>
      <c r="ARH68" s="497"/>
      <c r="ARI68" s="497"/>
      <c r="ARJ68" s="497"/>
      <c r="ARK68" s="497"/>
      <c r="ARL68" s="497"/>
      <c r="ARM68" s="497"/>
      <c r="ARN68" s="497"/>
      <c r="ARO68" s="497"/>
      <c r="ARP68" s="497"/>
      <c r="ARQ68" s="497"/>
      <c r="ARR68" s="497"/>
      <c r="ARS68" s="497"/>
      <c r="ART68" s="497"/>
      <c r="ARU68" s="497"/>
      <c r="ARV68" s="497"/>
      <c r="ARW68" s="497"/>
      <c r="ARX68" s="497"/>
      <c r="ARY68" s="497"/>
      <c r="ARZ68" s="497"/>
      <c r="ASA68" s="497"/>
      <c r="ASB68" s="497"/>
      <c r="ASC68" s="497"/>
      <c r="ASD68" s="497"/>
      <c r="ASE68" s="497"/>
      <c r="ASF68" s="497"/>
      <c r="ASG68" s="497"/>
      <c r="ASH68" s="497"/>
      <c r="ASI68" s="497"/>
      <c r="ASJ68" s="497"/>
      <c r="ASK68" s="497"/>
      <c r="ASL68" s="497"/>
      <c r="ASM68" s="497"/>
      <c r="ASN68" s="497"/>
      <c r="ASO68" s="497"/>
      <c r="ASP68" s="497"/>
      <c r="ASQ68" s="497"/>
      <c r="ASR68" s="497"/>
      <c r="ASS68" s="497"/>
      <c r="AST68" s="497"/>
      <c r="ASU68" s="497"/>
      <c r="ASV68" s="497"/>
      <c r="ASW68" s="497"/>
      <c r="ASX68" s="497"/>
      <c r="ASY68" s="497"/>
      <c r="ASZ68" s="497"/>
      <c r="ATA68" s="497"/>
      <c r="ATB68" s="497"/>
      <c r="ATC68" s="497"/>
      <c r="ATD68" s="497"/>
      <c r="ATE68" s="497"/>
      <c r="ATF68" s="497"/>
      <c r="ATG68" s="497"/>
      <c r="ATH68" s="497"/>
      <c r="ATI68" s="497"/>
      <c r="ATJ68" s="497"/>
      <c r="ATK68" s="497"/>
      <c r="ATL68" s="497"/>
      <c r="ATM68" s="497"/>
      <c r="ATN68" s="497"/>
      <c r="ATO68" s="497"/>
      <c r="ATP68" s="497"/>
      <c r="ATQ68" s="497"/>
      <c r="ATR68" s="497"/>
      <c r="ATS68" s="497"/>
      <c r="ATT68" s="497"/>
      <c r="ATU68" s="497"/>
      <c r="ATV68" s="497"/>
      <c r="ATW68" s="497"/>
      <c r="ATX68" s="497"/>
      <c r="ATY68" s="497"/>
      <c r="ATZ68" s="497"/>
      <c r="AUA68" s="497"/>
      <c r="AUB68" s="497"/>
      <c r="AUC68" s="497"/>
      <c r="AUD68" s="497"/>
      <c r="AUE68" s="497"/>
      <c r="AUF68" s="497"/>
      <c r="AUG68" s="497"/>
      <c r="AUH68" s="497"/>
      <c r="AUI68" s="497"/>
      <c r="AUJ68" s="497"/>
      <c r="AUK68" s="497"/>
      <c r="AUL68" s="497"/>
      <c r="AUM68" s="497"/>
      <c r="AUN68" s="497"/>
      <c r="AUO68" s="497"/>
      <c r="AUP68" s="497"/>
      <c r="AUQ68" s="497"/>
      <c r="AUR68" s="497"/>
      <c r="AUS68" s="497"/>
      <c r="AUT68" s="497"/>
      <c r="AUU68" s="497"/>
      <c r="AUV68" s="497"/>
      <c r="AUW68" s="497"/>
      <c r="AUX68" s="497"/>
      <c r="AUY68" s="497"/>
      <c r="AUZ68" s="497"/>
      <c r="AVA68" s="497"/>
      <c r="AVB68" s="497"/>
      <c r="AVC68" s="497"/>
      <c r="AVD68" s="497"/>
      <c r="AVE68" s="497"/>
      <c r="AVF68" s="497"/>
      <c r="AVG68" s="497"/>
      <c r="AVH68" s="497"/>
      <c r="AVI68" s="497"/>
      <c r="AVJ68" s="497"/>
      <c r="AVK68" s="497"/>
      <c r="AVL68" s="497"/>
      <c r="AVM68" s="497"/>
      <c r="AVN68" s="497"/>
      <c r="AVO68" s="497"/>
      <c r="AVP68" s="497"/>
      <c r="AVQ68" s="497"/>
      <c r="AVR68" s="497"/>
      <c r="AVS68" s="497"/>
      <c r="AVT68" s="497"/>
      <c r="AVU68" s="497"/>
      <c r="AVV68" s="497"/>
      <c r="AVW68" s="497"/>
      <c r="AVX68" s="497"/>
      <c r="AVY68" s="497"/>
      <c r="AVZ68" s="497"/>
      <c r="AWA68" s="497"/>
      <c r="AWB68" s="497"/>
      <c r="AWC68" s="497"/>
      <c r="AWD68" s="497"/>
      <c r="AWE68" s="497"/>
      <c r="AWF68" s="497"/>
      <c r="AWG68" s="497"/>
      <c r="AWH68" s="497"/>
      <c r="AWI68" s="497"/>
      <c r="AWJ68" s="497"/>
      <c r="AWK68" s="497"/>
      <c r="AWL68" s="497"/>
      <c r="AWM68" s="497"/>
      <c r="AWN68" s="497"/>
      <c r="AWO68" s="497"/>
      <c r="AWP68" s="497"/>
      <c r="AWQ68" s="497"/>
      <c r="AWR68" s="497"/>
      <c r="AWS68" s="497"/>
      <c r="AWT68" s="497"/>
      <c r="AWU68" s="497"/>
      <c r="AWV68" s="497"/>
      <c r="AWW68" s="497"/>
      <c r="AWX68" s="497"/>
      <c r="AWY68" s="497"/>
      <c r="AWZ68" s="497"/>
      <c r="AXA68" s="497"/>
      <c r="AXB68" s="497"/>
      <c r="AXC68" s="497"/>
      <c r="AXD68" s="497"/>
      <c r="AXE68" s="497"/>
      <c r="AXF68" s="497"/>
      <c r="AXG68" s="497"/>
      <c r="AXH68" s="497"/>
      <c r="AXI68" s="497"/>
      <c r="AXJ68" s="497"/>
      <c r="AXK68" s="497"/>
      <c r="AXL68" s="497"/>
      <c r="AXM68" s="497"/>
      <c r="AXN68" s="497"/>
      <c r="AXO68" s="497"/>
      <c r="AXP68" s="497"/>
      <c r="AXQ68" s="497"/>
      <c r="AXR68" s="497"/>
      <c r="AXS68" s="497"/>
      <c r="AXT68" s="497"/>
      <c r="AXU68" s="497"/>
      <c r="AXV68" s="497"/>
      <c r="AXW68" s="497"/>
      <c r="AXX68" s="497"/>
      <c r="AXY68" s="497"/>
      <c r="AXZ68" s="497"/>
      <c r="AYA68" s="497"/>
      <c r="AYB68" s="497"/>
      <c r="AYC68" s="497"/>
      <c r="AYD68" s="497"/>
      <c r="AYE68" s="497"/>
      <c r="AYF68" s="497"/>
      <c r="AYG68" s="497"/>
      <c r="AYH68" s="497"/>
      <c r="AYI68" s="497"/>
      <c r="AYJ68" s="497"/>
      <c r="AYK68" s="497"/>
      <c r="AYL68" s="497"/>
      <c r="AYM68" s="497"/>
      <c r="AYN68" s="497"/>
      <c r="AYO68" s="497"/>
      <c r="AYP68" s="497"/>
      <c r="AYQ68" s="497"/>
      <c r="AYR68" s="497"/>
      <c r="AYS68" s="497"/>
      <c r="AYT68" s="497"/>
      <c r="AYU68" s="497"/>
      <c r="AYV68" s="497"/>
      <c r="AYW68" s="497"/>
      <c r="AYX68" s="497"/>
      <c r="AYY68" s="497"/>
      <c r="AYZ68" s="497"/>
      <c r="AZA68" s="497"/>
      <c r="AZB68" s="497"/>
      <c r="AZC68" s="497"/>
      <c r="AZD68" s="497"/>
      <c r="AZE68" s="497"/>
      <c r="AZF68" s="497"/>
      <c r="AZG68" s="497"/>
      <c r="AZH68" s="497"/>
      <c r="AZI68" s="497"/>
      <c r="AZJ68" s="497"/>
      <c r="AZK68" s="497"/>
      <c r="AZL68" s="497"/>
      <c r="AZM68" s="497"/>
      <c r="AZN68" s="497"/>
      <c r="AZO68" s="497"/>
      <c r="AZP68" s="497"/>
      <c r="AZQ68" s="497"/>
      <c r="AZR68" s="497"/>
      <c r="AZS68" s="497"/>
      <c r="AZT68" s="497"/>
      <c r="AZU68" s="497"/>
      <c r="AZV68" s="497"/>
      <c r="AZW68" s="497"/>
      <c r="AZX68" s="497"/>
      <c r="AZY68" s="497"/>
      <c r="AZZ68" s="497"/>
      <c r="BAA68" s="497"/>
      <c r="BAB68" s="497"/>
      <c r="BAC68" s="497"/>
      <c r="BAD68" s="497"/>
      <c r="BAE68" s="497"/>
      <c r="BAF68" s="497"/>
      <c r="BAG68" s="497"/>
      <c r="BAH68" s="497"/>
      <c r="BAI68" s="497"/>
      <c r="BAJ68" s="497"/>
      <c r="BAK68" s="497"/>
      <c r="BAL68" s="497"/>
      <c r="BAM68" s="497"/>
      <c r="BAN68" s="497"/>
      <c r="BAO68" s="497"/>
      <c r="BAP68" s="497"/>
      <c r="BAQ68" s="497"/>
      <c r="BAR68" s="497"/>
      <c r="BAS68" s="497"/>
      <c r="BAT68" s="497"/>
      <c r="BAU68" s="497"/>
      <c r="BAV68" s="497"/>
      <c r="BAW68" s="497"/>
      <c r="BAX68" s="497"/>
      <c r="BAY68" s="497"/>
      <c r="BAZ68" s="497"/>
      <c r="BBA68" s="497"/>
      <c r="BBB68" s="497"/>
      <c r="BBC68" s="497"/>
      <c r="BBD68" s="497"/>
      <c r="BBE68" s="497"/>
      <c r="BBF68" s="497"/>
      <c r="BBG68" s="497"/>
      <c r="BBH68" s="497"/>
      <c r="BBI68" s="497"/>
      <c r="BBJ68" s="497"/>
      <c r="BBK68" s="497"/>
      <c r="BBL68" s="497"/>
      <c r="BBM68" s="497"/>
      <c r="BBN68" s="497"/>
      <c r="BBO68" s="497"/>
      <c r="BBP68" s="497"/>
      <c r="BBQ68" s="497"/>
      <c r="BBR68" s="497"/>
      <c r="BBS68" s="497"/>
      <c r="BBT68" s="497"/>
      <c r="BBU68" s="497"/>
      <c r="BBV68" s="497"/>
      <c r="BBW68" s="497"/>
      <c r="BBX68" s="497"/>
      <c r="BBY68" s="497"/>
      <c r="BBZ68" s="497"/>
      <c r="BCA68" s="497"/>
      <c r="BCB68" s="497"/>
      <c r="BCC68" s="497"/>
      <c r="BCD68" s="497"/>
      <c r="BCE68" s="497"/>
      <c r="BCF68" s="497"/>
      <c r="BCG68" s="497"/>
      <c r="BCH68" s="497"/>
      <c r="BCI68" s="497"/>
      <c r="BCJ68" s="497"/>
      <c r="BCK68" s="497"/>
      <c r="BCL68" s="497"/>
      <c r="BCM68" s="497"/>
      <c r="BCN68" s="497"/>
      <c r="BCO68" s="497"/>
      <c r="BCP68" s="497"/>
      <c r="BCQ68" s="497"/>
      <c r="BCR68" s="497"/>
      <c r="BCS68" s="497"/>
      <c r="BCT68" s="497"/>
      <c r="BCU68" s="497"/>
      <c r="BCV68" s="497"/>
      <c r="BCW68" s="497"/>
      <c r="BCX68" s="497"/>
      <c r="BCY68" s="497"/>
      <c r="BCZ68" s="497"/>
      <c r="BDA68" s="497"/>
      <c r="BDB68" s="497"/>
      <c r="BDC68" s="497"/>
      <c r="BDD68" s="497"/>
      <c r="BDE68" s="497"/>
      <c r="BDF68" s="497"/>
      <c r="BDG68" s="497"/>
      <c r="BDH68" s="497"/>
      <c r="BDI68" s="497"/>
      <c r="BDJ68" s="497"/>
      <c r="BDK68" s="497"/>
      <c r="BDL68" s="497"/>
      <c r="BDM68" s="497"/>
      <c r="BDN68" s="497"/>
      <c r="BDO68" s="497"/>
      <c r="BDP68" s="497"/>
      <c r="BDQ68" s="497"/>
      <c r="BDR68" s="497"/>
      <c r="BDS68" s="497"/>
      <c r="BDT68" s="497"/>
      <c r="BDU68" s="497"/>
      <c r="BDV68" s="497"/>
      <c r="BDW68" s="497"/>
      <c r="BDX68" s="497"/>
      <c r="BDY68" s="497"/>
      <c r="BDZ68" s="497"/>
      <c r="BEA68" s="497"/>
      <c r="BEB68" s="497"/>
      <c r="BEC68" s="497"/>
      <c r="BED68" s="497"/>
      <c r="BEE68" s="497"/>
      <c r="BEF68" s="497"/>
      <c r="BEG68" s="497"/>
      <c r="BEH68" s="497"/>
      <c r="BEI68" s="497"/>
      <c r="BEJ68" s="497"/>
      <c r="BEK68" s="497"/>
      <c r="BEL68" s="497"/>
      <c r="BEM68" s="497"/>
      <c r="BEN68" s="497"/>
      <c r="BEO68" s="497"/>
      <c r="BEP68" s="497"/>
      <c r="BEQ68" s="497"/>
      <c r="BER68" s="497"/>
      <c r="BES68" s="497"/>
      <c r="BET68" s="497"/>
      <c r="BEU68" s="497"/>
      <c r="BEV68" s="497"/>
      <c r="BEW68" s="497"/>
      <c r="BEX68" s="497"/>
      <c r="BEY68" s="497"/>
      <c r="BEZ68" s="497"/>
      <c r="BFA68" s="497"/>
      <c r="BFB68" s="497"/>
      <c r="BFC68" s="497"/>
      <c r="BFD68" s="497"/>
      <c r="BFE68" s="497"/>
      <c r="BFF68" s="497"/>
      <c r="BFG68" s="497"/>
      <c r="BFH68" s="497"/>
      <c r="BFI68" s="497"/>
      <c r="BFJ68" s="497"/>
      <c r="BFK68" s="497"/>
      <c r="BFL68" s="497"/>
      <c r="BFM68" s="497"/>
      <c r="BFN68" s="497"/>
      <c r="BFO68" s="497"/>
      <c r="BFP68" s="497"/>
      <c r="BFQ68" s="497"/>
      <c r="BFR68" s="497"/>
      <c r="BFS68" s="497"/>
      <c r="BFT68" s="497"/>
      <c r="BFU68" s="497"/>
      <c r="BFV68" s="497"/>
      <c r="BFW68" s="497"/>
      <c r="BFX68" s="497"/>
      <c r="BFY68" s="497"/>
      <c r="BFZ68" s="497"/>
      <c r="BGA68" s="497"/>
      <c r="BGB68" s="497"/>
      <c r="BGC68" s="497"/>
      <c r="BGD68" s="497"/>
      <c r="BGE68" s="497"/>
      <c r="BGF68" s="497"/>
      <c r="BGG68" s="497"/>
      <c r="BGH68" s="497"/>
      <c r="BGI68" s="497"/>
      <c r="BGJ68" s="497"/>
      <c r="BGK68" s="497"/>
      <c r="BGL68" s="497"/>
      <c r="BGM68" s="497"/>
      <c r="BGN68" s="497"/>
      <c r="BGO68" s="497"/>
      <c r="BGP68" s="497"/>
      <c r="BGQ68" s="497"/>
      <c r="BGR68" s="497"/>
      <c r="BGS68" s="497"/>
      <c r="BGT68" s="497"/>
      <c r="BGU68" s="497"/>
      <c r="BGV68" s="497"/>
      <c r="BGW68" s="497"/>
      <c r="BGX68" s="497"/>
      <c r="BGY68" s="497"/>
      <c r="BGZ68" s="497"/>
      <c r="BHA68" s="497"/>
      <c r="BHB68" s="497"/>
      <c r="BHC68" s="497"/>
      <c r="BHD68" s="497"/>
      <c r="BHE68" s="497"/>
      <c r="BHF68" s="497"/>
      <c r="BHG68" s="497"/>
      <c r="BHH68" s="497"/>
      <c r="BHI68" s="497"/>
      <c r="BHJ68" s="497"/>
      <c r="BHK68" s="497"/>
      <c r="BHL68" s="497"/>
      <c r="BHM68" s="497"/>
      <c r="BHN68" s="497"/>
      <c r="BHO68" s="497"/>
      <c r="BHP68" s="497"/>
      <c r="BHQ68" s="497"/>
      <c r="BHR68" s="497"/>
      <c r="BHS68" s="497"/>
      <c r="BHT68" s="497"/>
      <c r="BHU68" s="497"/>
      <c r="BHV68" s="497"/>
      <c r="BHW68" s="497"/>
      <c r="BHX68" s="497"/>
      <c r="BHY68" s="497"/>
      <c r="BHZ68" s="497"/>
      <c r="BIA68" s="497"/>
      <c r="BIB68" s="497"/>
      <c r="BIC68" s="497"/>
      <c r="BID68" s="497"/>
      <c r="BIE68" s="497"/>
      <c r="BIF68" s="497"/>
      <c r="BIG68" s="497"/>
      <c r="BIH68" s="497"/>
      <c r="BII68" s="497"/>
      <c r="BIJ68" s="497"/>
      <c r="BIK68" s="497"/>
      <c r="BIL68" s="497"/>
      <c r="BIM68" s="497"/>
      <c r="BIN68" s="497"/>
      <c r="BIO68" s="497"/>
      <c r="BIP68" s="497"/>
      <c r="BIQ68" s="497"/>
      <c r="BIR68" s="497"/>
      <c r="BIS68" s="497"/>
      <c r="BIT68" s="497"/>
      <c r="BIU68" s="497"/>
      <c r="BIV68" s="497"/>
      <c r="BIW68" s="497"/>
      <c r="BIX68" s="497"/>
      <c r="BIY68" s="497"/>
      <c r="BIZ68" s="497"/>
      <c r="BJA68" s="497"/>
      <c r="BJB68" s="497"/>
      <c r="BJC68" s="497"/>
      <c r="BJD68" s="497"/>
      <c r="BJE68" s="497"/>
      <c r="BJF68" s="497"/>
      <c r="BJG68" s="497"/>
      <c r="BJH68" s="497"/>
      <c r="BJI68" s="497"/>
      <c r="BJJ68" s="497"/>
      <c r="BJK68" s="497"/>
      <c r="BJL68" s="497"/>
      <c r="BJM68" s="497"/>
      <c r="BJN68" s="497"/>
      <c r="BJO68" s="497"/>
      <c r="BJP68" s="497"/>
      <c r="BJQ68" s="497"/>
      <c r="BJR68" s="497"/>
      <c r="BJS68" s="497"/>
      <c r="BJT68" s="497"/>
      <c r="BJU68" s="497"/>
      <c r="BJV68" s="497"/>
      <c r="BJW68" s="497"/>
      <c r="BJX68" s="497"/>
      <c r="BJY68" s="497"/>
      <c r="BJZ68" s="497"/>
      <c r="BKA68" s="497"/>
      <c r="BKB68" s="497"/>
      <c r="BKC68" s="497"/>
      <c r="BKD68" s="497"/>
      <c r="BKE68" s="497"/>
      <c r="BKF68" s="497"/>
      <c r="BKG68" s="497"/>
      <c r="BKH68" s="497"/>
      <c r="BKI68" s="497"/>
      <c r="BKJ68" s="497"/>
      <c r="BKK68" s="497"/>
      <c r="BKL68" s="497"/>
      <c r="BKM68" s="497"/>
      <c r="BKN68" s="497"/>
      <c r="BKO68" s="497"/>
      <c r="BKP68" s="497"/>
      <c r="BKQ68" s="497"/>
      <c r="BKR68" s="497"/>
      <c r="BKS68" s="497"/>
      <c r="BKT68" s="497"/>
      <c r="BKU68" s="497"/>
      <c r="BKV68" s="497"/>
      <c r="BKW68" s="497"/>
      <c r="BKX68" s="497"/>
      <c r="BKY68" s="497"/>
      <c r="BKZ68" s="497"/>
      <c r="BLA68" s="497"/>
      <c r="BLB68" s="497"/>
      <c r="BLC68" s="497"/>
      <c r="BLD68" s="497"/>
      <c r="BLE68" s="497"/>
      <c r="BLF68" s="497"/>
      <c r="BLG68" s="497"/>
      <c r="BLH68" s="497"/>
      <c r="BLI68" s="497"/>
      <c r="BLJ68" s="497"/>
      <c r="BLK68" s="497"/>
      <c r="BLL68" s="497"/>
      <c r="BLM68" s="497"/>
      <c r="BLN68" s="497"/>
      <c r="BLO68" s="497"/>
      <c r="BLP68" s="497"/>
      <c r="BLQ68" s="497"/>
      <c r="BLR68" s="497"/>
      <c r="BLS68" s="497"/>
      <c r="BLT68" s="497"/>
      <c r="BLU68" s="497"/>
      <c r="BLV68" s="497"/>
      <c r="BLW68" s="497"/>
      <c r="BLX68" s="497"/>
      <c r="BLY68" s="497"/>
      <c r="BLZ68" s="497"/>
      <c r="BMA68" s="497"/>
      <c r="BMB68" s="497"/>
      <c r="BMC68" s="497"/>
      <c r="BMD68" s="497"/>
      <c r="BME68" s="497"/>
      <c r="BMF68" s="497"/>
      <c r="BMG68" s="497"/>
      <c r="BMH68" s="497"/>
      <c r="BMI68" s="497"/>
      <c r="BMJ68" s="497"/>
      <c r="BMK68" s="497"/>
      <c r="BML68" s="497"/>
      <c r="BMM68" s="497"/>
      <c r="BMN68" s="497"/>
      <c r="BMO68" s="497"/>
      <c r="BMP68" s="497"/>
      <c r="BMQ68" s="497"/>
      <c r="BMR68" s="497"/>
      <c r="BMS68" s="497"/>
      <c r="BMT68" s="497"/>
      <c r="BMU68" s="497"/>
      <c r="BMV68" s="497"/>
      <c r="BMW68" s="497"/>
      <c r="BMX68" s="497"/>
      <c r="BMY68" s="497"/>
      <c r="BMZ68" s="497"/>
      <c r="BNA68" s="497"/>
      <c r="BNB68" s="497"/>
      <c r="BNC68" s="497"/>
      <c r="BND68" s="497"/>
      <c r="BNE68" s="497"/>
      <c r="BNF68" s="497"/>
      <c r="BNG68" s="497"/>
      <c r="BNH68" s="497"/>
      <c r="BNI68" s="497"/>
      <c r="BNJ68" s="497"/>
      <c r="BNK68" s="497"/>
      <c r="BNL68" s="497"/>
      <c r="BNM68" s="497"/>
      <c r="BNN68" s="497"/>
      <c r="BNO68" s="497"/>
      <c r="BNP68" s="497"/>
      <c r="BNQ68" s="497"/>
      <c r="BNR68" s="497"/>
      <c r="BNS68" s="497"/>
      <c r="BNT68" s="497"/>
      <c r="BNU68" s="497"/>
      <c r="BNV68" s="497"/>
      <c r="BNW68" s="497"/>
      <c r="BNX68" s="497"/>
      <c r="BNY68" s="497"/>
      <c r="BNZ68" s="497"/>
      <c r="BOA68" s="497"/>
      <c r="BOB68" s="497"/>
      <c r="BOC68" s="497"/>
      <c r="BOD68" s="497"/>
      <c r="BOE68" s="497"/>
      <c r="BOF68" s="497"/>
      <c r="BOG68" s="497"/>
      <c r="BOH68" s="497"/>
      <c r="BOI68" s="497"/>
      <c r="BOJ68" s="497"/>
      <c r="BOK68" s="497"/>
      <c r="BOL68" s="497"/>
      <c r="BOM68" s="497"/>
      <c r="BON68" s="497"/>
      <c r="BOO68" s="497"/>
      <c r="BOP68" s="497"/>
      <c r="BOQ68" s="497"/>
      <c r="BOR68" s="497"/>
      <c r="BOS68" s="497"/>
      <c r="BOT68" s="497"/>
      <c r="BOU68" s="497"/>
      <c r="BOV68" s="497"/>
      <c r="BOW68" s="497"/>
      <c r="BOX68" s="497"/>
      <c r="BOY68" s="497"/>
      <c r="BOZ68" s="497"/>
      <c r="BPA68" s="497"/>
      <c r="BPB68" s="497"/>
      <c r="BPC68" s="497"/>
      <c r="BPD68" s="497"/>
      <c r="BPE68" s="497"/>
      <c r="BPF68" s="497"/>
      <c r="BPG68" s="497"/>
      <c r="BPH68" s="497"/>
      <c r="BPI68" s="497"/>
      <c r="BPJ68" s="497"/>
      <c r="BPK68" s="497"/>
      <c r="BPL68" s="497"/>
      <c r="BPM68" s="497"/>
      <c r="BPN68" s="497"/>
      <c r="BPO68" s="497"/>
      <c r="BPP68" s="497"/>
      <c r="BPQ68" s="497"/>
      <c r="BPR68" s="497"/>
      <c r="BPS68" s="497"/>
      <c r="BPT68" s="497"/>
      <c r="BPU68" s="497"/>
      <c r="BPV68" s="497"/>
      <c r="BPW68" s="497"/>
      <c r="BPX68" s="497"/>
      <c r="BPY68" s="497"/>
      <c r="BPZ68" s="497"/>
      <c r="BQA68" s="497"/>
      <c r="BQB68" s="497"/>
      <c r="BQC68" s="497"/>
      <c r="BQD68" s="497"/>
      <c r="BQE68" s="497"/>
      <c r="BQF68" s="497"/>
      <c r="BQG68" s="497"/>
      <c r="BQH68" s="497"/>
      <c r="BQI68" s="497"/>
      <c r="BQJ68" s="497"/>
      <c r="BQK68" s="497"/>
      <c r="BQL68" s="497"/>
      <c r="BQM68" s="497"/>
      <c r="BQN68" s="497"/>
      <c r="BQO68" s="497"/>
      <c r="BQP68" s="497"/>
      <c r="BQQ68" s="497"/>
      <c r="BQR68" s="497"/>
      <c r="BQS68" s="497"/>
      <c r="BQT68" s="497"/>
      <c r="BQU68" s="497"/>
      <c r="BQV68" s="497"/>
      <c r="BQW68" s="497"/>
      <c r="BQX68" s="497"/>
      <c r="BQY68" s="497"/>
      <c r="BQZ68" s="497"/>
      <c r="BRA68" s="497"/>
      <c r="BRB68" s="497"/>
      <c r="BRC68" s="497"/>
      <c r="BRD68" s="497"/>
      <c r="BRE68" s="497"/>
      <c r="BRF68" s="497"/>
      <c r="BRG68" s="497"/>
      <c r="BRH68" s="497"/>
      <c r="BRI68" s="497"/>
      <c r="BRJ68" s="497"/>
      <c r="BRK68" s="497"/>
      <c r="BRL68" s="497"/>
      <c r="BRM68" s="497"/>
      <c r="BRN68" s="497"/>
      <c r="BRO68" s="497"/>
      <c r="BRP68" s="497"/>
      <c r="BRQ68" s="497"/>
      <c r="BRR68" s="497"/>
      <c r="BRS68" s="497"/>
      <c r="BRT68" s="497"/>
      <c r="BRU68" s="497"/>
      <c r="BRV68" s="497"/>
      <c r="BRW68" s="497"/>
      <c r="BRX68" s="497"/>
      <c r="BRY68" s="497"/>
      <c r="BRZ68" s="497"/>
      <c r="BSA68" s="497"/>
      <c r="BSB68" s="497"/>
      <c r="BSC68" s="497"/>
      <c r="BSD68" s="497"/>
      <c r="BSE68" s="497"/>
      <c r="BSF68" s="497"/>
      <c r="BSG68" s="497"/>
      <c r="BSH68" s="497"/>
      <c r="BSI68" s="497"/>
      <c r="BSJ68" s="497"/>
      <c r="BSK68" s="497"/>
      <c r="BSL68" s="497"/>
      <c r="BSM68" s="497"/>
      <c r="BSN68" s="497"/>
      <c r="BSO68" s="497"/>
      <c r="BSP68" s="497"/>
      <c r="BSQ68" s="497"/>
      <c r="BSR68" s="497"/>
      <c r="BSS68" s="497"/>
      <c r="BST68" s="497"/>
      <c r="BSU68" s="497"/>
      <c r="BSV68" s="497"/>
      <c r="BSW68" s="497"/>
      <c r="BSX68" s="497"/>
      <c r="BSY68" s="497"/>
      <c r="BSZ68" s="497"/>
      <c r="BTA68" s="497"/>
      <c r="BTB68" s="497"/>
      <c r="BTC68" s="497"/>
      <c r="BTD68" s="497"/>
      <c r="BTE68" s="497"/>
      <c r="BTF68" s="497"/>
      <c r="BTG68" s="497"/>
      <c r="BTH68" s="497"/>
      <c r="BTI68" s="497"/>
      <c r="BTJ68" s="497"/>
      <c r="BTK68" s="497"/>
      <c r="BTL68" s="497"/>
      <c r="BTM68" s="497"/>
      <c r="BTN68" s="497"/>
      <c r="BTO68" s="497"/>
      <c r="BTP68" s="497"/>
      <c r="BTQ68" s="497"/>
      <c r="BTR68" s="497"/>
      <c r="BTS68" s="497"/>
      <c r="BTT68" s="497"/>
      <c r="BTU68" s="497"/>
      <c r="BTV68" s="497"/>
      <c r="BTW68" s="497"/>
      <c r="BTX68" s="497"/>
      <c r="BTY68" s="497"/>
      <c r="BTZ68" s="497"/>
      <c r="BUA68" s="497"/>
      <c r="BUB68" s="497"/>
      <c r="BUC68" s="497"/>
      <c r="BUD68" s="497"/>
      <c r="BUE68" s="497"/>
      <c r="BUF68" s="497"/>
      <c r="BUG68" s="497"/>
      <c r="BUH68" s="497"/>
      <c r="BUI68" s="497"/>
      <c r="BUJ68" s="497"/>
      <c r="BUK68" s="497"/>
      <c r="BUL68" s="497"/>
      <c r="BUM68" s="497"/>
      <c r="BUN68" s="497"/>
      <c r="BUO68" s="497"/>
      <c r="BUP68" s="497"/>
      <c r="BUQ68" s="497"/>
      <c r="BUR68" s="497"/>
      <c r="BUS68" s="497"/>
      <c r="BUT68" s="497"/>
      <c r="BUU68" s="497"/>
      <c r="BUV68" s="497"/>
      <c r="BUW68" s="497"/>
      <c r="BUX68" s="497"/>
      <c r="BUY68" s="497"/>
      <c r="BUZ68" s="497"/>
      <c r="BVA68" s="497"/>
      <c r="BVB68" s="497"/>
      <c r="BVC68" s="497"/>
      <c r="BVD68" s="497"/>
      <c r="BVE68" s="497"/>
      <c r="BVF68" s="497"/>
      <c r="BVG68" s="497"/>
      <c r="BVH68" s="497"/>
      <c r="BVI68" s="497"/>
      <c r="BVJ68" s="497"/>
      <c r="BVK68" s="497"/>
      <c r="BVL68" s="497"/>
      <c r="BVM68" s="497"/>
      <c r="BVN68" s="497"/>
      <c r="BVO68" s="497"/>
      <c r="BVP68" s="497"/>
      <c r="BVQ68" s="497"/>
      <c r="BVR68" s="497"/>
      <c r="BVS68" s="497"/>
      <c r="BVT68" s="497"/>
      <c r="BVU68" s="497"/>
      <c r="BVV68" s="497"/>
      <c r="BVW68" s="497"/>
      <c r="BVX68" s="497"/>
      <c r="BVY68" s="497"/>
      <c r="BVZ68" s="497"/>
      <c r="BWA68" s="497"/>
      <c r="BWB68" s="497"/>
      <c r="BWC68" s="497"/>
      <c r="BWD68" s="497"/>
      <c r="BWE68" s="497"/>
      <c r="BWF68" s="497"/>
      <c r="BWG68" s="497"/>
      <c r="BWH68" s="497"/>
      <c r="BWI68" s="497"/>
      <c r="BWJ68" s="497"/>
      <c r="BWK68" s="497"/>
      <c r="BWL68" s="497"/>
      <c r="BWM68" s="497"/>
      <c r="BWN68" s="497"/>
      <c r="BWO68" s="497"/>
      <c r="BWP68" s="497"/>
      <c r="BWQ68" s="497"/>
      <c r="BWR68" s="497"/>
      <c r="BWS68" s="497"/>
      <c r="BWT68" s="497"/>
      <c r="BWU68" s="497"/>
      <c r="BWV68" s="497"/>
      <c r="BWW68" s="497"/>
      <c r="BWX68" s="497"/>
      <c r="BWY68" s="497"/>
      <c r="BWZ68" s="497"/>
      <c r="BXA68" s="497"/>
      <c r="BXB68" s="497"/>
      <c r="BXC68" s="497"/>
      <c r="BXD68" s="497"/>
      <c r="BXE68" s="497"/>
      <c r="BXF68" s="497"/>
      <c r="BXG68" s="497"/>
      <c r="BXH68" s="497"/>
      <c r="BXI68" s="497"/>
      <c r="BXJ68" s="497"/>
      <c r="BXK68" s="497"/>
      <c r="BXL68" s="497"/>
      <c r="BXM68" s="497"/>
      <c r="BXN68" s="497"/>
      <c r="BXO68" s="497"/>
      <c r="BXP68" s="497"/>
      <c r="BXQ68" s="497"/>
      <c r="BXR68" s="497"/>
      <c r="BXS68" s="497"/>
      <c r="BXT68" s="497"/>
      <c r="BXU68" s="497"/>
      <c r="BXV68" s="497"/>
      <c r="BXW68" s="497"/>
      <c r="BXX68" s="497"/>
      <c r="BXY68" s="497"/>
      <c r="BXZ68" s="497"/>
      <c r="BYA68" s="497"/>
      <c r="BYB68" s="497"/>
      <c r="BYC68" s="497"/>
      <c r="BYD68" s="497"/>
      <c r="BYE68" s="497"/>
      <c r="BYF68" s="497"/>
      <c r="BYG68" s="497"/>
      <c r="BYH68" s="497"/>
      <c r="BYI68" s="497"/>
      <c r="BYJ68" s="497"/>
      <c r="BYK68" s="497"/>
      <c r="BYL68" s="497"/>
      <c r="BYM68" s="497"/>
      <c r="BYN68" s="497"/>
      <c r="BYO68" s="497"/>
      <c r="BYP68" s="497"/>
      <c r="BYQ68" s="497"/>
      <c r="BYR68" s="497"/>
      <c r="BYS68" s="497"/>
      <c r="BYT68" s="497"/>
      <c r="BYU68" s="497"/>
      <c r="BYV68" s="497"/>
      <c r="BYW68" s="497"/>
      <c r="BYX68" s="497"/>
      <c r="BYY68" s="497"/>
      <c r="BYZ68" s="497"/>
      <c r="BZA68" s="497"/>
      <c r="BZB68" s="497"/>
      <c r="BZC68" s="497"/>
      <c r="BZD68" s="497"/>
      <c r="BZE68" s="497"/>
      <c r="BZF68" s="497"/>
      <c r="BZG68" s="497"/>
      <c r="BZH68" s="497"/>
      <c r="BZI68" s="497"/>
      <c r="BZJ68" s="497"/>
      <c r="BZK68" s="497"/>
      <c r="BZL68" s="497"/>
      <c r="BZM68" s="497"/>
      <c r="BZN68" s="497"/>
      <c r="BZO68" s="497"/>
      <c r="BZP68" s="497"/>
      <c r="BZQ68" s="497"/>
      <c r="BZR68" s="497"/>
      <c r="BZS68" s="497"/>
      <c r="BZT68" s="497"/>
      <c r="BZU68" s="497"/>
      <c r="BZV68" s="497"/>
      <c r="BZW68" s="497"/>
      <c r="BZX68" s="497"/>
      <c r="BZY68" s="497"/>
      <c r="BZZ68" s="497"/>
      <c r="CAA68" s="497"/>
      <c r="CAB68" s="497"/>
      <c r="CAC68" s="497"/>
      <c r="CAD68" s="497"/>
      <c r="CAE68" s="497"/>
      <c r="CAF68" s="497"/>
      <c r="CAG68" s="497"/>
      <c r="CAH68" s="497"/>
      <c r="CAI68" s="497"/>
      <c r="CAJ68" s="497"/>
      <c r="CAK68" s="497"/>
      <c r="CAL68" s="497"/>
      <c r="CAM68" s="497"/>
      <c r="CAN68" s="497"/>
      <c r="CAO68" s="497"/>
      <c r="CAP68" s="497"/>
      <c r="CAQ68" s="497"/>
      <c r="CAR68" s="497"/>
      <c r="CAS68" s="497"/>
      <c r="CAT68" s="497"/>
      <c r="CAU68" s="497"/>
      <c r="CAV68" s="497"/>
      <c r="CAW68" s="497"/>
      <c r="CAX68" s="497"/>
      <c r="CAY68" s="497"/>
      <c r="CAZ68" s="497"/>
      <c r="CBA68" s="497"/>
      <c r="CBB68" s="497"/>
      <c r="CBC68" s="497"/>
      <c r="CBD68" s="497"/>
      <c r="CBE68" s="497"/>
      <c r="CBF68" s="497"/>
      <c r="CBG68" s="497"/>
      <c r="CBH68" s="497"/>
      <c r="CBI68" s="497"/>
      <c r="CBJ68" s="497"/>
      <c r="CBK68" s="497"/>
      <c r="CBL68" s="497"/>
      <c r="CBM68" s="497"/>
      <c r="CBN68" s="497"/>
      <c r="CBO68" s="497"/>
      <c r="CBP68" s="497"/>
      <c r="CBQ68" s="497"/>
      <c r="CBR68" s="497"/>
      <c r="CBS68" s="497"/>
      <c r="CBT68" s="497"/>
      <c r="CBU68" s="497"/>
      <c r="CBV68" s="497"/>
      <c r="CBW68" s="497"/>
      <c r="CBX68" s="497"/>
      <c r="CBY68" s="497"/>
      <c r="CBZ68" s="497"/>
      <c r="CCA68" s="497"/>
      <c r="CCB68" s="497"/>
      <c r="CCC68" s="497"/>
      <c r="CCD68" s="497"/>
      <c r="CCE68" s="497"/>
      <c r="CCF68" s="497"/>
      <c r="CCG68" s="497"/>
      <c r="CCH68" s="497"/>
      <c r="CCI68" s="497"/>
      <c r="CCJ68" s="497"/>
      <c r="CCK68" s="497"/>
      <c r="CCL68" s="497"/>
      <c r="CCM68" s="497"/>
      <c r="CCN68" s="497"/>
      <c r="CCO68" s="497"/>
      <c r="CCP68" s="497"/>
      <c r="CCQ68" s="497"/>
      <c r="CCR68" s="497"/>
      <c r="CCS68" s="497"/>
      <c r="CCT68" s="497"/>
      <c r="CCU68" s="497"/>
      <c r="CCV68" s="497"/>
      <c r="CCW68" s="497"/>
      <c r="CCX68" s="497"/>
      <c r="CCY68" s="497"/>
      <c r="CCZ68" s="497"/>
      <c r="CDA68" s="497"/>
      <c r="CDB68" s="497"/>
      <c r="CDC68" s="497"/>
      <c r="CDD68" s="497"/>
      <c r="CDE68" s="497"/>
      <c r="CDF68" s="497"/>
      <c r="CDG68" s="497"/>
      <c r="CDH68" s="497"/>
      <c r="CDI68" s="497"/>
      <c r="CDJ68" s="497"/>
      <c r="CDK68" s="497"/>
      <c r="CDL68" s="497"/>
      <c r="CDM68" s="497"/>
      <c r="CDN68" s="497"/>
      <c r="CDO68" s="497"/>
      <c r="CDP68" s="497"/>
      <c r="CDQ68" s="497"/>
      <c r="CDR68" s="497"/>
      <c r="CDS68" s="497"/>
      <c r="CDT68" s="497"/>
      <c r="CDU68" s="497"/>
      <c r="CDV68" s="497"/>
      <c r="CDW68" s="497"/>
      <c r="CDX68" s="497"/>
      <c r="CDY68" s="497"/>
      <c r="CDZ68" s="497"/>
      <c r="CEA68" s="497"/>
      <c r="CEB68" s="497"/>
      <c r="CEC68" s="497"/>
      <c r="CED68" s="497"/>
      <c r="CEE68" s="497"/>
      <c r="CEF68" s="497"/>
      <c r="CEG68" s="497"/>
      <c r="CEH68" s="497"/>
      <c r="CEI68" s="497"/>
      <c r="CEJ68" s="497"/>
      <c r="CEK68" s="497"/>
      <c r="CEL68" s="497"/>
      <c r="CEM68" s="497"/>
      <c r="CEN68" s="497"/>
      <c r="CEO68" s="497"/>
      <c r="CEP68" s="497"/>
      <c r="CEQ68" s="497"/>
      <c r="CER68" s="497"/>
      <c r="CES68" s="497"/>
      <c r="CET68" s="497"/>
      <c r="CEU68" s="497"/>
      <c r="CEV68" s="497"/>
      <c r="CEW68" s="497"/>
      <c r="CEX68" s="497"/>
      <c r="CEY68" s="497"/>
      <c r="CEZ68" s="497"/>
      <c r="CFA68" s="497"/>
      <c r="CFB68" s="497"/>
      <c r="CFC68" s="497"/>
      <c r="CFD68" s="497"/>
      <c r="CFE68" s="497"/>
      <c r="CFF68" s="497"/>
      <c r="CFG68" s="497"/>
      <c r="CFH68" s="497"/>
      <c r="CFI68" s="497"/>
      <c r="CFJ68" s="497"/>
      <c r="CFK68" s="497"/>
      <c r="CFL68" s="497"/>
      <c r="CFM68" s="497"/>
      <c r="CFN68" s="497"/>
      <c r="CFO68" s="497"/>
      <c r="CFP68" s="497"/>
      <c r="CFQ68" s="497"/>
      <c r="CFR68" s="497"/>
      <c r="CFS68" s="497"/>
      <c r="CFT68" s="497"/>
      <c r="CFU68" s="497"/>
      <c r="CFV68" s="497"/>
      <c r="CFW68" s="497"/>
      <c r="CFX68" s="497"/>
      <c r="CFY68" s="497"/>
      <c r="CFZ68" s="497"/>
      <c r="CGA68" s="497"/>
      <c r="CGB68" s="497"/>
      <c r="CGC68" s="497"/>
      <c r="CGD68" s="497"/>
      <c r="CGE68" s="497"/>
      <c r="CGF68" s="497"/>
      <c r="CGG68" s="497"/>
      <c r="CGH68" s="497"/>
      <c r="CGI68" s="497"/>
      <c r="CGJ68" s="497"/>
      <c r="CGK68" s="497"/>
      <c r="CGL68" s="497"/>
      <c r="CGM68" s="497"/>
      <c r="CGN68" s="497"/>
      <c r="CGO68" s="497"/>
      <c r="CGP68" s="497"/>
      <c r="CGQ68" s="497"/>
      <c r="CGR68" s="497"/>
      <c r="CGS68" s="497"/>
      <c r="CGT68" s="497"/>
      <c r="CGU68" s="497"/>
      <c r="CGV68" s="497"/>
      <c r="CGW68" s="497"/>
      <c r="CGX68" s="497"/>
      <c r="CGY68" s="497"/>
      <c r="CGZ68" s="497"/>
      <c r="CHA68" s="497"/>
      <c r="CHB68" s="497"/>
      <c r="CHC68" s="497"/>
      <c r="CHD68" s="497"/>
      <c r="CHE68" s="497"/>
      <c r="CHF68" s="497"/>
      <c r="CHG68" s="497"/>
      <c r="CHH68" s="497"/>
      <c r="CHI68" s="497"/>
      <c r="CHJ68" s="497"/>
      <c r="CHK68" s="497"/>
      <c r="CHL68" s="497"/>
      <c r="CHM68" s="497"/>
      <c r="CHN68" s="497"/>
      <c r="CHO68" s="497"/>
      <c r="CHP68" s="497"/>
      <c r="CHQ68" s="497"/>
      <c r="CHR68" s="497"/>
      <c r="CHS68" s="497"/>
      <c r="CHT68" s="497"/>
      <c r="CHU68" s="497"/>
      <c r="CHV68" s="497"/>
      <c r="CHW68" s="497"/>
      <c r="CHX68" s="497"/>
      <c r="CHY68" s="497"/>
      <c r="CHZ68" s="497"/>
      <c r="CIA68" s="497"/>
      <c r="CIB68" s="497"/>
      <c r="CIC68" s="497"/>
      <c r="CID68" s="497"/>
      <c r="CIE68" s="497"/>
      <c r="CIF68" s="497"/>
      <c r="CIG68" s="497"/>
      <c r="CIH68" s="497"/>
      <c r="CII68" s="497"/>
      <c r="CIJ68" s="497"/>
      <c r="CIK68" s="497"/>
      <c r="CIL68" s="497"/>
      <c r="CIM68" s="497"/>
      <c r="CIN68" s="497"/>
      <c r="CIO68" s="497"/>
      <c r="CIP68" s="497"/>
      <c r="CIQ68" s="497"/>
      <c r="CIR68" s="497"/>
      <c r="CIS68" s="497"/>
      <c r="CIT68" s="497"/>
      <c r="CIU68" s="497"/>
      <c r="CIV68" s="497"/>
      <c r="CIW68" s="497"/>
      <c r="CIX68" s="497"/>
      <c r="CIY68" s="497"/>
      <c r="CIZ68" s="497"/>
      <c r="CJA68" s="497"/>
      <c r="CJB68" s="497"/>
      <c r="CJC68" s="497"/>
      <c r="CJD68" s="497"/>
      <c r="CJE68" s="497"/>
      <c r="CJF68" s="497"/>
      <c r="CJG68" s="497"/>
      <c r="CJH68" s="497"/>
      <c r="CJI68" s="497"/>
      <c r="CJJ68" s="497"/>
      <c r="CJK68" s="497"/>
      <c r="CJL68" s="497"/>
      <c r="CJM68" s="497"/>
      <c r="CJN68" s="497"/>
      <c r="CJO68" s="497"/>
      <c r="CJP68" s="497"/>
      <c r="CJQ68" s="497"/>
      <c r="CJR68" s="497"/>
      <c r="CJS68" s="497"/>
      <c r="CJT68" s="497"/>
      <c r="CJU68" s="497"/>
      <c r="CJV68" s="497"/>
      <c r="CJW68" s="497"/>
      <c r="CJX68" s="497"/>
      <c r="CJY68" s="497"/>
      <c r="CJZ68" s="497"/>
      <c r="CKA68" s="497"/>
      <c r="CKB68" s="497"/>
      <c r="CKC68" s="497"/>
      <c r="CKD68" s="497"/>
      <c r="CKE68" s="497"/>
      <c r="CKF68" s="497"/>
      <c r="CKG68" s="497"/>
      <c r="CKH68" s="497"/>
      <c r="CKI68" s="497"/>
      <c r="CKJ68" s="497"/>
      <c r="CKK68" s="497"/>
      <c r="CKL68" s="497"/>
      <c r="CKM68" s="497"/>
      <c r="CKN68" s="497"/>
      <c r="CKO68" s="497"/>
      <c r="CKP68" s="497"/>
      <c r="CKQ68" s="497"/>
      <c r="CKR68" s="497"/>
      <c r="CKS68" s="497"/>
      <c r="CKT68" s="497"/>
      <c r="CKU68" s="497"/>
      <c r="CKV68" s="497"/>
      <c r="CKW68" s="497"/>
      <c r="CKX68" s="497"/>
      <c r="CKY68" s="497"/>
      <c r="CKZ68" s="497"/>
      <c r="CLA68" s="497"/>
      <c r="CLB68" s="497"/>
      <c r="CLC68" s="497"/>
      <c r="CLD68" s="497"/>
      <c r="CLE68" s="497"/>
      <c r="CLF68" s="497"/>
      <c r="CLG68" s="497"/>
      <c r="CLH68" s="497"/>
      <c r="CLI68" s="497"/>
      <c r="CLJ68" s="497"/>
      <c r="CLK68" s="497"/>
      <c r="CLL68" s="497"/>
      <c r="CLM68" s="497"/>
      <c r="CLN68" s="497"/>
      <c r="CLO68" s="497"/>
      <c r="CLP68" s="497"/>
      <c r="CLQ68" s="497"/>
      <c r="CLR68" s="497"/>
      <c r="CLS68" s="497"/>
      <c r="CLT68" s="497"/>
      <c r="CLU68" s="497"/>
      <c r="CLV68" s="497"/>
      <c r="CLW68" s="497"/>
      <c r="CLX68" s="497"/>
      <c r="CLY68" s="497"/>
      <c r="CLZ68" s="497"/>
      <c r="CMA68" s="497"/>
      <c r="CMB68" s="497"/>
      <c r="CMC68" s="497"/>
      <c r="CMD68" s="497"/>
      <c r="CME68" s="497"/>
      <c r="CMF68" s="497"/>
      <c r="CMG68" s="497"/>
      <c r="CMH68" s="497"/>
      <c r="CMI68" s="497"/>
      <c r="CMJ68" s="497"/>
      <c r="CMK68" s="497"/>
      <c r="CML68" s="497"/>
      <c r="CMM68" s="497"/>
      <c r="CMN68" s="497"/>
      <c r="CMO68" s="497"/>
      <c r="CMP68" s="497"/>
      <c r="CMQ68" s="497"/>
      <c r="CMR68" s="497"/>
      <c r="CMS68" s="497"/>
      <c r="CMT68" s="497"/>
      <c r="CMU68" s="497"/>
      <c r="CMV68" s="497"/>
      <c r="CMW68" s="497"/>
      <c r="CMX68" s="497"/>
      <c r="CMY68" s="497"/>
      <c r="CMZ68" s="497"/>
      <c r="CNA68" s="497"/>
      <c r="CNB68" s="497"/>
      <c r="CNC68" s="497"/>
      <c r="CND68" s="497"/>
      <c r="CNE68" s="497"/>
      <c r="CNF68" s="497"/>
      <c r="CNG68" s="497"/>
      <c r="CNH68" s="497"/>
      <c r="CNI68" s="497"/>
      <c r="CNJ68" s="497"/>
      <c r="CNK68" s="497"/>
      <c r="CNL68" s="497"/>
      <c r="CNM68" s="497"/>
      <c r="CNN68" s="497"/>
      <c r="CNO68" s="497"/>
      <c r="CNP68" s="497"/>
      <c r="CNQ68" s="497"/>
      <c r="CNR68" s="497"/>
      <c r="CNS68" s="497"/>
      <c r="CNT68" s="497"/>
      <c r="CNU68" s="497"/>
      <c r="CNV68" s="497"/>
      <c r="CNW68" s="497"/>
      <c r="CNX68" s="497"/>
      <c r="CNY68" s="497"/>
      <c r="CNZ68" s="497"/>
      <c r="COA68" s="497"/>
      <c r="COB68" s="497"/>
      <c r="COC68" s="497"/>
      <c r="COD68" s="497"/>
      <c r="COE68" s="497"/>
      <c r="COF68" s="497"/>
      <c r="COG68" s="497"/>
      <c r="COH68" s="497"/>
      <c r="COI68" s="497"/>
      <c r="COJ68" s="497"/>
      <c r="COK68" s="497"/>
      <c r="COL68" s="497"/>
      <c r="COM68" s="497"/>
      <c r="CON68" s="497"/>
      <c r="COO68" s="497"/>
      <c r="COP68" s="497"/>
      <c r="COQ68" s="497"/>
      <c r="COR68" s="497"/>
      <c r="COS68" s="497"/>
      <c r="COT68" s="497"/>
      <c r="COU68" s="497"/>
      <c r="COV68" s="497"/>
      <c r="COW68" s="497"/>
      <c r="COX68" s="497"/>
      <c r="COY68" s="497"/>
      <c r="COZ68" s="497"/>
      <c r="CPA68" s="497"/>
      <c r="CPB68" s="497"/>
      <c r="CPC68" s="497"/>
      <c r="CPD68" s="497"/>
      <c r="CPE68" s="497"/>
      <c r="CPF68" s="497"/>
      <c r="CPG68" s="497"/>
      <c r="CPH68" s="497"/>
      <c r="CPI68" s="497"/>
      <c r="CPJ68" s="497"/>
      <c r="CPK68" s="497"/>
      <c r="CPL68" s="497"/>
      <c r="CPM68" s="497"/>
      <c r="CPN68" s="497"/>
      <c r="CPO68" s="497"/>
      <c r="CPP68" s="497"/>
      <c r="CPQ68" s="497"/>
      <c r="CPR68" s="497"/>
      <c r="CPS68" s="497"/>
      <c r="CPT68" s="497"/>
      <c r="CPU68" s="497"/>
      <c r="CPV68" s="497"/>
      <c r="CPW68" s="497"/>
      <c r="CPX68" s="497"/>
      <c r="CPY68" s="497"/>
      <c r="CPZ68" s="497"/>
      <c r="CQA68" s="497"/>
      <c r="CQB68" s="497"/>
      <c r="CQC68" s="497"/>
      <c r="CQD68" s="497"/>
      <c r="CQE68" s="497"/>
      <c r="CQF68" s="497"/>
      <c r="CQG68" s="497"/>
      <c r="CQH68" s="497"/>
      <c r="CQI68" s="497"/>
      <c r="CQJ68" s="497"/>
      <c r="CQK68" s="497"/>
      <c r="CQL68" s="497"/>
      <c r="CQM68" s="497"/>
      <c r="CQN68" s="497"/>
      <c r="CQO68" s="497"/>
      <c r="CQP68" s="497"/>
      <c r="CQQ68" s="497"/>
      <c r="CQR68" s="497"/>
      <c r="CQS68" s="497"/>
      <c r="CQT68" s="497"/>
      <c r="CQU68" s="497"/>
      <c r="CQV68" s="497"/>
      <c r="CQW68" s="497"/>
      <c r="CQX68" s="497"/>
      <c r="CQY68" s="497"/>
      <c r="CQZ68" s="497"/>
      <c r="CRA68" s="497"/>
      <c r="CRB68" s="497"/>
      <c r="CRC68" s="497"/>
      <c r="CRD68" s="497"/>
      <c r="CRE68" s="497"/>
      <c r="CRF68" s="497"/>
      <c r="CRG68" s="497"/>
      <c r="CRH68" s="497"/>
      <c r="CRI68" s="497"/>
      <c r="CRJ68" s="497"/>
      <c r="CRK68" s="497"/>
      <c r="CRL68" s="497"/>
      <c r="CRM68" s="497"/>
      <c r="CRN68" s="497"/>
      <c r="CRO68" s="497"/>
      <c r="CRP68" s="497"/>
      <c r="CRQ68" s="497"/>
      <c r="CRR68" s="497"/>
      <c r="CRS68" s="497"/>
      <c r="CRT68" s="497"/>
      <c r="CRU68" s="497"/>
      <c r="CRV68" s="497"/>
      <c r="CRW68" s="497"/>
      <c r="CRX68" s="497"/>
      <c r="CRY68" s="497"/>
      <c r="CRZ68" s="497"/>
      <c r="CSA68" s="497"/>
      <c r="CSB68" s="497"/>
      <c r="CSC68" s="497"/>
      <c r="CSD68" s="497"/>
      <c r="CSE68" s="497"/>
      <c r="CSF68" s="497"/>
      <c r="CSG68" s="497"/>
      <c r="CSH68" s="497"/>
      <c r="CSI68" s="497"/>
      <c r="CSJ68" s="497"/>
      <c r="CSK68" s="497"/>
      <c r="CSL68" s="497"/>
      <c r="CSM68" s="497"/>
      <c r="CSN68" s="497"/>
      <c r="CSO68" s="497"/>
      <c r="CSP68" s="497"/>
      <c r="CSQ68" s="497"/>
      <c r="CSR68" s="497"/>
      <c r="CSS68" s="497"/>
      <c r="CST68" s="497"/>
      <c r="CSU68" s="497"/>
      <c r="CSV68" s="497"/>
      <c r="CSW68" s="497"/>
      <c r="CSX68" s="497"/>
      <c r="CSY68" s="497"/>
      <c r="CSZ68" s="497"/>
      <c r="CTA68" s="497"/>
      <c r="CTB68" s="497"/>
      <c r="CTC68" s="497"/>
      <c r="CTD68" s="497"/>
      <c r="CTE68" s="497"/>
      <c r="CTF68" s="497"/>
      <c r="CTG68" s="497"/>
      <c r="CTH68" s="497"/>
      <c r="CTI68" s="497"/>
      <c r="CTJ68" s="497"/>
      <c r="CTK68" s="497"/>
      <c r="CTL68" s="497"/>
      <c r="CTM68" s="497"/>
      <c r="CTN68" s="497"/>
      <c r="CTO68" s="497"/>
      <c r="CTP68" s="497"/>
      <c r="CTQ68" s="497"/>
      <c r="CTR68" s="497"/>
      <c r="CTS68" s="497"/>
      <c r="CTT68" s="497"/>
      <c r="CTU68" s="497"/>
      <c r="CTV68" s="497"/>
      <c r="CTW68" s="497"/>
      <c r="CTX68" s="497"/>
      <c r="CTY68" s="497"/>
      <c r="CTZ68" s="497"/>
      <c r="CUA68" s="497"/>
      <c r="CUB68" s="497"/>
      <c r="CUC68" s="497"/>
      <c r="CUD68" s="497"/>
      <c r="CUE68" s="497"/>
      <c r="CUF68" s="497"/>
      <c r="CUG68" s="497"/>
      <c r="CUH68" s="497"/>
      <c r="CUI68" s="497"/>
      <c r="CUJ68" s="497"/>
      <c r="CUK68" s="497"/>
      <c r="CUL68" s="497"/>
      <c r="CUM68" s="497"/>
      <c r="CUN68" s="497"/>
      <c r="CUO68" s="497"/>
      <c r="CUP68" s="497"/>
      <c r="CUQ68" s="497"/>
      <c r="CUR68" s="497"/>
      <c r="CUS68" s="497"/>
      <c r="CUT68" s="497"/>
      <c r="CUU68" s="497"/>
      <c r="CUV68" s="497"/>
      <c r="CUW68" s="497"/>
      <c r="CUX68" s="497"/>
      <c r="CUY68" s="497"/>
      <c r="CUZ68" s="497"/>
      <c r="CVA68" s="497"/>
      <c r="CVB68" s="497"/>
      <c r="CVC68" s="497"/>
      <c r="CVD68" s="497"/>
      <c r="CVE68" s="497"/>
      <c r="CVF68" s="497"/>
      <c r="CVG68" s="497"/>
      <c r="CVH68" s="497"/>
      <c r="CVI68" s="497"/>
      <c r="CVJ68" s="497"/>
      <c r="CVK68" s="497"/>
      <c r="CVL68" s="497"/>
      <c r="CVM68" s="497"/>
      <c r="CVN68" s="497"/>
      <c r="CVO68" s="497"/>
      <c r="CVP68" s="497"/>
      <c r="CVQ68" s="497"/>
      <c r="CVR68" s="497"/>
      <c r="CVS68" s="497"/>
      <c r="CVT68" s="497"/>
      <c r="CVU68" s="497"/>
      <c r="CVV68" s="497"/>
      <c r="CVW68" s="497"/>
      <c r="CVX68" s="497"/>
      <c r="CVY68" s="497"/>
      <c r="CVZ68" s="497"/>
      <c r="CWA68" s="497"/>
      <c r="CWB68" s="497"/>
      <c r="CWC68" s="497"/>
      <c r="CWD68" s="497"/>
      <c r="CWE68" s="497"/>
      <c r="CWF68" s="497"/>
      <c r="CWG68" s="497"/>
      <c r="CWH68" s="497"/>
      <c r="CWI68" s="497"/>
      <c r="CWJ68" s="497"/>
      <c r="CWK68" s="497"/>
      <c r="CWL68" s="497"/>
      <c r="CWM68" s="497"/>
      <c r="CWN68" s="497"/>
      <c r="CWO68" s="497"/>
      <c r="CWP68" s="497"/>
      <c r="CWQ68" s="497"/>
      <c r="CWR68" s="497"/>
      <c r="CWS68" s="497"/>
      <c r="CWT68" s="497"/>
      <c r="CWU68" s="497"/>
      <c r="CWV68" s="497"/>
      <c r="CWW68" s="497"/>
      <c r="CWX68" s="497"/>
      <c r="CWY68" s="497"/>
      <c r="CWZ68" s="497"/>
      <c r="CXA68" s="497"/>
      <c r="CXB68" s="497"/>
      <c r="CXC68" s="497"/>
      <c r="CXD68" s="497"/>
      <c r="CXE68" s="497"/>
      <c r="CXF68" s="497"/>
      <c r="CXG68" s="497"/>
      <c r="CXH68" s="497"/>
      <c r="CXI68" s="497"/>
      <c r="CXJ68" s="497"/>
      <c r="CXK68" s="497"/>
      <c r="CXL68" s="497"/>
      <c r="CXM68" s="497"/>
      <c r="CXN68" s="497"/>
      <c r="CXO68" s="497"/>
      <c r="CXP68" s="497"/>
      <c r="CXQ68" s="497"/>
      <c r="CXR68" s="497"/>
      <c r="CXS68" s="497"/>
      <c r="CXT68" s="497"/>
      <c r="CXU68" s="497"/>
      <c r="CXV68" s="497"/>
      <c r="CXW68" s="497"/>
      <c r="CXX68" s="497"/>
      <c r="CXY68" s="497"/>
      <c r="CXZ68" s="497"/>
      <c r="CYA68" s="497"/>
      <c r="CYB68" s="497"/>
      <c r="CYC68" s="497"/>
      <c r="CYD68" s="497"/>
      <c r="CYE68" s="497"/>
      <c r="CYF68" s="497"/>
      <c r="CYG68" s="497"/>
      <c r="CYH68" s="497"/>
      <c r="CYI68" s="497"/>
      <c r="CYJ68" s="497"/>
      <c r="CYK68" s="497"/>
      <c r="CYL68" s="497"/>
      <c r="CYM68" s="497"/>
      <c r="CYN68" s="497"/>
      <c r="CYO68" s="497"/>
      <c r="CYP68" s="497"/>
      <c r="CYQ68" s="497"/>
      <c r="CYR68" s="497"/>
      <c r="CYS68" s="497"/>
      <c r="CYT68" s="497"/>
      <c r="CYU68" s="497"/>
      <c r="CYV68" s="497"/>
      <c r="CYW68" s="497"/>
      <c r="CYX68" s="497"/>
      <c r="CYY68" s="497"/>
      <c r="CYZ68" s="497"/>
      <c r="CZA68" s="497"/>
      <c r="CZB68" s="497"/>
      <c r="CZC68" s="497"/>
      <c r="CZD68" s="497"/>
      <c r="CZE68" s="497"/>
      <c r="CZF68" s="497"/>
      <c r="CZG68" s="497"/>
      <c r="CZH68" s="497"/>
      <c r="CZI68" s="497"/>
      <c r="CZJ68" s="497"/>
      <c r="CZK68" s="497"/>
      <c r="CZL68" s="497"/>
      <c r="CZM68" s="497"/>
      <c r="CZN68" s="497"/>
      <c r="CZO68" s="497"/>
      <c r="CZP68" s="497"/>
      <c r="CZQ68" s="497"/>
      <c r="CZR68" s="497"/>
      <c r="CZS68" s="497"/>
      <c r="CZT68" s="497"/>
      <c r="CZU68" s="497"/>
      <c r="CZV68" s="497"/>
      <c r="CZW68" s="497"/>
      <c r="CZX68" s="497"/>
      <c r="CZY68" s="497"/>
      <c r="CZZ68" s="497"/>
      <c r="DAA68" s="497"/>
      <c r="DAB68" s="497"/>
      <c r="DAC68" s="497"/>
      <c r="DAD68" s="497"/>
      <c r="DAE68" s="497"/>
      <c r="DAF68" s="497"/>
      <c r="DAG68" s="497"/>
      <c r="DAH68" s="497"/>
      <c r="DAI68" s="497"/>
      <c r="DAJ68" s="497"/>
      <c r="DAK68" s="497"/>
      <c r="DAL68" s="497"/>
      <c r="DAM68" s="497"/>
      <c r="DAN68" s="497"/>
      <c r="DAO68" s="497"/>
      <c r="DAP68" s="497"/>
      <c r="DAQ68" s="497"/>
      <c r="DAR68" s="497"/>
      <c r="DAS68" s="497"/>
      <c r="DAT68" s="497"/>
      <c r="DAU68" s="497"/>
      <c r="DAV68" s="497"/>
      <c r="DAW68" s="497"/>
      <c r="DAX68" s="497"/>
      <c r="DAY68" s="497"/>
      <c r="DAZ68" s="497"/>
      <c r="DBA68" s="497"/>
      <c r="DBB68" s="497"/>
      <c r="DBC68" s="497"/>
      <c r="DBD68" s="497"/>
      <c r="DBE68" s="497"/>
      <c r="DBF68" s="497"/>
      <c r="DBG68" s="497"/>
      <c r="DBH68" s="497"/>
      <c r="DBI68" s="497"/>
      <c r="DBJ68" s="497"/>
      <c r="DBK68" s="497"/>
      <c r="DBL68" s="497"/>
      <c r="DBM68" s="497"/>
      <c r="DBN68" s="497"/>
      <c r="DBO68" s="497"/>
      <c r="DBP68" s="497"/>
      <c r="DBQ68" s="497"/>
      <c r="DBR68" s="497"/>
      <c r="DBS68" s="497"/>
      <c r="DBT68" s="497"/>
      <c r="DBU68" s="497"/>
      <c r="DBV68" s="497"/>
      <c r="DBW68" s="497"/>
      <c r="DBX68" s="497"/>
      <c r="DBY68" s="497"/>
      <c r="DBZ68" s="497"/>
      <c r="DCA68" s="497"/>
      <c r="DCB68" s="497"/>
      <c r="DCC68" s="497"/>
      <c r="DCD68" s="497"/>
      <c r="DCE68" s="497"/>
      <c r="DCF68" s="497"/>
      <c r="DCG68" s="497"/>
      <c r="DCH68" s="497"/>
      <c r="DCI68" s="497"/>
      <c r="DCJ68" s="497"/>
      <c r="DCK68" s="497"/>
      <c r="DCL68" s="497"/>
      <c r="DCM68" s="497"/>
      <c r="DCN68" s="497"/>
      <c r="DCO68" s="497"/>
      <c r="DCP68" s="497"/>
      <c r="DCQ68" s="497"/>
      <c r="DCR68" s="497"/>
      <c r="DCS68" s="497"/>
      <c r="DCT68" s="497"/>
      <c r="DCU68" s="497"/>
      <c r="DCV68" s="497"/>
      <c r="DCW68" s="497"/>
      <c r="DCX68" s="497"/>
      <c r="DCY68" s="497"/>
      <c r="DCZ68" s="497"/>
      <c r="DDA68" s="497"/>
      <c r="DDB68" s="497"/>
      <c r="DDC68" s="497"/>
      <c r="DDD68" s="497"/>
      <c r="DDE68" s="497"/>
      <c r="DDF68" s="497"/>
      <c r="DDG68" s="497"/>
      <c r="DDH68" s="497"/>
      <c r="DDI68" s="497"/>
      <c r="DDJ68" s="497"/>
      <c r="DDK68" s="497"/>
      <c r="DDL68" s="497"/>
      <c r="DDM68" s="497"/>
      <c r="DDN68" s="497"/>
      <c r="DDO68" s="497"/>
      <c r="DDP68" s="497"/>
      <c r="DDQ68" s="497"/>
      <c r="DDR68" s="497"/>
      <c r="DDS68" s="497"/>
      <c r="DDT68" s="497"/>
      <c r="DDU68" s="497"/>
      <c r="DDV68" s="497"/>
      <c r="DDW68" s="497"/>
      <c r="DDX68" s="497"/>
      <c r="DDY68" s="497"/>
      <c r="DDZ68" s="497"/>
      <c r="DEA68" s="497"/>
      <c r="DEB68" s="497"/>
      <c r="DEC68" s="497"/>
      <c r="DED68" s="497"/>
      <c r="DEE68" s="497"/>
      <c r="DEF68" s="497"/>
      <c r="DEG68" s="497"/>
      <c r="DEH68" s="497"/>
      <c r="DEI68" s="497"/>
      <c r="DEJ68" s="497"/>
      <c r="DEK68" s="497"/>
      <c r="DEL68" s="497"/>
      <c r="DEM68" s="497"/>
      <c r="DEN68" s="497"/>
      <c r="DEO68" s="497"/>
      <c r="DEP68" s="497"/>
      <c r="DEQ68" s="497"/>
      <c r="DER68" s="497"/>
      <c r="DES68" s="497"/>
      <c r="DET68" s="497"/>
      <c r="DEU68" s="497"/>
      <c r="DEV68" s="497"/>
      <c r="DEW68" s="497"/>
      <c r="DEX68" s="497"/>
      <c r="DEY68" s="497"/>
      <c r="DEZ68" s="497"/>
      <c r="DFA68" s="497"/>
      <c r="DFB68" s="497"/>
      <c r="DFC68" s="497"/>
      <c r="DFD68" s="497"/>
      <c r="DFE68" s="497"/>
      <c r="DFF68" s="497"/>
      <c r="DFG68" s="497"/>
      <c r="DFH68" s="497"/>
      <c r="DFI68" s="497"/>
      <c r="DFJ68" s="497"/>
      <c r="DFK68" s="497"/>
      <c r="DFL68" s="497"/>
      <c r="DFM68" s="497"/>
      <c r="DFN68" s="497"/>
      <c r="DFO68" s="497"/>
      <c r="DFP68" s="497"/>
      <c r="DFQ68" s="497"/>
      <c r="DFR68" s="497"/>
      <c r="DFS68" s="497"/>
      <c r="DFT68" s="497"/>
      <c r="DFU68" s="497"/>
      <c r="DFV68" s="497"/>
      <c r="DFW68" s="497"/>
      <c r="DFX68" s="497"/>
      <c r="DFY68" s="497"/>
      <c r="DFZ68" s="497"/>
      <c r="DGA68" s="497"/>
      <c r="DGB68" s="497"/>
      <c r="DGC68" s="497"/>
      <c r="DGD68" s="497"/>
      <c r="DGE68" s="497"/>
      <c r="DGF68" s="497"/>
      <c r="DGG68" s="497"/>
      <c r="DGH68" s="497"/>
      <c r="DGI68" s="497"/>
      <c r="DGJ68" s="497"/>
      <c r="DGK68" s="497"/>
      <c r="DGL68" s="497"/>
      <c r="DGM68" s="497"/>
      <c r="DGN68" s="497"/>
      <c r="DGO68" s="497"/>
      <c r="DGP68" s="497"/>
      <c r="DGQ68" s="497"/>
      <c r="DGR68" s="497"/>
      <c r="DGS68" s="497"/>
      <c r="DGT68" s="497"/>
      <c r="DGU68" s="497"/>
      <c r="DGV68" s="497"/>
      <c r="DGW68" s="497"/>
      <c r="DGX68" s="497"/>
      <c r="DGY68" s="497"/>
      <c r="DGZ68" s="497"/>
      <c r="DHA68" s="497"/>
      <c r="DHB68" s="497"/>
      <c r="DHC68" s="497"/>
      <c r="DHD68" s="497"/>
      <c r="DHE68" s="497"/>
      <c r="DHF68" s="497"/>
      <c r="DHG68" s="497"/>
      <c r="DHH68" s="497"/>
      <c r="DHI68" s="497"/>
      <c r="DHJ68" s="497"/>
      <c r="DHK68" s="497"/>
      <c r="DHL68" s="497"/>
      <c r="DHM68" s="497"/>
      <c r="DHN68" s="497"/>
      <c r="DHO68" s="497"/>
      <c r="DHP68" s="497"/>
      <c r="DHQ68" s="497"/>
      <c r="DHR68" s="497"/>
      <c r="DHS68" s="497"/>
      <c r="DHT68" s="497"/>
      <c r="DHU68" s="497"/>
      <c r="DHV68" s="497"/>
      <c r="DHW68" s="497"/>
      <c r="DHX68" s="497"/>
      <c r="DHY68" s="497"/>
      <c r="DHZ68" s="497"/>
      <c r="DIA68" s="497"/>
      <c r="DIB68" s="497"/>
      <c r="DIC68" s="497"/>
      <c r="DID68" s="497"/>
      <c r="DIE68" s="497"/>
      <c r="DIF68" s="497"/>
      <c r="DIG68" s="497"/>
      <c r="DIH68" s="497"/>
      <c r="DII68" s="497"/>
      <c r="DIJ68" s="497"/>
      <c r="DIK68" s="497"/>
      <c r="DIL68" s="497"/>
      <c r="DIM68" s="497"/>
      <c r="DIN68" s="497"/>
      <c r="DIO68" s="497"/>
      <c r="DIP68" s="497"/>
      <c r="DIQ68" s="497"/>
      <c r="DIR68" s="497"/>
      <c r="DIS68" s="497"/>
      <c r="DIT68" s="497"/>
      <c r="DIU68" s="497"/>
      <c r="DIV68" s="497"/>
      <c r="DIW68" s="497"/>
      <c r="DIX68" s="497"/>
      <c r="DIY68" s="497"/>
      <c r="DIZ68" s="497"/>
      <c r="DJA68" s="497"/>
      <c r="DJB68" s="497"/>
      <c r="DJC68" s="497"/>
      <c r="DJD68" s="497"/>
      <c r="DJE68" s="497"/>
      <c r="DJF68" s="497"/>
      <c r="DJG68" s="497"/>
      <c r="DJH68" s="497"/>
      <c r="DJI68" s="497"/>
      <c r="DJJ68" s="497"/>
      <c r="DJK68" s="497"/>
      <c r="DJL68" s="497"/>
      <c r="DJM68" s="497"/>
      <c r="DJN68" s="497"/>
      <c r="DJO68" s="497"/>
      <c r="DJP68" s="497"/>
      <c r="DJQ68" s="497"/>
      <c r="DJR68" s="497"/>
      <c r="DJS68" s="497"/>
      <c r="DJT68" s="497"/>
      <c r="DJU68" s="497"/>
      <c r="DJV68" s="497"/>
      <c r="DJW68" s="497"/>
      <c r="DJX68" s="497"/>
      <c r="DJY68" s="497"/>
      <c r="DJZ68" s="497"/>
      <c r="DKA68" s="497"/>
      <c r="DKB68" s="497"/>
      <c r="DKC68" s="497"/>
      <c r="DKD68" s="497"/>
      <c r="DKE68" s="497"/>
      <c r="DKF68" s="497"/>
      <c r="DKG68" s="497"/>
      <c r="DKH68" s="497"/>
      <c r="DKI68" s="497"/>
      <c r="DKJ68" s="497"/>
      <c r="DKK68" s="497"/>
      <c r="DKL68" s="497"/>
      <c r="DKM68" s="497"/>
      <c r="DKN68" s="497"/>
      <c r="DKO68" s="497"/>
      <c r="DKP68" s="497"/>
      <c r="DKQ68" s="497"/>
      <c r="DKR68" s="497"/>
      <c r="DKS68" s="497"/>
      <c r="DKT68" s="497"/>
      <c r="DKU68" s="497"/>
      <c r="DKV68" s="497"/>
      <c r="DKW68" s="497"/>
      <c r="DKX68" s="497"/>
      <c r="DKY68" s="497"/>
      <c r="DKZ68" s="497"/>
      <c r="DLA68" s="497"/>
      <c r="DLB68" s="497"/>
      <c r="DLC68" s="497"/>
      <c r="DLD68" s="497"/>
      <c r="DLE68" s="497"/>
      <c r="DLF68" s="497"/>
      <c r="DLG68" s="497"/>
      <c r="DLH68" s="497"/>
      <c r="DLI68" s="497"/>
      <c r="DLJ68" s="497"/>
      <c r="DLK68" s="497"/>
      <c r="DLL68" s="497"/>
      <c r="DLM68" s="497"/>
      <c r="DLN68" s="497"/>
      <c r="DLO68" s="497"/>
      <c r="DLP68" s="497"/>
      <c r="DLQ68" s="497"/>
      <c r="DLR68" s="497"/>
      <c r="DLS68" s="497"/>
      <c r="DLT68" s="497"/>
      <c r="DLU68" s="497"/>
      <c r="DLV68" s="497"/>
      <c r="DLW68" s="497"/>
      <c r="DLX68" s="497"/>
      <c r="DLY68" s="497"/>
      <c r="DLZ68" s="497"/>
      <c r="DMA68" s="497"/>
      <c r="DMB68" s="497"/>
      <c r="DMC68" s="497"/>
      <c r="DMD68" s="497"/>
      <c r="DME68" s="497"/>
      <c r="DMF68" s="497"/>
      <c r="DMG68" s="497"/>
      <c r="DMH68" s="497"/>
      <c r="DMI68" s="497"/>
      <c r="DMJ68" s="497"/>
      <c r="DMK68" s="497"/>
      <c r="DML68" s="497"/>
      <c r="DMM68" s="497"/>
      <c r="DMN68" s="497"/>
      <c r="DMO68" s="497"/>
      <c r="DMP68" s="497"/>
      <c r="DMQ68" s="497"/>
      <c r="DMR68" s="497"/>
      <c r="DMS68" s="497"/>
      <c r="DMT68" s="497"/>
      <c r="DMU68" s="497"/>
      <c r="DMV68" s="497"/>
      <c r="DMW68" s="497"/>
      <c r="DMX68" s="497"/>
      <c r="DMY68" s="497"/>
      <c r="DMZ68" s="497"/>
      <c r="DNA68" s="497"/>
      <c r="DNB68" s="497"/>
      <c r="DNC68" s="497"/>
      <c r="DND68" s="497"/>
      <c r="DNE68" s="497"/>
      <c r="DNF68" s="497"/>
      <c r="DNG68" s="497"/>
      <c r="DNH68" s="497"/>
      <c r="DNI68" s="497"/>
      <c r="DNJ68" s="497"/>
      <c r="DNK68" s="497"/>
      <c r="DNL68" s="497"/>
      <c r="DNM68" s="497"/>
      <c r="DNN68" s="497"/>
      <c r="DNO68" s="497"/>
      <c r="DNP68" s="497"/>
      <c r="DNQ68" s="497"/>
      <c r="DNR68" s="497"/>
      <c r="DNS68" s="497"/>
      <c r="DNT68" s="497"/>
      <c r="DNU68" s="497"/>
      <c r="DNV68" s="497"/>
      <c r="DNW68" s="497"/>
      <c r="DNX68" s="497"/>
      <c r="DNY68" s="497"/>
      <c r="DNZ68" s="497"/>
      <c r="DOA68" s="497"/>
      <c r="DOB68" s="497"/>
      <c r="DOC68" s="497"/>
      <c r="DOD68" s="497"/>
      <c r="DOE68" s="497"/>
      <c r="DOF68" s="497"/>
      <c r="DOG68" s="497"/>
      <c r="DOH68" s="497"/>
      <c r="DOI68" s="497"/>
      <c r="DOJ68" s="497"/>
      <c r="DOK68" s="497"/>
      <c r="DOL68" s="497"/>
      <c r="DOM68" s="497"/>
      <c r="DON68" s="497"/>
      <c r="DOO68" s="497"/>
      <c r="DOP68" s="497"/>
      <c r="DOQ68" s="497"/>
      <c r="DOR68" s="497"/>
      <c r="DOS68" s="497"/>
      <c r="DOT68" s="497"/>
      <c r="DOU68" s="497"/>
      <c r="DOV68" s="497"/>
      <c r="DOW68" s="497"/>
      <c r="DOX68" s="497"/>
      <c r="DOY68" s="497"/>
      <c r="DOZ68" s="497"/>
      <c r="DPA68" s="497"/>
      <c r="DPB68" s="497"/>
      <c r="DPC68" s="497"/>
      <c r="DPD68" s="497"/>
      <c r="DPE68" s="497"/>
      <c r="DPF68" s="497"/>
      <c r="DPG68" s="497"/>
      <c r="DPH68" s="497"/>
      <c r="DPI68" s="497"/>
      <c r="DPJ68" s="497"/>
      <c r="DPK68" s="497"/>
      <c r="DPL68" s="497"/>
      <c r="DPM68" s="497"/>
      <c r="DPN68" s="497"/>
      <c r="DPO68" s="497"/>
      <c r="DPP68" s="497"/>
      <c r="DPQ68" s="497"/>
      <c r="DPR68" s="497"/>
      <c r="DPS68" s="497"/>
      <c r="DPT68" s="497"/>
      <c r="DPU68" s="497"/>
      <c r="DPV68" s="497"/>
      <c r="DPW68" s="497"/>
      <c r="DPX68" s="497"/>
      <c r="DPY68" s="497"/>
      <c r="DPZ68" s="497"/>
      <c r="DQA68" s="497"/>
      <c r="DQB68" s="497"/>
      <c r="DQC68" s="497"/>
      <c r="DQD68" s="497"/>
      <c r="DQE68" s="497"/>
      <c r="DQF68" s="497"/>
      <c r="DQG68" s="497"/>
      <c r="DQH68" s="497"/>
      <c r="DQI68" s="497"/>
      <c r="DQJ68" s="497"/>
      <c r="DQK68" s="497"/>
      <c r="DQL68" s="497"/>
      <c r="DQM68" s="497"/>
      <c r="DQN68" s="497"/>
      <c r="DQO68" s="497"/>
      <c r="DQP68" s="497"/>
      <c r="DQQ68" s="497"/>
      <c r="DQR68" s="497"/>
      <c r="DQS68" s="497"/>
      <c r="DQT68" s="497"/>
      <c r="DQU68" s="497"/>
      <c r="DQV68" s="497"/>
      <c r="DQW68" s="497"/>
      <c r="DQX68" s="497"/>
      <c r="DQY68" s="497"/>
      <c r="DQZ68" s="497"/>
      <c r="DRA68" s="497"/>
      <c r="DRB68" s="497"/>
      <c r="DRC68" s="497"/>
      <c r="DRD68" s="497"/>
      <c r="DRE68" s="497"/>
      <c r="DRF68" s="497"/>
      <c r="DRG68" s="497"/>
      <c r="DRH68" s="497"/>
      <c r="DRI68" s="497"/>
      <c r="DRJ68" s="497"/>
      <c r="DRK68" s="497"/>
      <c r="DRL68" s="497"/>
      <c r="DRM68" s="497"/>
      <c r="DRN68" s="497"/>
      <c r="DRO68" s="497"/>
      <c r="DRP68" s="497"/>
      <c r="DRQ68" s="497"/>
      <c r="DRR68" s="497"/>
      <c r="DRS68" s="497"/>
      <c r="DRT68" s="497"/>
      <c r="DRU68" s="497"/>
      <c r="DRV68" s="497"/>
      <c r="DRW68" s="497"/>
      <c r="DRX68" s="497"/>
      <c r="DRY68" s="497"/>
      <c r="DRZ68" s="497"/>
      <c r="DSA68" s="497"/>
      <c r="DSB68" s="497"/>
      <c r="DSC68" s="497"/>
      <c r="DSD68" s="497"/>
      <c r="DSE68" s="497"/>
      <c r="DSF68" s="497"/>
      <c r="DSG68" s="497"/>
      <c r="DSH68" s="497"/>
      <c r="DSI68" s="497"/>
      <c r="DSJ68" s="497"/>
      <c r="DSK68" s="497"/>
      <c r="DSL68" s="497"/>
      <c r="DSM68" s="497"/>
      <c r="DSN68" s="497"/>
      <c r="DSO68" s="497"/>
      <c r="DSP68" s="497"/>
      <c r="DSQ68" s="497"/>
      <c r="DSR68" s="497"/>
      <c r="DSS68" s="497"/>
      <c r="DST68" s="497"/>
      <c r="DSU68" s="497"/>
      <c r="DSV68" s="497"/>
      <c r="DSW68" s="497"/>
      <c r="DSX68" s="497"/>
      <c r="DSY68" s="497"/>
      <c r="DSZ68" s="497"/>
      <c r="DTA68" s="497"/>
      <c r="DTB68" s="497"/>
      <c r="DTC68" s="497"/>
      <c r="DTD68" s="497"/>
      <c r="DTE68" s="497"/>
      <c r="DTF68" s="497"/>
      <c r="DTG68" s="497"/>
      <c r="DTH68" s="497"/>
      <c r="DTI68" s="497"/>
      <c r="DTJ68" s="497"/>
      <c r="DTK68" s="497"/>
      <c r="DTL68" s="497"/>
      <c r="DTM68" s="497"/>
      <c r="DTN68" s="497"/>
      <c r="DTO68" s="497"/>
      <c r="DTP68" s="497"/>
      <c r="DTQ68" s="497"/>
      <c r="DTR68" s="497"/>
      <c r="DTS68" s="497"/>
      <c r="DTT68" s="497"/>
      <c r="DTU68" s="497"/>
      <c r="DTV68" s="497"/>
      <c r="DTW68" s="497"/>
      <c r="DTX68" s="497"/>
      <c r="DTY68" s="497"/>
      <c r="DTZ68" s="497"/>
      <c r="DUA68" s="497"/>
      <c r="DUB68" s="497"/>
      <c r="DUC68" s="497"/>
      <c r="DUD68" s="497"/>
      <c r="DUE68" s="497"/>
      <c r="DUF68" s="497"/>
      <c r="DUG68" s="497"/>
      <c r="DUH68" s="497"/>
      <c r="DUI68" s="497"/>
      <c r="DUJ68" s="497"/>
      <c r="DUK68" s="497"/>
      <c r="DUL68" s="497"/>
      <c r="DUM68" s="497"/>
      <c r="DUN68" s="497"/>
      <c r="DUO68" s="497"/>
      <c r="DUP68" s="497"/>
      <c r="DUQ68" s="497"/>
      <c r="DUR68" s="497"/>
      <c r="DUS68" s="497"/>
      <c r="DUT68" s="497"/>
      <c r="DUU68" s="497"/>
      <c r="DUV68" s="497"/>
      <c r="DUW68" s="497"/>
      <c r="DUX68" s="497"/>
      <c r="DUY68" s="497"/>
      <c r="DUZ68" s="497"/>
      <c r="DVA68" s="497"/>
      <c r="DVB68" s="497"/>
      <c r="DVC68" s="497"/>
      <c r="DVD68" s="497"/>
      <c r="DVE68" s="497"/>
      <c r="DVF68" s="497"/>
      <c r="DVG68" s="497"/>
      <c r="DVH68" s="497"/>
      <c r="DVI68" s="497"/>
      <c r="DVJ68" s="497"/>
      <c r="DVK68" s="497"/>
      <c r="DVL68" s="497"/>
      <c r="DVM68" s="497"/>
      <c r="DVN68" s="497"/>
      <c r="DVO68" s="497"/>
      <c r="DVP68" s="497"/>
      <c r="DVQ68" s="497"/>
      <c r="DVR68" s="497"/>
      <c r="DVS68" s="497"/>
      <c r="DVT68" s="497"/>
      <c r="DVU68" s="497"/>
      <c r="DVV68" s="497"/>
      <c r="DVW68" s="497"/>
      <c r="DVX68" s="497"/>
      <c r="DVY68" s="497"/>
      <c r="DVZ68" s="497"/>
      <c r="DWA68" s="497"/>
      <c r="DWB68" s="497"/>
      <c r="DWC68" s="497"/>
      <c r="DWD68" s="497"/>
      <c r="DWE68" s="497"/>
      <c r="DWF68" s="497"/>
      <c r="DWG68" s="497"/>
      <c r="DWH68" s="497"/>
      <c r="DWI68" s="497"/>
      <c r="DWJ68" s="497"/>
      <c r="DWK68" s="497"/>
      <c r="DWL68" s="497"/>
      <c r="DWM68" s="497"/>
      <c r="DWN68" s="497"/>
      <c r="DWO68" s="497"/>
      <c r="DWP68" s="497"/>
      <c r="DWQ68" s="497"/>
      <c r="DWR68" s="497"/>
      <c r="DWS68" s="497"/>
      <c r="DWT68" s="497"/>
      <c r="DWU68" s="497"/>
      <c r="DWV68" s="497"/>
      <c r="DWW68" s="497"/>
      <c r="DWX68" s="497"/>
      <c r="DWY68" s="497"/>
      <c r="DWZ68" s="497"/>
      <c r="DXA68" s="497"/>
      <c r="DXB68" s="497"/>
      <c r="DXC68" s="497"/>
      <c r="DXD68" s="497"/>
      <c r="DXE68" s="497"/>
      <c r="DXF68" s="497"/>
      <c r="DXG68" s="497"/>
      <c r="DXH68" s="497"/>
      <c r="DXI68" s="497"/>
      <c r="DXJ68" s="497"/>
      <c r="DXK68" s="497"/>
      <c r="DXL68" s="497"/>
      <c r="DXM68" s="497"/>
      <c r="DXN68" s="497"/>
      <c r="DXO68" s="497"/>
      <c r="DXP68" s="497"/>
      <c r="DXQ68" s="497"/>
      <c r="DXR68" s="497"/>
      <c r="DXS68" s="497"/>
      <c r="DXT68" s="497"/>
      <c r="DXU68" s="497"/>
      <c r="DXV68" s="497"/>
      <c r="DXW68" s="497"/>
      <c r="DXX68" s="497"/>
      <c r="DXY68" s="497"/>
      <c r="DXZ68" s="497"/>
      <c r="DYA68" s="497"/>
      <c r="DYB68" s="497"/>
      <c r="DYC68" s="497"/>
      <c r="DYD68" s="497"/>
      <c r="DYE68" s="497"/>
      <c r="DYF68" s="497"/>
      <c r="DYG68" s="497"/>
      <c r="DYH68" s="497"/>
      <c r="DYI68" s="497"/>
      <c r="DYJ68" s="497"/>
      <c r="DYK68" s="497"/>
      <c r="DYL68" s="497"/>
      <c r="DYM68" s="497"/>
      <c r="DYN68" s="497"/>
      <c r="DYO68" s="497"/>
      <c r="DYP68" s="497"/>
      <c r="DYQ68" s="497"/>
      <c r="DYR68" s="497"/>
      <c r="DYS68" s="497"/>
      <c r="DYT68" s="497"/>
      <c r="DYU68" s="497"/>
      <c r="DYV68" s="497"/>
      <c r="DYW68" s="497"/>
      <c r="DYX68" s="497"/>
      <c r="DYY68" s="497"/>
      <c r="DYZ68" s="497"/>
      <c r="DZA68" s="497"/>
      <c r="DZB68" s="497"/>
      <c r="DZC68" s="497"/>
      <c r="DZD68" s="497"/>
      <c r="DZE68" s="497"/>
      <c r="DZF68" s="497"/>
      <c r="DZG68" s="497"/>
      <c r="DZH68" s="497"/>
      <c r="DZI68" s="497"/>
      <c r="DZJ68" s="497"/>
      <c r="DZK68" s="497"/>
      <c r="DZL68" s="497"/>
      <c r="DZM68" s="497"/>
      <c r="DZN68" s="497"/>
      <c r="DZO68" s="497"/>
      <c r="DZP68" s="497"/>
      <c r="DZQ68" s="497"/>
      <c r="DZR68" s="497"/>
      <c r="DZS68" s="497"/>
      <c r="DZT68" s="497"/>
      <c r="DZU68" s="497"/>
      <c r="DZV68" s="497"/>
      <c r="DZW68" s="497"/>
      <c r="DZX68" s="497"/>
      <c r="DZY68" s="497"/>
      <c r="DZZ68" s="497"/>
      <c r="EAA68" s="497"/>
      <c r="EAB68" s="497"/>
      <c r="EAC68" s="497"/>
      <c r="EAD68" s="497"/>
      <c r="EAE68" s="497"/>
      <c r="EAF68" s="497"/>
      <c r="EAG68" s="497"/>
      <c r="EAH68" s="497"/>
      <c r="EAI68" s="497"/>
      <c r="EAJ68" s="497"/>
      <c r="EAK68" s="497"/>
      <c r="EAL68" s="497"/>
      <c r="EAM68" s="497"/>
      <c r="EAN68" s="497"/>
      <c r="EAO68" s="497"/>
      <c r="EAP68" s="497"/>
      <c r="EAQ68" s="497"/>
      <c r="EAR68" s="497"/>
      <c r="EAS68" s="497"/>
      <c r="EAT68" s="497"/>
      <c r="EAU68" s="497"/>
      <c r="EAV68" s="497"/>
      <c r="EAW68" s="497"/>
      <c r="EAX68" s="497"/>
      <c r="EAY68" s="497"/>
      <c r="EAZ68" s="497"/>
      <c r="EBA68" s="497"/>
      <c r="EBB68" s="497"/>
      <c r="EBC68" s="497"/>
      <c r="EBD68" s="497"/>
      <c r="EBE68" s="497"/>
      <c r="EBF68" s="497"/>
      <c r="EBG68" s="497"/>
      <c r="EBH68" s="497"/>
      <c r="EBI68" s="497"/>
      <c r="EBJ68" s="497"/>
      <c r="EBK68" s="497"/>
      <c r="EBL68" s="497"/>
      <c r="EBM68" s="497"/>
      <c r="EBN68" s="497"/>
      <c r="EBO68" s="497"/>
      <c r="EBP68" s="497"/>
      <c r="EBQ68" s="497"/>
      <c r="EBR68" s="497"/>
      <c r="EBS68" s="497"/>
      <c r="EBT68" s="497"/>
      <c r="EBU68" s="497"/>
      <c r="EBV68" s="497"/>
      <c r="EBW68" s="497"/>
      <c r="EBX68" s="497"/>
      <c r="EBY68" s="497"/>
      <c r="EBZ68" s="497"/>
      <c r="ECA68" s="497"/>
      <c r="ECB68" s="497"/>
      <c r="ECC68" s="497"/>
      <c r="ECD68" s="497"/>
      <c r="ECE68" s="497"/>
      <c r="ECF68" s="497"/>
      <c r="ECG68" s="497"/>
      <c r="ECH68" s="497"/>
      <c r="ECI68" s="497"/>
      <c r="ECJ68" s="497"/>
      <c r="ECK68" s="497"/>
      <c r="ECL68" s="497"/>
      <c r="ECM68" s="497"/>
      <c r="ECN68" s="497"/>
      <c r="ECO68" s="497"/>
      <c r="ECP68" s="497"/>
      <c r="ECQ68" s="497"/>
      <c r="ECR68" s="497"/>
      <c r="ECS68" s="497"/>
      <c r="ECT68" s="497"/>
      <c r="ECU68" s="497"/>
      <c r="ECV68" s="497"/>
      <c r="ECW68" s="497"/>
      <c r="ECX68" s="497"/>
      <c r="ECY68" s="497"/>
      <c r="ECZ68" s="497"/>
      <c r="EDA68" s="497"/>
      <c r="EDB68" s="497"/>
      <c r="EDC68" s="497"/>
      <c r="EDD68" s="497"/>
      <c r="EDE68" s="497"/>
      <c r="EDF68" s="497"/>
      <c r="EDG68" s="497"/>
      <c r="EDH68" s="497"/>
      <c r="EDI68" s="497"/>
      <c r="EDJ68" s="497"/>
      <c r="EDK68" s="497"/>
      <c r="EDL68" s="497"/>
      <c r="EDM68" s="497"/>
      <c r="EDN68" s="497"/>
      <c r="EDO68" s="497"/>
      <c r="EDP68" s="497"/>
      <c r="EDQ68" s="497"/>
      <c r="EDR68" s="497"/>
      <c r="EDS68" s="497"/>
      <c r="EDT68" s="497"/>
      <c r="EDU68" s="497"/>
      <c r="EDV68" s="497"/>
      <c r="EDW68" s="497"/>
      <c r="EDX68" s="497"/>
      <c r="EDY68" s="497"/>
      <c r="EDZ68" s="497"/>
      <c r="EEA68" s="497"/>
      <c r="EEB68" s="497"/>
      <c r="EEC68" s="497"/>
      <c r="EED68" s="497"/>
      <c r="EEE68" s="497"/>
      <c r="EEF68" s="497"/>
      <c r="EEG68" s="497"/>
      <c r="EEH68" s="497"/>
      <c r="EEI68" s="497"/>
      <c r="EEJ68" s="497"/>
      <c r="EEK68" s="497"/>
      <c r="EEL68" s="497"/>
      <c r="EEM68" s="497"/>
      <c r="EEN68" s="497"/>
      <c r="EEO68" s="497"/>
      <c r="EEP68" s="497"/>
      <c r="EEQ68" s="497"/>
      <c r="EER68" s="497"/>
      <c r="EES68" s="497"/>
      <c r="EET68" s="497"/>
      <c r="EEU68" s="497"/>
      <c r="EEV68" s="497"/>
      <c r="EEW68" s="497"/>
      <c r="EEX68" s="497"/>
      <c r="EEY68" s="497"/>
      <c r="EEZ68" s="497"/>
      <c r="EFA68" s="497"/>
      <c r="EFB68" s="497"/>
      <c r="EFC68" s="497"/>
      <c r="EFD68" s="497"/>
      <c r="EFE68" s="497"/>
      <c r="EFF68" s="497"/>
      <c r="EFG68" s="497"/>
      <c r="EFH68" s="497"/>
      <c r="EFI68" s="497"/>
      <c r="EFJ68" s="497"/>
      <c r="EFK68" s="497"/>
      <c r="EFL68" s="497"/>
      <c r="EFM68" s="497"/>
      <c r="EFN68" s="497"/>
      <c r="EFO68" s="497"/>
      <c r="EFP68" s="497"/>
      <c r="EFQ68" s="497"/>
      <c r="EFR68" s="497"/>
      <c r="EFS68" s="497"/>
      <c r="EFT68" s="497"/>
      <c r="EFU68" s="497"/>
      <c r="EFV68" s="497"/>
      <c r="EFW68" s="497"/>
      <c r="EFX68" s="497"/>
      <c r="EFY68" s="497"/>
      <c r="EFZ68" s="497"/>
      <c r="EGA68" s="497"/>
      <c r="EGB68" s="497"/>
      <c r="EGC68" s="497"/>
      <c r="EGD68" s="497"/>
      <c r="EGE68" s="497"/>
      <c r="EGF68" s="497"/>
      <c r="EGG68" s="497"/>
      <c r="EGH68" s="497"/>
      <c r="EGI68" s="497"/>
      <c r="EGJ68" s="497"/>
      <c r="EGK68" s="497"/>
      <c r="EGL68" s="497"/>
      <c r="EGM68" s="497"/>
      <c r="EGN68" s="497"/>
      <c r="EGO68" s="497"/>
      <c r="EGP68" s="497"/>
      <c r="EGQ68" s="497"/>
      <c r="EGR68" s="497"/>
      <c r="EGS68" s="497"/>
      <c r="EGT68" s="497"/>
      <c r="EGU68" s="497"/>
      <c r="EGV68" s="497"/>
      <c r="EGW68" s="497"/>
      <c r="EGX68" s="497"/>
      <c r="EGY68" s="497"/>
      <c r="EGZ68" s="497"/>
      <c r="EHA68" s="497"/>
      <c r="EHB68" s="497"/>
      <c r="EHC68" s="497"/>
      <c r="EHD68" s="497"/>
      <c r="EHE68" s="497"/>
      <c r="EHF68" s="497"/>
      <c r="EHG68" s="497"/>
      <c r="EHH68" s="497"/>
      <c r="EHI68" s="497"/>
      <c r="EHJ68" s="497"/>
      <c r="EHK68" s="497"/>
      <c r="EHL68" s="497"/>
      <c r="EHM68" s="497"/>
      <c r="EHN68" s="497"/>
      <c r="EHO68" s="497"/>
      <c r="EHP68" s="497"/>
      <c r="EHQ68" s="497"/>
      <c r="EHR68" s="497"/>
      <c r="EHS68" s="497"/>
      <c r="EHT68" s="497"/>
      <c r="EHU68" s="497"/>
      <c r="EHV68" s="497"/>
      <c r="EHW68" s="497"/>
      <c r="EHX68" s="497"/>
      <c r="EHY68" s="497"/>
      <c r="EHZ68" s="497"/>
      <c r="EIA68" s="497"/>
      <c r="EIB68" s="497"/>
      <c r="EIC68" s="497"/>
      <c r="EID68" s="497"/>
      <c r="EIE68" s="497"/>
      <c r="EIF68" s="497"/>
      <c r="EIG68" s="497"/>
      <c r="EIH68" s="497"/>
      <c r="EII68" s="497"/>
      <c r="EIJ68" s="497"/>
      <c r="EIK68" s="497"/>
      <c r="EIL68" s="497"/>
      <c r="EIM68" s="497"/>
      <c r="EIN68" s="497"/>
      <c r="EIO68" s="497"/>
      <c r="EIP68" s="497"/>
      <c r="EIQ68" s="497"/>
      <c r="EIR68" s="497"/>
      <c r="EIS68" s="497"/>
      <c r="EIT68" s="497"/>
      <c r="EIU68" s="497"/>
      <c r="EIV68" s="497"/>
      <c r="EIW68" s="497"/>
      <c r="EIX68" s="497"/>
      <c r="EIY68" s="497"/>
      <c r="EIZ68" s="497"/>
      <c r="EJA68" s="497"/>
      <c r="EJB68" s="497"/>
      <c r="EJC68" s="497"/>
      <c r="EJD68" s="497"/>
      <c r="EJE68" s="497"/>
      <c r="EJF68" s="497"/>
      <c r="EJG68" s="497"/>
      <c r="EJH68" s="497"/>
      <c r="EJI68" s="497"/>
      <c r="EJJ68" s="497"/>
      <c r="EJK68" s="497"/>
      <c r="EJL68" s="497"/>
      <c r="EJM68" s="497"/>
      <c r="EJN68" s="497"/>
      <c r="EJO68" s="497"/>
      <c r="EJP68" s="497"/>
      <c r="EJQ68" s="497"/>
      <c r="EJR68" s="497"/>
      <c r="EJS68" s="497"/>
      <c r="EJT68" s="497"/>
      <c r="EJU68" s="497"/>
      <c r="EJV68" s="497"/>
      <c r="EJW68" s="497"/>
      <c r="EJX68" s="497"/>
      <c r="EJY68" s="497"/>
      <c r="EJZ68" s="497"/>
      <c r="EKA68" s="497"/>
      <c r="EKB68" s="497"/>
      <c r="EKC68" s="497"/>
      <c r="EKD68" s="497"/>
      <c r="EKE68" s="497"/>
      <c r="EKF68" s="497"/>
      <c r="EKG68" s="497"/>
      <c r="EKH68" s="497"/>
      <c r="EKI68" s="497"/>
      <c r="EKJ68" s="497"/>
      <c r="EKK68" s="497"/>
      <c r="EKL68" s="497"/>
      <c r="EKM68" s="497"/>
      <c r="EKN68" s="497"/>
      <c r="EKO68" s="497"/>
      <c r="EKP68" s="497"/>
      <c r="EKQ68" s="497"/>
      <c r="EKR68" s="497"/>
      <c r="EKS68" s="497"/>
      <c r="EKT68" s="497"/>
      <c r="EKU68" s="497"/>
      <c r="EKV68" s="497"/>
      <c r="EKW68" s="497"/>
      <c r="EKX68" s="497"/>
      <c r="EKY68" s="497"/>
      <c r="EKZ68" s="497"/>
      <c r="ELA68" s="497"/>
      <c r="ELB68" s="497"/>
      <c r="ELC68" s="497"/>
      <c r="ELD68" s="497"/>
      <c r="ELE68" s="497"/>
      <c r="ELF68" s="497"/>
      <c r="ELG68" s="497"/>
      <c r="ELH68" s="497"/>
      <c r="ELI68" s="497"/>
      <c r="ELJ68" s="497"/>
      <c r="ELK68" s="497"/>
      <c r="ELL68" s="497"/>
      <c r="ELM68" s="497"/>
      <c r="ELN68" s="497"/>
      <c r="ELO68" s="497"/>
      <c r="ELP68" s="497"/>
      <c r="ELQ68" s="497"/>
      <c r="ELR68" s="497"/>
      <c r="ELS68" s="497"/>
      <c r="ELT68" s="497"/>
      <c r="ELU68" s="497"/>
      <c r="ELV68" s="497"/>
      <c r="ELW68" s="497"/>
      <c r="ELX68" s="497"/>
      <c r="ELY68" s="497"/>
      <c r="ELZ68" s="497"/>
      <c r="EMA68" s="497"/>
      <c r="EMB68" s="497"/>
      <c r="EMC68" s="497"/>
      <c r="EMD68" s="497"/>
      <c r="EME68" s="497"/>
      <c r="EMF68" s="497"/>
      <c r="EMG68" s="497"/>
      <c r="EMH68" s="497"/>
      <c r="EMI68" s="497"/>
      <c r="EMJ68" s="497"/>
      <c r="EMK68" s="497"/>
      <c r="EML68" s="497"/>
      <c r="EMM68" s="497"/>
      <c r="EMN68" s="497"/>
      <c r="EMO68" s="497"/>
      <c r="EMP68" s="497"/>
      <c r="EMQ68" s="497"/>
      <c r="EMR68" s="497"/>
      <c r="EMS68" s="497"/>
      <c r="EMT68" s="497"/>
      <c r="EMU68" s="497"/>
      <c r="EMV68" s="497"/>
      <c r="EMW68" s="497"/>
      <c r="EMX68" s="497"/>
      <c r="EMY68" s="497"/>
      <c r="EMZ68" s="497"/>
      <c r="ENA68" s="497"/>
      <c r="ENB68" s="497"/>
      <c r="ENC68" s="497"/>
      <c r="END68" s="497"/>
      <c r="ENE68" s="497"/>
      <c r="ENF68" s="497"/>
      <c r="ENG68" s="497"/>
      <c r="ENH68" s="497"/>
      <c r="ENI68" s="497"/>
      <c r="ENJ68" s="497"/>
      <c r="ENK68" s="497"/>
      <c r="ENL68" s="497"/>
      <c r="ENM68" s="497"/>
      <c r="ENN68" s="497"/>
      <c r="ENO68" s="497"/>
      <c r="ENP68" s="497"/>
      <c r="ENQ68" s="497"/>
      <c r="ENR68" s="497"/>
      <c r="ENS68" s="497"/>
      <c r="ENT68" s="497"/>
      <c r="ENU68" s="497"/>
      <c r="ENV68" s="497"/>
      <c r="ENW68" s="497"/>
      <c r="ENX68" s="497"/>
      <c r="ENY68" s="497"/>
      <c r="ENZ68" s="497"/>
      <c r="EOA68" s="497"/>
      <c r="EOB68" s="497"/>
      <c r="EOC68" s="497"/>
      <c r="EOD68" s="497"/>
      <c r="EOE68" s="497"/>
      <c r="EOF68" s="497"/>
      <c r="EOG68" s="497"/>
      <c r="EOH68" s="497"/>
      <c r="EOI68" s="497"/>
      <c r="EOJ68" s="497"/>
      <c r="EOK68" s="497"/>
      <c r="EOL68" s="497"/>
      <c r="EOM68" s="497"/>
      <c r="EON68" s="497"/>
      <c r="EOO68" s="497"/>
      <c r="EOP68" s="497"/>
      <c r="EOQ68" s="497"/>
      <c r="EOR68" s="497"/>
      <c r="EOS68" s="497"/>
      <c r="EOT68" s="497"/>
      <c r="EOU68" s="497"/>
      <c r="EOV68" s="497"/>
      <c r="EOW68" s="497"/>
      <c r="EOX68" s="497"/>
      <c r="EOY68" s="497"/>
      <c r="EOZ68" s="497"/>
      <c r="EPA68" s="497"/>
      <c r="EPB68" s="497"/>
      <c r="EPC68" s="497"/>
      <c r="EPD68" s="497"/>
      <c r="EPE68" s="497"/>
      <c r="EPF68" s="497"/>
      <c r="EPG68" s="497"/>
      <c r="EPH68" s="497"/>
      <c r="EPI68" s="497"/>
      <c r="EPJ68" s="497"/>
      <c r="EPK68" s="497"/>
      <c r="EPL68" s="497"/>
      <c r="EPM68" s="497"/>
      <c r="EPN68" s="497"/>
      <c r="EPO68" s="497"/>
      <c r="EPP68" s="497"/>
      <c r="EPQ68" s="497"/>
      <c r="EPR68" s="497"/>
      <c r="EPS68" s="497"/>
      <c r="EPT68" s="497"/>
      <c r="EPU68" s="497"/>
      <c r="EPV68" s="497"/>
      <c r="EPW68" s="497"/>
      <c r="EPX68" s="497"/>
      <c r="EPY68" s="497"/>
      <c r="EPZ68" s="497"/>
      <c r="EQA68" s="497"/>
      <c r="EQB68" s="497"/>
      <c r="EQC68" s="497"/>
      <c r="EQD68" s="497"/>
      <c r="EQE68" s="497"/>
      <c r="EQF68" s="497"/>
      <c r="EQG68" s="497"/>
      <c r="EQH68" s="497"/>
      <c r="EQI68" s="497"/>
      <c r="EQJ68" s="497"/>
      <c r="EQK68" s="497"/>
      <c r="EQL68" s="497"/>
      <c r="EQM68" s="497"/>
      <c r="EQN68" s="497"/>
      <c r="EQO68" s="497"/>
      <c r="EQP68" s="497"/>
      <c r="EQQ68" s="497"/>
      <c r="EQR68" s="497"/>
      <c r="EQS68" s="497"/>
      <c r="EQT68" s="497"/>
      <c r="EQU68" s="497"/>
      <c r="EQV68" s="497"/>
      <c r="EQW68" s="497"/>
      <c r="EQX68" s="497"/>
      <c r="EQY68" s="497"/>
      <c r="EQZ68" s="497"/>
      <c r="ERA68" s="497"/>
      <c r="ERB68" s="497"/>
      <c r="ERC68" s="497"/>
      <c r="ERD68" s="497"/>
      <c r="ERE68" s="497"/>
      <c r="ERF68" s="497"/>
      <c r="ERG68" s="497"/>
      <c r="ERH68" s="497"/>
      <c r="ERI68" s="497"/>
      <c r="ERJ68" s="497"/>
      <c r="ERK68" s="497"/>
      <c r="ERL68" s="497"/>
      <c r="ERM68" s="497"/>
      <c r="ERN68" s="497"/>
      <c r="ERO68" s="497"/>
      <c r="ERP68" s="497"/>
      <c r="ERQ68" s="497"/>
      <c r="ERR68" s="497"/>
      <c r="ERS68" s="497"/>
      <c r="ERT68" s="497"/>
      <c r="ERU68" s="497"/>
      <c r="ERV68" s="497"/>
      <c r="ERW68" s="497"/>
      <c r="ERX68" s="497"/>
      <c r="ERY68" s="497"/>
      <c r="ERZ68" s="497"/>
      <c r="ESA68" s="497"/>
      <c r="ESB68" s="497"/>
      <c r="ESC68" s="497"/>
      <c r="ESD68" s="497"/>
      <c r="ESE68" s="497"/>
      <c r="ESF68" s="497"/>
      <c r="ESG68" s="497"/>
      <c r="ESH68" s="497"/>
      <c r="ESI68" s="497"/>
      <c r="ESJ68" s="497"/>
      <c r="ESK68" s="497"/>
      <c r="ESL68" s="497"/>
      <c r="ESM68" s="497"/>
      <c r="ESN68" s="497"/>
      <c r="ESO68" s="497"/>
      <c r="ESP68" s="497"/>
      <c r="ESQ68" s="497"/>
      <c r="ESR68" s="497"/>
      <c r="ESS68" s="497"/>
      <c r="EST68" s="497"/>
      <c r="ESU68" s="497"/>
      <c r="ESV68" s="497"/>
      <c r="ESW68" s="497"/>
      <c r="ESX68" s="497"/>
      <c r="ESY68" s="497"/>
      <c r="ESZ68" s="497"/>
      <c r="ETA68" s="497"/>
      <c r="ETB68" s="497"/>
      <c r="ETC68" s="497"/>
      <c r="ETD68" s="497"/>
      <c r="ETE68" s="497"/>
      <c r="ETF68" s="497"/>
      <c r="ETG68" s="497"/>
      <c r="ETH68" s="497"/>
      <c r="ETI68" s="497"/>
      <c r="ETJ68" s="497"/>
      <c r="ETK68" s="497"/>
      <c r="ETL68" s="497"/>
      <c r="ETM68" s="497"/>
      <c r="ETN68" s="497"/>
      <c r="ETO68" s="497"/>
      <c r="ETP68" s="497"/>
      <c r="ETQ68" s="497"/>
      <c r="ETR68" s="497"/>
      <c r="ETS68" s="497"/>
      <c r="ETT68" s="497"/>
      <c r="ETU68" s="497"/>
      <c r="ETV68" s="497"/>
      <c r="ETW68" s="497"/>
      <c r="ETX68" s="497"/>
      <c r="ETY68" s="497"/>
      <c r="ETZ68" s="497"/>
      <c r="EUA68" s="497"/>
      <c r="EUB68" s="497"/>
      <c r="EUC68" s="497"/>
      <c r="EUD68" s="497"/>
      <c r="EUE68" s="497"/>
      <c r="EUF68" s="497"/>
      <c r="EUG68" s="497"/>
      <c r="EUH68" s="497"/>
      <c r="EUI68" s="497"/>
      <c r="EUJ68" s="497"/>
      <c r="EUK68" s="497"/>
      <c r="EUL68" s="497"/>
      <c r="EUM68" s="497"/>
      <c r="EUN68" s="497"/>
      <c r="EUO68" s="497"/>
      <c r="EUP68" s="497"/>
      <c r="EUQ68" s="497"/>
      <c r="EUR68" s="497"/>
      <c r="EUS68" s="497"/>
      <c r="EUT68" s="497"/>
      <c r="EUU68" s="497"/>
      <c r="EUV68" s="497"/>
      <c r="EUW68" s="497"/>
      <c r="EUX68" s="497"/>
      <c r="EUY68" s="497"/>
      <c r="EUZ68" s="497"/>
      <c r="EVA68" s="497"/>
      <c r="EVB68" s="497"/>
      <c r="EVC68" s="497"/>
      <c r="EVD68" s="497"/>
      <c r="EVE68" s="497"/>
      <c r="EVF68" s="497"/>
      <c r="EVG68" s="497"/>
      <c r="EVH68" s="497"/>
      <c r="EVI68" s="497"/>
      <c r="EVJ68" s="497"/>
      <c r="EVK68" s="497"/>
      <c r="EVL68" s="497"/>
      <c r="EVM68" s="497"/>
      <c r="EVN68" s="497"/>
      <c r="EVO68" s="497"/>
      <c r="EVP68" s="497"/>
      <c r="EVQ68" s="497"/>
      <c r="EVR68" s="497"/>
      <c r="EVS68" s="497"/>
      <c r="EVT68" s="497"/>
      <c r="EVU68" s="497"/>
      <c r="EVV68" s="497"/>
      <c r="EVW68" s="497"/>
      <c r="EVX68" s="497"/>
      <c r="EVY68" s="497"/>
      <c r="EVZ68" s="497"/>
      <c r="EWA68" s="497"/>
      <c r="EWB68" s="497"/>
      <c r="EWC68" s="497"/>
      <c r="EWD68" s="497"/>
      <c r="EWE68" s="497"/>
      <c r="EWF68" s="497"/>
      <c r="EWG68" s="497"/>
      <c r="EWH68" s="497"/>
      <c r="EWI68" s="497"/>
      <c r="EWJ68" s="497"/>
      <c r="EWK68" s="497"/>
      <c r="EWL68" s="497"/>
      <c r="EWM68" s="497"/>
      <c r="EWN68" s="497"/>
      <c r="EWO68" s="497"/>
      <c r="EWP68" s="497"/>
      <c r="EWQ68" s="497"/>
      <c r="EWR68" s="497"/>
      <c r="EWS68" s="497"/>
      <c r="EWT68" s="497"/>
      <c r="EWU68" s="497"/>
      <c r="EWV68" s="497"/>
      <c r="EWW68" s="497"/>
      <c r="EWX68" s="497"/>
      <c r="EWY68" s="497"/>
      <c r="EWZ68" s="497"/>
      <c r="EXA68" s="497"/>
      <c r="EXB68" s="497"/>
      <c r="EXC68" s="497"/>
      <c r="EXD68" s="497"/>
      <c r="EXE68" s="497"/>
      <c r="EXF68" s="497"/>
      <c r="EXG68" s="497"/>
      <c r="EXH68" s="497"/>
      <c r="EXI68" s="497"/>
      <c r="EXJ68" s="497"/>
      <c r="EXK68" s="497"/>
      <c r="EXL68" s="497"/>
      <c r="EXM68" s="497"/>
      <c r="EXN68" s="497"/>
      <c r="EXO68" s="497"/>
      <c r="EXP68" s="497"/>
      <c r="EXQ68" s="497"/>
      <c r="EXR68" s="497"/>
      <c r="EXS68" s="497"/>
      <c r="EXT68" s="497"/>
      <c r="EXU68" s="497"/>
      <c r="EXV68" s="497"/>
      <c r="EXW68" s="497"/>
      <c r="EXX68" s="497"/>
      <c r="EXY68" s="497"/>
      <c r="EXZ68" s="497"/>
      <c r="EYA68" s="497"/>
      <c r="EYB68" s="497"/>
      <c r="EYC68" s="497"/>
      <c r="EYD68" s="497"/>
      <c r="EYE68" s="497"/>
      <c r="EYF68" s="497"/>
      <c r="EYG68" s="497"/>
      <c r="EYH68" s="497"/>
      <c r="EYI68" s="497"/>
      <c r="EYJ68" s="497"/>
      <c r="EYK68" s="497"/>
      <c r="EYL68" s="497"/>
      <c r="EYM68" s="497"/>
      <c r="EYN68" s="497"/>
      <c r="EYO68" s="497"/>
      <c r="EYP68" s="497"/>
      <c r="EYQ68" s="497"/>
      <c r="EYR68" s="497"/>
      <c r="EYS68" s="497"/>
      <c r="EYT68" s="497"/>
      <c r="EYU68" s="497"/>
      <c r="EYV68" s="497"/>
      <c r="EYW68" s="497"/>
      <c r="EYX68" s="497"/>
      <c r="EYY68" s="497"/>
      <c r="EYZ68" s="497"/>
      <c r="EZA68" s="497"/>
      <c r="EZB68" s="497"/>
      <c r="EZC68" s="497"/>
      <c r="EZD68" s="497"/>
      <c r="EZE68" s="497"/>
      <c r="EZF68" s="497"/>
      <c r="EZG68" s="497"/>
      <c r="EZH68" s="497"/>
      <c r="EZI68" s="497"/>
      <c r="EZJ68" s="497"/>
      <c r="EZK68" s="497"/>
      <c r="EZL68" s="497"/>
      <c r="EZM68" s="497"/>
      <c r="EZN68" s="497"/>
      <c r="EZO68" s="497"/>
      <c r="EZP68" s="497"/>
      <c r="EZQ68" s="497"/>
      <c r="EZR68" s="497"/>
      <c r="EZS68" s="497"/>
      <c r="EZT68" s="497"/>
      <c r="EZU68" s="497"/>
      <c r="EZV68" s="497"/>
      <c r="EZW68" s="497"/>
      <c r="EZX68" s="497"/>
      <c r="EZY68" s="497"/>
      <c r="EZZ68" s="497"/>
      <c r="FAA68" s="497"/>
      <c r="FAB68" s="497"/>
      <c r="FAC68" s="497"/>
      <c r="FAD68" s="497"/>
      <c r="FAE68" s="497"/>
      <c r="FAF68" s="497"/>
      <c r="FAG68" s="497"/>
      <c r="FAH68" s="497"/>
      <c r="FAI68" s="497"/>
      <c r="FAJ68" s="497"/>
      <c r="FAK68" s="497"/>
      <c r="FAL68" s="497"/>
      <c r="FAM68" s="497"/>
      <c r="FAN68" s="497"/>
      <c r="FAO68" s="497"/>
      <c r="FAP68" s="497"/>
      <c r="FAQ68" s="497"/>
      <c r="FAR68" s="497"/>
      <c r="FAS68" s="497"/>
      <c r="FAT68" s="497"/>
      <c r="FAU68" s="497"/>
      <c r="FAV68" s="497"/>
      <c r="FAW68" s="497"/>
      <c r="FAX68" s="497"/>
      <c r="FAY68" s="497"/>
      <c r="FAZ68" s="497"/>
      <c r="FBA68" s="497"/>
      <c r="FBB68" s="497"/>
      <c r="FBC68" s="497"/>
      <c r="FBD68" s="497"/>
      <c r="FBE68" s="497"/>
      <c r="FBF68" s="497"/>
      <c r="FBG68" s="497"/>
      <c r="FBH68" s="497"/>
      <c r="FBI68" s="497"/>
      <c r="FBJ68" s="497"/>
      <c r="FBK68" s="497"/>
      <c r="FBL68" s="497"/>
      <c r="FBM68" s="497"/>
      <c r="FBN68" s="497"/>
      <c r="FBO68" s="497"/>
      <c r="FBP68" s="497"/>
      <c r="FBQ68" s="497"/>
      <c r="FBR68" s="497"/>
      <c r="FBS68" s="497"/>
      <c r="FBT68" s="497"/>
      <c r="FBU68" s="497"/>
      <c r="FBV68" s="497"/>
      <c r="FBW68" s="497"/>
      <c r="FBX68" s="497"/>
      <c r="FBY68" s="497"/>
      <c r="FBZ68" s="497"/>
      <c r="FCA68" s="497"/>
      <c r="FCB68" s="497"/>
      <c r="FCC68" s="497"/>
      <c r="FCD68" s="497"/>
      <c r="FCE68" s="497"/>
      <c r="FCF68" s="497"/>
      <c r="FCG68" s="497"/>
      <c r="FCH68" s="497"/>
      <c r="FCI68" s="497"/>
      <c r="FCJ68" s="497"/>
      <c r="FCK68" s="497"/>
      <c r="FCL68" s="497"/>
      <c r="FCM68" s="497"/>
      <c r="FCN68" s="497"/>
      <c r="FCO68" s="497"/>
      <c r="FCP68" s="497"/>
      <c r="FCQ68" s="497"/>
      <c r="FCR68" s="497"/>
      <c r="FCS68" s="497"/>
      <c r="FCT68" s="497"/>
      <c r="FCU68" s="497"/>
      <c r="FCV68" s="497"/>
      <c r="FCW68" s="497"/>
      <c r="FCX68" s="497"/>
      <c r="FCY68" s="497"/>
      <c r="FCZ68" s="497"/>
      <c r="FDA68" s="497"/>
      <c r="FDB68" s="497"/>
      <c r="FDC68" s="497"/>
      <c r="FDD68" s="497"/>
      <c r="FDE68" s="497"/>
      <c r="FDF68" s="497"/>
      <c r="FDG68" s="497"/>
      <c r="FDH68" s="497"/>
      <c r="FDI68" s="497"/>
      <c r="FDJ68" s="497"/>
      <c r="FDK68" s="497"/>
      <c r="FDL68" s="497"/>
      <c r="FDM68" s="497"/>
      <c r="FDN68" s="497"/>
      <c r="FDO68" s="497"/>
      <c r="FDP68" s="497"/>
      <c r="FDQ68" s="497"/>
      <c r="FDR68" s="497"/>
      <c r="FDS68" s="497"/>
      <c r="FDT68" s="497"/>
      <c r="FDU68" s="497"/>
      <c r="FDV68" s="497"/>
      <c r="FDW68" s="497"/>
      <c r="FDX68" s="497"/>
      <c r="FDY68" s="497"/>
      <c r="FDZ68" s="497"/>
      <c r="FEA68" s="497"/>
      <c r="FEB68" s="497"/>
      <c r="FEC68" s="497"/>
      <c r="FED68" s="497"/>
      <c r="FEE68" s="497"/>
      <c r="FEF68" s="497"/>
      <c r="FEG68" s="497"/>
      <c r="FEH68" s="497"/>
      <c r="FEI68" s="497"/>
      <c r="FEJ68" s="497"/>
      <c r="FEK68" s="497"/>
      <c r="FEL68" s="497"/>
      <c r="FEM68" s="497"/>
      <c r="FEN68" s="497"/>
      <c r="FEO68" s="497"/>
      <c r="FEP68" s="497"/>
      <c r="FEQ68" s="497"/>
      <c r="FER68" s="497"/>
      <c r="FES68" s="497"/>
      <c r="FET68" s="497"/>
      <c r="FEU68" s="497"/>
      <c r="FEV68" s="497"/>
      <c r="FEW68" s="497"/>
      <c r="FEX68" s="497"/>
      <c r="FEY68" s="497"/>
      <c r="FEZ68" s="497"/>
      <c r="FFA68" s="497"/>
      <c r="FFB68" s="497"/>
      <c r="FFC68" s="497"/>
      <c r="FFD68" s="497"/>
      <c r="FFE68" s="497"/>
      <c r="FFF68" s="497"/>
      <c r="FFG68" s="497"/>
      <c r="FFH68" s="497"/>
      <c r="FFI68" s="497"/>
      <c r="FFJ68" s="497"/>
      <c r="FFK68" s="497"/>
      <c r="FFL68" s="497"/>
      <c r="FFM68" s="497"/>
      <c r="FFN68" s="497"/>
      <c r="FFO68" s="497"/>
      <c r="FFP68" s="497"/>
      <c r="FFQ68" s="497"/>
      <c r="FFR68" s="497"/>
      <c r="FFS68" s="497"/>
      <c r="FFT68" s="497"/>
      <c r="FFU68" s="497"/>
      <c r="FFV68" s="497"/>
      <c r="FFW68" s="497"/>
      <c r="FFX68" s="497"/>
      <c r="FFY68" s="497"/>
      <c r="FFZ68" s="497"/>
      <c r="FGA68" s="497"/>
      <c r="FGB68" s="497"/>
      <c r="FGC68" s="497"/>
      <c r="FGD68" s="497"/>
      <c r="FGE68" s="497"/>
      <c r="FGF68" s="497"/>
      <c r="FGG68" s="497"/>
      <c r="FGH68" s="497"/>
      <c r="FGI68" s="497"/>
      <c r="FGJ68" s="497"/>
      <c r="FGK68" s="497"/>
      <c r="FGL68" s="497"/>
      <c r="FGM68" s="497"/>
      <c r="FGN68" s="497"/>
      <c r="FGO68" s="497"/>
      <c r="FGP68" s="497"/>
      <c r="FGQ68" s="497"/>
      <c r="FGR68" s="497"/>
      <c r="FGS68" s="497"/>
      <c r="FGT68" s="497"/>
      <c r="FGU68" s="497"/>
      <c r="FGV68" s="497"/>
      <c r="FGW68" s="497"/>
      <c r="FGX68" s="497"/>
      <c r="FGY68" s="497"/>
      <c r="FGZ68" s="497"/>
      <c r="FHA68" s="497"/>
      <c r="FHB68" s="497"/>
      <c r="FHC68" s="497"/>
      <c r="FHD68" s="497"/>
      <c r="FHE68" s="497"/>
      <c r="FHF68" s="497"/>
      <c r="FHG68" s="497"/>
      <c r="FHH68" s="497"/>
      <c r="FHI68" s="497"/>
      <c r="FHJ68" s="497"/>
      <c r="FHK68" s="497"/>
      <c r="FHL68" s="497"/>
      <c r="FHM68" s="497"/>
      <c r="FHN68" s="497"/>
      <c r="FHO68" s="497"/>
      <c r="FHP68" s="497"/>
      <c r="FHQ68" s="497"/>
      <c r="FHR68" s="497"/>
      <c r="FHS68" s="497"/>
      <c r="FHT68" s="497"/>
      <c r="FHU68" s="497"/>
      <c r="FHV68" s="497"/>
      <c r="FHW68" s="497"/>
      <c r="FHX68" s="497"/>
      <c r="FHY68" s="497"/>
      <c r="FHZ68" s="497"/>
      <c r="FIA68" s="497"/>
      <c r="FIB68" s="497"/>
      <c r="FIC68" s="497"/>
      <c r="FID68" s="497"/>
      <c r="FIE68" s="497"/>
      <c r="FIF68" s="497"/>
      <c r="FIG68" s="497"/>
      <c r="FIH68" s="497"/>
      <c r="FII68" s="497"/>
      <c r="FIJ68" s="497"/>
      <c r="FIK68" s="497"/>
      <c r="FIL68" s="497"/>
      <c r="FIM68" s="497"/>
      <c r="FIN68" s="497"/>
      <c r="FIO68" s="497"/>
      <c r="FIP68" s="497"/>
      <c r="FIQ68" s="497"/>
      <c r="FIR68" s="497"/>
      <c r="FIS68" s="497"/>
      <c r="FIT68" s="497"/>
      <c r="FIU68" s="497"/>
      <c r="FIV68" s="497"/>
      <c r="FIW68" s="497"/>
      <c r="FIX68" s="497"/>
      <c r="FIY68" s="497"/>
      <c r="FIZ68" s="497"/>
      <c r="FJA68" s="497"/>
      <c r="FJB68" s="497"/>
      <c r="FJC68" s="497"/>
      <c r="FJD68" s="497"/>
      <c r="FJE68" s="497"/>
      <c r="FJF68" s="497"/>
      <c r="FJG68" s="497"/>
      <c r="FJH68" s="497"/>
      <c r="FJI68" s="497"/>
      <c r="FJJ68" s="497"/>
      <c r="FJK68" s="497"/>
      <c r="FJL68" s="497"/>
      <c r="FJM68" s="497"/>
      <c r="FJN68" s="497"/>
      <c r="FJO68" s="497"/>
      <c r="FJP68" s="497"/>
      <c r="FJQ68" s="497"/>
      <c r="FJR68" s="497"/>
      <c r="FJS68" s="497"/>
      <c r="FJT68" s="497"/>
      <c r="FJU68" s="497"/>
      <c r="FJV68" s="497"/>
      <c r="FJW68" s="497"/>
      <c r="FJX68" s="497"/>
      <c r="FJY68" s="497"/>
      <c r="FJZ68" s="497"/>
      <c r="FKA68" s="497"/>
      <c r="FKB68" s="497"/>
      <c r="FKC68" s="497"/>
      <c r="FKD68" s="497"/>
      <c r="FKE68" s="497"/>
      <c r="FKF68" s="497"/>
      <c r="FKG68" s="497"/>
      <c r="FKH68" s="497"/>
      <c r="FKI68" s="497"/>
      <c r="FKJ68" s="497"/>
      <c r="FKK68" s="497"/>
      <c r="FKL68" s="497"/>
      <c r="FKM68" s="497"/>
      <c r="FKN68" s="497"/>
      <c r="FKO68" s="497"/>
      <c r="FKP68" s="497"/>
      <c r="FKQ68" s="497"/>
      <c r="FKR68" s="497"/>
      <c r="FKS68" s="497"/>
      <c r="FKT68" s="497"/>
      <c r="FKU68" s="497"/>
      <c r="FKV68" s="497"/>
      <c r="FKW68" s="497"/>
      <c r="FKX68" s="497"/>
      <c r="FKY68" s="497"/>
      <c r="FKZ68" s="497"/>
      <c r="FLA68" s="497"/>
      <c r="FLB68" s="497"/>
      <c r="FLC68" s="497"/>
      <c r="FLD68" s="497"/>
      <c r="FLE68" s="497"/>
      <c r="FLF68" s="497"/>
      <c r="FLG68" s="497"/>
      <c r="FLH68" s="497"/>
      <c r="FLI68" s="497"/>
      <c r="FLJ68" s="497"/>
      <c r="FLK68" s="497"/>
      <c r="FLL68" s="497"/>
      <c r="FLM68" s="497"/>
      <c r="FLN68" s="497"/>
      <c r="FLO68" s="497"/>
      <c r="FLP68" s="497"/>
      <c r="FLQ68" s="497"/>
      <c r="FLR68" s="497"/>
      <c r="FLS68" s="497"/>
      <c r="FLT68" s="497"/>
      <c r="FLU68" s="497"/>
      <c r="FLV68" s="497"/>
      <c r="FLW68" s="497"/>
      <c r="FLX68" s="497"/>
      <c r="FLY68" s="497"/>
      <c r="FLZ68" s="497"/>
      <c r="FMA68" s="497"/>
      <c r="FMB68" s="497"/>
      <c r="FMC68" s="497"/>
      <c r="FMD68" s="497"/>
      <c r="FME68" s="497"/>
      <c r="FMF68" s="497"/>
      <c r="FMG68" s="497"/>
      <c r="FMH68" s="497"/>
      <c r="FMI68" s="497"/>
      <c r="FMJ68" s="497"/>
      <c r="FMK68" s="497"/>
      <c r="FML68" s="497"/>
      <c r="FMM68" s="497"/>
      <c r="FMN68" s="497"/>
      <c r="FMO68" s="497"/>
      <c r="FMP68" s="497"/>
      <c r="FMQ68" s="497"/>
      <c r="FMR68" s="497"/>
      <c r="FMS68" s="497"/>
      <c r="FMT68" s="497"/>
      <c r="FMU68" s="497"/>
      <c r="FMV68" s="497"/>
      <c r="FMW68" s="497"/>
      <c r="FMX68" s="497"/>
      <c r="FMY68" s="497"/>
      <c r="FMZ68" s="497"/>
      <c r="FNA68" s="497"/>
      <c r="FNB68" s="497"/>
      <c r="FNC68" s="497"/>
      <c r="FND68" s="497"/>
      <c r="FNE68" s="497"/>
      <c r="FNF68" s="497"/>
      <c r="FNG68" s="497"/>
      <c r="FNH68" s="497"/>
      <c r="FNI68" s="497"/>
      <c r="FNJ68" s="497"/>
      <c r="FNK68" s="497"/>
      <c r="FNL68" s="497"/>
      <c r="FNM68" s="497"/>
      <c r="FNN68" s="497"/>
      <c r="FNO68" s="497"/>
      <c r="FNP68" s="497"/>
      <c r="FNQ68" s="497"/>
      <c r="FNR68" s="497"/>
      <c r="FNS68" s="497"/>
      <c r="FNT68" s="497"/>
      <c r="FNU68" s="497"/>
      <c r="FNV68" s="497"/>
      <c r="FNW68" s="497"/>
      <c r="FNX68" s="497"/>
      <c r="FNY68" s="497"/>
      <c r="FNZ68" s="497"/>
      <c r="FOA68" s="497"/>
      <c r="FOB68" s="497"/>
      <c r="FOC68" s="497"/>
      <c r="FOD68" s="497"/>
      <c r="FOE68" s="497"/>
      <c r="FOF68" s="497"/>
      <c r="FOG68" s="497"/>
      <c r="FOH68" s="497"/>
      <c r="FOI68" s="497"/>
      <c r="FOJ68" s="497"/>
      <c r="FOK68" s="497"/>
      <c r="FOL68" s="497"/>
      <c r="FOM68" s="497"/>
      <c r="FON68" s="497"/>
      <c r="FOO68" s="497"/>
      <c r="FOP68" s="497"/>
      <c r="FOQ68" s="497"/>
      <c r="FOR68" s="497"/>
      <c r="FOS68" s="497"/>
      <c r="FOT68" s="497"/>
      <c r="FOU68" s="497"/>
      <c r="FOV68" s="497"/>
      <c r="FOW68" s="497"/>
      <c r="FOX68" s="497"/>
      <c r="FOY68" s="497"/>
      <c r="FOZ68" s="497"/>
      <c r="FPA68" s="497"/>
      <c r="FPB68" s="497"/>
      <c r="FPC68" s="497"/>
      <c r="FPD68" s="497"/>
      <c r="FPE68" s="497"/>
      <c r="FPF68" s="497"/>
      <c r="FPG68" s="497"/>
      <c r="FPH68" s="497"/>
      <c r="FPI68" s="497"/>
      <c r="FPJ68" s="497"/>
      <c r="FPK68" s="497"/>
      <c r="FPL68" s="497"/>
      <c r="FPM68" s="497"/>
      <c r="FPN68" s="497"/>
      <c r="FPO68" s="497"/>
      <c r="FPP68" s="497"/>
      <c r="FPQ68" s="497"/>
      <c r="FPR68" s="497"/>
      <c r="FPS68" s="497"/>
      <c r="FPT68" s="497"/>
      <c r="FPU68" s="497"/>
      <c r="FPV68" s="497"/>
      <c r="FPW68" s="497"/>
      <c r="FPX68" s="497"/>
      <c r="FPY68" s="497"/>
      <c r="FPZ68" s="497"/>
      <c r="FQA68" s="497"/>
      <c r="FQB68" s="497"/>
      <c r="FQC68" s="497"/>
      <c r="FQD68" s="497"/>
      <c r="FQE68" s="497"/>
      <c r="FQF68" s="497"/>
      <c r="FQG68" s="497"/>
      <c r="FQH68" s="497"/>
      <c r="FQI68" s="497"/>
      <c r="FQJ68" s="497"/>
      <c r="FQK68" s="497"/>
      <c r="FQL68" s="497"/>
      <c r="FQM68" s="497"/>
      <c r="FQN68" s="497"/>
      <c r="FQO68" s="497"/>
      <c r="FQP68" s="497"/>
      <c r="FQQ68" s="497"/>
      <c r="FQR68" s="497"/>
      <c r="FQS68" s="497"/>
      <c r="FQT68" s="497"/>
      <c r="FQU68" s="497"/>
      <c r="FQV68" s="497"/>
      <c r="FQW68" s="497"/>
      <c r="FQX68" s="497"/>
      <c r="FQY68" s="497"/>
      <c r="FQZ68" s="497"/>
      <c r="FRA68" s="497"/>
      <c r="FRB68" s="497"/>
      <c r="FRC68" s="497"/>
      <c r="FRD68" s="497"/>
      <c r="FRE68" s="497"/>
      <c r="FRF68" s="497"/>
      <c r="FRG68" s="497"/>
      <c r="FRH68" s="497"/>
      <c r="FRI68" s="497"/>
      <c r="FRJ68" s="497"/>
      <c r="FRK68" s="497"/>
      <c r="FRL68" s="497"/>
      <c r="FRM68" s="497"/>
      <c r="FRN68" s="497"/>
      <c r="FRO68" s="497"/>
      <c r="FRP68" s="497"/>
      <c r="FRQ68" s="497"/>
      <c r="FRR68" s="497"/>
      <c r="FRS68" s="497"/>
      <c r="FRT68" s="497"/>
      <c r="FRU68" s="497"/>
      <c r="FRV68" s="497"/>
      <c r="FRW68" s="497"/>
      <c r="FRX68" s="497"/>
      <c r="FRY68" s="497"/>
      <c r="FRZ68" s="497"/>
      <c r="FSA68" s="497"/>
      <c r="FSB68" s="497"/>
      <c r="FSC68" s="497"/>
      <c r="FSD68" s="497"/>
      <c r="FSE68" s="497"/>
      <c r="FSF68" s="497"/>
      <c r="FSG68" s="497"/>
      <c r="FSH68" s="497"/>
      <c r="FSI68" s="497"/>
      <c r="FSJ68" s="497"/>
      <c r="FSK68" s="497"/>
      <c r="FSL68" s="497"/>
      <c r="FSM68" s="497"/>
      <c r="FSN68" s="497"/>
      <c r="FSO68" s="497"/>
      <c r="FSP68" s="497"/>
      <c r="FSQ68" s="497"/>
      <c r="FSR68" s="497"/>
      <c r="FSS68" s="497"/>
      <c r="FST68" s="497"/>
      <c r="FSU68" s="497"/>
      <c r="FSV68" s="497"/>
      <c r="FSW68" s="497"/>
      <c r="FSX68" s="497"/>
      <c r="FSY68" s="497"/>
      <c r="FSZ68" s="497"/>
      <c r="FTA68" s="497"/>
      <c r="FTB68" s="497"/>
      <c r="FTC68" s="497"/>
      <c r="FTD68" s="497"/>
      <c r="FTE68" s="497"/>
      <c r="FTF68" s="497"/>
      <c r="FTG68" s="497"/>
      <c r="FTH68" s="497"/>
      <c r="FTI68" s="497"/>
      <c r="FTJ68" s="497"/>
      <c r="FTK68" s="497"/>
      <c r="FTL68" s="497"/>
      <c r="FTM68" s="497"/>
      <c r="FTN68" s="497"/>
      <c r="FTO68" s="497"/>
      <c r="FTP68" s="497"/>
      <c r="FTQ68" s="497"/>
      <c r="FTR68" s="497"/>
      <c r="FTS68" s="497"/>
      <c r="FTT68" s="497"/>
      <c r="FTU68" s="497"/>
      <c r="FTV68" s="497"/>
      <c r="FTW68" s="497"/>
      <c r="FTX68" s="497"/>
      <c r="FTY68" s="497"/>
      <c r="FTZ68" s="497"/>
      <c r="FUA68" s="497"/>
      <c r="FUB68" s="497"/>
      <c r="FUC68" s="497"/>
      <c r="FUD68" s="497"/>
      <c r="FUE68" s="497"/>
      <c r="FUF68" s="497"/>
      <c r="FUG68" s="497"/>
      <c r="FUH68" s="497"/>
      <c r="FUI68" s="497"/>
      <c r="FUJ68" s="497"/>
      <c r="FUK68" s="497"/>
      <c r="FUL68" s="497"/>
      <c r="FUM68" s="497"/>
      <c r="FUN68" s="497"/>
      <c r="FUO68" s="497"/>
      <c r="FUP68" s="497"/>
      <c r="FUQ68" s="497"/>
      <c r="FUR68" s="497"/>
      <c r="FUS68" s="497"/>
      <c r="FUT68" s="497"/>
      <c r="FUU68" s="497"/>
      <c r="FUV68" s="497"/>
      <c r="FUW68" s="497"/>
      <c r="FUX68" s="497"/>
      <c r="FUY68" s="497"/>
      <c r="FUZ68" s="497"/>
      <c r="FVA68" s="497"/>
      <c r="FVB68" s="497"/>
      <c r="FVC68" s="497"/>
      <c r="FVD68" s="497"/>
      <c r="FVE68" s="497"/>
      <c r="FVF68" s="497"/>
      <c r="FVG68" s="497"/>
      <c r="FVH68" s="497"/>
      <c r="FVI68" s="497"/>
      <c r="FVJ68" s="497"/>
      <c r="FVK68" s="497"/>
      <c r="FVL68" s="497"/>
      <c r="FVM68" s="497"/>
      <c r="FVN68" s="497"/>
      <c r="FVO68" s="497"/>
      <c r="FVP68" s="497"/>
      <c r="FVQ68" s="497"/>
      <c r="FVR68" s="497"/>
      <c r="FVS68" s="497"/>
      <c r="FVT68" s="497"/>
      <c r="FVU68" s="497"/>
      <c r="FVV68" s="497"/>
      <c r="FVW68" s="497"/>
      <c r="FVX68" s="497"/>
      <c r="FVY68" s="497"/>
      <c r="FVZ68" s="497"/>
      <c r="FWA68" s="497"/>
      <c r="FWB68" s="497"/>
      <c r="FWC68" s="497"/>
      <c r="FWD68" s="497"/>
      <c r="FWE68" s="497"/>
      <c r="FWF68" s="497"/>
      <c r="FWG68" s="497"/>
      <c r="FWH68" s="497"/>
      <c r="FWI68" s="497"/>
      <c r="FWJ68" s="497"/>
      <c r="FWK68" s="497"/>
      <c r="FWL68" s="497"/>
      <c r="FWM68" s="497"/>
      <c r="FWN68" s="497"/>
      <c r="FWO68" s="497"/>
      <c r="FWP68" s="497"/>
      <c r="FWQ68" s="497"/>
      <c r="FWR68" s="497"/>
      <c r="FWS68" s="497"/>
      <c r="FWT68" s="497"/>
      <c r="FWU68" s="497"/>
      <c r="FWV68" s="497"/>
      <c r="FWW68" s="497"/>
      <c r="FWX68" s="497"/>
      <c r="FWY68" s="497"/>
      <c r="FWZ68" s="497"/>
      <c r="FXA68" s="497"/>
      <c r="FXB68" s="497"/>
      <c r="FXC68" s="497"/>
      <c r="FXD68" s="497"/>
      <c r="FXE68" s="497"/>
      <c r="FXF68" s="497"/>
      <c r="FXG68" s="497"/>
      <c r="FXH68" s="497"/>
      <c r="FXI68" s="497"/>
      <c r="FXJ68" s="497"/>
      <c r="FXK68" s="497"/>
      <c r="FXL68" s="497"/>
      <c r="FXM68" s="497"/>
      <c r="FXN68" s="497"/>
      <c r="FXO68" s="497"/>
      <c r="FXP68" s="497"/>
      <c r="FXQ68" s="497"/>
      <c r="FXR68" s="497"/>
      <c r="FXS68" s="497"/>
      <c r="FXT68" s="497"/>
      <c r="FXU68" s="497"/>
      <c r="FXV68" s="497"/>
      <c r="FXW68" s="497"/>
      <c r="FXX68" s="497"/>
      <c r="FXY68" s="497"/>
      <c r="FXZ68" s="497"/>
      <c r="FYA68" s="497"/>
      <c r="FYB68" s="497"/>
      <c r="FYC68" s="497"/>
      <c r="FYD68" s="497"/>
      <c r="FYE68" s="497"/>
      <c r="FYF68" s="497"/>
      <c r="FYG68" s="497"/>
      <c r="FYH68" s="497"/>
      <c r="FYI68" s="497"/>
      <c r="FYJ68" s="497"/>
      <c r="FYK68" s="497"/>
      <c r="FYL68" s="497"/>
      <c r="FYM68" s="497"/>
      <c r="FYN68" s="497"/>
      <c r="FYO68" s="497"/>
      <c r="FYP68" s="497"/>
      <c r="FYQ68" s="497"/>
      <c r="FYR68" s="497"/>
      <c r="FYS68" s="497"/>
      <c r="FYT68" s="497"/>
      <c r="FYU68" s="497"/>
      <c r="FYV68" s="497"/>
      <c r="FYW68" s="497"/>
      <c r="FYX68" s="497"/>
      <c r="FYY68" s="497"/>
      <c r="FYZ68" s="497"/>
      <c r="FZA68" s="497"/>
      <c r="FZB68" s="497"/>
      <c r="FZC68" s="497"/>
      <c r="FZD68" s="497"/>
      <c r="FZE68" s="497"/>
      <c r="FZF68" s="497"/>
      <c r="FZG68" s="497"/>
      <c r="FZH68" s="497"/>
      <c r="FZI68" s="497"/>
      <c r="FZJ68" s="497"/>
      <c r="FZK68" s="497"/>
      <c r="FZL68" s="497"/>
      <c r="FZM68" s="497"/>
      <c r="FZN68" s="497"/>
      <c r="FZO68" s="497"/>
      <c r="FZP68" s="497"/>
      <c r="FZQ68" s="497"/>
      <c r="FZR68" s="497"/>
      <c r="FZS68" s="497"/>
      <c r="FZT68" s="497"/>
      <c r="FZU68" s="497"/>
      <c r="FZV68" s="497"/>
      <c r="FZW68" s="497"/>
      <c r="FZX68" s="497"/>
      <c r="FZY68" s="497"/>
      <c r="FZZ68" s="497"/>
      <c r="GAA68" s="497"/>
      <c r="GAB68" s="497"/>
      <c r="GAC68" s="497"/>
      <c r="GAD68" s="497"/>
      <c r="GAE68" s="497"/>
      <c r="GAF68" s="497"/>
      <c r="GAG68" s="497"/>
      <c r="GAH68" s="497"/>
      <c r="GAI68" s="497"/>
      <c r="GAJ68" s="497"/>
      <c r="GAK68" s="497"/>
      <c r="GAL68" s="497"/>
      <c r="GAM68" s="497"/>
      <c r="GAN68" s="497"/>
      <c r="GAO68" s="497"/>
      <c r="GAP68" s="497"/>
      <c r="GAQ68" s="497"/>
      <c r="GAR68" s="497"/>
      <c r="GAS68" s="497"/>
      <c r="GAT68" s="497"/>
      <c r="GAU68" s="497"/>
      <c r="GAV68" s="497"/>
      <c r="GAW68" s="497"/>
      <c r="GAX68" s="497"/>
      <c r="GAY68" s="497"/>
      <c r="GAZ68" s="497"/>
      <c r="GBA68" s="497"/>
      <c r="GBB68" s="497"/>
      <c r="GBC68" s="497"/>
      <c r="GBD68" s="497"/>
      <c r="GBE68" s="497"/>
      <c r="GBF68" s="497"/>
      <c r="GBG68" s="497"/>
      <c r="GBH68" s="497"/>
      <c r="GBI68" s="497"/>
      <c r="GBJ68" s="497"/>
      <c r="GBK68" s="497"/>
      <c r="GBL68" s="497"/>
      <c r="GBM68" s="497"/>
      <c r="GBN68" s="497"/>
      <c r="GBO68" s="497"/>
      <c r="GBP68" s="497"/>
      <c r="GBQ68" s="497"/>
      <c r="GBR68" s="497"/>
      <c r="GBS68" s="497"/>
      <c r="GBT68" s="497"/>
      <c r="GBU68" s="497"/>
      <c r="GBV68" s="497"/>
      <c r="GBW68" s="497"/>
      <c r="GBX68" s="497"/>
      <c r="GBY68" s="497"/>
      <c r="GBZ68" s="497"/>
      <c r="GCA68" s="497"/>
      <c r="GCB68" s="497"/>
      <c r="GCC68" s="497"/>
      <c r="GCD68" s="497"/>
      <c r="GCE68" s="497"/>
      <c r="GCF68" s="497"/>
      <c r="GCG68" s="497"/>
      <c r="GCH68" s="497"/>
      <c r="GCI68" s="497"/>
      <c r="GCJ68" s="497"/>
      <c r="GCK68" s="497"/>
      <c r="GCL68" s="497"/>
      <c r="GCM68" s="497"/>
      <c r="GCN68" s="497"/>
      <c r="GCO68" s="497"/>
      <c r="GCP68" s="497"/>
      <c r="GCQ68" s="497"/>
      <c r="GCR68" s="497"/>
      <c r="GCS68" s="497"/>
      <c r="GCT68" s="497"/>
      <c r="GCU68" s="497"/>
      <c r="GCV68" s="497"/>
      <c r="GCW68" s="497"/>
      <c r="GCX68" s="497"/>
      <c r="GCY68" s="497"/>
      <c r="GCZ68" s="497"/>
      <c r="GDA68" s="497"/>
      <c r="GDB68" s="497"/>
      <c r="GDC68" s="497"/>
      <c r="GDD68" s="497"/>
      <c r="GDE68" s="497"/>
      <c r="GDF68" s="497"/>
      <c r="GDG68" s="497"/>
      <c r="GDH68" s="497"/>
      <c r="GDI68" s="497"/>
      <c r="GDJ68" s="497"/>
      <c r="GDK68" s="497"/>
      <c r="GDL68" s="497"/>
      <c r="GDM68" s="497"/>
      <c r="GDN68" s="497"/>
      <c r="GDO68" s="497"/>
      <c r="GDP68" s="497"/>
      <c r="GDQ68" s="497"/>
      <c r="GDR68" s="497"/>
      <c r="GDS68" s="497"/>
      <c r="GDT68" s="497"/>
      <c r="GDU68" s="497"/>
      <c r="GDV68" s="497"/>
      <c r="GDW68" s="497"/>
      <c r="GDX68" s="497"/>
      <c r="GDY68" s="497"/>
      <c r="GDZ68" s="497"/>
      <c r="GEA68" s="497"/>
      <c r="GEB68" s="497"/>
      <c r="GEC68" s="497"/>
      <c r="GED68" s="497"/>
      <c r="GEE68" s="497"/>
      <c r="GEF68" s="497"/>
      <c r="GEG68" s="497"/>
      <c r="GEH68" s="497"/>
      <c r="GEI68" s="497"/>
      <c r="GEJ68" s="497"/>
      <c r="GEK68" s="497"/>
      <c r="GEL68" s="497"/>
      <c r="GEM68" s="497"/>
      <c r="GEN68" s="497"/>
      <c r="GEO68" s="497"/>
      <c r="GEP68" s="497"/>
      <c r="GEQ68" s="497"/>
      <c r="GER68" s="497"/>
      <c r="GES68" s="497"/>
      <c r="GET68" s="497"/>
      <c r="GEU68" s="497"/>
      <c r="GEV68" s="497"/>
      <c r="GEW68" s="497"/>
      <c r="GEX68" s="497"/>
      <c r="GEY68" s="497"/>
      <c r="GEZ68" s="497"/>
      <c r="GFA68" s="497"/>
      <c r="GFB68" s="497"/>
      <c r="GFC68" s="497"/>
      <c r="GFD68" s="497"/>
      <c r="GFE68" s="497"/>
      <c r="GFF68" s="497"/>
      <c r="GFG68" s="497"/>
      <c r="GFH68" s="497"/>
      <c r="GFI68" s="497"/>
      <c r="GFJ68" s="497"/>
      <c r="GFK68" s="497"/>
      <c r="GFL68" s="497"/>
      <c r="GFM68" s="497"/>
      <c r="GFN68" s="497"/>
      <c r="GFO68" s="497"/>
      <c r="GFP68" s="497"/>
      <c r="GFQ68" s="497"/>
      <c r="GFR68" s="497"/>
      <c r="GFS68" s="497"/>
      <c r="GFT68" s="497"/>
      <c r="GFU68" s="497"/>
      <c r="GFV68" s="497"/>
      <c r="GFW68" s="497"/>
      <c r="GFX68" s="497"/>
      <c r="GFY68" s="497"/>
      <c r="GFZ68" s="497"/>
      <c r="GGA68" s="497"/>
      <c r="GGB68" s="497"/>
      <c r="GGC68" s="497"/>
      <c r="GGD68" s="497"/>
      <c r="GGE68" s="497"/>
      <c r="GGF68" s="497"/>
      <c r="GGG68" s="497"/>
      <c r="GGH68" s="497"/>
      <c r="GGI68" s="497"/>
      <c r="GGJ68" s="497"/>
      <c r="GGK68" s="497"/>
      <c r="GGL68" s="497"/>
      <c r="GGM68" s="497"/>
      <c r="GGN68" s="497"/>
      <c r="GGO68" s="497"/>
      <c r="GGP68" s="497"/>
      <c r="GGQ68" s="497"/>
      <c r="GGR68" s="497"/>
      <c r="GGS68" s="497"/>
      <c r="GGT68" s="497"/>
      <c r="GGU68" s="497"/>
      <c r="GGV68" s="497"/>
      <c r="GGW68" s="497"/>
      <c r="GGX68" s="497"/>
      <c r="GGY68" s="497"/>
      <c r="GGZ68" s="497"/>
      <c r="GHA68" s="497"/>
      <c r="GHB68" s="497"/>
      <c r="GHC68" s="497"/>
      <c r="GHD68" s="497"/>
      <c r="GHE68" s="497"/>
      <c r="GHF68" s="497"/>
      <c r="GHG68" s="497"/>
      <c r="GHH68" s="497"/>
      <c r="GHI68" s="497"/>
      <c r="GHJ68" s="497"/>
      <c r="GHK68" s="497"/>
      <c r="GHL68" s="497"/>
      <c r="GHM68" s="497"/>
      <c r="GHN68" s="497"/>
      <c r="GHO68" s="497"/>
      <c r="GHP68" s="497"/>
      <c r="GHQ68" s="497"/>
      <c r="GHR68" s="497"/>
      <c r="GHS68" s="497"/>
      <c r="GHT68" s="497"/>
      <c r="GHU68" s="497"/>
      <c r="GHV68" s="497"/>
      <c r="GHW68" s="497"/>
      <c r="GHX68" s="497"/>
      <c r="GHY68" s="497"/>
      <c r="GHZ68" s="497"/>
      <c r="GIA68" s="497"/>
      <c r="GIB68" s="497"/>
      <c r="GIC68" s="497"/>
      <c r="GID68" s="497"/>
      <c r="GIE68" s="497"/>
      <c r="GIF68" s="497"/>
      <c r="GIG68" s="497"/>
      <c r="GIH68" s="497"/>
      <c r="GII68" s="497"/>
      <c r="GIJ68" s="497"/>
      <c r="GIK68" s="497"/>
      <c r="GIL68" s="497"/>
      <c r="GIM68" s="497"/>
      <c r="GIN68" s="497"/>
      <c r="GIO68" s="497"/>
      <c r="GIP68" s="497"/>
      <c r="GIQ68" s="497"/>
      <c r="GIR68" s="497"/>
      <c r="GIS68" s="497"/>
      <c r="GIT68" s="497"/>
      <c r="GIU68" s="497"/>
      <c r="GIV68" s="497"/>
      <c r="GIW68" s="497"/>
      <c r="GIX68" s="497"/>
      <c r="GIY68" s="497"/>
      <c r="GIZ68" s="497"/>
      <c r="GJA68" s="497"/>
      <c r="GJB68" s="497"/>
      <c r="GJC68" s="497"/>
      <c r="GJD68" s="497"/>
      <c r="GJE68" s="497"/>
      <c r="GJF68" s="497"/>
      <c r="GJG68" s="497"/>
      <c r="GJH68" s="497"/>
      <c r="GJI68" s="497"/>
      <c r="GJJ68" s="497"/>
      <c r="GJK68" s="497"/>
      <c r="GJL68" s="497"/>
      <c r="GJM68" s="497"/>
      <c r="GJN68" s="497"/>
      <c r="GJO68" s="497"/>
      <c r="GJP68" s="497"/>
      <c r="GJQ68" s="497"/>
      <c r="GJR68" s="497"/>
      <c r="GJS68" s="497"/>
      <c r="GJT68" s="497"/>
      <c r="GJU68" s="497"/>
      <c r="GJV68" s="497"/>
      <c r="GJW68" s="497"/>
      <c r="GJX68" s="497"/>
      <c r="GJY68" s="497"/>
      <c r="GJZ68" s="497"/>
      <c r="GKA68" s="497"/>
      <c r="GKB68" s="497"/>
      <c r="GKC68" s="497"/>
      <c r="GKD68" s="497"/>
      <c r="GKE68" s="497"/>
      <c r="GKF68" s="497"/>
      <c r="GKG68" s="497"/>
      <c r="GKH68" s="497"/>
      <c r="GKI68" s="497"/>
      <c r="GKJ68" s="497"/>
      <c r="GKK68" s="497"/>
      <c r="GKL68" s="497"/>
      <c r="GKM68" s="497"/>
      <c r="GKN68" s="497"/>
      <c r="GKO68" s="497"/>
      <c r="GKP68" s="497"/>
      <c r="GKQ68" s="497"/>
      <c r="GKR68" s="497"/>
      <c r="GKS68" s="497"/>
      <c r="GKT68" s="497"/>
      <c r="GKU68" s="497"/>
      <c r="GKV68" s="497"/>
      <c r="GKW68" s="497"/>
      <c r="GKX68" s="497"/>
      <c r="GKY68" s="497"/>
      <c r="GKZ68" s="497"/>
      <c r="GLA68" s="497"/>
      <c r="GLB68" s="497"/>
      <c r="GLC68" s="497"/>
      <c r="GLD68" s="497"/>
      <c r="GLE68" s="497"/>
      <c r="GLF68" s="497"/>
      <c r="GLG68" s="497"/>
      <c r="GLH68" s="497"/>
      <c r="GLI68" s="497"/>
      <c r="GLJ68" s="497"/>
      <c r="GLK68" s="497"/>
      <c r="GLL68" s="497"/>
      <c r="GLM68" s="497"/>
      <c r="GLN68" s="497"/>
      <c r="GLO68" s="497"/>
      <c r="GLP68" s="497"/>
      <c r="GLQ68" s="497"/>
      <c r="GLR68" s="497"/>
      <c r="GLS68" s="497"/>
      <c r="GLT68" s="497"/>
      <c r="GLU68" s="497"/>
      <c r="GLV68" s="497"/>
      <c r="GLW68" s="497"/>
      <c r="GLX68" s="497"/>
      <c r="GLY68" s="497"/>
      <c r="GLZ68" s="497"/>
      <c r="GMA68" s="497"/>
      <c r="GMB68" s="497"/>
      <c r="GMC68" s="497"/>
      <c r="GMD68" s="497"/>
      <c r="GME68" s="497"/>
      <c r="GMF68" s="497"/>
      <c r="GMG68" s="497"/>
      <c r="GMH68" s="497"/>
      <c r="GMI68" s="497"/>
      <c r="GMJ68" s="497"/>
      <c r="GMK68" s="497"/>
      <c r="GML68" s="497"/>
      <c r="GMM68" s="497"/>
      <c r="GMN68" s="497"/>
      <c r="GMO68" s="497"/>
      <c r="GMP68" s="497"/>
      <c r="GMQ68" s="497"/>
      <c r="GMR68" s="497"/>
      <c r="GMS68" s="497"/>
      <c r="GMT68" s="497"/>
      <c r="GMU68" s="497"/>
      <c r="GMV68" s="497"/>
      <c r="GMW68" s="497"/>
      <c r="GMX68" s="497"/>
      <c r="GMY68" s="497"/>
      <c r="GMZ68" s="497"/>
      <c r="GNA68" s="497"/>
      <c r="GNB68" s="497"/>
      <c r="GNC68" s="497"/>
      <c r="GND68" s="497"/>
      <c r="GNE68" s="497"/>
      <c r="GNF68" s="497"/>
      <c r="GNG68" s="497"/>
      <c r="GNH68" s="497"/>
      <c r="GNI68" s="497"/>
      <c r="GNJ68" s="497"/>
      <c r="GNK68" s="497"/>
      <c r="GNL68" s="497"/>
      <c r="GNM68" s="497"/>
      <c r="GNN68" s="497"/>
      <c r="GNO68" s="497"/>
      <c r="GNP68" s="497"/>
      <c r="GNQ68" s="497"/>
      <c r="GNR68" s="497"/>
      <c r="GNS68" s="497"/>
      <c r="GNT68" s="497"/>
      <c r="GNU68" s="497"/>
      <c r="GNV68" s="497"/>
      <c r="GNW68" s="497"/>
      <c r="GNX68" s="497"/>
      <c r="GNY68" s="497"/>
      <c r="GNZ68" s="497"/>
      <c r="GOA68" s="497"/>
      <c r="GOB68" s="497"/>
      <c r="GOC68" s="497"/>
      <c r="GOD68" s="497"/>
      <c r="GOE68" s="497"/>
      <c r="GOF68" s="497"/>
      <c r="GOG68" s="497"/>
      <c r="GOH68" s="497"/>
      <c r="GOI68" s="497"/>
      <c r="GOJ68" s="497"/>
      <c r="GOK68" s="497"/>
      <c r="GOL68" s="497"/>
      <c r="GOM68" s="497"/>
      <c r="GON68" s="497"/>
      <c r="GOO68" s="497"/>
      <c r="GOP68" s="497"/>
      <c r="GOQ68" s="497"/>
      <c r="GOR68" s="497"/>
      <c r="GOS68" s="497"/>
      <c r="GOT68" s="497"/>
      <c r="GOU68" s="497"/>
      <c r="GOV68" s="497"/>
      <c r="GOW68" s="497"/>
      <c r="GOX68" s="497"/>
      <c r="GOY68" s="497"/>
      <c r="GOZ68" s="497"/>
      <c r="GPA68" s="497"/>
      <c r="GPB68" s="497"/>
      <c r="GPC68" s="497"/>
      <c r="GPD68" s="497"/>
      <c r="GPE68" s="497"/>
      <c r="GPF68" s="497"/>
      <c r="GPG68" s="497"/>
      <c r="GPH68" s="497"/>
      <c r="GPI68" s="497"/>
      <c r="GPJ68" s="497"/>
      <c r="GPK68" s="497"/>
      <c r="GPL68" s="497"/>
      <c r="GPM68" s="497"/>
      <c r="GPN68" s="497"/>
      <c r="GPO68" s="497"/>
      <c r="GPP68" s="497"/>
      <c r="GPQ68" s="497"/>
      <c r="GPR68" s="497"/>
      <c r="GPS68" s="497"/>
      <c r="GPT68" s="497"/>
      <c r="GPU68" s="497"/>
      <c r="GPV68" s="497"/>
      <c r="GPW68" s="497"/>
      <c r="GPX68" s="497"/>
      <c r="GPY68" s="497"/>
      <c r="GPZ68" s="497"/>
      <c r="GQA68" s="497"/>
      <c r="GQB68" s="497"/>
      <c r="GQC68" s="497"/>
      <c r="GQD68" s="497"/>
      <c r="GQE68" s="497"/>
      <c r="GQF68" s="497"/>
      <c r="GQG68" s="497"/>
      <c r="GQH68" s="497"/>
      <c r="GQI68" s="497"/>
      <c r="GQJ68" s="497"/>
      <c r="GQK68" s="497"/>
      <c r="GQL68" s="497"/>
      <c r="GQM68" s="497"/>
      <c r="GQN68" s="497"/>
      <c r="GQO68" s="497"/>
      <c r="GQP68" s="497"/>
      <c r="GQQ68" s="497"/>
      <c r="GQR68" s="497"/>
      <c r="GQS68" s="497"/>
      <c r="GQT68" s="497"/>
      <c r="GQU68" s="497"/>
      <c r="GQV68" s="497"/>
      <c r="GQW68" s="497"/>
      <c r="GQX68" s="497"/>
      <c r="GQY68" s="497"/>
      <c r="GQZ68" s="497"/>
      <c r="GRA68" s="497"/>
      <c r="GRB68" s="497"/>
      <c r="GRC68" s="497"/>
      <c r="GRD68" s="497"/>
      <c r="GRE68" s="497"/>
      <c r="GRF68" s="497"/>
      <c r="GRG68" s="497"/>
      <c r="GRH68" s="497"/>
      <c r="GRI68" s="497"/>
      <c r="GRJ68" s="497"/>
      <c r="GRK68" s="497"/>
      <c r="GRL68" s="497"/>
      <c r="GRM68" s="497"/>
      <c r="GRN68" s="497"/>
      <c r="GRO68" s="497"/>
      <c r="GRP68" s="497"/>
      <c r="GRQ68" s="497"/>
      <c r="GRR68" s="497"/>
      <c r="GRS68" s="497"/>
      <c r="GRT68" s="497"/>
      <c r="GRU68" s="497"/>
      <c r="GRV68" s="497"/>
      <c r="GRW68" s="497"/>
      <c r="GRX68" s="497"/>
      <c r="GRY68" s="497"/>
      <c r="GRZ68" s="497"/>
      <c r="GSA68" s="497"/>
      <c r="GSB68" s="497"/>
      <c r="GSC68" s="497"/>
      <c r="GSD68" s="497"/>
      <c r="GSE68" s="497"/>
      <c r="GSF68" s="497"/>
      <c r="GSG68" s="497"/>
      <c r="GSH68" s="497"/>
      <c r="GSI68" s="497"/>
      <c r="GSJ68" s="497"/>
      <c r="GSK68" s="497"/>
      <c r="GSL68" s="497"/>
      <c r="GSM68" s="497"/>
      <c r="GSN68" s="497"/>
      <c r="GSO68" s="497"/>
      <c r="GSP68" s="497"/>
      <c r="GSQ68" s="497"/>
      <c r="GSR68" s="497"/>
      <c r="GSS68" s="497"/>
      <c r="GST68" s="497"/>
      <c r="GSU68" s="497"/>
      <c r="GSV68" s="497"/>
      <c r="GSW68" s="497"/>
      <c r="GSX68" s="497"/>
      <c r="GSY68" s="497"/>
      <c r="GSZ68" s="497"/>
      <c r="GTA68" s="497"/>
      <c r="GTB68" s="497"/>
      <c r="GTC68" s="497"/>
      <c r="GTD68" s="497"/>
      <c r="GTE68" s="497"/>
      <c r="GTF68" s="497"/>
      <c r="GTG68" s="497"/>
      <c r="GTH68" s="497"/>
      <c r="GTI68" s="497"/>
      <c r="GTJ68" s="497"/>
      <c r="GTK68" s="497"/>
      <c r="GTL68" s="497"/>
      <c r="GTM68" s="497"/>
      <c r="GTN68" s="497"/>
      <c r="GTO68" s="497"/>
      <c r="GTP68" s="497"/>
      <c r="GTQ68" s="497"/>
      <c r="GTR68" s="497"/>
      <c r="GTS68" s="497"/>
      <c r="GTT68" s="497"/>
      <c r="GTU68" s="497"/>
      <c r="GTV68" s="497"/>
      <c r="GTW68" s="497"/>
      <c r="GTX68" s="497"/>
      <c r="GTY68" s="497"/>
      <c r="GTZ68" s="497"/>
      <c r="GUA68" s="497"/>
      <c r="GUB68" s="497"/>
      <c r="GUC68" s="497"/>
      <c r="GUD68" s="497"/>
      <c r="GUE68" s="497"/>
      <c r="GUF68" s="497"/>
      <c r="GUG68" s="497"/>
      <c r="GUH68" s="497"/>
      <c r="GUI68" s="497"/>
      <c r="GUJ68" s="497"/>
      <c r="GUK68" s="497"/>
      <c r="GUL68" s="497"/>
      <c r="GUM68" s="497"/>
      <c r="GUN68" s="497"/>
      <c r="GUO68" s="497"/>
      <c r="GUP68" s="497"/>
      <c r="GUQ68" s="497"/>
      <c r="GUR68" s="497"/>
      <c r="GUS68" s="497"/>
      <c r="GUT68" s="497"/>
      <c r="GUU68" s="497"/>
      <c r="GUV68" s="497"/>
      <c r="GUW68" s="497"/>
      <c r="GUX68" s="497"/>
      <c r="GUY68" s="497"/>
      <c r="GUZ68" s="497"/>
      <c r="GVA68" s="497"/>
      <c r="GVB68" s="497"/>
      <c r="GVC68" s="497"/>
      <c r="GVD68" s="497"/>
      <c r="GVE68" s="497"/>
      <c r="GVF68" s="497"/>
      <c r="GVG68" s="497"/>
      <c r="GVH68" s="497"/>
      <c r="GVI68" s="497"/>
      <c r="GVJ68" s="497"/>
      <c r="GVK68" s="497"/>
      <c r="GVL68" s="497"/>
      <c r="GVM68" s="497"/>
      <c r="GVN68" s="497"/>
      <c r="GVO68" s="497"/>
      <c r="GVP68" s="497"/>
      <c r="GVQ68" s="497"/>
      <c r="GVR68" s="497"/>
      <c r="GVS68" s="497"/>
      <c r="GVT68" s="497"/>
      <c r="GVU68" s="497"/>
      <c r="GVV68" s="497"/>
      <c r="GVW68" s="497"/>
      <c r="GVX68" s="497"/>
      <c r="GVY68" s="497"/>
      <c r="GVZ68" s="497"/>
      <c r="GWA68" s="497"/>
      <c r="GWB68" s="497"/>
      <c r="GWC68" s="497"/>
      <c r="GWD68" s="497"/>
      <c r="GWE68" s="497"/>
      <c r="GWF68" s="497"/>
      <c r="GWG68" s="497"/>
      <c r="GWH68" s="497"/>
      <c r="GWI68" s="497"/>
      <c r="GWJ68" s="497"/>
      <c r="GWK68" s="497"/>
      <c r="GWL68" s="497"/>
      <c r="GWM68" s="497"/>
      <c r="GWN68" s="497"/>
      <c r="GWO68" s="497"/>
      <c r="GWP68" s="497"/>
      <c r="GWQ68" s="497"/>
      <c r="GWR68" s="497"/>
      <c r="GWS68" s="497"/>
      <c r="GWT68" s="497"/>
      <c r="GWU68" s="497"/>
      <c r="GWV68" s="497"/>
      <c r="GWW68" s="497"/>
      <c r="GWX68" s="497"/>
      <c r="GWY68" s="497"/>
      <c r="GWZ68" s="497"/>
      <c r="GXA68" s="497"/>
      <c r="GXB68" s="497"/>
      <c r="GXC68" s="497"/>
      <c r="GXD68" s="497"/>
      <c r="GXE68" s="497"/>
      <c r="GXF68" s="497"/>
      <c r="GXG68" s="497"/>
      <c r="GXH68" s="497"/>
      <c r="GXI68" s="497"/>
      <c r="GXJ68" s="497"/>
      <c r="GXK68" s="497"/>
      <c r="GXL68" s="497"/>
      <c r="GXM68" s="497"/>
      <c r="GXN68" s="497"/>
      <c r="GXO68" s="497"/>
      <c r="GXP68" s="497"/>
      <c r="GXQ68" s="497"/>
      <c r="GXR68" s="497"/>
      <c r="GXS68" s="497"/>
      <c r="GXT68" s="497"/>
      <c r="GXU68" s="497"/>
      <c r="GXV68" s="497"/>
      <c r="GXW68" s="497"/>
      <c r="GXX68" s="497"/>
      <c r="GXY68" s="497"/>
      <c r="GXZ68" s="497"/>
      <c r="GYA68" s="497"/>
      <c r="GYB68" s="497"/>
      <c r="GYC68" s="497"/>
      <c r="GYD68" s="497"/>
      <c r="GYE68" s="497"/>
      <c r="GYF68" s="497"/>
      <c r="GYG68" s="497"/>
      <c r="GYH68" s="497"/>
      <c r="GYI68" s="497"/>
      <c r="GYJ68" s="497"/>
      <c r="GYK68" s="497"/>
      <c r="GYL68" s="497"/>
      <c r="GYM68" s="497"/>
      <c r="GYN68" s="497"/>
      <c r="GYO68" s="497"/>
      <c r="GYP68" s="497"/>
      <c r="GYQ68" s="497"/>
      <c r="GYR68" s="497"/>
      <c r="GYS68" s="497"/>
      <c r="GYT68" s="497"/>
      <c r="GYU68" s="497"/>
      <c r="GYV68" s="497"/>
      <c r="GYW68" s="497"/>
      <c r="GYX68" s="497"/>
      <c r="GYY68" s="497"/>
      <c r="GYZ68" s="497"/>
      <c r="GZA68" s="497"/>
      <c r="GZB68" s="497"/>
      <c r="GZC68" s="497"/>
      <c r="GZD68" s="497"/>
      <c r="GZE68" s="497"/>
      <c r="GZF68" s="497"/>
      <c r="GZG68" s="497"/>
      <c r="GZH68" s="497"/>
      <c r="GZI68" s="497"/>
      <c r="GZJ68" s="497"/>
      <c r="GZK68" s="497"/>
      <c r="GZL68" s="497"/>
      <c r="GZM68" s="497"/>
      <c r="GZN68" s="497"/>
      <c r="GZO68" s="497"/>
      <c r="GZP68" s="497"/>
      <c r="GZQ68" s="497"/>
      <c r="GZR68" s="497"/>
      <c r="GZS68" s="497"/>
      <c r="GZT68" s="497"/>
      <c r="GZU68" s="497"/>
      <c r="GZV68" s="497"/>
      <c r="GZW68" s="497"/>
      <c r="GZX68" s="497"/>
      <c r="GZY68" s="497"/>
      <c r="GZZ68" s="497"/>
      <c r="HAA68" s="497"/>
      <c r="HAB68" s="497"/>
      <c r="HAC68" s="497"/>
      <c r="HAD68" s="497"/>
      <c r="HAE68" s="497"/>
      <c r="HAF68" s="497"/>
      <c r="HAG68" s="497"/>
      <c r="HAH68" s="497"/>
      <c r="HAI68" s="497"/>
      <c r="HAJ68" s="497"/>
      <c r="HAK68" s="497"/>
      <c r="HAL68" s="497"/>
      <c r="HAM68" s="497"/>
      <c r="HAN68" s="497"/>
      <c r="HAO68" s="497"/>
      <c r="HAP68" s="497"/>
      <c r="HAQ68" s="497"/>
      <c r="HAR68" s="497"/>
      <c r="HAS68" s="497"/>
      <c r="HAT68" s="497"/>
      <c r="HAU68" s="497"/>
      <c r="HAV68" s="497"/>
      <c r="HAW68" s="497"/>
      <c r="HAX68" s="497"/>
      <c r="HAY68" s="497"/>
      <c r="HAZ68" s="497"/>
      <c r="HBA68" s="497"/>
      <c r="HBB68" s="497"/>
      <c r="HBC68" s="497"/>
      <c r="HBD68" s="497"/>
      <c r="HBE68" s="497"/>
      <c r="HBF68" s="497"/>
      <c r="HBG68" s="497"/>
      <c r="HBH68" s="497"/>
      <c r="HBI68" s="497"/>
      <c r="HBJ68" s="497"/>
      <c r="HBK68" s="497"/>
      <c r="HBL68" s="497"/>
      <c r="HBM68" s="497"/>
      <c r="HBN68" s="497"/>
      <c r="HBO68" s="497"/>
      <c r="HBP68" s="497"/>
      <c r="HBQ68" s="497"/>
      <c r="HBR68" s="497"/>
      <c r="HBS68" s="497"/>
      <c r="HBT68" s="497"/>
      <c r="HBU68" s="497"/>
      <c r="HBV68" s="497"/>
      <c r="HBW68" s="497"/>
      <c r="HBX68" s="497"/>
      <c r="HBY68" s="497"/>
      <c r="HBZ68" s="497"/>
      <c r="HCA68" s="497"/>
      <c r="HCB68" s="497"/>
      <c r="HCC68" s="497"/>
      <c r="HCD68" s="497"/>
      <c r="HCE68" s="497"/>
      <c r="HCF68" s="497"/>
      <c r="HCG68" s="497"/>
      <c r="HCH68" s="497"/>
      <c r="HCI68" s="497"/>
      <c r="HCJ68" s="497"/>
      <c r="HCK68" s="497"/>
      <c r="HCL68" s="497"/>
      <c r="HCM68" s="497"/>
      <c r="HCN68" s="497"/>
      <c r="HCO68" s="497"/>
      <c r="HCP68" s="497"/>
      <c r="HCQ68" s="497"/>
      <c r="HCR68" s="497"/>
      <c r="HCS68" s="497"/>
      <c r="HCT68" s="497"/>
      <c r="HCU68" s="497"/>
      <c r="HCV68" s="497"/>
      <c r="HCW68" s="497"/>
      <c r="HCX68" s="497"/>
      <c r="HCY68" s="497"/>
      <c r="HCZ68" s="497"/>
      <c r="HDA68" s="497"/>
      <c r="HDB68" s="497"/>
      <c r="HDC68" s="497"/>
      <c r="HDD68" s="497"/>
      <c r="HDE68" s="497"/>
      <c r="HDF68" s="497"/>
      <c r="HDG68" s="497"/>
      <c r="HDH68" s="497"/>
      <c r="HDI68" s="497"/>
      <c r="HDJ68" s="497"/>
      <c r="HDK68" s="497"/>
      <c r="HDL68" s="497"/>
      <c r="HDM68" s="497"/>
      <c r="HDN68" s="497"/>
      <c r="HDO68" s="497"/>
      <c r="HDP68" s="497"/>
      <c r="HDQ68" s="497"/>
      <c r="HDR68" s="497"/>
      <c r="HDS68" s="497"/>
      <c r="HDT68" s="497"/>
      <c r="HDU68" s="497"/>
      <c r="HDV68" s="497"/>
      <c r="HDW68" s="497"/>
      <c r="HDX68" s="497"/>
      <c r="HDY68" s="497"/>
      <c r="HDZ68" s="497"/>
      <c r="HEA68" s="497"/>
      <c r="HEB68" s="497"/>
      <c r="HEC68" s="497"/>
      <c r="HED68" s="497"/>
      <c r="HEE68" s="497"/>
      <c r="HEF68" s="497"/>
      <c r="HEG68" s="497"/>
      <c r="HEH68" s="497"/>
      <c r="HEI68" s="497"/>
      <c r="HEJ68" s="497"/>
      <c r="HEK68" s="497"/>
      <c r="HEL68" s="497"/>
      <c r="HEM68" s="497"/>
      <c r="HEN68" s="497"/>
      <c r="HEO68" s="497"/>
      <c r="HEP68" s="497"/>
      <c r="HEQ68" s="497"/>
      <c r="HER68" s="497"/>
      <c r="HES68" s="497"/>
      <c r="HET68" s="497"/>
      <c r="HEU68" s="497"/>
      <c r="HEV68" s="497"/>
      <c r="HEW68" s="497"/>
      <c r="HEX68" s="497"/>
      <c r="HEY68" s="497"/>
      <c r="HEZ68" s="497"/>
      <c r="HFA68" s="497"/>
      <c r="HFB68" s="497"/>
      <c r="HFC68" s="497"/>
      <c r="HFD68" s="497"/>
      <c r="HFE68" s="497"/>
      <c r="HFF68" s="497"/>
      <c r="HFG68" s="497"/>
      <c r="HFH68" s="497"/>
      <c r="HFI68" s="497"/>
      <c r="HFJ68" s="497"/>
      <c r="HFK68" s="497"/>
      <c r="HFL68" s="497"/>
      <c r="HFM68" s="497"/>
      <c r="HFN68" s="497"/>
      <c r="HFO68" s="497"/>
      <c r="HFP68" s="497"/>
      <c r="HFQ68" s="497"/>
      <c r="HFR68" s="497"/>
      <c r="HFS68" s="497"/>
      <c r="HFT68" s="497"/>
      <c r="HFU68" s="497"/>
      <c r="HFV68" s="497"/>
      <c r="HFW68" s="497"/>
      <c r="HFX68" s="497"/>
      <c r="HFY68" s="497"/>
      <c r="HFZ68" s="497"/>
      <c r="HGA68" s="497"/>
      <c r="HGB68" s="497"/>
      <c r="HGC68" s="497"/>
      <c r="HGD68" s="497"/>
      <c r="HGE68" s="497"/>
      <c r="HGF68" s="497"/>
      <c r="HGG68" s="497"/>
      <c r="HGH68" s="497"/>
      <c r="HGI68" s="497"/>
      <c r="HGJ68" s="497"/>
      <c r="HGK68" s="497"/>
      <c r="HGL68" s="497"/>
      <c r="HGM68" s="497"/>
      <c r="HGN68" s="497"/>
      <c r="HGO68" s="497"/>
      <c r="HGP68" s="497"/>
      <c r="HGQ68" s="497"/>
      <c r="HGR68" s="497"/>
      <c r="HGS68" s="497"/>
      <c r="HGT68" s="497"/>
      <c r="HGU68" s="497"/>
      <c r="HGV68" s="497"/>
      <c r="HGW68" s="497"/>
      <c r="HGX68" s="497"/>
      <c r="HGY68" s="497"/>
      <c r="HGZ68" s="497"/>
      <c r="HHA68" s="497"/>
      <c r="HHB68" s="497"/>
      <c r="HHC68" s="497"/>
      <c r="HHD68" s="497"/>
      <c r="HHE68" s="497"/>
      <c r="HHF68" s="497"/>
      <c r="HHG68" s="497"/>
      <c r="HHH68" s="497"/>
      <c r="HHI68" s="497"/>
      <c r="HHJ68" s="497"/>
      <c r="HHK68" s="497"/>
      <c r="HHL68" s="497"/>
      <c r="HHM68" s="497"/>
      <c r="HHN68" s="497"/>
      <c r="HHO68" s="497"/>
      <c r="HHP68" s="497"/>
      <c r="HHQ68" s="497"/>
      <c r="HHR68" s="497"/>
      <c r="HHS68" s="497"/>
      <c r="HHT68" s="497"/>
      <c r="HHU68" s="497"/>
      <c r="HHV68" s="497"/>
      <c r="HHW68" s="497"/>
      <c r="HHX68" s="497"/>
      <c r="HHY68" s="497"/>
      <c r="HHZ68" s="497"/>
      <c r="HIA68" s="497"/>
      <c r="HIB68" s="497"/>
      <c r="HIC68" s="497"/>
      <c r="HID68" s="497"/>
      <c r="HIE68" s="497"/>
      <c r="HIF68" s="497"/>
      <c r="HIG68" s="497"/>
      <c r="HIH68" s="497"/>
      <c r="HII68" s="497"/>
      <c r="HIJ68" s="497"/>
      <c r="HIK68" s="497"/>
      <c r="HIL68" s="497"/>
      <c r="HIM68" s="497"/>
      <c r="HIN68" s="497"/>
      <c r="HIO68" s="497"/>
      <c r="HIP68" s="497"/>
      <c r="HIQ68" s="497"/>
      <c r="HIR68" s="497"/>
      <c r="HIS68" s="497"/>
      <c r="HIT68" s="497"/>
      <c r="HIU68" s="497"/>
      <c r="HIV68" s="497"/>
      <c r="HIW68" s="497"/>
      <c r="HIX68" s="497"/>
      <c r="HIY68" s="497"/>
      <c r="HIZ68" s="497"/>
      <c r="HJA68" s="497"/>
      <c r="HJB68" s="497"/>
      <c r="HJC68" s="497"/>
      <c r="HJD68" s="497"/>
      <c r="HJE68" s="497"/>
      <c r="HJF68" s="497"/>
      <c r="HJG68" s="497"/>
      <c r="HJH68" s="497"/>
      <c r="HJI68" s="497"/>
      <c r="HJJ68" s="497"/>
      <c r="HJK68" s="497"/>
      <c r="HJL68" s="497"/>
      <c r="HJM68" s="497"/>
      <c r="HJN68" s="497"/>
      <c r="HJO68" s="497"/>
      <c r="HJP68" s="497"/>
      <c r="HJQ68" s="497"/>
      <c r="HJR68" s="497"/>
      <c r="HJS68" s="497"/>
      <c r="HJT68" s="497"/>
      <c r="HJU68" s="497"/>
      <c r="HJV68" s="497"/>
      <c r="HJW68" s="497"/>
      <c r="HJX68" s="497"/>
      <c r="HJY68" s="497"/>
      <c r="HJZ68" s="497"/>
      <c r="HKA68" s="497"/>
      <c r="HKB68" s="497"/>
      <c r="HKC68" s="497"/>
      <c r="HKD68" s="497"/>
      <c r="HKE68" s="497"/>
      <c r="HKF68" s="497"/>
      <c r="HKG68" s="497"/>
      <c r="HKH68" s="497"/>
      <c r="HKI68" s="497"/>
      <c r="HKJ68" s="497"/>
      <c r="HKK68" s="497"/>
      <c r="HKL68" s="497"/>
      <c r="HKM68" s="497"/>
      <c r="HKN68" s="497"/>
      <c r="HKO68" s="497"/>
      <c r="HKP68" s="497"/>
      <c r="HKQ68" s="497"/>
      <c r="HKR68" s="497"/>
      <c r="HKS68" s="497"/>
      <c r="HKT68" s="497"/>
      <c r="HKU68" s="497"/>
      <c r="HKV68" s="497"/>
      <c r="HKW68" s="497"/>
      <c r="HKX68" s="497"/>
      <c r="HKY68" s="497"/>
      <c r="HKZ68" s="497"/>
      <c r="HLA68" s="497"/>
      <c r="HLB68" s="497"/>
      <c r="HLC68" s="497"/>
      <c r="HLD68" s="497"/>
      <c r="HLE68" s="497"/>
      <c r="HLF68" s="497"/>
      <c r="HLG68" s="497"/>
      <c r="HLH68" s="497"/>
      <c r="HLI68" s="497"/>
      <c r="HLJ68" s="497"/>
      <c r="HLK68" s="497"/>
      <c r="HLL68" s="497"/>
      <c r="HLM68" s="497"/>
      <c r="HLN68" s="497"/>
      <c r="HLO68" s="497"/>
      <c r="HLP68" s="497"/>
      <c r="HLQ68" s="497"/>
      <c r="HLR68" s="497"/>
      <c r="HLS68" s="497"/>
      <c r="HLT68" s="497"/>
      <c r="HLU68" s="497"/>
      <c r="HLV68" s="497"/>
      <c r="HLW68" s="497"/>
      <c r="HLX68" s="497"/>
      <c r="HLY68" s="497"/>
      <c r="HLZ68" s="497"/>
      <c r="HMA68" s="497"/>
      <c r="HMB68" s="497"/>
      <c r="HMC68" s="497"/>
      <c r="HMD68" s="497"/>
      <c r="HME68" s="497"/>
      <c r="HMF68" s="497"/>
      <c r="HMG68" s="497"/>
      <c r="HMH68" s="497"/>
      <c r="HMI68" s="497"/>
      <c r="HMJ68" s="497"/>
      <c r="HMK68" s="497"/>
      <c r="HML68" s="497"/>
      <c r="HMM68" s="497"/>
      <c r="HMN68" s="497"/>
      <c r="HMO68" s="497"/>
      <c r="HMP68" s="497"/>
      <c r="HMQ68" s="497"/>
      <c r="HMR68" s="497"/>
      <c r="HMS68" s="497"/>
      <c r="HMT68" s="497"/>
      <c r="HMU68" s="497"/>
      <c r="HMV68" s="497"/>
      <c r="HMW68" s="497"/>
      <c r="HMX68" s="497"/>
      <c r="HMY68" s="497"/>
      <c r="HMZ68" s="497"/>
      <c r="HNA68" s="497"/>
      <c r="HNB68" s="497"/>
      <c r="HNC68" s="497"/>
      <c r="HND68" s="497"/>
      <c r="HNE68" s="497"/>
      <c r="HNF68" s="497"/>
      <c r="HNG68" s="497"/>
      <c r="HNH68" s="497"/>
      <c r="HNI68" s="497"/>
      <c r="HNJ68" s="497"/>
      <c r="HNK68" s="497"/>
      <c r="HNL68" s="497"/>
      <c r="HNM68" s="497"/>
      <c r="HNN68" s="497"/>
      <c r="HNO68" s="497"/>
      <c r="HNP68" s="497"/>
      <c r="HNQ68" s="497"/>
      <c r="HNR68" s="497"/>
      <c r="HNS68" s="497"/>
      <c r="HNT68" s="497"/>
      <c r="HNU68" s="497"/>
      <c r="HNV68" s="497"/>
      <c r="HNW68" s="497"/>
      <c r="HNX68" s="497"/>
      <c r="HNY68" s="497"/>
      <c r="HNZ68" s="497"/>
      <c r="HOA68" s="497"/>
      <c r="HOB68" s="497"/>
      <c r="HOC68" s="497"/>
      <c r="HOD68" s="497"/>
      <c r="HOE68" s="497"/>
      <c r="HOF68" s="497"/>
      <c r="HOG68" s="497"/>
      <c r="HOH68" s="497"/>
      <c r="HOI68" s="497"/>
      <c r="HOJ68" s="497"/>
      <c r="HOK68" s="497"/>
      <c r="HOL68" s="497"/>
      <c r="HOM68" s="497"/>
      <c r="HON68" s="497"/>
      <c r="HOO68" s="497"/>
      <c r="HOP68" s="497"/>
      <c r="HOQ68" s="497"/>
      <c r="HOR68" s="497"/>
      <c r="HOS68" s="497"/>
      <c r="HOT68" s="497"/>
      <c r="HOU68" s="497"/>
      <c r="HOV68" s="497"/>
      <c r="HOW68" s="497"/>
      <c r="HOX68" s="497"/>
      <c r="HOY68" s="497"/>
      <c r="HOZ68" s="497"/>
      <c r="HPA68" s="497"/>
      <c r="HPB68" s="497"/>
      <c r="HPC68" s="497"/>
      <c r="HPD68" s="497"/>
      <c r="HPE68" s="497"/>
      <c r="HPF68" s="497"/>
      <c r="HPG68" s="497"/>
      <c r="HPH68" s="497"/>
      <c r="HPI68" s="497"/>
      <c r="HPJ68" s="497"/>
      <c r="HPK68" s="497"/>
      <c r="HPL68" s="497"/>
      <c r="HPM68" s="497"/>
      <c r="HPN68" s="497"/>
      <c r="HPO68" s="497"/>
      <c r="HPP68" s="497"/>
      <c r="HPQ68" s="497"/>
      <c r="HPR68" s="497"/>
      <c r="HPS68" s="497"/>
      <c r="HPT68" s="497"/>
      <c r="HPU68" s="497"/>
      <c r="HPV68" s="497"/>
      <c r="HPW68" s="497"/>
      <c r="HPX68" s="497"/>
      <c r="HPY68" s="497"/>
      <c r="HPZ68" s="497"/>
      <c r="HQA68" s="497"/>
      <c r="HQB68" s="497"/>
      <c r="HQC68" s="497"/>
      <c r="HQD68" s="497"/>
      <c r="HQE68" s="497"/>
      <c r="HQF68" s="497"/>
      <c r="HQG68" s="497"/>
      <c r="HQH68" s="497"/>
      <c r="HQI68" s="497"/>
      <c r="HQJ68" s="497"/>
      <c r="HQK68" s="497"/>
      <c r="HQL68" s="497"/>
      <c r="HQM68" s="497"/>
      <c r="HQN68" s="497"/>
      <c r="HQO68" s="497"/>
      <c r="HQP68" s="497"/>
      <c r="HQQ68" s="497"/>
      <c r="HQR68" s="497"/>
      <c r="HQS68" s="497"/>
      <c r="HQT68" s="497"/>
      <c r="HQU68" s="497"/>
      <c r="HQV68" s="497"/>
      <c r="HQW68" s="497"/>
      <c r="HQX68" s="497"/>
      <c r="HQY68" s="497"/>
      <c r="HQZ68" s="497"/>
      <c r="HRA68" s="497"/>
      <c r="HRB68" s="497"/>
      <c r="HRC68" s="497"/>
      <c r="HRD68" s="497"/>
      <c r="HRE68" s="497"/>
      <c r="HRF68" s="497"/>
      <c r="HRG68" s="497"/>
      <c r="HRH68" s="497"/>
      <c r="HRI68" s="497"/>
      <c r="HRJ68" s="497"/>
      <c r="HRK68" s="497"/>
      <c r="HRL68" s="497"/>
      <c r="HRM68" s="497"/>
      <c r="HRN68" s="497"/>
      <c r="HRO68" s="497"/>
      <c r="HRP68" s="497"/>
      <c r="HRQ68" s="497"/>
      <c r="HRR68" s="497"/>
      <c r="HRS68" s="497"/>
      <c r="HRT68" s="497"/>
      <c r="HRU68" s="497"/>
      <c r="HRV68" s="497"/>
      <c r="HRW68" s="497"/>
      <c r="HRX68" s="497"/>
      <c r="HRY68" s="497"/>
      <c r="HRZ68" s="497"/>
      <c r="HSA68" s="497"/>
      <c r="HSB68" s="497"/>
      <c r="HSC68" s="497"/>
      <c r="HSD68" s="497"/>
      <c r="HSE68" s="497"/>
      <c r="HSF68" s="497"/>
      <c r="HSG68" s="497"/>
      <c r="HSH68" s="497"/>
      <c r="HSI68" s="497"/>
      <c r="HSJ68" s="497"/>
      <c r="HSK68" s="497"/>
      <c r="HSL68" s="497"/>
      <c r="HSM68" s="497"/>
      <c r="HSN68" s="497"/>
      <c r="HSO68" s="497"/>
      <c r="HSP68" s="497"/>
      <c r="HSQ68" s="497"/>
      <c r="HSR68" s="497"/>
      <c r="HSS68" s="497"/>
      <c r="HST68" s="497"/>
      <c r="HSU68" s="497"/>
      <c r="HSV68" s="497"/>
      <c r="HSW68" s="497"/>
      <c r="HSX68" s="497"/>
      <c r="HSY68" s="497"/>
      <c r="HSZ68" s="497"/>
      <c r="HTA68" s="497"/>
      <c r="HTB68" s="497"/>
      <c r="HTC68" s="497"/>
      <c r="HTD68" s="497"/>
      <c r="HTE68" s="497"/>
      <c r="HTF68" s="497"/>
      <c r="HTG68" s="497"/>
      <c r="HTH68" s="497"/>
      <c r="HTI68" s="497"/>
      <c r="HTJ68" s="497"/>
      <c r="HTK68" s="497"/>
      <c r="HTL68" s="497"/>
      <c r="HTM68" s="497"/>
      <c r="HTN68" s="497"/>
      <c r="HTO68" s="497"/>
      <c r="HTP68" s="497"/>
      <c r="HTQ68" s="497"/>
      <c r="HTR68" s="497"/>
      <c r="HTS68" s="497"/>
      <c r="HTT68" s="497"/>
      <c r="HTU68" s="497"/>
      <c r="HTV68" s="497"/>
      <c r="HTW68" s="497"/>
      <c r="HTX68" s="497"/>
      <c r="HTY68" s="497"/>
      <c r="HTZ68" s="497"/>
      <c r="HUA68" s="497"/>
      <c r="HUB68" s="497"/>
      <c r="HUC68" s="497"/>
      <c r="HUD68" s="497"/>
      <c r="HUE68" s="497"/>
      <c r="HUF68" s="497"/>
      <c r="HUG68" s="497"/>
      <c r="HUH68" s="497"/>
      <c r="HUI68" s="497"/>
      <c r="HUJ68" s="497"/>
      <c r="HUK68" s="497"/>
      <c r="HUL68" s="497"/>
      <c r="HUM68" s="497"/>
      <c r="HUN68" s="497"/>
      <c r="HUO68" s="497"/>
      <c r="HUP68" s="497"/>
      <c r="HUQ68" s="497"/>
      <c r="HUR68" s="497"/>
      <c r="HUS68" s="497"/>
      <c r="HUT68" s="497"/>
      <c r="HUU68" s="497"/>
      <c r="HUV68" s="497"/>
      <c r="HUW68" s="497"/>
      <c r="HUX68" s="497"/>
      <c r="HUY68" s="497"/>
      <c r="HUZ68" s="497"/>
      <c r="HVA68" s="497"/>
      <c r="HVB68" s="497"/>
      <c r="HVC68" s="497"/>
      <c r="HVD68" s="497"/>
      <c r="HVE68" s="497"/>
      <c r="HVF68" s="497"/>
      <c r="HVG68" s="497"/>
      <c r="HVH68" s="497"/>
      <c r="HVI68" s="497"/>
      <c r="HVJ68" s="497"/>
      <c r="HVK68" s="497"/>
      <c r="HVL68" s="497"/>
      <c r="HVM68" s="497"/>
      <c r="HVN68" s="497"/>
      <c r="HVO68" s="497"/>
      <c r="HVP68" s="497"/>
      <c r="HVQ68" s="497"/>
      <c r="HVR68" s="497"/>
      <c r="HVS68" s="497"/>
      <c r="HVT68" s="497"/>
      <c r="HVU68" s="497"/>
      <c r="HVV68" s="497"/>
      <c r="HVW68" s="497"/>
      <c r="HVX68" s="497"/>
      <c r="HVY68" s="497"/>
      <c r="HVZ68" s="497"/>
      <c r="HWA68" s="497"/>
      <c r="HWB68" s="497"/>
      <c r="HWC68" s="497"/>
      <c r="HWD68" s="497"/>
      <c r="HWE68" s="497"/>
      <c r="HWF68" s="497"/>
      <c r="HWG68" s="497"/>
      <c r="HWH68" s="497"/>
      <c r="HWI68" s="497"/>
      <c r="HWJ68" s="497"/>
      <c r="HWK68" s="497"/>
      <c r="HWL68" s="497"/>
      <c r="HWM68" s="497"/>
      <c r="HWN68" s="497"/>
      <c r="HWO68" s="497"/>
      <c r="HWP68" s="497"/>
      <c r="HWQ68" s="497"/>
      <c r="HWR68" s="497"/>
      <c r="HWS68" s="497"/>
      <c r="HWT68" s="497"/>
      <c r="HWU68" s="497"/>
      <c r="HWV68" s="497"/>
      <c r="HWW68" s="497"/>
      <c r="HWX68" s="497"/>
      <c r="HWY68" s="497"/>
      <c r="HWZ68" s="497"/>
      <c r="HXA68" s="497"/>
      <c r="HXB68" s="497"/>
      <c r="HXC68" s="497"/>
      <c r="HXD68" s="497"/>
      <c r="HXE68" s="497"/>
      <c r="HXF68" s="497"/>
      <c r="HXG68" s="497"/>
      <c r="HXH68" s="497"/>
      <c r="HXI68" s="497"/>
      <c r="HXJ68" s="497"/>
      <c r="HXK68" s="497"/>
      <c r="HXL68" s="497"/>
      <c r="HXM68" s="497"/>
      <c r="HXN68" s="497"/>
      <c r="HXO68" s="497"/>
      <c r="HXP68" s="497"/>
      <c r="HXQ68" s="497"/>
      <c r="HXR68" s="497"/>
      <c r="HXS68" s="497"/>
      <c r="HXT68" s="497"/>
      <c r="HXU68" s="497"/>
      <c r="HXV68" s="497"/>
      <c r="HXW68" s="497"/>
      <c r="HXX68" s="497"/>
      <c r="HXY68" s="497"/>
      <c r="HXZ68" s="497"/>
      <c r="HYA68" s="497"/>
      <c r="HYB68" s="497"/>
      <c r="HYC68" s="497"/>
      <c r="HYD68" s="497"/>
      <c r="HYE68" s="497"/>
      <c r="HYF68" s="497"/>
      <c r="HYG68" s="497"/>
      <c r="HYH68" s="497"/>
      <c r="HYI68" s="497"/>
      <c r="HYJ68" s="497"/>
      <c r="HYK68" s="497"/>
      <c r="HYL68" s="497"/>
      <c r="HYM68" s="497"/>
      <c r="HYN68" s="497"/>
      <c r="HYO68" s="497"/>
      <c r="HYP68" s="497"/>
      <c r="HYQ68" s="497"/>
      <c r="HYR68" s="497"/>
      <c r="HYS68" s="497"/>
      <c r="HYT68" s="497"/>
      <c r="HYU68" s="497"/>
      <c r="HYV68" s="497"/>
      <c r="HYW68" s="497"/>
      <c r="HYX68" s="497"/>
      <c r="HYY68" s="497"/>
      <c r="HYZ68" s="497"/>
      <c r="HZA68" s="497"/>
      <c r="HZB68" s="497"/>
      <c r="HZC68" s="497"/>
      <c r="HZD68" s="497"/>
      <c r="HZE68" s="497"/>
      <c r="HZF68" s="497"/>
      <c r="HZG68" s="497"/>
      <c r="HZH68" s="497"/>
      <c r="HZI68" s="497"/>
      <c r="HZJ68" s="497"/>
      <c r="HZK68" s="497"/>
      <c r="HZL68" s="497"/>
      <c r="HZM68" s="497"/>
      <c r="HZN68" s="497"/>
      <c r="HZO68" s="497"/>
      <c r="HZP68" s="497"/>
      <c r="HZQ68" s="497"/>
      <c r="HZR68" s="497"/>
      <c r="HZS68" s="497"/>
      <c r="HZT68" s="497"/>
      <c r="HZU68" s="497"/>
      <c r="HZV68" s="497"/>
      <c r="HZW68" s="497"/>
      <c r="HZX68" s="497"/>
      <c r="HZY68" s="497"/>
      <c r="HZZ68" s="497"/>
      <c r="IAA68" s="497"/>
      <c r="IAB68" s="497"/>
      <c r="IAC68" s="497"/>
      <c r="IAD68" s="497"/>
      <c r="IAE68" s="497"/>
      <c r="IAF68" s="497"/>
      <c r="IAG68" s="497"/>
      <c r="IAH68" s="497"/>
      <c r="IAI68" s="497"/>
      <c r="IAJ68" s="497"/>
      <c r="IAK68" s="497"/>
      <c r="IAL68" s="497"/>
      <c r="IAM68" s="497"/>
      <c r="IAN68" s="497"/>
      <c r="IAO68" s="497"/>
      <c r="IAP68" s="497"/>
      <c r="IAQ68" s="497"/>
      <c r="IAR68" s="497"/>
      <c r="IAS68" s="497"/>
      <c r="IAT68" s="497"/>
      <c r="IAU68" s="497"/>
      <c r="IAV68" s="497"/>
      <c r="IAW68" s="497"/>
      <c r="IAX68" s="497"/>
      <c r="IAY68" s="497"/>
      <c r="IAZ68" s="497"/>
      <c r="IBA68" s="497"/>
      <c r="IBB68" s="497"/>
      <c r="IBC68" s="497"/>
      <c r="IBD68" s="497"/>
      <c r="IBE68" s="497"/>
      <c r="IBF68" s="497"/>
      <c r="IBG68" s="497"/>
      <c r="IBH68" s="497"/>
      <c r="IBI68" s="497"/>
      <c r="IBJ68" s="497"/>
      <c r="IBK68" s="497"/>
      <c r="IBL68" s="497"/>
      <c r="IBM68" s="497"/>
      <c r="IBN68" s="497"/>
      <c r="IBO68" s="497"/>
      <c r="IBP68" s="497"/>
      <c r="IBQ68" s="497"/>
      <c r="IBR68" s="497"/>
      <c r="IBS68" s="497"/>
      <c r="IBT68" s="497"/>
      <c r="IBU68" s="497"/>
      <c r="IBV68" s="497"/>
      <c r="IBW68" s="497"/>
      <c r="IBX68" s="497"/>
      <c r="IBY68" s="497"/>
      <c r="IBZ68" s="497"/>
      <c r="ICA68" s="497"/>
      <c r="ICB68" s="497"/>
      <c r="ICC68" s="497"/>
      <c r="ICD68" s="497"/>
      <c r="ICE68" s="497"/>
      <c r="ICF68" s="497"/>
      <c r="ICG68" s="497"/>
      <c r="ICH68" s="497"/>
      <c r="ICI68" s="497"/>
      <c r="ICJ68" s="497"/>
      <c r="ICK68" s="497"/>
      <c r="ICL68" s="497"/>
      <c r="ICM68" s="497"/>
      <c r="ICN68" s="497"/>
      <c r="ICO68" s="497"/>
      <c r="ICP68" s="497"/>
      <c r="ICQ68" s="497"/>
      <c r="ICR68" s="497"/>
      <c r="ICS68" s="497"/>
      <c r="ICT68" s="497"/>
      <c r="ICU68" s="497"/>
      <c r="ICV68" s="497"/>
      <c r="ICW68" s="497"/>
      <c r="ICX68" s="497"/>
      <c r="ICY68" s="497"/>
      <c r="ICZ68" s="497"/>
      <c r="IDA68" s="497"/>
      <c r="IDB68" s="497"/>
      <c r="IDC68" s="497"/>
      <c r="IDD68" s="497"/>
      <c r="IDE68" s="497"/>
      <c r="IDF68" s="497"/>
      <c r="IDG68" s="497"/>
      <c r="IDH68" s="497"/>
      <c r="IDI68" s="497"/>
      <c r="IDJ68" s="497"/>
      <c r="IDK68" s="497"/>
      <c r="IDL68" s="497"/>
      <c r="IDM68" s="497"/>
      <c r="IDN68" s="497"/>
      <c r="IDO68" s="497"/>
      <c r="IDP68" s="497"/>
      <c r="IDQ68" s="497"/>
      <c r="IDR68" s="497"/>
      <c r="IDS68" s="497"/>
      <c r="IDT68" s="497"/>
      <c r="IDU68" s="497"/>
      <c r="IDV68" s="497"/>
      <c r="IDW68" s="497"/>
      <c r="IDX68" s="497"/>
      <c r="IDY68" s="497"/>
      <c r="IDZ68" s="497"/>
      <c r="IEA68" s="497"/>
      <c r="IEB68" s="497"/>
      <c r="IEC68" s="497"/>
      <c r="IED68" s="497"/>
      <c r="IEE68" s="497"/>
      <c r="IEF68" s="497"/>
      <c r="IEG68" s="497"/>
      <c r="IEH68" s="497"/>
      <c r="IEI68" s="497"/>
      <c r="IEJ68" s="497"/>
      <c r="IEK68" s="497"/>
      <c r="IEL68" s="497"/>
      <c r="IEM68" s="497"/>
      <c r="IEN68" s="497"/>
      <c r="IEO68" s="497"/>
      <c r="IEP68" s="497"/>
      <c r="IEQ68" s="497"/>
      <c r="IER68" s="497"/>
      <c r="IES68" s="497"/>
      <c r="IET68" s="497"/>
      <c r="IEU68" s="497"/>
      <c r="IEV68" s="497"/>
      <c r="IEW68" s="497"/>
      <c r="IEX68" s="497"/>
      <c r="IEY68" s="497"/>
      <c r="IEZ68" s="497"/>
      <c r="IFA68" s="497"/>
      <c r="IFB68" s="497"/>
      <c r="IFC68" s="497"/>
      <c r="IFD68" s="497"/>
      <c r="IFE68" s="497"/>
      <c r="IFF68" s="497"/>
      <c r="IFG68" s="497"/>
      <c r="IFH68" s="497"/>
      <c r="IFI68" s="497"/>
      <c r="IFJ68" s="497"/>
      <c r="IFK68" s="497"/>
      <c r="IFL68" s="497"/>
      <c r="IFM68" s="497"/>
      <c r="IFN68" s="497"/>
      <c r="IFO68" s="497"/>
      <c r="IFP68" s="497"/>
      <c r="IFQ68" s="497"/>
      <c r="IFR68" s="497"/>
      <c r="IFS68" s="497"/>
      <c r="IFT68" s="497"/>
      <c r="IFU68" s="497"/>
      <c r="IFV68" s="497"/>
      <c r="IFW68" s="497"/>
      <c r="IFX68" s="497"/>
      <c r="IFY68" s="497"/>
      <c r="IFZ68" s="497"/>
      <c r="IGA68" s="497"/>
      <c r="IGB68" s="497"/>
      <c r="IGC68" s="497"/>
      <c r="IGD68" s="497"/>
      <c r="IGE68" s="497"/>
      <c r="IGF68" s="497"/>
      <c r="IGG68" s="497"/>
      <c r="IGH68" s="497"/>
      <c r="IGI68" s="497"/>
      <c r="IGJ68" s="497"/>
      <c r="IGK68" s="497"/>
      <c r="IGL68" s="497"/>
      <c r="IGM68" s="497"/>
      <c r="IGN68" s="497"/>
      <c r="IGO68" s="497"/>
      <c r="IGP68" s="497"/>
      <c r="IGQ68" s="497"/>
      <c r="IGR68" s="497"/>
      <c r="IGS68" s="497"/>
      <c r="IGT68" s="497"/>
      <c r="IGU68" s="497"/>
      <c r="IGV68" s="497"/>
      <c r="IGW68" s="497"/>
      <c r="IGX68" s="497"/>
      <c r="IGY68" s="497"/>
      <c r="IGZ68" s="497"/>
      <c r="IHA68" s="497"/>
      <c r="IHB68" s="497"/>
      <c r="IHC68" s="497"/>
      <c r="IHD68" s="497"/>
      <c r="IHE68" s="497"/>
      <c r="IHF68" s="497"/>
      <c r="IHG68" s="497"/>
      <c r="IHH68" s="497"/>
      <c r="IHI68" s="497"/>
      <c r="IHJ68" s="497"/>
      <c r="IHK68" s="497"/>
      <c r="IHL68" s="497"/>
      <c r="IHM68" s="497"/>
      <c r="IHN68" s="497"/>
      <c r="IHO68" s="497"/>
      <c r="IHP68" s="497"/>
      <c r="IHQ68" s="497"/>
      <c r="IHR68" s="497"/>
      <c r="IHS68" s="497"/>
      <c r="IHT68" s="497"/>
      <c r="IHU68" s="497"/>
      <c r="IHV68" s="497"/>
      <c r="IHW68" s="497"/>
      <c r="IHX68" s="497"/>
      <c r="IHY68" s="497"/>
      <c r="IHZ68" s="497"/>
      <c r="IIA68" s="497"/>
      <c r="IIB68" s="497"/>
      <c r="IIC68" s="497"/>
      <c r="IID68" s="497"/>
      <c r="IIE68" s="497"/>
      <c r="IIF68" s="497"/>
      <c r="IIG68" s="497"/>
      <c r="IIH68" s="497"/>
      <c r="III68" s="497"/>
      <c r="IIJ68" s="497"/>
      <c r="IIK68" s="497"/>
      <c r="IIL68" s="497"/>
      <c r="IIM68" s="497"/>
      <c r="IIN68" s="497"/>
      <c r="IIO68" s="497"/>
      <c r="IIP68" s="497"/>
      <c r="IIQ68" s="497"/>
      <c r="IIR68" s="497"/>
      <c r="IIS68" s="497"/>
      <c r="IIT68" s="497"/>
      <c r="IIU68" s="497"/>
      <c r="IIV68" s="497"/>
      <c r="IIW68" s="497"/>
      <c r="IIX68" s="497"/>
      <c r="IIY68" s="497"/>
      <c r="IIZ68" s="497"/>
      <c r="IJA68" s="497"/>
      <c r="IJB68" s="497"/>
      <c r="IJC68" s="497"/>
      <c r="IJD68" s="497"/>
      <c r="IJE68" s="497"/>
      <c r="IJF68" s="497"/>
      <c r="IJG68" s="497"/>
      <c r="IJH68" s="497"/>
      <c r="IJI68" s="497"/>
      <c r="IJJ68" s="497"/>
      <c r="IJK68" s="497"/>
      <c r="IJL68" s="497"/>
      <c r="IJM68" s="497"/>
      <c r="IJN68" s="497"/>
      <c r="IJO68" s="497"/>
      <c r="IJP68" s="497"/>
      <c r="IJQ68" s="497"/>
      <c r="IJR68" s="497"/>
      <c r="IJS68" s="497"/>
      <c r="IJT68" s="497"/>
      <c r="IJU68" s="497"/>
      <c r="IJV68" s="497"/>
      <c r="IJW68" s="497"/>
      <c r="IJX68" s="497"/>
      <c r="IJY68" s="497"/>
      <c r="IJZ68" s="497"/>
      <c r="IKA68" s="497"/>
      <c r="IKB68" s="497"/>
      <c r="IKC68" s="497"/>
      <c r="IKD68" s="497"/>
      <c r="IKE68" s="497"/>
      <c r="IKF68" s="497"/>
      <c r="IKG68" s="497"/>
      <c r="IKH68" s="497"/>
      <c r="IKI68" s="497"/>
      <c r="IKJ68" s="497"/>
      <c r="IKK68" s="497"/>
      <c r="IKL68" s="497"/>
      <c r="IKM68" s="497"/>
      <c r="IKN68" s="497"/>
      <c r="IKO68" s="497"/>
      <c r="IKP68" s="497"/>
      <c r="IKQ68" s="497"/>
      <c r="IKR68" s="497"/>
      <c r="IKS68" s="497"/>
      <c r="IKT68" s="497"/>
      <c r="IKU68" s="497"/>
      <c r="IKV68" s="497"/>
      <c r="IKW68" s="497"/>
      <c r="IKX68" s="497"/>
      <c r="IKY68" s="497"/>
      <c r="IKZ68" s="497"/>
      <c r="ILA68" s="497"/>
      <c r="ILB68" s="497"/>
      <c r="ILC68" s="497"/>
      <c r="ILD68" s="497"/>
      <c r="ILE68" s="497"/>
      <c r="ILF68" s="497"/>
      <c r="ILG68" s="497"/>
      <c r="ILH68" s="497"/>
      <c r="ILI68" s="497"/>
      <c r="ILJ68" s="497"/>
      <c r="ILK68" s="497"/>
      <c r="ILL68" s="497"/>
      <c r="ILM68" s="497"/>
      <c r="ILN68" s="497"/>
      <c r="ILO68" s="497"/>
      <c r="ILP68" s="497"/>
      <c r="ILQ68" s="497"/>
      <c r="ILR68" s="497"/>
      <c r="ILS68" s="497"/>
      <c r="ILT68" s="497"/>
      <c r="ILU68" s="497"/>
      <c r="ILV68" s="497"/>
      <c r="ILW68" s="497"/>
      <c r="ILX68" s="497"/>
      <c r="ILY68" s="497"/>
      <c r="ILZ68" s="497"/>
      <c r="IMA68" s="497"/>
      <c r="IMB68" s="497"/>
      <c r="IMC68" s="497"/>
      <c r="IMD68" s="497"/>
      <c r="IME68" s="497"/>
      <c r="IMF68" s="497"/>
      <c r="IMG68" s="497"/>
      <c r="IMH68" s="497"/>
      <c r="IMI68" s="497"/>
      <c r="IMJ68" s="497"/>
      <c r="IMK68" s="497"/>
      <c r="IML68" s="497"/>
      <c r="IMM68" s="497"/>
      <c r="IMN68" s="497"/>
      <c r="IMO68" s="497"/>
      <c r="IMP68" s="497"/>
      <c r="IMQ68" s="497"/>
      <c r="IMR68" s="497"/>
      <c r="IMS68" s="497"/>
      <c r="IMT68" s="497"/>
      <c r="IMU68" s="497"/>
      <c r="IMV68" s="497"/>
      <c r="IMW68" s="497"/>
      <c r="IMX68" s="497"/>
      <c r="IMY68" s="497"/>
      <c r="IMZ68" s="497"/>
      <c r="INA68" s="497"/>
      <c r="INB68" s="497"/>
      <c r="INC68" s="497"/>
      <c r="IND68" s="497"/>
      <c r="INE68" s="497"/>
      <c r="INF68" s="497"/>
      <c r="ING68" s="497"/>
      <c r="INH68" s="497"/>
      <c r="INI68" s="497"/>
      <c r="INJ68" s="497"/>
      <c r="INK68" s="497"/>
      <c r="INL68" s="497"/>
      <c r="INM68" s="497"/>
      <c r="INN68" s="497"/>
      <c r="INO68" s="497"/>
      <c r="INP68" s="497"/>
      <c r="INQ68" s="497"/>
      <c r="INR68" s="497"/>
      <c r="INS68" s="497"/>
      <c r="INT68" s="497"/>
      <c r="INU68" s="497"/>
      <c r="INV68" s="497"/>
      <c r="INW68" s="497"/>
      <c r="INX68" s="497"/>
      <c r="INY68" s="497"/>
      <c r="INZ68" s="497"/>
      <c r="IOA68" s="497"/>
      <c r="IOB68" s="497"/>
      <c r="IOC68" s="497"/>
      <c r="IOD68" s="497"/>
      <c r="IOE68" s="497"/>
      <c r="IOF68" s="497"/>
      <c r="IOG68" s="497"/>
      <c r="IOH68" s="497"/>
      <c r="IOI68" s="497"/>
      <c r="IOJ68" s="497"/>
      <c r="IOK68" s="497"/>
      <c r="IOL68" s="497"/>
      <c r="IOM68" s="497"/>
      <c r="ION68" s="497"/>
      <c r="IOO68" s="497"/>
      <c r="IOP68" s="497"/>
      <c r="IOQ68" s="497"/>
      <c r="IOR68" s="497"/>
      <c r="IOS68" s="497"/>
      <c r="IOT68" s="497"/>
      <c r="IOU68" s="497"/>
      <c r="IOV68" s="497"/>
      <c r="IOW68" s="497"/>
      <c r="IOX68" s="497"/>
      <c r="IOY68" s="497"/>
      <c r="IOZ68" s="497"/>
      <c r="IPA68" s="497"/>
      <c r="IPB68" s="497"/>
      <c r="IPC68" s="497"/>
      <c r="IPD68" s="497"/>
      <c r="IPE68" s="497"/>
      <c r="IPF68" s="497"/>
      <c r="IPG68" s="497"/>
      <c r="IPH68" s="497"/>
      <c r="IPI68" s="497"/>
      <c r="IPJ68" s="497"/>
      <c r="IPK68" s="497"/>
      <c r="IPL68" s="497"/>
      <c r="IPM68" s="497"/>
      <c r="IPN68" s="497"/>
      <c r="IPO68" s="497"/>
      <c r="IPP68" s="497"/>
      <c r="IPQ68" s="497"/>
      <c r="IPR68" s="497"/>
      <c r="IPS68" s="497"/>
      <c r="IPT68" s="497"/>
      <c r="IPU68" s="497"/>
      <c r="IPV68" s="497"/>
      <c r="IPW68" s="497"/>
      <c r="IPX68" s="497"/>
      <c r="IPY68" s="497"/>
      <c r="IPZ68" s="497"/>
      <c r="IQA68" s="497"/>
      <c r="IQB68" s="497"/>
      <c r="IQC68" s="497"/>
      <c r="IQD68" s="497"/>
      <c r="IQE68" s="497"/>
      <c r="IQF68" s="497"/>
      <c r="IQG68" s="497"/>
      <c r="IQH68" s="497"/>
      <c r="IQI68" s="497"/>
      <c r="IQJ68" s="497"/>
      <c r="IQK68" s="497"/>
      <c r="IQL68" s="497"/>
      <c r="IQM68" s="497"/>
      <c r="IQN68" s="497"/>
      <c r="IQO68" s="497"/>
      <c r="IQP68" s="497"/>
      <c r="IQQ68" s="497"/>
      <c r="IQR68" s="497"/>
      <c r="IQS68" s="497"/>
      <c r="IQT68" s="497"/>
      <c r="IQU68" s="497"/>
      <c r="IQV68" s="497"/>
      <c r="IQW68" s="497"/>
      <c r="IQX68" s="497"/>
      <c r="IQY68" s="497"/>
      <c r="IQZ68" s="497"/>
      <c r="IRA68" s="497"/>
      <c r="IRB68" s="497"/>
      <c r="IRC68" s="497"/>
      <c r="IRD68" s="497"/>
      <c r="IRE68" s="497"/>
      <c r="IRF68" s="497"/>
      <c r="IRG68" s="497"/>
      <c r="IRH68" s="497"/>
      <c r="IRI68" s="497"/>
      <c r="IRJ68" s="497"/>
      <c r="IRK68" s="497"/>
      <c r="IRL68" s="497"/>
      <c r="IRM68" s="497"/>
      <c r="IRN68" s="497"/>
      <c r="IRO68" s="497"/>
      <c r="IRP68" s="497"/>
      <c r="IRQ68" s="497"/>
      <c r="IRR68" s="497"/>
      <c r="IRS68" s="497"/>
      <c r="IRT68" s="497"/>
      <c r="IRU68" s="497"/>
      <c r="IRV68" s="497"/>
      <c r="IRW68" s="497"/>
      <c r="IRX68" s="497"/>
      <c r="IRY68" s="497"/>
      <c r="IRZ68" s="497"/>
      <c r="ISA68" s="497"/>
      <c r="ISB68" s="497"/>
      <c r="ISC68" s="497"/>
      <c r="ISD68" s="497"/>
      <c r="ISE68" s="497"/>
      <c r="ISF68" s="497"/>
      <c r="ISG68" s="497"/>
      <c r="ISH68" s="497"/>
      <c r="ISI68" s="497"/>
      <c r="ISJ68" s="497"/>
      <c r="ISK68" s="497"/>
      <c r="ISL68" s="497"/>
      <c r="ISM68" s="497"/>
      <c r="ISN68" s="497"/>
      <c r="ISO68" s="497"/>
      <c r="ISP68" s="497"/>
      <c r="ISQ68" s="497"/>
      <c r="ISR68" s="497"/>
      <c r="ISS68" s="497"/>
      <c r="IST68" s="497"/>
      <c r="ISU68" s="497"/>
      <c r="ISV68" s="497"/>
      <c r="ISW68" s="497"/>
      <c r="ISX68" s="497"/>
      <c r="ISY68" s="497"/>
      <c r="ISZ68" s="497"/>
      <c r="ITA68" s="497"/>
      <c r="ITB68" s="497"/>
      <c r="ITC68" s="497"/>
      <c r="ITD68" s="497"/>
      <c r="ITE68" s="497"/>
      <c r="ITF68" s="497"/>
      <c r="ITG68" s="497"/>
      <c r="ITH68" s="497"/>
      <c r="ITI68" s="497"/>
      <c r="ITJ68" s="497"/>
      <c r="ITK68" s="497"/>
      <c r="ITL68" s="497"/>
      <c r="ITM68" s="497"/>
      <c r="ITN68" s="497"/>
      <c r="ITO68" s="497"/>
      <c r="ITP68" s="497"/>
      <c r="ITQ68" s="497"/>
      <c r="ITR68" s="497"/>
      <c r="ITS68" s="497"/>
      <c r="ITT68" s="497"/>
      <c r="ITU68" s="497"/>
      <c r="ITV68" s="497"/>
      <c r="ITW68" s="497"/>
      <c r="ITX68" s="497"/>
      <c r="ITY68" s="497"/>
      <c r="ITZ68" s="497"/>
      <c r="IUA68" s="497"/>
      <c r="IUB68" s="497"/>
      <c r="IUC68" s="497"/>
      <c r="IUD68" s="497"/>
      <c r="IUE68" s="497"/>
      <c r="IUF68" s="497"/>
      <c r="IUG68" s="497"/>
      <c r="IUH68" s="497"/>
      <c r="IUI68" s="497"/>
      <c r="IUJ68" s="497"/>
      <c r="IUK68" s="497"/>
      <c r="IUL68" s="497"/>
      <c r="IUM68" s="497"/>
      <c r="IUN68" s="497"/>
      <c r="IUO68" s="497"/>
      <c r="IUP68" s="497"/>
      <c r="IUQ68" s="497"/>
      <c r="IUR68" s="497"/>
      <c r="IUS68" s="497"/>
      <c r="IUT68" s="497"/>
      <c r="IUU68" s="497"/>
      <c r="IUV68" s="497"/>
      <c r="IUW68" s="497"/>
      <c r="IUX68" s="497"/>
      <c r="IUY68" s="497"/>
      <c r="IUZ68" s="497"/>
      <c r="IVA68" s="497"/>
      <c r="IVB68" s="497"/>
      <c r="IVC68" s="497"/>
      <c r="IVD68" s="497"/>
      <c r="IVE68" s="497"/>
      <c r="IVF68" s="497"/>
      <c r="IVG68" s="497"/>
      <c r="IVH68" s="497"/>
      <c r="IVI68" s="497"/>
      <c r="IVJ68" s="497"/>
      <c r="IVK68" s="497"/>
      <c r="IVL68" s="497"/>
      <c r="IVM68" s="497"/>
      <c r="IVN68" s="497"/>
      <c r="IVO68" s="497"/>
      <c r="IVP68" s="497"/>
      <c r="IVQ68" s="497"/>
      <c r="IVR68" s="497"/>
      <c r="IVS68" s="497"/>
      <c r="IVT68" s="497"/>
      <c r="IVU68" s="497"/>
      <c r="IVV68" s="497"/>
      <c r="IVW68" s="497"/>
      <c r="IVX68" s="497"/>
      <c r="IVY68" s="497"/>
      <c r="IVZ68" s="497"/>
      <c r="IWA68" s="497"/>
      <c r="IWB68" s="497"/>
      <c r="IWC68" s="497"/>
      <c r="IWD68" s="497"/>
      <c r="IWE68" s="497"/>
      <c r="IWF68" s="497"/>
      <c r="IWG68" s="497"/>
      <c r="IWH68" s="497"/>
      <c r="IWI68" s="497"/>
      <c r="IWJ68" s="497"/>
      <c r="IWK68" s="497"/>
      <c r="IWL68" s="497"/>
      <c r="IWM68" s="497"/>
      <c r="IWN68" s="497"/>
      <c r="IWO68" s="497"/>
      <c r="IWP68" s="497"/>
      <c r="IWQ68" s="497"/>
      <c r="IWR68" s="497"/>
      <c r="IWS68" s="497"/>
      <c r="IWT68" s="497"/>
      <c r="IWU68" s="497"/>
      <c r="IWV68" s="497"/>
      <c r="IWW68" s="497"/>
      <c r="IWX68" s="497"/>
      <c r="IWY68" s="497"/>
      <c r="IWZ68" s="497"/>
      <c r="IXA68" s="497"/>
      <c r="IXB68" s="497"/>
      <c r="IXC68" s="497"/>
      <c r="IXD68" s="497"/>
      <c r="IXE68" s="497"/>
      <c r="IXF68" s="497"/>
      <c r="IXG68" s="497"/>
      <c r="IXH68" s="497"/>
      <c r="IXI68" s="497"/>
      <c r="IXJ68" s="497"/>
      <c r="IXK68" s="497"/>
      <c r="IXL68" s="497"/>
      <c r="IXM68" s="497"/>
      <c r="IXN68" s="497"/>
      <c r="IXO68" s="497"/>
      <c r="IXP68" s="497"/>
      <c r="IXQ68" s="497"/>
      <c r="IXR68" s="497"/>
      <c r="IXS68" s="497"/>
      <c r="IXT68" s="497"/>
      <c r="IXU68" s="497"/>
      <c r="IXV68" s="497"/>
      <c r="IXW68" s="497"/>
      <c r="IXX68" s="497"/>
      <c r="IXY68" s="497"/>
      <c r="IXZ68" s="497"/>
      <c r="IYA68" s="497"/>
      <c r="IYB68" s="497"/>
      <c r="IYC68" s="497"/>
      <c r="IYD68" s="497"/>
      <c r="IYE68" s="497"/>
      <c r="IYF68" s="497"/>
      <c r="IYG68" s="497"/>
      <c r="IYH68" s="497"/>
      <c r="IYI68" s="497"/>
      <c r="IYJ68" s="497"/>
      <c r="IYK68" s="497"/>
      <c r="IYL68" s="497"/>
      <c r="IYM68" s="497"/>
      <c r="IYN68" s="497"/>
      <c r="IYO68" s="497"/>
      <c r="IYP68" s="497"/>
      <c r="IYQ68" s="497"/>
      <c r="IYR68" s="497"/>
      <c r="IYS68" s="497"/>
      <c r="IYT68" s="497"/>
      <c r="IYU68" s="497"/>
      <c r="IYV68" s="497"/>
      <c r="IYW68" s="497"/>
      <c r="IYX68" s="497"/>
      <c r="IYY68" s="497"/>
      <c r="IYZ68" s="497"/>
      <c r="IZA68" s="497"/>
      <c r="IZB68" s="497"/>
      <c r="IZC68" s="497"/>
      <c r="IZD68" s="497"/>
      <c r="IZE68" s="497"/>
      <c r="IZF68" s="497"/>
      <c r="IZG68" s="497"/>
      <c r="IZH68" s="497"/>
      <c r="IZI68" s="497"/>
      <c r="IZJ68" s="497"/>
      <c r="IZK68" s="497"/>
      <c r="IZL68" s="497"/>
      <c r="IZM68" s="497"/>
      <c r="IZN68" s="497"/>
      <c r="IZO68" s="497"/>
      <c r="IZP68" s="497"/>
      <c r="IZQ68" s="497"/>
      <c r="IZR68" s="497"/>
      <c r="IZS68" s="497"/>
      <c r="IZT68" s="497"/>
      <c r="IZU68" s="497"/>
      <c r="IZV68" s="497"/>
      <c r="IZW68" s="497"/>
      <c r="IZX68" s="497"/>
      <c r="IZY68" s="497"/>
      <c r="IZZ68" s="497"/>
      <c r="JAA68" s="497"/>
      <c r="JAB68" s="497"/>
      <c r="JAC68" s="497"/>
      <c r="JAD68" s="497"/>
      <c r="JAE68" s="497"/>
      <c r="JAF68" s="497"/>
      <c r="JAG68" s="497"/>
      <c r="JAH68" s="497"/>
      <c r="JAI68" s="497"/>
      <c r="JAJ68" s="497"/>
      <c r="JAK68" s="497"/>
      <c r="JAL68" s="497"/>
      <c r="JAM68" s="497"/>
      <c r="JAN68" s="497"/>
      <c r="JAO68" s="497"/>
      <c r="JAP68" s="497"/>
      <c r="JAQ68" s="497"/>
      <c r="JAR68" s="497"/>
      <c r="JAS68" s="497"/>
      <c r="JAT68" s="497"/>
      <c r="JAU68" s="497"/>
      <c r="JAV68" s="497"/>
      <c r="JAW68" s="497"/>
      <c r="JAX68" s="497"/>
      <c r="JAY68" s="497"/>
      <c r="JAZ68" s="497"/>
      <c r="JBA68" s="497"/>
      <c r="JBB68" s="497"/>
      <c r="JBC68" s="497"/>
      <c r="JBD68" s="497"/>
      <c r="JBE68" s="497"/>
      <c r="JBF68" s="497"/>
      <c r="JBG68" s="497"/>
      <c r="JBH68" s="497"/>
      <c r="JBI68" s="497"/>
      <c r="JBJ68" s="497"/>
      <c r="JBK68" s="497"/>
      <c r="JBL68" s="497"/>
      <c r="JBM68" s="497"/>
      <c r="JBN68" s="497"/>
      <c r="JBO68" s="497"/>
      <c r="JBP68" s="497"/>
      <c r="JBQ68" s="497"/>
      <c r="JBR68" s="497"/>
      <c r="JBS68" s="497"/>
      <c r="JBT68" s="497"/>
      <c r="JBU68" s="497"/>
      <c r="JBV68" s="497"/>
      <c r="JBW68" s="497"/>
      <c r="JBX68" s="497"/>
      <c r="JBY68" s="497"/>
      <c r="JBZ68" s="497"/>
      <c r="JCA68" s="497"/>
      <c r="JCB68" s="497"/>
      <c r="JCC68" s="497"/>
      <c r="JCD68" s="497"/>
      <c r="JCE68" s="497"/>
      <c r="JCF68" s="497"/>
      <c r="JCG68" s="497"/>
      <c r="JCH68" s="497"/>
      <c r="JCI68" s="497"/>
      <c r="JCJ68" s="497"/>
      <c r="JCK68" s="497"/>
      <c r="JCL68" s="497"/>
      <c r="JCM68" s="497"/>
      <c r="JCN68" s="497"/>
      <c r="JCO68" s="497"/>
      <c r="JCP68" s="497"/>
      <c r="JCQ68" s="497"/>
      <c r="JCR68" s="497"/>
      <c r="JCS68" s="497"/>
      <c r="JCT68" s="497"/>
      <c r="JCU68" s="497"/>
      <c r="JCV68" s="497"/>
      <c r="JCW68" s="497"/>
      <c r="JCX68" s="497"/>
      <c r="JCY68" s="497"/>
      <c r="JCZ68" s="497"/>
      <c r="JDA68" s="497"/>
      <c r="JDB68" s="497"/>
      <c r="JDC68" s="497"/>
      <c r="JDD68" s="497"/>
      <c r="JDE68" s="497"/>
      <c r="JDF68" s="497"/>
      <c r="JDG68" s="497"/>
      <c r="JDH68" s="497"/>
      <c r="JDI68" s="497"/>
      <c r="JDJ68" s="497"/>
      <c r="JDK68" s="497"/>
      <c r="JDL68" s="497"/>
      <c r="JDM68" s="497"/>
      <c r="JDN68" s="497"/>
      <c r="JDO68" s="497"/>
      <c r="JDP68" s="497"/>
      <c r="JDQ68" s="497"/>
      <c r="JDR68" s="497"/>
      <c r="JDS68" s="497"/>
      <c r="JDT68" s="497"/>
      <c r="JDU68" s="497"/>
      <c r="JDV68" s="497"/>
      <c r="JDW68" s="497"/>
      <c r="JDX68" s="497"/>
      <c r="JDY68" s="497"/>
      <c r="JDZ68" s="497"/>
      <c r="JEA68" s="497"/>
      <c r="JEB68" s="497"/>
      <c r="JEC68" s="497"/>
      <c r="JED68" s="497"/>
      <c r="JEE68" s="497"/>
      <c r="JEF68" s="497"/>
      <c r="JEG68" s="497"/>
      <c r="JEH68" s="497"/>
      <c r="JEI68" s="497"/>
      <c r="JEJ68" s="497"/>
      <c r="JEK68" s="497"/>
      <c r="JEL68" s="497"/>
      <c r="JEM68" s="497"/>
      <c r="JEN68" s="497"/>
      <c r="JEO68" s="497"/>
      <c r="JEP68" s="497"/>
      <c r="JEQ68" s="497"/>
      <c r="JER68" s="497"/>
      <c r="JES68" s="497"/>
      <c r="JET68" s="497"/>
      <c r="JEU68" s="497"/>
      <c r="JEV68" s="497"/>
      <c r="JEW68" s="497"/>
      <c r="JEX68" s="497"/>
      <c r="JEY68" s="497"/>
      <c r="JEZ68" s="497"/>
      <c r="JFA68" s="497"/>
      <c r="JFB68" s="497"/>
      <c r="JFC68" s="497"/>
      <c r="JFD68" s="497"/>
      <c r="JFE68" s="497"/>
      <c r="JFF68" s="497"/>
      <c r="JFG68" s="497"/>
      <c r="JFH68" s="497"/>
      <c r="JFI68" s="497"/>
      <c r="JFJ68" s="497"/>
      <c r="JFK68" s="497"/>
      <c r="JFL68" s="497"/>
      <c r="JFM68" s="497"/>
      <c r="JFN68" s="497"/>
      <c r="JFO68" s="497"/>
      <c r="JFP68" s="497"/>
      <c r="JFQ68" s="497"/>
      <c r="JFR68" s="497"/>
      <c r="JFS68" s="497"/>
      <c r="JFT68" s="497"/>
      <c r="JFU68" s="497"/>
      <c r="JFV68" s="497"/>
      <c r="JFW68" s="497"/>
      <c r="JFX68" s="497"/>
      <c r="JFY68" s="497"/>
      <c r="JFZ68" s="497"/>
      <c r="JGA68" s="497"/>
      <c r="JGB68" s="497"/>
      <c r="JGC68" s="497"/>
      <c r="JGD68" s="497"/>
      <c r="JGE68" s="497"/>
      <c r="JGF68" s="497"/>
      <c r="JGG68" s="497"/>
      <c r="JGH68" s="497"/>
      <c r="JGI68" s="497"/>
      <c r="JGJ68" s="497"/>
      <c r="JGK68" s="497"/>
      <c r="JGL68" s="497"/>
      <c r="JGM68" s="497"/>
      <c r="JGN68" s="497"/>
      <c r="JGO68" s="497"/>
      <c r="JGP68" s="497"/>
      <c r="JGQ68" s="497"/>
      <c r="JGR68" s="497"/>
      <c r="JGS68" s="497"/>
      <c r="JGT68" s="497"/>
      <c r="JGU68" s="497"/>
      <c r="JGV68" s="497"/>
      <c r="JGW68" s="497"/>
      <c r="JGX68" s="497"/>
      <c r="JGY68" s="497"/>
      <c r="JGZ68" s="497"/>
      <c r="JHA68" s="497"/>
      <c r="JHB68" s="497"/>
      <c r="JHC68" s="497"/>
      <c r="JHD68" s="497"/>
      <c r="JHE68" s="497"/>
      <c r="JHF68" s="497"/>
      <c r="JHG68" s="497"/>
      <c r="JHH68" s="497"/>
      <c r="JHI68" s="497"/>
      <c r="JHJ68" s="497"/>
      <c r="JHK68" s="497"/>
      <c r="JHL68" s="497"/>
      <c r="JHM68" s="497"/>
      <c r="JHN68" s="497"/>
      <c r="JHO68" s="497"/>
      <c r="JHP68" s="497"/>
      <c r="JHQ68" s="497"/>
      <c r="JHR68" s="497"/>
      <c r="JHS68" s="497"/>
      <c r="JHT68" s="497"/>
      <c r="JHU68" s="497"/>
      <c r="JHV68" s="497"/>
      <c r="JHW68" s="497"/>
      <c r="JHX68" s="497"/>
      <c r="JHY68" s="497"/>
      <c r="JHZ68" s="497"/>
      <c r="JIA68" s="497"/>
      <c r="JIB68" s="497"/>
      <c r="JIC68" s="497"/>
      <c r="JID68" s="497"/>
      <c r="JIE68" s="497"/>
      <c r="JIF68" s="497"/>
      <c r="JIG68" s="497"/>
      <c r="JIH68" s="497"/>
      <c r="JII68" s="497"/>
      <c r="JIJ68" s="497"/>
      <c r="JIK68" s="497"/>
      <c r="JIL68" s="497"/>
      <c r="JIM68" s="497"/>
      <c r="JIN68" s="497"/>
      <c r="JIO68" s="497"/>
      <c r="JIP68" s="497"/>
      <c r="JIQ68" s="497"/>
      <c r="JIR68" s="497"/>
      <c r="JIS68" s="497"/>
      <c r="JIT68" s="497"/>
      <c r="JIU68" s="497"/>
      <c r="JIV68" s="497"/>
      <c r="JIW68" s="497"/>
      <c r="JIX68" s="497"/>
      <c r="JIY68" s="497"/>
      <c r="JIZ68" s="497"/>
      <c r="JJA68" s="497"/>
      <c r="JJB68" s="497"/>
      <c r="JJC68" s="497"/>
      <c r="JJD68" s="497"/>
      <c r="JJE68" s="497"/>
      <c r="JJF68" s="497"/>
      <c r="JJG68" s="497"/>
      <c r="JJH68" s="497"/>
      <c r="JJI68" s="497"/>
      <c r="JJJ68" s="497"/>
      <c r="JJK68" s="497"/>
      <c r="JJL68" s="497"/>
      <c r="JJM68" s="497"/>
      <c r="JJN68" s="497"/>
      <c r="JJO68" s="497"/>
      <c r="JJP68" s="497"/>
      <c r="JJQ68" s="497"/>
      <c r="JJR68" s="497"/>
      <c r="JJS68" s="497"/>
      <c r="JJT68" s="497"/>
      <c r="JJU68" s="497"/>
      <c r="JJV68" s="497"/>
      <c r="JJW68" s="497"/>
      <c r="JJX68" s="497"/>
      <c r="JJY68" s="497"/>
      <c r="JJZ68" s="497"/>
      <c r="JKA68" s="497"/>
      <c r="JKB68" s="497"/>
      <c r="JKC68" s="497"/>
      <c r="JKD68" s="497"/>
      <c r="JKE68" s="497"/>
      <c r="JKF68" s="497"/>
      <c r="JKG68" s="497"/>
      <c r="JKH68" s="497"/>
      <c r="JKI68" s="497"/>
      <c r="JKJ68" s="497"/>
      <c r="JKK68" s="497"/>
      <c r="JKL68" s="497"/>
      <c r="JKM68" s="497"/>
      <c r="JKN68" s="497"/>
      <c r="JKO68" s="497"/>
      <c r="JKP68" s="497"/>
      <c r="JKQ68" s="497"/>
      <c r="JKR68" s="497"/>
      <c r="JKS68" s="497"/>
      <c r="JKT68" s="497"/>
      <c r="JKU68" s="497"/>
      <c r="JKV68" s="497"/>
      <c r="JKW68" s="497"/>
      <c r="JKX68" s="497"/>
      <c r="JKY68" s="497"/>
      <c r="JKZ68" s="497"/>
      <c r="JLA68" s="497"/>
      <c r="JLB68" s="497"/>
      <c r="JLC68" s="497"/>
      <c r="JLD68" s="497"/>
      <c r="JLE68" s="497"/>
      <c r="JLF68" s="497"/>
      <c r="JLG68" s="497"/>
      <c r="JLH68" s="497"/>
      <c r="JLI68" s="497"/>
      <c r="JLJ68" s="497"/>
      <c r="JLK68" s="497"/>
      <c r="JLL68" s="497"/>
      <c r="JLM68" s="497"/>
      <c r="JLN68" s="497"/>
      <c r="JLO68" s="497"/>
      <c r="JLP68" s="497"/>
      <c r="JLQ68" s="497"/>
      <c r="JLR68" s="497"/>
      <c r="JLS68" s="497"/>
      <c r="JLT68" s="497"/>
      <c r="JLU68" s="497"/>
      <c r="JLV68" s="497"/>
      <c r="JLW68" s="497"/>
      <c r="JLX68" s="497"/>
      <c r="JLY68" s="497"/>
      <c r="JLZ68" s="497"/>
      <c r="JMA68" s="497"/>
      <c r="JMB68" s="497"/>
      <c r="JMC68" s="497"/>
      <c r="JMD68" s="497"/>
      <c r="JME68" s="497"/>
      <c r="JMF68" s="497"/>
      <c r="JMG68" s="497"/>
      <c r="JMH68" s="497"/>
      <c r="JMI68" s="497"/>
      <c r="JMJ68" s="497"/>
      <c r="JMK68" s="497"/>
      <c r="JML68" s="497"/>
      <c r="JMM68" s="497"/>
      <c r="JMN68" s="497"/>
      <c r="JMO68" s="497"/>
      <c r="JMP68" s="497"/>
      <c r="JMQ68" s="497"/>
      <c r="JMR68" s="497"/>
      <c r="JMS68" s="497"/>
      <c r="JMT68" s="497"/>
      <c r="JMU68" s="497"/>
      <c r="JMV68" s="497"/>
      <c r="JMW68" s="497"/>
      <c r="JMX68" s="497"/>
      <c r="JMY68" s="497"/>
      <c r="JMZ68" s="497"/>
      <c r="JNA68" s="497"/>
      <c r="JNB68" s="497"/>
      <c r="JNC68" s="497"/>
      <c r="JND68" s="497"/>
      <c r="JNE68" s="497"/>
      <c r="JNF68" s="497"/>
      <c r="JNG68" s="497"/>
      <c r="JNH68" s="497"/>
      <c r="JNI68" s="497"/>
      <c r="JNJ68" s="497"/>
      <c r="JNK68" s="497"/>
      <c r="JNL68" s="497"/>
      <c r="JNM68" s="497"/>
      <c r="JNN68" s="497"/>
      <c r="JNO68" s="497"/>
      <c r="JNP68" s="497"/>
      <c r="JNQ68" s="497"/>
      <c r="JNR68" s="497"/>
      <c r="JNS68" s="497"/>
      <c r="JNT68" s="497"/>
      <c r="JNU68" s="497"/>
      <c r="JNV68" s="497"/>
      <c r="JNW68" s="497"/>
      <c r="JNX68" s="497"/>
      <c r="JNY68" s="497"/>
      <c r="JNZ68" s="497"/>
      <c r="JOA68" s="497"/>
      <c r="JOB68" s="497"/>
      <c r="JOC68" s="497"/>
      <c r="JOD68" s="497"/>
      <c r="JOE68" s="497"/>
      <c r="JOF68" s="497"/>
      <c r="JOG68" s="497"/>
      <c r="JOH68" s="497"/>
      <c r="JOI68" s="497"/>
      <c r="JOJ68" s="497"/>
      <c r="JOK68" s="497"/>
      <c r="JOL68" s="497"/>
      <c r="JOM68" s="497"/>
      <c r="JON68" s="497"/>
      <c r="JOO68" s="497"/>
      <c r="JOP68" s="497"/>
      <c r="JOQ68" s="497"/>
      <c r="JOR68" s="497"/>
      <c r="JOS68" s="497"/>
      <c r="JOT68" s="497"/>
      <c r="JOU68" s="497"/>
      <c r="JOV68" s="497"/>
      <c r="JOW68" s="497"/>
      <c r="JOX68" s="497"/>
      <c r="JOY68" s="497"/>
      <c r="JOZ68" s="497"/>
      <c r="JPA68" s="497"/>
      <c r="JPB68" s="497"/>
      <c r="JPC68" s="497"/>
      <c r="JPD68" s="497"/>
      <c r="JPE68" s="497"/>
      <c r="JPF68" s="497"/>
      <c r="JPG68" s="497"/>
      <c r="JPH68" s="497"/>
      <c r="JPI68" s="497"/>
      <c r="JPJ68" s="497"/>
      <c r="JPK68" s="497"/>
      <c r="JPL68" s="497"/>
      <c r="JPM68" s="497"/>
      <c r="JPN68" s="497"/>
      <c r="JPO68" s="497"/>
      <c r="JPP68" s="497"/>
      <c r="JPQ68" s="497"/>
      <c r="JPR68" s="497"/>
      <c r="JPS68" s="497"/>
      <c r="JPT68" s="497"/>
      <c r="JPU68" s="497"/>
      <c r="JPV68" s="497"/>
      <c r="JPW68" s="497"/>
      <c r="JPX68" s="497"/>
      <c r="JPY68" s="497"/>
      <c r="JPZ68" s="497"/>
      <c r="JQA68" s="497"/>
      <c r="JQB68" s="497"/>
      <c r="JQC68" s="497"/>
      <c r="JQD68" s="497"/>
      <c r="JQE68" s="497"/>
      <c r="JQF68" s="497"/>
      <c r="JQG68" s="497"/>
      <c r="JQH68" s="497"/>
      <c r="JQI68" s="497"/>
      <c r="JQJ68" s="497"/>
      <c r="JQK68" s="497"/>
      <c r="JQL68" s="497"/>
      <c r="JQM68" s="497"/>
      <c r="JQN68" s="497"/>
      <c r="JQO68" s="497"/>
      <c r="JQP68" s="497"/>
      <c r="JQQ68" s="497"/>
      <c r="JQR68" s="497"/>
      <c r="JQS68" s="497"/>
      <c r="JQT68" s="497"/>
      <c r="JQU68" s="497"/>
      <c r="JQV68" s="497"/>
      <c r="JQW68" s="497"/>
      <c r="JQX68" s="497"/>
      <c r="JQY68" s="497"/>
      <c r="JQZ68" s="497"/>
      <c r="JRA68" s="497"/>
      <c r="JRB68" s="497"/>
      <c r="JRC68" s="497"/>
      <c r="JRD68" s="497"/>
      <c r="JRE68" s="497"/>
      <c r="JRF68" s="497"/>
      <c r="JRG68" s="497"/>
      <c r="JRH68" s="497"/>
      <c r="JRI68" s="497"/>
      <c r="JRJ68" s="497"/>
      <c r="JRK68" s="497"/>
      <c r="JRL68" s="497"/>
      <c r="JRM68" s="497"/>
      <c r="JRN68" s="497"/>
      <c r="JRO68" s="497"/>
      <c r="JRP68" s="497"/>
      <c r="JRQ68" s="497"/>
      <c r="JRR68" s="497"/>
      <c r="JRS68" s="497"/>
      <c r="JRT68" s="497"/>
      <c r="JRU68" s="497"/>
      <c r="JRV68" s="497"/>
      <c r="JRW68" s="497"/>
      <c r="JRX68" s="497"/>
      <c r="JRY68" s="497"/>
      <c r="JRZ68" s="497"/>
      <c r="JSA68" s="497"/>
      <c r="JSB68" s="497"/>
      <c r="JSC68" s="497"/>
      <c r="JSD68" s="497"/>
      <c r="JSE68" s="497"/>
      <c r="JSF68" s="497"/>
      <c r="JSG68" s="497"/>
      <c r="JSH68" s="497"/>
      <c r="JSI68" s="497"/>
      <c r="JSJ68" s="497"/>
      <c r="JSK68" s="497"/>
      <c r="JSL68" s="497"/>
      <c r="JSM68" s="497"/>
      <c r="JSN68" s="497"/>
      <c r="JSO68" s="497"/>
      <c r="JSP68" s="497"/>
      <c r="JSQ68" s="497"/>
      <c r="JSR68" s="497"/>
      <c r="JSS68" s="497"/>
      <c r="JST68" s="497"/>
      <c r="JSU68" s="497"/>
      <c r="JSV68" s="497"/>
      <c r="JSW68" s="497"/>
      <c r="JSX68" s="497"/>
      <c r="JSY68" s="497"/>
      <c r="JSZ68" s="497"/>
      <c r="JTA68" s="497"/>
      <c r="JTB68" s="497"/>
      <c r="JTC68" s="497"/>
      <c r="JTD68" s="497"/>
      <c r="JTE68" s="497"/>
      <c r="JTF68" s="497"/>
      <c r="JTG68" s="497"/>
      <c r="JTH68" s="497"/>
      <c r="JTI68" s="497"/>
      <c r="JTJ68" s="497"/>
      <c r="JTK68" s="497"/>
      <c r="JTL68" s="497"/>
      <c r="JTM68" s="497"/>
      <c r="JTN68" s="497"/>
      <c r="JTO68" s="497"/>
      <c r="JTP68" s="497"/>
      <c r="JTQ68" s="497"/>
      <c r="JTR68" s="497"/>
      <c r="JTS68" s="497"/>
      <c r="JTT68" s="497"/>
      <c r="JTU68" s="497"/>
      <c r="JTV68" s="497"/>
      <c r="JTW68" s="497"/>
      <c r="JTX68" s="497"/>
      <c r="JTY68" s="497"/>
      <c r="JTZ68" s="497"/>
      <c r="JUA68" s="497"/>
      <c r="JUB68" s="497"/>
      <c r="JUC68" s="497"/>
      <c r="JUD68" s="497"/>
      <c r="JUE68" s="497"/>
      <c r="JUF68" s="497"/>
      <c r="JUG68" s="497"/>
      <c r="JUH68" s="497"/>
      <c r="JUI68" s="497"/>
      <c r="JUJ68" s="497"/>
      <c r="JUK68" s="497"/>
      <c r="JUL68" s="497"/>
      <c r="JUM68" s="497"/>
      <c r="JUN68" s="497"/>
      <c r="JUO68" s="497"/>
      <c r="JUP68" s="497"/>
      <c r="JUQ68" s="497"/>
      <c r="JUR68" s="497"/>
      <c r="JUS68" s="497"/>
      <c r="JUT68" s="497"/>
      <c r="JUU68" s="497"/>
      <c r="JUV68" s="497"/>
      <c r="JUW68" s="497"/>
      <c r="JUX68" s="497"/>
      <c r="JUY68" s="497"/>
      <c r="JUZ68" s="497"/>
      <c r="JVA68" s="497"/>
      <c r="JVB68" s="497"/>
      <c r="JVC68" s="497"/>
      <c r="JVD68" s="497"/>
      <c r="JVE68" s="497"/>
      <c r="JVF68" s="497"/>
      <c r="JVG68" s="497"/>
      <c r="JVH68" s="497"/>
      <c r="JVI68" s="497"/>
      <c r="JVJ68" s="497"/>
      <c r="JVK68" s="497"/>
      <c r="JVL68" s="497"/>
      <c r="JVM68" s="497"/>
      <c r="JVN68" s="497"/>
      <c r="JVO68" s="497"/>
      <c r="JVP68" s="497"/>
      <c r="JVQ68" s="497"/>
      <c r="JVR68" s="497"/>
      <c r="JVS68" s="497"/>
      <c r="JVT68" s="497"/>
      <c r="JVU68" s="497"/>
      <c r="JVV68" s="497"/>
      <c r="JVW68" s="497"/>
      <c r="JVX68" s="497"/>
      <c r="JVY68" s="497"/>
      <c r="JVZ68" s="497"/>
      <c r="JWA68" s="497"/>
      <c r="JWB68" s="497"/>
      <c r="JWC68" s="497"/>
      <c r="JWD68" s="497"/>
      <c r="JWE68" s="497"/>
      <c r="JWF68" s="497"/>
      <c r="JWG68" s="497"/>
      <c r="JWH68" s="497"/>
      <c r="JWI68" s="497"/>
      <c r="JWJ68" s="497"/>
      <c r="JWK68" s="497"/>
      <c r="JWL68" s="497"/>
      <c r="JWM68" s="497"/>
      <c r="JWN68" s="497"/>
      <c r="JWO68" s="497"/>
      <c r="JWP68" s="497"/>
      <c r="JWQ68" s="497"/>
      <c r="JWR68" s="497"/>
      <c r="JWS68" s="497"/>
      <c r="JWT68" s="497"/>
      <c r="JWU68" s="497"/>
      <c r="JWV68" s="497"/>
      <c r="JWW68" s="497"/>
      <c r="JWX68" s="497"/>
      <c r="JWY68" s="497"/>
      <c r="JWZ68" s="497"/>
      <c r="JXA68" s="497"/>
      <c r="JXB68" s="497"/>
      <c r="JXC68" s="497"/>
      <c r="JXD68" s="497"/>
      <c r="JXE68" s="497"/>
      <c r="JXF68" s="497"/>
      <c r="JXG68" s="497"/>
      <c r="JXH68" s="497"/>
      <c r="JXI68" s="497"/>
      <c r="JXJ68" s="497"/>
      <c r="JXK68" s="497"/>
      <c r="JXL68" s="497"/>
      <c r="JXM68" s="497"/>
      <c r="JXN68" s="497"/>
      <c r="JXO68" s="497"/>
      <c r="JXP68" s="497"/>
      <c r="JXQ68" s="497"/>
      <c r="JXR68" s="497"/>
      <c r="JXS68" s="497"/>
      <c r="JXT68" s="497"/>
      <c r="JXU68" s="497"/>
      <c r="JXV68" s="497"/>
      <c r="JXW68" s="497"/>
      <c r="JXX68" s="497"/>
      <c r="JXY68" s="497"/>
      <c r="JXZ68" s="497"/>
      <c r="JYA68" s="497"/>
      <c r="JYB68" s="497"/>
      <c r="JYC68" s="497"/>
      <c r="JYD68" s="497"/>
      <c r="JYE68" s="497"/>
      <c r="JYF68" s="497"/>
      <c r="JYG68" s="497"/>
      <c r="JYH68" s="497"/>
      <c r="JYI68" s="497"/>
      <c r="JYJ68" s="497"/>
      <c r="JYK68" s="497"/>
      <c r="JYL68" s="497"/>
      <c r="JYM68" s="497"/>
      <c r="JYN68" s="497"/>
      <c r="JYO68" s="497"/>
      <c r="JYP68" s="497"/>
      <c r="JYQ68" s="497"/>
      <c r="JYR68" s="497"/>
      <c r="JYS68" s="497"/>
      <c r="JYT68" s="497"/>
      <c r="JYU68" s="497"/>
      <c r="JYV68" s="497"/>
      <c r="JYW68" s="497"/>
      <c r="JYX68" s="497"/>
      <c r="JYY68" s="497"/>
      <c r="JYZ68" s="497"/>
      <c r="JZA68" s="497"/>
      <c r="JZB68" s="497"/>
      <c r="JZC68" s="497"/>
      <c r="JZD68" s="497"/>
      <c r="JZE68" s="497"/>
      <c r="JZF68" s="497"/>
      <c r="JZG68" s="497"/>
      <c r="JZH68" s="497"/>
      <c r="JZI68" s="497"/>
      <c r="JZJ68" s="497"/>
      <c r="JZK68" s="497"/>
      <c r="JZL68" s="497"/>
      <c r="JZM68" s="497"/>
      <c r="JZN68" s="497"/>
      <c r="JZO68" s="497"/>
      <c r="JZP68" s="497"/>
      <c r="JZQ68" s="497"/>
      <c r="JZR68" s="497"/>
      <c r="JZS68" s="497"/>
      <c r="JZT68" s="497"/>
      <c r="JZU68" s="497"/>
      <c r="JZV68" s="497"/>
      <c r="JZW68" s="497"/>
      <c r="JZX68" s="497"/>
      <c r="JZY68" s="497"/>
      <c r="JZZ68" s="497"/>
      <c r="KAA68" s="497"/>
      <c r="KAB68" s="497"/>
      <c r="KAC68" s="497"/>
      <c r="KAD68" s="497"/>
      <c r="KAE68" s="497"/>
      <c r="KAF68" s="497"/>
      <c r="KAG68" s="497"/>
      <c r="KAH68" s="497"/>
      <c r="KAI68" s="497"/>
      <c r="KAJ68" s="497"/>
      <c r="KAK68" s="497"/>
      <c r="KAL68" s="497"/>
      <c r="KAM68" s="497"/>
      <c r="KAN68" s="497"/>
      <c r="KAO68" s="497"/>
      <c r="KAP68" s="497"/>
      <c r="KAQ68" s="497"/>
      <c r="KAR68" s="497"/>
      <c r="KAS68" s="497"/>
      <c r="KAT68" s="497"/>
      <c r="KAU68" s="497"/>
      <c r="KAV68" s="497"/>
      <c r="KAW68" s="497"/>
      <c r="KAX68" s="497"/>
      <c r="KAY68" s="497"/>
      <c r="KAZ68" s="497"/>
      <c r="KBA68" s="497"/>
      <c r="KBB68" s="497"/>
      <c r="KBC68" s="497"/>
      <c r="KBD68" s="497"/>
      <c r="KBE68" s="497"/>
      <c r="KBF68" s="497"/>
      <c r="KBG68" s="497"/>
      <c r="KBH68" s="497"/>
      <c r="KBI68" s="497"/>
      <c r="KBJ68" s="497"/>
      <c r="KBK68" s="497"/>
      <c r="KBL68" s="497"/>
      <c r="KBM68" s="497"/>
      <c r="KBN68" s="497"/>
      <c r="KBO68" s="497"/>
      <c r="KBP68" s="497"/>
      <c r="KBQ68" s="497"/>
      <c r="KBR68" s="497"/>
      <c r="KBS68" s="497"/>
      <c r="KBT68" s="497"/>
      <c r="KBU68" s="497"/>
      <c r="KBV68" s="497"/>
      <c r="KBW68" s="497"/>
      <c r="KBX68" s="497"/>
      <c r="KBY68" s="497"/>
      <c r="KBZ68" s="497"/>
      <c r="KCA68" s="497"/>
      <c r="KCB68" s="497"/>
      <c r="KCC68" s="497"/>
      <c r="KCD68" s="497"/>
      <c r="KCE68" s="497"/>
      <c r="KCF68" s="497"/>
      <c r="KCG68" s="497"/>
      <c r="KCH68" s="497"/>
      <c r="KCI68" s="497"/>
      <c r="KCJ68" s="497"/>
      <c r="KCK68" s="497"/>
      <c r="KCL68" s="497"/>
      <c r="KCM68" s="497"/>
      <c r="KCN68" s="497"/>
      <c r="KCO68" s="497"/>
      <c r="KCP68" s="497"/>
      <c r="KCQ68" s="497"/>
      <c r="KCR68" s="497"/>
      <c r="KCS68" s="497"/>
      <c r="KCT68" s="497"/>
      <c r="KCU68" s="497"/>
      <c r="KCV68" s="497"/>
      <c r="KCW68" s="497"/>
      <c r="KCX68" s="497"/>
      <c r="KCY68" s="497"/>
      <c r="KCZ68" s="497"/>
      <c r="KDA68" s="497"/>
      <c r="KDB68" s="497"/>
      <c r="KDC68" s="497"/>
      <c r="KDD68" s="497"/>
      <c r="KDE68" s="497"/>
      <c r="KDF68" s="497"/>
      <c r="KDG68" s="497"/>
      <c r="KDH68" s="497"/>
      <c r="KDI68" s="497"/>
      <c r="KDJ68" s="497"/>
      <c r="KDK68" s="497"/>
      <c r="KDL68" s="497"/>
      <c r="KDM68" s="497"/>
      <c r="KDN68" s="497"/>
      <c r="KDO68" s="497"/>
      <c r="KDP68" s="497"/>
      <c r="KDQ68" s="497"/>
      <c r="KDR68" s="497"/>
      <c r="KDS68" s="497"/>
      <c r="KDT68" s="497"/>
      <c r="KDU68" s="497"/>
      <c r="KDV68" s="497"/>
      <c r="KDW68" s="497"/>
      <c r="KDX68" s="497"/>
      <c r="KDY68" s="497"/>
      <c r="KDZ68" s="497"/>
      <c r="KEA68" s="497"/>
      <c r="KEB68" s="497"/>
      <c r="KEC68" s="497"/>
      <c r="KED68" s="497"/>
      <c r="KEE68" s="497"/>
      <c r="KEF68" s="497"/>
      <c r="KEG68" s="497"/>
      <c r="KEH68" s="497"/>
      <c r="KEI68" s="497"/>
      <c r="KEJ68" s="497"/>
      <c r="KEK68" s="497"/>
      <c r="KEL68" s="497"/>
      <c r="KEM68" s="497"/>
      <c r="KEN68" s="497"/>
      <c r="KEO68" s="497"/>
      <c r="KEP68" s="497"/>
      <c r="KEQ68" s="497"/>
      <c r="KER68" s="497"/>
      <c r="KES68" s="497"/>
      <c r="KET68" s="497"/>
      <c r="KEU68" s="497"/>
      <c r="KEV68" s="497"/>
      <c r="KEW68" s="497"/>
      <c r="KEX68" s="497"/>
      <c r="KEY68" s="497"/>
      <c r="KEZ68" s="497"/>
      <c r="KFA68" s="497"/>
      <c r="KFB68" s="497"/>
      <c r="KFC68" s="497"/>
      <c r="KFD68" s="497"/>
      <c r="KFE68" s="497"/>
      <c r="KFF68" s="497"/>
      <c r="KFG68" s="497"/>
      <c r="KFH68" s="497"/>
      <c r="KFI68" s="497"/>
      <c r="KFJ68" s="497"/>
      <c r="KFK68" s="497"/>
      <c r="KFL68" s="497"/>
      <c r="KFM68" s="497"/>
      <c r="KFN68" s="497"/>
      <c r="KFO68" s="497"/>
      <c r="KFP68" s="497"/>
      <c r="KFQ68" s="497"/>
      <c r="KFR68" s="497"/>
      <c r="KFS68" s="497"/>
      <c r="KFT68" s="497"/>
      <c r="KFU68" s="497"/>
      <c r="KFV68" s="497"/>
      <c r="KFW68" s="497"/>
      <c r="KFX68" s="497"/>
      <c r="KFY68" s="497"/>
      <c r="KFZ68" s="497"/>
      <c r="KGA68" s="497"/>
      <c r="KGB68" s="497"/>
      <c r="KGC68" s="497"/>
      <c r="KGD68" s="497"/>
      <c r="KGE68" s="497"/>
      <c r="KGF68" s="497"/>
      <c r="KGG68" s="497"/>
      <c r="KGH68" s="497"/>
      <c r="KGI68" s="497"/>
      <c r="KGJ68" s="497"/>
      <c r="KGK68" s="497"/>
      <c r="KGL68" s="497"/>
      <c r="KGM68" s="497"/>
      <c r="KGN68" s="497"/>
      <c r="KGO68" s="497"/>
      <c r="KGP68" s="497"/>
      <c r="KGQ68" s="497"/>
      <c r="KGR68" s="497"/>
      <c r="KGS68" s="497"/>
      <c r="KGT68" s="497"/>
      <c r="KGU68" s="497"/>
      <c r="KGV68" s="497"/>
      <c r="KGW68" s="497"/>
      <c r="KGX68" s="497"/>
      <c r="KGY68" s="497"/>
      <c r="KGZ68" s="497"/>
      <c r="KHA68" s="497"/>
      <c r="KHB68" s="497"/>
      <c r="KHC68" s="497"/>
      <c r="KHD68" s="497"/>
      <c r="KHE68" s="497"/>
      <c r="KHF68" s="497"/>
      <c r="KHG68" s="497"/>
      <c r="KHH68" s="497"/>
      <c r="KHI68" s="497"/>
      <c r="KHJ68" s="497"/>
      <c r="KHK68" s="497"/>
      <c r="KHL68" s="497"/>
      <c r="KHM68" s="497"/>
      <c r="KHN68" s="497"/>
      <c r="KHO68" s="497"/>
      <c r="KHP68" s="497"/>
      <c r="KHQ68" s="497"/>
      <c r="KHR68" s="497"/>
      <c r="KHS68" s="497"/>
      <c r="KHT68" s="497"/>
      <c r="KHU68" s="497"/>
      <c r="KHV68" s="497"/>
      <c r="KHW68" s="497"/>
      <c r="KHX68" s="497"/>
      <c r="KHY68" s="497"/>
      <c r="KHZ68" s="497"/>
      <c r="KIA68" s="497"/>
      <c r="KIB68" s="497"/>
      <c r="KIC68" s="497"/>
      <c r="KID68" s="497"/>
      <c r="KIE68" s="497"/>
      <c r="KIF68" s="497"/>
      <c r="KIG68" s="497"/>
      <c r="KIH68" s="497"/>
      <c r="KII68" s="497"/>
      <c r="KIJ68" s="497"/>
      <c r="KIK68" s="497"/>
      <c r="KIL68" s="497"/>
      <c r="KIM68" s="497"/>
      <c r="KIN68" s="497"/>
      <c r="KIO68" s="497"/>
      <c r="KIP68" s="497"/>
      <c r="KIQ68" s="497"/>
      <c r="KIR68" s="497"/>
      <c r="KIS68" s="497"/>
      <c r="KIT68" s="497"/>
      <c r="KIU68" s="497"/>
      <c r="KIV68" s="497"/>
      <c r="KIW68" s="497"/>
      <c r="KIX68" s="497"/>
      <c r="KIY68" s="497"/>
      <c r="KIZ68" s="497"/>
      <c r="KJA68" s="497"/>
      <c r="KJB68" s="497"/>
      <c r="KJC68" s="497"/>
      <c r="KJD68" s="497"/>
      <c r="KJE68" s="497"/>
      <c r="KJF68" s="497"/>
      <c r="KJG68" s="497"/>
      <c r="KJH68" s="497"/>
      <c r="KJI68" s="497"/>
      <c r="KJJ68" s="497"/>
      <c r="KJK68" s="497"/>
      <c r="KJL68" s="497"/>
      <c r="KJM68" s="497"/>
      <c r="KJN68" s="497"/>
      <c r="KJO68" s="497"/>
      <c r="KJP68" s="497"/>
      <c r="KJQ68" s="497"/>
      <c r="KJR68" s="497"/>
      <c r="KJS68" s="497"/>
      <c r="KJT68" s="497"/>
      <c r="KJU68" s="497"/>
      <c r="KJV68" s="497"/>
      <c r="KJW68" s="497"/>
      <c r="KJX68" s="497"/>
      <c r="KJY68" s="497"/>
      <c r="KJZ68" s="497"/>
      <c r="KKA68" s="497"/>
      <c r="KKB68" s="497"/>
      <c r="KKC68" s="497"/>
      <c r="KKD68" s="497"/>
      <c r="KKE68" s="497"/>
      <c r="KKF68" s="497"/>
      <c r="KKG68" s="497"/>
      <c r="KKH68" s="497"/>
      <c r="KKI68" s="497"/>
      <c r="KKJ68" s="497"/>
      <c r="KKK68" s="497"/>
      <c r="KKL68" s="497"/>
      <c r="KKM68" s="497"/>
      <c r="KKN68" s="497"/>
      <c r="KKO68" s="497"/>
      <c r="KKP68" s="497"/>
      <c r="KKQ68" s="497"/>
      <c r="KKR68" s="497"/>
      <c r="KKS68" s="497"/>
      <c r="KKT68" s="497"/>
      <c r="KKU68" s="497"/>
      <c r="KKV68" s="497"/>
      <c r="KKW68" s="497"/>
      <c r="KKX68" s="497"/>
      <c r="KKY68" s="497"/>
      <c r="KKZ68" s="497"/>
      <c r="KLA68" s="497"/>
      <c r="KLB68" s="497"/>
      <c r="KLC68" s="497"/>
      <c r="KLD68" s="497"/>
      <c r="KLE68" s="497"/>
      <c r="KLF68" s="497"/>
      <c r="KLG68" s="497"/>
      <c r="KLH68" s="497"/>
      <c r="KLI68" s="497"/>
      <c r="KLJ68" s="497"/>
      <c r="KLK68" s="497"/>
      <c r="KLL68" s="497"/>
      <c r="KLM68" s="497"/>
      <c r="KLN68" s="497"/>
      <c r="KLO68" s="497"/>
      <c r="KLP68" s="497"/>
      <c r="KLQ68" s="497"/>
      <c r="KLR68" s="497"/>
      <c r="KLS68" s="497"/>
      <c r="KLT68" s="497"/>
      <c r="KLU68" s="497"/>
      <c r="KLV68" s="497"/>
      <c r="KLW68" s="497"/>
      <c r="KLX68" s="497"/>
      <c r="KLY68" s="497"/>
      <c r="KLZ68" s="497"/>
      <c r="KMA68" s="497"/>
      <c r="KMB68" s="497"/>
      <c r="KMC68" s="497"/>
      <c r="KMD68" s="497"/>
      <c r="KME68" s="497"/>
      <c r="KMF68" s="497"/>
      <c r="KMG68" s="497"/>
      <c r="KMH68" s="497"/>
      <c r="KMI68" s="497"/>
      <c r="KMJ68" s="497"/>
      <c r="KMK68" s="497"/>
      <c r="KML68" s="497"/>
      <c r="KMM68" s="497"/>
      <c r="KMN68" s="497"/>
      <c r="KMO68" s="497"/>
      <c r="KMP68" s="497"/>
      <c r="KMQ68" s="497"/>
      <c r="KMR68" s="497"/>
      <c r="KMS68" s="497"/>
      <c r="KMT68" s="497"/>
      <c r="KMU68" s="497"/>
      <c r="KMV68" s="497"/>
      <c r="KMW68" s="497"/>
      <c r="KMX68" s="497"/>
      <c r="KMY68" s="497"/>
      <c r="KMZ68" s="497"/>
      <c r="KNA68" s="497"/>
      <c r="KNB68" s="497"/>
      <c r="KNC68" s="497"/>
      <c r="KND68" s="497"/>
      <c r="KNE68" s="497"/>
      <c r="KNF68" s="497"/>
      <c r="KNG68" s="497"/>
      <c r="KNH68" s="497"/>
      <c r="KNI68" s="497"/>
      <c r="KNJ68" s="497"/>
      <c r="KNK68" s="497"/>
      <c r="KNL68" s="497"/>
      <c r="KNM68" s="497"/>
      <c r="KNN68" s="497"/>
      <c r="KNO68" s="497"/>
      <c r="KNP68" s="497"/>
      <c r="KNQ68" s="497"/>
      <c r="KNR68" s="497"/>
      <c r="KNS68" s="497"/>
      <c r="KNT68" s="497"/>
      <c r="KNU68" s="497"/>
      <c r="KNV68" s="497"/>
      <c r="KNW68" s="497"/>
      <c r="KNX68" s="497"/>
      <c r="KNY68" s="497"/>
      <c r="KNZ68" s="497"/>
      <c r="KOA68" s="497"/>
      <c r="KOB68" s="497"/>
      <c r="KOC68" s="497"/>
      <c r="KOD68" s="497"/>
      <c r="KOE68" s="497"/>
      <c r="KOF68" s="497"/>
      <c r="KOG68" s="497"/>
      <c r="KOH68" s="497"/>
      <c r="KOI68" s="497"/>
      <c r="KOJ68" s="497"/>
      <c r="KOK68" s="497"/>
      <c r="KOL68" s="497"/>
      <c r="KOM68" s="497"/>
      <c r="KON68" s="497"/>
      <c r="KOO68" s="497"/>
      <c r="KOP68" s="497"/>
      <c r="KOQ68" s="497"/>
      <c r="KOR68" s="497"/>
      <c r="KOS68" s="497"/>
      <c r="KOT68" s="497"/>
      <c r="KOU68" s="497"/>
      <c r="KOV68" s="497"/>
      <c r="KOW68" s="497"/>
      <c r="KOX68" s="497"/>
      <c r="KOY68" s="497"/>
      <c r="KOZ68" s="497"/>
      <c r="KPA68" s="497"/>
      <c r="KPB68" s="497"/>
      <c r="KPC68" s="497"/>
      <c r="KPD68" s="497"/>
      <c r="KPE68" s="497"/>
      <c r="KPF68" s="497"/>
      <c r="KPG68" s="497"/>
      <c r="KPH68" s="497"/>
      <c r="KPI68" s="497"/>
      <c r="KPJ68" s="497"/>
      <c r="KPK68" s="497"/>
      <c r="KPL68" s="497"/>
      <c r="KPM68" s="497"/>
      <c r="KPN68" s="497"/>
      <c r="KPO68" s="497"/>
      <c r="KPP68" s="497"/>
      <c r="KPQ68" s="497"/>
      <c r="KPR68" s="497"/>
      <c r="KPS68" s="497"/>
      <c r="KPT68" s="497"/>
      <c r="KPU68" s="497"/>
      <c r="KPV68" s="497"/>
      <c r="KPW68" s="497"/>
      <c r="KPX68" s="497"/>
      <c r="KPY68" s="497"/>
      <c r="KPZ68" s="497"/>
      <c r="KQA68" s="497"/>
      <c r="KQB68" s="497"/>
      <c r="KQC68" s="497"/>
      <c r="KQD68" s="497"/>
      <c r="KQE68" s="497"/>
      <c r="KQF68" s="497"/>
      <c r="KQG68" s="497"/>
      <c r="KQH68" s="497"/>
      <c r="KQI68" s="497"/>
      <c r="KQJ68" s="497"/>
      <c r="KQK68" s="497"/>
      <c r="KQL68" s="497"/>
      <c r="KQM68" s="497"/>
      <c r="KQN68" s="497"/>
      <c r="KQO68" s="497"/>
      <c r="KQP68" s="497"/>
      <c r="KQQ68" s="497"/>
      <c r="KQR68" s="497"/>
      <c r="KQS68" s="497"/>
      <c r="KQT68" s="497"/>
      <c r="KQU68" s="497"/>
      <c r="KQV68" s="497"/>
      <c r="KQW68" s="497"/>
      <c r="KQX68" s="497"/>
      <c r="KQY68" s="497"/>
      <c r="KQZ68" s="497"/>
      <c r="KRA68" s="497"/>
      <c r="KRB68" s="497"/>
      <c r="KRC68" s="497"/>
      <c r="KRD68" s="497"/>
      <c r="KRE68" s="497"/>
      <c r="KRF68" s="497"/>
      <c r="KRG68" s="497"/>
      <c r="KRH68" s="497"/>
      <c r="KRI68" s="497"/>
      <c r="KRJ68" s="497"/>
      <c r="KRK68" s="497"/>
      <c r="KRL68" s="497"/>
      <c r="KRM68" s="497"/>
      <c r="KRN68" s="497"/>
      <c r="KRO68" s="497"/>
      <c r="KRP68" s="497"/>
      <c r="KRQ68" s="497"/>
      <c r="KRR68" s="497"/>
      <c r="KRS68" s="497"/>
      <c r="KRT68" s="497"/>
      <c r="KRU68" s="497"/>
      <c r="KRV68" s="497"/>
      <c r="KRW68" s="497"/>
      <c r="KRX68" s="497"/>
      <c r="KRY68" s="497"/>
      <c r="KRZ68" s="497"/>
      <c r="KSA68" s="497"/>
      <c r="KSB68" s="497"/>
      <c r="KSC68" s="497"/>
      <c r="KSD68" s="497"/>
      <c r="KSE68" s="497"/>
      <c r="KSF68" s="497"/>
      <c r="KSG68" s="497"/>
      <c r="KSH68" s="497"/>
      <c r="KSI68" s="497"/>
      <c r="KSJ68" s="497"/>
      <c r="KSK68" s="497"/>
      <c r="KSL68" s="497"/>
      <c r="KSM68" s="497"/>
      <c r="KSN68" s="497"/>
      <c r="KSO68" s="497"/>
      <c r="KSP68" s="497"/>
      <c r="KSQ68" s="497"/>
      <c r="KSR68" s="497"/>
      <c r="KSS68" s="497"/>
      <c r="KST68" s="497"/>
      <c r="KSU68" s="497"/>
      <c r="KSV68" s="497"/>
      <c r="KSW68" s="497"/>
      <c r="KSX68" s="497"/>
      <c r="KSY68" s="497"/>
      <c r="KSZ68" s="497"/>
      <c r="KTA68" s="497"/>
      <c r="KTB68" s="497"/>
      <c r="KTC68" s="497"/>
      <c r="KTD68" s="497"/>
      <c r="KTE68" s="497"/>
      <c r="KTF68" s="497"/>
      <c r="KTG68" s="497"/>
      <c r="KTH68" s="497"/>
      <c r="KTI68" s="497"/>
      <c r="KTJ68" s="497"/>
      <c r="KTK68" s="497"/>
      <c r="KTL68" s="497"/>
      <c r="KTM68" s="497"/>
      <c r="KTN68" s="497"/>
      <c r="KTO68" s="497"/>
      <c r="KTP68" s="497"/>
      <c r="KTQ68" s="497"/>
      <c r="KTR68" s="497"/>
      <c r="KTS68" s="497"/>
      <c r="KTT68" s="497"/>
      <c r="KTU68" s="497"/>
      <c r="KTV68" s="497"/>
      <c r="KTW68" s="497"/>
      <c r="KTX68" s="497"/>
      <c r="KTY68" s="497"/>
      <c r="KTZ68" s="497"/>
      <c r="KUA68" s="497"/>
      <c r="KUB68" s="497"/>
      <c r="KUC68" s="497"/>
      <c r="KUD68" s="497"/>
      <c r="KUE68" s="497"/>
      <c r="KUF68" s="497"/>
      <c r="KUG68" s="497"/>
      <c r="KUH68" s="497"/>
      <c r="KUI68" s="497"/>
      <c r="KUJ68" s="497"/>
      <c r="KUK68" s="497"/>
      <c r="KUL68" s="497"/>
      <c r="KUM68" s="497"/>
      <c r="KUN68" s="497"/>
      <c r="KUO68" s="497"/>
      <c r="KUP68" s="497"/>
      <c r="KUQ68" s="497"/>
      <c r="KUR68" s="497"/>
      <c r="KUS68" s="497"/>
      <c r="KUT68" s="497"/>
      <c r="KUU68" s="497"/>
      <c r="KUV68" s="497"/>
      <c r="KUW68" s="497"/>
      <c r="KUX68" s="497"/>
      <c r="KUY68" s="497"/>
      <c r="KUZ68" s="497"/>
      <c r="KVA68" s="497"/>
      <c r="KVB68" s="497"/>
      <c r="KVC68" s="497"/>
      <c r="KVD68" s="497"/>
      <c r="KVE68" s="497"/>
      <c r="KVF68" s="497"/>
      <c r="KVG68" s="497"/>
      <c r="KVH68" s="497"/>
      <c r="KVI68" s="497"/>
      <c r="KVJ68" s="497"/>
      <c r="KVK68" s="497"/>
      <c r="KVL68" s="497"/>
      <c r="KVM68" s="497"/>
      <c r="KVN68" s="497"/>
      <c r="KVO68" s="497"/>
      <c r="KVP68" s="497"/>
      <c r="KVQ68" s="497"/>
      <c r="KVR68" s="497"/>
      <c r="KVS68" s="497"/>
      <c r="KVT68" s="497"/>
      <c r="KVU68" s="497"/>
      <c r="KVV68" s="497"/>
      <c r="KVW68" s="497"/>
      <c r="KVX68" s="497"/>
      <c r="KVY68" s="497"/>
      <c r="KVZ68" s="497"/>
      <c r="KWA68" s="497"/>
      <c r="KWB68" s="497"/>
      <c r="KWC68" s="497"/>
      <c r="KWD68" s="497"/>
      <c r="KWE68" s="497"/>
      <c r="KWF68" s="497"/>
      <c r="KWG68" s="497"/>
      <c r="KWH68" s="497"/>
      <c r="KWI68" s="497"/>
      <c r="KWJ68" s="497"/>
      <c r="KWK68" s="497"/>
      <c r="KWL68" s="497"/>
      <c r="KWM68" s="497"/>
      <c r="KWN68" s="497"/>
      <c r="KWO68" s="497"/>
      <c r="KWP68" s="497"/>
      <c r="KWQ68" s="497"/>
      <c r="KWR68" s="497"/>
      <c r="KWS68" s="497"/>
      <c r="KWT68" s="497"/>
      <c r="KWU68" s="497"/>
      <c r="KWV68" s="497"/>
      <c r="KWW68" s="497"/>
      <c r="KWX68" s="497"/>
      <c r="KWY68" s="497"/>
      <c r="KWZ68" s="497"/>
      <c r="KXA68" s="497"/>
      <c r="KXB68" s="497"/>
      <c r="KXC68" s="497"/>
      <c r="KXD68" s="497"/>
      <c r="KXE68" s="497"/>
      <c r="KXF68" s="497"/>
      <c r="KXG68" s="497"/>
      <c r="KXH68" s="497"/>
      <c r="KXI68" s="497"/>
      <c r="KXJ68" s="497"/>
      <c r="KXK68" s="497"/>
      <c r="KXL68" s="497"/>
      <c r="KXM68" s="497"/>
      <c r="KXN68" s="497"/>
      <c r="KXO68" s="497"/>
      <c r="KXP68" s="497"/>
      <c r="KXQ68" s="497"/>
      <c r="KXR68" s="497"/>
      <c r="KXS68" s="497"/>
      <c r="KXT68" s="497"/>
      <c r="KXU68" s="497"/>
      <c r="KXV68" s="497"/>
      <c r="KXW68" s="497"/>
      <c r="KXX68" s="497"/>
      <c r="KXY68" s="497"/>
      <c r="KXZ68" s="497"/>
      <c r="KYA68" s="497"/>
      <c r="KYB68" s="497"/>
      <c r="KYC68" s="497"/>
      <c r="KYD68" s="497"/>
      <c r="KYE68" s="497"/>
      <c r="KYF68" s="497"/>
      <c r="KYG68" s="497"/>
      <c r="KYH68" s="497"/>
      <c r="KYI68" s="497"/>
      <c r="KYJ68" s="497"/>
      <c r="KYK68" s="497"/>
      <c r="KYL68" s="497"/>
      <c r="KYM68" s="497"/>
      <c r="KYN68" s="497"/>
      <c r="KYO68" s="497"/>
      <c r="KYP68" s="497"/>
      <c r="KYQ68" s="497"/>
      <c r="KYR68" s="497"/>
      <c r="KYS68" s="497"/>
      <c r="KYT68" s="497"/>
      <c r="KYU68" s="497"/>
      <c r="KYV68" s="497"/>
      <c r="KYW68" s="497"/>
      <c r="KYX68" s="497"/>
      <c r="KYY68" s="497"/>
      <c r="KYZ68" s="497"/>
      <c r="KZA68" s="497"/>
      <c r="KZB68" s="497"/>
      <c r="KZC68" s="497"/>
      <c r="KZD68" s="497"/>
      <c r="KZE68" s="497"/>
      <c r="KZF68" s="497"/>
      <c r="KZG68" s="497"/>
      <c r="KZH68" s="497"/>
      <c r="KZI68" s="497"/>
      <c r="KZJ68" s="497"/>
      <c r="KZK68" s="497"/>
      <c r="KZL68" s="497"/>
      <c r="KZM68" s="497"/>
      <c r="KZN68" s="497"/>
      <c r="KZO68" s="497"/>
      <c r="KZP68" s="497"/>
      <c r="KZQ68" s="497"/>
      <c r="KZR68" s="497"/>
      <c r="KZS68" s="497"/>
      <c r="KZT68" s="497"/>
      <c r="KZU68" s="497"/>
      <c r="KZV68" s="497"/>
      <c r="KZW68" s="497"/>
      <c r="KZX68" s="497"/>
      <c r="KZY68" s="497"/>
      <c r="KZZ68" s="497"/>
      <c r="LAA68" s="497"/>
      <c r="LAB68" s="497"/>
      <c r="LAC68" s="497"/>
      <c r="LAD68" s="497"/>
      <c r="LAE68" s="497"/>
      <c r="LAF68" s="497"/>
      <c r="LAG68" s="497"/>
      <c r="LAH68" s="497"/>
      <c r="LAI68" s="497"/>
      <c r="LAJ68" s="497"/>
      <c r="LAK68" s="497"/>
      <c r="LAL68" s="497"/>
      <c r="LAM68" s="497"/>
      <c r="LAN68" s="497"/>
      <c r="LAO68" s="497"/>
      <c r="LAP68" s="497"/>
      <c r="LAQ68" s="497"/>
      <c r="LAR68" s="497"/>
      <c r="LAS68" s="497"/>
      <c r="LAT68" s="497"/>
      <c r="LAU68" s="497"/>
      <c r="LAV68" s="497"/>
      <c r="LAW68" s="497"/>
      <c r="LAX68" s="497"/>
      <c r="LAY68" s="497"/>
      <c r="LAZ68" s="497"/>
      <c r="LBA68" s="497"/>
      <c r="LBB68" s="497"/>
      <c r="LBC68" s="497"/>
      <c r="LBD68" s="497"/>
      <c r="LBE68" s="497"/>
      <c r="LBF68" s="497"/>
      <c r="LBG68" s="497"/>
      <c r="LBH68" s="497"/>
      <c r="LBI68" s="497"/>
      <c r="LBJ68" s="497"/>
      <c r="LBK68" s="497"/>
      <c r="LBL68" s="497"/>
      <c r="LBM68" s="497"/>
      <c r="LBN68" s="497"/>
      <c r="LBO68" s="497"/>
      <c r="LBP68" s="497"/>
      <c r="LBQ68" s="497"/>
      <c r="LBR68" s="497"/>
      <c r="LBS68" s="497"/>
      <c r="LBT68" s="497"/>
      <c r="LBU68" s="497"/>
      <c r="LBV68" s="497"/>
      <c r="LBW68" s="497"/>
      <c r="LBX68" s="497"/>
      <c r="LBY68" s="497"/>
      <c r="LBZ68" s="497"/>
      <c r="LCA68" s="497"/>
      <c r="LCB68" s="497"/>
      <c r="LCC68" s="497"/>
      <c r="LCD68" s="497"/>
      <c r="LCE68" s="497"/>
      <c r="LCF68" s="497"/>
      <c r="LCG68" s="497"/>
      <c r="LCH68" s="497"/>
      <c r="LCI68" s="497"/>
      <c r="LCJ68" s="497"/>
      <c r="LCK68" s="497"/>
      <c r="LCL68" s="497"/>
      <c r="LCM68" s="497"/>
      <c r="LCN68" s="497"/>
      <c r="LCO68" s="497"/>
      <c r="LCP68" s="497"/>
      <c r="LCQ68" s="497"/>
      <c r="LCR68" s="497"/>
      <c r="LCS68" s="497"/>
      <c r="LCT68" s="497"/>
      <c r="LCU68" s="497"/>
      <c r="LCV68" s="497"/>
      <c r="LCW68" s="497"/>
      <c r="LCX68" s="497"/>
      <c r="LCY68" s="497"/>
      <c r="LCZ68" s="497"/>
      <c r="LDA68" s="497"/>
      <c r="LDB68" s="497"/>
      <c r="LDC68" s="497"/>
      <c r="LDD68" s="497"/>
      <c r="LDE68" s="497"/>
      <c r="LDF68" s="497"/>
      <c r="LDG68" s="497"/>
      <c r="LDH68" s="497"/>
      <c r="LDI68" s="497"/>
      <c r="LDJ68" s="497"/>
      <c r="LDK68" s="497"/>
      <c r="LDL68" s="497"/>
      <c r="LDM68" s="497"/>
      <c r="LDN68" s="497"/>
      <c r="LDO68" s="497"/>
      <c r="LDP68" s="497"/>
      <c r="LDQ68" s="497"/>
      <c r="LDR68" s="497"/>
      <c r="LDS68" s="497"/>
      <c r="LDT68" s="497"/>
      <c r="LDU68" s="497"/>
      <c r="LDV68" s="497"/>
      <c r="LDW68" s="497"/>
      <c r="LDX68" s="497"/>
      <c r="LDY68" s="497"/>
      <c r="LDZ68" s="497"/>
      <c r="LEA68" s="497"/>
      <c r="LEB68" s="497"/>
      <c r="LEC68" s="497"/>
      <c r="LED68" s="497"/>
      <c r="LEE68" s="497"/>
      <c r="LEF68" s="497"/>
      <c r="LEG68" s="497"/>
      <c r="LEH68" s="497"/>
      <c r="LEI68" s="497"/>
      <c r="LEJ68" s="497"/>
      <c r="LEK68" s="497"/>
      <c r="LEL68" s="497"/>
      <c r="LEM68" s="497"/>
      <c r="LEN68" s="497"/>
      <c r="LEO68" s="497"/>
      <c r="LEP68" s="497"/>
      <c r="LEQ68" s="497"/>
      <c r="LER68" s="497"/>
      <c r="LES68" s="497"/>
      <c r="LET68" s="497"/>
      <c r="LEU68" s="497"/>
      <c r="LEV68" s="497"/>
      <c r="LEW68" s="497"/>
      <c r="LEX68" s="497"/>
      <c r="LEY68" s="497"/>
      <c r="LEZ68" s="497"/>
      <c r="LFA68" s="497"/>
      <c r="LFB68" s="497"/>
      <c r="LFC68" s="497"/>
      <c r="LFD68" s="497"/>
      <c r="LFE68" s="497"/>
      <c r="LFF68" s="497"/>
      <c r="LFG68" s="497"/>
      <c r="LFH68" s="497"/>
      <c r="LFI68" s="497"/>
      <c r="LFJ68" s="497"/>
      <c r="LFK68" s="497"/>
      <c r="LFL68" s="497"/>
      <c r="LFM68" s="497"/>
      <c r="LFN68" s="497"/>
      <c r="LFO68" s="497"/>
      <c r="LFP68" s="497"/>
      <c r="LFQ68" s="497"/>
      <c r="LFR68" s="497"/>
      <c r="LFS68" s="497"/>
      <c r="LFT68" s="497"/>
      <c r="LFU68" s="497"/>
      <c r="LFV68" s="497"/>
      <c r="LFW68" s="497"/>
      <c r="LFX68" s="497"/>
      <c r="LFY68" s="497"/>
      <c r="LFZ68" s="497"/>
      <c r="LGA68" s="497"/>
      <c r="LGB68" s="497"/>
      <c r="LGC68" s="497"/>
      <c r="LGD68" s="497"/>
      <c r="LGE68" s="497"/>
      <c r="LGF68" s="497"/>
      <c r="LGG68" s="497"/>
      <c r="LGH68" s="497"/>
      <c r="LGI68" s="497"/>
      <c r="LGJ68" s="497"/>
      <c r="LGK68" s="497"/>
      <c r="LGL68" s="497"/>
      <c r="LGM68" s="497"/>
      <c r="LGN68" s="497"/>
      <c r="LGO68" s="497"/>
      <c r="LGP68" s="497"/>
      <c r="LGQ68" s="497"/>
      <c r="LGR68" s="497"/>
      <c r="LGS68" s="497"/>
      <c r="LGT68" s="497"/>
      <c r="LGU68" s="497"/>
      <c r="LGV68" s="497"/>
      <c r="LGW68" s="497"/>
      <c r="LGX68" s="497"/>
      <c r="LGY68" s="497"/>
      <c r="LGZ68" s="497"/>
      <c r="LHA68" s="497"/>
      <c r="LHB68" s="497"/>
      <c r="LHC68" s="497"/>
      <c r="LHD68" s="497"/>
      <c r="LHE68" s="497"/>
      <c r="LHF68" s="497"/>
      <c r="LHG68" s="497"/>
      <c r="LHH68" s="497"/>
      <c r="LHI68" s="497"/>
      <c r="LHJ68" s="497"/>
      <c r="LHK68" s="497"/>
      <c r="LHL68" s="497"/>
      <c r="LHM68" s="497"/>
      <c r="LHN68" s="497"/>
      <c r="LHO68" s="497"/>
      <c r="LHP68" s="497"/>
      <c r="LHQ68" s="497"/>
      <c r="LHR68" s="497"/>
      <c r="LHS68" s="497"/>
      <c r="LHT68" s="497"/>
      <c r="LHU68" s="497"/>
      <c r="LHV68" s="497"/>
      <c r="LHW68" s="497"/>
      <c r="LHX68" s="497"/>
      <c r="LHY68" s="497"/>
      <c r="LHZ68" s="497"/>
      <c r="LIA68" s="497"/>
      <c r="LIB68" s="497"/>
      <c r="LIC68" s="497"/>
      <c r="LID68" s="497"/>
      <c r="LIE68" s="497"/>
      <c r="LIF68" s="497"/>
      <c r="LIG68" s="497"/>
      <c r="LIH68" s="497"/>
      <c r="LII68" s="497"/>
      <c r="LIJ68" s="497"/>
      <c r="LIK68" s="497"/>
      <c r="LIL68" s="497"/>
      <c r="LIM68" s="497"/>
      <c r="LIN68" s="497"/>
      <c r="LIO68" s="497"/>
      <c r="LIP68" s="497"/>
      <c r="LIQ68" s="497"/>
      <c r="LIR68" s="497"/>
      <c r="LIS68" s="497"/>
      <c r="LIT68" s="497"/>
      <c r="LIU68" s="497"/>
      <c r="LIV68" s="497"/>
      <c r="LIW68" s="497"/>
      <c r="LIX68" s="497"/>
      <c r="LIY68" s="497"/>
      <c r="LIZ68" s="497"/>
      <c r="LJA68" s="497"/>
      <c r="LJB68" s="497"/>
      <c r="LJC68" s="497"/>
      <c r="LJD68" s="497"/>
      <c r="LJE68" s="497"/>
      <c r="LJF68" s="497"/>
      <c r="LJG68" s="497"/>
      <c r="LJH68" s="497"/>
      <c r="LJI68" s="497"/>
      <c r="LJJ68" s="497"/>
      <c r="LJK68" s="497"/>
      <c r="LJL68" s="497"/>
      <c r="LJM68" s="497"/>
      <c r="LJN68" s="497"/>
      <c r="LJO68" s="497"/>
      <c r="LJP68" s="497"/>
      <c r="LJQ68" s="497"/>
      <c r="LJR68" s="497"/>
      <c r="LJS68" s="497"/>
      <c r="LJT68" s="497"/>
      <c r="LJU68" s="497"/>
      <c r="LJV68" s="497"/>
      <c r="LJW68" s="497"/>
      <c r="LJX68" s="497"/>
      <c r="LJY68" s="497"/>
      <c r="LJZ68" s="497"/>
      <c r="LKA68" s="497"/>
      <c r="LKB68" s="497"/>
      <c r="LKC68" s="497"/>
      <c r="LKD68" s="497"/>
      <c r="LKE68" s="497"/>
      <c r="LKF68" s="497"/>
      <c r="LKG68" s="497"/>
      <c r="LKH68" s="497"/>
      <c r="LKI68" s="497"/>
      <c r="LKJ68" s="497"/>
      <c r="LKK68" s="497"/>
      <c r="LKL68" s="497"/>
      <c r="LKM68" s="497"/>
      <c r="LKN68" s="497"/>
      <c r="LKO68" s="497"/>
      <c r="LKP68" s="497"/>
      <c r="LKQ68" s="497"/>
      <c r="LKR68" s="497"/>
      <c r="LKS68" s="497"/>
      <c r="LKT68" s="497"/>
      <c r="LKU68" s="497"/>
      <c r="LKV68" s="497"/>
      <c r="LKW68" s="497"/>
      <c r="LKX68" s="497"/>
      <c r="LKY68" s="497"/>
      <c r="LKZ68" s="497"/>
      <c r="LLA68" s="497"/>
      <c r="LLB68" s="497"/>
      <c r="LLC68" s="497"/>
      <c r="LLD68" s="497"/>
      <c r="LLE68" s="497"/>
      <c r="LLF68" s="497"/>
      <c r="LLG68" s="497"/>
      <c r="LLH68" s="497"/>
      <c r="LLI68" s="497"/>
      <c r="LLJ68" s="497"/>
      <c r="LLK68" s="497"/>
      <c r="LLL68" s="497"/>
      <c r="LLM68" s="497"/>
      <c r="LLN68" s="497"/>
      <c r="LLO68" s="497"/>
      <c r="LLP68" s="497"/>
      <c r="LLQ68" s="497"/>
      <c r="LLR68" s="497"/>
      <c r="LLS68" s="497"/>
      <c r="LLT68" s="497"/>
      <c r="LLU68" s="497"/>
      <c r="LLV68" s="497"/>
      <c r="LLW68" s="497"/>
      <c r="LLX68" s="497"/>
      <c r="LLY68" s="497"/>
      <c r="LLZ68" s="497"/>
      <c r="LMA68" s="497"/>
      <c r="LMB68" s="497"/>
      <c r="LMC68" s="497"/>
      <c r="LMD68" s="497"/>
      <c r="LME68" s="497"/>
      <c r="LMF68" s="497"/>
      <c r="LMG68" s="497"/>
      <c r="LMH68" s="497"/>
      <c r="LMI68" s="497"/>
      <c r="LMJ68" s="497"/>
      <c r="LMK68" s="497"/>
      <c r="LML68" s="497"/>
      <c r="LMM68" s="497"/>
      <c r="LMN68" s="497"/>
      <c r="LMO68" s="497"/>
      <c r="LMP68" s="497"/>
      <c r="LMQ68" s="497"/>
      <c r="LMR68" s="497"/>
      <c r="LMS68" s="497"/>
      <c r="LMT68" s="497"/>
      <c r="LMU68" s="497"/>
      <c r="LMV68" s="497"/>
      <c r="LMW68" s="497"/>
      <c r="LMX68" s="497"/>
      <c r="LMY68" s="497"/>
      <c r="LMZ68" s="497"/>
      <c r="LNA68" s="497"/>
      <c r="LNB68" s="497"/>
      <c r="LNC68" s="497"/>
      <c r="LND68" s="497"/>
      <c r="LNE68" s="497"/>
      <c r="LNF68" s="497"/>
      <c r="LNG68" s="497"/>
      <c r="LNH68" s="497"/>
      <c r="LNI68" s="497"/>
      <c r="LNJ68" s="497"/>
      <c r="LNK68" s="497"/>
      <c r="LNL68" s="497"/>
      <c r="LNM68" s="497"/>
      <c r="LNN68" s="497"/>
      <c r="LNO68" s="497"/>
      <c r="LNP68" s="497"/>
      <c r="LNQ68" s="497"/>
      <c r="LNR68" s="497"/>
      <c r="LNS68" s="497"/>
      <c r="LNT68" s="497"/>
      <c r="LNU68" s="497"/>
      <c r="LNV68" s="497"/>
      <c r="LNW68" s="497"/>
      <c r="LNX68" s="497"/>
      <c r="LNY68" s="497"/>
      <c r="LNZ68" s="497"/>
      <c r="LOA68" s="497"/>
      <c r="LOB68" s="497"/>
      <c r="LOC68" s="497"/>
      <c r="LOD68" s="497"/>
      <c r="LOE68" s="497"/>
      <c r="LOF68" s="497"/>
      <c r="LOG68" s="497"/>
      <c r="LOH68" s="497"/>
      <c r="LOI68" s="497"/>
      <c r="LOJ68" s="497"/>
      <c r="LOK68" s="497"/>
      <c r="LOL68" s="497"/>
      <c r="LOM68" s="497"/>
      <c r="LON68" s="497"/>
      <c r="LOO68" s="497"/>
      <c r="LOP68" s="497"/>
      <c r="LOQ68" s="497"/>
      <c r="LOR68" s="497"/>
      <c r="LOS68" s="497"/>
      <c r="LOT68" s="497"/>
      <c r="LOU68" s="497"/>
      <c r="LOV68" s="497"/>
      <c r="LOW68" s="497"/>
      <c r="LOX68" s="497"/>
      <c r="LOY68" s="497"/>
      <c r="LOZ68" s="497"/>
      <c r="LPA68" s="497"/>
      <c r="LPB68" s="497"/>
      <c r="LPC68" s="497"/>
      <c r="LPD68" s="497"/>
      <c r="LPE68" s="497"/>
      <c r="LPF68" s="497"/>
      <c r="LPG68" s="497"/>
      <c r="LPH68" s="497"/>
      <c r="LPI68" s="497"/>
      <c r="LPJ68" s="497"/>
      <c r="LPK68" s="497"/>
      <c r="LPL68" s="497"/>
      <c r="LPM68" s="497"/>
      <c r="LPN68" s="497"/>
      <c r="LPO68" s="497"/>
      <c r="LPP68" s="497"/>
      <c r="LPQ68" s="497"/>
      <c r="LPR68" s="497"/>
      <c r="LPS68" s="497"/>
      <c r="LPT68" s="497"/>
      <c r="LPU68" s="497"/>
      <c r="LPV68" s="497"/>
      <c r="LPW68" s="497"/>
      <c r="LPX68" s="497"/>
      <c r="LPY68" s="497"/>
      <c r="LPZ68" s="497"/>
      <c r="LQA68" s="497"/>
      <c r="LQB68" s="497"/>
      <c r="LQC68" s="497"/>
      <c r="LQD68" s="497"/>
      <c r="LQE68" s="497"/>
      <c r="LQF68" s="497"/>
      <c r="LQG68" s="497"/>
      <c r="LQH68" s="497"/>
      <c r="LQI68" s="497"/>
      <c r="LQJ68" s="497"/>
      <c r="LQK68" s="497"/>
      <c r="LQL68" s="497"/>
      <c r="LQM68" s="497"/>
      <c r="LQN68" s="497"/>
      <c r="LQO68" s="497"/>
      <c r="LQP68" s="497"/>
      <c r="LQQ68" s="497"/>
      <c r="LQR68" s="497"/>
      <c r="LQS68" s="497"/>
      <c r="LQT68" s="497"/>
      <c r="LQU68" s="497"/>
      <c r="LQV68" s="497"/>
      <c r="LQW68" s="497"/>
      <c r="LQX68" s="497"/>
      <c r="LQY68" s="497"/>
      <c r="LQZ68" s="497"/>
      <c r="LRA68" s="497"/>
      <c r="LRB68" s="497"/>
      <c r="LRC68" s="497"/>
      <c r="LRD68" s="497"/>
      <c r="LRE68" s="497"/>
      <c r="LRF68" s="497"/>
      <c r="LRG68" s="497"/>
      <c r="LRH68" s="497"/>
      <c r="LRI68" s="497"/>
      <c r="LRJ68" s="497"/>
      <c r="LRK68" s="497"/>
      <c r="LRL68" s="497"/>
      <c r="LRM68" s="497"/>
      <c r="LRN68" s="497"/>
      <c r="LRO68" s="497"/>
      <c r="LRP68" s="497"/>
      <c r="LRQ68" s="497"/>
      <c r="LRR68" s="497"/>
      <c r="LRS68" s="497"/>
      <c r="LRT68" s="497"/>
      <c r="LRU68" s="497"/>
      <c r="LRV68" s="497"/>
      <c r="LRW68" s="497"/>
      <c r="LRX68" s="497"/>
      <c r="LRY68" s="497"/>
      <c r="LRZ68" s="497"/>
      <c r="LSA68" s="497"/>
      <c r="LSB68" s="497"/>
      <c r="LSC68" s="497"/>
      <c r="LSD68" s="497"/>
      <c r="LSE68" s="497"/>
      <c r="LSF68" s="497"/>
      <c r="LSG68" s="497"/>
      <c r="LSH68" s="497"/>
      <c r="LSI68" s="497"/>
      <c r="LSJ68" s="497"/>
      <c r="LSK68" s="497"/>
      <c r="LSL68" s="497"/>
      <c r="LSM68" s="497"/>
      <c r="LSN68" s="497"/>
      <c r="LSO68" s="497"/>
      <c r="LSP68" s="497"/>
      <c r="LSQ68" s="497"/>
      <c r="LSR68" s="497"/>
      <c r="LSS68" s="497"/>
      <c r="LST68" s="497"/>
      <c r="LSU68" s="497"/>
      <c r="LSV68" s="497"/>
      <c r="LSW68" s="497"/>
      <c r="LSX68" s="497"/>
      <c r="LSY68" s="497"/>
      <c r="LSZ68" s="497"/>
      <c r="LTA68" s="497"/>
      <c r="LTB68" s="497"/>
      <c r="LTC68" s="497"/>
      <c r="LTD68" s="497"/>
      <c r="LTE68" s="497"/>
      <c r="LTF68" s="497"/>
      <c r="LTG68" s="497"/>
      <c r="LTH68" s="497"/>
      <c r="LTI68" s="497"/>
      <c r="LTJ68" s="497"/>
      <c r="LTK68" s="497"/>
      <c r="LTL68" s="497"/>
      <c r="LTM68" s="497"/>
      <c r="LTN68" s="497"/>
      <c r="LTO68" s="497"/>
      <c r="LTP68" s="497"/>
      <c r="LTQ68" s="497"/>
      <c r="LTR68" s="497"/>
      <c r="LTS68" s="497"/>
      <c r="LTT68" s="497"/>
      <c r="LTU68" s="497"/>
      <c r="LTV68" s="497"/>
      <c r="LTW68" s="497"/>
      <c r="LTX68" s="497"/>
      <c r="LTY68" s="497"/>
      <c r="LTZ68" s="497"/>
      <c r="LUA68" s="497"/>
      <c r="LUB68" s="497"/>
      <c r="LUC68" s="497"/>
      <c r="LUD68" s="497"/>
      <c r="LUE68" s="497"/>
      <c r="LUF68" s="497"/>
      <c r="LUG68" s="497"/>
      <c r="LUH68" s="497"/>
      <c r="LUI68" s="497"/>
      <c r="LUJ68" s="497"/>
      <c r="LUK68" s="497"/>
      <c r="LUL68" s="497"/>
      <c r="LUM68" s="497"/>
      <c r="LUN68" s="497"/>
      <c r="LUO68" s="497"/>
      <c r="LUP68" s="497"/>
      <c r="LUQ68" s="497"/>
      <c r="LUR68" s="497"/>
      <c r="LUS68" s="497"/>
      <c r="LUT68" s="497"/>
      <c r="LUU68" s="497"/>
      <c r="LUV68" s="497"/>
      <c r="LUW68" s="497"/>
      <c r="LUX68" s="497"/>
      <c r="LUY68" s="497"/>
      <c r="LUZ68" s="497"/>
      <c r="LVA68" s="497"/>
      <c r="LVB68" s="497"/>
      <c r="LVC68" s="497"/>
      <c r="LVD68" s="497"/>
      <c r="LVE68" s="497"/>
      <c r="LVF68" s="497"/>
      <c r="LVG68" s="497"/>
      <c r="LVH68" s="497"/>
      <c r="LVI68" s="497"/>
      <c r="LVJ68" s="497"/>
      <c r="LVK68" s="497"/>
      <c r="LVL68" s="497"/>
      <c r="LVM68" s="497"/>
      <c r="LVN68" s="497"/>
      <c r="LVO68" s="497"/>
      <c r="LVP68" s="497"/>
      <c r="LVQ68" s="497"/>
      <c r="LVR68" s="497"/>
      <c r="LVS68" s="497"/>
      <c r="LVT68" s="497"/>
      <c r="LVU68" s="497"/>
      <c r="LVV68" s="497"/>
      <c r="LVW68" s="497"/>
      <c r="LVX68" s="497"/>
      <c r="LVY68" s="497"/>
      <c r="LVZ68" s="497"/>
      <c r="LWA68" s="497"/>
      <c r="LWB68" s="497"/>
      <c r="LWC68" s="497"/>
      <c r="LWD68" s="497"/>
      <c r="LWE68" s="497"/>
      <c r="LWF68" s="497"/>
      <c r="LWG68" s="497"/>
      <c r="LWH68" s="497"/>
      <c r="LWI68" s="497"/>
      <c r="LWJ68" s="497"/>
      <c r="LWK68" s="497"/>
      <c r="LWL68" s="497"/>
      <c r="LWM68" s="497"/>
      <c r="LWN68" s="497"/>
      <c r="LWO68" s="497"/>
      <c r="LWP68" s="497"/>
      <c r="LWQ68" s="497"/>
      <c r="LWR68" s="497"/>
      <c r="LWS68" s="497"/>
      <c r="LWT68" s="497"/>
      <c r="LWU68" s="497"/>
      <c r="LWV68" s="497"/>
      <c r="LWW68" s="497"/>
      <c r="LWX68" s="497"/>
      <c r="LWY68" s="497"/>
      <c r="LWZ68" s="497"/>
      <c r="LXA68" s="497"/>
      <c r="LXB68" s="497"/>
      <c r="LXC68" s="497"/>
      <c r="LXD68" s="497"/>
      <c r="LXE68" s="497"/>
      <c r="LXF68" s="497"/>
      <c r="LXG68" s="497"/>
      <c r="LXH68" s="497"/>
      <c r="LXI68" s="497"/>
      <c r="LXJ68" s="497"/>
      <c r="LXK68" s="497"/>
      <c r="LXL68" s="497"/>
      <c r="LXM68" s="497"/>
      <c r="LXN68" s="497"/>
      <c r="LXO68" s="497"/>
      <c r="LXP68" s="497"/>
      <c r="LXQ68" s="497"/>
      <c r="LXR68" s="497"/>
      <c r="LXS68" s="497"/>
      <c r="LXT68" s="497"/>
      <c r="LXU68" s="497"/>
      <c r="LXV68" s="497"/>
      <c r="LXW68" s="497"/>
      <c r="LXX68" s="497"/>
      <c r="LXY68" s="497"/>
      <c r="LXZ68" s="497"/>
      <c r="LYA68" s="497"/>
      <c r="LYB68" s="497"/>
      <c r="LYC68" s="497"/>
      <c r="LYD68" s="497"/>
      <c r="LYE68" s="497"/>
      <c r="LYF68" s="497"/>
      <c r="LYG68" s="497"/>
      <c r="LYH68" s="497"/>
      <c r="LYI68" s="497"/>
      <c r="LYJ68" s="497"/>
      <c r="LYK68" s="497"/>
      <c r="LYL68" s="497"/>
      <c r="LYM68" s="497"/>
      <c r="LYN68" s="497"/>
      <c r="LYO68" s="497"/>
      <c r="LYP68" s="497"/>
      <c r="LYQ68" s="497"/>
      <c r="LYR68" s="497"/>
      <c r="LYS68" s="497"/>
      <c r="LYT68" s="497"/>
      <c r="LYU68" s="497"/>
      <c r="LYV68" s="497"/>
      <c r="LYW68" s="497"/>
      <c r="LYX68" s="497"/>
      <c r="LYY68" s="497"/>
      <c r="LYZ68" s="497"/>
      <c r="LZA68" s="497"/>
      <c r="LZB68" s="497"/>
      <c r="LZC68" s="497"/>
      <c r="LZD68" s="497"/>
      <c r="LZE68" s="497"/>
      <c r="LZF68" s="497"/>
      <c r="LZG68" s="497"/>
      <c r="LZH68" s="497"/>
      <c r="LZI68" s="497"/>
      <c r="LZJ68" s="497"/>
      <c r="LZK68" s="497"/>
      <c r="LZL68" s="497"/>
      <c r="LZM68" s="497"/>
      <c r="LZN68" s="497"/>
      <c r="LZO68" s="497"/>
      <c r="LZP68" s="497"/>
      <c r="LZQ68" s="497"/>
      <c r="LZR68" s="497"/>
      <c r="LZS68" s="497"/>
      <c r="LZT68" s="497"/>
      <c r="LZU68" s="497"/>
      <c r="LZV68" s="497"/>
      <c r="LZW68" s="497"/>
      <c r="LZX68" s="497"/>
      <c r="LZY68" s="497"/>
      <c r="LZZ68" s="497"/>
      <c r="MAA68" s="497"/>
      <c r="MAB68" s="497"/>
      <c r="MAC68" s="497"/>
      <c r="MAD68" s="497"/>
      <c r="MAE68" s="497"/>
      <c r="MAF68" s="497"/>
      <c r="MAG68" s="497"/>
      <c r="MAH68" s="497"/>
      <c r="MAI68" s="497"/>
      <c r="MAJ68" s="497"/>
      <c r="MAK68" s="497"/>
      <c r="MAL68" s="497"/>
      <c r="MAM68" s="497"/>
      <c r="MAN68" s="497"/>
      <c r="MAO68" s="497"/>
      <c r="MAP68" s="497"/>
      <c r="MAQ68" s="497"/>
      <c r="MAR68" s="497"/>
      <c r="MAS68" s="497"/>
      <c r="MAT68" s="497"/>
      <c r="MAU68" s="497"/>
      <c r="MAV68" s="497"/>
      <c r="MAW68" s="497"/>
      <c r="MAX68" s="497"/>
      <c r="MAY68" s="497"/>
      <c r="MAZ68" s="497"/>
      <c r="MBA68" s="497"/>
      <c r="MBB68" s="497"/>
      <c r="MBC68" s="497"/>
      <c r="MBD68" s="497"/>
      <c r="MBE68" s="497"/>
      <c r="MBF68" s="497"/>
      <c r="MBG68" s="497"/>
      <c r="MBH68" s="497"/>
      <c r="MBI68" s="497"/>
      <c r="MBJ68" s="497"/>
      <c r="MBK68" s="497"/>
      <c r="MBL68" s="497"/>
      <c r="MBM68" s="497"/>
      <c r="MBN68" s="497"/>
      <c r="MBO68" s="497"/>
      <c r="MBP68" s="497"/>
      <c r="MBQ68" s="497"/>
      <c r="MBR68" s="497"/>
      <c r="MBS68" s="497"/>
      <c r="MBT68" s="497"/>
      <c r="MBU68" s="497"/>
      <c r="MBV68" s="497"/>
      <c r="MBW68" s="497"/>
      <c r="MBX68" s="497"/>
      <c r="MBY68" s="497"/>
      <c r="MBZ68" s="497"/>
      <c r="MCA68" s="497"/>
      <c r="MCB68" s="497"/>
      <c r="MCC68" s="497"/>
      <c r="MCD68" s="497"/>
      <c r="MCE68" s="497"/>
      <c r="MCF68" s="497"/>
      <c r="MCG68" s="497"/>
      <c r="MCH68" s="497"/>
      <c r="MCI68" s="497"/>
      <c r="MCJ68" s="497"/>
      <c r="MCK68" s="497"/>
      <c r="MCL68" s="497"/>
      <c r="MCM68" s="497"/>
      <c r="MCN68" s="497"/>
      <c r="MCO68" s="497"/>
      <c r="MCP68" s="497"/>
      <c r="MCQ68" s="497"/>
      <c r="MCR68" s="497"/>
      <c r="MCS68" s="497"/>
      <c r="MCT68" s="497"/>
      <c r="MCU68" s="497"/>
      <c r="MCV68" s="497"/>
      <c r="MCW68" s="497"/>
      <c r="MCX68" s="497"/>
      <c r="MCY68" s="497"/>
      <c r="MCZ68" s="497"/>
      <c r="MDA68" s="497"/>
      <c r="MDB68" s="497"/>
      <c r="MDC68" s="497"/>
      <c r="MDD68" s="497"/>
      <c r="MDE68" s="497"/>
      <c r="MDF68" s="497"/>
      <c r="MDG68" s="497"/>
      <c r="MDH68" s="497"/>
      <c r="MDI68" s="497"/>
      <c r="MDJ68" s="497"/>
      <c r="MDK68" s="497"/>
      <c r="MDL68" s="497"/>
      <c r="MDM68" s="497"/>
      <c r="MDN68" s="497"/>
      <c r="MDO68" s="497"/>
      <c r="MDP68" s="497"/>
      <c r="MDQ68" s="497"/>
      <c r="MDR68" s="497"/>
      <c r="MDS68" s="497"/>
      <c r="MDT68" s="497"/>
      <c r="MDU68" s="497"/>
      <c r="MDV68" s="497"/>
      <c r="MDW68" s="497"/>
      <c r="MDX68" s="497"/>
      <c r="MDY68" s="497"/>
      <c r="MDZ68" s="497"/>
      <c r="MEA68" s="497"/>
      <c r="MEB68" s="497"/>
      <c r="MEC68" s="497"/>
      <c r="MED68" s="497"/>
      <c r="MEE68" s="497"/>
      <c r="MEF68" s="497"/>
      <c r="MEG68" s="497"/>
      <c r="MEH68" s="497"/>
      <c r="MEI68" s="497"/>
      <c r="MEJ68" s="497"/>
      <c r="MEK68" s="497"/>
      <c r="MEL68" s="497"/>
      <c r="MEM68" s="497"/>
      <c r="MEN68" s="497"/>
      <c r="MEO68" s="497"/>
      <c r="MEP68" s="497"/>
      <c r="MEQ68" s="497"/>
      <c r="MER68" s="497"/>
      <c r="MES68" s="497"/>
      <c r="MET68" s="497"/>
      <c r="MEU68" s="497"/>
      <c r="MEV68" s="497"/>
      <c r="MEW68" s="497"/>
      <c r="MEX68" s="497"/>
      <c r="MEY68" s="497"/>
      <c r="MEZ68" s="497"/>
      <c r="MFA68" s="497"/>
      <c r="MFB68" s="497"/>
      <c r="MFC68" s="497"/>
      <c r="MFD68" s="497"/>
      <c r="MFE68" s="497"/>
      <c r="MFF68" s="497"/>
      <c r="MFG68" s="497"/>
      <c r="MFH68" s="497"/>
      <c r="MFI68" s="497"/>
      <c r="MFJ68" s="497"/>
      <c r="MFK68" s="497"/>
      <c r="MFL68" s="497"/>
      <c r="MFM68" s="497"/>
      <c r="MFN68" s="497"/>
      <c r="MFO68" s="497"/>
      <c r="MFP68" s="497"/>
      <c r="MFQ68" s="497"/>
      <c r="MFR68" s="497"/>
      <c r="MFS68" s="497"/>
      <c r="MFT68" s="497"/>
      <c r="MFU68" s="497"/>
      <c r="MFV68" s="497"/>
      <c r="MFW68" s="497"/>
      <c r="MFX68" s="497"/>
      <c r="MFY68" s="497"/>
      <c r="MFZ68" s="497"/>
      <c r="MGA68" s="497"/>
      <c r="MGB68" s="497"/>
      <c r="MGC68" s="497"/>
      <c r="MGD68" s="497"/>
      <c r="MGE68" s="497"/>
      <c r="MGF68" s="497"/>
      <c r="MGG68" s="497"/>
      <c r="MGH68" s="497"/>
      <c r="MGI68" s="497"/>
      <c r="MGJ68" s="497"/>
      <c r="MGK68" s="497"/>
      <c r="MGL68" s="497"/>
      <c r="MGM68" s="497"/>
      <c r="MGN68" s="497"/>
      <c r="MGO68" s="497"/>
      <c r="MGP68" s="497"/>
      <c r="MGQ68" s="497"/>
      <c r="MGR68" s="497"/>
      <c r="MGS68" s="497"/>
      <c r="MGT68" s="497"/>
      <c r="MGU68" s="497"/>
      <c r="MGV68" s="497"/>
      <c r="MGW68" s="497"/>
      <c r="MGX68" s="497"/>
      <c r="MGY68" s="497"/>
      <c r="MGZ68" s="497"/>
      <c r="MHA68" s="497"/>
      <c r="MHB68" s="497"/>
      <c r="MHC68" s="497"/>
      <c r="MHD68" s="497"/>
      <c r="MHE68" s="497"/>
      <c r="MHF68" s="497"/>
      <c r="MHG68" s="497"/>
      <c r="MHH68" s="497"/>
      <c r="MHI68" s="497"/>
      <c r="MHJ68" s="497"/>
      <c r="MHK68" s="497"/>
      <c r="MHL68" s="497"/>
      <c r="MHM68" s="497"/>
      <c r="MHN68" s="497"/>
      <c r="MHO68" s="497"/>
      <c r="MHP68" s="497"/>
      <c r="MHQ68" s="497"/>
      <c r="MHR68" s="497"/>
      <c r="MHS68" s="497"/>
      <c r="MHT68" s="497"/>
      <c r="MHU68" s="497"/>
      <c r="MHV68" s="497"/>
      <c r="MHW68" s="497"/>
      <c r="MHX68" s="497"/>
      <c r="MHY68" s="497"/>
      <c r="MHZ68" s="497"/>
      <c r="MIA68" s="497"/>
      <c r="MIB68" s="497"/>
      <c r="MIC68" s="497"/>
      <c r="MID68" s="497"/>
      <c r="MIE68" s="497"/>
      <c r="MIF68" s="497"/>
      <c r="MIG68" s="497"/>
      <c r="MIH68" s="497"/>
      <c r="MII68" s="497"/>
      <c r="MIJ68" s="497"/>
      <c r="MIK68" s="497"/>
      <c r="MIL68" s="497"/>
      <c r="MIM68" s="497"/>
      <c r="MIN68" s="497"/>
      <c r="MIO68" s="497"/>
      <c r="MIP68" s="497"/>
      <c r="MIQ68" s="497"/>
      <c r="MIR68" s="497"/>
      <c r="MIS68" s="497"/>
      <c r="MIT68" s="497"/>
      <c r="MIU68" s="497"/>
      <c r="MIV68" s="497"/>
      <c r="MIW68" s="497"/>
      <c r="MIX68" s="497"/>
      <c r="MIY68" s="497"/>
      <c r="MIZ68" s="497"/>
      <c r="MJA68" s="497"/>
      <c r="MJB68" s="497"/>
      <c r="MJC68" s="497"/>
      <c r="MJD68" s="497"/>
      <c r="MJE68" s="497"/>
      <c r="MJF68" s="497"/>
      <c r="MJG68" s="497"/>
      <c r="MJH68" s="497"/>
      <c r="MJI68" s="497"/>
      <c r="MJJ68" s="497"/>
      <c r="MJK68" s="497"/>
      <c r="MJL68" s="497"/>
      <c r="MJM68" s="497"/>
      <c r="MJN68" s="497"/>
      <c r="MJO68" s="497"/>
      <c r="MJP68" s="497"/>
      <c r="MJQ68" s="497"/>
      <c r="MJR68" s="497"/>
      <c r="MJS68" s="497"/>
      <c r="MJT68" s="497"/>
      <c r="MJU68" s="497"/>
      <c r="MJV68" s="497"/>
      <c r="MJW68" s="497"/>
      <c r="MJX68" s="497"/>
      <c r="MJY68" s="497"/>
      <c r="MJZ68" s="497"/>
      <c r="MKA68" s="497"/>
      <c r="MKB68" s="497"/>
      <c r="MKC68" s="497"/>
      <c r="MKD68" s="497"/>
      <c r="MKE68" s="497"/>
      <c r="MKF68" s="497"/>
      <c r="MKG68" s="497"/>
      <c r="MKH68" s="497"/>
      <c r="MKI68" s="497"/>
      <c r="MKJ68" s="497"/>
      <c r="MKK68" s="497"/>
      <c r="MKL68" s="497"/>
      <c r="MKM68" s="497"/>
      <c r="MKN68" s="497"/>
      <c r="MKO68" s="497"/>
      <c r="MKP68" s="497"/>
      <c r="MKQ68" s="497"/>
      <c r="MKR68" s="497"/>
      <c r="MKS68" s="497"/>
      <c r="MKT68" s="497"/>
      <c r="MKU68" s="497"/>
      <c r="MKV68" s="497"/>
      <c r="MKW68" s="497"/>
      <c r="MKX68" s="497"/>
      <c r="MKY68" s="497"/>
      <c r="MKZ68" s="497"/>
      <c r="MLA68" s="497"/>
      <c r="MLB68" s="497"/>
      <c r="MLC68" s="497"/>
      <c r="MLD68" s="497"/>
      <c r="MLE68" s="497"/>
      <c r="MLF68" s="497"/>
      <c r="MLG68" s="497"/>
      <c r="MLH68" s="497"/>
      <c r="MLI68" s="497"/>
      <c r="MLJ68" s="497"/>
      <c r="MLK68" s="497"/>
      <c r="MLL68" s="497"/>
      <c r="MLM68" s="497"/>
      <c r="MLN68" s="497"/>
      <c r="MLO68" s="497"/>
      <c r="MLP68" s="497"/>
      <c r="MLQ68" s="497"/>
      <c r="MLR68" s="497"/>
      <c r="MLS68" s="497"/>
      <c r="MLT68" s="497"/>
      <c r="MLU68" s="497"/>
      <c r="MLV68" s="497"/>
      <c r="MLW68" s="497"/>
      <c r="MLX68" s="497"/>
      <c r="MLY68" s="497"/>
      <c r="MLZ68" s="497"/>
      <c r="MMA68" s="497"/>
      <c r="MMB68" s="497"/>
      <c r="MMC68" s="497"/>
      <c r="MMD68" s="497"/>
      <c r="MME68" s="497"/>
      <c r="MMF68" s="497"/>
      <c r="MMG68" s="497"/>
      <c r="MMH68" s="497"/>
      <c r="MMI68" s="497"/>
      <c r="MMJ68" s="497"/>
      <c r="MMK68" s="497"/>
      <c r="MML68" s="497"/>
      <c r="MMM68" s="497"/>
      <c r="MMN68" s="497"/>
      <c r="MMO68" s="497"/>
      <c r="MMP68" s="497"/>
      <c r="MMQ68" s="497"/>
      <c r="MMR68" s="497"/>
      <c r="MMS68" s="497"/>
      <c r="MMT68" s="497"/>
      <c r="MMU68" s="497"/>
      <c r="MMV68" s="497"/>
      <c r="MMW68" s="497"/>
      <c r="MMX68" s="497"/>
      <c r="MMY68" s="497"/>
      <c r="MMZ68" s="497"/>
      <c r="MNA68" s="497"/>
      <c r="MNB68" s="497"/>
      <c r="MNC68" s="497"/>
      <c r="MND68" s="497"/>
      <c r="MNE68" s="497"/>
      <c r="MNF68" s="497"/>
      <c r="MNG68" s="497"/>
      <c r="MNH68" s="497"/>
      <c r="MNI68" s="497"/>
      <c r="MNJ68" s="497"/>
      <c r="MNK68" s="497"/>
      <c r="MNL68" s="497"/>
      <c r="MNM68" s="497"/>
      <c r="MNN68" s="497"/>
      <c r="MNO68" s="497"/>
      <c r="MNP68" s="497"/>
      <c r="MNQ68" s="497"/>
      <c r="MNR68" s="497"/>
      <c r="MNS68" s="497"/>
      <c r="MNT68" s="497"/>
      <c r="MNU68" s="497"/>
      <c r="MNV68" s="497"/>
      <c r="MNW68" s="497"/>
      <c r="MNX68" s="497"/>
      <c r="MNY68" s="497"/>
      <c r="MNZ68" s="497"/>
      <c r="MOA68" s="497"/>
      <c r="MOB68" s="497"/>
      <c r="MOC68" s="497"/>
      <c r="MOD68" s="497"/>
      <c r="MOE68" s="497"/>
      <c r="MOF68" s="497"/>
      <c r="MOG68" s="497"/>
      <c r="MOH68" s="497"/>
      <c r="MOI68" s="497"/>
      <c r="MOJ68" s="497"/>
      <c r="MOK68" s="497"/>
      <c r="MOL68" s="497"/>
      <c r="MOM68" s="497"/>
      <c r="MON68" s="497"/>
      <c r="MOO68" s="497"/>
      <c r="MOP68" s="497"/>
      <c r="MOQ68" s="497"/>
      <c r="MOR68" s="497"/>
      <c r="MOS68" s="497"/>
      <c r="MOT68" s="497"/>
      <c r="MOU68" s="497"/>
      <c r="MOV68" s="497"/>
      <c r="MOW68" s="497"/>
      <c r="MOX68" s="497"/>
      <c r="MOY68" s="497"/>
      <c r="MOZ68" s="497"/>
      <c r="MPA68" s="497"/>
      <c r="MPB68" s="497"/>
      <c r="MPC68" s="497"/>
      <c r="MPD68" s="497"/>
      <c r="MPE68" s="497"/>
      <c r="MPF68" s="497"/>
      <c r="MPG68" s="497"/>
      <c r="MPH68" s="497"/>
      <c r="MPI68" s="497"/>
      <c r="MPJ68" s="497"/>
      <c r="MPK68" s="497"/>
      <c r="MPL68" s="497"/>
      <c r="MPM68" s="497"/>
      <c r="MPN68" s="497"/>
      <c r="MPO68" s="497"/>
      <c r="MPP68" s="497"/>
      <c r="MPQ68" s="497"/>
      <c r="MPR68" s="497"/>
      <c r="MPS68" s="497"/>
      <c r="MPT68" s="497"/>
      <c r="MPU68" s="497"/>
      <c r="MPV68" s="497"/>
      <c r="MPW68" s="497"/>
      <c r="MPX68" s="497"/>
      <c r="MPY68" s="497"/>
      <c r="MPZ68" s="497"/>
      <c r="MQA68" s="497"/>
      <c r="MQB68" s="497"/>
      <c r="MQC68" s="497"/>
      <c r="MQD68" s="497"/>
      <c r="MQE68" s="497"/>
      <c r="MQF68" s="497"/>
      <c r="MQG68" s="497"/>
      <c r="MQH68" s="497"/>
      <c r="MQI68" s="497"/>
      <c r="MQJ68" s="497"/>
      <c r="MQK68" s="497"/>
      <c r="MQL68" s="497"/>
      <c r="MQM68" s="497"/>
      <c r="MQN68" s="497"/>
      <c r="MQO68" s="497"/>
      <c r="MQP68" s="497"/>
      <c r="MQQ68" s="497"/>
      <c r="MQR68" s="497"/>
      <c r="MQS68" s="497"/>
      <c r="MQT68" s="497"/>
      <c r="MQU68" s="497"/>
      <c r="MQV68" s="497"/>
      <c r="MQW68" s="497"/>
      <c r="MQX68" s="497"/>
      <c r="MQY68" s="497"/>
      <c r="MQZ68" s="497"/>
      <c r="MRA68" s="497"/>
      <c r="MRB68" s="497"/>
      <c r="MRC68" s="497"/>
      <c r="MRD68" s="497"/>
      <c r="MRE68" s="497"/>
      <c r="MRF68" s="497"/>
      <c r="MRG68" s="497"/>
      <c r="MRH68" s="497"/>
      <c r="MRI68" s="497"/>
      <c r="MRJ68" s="497"/>
      <c r="MRK68" s="497"/>
      <c r="MRL68" s="497"/>
      <c r="MRM68" s="497"/>
      <c r="MRN68" s="497"/>
      <c r="MRO68" s="497"/>
      <c r="MRP68" s="497"/>
      <c r="MRQ68" s="497"/>
      <c r="MRR68" s="497"/>
      <c r="MRS68" s="497"/>
      <c r="MRT68" s="497"/>
      <c r="MRU68" s="497"/>
      <c r="MRV68" s="497"/>
      <c r="MRW68" s="497"/>
      <c r="MRX68" s="497"/>
      <c r="MRY68" s="497"/>
      <c r="MRZ68" s="497"/>
      <c r="MSA68" s="497"/>
      <c r="MSB68" s="497"/>
      <c r="MSC68" s="497"/>
      <c r="MSD68" s="497"/>
      <c r="MSE68" s="497"/>
      <c r="MSF68" s="497"/>
      <c r="MSG68" s="497"/>
      <c r="MSH68" s="497"/>
      <c r="MSI68" s="497"/>
      <c r="MSJ68" s="497"/>
      <c r="MSK68" s="497"/>
      <c r="MSL68" s="497"/>
      <c r="MSM68" s="497"/>
      <c r="MSN68" s="497"/>
      <c r="MSO68" s="497"/>
      <c r="MSP68" s="497"/>
      <c r="MSQ68" s="497"/>
      <c r="MSR68" s="497"/>
      <c r="MSS68" s="497"/>
      <c r="MST68" s="497"/>
      <c r="MSU68" s="497"/>
      <c r="MSV68" s="497"/>
      <c r="MSW68" s="497"/>
      <c r="MSX68" s="497"/>
      <c r="MSY68" s="497"/>
      <c r="MSZ68" s="497"/>
      <c r="MTA68" s="497"/>
      <c r="MTB68" s="497"/>
      <c r="MTC68" s="497"/>
      <c r="MTD68" s="497"/>
      <c r="MTE68" s="497"/>
      <c r="MTF68" s="497"/>
      <c r="MTG68" s="497"/>
      <c r="MTH68" s="497"/>
      <c r="MTI68" s="497"/>
      <c r="MTJ68" s="497"/>
      <c r="MTK68" s="497"/>
      <c r="MTL68" s="497"/>
      <c r="MTM68" s="497"/>
      <c r="MTN68" s="497"/>
      <c r="MTO68" s="497"/>
      <c r="MTP68" s="497"/>
      <c r="MTQ68" s="497"/>
      <c r="MTR68" s="497"/>
      <c r="MTS68" s="497"/>
      <c r="MTT68" s="497"/>
      <c r="MTU68" s="497"/>
      <c r="MTV68" s="497"/>
      <c r="MTW68" s="497"/>
      <c r="MTX68" s="497"/>
      <c r="MTY68" s="497"/>
      <c r="MTZ68" s="497"/>
      <c r="MUA68" s="497"/>
      <c r="MUB68" s="497"/>
      <c r="MUC68" s="497"/>
      <c r="MUD68" s="497"/>
      <c r="MUE68" s="497"/>
      <c r="MUF68" s="497"/>
      <c r="MUG68" s="497"/>
      <c r="MUH68" s="497"/>
      <c r="MUI68" s="497"/>
      <c r="MUJ68" s="497"/>
      <c r="MUK68" s="497"/>
      <c r="MUL68" s="497"/>
      <c r="MUM68" s="497"/>
      <c r="MUN68" s="497"/>
      <c r="MUO68" s="497"/>
      <c r="MUP68" s="497"/>
      <c r="MUQ68" s="497"/>
      <c r="MUR68" s="497"/>
      <c r="MUS68" s="497"/>
      <c r="MUT68" s="497"/>
      <c r="MUU68" s="497"/>
      <c r="MUV68" s="497"/>
      <c r="MUW68" s="497"/>
      <c r="MUX68" s="497"/>
      <c r="MUY68" s="497"/>
      <c r="MUZ68" s="497"/>
      <c r="MVA68" s="497"/>
      <c r="MVB68" s="497"/>
      <c r="MVC68" s="497"/>
      <c r="MVD68" s="497"/>
      <c r="MVE68" s="497"/>
      <c r="MVF68" s="497"/>
      <c r="MVG68" s="497"/>
      <c r="MVH68" s="497"/>
      <c r="MVI68" s="497"/>
      <c r="MVJ68" s="497"/>
      <c r="MVK68" s="497"/>
      <c r="MVL68" s="497"/>
      <c r="MVM68" s="497"/>
      <c r="MVN68" s="497"/>
      <c r="MVO68" s="497"/>
      <c r="MVP68" s="497"/>
      <c r="MVQ68" s="497"/>
      <c r="MVR68" s="497"/>
      <c r="MVS68" s="497"/>
      <c r="MVT68" s="497"/>
      <c r="MVU68" s="497"/>
      <c r="MVV68" s="497"/>
      <c r="MVW68" s="497"/>
      <c r="MVX68" s="497"/>
      <c r="MVY68" s="497"/>
      <c r="MVZ68" s="497"/>
      <c r="MWA68" s="497"/>
      <c r="MWB68" s="497"/>
      <c r="MWC68" s="497"/>
      <c r="MWD68" s="497"/>
      <c r="MWE68" s="497"/>
      <c r="MWF68" s="497"/>
      <c r="MWG68" s="497"/>
      <c r="MWH68" s="497"/>
      <c r="MWI68" s="497"/>
      <c r="MWJ68" s="497"/>
      <c r="MWK68" s="497"/>
      <c r="MWL68" s="497"/>
      <c r="MWM68" s="497"/>
      <c r="MWN68" s="497"/>
      <c r="MWO68" s="497"/>
      <c r="MWP68" s="497"/>
      <c r="MWQ68" s="497"/>
      <c r="MWR68" s="497"/>
      <c r="MWS68" s="497"/>
      <c r="MWT68" s="497"/>
      <c r="MWU68" s="497"/>
      <c r="MWV68" s="497"/>
      <c r="MWW68" s="497"/>
      <c r="MWX68" s="497"/>
      <c r="MWY68" s="497"/>
      <c r="MWZ68" s="497"/>
      <c r="MXA68" s="497"/>
      <c r="MXB68" s="497"/>
      <c r="MXC68" s="497"/>
      <c r="MXD68" s="497"/>
      <c r="MXE68" s="497"/>
      <c r="MXF68" s="497"/>
      <c r="MXG68" s="497"/>
      <c r="MXH68" s="497"/>
      <c r="MXI68" s="497"/>
      <c r="MXJ68" s="497"/>
      <c r="MXK68" s="497"/>
      <c r="MXL68" s="497"/>
      <c r="MXM68" s="497"/>
      <c r="MXN68" s="497"/>
      <c r="MXO68" s="497"/>
      <c r="MXP68" s="497"/>
      <c r="MXQ68" s="497"/>
      <c r="MXR68" s="497"/>
      <c r="MXS68" s="497"/>
      <c r="MXT68" s="497"/>
      <c r="MXU68" s="497"/>
      <c r="MXV68" s="497"/>
      <c r="MXW68" s="497"/>
      <c r="MXX68" s="497"/>
      <c r="MXY68" s="497"/>
      <c r="MXZ68" s="497"/>
      <c r="MYA68" s="497"/>
      <c r="MYB68" s="497"/>
      <c r="MYC68" s="497"/>
      <c r="MYD68" s="497"/>
      <c r="MYE68" s="497"/>
      <c r="MYF68" s="497"/>
      <c r="MYG68" s="497"/>
      <c r="MYH68" s="497"/>
      <c r="MYI68" s="497"/>
      <c r="MYJ68" s="497"/>
      <c r="MYK68" s="497"/>
      <c r="MYL68" s="497"/>
      <c r="MYM68" s="497"/>
      <c r="MYN68" s="497"/>
      <c r="MYO68" s="497"/>
      <c r="MYP68" s="497"/>
      <c r="MYQ68" s="497"/>
      <c r="MYR68" s="497"/>
      <c r="MYS68" s="497"/>
      <c r="MYT68" s="497"/>
      <c r="MYU68" s="497"/>
      <c r="MYV68" s="497"/>
      <c r="MYW68" s="497"/>
      <c r="MYX68" s="497"/>
      <c r="MYY68" s="497"/>
      <c r="MYZ68" s="497"/>
      <c r="MZA68" s="497"/>
      <c r="MZB68" s="497"/>
      <c r="MZC68" s="497"/>
      <c r="MZD68" s="497"/>
      <c r="MZE68" s="497"/>
      <c r="MZF68" s="497"/>
      <c r="MZG68" s="497"/>
      <c r="MZH68" s="497"/>
      <c r="MZI68" s="497"/>
      <c r="MZJ68" s="497"/>
      <c r="MZK68" s="497"/>
      <c r="MZL68" s="497"/>
      <c r="MZM68" s="497"/>
      <c r="MZN68" s="497"/>
      <c r="MZO68" s="497"/>
      <c r="MZP68" s="497"/>
      <c r="MZQ68" s="497"/>
      <c r="MZR68" s="497"/>
      <c r="MZS68" s="497"/>
      <c r="MZT68" s="497"/>
      <c r="MZU68" s="497"/>
      <c r="MZV68" s="497"/>
      <c r="MZW68" s="497"/>
      <c r="MZX68" s="497"/>
      <c r="MZY68" s="497"/>
      <c r="MZZ68" s="497"/>
      <c r="NAA68" s="497"/>
      <c r="NAB68" s="497"/>
      <c r="NAC68" s="497"/>
      <c r="NAD68" s="497"/>
      <c r="NAE68" s="497"/>
      <c r="NAF68" s="497"/>
      <c r="NAG68" s="497"/>
      <c r="NAH68" s="497"/>
      <c r="NAI68" s="497"/>
      <c r="NAJ68" s="497"/>
      <c r="NAK68" s="497"/>
      <c r="NAL68" s="497"/>
      <c r="NAM68" s="497"/>
      <c r="NAN68" s="497"/>
      <c r="NAO68" s="497"/>
      <c r="NAP68" s="497"/>
      <c r="NAQ68" s="497"/>
      <c r="NAR68" s="497"/>
      <c r="NAS68" s="497"/>
      <c r="NAT68" s="497"/>
      <c r="NAU68" s="497"/>
      <c r="NAV68" s="497"/>
      <c r="NAW68" s="497"/>
      <c r="NAX68" s="497"/>
      <c r="NAY68" s="497"/>
      <c r="NAZ68" s="497"/>
      <c r="NBA68" s="497"/>
      <c r="NBB68" s="497"/>
      <c r="NBC68" s="497"/>
      <c r="NBD68" s="497"/>
      <c r="NBE68" s="497"/>
      <c r="NBF68" s="497"/>
      <c r="NBG68" s="497"/>
      <c r="NBH68" s="497"/>
      <c r="NBI68" s="497"/>
      <c r="NBJ68" s="497"/>
      <c r="NBK68" s="497"/>
      <c r="NBL68" s="497"/>
      <c r="NBM68" s="497"/>
      <c r="NBN68" s="497"/>
      <c r="NBO68" s="497"/>
      <c r="NBP68" s="497"/>
      <c r="NBQ68" s="497"/>
      <c r="NBR68" s="497"/>
      <c r="NBS68" s="497"/>
      <c r="NBT68" s="497"/>
      <c r="NBU68" s="497"/>
      <c r="NBV68" s="497"/>
      <c r="NBW68" s="497"/>
      <c r="NBX68" s="497"/>
      <c r="NBY68" s="497"/>
      <c r="NBZ68" s="497"/>
      <c r="NCA68" s="497"/>
      <c r="NCB68" s="497"/>
      <c r="NCC68" s="497"/>
      <c r="NCD68" s="497"/>
      <c r="NCE68" s="497"/>
      <c r="NCF68" s="497"/>
      <c r="NCG68" s="497"/>
      <c r="NCH68" s="497"/>
      <c r="NCI68" s="497"/>
      <c r="NCJ68" s="497"/>
      <c r="NCK68" s="497"/>
      <c r="NCL68" s="497"/>
      <c r="NCM68" s="497"/>
      <c r="NCN68" s="497"/>
      <c r="NCO68" s="497"/>
      <c r="NCP68" s="497"/>
      <c r="NCQ68" s="497"/>
      <c r="NCR68" s="497"/>
      <c r="NCS68" s="497"/>
      <c r="NCT68" s="497"/>
      <c r="NCU68" s="497"/>
      <c r="NCV68" s="497"/>
      <c r="NCW68" s="497"/>
      <c r="NCX68" s="497"/>
      <c r="NCY68" s="497"/>
      <c r="NCZ68" s="497"/>
      <c r="NDA68" s="497"/>
      <c r="NDB68" s="497"/>
      <c r="NDC68" s="497"/>
      <c r="NDD68" s="497"/>
      <c r="NDE68" s="497"/>
      <c r="NDF68" s="497"/>
      <c r="NDG68" s="497"/>
      <c r="NDH68" s="497"/>
      <c r="NDI68" s="497"/>
      <c r="NDJ68" s="497"/>
      <c r="NDK68" s="497"/>
      <c r="NDL68" s="497"/>
      <c r="NDM68" s="497"/>
      <c r="NDN68" s="497"/>
      <c r="NDO68" s="497"/>
      <c r="NDP68" s="497"/>
      <c r="NDQ68" s="497"/>
      <c r="NDR68" s="497"/>
      <c r="NDS68" s="497"/>
      <c r="NDT68" s="497"/>
      <c r="NDU68" s="497"/>
      <c r="NDV68" s="497"/>
      <c r="NDW68" s="497"/>
      <c r="NDX68" s="497"/>
      <c r="NDY68" s="497"/>
      <c r="NDZ68" s="497"/>
      <c r="NEA68" s="497"/>
      <c r="NEB68" s="497"/>
      <c r="NEC68" s="497"/>
      <c r="NED68" s="497"/>
      <c r="NEE68" s="497"/>
      <c r="NEF68" s="497"/>
      <c r="NEG68" s="497"/>
      <c r="NEH68" s="497"/>
      <c r="NEI68" s="497"/>
      <c r="NEJ68" s="497"/>
      <c r="NEK68" s="497"/>
      <c r="NEL68" s="497"/>
      <c r="NEM68" s="497"/>
      <c r="NEN68" s="497"/>
      <c r="NEO68" s="497"/>
      <c r="NEP68" s="497"/>
      <c r="NEQ68" s="497"/>
      <c r="NER68" s="497"/>
      <c r="NES68" s="497"/>
      <c r="NET68" s="497"/>
      <c r="NEU68" s="497"/>
      <c r="NEV68" s="497"/>
      <c r="NEW68" s="497"/>
      <c r="NEX68" s="497"/>
      <c r="NEY68" s="497"/>
      <c r="NEZ68" s="497"/>
      <c r="NFA68" s="497"/>
      <c r="NFB68" s="497"/>
      <c r="NFC68" s="497"/>
      <c r="NFD68" s="497"/>
      <c r="NFE68" s="497"/>
      <c r="NFF68" s="497"/>
      <c r="NFG68" s="497"/>
      <c r="NFH68" s="497"/>
      <c r="NFI68" s="497"/>
      <c r="NFJ68" s="497"/>
      <c r="NFK68" s="497"/>
      <c r="NFL68" s="497"/>
      <c r="NFM68" s="497"/>
      <c r="NFN68" s="497"/>
      <c r="NFO68" s="497"/>
      <c r="NFP68" s="497"/>
      <c r="NFQ68" s="497"/>
      <c r="NFR68" s="497"/>
      <c r="NFS68" s="497"/>
      <c r="NFT68" s="497"/>
      <c r="NFU68" s="497"/>
      <c r="NFV68" s="497"/>
      <c r="NFW68" s="497"/>
      <c r="NFX68" s="497"/>
      <c r="NFY68" s="497"/>
      <c r="NFZ68" s="497"/>
      <c r="NGA68" s="497"/>
      <c r="NGB68" s="497"/>
      <c r="NGC68" s="497"/>
      <c r="NGD68" s="497"/>
      <c r="NGE68" s="497"/>
      <c r="NGF68" s="497"/>
      <c r="NGG68" s="497"/>
      <c r="NGH68" s="497"/>
      <c r="NGI68" s="497"/>
      <c r="NGJ68" s="497"/>
      <c r="NGK68" s="497"/>
      <c r="NGL68" s="497"/>
      <c r="NGM68" s="497"/>
      <c r="NGN68" s="497"/>
      <c r="NGO68" s="497"/>
      <c r="NGP68" s="497"/>
      <c r="NGQ68" s="497"/>
      <c r="NGR68" s="497"/>
      <c r="NGS68" s="497"/>
      <c r="NGT68" s="497"/>
      <c r="NGU68" s="497"/>
      <c r="NGV68" s="497"/>
      <c r="NGW68" s="497"/>
      <c r="NGX68" s="497"/>
      <c r="NGY68" s="497"/>
      <c r="NGZ68" s="497"/>
      <c r="NHA68" s="497"/>
      <c r="NHB68" s="497"/>
      <c r="NHC68" s="497"/>
      <c r="NHD68" s="497"/>
      <c r="NHE68" s="497"/>
      <c r="NHF68" s="497"/>
      <c r="NHG68" s="497"/>
      <c r="NHH68" s="497"/>
      <c r="NHI68" s="497"/>
      <c r="NHJ68" s="497"/>
      <c r="NHK68" s="497"/>
      <c r="NHL68" s="497"/>
      <c r="NHM68" s="497"/>
      <c r="NHN68" s="497"/>
      <c r="NHO68" s="497"/>
      <c r="NHP68" s="497"/>
      <c r="NHQ68" s="497"/>
      <c r="NHR68" s="497"/>
      <c r="NHS68" s="497"/>
      <c r="NHT68" s="497"/>
      <c r="NHU68" s="497"/>
      <c r="NHV68" s="497"/>
      <c r="NHW68" s="497"/>
      <c r="NHX68" s="497"/>
      <c r="NHY68" s="497"/>
      <c r="NHZ68" s="497"/>
      <c r="NIA68" s="497"/>
      <c r="NIB68" s="497"/>
      <c r="NIC68" s="497"/>
      <c r="NID68" s="497"/>
      <c r="NIE68" s="497"/>
      <c r="NIF68" s="497"/>
      <c r="NIG68" s="497"/>
      <c r="NIH68" s="497"/>
      <c r="NII68" s="497"/>
      <c r="NIJ68" s="497"/>
      <c r="NIK68" s="497"/>
      <c r="NIL68" s="497"/>
      <c r="NIM68" s="497"/>
      <c r="NIN68" s="497"/>
      <c r="NIO68" s="497"/>
      <c r="NIP68" s="497"/>
      <c r="NIQ68" s="497"/>
      <c r="NIR68" s="497"/>
      <c r="NIS68" s="497"/>
      <c r="NIT68" s="497"/>
      <c r="NIU68" s="497"/>
      <c r="NIV68" s="497"/>
      <c r="NIW68" s="497"/>
      <c r="NIX68" s="497"/>
      <c r="NIY68" s="497"/>
      <c r="NIZ68" s="497"/>
      <c r="NJA68" s="497"/>
      <c r="NJB68" s="497"/>
      <c r="NJC68" s="497"/>
      <c r="NJD68" s="497"/>
      <c r="NJE68" s="497"/>
      <c r="NJF68" s="497"/>
      <c r="NJG68" s="497"/>
      <c r="NJH68" s="497"/>
      <c r="NJI68" s="497"/>
      <c r="NJJ68" s="497"/>
      <c r="NJK68" s="497"/>
      <c r="NJL68" s="497"/>
      <c r="NJM68" s="497"/>
      <c r="NJN68" s="497"/>
      <c r="NJO68" s="497"/>
      <c r="NJP68" s="497"/>
      <c r="NJQ68" s="497"/>
      <c r="NJR68" s="497"/>
      <c r="NJS68" s="497"/>
      <c r="NJT68" s="497"/>
      <c r="NJU68" s="497"/>
      <c r="NJV68" s="497"/>
      <c r="NJW68" s="497"/>
      <c r="NJX68" s="497"/>
      <c r="NJY68" s="497"/>
      <c r="NJZ68" s="497"/>
      <c r="NKA68" s="497"/>
      <c r="NKB68" s="497"/>
      <c r="NKC68" s="497"/>
      <c r="NKD68" s="497"/>
      <c r="NKE68" s="497"/>
      <c r="NKF68" s="497"/>
      <c r="NKG68" s="497"/>
      <c r="NKH68" s="497"/>
      <c r="NKI68" s="497"/>
      <c r="NKJ68" s="497"/>
      <c r="NKK68" s="497"/>
      <c r="NKL68" s="497"/>
      <c r="NKM68" s="497"/>
      <c r="NKN68" s="497"/>
      <c r="NKO68" s="497"/>
      <c r="NKP68" s="497"/>
      <c r="NKQ68" s="497"/>
      <c r="NKR68" s="497"/>
      <c r="NKS68" s="497"/>
      <c r="NKT68" s="497"/>
      <c r="NKU68" s="497"/>
      <c r="NKV68" s="497"/>
      <c r="NKW68" s="497"/>
      <c r="NKX68" s="497"/>
      <c r="NKY68" s="497"/>
      <c r="NKZ68" s="497"/>
      <c r="NLA68" s="497"/>
      <c r="NLB68" s="497"/>
      <c r="NLC68" s="497"/>
      <c r="NLD68" s="497"/>
      <c r="NLE68" s="497"/>
      <c r="NLF68" s="497"/>
      <c r="NLG68" s="497"/>
      <c r="NLH68" s="497"/>
      <c r="NLI68" s="497"/>
      <c r="NLJ68" s="497"/>
      <c r="NLK68" s="497"/>
      <c r="NLL68" s="497"/>
      <c r="NLM68" s="497"/>
      <c r="NLN68" s="497"/>
      <c r="NLO68" s="497"/>
      <c r="NLP68" s="497"/>
      <c r="NLQ68" s="497"/>
      <c r="NLR68" s="497"/>
      <c r="NLS68" s="497"/>
      <c r="NLT68" s="497"/>
      <c r="NLU68" s="497"/>
      <c r="NLV68" s="497"/>
      <c r="NLW68" s="497"/>
      <c r="NLX68" s="497"/>
      <c r="NLY68" s="497"/>
      <c r="NLZ68" s="497"/>
      <c r="NMA68" s="497"/>
      <c r="NMB68" s="497"/>
      <c r="NMC68" s="497"/>
      <c r="NMD68" s="497"/>
      <c r="NME68" s="497"/>
      <c r="NMF68" s="497"/>
      <c r="NMG68" s="497"/>
      <c r="NMH68" s="497"/>
      <c r="NMI68" s="497"/>
      <c r="NMJ68" s="497"/>
      <c r="NMK68" s="497"/>
      <c r="NML68" s="497"/>
      <c r="NMM68" s="497"/>
      <c r="NMN68" s="497"/>
      <c r="NMO68" s="497"/>
      <c r="NMP68" s="497"/>
      <c r="NMQ68" s="497"/>
      <c r="NMR68" s="497"/>
      <c r="NMS68" s="497"/>
      <c r="NMT68" s="497"/>
      <c r="NMU68" s="497"/>
      <c r="NMV68" s="497"/>
      <c r="NMW68" s="497"/>
      <c r="NMX68" s="497"/>
      <c r="NMY68" s="497"/>
      <c r="NMZ68" s="497"/>
      <c r="NNA68" s="497"/>
      <c r="NNB68" s="497"/>
      <c r="NNC68" s="497"/>
      <c r="NND68" s="497"/>
      <c r="NNE68" s="497"/>
      <c r="NNF68" s="497"/>
      <c r="NNG68" s="497"/>
      <c r="NNH68" s="497"/>
      <c r="NNI68" s="497"/>
      <c r="NNJ68" s="497"/>
      <c r="NNK68" s="497"/>
      <c r="NNL68" s="497"/>
      <c r="NNM68" s="497"/>
      <c r="NNN68" s="497"/>
      <c r="NNO68" s="497"/>
      <c r="NNP68" s="497"/>
      <c r="NNQ68" s="497"/>
      <c r="NNR68" s="497"/>
      <c r="NNS68" s="497"/>
      <c r="NNT68" s="497"/>
      <c r="NNU68" s="497"/>
      <c r="NNV68" s="497"/>
      <c r="NNW68" s="497"/>
      <c r="NNX68" s="497"/>
      <c r="NNY68" s="497"/>
      <c r="NNZ68" s="497"/>
      <c r="NOA68" s="497"/>
      <c r="NOB68" s="497"/>
      <c r="NOC68" s="497"/>
      <c r="NOD68" s="497"/>
      <c r="NOE68" s="497"/>
      <c r="NOF68" s="497"/>
      <c r="NOG68" s="497"/>
      <c r="NOH68" s="497"/>
      <c r="NOI68" s="497"/>
      <c r="NOJ68" s="497"/>
      <c r="NOK68" s="497"/>
      <c r="NOL68" s="497"/>
      <c r="NOM68" s="497"/>
      <c r="NON68" s="497"/>
      <c r="NOO68" s="497"/>
      <c r="NOP68" s="497"/>
      <c r="NOQ68" s="497"/>
      <c r="NOR68" s="497"/>
      <c r="NOS68" s="497"/>
      <c r="NOT68" s="497"/>
      <c r="NOU68" s="497"/>
      <c r="NOV68" s="497"/>
      <c r="NOW68" s="497"/>
      <c r="NOX68" s="497"/>
      <c r="NOY68" s="497"/>
      <c r="NOZ68" s="497"/>
      <c r="NPA68" s="497"/>
      <c r="NPB68" s="497"/>
      <c r="NPC68" s="497"/>
      <c r="NPD68" s="497"/>
      <c r="NPE68" s="497"/>
      <c r="NPF68" s="497"/>
      <c r="NPG68" s="497"/>
      <c r="NPH68" s="497"/>
      <c r="NPI68" s="497"/>
      <c r="NPJ68" s="497"/>
      <c r="NPK68" s="497"/>
      <c r="NPL68" s="497"/>
      <c r="NPM68" s="497"/>
      <c r="NPN68" s="497"/>
      <c r="NPO68" s="497"/>
      <c r="NPP68" s="497"/>
      <c r="NPQ68" s="497"/>
      <c r="NPR68" s="497"/>
      <c r="NPS68" s="497"/>
      <c r="NPT68" s="497"/>
      <c r="NPU68" s="497"/>
      <c r="NPV68" s="497"/>
      <c r="NPW68" s="497"/>
      <c r="NPX68" s="497"/>
      <c r="NPY68" s="497"/>
      <c r="NPZ68" s="497"/>
      <c r="NQA68" s="497"/>
      <c r="NQB68" s="497"/>
      <c r="NQC68" s="497"/>
      <c r="NQD68" s="497"/>
      <c r="NQE68" s="497"/>
      <c r="NQF68" s="497"/>
      <c r="NQG68" s="497"/>
      <c r="NQH68" s="497"/>
      <c r="NQI68" s="497"/>
      <c r="NQJ68" s="497"/>
      <c r="NQK68" s="497"/>
      <c r="NQL68" s="497"/>
      <c r="NQM68" s="497"/>
      <c r="NQN68" s="497"/>
      <c r="NQO68" s="497"/>
      <c r="NQP68" s="497"/>
      <c r="NQQ68" s="497"/>
      <c r="NQR68" s="497"/>
      <c r="NQS68" s="497"/>
      <c r="NQT68" s="497"/>
      <c r="NQU68" s="497"/>
      <c r="NQV68" s="497"/>
      <c r="NQW68" s="497"/>
      <c r="NQX68" s="497"/>
      <c r="NQY68" s="497"/>
      <c r="NQZ68" s="497"/>
      <c r="NRA68" s="497"/>
      <c r="NRB68" s="497"/>
      <c r="NRC68" s="497"/>
      <c r="NRD68" s="497"/>
      <c r="NRE68" s="497"/>
      <c r="NRF68" s="497"/>
      <c r="NRG68" s="497"/>
      <c r="NRH68" s="497"/>
      <c r="NRI68" s="497"/>
      <c r="NRJ68" s="497"/>
      <c r="NRK68" s="497"/>
      <c r="NRL68" s="497"/>
      <c r="NRM68" s="497"/>
      <c r="NRN68" s="497"/>
      <c r="NRO68" s="497"/>
      <c r="NRP68" s="497"/>
      <c r="NRQ68" s="497"/>
      <c r="NRR68" s="497"/>
      <c r="NRS68" s="497"/>
      <c r="NRT68" s="497"/>
      <c r="NRU68" s="497"/>
      <c r="NRV68" s="497"/>
      <c r="NRW68" s="497"/>
      <c r="NRX68" s="497"/>
      <c r="NRY68" s="497"/>
      <c r="NRZ68" s="497"/>
      <c r="NSA68" s="497"/>
      <c r="NSB68" s="497"/>
      <c r="NSC68" s="497"/>
      <c r="NSD68" s="497"/>
      <c r="NSE68" s="497"/>
      <c r="NSF68" s="497"/>
      <c r="NSG68" s="497"/>
      <c r="NSH68" s="497"/>
      <c r="NSI68" s="497"/>
      <c r="NSJ68" s="497"/>
      <c r="NSK68" s="497"/>
      <c r="NSL68" s="497"/>
      <c r="NSM68" s="497"/>
      <c r="NSN68" s="497"/>
      <c r="NSO68" s="497"/>
      <c r="NSP68" s="497"/>
      <c r="NSQ68" s="497"/>
      <c r="NSR68" s="497"/>
      <c r="NSS68" s="497"/>
      <c r="NST68" s="497"/>
      <c r="NSU68" s="497"/>
      <c r="NSV68" s="497"/>
      <c r="NSW68" s="497"/>
      <c r="NSX68" s="497"/>
      <c r="NSY68" s="497"/>
      <c r="NSZ68" s="497"/>
      <c r="NTA68" s="497"/>
      <c r="NTB68" s="497"/>
      <c r="NTC68" s="497"/>
      <c r="NTD68" s="497"/>
      <c r="NTE68" s="497"/>
      <c r="NTF68" s="497"/>
      <c r="NTG68" s="497"/>
      <c r="NTH68" s="497"/>
      <c r="NTI68" s="497"/>
      <c r="NTJ68" s="497"/>
      <c r="NTK68" s="497"/>
      <c r="NTL68" s="497"/>
      <c r="NTM68" s="497"/>
      <c r="NTN68" s="497"/>
      <c r="NTO68" s="497"/>
      <c r="NTP68" s="497"/>
      <c r="NTQ68" s="497"/>
      <c r="NTR68" s="497"/>
      <c r="NTS68" s="497"/>
      <c r="NTT68" s="497"/>
      <c r="NTU68" s="497"/>
      <c r="NTV68" s="497"/>
      <c r="NTW68" s="497"/>
      <c r="NTX68" s="497"/>
      <c r="NTY68" s="497"/>
      <c r="NTZ68" s="497"/>
      <c r="NUA68" s="497"/>
      <c r="NUB68" s="497"/>
      <c r="NUC68" s="497"/>
      <c r="NUD68" s="497"/>
      <c r="NUE68" s="497"/>
      <c r="NUF68" s="497"/>
      <c r="NUG68" s="497"/>
      <c r="NUH68" s="497"/>
      <c r="NUI68" s="497"/>
      <c r="NUJ68" s="497"/>
      <c r="NUK68" s="497"/>
      <c r="NUL68" s="497"/>
      <c r="NUM68" s="497"/>
      <c r="NUN68" s="497"/>
      <c r="NUO68" s="497"/>
      <c r="NUP68" s="497"/>
      <c r="NUQ68" s="497"/>
      <c r="NUR68" s="497"/>
      <c r="NUS68" s="497"/>
      <c r="NUT68" s="497"/>
      <c r="NUU68" s="497"/>
      <c r="NUV68" s="497"/>
      <c r="NUW68" s="497"/>
      <c r="NUX68" s="497"/>
      <c r="NUY68" s="497"/>
      <c r="NUZ68" s="497"/>
      <c r="NVA68" s="497"/>
      <c r="NVB68" s="497"/>
      <c r="NVC68" s="497"/>
      <c r="NVD68" s="497"/>
      <c r="NVE68" s="497"/>
      <c r="NVF68" s="497"/>
      <c r="NVG68" s="497"/>
      <c r="NVH68" s="497"/>
      <c r="NVI68" s="497"/>
      <c r="NVJ68" s="497"/>
      <c r="NVK68" s="497"/>
      <c r="NVL68" s="497"/>
      <c r="NVM68" s="497"/>
      <c r="NVN68" s="497"/>
      <c r="NVO68" s="497"/>
      <c r="NVP68" s="497"/>
      <c r="NVQ68" s="497"/>
      <c r="NVR68" s="497"/>
      <c r="NVS68" s="497"/>
      <c r="NVT68" s="497"/>
      <c r="NVU68" s="497"/>
      <c r="NVV68" s="497"/>
      <c r="NVW68" s="497"/>
      <c r="NVX68" s="497"/>
      <c r="NVY68" s="497"/>
      <c r="NVZ68" s="497"/>
      <c r="NWA68" s="497"/>
      <c r="NWB68" s="497"/>
      <c r="NWC68" s="497"/>
      <c r="NWD68" s="497"/>
      <c r="NWE68" s="497"/>
      <c r="NWF68" s="497"/>
      <c r="NWG68" s="497"/>
      <c r="NWH68" s="497"/>
      <c r="NWI68" s="497"/>
      <c r="NWJ68" s="497"/>
      <c r="NWK68" s="497"/>
      <c r="NWL68" s="497"/>
      <c r="NWM68" s="497"/>
      <c r="NWN68" s="497"/>
      <c r="NWO68" s="497"/>
      <c r="NWP68" s="497"/>
      <c r="NWQ68" s="497"/>
      <c r="NWR68" s="497"/>
      <c r="NWS68" s="497"/>
      <c r="NWT68" s="497"/>
      <c r="NWU68" s="497"/>
      <c r="NWV68" s="497"/>
      <c r="NWW68" s="497"/>
      <c r="NWX68" s="497"/>
      <c r="NWY68" s="497"/>
      <c r="NWZ68" s="497"/>
      <c r="NXA68" s="497"/>
      <c r="NXB68" s="497"/>
      <c r="NXC68" s="497"/>
      <c r="NXD68" s="497"/>
      <c r="NXE68" s="497"/>
      <c r="NXF68" s="497"/>
      <c r="NXG68" s="497"/>
      <c r="NXH68" s="497"/>
      <c r="NXI68" s="497"/>
      <c r="NXJ68" s="497"/>
      <c r="NXK68" s="497"/>
      <c r="NXL68" s="497"/>
      <c r="NXM68" s="497"/>
      <c r="NXN68" s="497"/>
      <c r="NXO68" s="497"/>
      <c r="NXP68" s="497"/>
      <c r="NXQ68" s="497"/>
      <c r="NXR68" s="497"/>
      <c r="NXS68" s="497"/>
      <c r="NXT68" s="497"/>
      <c r="NXU68" s="497"/>
      <c r="NXV68" s="497"/>
      <c r="NXW68" s="497"/>
      <c r="NXX68" s="497"/>
      <c r="NXY68" s="497"/>
      <c r="NXZ68" s="497"/>
      <c r="NYA68" s="497"/>
      <c r="NYB68" s="497"/>
      <c r="NYC68" s="497"/>
      <c r="NYD68" s="497"/>
      <c r="NYE68" s="497"/>
      <c r="NYF68" s="497"/>
      <c r="NYG68" s="497"/>
      <c r="NYH68" s="497"/>
      <c r="NYI68" s="497"/>
      <c r="NYJ68" s="497"/>
      <c r="NYK68" s="497"/>
      <c r="NYL68" s="497"/>
      <c r="NYM68" s="497"/>
      <c r="NYN68" s="497"/>
      <c r="NYO68" s="497"/>
      <c r="NYP68" s="497"/>
      <c r="NYQ68" s="497"/>
      <c r="NYR68" s="497"/>
      <c r="NYS68" s="497"/>
      <c r="NYT68" s="497"/>
      <c r="NYU68" s="497"/>
      <c r="NYV68" s="497"/>
      <c r="NYW68" s="497"/>
      <c r="NYX68" s="497"/>
      <c r="NYY68" s="497"/>
      <c r="NYZ68" s="497"/>
      <c r="NZA68" s="497"/>
      <c r="NZB68" s="497"/>
      <c r="NZC68" s="497"/>
      <c r="NZD68" s="497"/>
      <c r="NZE68" s="497"/>
      <c r="NZF68" s="497"/>
      <c r="NZG68" s="497"/>
      <c r="NZH68" s="497"/>
      <c r="NZI68" s="497"/>
      <c r="NZJ68" s="497"/>
      <c r="NZK68" s="497"/>
      <c r="NZL68" s="497"/>
      <c r="NZM68" s="497"/>
      <c r="NZN68" s="497"/>
      <c r="NZO68" s="497"/>
      <c r="NZP68" s="497"/>
      <c r="NZQ68" s="497"/>
      <c r="NZR68" s="497"/>
      <c r="NZS68" s="497"/>
      <c r="NZT68" s="497"/>
      <c r="NZU68" s="497"/>
      <c r="NZV68" s="497"/>
      <c r="NZW68" s="497"/>
      <c r="NZX68" s="497"/>
      <c r="NZY68" s="497"/>
      <c r="NZZ68" s="497"/>
      <c r="OAA68" s="497"/>
      <c r="OAB68" s="497"/>
      <c r="OAC68" s="497"/>
      <c r="OAD68" s="497"/>
      <c r="OAE68" s="497"/>
      <c r="OAF68" s="497"/>
      <c r="OAG68" s="497"/>
      <c r="OAH68" s="497"/>
      <c r="OAI68" s="497"/>
      <c r="OAJ68" s="497"/>
      <c r="OAK68" s="497"/>
      <c r="OAL68" s="497"/>
      <c r="OAM68" s="497"/>
      <c r="OAN68" s="497"/>
      <c r="OAO68" s="497"/>
      <c r="OAP68" s="497"/>
      <c r="OAQ68" s="497"/>
      <c r="OAR68" s="497"/>
      <c r="OAS68" s="497"/>
      <c r="OAT68" s="497"/>
      <c r="OAU68" s="497"/>
      <c r="OAV68" s="497"/>
      <c r="OAW68" s="497"/>
      <c r="OAX68" s="497"/>
      <c r="OAY68" s="497"/>
      <c r="OAZ68" s="497"/>
      <c r="OBA68" s="497"/>
      <c r="OBB68" s="497"/>
      <c r="OBC68" s="497"/>
      <c r="OBD68" s="497"/>
      <c r="OBE68" s="497"/>
      <c r="OBF68" s="497"/>
      <c r="OBG68" s="497"/>
      <c r="OBH68" s="497"/>
      <c r="OBI68" s="497"/>
      <c r="OBJ68" s="497"/>
      <c r="OBK68" s="497"/>
      <c r="OBL68" s="497"/>
      <c r="OBM68" s="497"/>
      <c r="OBN68" s="497"/>
      <c r="OBO68" s="497"/>
      <c r="OBP68" s="497"/>
      <c r="OBQ68" s="497"/>
      <c r="OBR68" s="497"/>
      <c r="OBS68" s="497"/>
      <c r="OBT68" s="497"/>
      <c r="OBU68" s="497"/>
      <c r="OBV68" s="497"/>
      <c r="OBW68" s="497"/>
      <c r="OBX68" s="497"/>
      <c r="OBY68" s="497"/>
      <c r="OBZ68" s="497"/>
      <c r="OCA68" s="497"/>
      <c r="OCB68" s="497"/>
      <c r="OCC68" s="497"/>
      <c r="OCD68" s="497"/>
      <c r="OCE68" s="497"/>
      <c r="OCF68" s="497"/>
      <c r="OCG68" s="497"/>
      <c r="OCH68" s="497"/>
      <c r="OCI68" s="497"/>
      <c r="OCJ68" s="497"/>
      <c r="OCK68" s="497"/>
      <c r="OCL68" s="497"/>
      <c r="OCM68" s="497"/>
      <c r="OCN68" s="497"/>
      <c r="OCO68" s="497"/>
      <c r="OCP68" s="497"/>
      <c r="OCQ68" s="497"/>
      <c r="OCR68" s="497"/>
      <c r="OCS68" s="497"/>
      <c r="OCT68" s="497"/>
      <c r="OCU68" s="497"/>
      <c r="OCV68" s="497"/>
      <c r="OCW68" s="497"/>
      <c r="OCX68" s="497"/>
      <c r="OCY68" s="497"/>
      <c r="OCZ68" s="497"/>
      <c r="ODA68" s="497"/>
      <c r="ODB68" s="497"/>
      <c r="ODC68" s="497"/>
      <c r="ODD68" s="497"/>
      <c r="ODE68" s="497"/>
      <c r="ODF68" s="497"/>
      <c r="ODG68" s="497"/>
      <c r="ODH68" s="497"/>
      <c r="ODI68" s="497"/>
      <c r="ODJ68" s="497"/>
      <c r="ODK68" s="497"/>
      <c r="ODL68" s="497"/>
      <c r="ODM68" s="497"/>
      <c r="ODN68" s="497"/>
      <c r="ODO68" s="497"/>
      <c r="ODP68" s="497"/>
      <c r="ODQ68" s="497"/>
      <c r="ODR68" s="497"/>
      <c r="ODS68" s="497"/>
      <c r="ODT68" s="497"/>
      <c r="ODU68" s="497"/>
      <c r="ODV68" s="497"/>
      <c r="ODW68" s="497"/>
      <c r="ODX68" s="497"/>
      <c r="ODY68" s="497"/>
      <c r="ODZ68" s="497"/>
      <c r="OEA68" s="497"/>
      <c r="OEB68" s="497"/>
      <c r="OEC68" s="497"/>
      <c r="OED68" s="497"/>
      <c r="OEE68" s="497"/>
      <c r="OEF68" s="497"/>
      <c r="OEG68" s="497"/>
      <c r="OEH68" s="497"/>
      <c r="OEI68" s="497"/>
      <c r="OEJ68" s="497"/>
      <c r="OEK68" s="497"/>
      <c r="OEL68" s="497"/>
      <c r="OEM68" s="497"/>
      <c r="OEN68" s="497"/>
      <c r="OEO68" s="497"/>
      <c r="OEP68" s="497"/>
      <c r="OEQ68" s="497"/>
      <c r="OER68" s="497"/>
      <c r="OES68" s="497"/>
      <c r="OET68" s="497"/>
      <c r="OEU68" s="497"/>
      <c r="OEV68" s="497"/>
      <c r="OEW68" s="497"/>
      <c r="OEX68" s="497"/>
      <c r="OEY68" s="497"/>
      <c r="OEZ68" s="497"/>
      <c r="OFA68" s="497"/>
      <c r="OFB68" s="497"/>
      <c r="OFC68" s="497"/>
      <c r="OFD68" s="497"/>
      <c r="OFE68" s="497"/>
      <c r="OFF68" s="497"/>
      <c r="OFG68" s="497"/>
      <c r="OFH68" s="497"/>
      <c r="OFI68" s="497"/>
      <c r="OFJ68" s="497"/>
      <c r="OFK68" s="497"/>
      <c r="OFL68" s="497"/>
      <c r="OFM68" s="497"/>
      <c r="OFN68" s="497"/>
      <c r="OFO68" s="497"/>
      <c r="OFP68" s="497"/>
      <c r="OFQ68" s="497"/>
      <c r="OFR68" s="497"/>
      <c r="OFS68" s="497"/>
      <c r="OFT68" s="497"/>
      <c r="OFU68" s="497"/>
      <c r="OFV68" s="497"/>
      <c r="OFW68" s="497"/>
      <c r="OFX68" s="497"/>
      <c r="OFY68" s="497"/>
      <c r="OFZ68" s="497"/>
      <c r="OGA68" s="497"/>
      <c r="OGB68" s="497"/>
      <c r="OGC68" s="497"/>
      <c r="OGD68" s="497"/>
      <c r="OGE68" s="497"/>
      <c r="OGF68" s="497"/>
      <c r="OGG68" s="497"/>
      <c r="OGH68" s="497"/>
      <c r="OGI68" s="497"/>
      <c r="OGJ68" s="497"/>
      <c r="OGK68" s="497"/>
      <c r="OGL68" s="497"/>
      <c r="OGM68" s="497"/>
      <c r="OGN68" s="497"/>
      <c r="OGO68" s="497"/>
      <c r="OGP68" s="497"/>
      <c r="OGQ68" s="497"/>
      <c r="OGR68" s="497"/>
      <c r="OGS68" s="497"/>
      <c r="OGT68" s="497"/>
      <c r="OGU68" s="497"/>
      <c r="OGV68" s="497"/>
      <c r="OGW68" s="497"/>
      <c r="OGX68" s="497"/>
      <c r="OGY68" s="497"/>
      <c r="OGZ68" s="497"/>
      <c r="OHA68" s="497"/>
      <c r="OHB68" s="497"/>
      <c r="OHC68" s="497"/>
      <c r="OHD68" s="497"/>
      <c r="OHE68" s="497"/>
      <c r="OHF68" s="497"/>
      <c r="OHG68" s="497"/>
      <c r="OHH68" s="497"/>
      <c r="OHI68" s="497"/>
      <c r="OHJ68" s="497"/>
      <c r="OHK68" s="497"/>
      <c r="OHL68" s="497"/>
      <c r="OHM68" s="497"/>
      <c r="OHN68" s="497"/>
      <c r="OHO68" s="497"/>
      <c r="OHP68" s="497"/>
      <c r="OHQ68" s="497"/>
      <c r="OHR68" s="497"/>
      <c r="OHS68" s="497"/>
      <c r="OHT68" s="497"/>
      <c r="OHU68" s="497"/>
      <c r="OHV68" s="497"/>
      <c r="OHW68" s="497"/>
      <c r="OHX68" s="497"/>
      <c r="OHY68" s="497"/>
      <c r="OHZ68" s="497"/>
      <c r="OIA68" s="497"/>
      <c r="OIB68" s="497"/>
      <c r="OIC68" s="497"/>
      <c r="OID68" s="497"/>
      <c r="OIE68" s="497"/>
      <c r="OIF68" s="497"/>
      <c r="OIG68" s="497"/>
      <c r="OIH68" s="497"/>
      <c r="OII68" s="497"/>
      <c r="OIJ68" s="497"/>
      <c r="OIK68" s="497"/>
      <c r="OIL68" s="497"/>
      <c r="OIM68" s="497"/>
      <c r="OIN68" s="497"/>
      <c r="OIO68" s="497"/>
      <c r="OIP68" s="497"/>
      <c r="OIQ68" s="497"/>
      <c r="OIR68" s="497"/>
      <c r="OIS68" s="497"/>
      <c r="OIT68" s="497"/>
      <c r="OIU68" s="497"/>
      <c r="OIV68" s="497"/>
      <c r="OIW68" s="497"/>
      <c r="OIX68" s="497"/>
      <c r="OIY68" s="497"/>
      <c r="OIZ68" s="497"/>
      <c r="OJA68" s="497"/>
      <c r="OJB68" s="497"/>
      <c r="OJC68" s="497"/>
      <c r="OJD68" s="497"/>
      <c r="OJE68" s="497"/>
      <c r="OJF68" s="497"/>
      <c r="OJG68" s="497"/>
      <c r="OJH68" s="497"/>
      <c r="OJI68" s="497"/>
      <c r="OJJ68" s="497"/>
      <c r="OJK68" s="497"/>
      <c r="OJL68" s="497"/>
      <c r="OJM68" s="497"/>
      <c r="OJN68" s="497"/>
      <c r="OJO68" s="497"/>
      <c r="OJP68" s="497"/>
      <c r="OJQ68" s="497"/>
      <c r="OJR68" s="497"/>
      <c r="OJS68" s="497"/>
      <c r="OJT68" s="497"/>
      <c r="OJU68" s="497"/>
      <c r="OJV68" s="497"/>
      <c r="OJW68" s="497"/>
      <c r="OJX68" s="497"/>
      <c r="OJY68" s="497"/>
      <c r="OJZ68" s="497"/>
      <c r="OKA68" s="497"/>
      <c r="OKB68" s="497"/>
      <c r="OKC68" s="497"/>
      <c r="OKD68" s="497"/>
      <c r="OKE68" s="497"/>
      <c r="OKF68" s="497"/>
      <c r="OKG68" s="497"/>
      <c r="OKH68" s="497"/>
      <c r="OKI68" s="497"/>
      <c r="OKJ68" s="497"/>
      <c r="OKK68" s="497"/>
      <c r="OKL68" s="497"/>
      <c r="OKM68" s="497"/>
      <c r="OKN68" s="497"/>
      <c r="OKO68" s="497"/>
      <c r="OKP68" s="497"/>
      <c r="OKQ68" s="497"/>
      <c r="OKR68" s="497"/>
      <c r="OKS68" s="497"/>
      <c r="OKT68" s="497"/>
      <c r="OKU68" s="497"/>
      <c r="OKV68" s="497"/>
      <c r="OKW68" s="497"/>
      <c r="OKX68" s="497"/>
      <c r="OKY68" s="497"/>
      <c r="OKZ68" s="497"/>
      <c r="OLA68" s="497"/>
      <c r="OLB68" s="497"/>
      <c r="OLC68" s="497"/>
      <c r="OLD68" s="497"/>
      <c r="OLE68" s="497"/>
      <c r="OLF68" s="497"/>
      <c r="OLG68" s="497"/>
      <c r="OLH68" s="497"/>
      <c r="OLI68" s="497"/>
      <c r="OLJ68" s="497"/>
      <c r="OLK68" s="497"/>
      <c r="OLL68" s="497"/>
      <c r="OLM68" s="497"/>
      <c r="OLN68" s="497"/>
      <c r="OLO68" s="497"/>
      <c r="OLP68" s="497"/>
      <c r="OLQ68" s="497"/>
      <c r="OLR68" s="497"/>
      <c r="OLS68" s="497"/>
      <c r="OLT68" s="497"/>
      <c r="OLU68" s="497"/>
      <c r="OLV68" s="497"/>
      <c r="OLW68" s="497"/>
      <c r="OLX68" s="497"/>
      <c r="OLY68" s="497"/>
      <c r="OLZ68" s="497"/>
      <c r="OMA68" s="497"/>
      <c r="OMB68" s="497"/>
      <c r="OMC68" s="497"/>
      <c r="OMD68" s="497"/>
      <c r="OME68" s="497"/>
      <c r="OMF68" s="497"/>
      <c r="OMG68" s="497"/>
      <c r="OMH68" s="497"/>
      <c r="OMI68" s="497"/>
      <c r="OMJ68" s="497"/>
      <c r="OMK68" s="497"/>
      <c r="OML68" s="497"/>
      <c r="OMM68" s="497"/>
      <c r="OMN68" s="497"/>
      <c r="OMO68" s="497"/>
      <c r="OMP68" s="497"/>
      <c r="OMQ68" s="497"/>
      <c r="OMR68" s="497"/>
      <c r="OMS68" s="497"/>
      <c r="OMT68" s="497"/>
      <c r="OMU68" s="497"/>
      <c r="OMV68" s="497"/>
      <c r="OMW68" s="497"/>
      <c r="OMX68" s="497"/>
      <c r="OMY68" s="497"/>
      <c r="OMZ68" s="497"/>
      <c r="ONA68" s="497"/>
      <c r="ONB68" s="497"/>
      <c r="ONC68" s="497"/>
      <c r="OND68" s="497"/>
      <c r="ONE68" s="497"/>
      <c r="ONF68" s="497"/>
      <c r="ONG68" s="497"/>
      <c r="ONH68" s="497"/>
      <c r="ONI68" s="497"/>
      <c r="ONJ68" s="497"/>
      <c r="ONK68" s="497"/>
      <c r="ONL68" s="497"/>
      <c r="ONM68" s="497"/>
      <c r="ONN68" s="497"/>
      <c r="ONO68" s="497"/>
      <c r="ONP68" s="497"/>
      <c r="ONQ68" s="497"/>
      <c r="ONR68" s="497"/>
      <c r="ONS68" s="497"/>
      <c r="ONT68" s="497"/>
      <c r="ONU68" s="497"/>
      <c r="ONV68" s="497"/>
      <c r="ONW68" s="497"/>
      <c r="ONX68" s="497"/>
      <c r="ONY68" s="497"/>
      <c r="ONZ68" s="497"/>
      <c r="OOA68" s="497"/>
      <c r="OOB68" s="497"/>
      <c r="OOC68" s="497"/>
      <c r="OOD68" s="497"/>
      <c r="OOE68" s="497"/>
      <c r="OOF68" s="497"/>
      <c r="OOG68" s="497"/>
      <c r="OOH68" s="497"/>
      <c r="OOI68" s="497"/>
      <c r="OOJ68" s="497"/>
      <c r="OOK68" s="497"/>
      <c r="OOL68" s="497"/>
      <c r="OOM68" s="497"/>
      <c r="OON68" s="497"/>
      <c r="OOO68" s="497"/>
      <c r="OOP68" s="497"/>
      <c r="OOQ68" s="497"/>
      <c r="OOR68" s="497"/>
      <c r="OOS68" s="497"/>
      <c r="OOT68" s="497"/>
      <c r="OOU68" s="497"/>
      <c r="OOV68" s="497"/>
      <c r="OOW68" s="497"/>
      <c r="OOX68" s="497"/>
      <c r="OOY68" s="497"/>
      <c r="OOZ68" s="497"/>
      <c r="OPA68" s="497"/>
      <c r="OPB68" s="497"/>
      <c r="OPC68" s="497"/>
      <c r="OPD68" s="497"/>
      <c r="OPE68" s="497"/>
      <c r="OPF68" s="497"/>
      <c r="OPG68" s="497"/>
      <c r="OPH68" s="497"/>
      <c r="OPI68" s="497"/>
      <c r="OPJ68" s="497"/>
      <c r="OPK68" s="497"/>
      <c r="OPL68" s="497"/>
      <c r="OPM68" s="497"/>
      <c r="OPN68" s="497"/>
      <c r="OPO68" s="497"/>
      <c r="OPP68" s="497"/>
      <c r="OPQ68" s="497"/>
      <c r="OPR68" s="497"/>
      <c r="OPS68" s="497"/>
      <c r="OPT68" s="497"/>
      <c r="OPU68" s="497"/>
      <c r="OPV68" s="497"/>
      <c r="OPW68" s="497"/>
      <c r="OPX68" s="497"/>
      <c r="OPY68" s="497"/>
      <c r="OPZ68" s="497"/>
      <c r="OQA68" s="497"/>
      <c r="OQB68" s="497"/>
      <c r="OQC68" s="497"/>
      <c r="OQD68" s="497"/>
      <c r="OQE68" s="497"/>
      <c r="OQF68" s="497"/>
      <c r="OQG68" s="497"/>
      <c r="OQH68" s="497"/>
      <c r="OQI68" s="497"/>
      <c r="OQJ68" s="497"/>
      <c r="OQK68" s="497"/>
      <c r="OQL68" s="497"/>
      <c r="OQM68" s="497"/>
      <c r="OQN68" s="497"/>
      <c r="OQO68" s="497"/>
      <c r="OQP68" s="497"/>
      <c r="OQQ68" s="497"/>
      <c r="OQR68" s="497"/>
      <c r="OQS68" s="497"/>
      <c r="OQT68" s="497"/>
      <c r="OQU68" s="497"/>
      <c r="OQV68" s="497"/>
      <c r="OQW68" s="497"/>
      <c r="OQX68" s="497"/>
      <c r="OQY68" s="497"/>
      <c r="OQZ68" s="497"/>
      <c r="ORA68" s="497"/>
      <c r="ORB68" s="497"/>
      <c r="ORC68" s="497"/>
      <c r="ORD68" s="497"/>
      <c r="ORE68" s="497"/>
      <c r="ORF68" s="497"/>
      <c r="ORG68" s="497"/>
      <c r="ORH68" s="497"/>
      <c r="ORI68" s="497"/>
      <c r="ORJ68" s="497"/>
      <c r="ORK68" s="497"/>
      <c r="ORL68" s="497"/>
      <c r="ORM68" s="497"/>
      <c r="ORN68" s="497"/>
      <c r="ORO68" s="497"/>
      <c r="ORP68" s="497"/>
      <c r="ORQ68" s="497"/>
      <c r="ORR68" s="497"/>
      <c r="ORS68" s="497"/>
      <c r="ORT68" s="497"/>
      <c r="ORU68" s="497"/>
      <c r="ORV68" s="497"/>
      <c r="ORW68" s="497"/>
      <c r="ORX68" s="497"/>
      <c r="ORY68" s="497"/>
      <c r="ORZ68" s="497"/>
      <c r="OSA68" s="497"/>
      <c r="OSB68" s="497"/>
      <c r="OSC68" s="497"/>
      <c r="OSD68" s="497"/>
      <c r="OSE68" s="497"/>
      <c r="OSF68" s="497"/>
      <c r="OSG68" s="497"/>
      <c r="OSH68" s="497"/>
      <c r="OSI68" s="497"/>
      <c r="OSJ68" s="497"/>
      <c r="OSK68" s="497"/>
      <c r="OSL68" s="497"/>
      <c r="OSM68" s="497"/>
      <c r="OSN68" s="497"/>
      <c r="OSO68" s="497"/>
      <c r="OSP68" s="497"/>
      <c r="OSQ68" s="497"/>
      <c r="OSR68" s="497"/>
      <c r="OSS68" s="497"/>
      <c r="OST68" s="497"/>
      <c r="OSU68" s="497"/>
      <c r="OSV68" s="497"/>
      <c r="OSW68" s="497"/>
      <c r="OSX68" s="497"/>
      <c r="OSY68" s="497"/>
      <c r="OSZ68" s="497"/>
      <c r="OTA68" s="497"/>
      <c r="OTB68" s="497"/>
      <c r="OTC68" s="497"/>
      <c r="OTD68" s="497"/>
      <c r="OTE68" s="497"/>
      <c r="OTF68" s="497"/>
      <c r="OTG68" s="497"/>
      <c r="OTH68" s="497"/>
      <c r="OTI68" s="497"/>
      <c r="OTJ68" s="497"/>
      <c r="OTK68" s="497"/>
      <c r="OTL68" s="497"/>
      <c r="OTM68" s="497"/>
      <c r="OTN68" s="497"/>
      <c r="OTO68" s="497"/>
      <c r="OTP68" s="497"/>
      <c r="OTQ68" s="497"/>
      <c r="OTR68" s="497"/>
      <c r="OTS68" s="497"/>
      <c r="OTT68" s="497"/>
      <c r="OTU68" s="497"/>
      <c r="OTV68" s="497"/>
      <c r="OTW68" s="497"/>
      <c r="OTX68" s="497"/>
      <c r="OTY68" s="497"/>
      <c r="OTZ68" s="497"/>
      <c r="OUA68" s="497"/>
      <c r="OUB68" s="497"/>
      <c r="OUC68" s="497"/>
      <c r="OUD68" s="497"/>
      <c r="OUE68" s="497"/>
      <c r="OUF68" s="497"/>
      <c r="OUG68" s="497"/>
      <c r="OUH68" s="497"/>
      <c r="OUI68" s="497"/>
      <c r="OUJ68" s="497"/>
      <c r="OUK68" s="497"/>
      <c r="OUL68" s="497"/>
      <c r="OUM68" s="497"/>
      <c r="OUN68" s="497"/>
      <c r="OUO68" s="497"/>
      <c r="OUP68" s="497"/>
      <c r="OUQ68" s="497"/>
      <c r="OUR68" s="497"/>
      <c r="OUS68" s="497"/>
      <c r="OUT68" s="497"/>
      <c r="OUU68" s="497"/>
      <c r="OUV68" s="497"/>
      <c r="OUW68" s="497"/>
      <c r="OUX68" s="497"/>
      <c r="OUY68" s="497"/>
      <c r="OUZ68" s="497"/>
      <c r="OVA68" s="497"/>
      <c r="OVB68" s="497"/>
      <c r="OVC68" s="497"/>
      <c r="OVD68" s="497"/>
      <c r="OVE68" s="497"/>
      <c r="OVF68" s="497"/>
      <c r="OVG68" s="497"/>
      <c r="OVH68" s="497"/>
      <c r="OVI68" s="497"/>
      <c r="OVJ68" s="497"/>
      <c r="OVK68" s="497"/>
      <c r="OVL68" s="497"/>
      <c r="OVM68" s="497"/>
      <c r="OVN68" s="497"/>
      <c r="OVO68" s="497"/>
      <c r="OVP68" s="497"/>
      <c r="OVQ68" s="497"/>
      <c r="OVR68" s="497"/>
      <c r="OVS68" s="497"/>
      <c r="OVT68" s="497"/>
      <c r="OVU68" s="497"/>
      <c r="OVV68" s="497"/>
      <c r="OVW68" s="497"/>
      <c r="OVX68" s="497"/>
      <c r="OVY68" s="497"/>
      <c r="OVZ68" s="497"/>
      <c r="OWA68" s="497"/>
      <c r="OWB68" s="497"/>
      <c r="OWC68" s="497"/>
      <c r="OWD68" s="497"/>
      <c r="OWE68" s="497"/>
      <c r="OWF68" s="497"/>
      <c r="OWG68" s="497"/>
      <c r="OWH68" s="497"/>
      <c r="OWI68" s="497"/>
      <c r="OWJ68" s="497"/>
      <c r="OWK68" s="497"/>
      <c r="OWL68" s="497"/>
      <c r="OWM68" s="497"/>
      <c r="OWN68" s="497"/>
      <c r="OWO68" s="497"/>
      <c r="OWP68" s="497"/>
      <c r="OWQ68" s="497"/>
      <c r="OWR68" s="497"/>
      <c r="OWS68" s="497"/>
      <c r="OWT68" s="497"/>
      <c r="OWU68" s="497"/>
      <c r="OWV68" s="497"/>
      <c r="OWW68" s="497"/>
      <c r="OWX68" s="497"/>
      <c r="OWY68" s="497"/>
      <c r="OWZ68" s="497"/>
      <c r="OXA68" s="497"/>
      <c r="OXB68" s="497"/>
      <c r="OXC68" s="497"/>
      <c r="OXD68" s="497"/>
      <c r="OXE68" s="497"/>
      <c r="OXF68" s="497"/>
      <c r="OXG68" s="497"/>
      <c r="OXH68" s="497"/>
      <c r="OXI68" s="497"/>
      <c r="OXJ68" s="497"/>
      <c r="OXK68" s="497"/>
      <c r="OXL68" s="497"/>
      <c r="OXM68" s="497"/>
      <c r="OXN68" s="497"/>
      <c r="OXO68" s="497"/>
      <c r="OXP68" s="497"/>
      <c r="OXQ68" s="497"/>
      <c r="OXR68" s="497"/>
      <c r="OXS68" s="497"/>
      <c r="OXT68" s="497"/>
      <c r="OXU68" s="497"/>
      <c r="OXV68" s="497"/>
      <c r="OXW68" s="497"/>
      <c r="OXX68" s="497"/>
      <c r="OXY68" s="497"/>
      <c r="OXZ68" s="497"/>
      <c r="OYA68" s="497"/>
      <c r="OYB68" s="497"/>
      <c r="OYC68" s="497"/>
      <c r="OYD68" s="497"/>
      <c r="OYE68" s="497"/>
      <c r="OYF68" s="497"/>
      <c r="OYG68" s="497"/>
      <c r="OYH68" s="497"/>
      <c r="OYI68" s="497"/>
      <c r="OYJ68" s="497"/>
      <c r="OYK68" s="497"/>
      <c r="OYL68" s="497"/>
      <c r="OYM68" s="497"/>
      <c r="OYN68" s="497"/>
      <c r="OYO68" s="497"/>
      <c r="OYP68" s="497"/>
      <c r="OYQ68" s="497"/>
      <c r="OYR68" s="497"/>
      <c r="OYS68" s="497"/>
      <c r="OYT68" s="497"/>
      <c r="OYU68" s="497"/>
      <c r="OYV68" s="497"/>
      <c r="OYW68" s="497"/>
      <c r="OYX68" s="497"/>
      <c r="OYY68" s="497"/>
      <c r="OYZ68" s="497"/>
      <c r="OZA68" s="497"/>
      <c r="OZB68" s="497"/>
      <c r="OZC68" s="497"/>
      <c r="OZD68" s="497"/>
      <c r="OZE68" s="497"/>
      <c r="OZF68" s="497"/>
      <c r="OZG68" s="497"/>
      <c r="OZH68" s="497"/>
      <c r="OZI68" s="497"/>
      <c r="OZJ68" s="497"/>
      <c r="OZK68" s="497"/>
      <c r="OZL68" s="497"/>
      <c r="OZM68" s="497"/>
      <c r="OZN68" s="497"/>
      <c r="OZO68" s="497"/>
      <c r="OZP68" s="497"/>
      <c r="OZQ68" s="497"/>
      <c r="OZR68" s="497"/>
      <c r="OZS68" s="497"/>
      <c r="OZT68" s="497"/>
      <c r="OZU68" s="497"/>
      <c r="OZV68" s="497"/>
      <c r="OZW68" s="497"/>
      <c r="OZX68" s="497"/>
      <c r="OZY68" s="497"/>
      <c r="OZZ68" s="497"/>
      <c r="PAA68" s="497"/>
      <c r="PAB68" s="497"/>
      <c r="PAC68" s="497"/>
      <c r="PAD68" s="497"/>
      <c r="PAE68" s="497"/>
      <c r="PAF68" s="497"/>
      <c r="PAG68" s="497"/>
      <c r="PAH68" s="497"/>
      <c r="PAI68" s="497"/>
      <c r="PAJ68" s="497"/>
      <c r="PAK68" s="497"/>
      <c r="PAL68" s="497"/>
      <c r="PAM68" s="497"/>
      <c r="PAN68" s="497"/>
      <c r="PAO68" s="497"/>
      <c r="PAP68" s="497"/>
      <c r="PAQ68" s="497"/>
      <c r="PAR68" s="497"/>
      <c r="PAS68" s="497"/>
      <c r="PAT68" s="497"/>
      <c r="PAU68" s="497"/>
      <c r="PAV68" s="497"/>
      <c r="PAW68" s="497"/>
      <c r="PAX68" s="497"/>
      <c r="PAY68" s="497"/>
      <c r="PAZ68" s="497"/>
      <c r="PBA68" s="497"/>
      <c r="PBB68" s="497"/>
      <c r="PBC68" s="497"/>
      <c r="PBD68" s="497"/>
      <c r="PBE68" s="497"/>
      <c r="PBF68" s="497"/>
      <c r="PBG68" s="497"/>
      <c r="PBH68" s="497"/>
      <c r="PBI68" s="497"/>
      <c r="PBJ68" s="497"/>
      <c r="PBK68" s="497"/>
      <c r="PBL68" s="497"/>
      <c r="PBM68" s="497"/>
      <c r="PBN68" s="497"/>
      <c r="PBO68" s="497"/>
      <c r="PBP68" s="497"/>
      <c r="PBQ68" s="497"/>
      <c r="PBR68" s="497"/>
      <c r="PBS68" s="497"/>
      <c r="PBT68" s="497"/>
      <c r="PBU68" s="497"/>
      <c r="PBV68" s="497"/>
      <c r="PBW68" s="497"/>
      <c r="PBX68" s="497"/>
      <c r="PBY68" s="497"/>
      <c r="PBZ68" s="497"/>
      <c r="PCA68" s="497"/>
      <c r="PCB68" s="497"/>
      <c r="PCC68" s="497"/>
      <c r="PCD68" s="497"/>
      <c r="PCE68" s="497"/>
      <c r="PCF68" s="497"/>
      <c r="PCG68" s="497"/>
      <c r="PCH68" s="497"/>
      <c r="PCI68" s="497"/>
      <c r="PCJ68" s="497"/>
      <c r="PCK68" s="497"/>
      <c r="PCL68" s="497"/>
      <c r="PCM68" s="497"/>
      <c r="PCN68" s="497"/>
      <c r="PCO68" s="497"/>
      <c r="PCP68" s="497"/>
      <c r="PCQ68" s="497"/>
      <c r="PCR68" s="497"/>
      <c r="PCS68" s="497"/>
      <c r="PCT68" s="497"/>
      <c r="PCU68" s="497"/>
      <c r="PCV68" s="497"/>
      <c r="PCW68" s="497"/>
      <c r="PCX68" s="497"/>
      <c r="PCY68" s="497"/>
      <c r="PCZ68" s="497"/>
      <c r="PDA68" s="497"/>
      <c r="PDB68" s="497"/>
      <c r="PDC68" s="497"/>
      <c r="PDD68" s="497"/>
      <c r="PDE68" s="497"/>
      <c r="PDF68" s="497"/>
      <c r="PDG68" s="497"/>
      <c r="PDH68" s="497"/>
      <c r="PDI68" s="497"/>
      <c r="PDJ68" s="497"/>
      <c r="PDK68" s="497"/>
      <c r="PDL68" s="497"/>
      <c r="PDM68" s="497"/>
      <c r="PDN68" s="497"/>
      <c r="PDO68" s="497"/>
      <c r="PDP68" s="497"/>
      <c r="PDQ68" s="497"/>
      <c r="PDR68" s="497"/>
      <c r="PDS68" s="497"/>
      <c r="PDT68" s="497"/>
      <c r="PDU68" s="497"/>
      <c r="PDV68" s="497"/>
      <c r="PDW68" s="497"/>
      <c r="PDX68" s="497"/>
      <c r="PDY68" s="497"/>
      <c r="PDZ68" s="497"/>
      <c r="PEA68" s="497"/>
      <c r="PEB68" s="497"/>
      <c r="PEC68" s="497"/>
      <c r="PED68" s="497"/>
      <c r="PEE68" s="497"/>
      <c r="PEF68" s="497"/>
      <c r="PEG68" s="497"/>
      <c r="PEH68" s="497"/>
      <c r="PEI68" s="497"/>
      <c r="PEJ68" s="497"/>
      <c r="PEK68" s="497"/>
      <c r="PEL68" s="497"/>
      <c r="PEM68" s="497"/>
      <c r="PEN68" s="497"/>
      <c r="PEO68" s="497"/>
      <c r="PEP68" s="497"/>
      <c r="PEQ68" s="497"/>
      <c r="PER68" s="497"/>
      <c r="PES68" s="497"/>
      <c r="PET68" s="497"/>
      <c r="PEU68" s="497"/>
      <c r="PEV68" s="497"/>
      <c r="PEW68" s="497"/>
      <c r="PEX68" s="497"/>
      <c r="PEY68" s="497"/>
      <c r="PEZ68" s="497"/>
      <c r="PFA68" s="497"/>
      <c r="PFB68" s="497"/>
      <c r="PFC68" s="497"/>
      <c r="PFD68" s="497"/>
      <c r="PFE68" s="497"/>
      <c r="PFF68" s="497"/>
      <c r="PFG68" s="497"/>
      <c r="PFH68" s="497"/>
      <c r="PFI68" s="497"/>
      <c r="PFJ68" s="497"/>
      <c r="PFK68" s="497"/>
      <c r="PFL68" s="497"/>
      <c r="PFM68" s="497"/>
      <c r="PFN68" s="497"/>
      <c r="PFO68" s="497"/>
      <c r="PFP68" s="497"/>
      <c r="PFQ68" s="497"/>
      <c r="PFR68" s="497"/>
      <c r="PFS68" s="497"/>
      <c r="PFT68" s="497"/>
      <c r="PFU68" s="497"/>
      <c r="PFV68" s="497"/>
      <c r="PFW68" s="497"/>
      <c r="PFX68" s="497"/>
      <c r="PFY68" s="497"/>
      <c r="PFZ68" s="497"/>
      <c r="PGA68" s="497"/>
      <c r="PGB68" s="497"/>
      <c r="PGC68" s="497"/>
      <c r="PGD68" s="497"/>
      <c r="PGE68" s="497"/>
      <c r="PGF68" s="497"/>
      <c r="PGG68" s="497"/>
      <c r="PGH68" s="497"/>
      <c r="PGI68" s="497"/>
      <c r="PGJ68" s="497"/>
      <c r="PGK68" s="497"/>
      <c r="PGL68" s="497"/>
      <c r="PGM68" s="497"/>
      <c r="PGN68" s="497"/>
      <c r="PGO68" s="497"/>
      <c r="PGP68" s="497"/>
      <c r="PGQ68" s="497"/>
      <c r="PGR68" s="497"/>
      <c r="PGS68" s="497"/>
      <c r="PGT68" s="497"/>
      <c r="PGU68" s="497"/>
      <c r="PGV68" s="497"/>
      <c r="PGW68" s="497"/>
      <c r="PGX68" s="497"/>
      <c r="PGY68" s="497"/>
      <c r="PGZ68" s="497"/>
      <c r="PHA68" s="497"/>
      <c r="PHB68" s="497"/>
      <c r="PHC68" s="497"/>
      <c r="PHD68" s="497"/>
      <c r="PHE68" s="497"/>
      <c r="PHF68" s="497"/>
      <c r="PHG68" s="497"/>
      <c r="PHH68" s="497"/>
      <c r="PHI68" s="497"/>
      <c r="PHJ68" s="497"/>
      <c r="PHK68" s="497"/>
      <c r="PHL68" s="497"/>
      <c r="PHM68" s="497"/>
      <c r="PHN68" s="497"/>
      <c r="PHO68" s="497"/>
      <c r="PHP68" s="497"/>
      <c r="PHQ68" s="497"/>
      <c r="PHR68" s="497"/>
      <c r="PHS68" s="497"/>
      <c r="PHT68" s="497"/>
      <c r="PHU68" s="497"/>
      <c r="PHV68" s="497"/>
      <c r="PHW68" s="497"/>
      <c r="PHX68" s="497"/>
      <c r="PHY68" s="497"/>
      <c r="PHZ68" s="497"/>
      <c r="PIA68" s="497"/>
      <c r="PIB68" s="497"/>
      <c r="PIC68" s="497"/>
      <c r="PID68" s="497"/>
      <c r="PIE68" s="497"/>
      <c r="PIF68" s="497"/>
      <c r="PIG68" s="497"/>
      <c r="PIH68" s="497"/>
      <c r="PII68" s="497"/>
      <c r="PIJ68" s="497"/>
      <c r="PIK68" s="497"/>
      <c r="PIL68" s="497"/>
      <c r="PIM68" s="497"/>
      <c r="PIN68" s="497"/>
      <c r="PIO68" s="497"/>
      <c r="PIP68" s="497"/>
      <c r="PIQ68" s="497"/>
      <c r="PIR68" s="497"/>
      <c r="PIS68" s="497"/>
      <c r="PIT68" s="497"/>
      <c r="PIU68" s="497"/>
      <c r="PIV68" s="497"/>
      <c r="PIW68" s="497"/>
      <c r="PIX68" s="497"/>
      <c r="PIY68" s="497"/>
      <c r="PIZ68" s="497"/>
      <c r="PJA68" s="497"/>
      <c r="PJB68" s="497"/>
      <c r="PJC68" s="497"/>
      <c r="PJD68" s="497"/>
      <c r="PJE68" s="497"/>
      <c r="PJF68" s="497"/>
      <c r="PJG68" s="497"/>
      <c r="PJH68" s="497"/>
      <c r="PJI68" s="497"/>
      <c r="PJJ68" s="497"/>
      <c r="PJK68" s="497"/>
      <c r="PJL68" s="497"/>
      <c r="PJM68" s="497"/>
      <c r="PJN68" s="497"/>
      <c r="PJO68" s="497"/>
      <c r="PJP68" s="497"/>
      <c r="PJQ68" s="497"/>
      <c r="PJR68" s="497"/>
      <c r="PJS68" s="497"/>
      <c r="PJT68" s="497"/>
      <c r="PJU68" s="497"/>
      <c r="PJV68" s="497"/>
      <c r="PJW68" s="497"/>
      <c r="PJX68" s="497"/>
      <c r="PJY68" s="497"/>
      <c r="PJZ68" s="497"/>
      <c r="PKA68" s="497"/>
      <c r="PKB68" s="497"/>
      <c r="PKC68" s="497"/>
      <c r="PKD68" s="497"/>
      <c r="PKE68" s="497"/>
      <c r="PKF68" s="497"/>
      <c r="PKG68" s="497"/>
      <c r="PKH68" s="497"/>
      <c r="PKI68" s="497"/>
      <c r="PKJ68" s="497"/>
      <c r="PKK68" s="497"/>
      <c r="PKL68" s="497"/>
      <c r="PKM68" s="497"/>
      <c r="PKN68" s="497"/>
      <c r="PKO68" s="497"/>
      <c r="PKP68" s="497"/>
      <c r="PKQ68" s="497"/>
      <c r="PKR68" s="497"/>
      <c r="PKS68" s="497"/>
      <c r="PKT68" s="497"/>
      <c r="PKU68" s="497"/>
      <c r="PKV68" s="497"/>
      <c r="PKW68" s="497"/>
      <c r="PKX68" s="497"/>
      <c r="PKY68" s="497"/>
      <c r="PKZ68" s="497"/>
      <c r="PLA68" s="497"/>
      <c r="PLB68" s="497"/>
      <c r="PLC68" s="497"/>
      <c r="PLD68" s="497"/>
      <c r="PLE68" s="497"/>
      <c r="PLF68" s="497"/>
      <c r="PLG68" s="497"/>
      <c r="PLH68" s="497"/>
      <c r="PLI68" s="497"/>
      <c r="PLJ68" s="497"/>
      <c r="PLK68" s="497"/>
      <c r="PLL68" s="497"/>
      <c r="PLM68" s="497"/>
      <c r="PLN68" s="497"/>
      <c r="PLO68" s="497"/>
      <c r="PLP68" s="497"/>
      <c r="PLQ68" s="497"/>
      <c r="PLR68" s="497"/>
      <c r="PLS68" s="497"/>
      <c r="PLT68" s="497"/>
      <c r="PLU68" s="497"/>
      <c r="PLV68" s="497"/>
      <c r="PLW68" s="497"/>
      <c r="PLX68" s="497"/>
      <c r="PLY68" s="497"/>
      <c r="PLZ68" s="497"/>
      <c r="PMA68" s="497"/>
      <c r="PMB68" s="497"/>
      <c r="PMC68" s="497"/>
      <c r="PMD68" s="497"/>
      <c r="PME68" s="497"/>
      <c r="PMF68" s="497"/>
      <c r="PMG68" s="497"/>
      <c r="PMH68" s="497"/>
      <c r="PMI68" s="497"/>
      <c r="PMJ68" s="497"/>
      <c r="PMK68" s="497"/>
      <c r="PML68" s="497"/>
      <c r="PMM68" s="497"/>
      <c r="PMN68" s="497"/>
      <c r="PMO68" s="497"/>
      <c r="PMP68" s="497"/>
      <c r="PMQ68" s="497"/>
      <c r="PMR68" s="497"/>
      <c r="PMS68" s="497"/>
      <c r="PMT68" s="497"/>
      <c r="PMU68" s="497"/>
      <c r="PMV68" s="497"/>
      <c r="PMW68" s="497"/>
      <c r="PMX68" s="497"/>
      <c r="PMY68" s="497"/>
      <c r="PMZ68" s="497"/>
      <c r="PNA68" s="497"/>
      <c r="PNB68" s="497"/>
      <c r="PNC68" s="497"/>
      <c r="PND68" s="497"/>
      <c r="PNE68" s="497"/>
      <c r="PNF68" s="497"/>
      <c r="PNG68" s="497"/>
      <c r="PNH68" s="497"/>
      <c r="PNI68" s="497"/>
      <c r="PNJ68" s="497"/>
      <c r="PNK68" s="497"/>
      <c r="PNL68" s="497"/>
      <c r="PNM68" s="497"/>
      <c r="PNN68" s="497"/>
      <c r="PNO68" s="497"/>
      <c r="PNP68" s="497"/>
      <c r="PNQ68" s="497"/>
      <c r="PNR68" s="497"/>
      <c r="PNS68" s="497"/>
      <c r="PNT68" s="497"/>
      <c r="PNU68" s="497"/>
      <c r="PNV68" s="497"/>
      <c r="PNW68" s="497"/>
      <c r="PNX68" s="497"/>
      <c r="PNY68" s="497"/>
      <c r="PNZ68" s="497"/>
      <c r="POA68" s="497"/>
      <c r="POB68" s="497"/>
      <c r="POC68" s="497"/>
      <c r="POD68" s="497"/>
      <c r="POE68" s="497"/>
      <c r="POF68" s="497"/>
      <c r="POG68" s="497"/>
      <c r="POH68" s="497"/>
      <c r="POI68" s="497"/>
      <c r="POJ68" s="497"/>
      <c r="POK68" s="497"/>
      <c r="POL68" s="497"/>
      <c r="POM68" s="497"/>
      <c r="PON68" s="497"/>
      <c r="POO68" s="497"/>
      <c r="POP68" s="497"/>
      <c r="POQ68" s="497"/>
      <c r="POR68" s="497"/>
      <c r="POS68" s="497"/>
      <c r="POT68" s="497"/>
      <c r="POU68" s="497"/>
      <c r="POV68" s="497"/>
      <c r="POW68" s="497"/>
      <c r="POX68" s="497"/>
      <c r="POY68" s="497"/>
      <c r="POZ68" s="497"/>
      <c r="PPA68" s="497"/>
      <c r="PPB68" s="497"/>
      <c r="PPC68" s="497"/>
      <c r="PPD68" s="497"/>
      <c r="PPE68" s="497"/>
      <c r="PPF68" s="497"/>
      <c r="PPG68" s="497"/>
      <c r="PPH68" s="497"/>
      <c r="PPI68" s="497"/>
      <c r="PPJ68" s="497"/>
      <c r="PPK68" s="497"/>
      <c r="PPL68" s="497"/>
      <c r="PPM68" s="497"/>
      <c r="PPN68" s="497"/>
      <c r="PPO68" s="497"/>
      <c r="PPP68" s="497"/>
      <c r="PPQ68" s="497"/>
      <c r="PPR68" s="497"/>
      <c r="PPS68" s="497"/>
      <c r="PPT68" s="497"/>
      <c r="PPU68" s="497"/>
      <c r="PPV68" s="497"/>
      <c r="PPW68" s="497"/>
      <c r="PPX68" s="497"/>
      <c r="PPY68" s="497"/>
      <c r="PPZ68" s="497"/>
      <c r="PQA68" s="497"/>
      <c r="PQB68" s="497"/>
      <c r="PQC68" s="497"/>
      <c r="PQD68" s="497"/>
      <c r="PQE68" s="497"/>
      <c r="PQF68" s="497"/>
      <c r="PQG68" s="497"/>
      <c r="PQH68" s="497"/>
      <c r="PQI68" s="497"/>
      <c r="PQJ68" s="497"/>
      <c r="PQK68" s="497"/>
      <c r="PQL68" s="497"/>
      <c r="PQM68" s="497"/>
      <c r="PQN68" s="497"/>
      <c r="PQO68" s="497"/>
      <c r="PQP68" s="497"/>
      <c r="PQQ68" s="497"/>
      <c r="PQR68" s="497"/>
      <c r="PQS68" s="497"/>
      <c r="PQT68" s="497"/>
      <c r="PQU68" s="497"/>
      <c r="PQV68" s="497"/>
      <c r="PQW68" s="497"/>
      <c r="PQX68" s="497"/>
      <c r="PQY68" s="497"/>
      <c r="PQZ68" s="497"/>
      <c r="PRA68" s="497"/>
      <c r="PRB68" s="497"/>
      <c r="PRC68" s="497"/>
      <c r="PRD68" s="497"/>
      <c r="PRE68" s="497"/>
      <c r="PRF68" s="497"/>
      <c r="PRG68" s="497"/>
      <c r="PRH68" s="497"/>
      <c r="PRI68" s="497"/>
      <c r="PRJ68" s="497"/>
      <c r="PRK68" s="497"/>
      <c r="PRL68" s="497"/>
      <c r="PRM68" s="497"/>
      <c r="PRN68" s="497"/>
      <c r="PRO68" s="497"/>
      <c r="PRP68" s="497"/>
      <c r="PRQ68" s="497"/>
      <c r="PRR68" s="497"/>
      <c r="PRS68" s="497"/>
      <c r="PRT68" s="497"/>
      <c r="PRU68" s="497"/>
      <c r="PRV68" s="497"/>
      <c r="PRW68" s="497"/>
      <c r="PRX68" s="497"/>
      <c r="PRY68" s="497"/>
      <c r="PRZ68" s="497"/>
      <c r="PSA68" s="497"/>
      <c r="PSB68" s="497"/>
      <c r="PSC68" s="497"/>
      <c r="PSD68" s="497"/>
      <c r="PSE68" s="497"/>
      <c r="PSF68" s="497"/>
      <c r="PSG68" s="497"/>
      <c r="PSH68" s="497"/>
      <c r="PSI68" s="497"/>
      <c r="PSJ68" s="497"/>
      <c r="PSK68" s="497"/>
      <c r="PSL68" s="497"/>
      <c r="PSM68" s="497"/>
      <c r="PSN68" s="497"/>
      <c r="PSO68" s="497"/>
      <c r="PSP68" s="497"/>
      <c r="PSQ68" s="497"/>
      <c r="PSR68" s="497"/>
      <c r="PSS68" s="497"/>
      <c r="PST68" s="497"/>
      <c r="PSU68" s="497"/>
      <c r="PSV68" s="497"/>
      <c r="PSW68" s="497"/>
      <c r="PSX68" s="497"/>
      <c r="PSY68" s="497"/>
      <c r="PSZ68" s="497"/>
      <c r="PTA68" s="497"/>
      <c r="PTB68" s="497"/>
      <c r="PTC68" s="497"/>
      <c r="PTD68" s="497"/>
      <c r="PTE68" s="497"/>
      <c r="PTF68" s="497"/>
      <c r="PTG68" s="497"/>
      <c r="PTH68" s="497"/>
      <c r="PTI68" s="497"/>
      <c r="PTJ68" s="497"/>
      <c r="PTK68" s="497"/>
      <c r="PTL68" s="497"/>
      <c r="PTM68" s="497"/>
      <c r="PTN68" s="497"/>
      <c r="PTO68" s="497"/>
      <c r="PTP68" s="497"/>
      <c r="PTQ68" s="497"/>
      <c r="PTR68" s="497"/>
      <c r="PTS68" s="497"/>
      <c r="PTT68" s="497"/>
      <c r="PTU68" s="497"/>
      <c r="PTV68" s="497"/>
      <c r="PTW68" s="497"/>
      <c r="PTX68" s="497"/>
      <c r="PTY68" s="497"/>
      <c r="PTZ68" s="497"/>
      <c r="PUA68" s="497"/>
      <c r="PUB68" s="497"/>
      <c r="PUC68" s="497"/>
      <c r="PUD68" s="497"/>
      <c r="PUE68" s="497"/>
      <c r="PUF68" s="497"/>
      <c r="PUG68" s="497"/>
      <c r="PUH68" s="497"/>
      <c r="PUI68" s="497"/>
      <c r="PUJ68" s="497"/>
      <c r="PUK68" s="497"/>
      <c r="PUL68" s="497"/>
      <c r="PUM68" s="497"/>
      <c r="PUN68" s="497"/>
      <c r="PUO68" s="497"/>
      <c r="PUP68" s="497"/>
      <c r="PUQ68" s="497"/>
      <c r="PUR68" s="497"/>
      <c r="PUS68" s="497"/>
      <c r="PUT68" s="497"/>
      <c r="PUU68" s="497"/>
      <c r="PUV68" s="497"/>
      <c r="PUW68" s="497"/>
      <c r="PUX68" s="497"/>
      <c r="PUY68" s="497"/>
      <c r="PUZ68" s="497"/>
      <c r="PVA68" s="497"/>
      <c r="PVB68" s="497"/>
      <c r="PVC68" s="497"/>
      <c r="PVD68" s="497"/>
      <c r="PVE68" s="497"/>
      <c r="PVF68" s="497"/>
      <c r="PVG68" s="497"/>
      <c r="PVH68" s="497"/>
      <c r="PVI68" s="497"/>
      <c r="PVJ68" s="497"/>
      <c r="PVK68" s="497"/>
      <c r="PVL68" s="497"/>
      <c r="PVM68" s="497"/>
      <c r="PVN68" s="497"/>
      <c r="PVO68" s="497"/>
      <c r="PVP68" s="497"/>
      <c r="PVQ68" s="497"/>
      <c r="PVR68" s="497"/>
      <c r="PVS68" s="497"/>
      <c r="PVT68" s="497"/>
      <c r="PVU68" s="497"/>
      <c r="PVV68" s="497"/>
      <c r="PVW68" s="497"/>
      <c r="PVX68" s="497"/>
      <c r="PVY68" s="497"/>
      <c r="PVZ68" s="497"/>
      <c r="PWA68" s="497"/>
      <c r="PWB68" s="497"/>
      <c r="PWC68" s="497"/>
      <c r="PWD68" s="497"/>
      <c r="PWE68" s="497"/>
      <c r="PWF68" s="497"/>
      <c r="PWG68" s="497"/>
      <c r="PWH68" s="497"/>
      <c r="PWI68" s="497"/>
      <c r="PWJ68" s="497"/>
      <c r="PWK68" s="497"/>
      <c r="PWL68" s="497"/>
      <c r="PWM68" s="497"/>
      <c r="PWN68" s="497"/>
      <c r="PWO68" s="497"/>
      <c r="PWP68" s="497"/>
      <c r="PWQ68" s="497"/>
      <c r="PWR68" s="497"/>
      <c r="PWS68" s="497"/>
      <c r="PWT68" s="497"/>
      <c r="PWU68" s="497"/>
      <c r="PWV68" s="497"/>
      <c r="PWW68" s="497"/>
      <c r="PWX68" s="497"/>
      <c r="PWY68" s="497"/>
      <c r="PWZ68" s="497"/>
      <c r="PXA68" s="497"/>
      <c r="PXB68" s="497"/>
      <c r="PXC68" s="497"/>
      <c r="PXD68" s="497"/>
      <c r="PXE68" s="497"/>
      <c r="PXF68" s="497"/>
      <c r="PXG68" s="497"/>
      <c r="PXH68" s="497"/>
      <c r="PXI68" s="497"/>
      <c r="PXJ68" s="497"/>
      <c r="PXK68" s="497"/>
      <c r="PXL68" s="497"/>
      <c r="PXM68" s="497"/>
      <c r="PXN68" s="497"/>
      <c r="PXO68" s="497"/>
      <c r="PXP68" s="497"/>
      <c r="PXQ68" s="497"/>
      <c r="PXR68" s="497"/>
      <c r="PXS68" s="497"/>
      <c r="PXT68" s="497"/>
      <c r="PXU68" s="497"/>
      <c r="PXV68" s="497"/>
      <c r="PXW68" s="497"/>
      <c r="PXX68" s="497"/>
      <c r="PXY68" s="497"/>
      <c r="PXZ68" s="497"/>
      <c r="PYA68" s="497"/>
      <c r="PYB68" s="497"/>
      <c r="PYC68" s="497"/>
      <c r="PYD68" s="497"/>
      <c r="PYE68" s="497"/>
      <c r="PYF68" s="497"/>
      <c r="PYG68" s="497"/>
      <c r="PYH68" s="497"/>
      <c r="PYI68" s="497"/>
      <c r="PYJ68" s="497"/>
      <c r="PYK68" s="497"/>
      <c r="PYL68" s="497"/>
      <c r="PYM68" s="497"/>
      <c r="PYN68" s="497"/>
      <c r="PYO68" s="497"/>
      <c r="PYP68" s="497"/>
      <c r="PYQ68" s="497"/>
      <c r="PYR68" s="497"/>
      <c r="PYS68" s="497"/>
      <c r="PYT68" s="497"/>
      <c r="PYU68" s="497"/>
      <c r="PYV68" s="497"/>
      <c r="PYW68" s="497"/>
      <c r="PYX68" s="497"/>
      <c r="PYY68" s="497"/>
      <c r="PYZ68" s="497"/>
      <c r="PZA68" s="497"/>
      <c r="PZB68" s="497"/>
      <c r="PZC68" s="497"/>
      <c r="PZD68" s="497"/>
      <c r="PZE68" s="497"/>
      <c r="PZF68" s="497"/>
      <c r="PZG68" s="497"/>
      <c r="PZH68" s="497"/>
      <c r="PZI68" s="497"/>
      <c r="PZJ68" s="497"/>
      <c r="PZK68" s="497"/>
      <c r="PZL68" s="497"/>
      <c r="PZM68" s="497"/>
      <c r="PZN68" s="497"/>
      <c r="PZO68" s="497"/>
      <c r="PZP68" s="497"/>
      <c r="PZQ68" s="497"/>
      <c r="PZR68" s="497"/>
      <c r="PZS68" s="497"/>
      <c r="PZT68" s="497"/>
      <c r="PZU68" s="497"/>
      <c r="PZV68" s="497"/>
      <c r="PZW68" s="497"/>
      <c r="PZX68" s="497"/>
      <c r="PZY68" s="497"/>
      <c r="PZZ68" s="497"/>
      <c r="QAA68" s="497"/>
      <c r="QAB68" s="497"/>
      <c r="QAC68" s="497"/>
      <c r="QAD68" s="497"/>
      <c r="QAE68" s="497"/>
      <c r="QAF68" s="497"/>
      <c r="QAG68" s="497"/>
      <c r="QAH68" s="497"/>
      <c r="QAI68" s="497"/>
      <c r="QAJ68" s="497"/>
      <c r="QAK68" s="497"/>
      <c r="QAL68" s="497"/>
      <c r="QAM68" s="497"/>
      <c r="QAN68" s="497"/>
      <c r="QAO68" s="497"/>
      <c r="QAP68" s="497"/>
      <c r="QAQ68" s="497"/>
      <c r="QAR68" s="497"/>
      <c r="QAS68" s="497"/>
      <c r="QAT68" s="497"/>
      <c r="QAU68" s="497"/>
      <c r="QAV68" s="497"/>
      <c r="QAW68" s="497"/>
      <c r="QAX68" s="497"/>
      <c r="QAY68" s="497"/>
      <c r="QAZ68" s="497"/>
      <c r="QBA68" s="497"/>
      <c r="QBB68" s="497"/>
      <c r="QBC68" s="497"/>
      <c r="QBD68" s="497"/>
      <c r="QBE68" s="497"/>
      <c r="QBF68" s="497"/>
      <c r="QBG68" s="497"/>
      <c r="QBH68" s="497"/>
      <c r="QBI68" s="497"/>
      <c r="QBJ68" s="497"/>
      <c r="QBK68" s="497"/>
      <c r="QBL68" s="497"/>
      <c r="QBM68" s="497"/>
      <c r="QBN68" s="497"/>
      <c r="QBO68" s="497"/>
      <c r="QBP68" s="497"/>
      <c r="QBQ68" s="497"/>
      <c r="QBR68" s="497"/>
      <c r="QBS68" s="497"/>
      <c r="QBT68" s="497"/>
      <c r="QBU68" s="497"/>
      <c r="QBV68" s="497"/>
      <c r="QBW68" s="497"/>
      <c r="QBX68" s="497"/>
      <c r="QBY68" s="497"/>
      <c r="QBZ68" s="497"/>
      <c r="QCA68" s="497"/>
      <c r="QCB68" s="497"/>
      <c r="QCC68" s="497"/>
      <c r="QCD68" s="497"/>
      <c r="QCE68" s="497"/>
      <c r="QCF68" s="497"/>
      <c r="QCG68" s="497"/>
      <c r="QCH68" s="497"/>
      <c r="QCI68" s="497"/>
      <c r="QCJ68" s="497"/>
      <c r="QCK68" s="497"/>
      <c r="QCL68" s="497"/>
      <c r="QCM68" s="497"/>
      <c r="QCN68" s="497"/>
      <c r="QCO68" s="497"/>
      <c r="QCP68" s="497"/>
      <c r="QCQ68" s="497"/>
      <c r="QCR68" s="497"/>
      <c r="QCS68" s="497"/>
      <c r="QCT68" s="497"/>
      <c r="QCU68" s="497"/>
      <c r="QCV68" s="497"/>
      <c r="QCW68" s="497"/>
      <c r="QCX68" s="497"/>
      <c r="QCY68" s="497"/>
      <c r="QCZ68" s="497"/>
      <c r="QDA68" s="497"/>
      <c r="QDB68" s="497"/>
      <c r="QDC68" s="497"/>
      <c r="QDD68" s="497"/>
      <c r="QDE68" s="497"/>
      <c r="QDF68" s="497"/>
      <c r="QDG68" s="497"/>
      <c r="QDH68" s="497"/>
      <c r="QDI68" s="497"/>
      <c r="QDJ68" s="497"/>
      <c r="QDK68" s="497"/>
      <c r="QDL68" s="497"/>
      <c r="QDM68" s="497"/>
      <c r="QDN68" s="497"/>
      <c r="QDO68" s="497"/>
      <c r="QDP68" s="497"/>
      <c r="QDQ68" s="497"/>
      <c r="QDR68" s="497"/>
      <c r="QDS68" s="497"/>
      <c r="QDT68" s="497"/>
      <c r="QDU68" s="497"/>
      <c r="QDV68" s="497"/>
      <c r="QDW68" s="497"/>
      <c r="QDX68" s="497"/>
      <c r="QDY68" s="497"/>
      <c r="QDZ68" s="497"/>
      <c r="QEA68" s="497"/>
      <c r="QEB68" s="497"/>
      <c r="QEC68" s="497"/>
      <c r="QED68" s="497"/>
      <c r="QEE68" s="497"/>
      <c r="QEF68" s="497"/>
      <c r="QEG68" s="497"/>
      <c r="QEH68" s="497"/>
      <c r="QEI68" s="497"/>
      <c r="QEJ68" s="497"/>
      <c r="QEK68" s="497"/>
      <c r="QEL68" s="497"/>
      <c r="QEM68" s="497"/>
      <c r="QEN68" s="497"/>
      <c r="QEO68" s="497"/>
      <c r="QEP68" s="497"/>
      <c r="QEQ68" s="497"/>
      <c r="QER68" s="497"/>
      <c r="QES68" s="497"/>
      <c r="QET68" s="497"/>
      <c r="QEU68" s="497"/>
      <c r="QEV68" s="497"/>
      <c r="QEW68" s="497"/>
      <c r="QEX68" s="497"/>
      <c r="QEY68" s="497"/>
      <c r="QEZ68" s="497"/>
      <c r="QFA68" s="497"/>
      <c r="QFB68" s="497"/>
      <c r="QFC68" s="497"/>
      <c r="QFD68" s="497"/>
      <c r="QFE68" s="497"/>
      <c r="QFF68" s="497"/>
      <c r="QFG68" s="497"/>
      <c r="QFH68" s="497"/>
      <c r="QFI68" s="497"/>
      <c r="QFJ68" s="497"/>
      <c r="QFK68" s="497"/>
      <c r="QFL68" s="497"/>
      <c r="QFM68" s="497"/>
      <c r="QFN68" s="497"/>
      <c r="QFO68" s="497"/>
      <c r="QFP68" s="497"/>
      <c r="QFQ68" s="497"/>
      <c r="QFR68" s="497"/>
      <c r="QFS68" s="497"/>
      <c r="QFT68" s="497"/>
      <c r="QFU68" s="497"/>
      <c r="QFV68" s="497"/>
      <c r="QFW68" s="497"/>
      <c r="QFX68" s="497"/>
      <c r="QFY68" s="497"/>
      <c r="QFZ68" s="497"/>
      <c r="QGA68" s="497"/>
      <c r="QGB68" s="497"/>
      <c r="QGC68" s="497"/>
      <c r="QGD68" s="497"/>
      <c r="QGE68" s="497"/>
      <c r="QGF68" s="497"/>
      <c r="QGG68" s="497"/>
      <c r="QGH68" s="497"/>
      <c r="QGI68" s="497"/>
      <c r="QGJ68" s="497"/>
      <c r="QGK68" s="497"/>
      <c r="QGL68" s="497"/>
      <c r="QGM68" s="497"/>
      <c r="QGN68" s="497"/>
      <c r="QGO68" s="497"/>
      <c r="QGP68" s="497"/>
      <c r="QGQ68" s="497"/>
      <c r="QGR68" s="497"/>
      <c r="QGS68" s="497"/>
      <c r="QGT68" s="497"/>
      <c r="QGU68" s="497"/>
      <c r="QGV68" s="497"/>
      <c r="QGW68" s="497"/>
      <c r="QGX68" s="497"/>
      <c r="QGY68" s="497"/>
      <c r="QGZ68" s="497"/>
      <c r="QHA68" s="497"/>
      <c r="QHB68" s="497"/>
      <c r="QHC68" s="497"/>
      <c r="QHD68" s="497"/>
      <c r="QHE68" s="497"/>
      <c r="QHF68" s="497"/>
      <c r="QHG68" s="497"/>
      <c r="QHH68" s="497"/>
      <c r="QHI68" s="497"/>
      <c r="QHJ68" s="497"/>
      <c r="QHK68" s="497"/>
      <c r="QHL68" s="497"/>
      <c r="QHM68" s="497"/>
      <c r="QHN68" s="497"/>
      <c r="QHO68" s="497"/>
      <c r="QHP68" s="497"/>
      <c r="QHQ68" s="497"/>
      <c r="QHR68" s="497"/>
      <c r="QHS68" s="497"/>
      <c r="QHT68" s="497"/>
      <c r="QHU68" s="497"/>
      <c r="QHV68" s="497"/>
      <c r="QHW68" s="497"/>
      <c r="QHX68" s="497"/>
      <c r="QHY68" s="497"/>
      <c r="QHZ68" s="497"/>
      <c r="QIA68" s="497"/>
      <c r="QIB68" s="497"/>
      <c r="QIC68" s="497"/>
      <c r="QID68" s="497"/>
      <c r="QIE68" s="497"/>
      <c r="QIF68" s="497"/>
      <c r="QIG68" s="497"/>
      <c r="QIH68" s="497"/>
      <c r="QII68" s="497"/>
      <c r="QIJ68" s="497"/>
      <c r="QIK68" s="497"/>
      <c r="QIL68" s="497"/>
      <c r="QIM68" s="497"/>
      <c r="QIN68" s="497"/>
      <c r="QIO68" s="497"/>
      <c r="QIP68" s="497"/>
      <c r="QIQ68" s="497"/>
      <c r="QIR68" s="497"/>
      <c r="QIS68" s="497"/>
      <c r="QIT68" s="497"/>
      <c r="QIU68" s="497"/>
      <c r="QIV68" s="497"/>
      <c r="QIW68" s="497"/>
      <c r="QIX68" s="497"/>
      <c r="QIY68" s="497"/>
      <c r="QIZ68" s="497"/>
      <c r="QJA68" s="497"/>
      <c r="QJB68" s="497"/>
      <c r="QJC68" s="497"/>
      <c r="QJD68" s="497"/>
      <c r="QJE68" s="497"/>
      <c r="QJF68" s="497"/>
      <c r="QJG68" s="497"/>
      <c r="QJH68" s="497"/>
      <c r="QJI68" s="497"/>
      <c r="QJJ68" s="497"/>
      <c r="QJK68" s="497"/>
      <c r="QJL68" s="497"/>
      <c r="QJM68" s="497"/>
      <c r="QJN68" s="497"/>
      <c r="QJO68" s="497"/>
      <c r="QJP68" s="497"/>
      <c r="QJQ68" s="497"/>
      <c r="QJR68" s="497"/>
      <c r="QJS68" s="497"/>
      <c r="QJT68" s="497"/>
      <c r="QJU68" s="497"/>
      <c r="QJV68" s="497"/>
      <c r="QJW68" s="497"/>
      <c r="QJX68" s="497"/>
      <c r="QJY68" s="497"/>
      <c r="QJZ68" s="497"/>
      <c r="QKA68" s="497"/>
      <c r="QKB68" s="497"/>
      <c r="QKC68" s="497"/>
      <c r="QKD68" s="497"/>
      <c r="QKE68" s="497"/>
      <c r="QKF68" s="497"/>
      <c r="QKG68" s="497"/>
      <c r="QKH68" s="497"/>
      <c r="QKI68" s="497"/>
      <c r="QKJ68" s="497"/>
      <c r="QKK68" s="497"/>
      <c r="QKL68" s="497"/>
      <c r="QKM68" s="497"/>
      <c r="QKN68" s="497"/>
      <c r="QKO68" s="497"/>
      <c r="QKP68" s="497"/>
      <c r="QKQ68" s="497"/>
      <c r="QKR68" s="497"/>
      <c r="QKS68" s="497"/>
      <c r="QKT68" s="497"/>
      <c r="QKU68" s="497"/>
      <c r="QKV68" s="497"/>
      <c r="QKW68" s="497"/>
      <c r="QKX68" s="497"/>
      <c r="QKY68" s="497"/>
      <c r="QKZ68" s="497"/>
      <c r="QLA68" s="497"/>
      <c r="QLB68" s="497"/>
      <c r="QLC68" s="497"/>
      <c r="QLD68" s="497"/>
      <c r="QLE68" s="497"/>
      <c r="QLF68" s="497"/>
      <c r="QLG68" s="497"/>
      <c r="QLH68" s="497"/>
      <c r="QLI68" s="497"/>
      <c r="QLJ68" s="497"/>
      <c r="QLK68" s="497"/>
      <c r="QLL68" s="497"/>
      <c r="QLM68" s="497"/>
      <c r="QLN68" s="497"/>
      <c r="QLO68" s="497"/>
      <c r="QLP68" s="497"/>
      <c r="QLQ68" s="497"/>
      <c r="QLR68" s="497"/>
      <c r="QLS68" s="497"/>
      <c r="QLT68" s="497"/>
      <c r="QLU68" s="497"/>
      <c r="QLV68" s="497"/>
      <c r="QLW68" s="497"/>
      <c r="QLX68" s="497"/>
      <c r="QLY68" s="497"/>
      <c r="QLZ68" s="497"/>
      <c r="QMA68" s="497"/>
      <c r="QMB68" s="497"/>
      <c r="QMC68" s="497"/>
      <c r="QMD68" s="497"/>
      <c r="QME68" s="497"/>
      <c r="QMF68" s="497"/>
      <c r="QMG68" s="497"/>
      <c r="QMH68" s="497"/>
      <c r="QMI68" s="497"/>
      <c r="QMJ68" s="497"/>
      <c r="QMK68" s="497"/>
      <c r="QML68" s="497"/>
      <c r="QMM68" s="497"/>
      <c r="QMN68" s="497"/>
      <c r="QMO68" s="497"/>
      <c r="QMP68" s="497"/>
      <c r="QMQ68" s="497"/>
      <c r="QMR68" s="497"/>
      <c r="QMS68" s="497"/>
      <c r="QMT68" s="497"/>
      <c r="QMU68" s="497"/>
      <c r="QMV68" s="497"/>
      <c r="QMW68" s="497"/>
      <c r="QMX68" s="497"/>
      <c r="QMY68" s="497"/>
      <c r="QMZ68" s="497"/>
      <c r="QNA68" s="497"/>
      <c r="QNB68" s="497"/>
      <c r="QNC68" s="497"/>
      <c r="QND68" s="497"/>
      <c r="QNE68" s="497"/>
      <c r="QNF68" s="497"/>
      <c r="QNG68" s="497"/>
      <c r="QNH68" s="497"/>
      <c r="QNI68" s="497"/>
      <c r="QNJ68" s="497"/>
      <c r="QNK68" s="497"/>
      <c r="QNL68" s="497"/>
      <c r="QNM68" s="497"/>
      <c r="QNN68" s="497"/>
      <c r="QNO68" s="497"/>
      <c r="QNP68" s="497"/>
      <c r="QNQ68" s="497"/>
      <c r="QNR68" s="497"/>
      <c r="QNS68" s="497"/>
      <c r="QNT68" s="497"/>
      <c r="QNU68" s="497"/>
      <c r="QNV68" s="497"/>
      <c r="QNW68" s="497"/>
      <c r="QNX68" s="497"/>
      <c r="QNY68" s="497"/>
      <c r="QNZ68" s="497"/>
      <c r="QOA68" s="497"/>
      <c r="QOB68" s="497"/>
      <c r="QOC68" s="497"/>
      <c r="QOD68" s="497"/>
      <c r="QOE68" s="497"/>
      <c r="QOF68" s="497"/>
      <c r="QOG68" s="497"/>
      <c r="QOH68" s="497"/>
      <c r="QOI68" s="497"/>
      <c r="QOJ68" s="497"/>
      <c r="QOK68" s="497"/>
      <c r="QOL68" s="497"/>
      <c r="QOM68" s="497"/>
      <c r="QON68" s="497"/>
      <c r="QOO68" s="497"/>
      <c r="QOP68" s="497"/>
      <c r="QOQ68" s="497"/>
      <c r="QOR68" s="497"/>
      <c r="QOS68" s="497"/>
      <c r="QOT68" s="497"/>
      <c r="QOU68" s="497"/>
      <c r="QOV68" s="497"/>
      <c r="QOW68" s="497"/>
      <c r="QOX68" s="497"/>
      <c r="QOY68" s="497"/>
      <c r="QOZ68" s="497"/>
      <c r="QPA68" s="497"/>
      <c r="QPB68" s="497"/>
      <c r="QPC68" s="497"/>
      <c r="QPD68" s="497"/>
      <c r="QPE68" s="497"/>
      <c r="QPF68" s="497"/>
      <c r="QPG68" s="497"/>
      <c r="QPH68" s="497"/>
      <c r="QPI68" s="497"/>
      <c r="QPJ68" s="497"/>
      <c r="QPK68" s="497"/>
      <c r="QPL68" s="497"/>
      <c r="QPM68" s="497"/>
      <c r="QPN68" s="497"/>
      <c r="QPO68" s="497"/>
      <c r="QPP68" s="497"/>
      <c r="QPQ68" s="497"/>
      <c r="QPR68" s="497"/>
      <c r="QPS68" s="497"/>
      <c r="QPT68" s="497"/>
      <c r="QPU68" s="497"/>
      <c r="QPV68" s="497"/>
      <c r="QPW68" s="497"/>
      <c r="QPX68" s="497"/>
      <c r="QPY68" s="497"/>
      <c r="QPZ68" s="497"/>
      <c r="QQA68" s="497"/>
      <c r="QQB68" s="497"/>
      <c r="QQC68" s="497"/>
      <c r="QQD68" s="497"/>
      <c r="QQE68" s="497"/>
      <c r="QQF68" s="497"/>
      <c r="QQG68" s="497"/>
      <c r="QQH68" s="497"/>
      <c r="QQI68" s="497"/>
      <c r="QQJ68" s="497"/>
      <c r="QQK68" s="497"/>
      <c r="QQL68" s="497"/>
      <c r="QQM68" s="497"/>
      <c r="QQN68" s="497"/>
      <c r="QQO68" s="497"/>
      <c r="QQP68" s="497"/>
      <c r="QQQ68" s="497"/>
      <c r="QQR68" s="497"/>
      <c r="QQS68" s="497"/>
      <c r="QQT68" s="497"/>
      <c r="QQU68" s="497"/>
      <c r="QQV68" s="497"/>
      <c r="QQW68" s="497"/>
      <c r="QQX68" s="497"/>
      <c r="QQY68" s="497"/>
      <c r="QQZ68" s="497"/>
      <c r="QRA68" s="497"/>
      <c r="QRB68" s="497"/>
      <c r="QRC68" s="497"/>
      <c r="QRD68" s="497"/>
      <c r="QRE68" s="497"/>
      <c r="QRF68" s="497"/>
      <c r="QRG68" s="497"/>
      <c r="QRH68" s="497"/>
      <c r="QRI68" s="497"/>
      <c r="QRJ68" s="497"/>
      <c r="QRK68" s="497"/>
      <c r="QRL68" s="497"/>
      <c r="QRM68" s="497"/>
      <c r="QRN68" s="497"/>
      <c r="QRO68" s="497"/>
      <c r="QRP68" s="497"/>
      <c r="QRQ68" s="497"/>
      <c r="QRR68" s="497"/>
      <c r="QRS68" s="497"/>
      <c r="QRT68" s="497"/>
      <c r="QRU68" s="497"/>
      <c r="QRV68" s="497"/>
      <c r="QRW68" s="497"/>
      <c r="QRX68" s="497"/>
      <c r="QRY68" s="497"/>
      <c r="QRZ68" s="497"/>
      <c r="QSA68" s="497"/>
      <c r="QSB68" s="497"/>
      <c r="QSC68" s="497"/>
      <c r="QSD68" s="497"/>
      <c r="QSE68" s="497"/>
      <c r="QSF68" s="497"/>
      <c r="QSG68" s="497"/>
      <c r="QSH68" s="497"/>
      <c r="QSI68" s="497"/>
      <c r="QSJ68" s="497"/>
      <c r="QSK68" s="497"/>
      <c r="QSL68" s="497"/>
      <c r="QSM68" s="497"/>
      <c r="QSN68" s="497"/>
      <c r="QSO68" s="497"/>
      <c r="QSP68" s="497"/>
      <c r="QSQ68" s="497"/>
      <c r="QSR68" s="497"/>
      <c r="QSS68" s="497"/>
      <c r="QST68" s="497"/>
      <c r="QSU68" s="497"/>
      <c r="QSV68" s="497"/>
      <c r="QSW68" s="497"/>
      <c r="QSX68" s="497"/>
      <c r="QSY68" s="497"/>
      <c r="QSZ68" s="497"/>
      <c r="QTA68" s="497"/>
      <c r="QTB68" s="497"/>
      <c r="QTC68" s="497"/>
      <c r="QTD68" s="497"/>
      <c r="QTE68" s="497"/>
      <c r="QTF68" s="497"/>
      <c r="QTG68" s="497"/>
      <c r="QTH68" s="497"/>
      <c r="QTI68" s="497"/>
      <c r="QTJ68" s="497"/>
      <c r="QTK68" s="497"/>
      <c r="QTL68" s="497"/>
      <c r="QTM68" s="497"/>
      <c r="QTN68" s="497"/>
      <c r="QTO68" s="497"/>
      <c r="QTP68" s="497"/>
      <c r="QTQ68" s="497"/>
      <c r="QTR68" s="497"/>
      <c r="QTS68" s="497"/>
      <c r="QTT68" s="497"/>
      <c r="QTU68" s="497"/>
      <c r="QTV68" s="497"/>
      <c r="QTW68" s="497"/>
      <c r="QTX68" s="497"/>
      <c r="QTY68" s="497"/>
      <c r="QTZ68" s="497"/>
      <c r="QUA68" s="497"/>
      <c r="QUB68" s="497"/>
      <c r="QUC68" s="497"/>
      <c r="QUD68" s="497"/>
      <c r="QUE68" s="497"/>
      <c r="QUF68" s="497"/>
      <c r="QUG68" s="497"/>
      <c r="QUH68" s="497"/>
      <c r="QUI68" s="497"/>
      <c r="QUJ68" s="497"/>
      <c r="QUK68" s="497"/>
      <c r="QUL68" s="497"/>
      <c r="QUM68" s="497"/>
      <c r="QUN68" s="497"/>
      <c r="QUO68" s="497"/>
      <c r="QUP68" s="497"/>
      <c r="QUQ68" s="497"/>
      <c r="QUR68" s="497"/>
      <c r="QUS68" s="497"/>
      <c r="QUT68" s="497"/>
      <c r="QUU68" s="497"/>
      <c r="QUV68" s="497"/>
      <c r="QUW68" s="497"/>
      <c r="QUX68" s="497"/>
      <c r="QUY68" s="497"/>
      <c r="QUZ68" s="497"/>
      <c r="QVA68" s="497"/>
      <c r="QVB68" s="497"/>
      <c r="QVC68" s="497"/>
      <c r="QVD68" s="497"/>
      <c r="QVE68" s="497"/>
      <c r="QVF68" s="497"/>
      <c r="QVG68" s="497"/>
      <c r="QVH68" s="497"/>
      <c r="QVI68" s="497"/>
      <c r="QVJ68" s="497"/>
      <c r="QVK68" s="497"/>
      <c r="QVL68" s="497"/>
      <c r="QVM68" s="497"/>
      <c r="QVN68" s="497"/>
      <c r="QVO68" s="497"/>
      <c r="QVP68" s="497"/>
      <c r="QVQ68" s="497"/>
      <c r="QVR68" s="497"/>
      <c r="QVS68" s="497"/>
      <c r="QVT68" s="497"/>
      <c r="QVU68" s="497"/>
      <c r="QVV68" s="497"/>
      <c r="QVW68" s="497"/>
      <c r="QVX68" s="497"/>
      <c r="QVY68" s="497"/>
      <c r="QVZ68" s="497"/>
      <c r="QWA68" s="497"/>
      <c r="QWB68" s="497"/>
      <c r="QWC68" s="497"/>
      <c r="QWD68" s="497"/>
      <c r="QWE68" s="497"/>
      <c r="QWF68" s="497"/>
      <c r="QWG68" s="497"/>
      <c r="QWH68" s="497"/>
      <c r="QWI68" s="497"/>
      <c r="QWJ68" s="497"/>
      <c r="QWK68" s="497"/>
      <c r="QWL68" s="497"/>
      <c r="QWM68" s="497"/>
      <c r="QWN68" s="497"/>
      <c r="QWO68" s="497"/>
      <c r="QWP68" s="497"/>
      <c r="QWQ68" s="497"/>
      <c r="QWR68" s="497"/>
      <c r="QWS68" s="497"/>
      <c r="QWT68" s="497"/>
      <c r="QWU68" s="497"/>
      <c r="QWV68" s="497"/>
      <c r="QWW68" s="497"/>
      <c r="QWX68" s="497"/>
      <c r="QWY68" s="497"/>
      <c r="QWZ68" s="497"/>
      <c r="QXA68" s="497"/>
      <c r="QXB68" s="497"/>
      <c r="QXC68" s="497"/>
      <c r="QXD68" s="497"/>
      <c r="QXE68" s="497"/>
      <c r="QXF68" s="497"/>
      <c r="QXG68" s="497"/>
      <c r="QXH68" s="497"/>
      <c r="QXI68" s="497"/>
      <c r="QXJ68" s="497"/>
      <c r="QXK68" s="497"/>
      <c r="QXL68" s="497"/>
      <c r="QXM68" s="497"/>
      <c r="QXN68" s="497"/>
      <c r="QXO68" s="497"/>
      <c r="QXP68" s="497"/>
      <c r="QXQ68" s="497"/>
      <c r="QXR68" s="497"/>
      <c r="QXS68" s="497"/>
      <c r="QXT68" s="497"/>
      <c r="QXU68" s="497"/>
      <c r="QXV68" s="497"/>
      <c r="QXW68" s="497"/>
      <c r="QXX68" s="497"/>
      <c r="QXY68" s="497"/>
      <c r="QXZ68" s="497"/>
      <c r="QYA68" s="497"/>
      <c r="QYB68" s="497"/>
      <c r="QYC68" s="497"/>
      <c r="QYD68" s="497"/>
      <c r="QYE68" s="497"/>
      <c r="QYF68" s="497"/>
      <c r="QYG68" s="497"/>
      <c r="QYH68" s="497"/>
      <c r="QYI68" s="497"/>
      <c r="QYJ68" s="497"/>
      <c r="QYK68" s="497"/>
      <c r="QYL68" s="497"/>
      <c r="QYM68" s="497"/>
      <c r="QYN68" s="497"/>
      <c r="QYO68" s="497"/>
      <c r="QYP68" s="497"/>
      <c r="QYQ68" s="497"/>
      <c r="QYR68" s="497"/>
      <c r="QYS68" s="497"/>
      <c r="QYT68" s="497"/>
      <c r="QYU68" s="497"/>
      <c r="QYV68" s="497"/>
      <c r="QYW68" s="497"/>
      <c r="QYX68" s="497"/>
      <c r="QYY68" s="497"/>
      <c r="QYZ68" s="497"/>
      <c r="QZA68" s="497"/>
      <c r="QZB68" s="497"/>
      <c r="QZC68" s="497"/>
      <c r="QZD68" s="497"/>
      <c r="QZE68" s="497"/>
      <c r="QZF68" s="497"/>
      <c r="QZG68" s="497"/>
      <c r="QZH68" s="497"/>
      <c r="QZI68" s="497"/>
      <c r="QZJ68" s="497"/>
      <c r="QZK68" s="497"/>
      <c r="QZL68" s="497"/>
      <c r="QZM68" s="497"/>
      <c r="QZN68" s="497"/>
      <c r="QZO68" s="497"/>
      <c r="QZP68" s="497"/>
      <c r="QZQ68" s="497"/>
      <c r="QZR68" s="497"/>
      <c r="QZS68" s="497"/>
      <c r="QZT68" s="497"/>
      <c r="QZU68" s="497"/>
      <c r="QZV68" s="497"/>
      <c r="QZW68" s="497"/>
      <c r="QZX68" s="497"/>
      <c r="QZY68" s="497"/>
      <c r="QZZ68" s="497"/>
      <c r="RAA68" s="497"/>
      <c r="RAB68" s="497"/>
      <c r="RAC68" s="497"/>
      <c r="RAD68" s="497"/>
      <c r="RAE68" s="497"/>
      <c r="RAF68" s="497"/>
      <c r="RAG68" s="497"/>
      <c r="RAH68" s="497"/>
      <c r="RAI68" s="497"/>
      <c r="RAJ68" s="497"/>
      <c r="RAK68" s="497"/>
      <c r="RAL68" s="497"/>
      <c r="RAM68" s="497"/>
      <c r="RAN68" s="497"/>
      <c r="RAO68" s="497"/>
      <c r="RAP68" s="497"/>
      <c r="RAQ68" s="497"/>
      <c r="RAR68" s="497"/>
      <c r="RAS68" s="497"/>
      <c r="RAT68" s="497"/>
      <c r="RAU68" s="497"/>
      <c r="RAV68" s="497"/>
      <c r="RAW68" s="497"/>
      <c r="RAX68" s="497"/>
      <c r="RAY68" s="497"/>
      <c r="RAZ68" s="497"/>
      <c r="RBA68" s="497"/>
      <c r="RBB68" s="497"/>
      <c r="RBC68" s="497"/>
      <c r="RBD68" s="497"/>
      <c r="RBE68" s="497"/>
      <c r="RBF68" s="497"/>
      <c r="RBG68" s="497"/>
      <c r="RBH68" s="497"/>
      <c r="RBI68" s="497"/>
      <c r="RBJ68" s="497"/>
      <c r="RBK68" s="497"/>
      <c r="RBL68" s="497"/>
      <c r="RBM68" s="497"/>
      <c r="RBN68" s="497"/>
      <c r="RBO68" s="497"/>
      <c r="RBP68" s="497"/>
      <c r="RBQ68" s="497"/>
      <c r="RBR68" s="497"/>
      <c r="RBS68" s="497"/>
      <c r="RBT68" s="497"/>
      <c r="RBU68" s="497"/>
      <c r="RBV68" s="497"/>
      <c r="RBW68" s="497"/>
      <c r="RBX68" s="497"/>
      <c r="RBY68" s="497"/>
      <c r="RBZ68" s="497"/>
      <c r="RCA68" s="497"/>
      <c r="RCB68" s="497"/>
      <c r="RCC68" s="497"/>
      <c r="RCD68" s="497"/>
      <c r="RCE68" s="497"/>
      <c r="RCF68" s="497"/>
      <c r="RCG68" s="497"/>
      <c r="RCH68" s="497"/>
      <c r="RCI68" s="497"/>
      <c r="RCJ68" s="497"/>
      <c r="RCK68" s="497"/>
      <c r="RCL68" s="497"/>
      <c r="RCM68" s="497"/>
      <c r="RCN68" s="497"/>
      <c r="RCO68" s="497"/>
      <c r="RCP68" s="497"/>
      <c r="RCQ68" s="497"/>
      <c r="RCR68" s="497"/>
      <c r="RCS68" s="497"/>
      <c r="RCT68" s="497"/>
      <c r="RCU68" s="497"/>
      <c r="RCV68" s="497"/>
      <c r="RCW68" s="497"/>
      <c r="RCX68" s="497"/>
      <c r="RCY68" s="497"/>
      <c r="RCZ68" s="497"/>
      <c r="RDA68" s="497"/>
      <c r="RDB68" s="497"/>
      <c r="RDC68" s="497"/>
      <c r="RDD68" s="497"/>
      <c r="RDE68" s="497"/>
      <c r="RDF68" s="497"/>
      <c r="RDG68" s="497"/>
      <c r="RDH68" s="497"/>
      <c r="RDI68" s="497"/>
      <c r="RDJ68" s="497"/>
      <c r="RDK68" s="497"/>
      <c r="RDL68" s="497"/>
      <c r="RDM68" s="497"/>
      <c r="RDN68" s="497"/>
      <c r="RDO68" s="497"/>
      <c r="RDP68" s="497"/>
      <c r="RDQ68" s="497"/>
      <c r="RDR68" s="497"/>
      <c r="RDS68" s="497"/>
      <c r="RDT68" s="497"/>
      <c r="RDU68" s="497"/>
      <c r="RDV68" s="497"/>
      <c r="RDW68" s="497"/>
      <c r="RDX68" s="497"/>
      <c r="RDY68" s="497"/>
      <c r="RDZ68" s="497"/>
      <c r="REA68" s="497"/>
      <c r="REB68" s="497"/>
      <c r="REC68" s="497"/>
      <c r="RED68" s="497"/>
      <c r="REE68" s="497"/>
      <c r="REF68" s="497"/>
      <c r="REG68" s="497"/>
      <c r="REH68" s="497"/>
      <c r="REI68" s="497"/>
      <c r="REJ68" s="497"/>
      <c r="REK68" s="497"/>
      <c r="REL68" s="497"/>
      <c r="REM68" s="497"/>
      <c r="REN68" s="497"/>
      <c r="REO68" s="497"/>
      <c r="REP68" s="497"/>
      <c r="REQ68" s="497"/>
      <c r="RER68" s="497"/>
      <c r="RES68" s="497"/>
      <c r="RET68" s="497"/>
      <c r="REU68" s="497"/>
      <c r="REV68" s="497"/>
      <c r="REW68" s="497"/>
      <c r="REX68" s="497"/>
      <c r="REY68" s="497"/>
      <c r="REZ68" s="497"/>
      <c r="RFA68" s="497"/>
      <c r="RFB68" s="497"/>
      <c r="RFC68" s="497"/>
      <c r="RFD68" s="497"/>
      <c r="RFE68" s="497"/>
      <c r="RFF68" s="497"/>
      <c r="RFG68" s="497"/>
      <c r="RFH68" s="497"/>
      <c r="RFI68" s="497"/>
      <c r="RFJ68" s="497"/>
      <c r="RFK68" s="497"/>
      <c r="RFL68" s="497"/>
      <c r="RFM68" s="497"/>
      <c r="RFN68" s="497"/>
      <c r="RFO68" s="497"/>
      <c r="RFP68" s="497"/>
      <c r="RFQ68" s="497"/>
      <c r="RFR68" s="497"/>
      <c r="RFS68" s="497"/>
      <c r="RFT68" s="497"/>
      <c r="RFU68" s="497"/>
      <c r="RFV68" s="497"/>
      <c r="RFW68" s="497"/>
      <c r="RFX68" s="497"/>
      <c r="RFY68" s="497"/>
      <c r="RFZ68" s="497"/>
      <c r="RGA68" s="497"/>
      <c r="RGB68" s="497"/>
      <c r="RGC68" s="497"/>
      <c r="RGD68" s="497"/>
      <c r="RGE68" s="497"/>
      <c r="RGF68" s="497"/>
      <c r="RGG68" s="497"/>
      <c r="RGH68" s="497"/>
      <c r="RGI68" s="497"/>
      <c r="RGJ68" s="497"/>
      <c r="RGK68" s="497"/>
      <c r="RGL68" s="497"/>
      <c r="RGM68" s="497"/>
      <c r="RGN68" s="497"/>
      <c r="RGO68" s="497"/>
      <c r="RGP68" s="497"/>
      <c r="RGQ68" s="497"/>
      <c r="RGR68" s="497"/>
      <c r="RGS68" s="497"/>
      <c r="RGT68" s="497"/>
      <c r="RGU68" s="497"/>
      <c r="RGV68" s="497"/>
      <c r="RGW68" s="497"/>
      <c r="RGX68" s="497"/>
      <c r="RGY68" s="497"/>
      <c r="RGZ68" s="497"/>
      <c r="RHA68" s="497"/>
      <c r="RHB68" s="497"/>
      <c r="RHC68" s="497"/>
      <c r="RHD68" s="497"/>
      <c r="RHE68" s="497"/>
      <c r="RHF68" s="497"/>
      <c r="RHG68" s="497"/>
      <c r="RHH68" s="497"/>
      <c r="RHI68" s="497"/>
      <c r="RHJ68" s="497"/>
      <c r="RHK68" s="497"/>
      <c r="RHL68" s="497"/>
      <c r="RHM68" s="497"/>
      <c r="RHN68" s="497"/>
      <c r="RHO68" s="497"/>
      <c r="RHP68" s="497"/>
      <c r="RHQ68" s="497"/>
      <c r="RHR68" s="497"/>
      <c r="RHS68" s="497"/>
      <c r="RHT68" s="497"/>
      <c r="RHU68" s="497"/>
      <c r="RHV68" s="497"/>
      <c r="RHW68" s="497"/>
      <c r="RHX68" s="497"/>
      <c r="RHY68" s="497"/>
      <c r="RHZ68" s="497"/>
      <c r="RIA68" s="497"/>
      <c r="RIB68" s="497"/>
      <c r="RIC68" s="497"/>
      <c r="RID68" s="497"/>
      <c r="RIE68" s="497"/>
      <c r="RIF68" s="497"/>
      <c r="RIG68" s="497"/>
      <c r="RIH68" s="497"/>
      <c r="RII68" s="497"/>
      <c r="RIJ68" s="497"/>
      <c r="RIK68" s="497"/>
      <c r="RIL68" s="497"/>
      <c r="RIM68" s="497"/>
      <c r="RIN68" s="497"/>
      <c r="RIO68" s="497"/>
      <c r="RIP68" s="497"/>
      <c r="RIQ68" s="497"/>
      <c r="RIR68" s="497"/>
      <c r="RIS68" s="497"/>
      <c r="RIT68" s="497"/>
      <c r="RIU68" s="497"/>
      <c r="RIV68" s="497"/>
      <c r="RIW68" s="497"/>
      <c r="RIX68" s="497"/>
      <c r="RIY68" s="497"/>
      <c r="RIZ68" s="497"/>
      <c r="RJA68" s="497"/>
      <c r="RJB68" s="497"/>
      <c r="RJC68" s="497"/>
      <c r="RJD68" s="497"/>
      <c r="RJE68" s="497"/>
      <c r="RJF68" s="497"/>
      <c r="RJG68" s="497"/>
      <c r="RJH68" s="497"/>
      <c r="RJI68" s="497"/>
      <c r="RJJ68" s="497"/>
      <c r="RJK68" s="497"/>
      <c r="RJL68" s="497"/>
      <c r="RJM68" s="497"/>
      <c r="RJN68" s="497"/>
      <c r="RJO68" s="497"/>
      <c r="RJP68" s="497"/>
      <c r="RJQ68" s="497"/>
      <c r="RJR68" s="497"/>
      <c r="RJS68" s="497"/>
      <c r="RJT68" s="497"/>
      <c r="RJU68" s="497"/>
      <c r="RJV68" s="497"/>
      <c r="RJW68" s="497"/>
      <c r="RJX68" s="497"/>
      <c r="RJY68" s="497"/>
      <c r="RJZ68" s="497"/>
      <c r="RKA68" s="497"/>
      <c r="RKB68" s="497"/>
      <c r="RKC68" s="497"/>
      <c r="RKD68" s="497"/>
      <c r="RKE68" s="497"/>
      <c r="RKF68" s="497"/>
      <c r="RKG68" s="497"/>
      <c r="RKH68" s="497"/>
      <c r="RKI68" s="497"/>
      <c r="RKJ68" s="497"/>
      <c r="RKK68" s="497"/>
      <c r="RKL68" s="497"/>
      <c r="RKM68" s="497"/>
      <c r="RKN68" s="497"/>
      <c r="RKO68" s="497"/>
      <c r="RKP68" s="497"/>
      <c r="RKQ68" s="497"/>
      <c r="RKR68" s="497"/>
      <c r="RKS68" s="497"/>
      <c r="RKT68" s="497"/>
      <c r="RKU68" s="497"/>
      <c r="RKV68" s="497"/>
      <c r="RKW68" s="497"/>
      <c r="RKX68" s="497"/>
      <c r="RKY68" s="497"/>
      <c r="RKZ68" s="497"/>
      <c r="RLA68" s="497"/>
      <c r="RLB68" s="497"/>
      <c r="RLC68" s="497"/>
      <c r="RLD68" s="497"/>
      <c r="RLE68" s="497"/>
      <c r="RLF68" s="497"/>
      <c r="RLG68" s="497"/>
      <c r="RLH68" s="497"/>
      <c r="RLI68" s="497"/>
      <c r="RLJ68" s="497"/>
      <c r="RLK68" s="497"/>
      <c r="RLL68" s="497"/>
      <c r="RLM68" s="497"/>
      <c r="RLN68" s="497"/>
      <c r="RLO68" s="497"/>
      <c r="RLP68" s="497"/>
      <c r="RLQ68" s="497"/>
      <c r="RLR68" s="497"/>
      <c r="RLS68" s="497"/>
      <c r="RLT68" s="497"/>
      <c r="RLU68" s="497"/>
      <c r="RLV68" s="497"/>
      <c r="RLW68" s="497"/>
      <c r="RLX68" s="497"/>
      <c r="RLY68" s="497"/>
      <c r="RLZ68" s="497"/>
      <c r="RMA68" s="497"/>
      <c r="RMB68" s="497"/>
      <c r="RMC68" s="497"/>
      <c r="RMD68" s="497"/>
      <c r="RME68" s="497"/>
      <c r="RMF68" s="497"/>
      <c r="RMG68" s="497"/>
      <c r="RMH68" s="497"/>
      <c r="RMI68" s="497"/>
      <c r="RMJ68" s="497"/>
      <c r="RMK68" s="497"/>
      <c r="RML68" s="497"/>
      <c r="RMM68" s="497"/>
      <c r="RMN68" s="497"/>
      <c r="RMO68" s="497"/>
      <c r="RMP68" s="497"/>
      <c r="RMQ68" s="497"/>
      <c r="RMR68" s="497"/>
      <c r="RMS68" s="497"/>
      <c r="RMT68" s="497"/>
      <c r="RMU68" s="497"/>
      <c r="RMV68" s="497"/>
      <c r="RMW68" s="497"/>
      <c r="RMX68" s="497"/>
      <c r="RMY68" s="497"/>
      <c r="RMZ68" s="497"/>
      <c r="RNA68" s="497"/>
      <c r="RNB68" s="497"/>
      <c r="RNC68" s="497"/>
      <c r="RND68" s="497"/>
      <c r="RNE68" s="497"/>
      <c r="RNF68" s="497"/>
      <c r="RNG68" s="497"/>
      <c r="RNH68" s="497"/>
      <c r="RNI68" s="497"/>
      <c r="RNJ68" s="497"/>
      <c r="RNK68" s="497"/>
      <c r="RNL68" s="497"/>
      <c r="RNM68" s="497"/>
      <c r="RNN68" s="497"/>
      <c r="RNO68" s="497"/>
      <c r="RNP68" s="497"/>
      <c r="RNQ68" s="497"/>
      <c r="RNR68" s="497"/>
      <c r="RNS68" s="497"/>
      <c r="RNT68" s="497"/>
      <c r="RNU68" s="497"/>
      <c r="RNV68" s="497"/>
      <c r="RNW68" s="497"/>
      <c r="RNX68" s="497"/>
      <c r="RNY68" s="497"/>
      <c r="RNZ68" s="497"/>
      <c r="ROA68" s="497"/>
      <c r="ROB68" s="497"/>
      <c r="ROC68" s="497"/>
      <c r="ROD68" s="497"/>
      <c r="ROE68" s="497"/>
      <c r="ROF68" s="497"/>
      <c r="ROG68" s="497"/>
      <c r="ROH68" s="497"/>
      <c r="ROI68" s="497"/>
      <c r="ROJ68" s="497"/>
      <c r="ROK68" s="497"/>
      <c r="ROL68" s="497"/>
      <c r="ROM68" s="497"/>
      <c r="RON68" s="497"/>
      <c r="ROO68" s="497"/>
      <c r="ROP68" s="497"/>
      <c r="ROQ68" s="497"/>
      <c r="ROR68" s="497"/>
      <c r="ROS68" s="497"/>
      <c r="ROT68" s="497"/>
      <c r="ROU68" s="497"/>
      <c r="ROV68" s="497"/>
      <c r="ROW68" s="497"/>
      <c r="ROX68" s="497"/>
      <c r="ROY68" s="497"/>
      <c r="ROZ68" s="497"/>
      <c r="RPA68" s="497"/>
      <c r="RPB68" s="497"/>
      <c r="RPC68" s="497"/>
      <c r="RPD68" s="497"/>
      <c r="RPE68" s="497"/>
      <c r="RPF68" s="497"/>
      <c r="RPG68" s="497"/>
      <c r="RPH68" s="497"/>
      <c r="RPI68" s="497"/>
      <c r="RPJ68" s="497"/>
      <c r="RPK68" s="497"/>
      <c r="RPL68" s="497"/>
      <c r="RPM68" s="497"/>
      <c r="RPN68" s="497"/>
      <c r="RPO68" s="497"/>
      <c r="RPP68" s="497"/>
      <c r="RPQ68" s="497"/>
      <c r="RPR68" s="497"/>
      <c r="RPS68" s="497"/>
      <c r="RPT68" s="497"/>
      <c r="RPU68" s="497"/>
      <c r="RPV68" s="497"/>
      <c r="RPW68" s="497"/>
      <c r="RPX68" s="497"/>
      <c r="RPY68" s="497"/>
      <c r="RPZ68" s="497"/>
      <c r="RQA68" s="497"/>
      <c r="RQB68" s="497"/>
      <c r="RQC68" s="497"/>
      <c r="RQD68" s="497"/>
      <c r="RQE68" s="497"/>
      <c r="RQF68" s="497"/>
      <c r="RQG68" s="497"/>
      <c r="RQH68" s="497"/>
      <c r="RQI68" s="497"/>
      <c r="RQJ68" s="497"/>
      <c r="RQK68" s="497"/>
      <c r="RQL68" s="497"/>
      <c r="RQM68" s="497"/>
      <c r="RQN68" s="497"/>
      <c r="RQO68" s="497"/>
      <c r="RQP68" s="497"/>
      <c r="RQQ68" s="497"/>
      <c r="RQR68" s="497"/>
      <c r="RQS68" s="497"/>
      <c r="RQT68" s="497"/>
      <c r="RQU68" s="497"/>
      <c r="RQV68" s="497"/>
      <c r="RQW68" s="497"/>
      <c r="RQX68" s="497"/>
      <c r="RQY68" s="497"/>
      <c r="RQZ68" s="497"/>
      <c r="RRA68" s="497"/>
      <c r="RRB68" s="497"/>
      <c r="RRC68" s="497"/>
      <c r="RRD68" s="497"/>
      <c r="RRE68" s="497"/>
      <c r="RRF68" s="497"/>
      <c r="RRG68" s="497"/>
      <c r="RRH68" s="497"/>
      <c r="RRI68" s="497"/>
      <c r="RRJ68" s="497"/>
      <c r="RRK68" s="497"/>
      <c r="RRL68" s="497"/>
      <c r="RRM68" s="497"/>
      <c r="RRN68" s="497"/>
      <c r="RRO68" s="497"/>
      <c r="RRP68" s="497"/>
      <c r="RRQ68" s="497"/>
      <c r="RRR68" s="497"/>
      <c r="RRS68" s="497"/>
      <c r="RRT68" s="497"/>
      <c r="RRU68" s="497"/>
      <c r="RRV68" s="497"/>
      <c r="RRW68" s="497"/>
      <c r="RRX68" s="497"/>
      <c r="RRY68" s="497"/>
      <c r="RRZ68" s="497"/>
      <c r="RSA68" s="497"/>
      <c r="RSB68" s="497"/>
      <c r="RSC68" s="497"/>
      <c r="RSD68" s="497"/>
      <c r="RSE68" s="497"/>
      <c r="RSF68" s="497"/>
      <c r="RSG68" s="497"/>
      <c r="RSH68" s="497"/>
      <c r="RSI68" s="497"/>
      <c r="RSJ68" s="497"/>
      <c r="RSK68" s="497"/>
      <c r="RSL68" s="497"/>
      <c r="RSM68" s="497"/>
      <c r="RSN68" s="497"/>
      <c r="RSO68" s="497"/>
      <c r="RSP68" s="497"/>
      <c r="RSQ68" s="497"/>
      <c r="RSR68" s="497"/>
      <c r="RSS68" s="497"/>
      <c r="RST68" s="497"/>
      <c r="RSU68" s="497"/>
      <c r="RSV68" s="497"/>
      <c r="RSW68" s="497"/>
      <c r="RSX68" s="497"/>
      <c r="RSY68" s="497"/>
      <c r="RSZ68" s="497"/>
      <c r="RTA68" s="497"/>
      <c r="RTB68" s="497"/>
      <c r="RTC68" s="497"/>
      <c r="RTD68" s="497"/>
      <c r="RTE68" s="497"/>
      <c r="RTF68" s="497"/>
      <c r="RTG68" s="497"/>
      <c r="RTH68" s="497"/>
      <c r="RTI68" s="497"/>
      <c r="RTJ68" s="497"/>
      <c r="RTK68" s="497"/>
      <c r="RTL68" s="497"/>
      <c r="RTM68" s="497"/>
      <c r="RTN68" s="497"/>
      <c r="RTO68" s="497"/>
      <c r="RTP68" s="497"/>
      <c r="RTQ68" s="497"/>
      <c r="RTR68" s="497"/>
      <c r="RTS68" s="497"/>
      <c r="RTT68" s="497"/>
      <c r="RTU68" s="497"/>
      <c r="RTV68" s="497"/>
      <c r="RTW68" s="497"/>
      <c r="RTX68" s="497"/>
      <c r="RTY68" s="497"/>
      <c r="RTZ68" s="497"/>
      <c r="RUA68" s="497"/>
      <c r="RUB68" s="497"/>
      <c r="RUC68" s="497"/>
      <c r="RUD68" s="497"/>
      <c r="RUE68" s="497"/>
      <c r="RUF68" s="497"/>
      <c r="RUG68" s="497"/>
      <c r="RUH68" s="497"/>
      <c r="RUI68" s="497"/>
      <c r="RUJ68" s="497"/>
      <c r="RUK68" s="497"/>
      <c r="RUL68" s="497"/>
      <c r="RUM68" s="497"/>
      <c r="RUN68" s="497"/>
      <c r="RUO68" s="497"/>
      <c r="RUP68" s="497"/>
      <c r="RUQ68" s="497"/>
      <c r="RUR68" s="497"/>
      <c r="RUS68" s="497"/>
      <c r="RUT68" s="497"/>
      <c r="RUU68" s="497"/>
      <c r="RUV68" s="497"/>
      <c r="RUW68" s="497"/>
      <c r="RUX68" s="497"/>
      <c r="RUY68" s="497"/>
      <c r="RUZ68" s="497"/>
      <c r="RVA68" s="497"/>
      <c r="RVB68" s="497"/>
      <c r="RVC68" s="497"/>
      <c r="RVD68" s="497"/>
      <c r="RVE68" s="497"/>
      <c r="RVF68" s="497"/>
      <c r="RVG68" s="497"/>
      <c r="RVH68" s="497"/>
      <c r="RVI68" s="497"/>
      <c r="RVJ68" s="497"/>
      <c r="RVK68" s="497"/>
      <c r="RVL68" s="497"/>
      <c r="RVM68" s="497"/>
      <c r="RVN68" s="497"/>
      <c r="RVO68" s="497"/>
      <c r="RVP68" s="497"/>
      <c r="RVQ68" s="497"/>
      <c r="RVR68" s="497"/>
      <c r="RVS68" s="497"/>
      <c r="RVT68" s="497"/>
      <c r="RVU68" s="497"/>
      <c r="RVV68" s="497"/>
      <c r="RVW68" s="497"/>
      <c r="RVX68" s="497"/>
      <c r="RVY68" s="497"/>
      <c r="RVZ68" s="497"/>
      <c r="RWA68" s="497"/>
      <c r="RWB68" s="497"/>
      <c r="RWC68" s="497"/>
      <c r="RWD68" s="497"/>
      <c r="RWE68" s="497"/>
      <c r="RWF68" s="497"/>
      <c r="RWG68" s="497"/>
      <c r="RWH68" s="497"/>
      <c r="RWI68" s="497"/>
      <c r="RWJ68" s="497"/>
      <c r="RWK68" s="497"/>
      <c r="RWL68" s="497"/>
      <c r="RWM68" s="497"/>
      <c r="RWN68" s="497"/>
      <c r="RWO68" s="497"/>
      <c r="RWP68" s="497"/>
      <c r="RWQ68" s="497"/>
      <c r="RWR68" s="497"/>
      <c r="RWS68" s="497"/>
      <c r="RWT68" s="497"/>
      <c r="RWU68" s="497"/>
      <c r="RWV68" s="497"/>
      <c r="RWW68" s="497"/>
      <c r="RWX68" s="497"/>
      <c r="RWY68" s="497"/>
      <c r="RWZ68" s="497"/>
      <c r="RXA68" s="497"/>
      <c r="RXB68" s="497"/>
      <c r="RXC68" s="497"/>
      <c r="RXD68" s="497"/>
      <c r="RXE68" s="497"/>
      <c r="RXF68" s="497"/>
      <c r="RXG68" s="497"/>
      <c r="RXH68" s="497"/>
      <c r="RXI68" s="497"/>
      <c r="RXJ68" s="497"/>
      <c r="RXK68" s="497"/>
      <c r="RXL68" s="497"/>
      <c r="RXM68" s="497"/>
      <c r="RXN68" s="497"/>
      <c r="RXO68" s="497"/>
      <c r="RXP68" s="497"/>
      <c r="RXQ68" s="497"/>
      <c r="RXR68" s="497"/>
      <c r="RXS68" s="497"/>
      <c r="RXT68" s="497"/>
      <c r="RXU68" s="497"/>
      <c r="RXV68" s="497"/>
      <c r="RXW68" s="497"/>
      <c r="RXX68" s="497"/>
      <c r="RXY68" s="497"/>
      <c r="RXZ68" s="497"/>
      <c r="RYA68" s="497"/>
      <c r="RYB68" s="497"/>
      <c r="RYC68" s="497"/>
      <c r="RYD68" s="497"/>
      <c r="RYE68" s="497"/>
      <c r="RYF68" s="497"/>
      <c r="RYG68" s="497"/>
      <c r="RYH68" s="497"/>
      <c r="RYI68" s="497"/>
      <c r="RYJ68" s="497"/>
      <c r="RYK68" s="497"/>
      <c r="RYL68" s="497"/>
      <c r="RYM68" s="497"/>
      <c r="RYN68" s="497"/>
      <c r="RYO68" s="497"/>
      <c r="RYP68" s="497"/>
      <c r="RYQ68" s="497"/>
      <c r="RYR68" s="497"/>
      <c r="RYS68" s="497"/>
      <c r="RYT68" s="497"/>
      <c r="RYU68" s="497"/>
      <c r="RYV68" s="497"/>
      <c r="RYW68" s="497"/>
      <c r="RYX68" s="497"/>
      <c r="RYY68" s="497"/>
      <c r="RYZ68" s="497"/>
      <c r="RZA68" s="497"/>
      <c r="RZB68" s="497"/>
      <c r="RZC68" s="497"/>
      <c r="RZD68" s="497"/>
      <c r="RZE68" s="497"/>
      <c r="RZF68" s="497"/>
      <c r="RZG68" s="497"/>
      <c r="RZH68" s="497"/>
      <c r="RZI68" s="497"/>
      <c r="RZJ68" s="497"/>
      <c r="RZK68" s="497"/>
      <c r="RZL68" s="497"/>
      <c r="RZM68" s="497"/>
      <c r="RZN68" s="497"/>
      <c r="RZO68" s="497"/>
      <c r="RZP68" s="497"/>
      <c r="RZQ68" s="497"/>
      <c r="RZR68" s="497"/>
      <c r="RZS68" s="497"/>
      <c r="RZT68" s="497"/>
      <c r="RZU68" s="497"/>
      <c r="RZV68" s="497"/>
      <c r="RZW68" s="497"/>
      <c r="RZX68" s="497"/>
      <c r="RZY68" s="497"/>
      <c r="RZZ68" s="497"/>
      <c r="SAA68" s="497"/>
      <c r="SAB68" s="497"/>
      <c r="SAC68" s="497"/>
      <c r="SAD68" s="497"/>
      <c r="SAE68" s="497"/>
      <c r="SAF68" s="497"/>
      <c r="SAG68" s="497"/>
      <c r="SAH68" s="497"/>
      <c r="SAI68" s="497"/>
      <c r="SAJ68" s="497"/>
      <c r="SAK68" s="497"/>
      <c r="SAL68" s="497"/>
      <c r="SAM68" s="497"/>
      <c r="SAN68" s="497"/>
      <c r="SAO68" s="497"/>
      <c r="SAP68" s="497"/>
      <c r="SAQ68" s="497"/>
      <c r="SAR68" s="497"/>
      <c r="SAS68" s="497"/>
      <c r="SAT68" s="497"/>
      <c r="SAU68" s="497"/>
      <c r="SAV68" s="497"/>
      <c r="SAW68" s="497"/>
      <c r="SAX68" s="497"/>
      <c r="SAY68" s="497"/>
      <c r="SAZ68" s="497"/>
      <c r="SBA68" s="497"/>
      <c r="SBB68" s="497"/>
      <c r="SBC68" s="497"/>
      <c r="SBD68" s="497"/>
      <c r="SBE68" s="497"/>
      <c r="SBF68" s="497"/>
      <c r="SBG68" s="497"/>
      <c r="SBH68" s="497"/>
      <c r="SBI68" s="497"/>
      <c r="SBJ68" s="497"/>
      <c r="SBK68" s="497"/>
      <c r="SBL68" s="497"/>
      <c r="SBM68" s="497"/>
      <c r="SBN68" s="497"/>
      <c r="SBO68" s="497"/>
      <c r="SBP68" s="497"/>
      <c r="SBQ68" s="497"/>
      <c r="SBR68" s="497"/>
      <c r="SBS68" s="497"/>
      <c r="SBT68" s="497"/>
      <c r="SBU68" s="497"/>
      <c r="SBV68" s="497"/>
      <c r="SBW68" s="497"/>
      <c r="SBX68" s="497"/>
      <c r="SBY68" s="497"/>
      <c r="SBZ68" s="497"/>
      <c r="SCA68" s="497"/>
      <c r="SCB68" s="497"/>
      <c r="SCC68" s="497"/>
      <c r="SCD68" s="497"/>
      <c r="SCE68" s="497"/>
      <c r="SCF68" s="497"/>
      <c r="SCG68" s="497"/>
      <c r="SCH68" s="497"/>
      <c r="SCI68" s="497"/>
      <c r="SCJ68" s="497"/>
      <c r="SCK68" s="497"/>
      <c r="SCL68" s="497"/>
      <c r="SCM68" s="497"/>
      <c r="SCN68" s="497"/>
      <c r="SCO68" s="497"/>
      <c r="SCP68" s="497"/>
      <c r="SCQ68" s="497"/>
      <c r="SCR68" s="497"/>
      <c r="SCS68" s="497"/>
      <c r="SCT68" s="497"/>
      <c r="SCU68" s="497"/>
      <c r="SCV68" s="497"/>
      <c r="SCW68" s="497"/>
      <c r="SCX68" s="497"/>
      <c r="SCY68" s="497"/>
      <c r="SCZ68" s="497"/>
      <c r="SDA68" s="497"/>
      <c r="SDB68" s="497"/>
      <c r="SDC68" s="497"/>
      <c r="SDD68" s="497"/>
      <c r="SDE68" s="497"/>
      <c r="SDF68" s="497"/>
      <c r="SDG68" s="497"/>
      <c r="SDH68" s="497"/>
      <c r="SDI68" s="497"/>
      <c r="SDJ68" s="497"/>
      <c r="SDK68" s="497"/>
      <c r="SDL68" s="497"/>
      <c r="SDM68" s="497"/>
      <c r="SDN68" s="497"/>
      <c r="SDO68" s="497"/>
      <c r="SDP68" s="497"/>
      <c r="SDQ68" s="497"/>
      <c r="SDR68" s="497"/>
      <c r="SDS68" s="497"/>
      <c r="SDT68" s="497"/>
      <c r="SDU68" s="497"/>
      <c r="SDV68" s="497"/>
      <c r="SDW68" s="497"/>
      <c r="SDX68" s="497"/>
      <c r="SDY68" s="497"/>
      <c r="SDZ68" s="497"/>
      <c r="SEA68" s="497"/>
      <c r="SEB68" s="497"/>
      <c r="SEC68" s="497"/>
      <c r="SED68" s="497"/>
      <c r="SEE68" s="497"/>
      <c r="SEF68" s="497"/>
      <c r="SEG68" s="497"/>
      <c r="SEH68" s="497"/>
      <c r="SEI68" s="497"/>
      <c r="SEJ68" s="497"/>
      <c r="SEK68" s="497"/>
      <c r="SEL68" s="497"/>
      <c r="SEM68" s="497"/>
      <c r="SEN68" s="497"/>
      <c r="SEO68" s="497"/>
      <c r="SEP68" s="497"/>
      <c r="SEQ68" s="497"/>
      <c r="SER68" s="497"/>
      <c r="SES68" s="497"/>
      <c r="SET68" s="497"/>
      <c r="SEU68" s="497"/>
      <c r="SEV68" s="497"/>
      <c r="SEW68" s="497"/>
      <c r="SEX68" s="497"/>
      <c r="SEY68" s="497"/>
      <c r="SEZ68" s="497"/>
      <c r="SFA68" s="497"/>
      <c r="SFB68" s="497"/>
      <c r="SFC68" s="497"/>
      <c r="SFD68" s="497"/>
      <c r="SFE68" s="497"/>
      <c r="SFF68" s="497"/>
      <c r="SFG68" s="497"/>
      <c r="SFH68" s="497"/>
      <c r="SFI68" s="497"/>
      <c r="SFJ68" s="497"/>
      <c r="SFK68" s="497"/>
      <c r="SFL68" s="497"/>
      <c r="SFM68" s="497"/>
      <c r="SFN68" s="497"/>
      <c r="SFO68" s="497"/>
      <c r="SFP68" s="497"/>
      <c r="SFQ68" s="497"/>
      <c r="SFR68" s="497"/>
      <c r="SFS68" s="497"/>
      <c r="SFT68" s="497"/>
      <c r="SFU68" s="497"/>
      <c r="SFV68" s="497"/>
      <c r="SFW68" s="497"/>
      <c r="SFX68" s="497"/>
      <c r="SFY68" s="497"/>
      <c r="SFZ68" s="497"/>
      <c r="SGA68" s="497"/>
      <c r="SGB68" s="497"/>
      <c r="SGC68" s="497"/>
      <c r="SGD68" s="497"/>
      <c r="SGE68" s="497"/>
      <c r="SGF68" s="497"/>
      <c r="SGG68" s="497"/>
      <c r="SGH68" s="497"/>
      <c r="SGI68" s="497"/>
      <c r="SGJ68" s="497"/>
      <c r="SGK68" s="497"/>
      <c r="SGL68" s="497"/>
      <c r="SGM68" s="497"/>
      <c r="SGN68" s="497"/>
      <c r="SGO68" s="497"/>
      <c r="SGP68" s="497"/>
      <c r="SGQ68" s="497"/>
      <c r="SGR68" s="497"/>
      <c r="SGS68" s="497"/>
      <c r="SGT68" s="497"/>
      <c r="SGU68" s="497"/>
      <c r="SGV68" s="497"/>
      <c r="SGW68" s="497"/>
      <c r="SGX68" s="497"/>
      <c r="SGY68" s="497"/>
      <c r="SGZ68" s="497"/>
      <c r="SHA68" s="497"/>
      <c r="SHB68" s="497"/>
      <c r="SHC68" s="497"/>
      <c r="SHD68" s="497"/>
      <c r="SHE68" s="497"/>
      <c r="SHF68" s="497"/>
      <c r="SHG68" s="497"/>
      <c r="SHH68" s="497"/>
      <c r="SHI68" s="497"/>
      <c r="SHJ68" s="497"/>
      <c r="SHK68" s="497"/>
      <c r="SHL68" s="497"/>
      <c r="SHM68" s="497"/>
      <c r="SHN68" s="497"/>
      <c r="SHO68" s="497"/>
      <c r="SHP68" s="497"/>
      <c r="SHQ68" s="497"/>
      <c r="SHR68" s="497"/>
      <c r="SHS68" s="497"/>
      <c r="SHT68" s="497"/>
      <c r="SHU68" s="497"/>
      <c r="SHV68" s="497"/>
      <c r="SHW68" s="497"/>
      <c r="SHX68" s="497"/>
      <c r="SHY68" s="497"/>
      <c r="SHZ68" s="497"/>
      <c r="SIA68" s="497"/>
      <c r="SIB68" s="497"/>
      <c r="SIC68" s="497"/>
      <c r="SID68" s="497"/>
      <c r="SIE68" s="497"/>
      <c r="SIF68" s="497"/>
      <c r="SIG68" s="497"/>
      <c r="SIH68" s="497"/>
      <c r="SII68" s="497"/>
      <c r="SIJ68" s="497"/>
      <c r="SIK68" s="497"/>
      <c r="SIL68" s="497"/>
      <c r="SIM68" s="497"/>
      <c r="SIN68" s="497"/>
      <c r="SIO68" s="497"/>
      <c r="SIP68" s="497"/>
      <c r="SIQ68" s="497"/>
      <c r="SIR68" s="497"/>
      <c r="SIS68" s="497"/>
      <c r="SIT68" s="497"/>
      <c r="SIU68" s="497"/>
      <c r="SIV68" s="497"/>
      <c r="SIW68" s="497"/>
      <c r="SIX68" s="497"/>
      <c r="SIY68" s="497"/>
      <c r="SIZ68" s="497"/>
      <c r="SJA68" s="497"/>
      <c r="SJB68" s="497"/>
      <c r="SJC68" s="497"/>
      <c r="SJD68" s="497"/>
      <c r="SJE68" s="497"/>
      <c r="SJF68" s="497"/>
      <c r="SJG68" s="497"/>
      <c r="SJH68" s="497"/>
      <c r="SJI68" s="497"/>
      <c r="SJJ68" s="497"/>
      <c r="SJK68" s="497"/>
      <c r="SJL68" s="497"/>
      <c r="SJM68" s="497"/>
      <c r="SJN68" s="497"/>
      <c r="SJO68" s="497"/>
      <c r="SJP68" s="497"/>
      <c r="SJQ68" s="497"/>
      <c r="SJR68" s="497"/>
      <c r="SJS68" s="497"/>
      <c r="SJT68" s="497"/>
      <c r="SJU68" s="497"/>
      <c r="SJV68" s="497"/>
      <c r="SJW68" s="497"/>
      <c r="SJX68" s="497"/>
      <c r="SJY68" s="497"/>
      <c r="SJZ68" s="497"/>
      <c r="SKA68" s="497"/>
      <c r="SKB68" s="497"/>
      <c r="SKC68" s="497"/>
      <c r="SKD68" s="497"/>
      <c r="SKE68" s="497"/>
      <c r="SKF68" s="497"/>
      <c r="SKG68" s="497"/>
      <c r="SKH68" s="497"/>
      <c r="SKI68" s="497"/>
      <c r="SKJ68" s="497"/>
      <c r="SKK68" s="497"/>
      <c r="SKL68" s="497"/>
      <c r="SKM68" s="497"/>
      <c r="SKN68" s="497"/>
      <c r="SKO68" s="497"/>
      <c r="SKP68" s="497"/>
      <c r="SKQ68" s="497"/>
      <c r="SKR68" s="497"/>
      <c r="SKS68" s="497"/>
      <c r="SKT68" s="497"/>
      <c r="SKU68" s="497"/>
      <c r="SKV68" s="497"/>
      <c r="SKW68" s="497"/>
      <c r="SKX68" s="497"/>
      <c r="SKY68" s="497"/>
      <c r="SKZ68" s="497"/>
      <c r="SLA68" s="497"/>
      <c r="SLB68" s="497"/>
      <c r="SLC68" s="497"/>
      <c r="SLD68" s="497"/>
      <c r="SLE68" s="497"/>
      <c r="SLF68" s="497"/>
      <c r="SLG68" s="497"/>
      <c r="SLH68" s="497"/>
      <c r="SLI68" s="497"/>
      <c r="SLJ68" s="497"/>
      <c r="SLK68" s="497"/>
      <c r="SLL68" s="497"/>
      <c r="SLM68" s="497"/>
      <c r="SLN68" s="497"/>
      <c r="SLO68" s="497"/>
      <c r="SLP68" s="497"/>
      <c r="SLQ68" s="497"/>
      <c r="SLR68" s="497"/>
      <c r="SLS68" s="497"/>
      <c r="SLT68" s="497"/>
      <c r="SLU68" s="497"/>
      <c r="SLV68" s="497"/>
      <c r="SLW68" s="497"/>
      <c r="SLX68" s="497"/>
      <c r="SLY68" s="497"/>
      <c r="SLZ68" s="497"/>
      <c r="SMA68" s="497"/>
      <c r="SMB68" s="497"/>
      <c r="SMC68" s="497"/>
      <c r="SMD68" s="497"/>
      <c r="SME68" s="497"/>
      <c r="SMF68" s="497"/>
      <c r="SMG68" s="497"/>
      <c r="SMH68" s="497"/>
      <c r="SMI68" s="497"/>
      <c r="SMJ68" s="497"/>
      <c r="SMK68" s="497"/>
      <c r="SML68" s="497"/>
      <c r="SMM68" s="497"/>
      <c r="SMN68" s="497"/>
      <c r="SMO68" s="497"/>
      <c r="SMP68" s="497"/>
      <c r="SMQ68" s="497"/>
      <c r="SMR68" s="497"/>
      <c r="SMS68" s="497"/>
      <c r="SMT68" s="497"/>
      <c r="SMU68" s="497"/>
      <c r="SMV68" s="497"/>
      <c r="SMW68" s="497"/>
      <c r="SMX68" s="497"/>
      <c r="SMY68" s="497"/>
      <c r="SMZ68" s="497"/>
      <c r="SNA68" s="497"/>
      <c r="SNB68" s="497"/>
      <c r="SNC68" s="497"/>
      <c r="SND68" s="497"/>
      <c r="SNE68" s="497"/>
      <c r="SNF68" s="497"/>
      <c r="SNG68" s="497"/>
      <c r="SNH68" s="497"/>
      <c r="SNI68" s="497"/>
      <c r="SNJ68" s="497"/>
      <c r="SNK68" s="497"/>
      <c r="SNL68" s="497"/>
      <c r="SNM68" s="497"/>
      <c r="SNN68" s="497"/>
      <c r="SNO68" s="497"/>
      <c r="SNP68" s="497"/>
      <c r="SNQ68" s="497"/>
      <c r="SNR68" s="497"/>
      <c r="SNS68" s="497"/>
      <c r="SNT68" s="497"/>
      <c r="SNU68" s="497"/>
      <c r="SNV68" s="497"/>
      <c r="SNW68" s="497"/>
      <c r="SNX68" s="497"/>
      <c r="SNY68" s="497"/>
      <c r="SNZ68" s="497"/>
      <c r="SOA68" s="497"/>
      <c r="SOB68" s="497"/>
      <c r="SOC68" s="497"/>
      <c r="SOD68" s="497"/>
      <c r="SOE68" s="497"/>
      <c r="SOF68" s="497"/>
      <c r="SOG68" s="497"/>
      <c r="SOH68" s="497"/>
      <c r="SOI68" s="497"/>
      <c r="SOJ68" s="497"/>
      <c r="SOK68" s="497"/>
      <c r="SOL68" s="497"/>
      <c r="SOM68" s="497"/>
      <c r="SON68" s="497"/>
      <c r="SOO68" s="497"/>
      <c r="SOP68" s="497"/>
      <c r="SOQ68" s="497"/>
      <c r="SOR68" s="497"/>
      <c r="SOS68" s="497"/>
      <c r="SOT68" s="497"/>
      <c r="SOU68" s="497"/>
      <c r="SOV68" s="497"/>
      <c r="SOW68" s="497"/>
      <c r="SOX68" s="497"/>
      <c r="SOY68" s="497"/>
      <c r="SOZ68" s="497"/>
      <c r="SPA68" s="497"/>
      <c r="SPB68" s="497"/>
      <c r="SPC68" s="497"/>
      <c r="SPD68" s="497"/>
      <c r="SPE68" s="497"/>
      <c r="SPF68" s="497"/>
      <c r="SPG68" s="497"/>
      <c r="SPH68" s="497"/>
      <c r="SPI68" s="497"/>
      <c r="SPJ68" s="497"/>
      <c r="SPK68" s="497"/>
      <c r="SPL68" s="497"/>
      <c r="SPM68" s="497"/>
      <c r="SPN68" s="497"/>
      <c r="SPO68" s="497"/>
      <c r="SPP68" s="497"/>
      <c r="SPQ68" s="497"/>
      <c r="SPR68" s="497"/>
      <c r="SPS68" s="497"/>
      <c r="SPT68" s="497"/>
      <c r="SPU68" s="497"/>
      <c r="SPV68" s="497"/>
      <c r="SPW68" s="497"/>
      <c r="SPX68" s="497"/>
      <c r="SPY68" s="497"/>
      <c r="SPZ68" s="497"/>
      <c r="SQA68" s="497"/>
      <c r="SQB68" s="497"/>
      <c r="SQC68" s="497"/>
      <c r="SQD68" s="497"/>
      <c r="SQE68" s="497"/>
      <c r="SQF68" s="497"/>
      <c r="SQG68" s="497"/>
      <c r="SQH68" s="497"/>
      <c r="SQI68" s="497"/>
      <c r="SQJ68" s="497"/>
      <c r="SQK68" s="497"/>
      <c r="SQL68" s="497"/>
      <c r="SQM68" s="497"/>
      <c r="SQN68" s="497"/>
      <c r="SQO68" s="497"/>
      <c r="SQP68" s="497"/>
      <c r="SQQ68" s="497"/>
      <c r="SQR68" s="497"/>
      <c r="SQS68" s="497"/>
      <c r="SQT68" s="497"/>
      <c r="SQU68" s="497"/>
      <c r="SQV68" s="497"/>
      <c r="SQW68" s="497"/>
      <c r="SQX68" s="497"/>
      <c r="SQY68" s="497"/>
      <c r="SQZ68" s="497"/>
      <c r="SRA68" s="497"/>
      <c r="SRB68" s="497"/>
      <c r="SRC68" s="497"/>
      <c r="SRD68" s="497"/>
      <c r="SRE68" s="497"/>
      <c r="SRF68" s="497"/>
      <c r="SRG68" s="497"/>
      <c r="SRH68" s="497"/>
      <c r="SRI68" s="497"/>
      <c r="SRJ68" s="497"/>
      <c r="SRK68" s="497"/>
      <c r="SRL68" s="497"/>
      <c r="SRM68" s="497"/>
      <c r="SRN68" s="497"/>
      <c r="SRO68" s="497"/>
      <c r="SRP68" s="497"/>
      <c r="SRQ68" s="497"/>
      <c r="SRR68" s="497"/>
      <c r="SRS68" s="497"/>
      <c r="SRT68" s="497"/>
      <c r="SRU68" s="497"/>
      <c r="SRV68" s="497"/>
      <c r="SRW68" s="497"/>
      <c r="SRX68" s="497"/>
      <c r="SRY68" s="497"/>
      <c r="SRZ68" s="497"/>
      <c r="SSA68" s="497"/>
      <c r="SSB68" s="497"/>
      <c r="SSC68" s="497"/>
      <c r="SSD68" s="497"/>
      <c r="SSE68" s="497"/>
      <c r="SSF68" s="497"/>
      <c r="SSG68" s="497"/>
      <c r="SSH68" s="497"/>
      <c r="SSI68" s="497"/>
      <c r="SSJ68" s="497"/>
      <c r="SSK68" s="497"/>
      <c r="SSL68" s="497"/>
      <c r="SSM68" s="497"/>
      <c r="SSN68" s="497"/>
      <c r="SSO68" s="497"/>
      <c r="SSP68" s="497"/>
      <c r="SSQ68" s="497"/>
      <c r="SSR68" s="497"/>
      <c r="SSS68" s="497"/>
      <c r="SST68" s="497"/>
      <c r="SSU68" s="497"/>
      <c r="SSV68" s="497"/>
      <c r="SSW68" s="497"/>
      <c r="SSX68" s="497"/>
      <c r="SSY68" s="497"/>
      <c r="SSZ68" s="497"/>
      <c r="STA68" s="497"/>
      <c r="STB68" s="497"/>
      <c r="STC68" s="497"/>
      <c r="STD68" s="497"/>
      <c r="STE68" s="497"/>
      <c r="STF68" s="497"/>
      <c r="STG68" s="497"/>
      <c r="STH68" s="497"/>
      <c r="STI68" s="497"/>
      <c r="STJ68" s="497"/>
      <c r="STK68" s="497"/>
      <c r="STL68" s="497"/>
      <c r="STM68" s="497"/>
      <c r="STN68" s="497"/>
      <c r="STO68" s="497"/>
      <c r="STP68" s="497"/>
      <c r="STQ68" s="497"/>
      <c r="STR68" s="497"/>
      <c r="STS68" s="497"/>
      <c r="STT68" s="497"/>
      <c r="STU68" s="497"/>
      <c r="STV68" s="497"/>
      <c r="STW68" s="497"/>
      <c r="STX68" s="497"/>
      <c r="STY68" s="497"/>
      <c r="STZ68" s="497"/>
      <c r="SUA68" s="497"/>
      <c r="SUB68" s="497"/>
      <c r="SUC68" s="497"/>
      <c r="SUD68" s="497"/>
      <c r="SUE68" s="497"/>
      <c r="SUF68" s="497"/>
      <c r="SUG68" s="497"/>
      <c r="SUH68" s="497"/>
      <c r="SUI68" s="497"/>
      <c r="SUJ68" s="497"/>
      <c r="SUK68" s="497"/>
      <c r="SUL68" s="497"/>
      <c r="SUM68" s="497"/>
      <c r="SUN68" s="497"/>
      <c r="SUO68" s="497"/>
      <c r="SUP68" s="497"/>
      <c r="SUQ68" s="497"/>
      <c r="SUR68" s="497"/>
      <c r="SUS68" s="497"/>
      <c r="SUT68" s="497"/>
      <c r="SUU68" s="497"/>
      <c r="SUV68" s="497"/>
      <c r="SUW68" s="497"/>
      <c r="SUX68" s="497"/>
      <c r="SUY68" s="497"/>
      <c r="SUZ68" s="497"/>
      <c r="SVA68" s="497"/>
      <c r="SVB68" s="497"/>
      <c r="SVC68" s="497"/>
      <c r="SVD68" s="497"/>
      <c r="SVE68" s="497"/>
      <c r="SVF68" s="497"/>
      <c r="SVG68" s="497"/>
      <c r="SVH68" s="497"/>
      <c r="SVI68" s="497"/>
      <c r="SVJ68" s="497"/>
      <c r="SVK68" s="497"/>
      <c r="SVL68" s="497"/>
      <c r="SVM68" s="497"/>
      <c r="SVN68" s="497"/>
      <c r="SVO68" s="497"/>
      <c r="SVP68" s="497"/>
      <c r="SVQ68" s="497"/>
      <c r="SVR68" s="497"/>
      <c r="SVS68" s="497"/>
      <c r="SVT68" s="497"/>
      <c r="SVU68" s="497"/>
      <c r="SVV68" s="497"/>
      <c r="SVW68" s="497"/>
      <c r="SVX68" s="497"/>
      <c r="SVY68" s="497"/>
      <c r="SVZ68" s="497"/>
      <c r="SWA68" s="497"/>
      <c r="SWB68" s="497"/>
      <c r="SWC68" s="497"/>
      <c r="SWD68" s="497"/>
      <c r="SWE68" s="497"/>
      <c r="SWF68" s="497"/>
      <c r="SWG68" s="497"/>
      <c r="SWH68" s="497"/>
      <c r="SWI68" s="497"/>
      <c r="SWJ68" s="497"/>
      <c r="SWK68" s="497"/>
      <c r="SWL68" s="497"/>
      <c r="SWM68" s="497"/>
      <c r="SWN68" s="497"/>
      <c r="SWO68" s="497"/>
      <c r="SWP68" s="497"/>
      <c r="SWQ68" s="497"/>
      <c r="SWR68" s="497"/>
      <c r="SWS68" s="497"/>
      <c r="SWT68" s="497"/>
      <c r="SWU68" s="497"/>
      <c r="SWV68" s="497"/>
      <c r="SWW68" s="497"/>
      <c r="SWX68" s="497"/>
      <c r="SWY68" s="497"/>
      <c r="SWZ68" s="497"/>
      <c r="SXA68" s="497"/>
      <c r="SXB68" s="497"/>
      <c r="SXC68" s="497"/>
      <c r="SXD68" s="497"/>
      <c r="SXE68" s="497"/>
      <c r="SXF68" s="497"/>
      <c r="SXG68" s="497"/>
      <c r="SXH68" s="497"/>
      <c r="SXI68" s="497"/>
      <c r="SXJ68" s="497"/>
      <c r="SXK68" s="497"/>
      <c r="SXL68" s="497"/>
      <c r="SXM68" s="497"/>
      <c r="SXN68" s="497"/>
      <c r="SXO68" s="497"/>
      <c r="SXP68" s="497"/>
      <c r="SXQ68" s="497"/>
      <c r="SXR68" s="497"/>
      <c r="SXS68" s="497"/>
      <c r="SXT68" s="497"/>
      <c r="SXU68" s="497"/>
      <c r="SXV68" s="497"/>
      <c r="SXW68" s="497"/>
      <c r="SXX68" s="497"/>
      <c r="SXY68" s="497"/>
      <c r="SXZ68" s="497"/>
      <c r="SYA68" s="497"/>
      <c r="SYB68" s="497"/>
      <c r="SYC68" s="497"/>
      <c r="SYD68" s="497"/>
      <c r="SYE68" s="497"/>
      <c r="SYF68" s="497"/>
      <c r="SYG68" s="497"/>
      <c r="SYH68" s="497"/>
      <c r="SYI68" s="497"/>
      <c r="SYJ68" s="497"/>
      <c r="SYK68" s="497"/>
      <c r="SYL68" s="497"/>
      <c r="SYM68" s="497"/>
      <c r="SYN68" s="497"/>
      <c r="SYO68" s="497"/>
      <c r="SYP68" s="497"/>
      <c r="SYQ68" s="497"/>
      <c r="SYR68" s="497"/>
      <c r="SYS68" s="497"/>
      <c r="SYT68" s="497"/>
      <c r="SYU68" s="497"/>
      <c r="SYV68" s="497"/>
      <c r="SYW68" s="497"/>
      <c r="SYX68" s="497"/>
      <c r="SYY68" s="497"/>
      <c r="SYZ68" s="497"/>
      <c r="SZA68" s="497"/>
      <c r="SZB68" s="497"/>
      <c r="SZC68" s="497"/>
      <c r="SZD68" s="497"/>
      <c r="SZE68" s="497"/>
      <c r="SZF68" s="497"/>
      <c r="SZG68" s="497"/>
      <c r="SZH68" s="497"/>
      <c r="SZI68" s="497"/>
      <c r="SZJ68" s="497"/>
      <c r="SZK68" s="497"/>
      <c r="SZL68" s="497"/>
      <c r="SZM68" s="497"/>
      <c r="SZN68" s="497"/>
      <c r="SZO68" s="497"/>
      <c r="SZP68" s="497"/>
      <c r="SZQ68" s="497"/>
      <c r="SZR68" s="497"/>
      <c r="SZS68" s="497"/>
      <c r="SZT68" s="497"/>
      <c r="SZU68" s="497"/>
      <c r="SZV68" s="497"/>
      <c r="SZW68" s="497"/>
      <c r="SZX68" s="497"/>
      <c r="SZY68" s="497"/>
      <c r="SZZ68" s="497"/>
      <c r="TAA68" s="497"/>
      <c r="TAB68" s="497"/>
      <c r="TAC68" s="497"/>
      <c r="TAD68" s="497"/>
      <c r="TAE68" s="497"/>
      <c r="TAF68" s="497"/>
      <c r="TAG68" s="497"/>
      <c r="TAH68" s="497"/>
      <c r="TAI68" s="497"/>
      <c r="TAJ68" s="497"/>
      <c r="TAK68" s="497"/>
      <c r="TAL68" s="497"/>
      <c r="TAM68" s="497"/>
      <c r="TAN68" s="497"/>
      <c r="TAO68" s="497"/>
      <c r="TAP68" s="497"/>
      <c r="TAQ68" s="497"/>
      <c r="TAR68" s="497"/>
      <c r="TAS68" s="497"/>
      <c r="TAT68" s="497"/>
      <c r="TAU68" s="497"/>
      <c r="TAV68" s="497"/>
      <c r="TAW68" s="497"/>
      <c r="TAX68" s="497"/>
      <c r="TAY68" s="497"/>
      <c r="TAZ68" s="497"/>
      <c r="TBA68" s="497"/>
      <c r="TBB68" s="497"/>
      <c r="TBC68" s="497"/>
      <c r="TBD68" s="497"/>
      <c r="TBE68" s="497"/>
      <c r="TBF68" s="497"/>
      <c r="TBG68" s="497"/>
      <c r="TBH68" s="497"/>
      <c r="TBI68" s="497"/>
      <c r="TBJ68" s="497"/>
      <c r="TBK68" s="497"/>
      <c r="TBL68" s="497"/>
      <c r="TBM68" s="497"/>
      <c r="TBN68" s="497"/>
      <c r="TBO68" s="497"/>
      <c r="TBP68" s="497"/>
      <c r="TBQ68" s="497"/>
      <c r="TBR68" s="497"/>
      <c r="TBS68" s="497"/>
      <c r="TBT68" s="497"/>
      <c r="TBU68" s="497"/>
      <c r="TBV68" s="497"/>
      <c r="TBW68" s="497"/>
      <c r="TBX68" s="497"/>
      <c r="TBY68" s="497"/>
      <c r="TBZ68" s="497"/>
      <c r="TCA68" s="497"/>
      <c r="TCB68" s="497"/>
      <c r="TCC68" s="497"/>
      <c r="TCD68" s="497"/>
      <c r="TCE68" s="497"/>
      <c r="TCF68" s="497"/>
      <c r="TCG68" s="497"/>
      <c r="TCH68" s="497"/>
      <c r="TCI68" s="497"/>
      <c r="TCJ68" s="497"/>
      <c r="TCK68" s="497"/>
      <c r="TCL68" s="497"/>
      <c r="TCM68" s="497"/>
      <c r="TCN68" s="497"/>
      <c r="TCO68" s="497"/>
      <c r="TCP68" s="497"/>
      <c r="TCQ68" s="497"/>
      <c r="TCR68" s="497"/>
      <c r="TCS68" s="497"/>
      <c r="TCT68" s="497"/>
      <c r="TCU68" s="497"/>
      <c r="TCV68" s="497"/>
      <c r="TCW68" s="497"/>
      <c r="TCX68" s="497"/>
      <c r="TCY68" s="497"/>
      <c r="TCZ68" s="497"/>
      <c r="TDA68" s="497"/>
      <c r="TDB68" s="497"/>
      <c r="TDC68" s="497"/>
      <c r="TDD68" s="497"/>
      <c r="TDE68" s="497"/>
      <c r="TDF68" s="497"/>
      <c r="TDG68" s="497"/>
      <c r="TDH68" s="497"/>
      <c r="TDI68" s="497"/>
      <c r="TDJ68" s="497"/>
      <c r="TDK68" s="497"/>
      <c r="TDL68" s="497"/>
      <c r="TDM68" s="497"/>
      <c r="TDN68" s="497"/>
      <c r="TDO68" s="497"/>
      <c r="TDP68" s="497"/>
      <c r="TDQ68" s="497"/>
      <c r="TDR68" s="497"/>
      <c r="TDS68" s="497"/>
      <c r="TDT68" s="497"/>
      <c r="TDU68" s="497"/>
      <c r="TDV68" s="497"/>
      <c r="TDW68" s="497"/>
      <c r="TDX68" s="497"/>
      <c r="TDY68" s="497"/>
      <c r="TDZ68" s="497"/>
      <c r="TEA68" s="497"/>
      <c r="TEB68" s="497"/>
      <c r="TEC68" s="497"/>
      <c r="TED68" s="497"/>
      <c r="TEE68" s="497"/>
      <c r="TEF68" s="497"/>
      <c r="TEG68" s="497"/>
      <c r="TEH68" s="497"/>
      <c r="TEI68" s="497"/>
      <c r="TEJ68" s="497"/>
      <c r="TEK68" s="497"/>
      <c r="TEL68" s="497"/>
      <c r="TEM68" s="497"/>
      <c r="TEN68" s="497"/>
      <c r="TEO68" s="497"/>
      <c r="TEP68" s="497"/>
      <c r="TEQ68" s="497"/>
      <c r="TER68" s="497"/>
      <c r="TES68" s="497"/>
      <c r="TET68" s="497"/>
      <c r="TEU68" s="497"/>
      <c r="TEV68" s="497"/>
      <c r="TEW68" s="497"/>
      <c r="TEX68" s="497"/>
      <c r="TEY68" s="497"/>
      <c r="TEZ68" s="497"/>
      <c r="TFA68" s="497"/>
      <c r="TFB68" s="497"/>
      <c r="TFC68" s="497"/>
      <c r="TFD68" s="497"/>
      <c r="TFE68" s="497"/>
      <c r="TFF68" s="497"/>
      <c r="TFG68" s="497"/>
      <c r="TFH68" s="497"/>
      <c r="TFI68" s="497"/>
      <c r="TFJ68" s="497"/>
      <c r="TFK68" s="497"/>
      <c r="TFL68" s="497"/>
      <c r="TFM68" s="497"/>
      <c r="TFN68" s="497"/>
      <c r="TFO68" s="497"/>
      <c r="TFP68" s="497"/>
      <c r="TFQ68" s="497"/>
      <c r="TFR68" s="497"/>
      <c r="TFS68" s="497"/>
      <c r="TFT68" s="497"/>
      <c r="TFU68" s="497"/>
      <c r="TFV68" s="497"/>
      <c r="TFW68" s="497"/>
      <c r="TFX68" s="497"/>
      <c r="TFY68" s="497"/>
      <c r="TFZ68" s="497"/>
      <c r="TGA68" s="497"/>
      <c r="TGB68" s="497"/>
      <c r="TGC68" s="497"/>
      <c r="TGD68" s="497"/>
      <c r="TGE68" s="497"/>
      <c r="TGF68" s="497"/>
      <c r="TGG68" s="497"/>
      <c r="TGH68" s="497"/>
      <c r="TGI68" s="497"/>
      <c r="TGJ68" s="497"/>
      <c r="TGK68" s="497"/>
      <c r="TGL68" s="497"/>
      <c r="TGM68" s="497"/>
      <c r="TGN68" s="497"/>
      <c r="TGO68" s="497"/>
      <c r="TGP68" s="497"/>
      <c r="TGQ68" s="497"/>
      <c r="TGR68" s="497"/>
      <c r="TGS68" s="497"/>
      <c r="TGT68" s="497"/>
      <c r="TGU68" s="497"/>
      <c r="TGV68" s="497"/>
      <c r="TGW68" s="497"/>
      <c r="TGX68" s="497"/>
      <c r="TGY68" s="497"/>
      <c r="TGZ68" s="497"/>
      <c r="THA68" s="497"/>
      <c r="THB68" s="497"/>
      <c r="THC68" s="497"/>
      <c r="THD68" s="497"/>
      <c r="THE68" s="497"/>
      <c r="THF68" s="497"/>
      <c r="THG68" s="497"/>
      <c r="THH68" s="497"/>
      <c r="THI68" s="497"/>
      <c r="THJ68" s="497"/>
      <c r="THK68" s="497"/>
      <c r="THL68" s="497"/>
      <c r="THM68" s="497"/>
      <c r="THN68" s="497"/>
      <c r="THO68" s="497"/>
      <c r="THP68" s="497"/>
      <c r="THQ68" s="497"/>
      <c r="THR68" s="497"/>
      <c r="THS68" s="497"/>
      <c r="THT68" s="497"/>
      <c r="THU68" s="497"/>
      <c r="THV68" s="497"/>
      <c r="THW68" s="497"/>
      <c r="THX68" s="497"/>
      <c r="THY68" s="497"/>
      <c r="THZ68" s="497"/>
      <c r="TIA68" s="497"/>
      <c r="TIB68" s="497"/>
      <c r="TIC68" s="497"/>
      <c r="TID68" s="497"/>
      <c r="TIE68" s="497"/>
      <c r="TIF68" s="497"/>
      <c r="TIG68" s="497"/>
      <c r="TIH68" s="497"/>
      <c r="TII68" s="497"/>
      <c r="TIJ68" s="497"/>
      <c r="TIK68" s="497"/>
      <c r="TIL68" s="497"/>
      <c r="TIM68" s="497"/>
      <c r="TIN68" s="497"/>
      <c r="TIO68" s="497"/>
      <c r="TIP68" s="497"/>
      <c r="TIQ68" s="497"/>
      <c r="TIR68" s="497"/>
      <c r="TIS68" s="497"/>
      <c r="TIT68" s="497"/>
      <c r="TIU68" s="497"/>
      <c r="TIV68" s="497"/>
      <c r="TIW68" s="497"/>
      <c r="TIX68" s="497"/>
      <c r="TIY68" s="497"/>
      <c r="TIZ68" s="497"/>
      <c r="TJA68" s="497"/>
      <c r="TJB68" s="497"/>
      <c r="TJC68" s="497"/>
      <c r="TJD68" s="497"/>
      <c r="TJE68" s="497"/>
      <c r="TJF68" s="497"/>
      <c r="TJG68" s="497"/>
      <c r="TJH68" s="497"/>
      <c r="TJI68" s="497"/>
      <c r="TJJ68" s="497"/>
      <c r="TJK68" s="497"/>
      <c r="TJL68" s="497"/>
      <c r="TJM68" s="497"/>
      <c r="TJN68" s="497"/>
      <c r="TJO68" s="497"/>
      <c r="TJP68" s="497"/>
      <c r="TJQ68" s="497"/>
      <c r="TJR68" s="497"/>
      <c r="TJS68" s="497"/>
      <c r="TJT68" s="497"/>
      <c r="TJU68" s="497"/>
      <c r="TJV68" s="497"/>
      <c r="TJW68" s="497"/>
      <c r="TJX68" s="497"/>
      <c r="TJY68" s="497"/>
      <c r="TJZ68" s="497"/>
      <c r="TKA68" s="497"/>
      <c r="TKB68" s="497"/>
      <c r="TKC68" s="497"/>
      <c r="TKD68" s="497"/>
      <c r="TKE68" s="497"/>
      <c r="TKF68" s="497"/>
      <c r="TKG68" s="497"/>
      <c r="TKH68" s="497"/>
      <c r="TKI68" s="497"/>
      <c r="TKJ68" s="497"/>
      <c r="TKK68" s="497"/>
      <c r="TKL68" s="497"/>
      <c r="TKM68" s="497"/>
      <c r="TKN68" s="497"/>
      <c r="TKO68" s="497"/>
      <c r="TKP68" s="497"/>
      <c r="TKQ68" s="497"/>
      <c r="TKR68" s="497"/>
      <c r="TKS68" s="497"/>
      <c r="TKT68" s="497"/>
      <c r="TKU68" s="497"/>
      <c r="TKV68" s="497"/>
      <c r="TKW68" s="497"/>
      <c r="TKX68" s="497"/>
      <c r="TKY68" s="497"/>
      <c r="TKZ68" s="497"/>
      <c r="TLA68" s="497"/>
      <c r="TLB68" s="497"/>
      <c r="TLC68" s="497"/>
      <c r="TLD68" s="497"/>
      <c r="TLE68" s="497"/>
      <c r="TLF68" s="497"/>
      <c r="TLG68" s="497"/>
      <c r="TLH68" s="497"/>
      <c r="TLI68" s="497"/>
      <c r="TLJ68" s="497"/>
      <c r="TLK68" s="497"/>
      <c r="TLL68" s="497"/>
      <c r="TLM68" s="497"/>
      <c r="TLN68" s="497"/>
      <c r="TLO68" s="497"/>
      <c r="TLP68" s="497"/>
      <c r="TLQ68" s="497"/>
      <c r="TLR68" s="497"/>
      <c r="TLS68" s="497"/>
      <c r="TLT68" s="497"/>
      <c r="TLU68" s="497"/>
      <c r="TLV68" s="497"/>
      <c r="TLW68" s="497"/>
      <c r="TLX68" s="497"/>
      <c r="TLY68" s="497"/>
      <c r="TLZ68" s="497"/>
      <c r="TMA68" s="497"/>
      <c r="TMB68" s="497"/>
      <c r="TMC68" s="497"/>
      <c r="TMD68" s="497"/>
      <c r="TME68" s="497"/>
      <c r="TMF68" s="497"/>
      <c r="TMG68" s="497"/>
      <c r="TMH68" s="497"/>
      <c r="TMI68" s="497"/>
      <c r="TMJ68" s="497"/>
      <c r="TMK68" s="497"/>
      <c r="TML68" s="497"/>
      <c r="TMM68" s="497"/>
      <c r="TMN68" s="497"/>
      <c r="TMO68" s="497"/>
      <c r="TMP68" s="497"/>
      <c r="TMQ68" s="497"/>
      <c r="TMR68" s="497"/>
      <c r="TMS68" s="497"/>
      <c r="TMT68" s="497"/>
      <c r="TMU68" s="497"/>
      <c r="TMV68" s="497"/>
      <c r="TMW68" s="497"/>
      <c r="TMX68" s="497"/>
      <c r="TMY68" s="497"/>
      <c r="TMZ68" s="497"/>
      <c r="TNA68" s="497"/>
      <c r="TNB68" s="497"/>
      <c r="TNC68" s="497"/>
      <c r="TND68" s="497"/>
      <c r="TNE68" s="497"/>
      <c r="TNF68" s="497"/>
      <c r="TNG68" s="497"/>
      <c r="TNH68" s="497"/>
      <c r="TNI68" s="497"/>
      <c r="TNJ68" s="497"/>
      <c r="TNK68" s="497"/>
      <c r="TNL68" s="497"/>
      <c r="TNM68" s="497"/>
      <c r="TNN68" s="497"/>
      <c r="TNO68" s="497"/>
      <c r="TNP68" s="497"/>
      <c r="TNQ68" s="497"/>
      <c r="TNR68" s="497"/>
      <c r="TNS68" s="497"/>
      <c r="TNT68" s="497"/>
      <c r="TNU68" s="497"/>
      <c r="TNV68" s="497"/>
      <c r="TNW68" s="497"/>
      <c r="TNX68" s="497"/>
      <c r="TNY68" s="497"/>
      <c r="TNZ68" s="497"/>
      <c r="TOA68" s="497"/>
      <c r="TOB68" s="497"/>
      <c r="TOC68" s="497"/>
      <c r="TOD68" s="497"/>
      <c r="TOE68" s="497"/>
      <c r="TOF68" s="497"/>
      <c r="TOG68" s="497"/>
      <c r="TOH68" s="497"/>
      <c r="TOI68" s="497"/>
      <c r="TOJ68" s="497"/>
      <c r="TOK68" s="497"/>
      <c r="TOL68" s="497"/>
      <c r="TOM68" s="497"/>
      <c r="TON68" s="497"/>
      <c r="TOO68" s="497"/>
      <c r="TOP68" s="497"/>
      <c r="TOQ68" s="497"/>
      <c r="TOR68" s="497"/>
      <c r="TOS68" s="497"/>
      <c r="TOT68" s="497"/>
      <c r="TOU68" s="497"/>
      <c r="TOV68" s="497"/>
      <c r="TOW68" s="497"/>
      <c r="TOX68" s="497"/>
      <c r="TOY68" s="497"/>
      <c r="TOZ68" s="497"/>
      <c r="TPA68" s="497"/>
      <c r="TPB68" s="497"/>
      <c r="TPC68" s="497"/>
      <c r="TPD68" s="497"/>
      <c r="TPE68" s="497"/>
      <c r="TPF68" s="497"/>
      <c r="TPG68" s="497"/>
      <c r="TPH68" s="497"/>
      <c r="TPI68" s="497"/>
      <c r="TPJ68" s="497"/>
      <c r="TPK68" s="497"/>
      <c r="TPL68" s="497"/>
      <c r="TPM68" s="497"/>
      <c r="TPN68" s="497"/>
      <c r="TPO68" s="497"/>
      <c r="TPP68" s="497"/>
      <c r="TPQ68" s="497"/>
      <c r="TPR68" s="497"/>
      <c r="TPS68" s="497"/>
      <c r="TPT68" s="497"/>
      <c r="TPU68" s="497"/>
      <c r="TPV68" s="497"/>
      <c r="TPW68" s="497"/>
      <c r="TPX68" s="497"/>
      <c r="TPY68" s="497"/>
      <c r="TPZ68" s="497"/>
      <c r="TQA68" s="497"/>
      <c r="TQB68" s="497"/>
      <c r="TQC68" s="497"/>
      <c r="TQD68" s="497"/>
      <c r="TQE68" s="497"/>
      <c r="TQF68" s="497"/>
      <c r="TQG68" s="497"/>
      <c r="TQH68" s="497"/>
      <c r="TQI68" s="497"/>
      <c r="TQJ68" s="497"/>
      <c r="TQK68" s="497"/>
      <c r="TQL68" s="497"/>
      <c r="TQM68" s="497"/>
      <c r="TQN68" s="497"/>
      <c r="TQO68" s="497"/>
      <c r="TQP68" s="497"/>
      <c r="TQQ68" s="497"/>
      <c r="TQR68" s="497"/>
      <c r="TQS68" s="497"/>
      <c r="TQT68" s="497"/>
      <c r="TQU68" s="497"/>
      <c r="TQV68" s="497"/>
      <c r="TQW68" s="497"/>
      <c r="TQX68" s="497"/>
      <c r="TQY68" s="497"/>
      <c r="TQZ68" s="497"/>
      <c r="TRA68" s="497"/>
      <c r="TRB68" s="497"/>
      <c r="TRC68" s="497"/>
      <c r="TRD68" s="497"/>
      <c r="TRE68" s="497"/>
      <c r="TRF68" s="497"/>
      <c r="TRG68" s="497"/>
      <c r="TRH68" s="497"/>
      <c r="TRI68" s="497"/>
      <c r="TRJ68" s="497"/>
      <c r="TRK68" s="497"/>
      <c r="TRL68" s="497"/>
      <c r="TRM68" s="497"/>
      <c r="TRN68" s="497"/>
      <c r="TRO68" s="497"/>
      <c r="TRP68" s="497"/>
      <c r="TRQ68" s="497"/>
      <c r="TRR68" s="497"/>
      <c r="TRS68" s="497"/>
      <c r="TRT68" s="497"/>
      <c r="TRU68" s="497"/>
      <c r="TRV68" s="497"/>
      <c r="TRW68" s="497"/>
      <c r="TRX68" s="497"/>
      <c r="TRY68" s="497"/>
      <c r="TRZ68" s="497"/>
      <c r="TSA68" s="497"/>
      <c r="TSB68" s="497"/>
      <c r="TSC68" s="497"/>
      <c r="TSD68" s="497"/>
      <c r="TSE68" s="497"/>
      <c r="TSF68" s="497"/>
      <c r="TSG68" s="497"/>
      <c r="TSH68" s="497"/>
      <c r="TSI68" s="497"/>
      <c r="TSJ68" s="497"/>
      <c r="TSK68" s="497"/>
      <c r="TSL68" s="497"/>
      <c r="TSM68" s="497"/>
      <c r="TSN68" s="497"/>
      <c r="TSO68" s="497"/>
      <c r="TSP68" s="497"/>
      <c r="TSQ68" s="497"/>
      <c r="TSR68" s="497"/>
      <c r="TSS68" s="497"/>
      <c r="TST68" s="497"/>
      <c r="TSU68" s="497"/>
      <c r="TSV68" s="497"/>
      <c r="TSW68" s="497"/>
      <c r="TSX68" s="497"/>
      <c r="TSY68" s="497"/>
      <c r="TSZ68" s="497"/>
      <c r="TTA68" s="497"/>
      <c r="TTB68" s="497"/>
      <c r="TTC68" s="497"/>
      <c r="TTD68" s="497"/>
      <c r="TTE68" s="497"/>
      <c r="TTF68" s="497"/>
      <c r="TTG68" s="497"/>
      <c r="TTH68" s="497"/>
      <c r="TTI68" s="497"/>
      <c r="TTJ68" s="497"/>
      <c r="TTK68" s="497"/>
      <c r="TTL68" s="497"/>
      <c r="TTM68" s="497"/>
      <c r="TTN68" s="497"/>
      <c r="TTO68" s="497"/>
      <c r="TTP68" s="497"/>
      <c r="TTQ68" s="497"/>
      <c r="TTR68" s="497"/>
      <c r="TTS68" s="497"/>
      <c r="TTT68" s="497"/>
      <c r="TTU68" s="497"/>
      <c r="TTV68" s="497"/>
      <c r="TTW68" s="497"/>
      <c r="TTX68" s="497"/>
      <c r="TTY68" s="497"/>
      <c r="TTZ68" s="497"/>
      <c r="TUA68" s="497"/>
      <c r="TUB68" s="497"/>
      <c r="TUC68" s="497"/>
      <c r="TUD68" s="497"/>
      <c r="TUE68" s="497"/>
      <c r="TUF68" s="497"/>
      <c r="TUG68" s="497"/>
      <c r="TUH68" s="497"/>
      <c r="TUI68" s="497"/>
      <c r="TUJ68" s="497"/>
      <c r="TUK68" s="497"/>
      <c r="TUL68" s="497"/>
      <c r="TUM68" s="497"/>
      <c r="TUN68" s="497"/>
      <c r="TUO68" s="497"/>
      <c r="TUP68" s="497"/>
      <c r="TUQ68" s="497"/>
      <c r="TUR68" s="497"/>
      <c r="TUS68" s="497"/>
      <c r="TUT68" s="497"/>
      <c r="TUU68" s="497"/>
      <c r="TUV68" s="497"/>
      <c r="TUW68" s="497"/>
      <c r="TUX68" s="497"/>
      <c r="TUY68" s="497"/>
      <c r="TUZ68" s="497"/>
      <c r="TVA68" s="497"/>
      <c r="TVB68" s="497"/>
      <c r="TVC68" s="497"/>
      <c r="TVD68" s="497"/>
      <c r="TVE68" s="497"/>
      <c r="TVF68" s="497"/>
      <c r="TVG68" s="497"/>
      <c r="TVH68" s="497"/>
      <c r="TVI68" s="497"/>
      <c r="TVJ68" s="497"/>
      <c r="TVK68" s="497"/>
      <c r="TVL68" s="497"/>
      <c r="TVM68" s="497"/>
      <c r="TVN68" s="497"/>
      <c r="TVO68" s="497"/>
      <c r="TVP68" s="497"/>
      <c r="TVQ68" s="497"/>
      <c r="TVR68" s="497"/>
      <c r="TVS68" s="497"/>
      <c r="TVT68" s="497"/>
      <c r="TVU68" s="497"/>
      <c r="TVV68" s="497"/>
      <c r="TVW68" s="497"/>
      <c r="TVX68" s="497"/>
      <c r="TVY68" s="497"/>
      <c r="TVZ68" s="497"/>
      <c r="TWA68" s="497"/>
      <c r="TWB68" s="497"/>
      <c r="TWC68" s="497"/>
      <c r="TWD68" s="497"/>
      <c r="TWE68" s="497"/>
      <c r="TWF68" s="497"/>
      <c r="TWG68" s="497"/>
      <c r="TWH68" s="497"/>
      <c r="TWI68" s="497"/>
      <c r="TWJ68" s="497"/>
      <c r="TWK68" s="497"/>
      <c r="TWL68" s="497"/>
      <c r="TWM68" s="497"/>
      <c r="TWN68" s="497"/>
      <c r="TWO68" s="497"/>
      <c r="TWP68" s="497"/>
      <c r="TWQ68" s="497"/>
      <c r="TWR68" s="497"/>
      <c r="TWS68" s="497"/>
      <c r="TWT68" s="497"/>
      <c r="TWU68" s="497"/>
      <c r="TWV68" s="497"/>
      <c r="TWW68" s="497"/>
      <c r="TWX68" s="497"/>
      <c r="TWY68" s="497"/>
      <c r="TWZ68" s="497"/>
      <c r="TXA68" s="497"/>
      <c r="TXB68" s="497"/>
      <c r="TXC68" s="497"/>
      <c r="TXD68" s="497"/>
      <c r="TXE68" s="497"/>
      <c r="TXF68" s="497"/>
      <c r="TXG68" s="497"/>
      <c r="TXH68" s="497"/>
      <c r="TXI68" s="497"/>
      <c r="TXJ68" s="497"/>
      <c r="TXK68" s="497"/>
      <c r="TXL68" s="497"/>
      <c r="TXM68" s="497"/>
      <c r="TXN68" s="497"/>
      <c r="TXO68" s="497"/>
      <c r="TXP68" s="497"/>
      <c r="TXQ68" s="497"/>
      <c r="TXR68" s="497"/>
      <c r="TXS68" s="497"/>
      <c r="TXT68" s="497"/>
      <c r="TXU68" s="497"/>
      <c r="TXV68" s="497"/>
      <c r="TXW68" s="497"/>
      <c r="TXX68" s="497"/>
      <c r="TXY68" s="497"/>
      <c r="TXZ68" s="497"/>
      <c r="TYA68" s="497"/>
      <c r="TYB68" s="497"/>
      <c r="TYC68" s="497"/>
      <c r="TYD68" s="497"/>
      <c r="TYE68" s="497"/>
      <c r="TYF68" s="497"/>
      <c r="TYG68" s="497"/>
      <c r="TYH68" s="497"/>
      <c r="TYI68" s="497"/>
      <c r="TYJ68" s="497"/>
      <c r="TYK68" s="497"/>
      <c r="TYL68" s="497"/>
      <c r="TYM68" s="497"/>
      <c r="TYN68" s="497"/>
      <c r="TYO68" s="497"/>
      <c r="TYP68" s="497"/>
      <c r="TYQ68" s="497"/>
      <c r="TYR68" s="497"/>
      <c r="TYS68" s="497"/>
      <c r="TYT68" s="497"/>
      <c r="TYU68" s="497"/>
      <c r="TYV68" s="497"/>
      <c r="TYW68" s="497"/>
      <c r="TYX68" s="497"/>
      <c r="TYY68" s="497"/>
      <c r="TYZ68" s="497"/>
      <c r="TZA68" s="497"/>
      <c r="TZB68" s="497"/>
      <c r="TZC68" s="497"/>
      <c r="TZD68" s="497"/>
      <c r="TZE68" s="497"/>
      <c r="TZF68" s="497"/>
      <c r="TZG68" s="497"/>
      <c r="TZH68" s="497"/>
      <c r="TZI68" s="497"/>
      <c r="TZJ68" s="497"/>
      <c r="TZK68" s="497"/>
      <c r="TZL68" s="497"/>
      <c r="TZM68" s="497"/>
      <c r="TZN68" s="497"/>
      <c r="TZO68" s="497"/>
      <c r="TZP68" s="497"/>
      <c r="TZQ68" s="497"/>
      <c r="TZR68" s="497"/>
      <c r="TZS68" s="497"/>
      <c r="TZT68" s="497"/>
      <c r="TZU68" s="497"/>
      <c r="TZV68" s="497"/>
      <c r="TZW68" s="497"/>
      <c r="TZX68" s="497"/>
      <c r="TZY68" s="497"/>
      <c r="TZZ68" s="497"/>
      <c r="UAA68" s="497"/>
      <c r="UAB68" s="497"/>
      <c r="UAC68" s="497"/>
      <c r="UAD68" s="497"/>
      <c r="UAE68" s="497"/>
      <c r="UAF68" s="497"/>
      <c r="UAG68" s="497"/>
      <c r="UAH68" s="497"/>
      <c r="UAI68" s="497"/>
      <c r="UAJ68" s="497"/>
      <c r="UAK68" s="497"/>
      <c r="UAL68" s="497"/>
      <c r="UAM68" s="497"/>
      <c r="UAN68" s="497"/>
      <c r="UAO68" s="497"/>
      <c r="UAP68" s="497"/>
      <c r="UAQ68" s="497"/>
      <c r="UAR68" s="497"/>
      <c r="UAS68" s="497"/>
      <c r="UAT68" s="497"/>
      <c r="UAU68" s="497"/>
      <c r="UAV68" s="497"/>
      <c r="UAW68" s="497"/>
      <c r="UAX68" s="497"/>
      <c r="UAY68" s="497"/>
      <c r="UAZ68" s="497"/>
      <c r="UBA68" s="497"/>
      <c r="UBB68" s="497"/>
      <c r="UBC68" s="497"/>
      <c r="UBD68" s="497"/>
      <c r="UBE68" s="497"/>
      <c r="UBF68" s="497"/>
      <c r="UBG68" s="497"/>
      <c r="UBH68" s="497"/>
      <c r="UBI68" s="497"/>
      <c r="UBJ68" s="497"/>
      <c r="UBK68" s="497"/>
      <c r="UBL68" s="497"/>
      <c r="UBM68" s="497"/>
      <c r="UBN68" s="497"/>
      <c r="UBO68" s="497"/>
      <c r="UBP68" s="497"/>
      <c r="UBQ68" s="497"/>
      <c r="UBR68" s="497"/>
      <c r="UBS68" s="497"/>
      <c r="UBT68" s="497"/>
      <c r="UBU68" s="497"/>
      <c r="UBV68" s="497"/>
      <c r="UBW68" s="497"/>
      <c r="UBX68" s="497"/>
      <c r="UBY68" s="497"/>
      <c r="UBZ68" s="497"/>
      <c r="UCA68" s="497"/>
      <c r="UCB68" s="497"/>
      <c r="UCC68" s="497"/>
      <c r="UCD68" s="497"/>
      <c r="UCE68" s="497"/>
      <c r="UCF68" s="497"/>
      <c r="UCG68" s="497"/>
      <c r="UCH68" s="497"/>
      <c r="UCI68" s="497"/>
      <c r="UCJ68" s="497"/>
      <c r="UCK68" s="497"/>
      <c r="UCL68" s="497"/>
      <c r="UCM68" s="497"/>
      <c r="UCN68" s="497"/>
      <c r="UCO68" s="497"/>
      <c r="UCP68" s="497"/>
      <c r="UCQ68" s="497"/>
      <c r="UCR68" s="497"/>
      <c r="UCS68" s="497"/>
      <c r="UCT68" s="497"/>
      <c r="UCU68" s="497"/>
      <c r="UCV68" s="497"/>
      <c r="UCW68" s="497"/>
      <c r="UCX68" s="497"/>
      <c r="UCY68" s="497"/>
      <c r="UCZ68" s="497"/>
      <c r="UDA68" s="497"/>
      <c r="UDB68" s="497"/>
      <c r="UDC68" s="497"/>
      <c r="UDD68" s="497"/>
      <c r="UDE68" s="497"/>
      <c r="UDF68" s="497"/>
      <c r="UDG68" s="497"/>
      <c r="UDH68" s="497"/>
      <c r="UDI68" s="497"/>
      <c r="UDJ68" s="497"/>
      <c r="UDK68" s="497"/>
      <c r="UDL68" s="497"/>
      <c r="UDM68" s="497"/>
      <c r="UDN68" s="497"/>
      <c r="UDO68" s="497"/>
      <c r="UDP68" s="497"/>
      <c r="UDQ68" s="497"/>
      <c r="UDR68" s="497"/>
      <c r="UDS68" s="497"/>
      <c r="UDT68" s="497"/>
      <c r="UDU68" s="497"/>
      <c r="UDV68" s="497"/>
      <c r="UDW68" s="497"/>
      <c r="UDX68" s="497"/>
      <c r="UDY68" s="497"/>
      <c r="UDZ68" s="497"/>
      <c r="UEA68" s="497"/>
      <c r="UEB68" s="497"/>
      <c r="UEC68" s="497"/>
      <c r="UED68" s="497"/>
      <c r="UEE68" s="497"/>
      <c r="UEF68" s="497"/>
      <c r="UEG68" s="497"/>
      <c r="UEH68" s="497"/>
      <c r="UEI68" s="497"/>
      <c r="UEJ68" s="497"/>
      <c r="UEK68" s="497"/>
      <c r="UEL68" s="497"/>
      <c r="UEM68" s="497"/>
      <c r="UEN68" s="497"/>
      <c r="UEO68" s="497"/>
      <c r="UEP68" s="497"/>
      <c r="UEQ68" s="497"/>
      <c r="UER68" s="497"/>
      <c r="UES68" s="497"/>
      <c r="UET68" s="497"/>
      <c r="UEU68" s="497"/>
      <c r="UEV68" s="497"/>
      <c r="UEW68" s="497"/>
      <c r="UEX68" s="497"/>
      <c r="UEY68" s="497"/>
      <c r="UEZ68" s="497"/>
      <c r="UFA68" s="497"/>
      <c r="UFB68" s="497"/>
      <c r="UFC68" s="497"/>
      <c r="UFD68" s="497"/>
      <c r="UFE68" s="497"/>
      <c r="UFF68" s="497"/>
      <c r="UFG68" s="497"/>
      <c r="UFH68" s="497"/>
      <c r="UFI68" s="497"/>
      <c r="UFJ68" s="497"/>
      <c r="UFK68" s="497"/>
      <c r="UFL68" s="497"/>
      <c r="UFM68" s="497"/>
      <c r="UFN68" s="497"/>
      <c r="UFO68" s="497"/>
      <c r="UFP68" s="497"/>
      <c r="UFQ68" s="497"/>
      <c r="UFR68" s="497"/>
      <c r="UFS68" s="497"/>
      <c r="UFT68" s="497"/>
      <c r="UFU68" s="497"/>
      <c r="UFV68" s="497"/>
      <c r="UFW68" s="497"/>
      <c r="UFX68" s="497"/>
      <c r="UFY68" s="497"/>
      <c r="UFZ68" s="497"/>
      <c r="UGA68" s="497"/>
      <c r="UGB68" s="497"/>
      <c r="UGC68" s="497"/>
      <c r="UGD68" s="497"/>
      <c r="UGE68" s="497"/>
      <c r="UGF68" s="497"/>
      <c r="UGG68" s="497"/>
      <c r="UGH68" s="497"/>
      <c r="UGI68" s="497"/>
      <c r="UGJ68" s="497"/>
      <c r="UGK68" s="497"/>
      <c r="UGL68" s="497"/>
      <c r="UGM68" s="497"/>
      <c r="UGN68" s="497"/>
      <c r="UGO68" s="497"/>
      <c r="UGP68" s="497"/>
      <c r="UGQ68" s="497"/>
      <c r="UGR68" s="497"/>
      <c r="UGS68" s="497"/>
      <c r="UGT68" s="497"/>
      <c r="UGU68" s="497"/>
      <c r="UGV68" s="497"/>
      <c r="UGW68" s="497"/>
      <c r="UGX68" s="497"/>
      <c r="UGY68" s="497"/>
      <c r="UGZ68" s="497"/>
      <c r="UHA68" s="497"/>
      <c r="UHB68" s="497"/>
      <c r="UHC68" s="497"/>
      <c r="UHD68" s="497"/>
      <c r="UHE68" s="497"/>
      <c r="UHF68" s="497"/>
      <c r="UHG68" s="497"/>
      <c r="UHH68" s="497"/>
      <c r="UHI68" s="497"/>
      <c r="UHJ68" s="497"/>
      <c r="UHK68" s="497"/>
      <c r="UHL68" s="497"/>
      <c r="UHM68" s="497"/>
      <c r="UHN68" s="497"/>
      <c r="UHO68" s="497"/>
      <c r="UHP68" s="497"/>
      <c r="UHQ68" s="497"/>
      <c r="UHR68" s="497"/>
      <c r="UHS68" s="497"/>
      <c r="UHT68" s="497"/>
      <c r="UHU68" s="497"/>
      <c r="UHV68" s="497"/>
      <c r="UHW68" s="497"/>
      <c r="UHX68" s="497"/>
      <c r="UHY68" s="497"/>
      <c r="UHZ68" s="497"/>
      <c r="UIA68" s="497"/>
      <c r="UIB68" s="497"/>
      <c r="UIC68" s="497"/>
      <c r="UID68" s="497"/>
      <c r="UIE68" s="497"/>
      <c r="UIF68" s="497"/>
      <c r="UIG68" s="497"/>
      <c r="UIH68" s="497"/>
      <c r="UII68" s="497"/>
      <c r="UIJ68" s="497"/>
      <c r="UIK68" s="497"/>
      <c r="UIL68" s="497"/>
      <c r="UIM68" s="497"/>
      <c r="UIN68" s="497"/>
      <c r="UIO68" s="497"/>
      <c r="UIP68" s="497"/>
      <c r="UIQ68" s="497"/>
      <c r="UIR68" s="497"/>
      <c r="UIS68" s="497"/>
      <c r="UIT68" s="497"/>
      <c r="UIU68" s="497"/>
      <c r="UIV68" s="497"/>
      <c r="UIW68" s="497"/>
      <c r="UIX68" s="497"/>
      <c r="UIY68" s="497"/>
      <c r="UIZ68" s="497"/>
      <c r="UJA68" s="497"/>
      <c r="UJB68" s="497"/>
      <c r="UJC68" s="497"/>
      <c r="UJD68" s="497"/>
      <c r="UJE68" s="497"/>
      <c r="UJF68" s="497"/>
      <c r="UJG68" s="497"/>
      <c r="UJH68" s="497"/>
      <c r="UJI68" s="497"/>
      <c r="UJJ68" s="497"/>
      <c r="UJK68" s="497"/>
      <c r="UJL68" s="497"/>
      <c r="UJM68" s="497"/>
      <c r="UJN68" s="497"/>
      <c r="UJO68" s="497"/>
      <c r="UJP68" s="497"/>
      <c r="UJQ68" s="497"/>
      <c r="UJR68" s="497"/>
      <c r="UJS68" s="497"/>
      <c r="UJT68" s="497"/>
      <c r="UJU68" s="497"/>
      <c r="UJV68" s="497"/>
      <c r="UJW68" s="497"/>
      <c r="UJX68" s="497"/>
      <c r="UJY68" s="497"/>
      <c r="UJZ68" s="497"/>
      <c r="UKA68" s="497"/>
      <c r="UKB68" s="497"/>
      <c r="UKC68" s="497"/>
      <c r="UKD68" s="497"/>
      <c r="UKE68" s="497"/>
      <c r="UKF68" s="497"/>
      <c r="UKG68" s="497"/>
      <c r="UKH68" s="497"/>
      <c r="UKI68" s="497"/>
      <c r="UKJ68" s="497"/>
      <c r="UKK68" s="497"/>
      <c r="UKL68" s="497"/>
      <c r="UKM68" s="497"/>
      <c r="UKN68" s="497"/>
      <c r="UKO68" s="497"/>
      <c r="UKP68" s="497"/>
      <c r="UKQ68" s="497"/>
      <c r="UKR68" s="497"/>
      <c r="UKS68" s="497"/>
      <c r="UKT68" s="497"/>
      <c r="UKU68" s="497"/>
      <c r="UKV68" s="497"/>
      <c r="UKW68" s="497"/>
      <c r="UKX68" s="497"/>
      <c r="UKY68" s="497"/>
      <c r="UKZ68" s="497"/>
      <c r="ULA68" s="497"/>
      <c r="ULB68" s="497"/>
      <c r="ULC68" s="497"/>
      <c r="ULD68" s="497"/>
      <c r="ULE68" s="497"/>
      <c r="ULF68" s="497"/>
      <c r="ULG68" s="497"/>
      <c r="ULH68" s="497"/>
      <c r="ULI68" s="497"/>
      <c r="ULJ68" s="497"/>
      <c r="ULK68" s="497"/>
      <c r="ULL68" s="497"/>
      <c r="ULM68" s="497"/>
      <c r="ULN68" s="497"/>
      <c r="ULO68" s="497"/>
      <c r="ULP68" s="497"/>
      <c r="ULQ68" s="497"/>
      <c r="ULR68" s="497"/>
      <c r="ULS68" s="497"/>
      <c r="ULT68" s="497"/>
      <c r="ULU68" s="497"/>
      <c r="ULV68" s="497"/>
      <c r="ULW68" s="497"/>
      <c r="ULX68" s="497"/>
      <c r="ULY68" s="497"/>
      <c r="ULZ68" s="497"/>
      <c r="UMA68" s="497"/>
      <c r="UMB68" s="497"/>
      <c r="UMC68" s="497"/>
      <c r="UMD68" s="497"/>
      <c r="UME68" s="497"/>
      <c r="UMF68" s="497"/>
      <c r="UMG68" s="497"/>
      <c r="UMH68" s="497"/>
      <c r="UMI68" s="497"/>
      <c r="UMJ68" s="497"/>
      <c r="UMK68" s="497"/>
      <c r="UML68" s="497"/>
      <c r="UMM68" s="497"/>
      <c r="UMN68" s="497"/>
      <c r="UMO68" s="497"/>
      <c r="UMP68" s="497"/>
      <c r="UMQ68" s="497"/>
      <c r="UMR68" s="497"/>
      <c r="UMS68" s="497"/>
      <c r="UMT68" s="497"/>
      <c r="UMU68" s="497"/>
      <c r="UMV68" s="497"/>
      <c r="UMW68" s="497"/>
      <c r="UMX68" s="497"/>
      <c r="UMY68" s="497"/>
      <c r="UMZ68" s="497"/>
      <c r="UNA68" s="497"/>
      <c r="UNB68" s="497"/>
      <c r="UNC68" s="497"/>
      <c r="UND68" s="497"/>
      <c r="UNE68" s="497"/>
      <c r="UNF68" s="497"/>
      <c r="UNG68" s="497"/>
      <c r="UNH68" s="497"/>
      <c r="UNI68" s="497"/>
      <c r="UNJ68" s="497"/>
      <c r="UNK68" s="497"/>
      <c r="UNL68" s="497"/>
      <c r="UNM68" s="497"/>
      <c r="UNN68" s="497"/>
      <c r="UNO68" s="497"/>
      <c r="UNP68" s="497"/>
      <c r="UNQ68" s="497"/>
      <c r="UNR68" s="497"/>
      <c r="UNS68" s="497"/>
      <c r="UNT68" s="497"/>
      <c r="UNU68" s="497"/>
      <c r="UNV68" s="497"/>
      <c r="UNW68" s="497"/>
      <c r="UNX68" s="497"/>
      <c r="UNY68" s="497"/>
      <c r="UNZ68" s="497"/>
      <c r="UOA68" s="497"/>
      <c r="UOB68" s="497"/>
      <c r="UOC68" s="497"/>
      <c r="UOD68" s="497"/>
      <c r="UOE68" s="497"/>
      <c r="UOF68" s="497"/>
      <c r="UOG68" s="497"/>
      <c r="UOH68" s="497"/>
      <c r="UOI68" s="497"/>
      <c r="UOJ68" s="497"/>
      <c r="UOK68" s="497"/>
      <c r="UOL68" s="497"/>
      <c r="UOM68" s="497"/>
      <c r="UON68" s="497"/>
      <c r="UOO68" s="497"/>
      <c r="UOP68" s="497"/>
      <c r="UOQ68" s="497"/>
      <c r="UOR68" s="497"/>
      <c r="UOS68" s="497"/>
      <c r="UOT68" s="497"/>
      <c r="UOU68" s="497"/>
      <c r="UOV68" s="497"/>
      <c r="UOW68" s="497"/>
      <c r="UOX68" s="497"/>
      <c r="UOY68" s="497"/>
      <c r="UOZ68" s="497"/>
      <c r="UPA68" s="497"/>
      <c r="UPB68" s="497"/>
      <c r="UPC68" s="497"/>
      <c r="UPD68" s="497"/>
      <c r="UPE68" s="497"/>
      <c r="UPF68" s="497"/>
      <c r="UPG68" s="497"/>
      <c r="UPH68" s="497"/>
      <c r="UPI68" s="497"/>
      <c r="UPJ68" s="497"/>
      <c r="UPK68" s="497"/>
      <c r="UPL68" s="497"/>
      <c r="UPM68" s="497"/>
      <c r="UPN68" s="497"/>
      <c r="UPO68" s="497"/>
      <c r="UPP68" s="497"/>
      <c r="UPQ68" s="497"/>
      <c r="UPR68" s="497"/>
      <c r="UPS68" s="497"/>
      <c r="UPT68" s="497"/>
      <c r="UPU68" s="497"/>
      <c r="UPV68" s="497"/>
      <c r="UPW68" s="497"/>
      <c r="UPX68" s="497"/>
      <c r="UPY68" s="497"/>
      <c r="UPZ68" s="497"/>
      <c r="UQA68" s="497"/>
      <c r="UQB68" s="497"/>
      <c r="UQC68" s="497"/>
      <c r="UQD68" s="497"/>
      <c r="UQE68" s="497"/>
      <c r="UQF68" s="497"/>
      <c r="UQG68" s="497"/>
      <c r="UQH68" s="497"/>
      <c r="UQI68" s="497"/>
      <c r="UQJ68" s="497"/>
      <c r="UQK68" s="497"/>
      <c r="UQL68" s="497"/>
      <c r="UQM68" s="497"/>
      <c r="UQN68" s="497"/>
      <c r="UQO68" s="497"/>
      <c r="UQP68" s="497"/>
      <c r="UQQ68" s="497"/>
      <c r="UQR68" s="497"/>
      <c r="UQS68" s="497"/>
      <c r="UQT68" s="497"/>
      <c r="UQU68" s="497"/>
      <c r="UQV68" s="497"/>
      <c r="UQW68" s="497"/>
      <c r="UQX68" s="497"/>
      <c r="UQY68" s="497"/>
      <c r="UQZ68" s="497"/>
      <c r="URA68" s="497"/>
      <c r="URB68" s="497"/>
      <c r="URC68" s="497"/>
      <c r="URD68" s="497"/>
      <c r="URE68" s="497"/>
      <c r="URF68" s="497"/>
      <c r="URG68" s="497"/>
      <c r="URH68" s="497"/>
      <c r="URI68" s="497"/>
      <c r="URJ68" s="497"/>
      <c r="URK68" s="497"/>
      <c r="URL68" s="497"/>
      <c r="URM68" s="497"/>
      <c r="URN68" s="497"/>
      <c r="URO68" s="497"/>
      <c r="URP68" s="497"/>
      <c r="URQ68" s="497"/>
      <c r="URR68" s="497"/>
      <c r="URS68" s="497"/>
      <c r="URT68" s="497"/>
      <c r="URU68" s="497"/>
      <c r="URV68" s="497"/>
      <c r="URW68" s="497"/>
      <c r="URX68" s="497"/>
      <c r="URY68" s="497"/>
      <c r="URZ68" s="497"/>
      <c r="USA68" s="497"/>
      <c r="USB68" s="497"/>
      <c r="USC68" s="497"/>
      <c r="USD68" s="497"/>
      <c r="USE68" s="497"/>
      <c r="USF68" s="497"/>
      <c r="USG68" s="497"/>
      <c r="USH68" s="497"/>
      <c r="USI68" s="497"/>
      <c r="USJ68" s="497"/>
      <c r="USK68" s="497"/>
      <c r="USL68" s="497"/>
      <c r="USM68" s="497"/>
      <c r="USN68" s="497"/>
      <c r="USO68" s="497"/>
      <c r="USP68" s="497"/>
      <c r="USQ68" s="497"/>
      <c r="USR68" s="497"/>
      <c r="USS68" s="497"/>
      <c r="UST68" s="497"/>
      <c r="USU68" s="497"/>
      <c r="USV68" s="497"/>
      <c r="USW68" s="497"/>
      <c r="USX68" s="497"/>
      <c r="USY68" s="497"/>
      <c r="USZ68" s="497"/>
      <c r="UTA68" s="497"/>
      <c r="UTB68" s="497"/>
      <c r="UTC68" s="497"/>
      <c r="UTD68" s="497"/>
      <c r="UTE68" s="497"/>
      <c r="UTF68" s="497"/>
      <c r="UTG68" s="497"/>
      <c r="UTH68" s="497"/>
      <c r="UTI68" s="497"/>
      <c r="UTJ68" s="497"/>
      <c r="UTK68" s="497"/>
      <c r="UTL68" s="497"/>
      <c r="UTM68" s="497"/>
      <c r="UTN68" s="497"/>
      <c r="UTO68" s="497"/>
      <c r="UTP68" s="497"/>
      <c r="UTQ68" s="497"/>
      <c r="UTR68" s="497"/>
      <c r="UTS68" s="497"/>
      <c r="UTT68" s="497"/>
      <c r="UTU68" s="497"/>
      <c r="UTV68" s="497"/>
      <c r="UTW68" s="497"/>
      <c r="UTX68" s="497"/>
      <c r="UTY68" s="497"/>
      <c r="UTZ68" s="497"/>
      <c r="UUA68" s="497"/>
      <c r="UUB68" s="497"/>
      <c r="UUC68" s="497"/>
      <c r="UUD68" s="497"/>
      <c r="UUE68" s="497"/>
      <c r="UUF68" s="497"/>
      <c r="UUG68" s="497"/>
      <c r="UUH68" s="497"/>
      <c r="UUI68" s="497"/>
      <c r="UUJ68" s="497"/>
      <c r="UUK68" s="497"/>
      <c r="UUL68" s="497"/>
      <c r="UUM68" s="497"/>
      <c r="UUN68" s="497"/>
      <c r="UUO68" s="497"/>
      <c r="UUP68" s="497"/>
      <c r="UUQ68" s="497"/>
      <c r="UUR68" s="497"/>
      <c r="UUS68" s="497"/>
      <c r="UUT68" s="497"/>
      <c r="UUU68" s="497"/>
      <c r="UUV68" s="497"/>
      <c r="UUW68" s="497"/>
      <c r="UUX68" s="497"/>
      <c r="UUY68" s="497"/>
      <c r="UUZ68" s="497"/>
      <c r="UVA68" s="497"/>
      <c r="UVB68" s="497"/>
      <c r="UVC68" s="497"/>
      <c r="UVD68" s="497"/>
      <c r="UVE68" s="497"/>
      <c r="UVF68" s="497"/>
      <c r="UVG68" s="497"/>
      <c r="UVH68" s="497"/>
      <c r="UVI68" s="497"/>
      <c r="UVJ68" s="497"/>
      <c r="UVK68" s="497"/>
      <c r="UVL68" s="497"/>
      <c r="UVM68" s="497"/>
      <c r="UVN68" s="497"/>
      <c r="UVO68" s="497"/>
      <c r="UVP68" s="497"/>
      <c r="UVQ68" s="497"/>
      <c r="UVR68" s="497"/>
      <c r="UVS68" s="497"/>
      <c r="UVT68" s="497"/>
      <c r="UVU68" s="497"/>
      <c r="UVV68" s="497"/>
      <c r="UVW68" s="497"/>
      <c r="UVX68" s="497"/>
      <c r="UVY68" s="497"/>
      <c r="UVZ68" s="497"/>
      <c r="UWA68" s="497"/>
      <c r="UWB68" s="497"/>
      <c r="UWC68" s="497"/>
      <c r="UWD68" s="497"/>
      <c r="UWE68" s="497"/>
      <c r="UWF68" s="497"/>
      <c r="UWG68" s="497"/>
      <c r="UWH68" s="497"/>
      <c r="UWI68" s="497"/>
      <c r="UWJ68" s="497"/>
      <c r="UWK68" s="497"/>
      <c r="UWL68" s="497"/>
      <c r="UWM68" s="497"/>
      <c r="UWN68" s="497"/>
      <c r="UWO68" s="497"/>
      <c r="UWP68" s="497"/>
      <c r="UWQ68" s="497"/>
      <c r="UWR68" s="497"/>
      <c r="UWS68" s="497"/>
      <c r="UWT68" s="497"/>
      <c r="UWU68" s="497"/>
      <c r="UWV68" s="497"/>
      <c r="UWW68" s="497"/>
      <c r="UWX68" s="497"/>
      <c r="UWY68" s="497"/>
      <c r="UWZ68" s="497"/>
      <c r="UXA68" s="497"/>
      <c r="UXB68" s="497"/>
      <c r="UXC68" s="497"/>
      <c r="UXD68" s="497"/>
      <c r="UXE68" s="497"/>
      <c r="UXF68" s="497"/>
      <c r="UXG68" s="497"/>
      <c r="UXH68" s="497"/>
      <c r="UXI68" s="497"/>
      <c r="UXJ68" s="497"/>
      <c r="UXK68" s="497"/>
      <c r="UXL68" s="497"/>
      <c r="UXM68" s="497"/>
      <c r="UXN68" s="497"/>
      <c r="UXO68" s="497"/>
      <c r="UXP68" s="497"/>
      <c r="UXQ68" s="497"/>
      <c r="UXR68" s="497"/>
      <c r="UXS68" s="497"/>
      <c r="UXT68" s="497"/>
      <c r="UXU68" s="497"/>
      <c r="UXV68" s="497"/>
      <c r="UXW68" s="497"/>
      <c r="UXX68" s="497"/>
      <c r="UXY68" s="497"/>
      <c r="UXZ68" s="497"/>
      <c r="UYA68" s="497"/>
      <c r="UYB68" s="497"/>
      <c r="UYC68" s="497"/>
      <c r="UYD68" s="497"/>
      <c r="UYE68" s="497"/>
      <c r="UYF68" s="497"/>
      <c r="UYG68" s="497"/>
      <c r="UYH68" s="497"/>
      <c r="UYI68" s="497"/>
      <c r="UYJ68" s="497"/>
      <c r="UYK68" s="497"/>
      <c r="UYL68" s="497"/>
      <c r="UYM68" s="497"/>
      <c r="UYN68" s="497"/>
      <c r="UYO68" s="497"/>
      <c r="UYP68" s="497"/>
      <c r="UYQ68" s="497"/>
      <c r="UYR68" s="497"/>
      <c r="UYS68" s="497"/>
      <c r="UYT68" s="497"/>
      <c r="UYU68" s="497"/>
      <c r="UYV68" s="497"/>
      <c r="UYW68" s="497"/>
      <c r="UYX68" s="497"/>
      <c r="UYY68" s="497"/>
      <c r="UYZ68" s="497"/>
      <c r="UZA68" s="497"/>
      <c r="UZB68" s="497"/>
      <c r="UZC68" s="497"/>
      <c r="UZD68" s="497"/>
      <c r="UZE68" s="497"/>
      <c r="UZF68" s="497"/>
      <c r="UZG68" s="497"/>
      <c r="UZH68" s="497"/>
      <c r="UZI68" s="497"/>
      <c r="UZJ68" s="497"/>
      <c r="UZK68" s="497"/>
      <c r="UZL68" s="497"/>
      <c r="UZM68" s="497"/>
      <c r="UZN68" s="497"/>
      <c r="UZO68" s="497"/>
      <c r="UZP68" s="497"/>
      <c r="UZQ68" s="497"/>
      <c r="UZR68" s="497"/>
      <c r="UZS68" s="497"/>
      <c r="UZT68" s="497"/>
      <c r="UZU68" s="497"/>
      <c r="UZV68" s="497"/>
      <c r="UZW68" s="497"/>
      <c r="UZX68" s="497"/>
      <c r="UZY68" s="497"/>
      <c r="UZZ68" s="497"/>
      <c r="VAA68" s="497"/>
      <c r="VAB68" s="497"/>
      <c r="VAC68" s="497"/>
      <c r="VAD68" s="497"/>
      <c r="VAE68" s="497"/>
      <c r="VAF68" s="497"/>
      <c r="VAG68" s="497"/>
      <c r="VAH68" s="497"/>
      <c r="VAI68" s="497"/>
      <c r="VAJ68" s="497"/>
      <c r="VAK68" s="497"/>
      <c r="VAL68" s="497"/>
      <c r="VAM68" s="497"/>
      <c r="VAN68" s="497"/>
      <c r="VAO68" s="497"/>
      <c r="VAP68" s="497"/>
      <c r="VAQ68" s="497"/>
      <c r="VAR68" s="497"/>
      <c r="VAS68" s="497"/>
      <c r="VAT68" s="497"/>
      <c r="VAU68" s="497"/>
      <c r="VAV68" s="497"/>
      <c r="VAW68" s="497"/>
      <c r="VAX68" s="497"/>
      <c r="VAY68" s="497"/>
      <c r="VAZ68" s="497"/>
      <c r="VBA68" s="497"/>
      <c r="VBB68" s="497"/>
      <c r="VBC68" s="497"/>
      <c r="VBD68" s="497"/>
      <c r="VBE68" s="497"/>
      <c r="VBF68" s="497"/>
      <c r="VBG68" s="497"/>
      <c r="VBH68" s="497"/>
      <c r="VBI68" s="497"/>
      <c r="VBJ68" s="497"/>
      <c r="VBK68" s="497"/>
      <c r="VBL68" s="497"/>
      <c r="VBM68" s="497"/>
      <c r="VBN68" s="497"/>
      <c r="VBO68" s="497"/>
      <c r="VBP68" s="497"/>
      <c r="VBQ68" s="497"/>
      <c r="VBR68" s="497"/>
      <c r="VBS68" s="497"/>
      <c r="VBT68" s="497"/>
      <c r="VBU68" s="497"/>
      <c r="VBV68" s="497"/>
      <c r="VBW68" s="497"/>
      <c r="VBX68" s="497"/>
      <c r="VBY68" s="497"/>
      <c r="VBZ68" s="497"/>
      <c r="VCA68" s="497"/>
      <c r="VCB68" s="497"/>
      <c r="VCC68" s="497"/>
      <c r="VCD68" s="497"/>
      <c r="VCE68" s="497"/>
      <c r="VCF68" s="497"/>
      <c r="VCG68" s="497"/>
      <c r="VCH68" s="497"/>
      <c r="VCI68" s="497"/>
      <c r="VCJ68" s="497"/>
      <c r="VCK68" s="497"/>
      <c r="VCL68" s="497"/>
      <c r="VCM68" s="497"/>
      <c r="VCN68" s="497"/>
      <c r="VCO68" s="497"/>
      <c r="VCP68" s="497"/>
      <c r="VCQ68" s="497"/>
      <c r="VCR68" s="497"/>
      <c r="VCS68" s="497"/>
      <c r="VCT68" s="497"/>
      <c r="VCU68" s="497"/>
      <c r="VCV68" s="497"/>
      <c r="VCW68" s="497"/>
      <c r="VCX68" s="497"/>
      <c r="VCY68" s="497"/>
      <c r="VCZ68" s="497"/>
      <c r="VDA68" s="497"/>
      <c r="VDB68" s="497"/>
      <c r="VDC68" s="497"/>
      <c r="VDD68" s="497"/>
      <c r="VDE68" s="497"/>
      <c r="VDF68" s="497"/>
      <c r="VDG68" s="497"/>
      <c r="VDH68" s="497"/>
      <c r="VDI68" s="497"/>
      <c r="VDJ68" s="497"/>
      <c r="VDK68" s="497"/>
      <c r="VDL68" s="497"/>
      <c r="VDM68" s="497"/>
      <c r="VDN68" s="497"/>
      <c r="VDO68" s="497"/>
      <c r="VDP68" s="497"/>
      <c r="VDQ68" s="497"/>
      <c r="VDR68" s="497"/>
      <c r="VDS68" s="497"/>
      <c r="VDT68" s="497"/>
      <c r="VDU68" s="497"/>
      <c r="VDV68" s="497"/>
      <c r="VDW68" s="497"/>
      <c r="VDX68" s="497"/>
      <c r="VDY68" s="497"/>
      <c r="VDZ68" s="497"/>
      <c r="VEA68" s="497"/>
      <c r="VEB68" s="497"/>
      <c r="VEC68" s="497"/>
      <c r="VED68" s="497"/>
      <c r="VEE68" s="497"/>
      <c r="VEF68" s="497"/>
      <c r="VEG68" s="497"/>
      <c r="VEH68" s="497"/>
      <c r="VEI68" s="497"/>
      <c r="VEJ68" s="497"/>
      <c r="VEK68" s="497"/>
      <c r="VEL68" s="497"/>
      <c r="VEM68" s="497"/>
      <c r="VEN68" s="497"/>
      <c r="VEO68" s="497"/>
      <c r="VEP68" s="497"/>
      <c r="VEQ68" s="497"/>
      <c r="VER68" s="497"/>
      <c r="VES68" s="497"/>
      <c r="VET68" s="497"/>
      <c r="VEU68" s="497"/>
      <c r="VEV68" s="497"/>
      <c r="VEW68" s="497"/>
      <c r="VEX68" s="497"/>
      <c r="VEY68" s="497"/>
      <c r="VEZ68" s="497"/>
      <c r="VFA68" s="497"/>
      <c r="VFB68" s="497"/>
      <c r="VFC68" s="497"/>
      <c r="VFD68" s="497"/>
      <c r="VFE68" s="497"/>
      <c r="VFF68" s="497"/>
      <c r="VFG68" s="497"/>
      <c r="VFH68" s="497"/>
      <c r="VFI68" s="497"/>
      <c r="VFJ68" s="497"/>
      <c r="VFK68" s="497"/>
      <c r="VFL68" s="497"/>
      <c r="VFM68" s="497"/>
      <c r="VFN68" s="497"/>
      <c r="VFO68" s="497"/>
      <c r="VFP68" s="497"/>
      <c r="VFQ68" s="497"/>
      <c r="VFR68" s="497"/>
      <c r="VFS68" s="497"/>
      <c r="VFT68" s="497"/>
      <c r="VFU68" s="497"/>
      <c r="VFV68" s="497"/>
      <c r="VFW68" s="497"/>
      <c r="VFX68" s="497"/>
      <c r="VFY68" s="497"/>
      <c r="VFZ68" s="497"/>
      <c r="VGA68" s="497"/>
      <c r="VGB68" s="497"/>
      <c r="VGC68" s="497"/>
      <c r="VGD68" s="497"/>
      <c r="VGE68" s="497"/>
      <c r="VGF68" s="497"/>
      <c r="VGG68" s="497"/>
      <c r="VGH68" s="497"/>
      <c r="VGI68" s="497"/>
      <c r="VGJ68" s="497"/>
      <c r="VGK68" s="497"/>
      <c r="VGL68" s="497"/>
      <c r="VGM68" s="497"/>
      <c r="VGN68" s="497"/>
      <c r="VGO68" s="497"/>
      <c r="VGP68" s="497"/>
      <c r="VGQ68" s="497"/>
      <c r="VGR68" s="497"/>
      <c r="VGS68" s="497"/>
      <c r="VGT68" s="497"/>
      <c r="VGU68" s="497"/>
      <c r="VGV68" s="497"/>
      <c r="VGW68" s="497"/>
      <c r="VGX68" s="497"/>
      <c r="VGY68" s="497"/>
      <c r="VGZ68" s="497"/>
      <c r="VHA68" s="497"/>
      <c r="VHB68" s="497"/>
      <c r="VHC68" s="497"/>
      <c r="VHD68" s="497"/>
      <c r="VHE68" s="497"/>
      <c r="VHF68" s="497"/>
      <c r="VHG68" s="497"/>
      <c r="VHH68" s="497"/>
      <c r="VHI68" s="497"/>
      <c r="VHJ68" s="497"/>
      <c r="VHK68" s="497"/>
      <c r="VHL68" s="497"/>
      <c r="VHM68" s="497"/>
      <c r="VHN68" s="497"/>
      <c r="VHO68" s="497"/>
      <c r="VHP68" s="497"/>
      <c r="VHQ68" s="497"/>
      <c r="VHR68" s="497"/>
      <c r="VHS68" s="497"/>
      <c r="VHT68" s="497"/>
      <c r="VHU68" s="497"/>
      <c r="VHV68" s="497"/>
      <c r="VHW68" s="497"/>
      <c r="VHX68" s="497"/>
      <c r="VHY68" s="497"/>
      <c r="VHZ68" s="497"/>
      <c r="VIA68" s="497"/>
      <c r="VIB68" s="497"/>
      <c r="VIC68" s="497"/>
      <c r="VID68" s="497"/>
      <c r="VIE68" s="497"/>
      <c r="VIF68" s="497"/>
      <c r="VIG68" s="497"/>
      <c r="VIH68" s="497"/>
      <c r="VII68" s="497"/>
      <c r="VIJ68" s="497"/>
      <c r="VIK68" s="497"/>
      <c r="VIL68" s="497"/>
      <c r="VIM68" s="497"/>
      <c r="VIN68" s="497"/>
      <c r="VIO68" s="497"/>
      <c r="VIP68" s="497"/>
      <c r="VIQ68" s="497"/>
      <c r="VIR68" s="497"/>
      <c r="VIS68" s="497"/>
      <c r="VIT68" s="497"/>
      <c r="VIU68" s="497"/>
      <c r="VIV68" s="497"/>
      <c r="VIW68" s="497"/>
      <c r="VIX68" s="497"/>
      <c r="VIY68" s="497"/>
      <c r="VIZ68" s="497"/>
      <c r="VJA68" s="497"/>
      <c r="VJB68" s="497"/>
      <c r="VJC68" s="497"/>
      <c r="VJD68" s="497"/>
      <c r="VJE68" s="497"/>
      <c r="VJF68" s="497"/>
      <c r="VJG68" s="497"/>
      <c r="VJH68" s="497"/>
      <c r="VJI68" s="497"/>
      <c r="VJJ68" s="497"/>
      <c r="VJK68" s="497"/>
      <c r="VJL68" s="497"/>
      <c r="VJM68" s="497"/>
      <c r="VJN68" s="497"/>
      <c r="VJO68" s="497"/>
      <c r="VJP68" s="497"/>
      <c r="VJQ68" s="497"/>
      <c r="VJR68" s="497"/>
      <c r="VJS68" s="497"/>
      <c r="VJT68" s="497"/>
      <c r="VJU68" s="497"/>
      <c r="VJV68" s="497"/>
      <c r="VJW68" s="497"/>
      <c r="VJX68" s="497"/>
      <c r="VJY68" s="497"/>
      <c r="VJZ68" s="497"/>
      <c r="VKA68" s="497"/>
      <c r="VKB68" s="497"/>
      <c r="VKC68" s="497"/>
      <c r="VKD68" s="497"/>
      <c r="VKE68" s="497"/>
      <c r="VKF68" s="497"/>
      <c r="VKG68" s="497"/>
      <c r="VKH68" s="497"/>
      <c r="VKI68" s="497"/>
      <c r="VKJ68" s="497"/>
      <c r="VKK68" s="497"/>
      <c r="VKL68" s="497"/>
      <c r="VKM68" s="497"/>
      <c r="VKN68" s="497"/>
      <c r="VKO68" s="497"/>
      <c r="VKP68" s="497"/>
      <c r="VKQ68" s="497"/>
      <c r="VKR68" s="497"/>
      <c r="VKS68" s="497"/>
      <c r="VKT68" s="497"/>
      <c r="VKU68" s="497"/>
      <c r="VKV68" s="497"/>
      <c r="VKW68" s="497"/>
      <c r="VKX68" s="497"/>
      <c r="VKY68" s="497"/>
      <c r="VKZ68" s="497"/>
      <c r="VLA68" s="497"/>
      <c r="VLB68" s="497"/>
      <c r="VLC68" s="497"/>
      <c r="VLD68" s="497"/>
      <c r="VLE68" s="497"/>
      <c r="VLF68" s="497"/>
      <c r="VLG68" s="497"/>
      <c r="VLH68" s="497"/>
      <c r="VLI68" s="497"/>
      <c r="VLJ68" s="497"/>
      <c r="VLK68" s="497"/>
      <c r="VLL68" s="497"/>
      <c r="VLM68" s="497"/>
      <c r="VLN68" s="497"/>
      <c r="VLO68" s="497"/>
      <c r="VLP68" s="497"/>
      <c r="VLQ68" s="497"/>
      <c r="VLR68" s="497"/>
      <c r="VLS68" s="497"/>
      <c r="VLT68" s="497"/>
      <c r="VLU68" s="497"/>
      <c r="VLV68" s="497"/>
      <c r="VLW68" s="497"/>
      <c r="VLX68" s="497"/>
      <c r="VLY68" s="497"/>
      <c r="VLZ68" s="497"/>
      <c r="VMA68" s="497"/>
      <c r="VMB68" s="497"/>
      <c r="VMC68" s="497"/>
      <c r="VMD68" s="497"/>
      <c r="VME68" s="497"/>
      <c r="VMF68" s="497"/>
      <c r="VMG68" s="497"/>
      <c r="VMH68" s="497"/>
      <c r="VMI68" s="497"/>
      <c r="VMJ68" s="497"/>
      <c r="VMK68" s="497"/>
      <c r="VML68" s="497"/>
      <c r="VMM68" s="497"/>
      <c r="VMN68" s="497"/>
      <c r="VMO68" s="497"/>
      <c r="VMP68" s="497"/>
      <c r="VMQ68" s="497"/>
      <c r="VMR68" s="497"/>
      <c r="VMS68" s="497"/>
      <c r="VMT68" s="497"/>
      <c r="VMU68" s="497"/>
      <c r="VMV68" s="497"/>
      <c r="VMW68" s="497"/>
      <c r="VMX68" s="497"/>
      <c r="VMY68" s="497"/>
      <c r="VMZ68" s="497"/>
      <c r="VNA68" s="497"/>
      <c r="VNB68" s="497"/>
      <c r="VNC68" s="497"/>
      <c r="VND68" s="497"/>
      <c r="VNE68" s="497"/>
      <c r="VNF68" s="497"/>
      <c r="VNG68" s="497"/>
      <c r="VNH68" s="497"/>
      <c r="VNI68" s="497"/>
      <c r="VNJ68" s="497"/>
      <c r="VNK68" s="497"/>
      <c r="VNL68" s="497"/>
      <c r="VNM68" s="497"/>
      <c r="VNN68" s="497"/>
      <c r="VNO68" s="497"/>
      <c r="VNP68" s="497"/>
      <c r="VNQ68" s="497"/>
      <c r="VNR68" s="497"/>
      <c r="VNS68" s="497"/>
      <c r="VNT68" s="497"/>
      <c r="VNU68" s="497"/>
      <c r="VNV68" s="497"/>
      <c r="VNW68" s="497"/>
      <c r="VNX68" s="497"/>
      <c r="VNY68" s="497"/>
      <c r="VNZ68" s="497"/>
      <c r="VOA68" s="497"/>
      <c r="VOB68" s="497"/>
      <c r="VOC68" s="497"/>
      <c r="VOD68" s="497"/>
      <c r="VOE68" s="497"/>
      <c r="VOF68" s="497"/>
      <c r="VOG68" s="497"/>
      <c r="VOH68" s="497"/>
      <c r="VOI68" s="497"/>
      <c r="VOJ68" s="497"/>
      <c r="VOK68" s="497"/>
      <c r="VOL68" s="497"/>
      <c r="VOM68" s="497"/>
      <c r="VON68" s="497"/>
      <c r="VOO68" s="497"/>
      <c r="VOP68" s="497"/>
      <c r="VOQ68" s="497"/>
      <c r="VOR68" s="497"/>
      <c r="VOS68" s="497"/>
      <c r="VOT68" s="497"/>
      <c r="VOU68" s="497"/>
      <c r="VOV68" s="497"/>
      <c r="VOW68" s="497"/>
      <c r="VOX68" s="497"/>
      <c r="VOY68" s="497"/>
      <c r="VOZ68" s="497"/>
      <c r="VPA68" s="497"/>
      <c r="VPB68" s="497"/>
      <c r="VPC68" s="497"/>
      <c r="VPD68" s="497"/>
      <c r="VPE68" s="497"/>
      <c r="VPF68" s="497"/>
      <c r="VPG68" s="497"/>
      <c r="VPH68" s="497"/>
      <c r="VPI68" s="497"/>
      <c r="VPJ68" s="497"/>
      <c r="VPK68" s="497"/>
      <c r="VPL68" s="497"/>
      <c r="VPM68" s="497"/>
      <c r="VPN68" s="497"/>
      <c r="VPO68" s="497"/>
      <c r="VPP68" s="497"/>
      <c r="VPQ68" s="497"/>
      <c r="VPR68" s="497"/>
      <c r="VPS68" s="497"/>
      <c r="VPT68" s="497"/>
      <c r="VPU68" s="497"/>
      <c r="VPV68" s="497"/>
      <c r="VPW68" s="497"/>
      <c r="VPX68" s="497"/>
      <c r="VPY68" s="497"/>
      <c r="VPZ68" s="497"/>
      <c r="VQA68" s="497"/>
      <c r="VQB68" s="497"/>
      <c r="VQC68" s="497"/>
      <c r="VQD68" s="497"/>
      <c r="VQE68" s="497"/>
      <c r="VQF68" s="497"/>
      <c r="VQG68" s="497"/>
      <c r="VQH68" s="497"/>
      <c r="VQI68" s="497"/>
      <c r="VQJ68" s="497"/>
      <c r="VQK68" s="497"/>
      <c r="VQL68" s="497"/>
      <c r="VQM68" s="497"/>
      <c r="VQN68" s="497"/>
      <c r="VQO68" s="497"/>
      <c r="VQP68" s="497"/>
      <c r="VQQ68" s="497"/>
      <c r="VQR68" s="497"/>
      <c r="VQS68" s="497"/>
      <c r="VQT68" s="497"/>
      <c r="VQU68" s="497"/>
      <c r="VQV68" s="497"/>
      <c r="VQW68" s="497"/>
      <c r="VQX68" s="497"/>
      <c r="VQY68" s="497"/>
      <c r="VQZ68" s="497"/>
      <c r="VRA68" s="497"/>
      <c r="VRB68" s="497"/>
      <c r="VRC68" s="497"/>
      <c r="VRD68" s="497"/>
      <c r="VRE68" s="497"/>
      <c r="VRF68" s="497"/>
      <c r="VRG68" s="497"/>
      <c r="VRH68" s="497"/>
      <c r="VRI68" s="497"/>
      <c r="VRJ68" s="497"/>
      <c r="VRK68" s="497"/>
      <c r="VRL68" s="497"/>
      <c r="VRM68" s="497"/>
      <c r="VRN68" s="497"/>
      <c r="VRO68" s="497"/>
      <c r="VRP68" s="497"/>
      <c r="VRQ68" s="497"/>
      <c r="VRR68" s="497"/>
      <c r="VRS68" s="497"/>
      <c r="VRT68" s="497"/>
      <c r="VRU68" s="497"/>
      <c r="VRV68" s="497"/>
      <c r="VRW68" s="497"/>
      <c r="VRX68" s="497"/>
      <c r="VRY68" s="497"/>
      <c r="VRZ68" s="497"/>
      <c r="VSA68" s="497"/>
      <c r="VSB68" s="497"/>
      <c r="VSC68" s="497"/>
      <c r="VSD68" s="497"/>
      <c r="VSE68" s="497"/>
      <c r="VSF68" s="497"/>
      <c r="VSG68" s="497"/>
      <c r="VSH68" s="497"/>
      <c r="VSI68" s="497"/>
      <c r="VSJ68" s="497"/>
      <c r="VSK68" s="497"/>
      <c r="VSL68" s="497"/>
      <c r="VSM68" s="497"/>
      <c r="VSN68" s="497"/>
      <c r="VSO68" s="497"/>
      <c r="VSP68" s="497"/>
      <c r="VSQ68" s="497"/>
      <c r="VSR68" s="497"/>
      <c r="VSS68" s="497"/>
      <c r="VST68" s="497"/>
      <c r="VSU68" s="497"/>
      <c r="VSV68" s="497"/>
      <c r="VSW68" s="497"/>
      <c r="VSX68" s="497"/>
      <c r="VSY68" s="497"/>
      <c r="VSZ68" s="497"/>
      <c r="VTA68" s="497"/>
      <c r="VTB68" s="497"/>
      <c r="VTC68" s="497"/>
      <c r="VTD68" s="497"/>
      <c r="VTE68" s="497"/>
      <c r="VTF68" s="497"/>
      <c r="VTG68" s="497"/>
      <c r="VTH68" s="497"/>
      <c r="VTI68" s="497"/>
      <c r="VTJ68" s="497"/>
      <c r="VTK68" s="497"/>
      <c r="VTL68" s="497"/>
      <c r="VTM68" s="497"/>
      <c r="VTN68" s="497"/>
      <c r="VTO68" s="497"/>
      <c r="VTP68" s="497"/>
      <c r="VTQ68" s="497"/>
      <c r="VTR68" s="497"/>
      <c r="VTS68" s="497"/>
      <c r="VTT68" s="497"/>
      <c r="VTU68" s="497"/>
      <c r="VTV68" s="497"/>
      <c r="VTW68" s="497"/>
      <c r="VTX68" s="497"/>
      <c r="VTY68" s="497"/>
      <c r="VTZ68" s="497"/>
      <c r="VUA68" s="497"/>
      <c r="VUB68" s="497"/>
      <c r="VUC68" s="497"/>
      <c r="VUD68" s="497"/>
      <c r="VUE68" s="497"/>
      <c r="VUF68" s="497"/>
      <c r="VUG68" s="497"/>
      <c r="VUH68" s="497"/>
      <c r="VUI68" s="497"/>
      <c r="VUJ68" s="497"/>
      <c r="VUK68" s="497"/>
      <c r="VUL68" s="497"/>
      <c r="VUM68" s="497"/>
      <c r="VUN68" s="497"/>
      <c r="VUO68" s="497"/>
      <c r="VUP68" s="497"/>
      <c r="VUQ68" s="497"/>
      <c r="VUR68" s="497"/>
      <c r="VUS68" s="497"/>
      <c r="VUT68" s="497"/>
      <c r="VUU68" s="497"/>
      <c r="VUV68" s="497"/>
      <c r="VUW68" s="497"/>
      <c r="VUX68" s="497"/>
      <c r="VUY68" s="497"/>
      <c r="VUZ68" s="497"/>
      <c r="VVA68" s="497"/>
      <c r="VVB68" s="497"/>
      <c r="VVC68" s="497"/>
      <c r="VVD68" s="497"/>
      <c r="VVE68" s="497"/>
      <c r="VVF68" s="497"/>
      <c r="VVG68" s="497"/>
      <c r="VVH68" s="497"/>
      <c r="VVI68" s="497"/>
      <c r="VVJ68" s="497"/>
      <c r="VVK68" s="497"/>
      <c r="VVL68" s="497"/>
      <c r="VVM68" s="497"/>
      <c r="VVN68" s="497"/>
      <c r="VVO68" s="497"/>
      <c r="VVP68" s="497"/>
      <c r="VVQ68" s="497"/>
      <c r="VVR68" s="497"/>
      <c r="VVS68" s="497"/>
      <c r="VVT68" s="497"/>
      <c r="VVU68" s="497"/>
      <c r="VVV68" s="497"/>
      <c r="VVW68" s="497"/>
      <c r="VVX68" s="497"/>
      <c r="VVY68" s="497"/>
      <c r="VVZ68" s="497"/>
      <c r="VWA68" s="497"/>
      <c r="VWB68" s="497"/>
      <c r="VWC68" s="497"/>
      <c r="VWD68" s="497"/>
      <c r="VWE68" s="497"/>
      <c r="VWF68" s="497"/>
      <c r="VWG68" s="497"/>
      <c r="VWH68" s="497"/>
      <c r="VWI68" s="497"/>
      <c r="VWJ68" s="497"/>
      <c r="VWK68" s="497"/>
      <c r="VWL68" s="497"/>
      <c r="VWM68" s="497"/>
      <c r="VWN68" s="497"/>
      <c r="VWO68" s="497"/>
      <c r="VWP68" s="497"/>
      <c r="VWQ68" s="497"/>
      <c r="VWR68" s="497"/>
      <c r="VWS68" s="497"/>
      <c r="VWT68" s="497"/>
      <c r="VWU68" s="497"/>
      <c r="VWV68" s="497"/>
      <c r="VWW68" s="497"/>
      <c r="VWX68" s="497"/>
      <c r="VWY68" s="497"/>
      <c r="VWZ68" s="497"/>
      <c r="VXA68" s="497"/>
      <c r="VXB68" s="497"/>
      <c r="VXC68" s="497"/>
      <c r="VXD68" s="497"/>
      <c r="VXE68" s="497"/>
      <c r="VXF68" s="497"/>
      <c r="VXG68" s="497"/>
      <c r="VXH68" s="497"/>
      <c r="VXI68" s="497"/>
      <c r="VXJ68" s="497"/>
      <c r="VXK68" s="497"/>
      <c r="VXL68" s="497"/>
      <c r="VXM68" s="497"/>
      <c r="VXN68" s="497"/>
      <c r="VXO68" s="497"/>
      <c r="VXP68" s="497"/>
      <c r="VXQ68" s="497"/>
      <c r="VXR68" s="497"/>
      <c r="VXS68" s="497"/>
      <c r="VXT68" s="497"/>
      <c r="VXU68" s="497"/>
      <c r="VXV68" s="497"/>
      <c r="VXW68" s="497"/>
      <c r="VXX68" s="497"/>
      <c r="VXY68" s="497"/>
      <c r="VXZ68" s="497"/>
      <c r="VYA68" s="497"/>
      <c r="VYB68" s="497"/>
      <c r="VYC68" s="497"/>
      <c r="VYD68" s="497"/>
      <c r="VYE68" s="497"/>
      <c r="VYF68" s="497"/>
      <c r="VYG68" s="497"/>
      <c r="VYH68" s="497"/>
      <c r="VYI68" s="497"/>
      <c r="VYJ68" s="497"/>
      <c r="VYK68" s="497"/>
      <c r="VYL68" s="497"/>
      <c r="VYM68" s="497"/>
      <c r="VYN68" s="497"/>
      <c r="VYO68" s="497"/>
      <c r="VYP68" s="497"/>
      <c r="VYQ68" s="497"/>
      <c r="VYR68" s="497"/>
      <c r="VYS68" s="497"/>
      <c r="VYT68" s="497"/>
      <c r="VYU68" s="497"/>
      <c r="VYV68" s="497"/>
      <c r="VYW68" s="497"/>
      <c r="VYX68" s="497"/>
      <c r="VYY68" s="497"/>
      <c r="VYZ68" s="497"/>
      <c r="VZA68" s="497"/>
      <c r="VZB68" s="497"/>
      <c r="VZC68" s="497"/>
      <c r="VZD68" s="497"/>
      <c r="VZE68" s="497"/>
      <c r="VZF68" s="497"/>
      <c r="VZG68" s="497"/>
      <c r="VZH68" s="497"/>
      <c r="VZI68" s="497"/>
      <c r="VZJ68" s="497"/>
      <c r="VZK68" s="497"/>
      <c r="VZL68" s="497"/>
      <c r="VZM68" s="497"/>
      <c r="VZN68" s="497"/>
      <c r="VZO68" s="497"/>
      <c r="VZP68" s="497"/>
      <c r="VZQ68" s="497"/>
      <c r="VZR68" s="497"/>
      <c r="VZS68" s="497"/>
      <c r="VZT68" s="497"/>
      <c r="VZU68" s="497"/>
      <c r="VZV68" s="497"/>
      <c r="VZW68" s="497"/>
      <c r="VZX68" s="497"/>
      <c r="VZY68" s="497"/>
      <c r="VZZ68" s="497"/>
      <c r="WAA68" s="497"/>
      <c r="WAB68" s="497"/>
      <c r="WAC68" s="497"/>
      <c r="WAD68" s="497"/>
      <c r="WAE68" s="497"/>
      <c r="WAF68" s="497"/>
      <c r="WAG68" s="497"/>
      <c r="WAH68" s="497"/>
      <c r="WAI68" s="497"/>
      <c r="WAJ68" s="497"/>
      <c r="WAK68" s="497"/>
      <c r="WAL68" s="497"/>
      <c r="WAM68" s="497"/>
      <c r="WAN68" s="497"/>
      <c r="WAO68" s="497"/>
      <c r="WAP68" s="497"/>
      <c r="WAQ68" s="497"/>
      <c r="WAR68" s="497"/>
      <c r="WAS68" s="497"/>
      <c r="WAT68" s="497"/>
      <c r="WAU68" s="497"/>
      <c r="WAV68" s="497"/>
      <c r="WAW68" s="497"/>
      <c r="WAX68" s="497"/>
      <c r="WAY68" s="497"/>
      <c r="WAZ68" s="497"/>
      <c r="WBA68" s="497"/>
      <c r="WBB68" s="497"/>
      <c r="WBC68" s="497"/>
      <c r="WBD68" s="497"/>
      <c r="WBE68" s="497"/>
      <c r="WBF68" s="497"/>
      <c r="WBG68" s="497"/>
      <c r="WBH68" s="497"/>
      <c r="WBI68" s="497"/>
      <c r="WBJ68" s="497"/>
      <c r="WBK68" s="497"/>
      <c r="WBL68" s="497"/>
      <c r="WBM68" s="497"/>
      <c r="WBN68" s="497"/>
      <c r="WBO68" s="497"/>
      <c r="WBP68" s="497"/>
      <c r="WBQ68" s="497"/>
      <c r="WBR68" s="497"/>
      <c r="WBS68" s="497"/>
      <c r="WBT68" s="497"/>
      <c r="WBU68" s="497"/>
      <c r="WBV68" s="497"/>
      <c r="WBW68" s="497"/>
      <c r="WBX68" s="497"/>
      <c r="WBY68" s="497"/>
      <c r="WBZ68" s="497"/>
      <c r="WCA68" s="497"/>
      <c r="WCB68" s="497"/>
      <c r="WCC68" s="497"/>
      <c r="WCD68" s="497"/>
      <c r="WCE68" s="497"/>
      <c r="WCF68" s="497"/>
      <c r="WCG68" s="497"/>
      <c r="WCH68" s="497"/>
      <c r="WCI68" s="497"/>
      <c r="WCJ68" s="497"/>
      <c r="WCK68" s="497"/>
      <c r="WCL68" s="497"/>
      <c r="WCM68" s="497"/>
      <c r="WCN68" s="497"/>
      <c r="WCO68" s="497"/>
      <c r="WCP68" s="497"/>
      <c r="WCQ68" s="497"/>
      <c r="WCR68" s="497"/>
      <c r="WCS68" s="497"/>
      <c r="WCT68" s="497"/>
      <c r="WCU68" s="497"/>
      <c r="WCV68" s="497"/>
      <c r="WCW68" s="497"/>
      <c r="WCX68" s="497"/>
      <c r="WCY68" s="497"/>
      <c r="WCZ68" s="497"/>
      <c r="WDA68" s="497"/>
      <c r="WDB68" s="497"/>
      <c r="WDC68" s="497"/>
      <c r="WDD68" s="497"/>
      <c r="WDE68" s="497"/>
      <c r="WDF68" s="497"/>
      <c r="WDG68" s="497"/>
      <c r="WDH68" s="497"/>
      <c r="WDI68" s="497"/>
      <c r="WDJ68" s="497"/>
      <c r="WDK68" s="497"/>
      <c r="WDL68" s="497"/>
      <c r="WDM68" s="497"/>
      <c r="WDN68" s="497"/>
      <c r="WDO68" s="497"/>
      <c r="WDP68" s="497"/>
      <c r="WDQ68" s="497"/>
      <c r="WDR68" s="497"/>
      <c r="WDS68" s="497"/>
      <c r="WDT68" s="497"/>
      <c r="WDU68" s="497"/>
      <c r="WDV68" s="497"/>
      <c r="WDW68" s="497"/>
      <c r="WDX68" s="497"/>
      <c r="WDY68" s="497"/>
      <c r="WDZ68" s="497"/>
      <c r="WEA68" s="497"/>
      <c r="WEB68" s="497"/>
      <c r="WEC68" s="497"/>
      <c r="WED68" s="497"/>
      <c r="WEE68" s="497"/>
      <c r="WEF68" s="497"/>
      <c r="WEG68" s="497"/>
      <c r="WEH68" s="497"/>
      <c r="WEI68" s="497"/>
      <c r="WEJ68" s="497"/>
      <c r="WEK68" s="497"/>
      <c r="WEL68" s="497"/>
      <c r="WEM68" s="497"/>
      <c r="WEN68" s="497"/>
      <c r="WEO68" s="497"/>
      <c r="WEP68" s="497"/>
      <c r="WEQ68" s="497"/>
      <c r="WER68" s="497"/>
      <c r="WES68" s="497"/>
      <c r="WET68" s="497"/>
      <c r="WEU68" s="497"/>
      <c r="WEV68" s="497"/>
      <c r="WEW68" s="497"/>
      <c r="WEX68" s="497"/>
      <c r="WEY68" s="497"/>
      <c r="WEZ68" s="497"/>
      <c r="WFA68" s="497"/>
      <c r="WFB68" s="497"/>
      <c r="WFC68" s="497"/>
      <c r="WFD68" s="497"/>
      <c r="WFE68" s="497"/>
      <c r="WFF68" s="497"/>
      <c r="WFG68" s="497"/>
      <c r="WFH68" s="497"/>
      <c r="WFI68" s="497"/>
      <c r="WFJ68" s="497"/>
      <c r="WFK68" s="497"/>
      <c r="WFL68" s="497"/>
      <c r="WFM68" s="497"/>
      <c r="WFN68" s="497"/>
      <c r="WFO68" s="497"/>
      <c r="WFP68" s="497"/>
      <c r="WFQ68" s="497"/>
      <c r="WFR68" s="497"/>
      <c r="WFS68" s="497"/>
      <c r="WFT68" s="497"/>
      <c r="WFU68" s="497"/>
      <c r="WFV68" s="497"/>
      <c r="WFW68" s="497"/>
      <c r="WFX68" s="497"/>
      <c r="WFY68" s="497"/>
      <c r="WFZ68" s="497"/>
      <c r="WGA68" s="497"/>
      <c r="WGB68" s="497"/>
      <c r="WGC68" s="497"/>
      <c r="WGD68" s="497"/>
      <c r="WGE68" s="497"/>
      <c r="WGF68" s="497"/>
      <c r="WGG68" s="497"/>
      <c r="WGH68" s="497"/>
      <c r="WGI68" s="497"/>
      <c r="WGJ68" s="497"/>
      <c r="WGK68" s="497"/>
      <c r="WGL68" s="497"/>
      <c r="WGM68" s="497"/>
      <c r="WGN68" s="497"/>
      <c r="WGO68" s="497"/>
      <c r="WGP68" s="497"/>
      <c r="WGQ68" s="497"/>
      <c r="WGR68" s="497"/>
      <c r="WGS68" s="497"/>
      <c r="WGT68" s="497"/>
      <c r="WGU68" s="497"/>
      <c r="WGV68" s="497"/>
      <c r="WGW68" s="497"/>
      <c r="WGX68" s="497"/>
      <c r="WGY68" s="497"/>
      <c r="WGZ68" s="497"/>
      <c r="WHA68" s="497"/>
      <c r="WHB68" s="497"/>
      <c r="WHC68" s="497"/>
      <c r="WHD68" s="497"/>
      <c r="WHE68" s="497"/>
      <c r="WHF68" s="497"/>
      <c r="WHG68" s="497"/>
      <c r="WHH68" s="497"/>
      <c r="WHI68" s="497"/>
      <c r="WHJ68" s="497"/>
      <c r="WHK68" s="497"/>
      <c r="WHL68" s="497"/>
      <c r="WHM68" s="497"/>
      <c r="WHN68" s="497"/>
      <c r="WHO68" s="497"/>
      <c r="WHP68" s="497"/>
      <c r="WHQ68" s="497"/>
      <c r="WHR68" s="497"/>
      <c r="WHS68" s="497"/>
      <c r="WHT68" s="497"/>
      <c r="WHU68" s="497"/>
      <c r="WHV68" s="497"/>
      <c r="WHW68" s="497"/>
      <c r="WHX68" s="497"/>
      <c r="WHY68" s="497"/>
      <c r="WHZ68" s="497"/>
      <c r="WIA68" s="497"/>
      <c r="WIB68" s="497"/>
      <c r="WIC68" s="497"/>
      <c r="WID68" s="497"/>
      <c r="WIE68" s="497"/>
      <c r="WIF68" s="497"/>
      <c r="WIG68" s="497"/>
      <c r="WIH68" s="497"/>
      <c r="WII68" s="497"/>
      <c r="WIJ68" s="497"/>
      <c r="WIK68" s="497"/>
      <c r="WIL68" s="497"/>
      <c r="WIM68" s="497"/>
      <c r="WIN68" s="497"/>
      <c r="WIO68" s="497"/>
      <c r="WIP68" s="497"/>
      <c r="WIQ68" s="497"/>
      <c r="WIR68" s="497"/>
      <c r="WIS68" s="497"/>
      <c r="WIT68" s="497"/>
      <c r="WIU68" s="497"/>
      <c r="WIV68" s="497"/>
      <c r="WIW68" s="497"/>
      <c r="WIX68" s="497"/>
      <c r="WIY68" s="497"/>
      <c r="WIZ68" s="497"/>
      <c r="WJA68" s="497"/>
      <c r="WJB68" s="497"/>
      <c r="WJC68" s="497"/>
      <c r="WJD68" s="497"/>
      <c r="WJE68" s="497"/>
      <c r="WJF68" s="497"/>
      <c r="WJG68" s="497"/>
      <c r="WJH68" s="497"/>
      <c r="WJI68" s="497"/>
      <c r="WJJ68" s="497"/>
      <c r="WJK68" s="497"/>
      <c r="WJL68" s="497"/>
      <c r="WJM68" s="497"/>
      <c r="WJN68" s="497"/>
      <c r="WJO68" s="497"/>
      <c r="WJP68" s="497"/>
      <c r="WJQ68" s="497"/>
      <c r="WJR68" s="497"/>
      <c r="WJS68" s="497"/>
      <c r="WJT68" s="497"/>
      <c r="WJU68" s="497"/>
      <c r="WJV68" s="497"/>
      <c r="WJW68" s="497"/>
      <c r="WJX68" s="497"/>
      <c r="WJY68" s="497"/>
      <c r="WJZ68" s="497"/>
      <c r="WKA68" s="497"/>
      <c r="WKB68" s="497"/>
      <c r="WKC68" s="497"/>
      <c r="WKD68" s="497"/>
      <c r="WKE68" s="497"/>
      <c r="WKF68" s="497"/>
      <c r="WKG68" s="497"/>
      <c r="WKH68" s="497"/>
      <c r="WKI68" s="497"/>
      <c r="WKJ68" s="497"/>
      <c r="WKK68" s="497"/>
      <c r="WKL68" s="497"/>
      <c r="WKM68" s="497"/>
      <c r="WKN68" s="497"/>
      <c r="WKO68" s="497"/>
      <c r="WKP68" s="497"/>
      <c r="WKQ68" s="497"/>
      <c r="WKR68" s="497"/>
      <c r="WKS68" s="497"/>
      <c r="WKT68" s="497"/>
      <c r="WKU68" s="497"/>
      <c r="WKV68" s="497"/>
      <c r="WKW68" s="497"/>
      <c r="WKX68" s="497"/>
      <c r="WKY68" s="497"/>
      <c r="WKZ68" s="497"/>
      <c r="WLA68" s="497"/>
      <c r="WLB68" s="497"/>
      <c r="WLC68" s="497"/>
      <c r="WLD68" s="497"/>
      <c r="WLE68" s="497"/>
      <c r="WLF68" s="497"/>
      <c r="WLG68" s="497"/>
      <c r="WLH68" s="497"/>
      <c r="WLI68" s="497"/>
      <c r="WLJ68" s="497"/>
      <c r="WLK68" s="497"/>
      <c r="WLL68" s="497"/>
      <c r="WLM68" s="497"/>
      <c r="WLN68" s="497"/>
      <c r="WLO68" s="497"/>
      <c r="WLP68" s="497"/>
      <c r="WLQ68" s="497"/>
      <c r="WLR68" s="497"/>
      <c r="WLS68" s="497"/>
      <c r="WLT68" s="497"/>
      <c r="WLU68" s="497"/>
      <c r="WLV68" s="497"/>
      <c r="WLW68" s="497"/>
      <c r="WLX68" s="497"/>
      <c r="WLY68" s="497"/>
      <c r="WLZ68" s="497"/>
      <c r="WMA68" s="497"/>
      <c r="WMB68" s="497"/>
      <c r="WMC68" s="497"/>
      <c r="WMD68" s="497"/>
      <c r="WME68" s="497"/>
      <c r="WMF68" s="497"/>
      <c r="WMG68" s="497"/>
      <c r="WMH68" s="497"/>
      <c r="WMI68" s="497"/>
      <c r="WMJ68" s="497"/>
      <c r="WMK68" s="497"/>
      <c r="WML68" s="497"/>
      <c r="WMM68" s="497"/>
      <c r="WMN68" s="497"/>
      <c r="WMO68" s="497"/>
      <c r="WMP68" s="497"/>
      <c r="WMQ68" s="497"/>
      <c r="WMR68" s="497"/>
      <c r="WMS68" s="497"/>
      <c r="WMT68" s="497"/>
      <c r="WMU68" s="497"/>
      <c r="WMV68" s="497"/>
      <c r="WMW68" s="497"/>
      <c r="WMX68" s="497"/>
      <c r="WMY68" s="497"/>
      <c r="WMZ68" s="497"/>
      <c r="WNA68" s="497"/>
      <c r="WNB68" s="497"/>
      <c r="WNC68" s="497"/>
      <c r="WND68" s="497"/>
      <c r="WNE68" s="497"/>
      <c r="WNF68" s="497"/>
      <c r="WNG68" s="497"/>
      <c r="WNH68" s="497"/>
      <c r="WNI68" s="497"/>
      <c r="WNJ68" s="497"/>
      <c r="WNK68" s="497"/>
      <c r="WNL68" s="497"/>
      <c r="WNM68" s="497"/>
      <c r="WNN68" s="497"/>
      <c r="WNO68" s="497"/>
      <c r="WNP68" s="497"/>
      <c r="WNQ68" s="497"/>
      <c r="WNR68" s="497"/>
      <c r="WNS68" s="497"/>
      <c r="WNT68" s="497"/>
      <c r="WNU68" s="497"/>
      <c r="WNV68" s="497"/>
      <c r="WNW68" s="497"/>
      <c r="WNX68" s="497"/>
      <c r="WNY68" s="497"/>
      <c r="WNZ68" s="497"/>
      <c r="WOA68" s="497"/>
      <c r="WOB68" s="497"/>
      <c r="WOC68" s="497"/>
      <c r="WOD68" s="497"/>
      <c r="WOE68" s="497"/>
      <c r="WOF68" s="497"/>
      <c r="WOG68" s="497"/>
      <c r="WOH68" s="497"/>
      <c r="WOI68" s="497"/>
      <c r="WOJ68" s="497"/>
      <c r="WOK68" s="497"/>
      <c r="WOL68" s="497"/>
      <c r="WOM68" s="497"/>
      <c r="WON68" s="497"/>
      <c r="WOO68" s="497"/>
      <c r="WOP68" s="497"/>
      <c r="WOQ68" s="497"/>
      <c r="WOR68" s="497"/>
      <c r="WOS68" s="497"/>
      <c r="WOT68" s="497"/>
      <c r="WOU68" s="497"/>
      <c r="WOV68" s="497"/>
      <c r="WOW68" s="497"/>
      <c r="WOX68" s="497"/>
      <c r="WOY68" s="497"/>
      <c r="WOZ68" s="497"/>
      <c r="WPA68" s="497"/>
      <c r="WPB68" s="497"/>
      <c r="WPC68" s="497"/>
      <c r="WPD68" s="497"/>
      <c r="WPE68" s="497"/>
      <c r="WPF68" s="497"/>
      <c r="WPG68" s="497"/>
      <c r="WPH68" s="497"/>
      <c r="WPI68" s="497"/>
      <c r="WPJ68" s="497"/>
      <c r="WPK68" s="497"/>
      <c r="WPL68" s="497"/>
      <c r="WPM68" s="497"/>
      <c r="WPN68" s="497"/>
      <c r="WPO68" s="497"/>
      <c r="WPP68" s="497"/>
      <c r="WPQ68" s="497"/>
      <c r="WPR68" s="497"/>
      <c r="WPS68" s="497"/>
      <c r="WPT68" s="497"/>
      <c r="WPU68" s="497"/>
      <c r="WPV68" s="497"/>
      <c r="WPW68" s="497"/>
      <c r="WPX68" s="497"/>
      <c r="WPY68" s="497"/>
      <c r="WPZ68" s="497"/>
      <c r="WQA68" s="497"/>
      <c r="WQB68" s="497"/>
      <c r="WQC68" s="497"/>
      <c r="WQD68" s="497"/>
      <c r="WQE68" s="497"/>
      <c r="WQF68" s="497"/>
      <c r="WQG68" s="497"/>
      <c r="WQH68" s="497"/>
      <c r="WQI68" s="497"/>
      <c r="WQJ68" s="497"/>
      <c r="WQK68" s="497"/>
      <c r="WQL68" s="497"/>
      <c r="WQM68" s="497"/>
      <c r="WQN68" s="497"/>
      <c r="WQO68" s="497"/>
      <c r="WQP68" s="497"/>
      <c r="WQQ68" s="497"/>
      <c r="WQR68" s="497"/>
      <c r="WQS68" s="497"/>
      <c r="WQT68" s="497"/>
      <c r="WQU68" s="497"/>
      <c r="WQV68" s="497"/>
      <c r="WQW68" s="497"/>
      <c r="WQX68" s="497"/>
      <c r="WQY68" s="497"/>
      <c r="WQZ68" s="497"/>
      <c r="WRA68" s="497"/>
      <c r="WRB68" s="497"/>
      <c r="WRC68" s="497"/>
      <c r="WRD68" s="497"/>
      <c r="WRE68" s="497"/>
      <c r="WRF68" s="497"/>
      <c r="WRG68" s="497"/>
      <c r="WRH68" s="497"/>
      <c r="WRI68" s="497"/>
      <c r="WRJ68" s="497"/>
      <c r="WRK68" s="497"/>
      <c r="WRL68" s="497"/>
      <c r="WRM68" s="497"/>
      <c r="WRN68" s="497"/>
      <c r="WRO68" s="497"/>
      <c r="WRP68" s="497"/>
      <c r="WRQ68" s="497"/>
      <c r="WRR68" s="497"/>
      <c r="WRS68" s="497"/>
      <c r="WRT68" s="497"/>
      <c r="WRU68" s="497"/>
      <c r="WRV68" s="497"/>
      <c r="WRW68" s="497"/>
      <c r="WRX68" s="497"/>
      <c r="WRY68" s="497"/>
      <c r="WRZ68" s="497"/>
      <c r="WSA68" s="497"/>
      <c r="WSB68" s="497"/>
      <c r="WSC68" s="497"/>
      <c r="WSD68" s="497"/>
      <c r="WSE68" s="497"/>
      <c r="WSF68" s="497"/>
      <c r="WSG68" s="497"/>
      <c r="WSH68" s="497"/>
      <c r="WSI68" s="497"/>
      <c r="WSJ68" s="497"/>
      <c r="WSK68" s="497"/>
      <c r="WSL68" s="497"/>
      <c r="WSM68" s="497"/>
      <c r="WSN68" s="497"/>
      <c r="WSO68" s="497"/>
      <c r="WSP68" s="497"/>
      <c r="WSQ68" s="497"/>
      <c r="WSR68" s="497"/>
      <c r="WSS68" s="497"/>
      <c r="WST68" s="497"/>
      <c r="WSU68" s="497"/>
      <c r="WSV68" s="497"/>
      <c r="WSW68" s="497"/>
      <c r="WSX68" s="497"/>
      <c r="WSY68" s="497"/>
      <c r="WSZ68" s="497"/>
      <c r="WTA68" s="497"/>
      <c r="WTB68" s="497"/>
      <c r="WTC68" s="497"/>
      <c r="WTD68" s="497"/>
      <c r="WTE68" s="497"/>
      <c r="WTF68" s="497"/>
      <c r="WTG68" s="497"/>
      <c r="WTH68" s="497"/>
      <c r="WTI68" s="497"/>
      <c r="WTJ68" s="497"/>
      <c r="WTK68" s="497"/>
      <c r="WTL68" s="497"/>
      <c r="WTM68" s="497"/>
      <c r="WTN68" s="497"/>
      <c r="WTO68" s="497"/>
      <c r="WTP68" s="497"/>
      <c r="WTQ68" s="497"/>
      <c r="WTR68" s="497"/>
      <c r="WTS68" s="497"/>
      <c r="WTT68" s="497"/>
      <c r="WTU68" s="497"/>
      <c r="WTV68" s="497"/>
      <c r="WTW68" s="497"/>
      <c r="WTX68" s="497"/>
      <c r="WTY68" s="497"/>
      <c r="WTZ68" s="497"/>
      <c r="WUA68" s="497"/>
      <c r="WUB68" s="497"/>
      <c r="WUC68" s="497"/>
      <c r="WUD68" s="497"/>
      <c r="WUE68" s="497"/>
      <c r="WUF68" s="497"/>
      <c r="WUG68" s="497"/>
      <c r="WUH68" s="497"/>
      <c r="WUI68" s="497"/>
      <c r="WUJ68" s="497"/>
      <c r="WUK68" s="497"/>
      <c r="WUL68" s="497"/>
      <c r="WUM68" s="497"/>
      <c r="WUN68" s="497"/>
      <c r="WUO68" s="497"/>
      <c r="WUP68" s="497"/>
      <c r="WUQ68" s="497"/>
      <c r="WUR68" s="497"/>
      <c r="WUS68" s="497"/>
      <c r="WUT68" s="497"/>
      <c r="WUU68" s="497"/>
      <c r="WUV68" s="497"/>
      <c r="WUW68" s="497"/>
      <c r="WUX68" s="497"/>
      <c r="WUY68" s="497"/>
      <c r="WUZ68" s="497"/>
      <c r="WVA68" s="497"/>
      <c r="WVB68" s="497"/>
      <c r="WVC68" s="497"/>
      <c r="WVD68" s="497"/>
      <c r="WVE68" s="497"/>
      <c r="WVF68" s="497"/>
      <c r="WVG68" s="497"/>
      <c r="WVH68" s="497"/>
      <c r="WVI68" s="497"/>
      <c r="WVJ68" s="497"/>
      <c r="WVK68" s="497"/>
      <c r="WVL68" s="497"/>
      <c r="WVM68" s="497"/>
      <c r="WVN68" s="497"/>
      <c r="WVO68" s="497"/>
      <c r="WVP68" s="497"/>
      <c r="WVQ68" s="497"/>
      <c r="WVR68" s="497"/>
      <c r="WVS68" s="497"/>
      <c r="WVT68" s="497"/>
      <c r="WVU68" s="497"/>
      <c r="WVV68" s="497"/>
      <c r="WVW68" s="497"/>
      <c r="WVX68" s="497"/>
      <c r="WVY68" s="497"/>
      <c r="WVZ68" s="497"/>
      <c r="WWA68" s="497"/>
      <c r="WWB68" s="497"/>
      <c r="WWC68" s="497"/>
      <c r="WWD68" s="497"/>
      <c r="WWE68" s="497"/>
      <c r="WWF68" s="497"/>
      <c r="WWG68" s="497"/>
      <c r="WWH68" s="497"/>
      <c r="WWI68" s="497"/>
      <c r="WWJ68" s="497"/>
      <c r="WWK68" s="497"/>
      <c r="WWL68" s="497"/>
      <c r="WWM68" s="497"/>
      <c r="WWN68" s="497"/>
      <c r="WWO68" s="497"/>
      <c r="WWP68" s="497"/>
      <c r="WWQ68" s="497"/>
      <c r="WWR68" s="497"/>
      <c r="WWS68" s="497"/>
      <c r="WWT68" s="497"/>
      <c r="WWU68" s="497"/>
      <c r="WWV68" s="497"/>
      <c r="WWW68" s="497"/>
      <c r="WWX68" s="497"/>
      <c r="WWY68" s="497"/>
      <c r="WWZ68" s="497"/>
      <c r="WXA68" s="497"/>
      <c r="WXB68" s="497"/>
      <c r="WXC68" s="497"/>
      <c r="WXD68" s="497"/>
      <c r="WXE68" s="497"/>
      <c r="WXF68" s="497"/>
      <c r="WXG68" s="497"/>
      <c r="WXH68" s="497"/>
      <c r="WXI68" s="497"/>
      <c r="WXJ68" s="497"/>
      <c r="WXK68" s="497"/>
      <c r="WXL68" s="497"/>
      <c r="WXM68" s="497"/>
      <c r="WXN68" s="497"/>
      <c r="WXO68" s="497"/>
      <c r="WXP68" s="497"/>
      <c r="WXQ68" s="497"/>
      <c r="WXR68" s="497"/>
      <c r="WXS68" s="497"/>
      <c r="WXT68" s="497"/>
      <c r="WXU68" s="497"/>
      <c r="WXV68" s="497"/>
      <c r="WXW68" s="497"/>
      <c r="WXX68" s="497"/>
      <c r="WXY68" s="497"/>
      <c r="WXZ68" s="497"/>
      <c r="WYA68" s="497"/>
      <c r="WYB68" s="497"/>
      <c r="WYC68" s="497"/>
      <c r="WYD68" s="497"/>
      <c r="WYE68" s="497"/>
      <c r="WYF68" s="497"/>
      <c r="WYG68" s="497"/>
      <c r="WYH68" s="497"/>
      <c r="WYI68" s="497"/>
      <c r="WYJ68" s="497"/>
      <c r="WYK68" s="497"/>
      <c r="WYL68" s="497"/>
      <c r="WYM68" s="497"/>
      <c r="WYN68" s="497"/>
      <c r="WYO68" s="497"/>
      <c r="WYP68" s="497"/>
      <c r="WYQ68" s="497"/>
      <c r="WYR68" s="497"/>
      <c r="WYS68" s="497"/>
      <c r="WYT68" s="497"/>
      <c r="WYU68" s="497"/>
      <c r="WYV68" s="497"/>
      <c r="WYW68" s="497"/>
      <c r="WYX68" s="497"/>
      <c r="WYY68" s="497"/>
      <c r="WYZ68" s="497"/>
      <c r="WZA68" s="497"/>
      <c r="WZB68" s="497"/>
      <c r="WZC68" s="497"/>
      <c r="WZD68" s="497"/>
      <c r="WZE68" s="497"/>
      <c r="WZF68" s="497"/>
      <c r="WZG68" s="497"/>
      <c r="WZH68" s="497"/>
      <c r="WZI68" s="497"/>
      <c r="WZJ68" s="497"/>
      <c r="WZK68" s="497"/>
      <c r="WZL68" s="497"/>
      <c r="WZM68" s="497"/>
      <c r="WZN68" s="497"/>
      <c r="WZO68" s="497"/>
      <c r="WZP68" s="497"/>
      <c r="WZQ68" s="497"/>
      <c r="WZR68" s="497"/>
      <c r="WZS68" s="497"/>
      <c r="WZT68" s="497"/>
      <c r="WZU68" s="497"/>
      <c r="WZV68" s="497"/>
      <c r="WZW68" s="497"/>
      <c r="WZX68" s="497"/>
      <c r="WZY68" s="497"/>
      <c r="WZZ68" s="497"/>
      <c r="XAA68" s="497"/>
      <c r="XAB68" s="497"/>
      <c r="XAC68" s="497"/>
      <c r="XAD68" s="497"/>
      <c r="XAE68" s="497"/>
      <c r="XAF68" s="497"/>
      <c r="XAG68" s="497"/>
      <c r="XAH68" s="497"/>
      <c r="XAI68" s="497"/>
      <c r="XAJ68" s="497"/>
      <c r="XAK68" s="497"/>
      <c r="XAL68" s="497"/>
      <c r="XAM68" s="497"/>
      <c r="XAN68" s="497"/>
      <c r="XAO68" s="497"/>
      <c r="XAP68" s="497"/>
      <c r="XAQ68" s="497"/>
      <c r="XAR68" s="497"/>
      <c r="XAS68" s="497"/>
      <c r="XAT68" s="497"/>
      <c r="XAU68" s="497"/>
      <c r="XAV68" s="497"/>
      <c r="XAW68" s="497"/>
      <c r="XAX68" s="497"/>
      <c r="XAY68" s="497"/>
      <c r="XAZ68" s="497"/>
      <c r="XBA68" s="497"/>
      <c r="XBB68" s="497"/>
      <c r="XBC68" s="497"/>
      <c r="XBD68" s="497"/>
      <c r="XBE68" s="497"/>
      <c r="XBF68" s="497"/>
      <c r="XBG68" s="497"/>
      <c r="XBH68" s="497"/>
      <c r="XBI68" s="497"/>
      <c r="XBJ68" s="497"/>
      <c r="XBK68" s="497"/>
      <c r="XBL68" s="497"/>
      <c r="XBM68" s="497"/>
      <c r="XBN68" s="497"/>
      <c r="XBO68" s="497"/>
      <c r="XBP68" s="497"/>
      <c r="XBQ68" s="497"/>
      <c r="XBR68" s="497"/>
      <c r="XBS68" s="497"/>
      <c r="XBT68" s="497"/>
      <c r="XBU68" s="497"/>
      <c r="XBV68" s="497"/>
      <c r="XBW68" s="497"/>
      <c r="XBX68" s="497"/>
      <c r="XBY68" s="497"/>
      <c r="XBZ68" s="497"/>
      <c r="XCA68" s="497"/>
      <c r="XCB68" s="497"/>
      <c r="XCC68" s="497"/>
      <c r="XCD68" s="497"/>
      <c r="XCE68" s="497"/>
      <c r="XCF68" s="497"/>
      <c r="XCG68" s="497"/>
      <c r="XCH68" s="497"/>
      <c r="XCI68" s="497"/>
      <c r="XCJ68" s="497"/>
      <c r="XCK68" s="497"/>
      <c r="XCL68" s="497"/>
      <c r="XCM68" s="497"/>
      <c r="XCN68" s="497"/>
      <c r="XCO68" s="497"/>
      <c r="XCP68" s="497"/>
      <c r="XCQ68" s="497"/>
      <c r="XCR68" s="497"/>
      <c r="XCS68" s="497"/>
      <c r="XCT68" s="497"/>
      <c r="XCU68" s="497"/>
      <c r="XCV68" s="497"/>
      <c r="XCW68" s="497"/>
      <c r="XCX68" s="497"/>
      <c r="XCY68" s="497"/>
      <c r="XCZ68" s="497"/>
      <c r="XDA68" s="497"/>
      <c r="XDB68" s="497"/>
      <c r="XDC68" s="497"/>
      <c r="XDD68" s="497"/>
      <c r="XDE68" s="497"/>
      <c r="XDF68" s="497"/>
      <c r="XDG68" s="497"/>
      <c r="XDH68" s="497"/>
      <c r="XDI68" s="497"/>
      <c r="XDJ68" s="497"/>
      <c r="XDK68" s="497"/>
      <c r="XDL68" s="497"/>
      <c r="XDM68" s="497"/>
      <c r="XDN68" s="497"/>
      <c r="XDO68" s="497"/>
      <c r="XDP68" s="497"/>
      <c r="XDQ68" s="497"/>
      <c r="XDR68" s="497"/>
      <c r="XDS68" s="497"/>
      <c r="XDT68" s="497"/>
      <c r="XDU68" s="497"/>
      <c r="XDV68" s="497"/>
      <c r="XDW68" s="497"/>
      <c r="XDX68" s="497"/>
      <c r="XDY68" s="497"/>
      <c r="XDZ68" s="497"/>
      <c r="XEA68" s="497"/>
      <c r="XEB68" s="497"/>
      <c r="XEC68" s="497"/>
      <c r="XED68" s="497"/>
      <c r="XEE68" s="497"/>
      <c r="XEF68" s="497"/>
      <c r="XEG68" s="497"/>
      <c r="XEH68" s="497"/>
      <c r="XEI68" s="497"/>
      <c r="XEJ68" s="497"/>
      <c r="XEK68" s="497"/>
      <c r="XEL68" s="497"/>
      <c r="XEM68" s="497"/>
      <c r="XEN68" s="497"/>
      <c r="XEO68" s="497"/>
      <c r="XEP68" s="497"/>
      <c r="XEQ68" s="497"/>
      <c r="XER68" s="497"/>
      <c r="XES68" s="497"/>
      <c r="XET68" s="497"/>
      <c r="XEU68" s="497"/>
      <c r="XEV68" s="497"/>
      <c r="XEW68" s="497"/>
      <c r="XEX68" s="497"/>
      <c r="XEY68" s="497"/>
      <c r="XEZ68" s="497"/>
      <c r="XFA68" s="497"/>
      <c r="XFB68" s="497"/>
      <c r="XFC68" s="497"/>
      <c r="XFD68" s="497"/>
    </row>
    <row r="69" s="385" customFormat="1" hidden="1" customHeight="1" spans="1:16384">
      <c r="A69" s="429" t="str">
        <f t="shared" si="30"/>
        <v>西U5-2</v>
      </c>
      <c r="B69" s="430">
        <f t="shared" si="6"/>
        <v>211.8091</v>
      </c>
      <c r="C69" s="430">
        <f t="shared" si="7"/>
        <v>231.8091</v>
      </c>
      <c r="D69" s="431">
        <f t="shared" si="8"/>
        <v>20</v>
      </c>
      <c r="E69" s="432">
        <f t="shared" si="9"/>
        <v>3.348</v>
      </c>
      <c r="F69" s="432">
        <f t="shared" si="10"/>
        <v>3.348</v>
      </c>
      <c r="G69" s="432">
        <f t="shared" si="11"/>
        <v>-1.19999</v>
      </c>
      <c r="H69" s="432">
        <f t="shared" si="12"/>
        <v>-1.98997</v>
      </c>
      <c r="I69" s="432">
        <f t="shared" si="13"/>
        <v>4.54799</v>
      </c>
      <c r="J69" s="432">
        <f t="shared" si="14"/>
        <v>5.33797</v>
      </c>
      <c r="K69" s="455">
        <f t="shared" si="15"/>
        <v>0.7</v>
      </c>
      <c r="L69" s="455">
        <f>LOOKUP(MAX(J69,I69),{0,3.5,4,5,6.5,7.5,9,10},{0.3,0.4,0.5,0.6,0.7,0.8,0.9})</f>
        <v>0.6</v>
      </c>
      <c r="M69" s="455">
        <f t="shared" si="16"/>
        <v>10.29</v>
      </c>
      <c r="N69" s="455">
        <f t="shared" si="17"/>
        <v>9.2</v>
      </c>
      <c r="O69" s="456">
        <f t="shared" si="18"/>
        <v>2.34935</v>
      </c>
      <c r="P69" s="457">
        <f t="shared" si="19"/>
        <v>2.63933</v>
      </c>
      <c r="Q69" s="457">
        <f t="shared" si="20"/>
        <v>1.75</v>
      </c>
      <c r="R69" s="431">
        <f t="shared" si="21"/>
        <v>1.75</v>
      </c>
      <c r="S69" s="488">
        <f t="shared" si="22"/>
        <v>0</v>
      </c>
      <c r="T69" s="489">
        <f t="shared" si="23"/>
        <v>2.10002</v>
      </c>
      <c r="U69" s="490">
        <f t="shared" si="24"/>
        <v>1.1</v>
      </c>
      <c r="V69" s="490">
        <f t="shared" si="25"/>
        <v>0.45</v>
      </c>
      <c r="W69" s="489">
        <f t="shared" si="26"/>
        <v>0.45</v>
      </c>
      <c r="X69" s="491">
        <f t="shared" si="31"/>
        <v>0</v>
      </c>
      <c r="Y69" s="473">
        <f t="shared" si="28"/>
        <v>0</v>
      </c>
      <c r="Z69" s="473">
        <f t="shared" si="29"/>
        <v>0</v>
      </c>
      <c r="AA69" s="497"/>
      <c r="AB69" s="504"/>
      <c r="AC69" s="504"/>
      <c r="AD69" s="497"/>
      <c r="AE69" s="497"/>
      <c r="AF69" s="497"/>
      <c r="AG69" s="497"/>
      <c r="AH69" s="497"/>
      <c r="AI69" s="497"/>
      <c r="AJ69" s="497"/>
      <c r="AK69" s="497"/>
      <c r="AL69" s="497"/>
      <c r="AM69" s="497"/>
      <c r="AN69" s="497"/>
      <c r="AO69" s="497"/>
      <c r="AP69" s="497"/>
      <c r="AQ69" s="497"/>
      <c r="AR69" s="497"/>
      <c r="AS69" s="497"/>
      <c r="AT69" s="497"/>
      <c r="AU69" s="497"/>
      <c r="AV69" s="497"/>
      <c r="AW69" s="497"/>
      <c r="AX69" s="497"/>
      <c r="AY69" s="497"/>
      <c r="AZ69" s="497"/>
      <c r="BA69" s="497"/>
      <c r="BB69" s="497"/>
      <c r="BC69" s="497"/>
      <c r="BD69" s="497"/>
      <c r="BE69" s="497"/>
      <c r="BF69" s="497"/>
      <c r="BG69" s="497"/>
      <c r="BH69" s="497"/>
      <c r="BI69" s="497"/>
      <c r="BJ69" s="497"/>
      <c r="BK69" s="497"/>
      <c r="BL69" s="497"/>
      <c r="BM69" s="497"/>
      <c r="BN69" s="497"/>
      <c r="BO69" s="497"/>
      <c r="BP69" s="497"/>
      <c r="BQ69" s="497"/>
      <c r="BR69" s="497"/>
      <c r="BS69" s="497"/>
      <c r="BT69" s="497"/>
      <c r="BU69" s="497"/>
      <c r="BV69" s="497"/>
      <c r="BW69" s="497"/>
      <c r="BX69" s="497"/>
      <c r="BY69" s="497"/>
      <c r="BZ69" s="497"/>
      <c r="CA69" s="497"/>
      <c r="CB69" s="497"/>
      <c r="CC69" s="497"/>
      <c r="CD69" s="497"/>
      <c r="CE69" s="497"/>
      <c r="CF69" s="497"/>
      <c r="CG69" s="497"/>
      <c r="CH69" s="497"/>
      <c r="CI69" s="497"/>
      <c r="CJ69" s="497"/>
      <c r="CK69" s="497"/>
      <c r="CL69" s="497"/>
      <c r="CM69" s="497"/>
      <c r="CN69" s="497"/>
      <c r="CO69" s="497"/>
      <c r="CP69" s="497"/>
      <c r="CQ69" s="497"/>
      <c r="CR69" s="497"/>
      <c r="CS69" s="497"/>
      <c r="CT69" s="497"/>
      <c r="CU69" s="497"/>
      <c r="CV69" s="497"/>
      <c r="CW69" s="497"/>
      <c r="CX69" s="497"/>
      <c r="CY69" s="497"/>
      <c r="CZ69" s="497"/>
      <c r="DA69" s="497"/>
      <c r="DB69" s="497"/>
      <c r="DC69" s="497"/>
      <c r="DD69" s="497"/>
      <c r="DE69" s="497"/>
      <c r="DF69" s="497"/>
      <c r="DG69" s="497"/>
      <c r="DH69" s="497"/>
      <c r="DI69" s="497"/>
      <c r="DJ69" s="497"/>
      <c r="DK69" s="497"/>
      <c r="DL69" s="497"/>
      <c r="DM69" s="497"/>
      <c r="DN69" s="497"/>
      <c r="DO69" s="497"/>
      <c r="DP69" s="497"/>
      <c r="DQ69" s="497"/>
      <c r="DR69" s="497"/>
      <c r="DS69" s="497"/>
      <c r="DT69" s="497"/>
      <c r="DU69" s="497"/>
      <c r="DV69" s="497"/>
      <c r="DW69" s="497"/>
      <c r="DX69" s="497"/>
      <c r="DY69" s="497"/>
      <c r="DZ69" s="497"/>
      <c r="EA69" s="497"/>
      <c r="EB69" s="497"/>
      <c r="EC69" s="497"/>
      <c r="ED69" s="497"/>
      <c r="EE69" s="497"/>
      <c r="EF69" s="497"/>
      <c r="EG69" s="497"/>
      <c r="EH69" s="497"/>
      <c r="EI69" s="497"/>
      <c r="EJ69" s="497"/>
      <c r="EK69" s="497"/>
      <c r="EL69" s="497"/>
      <c r="EM69" s="497"/>
      <c r="EN69" s="497"/>
      <c r="EO69" s="497"/>
      <c r="EP69" s="497"/>
      <c r="EQ69" s="497"/>
      <c r="ER69" s="497"/>
      <c r="ES69" s="497"/>
      <c r="ET69" s="497"/>
      <c r="EU69" s="497"/>
      <c r="EV69" s="497"/>
      <c r="EW69" s="497"/>
      <c r="EX69" s="497"/>
      <c r="EY69" s="497"/>
      <c r="EZ69" s="497"/>
      <c r="FA69" s="497"/>
      <c r="FB69" s="497"/>
      <c r="FC69" s="497"/>
      <c r="FD69" s="497"/>
      <c r="FE69" s="497"/>
      <c r="FF69" s="497"/>
      <c r="FG69" s="497"/>
      <c r="FH69" s="497"/>
      <c r="FI69" s="497"/>
      <c r="FJ69" s="497"/>
      <c r="FK69" s="497"/>
      <c r="FL69" s="497"/>
      <c r="FM69" s="497"/>
      <c r="FN69" s="497"/>
      <c r="FO69" s="497"/>
      <c r="FP69" s="497"/>
      <c r="FQ69" s="497"/>
      <c r="FR69" s="497"/>
      <c r="FS69" s="497"/>
      <c r="FT69" s="497"/>
      <c r="FU69" s="497"/>
      <c r="FV69" s="497"/>
      <c r="FW69" s="497"/>
      <c r="FX69" s="497"/>
      <c r="FY69" s="497"/>
      <c r="FZ69" s="497"/>
      <c r="GA69" s="497"/>
      <c r="GB69" s="497"/>
      <c r="GC69" s="497"/>
      <c r="GD69" s="497"/>
      <c r="GE69" s="497"/>
      <c r="GF69" s="497"/>
      <c r="GG69" s="497"/>
      <c r="GH69" s="497"/>
      <c r="GI69" s="497"/>
      <c r="GJ69" s="497"/>
      <c r="GK69" s="497"/>
      <c r="GL69" s="497"/>
      <c r="GM69" s="497"/>
      <c r="GN69" s="497"/>
      <c r="GO69" s="497"/>
      <c r="GP69" s="497"/>
      <c r="GQ69" s="497"/>
      <c r="GR69" s="497"/>
      <c r="GS69" s="497"/>
      <c r="GT69" s="497"/>
      <c r="GU69" s="497"/>
      <c r="GV69" s="497"/>
      <c r="GW69" s="497"/>
      <c r="GX69" s="497"/>
      <c r="GY69" s="497"/>
      <c r="GZ69" s="497"/>
      <c r="HA69" s="497"/>
      <c r="HB69" s="497"/>
      <c r="HC69" s="497"/>
      <c r="HD69" s="497"/>
      <c r="HE69" s="497"/>
      <c r="HF69" s="497"/>
      <c r="HG69" s="497"/>
      <c r="HH69" s="497"/>
      <c r="HI69" s="497"/>
      <c r="HJ69" s="497"/>
      <c r="HK69" s="497"/>
      <c r="HL69" s="497"/>
      <c r="HM69" s="497"/>
      <c r="HN69" s="497"/>
      <c r="HO69" s="497"/>
      <c r="HP69" s="497"/>
      <c r="HQ69" s="497"/>
      <c r="HR69" s="497"/>
      <c r="HS69" s="497"/>
      <c r="HT69" s="497"/>
      <c r="HU69" s="497"/>
      <c r="HV69" s="497"/>
      <c r="HW69" s="497"/>
      <c r="HX69" s="497"/>
      <c r="HY69" s="497"/>
      <c r="HZ69" s="497"/>
      <c r="IA69" s="497"/>
      <c r="IB69" s="497"/>
      <c r="IC69" s="497"/>
      <c r="ID69" s="497"/>
      <c r="IE69" s="497"/>
      <c r="IF69" s="497"/>
      <c r="IG69" s="497"/>
      <c r="IH69" s="497"/>
      <c r="II69" s="497"/>
      <c r="IJ69" s="497"/>
      <c r="IK69" s="497"/>
      <c r="IL69" s="497"/>
      <c r="IM69" s="497"/>
      <c r="IN69" s="497"/>
      <c r="IO69" s="497"/>
      <c r="IP69" s="497"/>
      <c r="IQ69" s="497"/>
      <c r="IR69" s="497"/>
      <c r="IS69" s="497"/>
      <c r="IT69" s="497"/>
      <c r="IU69" s="497"/>
      <c r="IV69" s="497"/>
      <c r="IW69" s="497"/>
      <c r="IX69" s="497"/>
      <c r="IY69" s="497"/>
      <c r="IZ69" s="497"/>
      <c r="JA69" s="497"/>
      <c r="JB69" s="497"/>
      <c r="JC69" s="497"/>
      <c r="JD69" s="497"/>
      <c r="JE69" s="497"/>
      <c r="JF69" s="497"/>
      <c r="JG69" s="497"/>
      <c r="JH69" s="497"/>
      <c r="JI69" s="497"/>
      <c r="JJ69" s="497"/>
      <c r="JK69" s="497"/>
      <c r="JL69" s="497"/>
      <c r="JM69" s="497"/>
      <c r="JN69" s="497"/>
      <c r="JO69" s="497"/>
      <c r="JP69" s="497"/>
      <c r="JQ69" s="497"/>
      <c r="JR69" s="497"/>
      <c r="JS69" s="497"/>
      <c r="JT69" s="497"/>
      <c r="JU69" s="497"/>
      <c r="JV69" s="497"/>
      <c r="JW69" s="497"/>
      <c r="JX69" s="497"/>
      <c r="JY69" s="497"/>
      <c r="JZ69" s="497"/>
      <c r="KA69" s="497"/>
      <c r="KB69" s="497"/>
      <c r="KC69" s="497"/>
      <c r="KD69" s="497"/>
      <c r="KE69" s="497"/>
      <c r="KF69" s="497"/>
      <c r="KG69" s="497"/>
      <c r="KH69" s="497"/>
      <c r="KI69" s="497"/>
      <c r="KJ69" s="497"/>
      <c r="KK69" s="497"/>
      <c r="KL69" s="497"/>
      <c r="KM69" s="497"/>
      <c r="KN69" s="497"/>
      <c r="KO69" s="497"/>
      <c r="KP69" s="497"/>
      <c r="KQ69" s="497"/>
      <c r="KR69" s="497"/>
      <c r="KS69" s="497"/>
      <c r="KT69" s="497"/>
      <c r="KU69" s="497"/>
      <c r="KV69" s="497"/>
      <c r="KW69" s="497"/>
      <c r="KX69" s="497"/>
      <c r="KY69" s="497"/>
      <c r="KZ69" s="497"/>
      <c r="LA69" s="497"/>
      <c r="LB69" s="497"/>
      <c r="LC69" s="497"/>
      <c r="LD69" s="497"/>
      <c r="LE69" s="497"/>
      <c r="LF69" s="497"/>
      <c r="LG69" s="497"/>
      <c r="LH69" s="497"/>
      <c r="LI69" s="497"/>
      <c r="LJ69" s="497"/>
      <c r="LK69" s="497"/>
      <c r="LL69" s="497"/>
      <c r="LM69" s="497"/>
      <c r="LN69" s="497"/>
      <c r="LO69" s="497"/>
      <c r="LP69" s="497"/>
      <c r="LQ69" s="497"/>
      <c r="LR69" s="497"/>
      <c r="LS69" s="497"/>
      <c r="LT69" s="497"/>
      <c r="LU69" s="497"/>
      <c r="LV69" s="497"/>
      <c r="LW69" s="497"/>
      <c r="LX69" s="497"/>
      <c r="LY69" s="497"/>
      <c r="LZ69" s="497"/>
      <c r="MA69" s="497"/>
      <c r="MB69" s="497"/>
      <c r="MC69" s="497"/>
      <c r="MD69" s="497"/>
      <c r="ME69" s="497"/>
      <c r="MF69" s="497"/>
      <c r="MG69" s="497"/>
      <c r="MH69" s="497"/>
      <c r="MI69" s="497"/>
      <c r="MJ69" s="497"/>
      <c r="MK69" s="497"/>
      <c r="ML69" s="497"/>
      <c r="MM69" s="497"/>
      <c r="MN69" s="497"/>
      <c r="MO69" s="497"/>
      <c r="MP69" s="497"/>
      <c r="MQ69" s="497"/>
      <c r="MR69" s="497"/>
      <c r="MS69" s="497"/>
      <c r="MT69" s="497"/>
      <c r="MU69" s="497"/>
      <c r="MV69" s="497"/>
      <c r="MW69" s="497"/>
      <c r="MX69" s="497"/>
      <c r="MY69" s="497"/>
      <c r="MZ69" s="497"/>
      <c r="NA69" s="497"/>
      <c r="NB69" s="497"/>
      <c r="NC69" s="497"/>
      <c r="ND69" s="497"/>
      <c r="NE69" s="497"/>
      <c r="NF69" s="497"/>
      <c r="NG69" s="497"/>
      <c r="NH69" s="497"/>
      <c r="NI69" s="497"/>
      <c r="NJ69" s="497"/>
      <c r="NK69" s="497"/>
      <c r="NL69" s="497"/>
      <c r="NM69" s="497"/>
      <c r="NN69" s="497"/>
      <c r="NO69" s="497"/>
      <c r="NP69" s="497"/>
      <c r="NQ69" s="497"/>
      <c r="NR69" s="497"/>
      <c r="NS69" s="497"/>
      <c r="NT69" s="497"/>
      <c r="NU69" s="497"/>
      <c r="NV69" s="497"/>
      <c r="NW69" s="497"/>
      <c r="NX69" s="497"/>
      <c r="NY69" s="497"/>
      <c r="NZ69" s="497"/>
      <c r="OA69" s="497"/>
      <c r="OB69" s="497"/>
      <c r="OC69" s="497"/>
      <c r="OD69" s="497"/>
      <c r="OE69" s="497"/>
      <c r="OF69" s="497"/>
      <c r="OG69" s="497"/>
      <c r="OH69" s="497"/>
      <c r="OI69" s="497"/>
      <c r="OJ69" s="497"/>
      <c r="OK69" s="497"/>
      <c r="OL69" s="497"/>
      <c r="OM69" s="497"/>
      <c r="ON69" s="497"/>
      <c r="OO69" s="497"/>
      <c r="OP69" s="497"/>
      <c r="OQ69" s="497"/>
      <c r="OR69" s="497"/>
      <c r="OS69" s="497"/>
      <c r="OT69" s="497"/>
      <c r="OU69" s="497"/>
      <c r="OV69" s="497"/>
      <c r="OW69" s="497"/>
      <c r="OX69" s="497"/>
      <c r="OY69" s="497"/>
      <c r="OZ69" s="497"/>
      <c r="PA69" s="497"/>
      <c r="PB69" s="497"/>
      <c r="PC69" s="497"/>
      <c r="PD69" s="497"/>
      <c r="PE69" s="497"/>
      <c r="PF69" s="497"/>
      <c r="PG69" s="497"/>
      <c r="PH69" s="497"/>
      <c r="PI69" s="497"/>
      <c r="PJ69" s="497"/>
      <c r="PK69" s="497"/>
      <c r="PL69" s="497"/>
      <c r="PM69" s="497"/>
      <c r="PN69" s="497"/>
      <c r="PO69" s="497"/>
      <c r="PP69" s="497"/>
      <c r="PQ69" s="497"/>
      <c r="PR69" s="497"/>
      <c r="PS69" s="497"/>
      <c r="PT69" s="497"/>
      <c r="PU69" s="497"/>
      <c r="PV69" s="497"/>
      <c r="PW69" s="497"/>
      <c r="PX69" s="497"/>
      <c r="PY69" s="497"/>
      <c r="PZ69" s="497"/>
      <c r="QA69" s="497"/>
      <c r="QB69" s="497"/>
      <c r="QC69" s="497"/>
      <c r="QD69" s="497"/>
      <c r="QE69" s="497"/>
      <c r="QF69" s="497"/>
      <c r="QG69" s="497"/>
      <c r="QH69" s="497"/>
      <c r="QI69" s="497"/>
      <c r="QJ69" s="497"/>
      <c r="QK69" s="497"/>
      <c r="QL69" s="497"/>
      <c r="QM69" s="497"/>
      <c r="QN69" s="497"/>
      <c r="QO69" s="497"/>
      <c r="QP69" s="497"/>
      <c r="QQ69" s="497"/>
      <c r="QR69" s="497"/>
      <c r="QS69" s="497"/>
      <c r="QT69" s="497"/>
      <c r="QU69" s="497"/>
      <c r="QV69" s="497"/>
      <c r="QW69" s="497"/>
      <c r="QX69" s="497"/>
      <c r="QY69" s="497"/>
      <c r="QZ69" s="497"/>
      <c r="RA69" s="497"/>
      <c r="RB69" s="497"/>
      <c r="RC69" s="497"/>
      <c r="RD69" s="497"/>
      <c r="RE69" s="497"/>
      <c r="RF69" s="497"/>
      <c r="RG69" s="497"/>
      <c r="RH69" s="497"/>
      <c r="RI69" s="497"/>
      <c r="RJ69" s="497"/>
      <c r="RK69" s="497"/>
      <c r="RL69" s="497"/>
      <c r="RM69" s="497"/>
      <c r="RN69" s="497"/>
      <c r="RO69" s="497"/>
      <c r="RP69" s="497"/>
      <c r="RQ69" s="497"/>
      <c r="RR69" s="497"/>
      <c r="RS69" s="497"/>
      <c r="RT69" s="497"/>
      <c r="RU69" s="497"/>
      <c r="RV69" s="497"/>
      <c r="RW69" s="497"/>
      <c r="RX69" s="497"/>
      <c r="RY69" s="497"/>
      <c r="RZ69" s="497"/>
      <c r="SA69" s="497"/>
      <c r="SB69" s="497"/>
      <c r="SC69" s="497"/>
      <c r="SD69" s="497"/>
      <c r="SE69" s="497"/>
      <c r="SF69" s="497"/>
      <c r="SG69" s="497"/>
      <c r="SH69" s="497"/>
      <c r="SI69" s="497"/>
      <c r="SJ69" s="497"/>
      <c r="SK69" s="497"/>
      <c r="SL69" s="497"/>
      <c r="SM69" s="497"/>
      <c r="SN69" s="497"/>
      <c r="SO69" s="497"/>
      <c r="SP69" s="497"/>
      <c r="SQ69" s="497"/>
      <c r="SR69" s="497"/>
      <c r="SS69" s="497"/>
      <c r="ST69" s="497"/>
      <c r="SU69" s="497"/>
      <c r="SV69" s="497"/>
      <c r="SW69" s="497"/>
      <c r="SX69" s="497"/>
      <c r="SY69" s="497"/>
      <c r="SZ69" s="497"/>
      <c r="TA69" s="497"/>
      <c r="TB69" s="497"/>
      <c r="TC69" s="497"/>
      <c r="TD69" s="497"/>
      <c r="TE69" s="497"/>
      <c r="TF69" s="497"/>
      <c r="TG69" s="497"/>
      <c r="TH69" s="497"/>
      <c r="TI69" s="497"/>
      <c r="TJ69" s="497"/>
      <c r="TK69" s="497"/>
      <c r="TL69" s="497"/>
      <c r="TM69" s="497"/>
      <c r="TN69" s="497"/>
      <c r="TO69" s="497"/>
      <c r="TP69" s="497"/>
      <c r="TQ69" s="497"/>
      <c r="TR69" s="497"/>
      <c r="TS69" s="497"/>
      <c r="TT69" s="497"/>
      <c r="TU69" s="497"/>
      <c r="TV69" s="497"/>
      <c r="TW69" s="497"/>
      <c r="TX69" s="497"/>
      <c r="TY69" s="497"/>
      <c r="TZ69" s="497"/>
      <c r="UA69" s="497"/>
      <c r="UB69" s="497"/>
      <c r="UC69" s="497"/>
      <c r="UD69" s="497"/>
      <c r="UE69" s="497"/>
      <c r="UF69" s="497"/>
      <c r="UG69" s="497"/>
      <c r="UH69" s="497"/>
      <c r="UI69" s="497"/>
      <c r="UJ69" s="497"/>
      <c r="UK69" s="497"/>
      <c r="UL69" s="497"/>
      <c r="UM69" s="497"/>
      <c r="UN69" s="497"/>
      <c r="UO69" s="497"/>
      <c r="UP69" s="497"/>
      <c r="UQ69" s="497"/>
      <c r="UR69" s="497"/>
      <c r="US69" s="497"/>
      <c r="UT69" s="497"/>
      <c r="UU69" s="497"/>
      <c r="UV69" s="497"/>
      <c r="UW69" s="497"/>
      <c r="UX69" s="497"/>
      <c r="UY69" s="497"/>
      <c r="UZ69" s="497"/>
      <c r="VA69" s="497"/>
      <c r="VB69" s="497"/>
      <c r="VC69" s="497"/>
      <c r="VD69" s="497"/>
      <c r="VE69" s="497"/>
      <c r="VF69" s="497"/>
      <c r="VG69" s="497"/>
      <c r="VH69" s="497"/>
      <c r="VI69" s="497"/>
      <c r="VJ69" s="497"/>
      <c r="VK69" s="497"/>
      <c r="VL69" s="497"/>
      <c r="VM69" s="497"/>
      <c r="VN69" s="497"/>
      <c r="VO69" s="497"/>
      <c r="VP69" s="497"/>
      <c r="VQ69" s="497"/>
      <c r="VR69" s="497"/>
      <c r="VS69" s="497"/>
      <c r="VT69" s="497"/>
      <c r="VU69" s="497"/>
      <c r="VV69" s="497"/>
      <c r="VW69" s="497"/>
      <c r="VX69" s="497"/>
      <c r="VY69" s="497"/>
      <c r="VZ69" s="497"/>
      <c r="WA69" s="497"/>
      <c r="WB69" s="497"/>
      <c r="WC69" s="497"/>
      <c r="WD69" s="497"/>
      <c r="WE69" s="497"/>
      <c r="WF69" s="497"/>
      <c r="WG69" s="497"/>
      <c r="WH69" s="497"/>
      <c r="WI69" s="497"/>
      <c r="WJ69" s="497"/>
      <c r="WK69" s="497"/>
      <c r="WL69" s="497"/>
      <c r="WM69" s="497"/>
      <c r="WN69" s="497"/>
      <c r="WO69" s="497"/>
      <c r="WP69" s="497"/>
      <c r="WQ69" s="497"/>
      <c r="WR69" s="497"/>
      <c r="WS69" s="497"/>
      <c r="WT69" s="497"/>
      <c r="WU69" s="497"/>
      <c r="WV69" s="497"/>
      <c r="WW69" s="497"/>
      <c r="WX69" s="497"/>
      <c r="WY69" s="497"/>
      <c r="WZ69" s="497"/>
      <c r="XA69" s="497"/>
      <c r="XB69" s="497"/>
      <c r="XC69" s="497"/>
      <c r="XD69" s="497"/>
      <c r="XE69" s="497"/>
      <c r="XF69" s="497"/>
      <c r="XG69" s="497"/>
      <c r="XH69" s="497"/>
      <c r="XI69" s="497"/>
      <c r="XJ69" s="497"/>
      <c r="XK69" s="497"/>
      <c r="XL69" s="497"/>
      <c r="XM69" s="497"/>
      <c r="XN69" s="497"/>
      <c r="XO69" s="497"/>
      <c r="XP69" s="497"/>
      <c r="XQ69" s="497"/>
      <c r="XR69" s="497"/>
      <c r="XS69" s="497"/>
      <c r="XT69" s="497"/>
      <c r="XU69" s="497"/>
      <c r="XV69" s="497"/>
      <c r="XW69" s="497"/>
      <c r="XX69" s="497"/>
      <c r="XY69" s="497"/>
      <c r="XZ69" s="497"/>
      <c r="YA69" s="497"/>
      <c r="YB69" s="497"/>
      <c r="YC69" s="497"/>
      <c r="YD69" s="497"/>
      <c r="YE69" s="497"/>
      <c r="YF69" s="497"/>
      <c r="YG69" s="497"/>
      <c r="YH69" s="497"/>
      <c r="YI69" s="497"/>
      <c r="YJ69" s="497"/>
      <c r="YK69" s="497"/>
      <c r="YL69" s="497"/>
      <c r="YM69" s="497"/>
      <c r="YN69" s="497"/>
      <c r="YO69" s="497"/>
      <c r="YP69" s="497"/>
      <c r="YQ69" s="497"/>
      <c r="YR69" s="497"/>
      <c r="YS69" s="497"/>
      <c r="YT69" s="497"/>
      <c r="YU69" s="497"/>
      <c r="YV69" s="497"/>
      <c r="YW69" s="497"/>
      <c r="YX69" s="497"/>
      <c r="YY69" s="497"/>
      <c r="YZ69" s="497"/>
      <c r="ZA69" s="497"/>
      <c r="ZB69" s="497"/>
      <c r="ZC69" s="497"/>
      <c r="ZD69" s="497"/>
      <c r="ZE69" s="497"/>
      <c r="ZF69" s="497"/>
      <c r="ZG69" s="497"/>
      <c r="ZH69" s="497"/>
      <c r="ZI69" s="497"/>
      <c r="ZJ69" s="497"/>
      <c r="ZK69" s="497"/>
      <c r="ZL69" s="497"/>
      <c r="ZM69" s="497"/>
      <c r="ZN69" s="497"/>
      <c r="ZO69" s="497"/>
      <c r="ZP69" s="497"/>
      <c r="ZQ69" s="497"/>
      <c r="ZR69" s="497"/>
      <c r="ZS69" s="497"/>
      <c r="ZT69" s="497"/>
      <c r="ZU69" s="497"/>
      <c r="ZV69" s="497"/>
      <c r="ZW69" s="497"/>
      <c r="ZX69" s="497"/>
      <c r="ZY69" s="497"/>
      <c r="ZZ69" s="497"/>
      <c r="AAA69" s="497"/>
      <c r="AAB69" s="497"/>
      <c r="AAC69" s="497"/>
      <c r="AAD69" s="497"/>
      <c r="AAE69" s="497"/>
      <c r="AAF69" s="497"/>
      <c r="AAG69" s="497"/>
      <c r="AAH69" s="497"/>
      <c r="AAI69" s="497"/>
      <c r="AAJ69" s="497"/>
      <c r="AAK69" s="497"/>
      <c r="AAL69" s="497"/>
      <c r="AAM69" s="497"/>
      <c r="AAN69" s="497"/>
      <c r="AAO69" s="497"/>
      <c r="AAP69" s="497"/>
      <c r="AAQ69" s="497"/>
      <c r="AAR69" s="497"/>
      <c r="AAS69" s="497"/>
      <c r="AAT69" s="497"/>
      <c r="AAU69" s="497"/>
      <c r="AAV69" s="497"/>
      <c r="AAW69" s="497"/>
      <c r="AAX69" s="497"/>
      <c r="AAY69" s="497"/>
      <c r="AAZ69" s="497"/>
      <c r="ABA69" s="497"/>
      <c r="ABB69" s="497"/>
      <c r="ABC69" s="497"/>
      <c r="ABD69" s="497"/>
      <c r="ABE69" s="497"/>
      <c r="ABF69" s="497"/>
      <c r="ABG69" s="497"/>
      <c r="ABH69" s="497"/>
      <c r="ABI69" s="497"/>
      <c r="ABJ69" s="497"/>
      <c r="ABK69" s="497"/>
      <c r="ABL69" s="497"/>
      <c r="ABM69" s="497"/>
      <c r="ABN69" s="497"/>
      <c r="ABO69" s="497"/>
      <c r="ABP69" s="497"/>
      <c r="ABQ69" s="497"/>
      <c r="ABR69" s="497"/>
      <c r="ABS69" s="497"/>
      <c r="ABT69" s="497"/>
      <c r="ABU69" s="497"/>
      <c r="ABV69" s="497"/>
      <c r="ABW69" s="497"/>
      <c r="ABX69" s="497"/>
      <c r="ABY69" s="497"/>
      <c r="ABZ69" s="497"/>
      <c r="ACA69" s="497"/>
      <c r="ACB69" s="497"/>
      <c r="ACC69" s="497"/>
      <c r="ACD69" s="497"/>
      <c r="ACE69" s="497"/>
      <c r="ACF69" s="497"/>
      <c r="ACG69" s="497"/>
      <c r="ACH69" s="497"/>
      <c r="ACI69" s="497"/>
      <c r="ACJ69" s="497"/>
      <c r="ACK69" s="497"/>
      <c r="ACL69" s="497"/>
      <c r="ACM69" s="497"/>
      <c r="ACN69" s="497"/>
      <c r="ACO69" s="497"/>
      <c r="ACP69" s="497"/>
      <c r="ACQ69" s="497"/>
      <c r="ACR69" s="497"/>
      <c r="ACS69" s="497"/>
      <c r="ACT69" s="497"/>
      <c r="ACU69" s="497"/>
      <c r="ACV69" s="497"/>
      <c r="ACW69" s="497"/>
      <c r="ACX69" s="497"/>
      <c r="ACY69" s="497"/>
      <c r="ACZ69" s="497"/>
      <c r="ADA69" s="497"/>
      <c r="ADB69" s="497"/>
      <c r="ADC69" s="497"/>
      <c r="ADD69" s="497"/>
      <c r="ADE69" s="497"/>
      <c r="ADF69" s="497"/>
      <c r="ADG69" s="497"/>
      <c r="ADH69" s="497"/>
      <c r="ADI69" s="497"/>
      <c r="ADJ69" s="497"/>
      <c r="ADK69" s="497"/>
      <c r="ADL69" s="497"/>
      <c r="ADM69" s="497"/>
      <c r="ADN69" s="497"/>
      <c r="ADO69" s="497"/>
      <c r="ADP69" s="497"/>
      <c r="ADQ69" s="497"/>
      <c r="ADR69" s="497"/>
      <c r="ADS69" s="497"/>
      <c r="ADT69" s="497"/>
      <c r="ADU69" s="497"/>
      <c r="ADV69" s="497"/>
      <c r="ADW69" s="497"/>
      <c r="ADX69" s="497"/>
      <c r="ADY69" s="497"/>
      <c r="ADZ69" s="497"/>
      <c r="AEA69" s="497"/>
      <c r="AEB69" s="497"/>
      <c r="AEC69" s="497"/>
      <c r="AED69" s="497"/>
      <c r="AEE69" s="497"/>
      <c r="AEF69" s="497"/>
      <c r="AEG69" s="497"/>
      <c r="AEH69" s="497"/>
      <c r="AEI69" s="497"/>
      <c r="AEJ69" s="497"/>
      <c r="AEK69" s="497"/>
      <c r="AEL69" s="497"/>
      <c r="AEM69" s="497"/>
      <c r="AEN69" s="497"/>
      <c r="AEO69" s="497"/>
      <c r="AEP69" s="497"/>
      <c r="AEQ69" s="497"/>
      <c r="AER69" s="497"/>
      <c r="AES69" s="497"/>
      <c r="AET69" s="497"/>
      <c r="AEU69" s="497"/>
      <c r="AEV69" s="497"/>
      <c r="AEW69" s="497"/>
      <c r="AEX69" s="497"/>
      <c r="AEY69" s="497"/>
      <c r="AEZ69" s="497"/>
      <c r="AFA69" s="497"/>
      <c r="AFB69" s="497"/>
      <c r="AFC69" s="497"/>
      <c r="AFD69" s="497"/>
      <c r="AFE69" s="497"/>
      <c r="AFF69" s="497"/>
      <c r="AFG69" s="497"/>
      <c r="AFH69" s="497"/>
      <c r="AFI69" s="497"/>
      <c r="AFJ69" s="497"/>
      <c r="AFK69" s="497"/>
      <c r="AFL69" s="497"/>
      <c r="AFM69" s="497"/>
      <c r="AFN69" s="497"/>
      <c r="AFO69" s="497"/>
      <c r="AFP69" s="497"/>
      <c r="AFQ69" s="497"/>
      <c r="AFR69" s="497"/>
      <c r="AFS69" s="497"/>
      <c r="AFT69" s="497"/>
      <c r="AFU69" s="497"/>
      <c r="AFV69" s="497"/>
      <c r="AFW69" s="497"/>
      <c r="AFX69" s="497"/>
      <c r="AFY69" s="497"/>
      <c r="AFZ69" s="497"/>
      <c r="AGA69" s="497"/>
      <c r="AGB69" s="497"/>
      <c r="AGC69" s="497"/>
      <c r="AGD69" s="497"/>
      <c r="AGE69" s="497"/>
      <c r="AGF69" s="497"/>
      <c r="AGG69" s="497"/>
      <c r="AGH69" s="497"/>
      <c r="AGI69" s="497"/>
      <c r="AGJ69" s="497"/>
      <c r="AGK69" s="497"/>
      <c r="AGL69" s="497"/>
      <c r="AGM69" s="497"/>
      <c r="AGN69" s="497"/>
      <c r="AGO69" s="497"/>
      <c r="AGP69" s="497"/>
      <c r="AGQ69" s="497"/>
      <c r="AGR69" s="497"/>
      <c r="AGS69" s="497"/>
      <c r="AGT69" s="497"/>
      <c r="AGU69" s="497"/>
      <c r="AGV69" s="497"/>
      <c r="AGW69" s="497"/>
      <c r="AGX69" s="497"/>
      <c r="AGY69" s="497"/>
      <c r="AGZ69" s="497"/>
      <c r="AHA69" s="497"/>
      <c r="AHB69" s="497"/>
      <c r="AHC69" s="497"/>
      <c r="AHD69" s="497"/>
      <c r="AHE69" s="497"/>
      <c r="AHF69" s="497"/>
      <c r="AHG69" s="497"/>
      <c r="AHH69" s="497"/>
      <c r="AHI69" s="497"/>
      <c r="AHJ69" s="497"/>
      <c r="AHK69" s="497"/>
      <c r="AHL69" s="497"/>
      <c r="AHM69" s="497"/>
      <c r="AHN69" s="497"/>
      <c r="AHO69" s="497"/>
      <c r="AHP69" s="497"/>
      <c r="AHQ69" s="497"/>
      <c r="AHR69" s="497"/>
      <c r="AHS69" s="497"/>
      <c r="AHT69" s="497"/>
      <c r="AHU69" s="497"/>
      <c r="AHV69" s="497"/>
      <c r="AHW69" s="497"/>
      <c r="AHX69" s="497"/>
      <c r="AHY69" s="497"/>
      <c r="AHZ69" s="497"/>
      <c r="AIA69" s="497"/>
      <c r="AIB69" s="497"/>
      <c r="AIC69" s="497"/>
      <c r="AID69" s="497"/>
      <c r="AIE69" s="497"/>
      <c r="AIF69" s="497"/>
      <c r="AIG69" s="497"/>
      <c r="AIH69" s="497"/>
      <c r="AII69" s="497"/>
      <c r="AIJ69" s="497"/>
      <c r="AIK69" s="497"/>
      <c r="AIL69" s="497"/>
      <c r="AIM69" s="497"/>
      <c r="AIN69" s="497"/>
      <c r="AIO69" s="497"/>
      <c r="AIP69" s="497"/>
      <c r="AIQ69" s="497"/>
      <c r="AIR69" s="497"/>
      <c r="AIS69" s="497"/>
      <c r="AIT69" s="497"/>
      <c r="AIU69" s="497"/>
      <c r="AIV69" s="497"/>
      <c r="AIW69" s="497"/>
      <c r="AIX69" s="497"/>
      <c r="AIY69" s="497"/>
      <c r="AIZ69" s="497"/>
      <c r="AJA69" s="497"/>
      <c r="AJB69" s="497"/>
      <c r="AJC69" s="497"/>
      <c r="AJD69" s="497"/>
      <c r="AJE69" s="497"/>
      <c r="AJF69" s="497"/>
      <c r="AJG69" s="497"/>
      <c r="AJH69" s="497"/>
      <c r="AJI69" s="497"/>
      <c r="AJJ69" s="497"/>
      <c r="AJK69" s="497"/>
      <c r="AJL69" s="497"/>
      <c r="AJM69" s="497"/>
      <c r="AJN69" s="497"/>
      <c r="AJO69" s="497"/>
      <c r="AJP69" s="497"/>
      <c r="AJQ69" s="497"/>
      <c r="AJR69" s="497"/>
      <c r="AJS69" s="497"/>
      <c r="AJT69" s="497"/>
      <c r="AJU69" s="497"/>
      <c r="AJV69" s="497"/>
      <c r="AJW69" s="497"/>
      <c r="AJX69" s="497"/>
      <c r="AJY69" s="497"/>
      <c r="AJZ69" s="497"/>
      <c r="AKA69" s="497"/>
      <c r="AKB69" s="497"/>
      <c r="AKC69" s="497"/>
      <c r="AKD69" s="497"/>
      <c r="AKE69" s="497"/>
      <c r="AKF69" s="497"/>
      <c r="AKG69" s="497"/>
      <c r="AKH69" s="497"/>
      <c r="AKI69" s="497"/>
      <c r="AKJ69" s="497"/>
      <c r="AKK69" s="497"/>
      <c r="AKL69" s="497"/>
      <c r="AKM69" s="497"/>
      <c r="AKN69" s="497"/>
      <c r="AKO69" s="497"/>
      <c r="AKP69" s="497"/>
      <c r="AKQ69" s="497"/>
      <c r="AKR69" s="497"/>
      <c r="AKS69" s="497"/>
      <c r="AKT69" s="497"/>
      <c r="AKU69" s="497"/>
      <c r="AKV69" s="497"/>
      <c r="AKW69" s="497"/>
      <c r="AKX69" s="497"/>
      <c r="AKY69" s="497"/>
      <c r="AKZ69" s="497"/>
      <c r="ALA69" s="497"/>
      <c r="ALB69" s="497"/>
      <c r="ALC69" s="497"/>
      <c r="ALD69" s="497"/>
      <c r="ALE69" s="497"/>
      <c r="ALF69" s="497"/>
      <c r="ALG69" s="497"/>
      <c r="ALH69" s="497"/>
      <c r="ALI69" s="497"/>
      <c r="ALJ69" s="497"/>
      <c r="ALK69" s="497"/>
      <c r="ALL69" s="497"/>
      <c r="ALM69" s="497"/>
      <c r="ALN69" s="497"/>
      <c r="ALO69" s="497"/>
      <c r="ALP69" s="497"/>
      <c r="ALQ69" s="497"/>
      <c r="ALR69" s="497"/>
      <c r="ALS69" s="497"/>
      <c r="ALT69" s="497"/>
      <c r="ALU69" s="497"/>
      <c r="ALV69" s="497"/>
      <c r="ALW69" s="497"/>
      <c r="ALX69" s="497"/>
      <c r="ALY69" s="497"/>
      <c r="ALZ69" s="497"/>
      <c r="AMA69" s="497"/>
      <c r="AMB69" s="497"/>
      <c r="AMC69" s="497"/>
      <c r="AMD69" s="497"/>
      <c r="AME69" s="497"/>
      <c r="AMF69" s="497"/>
      <c r="AMG69" s="497"/>
      <c r="AMH69" s="497"/>
      <c r="AMI69" s="497"/>
      <c r="AMJ69" s="497"/>
      <c r="AMK69" s="497"/>
      <c r="AML69" s="497"/>
      <c r="AMM69" s="497"/>
      <c r="AMN69" s="497"/>
      <c r="AMO69" s="497"/>
      <c r="AMP69" s="497"/>
      <c r="AMQ69" s="497"/>
      <c r="AMR69" s="497"/>
      <c r="AMS69" s="497"/>
      <c r="AMT69" s="497"/>
      <c r="AMU69" s="497"/>
      <c r="AMV69" s="497"/>
      <c r="AMW69" s="497"/>
      <c r="AMX69" s="497"/>
      <c r="AMY69" s="497"/>
      <c r="AMZ69" s="497"/>
      <c r="ANA69" s="497"/>
      <c r="ANB69" s="497"/>
      <c r="ANC69" s="497"/>
      <c r="AND69" s="497"/>
      <c r="ANE69" s="497"/>
      <c r="ANF69" s="497"/>
      <c r="ANG69" s="497"/>
      <c r="ANH69" s="497"/>
      <c r="ANI69" s="497"/>
      <c r="ANJ69" s="497"/>
      <c r="ANK69" s="497"/>
      <c r="ANL69" s="497"/>
      <c r="ANM69" s="497"/>
      <c r="ANN69" s="497"/>
      <c r="ANO69" s="497"/>
      <c r="ANP69" s="497"/>
      <c r="ANQ69" s="497"/>
      <c r="ANR69" s="497"/>
      <c r="ANS69" s="497"/>
      <c r="ANT69" s="497"/>
      <c r="ANU69" s="497"/>
      <c r="ANV69" s="497"/>
      <c r="ANW69" s="497"/>
      <c r="ANX69" s="497"/>
      <c r="ANY69" s="497"/>
      <c r="ANZ69" s="497"/>
      <c r="AOA69" s="497"/>
      <c r="AOB69" s="497"/>
      <c r="AOC69" s="497"/>
      <c r="AOD69" s="497"/>
      <c r="AOE69" s="497"/>
      <c r="AOF69" s="497"/>
      <c r="AOG69" s="497"/>
      <c r="AOH69" s="497"/>
      <c r="AOI69" s="497"/>
      <c r="AOJ69" s="497"/>
      <c r="AOK69" s="497"/>
      <c r="AOL69" s="497"/>
      <c r="AOM69" s="497"/>
      <c r="AON69" s="497"/>
      <c r="AOO69" s="497"/>
      <c r="AOP69" s="497"/>
      <c r="AOQ69" s="497"/>
      <c r="AOR69" s="497"/>
      <c r="AOS69" s="497"/>
      <c r="AOT69" s="497"/>
      <c r="AOU69" s="497"/>
      <c r="AOV69" s="497"/>
      <c r="AOW69" s="497"/>
      <c r="AOX69" s="497"/>
      <c r="AOY69" s="497"/>
      <c r="AOZ69" s="497"/>
      <c r="APA69" s="497"/>
      <c r="APB69" s="497"/>
      <c r="APC69" s="497"/>
      <c r="APD69" s="497"/>
      <c r="APE69" s="497"/>
      <c r="APF69" s="497"/>
      <c r="APG69" s="497"/>
      <c r="APH69" s="497"/>
      <c r="API69" s="497"/>
      <c r="APJ69" s="497"/>
      <c r="APK69" s="497"/>
      <c r="APL69" s="497"/>
      <c r="APM69" s="497"/>
      <c r="APN69" s="497"/>
      <c r="APO69" s="497"/>
      <c r="APP69" s="497"/>
      <c r="APQ69" s="497"/>
      <c r="APR69" s="497"/>
      <c r="APS69" s="497"/>
      <c r="APT69" s="497"/>
      <c r="APU69" s="497"/>
      <c r="APV69" s="497"/>
      <c r="APW69" s="497"/>
      <c r="APX69" s="497"/>
      <c r="APY69" s="497"/>
      <c r="APZ69" s="497"/>
      <c r="AQA69" s="497"/>
      <c r="AQB69" s="497"/>
      <c r="AQC69" s="497"/>
      <c r="AQD69" s="497"/>
      <c r="AQE69" s="497"/>
      <c r="AQF69" s="497"/>
      <c r="AQG69" s="497"/>
      <c r="AQH69" s="497"/>
      <c r="AQI69" s="497"/>
      <c r="AQJ69" s="497"/>
      <c r="AQK69" s="497"/>
      <c r="AQL69" s="497"/>
      <c r="AQM69" s="497"/>
      <c r="AQN69" s="497"/>
      <c r="AQO69" s="497"/>
      <c r="AQP69" s="497"/>
      <c r="AQQ69" s="497"/>
      <c r="AQR69" s="497"/>
      <c r="AQS69" s="497"/>
      <c r="AQT69" s="497"/>
      <c r="AQU69" s="497"/>
      <c r="AQV69" s="497"/>
      <c r="AQW69" s="497"/>
      <c r="AQX69" s="497"/>
      <c r="AQY69" s="497"/>
      <c r="AQZ69" s="497"/>
      <c r="ARA69" s="497"/>
      <c r="ARB69" s="497"/>
      <c r="ARC69" s="497"/>
      <c r="ARD69" s="497"/>
      <c r="ARE69" s="497"/>
      <c r="ARF69" s="497"/>
      <c r="ARG69" s="497"/>
      <c r="ARH69" s="497"/>
      <c r="ARI69" s="497"/>
      <c r="ARJ69" s="497"/>
      <c r="ARK69" s="497"/>
      <c r="ARL69" s="497"/>
      <c r="ARM69" s="497"/>
      <c r="ARN69" s="497"/>
      <c r="ARO69" s="497"/>
      <c r="ARP69" s="497"/>
      <c r="ARQ69" s="497"/>
      <c r="ARR69" s="497"/>
      <c r="ARS69" s="497"/>
      <c r="ART69" s="497"/>
      <c r="ARU69" s="497"/>
      <c r="ARV69" s="497"/>
      <c r="ARW69" s="497"/>
      <c r="ARX69" s="497"/>
      <c r="ARY69" s="497"/>
      <c r="ARZ69" s="497"/>
      <c r="ASA69" s="497"/>
      <c r="ASB69" s="497"/>
      <c r="ASC69" s="497"/>
      <c r="ASD69" s="497"/>
      <c r="ASE69" s="497"/>
      <c r="ASF69" s="497"/>
      <c r="ASG69" s="497"/>
      <c r="ASH69" s="497"/>
      <c r="ASI69" s="497"/>
      <c r="ASJ69" s="497"/>
      <c r="ASK69" s="497"/>
      <c r="ASL69" s="497"/>
      <c r="ASM69" s="497"/>
      <c r="ASN69" s="497"/>
      <c r="ASO69" s="497"/>
      <c r="ASP69" s="497"/>
      <c r="ASQ69" s="497"/>
      <c r="ASR69" s="497"/>
      <c r="ASS69" s="497"/>
      <c r="AST69" s="497"/>
      <c r="ASU69" s="497"/>
      <c r="ASV69" s="497"/>
      <c r="ASW69" s="497"/>
      <c r="ASX69" s="497"/>
      <c r="ASY69" s="497"/>
      <c r="ASZ69" s="497"/>
      <c r="ATA69" s="497"/>
      <c r="ATB69" s="497"/>
      <c r="ATC69" s="497"/>
      <c r="ATD69" s="497"/>
      <c r="ATE69" s="497"/>
      <c r="ATF69" s="497"/>
      <c r="ATG69" s="497"/>
      <c r="ATH69" s="497"/>
      <c r="ATI69" s="497"/>
      <c r="ATJ69" s="497"/>
      <c r="ATK69" s="497"/>
      <c r="ATL69" s="497"/>
      <c r="ATM69" s="497"/>
      <c r="ATN69" s="497"/>
      <c r="ATO69" s="497"/>
      <c r="ATP69" s="497"/>
      <c r="ATQ69" s="497"/>
      <c r="ATR69" s="497"/>
      <c r="ATS69" s="497"/>
      <c r="ATT69" s="497"/>
      <c r="ATU69" s="497"/>
      <c r="ATV69" s="497"/>
      <c r="ATW69" s="497"/>
      <c r="ATX69" s="497"/>
      <c r="ATY69" s="497"/>
      <c r="ATZ69" s="497"/>
      <c r="AUA69" s="497"/>
      <c r="AUB69" s="497"/>
      <c r="AUC69" s="497"/>
      <c r="AUD69" s="497"/>
      <c r="AUE69" s="497"/>
      <c r="AUF69" s="497"/>
      <c r="AUG69" s="497"/>
      <c r="AUH69" s="497"/>
      <c r="AUI69" s="497"/>
      <c r="AUJ69" s="497"/>
      <c r="AUK69" s="497"/>
      <c r="AUL69" s="497"/>
      <c r="AUM69" s="497"/>
      <c r="AUN69" s="497"/>
      <c r="AUO69" s="497"/>
      <c r="AUP69" s="497"/>
      <c r="AUQ69" s="497"/>
      <c r="AUR69" s="497"/>
      <c r="AUS69" s="497"/>
      <c r="AUT69" s="497"/>
      <c r="AUU69" s="497"/>
      <c r="AUV69" s="497"/>
      <c r="AUW69" s="497"/>
      <c r="AUX69" s="497"/>
      <c r="AUY69" s="497"/>
      <c r="AUZ69" s="497"/>
      <c r="AVA69" s="497"/>
      <c r="AVB69" s="497"/>
      <c r="AVC69" s="497"/>
      <c r="AVD69" s="497"/>
      <c r="AVE69" s="497"/>
      <c r="AVF69" s="497"/>
      <c r="AVG69" s="497"/>
      <c r="AVH69" s="497"/>
      <c r="AVI69" s="497"/>
      <c r="AVJ69" s="497"/>
      <c r="AVK69" s="497"/>
      <c r="AVL69" s="497"/>
      <c r="AVM69" s="497"/>
      <c r="AVN69" s="497"/>
      <c r="AVO69" s="497"/>
      <c r="AVP69" s="497"/>
      <c r="AVQ69" s="497"/>
      <c r="AVR69" s="497"/>
      <c r="AVS69" s="497"/>
      <c r="AVT69" s="497"/>
      <c r="AVU69" s="497"/>
      <c r="AVV69" s="497"/>
      <c r="AVW69" s="497"/>
      <c r="AVX69" s="497"/>
      <c r="AVY69" s="497"/>
      <c r="AVZ69" s="497"/>
      <c r="AWA69" s="497"/>
      <c r="AWB69" s="497"/>
      <c r="AWC69" s="497"/>
      <c r="AWD69" s="497"/>
      <c r="AWE69" s="497"/>
      <c r="AWF69" s="497"/>
      <c r="AWG69" s="497"/>
      <c r="AWH69" s="497"/>
      <c r="AWI69" s="497"/>
      <c r="AWJ69" s="497"/>
      <c r="AWK69" s="497"/>
      <c r="AWL69" s="497"/>
      <c r="AWM69" s="497"/>
      <c r="AWN69" s="497"/>
      <c r="AWO69" s="497"/>
      <c r="AWP69" s="497"/>
      <c r="AWQ69" s="497"/>
      <c r="AWR69" s="497"/>
      <c r="AWS69" s="497"/>
      <c r="AWT69" s="497"/>
      <c r="AWU69" s="497"/>
      <c r="AWV69" s="497"/>
      <c r="AWW69" s="497"/>
      <c r="AWX69" s="497"/>
      <c r="AWY69" s="497"/>
      <c r="AWZ69" s="497"/>
      <c r="AXA69" s="497"/>
      <c r="AXB69" s="497"/>
      <c r="AXC69" s="497"/>
      <c r="AXD69" s="497"/>
      <c r="AXE69" s="497"/>
      <c r="AXF69" s="497"/>
      <c r="AXG69" s="497"/>
      <c r="AXH69" s="497"/>
      <c r="AXI69" s="497"/>
      <c r="AXJ69" s="497"/>
      <c r="AXK69" s="497"/>
      <c r="AXL69" s="497"/>
      <c r="AXM69" s="497"/>
      <c r="AXN69" s="497"/>
      <c r="AXO69" s="497"/>
      <c r="AXP69" s="497"/>
      <c r="AXQ69" s="497"/>
      <c r="AXR69" s="497"/>
      <c r="AXS69" s="497"/>
      <c r="AXT69" s="497"/>
      <c r="AXU69" s="497"/>
      <c r="AXV69" s="497"/>
      <c r="AXW69" s="497"/>
      <c r="AXX69" s="497"/>
      <c r="AXY69" s="497"/>
      <c r="AXZ69" s="497"/>
      <c r="AYA69" s="497"/>
      <c r="AYB69" s="497"/>
      <c r="AYC69" s="497"/>
      <c r="AYD69" s="497"/>
      <c r="AYE69" s="497"/>
      <c r="AYF69" s="497"/>
      <c r="AYG69" s="497"/>
      <c r="AYH69" s="497"/>
      <c r="AYI69" s="497"/>
      <c r="AYJ69" s="497"/>
      <c r="AYK69" s="497"/>
      <c r="AYL69" s="497"/>
      <c r="AYM69" s="497"/>
      <c r="AYN69" s="497"/>
      <c r="AYO69" s="497"/>
      <c r="AYP69" s="497"/>
      <c r="AYQ69" s="497"/>
      <c r="AYR69" s="497"/>
      <c r="AYS69" s="497"/>
      <c r="AYT69" s="497"/>
      <c r="AYU69" s="497"/>
      <c r="AYV69" s="497"/>
      <c r="AYW69" s="497"/>
      <c r="AYX69" s="497"/>
      <c r="AYY69" s="497"/>
      <c r="AYZ69" s="497"/>
      <c r="AZA69" s="497"/>
      <c r="AZB69" s="497"/>
      <c r="AZC69" s="497"/>
      <c r="AZD69" s="497"/>
      <c r="AZE69" s="497"/>
      <c r="AZF69" s="497"/>
      <c r="AZG69" s="497"/>
      <c r="AZH69" s="497"/>
      <c r="AZI69" s="497"/>
      <c r="AZJ69" s="497"/>
      <c r="AZK69" s="497"/>
      <c r="AZL69" s="497"/>
      <c r="AZM69" s="497"/>
      <c r="AZN69" s="497"/>
      <c r="AZO69" s="497"/>
      <c r="AZP69" s="497"/>
      <c r="AZQ69" s="497"/>
      <c r="AZR69" s="497"/>
      <c r="AZS69" s="497"/>
      <c r="AZT69" s="497"/>
      <c r="AZU69" s="497"/>
      <c r="AZV69" s="497"/>
      <c r="AZW69" s="497"/>
      <c r="AZX69" s="497"/>
      <c r="AZY69" s="497"/>
      <c r="AZZ69" s="497"/>
      <c r="BAA69" s="497"/>
      <c r="BAB69" s="497"/>
      <c r="BAC69" s="497"/>
      <c r="BAD69" s="497"/>
      <c r="BAE69" s="497"/>
      <c r="BAF69" s="497"/>
      <c r="BAG69" s="497"/>
      <c r="BAH69" s="497"/>
      <c r="BAI69" s="497"/>
      <c r="BAJ69" s="497"/>
      <c r="BAK69" s="497"/>
      <c r="BAL69" s="497"/>
      <c r="BAM69" s="497"/>
      <c r="BAN69" s="497"/>
      <c r="BAO69" s="497"/>
      <c r="BAP69" s="497"/>
      <c r="BAQ69" s="497"/>
      <c r="BAR69" s="497"/>
      <c r="BAS69" s="497"/>
      <c r="BAT69" s="497"/>
      <c r="BAU69" s="497"/>
      <c r="BAV69" s="497"/>
      <c r="BAW69" s="497"/>
      <c r="BAX69" s="497"/>
      <c r="BAY69" s="497"/>
      <c r="BAZ69" s="497"/>
      <c r="BBA69" s="497"/>
      <c r="BBB69" s="497"/>
      <c r="BBC69" s="497"/>
      <c r="BBD69" s="497"/>
      <c r="BBE69" s="497"/>
      <c r="BBF69" s="497"/>
      <c r="BBG69" s="497"/>
      <c r="BBH69" s="497"/>
      <c r="BBI69" s="497"/>
      <c r="BBJ69" s="497"/>
      <c r="BBK69" s="497"/>
      <c r="BBL69" s="497"/>
      <c r="BBM69" s="497"/>
      <c r="BBN69" s="497"/>
      <c r="BBO69" s="497"/>
      <c r="BBP69" s="497"/>
      <c r="BBQ69" s="497"/>
      <c r="BBR69" s="497"/>
      <c r="BBS69" s="497"/>
      <c r="BBT69" s="497"/>
      <c r="BBU69" s="497"/>
      <c r="BBV69" s="497"/>
      <c r="BBW69" s="497"/>
      <c r="BBX69" s="497"/>
      <c r="BBY69" s="497"/>
      <c r="BBZ69" s="497"/>
      <c r="BCA69" s="497"/>
      <c r="BCB69" s="497"/>
      <c r="BCC69" s="497"/>
      <c r="BCD69" s="497"/>
      <c r="BCE69" s="497"/>
      <c r="BCF69" s="497"/>
      <c r="BCG69" s="497"/>
      <c r="BCH69" s="497"/>
      <c r="BCI69" s="497"/>
      <c r="BCJ69" s="497"/>
      <c r="BCK69" s="497"/>
      <c r="BCL69" s="497"/>
      <c r="BCM69" s="497"/>
      <c r="BCN69" s="497"/>
      <c r="BCO69" s="497"/>
      <c r="BCP69" s="497"/>
      <c r="BCQ69" s="497"/>
      <c r="BCR69" s="497"/>
      <c r="BCS69" s="497"/>
      <c r="BCT69" s="497"/>
      <c r="BCU69" s="497"/>
      <c r="BCV69" s="497"/>
      <c r="BCW69" s="497"/>
      <c r="BCX69" s="497"/>
      <c r="BCY69" s="497"/>
      <c r="BCZ69" s="497"/>
      <c r="BDA69" s="497"/>
      <c r="BDB69" s="497"/>
      <c r="BDC69" s="497"/>
      <c r="BDD69" s="497"/>
      <c r="BDE69" s="497"/>
      <c r="BDF69" s="497"/>
      <c r="BDG69" s="497"/>
      <c r="BDH69" s="497"/>
      <c r="BDI69" s="497"/>
      <c r="BDJ69" s="497"/>
      <c r="BDK69" s="497"/>
      <c r="BDL69" s="497"/>
      <c r="BDM69" s="497"/>
      <c r="BDN69" s="497"/>
      <c r="BDO69" s="497"/>
      <c r="BDP69" s="497"/>
      <c r="BDQ69" s="497"/>
      <c r="BDR69" s="497"/>
      <c r="BDS69" s="497"/>
      <c r="BDT69" s="497"/>
      <c r="BDU69" s="497"/>
      <c r="BDV69" s="497"/>
      <c r="BDW69" s="497"/>
      <c r="BDX69" s="497"/>
      <c r="BDY69" s="497"/>
      <c r="BDZ69" s="497"/>
      <c r="BEA69" s="497"/>
      <c r="BEB69" s="497"/>
      <c r="BEC69" s="497"/>
      <c r="BED69" s="497"/>
      <c r="BEE69" s="497"/>
      <c r="BEF69" s="497"/>
      <c r="BEG69" s="497"/>
      <c r="BEH69" s="497"/>
      <c r="BEI69" s="497"/>
      <c r="BEJ69" s="497"/>
      <c r="BEK69" s="497"/>
      <c r="BEL69" s="497"/>
      <c r="BEM69" s="497"/>
      <c r="BEN69" s="497"/>
      <c r="BEO69" s="497"/>
      <c r="BEP69" s="497"/>
      <c r="BEQ69" s="497"/>
      <c r="BER69" s="497"/>
      <c r="BES69" s="497"/>
      <c r="BET69" s="497"/>
      <c r="BEU69" s="497"/>
      <c r="BEV69" s="497"/>
      <c r="BEW69" s="497"/>
      <c r="BEX69" s="497"/>
      <c r="BEY69" s="497"/>
      <c r="BEZ69" s="497"/>
      <c r="BFA69" s="497"/>
      <c r="BFB69" s="497"/>
      <c r="BFC69" s="497"/>
      <c r="BFD69" s="497"/>
      <c r="BFE69" s="497"/>
      <c r="BFF69" s="497"/>
      <c r="BFG69" s="497"/>
      <c r="BFH69" s="497"/>
      <c r="BFI69" s="497"/>
      <c r="BFJ69" s="497"/>
      <c r="BFK69" s="497"/>
      <c r="BFL69" s="497"/>
      <c r="BFM69" s="497"/>
      <c r="BFN69" s="497"/>
      <c r="BFO69" s="497"/>
      <c r="BFP69" s="497"/>
      <c r="BFQ69" s="497"/>
      <c r="BFR69" s="497"/>
      <c r="BFS69" s="497"/>
      <c r="BFT69" s="497"/>
      <c r="BFU69" s="497"/>
      <c r="BFV69" s="497"/>
      <c r="BFW69" s="497"/>
      <c r="BFX69" s="497"/>
      <c r="BFY69" s="497"/>
      <c r="BFZ69" s="497"/>
      <c r="BGA69" s="497"/>
      <c r="BGB69" s="497"/>
      <c r="BGC69" s="497"/>
      <c r="BGD69" s="497"/>
      <c r="BGE69" s="497"/>
      <c r="BGF69" s="497"/>
      <c r="BGG69" s="497"/>
      <c r="BGH69" s="497"/>
      <c r="BGI69" s="497"/>
      <c r="BGJ69" s="497"/>
      <c r="BGK69" s="497"/>
      <c r="BGL69" s="497"/>
      <c r="BGM69" s="497"/>
      <c r="BGN69" s="497"/>
      <c r="BGO69" s="497"/>
      <c r="BGP69" s="497"/>
      <c r="BGQ69" s="497"/>
      <c r="BGR69" s="497"/>
      <c r="BGS69" s="497"/>
      <c r="BGT69" s="497"/>
      <c r="BGU69" s="497"/>
      <c r="BGV69" s="497"/>
      <c r="BGW69" s="497"/>
      <c r="BGX69" s="497"/>
      <c r="BGY69" s="497"/>
      <c r="BGZ69" s="497"/>
      <c r="BHA69" s="497"/>
      <c r="BHB69" s="497"/>
      <c r="BHC69" s="497"/>
      <c r="BHD69" s="497"/>
      <c r="BHE69" s="497"/>
      <c r="BHF69" s="497"/>
      <c r="BHG69" s="497"/>
      <c r="BHH69" s="497"/>
      <c r="BHI69" s="497"/>
      <c r="BHJ69" s="497"/>
      <c r="BHK69" s="497"/>
      <c r="BHL69" s="497"/>
      <c r="BHM69" s="497"/>
      <c r="BHN69" s="497"/>
      <c r="BHO69" s="497"/>
      <c r="BHP69" s="497"/>
      <c r="BHQ69" s="497"/>
      <c r="BHR69" s="497"/>
      <c r="BHS69" s="497"/>
      <c r="BHT69" s="497"/>
      <c r="BHU69" s="497"/>
      <c r="BHV69" s="497"/>
      <c r="BHW69" s="497"/>
      <c r="BHX69" s="497"/>
      <c r="BHY69" s="497"/>
      <c r="BHZ69" s="497"/>
      <c r="BIA69" s="497"/>
      <c r="BIB69" s="497"/>
      <c r="BIC69" s="497"/>
      <c r="BID69" s="497"/>
      <c r="BIE69" s="497"/>
      <c r="BIF69" s="497"/>
      <c r="BIG69" s="497"/>
      <c r="BIH69" s="497"/>
      <c r="BII69" s="497"/>
      <c r="BIJ69" s="497"/>
      <c r="BIK69" s="497"/>
      <c r="BIL69" s="497"/>
      <c r="BIM69" s="497"/>
      <c r="BIN69" s="497"/>
      <c r="BIO69" s="497"/>
      <c r="BIP69" s="497"/>
      <c r="BIQ69" s="497"/>
      <c r="BIR69" s="497"/>
      <c r="BIS69" s="497"/>
      <c r="BIT69" s="497"/>
      <c r="BIU69" s="497"/>
      <c r="BIV69" s="497"/>
      <c r="BIW69" s="497"/>
      <c r="BIX69" s="497"/>
      <c r="BIY69" s="497"/>
      <c r="BIZ69" s="497"/>
      <c r="BJA69" s="497"/>
      <c r="BJB69" s="497"/>
      <c r="BJC69" s="497"/>
      <c r="BJD69" s="497"/>
      <c r="BJE69" s="497"/>
      <c r="BJF69" s="497"/>
      <c r="BJG69" s="497"/>
      <c r="BJH69" s="497"/>
      <c r="BJI69" s="497"/>
      <c r="BJJ69" s="497"/>
      <c r="BJK69" s="497"/>
      <c r="BJL69" s="497"/>
      <c r="BJM69" s="497"/>
      <c r="BJN69" s="497"/>
      <c r="BJO69" s="497"/>
      <c r="BJP69" s="497"/>
      <c r="BJQ69" s="497"/>
      <c r="BJR69" s="497"/>
      <c r="BJS69" s="497"/>
      <c r="BJT69" s="497"/>
      <c r="BJU69" s="497"/>
      <c r="BJV69" s="497"/>
      <c r="BJW69" s="497"/>
      <c r="BJX69" s="497"/>
      <c r="BJY69" s="497"/>
      <c r="BJZ69" s="497"/>
      <c r="BKA69" s="497"/>
      <c r="BKB69" s="497"/>
      <c r="BKC69" s="497"/>
      <c r="BKD69" s="497"/>
      <c r="BKE69" s="497"/>
      <c r="BKF69" s="497"/>
      <c r="BKG69" s="497"/>
      <c r="BKH69" s="497"/>
      <c r="BKI69" s="497"/>
      <c r="BKJ69" s="497"/>
      <c r="BKK69" s="497"/>
      <c r="BKL69" s="497"/>
      <c r="BKM69" s="497"/>
      <c r="BKN69" s="497"/>
      <c r="BKO69" s="497"/>
      <c r="BKP69" s="497"/>
      <c r="BKQ69" s="497"/>
      <c r="BKR69" s="497"/>
      <c r="BKS69" s="497"/>
      <c r="BKT69" s="497"/>
      <c r="BKU69" s="497"/>
      <c r="BKV69" s="497"/>
      <c r="BKW69" s="497"/>
      <c r="BKX69" s="497"/>
      <c r="BKY69" s="497"/>
      <c r="BKZ69" s="497"/>
      <c r="BLA69" s="497"/>
      <c r="BLB69" s="497"/>
      <c r="BLC69" s="497"/>
      <c r="BLD69" s="497"/>
      <c r="BLE69" s="497"/>
      <c r="BLF69" s="497"/>
      <c r="BLG69" s="497"/>
      <c r="BLH69" s="497"/>
      <c r="BLI69" s="497"/>
      <c r="BLJ69" s="497"/>
      <c r="BLK69" s="497"/>
      <c r="BLL69" s="497"/>
      <c r="BLM69" s="497"/>
      <c r="BLN69" s="497"/>
      <c r="BLO69" s="497"/>
      <c r="BLP69" s="497"/>
      <c r="BLQ69" s="497"/>
      <c r="BLR69" s="497"/>
      <c r="BLS69" s="497"/>
      <c r="BLT69" s="497"/>
      <c r="BLU69" s="497"/>
      <c r="BLV69" s="497"/>
      <c r="BLW69" s="497"/>
      <c r="BLX69" s="497"/>
      <c r="BLY69" s="497"/>
      <c r="BLZ69" s="497"/>
      <c r="BMA69" s="497"/>
      <c r="BMB69" s="497"/>
      <c r="BMC69" s="497"/>
      <c r="BMD69" s="497"/>
      <c r="BME69" s="497"/>
      <c r="BMF69" s="497"/>
      <c r="BMG69" s="497"/>
      <c r="BMH69" s="497"/>
      <c r="BMI69" s="497"/>
      <c r="BMJ69" s="497"/>
      <c r="BMK69" s="497"/>
      <c r="BML69" s="497"/>
      <c r="BMM69" s="497"/>
      <c r="BMN69" s="497"/>
      <c r="BMO69" s="497"/>
      <c r="BMP69" s="497"/>
      <c r="BMQ69" s="497"/>
      <c r="BMR69" s="497"/>
      <c r="BMS69" s="497"/>
      <c r="BMT69" s="497"/>
      <c r="BMU69" s="497"/>
      <c r="BMV69" s="497"/>
      <c r="BMW69" s="497"/>
      <c r="BMX69" s="497"/>
      <c r="BMY69" s="497"/>
      <c r="BMZ69" s="497"/>
      <c r="BNA69" s="497"/>
      <c r="BNB69" s="497"/>
      <c r="BNC69" s="497"/>
      <c r="BND69" s="497"/>
      <c r="BNE69" s="497"/>
      <c r="BNF69" s="497"/>
      <c r="BNG69" s="497"/>
      <c r="BNH69" s="497"/>
      <c r="BNI69" s="497"/>
      <c r="BNJ69" s="497"/>
      <c r="BNK69" s="497"/>
      <c r="BNL69" s="497"/>
      <c r="BNM69" s="497"/>
      <c r="BNN69" s="497"/>
      <c r="BNO69" s="497"/>
      <c r="BNP69" s="497"/>
      <c r="BNQ69" s="497"/>
      <c r="BNR69" s="497"/>
      <c r="BNS69" s="497"/>
      <c r="BNT69" s="497"/>
      <c r="BNU69" s="497"/>
      <c r="BNV69" s="497"/>
      <c r="BNW69" s="497"/>
      <c r="BNX69" s="497"/>
      <c r="BNY69" s="497"/>
      <c r="BNZ69" s="497"/>
      <c r="BOA69" s="497"/>
      <c r="BOB69" s="497"/>
      <c r="BOC69" s="497"/>
      <c r="BOD69" s="497"/>
      <c r="BOE69" s="497"/>
      <c r="BOF69" s="497"/>
      <c r="BOG69" s="497"/>
      <c r="BOH69" s="497"/>
      <c r="BOI69" s="497"/>
      <c r="BOJ69" s="497"/>
      <c r="BOK69" s="497"/>
      <c r="BOL69" s="497"/>
      <c r="BOM69" s="497"/>
      <c r="BON69" s="497"/>
      <c r="BOO69" s="497"/>
      <c r="BOP69" s="497"/>
      <c r="BOQ69" s="497"/>
      <c r="BOR69" s="497"/>
      <c r="BOS69" s="497"/>
      <c r="BOT69" s="497"/>
      <c r="BOU69" s="497"/>
      <c r="BOV69" s="497"/>
      <c r="BOW69" s="497"/>
      <c r="BOX69" s="497"/>
      <c r="BOY69" s="497"/>
      <c r="BOZ69" s="497"/>
      <c r="BPA69" s="497"/>
      <c r="BPB69" s="497"/>
      <c r="BPC69" s="497"/>
      <c r="BPD69" s="497"/>
      <c r="BPE69" s="497"/>
      <c r="BPF69" s="497"/>
      <c r="BPG69" s="497"/>
      <c r="BPH69" s="497"/>
      <c r="BPI69" s="497"/>
      <c r="BPJ69" s="497"/>
      <c r="BPK69" s="497"/>
      <c r="BPL69" s="497"/>
      <c r="BPM69" s="497"/>
      <c r="BPN69" s="497"/>
      <c r="BPO69" s="497"/>
      <c r="BPP69" s="497"/>
      <c r="BPQ69" s="497"/>
      <c r="BPR69" s="497"/>
      <c r="BPS69" s="497"/>
      <c r="BPT69" s="497"/>
      <c r="BPU69" s="497"/>
      <c r="BPV69" s="497"/>
      <c r="BPW69" s="497"/>
      <c r="BPX69" s="497"/>
      <c r="BPY69" s="497"/>
      <c r="BPZ69" s="497"/>
      <c r="BQA69" s="497"/>
      <c r="BQB69" s="497"/>
      <c r="BQC69" s="497"/>
      <c r="BQD69" s="497"/>
      <c r="BQE69" s="497"/>
      <c r="BQF69" s="497"/>
      <c r="BQG69" s="497"/>
      <c r="BQH69" s="497"/>
      <c r="BQI69" s="497"/>
      <c r="BQJ69" s="497"/>
      <c r="BQK69" s="497"/>
      <c r="BQL69" s="497"/>
      <c r="BQM69" s="497"/>
      <c r="BQN69" s="497"/>
      <c r="BQO69" s="497"/>
      <c r="BQP69" s="497"/>
      <c r="BQQ69" s="497"/>
      <c r="BQR69" s="497"/>
      <c r="BQS69" s="497"/>
      <c r="BQT69" s="497"/>
      <c r="BQU69" s="497"/>
      <c r="BQV69" s="497"/>
      <c r="BQW69" s="497"/>
      <c r="BQX69" s="497"/>
      <c r="BQY69" s="497"/>
      <c r="BQZ69" s="497"/>
      <c r="BRA69" s="497"/>
      <c r="BRB69" s="497"/>
      <c r="BRC69" s="497"/>
      <c r="BRD69" s="497"/>
      <c r="BRE69" s="497"/>
      <c r="BRF69" s="497"/>
      <c r="BRG69" s="497"/>
      <c r="BRH69" s="497"/>
      <c r="BRI69" s="497"/>
      <c r="BRJ69" s="497"/>
      <c r="BRK69" s="497"/>
      <c r="BRL69" s="497"/>
      <c r="BRM69" s="497"/>
      <c r="BRN69" s="497"/>
      <c r="BRO69" s="497"/>
      <c r="BRP69" s="497"/>
      <c r="BRQ69" s="497"/>
      <c r="BRR69" s="497"/>
      <c r="BRS69" s="497"/>
      <c r="BRT69" s="497"/>
      <c r="BRU69" s="497"/>
      <c r="BRV69" s="497"/>
      <c r="BRW69" s="497"/>
      <c r="BRX69" s="497"/>
      <c r="BRY69" s="497"/>
      <c r="BRZ69" s="497"/>
      <c r="BSA69" s="497"/>
      <c r="BSB69" s="497"/>
      <c r="BSC69" s="497"/>
      <c r="BSD69" s="497"/>
      <c r="BSE69" s="497"/>
      <c r="BSF69" s="497"/>
      <c r="BSG69" s="497"/>
      <c r="BSH69" s="497"/>
      <c r="BSI69" s="497"/>
      <c r="BSJ69" s="497"/>
      <c r="BSK69" s="497"/>
      <c r="BSL69" s="497"/>
      <c r="BSM69" s="497"/>
      <c r="BSN69" s="497"/>
      <c r="BSO69" s="497"/>
      <c r="BSP69" s="497"/>
      <c r="BSQ69" s="497"/>
      <c r="BSR69" s="497"/>
      <c r="BSS69" s="497"/>
      <c r="BST69" s="497"/>
      <c r="BSU69" s="497"/>
      <c r="BSV69" s="497"/>
      <c r="BSW69" s="497"/>
      <c r="BSX69" s="497"/>
      <c r="BSY69" s="497"/>
      <c r="BSZ69" s="497"/>
      <c r="BTA69" s="497"/>
      <c r="BTB69" s="497"/>
      <c r="BTC69" s="497"/>
      <c r="BTD69" s="497"/>
      <c r="BTE69" s="497"/>
      <c r="BTF69" s="497"/>
      <c r="BTG69" s="497"/>
      <c r="BTH69" s="497"/>
      <c r="BTI69" s="497"/>
      <c r="BTJ69" s="497"/>
      <c r="BTK69" s="497"/>
      <c r="BTL69" s="497"/>
      <c r="BTM69" s="497"/>
      <c r="BTN69" s="497"/>
      <c r="BTO69" s="497"/>
      <c r="BTP69" s="497"/>
      <c r="BTQ69" s="497"/>
      <c r="BTR69" s="497"/>
      <c r="BTS69" s="497"/>
      <c r="BTT69" s="497"/>
      <c r="BTU69" s="497"/>
      <c r="BTV69" s="497"/>
      <c r="BTW69" s="497"/>
      <c r="BTX69" s="497"/>
      <c r="BTY69" s="497"/>
      <c r="BTZ69" s="497"/>
      <c r="BUA69" s="497"/>
      <c r="BUB69" s="497"/>
      <c r="BUC69" s="497"/>
      <c r="BUD69" s="497"/>
      <c r="BUE69" s="497"/>
      <c r="BUF69" s="497"/>
      <c r="BUG69" s="497"/>
      <c r="BUH69" s="497"/>
      <c r="BUI69" s="497"/>
      <c r="BUJ69" s="497"/>
      <c r="BUK69" s="497"/>
      <c r="BUL69" s="497"/>
      <c r="BUM69" s="497"/>
      <c r="BUN69" s="497"/>
      <c r="BUO69" s="497"/>
      <c r="BUP69" s="497"/>
      <c r="BUQ69" s="497"/>
      <c r="BUR69" s="497"/>
      <c r="BUS69" s="497"/>
      <c r="BUT69" s="497"/>
      <c r="BUU69" s="497"/>
      <c r="BUV69" s="497"/>
      <c r="BUW69" s="497"/>
      <c r="BUX69" s="497"/>
      <c r="BUY69" s="497"/>
      <c r="BUZ69" s="497"/>
      <c r="BVA69" s="497"/>
      <c r="BVB69" s="497"/>
      <c r="BVC69" s="497"/>
      <c r="BVD69" s="497"/>
      <c r="BVE69" s="497"/>
      <c r="BVF69" s="497"/>
      <c r="BVG69" s="497"/>
      <c r="BVH69" s="497"/>
      <c r="BVI69" s="497"/>
      <c r="BVJ69" s="497"/>
      <c r="BVK69" s="497"/>
      <c r="BVL69" s="497"/>
      <c r="BVM69" s="497"/>
      <c r="BVN69" s="497"/>
      <c r="BVO69" s="497"/>
      <c r="BVP69" s="497"/>
      <c r="BVQ69" s="497"/>
      <c r="BVR69" s="497"/>
      <c r="BVS69" s="497"/>
      <c r="BVT69" s="497"/>
      <c r="BVU69" s="497"/>
      <c r="BVV69" s="497"/>
      <c r="BVW69" s="497"/>
      <c r="BVX69" s="497"/>
      <c r="BVY69" s="497"/>
      <c r="BVZ69" s="497"/>
      <c r="BWA69" s="497"/>
      <c r="BWB69" s="497"/>
      <c r="BWC69" s="497"/>
      <c r="BWD69" s="497"/>
      <c r="BWE69" s="497"/>
      <c r="BWF69" s="497"/>
      <c r="BWG69" s="497"/>
      <c r="BWH69" s="497"/>
      <c r="BWI69" s="497"/>
      <c r="BWJ69" s="497"/>
      <c r="BWK69" s="497"/>
      <c r="BWL69" s="497"/>
      <c r="BWM69" s="497"/>
      <c r="BWN69" s="497"/>
      <c r="BWO69" s="497"/>
      <c r="BWP69" s="497"/>
      <c r="BWQ69" s="497"/>
      <c r="BWR69" s="497"/>
      <c r="BWS69" s="497"/>
      <c r="BWT69" s="497"/>
      <c r="BWU69" s="497"/>
      <c r="BWV69" s="497"/>
      <c r="BWW69" s="497"/>
      <c r="BWX69" s="497"/>
      <c r="BWY69" s="497"/>
      <c r="BWZ69" s="497"/>
      <c r="BXA69" s="497"/>
      <c r="BXB69" s="497"/>
      <c r="BXC69" s="497"/>
      <c r="BXD69" s="497"/>
      <c r="BXE69" s="497"/>
      <c r="BXF69" s="497"/>
      <c r="BXG69" s="497"/>
      <c r="BXH69" s="497"/>
      <c r="BXI69" s="497"/>
      <c r="BXJ69" s="497"/>
      <c r="BXK69" s="497"/>
      <c r="BXL69" s="497"/>
      <c r="BXM69" s="497"/>
      <c r="BXN69" s="497"/>
      <c r="BXO69" s="497"/>
      <c r="BXP69" s="497"/>
      <c r="BXQ69" s="497"/>
      <c r="BXR69" s="497"/>
      <c r="BXS69" s="497"/>
      <c r="BXT69" s="497"/>
      <c r="BXU69" s="497"/>
      <c r="BXV69" s="497"/>
      <c r="BXW69" s="497"/>
      <c r="BXX69" s="497"/>
      <c r="BXY69" s="497"/>
      <c r="BXZ69" s="497"/>
      <c r="BYA69" s="497"/>
      <c r="BYB69" s="497"/>
      <c r="BYC69" s="497"/>
      <c r="BYD69" s="497"/>
      <c r="BYE69" s="497"/>
      <c r="BYF69" s="497"/>
      <c r="BYG69" s="497"/>
      <c r="BYH69" s="497"/>
      <c r="BYI69" s="497"/>
      <c r="BYJ69" s="497"/>
      <c r="BYK69" s="497"/>
      <c r="BYL69" s="497"/>
      <c r="BYM69" s="497"/>
      <c r="BYN69" s="497"/>
      <c r="BYO69" s="497"/>
      <c r="BYP69" s="497"/>
      <c r="BYQ69" s="497"/>
      <c r="BYR69" s="497"/>
      <c r="BYS69" s="497"/>
      <c r="BYT69" s="497"/>
      <c r="BYU69" s="497"/>
      <c r="BYV69" s="497"/>
      <c r="BYW69" s="497"/>
      <c r="BYX69" s="497"/>
      <c r="BYY69" s="497"/>
      <c r="BYZ69" s="497"/>
      <c r="BZA69" s="497"/>
      <c r="BZB69" s="497"/>
      <c r="BZC69" s="497"/>
      <c r="BZD69" s="497"/>
      <c r="BZE69" s="497"/>
      <c r="BZF69" s="497"/>
      <c r="BZG69" s="497"/>
      <c r="BZH69" s="497"/>
      <c r="BZI69" s="497"/>
      <c r="BZJ69" s="497"/>
      <c r="BZK69" s="497"/>
      <c r="BZL69" s="497"/>
      <c r="BZM69" s="497"/>
      <c r="BZN69" s="497"/>
      <c r="BZO69" s="497"/>
      <c r="BZP69" s="497"/>
      <c r="BZQ69" s="497"/>
      <c r="BZR69" s="497"/>
      <c r="BZS69" s="497"/>
      <c r="BZT69" s="497"/>
      <c r="BZU69" s="497"/>
      <c r="BZV69" s="497"/>
      <c r="BZW69" s="497"/>
      <c r="BZX69" s="497"/>
      <c r="BZY69" s="497"/>
      <c r="BZZ69" s="497"/>
      <c r="CAA69" s="497"/>
      <c r="CAB69" s="497"/>
      <c r="CAC69" s="497"/>
      <c r="CAD69" s="497"/>
      <c r="CAE69" s="497"/>
      <c r="CAF69" s="497"/>
      <c r="CAG69" s="497"/>
      <c r="CAH69" s="497"/>
      <c r="CAI69" s="497"/>
      <c r="CAJ69" s="497"/>
      <c r="CAK69" s="497"/>
      <c r="CAL69" s="497"/>
      <c r="CAM69" s="497"/>
      <c r="CAN69" s="497"/>
      <c r="CAO69" s="497"/>
      <c r="CAP69" s="497"/>
      <c r="CAQ69" s="497"/>
      <c r="CAR69" s="497"/>
      <c r="CAS69" s="497"/>
      <c r="CAT69" s="497"/>
      <c r="CAU69" s="497"/>
      <c r="CAV69" s="497"/>
      <c r="CAW69" s="497"/>
      <c r="CAX69" s="497"/>
      <c r="CAY69" s="497"/>
      <c r="CAZ69" s="497"/>
      <c r="CBA69" s="497"/>
      <c r="CBB69" s="497"/>
      <c r="CBC69" s="497"/>
      <c r="CBD69" s="497"/>
      <c r="CBE69" s="497"/>
      <c r="CBF69" s="497"/>
      <c r="CBG69" s="497"/>
      <c r="CBH69" s="497"/>
      <c r="CBI69" s="497"/>
      <c r="CBJ69" s="497"/>
      <c r="CBK69" s="497"/>
      <c r="CBL69" s="497"/>
      <c r="CBM69" s="497"/>
      <c r="CBN69" s="497"/>
      <c r="CBO69" s="497"/>
      <c r="CBP69" s="497"/>
      <c r="CBQ69" s="497"/>
      <c r="CBR69" s="497"/>
      <c r="CBS69" s="497"/>
      <c r="CBT69" s="497"/>
      <c r="CBU69" s="497"/>
      <c r="CBV69" s="497"/>
      <c r="CBW69" s="497"/>
      <c r="CBX69" s="497"/>
      <c r="CBY69" s="497"/>
      <c r="CBZ69" s="497"/>
      <c r="CCA69" s="497"/>
      <c r="CCB69" s="497"/>
      <c r="CCC69" s="497"/>
      <c r="CCD69" s="497"/>
      <c r="CCE69" s="497"/>
      <c r="CCF69" s="497"/>
      <c r="CCG69" s="497"/>
      <c r="CCH69" s="497"/>
      <c r="CCI69" s="497"/>
      <c r="CCJ69" s="497"/>
      <c r="CCK69" s="497"/>
      <c r="CCL69" s="497"/>
      <c r="CCM69" s="497"/>
      <c r="CCN69" s="497"/>
      <c r="CCO69" s="497"/>
      <c r="CCP69" s="497"/>
      <c r="CCQ69" s="497"/>
      <c r="CCR69" s="497"/>
      <c r="CCS69" s="497"/>
      <c r="CCT69" s="497"/>
      <c r="CCU69" s="497"/>
      <c r="CCV69" s="497"/>
      <c r="CCW69" s="497"/>
      <c r="CCX69" s="497"/>
      <c r="CCY69" s="497"/>
      <c r="CCZ69" s="497"/>
      <c r="CDA69" s="497"/>
      <c r="CDB69" s="497"/>
      <c r="CDC69" s="497"/>
      <c r="CDD69" s="497"/>
      <c r="CDE69" s="497"/>
      <c r="CDF69" s="497"/>
      <c r="CDG69" s="497"/>
      <c r="CDH69" s="497"/>
      <c r="CDI69" s="497"/>
      <c r="CDJ69" s="497"/>
      <c r="CDK69" s="497"/>
      <c r="CDL69" s="497"/>
      <c r="CDM69" s="497"/>
      <c r="CDN69" s="497"/>
      <c r="CDO69" s="497"/>
      <c r="CDP69" s="497"/>
      <c r="CDQ69" s="497"/>
      <c r="CDR69" s="497"/>
      <c r="CDS69" s="497"/>
      <c r="CDT69" s="497"/>
      <c r="CDU69" s="497"/>
      <c r="CDV69" s="497"/>
      <c r="CDW69" s="497"/>
      <c r="CDX69" s="497"/>
      <c r="CDY69" s="497"/>
      <c r="CDZ69" s="497"/>
      <c r="CEA69" s="497"/>
      <c r="CEB69" s="497"/>
      <c r="CEC69" s="497"/>
      <c r="CED69" s="497"/>
      <c r="CEE69" s="497"/>
      <c r="CEF69" s="497"/>
      <c r="CEG69" s="497"/>
      <c r="CEH69" s="497"/>
      <c r="CEI69" s="497"/>
      <c r="CEJ69" s="497"/>
      <c r="CEK69" s="497"/>
      <c r="CEL69" s="497"/>
      <c r="CEM69" s="497"/>
      <c r="CEN69" s="497"/>
      <c r="CEO69" s="497"/>
      <c r="CEP69" s="497"/>
      <c r="CEQ69" s="497"/>
      <c r="CER69" s="497"/>
      <c r="CES69" s="497"/>
      <c r="CET69" s="497"/>
      <c r="CEU69" s="497"/>
      <c r="CEV69" s="497"/>
      <c r="CEW69" s="497"/>
      <c r="CEX69" s="497"/>
      <c r="CEY69" s="497"/>
      <c r="CEZ69" s="497"/>
      <c r="CFA69" s="497"/>
      <c r="CFB69" s="497"/>
      <c r="CFC69" s="497"/>
      <c r="CFD69" s="497"/>
      <c r="CFE69" s="497"/>
      <c r="CFF69" s="497"/>
      <c r="CFG69" s="497"/>
      <c r="CFH69" s="497"/>
      <c r="CFI69" s="497"/>
      <c r="CFJ69" s="497"/>
      <c r="CFK69" s="497"/>
      <c r="CFL69" s="497"/>
      <c r="CFM69" s="497"/>
      <c r="CFN69" s="497"/>
      <c r="CFO69" s="497"/>
      <c r="CFP69" s="497"/>
      <c r="CFQ69" s="497"/>
      <c r="CFR69" s="497"/>
      <c r="CFS69" s="497"/>
      <c r="CFT69" s="497"/>
      <c r="CFU69" s="497"/>
      <c r="CFV69" s="497"/>
      <c r="CFW69" s="497"/>
      <c r="CFX69" s="497"/>
      <c r="CFY69" s="497"/>
      <c r="CFZ69" s="497"/>
      <c r="CGA69" s="497"/>
      <c r="CGB69" s="497"/>
      <c r="CGC69" s="497"/>
      <c r="CGD69" s="497"/>
      <c r="CGE69" s="497"/>
      <c r="CGF69" s="497"/>
      <c r="CGG69" s="497"/>
      <c r="CGH69" s="497"/>
      <c r="CGI69" s="497"/>
      <c r="CGJ69" s="497"/>
      <c r="CGK69" s="497"/>
      <c r="CGL69" s="497"/>
      <c r="CGM69" s="497"/>
      <c r="CGN69" s="497"/>
      <c r="CGO69" s="497"/>
      <c r="CGP69" s="497"/>
      <c r="CGQ69" s="497"/>
      <c r="CGR69" s="497"/>
      <c r="CGS69" s="497"/>
      <c r="CGT69" s="497"/>
      <c r="CGU69" s="497"/>
      <c r="CGV69" s="497"/>
      <c r="CGW69" s="497"/>
      <c r="CGX69" s="497"/>
      <c r="CGY69" s="497"/>
      <c r="CGZ69" s="497"/>
      <c r="CHA69" s="497"/>
      <c r="CHB69" s="497"/>
      <c r="CHC69" s="497"/>
      <c r="CHD69" s="497"/>
      <c r="CHE69" s="497"/>
      <c r="CHF69" s="497"/>
      <c r="CHG69" s="497"/>
      <c r="CHH69" s="497"/>
      <c r="CHI69" s="497"/>
      <c r="CHJ69" s="497"/>
      <c r="CHK69" s="497"/>
      <c r="CHL69" s="497"/>
      <c r="CHM69" s="497"/>
      <c r="CHN69" s="497"/>
      <c r="CHO69" s="497"/>
      <c r="CHP69" s="497"/>
      <c r="CHQ69" s="497"/>
      <c r="CHR69" s="497"/>
      <c r="CHS69" s="497"/>
      <c r="CHT69" s="497"/>
      <c r="CHU69" s="497"/>
      <c r="CHV69" s="497"/>
      <c r="CHW69" s="497"/>
      <c r="CHX69" s="497"/>
      <c r="CHY69" s="497"/>
      <c r="CHZ69" s="497"/>
      <c r="CIA69" s="497"/>
      <c r="CIB69" s="497"/>
      <c r="CIC69" s="497"/>
      <c r="CID69" s="497"/>
      <c r="CIE69" s="497"/>
      <c r="CIF69" s="497"/>
      <c r="CIG69" s="497"/>
      <c r="CIH69" s="497"/>
      <c r="CII69" s="497"/>
      <c r="CIJ69" s="497"/>
      <c r="CIK69" s="497"/>
      <c r="CIL69" s="497"/>
      <c r="CIM69" s="497"/>
      <c r="CIN69" s="497"/>
      <c r="CIO69" s="497"/>
      <c r="CIP69" s="497"/>
      <c r="CIQ69" s="497"/>
      <c r="CIR69" s="497"/>
      <c r="CIS69" s="497"/>
      <c r="CIT69" s="497"/>
      <c r="CIU69" s="497"/>
      <c r="CIV69" s="497"/>
      <c r="CIW69" s="497"/>
      <c r="CIX69" s="497"/>
      <c r="CIY69" s="497"/>
      <c r="CIZ69" s="497"/>
      <c r="CJA69" s="497"/>
      <c r="CJB69" s="497"/>
      <c r="CJC69" s="497"/>
      <c r="CJD69" s="497"/>
      <c r="CJE69" s="497"/>
      <c r="CJF69" s="497"/>
      <c r="CJG69" s="497"/>
      <c r="CJH69" s="497"/>
      <c r="CJI69" s="497"/>
      <c r="CJJ69" s="497"/>
      <c r="CJK69" s="497"/>
      <c r="CJL69" s="497"/>
      <c r="CJM69" s="497"/>
      <c r="CJN69" s="497"/>
      <c r="CJO69" s="497"/>
      <c r="CJP69" s="497"/>
      <c r="CJQ69" s="497"/>
      <c r="CJR69" s="497"/>
      <c r="CJS69" s="497"/>
      <c r="CJT69" s="497"/>
      <c r="CJU69" s="497"/>
      <c r="CJV69" s="497"/>
      <c r="CJW69" s="497"/>
      <c r="CJX69" s="497"/>
      <c r="CJY69" s="497"/>
      <c r="CJZ69" s="497"/>
      <c r="CKA69" s="497"/>
      <c r="CKB69" s="497"/>
      <c r="CKC69" s="497"/>
      <c r="CKD69" s="497"/>
      <c r="CKE69" s="497"/>
      <c r="CKF69" s="497"/>
      <c r="CKG69" s="497"/>
      <c r="CKH69" s="497"/>
      <c r="CKI69" s="497"/>
      <c r="CKJ69" s="497"/>
      <c r="CKK69" s="497"/>
      <c r="CKL69" s="497"/>
      <c r="CKM69" s="497"/>
      <c r="CKN69" s="497"/>
      <c r="CKO69" s="497"/>
      <c r="CKP69" s="497"/>
      <c r="CKQ69" s="497"/>
      <c r="CKR69" s="497"/>
      <c r="CKS69" s="497"/>
      <c r="CKT69" s="497"/>
      <c r="CKU69" s="497"/>
      <c r="CKV69" s="497"/>
      <c r="CKW69" s="497"/>
      <c r="CKX69" s="497"/>
      <c r="CKY69" s="497"/>
      <c r="CKZ69" s="497"/>
      <c r="CLA69" s="497"/>
      <c r="CLB69" s="497"/>
      <c r="CLC69" s="497"/>
      <c r="CLD69" s="497"/>
      <c r="CLE69" s="497"/>
      <c r="CLF69" s="497"/>
      <c r="CLG69" s="497"/>
      <c r="CLH69" s="497"/>
      <c r="CLI69" s="497"/>
      <c r="CLJ69" s="497"/>
      <c r="CLK69" s="497"/>
      <c r="CLL69" s="497"/>
      <c r="CLM69" s="497"/>
      <c r="CLN69" s="497"/>
      <c r="CLO69" s="497"/>
      <c r="CLP69" s="497"/>
      <c r="CLQ69" s="497"/>
      <c r="CLR69" s="497"/>
      <c r="CLS69" s="497"/>
      <c r="CLT69" s="497"/>
      <c r="CLU69" s="497"/>
      <c r="CLV69" s="497"/>
      <c r="CLW69" s="497"/>
      <c r="CLX69" s="497"/>
      <c r="CLY69" s="497"/>
      <c r="CLZ69" s="497"/>
      <c r="CMA69" s="497"/>
      <c r="CMB69" s="497"/>
      <c r="CMC69" s="497"/>
      <c r="CMD69" s="497"/>
      <c r="CME69" s="497"/>
      <c r="CMF69" s="497"/>
      <c r="CMG69" s="497"/>
      <c r="CMH69" s="497"/>
      <c r="CMI69" s="497"/>
      <c r="CMJ69" s="497"/>
      <c r="CMK69" s="497"/>
      <c r="CML69" s="497"/>
      <c r="CMM69" s="497"/>
      <c r="CMN69" s="497"/>
      <c r="CMO69" s="497"/>
      <c r="CMP69" s="497"/>
      <c r="CMQ69" s="497"/>
      <c r="CMR69" s="497"/>
      <c r="CMS69" s="497"/>
      <c r="CMT69" s="497"/>
      <c r="CMU69" s="497"/>
      <c r="CMV69" s="497"/>
      <c r="CMW69" s="497"/>
      <c r="CMX69" s="497"/>
      <c r="CMY69" s="497"/>
      <c r="CMZ69" s="497"/>
      <c r="CNA69" s="497"/>
      <c r="CNB69" s="497"/>
      <c r="CNC69" s="497"/>
      <c r="CND69" s="497"/>
      <c r="CNE69" s="497"/>
      <c r="CNF69" s="497"/>
      <c r="CNG69" s="497"/>
      <c r="CNH69" s="497"/>
      <c r="CNI69" s="497"/>
      <c r="CNJ69" s="497"/>
      <c r="CNK69" s="497"/>
      <c r="CNL69" s="497"/>
      <c r="CNM69" s="497"/>
      <c r="CNN69" s="497"/>
      <c r="CNO69" s="497"/>
      <c r="CNP69" s="497"/>
      <c r="CNQ69" s="497"/>
      <c r="CNR69" s="497"/>
      <c r="CNS69" s="497"/>
      <c r="CNT69" s="497"/>
      <c r="CNU69" s="497"/>
      <c r="CNV69" s="497"/>
      <c r="CNW69" s="497"/>
      <c r="CNX69" s="497"/>
      <c r="CNY69" s="497"/>
      <c r="CNZ69" s="497"/>
      <c r="COA69" s="497"/>
      <c r="COB69" s="497"/>
      <c r="COC69" s="497"/>
      <c r="COD69" s="497"/>
      <c r="COE69" s="497"/>
      <c r="COF69" s="497"/>
      <c r="COG69" s="497"/>
      <c r="COH69" s="497"/>
      <c r="COI69" s="497"/>
      <c r="COJ69" s="497"/>
      <c r="COK69" s="497"/>
      <c r="COL69" s="497"/>
      <c r="COM69" s="497"/>
      <c r="CON69" s="497"/>
      <c r="COO69" s="497"/>
      <c r="COP69" s="497"/>
      <c r="COQ69" s="497"/>
      <c r="COR69" s="497"/>
      <c r="COS69" s="497"/>
      <c r="COT69" s="497"/>
      <c r="COU69" s="497"/>
      <c r="COV69" s="497"/>
      <c r="COW69" s="497"/>
      <c r="COX69" s="497"/>
      <c r="COY69" s="497"/>
      <c r="COZ69" s="497"/>
      <c r="CPA69" s="497"/>
      <c r="CPB69" s="497"/>
      <c r="CPC69" s="497"/>
      <c r="CPD69" s="497"/>
      <c r="CPE69" s="497"/>
      <c r="CPF69" s="497"/>
      <c r="CPG69" s="497"/>
      <c r="CPH69" s="497"/>
      <c r="CPI69" s="497"/>
      <c r="CPJ69" s="497"/>
      <c r="CPK69" s="497"/>
      <c r="CPL69" s="497"/>
      <c r="CPM69" s="497"/>
      <c r="CPN69" s="497"/>
      <c r="CPO69" s="497"/>
      <c r="CPP69" s="497"/>
      <c r="CPQ69" s="497"/>
      <c r="CPR69" s="497"/>
      <c r="CPS69" s="497"/>
      <c r="CPT69" s="497"/>
      <c r="CPU69" s="497"/>
      <c r="CPV69" s="497"/>
      <c r="CPW69" s="497"/>
      <c r="CPX69" s="497"/>
      <c r="CPY69" s="497"/>
      <c r="CPZ69" s="497"/>
      <c r="CQA69" s="497"/>
      <c r="CQB69" s="497"/>
      <c r="CQC69" s="497"/>
      <c r="CQD69" s="497"/>
      <c r="CQE69" s="497"/>
      <c r="CQF69" s="497"/>
      <c r="CQG69" s="497"/>
      <c r="CQH69" s="497"/>
      <c r="CQI69" s="497"/>
      <c r="CQJ69" s="497"/>
      <c r="CQK69" s="497"/>
      <c r="CQL69" s="497"/>
      <c r="CQM69" s="497"/>
      <c r="CQN69" s="497"/>
      <c r="CQO69" s="497"/>
      <c r="CQP69" s="497"/>
      <c r="CQQ69" s="497"/>
      <c r="CQR69" s="497"/>
      <c r="CQS69" s="497"/>
      <c r="CQT69" s="497"/>
      <c r="CQU69" s="497"/>
      <c r="CQV69" s="497"/>
      <c r="CQW69" s="497"/>
      <c r="CQX69" s="497"/>
      <c r="CQY69" s="497"/>
      <c r="CQZ69" s="497"/>
      <c r="CRA69" s="497"/>
      <c r="CRB69" s="497"/>
      <c r="CRC69" s="497"/>
      <c r="CRD69" s="497"/>
      <c r="CRE69" s="497"/>
      <c r="CRF69" s="497"/>
      <c r="CRG69" s="497"/>
      <c r="CRH69" s="497"/>
      <c r="CRI69" s="497"/>
      <c r="CRJ69" s="497"/>
      <c r="CRK69" s="497"/>
      <c r="CRL69" s="497"/>
      <c r="CRM69" s="497"/>
      <c r="CRN69" s="497"/>
      <c r="CRO69" s="497"/>
      <c r="CRP69" s="497"/>
      <c r="CRQ69" s="497"/>
      <c r="CRR69" s="497"/>
      <c r="CRS69" s="497"/>
      <c r="CRT69" s="497"/>
      <c r="CRU69" s="497"/>
      <c r="CRV69" s="497"/>
      <c r="CRW69" s="497"/>
      <c r="CRX69" s="497"/>
      <c r="CRY69" s="497"/>
      <c r="CRZ69" s="497"/>
      <c r="CSA69" s="497"/>
      <c r="CSB69" s="497"/>
      <c r="CSC69" s="497"/>
      <c r="CSD69" s="497"/>
      <c r="CSE69" s="497"/>
      <c r="CSF69" s="497"/>
      <c r="CSG69" s="497"/>
      <c r="CSH69" s="497"/>
      <c r="CSI69" s="497"/>
      <c r="CSJ69" s="497"/>
      <c r="CSK69" s="497"/>
      <c r="CSL69" s="497"/>
      <c r="CSM69" s="497"/>
      <c r="CSN69" s="497"/>
      <c r="CSO69" s="497"/>
      <c r="CSP69" s="497"/>
      <c r="CSQ69" s="497"/>
      <c r="CSR69" s="497"/>
      <c r="CSS69" s="497"/>
      <c r="CST69" s="497"/>
      <c r="CSU69" s="497"/>
      <c r="CSV69" s="497"/>
      <c r="CSW69" s="497"/>
      <c r="CSX69" s="497"/>
      <c r="CSY69" s="497"/>
      <c r="CSZ69" s="497"/>
      <c r="CTA69" s="497"/>
      <c r="CTB69" s="497"/>
      <c r="CTC69" s="497"/>
      <c r="CTD69" s="497"/>
      <c r="CTE69" s="497"/>
      <c r="CTF69" s="497"/>
      <c r="CTG69" s="497"/>
      <c r="CTH69" s="497"/>
      <c r="CTI69" s="497"/>
      <c r="CTJ69" s="497"/>
      <c r="CTK69" s="497"/>
      <c r="CTL69" s="497"/>
      <c r="CTM69" s="497"/>
      <c r="CTN69" s="497"/>
      <c r="CTO69" s="497"/>
      <c r="CTP69" s="497"/>
      <c r="CTQ69" s="497"/>
      <c r="CTR69" s="497"/>
      <c r="CTS69" s="497"/>
      <c r="CTT69" s="497"/>
      <c r="CTU69" s="497"/>
      <c r="CTV69" s="497"/>
      <c r="CTW69" s="497"/>
      <c r="CTX69" s="497"/>
      <c r="CTY69" s="497"/>
      <c r="CTZ69" s="497"/>
      <c r="CUA69" s="497"/>
      <c r="CUB69" s="497"/>
      <c r="CUC69" s="497"/>
      <c r="CUD69" s="497"/>
      <c r="CUE69" s="497"/>
      <c r="CUF69" s="497"/>
      <c r="CUG69" s="497"/>
      <c r="CUH69" s="497"/>
      <c r="CUI69" s="497"/>
      <c r="CUJ69" s="497"/>
      <c r="CUK69" s="497"/>
      <c r="CUL69" s="497"/>
      <c r="CUM69" s="497"/>
      <c r="CUN69" s="497"/>
      <c r="CUO69" s="497"/>
      <c r="CUP69" s="497"/>
      <c r="CUQ69" s="497"/>
      <c r="CUR69" s="497"/>
      <c r="CUS69" s="497"/>
      <c r="CUT69" s="497"/>
      <c r="CUU69" s="497"/>
      <c r="CUV69" s="497"/>
      <c r="CUW69" s="497"/>
      <c r="CUX69" s="497"/>
      <c r="CUY69" s="497"/>
      <c r="CUZ69" s="497"/>
      <c r="CVA69" s="497"/>
      <c r="CVB69" s="497"/>
      <c r="CVC69" s="497"/>
      <c r="CVD69" s="497"/>
      <c r="CVE69" s="497"/>
      <c r="CVF69" s="497"/>
      <c r="CVG69" s="497"/>
      <c r="CVH69" s="497"/>
      <c r="CVI69" s="497"/>
      <c r="CVJ69" s="497"/>
      <c r="CVK69" s="497"/>
      <c r="CVL69" s="497"/>
      <c r="CVM69" s="497"/>
      <c r="CVN69" s="497"/>
      <c r="CVO69" s="497"/>
      <c r="CVP69" s="497"/>
      <c r="CVQ69" s="497"/>
      <c r="CVR69" s="497"/>
      <c r="CVS69" s="497"/>
      <c r="CVT69" s="497"/>
      <c r="CVU69" s="497"/>
      <c r="CVV69" s="497"/>
      <c r="CVW69" s="497"/>
      <c r="CVX69" s="497"/>
      <c r="CVY69" s="497"/>
      <c r="CVZ69" s="497"/>
      <c r="CWA69" s="497"/>
      <c r="CWB69" s="497"/>
      <c r="CWC69" s="497"/>
      <c r="CWD69" s="497"/>
      <c r="CWE69" s="497"/>
      <c r="CWF69" s="497"/>
      <c r="CWG69" s="497"/>
      <c r="CWH69" s="497"/>
      <c r="CWI69" s="497"/>
      <c r="CWJ69" s="497"/>
      <c r="CWK69" s="497"/>
      <c r="CWL69" s="497"/>
      <c r="CWM69" s="497"/>
      <c r="CWN69" s="497"/>
      <c r="CWO69" s="497"/>
      <c r="CWP69" s="497"/>
      <c r="CWQ69" s="497"/>
      <c r="CWR69" s="497"/>
      <c r="CWS69" s="497"/>
      <c r="CWT69" s="497"/>
      <c r="CWU69" s="497"/>
      <c r="CWV69" s="497"/>
      <c r="CWW69" s="497"/>
      <c r="CWX69" s="497"/>
      <c r="CWY69" s="497"/>
      <c r="CWZ69" s="497"/>
      <c r="CXA69" s="497"/>
      <c r="CXB69" s="497"/>
      <c r="CXC69" s="497"/>
      <c r="CXD69" s="497"/>
      <c r="CXE69" s="497"/>
      <c r="CXF69" s="497"/>
      <c r="CXG69" s="497"/>
      <c r="CXH69" s="497"/>
      <c r="CXI69" s="497"/>
      <c r="CXJ69" s="497"/>
      <c r="CXK69" s="497"/>
      <c r="CXL69" s="497"/>
      <c r="CXM69" s="497"/>
      <c r="CXN69" s="497"/>
      <c r="CXO69" s="497"/>
      <c r="CXP69" s="497"/>
      <c r="CXQ69" s="497"/>
      <c r="CXR69" s="497"/>
      <c r="CXS69" s="497"/>
      <c r="CXT69" s="497"/>
      <c r="CXU69" s="497"/>
      <c r="CXV69" s="497"/>
      <c r="CXW69" s="497"/>
      <c r="CXX69" s="497"/>
      <c r="CXY69" s="497"/>
      <c r="CXZ69" s="497"/>
      <c r="CYA69" s="497"/>
      <c r="CYB69" s="497"/>
      <c r="CYC69" s="497"/>
      <c r="CYD69" s="497"/>
      <c r="CYE69" s="497"/>
      <c r="CYF69" s="497"/>
      <c r="CYG69" s="497"/>
      <c r="CYH69" s="497"/>
      <c r="CYI69" s="497"/>
      <c r="CYJ69" s="497"/>
      <c r="CYK69" s="497"/>
      <c r="CYL69" s="497"/>
      <c r="CYM69" s="497"/>
      <c r="CYN69" s="497"/>
      <c r="CYO69" s="497"/>
      <c r="CYP69" s="497"/>
      <c r="CYQ69" s="497"/>
      <c r="CYR69" s="497"/>
      <c r="CYS69" s="497"/>
      <c r="CYT69" s="497"/>
      <c r="CYU69" s="497"/>
      <c r="CYV69" s="497"/>
      <c r="CYW69" s="497"/>
      <c r="CYX69" s="497"/>
      <c r="CYY69" s="497"/>
      <c r="CYZ69" s="497"/>
      <c r="CZA69" s="497"/>
      <c r="CZB69" s="497"/>
      <c r="CZC69" s="497"/>
      <c r="CZD69" s="497"/>
      <c r="CZE69" s="497"/>
      <c r="CZF69" s="497"/>
      <c r="CZG69" s="497"/>
      <c r="CZH69" s="497"/>
      <c r="CZI69" s="497"/>
      <c r="CZJ69" s="497"/>
      <c r="CZK69" s="497"/>
      <c r="CZL69" s="497"/>
      <c r="CZM69" s="497"/>
      <c r="CZN69" s="497"/>
      <c r="CZO69" s="497"/>
      <c r="CZP69" s="497"/>
      <c r="CZQ69" s="497"/>
      <c r="CZR69" s="497"/>
      <c r="CZS69" s="497"/>
      <c r="CZT69" s="497"/>
      <c r="CZU69" s="497"/>
      <c r="CZV69" s="497"/>
      <c r="CZW69" s="497"/>
      <c r="CZX69" s="497"/>
      <c r="CZY69" s="497"/>
      <c r="CZZ69" s="497"/>
      <c r="DAA69" s="497"/>
      <c r="DAB69" s="497"/>
      <c r="DAC69" s="497"/>
      <c r="DAD69" s="497"/>
      <c r="DAE69" s="497"/>
      <c r="DAF69" s="497"/>
      <c r="DAG69" s="497"/>
      <c r="DAH69" s="497"/>
      <c r="DAI69" s="497"/>
      <c r="DAJ69" s="497"/>
      <c r="DAK69" s="497"/>
      <c r="DAL69" s="497"/>
      <c r="DAM69" s="497"/>
      <c r="DAN69" s="497"/>
      <c r="DAO69" s="497"/>
      <c r="DAP69" s="497"/>
      <c r="DAQ69" s="497"/>
      <c r="DAR69" s="497"/>
      <c r="DAS69" s="497"/>
      <c r="DAT69" s="497"/>
      <c r="DAU69" s="497"/>
      <c r="DAV69" s="497"/>
      <c r="DAW69" s="497"/>
      <c r="DAX69" s="497"/>
      <c r="DAY69" s="497"/>
      <c r="DAZ69" s="497"/>
      <c r="DBA69" s="497"/>
      <c r="DBB69" s="497"/>
      <c r="DBC69" s="497"/>
      <c r="DBD69" s="497"/>
      <c r="DBE69" s="497"/>
      <c r="DBF69" s="497"/>
      <c r="DBG69" s="497"/>
      <c r="DBH69" s="497"/>
      <c r="DBI69" s="497"/>
      <c r="DBJ69" s="497"/>
      <c r="DBK69" s="497"/>
      <c r="DBL69" s="497"/>
      <c r="DBM69" s="497"/>
      <c r="DBN69" s="497"/>
      <c r="DBO69" s="497"/>
      <c r="DBP69" s="497"/>
      <c r="DBQ69" s="497"/>
      <c r="DBR69" s="497"/>
      <c r="DBS69" s="497"/>
      <c r="DBT69" s="497"/>
      <c r="DBU69" s="497"/>
      <c r="DBV69" s="497"/>
      <c r="DBW69" s="497"/>
      <c r="DBX69" s="497"/>
      <c r="DBY69" s="497"/>
      <c r="DBZ69" s="497"/>
      <c r="DCA69" s="497"/>
      <c r="DCB69" s="497"/>
      <c r="DCC69" s="497"/>
      <c r="DCD69" s="497"/>
      <c r="DCE69" s="497"/>
      <c r="DCF69" s="497"/>
      <c r="DCG69" s="497"/>
      <c r="DCH69" s="497"/>
      <c r="DCI69" s="497"/>
      <c r="DCJ69" s="497"/>
      <c r="DCK69" s="497"/>
      <c r="DCL69" s="497"/>
      <c r="DCM69" s="497"/>
      <c r="DCN69" s="497"/>
      <c r="DCO69" s="497"/>
      <c r="DCP69" s="497"/>
      <c r="DCQ69" s="497"/>
      <c r="DCR69" s="497"/>
      <c r="DCS69" s="497"/>
      <c r="DCT69" s="497"/>
      <c r="DCU69" s="497"/>
      <c r="DCV69" s="497"/>
      <c r="DCW69" s="497"/>
      <c r="DCX69" s="497"/>
      <c r="DCY69" s="497"/>
      <c r="DCZ69" s="497"/>
      <c r="DDA69" s="497"/>
      <c r="DDB69" s="497"/>
      <c r="DDC69" s="497"/>
      <c r="DDD69" s="497"/>
      <c r="DDE69" s="497"/>
      <c r="DDF69" s="497"/>
      <c r="DDG69" s="497"/>
      <c r="DDH69" s="497"/>
      <c r="DDI69" s="497"/>
      <c r="DDJ69" s="497"/>
      <c r="DDK69" s="497"/>
      <c r="DDL69" s="497"/>
      <c r="DDM69" s="497"/>
      <c r="DDN69" s="497"/>
      <c r="DDO69" s="497"/>
      <c r="DDP69" s="497"/>
      <c r="DDQ69" s="497"/>
      <c r="DDR69" s="497"/>
      <c r="DDS69" s="497"/>
      <c r="DDT69" s="497"/>
      <c r="DDU69" s="497"/>
      <c r="DDV69" s="497"/>
      <c r="DDW69" s="497"/>
      <c r="DDX69" s="497"/>
      <c r="DDY69" s="497"/>
      <c r="DDZ69" s="497"/>
      <c r="DEA69" s="497"/>
      <c r="DEB69" s="497"/>
      <c r="DEC69" s="497"/>
      <c r="DED69" s="497"/>
      <c r="DEE69" s="497"/>
      <c r="DEF69" s="497"/>
      <c r="DEG69" s="497"/>
      <c r="DEH69" s="497"/>
      <c r="DEI69" s="497"/>
      <c r="DEJ69" s="497"/>
      <c r="DEK69" s="497"/>
      <c r="DEL69" s="497"/>
      <c r="DEM69" s="497"/>
      <c r="DEN69" s="497"/>
      <c r="DEO69" s="497"/>
      <c r="DEP69" s="497"/>
      <c r="DEQ69" s="497"/>
      <c r="DER69" s="497"/>
      <c r="DES69" s="497"/>
      <c r="DET69" s="497"/>
      <c r="DEU69" s="497"/>
      <c r="DEV69" s="497"/>
      <c r="DEW69" s="497"/>
      <c r="DEX69" s="497"/>
      <c r="DEY69" s="497"/>
      <c r="DEZ69" s="497"/>
      <c r="DFA69" s="497"/>
      <c r="DFB69" s="497"/>
      <c r="DFC69" s="497"/>
      <c r="DFD69" s="497"/>
      <c r="DFE69" s="497"/>
      <c r="DFF69" s="497"/>
      <c r="DFG69" s="497"/>
      <c r="DFH69" s="497"/>
      <c r="DFI69" s="497"/>
      <c r="DFJ69" s="497"/>
      <c r="DFK69" s="497"/>
      <c r="DFL69" s="497"/>
      <c r="DFM69" s="497"/>
      <c r="DFN69" s="497"/>
      <c r="DFO69" s="497"/>
      <c r="DFP69" s="497"/>
      <c r="DFQ69" s="497"/>
      <c r="DFR69" s="497"/>
      <c r="DFS69" s="497"/>
      <c r="DFT69" s="497"/>
      <c r="DFU69" s="497"/>
      <c r="DFV69" s="497"/>
      <c r="DFW69" s="497"/>
      <c r="DFX69" s="497"/>
      <c r="DFY69" s="497"/>
      <c r="DFZ69" s="497"/>
      <c r="DGA69" s="497"/>
      <c r="DGB69" s="497"/>
      <c r="DGC69" s="497"/>
      <c r="DGD69" s="497"/>
      <c r="DGE69" s="497"/>
      <c r="DGF69" s="497"/>
      <c r="DGG69" s="497"/>
      <c r="DGH69" s="497"/>
      <c r="DGI69" s="497"/>
      <c r="DGJ69" s="497"/>
      <c r="DGK69" s="497"/>
      <c r="DGL69" s="497"/>
      <c r="DGM69" s="497"/>
      <c r="DGN69" s="497"/>
      <c r="DGO69" s="497"/>
      <c r="DGP69" s="497"/>
      <c r="DGQ69" s="497"/>
      <c r="DGR69" s="497"/>
      <c r="DGS69" s="497"/>
      <c r="DGT69" s="497"/>
      <c r="DGU69" s="497"/>
      <c r="DGV69" s="497"/>
      <c r="DGW69" s="497"/>
      <c r="DGX69" s="497"/>
      <c r="DGY69" s="497"/>
      <c r="DGZ69" s="497"/>
      <c r="DHA69" s="497"/>
      <c r="DHB69" s="497"/>
      <c r="DHC69" s="497"/>
      <c r="DHD69" s="497"/>
      <c r="DHE69" s="497"/>
      <c r="DHF69" s="497"/>
      <c r="DHG69" s="497"/>
      <c r="DHH69" s="497"/>
      <c r="DHI69" s="497"/>
      <c r="DHJ69" s="497"/>
      <c r="DHK69" s="497"/>
      <c r="DHL69" s="497"/>
      <c r="DHM69" s="497"/>
      <c r="DHN69" s="497"/>
      <c r="DHO69" s="497"/>
      <c r="DHP69" s="497"/>
      <c r="DHQ69" s="497"/>
      <c r="DHR69" s="497"/>
      <c r="DHS69" s="497"/>
      <c r="DHT69" s="497"/>
      <c r="DHU69" s="497"/>
      <c r="DHV69" s="497"/>
      <c r="DHW69" s="497"/>
      <c r="DHX69" s="497"/>
      <c r="DHY69" s="497"/>
      <c r="DHZ69" s="497"/>
      <c r="DIA69" s="497"/>
      <c r="DIB69" s="497"/>
      <c r="DIC69" s="497"/>
      <c r="DID69" s="497"/>
      <c r="DIE69" s="497"/>
      <c r="DIF69" s="497"/>
      <c r="DIG69" s="497"/>
      <c r="DIH69" s="497"/>
      <c r="DII69" s="497"/>
      <c r="DIJ69" s="497"/>
      <c r="DIK69" s="497"/>
      <c r="DIL69" s="497"/>
      <c r="DIM69" s="497"/>
      <c r="DIN69" s="497"/>
      <c r="DIO69" s="497"/>
      <c r="DIP69" s="497"/>
      <c r="DIQ69" s="497"/>
      <c r="DIR69" s="497"/>
      <c r="DIS69" s="497"/>
      <c r="DIT69" s="497"/>
      <c r="DIU69" s="497"/>
      <c r="DIV69" s="497"/>
      <c r="DIW69" s="497"/>
      <c r="DIX69" s="497"/>
      <c r="DIY69" s="497"/>
      <c r="DIZ69" s="497"/>
      <c r="DJA69" s="497"/>
      <c r="DJB69" s="497"/>
      <c r="DJC69" s="497"/>
      <c r="DJD69" s="497"/>
      <c r="DJE69" s="497"/>
      <c r="DJF69" s="497"/>
      <c r="DJG69" s="497"/>
      <c r="DJH69" s="497"/>
      <c r="DJI69" s="497"/>
      <c r="DJJ69" s="497"/>
      <c r="DJK69" s="497"/>
      <c r="DJL69" s="497"/>
      <c r="DJM69" s="497"/>
      <c r="DJN69" s="497"/>
      <c r="DJO69" s="497"/>
      <c r="DJP69" s="497"/>
      <c r="DJQ69" s="497"/>
      <c r="DJR69" s="497"/>
      <c r="DJS69" s="497"/>
      <c r="DJT69" s="497"/>
      <c r="DJU69" s="497"/>
      <c r="DJV69" s="497"/>
      <c r="DJW69" s="497"/>
      <c r="DJX69" s="497"/>
      <c r="DJY69" s="497"/>
      <c r="DJZ69" s="497"/>
      <c r="DKA69" s="497"/>
      <c r="DKB69" s="497"/>
      <c r="DKC69" s="497"/>
      <c r="DKD69" s="497"/>
      <c r="DKE69" s="497"/>
      <c r="DKF69" s="497"/>
      <c r="DKG69" s="497"/>
      <c r="DKH69" s="497"/>
      <c r="DKI69" s="497"/>
      <c r="DKJ69" s="497"/>
      <c r="DKK69" s="497"/>
      <c r="DKL69" s="497"/>
      <c r="DKM69" s="497"/>
      <c r="DKN69" s="497"/>
      <c r="DKO69" s="497"/>
      <c r="DKP69" s="497"/>
      <c r="DKQ69" s="497"/>
      <c r="DKR69" s="497"/>
      <c r="DKS69" s="497"/>
      <c r="DKT69" s="497"/>
      <c r="DKU69" s="497"/>
      <c r="DKV69" s="497"/>
      <c r="DKW69" s="497"/>
      <c r="DKX69" s="497"/>
      <c r="DKY69" s="497"/>
      <c r="DKZ69" s="497"/>
      <c r="DLA69" s="497"/>
      <c r="DLB69" s="497"/>
      <c r="DLC69" s="497"/>
      <c r="DLD69" s="497"/>
      <c r="DLE69" s="497"/>
      <c r="DLF69" s="497"/>
      <c r="DLG69" s="497"/>
      <c r="DLH69" s="497"/>
      <c r="DLI69" s="497"/>
      <c r="DLJ69" s="497"/>
      <c r="DLK69" s="497"/>
      <c r="DLL69" s="497"/>
      <c r="DLM69" s="497"/>
      <c r="DLN69" s="497"/>
      <c r="DLO69" s="497"/>
      <c r="DLP69" s="497"/>
      <c r="DLQ69" s="497"/>
      <c r="DLR69" s="497"/>
      <c r="DLS69" s="497"/>
      <c r="DLT69" s="497"/>
      <c r="DLU69" s="497"/>
      <c r="DLV69" s="497"/>
      <c r="DLW69" s="497"/>
      <c r="DLX69" s="497"/>
      <c r="DLY69" s="497"/>
      <c r="DLZ69" s="497"/>
      <c r="DMA69" s="497"/>
      <c r="DMB69" s="497"/>
      <c r="DMC69" s="497"/>
      <c r="DMD69" s="497"/>
      <c r="DME69" s="497"/>
      <c r="DMF69" s="497"/>
      <c r="DMG69" s="497"/>
      <c r="DMH69" s="497"/>
      <c r="DMI69" s="497"/>
      <c r="DMJ69" s="497"/>
      <c r="DMK69" s="497"/>
      <c r="DML69" s="497"/>
      <c r="DMM69" s="497"/>
      <c r="DMN69" s="497"/>
      <c r="DMO69" s="497"/>
      <c r="DMP69" s="497"/>
      <c r="DMQ69" s="497"/>
      <c r="DMR69" s="497"/>
      <c r="DMS69" s="497"/>
      <c r="DMT69" s="497"/>
      <c r="DMU69" s="497"/>
      <c r="DMV69" s="497"/>
      <c r="DMW69" s="497"/>
      <c r="DMX69" s="497"/>
      <c r="DMY69" s="497"/>
      <c r="DMZ69" s="497"/>
      <c r="DNA69" s="497"/>
      <c r="DNB69" s="497"/>
      <c r="DNC69" s="497"/>
      <c r="DND69" s="497"/>
      <c r="DNE69" s="497"/>
      <c r="DNF69" s="497"/>
      <c r="DNG69" s="497"/>
      <c r="DNH69" s="497"/>
      <c r="DNI69" s="497"/>
      <c r="DNJ69" s="497"/>
      <c r="DNK69" s="497"/>
      <c r="DNL69" s="497"/>
      <c r="DNM69" s="497"/>
      <c r="DNN69" s="497"/>
      <c r="DNO69" s="497"/>
      <c r="DNP69" s="497"/>
      <c r="DNQ69" s="497"/>
      <c r="DNR69" s="497"/>
      <c r="DNS69" s="497"/>
      <c r="DNT69" s="497"/>
      <c r="DNU69" s="497"/>
      <c r="DNV69" s="497"/>
      <c r="DNW69" s="497"/>
      <c r="DNX69" s="497"/>
      <c r="DNY69" s="497"/>
      <c r="DNZ69" s="497"/>
      <c r="DOA69" s="497"/>
      <c r="DOB69" s="497"/>
      <c r="DOC69" s="497"/>
      <c r="DOD69" s="497"/>
      <c r="DOE69" s="497"/>
      <c r="DOF69" s="497"/>
      <c r="DOG69" s="497"/>
      <c r="DOH69" s="497"/>
      <c r="DOI69" s="497"/>
      <c r="DOJ69" s="497"/>
      <c r="DOK69" s="497"/>
      <c r="DOL69" s="497"/>
      <c r="DOM69" s="497"/>
      <c r="DON69" s="497"/>
      <c r="DOO69" s="497"/>
      <c r="DOP69" s="497"/>
      <c r="DOQ69" s="497"/>
      <c r="DOR69" s="497"/>
      <c r="DOS69" s="497"/>
      <c r="DOT69" s="497"/>
      <c r="DOU69" s="497"/>
      <c r="DOV69" s="497"/>
      <c r="DOW69" s="497"/>
      <c r="DOX69" s="497"/>
      <c r="DOY69" s="497"/>
      <c r="DOZ69" s="497"/>
      <c r="DPA69" s="497"/>
      <c r="DPB69" s="497"/>
      <c r="DPC69" s="497"/>
      <c r="DPD69" s="497"/>
      <c r="DPE69" s="497"/>
      <c r="DPF69" s="497"/>
      <c r="DPG69" s="497"/>
      <c r="DPH69" s="497"/>
      <c r="DPI69" s="497"/>
      <c r="DPJ69" s="497"/>
      <c r="DPK69" s="497"/>
      <c r="DPL69" s="497"/>
      <c r="DPM69" s="497"/>
      <c r="DPN69" s="497"/>
      <c r="DPO69" s="497"/>
      <c r="DPP69" s="497"/>
      <c r="DPQ69" s="497"/>
      <c r="DPR69" s="497"/>
      <c r="DPS69" s="497"/>
      <c r="DPT69" s="497"/>
      <c r="DPU69" s="497"/>
      <c r="DPV69" s="497"/>
      <c r="DPW69" s="497"/>
      <c r="DPX69" s="497"/>
      <c r="DPY69" s="497"/>
      <c r="DPZ69" s="497"/>
      <c r="DQA69" s="497"/>
      <c r="DQB69" s="497"/>
      <c r="DQC69" s="497"/>
      <c r="DQD69" s="497"/>
      <c r="DQE69" s="497"/>
      <c r="DQF69" s="497"/>
      <c r="DQG69" s="497"/>
      <c r="DQH69" s="497"/>
      <c r="DQI69" s="497"/>
      <c r="DQJ69" s="497"/>
      <c r="DQK69" s="497"/>
      <c r="DQL69" s="497"/>
      <c r="DQM69" s="497"/>
      <c r="DQN69" s="497"/>
      <c r="DQO69" s="497"/>
      <c r="DQP69" s="497"/>
      <c r="DQQ69" s="497"/>
      <c r="DQR69" s="497"/>
      <c r="DQS69" s="497"/>
      <c r="DQT69" s="497"/>
      <c r="DQU69" s="497"/>
      <c r="DQV69" s="497"/>
      <c r="DQW69" s="497"/>
      <c r="DQX69" s="497"/>
      <c r="DQY69" s="497"/>
      <c r="DQZ69" s="497"/>
      <c r="DRA69" s="497"/>
      <c r="DRB69" s="497"/>
      <c r="DRC69" s="497"/>
      <c r="DRD69" s="497"/>
      <c r="DRE69" s="497"/>
      <c r="DRF69" s="497"/>
      <c r="DRG69" s="497"/>
      <c r="DRH69" s="497"/>
      <c r="DRI69" s="497"/>
      <c r="DRJ69" s="497"/>
      <c r="DRK69" s="497"/>
      <c r="DRL69" s="497"/>
      <c r="DRM69" s="497"/>
      <c r="DRN69" s="497"/>
      <c r="DRO69" s="497"/>
      <c r="DRP69" s="497"/>
      <c r="DRQ69" s="497"/>
      <c r="DRR69" s="497"/>
      <c r="DRS69" s="497"/>
      <c r="DRT69" s="497"/>
      <c r="DRU69" s="497"/>
      <c r="DRV69" s="497"/>
      <c r="DRW69" s="497"/>
      <c r="DRX69" s="497"/>
      <c r="DRY69" s="497"/>
      <c r="DRZ69" s="497"/>
      <c r="DSA69" s="497"/>
      <c r="DSB69" s="497"/>
      <c r="DSC69" s="497"/>
      <c r="DSD69" s="497"/>
      <c r="DSE69" s="497"/>
      <c r="DSF69" s="497"/>
      <c r="DSG69" s="497"/>
      <c r="DSH69" s="497"/>
      <c r="DSI69" s="497"/>
      <c r="DSJ69" s="497"/>
      <c r="DSK69" s="497"/>
      <c r="DSL69" s="497"/>
      <c r="DSM69" s="497"/>
      <c r="DSN69" s="497"/>
      <c r="DSO69" s="497"/>
      <c r="DSP69" s="497"/>
      <c r="DSQ69" s="497"/>
      <c r="DSR69" s="497"/>
      <c r="DSS69" s="497"/>
      <c r="DST69" s="497"/>
      <c r="DSU69" s="497"/>
      <c r="DSV69" s="497"/>
      <c r="DSW69" s="497"/>
      <c r="DSX69" s="497"/>
      <c r="DSY69" s="497"/>
      <c r="DSZ69" s="497"/>
      <c r="DTA69" s="497"/>
      <c r="DTB69" s="497"/>
      <c r="DTC69" s="497"/>
      <c r="DTD69" s="497"/>
      <c r="DTE69" s="497"/>
      <c r="DTF69" s="497"/>
      <c r="DTG69" s="497"/>
      <c r="DTH69" s="497"/>
      <c r="DTI69" s="497"/>
      <c r="DTJ69" s="497"/>
      <c r="DTK69" s="497"/>
      <c r="DTL69" s="497"/>
      <c r="DTM69" s="497"/>
      <c r="DTN69" s="497"/>
      <c r="DTO69" s="497"/>
      <c r="DTP69" s="497"/>
      <c r="DTQ69" s="497"/>
      <c r="DTR69" s="497"/>
      <c r="DTS69" s="497"/>
      <c r="DTT69" s="497"/>
      <c r="DTU69" s="497"/>
      <c r="DTV69" s="497"/>
      <c r="DTW69" s="497"/>
      <c r="DTX69" s="497"/>
      <c r="DTY69" s="497"/>
      <c r="DTZ69" s="497"/>
      <c r="DUA69" s="497"/>
      <c r="DUB69" s="497"/>
      <c r="DUC69" s="497"/>
      <c r="DUD69" s="497"/>
      <c r="DUE69" s="497"/>
      <c r="DUF69" s="497"/>
      <c r="DUG69" s="497"/>
      <c r="DUH69" s="497"/>
      <c r="DUI69" s="497"/>
      <c r="DUJ69" s="497"/>
      <c r="DUK69" s="497"/>
      <c r="DUL69" s="497"/>
      <c r="DUM69" s="497"/>
      <c r="DUN69" s="497"/>
      <c r="DUO69" s="497"/>
      <c r="DUP69" s="497"/>
      <c r="DUQ69" s="497"/>
      <c r="DUR69" s="497"/>
      <c r="DUS69" s="497"/>
      <c r="DUT69" s="497"/>
      <c r="DUU69" s="497"/>
      <c r="DUV69" s="497"/>
      <c r="DUW69" s="497"/>
      <c r="DUX69" s="497"/>
      <c r="DUY69" s="497"/>
      <c r="DUZ69" s="497"/>
      <c r="DVA69" s="497"/>
      <c r="DVB69" s="497"/>
      <c r="DVC69" s="497"/>
      <c r="DVD69" s="497"/>
      <c r="DVE69" s="497"/>
      <c r="DVF69" s="497"/>
      <c r="DVG69" s="497"/>
      <c r="DVH69" s="497"/>
      <c r="DVI69" s="497"/>
      <c r="DVJ69" s="497"/>
      <c r="DVK69" s="497"/>
      <c r="DVL69" s="497"/>
      <c r="DVM69" s="497"/>
      <c r="DVN69" s="497"/>
      <c r="DVO69" s="497"/>
      <c r="DVP69" s="497"/>
      <c r="DVQ69" s="497"/>
      <c r="DVR69" s="497"/>
      <c r="DVS69" s="497"/>
      <c r="DVT69" s="497"/>
      <c r="DVU69" s="497"/>
      <c r="DVV69" s="497"/>
      <c r="DVW69" s="497"/>
      <c r="DVX69" s="497"/>
      <c r="DVY69" s="497"/>
      <c r="DVZ69" s="497"/>
      <c r="DWA69" s="497"/>
      <c r="DWB69" s="497"/>
      <c r="DWC69" s="497"/>
      <c r="DWD69" s="497"/>
      <c r="DWE69" s="497"/>
      <c r="DWF69" s="497"/>
      <c r="DWG69" s="497"/>
      <c r="DWH69" s="497"/>
      <c r="DWI69" s="497"/>
      <c r="DWJ69" s="497"/>
      <c r="DWK69" s="497"/>
      <c r="DWL69" s="497"/>
      <c r="DWM69" s="497"/>
      <c r="DWN69" s="497"/>
      <c r="DWO69" s="497"/>
      <c r="DWP69" s="497"/>
      <c r="DWQ69" s="497"/>
      <c r="DWR69" s="497"/>
      <c r="DWS69" s="497"/>
      <c r="DWT69" s="497"/>
      <c r="DWU69" s="497"/>
      <c r="DWV69" s="497"/>
      <c r="DWW69" s="497"/>
      <c r="DWX69" s="497"/>
      <c r="DWY69" s="497"/>
      <c r="DWZ69" s="497"/>
      <c r="DXA69" s="497"/>
      <c r="DXB69" s="497"/>
      <c r="DXC69" s="497"/>
      <c r="DXD69" s="497"/>
      <c r="DXE69" s="497"/>
      <c r="DXF69" s="497"/>
      <c r="DXG69" s="497"/>
      <c r="DXH69" s="497"/>
      <c r="DXI69" s="497"/>
      <c r="DXJ69" s="497"/>
      <c r="DXK69" s="497"/>
      <c r="DXL69" s="497"/>
      <c r="DXM69" s="497"/>
      <c r="DXN69" s="497"/>
      <c r="DXO69" s="497"/>
      <c r="DXP69" s="497"/>
      <c r="DXQ69" s="497"/>
      <c r="DXR69" s="497"/>
      <c r="DXS69" s="497"/>
      <c r="DXT69" s="497"/>
      <c r="DXU69" s="497"/>
      <c r="DXV69" s="497"/>
      <c r="DXW69" s="497"/>
      <c r="DXX69" s="497"/>
      <c r="DXY69" s="497"/>
      <c r="DXZ69" s="497"/>
      <c r="DYA69" s="497"/>
      <c r="DYB69" s="497"/>
      <c r="DYC69" s="497"/>
      <c r="DYD69" s="497"/>
      <c r="DYE69" s="497"/>
      <c r="DYF69" s="497"/>
      <c r="DYG69" s="497"/>
      <c r="DYH69" s="497"/>
      <c r="DYI69" s="497"/>
      <c r="DYJ69" s="497"/>
      <c r="DYK69" s="497"/>
      <c r="DYL69" s="497"/>
      <c r="DYM69" s="497"/>
      <c r="DYN69" s="497"/>
      <c r="DYO69" s="497"/>
      <c r="DYP69" s="497"/>
      <c r="DYQ69" s="497"/>
      <c r="DYR69" s="497"/>
      <c r="DYS69" s="497"/>
      <c r="DYT69" s="497"/>
      <c r="DYU69" s="497"/>
      <c r="DYV69" s="497"/>
      <c r="DYW69" s="497"/>
      <c r="DYX69" s="497"/>
      <c r="DYY69" s="497"/>
      <c r="DYZ69" s="497"/>
      <c r="DZA69" s="497"/>
      <c r="DZB69" s="497"/>
      <c r="DZC69" s="497"/>
      <c r="DZD69" s="497"/>
      <c r="DZE69" s="497"/>
      <c r="DZF69" s="497"/>
      <c r="DZG69" s="497"/>
      <c r="DZH69" s="497"/>
      <c r="DZI69" s="497"/>
      <c r="DZJ69" s="497"/>
      <c r="DZK69" s="497"/>
      <c r="DZL69" s="497"/>
      <c r="DZM69" s="497"/>
      <c r="DZN69" s="497"/>
      <c r="DZO69" s="497"/>
      <c r="DZP69" s="497"/>
      <c r="DZQ69" s="497"/>
      <c r="DZR69" s="497"/>
      <c r="DZS69" s="497"/>
      <c r="DZT69" s="497"/>
      <c r="DZU69" s="497"/>
      <c r="DZV69" s="497"/>
      <c r="DZW69" s="497"/>
      <c r="DZX69" s="497"/>
      <c r="DZY69" s="497"/>
      <c r="DZZ69" s="497"/>
      <c r="EAA69" s="497"/>
      <c r="EAB69" s="497"/>
      <c r="EAC69" s="497"/>
      <c r="EAD69" s="497"/>
      <c r="EAE69" s="497"/>
      <c r="EAF69" s="497"/>
      <c r="EAG69" s="497"/>
      <c r="EAH69" s="497"/>
      <c r="EAI69" s="497"/>
      <c r="EAJ69" s="497"/>
      <c r="EAK69" s="497"/>
      <c r="EAL69" s="497"/>
      <c r="EAM69" s="497"/>
      <c r="EAN69" s="497"/>
      <c r="EAO69" s="497"/>
      <c r="EAP69" s="497"/>
      <c r="EAQ69" s="497"/>
      <c r="EAR69" s="497"/>
      <c r="EAS69" s="497"/>
      <c r="EAT69" s="497"/>
      <c r="EAU69" s="497"/>
      <c r="EAV69" s="497"/>
      <c r="EAW69" s="497"/>
      <c r="EAX69" s="497"/>
      <c r="EAY69" s="497"/>
      <c r="EAZ69" s="497"/>
      <c r="EBA69" s="497"/>
      <c r="EBB69" s="497"/>
      <c r="EBC69" s="497"/>
      <c r="EBD69" s="497"/>
      <c r="EBE69" s="497"/>
      <c r="EBF69" s="497"/>
      <c r="EBG69" s="497"/>
      <c r="EBH69" s="497"/>
      <c r="EBI69" s="497"/>
      <c r="EBJ69" s="497"/>
      <c r="EBK69" s="497"/>
      <c r="EBL69" s="497"/>
      <c r="EBM69" s="497"/>
      <c r="EBN69" s="497"/>
      <c r="EBO69" s="497"/>
      <c r="EBP69" s="497"/>
      <c r="EBQ69" s="497"/>
      <c r="EBR69" s="497"/>
      <c r="EBS69" s="497"/>
      <c r="EBT69" s="497"/>
      <c r="EBU69" s="497"/>
      <c r="EBV69" s="497"/>
      <c r="EBW69" s="497"/>
      <c r="EBX69" s="497"/>
      <c r="EBY69" s="497"/>
      <c r="EBZ69" s="497"/>
      <c r="ECA69" s="497"/>
      <c r="ECB69" s="497"/>
      <c r="ECC69" s="497"/>
      <c r="ECD69" s="497"/>
      <c r="ECE69" s="497"/>
      <c r="ECF69" s="497"/>
      <c r="ECG69" s="497"/>
      <c r="ECH69" s="497"/>
      <c r="ECI69" s="497"/>
      <c r="ECJ69" s="497"/>
      <c r="ECK69" s="497"/>
      <c r="ECL69" s="497"/>
      <c r="ECM69" s="497"/>
      <c r="ECN69" s="497"/>
      <c r="ECO69" s="497"/>
      <c r="ECP69" s="497"/>
      <c r="ECQ69" s="497"/>
      <c r="ECR69" s="497"/>
      <c r="ECS69" s="497"/>
      <c r="ECT69" s="497"/>
      <c r="ECU69" s="497"/>
      <c r="ECV69" s="497"/>
      <c r="ECW69" s="497"/>
      <c r="ECX69" s="497"/>
      <c r="ECY69" s="497"/>
      <c r="ECZ69" s="497"/>
      <c r="EDA69" s="497"/>
      <c r="EDB69" s="497"/>
      <c r="EDC69" s="497"/>
      <c r="EDD69" s="497"/>
      <c r="EDE69" s="497"/>
      <c r="EDF69" s="497"/>
      <c r="EDG69" s="497"/>
      <c r="EDH69" s="497"/>
      <c r="EDI69" s="497"/>
      <c r="EDJ69" s="497"/>
      <c r="EDK69" s="497"/>
      <c r="EDL69" s="497"/>
      <c r="EDM69" s="497"/>
      <c r="EDN69" s="497"/>
      <c r="EDO69" s="497"/>
      <c r="EDP69" s="497"/>
      <c r="EDQ69" s="497"/>
      <c r="EDR69" s="497"/>
      <c r="EDS69" s="497"/>
      <c r="EDT69" s="497"/>
      <c r="EDU69" s="497"/>
      <c r="EDV69" s="497"/>
      <c r="EDW69" s="497"/>
      <c r="EDX69" s="497"/>
      <c r="EDY69" s="497"/>
      <c r="EDZ69" s="497"/>
      <c r="EEA69" s="497"/>
      <c r="EEB69" s="497"/>
      <c r="EEC69" s="497"/>
      <c r="EED69" s="497"/>
      <c r="EEE69" s="497"/>
      <c r="EEF69" s="497"/>
      <c r="EEG69" s="497"/>
      <c r="EEH69" s="497"/>
      <c r="EEI69" s="497"/>
      <c r="EEJ69" s="497"/>
      <c r="EEK69" s="497"/>
      <c r="EEL69" s="497"/>
      <c r="EEM69" s="497"/>
      <c r="EEN69" s="497"/>
      <c r="EEO69" s="497"/>
      <c r="EEP69" s="497"/>
      <c r="EEQ69" s="497"/>
      <c r="EER69" s="497"/>
      <c r="EES69" s="497"/>
      <c r="EET69" s="497"/>
      <c r="EEU69" s="497"/>
      <c r="EEV69" s="497"/>
      <c r="EEW69" s="497"/>
      <c r="EEX69" s="497"/>
      <c r="EEY69" s="497"/>
      <c r="EEZ69" s="497"/>
      <c r="EFA69" s="497"/>
      <c r="EFB69" s="497"/>
      <c r="EFC69" s="497"/>
      <c r="EFD69" s="497"/>
      <c r="EFE69" s="497"/>
      <c r="EFF69" s="497"/>
      <c r="EFG69" s="497"/>
      <c r="EFH69" s="497"/>
      <c r="EFI69" s="497"/>
      <c r="EFJ69" s="497"/>
      <c r="EFK69" s="497"/>
      <c r="EFL69" s="497"/>
      <c r="EFM69" s="497"/>
      <c r="EFN69" s="497"/>
      <c r="EFO69" s="497"/>
      <c r="EFP69" s="497"/>
      <c r="EFQ69" s="497"/>
      <c r="EFR69" s="497"/>
      <c r="EFS69" s="497"/>
      <c r="EFT69" s="497"/>
      <c r="EFU69" s="497"/>
      <c r="EFV69" s="497"/>
      <c r="EFW69" s="497"/>
      <c r="EFX69" s="497"/>
      <c r="EFY69" s="497"/>
      <c r="EFZ69" s="497"/>
      <c r="EGA69" s="497"/>
      <c r="EGB69" s="497"/>
      <c r="EGC69" s="497"/>
      <c r="EGD69" s="497"/>
      <c r="EGE69" s="497"/>
      <c r="EGF69" s="497"/>
      <c r="EGG69" s="497"/>
      <c r="EGH69" s="497"/>
      <c r="EGI69" s="497"/>
      <c r="EGJ69" s="497"/>
      <c r="EGK69" s="497"/>
      <c r="EGL69" s="497"/>
      <c r="EGM69" s="497"/>
      <c r="EGN69" s="497"/>
      <c r="EGO69" s="497"/>
      <c r="EGP69" s="497"/>
      <c r="EGQ69" s="497"/>
      <c r="EGR69" s="497"/>
      <c r="EGS69" s="497"/>
      <c r="EGT69" s="497"/>
      <c r="EGU69" s="497"/>
      <c r="EGV69" s="497"/>
      <c r="EGW69" s="497"/>
      <c r="EGX69" s="497"/>
      <c r="EGY69" s="497"/>
      <c r="EGZ69" s="497"/>
      <c r="EHA69" s="497"/>
      <c r="EHB69" s="497"/>
      <c r="EHC69" s="497"/>
      <c r="EHD69" s="497"/>
      <c r="EHE69" s="497"/>
      <c r="EHF69" s="497"/>
      <c r="EHG69" s="497"/>
      <c r="EHH69" s="497"/>
      <c r="EHI69" s="497"/>
      <c r="EHJ69" s="497"/>
      <c r="EHK69" s="497"/>
      <c r="EHL69" s="497"/>
      <c r="EHM69" s="497"/>
      <c r="EHN69" s="497"/>
      <c r="EHO69" s="497"/>
      <c r="EHP69" s="497"/>
      <c r="EHQ69" s="497"/>
      <c r="EHR69" s="497"/>
      <c r="EHS69" s="497"/>
      <c r="EHT69" s="497"/>
      <c r="EHU69" s="497"/>
      <c r="EHV69" s="497"/>
      <c r="EHW69" s="497"/>
      <c r="EHX69" s="497"/>
      <c r="EHY69" s="497"/>
      <c r="EHZ69" s="497"/>
      <c r="EIA69" s="497"/>
      <c r="EIB69" s="497"/>
      <c r="EIC69" s="497"/>
      <c r="EID69" s="497"/>
      <c r="EIE69" s="497"/>
      <c r="EIF69" s="497"/>
      <c r="EIG69" s="497"/>
      <c r="EIH69" s="497"/>
      <c r="EII69" s="497"/>
      <c r="EIJ69" s="497"/>
      <c r="EIK69" s="497"/>
      <c r="EIL69" s="497"/>
      <c r="EIM69" s="497"/>
      <c r="EIN69" s="497"/>
      <c r="EIO69" s="497"/>
      <c r="EIP69" s="497"/>
      <c r="EIQ69" s="497"/>
      <c r="EIR69" s="497"/>
      <c r="EIS69" s="497"/>
      <c r="EIT69" s="497"/>
      <c r="EIU69" s="497"/>
      <c r="EIV69" s="497"/>
      <c r="EIW69" s="497"/>
      <c r="EIX69" s="497"/>
      <c r="EIY69" s="497"/>
      <c r="EIZ69" s="497"/>
      <c r="EJA69" s="497"/>
      <c r="EJB69" s="497"/>
      <c r="EJC69" s="497"/>
      <c r="EJD69" s="497"/>
      <c r="EJE69" s="497"/>
      <c r="EJF69" s="497"/>
      <c r="EJG69" s="497"/>
      <c r="EJH69" s="497"/>
      <c r="EJI69" s="497"/>
      <c r="EJJ69" s="497"/>
      <c r="EJK69" s="497"/>
      <c r="EJL69" s="497"/>
      <c r="EJM69" s="497"/>
      <c r="EJN69" s="497"/>
      <c r="EJO69" s="497"/>
      <c r="EJP69" s="497"/>
      <c r="EJQ69" s="497"/>
      <c r="EJR69" s="497"/>
      <c r="EJS69" s="497"/>
      <c r="EJT69" s="497"/>
      <c r="EJU69" s="497"/>
      <c r="EJV69" s="497"/>
      <c r="EJW69" s="497"/>
      <c r="EJX69" s="497"/>
      <c r="EJY69" s="497"/>
      <c r="EJZ69" s="497"/>
      <c r="EKA69" s="497"/>
      <c r="EKB69" s="497"/>
      <c r="EKC69" s="497"/>
      <c r="EKD69" s="497"/>
      <c r="EKE69" s="497"/>
      <c r="EKF69" s="497"/>
      <c r="EKG69" s="497"/>
      <c r="EKH69" s="497"/>
      <c r="EKI69" s="497"/>
      <c r="EKJ69" s="497"/>
      <c r="EKK69" s="497"/>
      <c r="EKL69" s="497"/>
      <c r="EKM69" s="497"/>
      <c r="EKN69" s="497"/>
      <c r="EKO69" s="497"/>
      <c r="EKP69" s="497"/>
      <c r="EKQ69" s="497"/>
      <c r="EKR69" s="497"/>
      <c r="EKS69" s="497"/>
      <c r="EKT69" s="497"/>
      <c r="EKU69" s="497"/>
      <c r="EKV69" s="497"/>
      <c r="EKW69" s="497"/>
      <c r="EKX69" s="497"/>
      <c r="EKY69" s="497"/>
      <c r="EKZ69" s="497"/>
      <c r="ELA69" s="497"/>
      <c r="ELB69" s="497"/>
      <c r="ELC69" s="497"/>
      <c r="ELD69" s="497"/>
      <c r="ELE69" s="497"/>
      <c r="ELF69" s="497"/>
      <c r="ELG69" s="497"/>
      <c r="ELH69" s="497"/>
      <c r="ELI69" s="497"/>
      <c r="ELJ69" s="497"/>
      <c r="ELK69" s="497"/>
      <c r="ELL69" s="497"/>
      <c r="ELM69" s="497"/>
      <c r="ELN69" s="497"/>
      <c r="ELO69" s="497"/>
      <c r="ELP69" s="497"/>
      <c r="ELQ69" s="497"/>
      <c r="ELR69" s="497"/>
      <c r="ELS69" s="497"/>
      <c r="ELT69" s="497"/>
      <c r="ELU69" s="497"/>
      <c r="ELV69" s="497"/>
      <c r="ELW69" s="497"/>
      <c r="ELX69" s="497"/>
      <c r="ELY69" s="497"/>
      <c r="ELZ69" s="497"/>
      <c r="EMA69" s="497"/>
      <c r="EMB69" s="497"/>
      <c r="EMC69" s="497"/>
      <c r="EMD69" s="497"/>
      <c r="EME69" s="497"/>
      <c r="EMF69" s="497"/>
      <c r="EMG69" s="497"/>
      <c r="EMH69" s="497"/>
      <c r="EMI69" s="497"/>
      <c r="EMJ69" s="497"/>
      <c r="EMK69" s="497"/>
      <c r="EML69" s="497"/>
      <c r="EMM69" s="497"/>
      <c r="EMN69" s="497"/>
      <c r="EMO69" s="497"/>
      <c r="EMP69" s="497"/>
      <c r="EMQ69" s="497"/>
      <c r="EMR69" s="497"/>
      <c r="EMS69" s="497"/>
      <c r="EMT69" s="497"/>
      <c r="EMU69" s="497"/>
      <c r="EMV69" s="497"/>
      <c r="EMW69" s="497"/>
      <c r="EMX69" s="497"/>
      <c r="EMY69" s="497"/>
      <c r="EMZ69" s="497"/>
      <c r="ENA69" s="497"/>
      <c r="ENB69" s="497"/>
      <c r="ENC69" s="497"/>
      <c r="END69" s="497"/>
      <c r="ENE69" s="497"/>
      <c r="ENF69" s="497"/>
      <c r="ENG69" s="497"/>
      <c r="ENH69" s="497"/>
      <c r="ENI69" s="497"/>
      <c r="ENJ69" s="497"/>
      <c r="ENK69" s="497"/>
      <c r="ENL69" s="497"/>
      <c r="ENM69" s="497"/>
      <c r="ENN69" s="497"/>
      <c r="ENO69" s="497"/>
      <c r="ENP69" s="497"/>
      <c r="ENQ69" s="497"/>
      <c r="ENR69" s="497"/>
      <c r="ENS69" s="497"/>
      <c r="ENT69" s="497"/>
      <c r="ENU69" s="497"/>
      <c r="ENV69" s="497"/>
      <c r="ENW69" s="497"/>
      <c r="ENX69" s="497"/>
      <c r="ENY69" s="497"/>
      <c r="ENZ69" s="497"/>
      <c r="EOA69" s="497"/>
      <c r="EOB69" s="497"/>
      <c r="EOC69" s="497"/>
      <c r="EOD69" s="497"/>
      <c r="EOE69" s="497"/>
      <c r="EOF69" s="497"/>
      <c r="EOG69" s="497"/>
      <c r="EOH69" s="497"/>
      <c r="EOI69" s="497"/>
      <c r="EOJ69" s="497"/>
      <c r="EOK69" s="497"/>
      <c r="EOL69" s="497"/>
      <c r="EOM69" s="497"/>
      <c r="EON69" s="497"/>
      <c r="EOO69" s="497"/>
      <c r="EOP69" s="497"/>
      <c r="EOQ69" s="497"/>
      <c r="EOR69" s="497"/>
      <c r="EOS69" s="497"/>
      <c r="EOT69" s="497"/>
      <c r="EOU69" s="497"/>
      <c r="EOV69" s="497"/>
      <c r="EOW69" s="497"/>
      <c r="EOX69" s="497"/>
      <c r="EOY69" s="497"/>
      <c r="EOZ69" s="497"/>
      <c r="EPA69" s="497"/>
      <c r="EPB69" s="497"/>
      <c r="EPC69" s="497"/>
      <c r="EPD69" s="497"/>
      <c r="EPE69" s="497"/>
      <c r="EPF69" s="497"/>
      <c r="EPG69" s="497"/>
      <c r="EPH69" s="497"/>
      <c r="EPI69" s="497"/>
      <c r="EPJ69" s="497"/>
      <c r="EPK69" s="497"/>
      <c r="EPL69" s="497"/>
      <c r="EPM69" s="497"/>
      <c r="EPN69" s="497"/>
      <c r="EPO69" s="497"/>
      <c r="EPP69" s="497"/>
      <c r="EPQ69" s="497"/>
      <c r="EPR69" s="497"/>
      <c r="EPS69" s="497"/>
      <c r="EPT69" s="497"/>
      <c r="EPU69" s="497"/>
      <c r="EPV69" s="497"/>
      <c r="EPW69" s="497"/>
      <c r="EPX69" s="497"/>
      <c r="EPY69" s="497"/>
      <c r="EPZ69" s="497"/>
      <c r="EQA69" s="497"/>
      <c r="EQB69" s="497"/>
      <c r="EQC69" s="497"/>
      <c r="EQD69" s="497"/>
      <c r="EQE69" s="497"/>
      <c r="EQF69" s="497"/>
      <c r="EQG69" s="497"/>
      <c r="EQH69" s="497"/>
      <c r="EQI69" s="497"/>
      <c r="EQJ69" s="497"/>
      <c r="EQK69" s="497"/>
      <c r="EQL69" s="497"/>
      <c r="EQM69" s="497"/>
      <c r="EQN69" s="497"/>
      <c r="EQO69" s="497"/>
      <c r="EQP69" s="497"/>
      <c r="EQQ69" s="497"/>
      <c r="EQR69" s="497"/>
      <c r="EQS69" s="497"/>
      <c r="EQT69" s="497"/>
      <c r="EQU69" s="497"/>
      <c r="EQV69" s="497"/>
      <c r="EQW69" s="497"/>
      <c r="EQX69" s="497"/>
      <c r="EQY69" s="497"/>
      <c r="EQZ69" s="497"/>
      <c r="ERA69" s="497"/>
      <c r="ERB69" s="497"/>
      <c r="ERC69" s="497"/>
      <c r="ERD69" s="497"/>
      <c r="ERE69" s="497"/>
      <c r="ERF69" s="497"/>
      <c r="ERG69" s="497"/>
      <c r="ERH69" s="497"/>
      <c r="ERI69" s="497"/>
      <c r="ERJ69" s="497"/>
      <c r="ERK69" s="497"/>
      <c r="ERL69" s="497"/>
      <c r="ERM69" s="497"/>
      <c r="ERN69" s="497"/>
      <c r="ERO69" s="497"/>
      <c r="ERP69" s="497"/>
      <c r="ERQ69" s="497"/>
      <c r="ERR69" s="497"/>
      <c r="ERS69" s="497"/>
      <c r="ERT69" s="497"/>
      <c r="ERU69" s="497"/>
      <c r="ERV69" s="497"/>
      <c r="ERW69" s="497"/>
      <c r="ERX69" s="497"/>
      <c r="ERY69" s="497"/>
      <c r="ERZ69" s="497"/>
      <c r="ESA69" s="497"/>
      <c r="ESB69" s="497"/>
      <c r="ESC69" s="497"/>
      <c r="ESD69" s="497"/>
      <c r="ESE69" s="497"/>
      <c r="ESF69" s="497"/>
      <c r="ESG69" s="497"/>
      <c r="ESH69" s="497"/>
      <c r="ESI69" s="497"/>
      <c r="ESJ69" s="497"/>
      <c r="ESK69" s="497"/>
      <c r="ESL69" s="497"/>
      <c r="ESM69" s="497"/>
      <c r="ESN69" s="497"/>
      <c r="ESO69" s="497"/>
      <c r="ESP69" s="497"/>
      <c r="ESQ69" s="497"/>
      <c r="ESR69" s="497"/>
      <c r="ESS69" s="497"/>
      <c r="EST69" s="497"/>
      <c r="ESU69" s="497"/>
      <c r="ESV69" s="497"/>
      <c r="ESW69" s="497"/>
      <c r="ESX69" s="497"/>
      <c r="ESY69" s="497"/>
      <c r="ESZ69" s="497"/>
      <c r="ETA69" s="497"/>
      <c r="ETB69" s="497"/>
      <c r="ETC69" s="497"/>
      <c r="ETD69" s="497"/>
      <c r="ETE69" s="497"/>
      <c r="ETF69" s="497"/>
      <c r="ETG69" s="497"/>
      <c r="ETH69" s="497"/>
      <c r="ETI69" s="497"/>
      <c r="ETJ69" s="497"/>
      <c r="ETK69" s="497"/>
      <c r="ETL69" s="497"/>
      <c r="ETM69" s="497"/>
      <c r="ETN69" s="497"/>
      <c r="ETO69" s="497"/>
      <c r="ETP69" s="497"/>
      <c r="ETQ69" s="497"/>
      <c r="ETR69" s="497"/>
      <c r="ETS69" s="497"/>
      <c r="ETT69" s="497"/>
      <c r="ETU69" s="497"/>
      <c r="ETV69" s="497"/>
      <c r="ETW69" s="497"/>
      <c r="ETX69" s="497"/>
      <c r="ETY69" s="497"/>
      <c r="ETZ69" s="497"/>
      <c r="EUA69" s="497"/>
      <c r="EUB69" s="497"/>
      <c r="EUC69" s="497"/>
      <c r="EUD69" s="497"/>
      <c r="EUE69" s="497"/>
      <c r="EUF69" s="497"/>
      <c r="EUG69" s="497"/>
      <c r="EUH69" s="497"/>
      <c r="EUI69" s="497"/>
      <c r="EUJ69" s="497"/>
      <c r="EUK69" s="497"/>
      <c r="EUL69" s="497"/>
      <c r="EUM69" s="497"/>
      <c r="EUN69" s="497"/>
      <c r="EUO69" s="497"/>
      <c r="EUP69" s="497"/>
      <c r="EUQ69" s="497"/>
      <c r="EUR69" s="497"/>
      <c r="EUS69" s="497"/>
      <c r="EUT69" s="497"/>
      <c r="EUU69" s="497"/>
      <c r="EUV69" s="497"/>
      <c r="EUW69" s="497"/>
      <c r="EUX69" s="497"/>
      <c r="EUY69" s="497"/>
      <c r="EUZ69" s="497"/>
      <c r="EVA69" s="497"/>
      <c r="EVB69" s="497"/>
      <c r="EVC69" s="497"/>
      <c r="EVD69" s="497"/>
      <c r="EVE69" s="497"/>
      <c r="EVF69" s="497"/>
      <c r="EVG69" s="497"/>
      <c r="EVH69" s="497"/>
      <c r="EVI69" s="497"/>
      <c r="EVJ69" s="497"/>
      <c r="EVK69" s="497"/>
      <c r="EVL69" s="497"/>
      <c r="EVM69" s="497"/>
      <c r="EVN69" s="497"/>
      <c r="EVO69" s="497"/>
      <c r="EVP69" s="497"/>
      <c r="EVQ69" s="497"/>
      <c r="EVR69" s="497"/>
      <c r="EVS69" s="497"/>
      <c r="EVT69" s="497"/>
      <c r="EVU69" s="497"/>
      <c r="EVV69" s="497"/>
      <c r="EVW69" s="497"/>
      <c r="EVX69" s="497"/>
      <c r="EVY69" s="497"/>
      <c r="EVZ69" s="497"/>
      <c r="EWA69" s="497"/>
      <c r="EWB69" s="497"/>
      <c r="EWC69" s="497"/>
      <c r="EWD69" s="497"/>
      <c r="EWE69" s="497"/>
      <c r="EWF69" s="497"/>
      <c r="EWG69" s="497"/>
      <c r="EWH69" s="497"/>
      <c r="EWI69" s="497"/>
      <c r="EWJ69" s="497"/>
      <c r="EWK69" s="497"/>
      <c r="EWL69" s="497"/>
      <c r="EWM69" s="497"/>
      <c r="EWN69" s="497"/>
      <c r="EWO69" s="497"/>
      <c r="EWP69" s="497"/>
      <c r="EWQ69" s="497"/>
      <c r="EWR69" s="497"/>
      <c r="EWS69" s="497"/>
      <c r="EWT69" s="497"/>
      <c r="EWU69" s="497"/>
      <c r="EWV69" s="497"/>
      <c r="EWW69" s="497"/>
      <c r="EWX69" s="497"/>
      <c r="EWY69" s="497"/>
      <c r="EWZ69" s="497"/>
      <c r="EXA69" s="497"/>
      <c r="EXB69" s="497"/>
      <c r="EXC69" s="497"/>
      <c r="EXD69" s="497"/>
      <c r="EXE69" s="497"/>
      <c r="EXF69" s="497"/>
      <c r="EXG69" s="497"/>
      <c r="EXH69" s="497"/>
      <c r="EXI69" s="497"/>
      <c r="EXJ69" s="497"/>
      <c r="EXK69" s="497"/>
      <c r="EXL69" s="497"/>
      <c r="EXM69" s="497"/>
      <c r="EXN69" s="497"/>
      <c r="EXO69" s="497"/>
      <c r="EXP69" s="497"/>
      <c r="EXQ69" s="497"/>
      <c r="EXR69" s="497"/>
      <c r="EXS69" s="497"/>
      <c r="EXT69" s="497"/>
      <c r="EXU69" s="497"/>
      <c r="EXV69" s="497"/>
      <c r="EXW69" s="497"/>
      <c r="EXX69" s="497"/>
      <c r="EXY69" s="497"/>
      <c r="EXZ69" s="497"/>
      <c r="EYA69" s="497"/>
      <c r="EYB69" s="497"/>
      <c r="EYC69" s="497"/>
      <c r="EYD69" s="497"/>
      <c r="EYE69" s="497"/>
      <c r="EYF69" s="497"/>
      <c r="EYG69" s="497"/>
      <c r="EYH69" s="497"/>
      <c r="EYI69" s="497"/>
      <c r="EYJ69" s="497"/>
      <c r="EYK69" s="497"/>
      <c r="EYL69" s="497"/>
      <c r="EYM69" s="497"/>
      <c r="EYN69" s="497"/>
      <c r="EYO69" s="497"/>
      <c r="EYP69" s="497"/>
      <c r="EYQ69" s="497"/>
      <c r="EYR69" s="497"/>
      <c r="EYS69" s="497"/>
      <c r="EYT69" s="497"/>
      <c r="EYU69" s="497"/>
      <c r="EYV69" s="497"/>
      <c r="EYW69" s="497"/>
      <c r="EYX69" s="497"/>
      <c r="EYY69" s="497"/>
      <c r="EYZ69" s="497"/>
      <c r="EZA69" s="497"/>
      <c r="EZB69" s="497"/>
      <c r="EZC69" s="497"/>
      <c r="EZD69" s="497"/>
      <c r="EZE69" s="497"/>
      <c r="EZF69" s="497"/>
      <c r="EZG69" s="497"/>
      <c r="EZH69" s="497"/>
      <c r="EZI69" s="497"/>
      <c r="EZJ69" s="497"/>
      <c r="EZK69" s="497"/>
      <c r="EZL69" s="497"/>
      <c r="EZM69" s="497"/>
      <c r="EZN69" s="497"/>
      <c r="EZO69" s="497"/>
      <c r="EZP69" s="497"/>
      <c r="EZQ69" s="497"/>
      <c r="EZR69" s="497"/>
      <c r="EZS69" s="497"/>
      <c r="EZT69" s="497"/>
      <c r="EZU69" s="497"/>
      <c r="EZV69" s="497"/>
      <c r="EZW69" s="497"/>
      <c r="EZX69" s="497"/>
      <c r="EZY69" s="497"/>
      <c r="EZZ69" s="497"/>
      <c r="FAA69" s="497"/>
      <c r="FAB69" s="497"/>
      <c r="FAC69" s="497"/>
      <c r="FAD69" s="497"/>
      <c r="FAE69" s="497"/>
      <c r="FAF69" s="497"/>
      <c r="FAG69" s="497"/>
      <c r="FAH69" s="497"/>
      <c r="FAI69" s="497"/>
      <c r="FAJ69" s="497"/>
      <c r="FAK69" s="497"/>
      <c r="FAL69" s="497"/>
      <c r="FAM69" s="497"/>
      <c r="FAN69" s="497"/>
      <c r="FAO69" s="497"/>
      <c r="FAP69" s="497"/>
      <c r="FAQ69" s="497"/>
      <c r="FAR69" s="497"/>
      <c r="FAS69" s="497"/>
      <c r="FAT69" s="497"/>
      <c r="FAU69" s="497"/>
      <c r="FAV69" s="497"/>
      <c r="FAW69" s="497"/>
      <c r="FAX69" s="497"/>
      <c r="FAY69" s="497"/>
      <c r="FAZ69" s="497"/>
      <c r="FBA69" s="497"/>
      <c r="FBB69" s="497"/>
      <c r="FBC69" s="497"/>
      <c r="FBD69" s="497"/>
      <c r="FBE69" s="497"/>
      <c r="FBF69" s="497"/>
      <c r="FBG69" s="497"/>
      <c r="FBH69" s="497"/>
      <c r="FBI69" s="497"/>
      <c r="FBJ69" s="497"/>
      <c r="FBK69" s="497"/>
      <c r="FBL69" s="497"/>
      <c r="FBM69" s="497"/>
      <c r="FBN69" s="497"/>
      <c r="FBO69" s="497"/>
      <c r="FBP69" s="497"/>
      <c r="FBQ69" s="497"/>
      <c r="FBR69" s="497"/>
      <c r="FBS69" s="497"/>
      <c r="FBT69" s="497"/>
      <c r="FBU69" s="497"/>
      <c r="FBV69" s="497"/>
      <c r="FBW69" s="497"/>
      <c r="FBX69" s="497"/>
      <c r="FBY69" s="497"/>
      <c r="FBZ69" s="497"/>
      <c r="FCA69" s="497"/>
      <c r="FCB69" s="497"/>
      <c r="FCC69" s="497"/>
      <c r="FCD69" s="497"/>
      <c r="FCE69" s="497"/>
      <c r="FCF69" s="497"/>
      <c r="FCG69" s="497"/>
      <c r="FCH69" s="497"/>
      <c r="FCI69" s="497"/>
      <c r="FCJ69" s="497"/>
      <c r="FCK69" s="497"/>
      <c r="FCL69" s="497"/>
      <c r="FCM69" s="497"/>
      <c r="FCN69" s="497"/>
      <c r="FCO69" s="497"/>
      <c r="FCP69" s="497"/>
      <c r="FCQ69" s="497"/>
      <c r="FCR69" s="497"/>
      <c r="FCS69" s="497"/>
      <c r="FCT69" s="497"/>
      <c r="FCU69" s="497"/>
      <c r="FCV69" s="497"/>
      <c r="FCW69" s="497"/>
      <c r="FCX69" s="497"/>
      <c r="FCY69" s="497"/>
      <c r="FCZ69" s="497"/>
      <c r="FDA69" s="497"/>
      <c r="FDB69" s="497"/>
      <c r="FDC69" s="497"/>
      <c r="FDD69" s="497"/>
      <c r="FDE69" s="497"/>
      <c r="FDF69" s="497"/>
      <c r="FDG69" s="497"/>
      <c r="FDH69" s="497"/>
      <c r="FDI69" s="497"/>
      <c r="FDJ69" s="497"/>
      <c r="FDK69" s="497"/>
      <c r="FDL69" s="497"/>
      <c r="FDM69" s="497"/>
      <c r="FDN69" s="497"/>
      <c r="FDO69" s="497"/>
      <c r="FDP69" s="497"/>
      <c r="FDQ69" s="497"/>
      <c r="FDR69" s="497"/>
      <c r="FDS69" s="497"/>
      <c r="FDT69" s="497"/>
      <c r="FDU69" s="497"/>
      <c r="FDV69" s="497"/>
      <c r="FDW69" s="497"/>
      <c r="FDX69" s="497"/>
      <c r="FDY69" s="497"/>
      <c r="FDZ69" s="497"/>
      <c r="FEA69" s="497"/>
      <c r="FEB69" s="497"/>
      <c r="FEC69" s="497"/>
      <c r="FED69" s="497"/>
      <c r="FEE69" s="497"/>
      <c r="FEF69" s="497"/>
      <c r="FEG69" s="497"/>
      <c r="FEH69" s="497"/>
      <c r="FEI69" s="497"/>
      <c r="FEJ69" s="497"/>
      <c r="FEK69" s="497"/>
      <c r="FEL69" s="497"/>
      <c r="FEM69" s="497"/>
      <c r="FEN69" s="497"/>
      <c r="FEO69" s="497"/>
      <c r="FEP69" s="497"/>
      <c r="FEQ69" s="497"/>
      <c r="FER69" s="497"/>
      <c r="FES69" s="497"/>
      <c r="FET69" s="497"/>
      <c r="FEU69" s="497"/>
      <c r="FEV69" s="497"/>
      <c r="FEW69" s="497"/>
      <c r="FEX69" s="497"/>
      <c r="FEY69" s="497"/>
      <c r="FEZ69" s="497"/>
      <c r="FFA69" s="497"/>
      <c r="FFB69" s="497"/>
      <c r="FFC69" s="497"/>
      <c r="FFD69" s="497"/>
      <c r="FFE69" s="497"/>
      <c r="FFF69" s="497"/>
      <c r="FFG69" s="497"/>
      <c r="FFH69" s="497"/>
      <c r="FFI69" s="497"/>
      <c r="FFJ69" s="497"/>
      <c r="FFK69" s="497"/>
      <c r="FFL69" s="497"/>
      <c r="FFM69" s="497"/>
      <c r="FFN69" s="497"/>
      <c r="FFO69" s="497"/>
      <c r="FFP69" s="497"/>
      <c r="FFQ69" s="497"/>
      <c r="FFR69" s="497"/>
      <c r="FFS69" s="497"/>
      <c r="FFT69" s="497"/>
      <c r="FFU69" s="497"/>
      <c r="FFV69" s="497"/>
      <c r="FFW69" s="497"/>
      <c r="FFX69" s="497"/>
      <c r="FFY69" s="497"/>
      <c r="FFZ69" s="497"/>
      <c r="FGA69" s="497"/>
      <c r="FGB69" s="497"/>
      <c r="FGC69" s="497"/>
      <c r="FGD69" s="497"/>
      <c r="FGE69" s="497"/>
      <c r="FGF69" s="497"/>
      <c r="FGG69" s="497"/>
      <c r="FGH69" s="497"/>
      <c r="FGI69" s="497"/>
      <c r="FGJ69" s="497"/>
      <c r="FGK69" s="497"/>
      <c r="FGL69" s="497"/>
      <c r="FGM69" s="497"/>
      <c r="FGN69" s="497"/>
      <c r="FGO69" s="497"/>
      <c r="FGP69" s="497"/>
      <c r="FGQ69" s="497"/>
      <c r="FGR69" s="497"/>
      <c r="FGS69" s="497"/>
      <c r="FGT69" s="497"/>
      <c r="FGU69" s="497"/>
      <c r="FGV69" s="497"/>
      <c r="FGW69" s="497"/>
      <c r="FGX69" s="497"/>
      <c r="FGY69" s="497"/>
      <c r="FGZ69" s="497"/>
      <c r="FHA69" s="497"/>
      <c r="FHB69" s="497"/>
      <c r="FHC69" s="497"/>
      <c r="FHD69" s="497"/>
      <c r="FHE69" s="497"/>
      <c r="FHF69" s="497"/>
      <c r="FHG69" s="497"/>
      <c r="FHH69" s="497"/>
      <c r="FHI69" s="497"/>
      <c r="FHJ69" s="497"/>
      <c r="FHK69" s="497"/>
      <c r="FHL69" s="497"/>
      <c r="FHM69" s="497"/>
      <c r="FHN69" s="497"/>
      <c r="FHO69" s="497"/>
      <c r="FHP69" s="497"/>
      <c r="FHQ69" s="497"/>
      <c r="FHR69" s="497"/>
      <c r="FHS69" s="497"/>
      <c r="FHT69" s="497"/>
      <c r="FHU69" s="497"/>
      <c r="FHV69" s="497"/>
      <c r="FHW69" s="497"/>
      <c r="FHX69" s="497"/>
      <c r="FHY69" s="497"/>
      <c r="FHZ69" s="497"/>
      <c r="FIA69" s="497"/>
      <c r="FIB69" s="497"/>
      <c r="FIC69" s="497"/>
      <c r="FID69" s="497"/>
      <c r="FIE69" s="497"/>
      <c r="FIF69" s="497"/>
      <c r="FIG69" s="497"/>
      <c r="FIH69" s="497"/>
      <c r="FII69" s="497"/>
      <c r="FIJ69" s="497"/>
      <c r="FIK69" s="497"/>
      <c r="FIL69" s="497"/>
      <c r="FIM69" s="497"/>
      <c r="FIN69" s="497"/>
      <c r="FIO69" s="497"/>
      <c r="FIP69" s="497"/>
      <c r="FIQ69" s="497"/>
      <c r="FIR69" s="497"/>
      <c r="FIS69" s="497"/>
      <c r="FIT69" s="497"/>
      <c r="FIU69" s="497"/>
      <c r="FIV69" s="497"/>
      <c r="FIW69" s="497"/>
      <c r="FIX69" s="497"/>
      <c r="FIY69" s="497"/>
      <c r="FIZ69" s="497"/>
      <c r="FJA69" s="497"/>
      <c r="FJB69" s="497"/>
      <c r="FJC69" s="497"/>
      <c r="FJD69" s="497"/>
      <c r="FJE69" s="497"/>
      <c r="FJF69" s="497"/>
      <c r="FJG69" s="497"/>
      <c r="FJH69" s="497"/>
      <c r="FJI69" s="497"/>
      <c r="FJJ69" s="497"/>
      <c r="FJK69" s="497"/>
      <c r="FJL69" s="497"/>
      <c r="FJM69" s="497"/>
      <c r="FJN69" s="497"/>
      <c r="FJO69" s="497"/>
      <c r="FJP69" s="497"/>
      <c r="FJQ69" s="497"/>
      <c r="FJR69" s="497"/>
      <c r="FJS69" s="497"/>
      <c r="FJT69" s="497"/>
      <c r="FJU69" s="497"/>
      <c r="FJV69" s="497"/>
      <c r="FJW69" s="497"/>
      <c r="FJX69" s="497"/>
      <c r="FJY69" s="497"/>
      <c r="FJZ69" s="497"/>
      <c r="FKA69" s="497"/>
      <c r="FKB69" s="497"/>
      <c r="FKC69" s="497"/>
      <c r="FKD69" s="497"/>
      <c r="FKE69" s="497"/>
      <c r="FKF69" s="497"/>
      <c r="FKG69" s="497"/>
      <c r="FKH69" s="497"/>
      <c r="FKI69" s="497"/>
      <c r="FKJ69" s="497"/>
      <c r="FKK69" s="497"/>
      <c r="FKL69" s="497"/>
      <c r="FKM69" s="497"/>
      <c r="FKN69" s="497"/>
      <c r="FKO69" s="497"/>
      <c r="FKP69" s="497"/>
      <c r="FKQ69" s="497"/>
      <c r="FKR69" s="497"/>
      <c r="FKS69" s="497"/>
      <c r="FKT69" s="497"/>
      <c r="FKU69" s="497"/>
      <c r="FKV69" s="497"/>
      <c r="FKW69" s="497"/>
      <c r="FKX69" s="497"/>
      <c r="FKY69" s="497"/>
      <c r="FKZ69" s="497"/>
      <c r="FLA69" s="497"/>
      <c r="FLB69" s="497"/>
      <c r="FLC69" s="497"/>
      <c r="FLD69" s="497"/>
      <c r="FLE69" s="497"/>
      <c r="FLF69" s="497"/>
      <c r="FLG69" s="497"/>
      <c r="FLH69" s="497"/>
      <c r="FLI69" s="497"/>
      <c r="FLJ69" s="497"/>
      <c r="FLK69" s="497"/>
      <c r="FLL69" s="497"/>
      <c r="FLM69" s="497"/>
      <c r="FLN69" s="497"/>
      <c r="FLO69" s="497"/>
      <c r="FLP69" s="497"/>
      <c r="FLQ69" s="497"/>
      <c r="FLR69" s="497"/>
      <c r="FLS69" s="497"/>
      <c r="FLT69" s="497"/>
      <c r="FLU69" s="497"/>
      <c r="FLV69" s="497"/>
      <c r="FLW69" s="497"/>
      <c r="FLX69" s="497"/>
      <c r="FLY69" s="497"/>
      <c r="FLZ69" s="497"/>
      <c r="FMA69" s="497"/>
      <c r="FMB69" s="497"/>
      <c r="FMC69" s="497"/>
      <c r="FMD69" s="497"/>
      <c r="FME69" s="497"/>
      <c r="FMF69" s="497"/>
      <c r="FMG69" s="497"/>
      <c r="FMH69" s="497"/>
      <c r="FMI69" s="497"/>
      <c r="FMJ69" s="497"/>
      <c r="FMK69" s="497"/>
      <c r="FML69" s="497"/>
      <c r="FMM69" s="497"/>
      <c r="FMN69" s="497"/>
      <c r="FMO69" s="497"/>
      <c r="FMP69" s="497"/>
      <c r="FMQ69" s="497"/>
      <c r="FMR69" s="497"/>
      <c r="FMS69" s="497"/>
      <c r="FMT69" s="497"/>
      <c r="FMU69" s="497"/>
      <c r="FMV69" s="497"/>
      <c r="FMW69" s="497"/>
      <c r="FMX69" s="497"/>
      <c r="FMY69" s="497"/>
      <c r="FMZ69" s="497"/>
      <c r="FNA69" s="497"/>
      <c r="FNB69" s="497"/>
      <c r="FNC69" s="497"/>
      <c r="FND69" s="497"/>
      <c r="FNE69" s="497"/>
      <c r="FNF69" s="497"/>
      <c r="FNG69" s="497"/>
      <c r="FNH69" s="497"/>
      <c r="FNI69" s="497"/>
      <c r="FNJ69" s="497"/>
      <c r="FNK69" s="497"/>
      <c r="FNL69" s="497"/>
      <c r="FNM69" s="497"/>
      <c r="FNN69" s="497"/>
      <c r="FNO69" s="497"/>
      <c r="FNP69" s="497"/>
      <c r="FNQ69" s="497"/>
      <c r="FNR69" s="497"/>
      <c r="FNS69" s="497"/>
      <c r="FNT69" s="497"/>
      <c r="FNU69" s="497"/>
      <c r="FNV69" s="497"/>
      <c r="FNW69" s="497"/>
      <c r="FNX69" s="497"/>
      <c r="FNY69" s="497"/>
      <c r="FNZ69" s="497"/>
      <c r="FOA69" s="497"/>
      <c r="FOB69" s="497"/>
      <c r="FOC69" s="497"/>
      <c r="FOD69" s="497"/>
      <c r="FOE69" s="497"/>
      <c r="FOF69" s="497"/>
      <c r="FOG69" s="497"/>
      <c r="FOH69" s="497"/>
      <c r="FOI69" s="497"/>
      <c r="FOJ69" s="497"/>
      <c r="FOK69" s="497"/>
      <c r="FOL69" s="497"/>
      <c r="FOM69" s="497"/>
      <c r="FON69" s="497"/>
      <c r="FOO69" s="497"/>
      <c r="FOP69" s="497"/>
      <c r="FOQ69" s="497"/>
      <c r="FOR69" s="497"/>
      <c r="FOS69" s="497"/>
      <c r="FOT69" s="497"/>
      <c r="FOU69" s="497"/>
      <c r="FOV69" s="497"/>
      <c r="FOW69" s="497"/>
      <c r="FOX69" s="497"/>
      <c r="FOY69" s="497"/>
      <c r="FOZ69" s="497"/>
      <c r="FPA69" s="497"/>
      <c r="FPB69" s="497"/>
      <c r="FPC69" s="497"/>
      <c r="FPD69" s="497"/>
      <c r="FPE69" s="497"/>
      <c r="FPF69" s="497"/>
      <c r="FPG69" s="497"/>
      <c r="FPH69" s="497"/>
      <c r="FPI69" s="497"/>
      <c r="FPJ69" s="497"/>
      <c r="FPK69" s="497"/>
      <c r="FPL69" s="497"/>
      <c r="FPM69" s="497"/>
      <c r="FPN69" s="497"/>
      <c r="FPO69" s="497"/>
      <c r="FPP69" s="497"/>
      <c r="FPQ69" s="497"/>
      <c r="FPR69" s="497"/>
      <c r="FPS69" s="497"/>
      <c r="FPT69" s="497"/>
      <c r="FPU69" s="497"/>
      <c r="FPV69" s="497"/>
      <c r="FPW69" s="497"/>
      <c r="FPX69" s="497"/>
      <c r="FPY69" s="497"/>
      <c r="FPZ69" s="497"/>
      <c r="FQA69" s="497"/>
      <c r="FQB69" s="497"/>
      <c r="FQC69" s="497"/>
      <c r="FQD69" s="497"/>
      <c r="FQE69" s="497"/>
      <c r="FQF69" s="497"/>
      <c r="FQG69" s="497"/>
      <c r="FQH69" s="497"/>
      <c r="FQI69" s="497"/>
      <c r="FQJ69" s="497"/>
      <c r="FQK69" s="497"/>
      <c r="FQL69" s="497"/>
      <c r="FQM69" s="497"/>
      <c r="FQN69" s="497"/>
      <c r="FQO69" s="497"/>
      <c r="FQP69" s="497"/>
      <c r="FQQ69" s="497"/>
      <c r="FQR69" s="497"/>
      <c r="FQS69" s="497"/>
      <c r="FQT69" s="497"/>
      <c r="FQU69" s="497"/>
      <c r="FQV69" s="497"/>
      <c r="FQW69" s="497"/>
      <c r="FQX69" s="497"/>
      <c r="FQY69" s="497"/>
      <c r="FQZ69" s="497"/>
      <c r="FRA69" s="497"/>
      <c r="FRB69" s="497"/>
      <c r="FRC69" s="497"/>
      <c r="FRD69" s="497"/>
      <c r="FRE69" s="497"/>
      <c r="FRF69" s="497"/>
      <c r="FRG69" s="497"/>
      <c r="FRH69" s="497"/>
      <c r="FRI69" s="497"/>
      <c r="FRJ69" s="497"/>
      <c r="FRK69" s="497"/>
      <c r="FRL69" s="497"/>
      <c r="FRM69" s="497"/>
      <c r="FRN69" s="497"/>
      <c r="FRO69" s="497"/>
      <c r="FRP69" s="497"/>
      <c r="FRQ69" s="497"/>
      <c r="FRR69" s="497"/>
      <c r="FRS69" s="497"/>
      <c r="FRT69" s="497"/>
      <c r="FRU69" s="497"/>
      <c r="FRV69" s="497"/>
      <c r="FRW69" s="497"/>
      <c r="FRX69" s="497"/>
      <c r="FRY69" s="497"/>
      <c r="FRZ69" s="497"/>
      <c r="FSA69" s="497"/>
      <c r="FSB69" s="497"/>
      <c r="FSC69" s="497"/>
      <c r="FSD69" s="497"/>
      <c r="FSE69" s="497"/>
      <c r="FSF69" s="497"/>
      <c r="FSG69" s="497"/>
      <c r="FSH69" s="497"/>
      <c r="FSI69" s="497"/>
      <c r="FSJ69" s="497"/>
      <c r="FSK69" s="497"/>
      <c r="FSL69" s="497"/>
      <c r="FSM69" s="497"/>
      <c r="FSN69" s="497"/>
      <c r="FSO69" s="497"/>
      <c r="FSP69" s="497"/>
      <c r="FSQ69" s="497"/>
      <c r="FSR69" s="497"/>
      <c r="FSS69" s="497"/>
      <c r="FST69" s="497"/>
      <c r="FSU69" s="497"/>
      <c r="FSV69" s="497"/>
      <c r="FSW69" s="497"/>
      <c r="FSX69" s="497"/>
      <c r="FSY69" s="497"/>
      <c r="FSZ69" s="497"/>
      <c r="FTA69" s="497"/>
      <c r="FTB69" s="497"/>
      <c r="FTC69" s="497"/>
      <c r="FTD69" s="497"/>
      <c r="FTE69" s="497"/>
      <c r="FTF69" s="497"/>
      <c r="FTG69" s="497"/>
      <c r="FTH69" s="497"/>
      <c r="FTI69" s="497"/>
      <c r="FTJ69" s="497"/>
      <c r="FTK69" s="497"/>
      <c r="FTL69" s="497"/>
      <c r="FTM69" s="497"/>
      <c r="FTN69" s="497"/>
      <c r="FTO69" s="497"/>
      <c r="FTP69" s="497"/>
      <c r="FTQ69" s="497"/>
      <c r="FTR69" s="497"/>
      <c r="FTS69" s="497"/>
      <c r="FTT69" s="497"/>
      <c r="FTU69" s="497"/>
      <c r="FTV69" s="497"/>
      <c r="FTW69" s="497"/>
      <c r="FTX69" s="497"/>
      <c r="FTY69" s="497"/>
      <c r="FTZ69" s="497"/>
      <c r="FUA69" s="497"/>
      <c r="FUB69" s="497"/>
      <c r="FUC69" s="497"/>
      <c r="FUD69" s="497"/>
      <c r="FUE69" s="497"/>
      <c r="FUF69" s="497"/>
      <c r="FUG69" s="497"/>
      <c r="FUH69" s="497"/>
      <c r="FUI69" s="497"/>
      <c r="FUJ69" s="497"/>
      <c r="FUK69" s="497"/>
      <c r="FUL69" s="497"/>
      <c r="FUM69" s="497"/>
      <c r="FUN69" s="497"/>
      <c r="FUO69" s="497"/>
      <c r="FUP69" s="497"/>
      <c r="FUQ69" s="497"/>
      <c r="FUR69" s="497"/>
      <c r="FUS69" s="497"/>
      <c r="FUT69" s="497"/>
      <c r="FUU69" s="497"/>
      <c r="FUV69" s="497"/>
      <c r="FUW69" s="497"/>
      <c r="FUX69" s="497"/>
      <c r="FUY69" s="497"/>
      <c r="FUZ69" s="497"/>
      <c r="FVA69" s="497"/>
      <c r="FVB69" s="497"/>
      <c r="FVC69" s="497"/>
      <c r="FVD69" s="497"/>
      <c r="FVE69" s="497"/>
      <c r="FVF69" s="497"/>
      <c r="FVG69" s="497"/>
      <c r="FVH69" s="497"/>
      <c r="FVI69" s="497"/>
      <c r="FVJ69" s="497"/>
      <c r="FVK69" s="497"/>
      <c r="FVL69" s="497"/>
      <c r="FVM69" s="497"/>
      <c r="FVN69" s="497"/>
      <c r="FVO69" s="497"/>
      <c r="FVP69" s="497"/>
      <c r="FVQ69" s="497"/>
      <c r="FVR69" s="497"/>
      <c r="FVS69" s="497"/>
      <c r="FVT69" s="497"/>
      <c r="FVU69" s="497"/>
      <c r="FVV69" s="497"/>
      <c r="FVW69" s="497"/>
      <c r="FVX69" s="497"/>
      <c r="FVY69" s="497"/>
      <c r="FVZ69" s="497"/>
      <c r="FWA69" s="497"/>
      <c r="FWB69" s="497"/>
      <c r="FWC69" s="497"/>
      <c r="FWD69" s="497"/>
      <c r="FWE69" s="497"/>
      <c r="FWF69" s="497"/>
      <c r="FWG69" s="497"/>
      <c r="FWH69" s="497"/>
      <c r="FWI69" s="497"/>
      <c r="FWJ69" s="497"/>
      <c r="FWK69" s="497"/>
      <c r="FWL69" s="497"/>
      <c r="FWM69" s="497"/>
      <c r="FWN69" s="497"/>
      <c r="FWO69" s="497"/>
      <c r="FWP69" s="497"/>
      <c r="FWQ69" s="497"/>
      <c r="FWR69" s="497"/>
      <c r="FWS69" s="497"/>
      <c r="FWT69" s="497"/>
      <c r="FWU69" s="497"/>
      <c r="FWV69" s="497"/>
      <c r="FWW69" s="497"/>
      <c r="FWX69" s="497"/>
      <c r="FWY69" s="497"/>
      <c r="FWZ69" s="497"/>
      <c r="FXA69" s="497"/>
      <c r="FXB69" s="497"/>
      <c r="FXC69" s="497"/>
      <c r="FXD69" s="497"/>
      <c r="FXE69" s="497"/>
      <c r="FXF69" s="497"/>
      <c r="FXG69" s="497"/>
      <c r="FXH69" s="497"/>
      <c r="FXI69" s="497"/>
      <c r="FXJ69" s="497"/>
      <c r="FXK69" s="497"/>
      <c r="FXL69" s="497"/>
      <c r="FXM69" s="497"/>
      <c r="FXN69" s="497"/>
      <c r="FXO69" s="497"/>
      <c r="FXP69" s="497"/>
      <c r="FXQ69" s="497"/>
      <c r="FXR69" s="497"/>
      <c r="FXS69" s="497"/>
      <c r="FXT69" s="497"/>
      <c r="FXU69" s="497"/>
      <c r="FXV69" s="497"/>
      <c r="FXW69" s="497"/>
      <c r="FXX69" s="497"/>
      <c r="FXY69" s="497"/>
      <c r="FXZ69" s="497"/>
      <c r="FYA69" s="497"/>
      <c r="FYB69" s="497"/>
      <c r="FYC69" s="497"/>
      <c r="FYD69" s="497"/>
      <c r="FYE69" s="497"/>
      <c r="FYF69" s="497"/>
      <c r="FYG69" s="497"/>
      <c r="FYH69" s="497"/>
      <c r="FYI69" s="497"/>
      <c r="FYJ69" s="497"/>
      <c r="FYK69" s="497"/>
      <c r="FYL69" s="497"/>
      <c r="FYM69" s="497"/>
      <c r="FYN69" s="497"/>
      <c r="FYO69" s="497"/>
      <c r="FYP69" s="497"/>
      <c r="FYQ69" s="497"/>
      <c r="FYR69" s="497"/>
      <c r="FYS69" s="497"/>
      <c r="FYT69" s="497"/>
      <c r="FYU69" s="497"/>
      <c r="FYV69" s="497"/>
      <c r="FYW69" s="497"/>
      <c r="FYX69" s="497"/>
      <c r="FYY69" s="497"/>
      <c r="FYZ69" s="497"/>
      <c r="FZA69" s="497"/>
      <c r="FZB69" s="497"/>
      <c r="FZC69" s="497"/>
      <c r="FZD69" s="497"/>
      <c r="FZE69" s="497"/>
      <c r="FZF69" s="497"/>
      <c r="FZG69" s="497"/>
      <c r="FZH69" s="497"/>
      <c r="FZI69" s="497"/>
      <c r="FZJ69" s="497"/>
      <c r="FZK69" s="497"/>
      <c r="FZL69" s="497"/>
      <c r="FZM69" s="497"/>
      <c r="FZN69" s="497"/>
      <c r="FZO69" s="497"/>
      <c r="FZP69" s="497"/>
      <c r="FZQ69" s="497"/>
      <c r="FZR69" s="497"/>
      <c r="FZS69" s="497"/>
      <c r="FZT69" s="497"/>
      <c r="FZU69" s="497"/>
      <c r="FZV69" s="497"/>
      <c r="FZW69" s="497"/>
      <c r="FZX69" s="497"/>
      <c r="FZY69" s="497"/>
      <c r="FZZ69" s="497"/>
      <c r="GAA69" s="497"/>
      <c r="GAB69" s="497"/>
      <c r="GAC69" s="497"/>
      <c r="GAD69" s="497"/>
      <c r="GAE69" s="497"/>
      <c r="GAF69" s="497"/>
      <c r="GAG69" s="497"/>
      <c r="GAH69" s="497"/>
      <c r="GAI69" s="497"/>
      <c r="GAJ69" s="497"/>
      <c r="GAK69" s="497"/>
      <c r="GAL69" s="497"/>
      <c r="GAM69" s="497"/>
      <c r="GAN69" s="497"/>
      <c r="GAO69" s="497"/>
      <c r="GAP69" s="497"/>
      <c r="GAQ69" s="497"/>
      <c r="GAR69" s="497"/>
      <c r="GAS69" s="497"/>
      <c r="GAT69" s="497"/>
      <c r="GAU69" s="497"/>
      <c r="GAV69" s="497"/>
      <c r="GAW69" s="497"/>
      <c r="GAX69" s="497"/>
      <c r="GAY69" s="497"/>
      <c r="GAZ69" s="497"/>
      <c r="GBA69" s="497"/>
      <c r="GBB69" s="497"/>
      <c r="GBC69" s="497"/>
      <c r="GBD69" s="497"/>
      <c r="GBE69" s="497"/>
      <c r="GBF69" s="497"/>
      <c r="GBG69" s="497"/>
      <c r="GBH69" s="497"/>
      <c r="GBI69" s="497"/>
      <c r="GBJ69" s="497"/>
      <c r="GBK69" s="497"/>
      <c r="GBL69" s="497"/>
      <c r="GBM69" s="497"/>
      <c r="GBN69" s="497"/>
      <c r="GBO69" s="497"/>
      <c r="GBP69" s="497"/>
      <c r="GBQ69" s="497"/>
      <c r="GBR69" s="497"/>
      <c r="GBS69" s="497"/>
      <c r="GBT69" s="497"/>
      <c r="GBU69" s="497"/>
      <c r="GBV69" s="497"/>
      <c r="GBW69" s="497"/>
      <c r="GBX69" s="497"/>
      <c r="GBY69" s="497"/>
      <c r="GBZ69" s="497"/>
      <c r="GCA69" s="497"/>
      <c r="GCB69" s="497"/>
      <c r="GCC69" s="497"/>
      <c r="GCD69" s="497"/>
      <c r="GCE69" s="497"/>
      <c r="GCF69" s="497"/>
      <c r="GCG69" s="497"/>
      <c r="GCH69" s="497"/>
      <c r="GCI69" s="497"/>
      <c r="GCJ69" s="497"/>
      <c r="GCK69" s="497"/>
      <c r="GCL69" s="497"/>
      <c r="GCM69" s="497"/>
      <c r="GCN69" s="497"/>
      <c r="GCO69" s="497"/>
      <c r="GCP69" s="497"/>
      <c r="GCQ69" s="497"/>
      <c r="GCR69" s="497"/>
      <c r="GCS69" s="497"/>
      <c r="GCT69" s="497"/>
      <c r="GCU69" s="497"/>
      <c r="GCV69" s="497"/>
      <c r="GCW69" s="497"/>
      <c r="GCX69" s="497"/>
      <c r="GCY69" s="497"/>
      <c r="GCZ69" s="497"/>
      <c r="GDA69" s="497"/>
      <c r="GDB69" s="497"/>
      <c r="GDC69" s="497"/>
      <c r="GDD69" s="497"/>
      <c r="GDE69" s="497"/>
      <c r="GDF69" s="497"/>
      <c r="GDG69" s="497"/>
      <c r="GDH69" s="497"/>
      <c r="GDI69" s="497"/>
      <c r="GDJ69" s="497"/>
      <c r="GDK69" s="497"/>
      <c r="GDL69" s="497"/>
      <c r="GDM69" s="497"/>
      <c r="GDN69" s="497"/>
      <c r="GDO69" s="497"/>
      <c r="GDP69" s="497"/>
      <c r="GDQ69" s="497"/>
      <c r="GDR69" s="497"/>
      <c r="GDS69" s="497"/>
      <c r="GDT69" s="497"/>
      <c r="GDU69" s="497"/>
      <c r="GDV69" s="497"/>
      <c r="GDW69" s="497"/>
      <c r="GDX69" s="497"/>
      <c r="GDY69" s="497"/>
      <c r="GDZ69" s="497"/>
      <c r="GEA69" s="497"/>
      <c r="GEB69" s="497"/>
      <c r="GEC69" s="497"/>
      <c r="GED69" s="497"/>
      <c r="GEE69" s="497"/>
      <c r="GEF69" s="497"/>
      <c r="GEG69" s="497"/>
      <c r="GEH69" s="497"/>
      <c r="GEI69" s="497"/>
      <c r="GEJ69" s="497"/>
      <c r="GEK69" s="497"/>
      <c r="GEL69" s="497"/>
      <c r="GEM69" s="497"/>
      <c r="GEN69" s="497"/>
      <c r="GEO69" s="497"/>
      <c r="GEP69" s="497"/>
      <c r="GEQ69" s="497"/>
      <c r="GER69" s="497"/>
      <c r="GES69" s="497"/>
      <c r="GET69" s="497"/>
      <c r="GEU69" s="497"/>
      <c r="GEV69" s="497"/>
      <c r="GEW69" s="497"/>
      <c r="GEX69" s="497"/>
      <c r="GEY69" s="497"/>
      <c r="GEZ69" s="497"/>
      <c r="GFA69" s="497"/>
      <c r="GFB69" s="497"/>
      <c r="GFC69" s="497"/>
      <c r="GFD69" s="497"/>
      <c r="GFE69" s="497"/>
      <c r="GFF69" s="497"/>
      <c r="GFG69" s="497"/>
      <c r="GFH69" s="497"/>
      <c r="GFI69" s="497"/>
      <c r="GFJ69" s="497"/>
      <c r="GFK69" s="497"/>
      <c r="GFL69" s="497"/>
      <c r="GFM69" s="497"/>
      <c r="GFN69" s="497"/>
      <c r="GFO69" s="497"/>
      <c r="GFP69" s="497"/>
      <c r="GFQ69" s="497"/>
      <c r="GFR69" s="497"/>
      <c r="GFS69" s="497"/>
      <c r="GFT69" s="497"/>
      <c r="GFU69" s="497"/>
      <c r="GFV69" s="497"/>
      <c r="GFW69" s="497"/>
      <c r="GFX69" s="497"/>
      <c r="GFY69" s="497"/>
      <c r="GFZ69" s="497"/>
      <c r="GGA69" s="497"/>
      <c r="GGB69" s="497"/>
      <c r="GGC69" s="497"/>
      <c r="GGD69" s="497"/>
      <c r="GGE69" s="497"/>
      <c r="GGF69" s="497"/>
      <c r="GGG69" s="497"/>
      <c r="GGH69" s="497"/>
      <c r="GGI69" s="497"/>
      <c r="GGJ69" s="497"/>
      <c r="GGK69" s="497"/>
      <c r="GGL69" s="497"/>
      <c r="GGM69" s="497"/>
      <c r="GGN69" s="497"/>
      <c r="GGO69" s="497"/>
      <c r="GGP69" s="497"/>
      <c r="GGQ69" s="497"/>
      <c r="GGR69" s="497"/>
      <c r="GGS69" s="497"/>
      <c r="GGT69" s="497"/>
      <c r="GGU69" s="497"/>
      <c r="GGV69" s="497"/>
      <c r="GGW69" s="497"/>
      <c r="GGX69" s="497"/>
      <c r="GGY69" s="497"/>
      <c r="GGZ69" s="497"/>
      <c r="GHA69" s="497"/>
      <c r="GHB69" s="497"/>
      <c r="GHC69" s="497"/>
      <c r="GHD69" s="497"/>
      <c r="GHE69" s="497"/>
      <c r="GHF69" s="497"/>
      <c r="GHG69" s="497"/>
      <c r="GHH69" s="497"/>
      <c r="GHI69" s="497"/>
      <c r="GHJ69" s="497"/>
      <c r="GHK69" s="497"/>
      <c r="GHL69" s="497"/>
      <c r="GHM69" s="497"/>
      <c r="GHN69" s="497"/>
      <c r="GHO69" s="497"/>
      <c r="GHP69" s="497"/>
      <c r="GHQ69" s="497"/>
      <c r="GHR69" s="497"/>
      <c r="GHS69" s="497"/>
      <c r="GHT69" s="497"/>
      <c r="GHU69" s="497"/>
      <c r="GHV69" s="497"/>
      <c r="GHW69" s="497"/>
      <c r="GHX69" s="497"/>
      <c r="GHY69" s="497"/>
      <c r="GHZ69" s="497"/>
      <c r="GIA69" s="497"/>
      <c r="GIB69" s="497"/>
      <c r="GIC69" s="497"/>
      <c r="GID69" s="497"/>
      <c r="GIE69" s="497"/>
      <c r="GIF69" s="497"/>
      <c r="GIG69" s="497"/>
      <c r="GIH69" s="497"/>
      <c r="GII69" s="497"/>
      <c r="GIJ69" s="497"/>
      <c r="GIK69" s="497"/>
      <c r="GIL69" s="497"/>
      <c r="GIM69" s="497"/>
      <c r="GIN69" s="497"/>
      <c r="GIO69" s="497"/>
      <c r="GIP69" s="497"/>
      <c r="GIQ69" s="497"/>
      <c r="GIR69" s="497"/>
      <c r="GIS69" s="497"/>
      <c r="GIT69" s="497"/>
      <c r="GIU69" s="497"/>
      <c r="GIV69" s="497"/>
      <c r="GIW69" s="497"/>
      <c r="GIX69" s="497"/>
      <c r="GIY69" s="497"/>
      <c r="GIZ69" s="497"/>
      <c r="GJA69" s="497"/>
      <c r="GJB69" s="497"/>
      <c r="GJC69" s="497"/>
      <c r="GJD69" s="497"/>
      <c r="GJE69" s="497"/>
      <c r="GJF69" s="497"/>
      <c r="GJG69" s="497"/>
      <c r="GJH69" s="497"/>
      <c r="GJI69" s="497"/>
      <c r="GJJ69" s="497"/>
      <c r="GJK69" s="497"/>
      <c r="GJL69" s="497"/>
      <c r="GJM69" s="497"/>
      <c r="GJN69" s="497"/>
      <c r="GJO69" s="497"/>
      <c r="GJP69" s="497"/>
      <c r="GJQ69" s="497"/>
      <c r="GJR69" s="497"/>
      <c r="GJS69" s="497"/>
      <c r="GJT69" s="497"/>
      <c r="GJU69" s="497"/>
      <c r="GJV69" s="497"/>
      <c r="GJW69" s="497"/>
      <c r="GJX69" s="497"/>
      <c r="GJY69" s="497"/>
      <c r="GJZ69" s="497"/>
      <c r="GKA69" s="497"/>
      <c r="GKB69" s="497"/>
      <c r="GKC69" s="497"/>
      <c r="GKD69" s="497"/>
      <c r="GKE69" s="497"/>
      <c r="GKF69" s="497"/>
      <c r="GKG69" s="497"/>
      <c r="GKH69" s="497"/>
      <c r="GKI69" s="497"/>
      <c r="GKJ69" s="497"/>
      <c r="GKK69" s="497"/>
      <c r="GKL69" s="497"/>
      <c r="GKM69" s="497"/>
      <c r="GKN69" s="497"/>
      <c r="GKO69" s="497"/>
      <c r="GKP69" s="497"/>
      <c r="GKQ69" s="497"/>
      <c r="GKR69" s="497"/>
      <c r="GKS69" s="497"/>
      <c r="GKT69" s="497"/>
      <c r="GKU69" s="497"/>
      <c r="GKV69" s="497"/>
      <c r="GKW69" s="497"/>
      <c r="GKX69" s="497"/>
      <c r="GKY69" s="497"/>
      <c r="GKZ69" s="497"/>
      <c r="GLA69" s="497"/>
      <c r="GLB69" s="497"/>
      <c r="GLC69" s="497"/>
      <c r="GLD69" s="497"/>
      <c r="GLE69" s="497"/>
      <c r="GLF69" s="497"/>
      <c r="GLG69" s="497"/>
      <c r="GLH69" s="497"/>
      <c r="GLI69" s="497"/>
      <c r="GLJ69" s="497"/>
      <c r="GLK69" s="497"/>
      <c r="GLL69" s="497"/>
      <c r="GLM69" s="497"/>
      <c r="GLN69" s="497"/>
      <c r="GLO69" s="497"/>
      <c r="GLP69" s="497"/>
      <c r="GLQ69" s="497"/>
      <c r="GLR69" s="497"/>
      <c r="GLS69" s="497"/>
      <c r="GLT69" s="497"/>
      <c r="GLU69" s="497"/>
      <c r="GLV69" s="497"/>
      <c r="GLW69" s="497"/>
      <c r="GLX69" s="497"/>
      <c r="GLY69" s="497"/>
      <c r="GLZ69" s="497"/>
      <c r="GMA69" s="497"/>
      <c r="GMB69" s="497"/>
      <c r="GMC69" s="497"/>
      <c r="GMD69" s="497"/>
      <c r="GME69" s="497"/>
      <c r="GMF69" s="497"/>
      <c r="GMG69" s="497"/>
      <c r="GMH69" s="497"/>
      <c r="GMI69" s="497"/>
      <c r="GMJ69" s="497"/>
      <c r="GMK69" s="497"/>
      <c r="GML69" s="497"/>
      <c r="GMM69" s="497"/>
      <c r="GMN69" s="497"/>
      <c r="GMO69" s="497"/>
      <c r="GMP69" s="497"/>
      <c r="GMQ69" s="497"/>
      <c r="GMR69" s="497"/>
      <c r="GMS69" s="497"/>
      <c r="GMT69" s="497"/>
      <c r="GMU69" s="497"/>
      <c r="GMV69" s="497"/>
      <c r="GMW69" s="497"/>
      <c r="GMX69" s="497"/>
      <c r="GMY69" s="497"/>
      <c r="GMZ69" s="497"/>
      <c r="GNA69" s="497"/>
      <c r="GNB69" s="497"/>
      <c r="GNC69" s="497"/>
      <c r="GND69" s="497"/>
      <c r="GNE69" s="497"/>
      <c r="GNF69" s="497"/>
      <c r="GNG69" s="497"/>
      <c r="GNH69" s="497"/>
      <c r="GNI69" s="497"/>
      <c r="GNJ69" s="497"/>
      <c r="GNK69" s="497"/>
      <c r="GNL69" s="497"/>
      <c r="GNM69" s="497"/>
      <c r="GNN69" s="497"/>
      <c r="GNO69" s="497"/>
      <c r="GNP69" s="497"/>
      <c r="GNQ69" s="497"/>
      <c r="GNR69" s="497"/>
      <c r="GNS69" s="497"/>
      <c r="GNT69" s="497"/>
      <c r="GNU69" s="497"/>
      <c r="GNV69" s="497"/>
      <c r="GNW69" s="497"/>
      <c r="GNX69" s="497"/>
      <c r="GNY69" s="497"/>
      <c r="GNZ69" s="497"/>
      <c r="GOA69" s="497"/>
      <c r="GOB69" s="497"/>
      <c r="GOC69" s="497"/>
      <c r="GOD69" s="497"/>
      <c r="GOE69" s="497"/>
      <c r="GOF69" s="497"/>
      <c r="GOG69" s="497"/>
      <c r="GOH69" s="497"/>
      <c r="GOI69" s="497"/>
      <c r="GOJ69" s="497"/>
      <c r="GOK69" s="497"/>
      <c r="GOL69" s="497"/>
      <c r="GOM69" s="497"/>
      <c r="GON69" s="497"/>
      <c r="GOO69" s="497"/>
      <c r="GOP69" s="497"/>
      <c r="GOQ69" s="497"/>
      <c r="GOR69" s="497"/>
      <c r="GOS69" s="497"/>
      <c r="GOT69" s="497"/>
      <c r="GOU69" s="497"/>
      <c r="GOV69" s="497"/>
      <c r="GOW69" s="497"/>
      <c r="GOX69" s="497"/>
      <c r="GOY69" s="497"/>
      <c r="GOZ69" s="497"/>
      <c r="GPA69" s="497"/>
      <c r="GPB69" s="497"/>
      <c r="GPC69" s="497"/>
      <c r="GPD69" s="497"/>
      <c r="GPE69" s="497"/>
      <c r="GPF69" s="497"/>
      <c r="GPG69" s="497"/>
      <c r="GPH69" s="497"/>
      <c r="GPI69" s="497"/>
      <c r="GPJ69" s="497"/>
      <c r="GPK69" s="497"/>
      <c r="GPL69" s="497"/>
      <c r="GPM69" s="497"/>
      <c r="GPN69" s="497"/>
      <c r="GPO69" s="497"/>
      <c r="GPP69" s="497"/>
      <c r="GPQ69" s="497"/>
      <c r="GPR69" s="497"/>
      <c r="GPS69" s="497"/>
      <c r="GPT69" s="497"/>
      <c r="GPU69" s="497"/>
      <c r="GPV69" s="497"/>
      <c r="GPW69" s="497"/>
      <c r="GPX69" s="497"/>
      <c r="GPY69" s="497"/>
      <c r="GPZ69" s="497"/>
      <c r="GQA69" s="497"/>
      <c r="GQB69" s="497"/>
      <c r="GQC69" s="497"/>
      <c r="GQD69" s="497"/>
      <c r="GQE69" s="497"/>
      <c r="GQF69" s="497"/>
      <c r="GQG69" s="497"/>
      <c r="GQH69" s="497"/>
      <c r="GQI69" s="497"/>
      <c r="GQJ69" s="497"/>
      <c r="GQK69" s="497"/>
      <c r="GQL69" s="497"/>
      <c r="GQM69" s="497"/>
      <c r="GQN69" s="497"/>
      <c r="GQO69" s="497"/>
      <c r="GQP69" s="497"/>
      <c r="GQQ69" s="497"/>
      <c r="GQR69" s="497"/>
      <c r="GQS69" s="497"/>
      <c r="GQT69" s="497"/>
      <c r="GQU69" s="497"/>
      <c r="GQV69" s="497"/>
      <c r="GQW69" s="497"/>
      <c r="GQX69" s="497"/>
      <c r="GQY69" s="497"/>
      <c r="GQZ69" s="497"/>
      <c r="GRA69" s="497"/>
      <c r="GRB69" s="497"/>
      <c r="GRC69" s="497"/>
      <c r="GRD69" s="497"/>
      <c r="GRE69" s="497"/>
      <c r="GRF69" s="497"/>
      <c r="GRG69" s="497"/>
      <c r="GRH69" s="497"/>
      <c r="GRI69" s="497"/>
      <c r="GRJ69" s="497"/>
      <c r="GRK69" s="497"/>
      <c r="GRL69" s="497"/>
      <c r="GRM69" s="497"/>
      <c r="GRN69" s="497"/>
      <c r="GRO69" s="497"/>
      <c r="GRP69" s="497"/>
      <c r="GRQ69" s="497"/>
      <c r="GRR69" s="497"/>
      <c r="GRS69" s="497"/>
      <c r="GRT69" s="497"/>
      <c r="GRU69" s="497"/>
      <c r="GRV69" s="497"/>
      <c r="GRW69" s="497"/>
      <c r="GRX69" s="497"/>
      <c r="GRY69" s="497"/>
      <c r="GRZ69" s="497"/>
      <c r="GSA69" s="497"/>
      <c r="GSB69" s="497"/>
      <c r="GSC69" s="497"/>
      <c r="GSD69" s="497"/>
      <c r="GSE69" s="497"/>
      <c r="GSF69" s="497"/>
      <c r="GSG69" s="497"/>
      <c r="GSH69" s="497"/>
      <c r="GSI69" s="497"/>
      <c r="GSJ69" s="497"/>
      <c r="GSK69" s="497"/>
      <c r="GSL69" s="497"/>
      <c r="GSM69" s="497"/>
      <c r="GSN69" s="497"/>
      <c r="GSO69" s="497"/>
      <c r="GSP69" s="497"/>
      <c r="GSQ69" s="497"/>
      <c r="GSR69" s="497"/>
      <c r="GSS69" s="497"/>
      <c r="GST69" s="497"/>
      <c r="GSU69" s="497"/>
      <c r="GSV69" s="497"/>
      <c r="GSW69" s="497"/>
      <c r="GSX69" s="497"/>
      <c r="GSY69" s="497"/>
      <c r="GSZ69" s="497"/>
      <c r="GTA69" s="497"/>
      <c r="GTB69" s="497"/>
      <c r="GTC69" s="497"/>
      <c r="GTD69" s="497"/>
      <c r="GTE69" s="497"/>
      <c r="GTF69" s="497"/>
      <c r="GTG69" s="497"/>
      <c r="GTH69" s="497"/>
      <c r="GTI69" s="497"/>
      <c r="GTJ69" s="497"/>
      <c r="GTK69" s="497"/>
      <c r="GTL69" s="497"/>
      <c r="GTM69" s="497"/>
      <c r="GTN69" s="497"/>
      <c r="GTO69" s="497"/>
      <c r="GTP69" s="497"/>
      <c r="GTQ69" s="497"/>
      <c r="GTR69" s="497"/>
      <c r="GTS69" s="497"/>
      <c r="GTT69" s="497"/>
      <c r="GTU69" s="497"/>
      <c r="GTV69" s="497"/>
      <c r="GTW69" s="497"/>
      <c r="GTX69" s="497"/>
      <c r="GTY69" s="497"/>
      <c r="GTZ69" s="497"/>
      <c r="GUA69" s="497"/>
      <c r="GUB69" s="497"/>
      <c r="GUC69" s="497"/>
      <c r="GUD69" s="497"/>
      <c r="GUE69" s="497"/>
      <c r="GUF69" s="497"/>
      <c r="GUG69" s="497"/>
      <c r="GUH69" s="497"/>
      <c r="GUI69" s="497"/>
      <c r="GUJ69" s="497"/>
      <c r="GUK69" s="497"/>
      <c r="GUL69" s="497"/>
      <c r="GUM69" s="497"/>
      <c r="GUN69" s="497"/>
      <c r="GUO69" s="497"/>
      <c r="GUP69" s="497"/>
      <c r="GUQ69" s="497"/>
      <c r="GUR69" s="497"/>
      <c r="GUS69" s="497"/>
      <c r="GUT69" s="497"/>
      <c r="GUU69" s="497"/>
      <c r="GUV69" s="497"/>
      <c r="GUW69" s="497"/>
      <c r="GUX69" s="497"/>
      <c r="GUY69" s="497"/>
      <c r="GUZ69" s="497"/>
      <c r="GVA69" s="497"/>
      <c r="GVB69" s="497"/>
      <c r="GVC69" s="497"/>
      <c r="GVD69" s="497"/>
      <c r="GVE69" s="497"/>
      <c r="GVF69" s="497"/>
      <c r="GVG69" s="497"/>
      <c r="GVH69" s="497"/>
      <c r="GVI69" s="497"/>
      <c r="GVJ69" s="497"/>
      <c r="GVK69" s="497"/>
      <c r="GVL69" s="497"/>
      <c r="GVM69" s="497"/>
      <c r="GVN69" s="497"/>
      <c r="GVO69" s="497"/>
      <c r="GVP69" s="497"/>
      <c r="GVQ69" s="497"/>
      <c r="GVR69" s="497"/>
      <c r="GVS69" s="497"/>
      <c r="GVT69" s="497"/>
      <c r="GVU69" s="497"/>
      <c r="GVV69" s="497"/>
      <c r="GVW69" s="497"/>
      <c r="GVX69" s="497"/>
      <c r="GVY69" s="497"/>
      <c r="GVZ69" s="497"/>
      <c r="GWA69" s="497"/>
      <c r="GWB69" s="497"/>
      <c r="GWC69" s="497"/>
      <c r="GWD69" s="497"/>
      <c r="GWE69" s="497"/>
      <c r="GWF69" s="497"/>
      <c r="GWG69" s="497"/>
      <c r="GWH69" s="497"/>
      <c r="GWI69" s="497"/>
      <c r="GWJ69" s="497"/>
      <c r="GWK69" s="497"/>
      <c r="GWL69" s="497"/>
      <c r="GWM69" s="497"/>
      <c r="GWN69" s="497"/>
      <c r="GWO69" s="497"/>
      <c r="GWP69" s="497"/>
      <c r="GWQ69" s="497"/>
      <c r="GWR69" s="497"/>
      <c r="GWS69" s="497"/>
      <c r="GWT69" s="497"/>
      <c r="GWU69" s="497"/>
      <c r="GWV69" s="497"/>
      <c r="GWW69" s="497"/>
      <c r="GWX69" s="497"/>
      <c r="GWY69" s="497"/>
      <c r="GWZ69" s="497"/>
      <c r="GXA69" s="497"/>
      <c r="GXB69" s="497"/>
      <c r="GXC69" s="497"/>
      <c r="GXD69" s="497"/>
      <c r="GXE69" s="497"/>
      <c r="GXF69" s="497"/>
      <c r="GXG69" s="497"/>
      <c r="GXH69" s="497"/>
      <c r="GXI69" s="497"/>
      <c r="GXJ69" s="497"/>
      <c r="GXK69" s="497"/>
      <c r="GXL69" s="497"/>
      <c r="GXM69" s="497"/>
      <c r="GXN69" s="497"/>
      <c r="GXO69" s="497"/>
      <c r="GXP69" s="497"/>
      <c r="GXQ69" s="497"/>
      <c r="GXR69" s="497"/>
      <c r="GXS69" s="497"/>
      <c r="GXT69" s="497"/>
      <c r="GXU69" s="497"/>
      <c r="GXV69" s="497"/>
      <c r="GXW69" s="497"/>
      <c r="GXX69" s="497"/>
      <c r="GXY69" s="497"/>
      <c r="GXZ69" s="497"/>
      <c r="GYA69" s="497"/>
      <c r="GYB69" s="497"/>
      <c r="GYC69" s="497"/>
      <c r="GYD69" s="497"/>
      <c r="GYE69" s="497"/>
      <c r="GYF69" s="497"/>
      <c r="GYG69" s="497"/>
      <c r="GYH69" s="497"/>
      <c r="GYI69" s="497"/>
      <c r="GYJ69" s="497"/>
      <c r="GYK69" s="497"/>
      <c r="GYL69" s="497"/>
      <c r="GYM69" s="497"/>
      <c r="GYN69" s="497"/>
      <c r="GYO69" s="497"/>
      <c r="GYP69" s="497"/>
      <c r="GYQ69" s="497"/>
      <c r="GYR69" s="497"/>
      <c r="GYS69" s="497"/>
      <c r="GYT69" s="497"/>
      <c r="GYU69" s="497"/>
      <c r="GYV69" s="497"/>
      <c r="GYW69" s="497"/>
      <c r="GYX69" s="497"/>
      <c r="GYY69" s="497"/>
      <c r="GYZ69" s="497"/>
      <c r="GZA69" s="497"/>
      <c r="GZB69" s="497"/>
      <c r="GZC69" s="497"/>
      <c r="GZD69" s="497"/>
      <c r="GZE69" s="497"/>
      <c r="GZF69" s="497"/>
      <c r="GZG69" s="497"/>
      <c r="GZH69" s="497"/>
      <c r="GZI69" s="497"/>
      <c r="GZJ69" s="497"/>
      <c r="GZK69" s="497"/>
      <c r="GZL69" s="497"/>
      <c r="GZM69" s="497"/>
      <c r="GZN69" s="497"/>
      <c r="GZO69" s="497"/>
      <c r="GZP69" s="497"/>
      <c r="GZQ69" s="497"/>
      <c r="GZR69" s="497"/>
      <c r="GZS69" s="497"/>
      <c r="GZT69" s="497"/>
      <c r="GZU69" s="497"/>
      <c r="GZV69" s="497"/>
      <c r="GZW69" s="497"/>
      <c r="GZX69" s="497"/>
      <c r="GZY69" s="497"/>
      <c r="GZZ69" s="497"/>
      <c r="HAA69" s="497"/>
      <c r="HAB69" s="497"/>
      <c r="HAC69" s="497"/>
      <c r="HAD69" s="497"/>
      <c r="HAE69" s="497"/>
      <c r="HAF69" s="497"/>
      <c r="HAG69" s="497"/>
      <c r="HAH69" s="497"/>
      <c r="HAI69" s="497"/>
      <c r="HAJ69" s="497"/>
      <c r="HAK69" s="497"/>
      <c r="HAL69" s="497"/>
      <c r="HAM69" s="497"/>
      <c r="HAN69" s="497"/>
      <c r="HAO69" s="497"/>
      <c r="HAP69" s="497"/>
      <c r="HAQ69" s="497"/>
      <c r="HAR69" s="497"/>
      <c r="HAS69" s="497"/>
      <c r="HAT69" s="497"/>
      <c r="HAU69" s="497"/>
      <c r="HAV69" s="497"/>
      <c r="HAW69" s="497"/>
      <c r="HAX69" s="497"/>
      <c r="HAY69" s="497"/>
      <c r="HAZ69" s="497"/>
      <c r="HBA69" s="497"/>
      <c r="HBB69" s="497"/>
      <c r="HBC69" s="497"/>
      <c r="HBD69" s="497"/>
      <c r="HBE69" s="497"/>
      <c r="HBF69" s="497"/>
      <c r="HBG69" s="497"/>
      <c r="HBH69" s="497"/>
      <c r="HBI69" s="497"/>
      <c r="HBJ69" s="497"/>
      <c r="HBK69" s="497"/>
      <c r="HBL69" s="497"/>
      <c r="HBM69" s="497"/>
      <c r="HBN69" s="497"/>
      <c r="HBO69" s="497"/>
      <c r="HBP69" s="497"/>
      <c r="HBQ69" s="497"/>
      <c r="HBR69" s="497"/>
      <c r="HBS69" s="497"/>
      <c r="HBT69" s="497"/>
      <c r="HBU69" s="497"/>
      <c r="HBV69" s="497"/>
      <c r="HBW69" s="497"/>
      <c r="HBX69" s="497"/>
      <c r="HBY69" s="497"/>
      <c r="HBZ69" s="497"/>
      <c r="HCA69" s="497"/>
      <c r="HCB69" s="497"/>
      <c r="HCC69" s="497"/>
      <c r="HCD69" s="497"/>
      <c r="HCE69" s="497"/>
      <c r="HCF69" s="497"/>
      <c r="HCG69" s="497"/>
      <c r="HCH69" s="497"/>
      <c r="HCI69" s="497"/>
      <c r="HCJ69" s="497"/>
      <c r="HCK69" s="497"/>
      <c r="HCL69" s="497"/>
      <c r="HCM69" s="497"/>
      <c r="HCN69" s="497"/>
      <c r="HCO69" s="497"/>
      <c r="HCP69" s="497"/>
      <c r="HCQ69" s="497"/>
      <c r="HCR69" s="497"/>
      <c r="HCS69" s="497"/>
      <c r="HCT69" s="497"/>
      <c r="HCU69" s="497"/>
      <c r="HCV69" s="497"/>
      <c r="HCW69" s="497"/>
      <c r="HCX69" s="497"/>
      <c r="HCY69" s="497"/>
      <c r="HCZ69" s="497"/>
      <c r="HDA69" s="497"/>
      <c r="HDB69" s="497"/>
      <c r="HDC69" s="497"/>
      <c r="HDD69" s="497"/>
      <c r="HDE69" s="497"/>
      <c r="HDF69" s="497"/>
      <c r="HDG69" s="497"/>
      <c r="HDH69" s="497"/>
      <c r="HDI69" s="497"/>
      <c r="HDJ69" s="497"/>
      <c r="HDK69" s="497"/>
      <c r="HDL69" s="497"/>
      <c r="HDM69" s="497"/>
      <c r="HDN69" s="497"/>
      <c r="HDO69" s="497"/>
      <c r="HDP69" s="497"/>
      <c r="HDQ69" s="497"/>
      <c r="HDR69" s="497"/>
      <c r="HDS69" s="497"/>
      <c r="HDT69" s="497"/>
      <c r="HDU69" s="497"/>
      <c r="HDV69" s="497"/>
      <c r="HDW69" s="497"/>
      <c r="HDX69" s="497"/>
      <c r="HDY69" s="497"/>
      <c r="HDZ69" s="497"/>
      <c r="HEA69" s="497"/>
      <c r="HEB69" s="497"/>
      <c r="HEC69" s="497"/>
      <c r="HED69" s="497"/>
      <c r="HEE69" s="497"/>
      <c r="HEF69" s="497"/>
      <c r="HEG69" s="497"/>
      <c r="HEH69" s="497"/>
      <c r="HEI69" s="497"/>
      <c r="HEJ69" s="497"/>
      <c r="HEK69" s="497"/>
      <c r="HEL69" s="497"/>
      <c r="HEM69" s="497"/>
      <c r="HEN69" s="497"/>
      <c r="HEO69" s="497"/>
      <c r="HEP69" s="497"/>
      <c r="HEQ69" s="497"/>
      <c r="HER69" s="497"/>
      <c r="HES69" s="497"/>
      <c r="HET69" s="497"/>
      <c r="HEU69" s="497"/>
      <c r="HEV69" s="497"/>
      <c r="HEW69" s="497"/>
      <c r="HEX69" s="497"/>
      <c r="HEY69" s="497"/>
      <c r="HEZ69" s="497"/>
      <c r="HFA69" s="497"/>
      <c r="HFB69" s="497"/>
      <c r="HFC69" s="497"/>
      <c r="HFD69" s="497"/>
      <c r="HFE69" s="497"/>
      <c r="HFF69" s="497"/>
      <c r="HFG69" s="497"/>
      <c r="HFH69" s="497"/>
      <c r="HFI69" s="497"/>
      <c r="HFJ69" s="497"/>
      <c r="HFK69" s="497"/>
      <c r="HFL69" s="497"/>
      <c r="HFM69" s="497"/>
      <c r="HFN69" s="497"/>
      <c r="HFO69" s="497"/>
      <c r="HFP69" s="497"/>
      <c r="HFQ69" s="497"/>
      <c r="HFR69" s="497"/>
      <c r="HFS69" s="497"/>
      <c r="HFT69" s="497"/>
      <c r="HFU69" s="497"/>
      <c r="HFV69" s="497"/>
      <c r="HFW69" s="497"/>
      <c r="HFX69" s="497"/>
      <c r="HFY69" s="497"/>
      <c r="HFZ69" s="497"/>
      <c r="HGA69" s="497"/>
      <c r="HGB69" s="497"/>
      <c r="HGC69" s="497"/>
      <c r="HGD69" s="497"/>
      <c r="HGE69" s="497"/>
      <c r="HGF69" s="497"/>
      <c r="HGG69" s="497"/>
      <c r="HGH69" s="497"/>
      <c r="HGI69" s="497"/>
      <c r="HGJ69" s="497"/>
      <c r="HGK69" s="497"/>
      <c r="HGL69" s="497"/>
      <c r="HGM69" s="497"/>
      <c r="HGN69" s="497"/>
      <c r="HGO69" s="497"/>
      <c r="HGP69" s="497"/>
      <c r="HGQ69" s="497"/>
      <c r="HGR69" s="497"/>
      <c r="HGS69" s="497"/>
      <c r="HGT69" s="497"/>
      <c r="HGU69" s="497"/>
      <c r="HGV69" s="497"/>
      <c r="HGW69" s="497"/>
      <c r="HGX69" s="497"/>
      <c r="HGY69" s="497"/>
      <c r="HGZ69" s="497"/>
      <c r="HHA69" s="497"/>
      <c r="HHB69" s="497"/>
      <c r="HHC69" s="497"/>
      <c r="HHD69" s="497"/>
      <c r="HHE69" s="497"/>
      <c r="HHF69" s="497"/>
      <c r="HHG69" s="497"/>
      <c r="HHH69" s="497"/>
      <c r="HHI69" s="497"/>
      <c r="HHJ69" s="497"/>
      <c r="HHK69" s="497"/>
      <c r="HHL69" s="497"/>
      <c r="HHM69" s="497"/>
      <c r="HHN69" s="497"/>
      <c r="HHO69" s="497"/>
      <c r="HHP69" s="497"/>
      <c r="HHQ69" s="497"/>
      <c r="HHR69" s="497"/>
      <c r="HHS69" s="497"/>
      <c r="HHT69" s="497"/>
      <c r="HHU69" s="497"/>
      <c r="HHV69" s="497"/>
      <c r="HHW69" s="497"/>
      <c r="HHX69" s="497"/>
      <c r="HHY69" s="497"/>
      <c r="HHZ69" s="497"/>
      <c r="HIA69" s="497"/>
      <c r="HIB69" s="497"/>
      <c r="HIC69" s="497"/>
      <c r="HID69" s="497"/>
      <c r="HIE69" s="497"/>
      <c r="HIF69" s="497"/>
      <c r="HIG69" s="497"/>
      <c r="HIH69" s="497"/>
      <c r="HII69" s="497"/>
      <c r="HIJ69" s="497"/>
      <c r="HIK69" s="497"/>
      <c r="HIL69" s="497"/>
      <c r="HIM69" s="497"/>
      <c r="HIN69" s="497"/>
      <c r="HIO69" s="497"/>
      <c r="HIP69" s="497"/>
      <c r="HIQ69" s="497"/>
      <c r="HIR69" s="497"/>
      <c r="HIS69" s="497"/>
      <c r="HIT69" s="497"/>
      <c r="HIU69" s="497"/>
      <c r="HIV69" s="497"/>
      <c r="HIW69" s="497"/>
      <c r="HIX69" s="497"/>
      <c r="HIY69" s="497"/>
      <c r="HIZ69" s="497"/>
      <c r="HJA69" s="497"/>
      <c r="HJB69" s="497"/>
      <c r="HJC69" s="497"/>
      <c r="HJD69" s="497"/>
      <c r="HJE69" s="497"/>
      <c r="HJF69" s="497"/>
      <c r="HJG69" s="497"/>
      <c r="HJH69" s="497"/>
      <c r="HJI69" s="497"/>
      <c r="HJJ69" s="497"/>
      <c r="HJK69" s="497"/>
      <c r="HJL69" s="497"/>
      <c r="HJM69" s="497"/>
      <c r="HJN69" s="497"/>
      <c r="HJO69" s="497"/>
      <c r="HJP69" s="497"/>
      <c r="HJQ69" s="497"/>
      <c r="HJR69" s="497"/>
      <c r="HJS69" s="497"/>
      <c r="HJT69" s="497"/>
      <c r="HJU69" s="497"/>
      <c r="HJV69" s="497"/>
      <c r="HJW69" s="497"/>
      <c r="HJX69" s="497"/>
      <c r="HJY69" s="497"/>
      <c r="HJZ69" s="497"/>
      <c r="HKA69" s="497"/>
      <c r="HKB69" s="497"/>
      <c r="HKC69" s="497"/>
      <c r="HKD69" s="497"/>
      <c r="HKE69" s="497"/>
      <c r="HKF69" s="497"/>
      <c r="HKG69" s="497"/>
      <c r="HKH69" s="497"/>
      <c r="HKI69" s="497"/>
      <c r="HKJ69" s="497"/>
      <c r="HKK69" s="497"/>
      <c r="HKL69" s="497"/>
      <c r="HKM69" s="497"/>
      <c r="HKN69" s="497"/>
      <c r="HKO69" s="497"/>
      <c r="HKP69" s="497"/>
      <c r="HKQ69" s="497"/>
      <c r="HKR69" s="497"/>
      <c r="HKS69" s="497"/>
      <c r="HKT69" s="497"/>
      <c r="HKU69" s="497"/>
      <c r="HKV69" s="497"/>
      <c r="HKW69" s="497"/>
      <c r="HKX69" s="497"/>
      <c r="HKY69" s="497"/>
      <c r="HKZ69" s="497"/>
      <c r="HLA69" s="497"/>
      <c r="HLB69" s="497"/>
      <c r="HLC69" s="497"/>
      <c r="HLD69" s="497"/>
      <c r="HLE69" s="497"/>
      <c r="HLF69" s="497"/>
      <c r="HLG69" s="497"/>
      <c r="HLH69" s="497"/>
      <c r="HLI69" s="497"/>
      <c r="HLJ69" s="497"/>
      <c r="HLK69" s="497"/>
      <c r="HLL69" s="497"/>
      <c r="HLM69" s="497"/>
      <c r="HLN69" s="497"/>
      <c r="HLO69" s="497"/>
      <c r="HLP69" s="497"/>
      <c r="HLQ69" s="497"/>
      <c r="HLR69" s="497"/>
      <c r="HLS69" s="497"/>
      <c r="HLT69" s="497"/>
      <c r="HLU69" s="497"/>
      <c r="HLV69" s="497"/>
      <c r="HLW69" s="497"/>
      <c r="HLX69" s="497"/>
      <c r="HLY69" s="497"/>
      <c r="HLZ69" s="497"/>
      <c r="HMA69" s="497"/>
      <c r="HMB69" s="497"/>
      <c r="HMC69" s="497"/>
      <c r="HMD69" s="497"/>
      <c r="HME69" s="497"/>
      <c r="HMF69" s="497"/>
      <c r="HMG69" s="497"/>
      <c r="HMH69" s="497"/>
      <c r="HMI69" s="497"/>
      <c r="HMJ69" s="497"/>
      <c r="HMK69" s="497"/>
      <c r="HML69" s="497"/>
      <c r="HMM69" s="497"/>
      <c r="HMN69" s="497"/>
      <c r="HMO69" s="497"/>
      <c r="HMP69" s="497"/>
      <c r="HMQ69" s="497"/>
      <c r="HMR69" s="497"/>
      <c r="HMS69" s="497"/>
      <c r="HMT69" s="497"/>
      <c r="HMU69" s="497"/>
      <c r="HMV69" s="497"/>
      <c r="HMW69" s="497"/>
      <c r="HMX69" s="497"/>
      <c r="HMY69" s="497"/>
      <c r="HMZ69" s="497"/>
      <c r="HNA69" s="497"/>
      <c r="HNB69" s="497"/>
      <c r="HNC69" s="497"/>
      <c r="HND69" s="497"/>
      <c r="HNE69" s="497"/>
      <c r="HNF69" s="497"/>
      <c r="HNG69" s="497"/>
      <c r="HNH69" s="497"/>
      <c r="HNI69" s="497"/>
      <c r="HNJ69" s="497"/>
      <c r="HNK69" s="497"/>
      <c r="HNL69" s="497"/>
      <c r="HNM69" s="497"/>
      <c r="HNN69" s="497"/>
      <c r="HNO69" s="497"/>
      <c r="HNP69" s="497"/>
      <c r="HNQ69" s="497"/>
      <c r="HNR69" s="497"/>
      <c r="HNS69" s="497"/>
      <c r="HNT69" s="497"/>
      <c r="HNU69" s="497"/>
      <c r="HNV69" s="497"/>
      <c r="HNW69" s="497"/>
      <c r="HNX69" s="497"/>
      <c r="HNY69" s="497"/>
      <c r="HNZ69" s="497"/>
      <c r="HOA69" s="497"/>
      <c r="HOB69" s="497"/>
      <c r="HOC69" s="497"/>
      <c r="HOD69" s="497"/>
      <c r="HOE69" s="497"/>
      <c r="HOF69" s="497"/>
      <c r="HOG69" s="497"/>
      <c r="HOH69" s="497"/>
      <c r="HOI69" s="497"/>
      <c r="HOJ69" s="497"/>
      <c r="HOK69" s="497"/>
      <c r="HOL69" s="497"/>
      <c r="HOM69" s="497"/>
      <c r="HON69" s="497"/>
      <c r="HOO69" s="497"/>
      <c r="HOP69" s="497"/>
      <c r="HOQ69" s="497"/>
      <c r="HOR69" s="497"/>
      <c r="HOS69" s="497"/>
      <c r="HOT69" s="497"/>
      <c r="HOU69" s="497"/>
      <c r="HOV69" s="497"/>
      <c r="HOW69" s="497"/>
      <c r="HOX69" s="497"/>
      <c r="HOY69" s="497"/>
      <c r="HOZ69" s="497"/>
      <c r="HPA69" s="497"/>
      <c r="HPB69" s="497"/>
      <c r="HPC69" s="497"/>
      <c r="HPD69" s="497"/>
      <c r="HPE69" s="497"/>
      <c r="HPF69" s="497"/>
      <c r="HPG69" s="497"/>
      <c r="HPH69" s="497"/>
      <c r="HPI69" s="497"/>
      <c r="HPJ69" s="497"/>
      <c r="HPK69" s="497"/>
      <c r="HPL69" s="497"/>
      <c r="HPM69" s="497"/>
      <c r="HPN69" s="497"/>
      <c r="HPO69" s="497"/>
      <c r="HPP69" s="497"/>
      <c r="HPQ69" s="497"/>
      <c r="HPR69" s="497"/>
      <c r="HPS69" s="497"/>
      <c r="HPT69" s="497"/>
      <c r="HPU69" s="497"/>
      <c r="HPV69" s="497"/>
      <c r="HPW69" s="497"/>
      <c r="HPX69" s="497"/>
      <c r="HPY69" s="497"/>
      <c r="HPZ69" s="497"/>
      <c r="HQA69" s="497"/>
      <c r="HQB69" s="497"/>
      <c r="HQC69" s="497"/>
      <c r="HQD69" s="497"/>
      <c r="HQE69" s="497"/>
      <c r="HQF69" s="497"/>
      <c r="HQG69" s="497"/>
      <c r="HQH69" s="497"/>
      <c r="HQI69" s="497"/>
      <c r="HQJ69" s="497"/>
      <c r="HQK69" s="497"/>
      <c r="HQL69" s="497"/>
      <c r="HQM69" s="497"/>
      <c r="HQN69" s="497"/>
      <c r="HQO69" s="497"/>
      <c r="HQP69" s="497"/>
      <c r="HQQ69" s="497"/>
      <c r="HQR69" s="497"/>
      <c r="HQS69" s="497"/>
      <c r="HQT69" s="497"/>
      <c r="HQU69" s="497"/>
      <c r="HQV69" s="497"/>
      <c r="HQW69" s="497"/>
      <c r="HQX69" s="497"/>
      <c r="HQY69" s="497"/>
      <c r="HQZ69" s="497"/>
      <c r="HRA69" s="497"/>
      <c r="HRB69" s="497"/>
      <c r="HRC69" s="497"/>
      <c r="HRD69" s="497"/>
      <c r="HRE69" s="497"/>
      <c r="HRF69" s="497"/>
      <c r="HRG69" s="497"/>
      <c r="HRH69" s="497"/>
      <c r="HRI69" s="497"/>
      <c r="HRJ69" s="497"/>
      <c r="HRK69" s="497"/>
      <c r="HRL69" s="497"/>
      <c r="HRM69" s="497"/>
      <c r="HRN69" s="497"/>
      <c r="HRO69" s="497"/>
      <c r="HRP69" s="497"/>
      <c r="HRQ69" s="497"/>
      <c r="HRR69" s="497"/>
      <c r="HRS69" s="497"/>
      <c r="HRT69" s="497"/>
      <c r="HRU69" s="497"/>
      <c r="HRV69" s="497"/>
      <c r="HRW69" s="497"/>
      <c r="HRX69" s="497"/>
      <c r="HRY69" s="497"/>
      <c r="HRZ69" s="497"/>
      <c r="HSA69" s="497"/>
      <c r="HSB69" s="497"/>
      <c r="HSC69" s="497"/>
      <c r="HSD69" s="497"/>
      <c r="HSE69" s="497"/>
      <c r="HSF69" s="497"/>
      <c r="HSG69" s="497"/>
      <c r="HSH69" s="497"/>
      <c r="HSI69" s="497"/>
      <c r="HSJ69" s="497"/>
      <c r="HSK69" s="497"/>
      <c r="HSL69" s="497"/>
      <c r="HSM69" s="497"/>
      <c r="HSN69" s="497"/>
      <c r="HSO69" s="497"/>
      <c r="HSP69" s="497"/>
      <c r="HSQ69" s="497"/>
      <c r="HSR69" s="497"/>
      <c r="HSS69" s="497"/>
      <c r="HST69" s="497"/>
      <c r="HSU69" s="497"/>
      <c r="HSV69" s="497"/>
      <c r="HSW69" s="497"/>
      <c r="HSX69" s="497"/>
      <c r="HSY69" s="497"/>
      <c r="HSZ69" s="497"/>
      <c r="HTA69" s="497"/>
      <c r="HTB69" s="497"/>
      <c r="HTC69" s="497"/>
      <c r="HTD69" s="497"/>
      <c r="HTE69" s="497"/>
      <c r="HTF69" s="497"/>
      <c r="HTG69" s="497"/>
      <c r="HTH69" s="497"/>
      <c r="HTI69" s="497"/>
      <c r="HTJ69" s="497"/>
      <c r="HTK69" s="497"/>
      <c r="HTL69" s="497"/>
      <c r="HTM69" s="497"/>
      <c r="HTN69" s="497"/>
      <c r="HTO69" s="497"/>
      <c r="HTP69" s="497"/>
      <c r="HTQ69" s="497"/>
      <c r="HTR69" s="497"/>
      <c r="HTS69" s="497"/>
      <c r="HTT69" s="497"/>
      <c r="HTU69" s="497"/>
      <c r="HTV69" s="497"/>
      <c r="HTW69" s="497"/>
      <c r="HTX69" s="497"/>
      <c r="HTY69" s="497"/>
      <c r="HTZ69" s="497"/>
      <c r="HUA69" s="497"/>
      <c r="HUB69" s="497"/>
      <c r="HUC69" s="497"/>
      <c r="HUD69" s="497"/>
      <c r="HUE69" s="497"/>
      <c r="HUF69" s="497"/>
      <c r="HUG69" s="497"/>
      <c r="HUH69" s="497"/>
      <c r="HUI69" s="497"/>
      <c r="HUJ69" s="497"/>
      <c r="HUK69" s="497"/>
      <c r="HUL69" s="497"/>
      <c r="HUM69" s="497"/>
      <c r="HUN69" s="497"/>
      <c r="HUO69" s="497"/>
      <c r="HUP69" s="497"/>
      <c r="HUQ69" s="497"/>
      <c r="HUR69" s="497"/>
      <c r="HUS69" s="497"/>
      <c r="HUT69" s="497"/>
      <c r="HUU69" s="497"/>
      <c r="HUV69" s="497"/>
      <c r="HUW69" s="497"/>
      <c r="HUX69" s="497"/>
      <c r="HUY69" s="497"/>
      <c r="HUZ69" s="497"/>
      <c r="HVA69" s="497"/>
      <c r="HVB69" s="497"/>
      <c r="HVC69" s="497"/>
      <c r="HVD69" s="497"/>
      <c r="HVE69" s="497"/>
      <c r="HVF69" s="497"/>
      <c r="HVG69" s="497"/>
      <c r="HVH69" s="497"/>
      <c r="HVI69" s="497"/>
      <c r="HVJ69" s="497"/>
      <c r="HVK69" s="497"/>
      <c r="HVL69" s="497"/>
      <c r="HVM69" s="497"/>
      <c r="HVN69" s="497"/>
      <c r="HVO69" s="497"/>
      <c r="HVP69" s="497"/>
      <c r="HVQ69" s="497"/>
      <c r="HVR69" s="497"/>
      <c r="HVS69" s="497"/>
      <c r="HVT69" s="497"/>
      <c r="HVU69" s="497"/>
      <c r="HVV69" s="497"/>
      <c r="HVW69" s="497"/>
      <c r="HVX69" s="497"/>
      <c r="HVY69" s="497"/>
      <c r="HVZ69" s="497"/>
      <c r="HWA69" s="497"/>
      <c r="HWB69" s="497"/>
      <c r="HWC69" s="497"/>
      <c r="HWD69" s="497"/>
      <c r="HWE69" s="497"/>
      <c r="HWF69" s="497"/>
      <c r="HWG69" s="497"/>
      <c r="HWH69" s="497"/>
      <c r="HWI69" s="497"/>
      <c r="HWJ69" s="497"/>
      <c r="HWK69" s="497"/>
      <c r="HWL69" s="497"/>
      <c r="HWM69" s="497"/>
      <c r="HWN69" s="497"/>
      <c r="HWO69" s="497"/>
      <c r="HWP69" s="497"/>
      <c r="HWQ69" s="497"/>
      <c r="HWR69" s="497"/>
      <c r="HWS69" s="497"/>
      <c r="HWT69" s="497"/>
      <c r="HWU69" s="497"/>
      <c r="HWV69" s="497"/>
      <c r="HWW69" s="497"/>
      <c r="HWX69" s="497"/>
      <c r="HWY69" s="497"/>
      <c r="HWZ69" s="497"/>
      <c r="HXA69" s="497"/>
      <c r="HXB69" s="497"/>
      <c r="HXC69" s="497"/>
      <c r="HXD69" s="497"/>
      <c r="HXE69" s="497"/>
      <c r="HXF69" s="497"/>
      <c r="HXG69" s="497"/>
      <c r="HXH69" s="497"/>
      <c r="HXI69" s="497"/>
      <c r="HXJ69" s="497"/>
      <c r="HXK69" s="497"/>
      <c r="HXL69" s="497"/>
      <c r="HXM69" s="497"/>
      <c r="HXN69" s="497"/>
      <c r="HXO69" s="497"/>
      <c r="HXP69" s="497"/>
      <c r="HXQ69" s="497"/>
      <c r="HXR69" s="497"/>
      <c r="HXS69" s="497"/>
      <c r="HXT69" s="497"/>
      <c r="HXU69" s="497"/>
      <c r="HXV69" s="497"/>
      <c r="HXW69" s="497"/>
      <c r="HXX69" s="497"/>
      <c r="HXY69" s="497"/>
      <c r="HXZ69" s="497"/>
      <c r="HYA69" s="497"/>
      <c r="HYB69" s="497"/>
      <c r="HYC69" s="497"/>
      <c r="HYD69" s="497"/>
      <c r="HYE69" s="497"/>
      <c r="HYF69" s="497"/>
      <c r="HYG69" s="497"/>
      <c r="HYH69" s="497"/>
      <c r="HYI69" s="497"/>
      <c r="HYJ69" s="497"/>
      <c r="HYK69" s="497"/>
      <c r="HYL69" s="497"/>
      <c r="HYM69" s="497"/>
      <c r="HYN69" s="497"/>
      <c r="HYO69" s="497"/>
      <c r="HYP69" s="497"/>
      <c r="HYQ69" s="497"/>
      <c r="HYR69" s="497"/>
      <c r="HYS69" s="497"/>
      <c r="HYT69" s="497"/>
      <c r="HYU69" s="497"/>
      <c r="HYV69" s="497"/>
      <c r="HYW69" s="497"/>
      <c r="HYX69" s="497"/>
      <c r="HYY69" s="497"/>
      <c r="HYZ69" s="497"/>
      <c r="HZA69" s="497"/>
      <c r="HZB69" s="497"/>
      <c r="HZC69" s="497"/>
      <c r="HZD69" s="497"/>
      <c r="HZE69" s="497"/>
      <c r="HZF69" s="497"/>
      <c r="HZG69" s="497"/>
      <c r="HZH69" s="497"/>
      <c r="HZI69" s="497"/>
      <c r="HZJ69" s="497"/>
      <c r="HZK69" s="497"/>
      <c r="HZL69" s="497"/>
      <c r="HZM69" s="497"/>
      <c r="HZN69" s="497"/>
      <c r="HZO69" s="497"/>
      <c r="HZP69" s="497"/>
      <c r="HZQ69" s="497"/>
      <c r="HZR69" s="497"/>
      <c r="HZS69" s="497"/>
      <c r="HZT69" s="497"/>
      <c r="HZU69" s="497"/>
      <c r="HZV69" s="497"/>
      <c r="HZW69" s="497"/>
      <c r="HZX69" s="497"/>
      <c r="HZY69" s="497"/>
      <c r="HZZ69" s="497"/>
      <c r="IAA69" s="497"/>
      <c r="IAB69" s="497"/>
      <c r="IAC69" s="497"/>
      <c r="IAD69" s="497"/>
      <c r="IAE69" s="497"/>
      <c r="IAF69" s="497"/>
      <c r="IAG69" s="497"/>
      <c r="IAH69" s="497"/>
      <c r="IAI69" s="497"/>
      <c r="IAJ69" s="497"/>
      <c r="IAK69" s="497"/>
      <c r="IAL69" s="497"/>
      <c r="IAM69" s="497"/>
      <c r="IAN69" s="497"/>
      <c r="IAO69" s="497"/>
      <c r="IAP69" s="497"/>
      <c r="IAQ69" s="497"/>
      <c r="IAR69" s="497"/>
      <c r="IAS69" s="497"/>
      <c r="IAT69" s="497"/>
      <c r="IAU69" s="497"/>
      <c r="IAV69" s="497"/>
      <c r="IAW69" s="497"/>
      <c r="IAX69" s="497"/>
      <c r="IAY69" s="497"/>
      <c r="IAZ69" s="497"/>
      <c r="IBA69" s="497"/>
      <c r="IBB69" s="497"/>
      <c r="IBC69" s="497"/>
      <c r="IBD69" s="497"/>
      <c r="IBE69" s="497"/>
      <c r="IBF69" s="497"/>
      <c r="IBG69" s="497"/>
      <c r="IBH69" s="497"/>
      <c r="IBI69" s="497"/>
      <c r="IBJ69" s="497"/>
      <c r="IBK69" s="497"/>
      <c r="IBL69" s="497"/>
      <c r="IBM69" s="497"/>
      <c r="IBN69" s="497"/>
      <c r="IBO69" s="497"/>
      <c r="IBP69" s="497"/>
      <c r="IBQ69" s="497"/>
      <c r="IBR69" s="497"/>
      <c r="IBS69" s="497"/>
      <c r="IBT69" s="497"/>
      <c r="IBU69" s="497"/>
      <c r="IBV69" s="497"/>
      <c r="IBW69" s="497"/>
      <c r="IBX69" s="497"/>
      <c r="IBY69" s="497"/>
      <c r="IBZ69" s="497"/>
      <c r="ICA69" s="497"/>
      <c r="ICB69" s="497"/>
      <c r="ICC69" s="497"/>
      <c r="ICD69" s="497"/>
      <c r="ICE69" s="497"/>
      <c r="ICF69" s="497"/>
      <c r="ICG69" s="497"/>
      <c r="ICH69" s="497"/>
      <c r="ICI69" s="497"/>
      <c r="ICJ69" s="497"/>
      <c r="ICK69" s="497"/>
      <c r="ICL69" s="497"/>
      <c r="ICM69" s="497"/>
      <c r="ICN69" s="497"/>
      <c r="ICO69" s="497"/>
      <c r="ICP69" s="497"/>
      <c r="ICQ69" s="497"/>
      <c r="ICR69" s="497"/>
      <c r="ICS69" s="497"/>
      <c r="ICT69" s="497"/>
      <c r="ICU69" s="497"/>
      <c r="ICV69" s="497"/>
      <c r="ICW69" s="497"/>
      <c r="ICX69" s="497"/>
      <c r="ICY69" s="497"/>
      <c r="ICZ69" s="497"/>
      <c r="IDA69" s="497"/>
      <c r="IDB69" s="497"/>
      <c r="IDC69" s="497"/>
      <c r="IDD69" s="497"/>
      <c r="IDE69" s="497"/>
      <c r="IDF69" s="497"/>
      <c r="IDG69" s="497"/>
      <c r="IDH69" s="497"/>
      <c r="IDI69" s="497"/>
      <c r="IDJ69" s="497"/>
      <c r="IDK69" s="497"/>
      <c r="IDL69" s="497"/>
      <c r="IDM69" s="497"/>
      <c r="IDN69" s="497"/>
      <c r="IDO69" s="497"/>
      <c r="IDP69" s="497"/>
      <c r="IDQ69" s="497"/>
      <c r="IDR69" s="497"/>
      <c r="IDS69" s="497"/>
      <c r="IDT69" s="497"/>
      <c r="IDU69" s="497"/>
      <c r="IDV69" s="497"/>
      <c r="IDW69" s="497"/>
      <c r="IDX69" s="497"/>
      <c r="IDY69" s="497"/>
      <c r="IDZ69" s="497"/>
      <c r="IEA69" s="497"/>
      <c r="IEB69" s="497"/>
      <c r="IEC69" s="497"/>
      <c r="IED69" s="497"/>
      <c r="IEE69" s="497"/>
      <c r="IEF69" s="497"/>
      <c r="IEG69" s="497"/>
      <c r="IEH69" s="497"/>
      <c r="IEI69" s="497"/>
      <c r="IEJ69" s="497"/>
      <c r="IEK69" s="497"/>
      <c r="IEL69" s="497"/>
      <c r="IEM69" s="497"/>
      <c r="IEN69" s="497"/>
      <c r="IEO69" s="497"/>
      <c r="IEP69" s="497"/>
      <c r="IEQ69" s="497"/>
      <c r="IER69" s="497"/>
      <c r="IES69" s="497"/>
      <c r="IET69" s="497"/>
      <c r="IEU69" s="497"/>
      <c r="IEV69" s="497"/>
      <c r="IEW69" s="497"/>
      <c r="IEX69" s="497"/>
      <c r="IEY69" s="497"/>
      <c r="IEZ69" s="497"/>
      <c r="IFA69" s="497"/>
      <c r="IFB69" s="497"/>
      <c r="IFC69" s="497"/>
      <c r="IFD69" s="497"/>
      <c r="IFE69" s="497"/>
      <c r="IFF69" s="497"/>
      <c r="IFG69" s="497"/>
      <c r="IFH69" s="497"/>
      <c r="IFI69" s="497"/>
      <c r="IFJ69" s="497"/>
      <c r="IFK69" s="497"/>
      <c r="IFL69" s="497"/>
      <c r="IFM69" s="497"/>
      <c r="IFN69" s="497"/>
      <c r="IFO69" s="497"/>
      <c r="IFP69" s="497"/>
      <c r="IFQ69" s="497"/>
      <c r="IFR69" s="497"/>
      <c r="IFS69" s="497"/>
      <c r="IFT69" s="497"/>
      <c r="IFU69" s="497"/>
      <c r="IFV69" s="497"/>
      <c r="IFW69" s="497"/>
      <c r="IFX69" s="497"/>
      <c r="IFY69" s="497"/>
      <c r="IFZ69" s="497"/>
      <c r="IGA69" s="497"/>
      <c r="IGB69" s="497"/>
      <c r="IGC69" s="497"/>
      <c r="IGD69" s="497"/>
      <c r="IGE69" s="497"/>
      <c r="IGF69" s="497"/>
      <c r="IGG69" s="497"/>
      <c r="IGH69" s="497"/>
      <c r="IGI69" s="497"/>
      <c r="IGJ69" s="497"/>
      <c r="IGK69" s="497"/>
      <c r="IGL69" s="497"/>
      <c r="IGM69" s="497"/>
      <c r="IGN69" s="497"/>
      <c r="IGO69" s="497"/>
      <c r="IGP69" s="497"/>
      <c r="IGQ69" s="497"/>
      <c r="IGR69" s="497"/>
      <c r="IGS69" s="497"/>
      <c r="IGT69" s="497"/>
      <c r="IGU69" s="497"/>
      <c r="IGV69" s="497"/>
      <c r="IGW69" s="497"/>
      <c r="IGX69" s="497"/>
      <c r="IGY69" s="497"/>
      <c r="IGZ69" s="497"/>
      <c r="IHA69" s="497"/>
      <c r="IHB69" s="497"/>
      <c r="IHC69" s="497"/>
      <c r="IHD69" s="497"/>
      <c r="IHE69" s="497"/>
      <c r="IHF69" s="497"/>
      <c r="IHG69" s="497"/>
      <c r="IHH69" s="497"/>
      <c r="IHI69" s="497"/>
      <c r="IHJ69" s="497"/>
      <c r="IHK69" s="497"/>
      <c r="IHL69" s="497"/>
      <c r="IHM69" s="497"/>
      <c r="IHN69" s="497"/>
      <c r="IHO69" s="497"/>
      <c r="IHP69" s="497"/>
      <c r="IHQ69" s="497"/>
      <c r="IHR69" s="497"/>
      <c r="IHS69" s="497"/>
      <c r="IHT69" s="497"/>
      <c r="IHU69" s="497"/>
      <c r="IHV69" s="497"/>
      <c r="IHW69" s="497"/>
      <c r="IHX69" s="497"/>
      <c r="IHY69" s="497"/>
      <c r="IHZ69" s="497"/>
      <c r="IIA69" s="497"/>
      <c r="IIB69" s="497"/>
      <c r="IIC69" s="497"/>
      <c r="IID69" s="497"/>
      <c r="IIE69" s="497"/>
      <c r="IIF69" s="497"/>
      <c r="IIG69" s="497"/>
      <c r="IIH69" s="497"/>
      <c r="III69" s="497"/>
      <c r="IIJ69" s="497"/>
      <c r="IIK69" s="497"/>
      <c r="IIL69" s="497"/>
      <c r="IIM69" s="497"/>
      <c r="IIN69" s="497"/>
      <c r="IIO69" s="497"/>
      <c r="IIP69" s="497"/>
      <c r="IIQ69" s="497"/>
      <c r="IIR69" s="497"/>
      <c r="IIS69" s="497"/>
      <c r="IIT69" s="497"/>
      <c r="IIU69" s="497"/>
      <c r="IIV69" s="497"/>
      <c r="IIW69" s="497"/>
      <c r="IIX69" s="497"/>
      <c r="IIY69" s="497"/>
      <c r="IIZ69" s="497"/>
      <c r="IJA69" s="497"/>
      <c r="IJB69" s="497"/>
      <c r="IJC69" s="497"/>
      <c r="IJD69" s="497"/>
      <c r="IJE69" s="497"/>
      <c r="IJF69" s="497"/>
      <c r="IJG69" s="497"/>
      <c r="IJH69" s="497"/>
      <c r="IJI69" s="497"/>
      <c r="IJJ69" s="497"/>
      <c r="IJK69" s="497"/>
      <c r="IJL69" s="497"/>
      <c r="IJM69" s="497"/>
      <c r="IJN69" s="497"/>
      <c r="IJO69" s="497"/>
      <c r="IJP69" s="497"/>
      <c r="IJQ69" s="497"/>
      <c r="IJR69" s="497"/>
      <c r="IJS69" s="497"/>
      <c r="IJT69" s="497"/>
      <c r="IJU69" s="497"/>
      <c r="IJV69" s="497"/>
      <c r="IJW69" s="497"/>
      <c r="IJX69" s="497"/>
      <c r="IJY69" s="497"/>
      <c r="IJZ69" s="497"/>
      <c r="IKA69" s="497"/>
      <c r="IKB69" s="497"/>
      <c r="IKC69" s="497"/>
      <c r="IKD69" s="497"/>
      <c r="IKE69" s="497"/>
      <c r="IKF69" s="497"/>
      <c r="IKG69" s="497"/>
      <c r="IKH69" s="497"/>
      <c r="IKI69" s="497"/>
      <c r="IKJ69" s="497"/>
      <c r="IKK69" s="497"/>
      <c r="IKL69" s="497"/>
      <c r="IKM69" s="497"/>
      <c r="IKN69" s="497"/>
      <c r="IKO69" s="497"/>
      <c r="IKP69" s="497"/>
      <c r="IKQ69" s="497"/>
      <c r="IKR69" s="497"/>
      <c r="IKS69" s="497"/>
      <c r="IKT69" s="497"/>
      <c r="IKU69" s="497"/>
      <c r="IKV69" s="497"/>
      <c r="IKW69" s="497"/>
      <c r="IKX69" s="497"/>
      <c r="IKY69" s="497"/>
      <c r="IKZ69" s="497"/>
      <c r="ILA69" s="497"/>
      <c r="ILB69" s="497"/>
      <c r="ILC69" s="497"/>
      <c r="ILD69" s="497"/>
      <c r="ILE69" s="497"/>
      <c r="ILF69" s="497"/>
      <c r="ILG69" s="497"/>
      <c r="ILH69" s="497"/>
      <c r="ILI69" s="497"/>
      <c r="ILJ69" s="497"/>
      <c r="ILK69" s="497"/>
      <c r="ILL69" s="497"/>
      <c r="ILM69" s="497"/>
      <c r="ILN69" s="497"/>
      <c r="ILO69" s="497"/>
      <c r="ILP69" s="497"/>
      <c r="ILQ69" s="497"/>
      <c r="ILR69" s="497"/>
      <c r="ILS69" s="497"/>
      <c r="ILT69" s="497"/>
      <c r="ILU69" s="497"/>
      <c r="ILV69" s="497"/>
      <c r="ILW69" s="497"/>
      <c r="ILX69" s="497"/>
      <c r="ILY69" s="497"/>
      <c r="ILZ69" s="497"/>
      <c r="IMA69" s="497"/>
      <c r="IMB69" s="497"/>
      <c r="IMC69" s="497"/>
      <c r="IMD69" s="497"/>
      <c r="IME69" s="497"/>
      <c r="IMF69" s="497"/>
      <c r="IMG69" s="497"/>
      <c r="IMH69" s="497"/>
      <c r="IMI69" s="497"/>
      <c r="IMJ69" s="497"/>
      <c r="IMK69" s="497"/>
      <c r="IML69" s="497"/>
      <c r="IMM69" s="497"/>
      <c r="IMN69" s="497"/>
      <c r="IMO69" s="497"/>
      <c r="IMP69" s="497"/>
      <c r="IMQ69" s="497"/>
      <c r="IMR69" s="497"/>
      <c r="IMS69" s="497"/>
      <c r="IMT69" s="497"/>
      <c r="IMU69" s="497"/>
      <c r="IMV69" s="497"/>
      <c r="IMW69" s="497"/>
      <c r="IMX69" s="497"/>
      <c r="IMY69" s="497"/>
      <c r="IMZ69" s="497"/>
      <c r="INA69" s="497"/>
      <c r="INB69" s="497"/>
      <c r="INC69" s="497"/>
      <c r="IND69" s="497"/>
      <c r="INE69" s="497"/>
      <c r="INF69" s="497"/>
      <c r="ING69" s="497"/>
      <c r="INH69" s="497"/>
      <c r="INI69" s="497"/>
      <c r="INJ69" s="497"/>
      <c r="INK69" s="497"/>
      <c r="INL69" s="497"/>
      <c r="INM69" s="497"/>
      <c r="INN69" s="497"/>
      <c r="INO69" s="497"/>
      <c r="INP69" s="497"/>
      <c r="INQ69" s="497"/>
      <c r="INR69" s="497"/>
      <c r="INS69" s="497"/>
      <c r="INT69" s="497"/>
      <c r="INU69" s="497"/>
      <c r="INV69" s="497"/>
      <c r="INW69" s="497"/>
      <c r="INX69" s="497"/>
      <c r="INY69" s="497"/>
      <c r="INZ69" s="497"/>
      <c r="IOA69" s="497"/>
      <c r="IOB69" s="497"/>
      <c r="IOC69" s="497"/>
      <c r="IOD69" s="497"/>
      <c r="IOE69" s="497"/>
      <c r="IOF69" s="497"/>
      <c r="IOG69" s="497"/>
      <c r="IOH69" s="497"/>
      <c r="IOI69" s="497"/>
      <c r="IOJ69" s="497"/>
      <c r="IOK69" s="497"/>
      <c r="IOL69" s="497"/>
      <c r="IOM69" s="497"/>
      <c r="ION69" s="497"/>
      <c r="IOO69" s="497"/>
      <c r="IOP69" s="497"/>
      <c r="IOQ69" s="497"/>
      <c r="IOR69" s="497"/>
      <c r="IOS69" s="497"/>
      <c r="IOT69" s="497"/>
      <c r="IOU69" s="497"/>
      <c r="IOV69" s="497"/>
      <c r="IOW69" s="497"/>
      <c r="IOX69" s="497"/>
      <c r="IOY69" s="497"/>
      <c r="IOZ69" s="497"/>
      <c r="IPA69" s="497"/>
      <c r="IPB69" s="497"/>
      <c r="IPC69" s="497"/>
      <c r="IPD69" s="497"/>
      <c r="IPE69" s="497"/>
      <c r="IPF69" s="497"/>
      <c r="IPG69" s="497"/>
      <c r="IPH69" s="497"/>
      <c r="IPI69" s="497"/>
      <c r="IPJ69" s="497"/>
      <c r="IPK69" s="497"/>
      <c r="IPL69" s="497"/>
      <c r="IPM69" s="497"/>
      <c r="IPN69" s="497"/>
      <c r="IPO69" s="497"/>
      <c r="IPP69" s="497"/>
      <c r="IPQ69" s="497"/>
      <c r="IPR69" s="497"/>
      <c r="IPS69" s="497"/>
      <c r="IPT69" s="497"/>
      <c r="IPU69" s="497"/>
      <c r="IPV69" s="497"/>
      <c r="IPW69" s="497"/>
      <c r="IPX69" s="497"/>
      <c r="IPY69" s="497"/>
      <c r="IPZ69" s="497"/>
      <c r="IQA69" s="497"/>
      <c r="IQB69" s="497"/>
      <c r="IQC69" s="497"/>
      <c r="IQD69" s="497"/>
      <c r="IQE69" s="497"/>
      <c r="IQF69" s="497"/>
      <c r="IQG69" s="497"/>
      <c r="IQH69" s="497"/>
      <c r="IQI69" s="497"/>
      <c r="IQJ69" s="497"/>
      <c r="IQK69" s="497"/>
      <c r="IQL69" s="497"/>
      <c r="IQM69" s="497"/>
      <c r="IQN69" s="497"/>
      <c r="IQO69" s="497"/>
      <c r="IQP69" s="497"/>
      <c r="IQQ69" s="497"/>
      <c r="IQR69" s="497"/>
      <c r="IQS69" s="497"/>
      <c r="IQT69" s="497"/>
      <c r="IQU69" s="497"/>
      <c r="IQV69" s="497"/>
      <c r="IQW69" s="497"/>
      <c r="IQX69" s="497"/>
      <c r="IQY69" s="497"/>
      <c r="IQZ69" s="497"/>
      <c r="IRA69" s="497"/>
      <c r="IRB69" s="497"/>
      <c r="IRC69" s="497"/>
      <c r="IRD69" s="497"/>
      <c r="IRE69" s="497"/>
      <c r="IRF69" s="497"/>
      <c r="IRG69" s="497"/>
      <c r="IRH69" s="497"/>
      <c r="IRI69" s="497"/>
      <c r="IRJ69" s="497"/>
      <c r="IRK69" s="497"/>
      <c r="IRL69" s="497"/>
      <c r="IRM69" s="497"/>
      <c r="IRN69" s="497"/>
      <c r="IRO69" s="497"/>
      <c r="IRP69" s="497"/>
      <c r="IRQ69" s="497"/>
      <c r="IRR69" s="497"/>
      <c r="IRS69" s="497"/>
      <c r="IRT69" s="497"/>
      <c r="IRU69" s="497"/>
      <c r="IRV69" s="497"/>
      <c r="IRW69" s="497"/>
      <c r="IRX69" s="497"/>
      <c r="IRY69" s="497"/>
      <c r="IRZ69" s="497"/>
      <c r="ISA69" s="497"/>
      <c r="ISB69" s="497"/>
      <c r="ISC69" s="497"/>
      <c r="ISD69" s="497"/>
      <c r="ISE69" s="497"/>
      <c r="ISF69" s="497"/>
      <c r="ISG69" s="497"/>
      <c r="ISH69" s="497"/>
      <c r="ISI69" s="497"/>
      <c r="ISJ69" s="497"/>
      <c r="ISK69" s="497"/>
      <c r="ISL69" s="497"/>
      <c r="ISM69" s="497"/>
      <c r="ISN69" s="497"/>
      <c r="ISO69" s="497"/>
      <c r="ISP69" s="497"/>
      <c r="ISQ69" s="497"/>
      <c r="ISR69" s="497"/>
      <c r="ISS69" s="497"/>
      <c r="IST69" s="497"/>
      <c r="ISU69" s="497"/>
      <c r="ISV69" s="497"/>
      <c r="ISW69" s="497"/>
      <c r="ISX69" s="497"/>
      <c r="ISY69" s="497"/>
      <c r="ISZ69" s="497"/>
      <c r="ITA69" s="497"/>
      <c r="ITB69" s="497"/>
      <c r="ITC69" s="497"/>
      <c r="ITD69" s="497"/>
      <c r="ITE69" s="497"/>
      <c r="ITF69" s="497"/>
      <c r="ITG69" s="497"/>
      <c r="ITH69" s="497"/>
      <c r="ITI69" s="497"/>
      <c r="ITJ69" s="497"/>
      <c r="ITK69" s="497"/>
      <c r="ITL69" s="497"/>
      <c r="ITM69" s="497"/>
      <c r="ITN69" s="497"/>
      <c r="ITO69" s="497"/>
      <c r="ITP69" s="497"/>
      <c r="ITQ69" s="497"/>
      <c r="ITR69" s="497"/>
      <c r="ITS69" s="497"/>
      <c r="ITT69" s="497"/>
      <c r="ITU69" s="497"/>
      <c r="ITV69" s="497"/>
      <c r="ITW69" s="497"/>
      <c r="ITX69" s="497"/>
      <c r="ITY69" s="497"/>
      <c r="ITZ69" s="497"/>
      <c r="IUA69" s="497"/>
      <c r="IUB69" s="497"/>
      <c r="IUC69" s="497"/>
      <c r="IUD69" s="497"/>
      <c r="IUE69" s="497"/>
      <c r="IUF69" s="497"/>
      <c r="IUG69" s="497"/>
      <c r="IUH69" s="497"/>
      <c r="IUI69" s="497"/>
      <c r="IUJ69" s="497"/>
      <c r="IUK69" s="497"/>
      <c r="IUL69" s="497"/>
      <c r="IUM69" s="497"/>
      <c r="IUN69" s="497"/>
      <c r="IUO69" s="497"/>
      <c r="IUP69" s="497"/>
      <c r="IUQ69" s="497"/>
      <c r="IUR69" s="497"/>
      <c r="IUS69" s="497"/>
      <c r="IUT69" s="497"/>
      <c r="IUU69" s="497"/>
      <c r="IUV69" s="497"/>
      <c r="IUW69" s="497"/>
      <c r="IUX69" s="497"/>
      <c r="IUY69" s="497"/>
      <c r="IUZ69" s="497"/>
      <c r="IVA69" s="497"/>
      <c r="IVB69" s="497"/>
      <c r="IVC69" s="497"/>
      <c r="IVD69" s="497"/>
      <c r="IVE69" s="497"/>
      <c r="IVF69" s="497"/>
      <c r="IVG69" s="497"/>
      <c r="IVH69" s="497"/>
      <c r="IVI69" s="497"/>
      <c r="IVJ69" s="497"/>
      <c r="IVK69" s="497"/>
      <c r="IVL69" s="497"/>
      <c r="IVM69" s="497"/>
      <c r="IVN69" s="497"/>
      <c r="IVO69" s="497"/>
      <c r="IVP69" s="497"/>
      <c r="IVQ69" s="497"/>
      <c r="IVR69" s="497"/>
      <c r="IVS69" s="497"/>
      <c r="IVT69" s="497"/>
      <c r="IVU69" s="497"/>
      <c r="IVV69" s="497"/>
      <c r="IVW69" s="497"/>
      <c r="IVX69" s="497"/>
      <c r="IVY69" s="497"/>
      <c r="IVZ69" s="497"/>
      <c r="IWA69" s="497"/>
      <c r="IWB69" s="497"/>
      <c r="IWC69" s="497"/>
      <c r="IWD69" s="497"/>
      <c r="IWE69" s="497"/>
      <c r="IWF69" s="497"/>
      <c r="IWG69" s="497"/>
      <c r="IWH69" s="497"/>
      <c r="IWI69" s="497"/>
      <c r="IWJ69" s="497"/>
      <c r="IWK69" s="497"/>
      <c r="IWL69" s="497"/>
      <c r="IWM69" s="497"/>
      <c r="IWN69" s="497"/>
      <c r="IWO69" s="497"/>
      <c r="IWP69" s="497"/>
      <c r="IWQ69" s="497"/>
      <c r="IWR69" s="497"/>
      <c r="IWS69" s="497"/>
      <c r="IWT69" s="497"/>
      <c r="IWU69" s="497"/>
      <c r="IWV69" s="497"/>
      <c r="IWW69" s="497"/>
      <c r="IWX69" s="497"/>
      <c r="IWY69" s="497"/>
      <c r="IWZ69" s="497"/>
      <c r="IXA69" s="497"/>
      <c r="IXB69" s="497"/>
      <c r="IXC69" s="497"/>
      <c r="IXD69" s="497"/>
      <c r="IXE69" s="497"/>
      <c r="IXF69" s="497"/>
      <c r="IXG69" s="497"/>
      <c r="IXH69" s="497"/>
      <c r="IXI69" s="497"/>
      <c r="IXJ69" s="497"/>
      <c r="IXK69" s="497"/>
      <c r="IXL69" s="497"/>
      <c r="IXM69" s="497"/>
      <c r="IXN69" s="497"/>
      <c r="IXO69" s="497"/>
      <c r="IXP69" s="497"/>
      <c r="IXQ69" s="497"/>
      <c r="IXR69" s="497"/>
      <c r="IXS69" s="497"/>
      <c r="IXT69" s="497"/>
      <c r="IXU69" s="497"/>
      <c r="IXV69" s="497"/>
      <c r="IXW69" s="497"/>
      <c r="IXX69" s="497"/>
      <c r="IXY69" s="497"/>
      <c r="IXZ69" s="497"/>
      <c r="IYA69" s="497"/>
      <c r="IYB69" s="497"/>
      <c r="IYC69" s="497"/>
      <c r="IYD69" s="497"/>
      <c r="IYE69" s="497"/>
      <c r="IYF69" s="497"/>
      <c r="IYG69" s="497"/>
      <c r="IYH69" s="497"/>
      <c r="IYI69" s="497"/>
      <c r="IYJ69" s="497"/>
      <c r="IYK69" s="497"/>
      <c r="IYL69" s="497"/>
      <c r="IYM69" s="497"/>
      <c r="IYN69" s="497"/>
      <c r="IYO69" s="497"/>
      <c r="IYP69" s="497"/>
      <c r="IYQ69" s="497"/>
      <c r="IYR69" s="497"/>
      <c r="IYS69" s="497"/>
      <c r="IYT69" s="497"/>
      <c r="IYU69" s="497"/>
      <c r="IYV69" s="497"/>
      <c r="IYW69" s="497"/>
      <c r="IYX69" s="497"/>
      <c r="IYY69" s="497"/>
      <c r="IYZ69" s="497"/>
      <c r="IZA69" s="497"/>
      <c r="IZB69" s="497"/>
      <c r="IZC69" s="497"/>
      <c r="IZD69" s="497"/>
      <c r="IZE69" s="497"/>
      <c r="IZF69" s="497"/>
      <c r="IZG69" s="497"/>
      <c r="IZH69" s="497"/>
      <c r="IZI69" s="497"/>
      <c r="IZJ69" s="497"/>
      <c r="IZK69" s="497"/>
      <c r="IZL69" s="497"/>
      <c r="IZM69" s="497"/>
      <c r="IZN69" s="497"/>
      <c r="IZO69" s="497"/>
      <c r="IZP69" s="497"/>
      <c r="IZQ69" s="497"/>
      <c r="IZR69" s="497"/>
      <c r="IZS69" s="497"/>
      <c r="IZT69" s="497"/>
      <c r="IZU69" s="497"/>
      <c r="IZV69" s="497"/>
      <c r="IZW69" s="497"/>
      <c r="IZX69" s="497"/>
      <c r="IZY69" s="497"/>
      <c r="IZZ69" s="497"/>
      <c r="JAA69" s="497"/>
      <c r="JAB69" s="497"/>
      <c r="JAC69" s="497"/>
      <c r="JAD69" s="497"/>
      <c r="JAE69" s="497"/>
      <c r="JAF69" s="497"/>
      <c r="JAG69" s="497"/>
      <c r="JAH69" s="497"/>
      <c r="JAI69" s="497"/>
      <c r="JAJ69" s="497"/>
      <c r="JAK69" s="497"/>
      <c r="JAL69" s="497"/>
      <c r="JAM69" s="497"/>
      <c r="JAN69" s="497"/>
      <c r="JAO69" s="497"/>
      <c r="JAP69" s="497"/>
      <c r="JAQ69" s="497"/>
      <c r="JAR69" s="497"/>
      <c r="JAS69" s="497"/>
      <c r="JAT69" s="497"/>
      <c r="JAU69" s="497"/>
      <c r="JAV69" s="497"/>
      <c r="JAW69" s="497"/>
      <c r="JAX69" s="497"/>
      <c r="JAY69" s="497"/>
      <c r="JAZ69" s="497"/>
      <c r="JBA69" s="497"/>
      <c r="JBB69" s="497"/>
      <c r="JBC69" s="497"/>
      <c r="JBD69" s="497"/>
      <c r="JBE69" s="497"/>
      <c r="JBF69" s="497"/>
      <c r="JBG69" s="497"/>
      <c r="JBH69" s="497"/>
      <c r="JBI69" s="497"/>
      <c r="JBJ69" s="497"/>
      <c r="JBK69" s="497"/>
      <c r="JBL69" s="497"/>
      <c r="JBM69" s="497"/>
      <c r="JBN69" s="497"/>
      <c r="JBO69" s="497"/>
      <c r="JBP69" s="497"/>
      <c r="JBQ69" s="497"/>
      <c r="JBR69" s="497"/>
      <c r="JBS69" s="497"/>
      <c r="JBT69" s="497"/>
      <c r="JBU69" s="497"/>
      <c r="JBV69" s="497"/>
      <c r="JBW69" s="497"/>
      <c r="JBX69" s="497"/>
      <c r="JBY69" s="497"/>
      <c r="JBZ69" s="497"/>
      <c r="JCA69" s="497"/>
      <c r="JCB69" s="497"/>
      <c r="JCC69" s="497"/>
      <c r="JCD69" s="497"/>
      <c r="JCE69" s="497"/>
      <c r="JCF69" s="497"/>
      <c r="JCG69" s="497"/>
      <c r="JCH69" s="497"/>
      <c r="JCI69" s="497"/>
      <c r="JCJ69" s="497"/>
      <c r="JCK69" s="497"/>
      <c r="JCL69" s="497"/>
      <c r="JCM69" s="497"/>
      <c r="JCN69" s="497"/>
      <c r="JCO69" s="497"/>
      <c r="JCP69" s="497"/>
      <c r="JCQ69" s="497"/>
      <c r="JCR69" s="497"/>
      <c r="JCS69" s="497"/>
      <c r="JCT69" s="497"/>
      <c r="JCU69" s="497"/>
      <c r="JCV69" s="497"/>
      <c r="JCW69" s="497"/>
      <c r="JCX69" s="497"/>
      <c r="JCY69" s="497"/>
      <c r="JCZ69" s="497"/>
      <c r="JDA69" s="497"/>
      <c r="JDB69" s="497"/>
      <c r="JDC69" s="497"/>
      <c r="JDD69" s="497"/>
      <c r="JDE69" s="497"/>
      <c r="JDF69" s="497"/>
      <c r="JDG69" s="497"/>
      <c r="JDH69" s="497"/>
      <c r="JDI69" s="497"/>
      <c r="JDJ69" s="497"/>
      <c r="JDK69" s="497"/>
      <c r="JDL69" s="497"/>
      <c r="JDM69" s="497"/>
      <c r="JDN69" s="497"/>
      <c r="JDO69" s="497"/>
      <c r="JDP69" s="497"/>
      <c r="JDQ69" s="497"/>
      <c r="JDR69" s="497"/>
      <c r="JDS69" s="497"/>
      <c r="JDT69" s="497"/>
      <c r="JDU69" s="497"/>
      <c r="JDV69" s="497"/>
      <c r="JDW69" s="497"/>
      <c r="JDX69" s="497"/>
      <c r="JDY69" s="497"/>
      <c r="JDZ69" s="497"/>
      <c r="JEA69" s="497"/>
      <c r="JEB69" s="497"/>
      <c r="JEC69" s="497"/>
      <c r="JED69" s="497"/>
      <c r="JEE69" s="497"/>
      <c r="JEF69" s="497"/>
      <c r="JEG69" s="497"/>
      <c r="JEH69" s="497"/>
      <c r="JEI69" s="497"/>
      <c r="JEJ69" s="497"/>
      <c r="JEK69" s="497"/>
      <c r="JEL69" s="497"/>
      <c r="JEM69" s="497"/>
      <c r="JEN69" s="497"/>
      <c r="JEO69" s="497"/>
      <c r="JEP69" s="497"/>
      <c r="JEQ69" s="497"/>
      <c r="JER69" s="497"/>
      <c r="JES69" s="497"/>
      <c r="JET69" s="497"/>
      <c r="JEU69" s="497"/>
      <c r="JEV69" s="497"/>
      <c r="JEW69" s="497"/>
      <c r="JEX69" s="497"/>
      <c r="JEY69" s="497"/>
      <c r="JEZ69" s="497"/>
      <c r="JFA69" s="497"/>
      <c r="JFB69" s="497"/>
      <c r="JFC69" s="497"/>
      <c r="JFD69" s="497"/>
      <c r="JFE69" s="497"/>
      <c r="JFF69" s="497"/>
      <c r="JFG69" s="497"/>
      <c r="JFH69" s="497"/>
      <c r="JFI69" s="497"/>
      <c r="JFJ69" s="497"/>
      <c r="JFK69" s="497"/>
      <c r="JFL69" s="497"/>
      <c r="JFM69" s="497"/>
      <c r="JFN69" s="497"/>
      <c r="JFO69" s="497"/>
      <c r="JFP69" s="497"/>
      <c r="JFQ69" s="497"/>
      <c r="JFR69" s="497"/>
      <c r="JFS69" s="497"/>
      <c r="JFT69" s="497"/>
      <c r="JFU69" s="497"/>
      <c r="JFV69" s="497"/>
      <c r="JFW69" s="497"/>
      <c r="JFX69" s="497"/>
      <c r="JFY69" s="497"/>
      <c r="JFZ69" s="497"/>
      <c r="JGA69" s="497"/>
      <c r="JGB69" s="497"/>
      <c r="JGC69" s="497"/>
      <c r="JGD69" s="497"/>
      <c r="JGE69" s="497"/>
      <c r="JGF69" s="497"/>
      <c r="JGG69" s="497"/>
      <c r="JGH69" s="497"/>
      <c r="JGI69" s="497"/>
      <c r="JGJ69" s="497"/>
      <c r="JGK69" s="497"/>
      <c r="JGL69" s="497"/>
      <c r="JGM69" s="497"/>
      <c r="JGN69" s="497"/>
      <c r="JGO69" s="497"/>
      <c r="JGP69" s="497"/>
      <c r="JGQ69" s="497"/>
      <c r="JGR69" s="497"/>
      <c r="JGS69" s="497"/>
      <c r="JGT69" s="497"/>
      <c r="JGU69" s="497"/>
      <c r="JGV69" s="497"/>
      <c r="JGW69" s="497"/>
      <c r="JGX69" s="497"/>
      <c r="JGY69" s="497"/>
      <c r="JGZ69" s="497"/>
      <c r="JHA69" s="497"/>
      <c r="JHB69" s="497"/>
      <c r="JHC69" s="497"/>
      <c r="JHD69" s="497"/>
      <c r="JHE69" s="497"/>
      <c r="JHF69" s="497"/>
      <c r="JHG69" s="497"/>
      <c r="JHH69" s="497"/>
      <c r="JHI69" s="497"/>
      <c r="JHJ69" s="497"/>
      <c r="JHK69" s="497"/>
      <c r="JHL69" s="497"/>
      <c r="JHM69" s="497"/>
      <c r="JHN69" s="497"/>
      <c r="JHO69" s="497"/>
      <c r="JHP69" s="497"/>
      <c r="JHQ69" s="497"/>
      <c r="JHR69" s="497"/>
      <c r="JHS69" s="497"/>
      <c r="JHT69" s="497"/>
      <c r="JHU69" s="497"/>
      <c r="JHV69" s="497"/>
      <c r="JHW69" s="497"/>
      <c r="JHX69" s="497"/>
      <c r="JHY69" s="497"/>
      <c r="JHZ69" s="497"/>
      <c r="JIA69" s="497"/>
      <c r="JIB69" s="497"/>
      <c r="JIC69" s="497"/>
      <c r="JID69" s="497"/>
      <c r="JIE69" s="497"/>
      <c r="JIF69" s="497"/>
      <c r="JIG69" s="497"/>
      <c r="JIH69" s="497"/>
      <c r="JII69" s="497"/>
      <c r="JIJ69" s="497"/>
      <c r="JIK69" s="497"/>
      <c r="JIL69" s="497"/>
      <c r="JIM69" s="497"/>
      <c r="JIN69" s="497"/>
      <c r="JIO69" s="497"/>
      <c r="JIP69" s="497"/>
      <c r="JIQ69" s="497"/>
      <c r="JIR69" s="497"/>
      <c r="JIS69" s="497"/>
      <c r="JIT69" s="497"/>
      <c r="JIU69" s="497"/>
      <c r="JIV69" s="497"/>
      <c r="JIW69" s="497"/>
      <c r="JIX69" s="497"/>
      <c r="JIY69" s="497"/>
      <c r="JIZ69" s="497"/>
      <c r="JJA69" s="497"/>
      <c r="JJB69" s="497"/>
      <c r="JJC69" s="497"/>
      <c r="JJD69" s="497"/>
      <c r="JJE69" s="497"/>
      <c r="JJF69" s="497"/>
      <c r="JJG69" s="497"/>
      <c r="JJH69" s="497"/>
      <c r="JJI69" s="497"/>
      <c r="JJJ69" s="497"/>
      <c r="JJK69" s="497"/>
      <c r="JJL69" s="497"/>
      <c r="JJM69" s="497"/>
      <c r="JJN69" s="497"/>
      <c r="JJO69" s="497"/>
      <c r="JJP69" s="497"/>
      <c r="JJQ69" s="497"/>
      <c r="JJR69" s="497"/>
      <c r="JJS69" s="497"/>
      <c r="JJT69" s="497"/>
      <c r="JJU69" s="497"/>
      <c r="JJV69" s="497"/>
      <c r="JJW69" s="497"/>
      <c r="JJX69" s="497"/>
      <c r="JJY69" s="497"/>
      <c r="JJZ69" s="497"/>
      <c r="JKA69" s="497"/>
      <c r="JKB69" s="497"/>
      <c r="JKC69" s="497"/>
      <c r="JKD69" s="497"/>
      <c r="JKE69" s="497"/>
      <c r="JKF69" s="497"/>
      <c r="JKG69" s="497"/>
      <c r="JKH69" s="497"/>
      <c r="JKI69" s="497"/>
      <c r="JKJ69" s="497"/>
      <c r="JKK69" s="497"/>
      <c r="JKL69" s="497"/>
      <c r="JKM69" s="497"/>
      <c r="JKN69" s="497"/>
      <c r="JKO69" s="497"/>
      <c r="JKP69" s="497"/>
      <c r="JKQ69" s="497"/>
      <c r="JKR69" s="497"/>
      <c r="JKS69" s="497"/>
      <c r="JKT69" s="497"/>
      <c r="JKU69" s="497"/>
      <c r="JKV69" s="497"/>
      <c r="JKW69" s="497"/>
      <c r="JKX69" s="497"/>
      <c r="JKY69" s="497"/>
      <c r="JKZ69" s="497"/>
      <c r="JLA69" s="497"/>
      <c r="JLB69" s="497"/>
      <c r="JLC69" s="497"/>
      <c r="JLD69" s="497"/>
      <c r="JLE69" s="497"/>
      <c r="JLF69" s="497"/>
      <c r="JLG69" s="497"/>
      <c r="JLH69" s="497"/>
      <c r="JLI69" s="497"/>
      <c r="JLJ69" s="497"/>
      <c r="JLK69" s="497"/>
      <c r="JLL69" s="497"/>
      <c r="JLM69" s="497"/>
      <c r="JLN69" s="497"/>
      <c r="JLO69" s="497"/>
      <c r="JLP69" s="497"/>
      <c r="JLQ69" s="497"/>
      <c r="JLR69" s="497"/>
      <c r="JLS69" s="497"/>
      <c r="JLT69" s="497"/>
      <c r="JLU69" s="497"/>
      <c r="JLV69" s="497"/>
      <c r="JLW69" s="497"/>
      <c r="JLX69" s="497"/>
      <c r="JLY69" s="497"/>
      <c r="JLZ69" s="497"/>
      <c r="JMA69" s="497"/>
      <c r="JMB69" s="497"/>
      <c r="JMC69" s="497"/>
      <c r="JMD69" s="497"/>
      <c r="JME69" s="497"/>
      <c r="JMF69" s="497"/>
      <c r="JMG69" s="497"/>
      <c r="JMH69" s="497"/>
      <c r="JMI69" s="497"/>
      <c r="JMJ69" s="497"/>
      <c r="JMK69" s="497"/>
      <c r="JML69" s="497"/>
      <c r="JMM69" s="497"/>
      <c r="JMN69" s="497"/>
      <c r="JMO69" s="497"/>
      <c r="JMP69" s="497"/>
      <c r="JMQ69" s="497"/>
      <c r="JMR69" s="497"/>
      <c r="JMS69" s="497"/>
      <c r="JMT69" s="497"/>
      <c r="JMU69" s="497"/>
      <c r="JMV69" s="497"/>
      <c r="JMW69" s="497"/>
      <c r="JMX69" s="497"/>
      <c r="JMY69" s="497"/>
      <c r="JMZ69" s="497"/>
      <c r="JNA69" s="497"/>
      <c r="JNB69" s="497"/>
      <c r="JNC69" s="497"/>
      <c r="JND69" s="497"/>
      <c r="JNE69" s="497"/>
      <c r="JNF69" s="497"/>
      <c r="JNG69" s="497"/>
      <c r="JNH69" s="497"/>
      <c r="JNI69" s="497"/>
      <c r="JNJ69" s="497"/>
      <c r="JNK69" s="497"/>
      <c r="JNL69" s="497"/>
      <c r="JNM69" s="497"/>
      <c r="JNN69" s="497"/>
      <c r="JNO69" s="497"/>
      <c r="JNP69" s="497"/>
      <c r="JNQ69" s="497"/>
      <c r="JNR69" s="497"/>
      <c r="JNS69" s="497"/>
      <c r="JNT69" s="497"/>
      <c r="JNU69" s="497"/>
      <c r="JNV69" s="497"/>
      <c r="JNW69" s="497"/>
      <c r="JNX69" s="497"/>
      <c r="JNY69" s="497"/>
      <c r="JNZ69" s="497"/>
      <c r="JOA69" s="497"/>
      <c r="JOB69" s="497"/>
      <c r="JOC69" s="497"/>
      <c r="JOD69" s="497"/>
      <c r="JOE69" s="497"/>
      <c r="JOF69" s="497"/>
      <c r="JOG69" s="497"/>
      <c r="JOH69" s="497"/>
      <c r="JOI69" s="497"/>
      <c r="JOJ69" s="497"/>
      <c r="JOK69" s="497"/>
      <c r="JOL69" s="497"/>
      <c r="JOM69" s="497"/>
      <c r="JON69" s="497"/>
      <c r="JOO69" s="497"/>
      <c r="JOP69" s="497"/>
      <c r="JOQ69" s="497"/>
      <c r="JOR69" s="497"/>
      <c r="JOS69" s="497"/>
      <c r="JOT69" s="497"/>
      <c r="JOU69" s="497"/>
      <c r="JOV69" s="497"/>
      <c r="JOW69" s="497"/>
      <c r="JOX69" s="497"/>
      <c r="JOY69" s="497"/>
      <c r="JOZ69" s="497"/>
      <c r="JPA69" s="497"/>
      <c r="JPB69" s="497"/>
      <c r="JPC69" s="497"/>
      <c r="JPD69" s="497"/>
      <c r="JPE69" s="497"/>
      <c r="JPF69" s="497"/>
      <c r="JPG69" s="497"/>
      <c r="JPH69" s="497"/>
      <c r="JPI69" s="497"/>
      <c r="JPJ69" s="497"/>
      <c r="JPK69" s="497"/>
      <c r="JPL69" s="497"/>
      <c r="JPM69" s="497"/>
      <c r="JPN69" s="497"/>
      <c r="JPO69" s="497"/>
      <c r="JPP69" s="497"/>
      <c r="JPQ69" s="497"/>
      <c r="JPR69" s="497"/>
      <c r="JPS69" s="497"/>
      <c r="JPT69" s="497"/>
      <c r="JPU69" s="497"/>
      <c r="JPV69" s="497"/>
      <c r="JPW69" s="497"/>
      <c r="JPX69" s="497"/>
      <c r="JPY69" s="497"/>
      <c r="JPZ69" s="497"/>
      <c r="JQA69" s="497"/>
      <c r="JQB69" s="497"/>
      <c r="JQC69" s="497"/>
      <c r="JQD69" s="497"/>
      <c r="JQE69" s="497"/>
      <c r="JQF69" s="497"/>
      <c r="JQG69" s="497"/>
      <c r="JQH69" s="497"/>
      <c r="JQI69" s="497"/>
      <c r="JQJ69" s="497"/>
      <c r="JQK69" s="497"/>
      <c r="JQL69" s="497"/>
      <c r="JQM69" s="497"/>
      <c r="JQN69" s="497"/>
      <c r="JQO69" s="497"/>
      <c r="JQP69" s="497"/>
      <c r="JQQ69" s="497"/>
      <c r="JQR69" s="497"/>
      <c r="JQS69" s="497"/>
      <c r="JQT69" s="497"/>
      <c r="JQU69" s="497"/>
      <c r="JQV69" s="497"/>
      <c r="JQW69" s="497"/>
      <c r="JQX69" s="497"/>
      <c r="JQY69" s="497"/>
      <c r="JQZ69" s="497"/>
      <c r="JRA69" s="497"/>
      <c r="JRB69" s="497"/>
      <c r="JRC69" s="497"/>
      <c r="JRD69" s="497"/>
      <c r="JRE69" s="497"/>
      <c r="JRF69" s="497"/>
      <c r="JRG69" s="497"/>
      <c r="JRH69" s="497"/>
      <c r="JRI69" s="497"/>
      <c r="JRJ69" s="497"/>
      <c r="JRK69" s="497"/>
      <c r="JRL69" s="497"/>
      <c r="JRM69" s="497"/>
      <c r="JRN69" s="497"/>
      <c r="JRO69" s="497"/>
      <c r="JRP69" s="497"/>
      <c r="JRQ69" s="497"/>
      <c r="JRR69" s="497"/>
      <c r="JRS69" s="497"/>
      <c r="JRT69" s="497"/>
      <c r="JRU69" s="497"/>
      <c r="JRV69" s="497"/>
      <c r="JRW69" s="497"/>
      <c r="JRX69" s="497"/>
      <c r="JRY69" s="497"/>
      <c r="JRZ69" s="497"/>
      <c r="JSA69" s="497"/>
      <c r="JSB69" s="497"/>
      <c r="JSC69" s="497"/>
      <c r="JSD69" s="497"/>
      <c r="JSE69" s="497"/>
      <c r="JSF69" s="497"/>
      <c r="JSG69" s="497"/>
      <c r="JSH69" s="497"/>
      <c r="JSI69" s="497"/>
      <c r="JSJ69" s="497"/>
      <c r="JSK69" s="497"/>
      <c r="JSL69" s="497"/>
      <c r="JSM69" s="497"/>
      <c r="JSN69" s="497"/>
      <c r="JSO69" s="497"/>
      <c r="JSP69" s="497"/>
      <c r="JSQ69" s="497"/>
      <c r="JSR69" s="497"/>
      <c r="JSS69" s="497"/>
      <c r="JST69" s="497"/>
      <c r="JSU69" s="497"/>
      <c r="JSV69" s="497"/>
      <c r="JSW69" s="497"/>
      <c r="JSX69" s="497"/>
      <c r="JSY69" s="497"/>
      <c r="JSZ69" s="497"/>
      <c r="JTA69" s="497"/>
      <c r="JTB69" s="497"/>
      <c r="JTC69" s="497"/>
      <c r="JTD69" s="497"/>
      <c r="JTE69" s="497"/>
      <c r="JTF69" s="497"/>
      <c r="JTG69" s="497"/>
      <c r="JTH69" s="497"/>
      <c r="JTI69" s="497"/>
      <c r="JTJ69" s="497"/>
      <c r="JTK69" s="497"/>
      <c r="JTL69" s="497"/>
      <c r="JTM69" s="497"/>
      <c r="JTN69" s="497"/>
      <c r="JTO69" s="497"/>
      <c r="JTP69" s="497"/>
      <c r="JTQ69" s="497"/>
      <c r="JTR69" s="497"/>
      <c r="JTS69" s="497"/>
      <c r="JTT69" s="497"/>
      <c r="JTU69" s="497"/>
      <c r="JTV69" s="497"/>
      <c r="JTW69" s="497"/>
      <c r="JTX69" s="497"/>
      <c r="JTY69" s="497"/>
      <c r="JTZ69" s="497"/>
      <c r="JUA69" s="497"/>
      <c r="JUB69" s="497"/>
      <c r="JUC69" s="497"/>
      <c r="JUD69" s="497"/>
      <c r="JUE69" s="497"/>
      <c r="JUF69" s="497"/>
      <c r="JUG69" s="497"/>
      <c r="JUH69" s="497"/>
      <c r="JUI69" s="497"/>
      <c r="JUJ69" s="497"/>
      <c r="JUK69" s="497"/>
      <c r="JUL69" s="497"/>
      <c r="JUM69" s="497"/>
      <c r="JUN69" s="497"/>
      <c r="JUO69" s="497"/>
      <c r="JUP69" s="497"/>
      <c r="JUQ69" s="497"/>
      <c r="JUR69" s="497"/>
      <c r="JUS69" s="497"/>
      <c r="JUT69" s="497"/>
      <c r="JUU69" s="497"/>
      <c r="JUV69" s="497"/>
      <c r="JUW69" s="497"/>
      <c r="JUX69" s="497"/>
      <c r="JUY69" s="497"/>
      <c r="JUZ69" s="497"/>
      <c r="JVA69" s="497"/>
      <c r="JVB69" s="497"/>
      <c r="JVC69" s="497"/>
      <c r="JVD69" s="497"/>
      <c r="JVE69" s="497"/>
      <c r="JVF69" s="497"/>
      <c r="JVG69" s="497"/>
      <c r="JVH69" s="497"/>
      <c r="JVI69" s="497"/>
      <c r="JVJ69" s="497"/>
      <c r="JVK69" s="497"/>
      <c r="JVL69" s="497"/>
      <c r="JVM69" s="497"/>
      <c r="JVN69" s="497"/>
      <c r="JVO69" s="497"/>
      <c r="JVP69" s="497"/>
      <c r="JVQ69" s="497"/>
      <c r="JVR69" s="497"/>
      <c r="JVS69" s="497"/>
      <c r="JVT69" s="497"/>
      <c r="JVU69" s="497"/>
      <c r="JVV69" s="497"/>
      <c r="JVW69" s="497"/>
      <c r="JVX69" s="497"/>
      <c r="JVY69" s="497"/>
      <c r="JVZ69" s="497"/>
      <c r="JWA69" s="497"/>
      <c r="JWB69" s="497"/>
      <c r="JWC69" s="497"/>
      <c r="JWD69" s="497"/>
      <c r="JWE69" s="497"/>
      <c r="JWF69" s="497"/>
      <c r="JWG69" s="497"/>
      <c r="JWH69" s="497"/>
      <c r="JWI69" s="497"/>
      <c r="JWJ69" s="497"/>
      <c r="JWK69" s="497"/>
      <c r="JWL69" s="497"/>
      <c r="JWM69" s="497"/>
      <c r="JWN69" s="497"/>
      <c r="JWO69" s="497"/>
      <c r="JWP69" s="497"/>
      <c r="JWQ69" s="497"/>
      <c r="JWR69" s="497"/>
      <c r="JWS69" s="497"/>
      <c r="JWT69" s="497"/>
      <c r="JWU69" s="497"/>
      <c r="JWV69" s="497"/>
      <c r="JWW69" s="497"/>
      <c r="JWX69" s="497"/>
      <c r="JWY69" s="497"/>
      <c r="JWZ69" s="497"/>
      <c r="JXA69" s="497"/>
      <c r="JXB69" s="497"/>
      <c r="JXC69" s="497"/>
      <c r="JXD69" s="497"/>
      <c r="JXE69" s="497"/>
      <c r="JXF69" s="497"/>
      <c r="JXG69" s="497"/>
      <c r="JXH69" s="497"/>
      <c r="JXI69" s="497"/>
      <c r="JXJ69" s="497"/>
      <c r="JXK69" s="497"/>
      <c r="JXL69" s="497"/>
      <c r="JXM69" s="497"/>
      <c r="JXN69" s="497"/>
      <c r="JXO69" s="497"/>
      <c r="JXP69" s="497"/>
      <c r="JXQ69" s="497"/>
      <c r="JXR69" s="497"/>
      <c r="JXS69" s="497"/>
      <c r="JXT69" s="497"/>
      <c r="JXU69" s="497"/>
      <c r="JXV69" s="497"/>
      <c r="JXW69" s="497"/>
      <c r="JXX69" s="497"/>
      <c r="JXY69" s="497"/>
      <c r="JXZ69" s="497"/>
      <c r="JYA69" s="497"/>
      <c r="JYB69" s="497"/>
      <c r="JYC69" s="497"/>
      <c r="JYD69" s="497"/>
      <c r="JYE69" s="497"/>
      <c r="JYF69" s="497"/>
      <c r="JYG69" s="497"/>
      <c r="JYH69" s="497"/>
      <c r="JYI69" s="497"/>
      <c r="JYJ69" s="497"/>
      <c r="JYK69" s="497"/>
      <c r="JYL69" s="497"/>
      <c r="JYM69" s="497"/>
      <c r="JYN69" s="497"/>
      <c r="JYO69" s="497"/>
      <c r="JYP69" s="497"/>
      <c r="JYQ69" s="497"/>
      <c r="JYR69" s="497"/>
      <c r="JYS69" s="497"/>
      <c r="JYT69" s="497"/>
      <c r="JYU69" s="497"/>
      <c r="JYV69" s="497"/>
      <c r="JYW69" s="497"/>
      <c r="JYX69" s="497"/>
      <c r="JYY69" s="497"/>
      <c r="JYZ69" s="497"/>
      <c r="JZA69" s="497"/>
      <c r="JZB69" s="497"/>
      <c r="JZC69" s="497"/>
      <c r="JZD69" s="497"/>
      <c r="JZE69" s="497"/>
      <c r="JZF69" s="497"/>
      <c r="JZG69" s="497"/>
      <c r="JZH69" s="497"/>
      <c r="JZI69" s="497"/>
      <c r="JZJ69" s="497"/>
      <c r="JZK69" s="497"/>
      <c r="JZL69" s="497"/>
      <c r="JZM69" s="497"/>
      <c r="JZN69" s="497"/>
      <c r="JZO69" s="497"/>
      <c r="JZP69" s="497"/>
      <c r="JZQ69" s="497"/>
      <c r="JZR69" s="497"/>
      <c r="JZS69" s="497"/>
      <c r="JZT69" s="497"/>
      <c r="JZU69" s="497"/>
      <c r="JZV69" s="497"/>
      <c r="JZW69" s="497"/>
      <c r="JZX69" s="497"/>
      <c r="JZY69" s="497"/>
      <c r="JZZ69" s="497"/>
      <c r="KAA69" s="497"/>
      <c r="KAB69" s="497"/>
      <c r="KAC69" s="497"/>
      <c r="KAD69" s="497"/>
      <c r="KAE69" s="497"/>
      <c r="KAF69" s="497"/>
      <c r="KAG69" s="497"/>
      <c r="KAH69" s="497"/>
      <c r="KAI69" s="497"/>
      <c r="KAJ69" s="497"/>
      <c r="KAK69" s="497"/>
      <c r="KAL69" s="497"/>
      <c r="KAM69" s="497"/>
      <c r="KAN69" s="497"/>
      <c r="KAO69" s="497"/>
      <c r="KAP69" s="497"/>
      <c r="KAQ69" s="497"/>
      <c r="KAR69" s="497"/>
      <c r="KAS69" s="497"/>
      <c r="KAT69" s="497"/>
      <c r="KAU69" s="497"/>
      <c r="KAV69" s="497"/>
      <c r="KAW69" s="497"/>
      <c r="KAX69" s="497"/>
      <c r="KAY69" s="497"/>
      <c r="KAZ69" s="497"/>
      <c r="KBA69" s="497"/>
      <c r="KBB69" s="497"/>
      <c r="KBC69" s="497"/>
      <c r="KBD69" s="497"/>
      <c r="KBE69" s="497"/>
      <c r="KBF69" s="497"/>
      <c r="KBG69" s="497"/>
      <c r="KBH69" s="497"/>
      <c r="KBI69" s="497"/>
      <c r="KBJ69" s="497"/>
      <c r="KBK69" s="497"/>
      <c r="KBL69" s="497"/>
      <c r="KBM69" s="497"/>
      <c r="KBN69" s="497"/>
      <c r="KBO69" s="497"/>
      <c r="KBP69" s="497"/>
      <c r="KBQ69" s="497"/>
      <c r="KBR69" s="497"/>
      <c r="KBS69" s="497"/>
      <c r="KBT69" s="497"/>
      <c r="KBU69" s="497"/>
      <c r="KBV69" s="497"/>
      <c r="KBW69" s="497"/>
      <c r="KBX69" s="497"/>
      <c r="KBY69" s="497"/>
      <c r="KBZ69" s="497"/>
      <c r="KCA69" s="497"/>
      <c r="KCB69" s="497"/>
      <c r="KCC69" s="497"/>
      <c r="KCD69" s="497"/>
      <c r="KCE69" s="497"/>
      <c r="KCF69" s="497"/>
      <c r="KCG69" s="497"/>
      <c r="KCH69" s="497"/>
      <c r="KCI69" s="497"/>
      <c r="KCJ69" s="497"/>
      <c r="KCK69" s="497"/>
      <c r="KCL69" s="497"/>
      <c r="KCM69" s="497"/>
      <c r="KCN69" s="497"/>
      <c r="KCO69" s="497"/>
      <c r="KCP69" s="497"/>
      <c r="KCQ69" s="497"/>
      <c r="KCR69" s="497"/>
      <c r="KCS69" s="497"/>
      <c r="KCT69" s="497"/>
      <c r="KCU69" s="497"/>
      <c r="KCV69" s="497"/>
      <c r="KCW69" s="497"/>
      <c r="KCX69" s="497"/>
      <c r="KCY69" s="497"/>
      <c r="KCZ69" s="497"/>
      <c r="KDA69" s="497"/>
      <c r="KDB69" s="497"/>
      <c r="KDC69" s="497"/>
      <c r="KDD69" s="497"/>
      <c r="KDE69" s="497"/>
      <c r="KDF69" s="497"/>
      <c r="KDG69" s="497"/>
      <c r="KDH69" s="497"/>
      <c r="KDI69" s="497"/>
      <c r="KDJ69" s="497"/>
      <c r="KDK69" s="497"/>
      <c r="KDL69" s="497"/>
      <c r="KDM69" s="497"/>
      <c r="KDN69" s="497"/>
      <c r="KDO69" s="497"/>
      <c r="KDP69" s="497"/>
      <c r="KDQ69" s="497"/>
      <c r="KDR69" s="497"/>
      <c r="KDS69" s="497"/>
      <c r="KDT69" s="497"/>
      <c r="KDU69" s="497"/>
      <c r="KDV69" s="497"/>
      <c r="KDW69" s="497"/>
      <c r="KDX69" s="497"/>
      <c r="KDY69" s="497"/>
      <c r="KDZ69" s="497"/>
      <c r="KEA69" s="497"/>
      <c r="KEB69" s="497"/>
      <c r="KEC69" s="497"/>
      <c r="KED69" s="497"/>
      <c r="KEE69" s="497"/>
      <c r="KEF69" s="497"/>
      <c r="KEG69" s="497"/>
      <c r="KEH69" s="497"/>
      <c r="KEI69" s="497"/>
      <c r="KEJ69" s="497"/>
      <c r="KEK69" s="497"/>
      <c r="KEL69" s="497"/>
      <c r="KEM69" s="497"/>
      <c r="KEN69" s="497"/>
      <c r="KEO69" s="497"/>
      <c r="KEP69" s="497"/>
      <c r="KEQ69" s="497"/>
      <c r="KER69" s="497"/>
      <c r="KES69" s="497"/>
      <c r="KET69" s="497"/>
      <c r="KEU69" s="497"/>
      <c r="KEV69" s="497"/>
      <c r="KEW69" s="497"/>
      <c r="KEX69" s="497"/>
      <c r="KEY69" s="497"/>
      <c r="KEZ69" s="497"/>
      <c r="KFA69" s="497"/>
      <c r="KFB69" s="497"/>
      <c r="KFC69" s="497"/>
      <c r="KFD69" s="497"/>
      <c r="KFE69" s="497"/>
      <c r="KFF69" s="497"/>
      <c r="KFG69" s="497"/>
      <c r="KFH69" s="497"/>
      <c r="KFI69" s="497"/>
      <c r="KFJ69" s="497"/>
      <c r="KFK69" s="497"/>
      <c r="KFL69" s="497"/>
      <c r="KFM69" s="497"/>
      <c r="KFN69" s="497"/>
      <c r="KFO69" s="497"/>
      <c r="KFP69" s="497"/>
      <c r="KFQ69" s="497"/>
      <c r="KFR69" s="497"/>
      <c r="KFS69" s="497"/>
      <c r="KFT69" s="497"/>
      <c r="KFU69" s="497"/>
      <c r="KFV69" s="497"/>
      <c r="KFW69" s="497"/>
      <c r="KFX69" s="497"/>
      <c r="KFY69" s="497"/>
      <c r="KFZ69" s="497"/>
      <c r="KGA69" s="497"/>
      <c r="KGB69" s="497"/>
      <c r="KGC69" s="497"/>
      <c r="KGD69" s="497"/>
      <c r="KGE69" s="497"/>
      <c r="KGF69" s="497"/>
      <c r="KGG69" s="497"/>
      <c r="KGH69" s="497"/>
      <c r="KGI69" s="497"/>
      <c r="KGJ69" s="497"/>
      <c r="KGK69" s="497"/>
      <c r="KGL69" s="497"/>
      <c r="KGM69" s="497"/>
      <c r="KGN69" s="497"/>
      <c r="KGO69" s="497"/>
      <c r="KGP69" s="497"/>
      <c r="KGQ69" s="497"/>
      <c r="KGR69" s="497"/>
      <c r="KGS69" s="497"/>
      <c r="KGT69" s="497"/>
      <c r="KGU69" s="497"/>
      <c r="KGV69" s="497"/>
      <c r="KGW69" s="497"/>
      <c r="KGX69" s="497"/>
      <c r="KGY69" s="497"/>
      <c r="KGZ69" s="497"/>
      <c r="KHA69" s="497"/>
      <c r="KHB69" s="497"/>
      <c r="KHC69" s="497"/>
      <c r="KHD69" s="497"/>
      <c r="KHE69" s="497"/>
      <c r="KHF69" s="497"/>
      <c r="KHG69" s="497"/>
      <c r="KHH69" s="497"/>
      <c r="KHI69" s="497"/>
      <c r="KHJ69" s="497"/>
      <c r="KHK69" s="497"/>
      <c r="KHL69" s="497"/>
      <c r="KHM69" s="497"/>
      <c r="KHN69" s="497"/>
      <c r="KHO69" s="497"/>
      <c r="KHP69" s="497"/>
      <c r="KHQ69" s="497"/>
      <c r="KHR69" s="497"/>
      <c r="KHS69" s="497"/>
      <c r="KHT69" s="497"/>
      <c r="KHU69" s="497"/>
      <c r="KHV69" s="497"/>
      <c r="KHW69" s="497"/>
      <c r="KHX69" s="497"/>
      <c r="KHY69" s="497"/>
      <c r="KHZ69" s="497"/>
      <c r="KIA69" s="497"/>
      <c r="KIB69" s="497"/>
      <c r="KIC69" s="497"/>
      <c r="KID69" s="497"/>
      <c r="KIE69" s="497"/>
      <c r="KIF69" s="497"/>
      <c r="KIG69" s="497"/>
      <c r="KIH69" s="497"/>
      <c r="KII69" s="497"/>
      <c r="KIJ69" s="497"/>
      <c r="KIK69" s="497"/>
      <c r="KIL69" s="497"/>
      <c r="KIM69" s="497"/>
      <c r="KIN69" s="497"/>
      <c r="KIO69" s="497"/>
      <c r="KIP69" s="497"/>
      <c r="KIQ69" s="497"/>
      <c r="KIR69" s="497"/>
      <c r="KIS69" s="497"/>
      <c r="KIT69" s="497"/>
      <c r="KIU69" s="497"/>
      <c r="KIV69" s="497"/>
      <c r="KIW69" s="497"/>
      <c r="KIX69" s="497"/>
      <c r="KIY69" s="497"/>
      <c r="KIZ69" s="497"/>
      <c r="KJA69" s="497"/>
      <c r="KJB69" s="497"/>
      <c r="KJC69" s="497"/>
      <c r="KJD69" s="497"/>
      <c r="KJE69" s="497"/>
      <c r="KJF69" s="497"/>
      <c r="KJG69" s="497"/>
      <c r="KJH69" s="497"/>
      <c r="KJI69" s="497"/>
      <c r="KJJ69" s="497"/>
      <c r="KJK69" s="497"/>
      <c r="KJL69" s="497"/>
      <c r="KJM69" s="497"/>
      <c r="KJN69" s="497"/>
      <c r="KJO69" s="497"/>
      <c r="KJP69" s="497"/>
      <c r="KJQ69" s="497"/>
      <c r="KJR69" s="497"/>
      <c r="KJS69" s="497"/>
      <c r="KJT69" s="497"/>
      <c r="KJU69" s="497"/>
      <c r="KJV69" s="497"/>
      <c r="KJW69" s="497"/>
      <c r="KJX69" s="497"/>
      <c r="KJY69" s="497"/>
      <c r="KJZ69" s="497"/>
      <c r="KKA69" s="497"/>
      <c r="KKB69" s="497"/>
      <c r="KKC69" s="497"/>
      <c r="KKD69" s="497"/>
      <c r="KKE69" s="497"/>
      <c r="KKF69" s="497"/>
      <c r="KKG69" s="497"/>
      <c r="KKH69" s="497"/>
      <c r="KKI69" s="497"/>
      <c r="KKJ69" s="497"/>
      <c r="KKK69" s="497"/>
      <c r="KKL69" s="497"/>
      <c r="KKM69" s="497"/>
      <c r="KKN69" s="497"/>
      <c r="KKO69" s="497"/>
      <c r="KKP69" s="497"/>
      <c r="KKQ69" s="497"/>
      <c r="KKR69" s="497"/>
      <c r="KKS69" s="497"/>
      <c r="KKT69" s="497"/>
      <c r="KKU69" s="497"/>
      <c r="KKV69" s="497"/>
      <c r="KKW69" s="497"/>
      <c r="KKX69" s="497"/>
      <c r="KKY69" s="497"/>
      <c r="KKZ69" s="497"/>
      <c r="KLA69" s="497"/>
      <c r="KLB69" s="497"/>
      <c r="KLC69" s="497"/>
      <c r="KLD69" s="497"/>
      <c r="KLE69" s="497"/>
      <c r="KLF69" s="497"/>
      <c r="KLG69" s="497"/>
      <c r="KLH69" s="497"/>
      <c r="KLI69" s="497"/>
      <c r="KLJ69" s="497"/>
      <c r="KLK69" s="497"/>
      <c r="KLL69" s="497"/>
      <c r="KLM69" s="497"/>
      <c r="KLN69" s="497"/>
      <c r="KLO69" s="497"/>
      <c r="KLP69" s="497"/>
      <c r="KLQ69" s="497"/>
      <c r="KLR69" s="497"/>
      <c r="KLS69" s="497"/>
      <c r="KLT69" s="497"/>
      <c r="KLU69" s="497"/>
      <c r="KLV69" s="497"/>
      <c r="KLW69" s="497"/>
      <c r="KLX69" s="497"/>
      <c r="KLY69" s="497"/>
      <c r="KLZ69" s="497"/>
      <c r="KMA69" s="497"/>
      <c r="KMB69" s="497"/>
      <c r="KMC69" s="497"/>
      <c r="KMD69" s="497"/>
      <c r="KME69" s="497"/>
      <c r="KMF69" s="497"/>
      <c r="KMG69" s="497"/>
      <c r="KMH69" s="497"/>
      <c r="KMI69" s="497"/>
      <c r="KMJ69" s="497"/>
      <c r="KMK69" s="497"/>
      <c r="KML69" s="497"/>
      <c r="KMM69" s="497"/>
      <c r="KMN69" s="497"/>
      <c r="KMO69" s="497"/>
      <c r="KMP69" s="497"/>
      <c r="KMQ69" s="497"/>
      <c r="KMR69" s="497"/>
      <c r="KMS69" s="497"/>
      <c r="KMT69" s="497"/>
      <c r="KMU69" s="497"/>
      <c r="KMV69" s="497"/>
      <c r="KMW69" s="497"/>
      <c r="KMX69" s="497"/>
      <c r="KMY69" s="497"/>
      <c r="KMZ69" s="497"/>
      <c r="KNA69" s="497"/>
      <c r="KNB69" s="497"/>
      <c r="KNC69" s="497"/>
      <c r="KND69" s="497"/>
      <c r="KNE69" s="497"/>
      <c r="KNF69" s="497"/>
      <c r="KNG69" s="497"/>
      <c r="KNH69" s="497"/>
      <c r="KNI69" s="497"/>
      <c r="KNJ69" s="497"/>
      <c r="KNK69" s="497"/>
      <c r="KNL69" s="497"/>
      <c r="KNM69" s="497"/>
      <c r="KNN69" s="497"/>
      <c r="KNO69" s="497"/>
      <c r="KNP69" s="497"/>
      <c r="KNQ69" s="497"/>
      <c r="KNR69" s="497"/>
      <c r="KNS69" s="497"/>
      <c r="KNT69" s="497"/>
      <c r="KNU69" s="497"/>
      <c r="KNV69" s="497"/>
      <c r="KNW69" s="497"/>
      <c r="KNX69" s="497"/>
      <c r="KNY69" s="497"/>
      <c r="KNZ69" s="497"/>
      <c r="KOA69" s="497"/>
      <c r="KOB69" s="497"/>
      <c r="KOC69" s="497"/>
      <c r="KOD69" s="497"/>
      <c r="KOE69" s="497"/>
      <c r="KOF69" s="497"/>
      <c r="KOG69" s="497"/>
      <c r="KOH69" s="497"/>
      <c r="KOI69" s="497"/>
      <c r="KOJ69" s="497"/>
      <c r="KOK69" s="497"/>
      <c r="KOL69" s="497"/>
      <c r="KOM69" s="497"/>
      <c r="KON69" s="497"/>
      <c r="KOO69" s="497"/>
      <c r="KOP69" s="497"/>
      <c r="KOQ69" s="497"/>
      <c r="KOR69" s="497"/>
      <c r="KOS69" s="497"/>
      <c r="KOT69" s="497"/>
      <c r="KOU69" s="497"/>
      <c r="KOV69" s="497"/>
      <c r="KOW69" s="497"/>
      <c r="KOX69" s="497"/>
      <c r="KOY69" s="497"/>
      <c r="KOZ69" s="497"/>
      <c r="KPA69" s="497"/>
      <c r="KPB69" s="497"/>
      <c r="KPC69" s="497"/>
      <c r="KPD69" s="497"/>
      <c r="KPE69" s="497"/>
      <c r="KPF69" s="497"/>
      <c r="KPG69" s="497"/>
      <c r="KPH69" s="497"/>
      <c r="KPI69" s="497"/>
      <c r="KPJ69" s="497"/>
      <c r="KPK69" s="497"/>
      <c r="KPL69" s="497"/>
      <c r="KPM69" s="497"/>
      <c r="KPN69" s="497"/>
      <c r="KPO69" s="497"/>
      <c r="KPP69" s="497"/>
      <c r="KPQ69" s="497"/>
      <c r="KPR69" s="497"/>
      <c r="KPS69" s="497"/>
      <c r="KPT69" s="497"/>
      <c r="KPU69" s="497"/>
      <c r="KPV69" s="497"/>
      <c r="KPW69" s="497"/>
      <c r="KPX69" s="497"/>
      <c r="KPY69" s="497"/>
      <c r="KPZ69" s="497"/>
      <c r="KQA69" s="497"/>
      <c r="KQB69" s="497"/>
      <c r="KQC69" s="497"/>
      <c r="KQD69" s="497"/>
      <c r="KQE69" s="497"/>
      <c r="KQF69" s="497"/>
      <c r="KQG69" s="497"/>
      <c r="KQH69" s="497"/>
      <c r="KQI69" s="497"/>
      <c r="KQJ69" s="497"/>
      <c r="KQK69" s="497"/>
      <c r="KQL69" s="497"/>
      <c r="KQM69" s="497"/>
      <c r="KQN69" s="497"/>
      <c r="KQO69" s="497"/>
      <c r="KQP69" s="497"/>
      <c r="KQQ69" s="497"/>
      <c r="KQR69" s="497"/>
      <c r="KQS69" s="497"/>
      <c r="KQT69" s="497"/>
      <c r="KQU69" s="497"/>
      <c r="KQV69" s="497"/>
      <c r="KQW69" s="497"/>
      <c r="KQX69" s="497"/>
      <c r="KQY69" s="497"/>
      <c r="KQZ69" s="497"/>
      <c r="KRA69" s="497"/>
      <c r="KRB69" s="497"/>
      <c r="KRC69" s="497"/>
      <c r="KRD69" s="497"/>
      <c r="KRE69" s="497"/>
      <c r="KRF69" s="497"/>
      <c r="KRG69" s="497"/>
      <c r="KRH69" s="497"/>
      <c r="KRI69" s="497"/>
      <c r="KRJ69" s="497"/>
      <c r="KRK69" s="497"/>
      <c r="KRL69" s="497"/>
      <c r="KRM69" s="497"/>
      <c r="KRN69" s="497"/>
      <c r="KRO69" s="497"/>
      <c r="KRP69" s="497"/>
      <c r="KRQ69" s="497"/>
      <c r="KRR69" s="497"/>
      <c r="KRS69" s="497"/>
      <c r="KRT69" s="497"/>
      <c r="KRU69" s="497"/>
      <c r="KRV69" s="497"/>
      <c r="KRW69" s="497"/>
      <c r="KRX69" s="497"/>
      <c r="KRY69" s="497"/>
      <c r="KRZ69" s="497"/>
      <c r="KSA69" s="497"/>
      <c r="KSB69" s="497"/>
      <c r="KSC69" s="497"/>
      <c r="KSD69" s="497"/>
      <c r="KSE69" s="497"/>
      <c r="KSF69" s="497"/>
      <c r="KSG69" s="497"/>
      <c r="KSH69" s="497"/>
      <c r="KSI69" s="497"/>
      <c r="KSJ69" s="497"/>
      <c r="KSK69" s="497"/>
      <c r="KSL69" s="497"/>
      <c r="KSM69" s="497"/>
      <c r="KSN69" s="497"/>
      <c r="KSO69" s="497"/>
      <c r="KSP69" s="497"/>
      <c r="KSQ69" s="497"/>
      <c r="KSR69" s="497"/>
      <c r="KSS69" s="497"/>
      <c r="KST69" s="497"/>
      <c r="KSU69" s="497"/>
      <c r="KSV69" s="497"/>
      <c r="KSW69" s="497"/>
      <c r="KSX69" s="497"/>
      <c r="KSY69" s="497"/>
      <c r="KSZ69" s="497"/>
      <c r="KTA69" s="497"/>
      <c r="KTB69" s="497"/>
      <c r="KTC69" s="497"/>
      <c r="KTD69" s="497"/>
      <c r="KTE69" s="497"/>
      <c r="KTF69" s="497"/>
      <c r="KTG69" s="497"/>
      <c r="KTH69" s="497"/>
      <c r="KTI69" s="497"/>
      <c r="KTJ69" s="497"/>
      <c r="KTK69" s="497"/>
      <c r="KTL69" s="497"/>
      <c r="KTM69" s="497"/>
      <c r="KTN69" s="497"/>
      <c r="KTO69" s="497"/>
      <c r="KTP69" s="497"/>
      <c r="KTQ69" s="497"/>
      <c r="KTR69" s="497"/>
      <c r="KTS69" s="497"/>
      <c r="KTT69" s="497"/>
      <c r="KTU69" s="497"/>
      <c r="KTV69" s="497"/>
      <c r="KTW69" s="497"/>
      <c r="KTX69" s="497"/>
      <c r="KTY69" s="497"/>
      <c r="KTZ69" s="497"/>
      <c r="KUA69" s="497"/>
      <c r="KUB69" s="497"/>
      <c r="KUC69" s="497"/>
      <c r="KUD69" s="497"/>
      <c r="KUE69" s="497"/>
      <c r="KUF69" s="497"/>
      <c r="KUG69" s="497"/>
      <c r="KUH69" s="497"/>
      <c r="KUI69" s="497"/>
      <c r="KUJ69" s="497"/>
      <c r="KUK69" s="497"/>
      <c r="KUL69" s="497"/>
      <c r="KUM69" s="497"/>
      <c r="KUN69" s="497"/>
      <c r="KUO69" s="497"/>
      <c r="KUP69" s="497"/>
      <c r="KUQ69" s="497"/>
      <c r="KUR69" s="497"/>
      <c r="KUS69" s="497"/>
      <c r="KUT69" s="497"/>
      <c r="KUU69" s="497"/>
      <c r="KUV69" s="497"/>
      <c r="KUW69" s="497"/>
      <c r="KUX69" s="497"/>
      <c r="KUY69" s="497"/>
      <c r="KUZ69" s="497"/>
      <c r="KVA69" s="497"/>
      <c r="KVB69" s="497"/>
      <c r="KVC69" s="497"/>
      <c r="KVD69" s="497"/>
      <c r="KVE69" s="497"/>
      <c r="KVF69" s="497"/>
      <c r="KVG69" s="497"/>
      <c r="KVH69" s="497"/>
      <c r="KVI69" s="497"/>
      <c r="KVJ69" s="497"/>
      <c r="KVK69" s="497"/>
      <c r="KVL69" s="497"/>
      <c r="KVM69" s="497"/>
      <c r="KVN69" s="497"/>
      <c r="KVO69" s="497"/>
      <c r="KVP69" s="497"/>
      <c r="KVQ69" s="497"/>
      <c r="KVR69" s="497"/>
      <c r="KVS69" s="497"/>
      <c r="KVT69" s="497"/>
      <c r="KVU69" s="497"/>
      <c r="KVV69" s="497"/>
      <c r="KVW69" s="497"/>
      <c r="KVX69" s="497"/>
      <c r="KVY69" s="497"/>
      <c r="KVZ69" s="497"/>
      <c r="KWA69" s="497"/>
      <c r="KWB69" s="497"/>
      <c r="KWC69" s="497"/>
      <c r="KWD69" s="497"/>
      <c r="KWE69" s="497"/>
      <c r="KWF69" s="497"/>
      <c r="KWG69" s="497"/>
      <c r="KWH69" s="497"/>
      <c r="KWI69" s="497"/>
      <c r="KWJ69" s="497"/>
      <c r="KWK69" s="497"/>
      <c r="KWL69" s="497"/>
      <c r="KWM69" s="497"/>
      <c r="KWN69" s="497"/>
      <c r="KWO69" s="497"/>
      <c r="KWP69" s="497"/>
      <c r="KWQ69" s="497"/>
      <c r="KWR69" s="497"/>
      <c r="KWS69" s="497"/>
      <c r="KWT69" s="497"/>
      <c r="KWU69" s="497"/>
      <c r="KWV69" s="497"/>
      <c r="KWW69" s="497"/>
      <c r="KWX69" s="497"/>
      <c r="KWY69" s="497"/>
      <c r="KWZ69" s="497"/>
      <c r="KXA69" s="497"/>
      <c r="KXB69" s="497"/>
      <c r="KXC69" s="497"/>
      <c r="KXD69" s="497"/>
      <c r="KXE69" s="497"/>
      <c r="KXF69" s="497"/>
      <c r="KXG69" s="497"/>
      <c r="KXH69" s="497"/>
      <c r="KXI69" s="497"/>
      <c r="KXJ69" s="497"/>
      <c r="KXK69" s="497"/>
      <c r="KXL69" s="497"/>
      <c r="KXM69" s="497"/>
      <c r="KXN69" s="497"/>
      <c r="KXO69" s="497"/>
      <c r="KXP69" s="497"/>
      <c r="KXQ69" s="497"/>
      <c r="KXR69" s="497"/>
      <c r="KXS69" s="497"/>
      <c r="KXT69" s="497"/>
      <c r="KXU69" s="497"/>
      <c r="KXV69" s="497"/>
      <c r="KXW69" s="497"/>
      <c r="KXX69" s="497"/>
      <c r="KXY69" s="497"/>
      <c r="KXZ69" s="497"/>
      <c r="KYA69" s="497"/>
      <c r="KYB69" s="497"/>
      <c r="KYC69" s="497"/>
      <c r="KYD69" s="497"/>
      <c r="KYE69" s="497"/>
      <c r="KYF69" s="497"/>
      <c r="KYG69" s="497"/>
      <c r="KYH69" s="497"/>
      <c r="KYI69" s="497"/>
      <c r="KYJ69" s="497"/>
      <c r="KYK69" s="497"/>
      <c r="KYL69" s="497"/>
      <c r="KYM69" s="497"/>
      <c r="KYN69" s="497"/>
      <c r="KYO69" s="497"/>
      <c r="KYP69" s="497"/>
      <c r="KYQ69" s="497"/>
      <c r="KYR69" s="497"/>
      <c r="KYS69" s="497"/>
      <c r="KYT69" s="497"/>
      <c r="KYU69" s="497"/>
      <c r="KYV69" s="497"/>
      <c r="KYW69" s="497"/>
      <c r="KYX69" s="497"/>
      <c r="KYY69" s="497"/>
      <c r="KYZ69" s="497"/>
      <c r="KZA69" s="497"/>
      <c r="KZB69" s="497"/>
      <c r="KZC69" s="497"/>
      <c r="KZD69" s="497"/>
      <c r="KZE69" s="497"/>
      <c r="KZF69" s="497"/>
      <c r="KZG69" s="497"/>
      <c r="KZH69" s="497"/>
      <c r="KZI69" s="497"/>
      <c r="KZJ69" s="497"/>
      <c r="KZK69" s="497"/>
      <c r="KZL69" s="497"/>
      <c r="KZM69" s="497"/>
      <c r="KZN69" s="497"/>
      <c r="KZO69" s="497"/>
      <c r="KZP69" s="497"/>
      <c r="KZQ69" s="497"/>
      <c r="KZR69" s="497"/>
      <c r="KZS69" s="497"/>
      <c r="KZT69" s="497"/>
      <c r="KZU69" s="497"/>
      <c r="KZV69" s="497"/>
      <c r="KZW69" s="497"/>
      <c r="KZX69" s="497"/>
      <c r="KZY69" s="497"/>
      <c r="KZZ69" s="497"/>
      <c r="LAA69" s="497"/>
      <c r="LAB69" s="497"/>
      <c r="LAC69" s="497"/>
      <c r="LAD69" s="497"/>
      <c r="LAE69" s="497"/>
      <c r="LAF69" s="497"/>
      <c r="LAG69" s="497"/>
      <c r="LAH69" s="497"/>
      <c r="LAI69" s="497"/>
      <c r="LAJ69" s="497"/>
      <c r="LAK69" s="497"/>
      <c r="LAL69" s="497"/>
      <c r="LAM69" s="497"/>
      <c r="LAN69" s="497"/>
      <c r="LAO69" s="497"/>
      <c r="LAP69" s="497"/>
      <c r="LAQ69" s="497"/>
      <c r="LAR69" s="497"/>
      <c r="LAS69" s="497"/>
      <c r="LAT69" s="497"/>
      <c r="LAU69" s="497"/>
      <c r="LAV69" s="497"/>
      <c r="LAW69" s="497"/>
      <c r="LAX69" s="497"/>
      <c r="LAY69" s="497"/>
      <c r="LAZ69" s="497"/>
      <c r="LBA69" s="497"/>
      <c r="LBB69" s="497"/>
      <c r="LBC69" s="497"/>
      <c r="LBD69" s="497"/>
      <c r="LBE69" s="497"/>
      <c r="LBF69" s="497"/>
      <c r="LBG69" s="497"/>
      <c r="LBH69" s="497"/>
      <c r="LBI69" s="497"/>
      <c r="LBJ69" s="497"/>
      <c r="LBK69" s="497"/>
      <c r="LBL69" s="497"/>
      <c r="LBM69" s="497"/>
      <c r="LBN69" s="497"/>
      <c r="LBO69" s="497"/>
      <c r="LBP69" s="497"/>
      <c r="LBQ69" s="497"/>
      <c r="LBR69" s="497"/>
      <c r="LBS69" s="497"/>
      <c r="LBT69" s="497"/>
      <c r="LBU69" s="497"/>
      <c r="LBV69" s="497"/>
      <c r="LBW69" s="497"/>
      <c r="LBX69" s="497"/>
      <c r="LBY69" s="497"/>
      <c r="LBZ69" s="497"/>
      <c r="LCA69" s="497"/>
      <c r="LCB69" s="497"/>
      <c r="LCC69" s="497"/>
      <c r="LCD69" s="497"/>
      <c r="LCE69" s="497"/>
      <c r="LCF69" s="497"/>
      <c r="LCG69" s="497"/>
      <c r="LCH69" s="497"/>
      <c r="LCI69" s="497"/>
      <c r="LCJ69" s="497"/>
      <c r="LCK69" s="497"/>
      <c r="LCL69" s="497"/>
      <c r="LCM69" s="497"/>
      <c r="LCN69" s="497"/>
      <c r="LCO69" s="497"/>
      <c r="LCP69" s="497"/>
      <c r="LCQ69" s="497"/>
      <c r="LCR69" s="497"/>
      <c r="LCS69" s="497"/>
      <c r="LCT69" s="497"/>
      <c r="LCU69" s="497"/>
      <c r="LCV69" s="497"/>
      <c r="LCW69" s="497"/>
      <c r="LCX69" s="497"/>
      <c r="LCY69" s="497"/>
      <c r="LCZ69" s="497"/>
      <c r="LDA69" s="497"/>
      <c r="LDB69" s="497"/>
      <c r="LDC69" s="497"/>
      <c r="LDD69" s="497"/>
      <c r="LDE69" s="497"/>
      <c r="LDF69" s="497"/>
      <c r="LDG69" s="497"/>
      <c r="LDH69" s="497"/>
      <c r="LDI69" s="497"/>
      <c r="LDJ69" s="497"/>
      <c r="LDK69" s="497"/>
      <c r="LDL69" s="497"/>
      <c r="LDM69" s="497"/>
      <c r="LDN69" s="497"/>
      <c r="LDO69" s="497"/>
      <c r="LDP69" s="497"/>
      <c r="LDQ69" s="497"/>
      <c r="LDR69" s="497"/>
      <c r="LDS69" s="497"/>
      <c r="LDT69" s="497"/>
      <c r="LDU69" s="497"/>
      <c r="LDV69" s="497"/>
      <c r="LDW69" s="497"/>
      <c r="LDX69" s="497"/>
      <c r="LDY69" s="497"/>
      <c r="LDZ69" s="497"/>
      <c r="LEA69" s="497"/>
      <c r="LEB69" s="497"/>
      <c r="LEC69" s="497"/>
      <c r="LED69" s="497"/>
      <c r="LEE69" s="497"/>
      <c r="LEF69" s="497"/>
      <c r="LEG69" s="497"/>
      <c r="LEH69" s="497"/>
      <c r="LEI69" s="497"/>
      <c r="LEJ69" s="497"/>
      <c r="LEK69" s="497"/>
      <c r="LEL69" s="497"/>
      <c r="LEM69" s="497"/>
      <c r="LEN69" s="497"/>
      <c r="LEO69" s="497"/>
      <c r="LEP69" s="497"/>
      <c r="LEQ69" s="497"/>
      <c r="LER69" s="497"/>
      <c r="LES69" s="497"/>
      <c r="LET69" s="497"/>
      <c r="LEU69" s="497"/>
      <c r="LEV69" s="497"/>
      <c r="LEW69" s="497"/>
      <c r="LEX69" s="497"/>
      <c r="LEY69" s="497"/>
      <c r="LEZ69" s="497"/>
      <c r="LFA69" s="497"/>
      <c r="LFB69" s="497"/>
      <c r="LFC69" s="497"/>
      <c r="LFD69" s="497"/>
      <c r="LFE69" s="497"/>
      <c r="LFF69" s="497"/>
      <c r="LFG69" s="497"/>
      <c r="LFH69" s="497"/>
      <c r="LFI69" s="497"/>
      <c r="LFJ69" s="497"/>
      <c r="LFK69" s="497"/>
      <c r="LFL69" s="497"/>
      <c r="LFM69" s="497"/>
      <c r="LFN69" s="497"/>
      <c r="LFO69" s="497"/>
      <c r="LFP69" s="497"/>
      <c r="LFQ69" s="497"/>
      <c r="LFR69" s="497"/>
      <c r="LFS69" s="497"/>
      <c r="LFT69" s="497"/>
      <c r="LFU69" s="497"/>
      <c r="LFV69" s="497"/>
      <c r="LFW69" s="497"/>
      <c r="LFX69" s="497"/>
      <c r="LFY69" s="497"/>
      <c r="LFZ69" s="497"/>
      <c r="LGA69" s="497"/>
      <c r="LGB69" s="497"/>
      <c r="LGC69" s="497"/>
      <c r="LGD69" s="497"/>
      <c r="LGE69" s="497"/>
      <c r="LGF69" s="497"/>
      <c r="LGG69" s="497"/>
      <c r="LGH69" s="497"/>
      <c r="LGI69" s="497"/>
      <c r="LGJ69" s="497"/>
      <c r="LGK69" s="497"/>
      <c r="LGL69" s="497"/>
      <c r="LGM69" s="497"/>
      <c r="LGN69" s="497"/>
      <c r="LGO69" s="497"/>
      <c r="LGP69" s="497"/>
      <c r="LGQ69" s="497"/>
      <c r="LGR69" s="497"/>
      <c r="LGS69" s="497"/>
      <c r="LGT69" s="497"/>
      <c r="LGU69" s="497"/>
      <c r="LGV69" s="497"/>
      <c r="LGW69" s="497"/>
      <c r="LGX69" s="497"/>
      <c r="LGY69" s="497"/>
      <c r="LGZ69" s="497"/>
      <c r="LHA69" s="497"/>
      <c r="LHB69" s="497"/>
      <c r="LHC69" s="497"/>
      <c r="LHD69" s="497"/>
      <c r="LHE69" s="497"/>
      <c r="LHF69" s="497"/>
      <c r="LHG69" s="497"/>
      <c r="LHH69" s="497"/>
      <c r="LHI69" s="497"/>
      <c r="LHJ69" s="497"/>
      <c r="LHK69" s="497"/>
      <c r="LHL69" s="497"/>
      <c r="LHM69" s="497"/>
      <c r="LHN69" s="497"/>
      <c r="LHO69" s="497"/>
      <c r="LHP69" s="497"/>
      <c r="LHQ69" s="497"/>
      <c r="LHR69" s="497"/>
      <c r="LHS69" s="497"/>
      <c r="LHT69" s="497"/>
      <c r="LHU69" s="497"/>
      <c r="LHV69" s="497"/>
      <c r="LHW69" s="497"/>
      <c r="LHX69" s="497"/>
      <c r="LHY69" s="497"/>
      <c r="LHZ69" s="497"/>
      <c r="LIA69" s="497"/>
      <c r="LIB69" s="497"/>
      <c r="LIC69" s="497"/>
      <c r="LID69" s="497"/>
      <c r="LIE69" s="497"/>
      <c r="LIF69" s="497"/>
      <c r="LIG69" s="497"/>
      <c r="LIH69" s="497"/>
      <c r="LII69" s="497"/>
      <c r="LIJ69" s="497"/>
      <c r="LIK69" s="497"/>
      <c r="LIL69" s="497"/>
      <c r="LIM69" s="497"/>
      <c r="LIN69" s="497"/>
      <c r="LIO69" s="497"/>
      <c r="LIP69" s="497"/>
      <c r="LIQ69" s="497"/>
      <c r="LIR69" s="497"/>
      <c r="LIS69" s="497"/>
      <c r="LIT69" s="497"/>
      <c r="LIU69" s="497"/>
      <c r="LIV69" s="497"/>
      <c r="LIW69" s="497"/>
      <c r="LIX69" s="497"/>
      <c r="LIY69" s="497"/>
      <c r="LIZ69" s="497"/>
      <c r="LJA69" s="497"/>
      <c r="LJB69" s="497"/>
      <c r="LJC69" s="497"/>
      <c r="LJD69" s="497"/>
      <c r="LJE69" s="497"/>
      <c r="LJF69" s="497"/>
      <c r="LJG69" s="497"/>
      <c r="LJH69" s="497"/>
      <c r="LJI69" s="497"/>
      <c r="LJJ69" s="497"/>
      <c r="LJK69" s="497"/>
      <c r="LJL69" s="497"/>
      <c r="LJM69" s="497"/>
      <c r="LJN69" s="497"/>
      <c r="LJO69" s="497"/>
      <c r="LJP69" s="497"/>
      <c r="LJQ69" s="497"/>
      <c r="LJR69" s="497"/>
      <c r="LJS69" s="497"/>
      <c r="LJT69" s="497"/>
      <c r="LJU69" s="497"/>
      <c r="LJV69" s="497"/>
      <c r="LJW69" s="497"/>
      <c r="LJX69" s="497"/>
      <c r="LJY69" s="497"/>
      <c r="LJZ69" s="497"/>
      <c r="LKA69" s="497"/>
      <c r="LKB69" s="497"/>
      <c r="LKC69" s="497"/>
      <c r="LKD69" s="497"/>
      <c r="LKE69" s="497"/>
      <c r="LKF69" s="497"/>
      <c r="LKG69" s="497"/>
      <c r="LKH69" s="497"/>
      <c r="LKI69" s="497"/>
      <c r="LKJ69" s="497"/>
      <c r="LKK69" s="497"/>
      <c r="LKL69" s="497"/>
      <c r="LKM69" s="497"/>
      <c r="LKN69" s="497"/>
      <c r="LKO69" s="497"/>
      <c r="LKP69" s="497"/>
      <c r="LKQ69" s="497"/>
      <c r="LKR69" s="497"/>
      <c r="LKS69" s="497"/>
      <c r="LKT69" s="497"/>
      <c r="LKU69" s="497"/>
      <c r="LKV69" s="497"/>
      <c r="LKW69" s="497"/>
      <c r="LKX69" s="497"/>
      <c r="LKY69" s="497"/>
      <c r="LKZ69" s="497"/>
      <c r="LLA69" s="497"/>
      <c r="LLB69" s="497"/>
      <c r="LLC69" s="497"/>
      <c r="LLD69" s="497"/>
      <c r="LLE69" s="497"/>
      <c r="LLF69" s="497"/>
      <c r="LLG69" s="497"/>
      <c r="LLH69" s="497"/>
      <c r="LLI69" s="497"/>
      <c r="LLJ69" s="497"/>
      <c r="LLK69" s="497"/>
      <c r="LLL69" s="497"/>
      <c r="LLM69" s="497"/>
      <c r="LLN69" s="497"/>
      <c r="LLO69" s="497"/>
      <c r="LLP69" s="497"/>
      <c r="LLQ69" s="497"/>
      <c r="LLR69" s="497"/>
      <c r="LLS69" s="497"/>
      <c r="LLT69" s="497"/>
      <c r="LLU69" s="497"/>
      <c r="LLV69" s="497"/>
      <c r="LLW69" s="497"/>
      <c r="LLX69" s="497"/>
      <c r="LLY69" s="497"/>
      <c r="LLZ69" s="497"/>
      <c r="LMA69" s="497"/>
      <c r="LMB69" s="497"/>
      <c r="LMC69" s="497"/>
      <c r="LMD69" s="497"/>
      <c r="LME69" s="497"/>
      <c r="LMF69" s="497"/>
      <c r="LMG69" s="497"/>
      <c r="LMH69" s="497"/>
      <c r="LMI69" s="497"/>
      <c r="LMJ69" s="497"/>
      <c r="LMK69" s="497"/>
      <c r="LML69" s="497"/>
      <c r="LMM69" s="497"/>
      <c r="LMN69" s="497"/>
      <c r="LMO69" s="497"/>
      <c r="LMP69" s="497"/>
      <c r="LMQ69" s="497"/>
      <c r="LMR69" s="497"/>
      <c r="LMS69" s="497"/>
      <c r="LMT69" s="497"/>
      <c r="LMU69" s="497"/>
      <c r="LMV69" s="497"/>
      <c r="LMW69" s="497"/>
      <c r="LMX69" s="497"/>
      <c r="LMY69" s="497"/>
      <c r="LMZ69" s="497"/>
      <c r="LNA69" s="497"/>
      <c r="LNB69" s="497"/>
      <c r="LNC69" s="497"/>
      <c r="LND69" s="497"/>
      <c r="LNE69" s="497"/>
      <c r="LNF69" s="497"/>
      <c r="LNG69" s="497"/>
      <c r="LNH69" s="497"/>
      <c r="LNI69" s="497"/>
      <c r="LNJ69" s="497"/>
      <c r="LNK69" s="497"/>
      <c r="LNL69" s="497"/>
      <c r="LNM69" s="497"/>
      <c r="LNN69" s="497"/>
      <c r="LNO69" s="497"/>
      <c r="LNP69" s="497"/>
      <c r="LNQ69" s="497"/>
      <c r="LNR69" s="497"/>
      <c r="LNS69" s="497"/>
      <c r="LNT69" s="497"/>
      <c r="LNU69" s="497"/>
      <c r="LNV69" s="497"/>
      <c r="LNW69" s="497"/>
      <c r="LNX69" s="497"/>
      <c r="LNY69" s="497"/>
      <c r="LNZ69" s="497"/>
      <c r="LOA69" s="497"/>
      <c r="LOB69" s="497"/>
      <c r="LOC69" s="497"/>
      <c r="LOD69" s="497"/>
      <c r="LOE69" s="497"/>
      <c r="LOF69" s="497"/>
      <c r="LOG69" s="497"/>
      <c r="LOH69" s="497"/>
      <c r="LOI69" s="497"/>
      <c r="LOJ69" s="497"/>
      <c r="LOK69" s="497"/>
      <c r="LOL69" s="497"/>
      <c r="LOM69" s="497"/>
      <c r="LON69" s="497"/>
      <c r="LOO69" s="497"/>
      <c r="LOP69" s="497"/>
      <c r="LOQ69" s="497"/>
      <c r="LOR69" s="497"/>
      <c r="LOS69" s="497"/>
      <c r="LOT69" s="497"/>
      <c r="LOU69" s="497"/>
      <c r="LOV69" s="497"/>
      <c r="LOW69" s="497"/>
      <c r="LOX69" s="497"/>
      <c r="LOY69" s="497"/>
      <c r="LOZ69" s="497"/>
      <c r="LPA69" s="497"/>
      <c r="LPB69" s="497"/>
      <c r="LPC69" s="497"/>
      <c r="LPD69" s="497"/>
      <c r="LPE69" s="497"/>
      <c r="LPF69" s="497"/>
      <c r="LPG69" s="497"/>
      <c r="LPH69" s="497"/>
      <c r="LPI69" s="497"/>
      <c r="LPJ69" s="497"/>
      <c r="LPK69" s="497"/>
      <c r="LPL69" s="497"/>
      <c r="LPM69" s="497"/>
      <c r="LPN69" s="497"/>
      <c r="LPO69" s="497"/>
      <c r="LPP69" s="497"/>
      <c r="LPQ69" s="497"/>
      <c r="LPR69" s="497"/>
      <c r="LPS69" s="497"/>
      <c r="LPT69" s="497"/>
      <c r="LPU69" s="497"/>
      <c r="LPV69" s="497"/>
      <c r="LPW69" s="497"/>
      <c r="LPX69" s="497"/>
      <c r="LPY69" s="497"/>
      <c r="LPZ69" s="497"/>
      <c r="LQA69" s="497"/>
      <c r="LQB69" s="497"/>
      <c r="LQC69" s="497"/>
      <c r="LQD69" s="497"/>
      <c r="LQE69" s="497"/>
      <c r="LQF69" s="497"/>
      <c r="LQG69" s="497"/>
      <c r="LQH69" s="497"/>
      <c r="LQI69" s="497"/>
      <c r="LQJ69" s="497"/>
      <c r="LQK69" s="497"/>
      <c r="LQL69" s="497"/>
      <c r="LQM69" s="497"/>
      <c r="LQN69" s="497"/>
      <c r="LQO69" s="497"/>
      <c r="LQP69" s="497"/>
      <c r="LQQ69" s="497"/>
      <c r="LQR69" s="497"/>
      <c r="LQS69" s="497"/>
      <c r="LQT69" s="497"/>
      <c r="LQU69" s="497"/>
      <c r="LQV69" s="497"/>
      <c r="LQW69" s="497"/>
      <c r="LQX69" s="497"/>
      <c r="LQY69" s="497"/>
      <c r="LQZ69" s="497"/>
      <c r="LRA69" s="497"/>
      <c r="LRB69" s="497"/>
      <c r="LRC69" s="497"/>
      <c r="LRD69" s="497"/>
      <c r="LRE69" s="497"/>
      <c r="LRF69" s="497"/>
      <c r="LRG69" s="497"/>
      <c r="LRH69" s="497"/>
      <c r="LRI69" s="497"/>
      <c r="LRJ69" s="497"/>
      <c r="LRK69" s="497"/>
      <c r="LRL69" s="497"/>
      <c r="LRM69" s="497"/>
      <c r="LRN69" s="497"/>
      <c r="LRO69" s="497"/>
      <c r="LRP69" s="497"/>
      <c r="LRQ69" s="497"/>
      <c r="LRR69" s="497"/>
      <c r="LRS69" s="497"/>
      <c r="LRT69" s="497"/>
      <c r="LRU69" s="497"/>
      <c r="LRV69" s="497"/>
      <c r="LRW69" s="497"/>
      <c r="LRX69" s="497"/>
      <c r="LRY69" s="497"/>
      <c r="LRZ69" s="497"/>
      <c r="LSA69" s="497"/>
      <c r="LSB69" s="497"/>
      <c r="LSC69" s="497"/>
      <c r="LSD69" s="497"/>
      <c r="LSE69" s="497"/>
      <c r="LSF69" s="497"/>
      <c r="LSG69" s="497"/>
      <c r="LSH69" s="497"/>
      <c r="LSI69" s="497"/>
      <c r="LSJ69" s="497"/>
      <c r="LSK69" s="497"/>
      <c r="LSL69" s="497"/>
      <c r="LSM69" s="497"/>
      <c r="LSN69" s="497"/>
      <c r="LSO69" s="497"/>
      <c r="LSP69" s="497"/>
      <c r="LSQ69" s="497"/>
      <c r="LSR69" s="497"/>
      <c r="LSS69" s="497"/>
      <c r="LST69" s="497"/>
      <c r="LSU69" s="497"/>
      <c r="LSV69" s="497"/>
      <c r="LSW69" s="497"/>
      <c r="LSX69" s="497"/>
      <c r="LSY69" s="497"/>
      <c r="LSZ69" s="497"/>
      <c r="LTA69" s="497"/>
      <c r="LTB69" s="497"/>
      <c r="LTC69" s="497"/>
      <c r="LTD69" s="497"/>
      <c r="LTE69" s="497"/>
      <c r="LTF69" s="497"/>
      <c r="LTG69" s="497"/>
      <c r="LTH69" s="497"/>
      <c r="LTI69" s="497"/>
      <c r="LTJ69" s="497"/>
      <c r="LTK69" s="497"/>
      <c r="LTL69" s="497"/>
      <c r="LTM69" s="497"/>
      <c r="LTN69" s="497"/>
      <c r="LTO69" s="497"/>
      <c r="LTP69" s="497"/>
      <c r="LTQ69" s="497"/>
      <c r="LTR69" s="497"/>
      <c r="LTS69" s="497"/>
      <c r="LTT69" s="497"/>
      <c r="LTU69" s="497"/>
      <c r="LTV69" s="497"/>
      <c r="LTW69" s="497"/>
      <c r="LTX69" s="497"/>
      <c r="LTY69" s="497"/>
      <c r="LTZ69" s="497"/>
      <c r="LUA69" s="497"/>
      <c r="LUB69" s="497"/>
      <c r="LUC69" s="497"/>
      <c r="LUD69" s="497"/>
      <c r="LUE69" s="497"/>
      <c r="LUF69" s="497"/>
      <c r="LUG69" s="497"/>
      <c r="LUH69" s="497"/>
      <c r="LUI69" s="497"/>
      <c r="LUJ69" s="497"/>
      <c r="LUK69" s="497"/>
      <c r="LUL69" s="497"/>
      <c r="LUM69" s="497"/>
      <c r="LUN69" s="497"/>
      <c r="LUO69" s="497"/>
      <c r="LUP69" s="497"/>
      <c r="LUQ69" s="497"/>
      <c r="LUR69" s="497"/>
      <c r="LUS69" s="497"/>
      <c r="LUT69" s="497"/>
      <c r="LUU69" s="497"/>
      <c r="LUV69" s="497"/>
      <c r="LUW69" s="497"/>
      <c r="LUX69" s="497"/>
      <c r="LUY69" s="497"/>
      <c r="LUZ69" s="497"/>
      <c r="LVA69" s="497"/>
      <c r="LVB69" s="497"/>
      <c r="LVC69" s="497"/>
      <c r="LVD69" s="497"/>
      <c r="LVE69" s="497"/>
      <c r="LVF69" s="497"/>
      <c r="LVG69" s="497"/>
      <c r="LVH69" s="497"/>
      <c r="LVI69" s="497"/>
      <c r="LVJ69" s="497"/>
      <c r="LVK69" s="497"/>
      <c r="LVL69" s="497"/>
      <c r="LVM69" s="497"/>
      <c r="LVN69" s="497"/>
      <c r="LVO69" s="497"/>
      <c r="LVP69" s="497"/>
      <c r="LVQ69" s="497"/>
      <c r="LVR69" s="497"/>
      <c r="LVS69" s="497"/>
      <c r="LVT69" s="497"/>
      <c r="LVU69" s="497"/>
      <c r="LVV69" s="497"/>
      <c r="LVW69" s="497"/>
      <c r="LVX69" s="497"/>
      <c r="LVY69" s="497"/>
      <c r="LVZ69" s="497"/>
      <c r="LWA69" s="497"/>
      <c r="LWB69" s="497"/>
      <c r="LWC69" s="497"/>
      <c r="LWD69" s="497"/>
      <c r="LWE69" s="497"/>
      <c r="LWF69" s="497"/>
      <c r="LWG69" s="497"/>
      <c r="LWH69" s="497"/>
      <c r="LWI69" s="497"/>
      <c r="LWJ69" s="497"/>
      <c r="LWK69" s="497"/>
      <c r="LWL69" s="497"/>
      <c r="LWM69" s="497"/>
      <c r="LWN69" s="497"/>
      <c r="LWO69" s="497"/>
      <c r="LWP69" s="497"/>
      <c r="LWQ69" s="497"/>
      <c r="LWR69" s="497"/>
      <c r="LWS69" s="497"/>
      <c r="LWT69" s="497"/>
      <c r="LWU69" s="497"/>
      <c r="LWV69" s="497"/>
      <c r="LWW69" s="497"/>
      <c r="LWX69" s="497"/>
      <c r="LWY69" s="497"/>
      <c r="LWZ69" s="497"/>
      <c r="LXA69" s="497"/>
      <c r="LXB69" s="497"/>
      <c r="LXC69" s="497"/>
      <c r="LXD69" s="497"/>
      <c r="LXE69" s="497"/>
      <c r="LXF69" s="497"/>
      <c r="LXG69" s="497"/>
      <c r="LXH69" s="497"/>
      <c r="LXI69" s="497"/>
      <c r="LXJ69" s="497"/>
      <c r="LXK69" s="497"/>
      <c r="LXL69" s="497"/>
      <c r="LXM69" s="497"/>
      <c r="LXN69" s="497"/>
      <c r="LXO69" s="497"/>
      <c r="LXP69" s="497"/>
      <c r="LXQ69" s="497"/>
      <c r="LXR69" s="497"/>
      <c r="LXS69" s="497"/>
      <c r="LXT69" s="497"/>
      <c r="LXU69" s="497"/>
      <c r="LXV69" s="497"/>
      <c r="LXW69" s="497"/>
      <c r="LXX69" s="497"/>
      <c r="LXY69" s="497"/>
      <c r="LXZ69" s="497"/>
      <c r="LYA69" s="497"/>
      <c r="LYB69" s="497"/>
      <c r="LYC69" s="497"/>
      <c r="LYD69" s="497"/>
      <c r="LYE69" s="497"/>
      <c r="LYF69" s="497"/>
      <c r="LYG69" s="497"/>
      <c r="LYH69" s="497"/>
      <c r="LYI69" s="497"/>
      <c r="LYJ69" s="497"/>
      <c r="LYK69" s="497"/>
      <c r="LYL69" s="497"/>
      <c r="LYM69" s="497"/>
      <c r="LYN69" s="497"/>
      <c r="LYO69" s="497"/>
      <c r="LYP69" s="497"/>
      <c r="LYQ69" s="497"/>
      <c r="LYR69" s="497"/>
      <c r="LYS69" s="497"/>
      <c r="LYT69" s="497"/>
      <c r="LYU69" s="497"/>
      <c r="LYV69" s="497"/>
      <c r="LYW69" s="497"/>
      <c r="LYX69" s="497"/>
      <c r="LYY69" s="497"/>
      <c r="LYZ69" s="497"/>
      <c r="LZA69" s="497"/>
      <c r="LZB69" s="497"/>
      <c r="LZC69" s="497"/>
      <c r="LZD69" s="497"/>
      <c r="LZE69" s="497"/>
      <c r="LZF69" s="497"/>
      <c r="LZG69" s="497"/>
      <c r="LZH69" s="497"/>
      <c r="LZI69" s="497"/>
      <c r="LZJ69" s="497"/>
      <c r="LZK69" s="497"/>
      <c r="LZL69" s="497"/>
      <c r="LZM69" s="497"/>
      <c r="LZN69" s="497"/>
      <c r="LZO69" s="497"/>
      <c r="LZP69" s="497"/>
      <c r="LZQ69" s="497"/>
      <c r="LZR69" s="497"/>
      <c r="LZS69" s="497"/>
      <c r="LZT69" s="497"/>
      <c r="LZU69" s="497"/>
      <c r="LZV69" s="497"/>
      <c r="LZW69" s="497"/>
      <c r="LZX69" s="497"/>
      <c r="LZY69" s="497"/>
      <c r="LZZ69" s="497"/>
      <c r="MAA69" s="497"/>
      <c r="MAB69" s="497"/>
      <c r="MAC69" s="497"/>
      <c r="MAD69" s="497"/>
      <c r="MAE69" s="497"/>
      <c r="MAF69" s="497"/>
      <c r="MAG69" s="497"/>
      <c r="MAH69" s="497"/>
      <c r="MAI69" s="497"/>
      <c r="MAJ69" s="497"/>
      <c r="MAK69" s="497"/>
      <c r="MAL69" s="497"/>
      <c r="MAM69" s="497"/>
      <c r="MAN69" s="497"/>
      <c r="MAO69" s="497"/>
      <c r="MAP69" s="497"/>
      <c r="MAQ69" s="497"/>
      <c r="MAR69" s="497"/>
      <c r="MAS69" s="497"/>
      <c r="MAT69" s="497"/>
      <c r="MAU69" s="497"/>
      <c r="MAV69" s="497"/>
      <c r="MAW69" s="497"/>
      <c r="MAX69" s="497"/>
      <c r="MAY69" s="497"/>
      <c r="MAZ69" s="497"/>
      <c r="MBA69" s="497"/>
      <c r="MBB69" s="497"/>
      <c r="MBC69" s="497"/>
      <c r="MBD69" s="497"/>
      <c r="MBE69" s="497"/>
      <c r="MBF69" s="497"/>
      <c r="MBG69" s="497"/>
      <c r="MBH69" s="497"/>
      <c r="MBI69" s="497"/>
      <c r="MBJ69" s="497"/>
      <c r="MBK69" s="497"/>
      <c r="MBL69" s="497"/>
      <c r="MBM69" s="497"/>
      <c r="MBN69" s="497"/>
      <c r="MBO69" s="497"/>
      <c r="MBP69" s="497"/>
      <c r="MBQ69" s="497"/>
      <c r="MBR69" s="497"/>
      <c r="MBS69" s="497"/>
      <c r="MBT69" s="497"/>
      <c r="MBU69" s="497"/>
      <c r="MBV69" s="497"/>
      <c r="MBW69" s="497"/>
      <c r="MBX69" s="497"/>
      <c r="MBY69" s="497"/>
      <c r="MBZ69" s="497"/>
      <c r="MCA69" s="497"/>
      <c r="MCB69" s="497"/>
      <c r="MCC69" s="497"/>
      <c r="MCD69" s="497"/>
      <c r="MCE69" s="497"/>
      <c r="MCF69" s="497"/>
      <c r="MCG69" s="497"/>
      <c r="MCH69" s="497"/>
      <c r="MCI69" s="497"/>
      <c r="MCJ69" s="497"/>
      <c r="MCK69" s="497"/>
      <c r="MCL69" s="497"/>
      <c r="MCM69" s="497"/>
      <c r="MCN69" s="497"/>
      <c r="MCO69" s="497"/>
      <c r="MCP69" s="497"/>
      <c r="MCQ69" s="497"/>
      <c r="MCR69" s="497"/>
      <c r="MCS69" s="497"/>
      <c r="MCT69" s="497"/>
      <c r="MCU69" s="497"/>
      <c r="MCV69" s="497"/>
      <c r="MCW69" s="497"/>
      <c r="MCX69" s="497"/>
      <c r="MCY69" s="497"/>
      <c r="MCZ69" s="497"/>
      <c r="MDA69" s="497"/>
      <c r="MDB69" s="497"/>
      <c r="MDC69" s="497"/>
      <c r="MDD69" s="497"/>
      <c r="MDE69" s="497"/>
      <c r="MDF69" s="497"/>
      <c r="MDG69" s="497"/>
      <c r="MDH69" s="497"/>
      <c r="MDI69" s="497"/>
      <c r="MDJ69" s="497"/>
      <c r="MDK69" s="497"/>
      <c r="MDL69" s="497"/>
      <c r="MDM69" s="497"/>
      <c r="MDN69" s="497"/>
      <c r="MDO69" s="497"/>
      <c r="MDP69" s="497"/>
      <c r="MDQ69" s="497"/>
      <c r="MDR69" s="497"/>
      <c r="MDS69" s="497"/>
      <c r="MDT69" s="497"/>
      <c r="MDU69" s="497"/>
      <c r="MDV69" s="497"/>
      <c r="MDW69" s="497"/>
      <c r="MDX69" s="497"/>
      <c r="MDY69" s="497"/>
      <c r="MDZ69" s="497"/>
      <c r="MEA69" s="497"/>
      <c r="MEB69" s="497"/>
      <c r="MEC69" s="497"/>
      <c r="MED69" s="497"/>
      <c r="MEE69" s="497"/>
      <c r="MEF69" s="497"/>
      <c r="MEG69" s="497"/>
      <c r="MEH69" s="497"/>
      <c r="MEI69" s="497"/>
      <c r="MEJ69" s="497"/>
      <c r="MEK69" s="497"/>
      <c r="MEL69" s="497"/>
      <c r="MEM69" s="497"/>
      <c r="MEN69" s="497"/>
      <c r="MEO69" s="497"/>
      <c r="MEP69" s="497"/>
      <c r="MEQ69" s="497"/>
      <c r="MER69" s="497"/>
      <c r="MES69" s="497"/>
      <c r="MET69" s="497"/>
      <c r="MEU69" s="497"/>
      <c r="MEV69" s="497"/>
      <c r="MEW69" s="497"/>
      <c r="MEX69" s="497"/>
      <c r="MEY69" s="497"/>
      <c r="MEZ69" s="497"/>
      <c r="MFA69" s="497"/>
      <c r="MFB69" s="497"/>
      <c r="MFC69" s="497"/>
      <c r="MFD69" s="497"/>
      <c r="MFE69" s="497"/>
      <c r="MFF69" s="497"/>
      <c r="MFG69" s="497"/>
      <c r="MFH69" s="497"/>
      <c r="MFI69" s="497"/>
      <c r="MFJ69" s="497"/>
      <c r="MFK69" s="497"/>
      <c r="MFL69" s="497"/>
      <c r="MFM69" s="497"/>
      <c r="MFN69" s="497"/>
      <c r="MFO69" s="497"/>
      <c r="MFP69" s="497"/>
      <c r="MFQ69" s="497"/>
      <c r="MFR69" s="497"/>
      <c r="MFS69" s="497"/>
      <c r="MFT69" s="497"/>
      <c r="MFU69" s="497"/>
      <c r="MFV69" s="497"/>
      <c r="MFW69" s="497"/>
      <c r="MFX69" s="497"/>
      <c r="MFY69" s="497"/>
      <c r="MFZ69" s="497"/>
      <c r="MGA69" s="497"/>
      <c r="MGB69" s="497"/>
      <c r="MGC69" s="497"/>
      <c r="MGD69" s="497"/>
      <c r="MGE69" s="497"/>
      <c r="MGF69" s="497"/>
      <c r="MGG69" s="497"/>
      <c r="MGH69" s="497"/>
      <c r="MGI69" s="497"/>
      <c r="MGJ69" s="497"/>
      <c r="MGK69" s="497"/>
      <c r="MGL69" s="497"/>
      <c r="MGM69" s="497"/>
      <c r="MGN69" s="497"/>
      <c r="MGO69" s="497"/>
      <c r="MGP69" s="497"/>
      <c r="MGQ69" s="497"/>
      <c r="MGR69" s="497"/>
      <c r="MGS69" s="497"/>
      <c r="MGT69" s="497"/>
      <c r="MGU69" s="497"/>
      <c r="MGV69" s="497"/>
      <c r="MGW69" s="497"/>
      <c r="MGX69" s="497"/>
      <c r="MGY69" s="497"/>
      <c r="MGZ69" s="497"/>
      <c r="MHA69" s="497"/>
      <c r="MHB69" s="497"/>
      <c r="MHC69" s="497"/>
      <c r="MHD69" s="497"/>
      <c r="MHE69" s="497"/>
      <c r="MHF69" s="497"/>
      <c r="MHG69" s="497"/>
      <c r="MHH69" s="497"/>
      <c r="MHI69" s="497"/>
      <c r="MHJ69" s="497"/>
      <c r="MHK69" s="497"/>
      <c r="MHL69" s="497"/>
      <c r="MHM69" s="497"/>
      <c r="MHN69" s="497"/>
      <c r="MHO69" s="497"/>
      <c r="MHP69" s="497"/>
      <c r="MHQ69" s="497"/>
      <c r="MHR69" s="497"/>
      <c r="MHS69" s="497"/>
      <c r="MHT69" s="497"/>
      <c r="MHU69" s="497"/>
      <c r="MHV69" s="497"/>
      <c r="MHW69" s="497"/>
      <c r="MHX69" s="497"/>
      <c r="MHY69" s="497"/>
      <c r="MHZ69" s="497"/>
      <c r="MIA69" s="497"/>
      <c r="MIB69" s="497"/>
      <c r="MIC69" s="497"/>
      <c r="MID69" s="497"/>
      <c r="MIE69" s="497"/>
      <c r="MIF69" s="497"/>
      <c r="MIG69" s="497"/>
      <c r="MIH69" s="497"/>
      <c r="MII69" s="497"/>
      <c r="MIJ69" s="497"/>
      <c r="MIK69" s="497"/>
      <c r="MIL69" s="497"/>
      <c r="MIM69" s="497"/>
      <c r="MIN69" s="497"/>
      <c r="MIO69" s="497"/>
      <c r="MIP69" s="497"/>
      <c r="MIQ69" s="497"/>
      <c r="MIR69" s="497"/>
      <c r="MIS69" s="497"/>
      <c r="MIT69" s="497"/>
      <c r="MIU69" s="497"/>
      <c r="MIV69" s="497"/>
      <c r="MIW69" s="497"/>
      <c r="MIX69" s="497"/>
      <c r="MIY69" s="497"/>
      <c r="MIZ69" s="497"/>
      <c r="MJA69" s="497"/>
      <c r="MJB69" s="497"/>
      <c r="MJC69" s="497"/>
      <c r="MJD69" s="497"/>
      <c r="MJE69" s="497"/>
      <c r="MJF69" s="497"/>
      <c r="MJG69" s="497"/>
      <c r="MJH69" s="497"/>
      <c r="MJI69" s="497"/>
      <c r="MJJ69" s="497"/>
      <c r="MJK69" s="497"/>
      <c r="MJL69" s="497"/>
      <c r="MJM69" s="497"/>
      <c r="MJN69" s="497"/>
      <c r="MJO69" s="497"/>
      <c r="MJP69" s="497"/>
      <c r="MJQ69" s="497"/>
      <c r="MJR69" s="497"/>
      <c r="MJS69" s="497"/>
      <c r="MJT69" s="497"/>
      <c r="MJU69" s="497"/>
      <c r="MJV69" s="497"/>
      <c r="MJW69" s="497"/>
      <c r="MJX69" s="497"/>
      <c r="MJY69" s="497"/>
      <c r="MJZ69" s="497"/>
      <c r="MKA69" s="497"/>
      <c r="MKB69" s="497"/>
      <c r="MKC69" s="497"/>
      <c r="MKD69" s="497"/>
      <c r="MKE69" s="497"/>
      <c r="MKF69" s="497"/>
      <c r="MKG69" s="497"/>
      <c r="MKH69" s="497"/>
      <c r="MKI69" s="497"/>
      <c r="MKJ69" s="497"/>
      <c r="MKK69" s="497"/>
      <c r="MKL69" s="497"/>
      <c r="MKM69" s="497"/>
      <c r="MKN69" s="497"/>
      <c r="MKO69" s="497"/>
      <c r="MKP69" s="497"/>
      <c r="MKQ69" s="497"/>
      <c r="MKR69" s="497"/>
      <c r="MKS69" s="497"/>
      <c r="MKT69" s="497"/>
      <c r="MKU69" s="497"/>
      <c r="MKV69" s="497"/>
      <c r="MKW69" s="497"/>
      <c r="MKX69" s="497"/>
      <c r="MKY69" s="497"/>
      <c r="MKZ69" s="497"/>
      <c r="MLA69" s="497"/>
      <c r="MLB69" s="497"/>
      <c r="MLC69" s="497"/>
      <c r="MLD69" s="497"/>
      <c r="MLE69" s="497"/>
      <c r="MLF69" s="497"/>
      <c r="MLG69" s="497"/>
      <c r="MLH69" s="497"/>
      <c r="MLI69" s="497"/>
      <c r="MLJ69" s="497"/>
      <c r="MLK69" s="497"/>
      <c r="MLL69" s="497"/>
      <c r="MLM69" s="497"/>
      <c r="MLN69" s="497"/>
      <c r="MLO69" s="497"/>
      <c r="MLP69" s="497"/>
      <c r="MLQ69" s="497"/>
      <c r="MLR69" s="497"/>
      <c r="MLS69" s="497"/>
      <c r="MLT69" s="497"/>
      <c r="MLU69" s="497"/>
      <c r="MLV69" s="497"/>
      <c r="MLW69" s="497"/>
      <c r="MLX69" s="497"/>
      <c r="MLY69" s="497"/>
      <c r="MLZ69" s="497"/>
      <c r="MMA69" s="497"/>
      <c r="MMB69" s="497"/>
      <c r="MMC69" s="497"/>
      <c r="MMD69" s="497"/>
      <c r="MME69" s="497"/>
      <c r="MMF69" s="497"/>
      <c r="MMG69" s="497"/>
      <c r="MMH69" s="497"/>
      <c r="MMI69" s="497"/>
      <c r="MMJ69" s="497"/>
      <c r="MMK69" s="497"/>
      <c r="MML69" s="497"/>
      <c r="MMM69" s="497"/>
      <c r="MMN69" s="497"/>
      <c r="MMO69" s="497"/>
      <c r="MMP69" s="497"/>
      <c r="MMQ69" s="497"/>
      <c r="MMR69" s="497"/>
      <c r="MMS69" s="497"/>
      <c r="MMT69" s="497"/>
      <c r="MMU69" s="497"/>
      <c r="MMV69" s="497"/>
      <c r="MMW69" s="497"/>
      <c r="MMX69" s="497"/>
      <c r="MMY69" s="497"/>
      <c r="MMZ69" s="497"/>
      <c r="MNA69" s="497"/>
      <c r="MNB69" s="497"/>
      <c r="MNC69" s="497"/>
      <c r="MND69" s="497"/>
      <c r="MNE69" s="497"/>
      <c r="MNF69" s="497"/>
      <c r="MNG69" s="497"/>
      <c r="MNH69" s="497"/>
      <c r="MNI69" s="497"/>
      <c r="MNJ69" s="497"/>
      <c r="MNK69" s="497"/>
      <c r="MNL69" s="497"/>
      <c r="MNM69" s="497"/>
      <c r="MNN69" s="497"/>
      <c r="MNO69" s="497"/>
      <c r="MNP69" s="497"/>
      <c r="MNQ69" s="497"/>
      <c r="MNR69" s="497"/>
      <c r="MNS69" s="497"/>
      <c r="MNT69" s="497"/>
      <c r="MNU69" s="497"/>
      <c r="MNV69" s="497"/>
      <c r="MNW69" s="497"/>
      <c r="MNX69" s="497"/>
      <c r="MNY69" s="497"/>
      <c r="MNZ69" s="497"/>
      <c r="MOA69" s="497"/>
      <c r="MOB69" s="497"/>
      <c r="MOC69" s="497"/>
      <c r="MOD69" s="497"/>
      <c r="MOE69" s="497"/>
      <c r="MOF69" s="497"/>
      <c r="MOG69" s="497"/>
      <c r="MOH69" s="497"/>
      <c r="MOI69" s="497"/>
      <c r="MOJ69" s="497"/>
      <c r="MOK69" s="497"/>
      <c r="MOL69" s="497"/>
      <c r="MOM69" s="497"/>
      <c r="MON69" s="497"/>
      <c r="MOO69" s="497"/>
      <c r="MOP69" s="497"/>
      <c r="MOQ69" s="497"/>
      <c r="MOR69" s="497"/>
      <c r="MOS69" s="497"/>
      <c r="MOT69" s="497"/>
      <c r="MOU69" s="497"/>
      <c r="MOV69" s="497"/>
      <c r="MOW69" s="497"/>
      <c r="MOX69" s="497"/>
      <c r="MOY69" s="497"/>
      <c r="MOZ69" s="497"/>
      <c r="MPA69" s="497"/>
      <c r="MPB69" s="497"/>
      <c r="MPC69" s="497"/>
      <c r="MPD69" s="497"/>
      <c r="MPE69" s="497"/>
      <c r="MPF69" s="497"/>
      <c r="MPG69" s="497"/>
      <c r="MPH69" s="497"/>
      <c r="MPI69" s="497"/>
      <c r="MPJ69" s="497"/>
      <c r="MPK69" s="497"/>
      <c r="MPL69" s="497"/>
      <c r="MPM69" s="497"/>
      <c r="MPN69" s="497"/>
      <c r="MPO69" s="497"/>
      <c r="MPP69" s="497"/>
      <c r="MPQ69" s="497"/>
      <c r="MPR69" s="497"/>
      <c r="MPS69" s="497"/>
      <c r="MPT69" s="497"/>
      <c r="MPU69" s="497"/>
      <c r="MPV69" s="497"/>
      <c r="MPW69" s="497"/>
      <c r="MPX69" s="497"/>
      <c r="MPY69" s="497"/>
      <c r="MPZ69" s="497"/>
      <c r="MQA69" s="497"/>
      <c r="MQB69" s="497"/>
      <c r="MQC69" s="497"/>
      <c r="MQD69" s="497"/>
      <c r="MQE69" s="497"/>
      <c r="MQF69" s="497"/>
      <c r="MQG69" s="497"/>
      <c r="MQH69" s="497"/>
      <c r="MQI69" s="497"/>
      <c r="MQJ69" s="497"/>
      <c r="MQK69" s="497"/>
      <c r="MQL69" s="497"/>
      <c r="MQM69" s="497"/>
      <c r="MQN69" s="497"/>
      <c r="MQO69" s="497"/>
      <c r="MQP69" s="497"/>
      <c r="MQQ69" s="497"/>
      <c r="MQR69" s="497"/>
      <c r="MQS69" s="497"/>
      <c r="MQT69" s="497"/>
      <c r="MQU69" s="497"/>
      <c r="MQV69" s="497"/>
      <c r="MQW69" s="497"/>
      <c r="MQX69" s="497"/>
      <c r="MQY69" s="497"/>
      <c r="MQZ69" s="497"/>
      <c r="MRA69" s="497"/>
      <c r="MRB69" s="497"/>
      <c r="MRC69" s="497"/>
      <c r="MRD69" s="497"/>
      <c r="MRE69" s="497"/>
      <c r="MRF69" s="497"/>
      <c r="MRG69" s="497"/>
      <c r="MRH69" s="497"/>
      <c r="MRI69" s="497"/>
      <c r="MRJ69" s="497"/>
      <c r="MRK69" s="497"/>
      <c r="MRL69" s="497"/>
      <c r="MRM69" s="497"/>
      <c r="MRN69" s="497"/>
      <c r="MRO69" s="497"/>
      <c r="MRP69" s="497"/>
      <c r="MRQ69" s="497"/>
      <c r="MRR69" s="497"/>
      <c r="MRS69" s="497"/>
      <c r="MRT69" s="497"/>
      <c r="MRU69" s="497"/>
      <c r="MRV69" s="497"/>
      <c r="MRW69" s="497"/>
      <c r="MRX69" s="497"/>
      <c r="MRY69" s="497"/>
      <c r="MRZ69" s="497"/>
      <c r="MSA69" s="497"/>
      <c r="MSB69" s="497"/>
      <c r="MSC69" s="497"/>
      <c r="MSD69" s="497"/>
      <c r="MSE69" s="497"/>
      <c r="MSF69" s="497"/>
      <c r="MSG69" s="497"/>
      <c r="MSH69" s="497"/>
      <c r="MSI69" s="497"/>
      <c r="MSJ69" s="497"/>
      <c r="MSK69" s="497"/>
      <c r="MSL69" s="497"/>
      <c r="MSM69" s="497"/>
      <c r="MSN69" s="497"/>
      <c r="MSO69" s="497"/>
      <c r="MSP69" s="497"/>
      <c r="MSQ69" s="497"/>
      <c r="MSR69" s="497"/>
      <c r="MSS69" s="497"/>
      <c r="MST69" s="497"/>
      <c r="MSU69" s="497"/>
      <c r="MSV69" s="497"/>
      <c r="MSW69" s="497"/>
      <c r="MSX69" s="497"/>
      <c r="MSY69" s="497"/>
      <c r="MSZ69" s="497"/>
      <c r="MTA69" s="497"/>
      <c r="MTB69" s="497"/>
      <c r="MTC69" s="497"/>
      <c r="MTD69" s="497"/>
      <c r="MTE69" s="497"/>
      <c r="MTF69" s="497"/>
      <c r="MTG69" s="497"/>
      <c r="MTH69" s="497"/>
      <c r="MTI69" s="497"/>
      <c r="MTJ69" s="497"/>
      <c r="MTK69" s="497"/>
      <c r="MTL69" s="497"/>
      <c r="MTM69" s="497"/>
      <c r="MTN69" s="497"/>
      <c r="MTO69" s="497"/>
      <c r="MTP69" s="497"/>
      <c r="MTQ69" s="497"/>
      <c r="MTR69" s="497"/>
      <c r="MTS69" s="497"/>
      <c r="MTT69" s="497"/>
      <c r="MTU69" s="497"/>
      <c r="MTV69" s="497"/>
      <c r="MTW69" s="497"/>
      <c r="MTX69" s="497"/>
      <c r="MTY69" s="497"/>
      <c r="MTZ69" s="497"/>
      <c r="MUA69" s="497"/>
      <c r="MUB69" s="497"/>
      <c r="MUC69" s="497"/>
      <c r="MUD69" s="497"/>
      <c r="MUE69" s="497"/>
      <c r="MUF69" s="497"/>
      <c r="MUG69" s="497"/>
      <c r="MUH69" s="497"/>
      <c r="MUI69" s="497"/>
      <c r="MUJ69" s="497"/>
      <c r="MUK69" s="497"/>
      <c r="MUL69" s="497"/>
      <c r="MUM69" s="497"/>
      <c r="MUN69" s="497"/>
      <c r="MUO69" s="497"/>
      <c r="MUP69" s="497"/>
      <c r="MUQ69" s="497"/>
      <c r="MUR69" s="497"/>
      <c r="MUS69" s="497"/>
      <c r="MUT69" s="497"/>
      <c r="MUU69" s="497"/>
      <c r="MUV69" s="497"/>
      <c r="MUW69" s="497"/>
      <c r="MUX69" s="497"/>
      <c r="MUY69" s="497"/>
      <c r="MUZ69" s="497"/>
      <c r="MVA69" s="497"/>
      <c r="MVB69" s="497"/>
      <c r="MVC69" s="497"/>
      <c r="MVD69" s="497"/>
      <c r="MVE69" s="497"/>
      <c r="MVF69" s="497"/>
      <c r="MVG69" s="497"/>
      <c r="MVH69" s="497"/>
      <c r="MVI69" s="497"/>
      <c r="MVJ69" s="497"/>
      <c r="MVK69" s="497"/>
      <c r="MVL69" s="497"/>
      <c r="MVM69" s="497"/>
      <c r="MVN69" s="497"/>
      <c r="MVO69" s="497"/>
      <c r="MVP69" s="497"/>
      <c r="MVQ69" s="497"/>
      <c r="MVR69" s="497"/>
      <c r="MVS69" s="497"/>
      <c r="MVT69" s="497"/>
      <c r="MVU69" s="497"/>
      <c r="MVV69" s="497"/>
      <c r="MVW69" s="497"/>
      <c r="MVX69" s="497"/>
      <c r="MVY69" s="497"/>
      <c r="MVZ69" s="497"/>
      <c r="MWA69" s="497"/>
      <c r="MWB69" s="497"/>
      <c r="MWC69" s="497"/>
      <c r="MWD69" s="497"/>
      <c r="MWE69" s="497"/>
      <c r="MWF69" s="497"/>
      <c r="MWG69" s="497"/>
      <c r="MWH69" s="497"/>
      <c r="MWI69" s="497"/>
      <c r="MWJ69" s="497"/>
      <c r="MWK69" s="497"/>
      <c r="MWL69" s="497"/>
      <c r="MWM69" s="497"/>
      <c r="MWN69" s="497"/>
      <c r="MWO69" s="497"/>
      <c r="MWP69" s="497"/>
      <c r="MWQ69" s="497"/>
      <c r="MWR69" s="497"/>
      <c r="MWS69" s="497"/>
      <c r="MWT69" s="497"/>
      <c r="MWU69" s="497"/>
      <c r="MWV69" s="497"/>
      <c r="MWW69" s="497"/>
      <c r="MWX69" s="497"/>
      <c r="MWY69" s="497"/>
      <c r="MWZ69" s="497"/>
      <c r="MXA69" s="497"/>
      <c r="MXB69" s="497"/>
      <c r="MXC69" s="497"/>
      <c r="MXD69" s="497"/>
      <c r="MXE69" s="497"/>
      <c r="MXF69" s="497"/>
      <c r="MXG69" s="497"/>
      <c r="MXH69" s="497"/>
      <c r="MXI69" s="497"/>
      <c r="MXJ69" s="497"/>
      <c r="MXK69" s="497"/>
      <c r="MXL69" s="497"/>
      <c r="MXM69" s="497"/>
      <c r="MXN69" s="497"/>
      <c r="MXO69" s="497"/>
      <c r="MXP69" s="497"/>
      <c r="MXQ69" s="497"/>
      <c r="MXR69" s="497"/>
      <c r="MXS69" s="497"/>
      <c r="MXT69" s="497"/>
      <c r="MXU69" s="497"/>
      <c r="MXV69" s="497"/>
      <c r="MXW69" s="497"/>
      <c r="MXX69" s="497"/>
      <c r="MXY69" s="497"/>
      <c r="MXZ69" s="497"/>
      <c r="MYA69" s="497"/>
      <c r="MYB69" s="497"/>
      <c r="MYC69" s="497"/>
      <c r="MYD69" s="497"/>
      <c r="MYE69" s="497"/>
      <c r="MYF69" s="497"/>
      <c r="MYG69" s="497"/>
      <c r="MYH69" s="497"/>
      <c r="MYI69" s="497"/>
      <c r="MYJ69" s="497"/>
      <c r="MYK69" s="497"/>
      <c r="MYL69" s="497"/>
      <c r="MYM69" s="497"/>
      <c r="MYN69" s="497"/>
      <c r="MYO69" s="497"/>
      <c r="MYP69" s="497"/>
      <c r="MYQ69" s="497"/>
      <c r="MYR69" s="497"/>
      <c r="MYS69" s="497"/>
      <c r="MYT69" s="497"/>
      <c r="MYU69" s="497"/>
      <c r="MYV69" s="497"/>
      <c r="MYW69" s="497"/>
      <c r="MYX69" s="497"/>
      <c r="MYY69" s="497"/>
      <c r="MYZ69" s="497"/>
      <c r="MZA69" s="497"/>
      <c r="MZB69" s="497"/>
      <c r="MZC69" s="497"/>
      <c r="MZD69" s="497"/>
      <c r="MZE69" s="497"/>
      <c r="MZF69" s="497"/>
      <c r="MZG69" s="497"/>
      <c r="MZH69" s="497"/>
      <c r="MZI69" s="497"/>
      <c r="MZJ69" s="497"/>
      <c r="MZK69" s="497"/>
      <c r="MZL69" s="497"/>
      <c r="MZM69" s="497"/>
      <c r="MZN69" s="497"/>
      <c r="MZO69" s="497"/>
      <c r="MZP69" s="497"/>
      <c r="MZQ69" s="497"/>
      <c r="MZR69" s="497"/>
      <c r="MZS69" s="497"/>
      <c r="MZT69" s="497"/>
      <c r="MZU69" s="497"/>
      <c r="MZV69" s="497"/>
      <c r="MZW69" s="497"/>
      <c r="MZX69" s="497"/>
      <c r="MZY69" s="497"/>
      <c r="MZZ69" s="497"/>
      <c r="NAA69" s="497"/>
      <c r="NAB69" s="497"/>
      <c r="NAC69" s="497"/>
      <c r="NAD69" s="497"/>
      <c r="NAE69" s="497"/>
      <c r="NAF69" s="497"/>
      <c r="NAG69" s="497"/>
      <c r="NAH69" s="497"/>
      <c r="NAI69" s="497"/>
      <c r="NAJ69" s="497"/>
      <c r="NAK69" s="497"/>
      <c r="NAL69" s="497"/>
      <c r="NAM69" s="497"/>
      <c r="NAN69" s="497"/>
      <c r="NAO69" s="497"/>
      <c r="NAP69" s="497"/>
      <c r="NAQ69" s="497"/>
      <c r="NAR69" s="497"/>
      <c r="NAS69" s="497"/>
      <c r="NAT69" s="497"/>
      <c r="NAU69" s="497"/>
      <c r="NAV69" s="497"/>
      <c r="NAW69" s="497"/>
      <c r="NAX69" s="497"/>
      <c r="NAY69" s="497"/>
      <c r="NAZ69" s="497"/>
      <c r="NBA69" s="497"/>
      <c r="NBB69" s="497"/>
      <c r="NBC69" s="497"/>
      <c r="NBD69" s="497"/>
      <c r="NBE69" s="497"/>
      <c r="NBF69" s="497"/>
      <c r="NBG69" s="497"/>
      <c r="NBH69" s="497"/>
      <c r="NBI69" s="497"/>
      <c r="NBJ69" s="497"/>
      <c r="NBK69" s="497"/>
      <c r="NBL69" s="497"/>
      <c r="NBM69" s="497"/>
      <c r="NBN69" s="497"/>
      <c r="NBO69" s="497"/>
      <c r="NBP69" s="497"/>
      <c r="NBQ69" s="497"/>
      <c r="NBR69" s="497"/>
      <c r="NBS69" s="497"/>
      <c r="NBT69" s="497"/>
      <c r="NBU69" s="497"/>
      <c r="NBV69" s="497"/>
      <c r="NBW69" s="497"/>
      <c r="NBX69" s="497"/>
      <c r="NBY69" s="497"/>
      <c r="NBZ69" s="497"/>
      <c r="NCA69" s="497"/>
      <c r="NCB69" s="497"/>
      <c r="NCC69" s="497"/>
      <c r="NCD69" s="497"/>
      <c r="NCE69" s="497"/>
      <c r="NCF69" s="497"/>
      <c r="NCG69" s="497"/>
      <c r="NCH69" s="497"/>
      <c r="NCI69" s="497"/>
      <c r="NCJ69" s="497"/>
      <c r="NCK69" s="497"/>
      <c r="NCL69" s="497"/>
      <c r="NCM69" s="497"/>
      <c r="NCN69" s="497"/>
      <c r="NCO69" s="497"/>
      <c r="NCP69" s="497"/>
      <c r="NCQ69" s="497"/>
      <c r="NCR69" s="497"/>
      <c r="NCS69" s="497"/>
      <c r="NCT69" s="497"/>
      <c r="NCU69" s="497"/>
      <c r="NCV69" s="497"/>
      <c r="NCW69" s="497"/>
      <c r="NCX69" s="497"/>
      <c r="NCY69" s="497"/>
      <c r="NCZ69" s="497"/>
      <c r="NDA69" s="497"/>
      <c r="NDB69" s="497"/>
      <c r="NDC69" s="497"/>
      <c r="NDD69" s="497"/>
      <c r="NDE69" s="497"/>
      <c r="NDF69" s="497"/>
      <c r="NDG69" s="497"/>
      <c r="NDH69" s="497"/>
      <c r="NDI69" s="497"/>
      <c r="NDJ69" s="497"/>
      <c r="NDK69" s="497"/>
      <c r="NDL69" s="497"/>
      <c r="NDM69" s="497"/>
      <c r="NDN69" s="497"/>
      <c r="NDO69" s="497"/>
      <c r="NDP69" s="497"/>
      <c r="NDQ69" s="497"/>
      <c r="NDR69" s="497"/>
      <c r="NDS69" s="497"/>
      <c r="NDT69" s="497"/>
      <c r="NDU69" s="497"/>
      <c r="NDV69" s="497"/>
      <c r="NDW69" s="497"/>
      <c r="NDX69" s="497"/>
      <c r="NDY69" s="497"/>
      <c r="NDZ69" s="497"/>
      <c r="NEA69" s="497"/>
      <c r="NEB69" s="497"/>
      <c r="NEC69" s="497"/>
      <c r="NED69" s="497"/>
      <c r="NEE69" s="497"/>
      <c r="NEF69" s="497"/>
      <c r="NEG69" s="497"/>
      <c r="NEH69" s="497"/>
      <c r="NEI69" s="497"/>
      <c r="NEJ69" s="497"/>
      <c r="NEK69" s="497"/>
      <c r="NEL69" s="497"/>
      <c r="NEM69" s="497"/>
      <c r="NEN69" s="497"/>
      <c r="NEO69" s="497"/>
      <c r="NEP69" s="497"/>
      <c r="NEQ69" s="497"/>
      <c r="NER69" s="497"/>
      <c r="NES69" s="497"/>
      <c r="NET69" s="497"/>
      <c r="NEU69" s="497"/>
      <c r="NEV69" s="497"/>
      <c r="NEW69" s="497"/>
      <c r="NEX69" s="497"/>
      <c r="NEY69" s="497"/>
      <c r="NEZ69" s="497"/>
      <c r="NFA69" s="497"/>
      <c r="NFB69" s="497"/>
      <c r="NFC69" s="497"/>
      <c r="NFD69" s="497"/>
      <c r="NFE69" s="497"/>
      <c r="NFF69" s="497"/>
      <c r="NFG69" s="497"/>
      <c r="NFH69" s="497"/>
      <c r="NFI69" s="497"/>
      <c r="NFJ69" s="497"/>
      <c r="NFK69" s="497"/>
      <c r="NFL69" s="497"/>
      <c r="NFM69" s="497"/>
      <c r="NFN69" s="497"/>
      <c r="NFO69" s="497"/>
      <c r="NFP69" s="497"/>
      <c r="NFQ69" s="497"/>
      <c r="NFR69" s="497"/>
      <c r="NFS69" s="497"/>
      <c r="NFT69" s="497"/>
      <c r="NFU69" s="497"/>
      <c r="NFV69" s="497"/>
      <c r="NFW69" s="497"/>
      <c r="NFX69" s="497"/>
      <c r="NFY69" s="497"/>
      <c r="NFZ69" s="497"/>
      <c r="NGA69" s="497"/>
      <c r="NGB69" s="497"/>
      <c r="NGC69" s="497"/>
      <c r="NGD69" s="497"/>
      <c r="NGE69" s="497"/>
      <c r="NGF69" s="497"/>
      <c r="NGG69" s="497"/>
      <c r="NGH69" s="497"/>
      <c r="NGI69" s="497"/>
      <c r="NGJ69" s="497"/>
      <c r="NGK69" s="497"/>
      <c r="NGL69" s="497"/>
      <c r="NGM69" s="497"/>
      <c r="NGN69" s="497"/>
      <c r="NGO69" s="497"/>
      <c r="NGP69" s="497"/>
      <c r="NGQ69" s="497"/>
      <c r="NGR69" s="497"/>
      <c r="NGS69" s="497"/>
      <c r="NGT69" s="497"/>
      <c r="NGU69" s="497"/>
      <c r="NGV69" s="497"/>
      <c r="NGW69" s="497"/>
      <c r="NGX69" s="497"/>
      <c r="NGY69" s="497"/>
      <c r="NGZ69" s="497"/>
      <c r="NHA69" s="497"/>
      <c r="NHB69" s="497"/>
      <c r="NHC69" s="497"/>
      <c r="NHD69" s="497"/>
      <c r="NHE69" s="497"/>
      <c r="NHF69" s="497"/>
      <c r="NHG69" s="497"/>
      <c r="NHH69" s="497"/>
      <c r="NHI69" s="497"/>
      <c r="NHJ69" s="497"/>
      <c r="NHK69" s="497"/>
      <c r="NHL69" s="497"/>
      <c r="NHM69" s="497"/>
      <c r="NHN69" s="497"/>
      <c r="NHO69" s="497"/>
      <c r="NHP69" s="497"/>
      <c r="NHQ69" s="497"/>
      <c r="NHR69" s="497"/>
      <c r="NHS69" s="497"/>
      <c r="NHT69" s="497"/>
      <c r="NHU69" s="497"/>
      <c r="NHV69" s="497"/>
      <c r="NHW69" s="497"/>
      <c r="NHX69" s="497"/>
      <c r="NHY69" s="497"/>
      <c r="NHZ69" s="497"/>
      <c r="NIA69" s="497"/>
      <c r="NIB69" s="497"/>
      <c r="NIC69" s="497"/>
      <c r="NID69" s="497"/>
      <c r="NIE69" s="497"/>
      <c r="NIF69" s="497"/>
      <c r="NIG69" s="497"/>
      <c r="NIH69" s="497"/>
      <c r="NII69" s="497"/>
      <c r="NIJ69" s="497"/>
      <c r="NIK69" s="497"/>
      <c r="NIL69" s="497"/>
      <c r="NIM69" s="497"/>
      <c r="NIN69" s="497"/>
      <c r="NIO69" s="497"/>
      <c r="NIP69" s="497"/>
      <c r="NIQ69" s="497"/>
      <c r="NIR69" s="497"/>
      <c r="NIS69" s="497"/>
      <c r="NIT69" s="497"/>
      <c r="NIU69" s="497"/>
      <c r="NIV69" s="497"/>
      <c r="NIW69" s="497"/>
      <c r="NIX69" s="497"/>
      <c r="NIY69" s="497"/>
      <c r="NIZ69" s="497"/>
      <c r="NJA69" s="497"/>
      <c r="NJB69" s="497"/>
      <c r="NJC69" s="497"/>
      <c r="NJD69" s="497"/>
      <c r="NJE69" s="497"/>
      <c r="NJF69" s="497"/>
      <c r="NJG69" s="497"/>
      <c r="NJH69" s="497"/>
      <c r="NJI69" s="497"/>
      <c r="NJJ69" s="497"/>
      <c r="NJK69" s="497"/>
      <c r="NJL69" s="497"/>
      <c r="NJM69" s="497"/>
      <c r="NJN69" s="497"/>
      <c r="NJO69" s="497"/>
      <c r="NJP69" s="497"/>
      <c r="NJQ69" s="497"/>
      <c r="NJR69" s="497"/>
      <c r="NJS69" s="497"/>
      <c r="NJT69" s="497"/>
      <c r="NJU69" s="497"/>
      <c r="NJV69" s="497"/>
      <c r="NJW69" s="497"/>
      <c r="NJX69" s="497"/>
      <c r="NJY69" s="497"/>
      <c r="NJZ69" s="497"/>
      <c r="NKA69" s="497"/>
      <c r="NKB69" s="497"/>
      <c r="NKC69" s="497"/>
      <c r="NKD69" s="497"/>
      <c r="NKE69" s="497"/>
      <c r="NKF69" s="497"/>
      <c r="NKG69" s="497"/>
      <c r="NKH69" s="497"/>
      <c r="NKI69" s="497"/>
      <c r="NKJ69" s="497"/>
      <c r="NKK69" s="497"/>
      <c r="NKL69" s="497"/>
      <c r="NKM69" s="497"/>
      <c r="NKN69" s="497"/>
      <c r="NKO69" s="497"/>
      <c r="NKP69" s="497"/>
      <c r="NKQ69" s="497"/>
      <c r="NKR69" s="497"/>
      <c r="NKS69" s="497"/>
      <c r="NKT69" s="497"/>
      <c r="NKU69" s="497"/>
      <c r="NKV69" s="497"/>
      <c r="NKW69" s="497"/>
      <c r="NKX69" s="497"/>
      <c r="NKY69" s="497"/>
      <c r="NKZ69" s="497"/>
      <c r="NLA69" s="497"/>
      <c r="NLB69" s="497"/>
      <c r="NLC69" s="497"/>
      <c r="NLD69" s="497"/>
      <c r="NLE69" s="497"/>
      <c r="NLF69" s="497"/>
      <c r="NLG69" s="497"/>
      <c r="NLH69" s="497"/>
      <c r="NLI69" s="497"/>
      <c r="NLJ69" s="497"/>
      <c r="NLK69" s="497"/>
      <c r="NLL69" s="497"/>
      <c r="NLM69" s="497"/>
      <c r="NLN69" s="497"/>
      <c r="NLO69" s="497"/>
      <c r="NLP69" s="497"/>
      <c r="NLQ69" s="497"/>
      <c r="NLR69" s="497"/>
      <c r="NLS69" s="497"/>
      <c r="NLT69" s="497"/>
      <c r="NLU69" s="497"/>
      <c r="NLV69" s="497"/>
      <c r="NLW69" s="497"/>
      <c r="NLX69" s="497"/>
      <c r="NLY69" s="497"/>
      <c r="NLZ69" s="497"/>
      <c r="NMA69" s="497"/>
      <c r="NMB69" s="497"/>
      <c r="NMC69" s="497"/>
      <c r="NMD69" s="497"/>
      <c r="NME69" s="497"/>
      <c r="NMF69" s="497"/>
      <c r="NMG69" s="497"/>
      <c r="NMH69" s="497"/>
      <c r="NMI69" s="497"/>
      <c r="NMJ69" s="497"/>
      <c r="NMK69" s="497"/>
      <c r="NML69" s="497"/>
      <c r="NMM69" s="497"/>
      <c r="NMN69" s="497"/>
      <c r="NMO69" s="497"/>
      <c r="NMP69" s="497"/>
      <c r="NMQ69" s="497"/>
      <c r="NMR69" s="497"/>
      <c r="NMS69" s="497"/>
      <c r="NMT69" s="497"/>
      <c r="NMU69" s="497"/>
      <c r="NMV69" s="497"/>
      <c r="NMW69" s="497"/>
      <c r="NMX69" s="497"/>
      <c r="NMY69" s="497"/>
      <c r="NMZ69" s="497"/>
      <c r="NNA69" s="497"/>
      <c r="NNB69" s="497"/>
      <c r="NNC69" s="497"/>
      <c r="NND69" s="497"/>
      <c r="NNE69" s="497"/>
      <c r="NNF69" s="497"/>
      <c r="NNG69" s="497"/>
      <c r="NNH69" s="497"/>
      <c r="NNI69" s="497"/>
      <c r="NNJ69" s="497"/>
      <c r="NNK69" s="497"/>
      <c r="NNL69" s="497"/>
      <c r="NNM69" s="497"/>
      <c r="NNN69" s="497"/>
      <c r="NNO69" s="497"/>
      <c r="NNP69" s="497"/>
      <c r="NNQ69" s="497"/>
      <c r="NNR69" s="497"/>
      <c r="NNS69" s="497"/>
      <c r="NNT69" s="497"/>
      <c r="NNU69" s="497"/>
      <c r="NNV69" s="497"/>
      <c r="NNW69" s="497"/>
      <c r="NNX69" s="497"/>
      <c r="NNY69" s="497"/>
      <c r="NNZ69" s="497"/>
      <c r="NOA69" s="497"/>
      <c r="NOB69" s="497"/>
      <c r="NOC69" s="497"/>
      <c r="NOD69" s="497"/>
      <c r="NOE69" s="497"/>
      <c r="NOF69" s="497"/>
      <c r="NOG69" s="497"/>
      <c r="NOH69" s="497"/>
      <c r="NOI69" s="497"/>
      <c r="NOJ69" s="497"/>
      <c r="NOK69" s="497"/>
      <c r="NOL69" s="497"/>
      <c r="NOM69" s="497"/>
      <c r="NON69" s="497"/>
      <c r="NOO69" s="497"/>
      <c r="NOP69" s="497"/>
      <c r="NOQ69" s="497"/>
      <c r="NOR69" s="497"/>
      <c r="NOS69" s="497"/>
      <c r="NOT69" s="497"/>
      <c r="NOU69" s="497"/>
      <c r="NOV69" s="497"/>
      <c r="NOW69" s="497"/>
      <c r="NOX69" s="497"/>
      <c r="NOY69" s="497"/>
      <c r="NOZ69" s="497"/>
      <c r="NPA69" s="497"/>
      <c r="NPB69" s="497"/>
      <c r="NPC69" s="497"/>
      <c r="NPD69" s="497"/>
      <c r="NPE69" s="497"/>
      <c r="NPF69" s="497"/>
      <c r="NPG69" s="497"/>
      <c r="NPH69" s="497"/>
      <c r="NPI69" s="497"/>
      <c r="NPJ69" s="497"/>
      <c r="NPK69" s="497"/>
      <c r="NPL69" s="497"/>
      <c r="NPM69" s="497"/>
      <c r="NPN69" s="497"/>
      <c r="NPO69" s="497"/>
      <c r="NPP69" s="497"/>
      <c r="NPQ69" s="497"/>
      <c r="NPR69" s="497"/>
      <c r="NPS69" s="497"/>
      <c r="NPT69" s="497"/>
      <c r="NPU69" s="497"/>
      <c r="NPV69" s="497"/>
      <c r="NPW69" s="497"/>
      <c r="NPX69" s="497"/>
      <c r="NPY69" s="497"/>
      <c r="NPZ69" s="497"/>
      <c r="NQA69" s="497"/>
      <c r="NQB69" s="497"/>
      <c r="NQC69" s="497"/>
      <c r="NQD69" s="497"/>
      <c r="NQE69" s="497"/>
      <c r="NQF69" s="497"/>
      <c r="NQG69" s="497"/>
      <c r="NQH69" s="497"/>
      <c r="NQI69" s="497"/>
      <c r="NQJ69" s="497"/>
      <c r="NQK69" s="497"/>
      <c r="NQL69" s="497"/>
      <c r="NQM69" s="497"/>
      <c r="NQN69" s="497"/>
      <c r="NQO69" s="497"/>
      <c r="NQP69" s="497"/>
      <c r="NQQ69" s="497"/>
      <c r="NQR69" s="497"/>
      <c r="NQS69" s="497"/>
      <c r="NQT69" s="497"/>
      <c r="NQU69" s="497"/>
      <c r="NQV69" s="497"/>
      <c r="NQW69" s="497"/>
      <c r="NQX69" s="497"/>
      <c r="NQY69" s="497"/>
      <c r="NQZ69" s="497"/>
      <c r="NRA69" s="497"/>
      <c r="NRB69" s="497"/>
      <c r="NRC69" s="497"/>
      <c r="NRD69" s="497"/>
      <c r="NRE69" s="497"/>
      <c r="NRF69" s="497"/>
      <c r="NRG69" s="497"/>
      <c r="NRH69" s="497"/>
      <c r="NRI69" s="497"/>
      <c r="NRJ69" s="497"/>
      <c r="NRK69" s="497"/>
      <c r="NRL69" s="497"/>
      <c r="NRM69" s="497"/>
      <c r="NRN69" s="497"/>
      <c r="NRO69" s="497"/>
      <c r="NRP69" s="497"/>
      <c r="NRQ69" s="497"/>
      <c r="NRR69" s="497"/>
      <c r="NRS69" s="497"/>
      <c r="NRT69" s="497"/>
      <c r="NRU69" s="497"/>
      <c r="NRV69" s="497"/>
      <c r="NRW69" s="497"/>
      <c r="NRX69" s="497"/>
      <c r="NRY69" s="497"/>
      <c r="NRZ69" s="497"/>
      <c r="NSA69" s="497"/>
      <c r="NSB69" s="497"/>
      <c r="NSC69" s="497"/>
      <c r="NSD69" s="497"/>
      <c r="NSE69" s="497"/>
      <c r="NSF69" s="497"/>
      <c r="NSG69" s="497"/>
      <c r="NSH69" s="497"/>
      <c r="NSI69" s="497"/>
      <c r="NSJ69" s="497"/>
      <c r="NSK69" s="497"/>
      <c r="NSL69" s="497"/>
      <c r="NSM69" s="497"/>
      <c r="NSN69" s="497"/>
      <c r="NSO69" s="497"/>
      <c r="NSP69" s="497"/>
      <c r="NSQ69" s="497"/>
      <c r="NSR69" s="497"/>
      <c r="NSS69" s="497"/>
      <c r="NST69" s="497"/>
      <c r="NSU69" s="497"/>
      <c r="NSV69" s="497"/>
      <c r="NSW69" s="497"/>
      <c r="NSX69" s="497"/>
      <c r="NSY69" s="497"/>
      <c r="NSZ69" s="497"/>
      <c r="NTA69" s="497"/>
      <c r="NTB69" s="497"/>
      <c r="NTC69" s="497"/>
      <c r="NTD69" s="497"/>
      <c r="NTE69" s="497"/>
      <c r="NTF69" s="497"/>
      <c r="NTG69" s="497"/>
      <c r="NTH69" s="497"/>
      <c r="NTI69" s="497"/>
      <c r="NTJ69" s="497"/>
      <c r="NTK69" s="497"/>
      <c r="NTL69" s="497"/>
      <c r="NTM69" s="497"/>
      <c r="NTN69" s="497"/>
      <c r="NTO69" s="497"/>
      <c r="NTP69" s="497"/>
      <c r="NTQ69" s="497"/>
      <c r="NTR69" s="497"/>
      <c r="NTS69" s="497"/>
      <c r="NTT69" s="497"/>
      <c r="NTU69" s="497"/>
      <c r="NTV69" s="497"/>
      <c r="NTW69" s="497"/>
      <c r="NTX69" s="497"/>
      <c r="NTY69" s="497"/>
      <c r="NTZ69" s="497"/>
      <c r="NUA69" s="497"/>
      <c r="NUB69" s="497"/>
      <c r="NUC69" s="497"/>
      <c r="NUD69" s="497"/>
      <c r="NUE69" s="497"/>
      <c r="NUF69" s="497"/>
      <c r="NUG69" s="497"/>
      <c r="NUH69" s="497"/>
      <c r="NUI69" s="497"/>
      <c r="NUJ69" s="497"/>
      <c r="NUK69" s="497"/>
      <c r="NUL69" s="497"/>
      <c r="NUM69" s="497"/>
      <c r="NUN69" s="497"/>
      <c r="NUO69" s="497"/>
      <c r="NUP69" s="497"/>
      <c r="NUQ69" s="497"/>
      <c r="NUR69" s="497"/>
      <c r="NUS69" s="497"/>
      <c r="NUT69" s="497"/>
      <c r="NUU69" s="497"/>
      <c r="NUV69" s="497"/>
      <c r="NUW69" s="497"/>
      <c r="NUX69" s="497"/>
      <c r="NUY69" s="497"/>
      <c r="NUZ69" s="497"/>
      <c r="NVA69" s="497"/>
      <c r="NVB69" s="497"/>
      <c r="NVC69" s="497"/>
      <c r="NVD69" s="497"/>
      <c r="NVE69" s="497"/>
      <c r="NVF69" s="497"/>
      <c r="NVG69" s="497"/>
      <c r="NVH69" s="497"/>
      <c r="NVI69" s="497"/>
      <c r="NVJ69" s="497"/>
      <c r="NVK69" s="497"/>
      <c r="NVL69" s="497"/>
      <c r="NVM69" s="497"/>
      <c r="NVN69" s="497"/>
      <c r="NVO69" s="497"/>
      <c r="NVP69" s="497"/>
      <c r="NVQ69" s="497"/>
      <c r="NVR69" s="497"/>
      <c r="NVS69" s="497"/>
      <c r="NVT69" s="497"/>
      <c r="NVU69" s="497"/>
      <c r="NVV69" s="497"/>
      <c r="NVW69" s="497"/>
      <c r="NVX69" s="497"/>
      <c r="NVY69" s="497"/>
      <c r="NVZ69" s="497"/>
      <c r="NWA69" s="497"/>
      <c r="NWB69" s="497"/>
      <c r="NWC69" s="497"/>
      <c r="NWD69" s="497"/>
      <c r="NWE69" s="497"/>
      <c r="NWF69" s="497"/>
      <c r="NWG69" s="497"/>
      <c r="NWH69" s="497"/>
      <c r="NWI69" s="497"/>
      <c r="NWJ69" s="497"/>
      <c r="NWK69" s="497"/>
      <c r="NWL69" s="497"/>
      <c r="NWM69" s="497"/>
      <c r="NWN69" s="497"/>
      <c r="NWO69" s="497"/>
      <c r="NWP69" s="497"/>
      <c r="NWQ69" s="497"/>
      <c r="NWR69" s="497"/>
      <c r="NWS69" s="497"/>
      <c r="NWT69" s="497"/>
      <c r="NWU69" s="497"/>
      <c r="NWV69" s="497"/>
      <c r="NWW69" s="497"/>
      <c r="NWX69" s="497"/>
      <c r="NWY69" s="497"/>
      <c r="NWZ69" s="497"/>
      <c r="NXA69" s="497"/>
      <c r="NXB69" s="497"/>
      <c r="NXC69" s="497"/>
      <c r="NXD69" s="497"/>
      <c r="NXE69" s="497"/>
      <c r="NXF69" s="497"/>
      <c r="NXG69" s="497"/>
      <c r="NXH69" s="497"/>
      <c r="NXI69" s="497"/>
      <c r="NXJ69" s="497"/>
      <c r="NXK69" s="497"/>
      <c r="NXL69" s="497"/>
      <c r="NXM69" s="497"/>
      <c r="NXN69" s="497"/>
      <c r="NXO69" s="497"/>
      <c r="NXP69" s="497"/>
      <c r="NXQ69" s="497"/>
      <c r="NXR69" s="497"/>
      <c r="NXS69" s="497"/>
      <c r="NXT69" s="497"/>
      <c r="NXU69" s="497"/>
      <c r="NXV69" s="497"/>
      <c r="NXW69" s="497"/>
      <c r="NXX69" s="497"/>
      <c r="NXY69" s="497"/>
      <c r="NXZ69" s="497"/>
      <c r="NYA69" s="497"/>
      <c r="NYB69" s="497"/>
      <c r="NYC69" s="497"/>
      <c r="NYD69" s="497"/>
      <c r="NYE69" s="497"/>
      <c r="NYF69" s="497"/>
      <c r="NYG69" s="497"/>
      <c r="NYH69" s="497"/>
      <c r="NYI69" s="497"/>
      <c r="NYJ69" s="497"/>
      <c r="NYK69" s="497"/>
      <c r="NYL69" s="497"/>
      <c r="NYM69" s="497"/>
      <c r="NYN69" s="497"/>
      <c r="NYO69" s="497"/>
      <c r="NYP69" s="497"/>
      <c r="NYQ69" s="497"/>
      <c r="NYR69" s="497"/>
      <c r="NYS69" s="497"/>
      <c r="NYT69" s="497"/>
      <c r="NYU69" s="497"/>
      <c r="NYV69" s="497"/>
      <c r="NYW69" s="497"/>
      <c r="NYX69" s="497"/>
      <c r="NYY69" s="497"/>
      <c r="NYZ69" s="497"/>
      <c r="NZA69" s="497"/>
      <c r="NZB69" s="497"/>
      <c r="NZC69" s="497"/>
      <c r="NZD69" s="497"/>
      <c r="NZE69" s="497"/>
      <c r="NZF69" s="497"/>
      <c r="NZG69" s="497"/>
      <c r="NZH69" s="497"/>
      <c r="NZI69" s="497"/>
      <c r="NZJ69" s="497"/>
      <c r="NZK69" s="497"/>
      <c r="NZL69" s="497"/>
      <c r="NZM69" s="497"/>
      <c r="NZN69" s="497"/>
      <c r="NZO69" s="497"/>
      <c r="NZP69" s="497"/>
      <c r="NZQ69" s="497"/>
      <c r="NZR69" s="497"/>
      <c r="NZS69" s="497"/>
      <c r="NZT69" s="497"/>
      <c r="NZU69" s="497"/>
      <c r="NZV69" s="497"/>
      <c r="NZW69" s="497"/>
      <c r="NZX69" s="497"/>
      <c r="NZY69" s="497"/>
      <c r="NZZ69" s="497"/>
      <c r="OAA69" s="497"/>
      <c r="OAB69" s="497"/>
      <c r="OAC69" s="497"/>
      <c r="OAD69" s="497"/>
      <c r="OAE69" s="497"/>
      <c r="OAF69" s="497"/>
      <c r="OAG69" s="497"/>
      <c r="OAH69" s="497"/>
      <c r="OAI69" s="497"/>
      <c r="OAJ69" s="497"/>
      <c r="OAK69" s="497"/>
      <c r="OAL69" s="497"/>
      <c r="OAM69" s="497"/>
      <c r="OAN69" s="497"/>
      <c r="OAO69" s="497"/>
      <c r="OAP69" s="497"/>
      <c r="OAQ69" s="497"/>
      <c r="OAR69" s="497"/>
      <c r="OAS69" s="497"/>
      <c r="OAT69" s="497"/>
      <c r="OAU69" s="497"/>
      <c r="OAV69" s="497"/>
      <c r="OAW69" s="497"/>
      <c r="OAX69" s="497"/>
      <c r="OAY69" s="497"/>
      <c r="OAZ69" s="497"/>
      <c r="OBA69" s="497"/>
      <c r="OBB69" s="497"/>
      <c r="OBC69" s="497"/>
      <c r="OBD69" s="497"/>
      <c r="OBE69" s="497"/>
      <c r="OBF69" s="497"/>
      <c r="OBG69" s="497"/>
      <c r="OBH69" s="497"/>
      <c r="OBI69" s="497"/>
      <c r="OBJ69" s="497"/>
      <c r="OBK69" s="497"/>
      <c r="OBL69" s="497"/>
      <c r="OBM69" s="497"/>
      <c r="OBN69" s="497"/>
      <c r="OBO69" s="497"/>
      <c r="OBP69" s="497"/>
      <c r="OBQ69" s="497"/>
      <c r="OBR69" s="497"/>
      <c r="OBS69" s="497"/>
      <c r="OBT69" s="497"/>
      <c r="OBU69" s="497"/>
      <c r="OBV69" s="497"/>
      <c r="OBW69" s="497"/>
      <c r="OBX69" s="497"/>
      <c r="OBY69" s="497"/>
      <c r="OBZ69" s="497"/>
      <c r="OCA69" s="497"/>
      <c r="OCB69" s="497"/>
      <c r="OCC69" s="497"/>
      <c r="OCD69" s="497"/>
      <c r="OCE69" s="497"/>
      <c r="OCF69" s="497"/>
      <c r="OCG69" s="497"/>
      <c r="OCH69" s="497"/>
      <c r="OCI69" s="497"/>
      <c r="OCJ69" s="497"/>
      <c r="OCK69" s="497"/>
      <c r="OCL69" s="497"/>
      <c r="OCM69" s="497"/>
      <c r="OCN69" s="497"/>
      <c r="OCO69" s="497"/>
      <c r="OCP69" s="497"/>
      <c r="OCQ69" s="497"/>
      <c r="OCR69" s="497"/>
      <c r="OCS69" s="497"/>
      <c r="OCT69" s="497"/>
      <c r="OCU69" s="497"/>
      <c r="OCV69" s="497"/>
      <c r="OCW69" s="497"/>
      <c r="OCX69" s="497"/>
      <c r="OCY69" s="497"/>
      <c r="OCZ69" s="497"/>
      <c r="ODA69" s="497"/>
      <c r="ODB69" s="497"/>
      <c r="ODC69" s="497"/>
      <c r="ODD69" s="497"/>
      <c r="ODE69" s="497"/>
      <c r="ODF69" s="497"/>
      <c r="ODG69" s="497"/>
      <c r="ODH69" s="497"/>
      <c r="ODI69" s="497"/>
      <c r="ODJ69" s="497"/>
      <c r="ODK69" s="497"/>
      <c r="ODL69" s="497"/>
      <c r="ODM69" s="497"/>
      <c r="ODN69" s="497"/>
      <c r="ODO69" s="497"/>
      <c r="ODP69" s="497"/>
      <c r="ODQ69" s="497"/>
      <c r="ODR69" s="497"/>
      <c r="ODS69" s="497"/>
      <c r="ODT69" s="497"/>
      <c r="ODU69" s="497"/>
      <c r="ODV69" s="497"/>
      <c r="ODW69" s="497"/>
      <c r="ODX69" s="497"/>
      <c r="ODY69" s="497"/>
      <c r="ODZ69" s="497"/>
      <c r="OEA69" s="497"/>
      <c r="OEB69" s="497"/>
      <c r="OEC69" s="497"/>
      <c r="OED69" s="497"/>
      <c r="OEE69" s="497"/>
      <c r="OEF69" s="497"/>
      <c r="OEG69" s="497"/>
      <c r="OEH69" s="497"/>
      <c r="OEI69" s="497"/>
      <c r="OEJ69" s="497"/>
      <c r="OEK69" s="497"/>
      <c r="OEL69" s="497"/>
      <c r="OEM69" s="497"/>
      <c r="OEN69" s="497"/>
      <c r="OEO69" s="497"/>
      <c r="OEP69" s="497"/>
      <c r="OEQ69" s="497"/>
      <c r="OER69" s="497"/>
      <c r="OES69" s="497"/>
      <c r="OET69" s="497"/>
      <c r="OEU69" s="497"/>
      <c r="OEV69" s="497"/>
      <c r="OEW69" s="497"/>
      <c r="OEX69" s="497"/>
      <c r="OEY69" s="497"/>
      <c r="OEZ69" s="497"/>
      <c r="OFA69" s="497"/>
      <c r="OFB69" s="497"/>
      <c r="OFC69" s="497"/>
      <c r="OFD69" s="497"/>
      <c r="OFE69" s="497"/>
      <c r="OFF69" s="497"/>
      <c r="OFG69" s="497"/>
      <c r="OFH69" s="497"/>
      <c r="OFI69" s="497"/>
      <c r="OFJ69" s="497"/>
      <c r="OFK69" s="497"/>
      <c r="OFL69" s="497"/>
      <c r="OFM69" s="497"/>
      <c r="OFN69" s="497"/>
      <c r="OFO69" s="497"/>
      <c r="OFP69" s="497"/>
      <c r="OFQ69" s="497"/>
      <c r="OFR69" s="497"/>
      <c r="OFS69" s="497"/>
      <c r="OFT69" s="497"/>
      <c r="OFU69" s="497"/>
      <c r="OFV69" s="497"/>
      <c r="OFW69" s="497"/>
      <c r="OFX69" s="497"/>
      <c r="OFY69" s="497"/>
      <c r="OFZ69" s="497"/>
      <c r="OGA69" s="497"/>
      <c r="OGB69" s="497"/>
      <c r="OGC69" s="497"/>
      <c r="OGD69" s="497"/>
      <c r="OGE69" s="497"/>
      <c r="OGF69" s="497"/>
      <c r="OGG69" s="497"/>
      <c r="OGH69" s="497"/>
      <c r="OGI69" s="497"/>
      <c r="OGJ69" s="497"/>
      <c r="OGK69" s="497"/>
      <c r="OGL69" s="497"/>
      <c r="OGM69" s="497"/>
      <c r="OGN69" s="497"/>
      <c r="OGO69" s="497"/>
      <c r="OGP69" s="497"/>
      <c r="OGQ69" s="497"/>
      <c r="OGR69" s="497"/>
      <c r="OGS69" s="497"/>
      <c r="OGT69" s="497"/>
      <c r="OGU69" s="497"/>
      <c r="OGV69" s="497"/>
      <c r="OGW69" s="497"/>
      <c r="OGX69" s="497"/>
      <c r="OGY69" s="497"/>
      <c r="OGZ69" s="497"/>
      <c r="OHA69" s="497"/>
      <c r="OHB69" s="497"/>
      <c r="OHC69" s="497"/>
      <c r="OHD69" s="497"/>
      <c r="OHE69" s="497"/>
      <c r="OHF69" s="497"/>
      <c r="OHG69" s="497"/>
      <c r="OHH69" s="497"/>
      <c r="OHI69" s="497"/>
      <c r="OHJ69" s="497"/>
      <c r="OHK69" s="497"/>
      <c r="OHL69" s="497"/>
      <c r="OHM69" s="497"/>
      <c r="OHN69" s="497"/>
      <c r="OHO69" s="497"/>
      <c r="OHP69" s="497"/>
      <c r="OHQ69" s="497"/>
      <c r="OHR69" s="497"/>
      <c r="OHS69" s="497"/>
      <c r="OHT69" s="497"/>
      <c r="OHU69" s="497"/>
      <c r="OHV69" s="497"/>
      <c r="OHW69" s="497"/>
      <c r="OHX69" s="497"/>
      <c r="OHY69" s="497"/>
      <c r="OHZ69" s="497"/>
      <c r="OIA69" s="497"/>
      <c r="OIB69" s="497"/>
      <c r="OIC69" s="497"/>
      <c r="OID69" s="497"/>
      <c r="OIE69" s="497"/>
      <c r="OIF69" s="497"/>
      <c r="OIG69" s="497"/>
      <c r="OIH69" s="497"/>
      <c r="OII69" s="497"/>
      <c r="OIJ69" s="497"/>
      <c r="OIK69" s="497"/>
      <c r="OIL69" s="497"/>
      <c r="OIM69" s="497"/>
      <c r="OIN69" s="497"/>
      <c r="OIO69" s="497"/>
      <c r="OIP69" s="497"/>
      <c r="OIQ69" s="497"/>
      <c r="OIR69" s="497"/>
      <c r="OIS69" s="497"/>
      <c r="OIT69" s="497"/>
      <c r="OIU69" s="497"/>
      <c r="OIV69" s="497"/>
      <c r="OIW69" s="497"/>
      <c r="OIX69" s="497"/>
      <c r="OIY69" s="497"/>
      <c r="OIZ69" s="497"/>
      <c r="OJA69" s="497"/>
      <c r="OJB69" s="497"/>
      <c r="OJC69" s="497"/>
      <c r="OJD69" s="497"/>
      <c r="OJE69" s="497"/>
      <c r="OJF69" s="497"/>
      <c r="OJG69" s="497"/>
      <c r="OJH69" s="497"/>
      <c r="OJI69" s="497"/>
      <c r="OJJ69" s="497"/>
      <c r="OJK69" s="497"/>
      <c r="OJL69" s="497"/>
      <c r="OJM69" s="497"/>
      <c r="OJN69" s="497"/>
      <c r="OJO69" s="497"/>
      <c r="OJP69" s="497"/>
      <c r="OJQ69" s="497"/>
      <c r="OJR69" s="497"/>
      <c r="OJS69" s="497"/>
      <c r="OJT69" s="497"/>
      <c r="OJU69" s="497"/>
      <c r="OJV69" s="497"/>
      <c r="OJW69" s="497"/>
      <c r="OJX69" s="497"/>
      <c r="OJY69" s="497"/>
      <c r="OJZ69" s="497"/>
      <c r="OKA69" s="497"/>
      <c r="OKB69" s="497"/>
      <c r="OKC69" s="497"/>
      <c r="OKD69" s="497"/>
      <c r="OKE69" s="497"/>
      <c r="OKF69" s="497"/>
      <c r="OKG69" s="497"/>
      <c r="OKH69" s="497"/>
      <c r="OKI69" s="497"/>
      <c r="OKJ69" s="497"/>
      <c r="OKK69" s="497"/>
      <c r="OKL69" s="497"/>
      <c r="OKM69" s="497"/>
      <c r="OKN69" s="497"/>
      <c r="OKO69" s="497"/>
      <c r="OKP69" s="497"/>
      <c r="OKQ69" s="497"/>
      <c r="OKR69" s="497"/>
      <c r="OKS69" s="497"/>
      <c r="OKT69" s="497"/>
      <c r="OKU69" s="497"/>
      <c r="OKV69" s="497"/>
      <c r="OKW69" s="497"/>
      <c r="OKX69" s="497"/>
      <c r="OKY69" s="497"/>
      <c r="OKZ69" s="497"/>
      <c r="OLA69" s="497"/>
      <c r="OLB69" s="497"/>
      <c r="OLC69" s="497"/>
      <c r="OLD69" s="497"/>
      <c r="OLE69" s="497"/>
      <c r="OLF69" s="497"/>
      <c r="OLG69" s="497"/>
      <c r="OLH69" s="497"/>
      <c r="OLI69" s="497"/>
      <c r="OLJ69" s="497"/>
      <c r="OLK69" s="497"/>
      <c r="OLL69" s="497"/>
      <c r="OLM69" s="497"/>
      <c r="OLN69" s="497"/>
      <c r="OLO69" s="497"/>
      <c r="OLP69" s="497"/>
      <c r="OLQ69" s="497"/>
      <c r="OLR69" s="497"/>
      <c r="OLS69" s="497"/>
      <c r="OLT69" s="497"/>
      <c r="OLU69" s="497"/>
      <c r="OLV69" s="497"/>
      <c r="OLW69" s="497"/>
      <c r="OLX69" s="497"/>
      <c r="OLY69" s="497"/>
      <c r="OLZ69" s="497"/>
      <c r="OMA69" s="497"/>
      <c r="OMB69" s="497"/>
      <c r="OMC69" s="497"/>
      <c r="OMD69" s="497"/>
      <c r="OME69" s="497"/>
      <c r="OMF69" s="497"/>
      <c r="OMG69" s="497"/>
      <c r="OMH69" s="497"/>
      <c r="OMI69" s="497"/>
      <c r="OMJ69" s="497"/>
      <c r="OMK69" s="497"/>
      <c r="OML69" s="497"/>
      <c r="OMM69" s="497"/>
      <c r="OMN69" s="497"/>
      <c r="OMO69" s="497"/>
      <c r="OMP69" s="497"/>
      <c r="OMQ69" s="497"/>
      <c r="OMR69" s="497"/>
      <c r="OMS69" s="497"/>
      <c r="OMT69" s="497"/>
      <c r="OMU69" s="497"/>
      <c r="OMV69" s="497"/>
      <c r="OMW69" s="497"/>
      <c r="OMX69" s="497"/>
      <c r="OMY69" s="497"/>
      <c r="OMZ69" s="497"/>
      <c r="ONA69" s="497"/>
      <c r="ONB69" s="497"/>
      <c r="ONC69" s="497"/>
      <c r="OND69" s="497"/>
      <c r="ONE69" s="497"/>
      <c r="ONF69" s="497"/>
      <c r="ONG69" s="497"/>
      <c r="ONH69" s="497"/>
      <c r="ONI69" s="497"/>
      <c r="ONJ69" s="497"/>
      <c r="ONK69" s="497"/>
      <c r="ONL69" s="497"/>
      <c r="ONM69" s="497"/>
      <c r="ONN69" s="497"/>
      <c r="ONO69" s="497"/>
      <c r="ONP69" s="497"/>
      <c r="ONQ69" s="497"/>
      <c r="ONR69" s="497"/>
      <c r="ONS69" s="497"/>
      <c r="ONT69" s="497"/>
      <c r="ONU69" s="497"/>
      <c r="ONV69" s="497"/>
      <c r="ONW69" s="497"/>
      <c r="ONX69" s="497"/>
      <c r="ONY69" s="497"/>
      <c r="ONZ69" s="497"/>
      <c r="OOA69" s="497"/>
      <c r="OOB69" s="497"/>
      <c r="OOC69" s="497"/>
      <c r="OOD69" s="497"/>
      <c r="OOE69" s="497"/>
      <c r="OOF69" s="497"/>
      <c r="OOG69" s="497"/>
      <c r="OOH69" s="497"/>
      <c r="OOI69" s="497"/>
      <c r="OOJ69" s="497"/>
      <c r="OOK69" s="497"/>
      <c r="OOL69" s="497"/>
      <c r="OOM69" s="497"/>
      <c r="OON69" s="497"/>
      <c r="OOO69" s="497"/>
      <c r="OOP69" s="497"/>
      <c r="OOQ69" s="497"/>
      <c r="OOR69" s="497"/>
      <c r="OOS69" s="497"/>
      <c r="OOT69" s="497"/>
      <c r="OOU69" s="497"/>
      <c r="OOV69" s="497"/>
      <c r="OOW69" s="497"/>
      <c r="OOX69" s="497"/>
      <c r="OOY69" s="497"/>
      <c r="OOZ69" s="497"/>
      <c r="OPA69" s="497"/>
      <c r="OPB69" s="497"/>
      <c r="OPC69" s="497"/>
      <c r="OPD69" s="497"/>
      <c r="OPE69" s="497"/>
      <c r="OPF69" s="497"/>
      <c r="OPG69" s="497"/>
      <c r="OPH69" s="497"/>
      <c r="OPI69" s="497"/>
      <c r="OPJ69" s="497"/>
      <c r="OPK69" s="497"/>
      <c r="OPL69" s="497"/>
      <c r="OPM69" s="497"/>
      <c r="OPN69" s="497"/>
      <c r="OPO69" s="497"/>
      <c r="OPP69" s="497"/>
      <c r="OPQ69" s="497"/>
      <c r="OPR69" s="497"/>
      <c r="OPS69" s="497"/>
      <c r="OPT69" s="497"/>
      <c r="OPU69" s="497"/>
      <c r="OPV69" s="497"/>
      <c r="OPW69" s="497"/>
      <c r="OPX69" s="497"/>
      <c r="OPY69" s="497"/>
      <c r="OPZ69" s="497"/>
      <c r="OQA69" s="497"/>
      <c r="OQB69" s="497"/>
      <c r="OQC69" s="497"/>
      <c r="OQD69" s="497"/>
      <c r="OQE69" s="497"/>
      <c r="OQF69" s="497"/>
      <c r="OQG69" s="497"/>
      <c r="OQH69" s="497"/>
      <c r="OQI69" s="497"/>
      <c r="OQJ69" s="497"/>
      <c r="OQK69" s="497"/>
      <c r="OQL69" s="497"/>
      <c r="OQM69" s="497"/>
      <c r="OQN69" s="497"/>
      <c r="OQO69" s="497"/>
      <c r="OQP69" s="497"/>
      <c r="OQQ69" s="497"/>
      <c r="OQR69" s="497"/>
      <c r="OQS69" s="497"/>
      <c r="OQT69" s="497"/>
      <c r="OQU69" s="497"/>
      <c r="OQV69" s="497"/>
      <c r="OQW69" s="497"/>
      <c r="OQX69" s="497"/>
      <c r="OQY69" s="497"/>
      <c r="OQZ69" s="497"/>
      <c r="ORA69" s="497"/>
      <c r="ORB69" s="497"/>
      <c r="ORC69" s="497"/>
      <c r="ORD69" s="497"/>
      <c r="ORE69" s="497"/>
      <c r="ORF69" s="497"/>
      <c r="ORG69" s="497"/>
      <c r="ORH69" s="497"/>
      <c r="ORI69" s="497"/>
      <c r="ORJ69" s="497"/>
      <c r="ORK69" s="497"/>
      <c r="ORL69" s="497"/>
      <c r="ORM69" s="497"/>
      <c r="ORN69" s="497"/>
      <c r="ORO69" s="497"/>
      <c r="ORP69" s="497"/>
      <c r="ORQ69" s="497"/>
      <c r="ORR69" s="497"/>
      <c r="ORS69" s="497"/>
      <c r="ORT69" s="497"/>
      <c r="ORU69" s="497"/>
      <c r="ORV69" s="497"/>
      <c r="ORW69" s="497"/>
      <c r="ORX69" s="497"/>
      <c r="ORY69" s="497"/>
      <c r="ORZ69" s="497"/>
      <c r="OSA69" s="497"/>
      <c r="OSB69" s="497"/>
      <c r="OSC69" s="497"/>
      <c r="OSD69" s="497"/>
      <c r="OSE69" s="497"/>
      <c r="OSF69" s="497"/>
      <c r="OSG69" s="497"/>
      <c r="OSH69" s="497"/>
      <c r="OSI69" s="497"/>
      <c r="OSJ69" s="497"/>
      <c r="OSK69" s="497"/>
      <c r="OSL69" s="497"/>
      <c r="OSM69" s="497"/>
      <c r="OSN69" s="497"/>
      <c r="OSO69" s="497"/>
      <c r="OSP69" s="497"/>
      <c r="OSQ69" s="497"/>
      <c r="OSR69" s="497"/>
      <c r="OSS69" s="497"/>
      <c r="OST69" s="497"/>
      <c r="OSU69" s="497"/>
      <c r="OSV69" s="497"/>
      <c r="OSW69" s="497"/>
      <c r="OSX69" s="497"/>
      <c r="OSY69" s="497"/>
      <c r="OSZ69" s="497"/>
      <c r="OTA69" s="497"/>
      <c r="OTB69" s="497"/>
      <c r="OTC69" s="497"/>
      <c r="OTD69" s="497"/>
      <c r="OTE69" s="497"/>
      <c r="OTF69" s="497"/>
      <c r="OTG69" s="497"/>
      <c r="OTH69" s="497"/>
      <c r="OTI69" s="497"/>
      <c r="OTJ69" s="497"/>
      <c r="OTK69" s="497"/>
      <c r="OTL69" s="497"/>
      <c r="OTM69" s="497"/>
      <c r="OTN69" s="497"/>
      <c r="OTO69" s="497"/>
      <c r="OTP69" s="497"/>
      <c r="OTQ69" s="497"/>
      <c r="OTR69" s="497"/>
      <c r="OTS69" s="497"/>
      <c r="OTT69" s="497"/>
      <c r="OTU69" s="497"/>
      <c r="OTV69" s="497"/>
      <c r="OTW69" s="497"/>
      <c r="OTX69" s="497"/>
      <c r="OTY69" s="497"/>
      <c r="OTZ69" s="497"/>
      <c r="OUA69" s="497"/>
      <c r="OUB69" s="497"/>
      <c r="OUC69" s="497"/>
      <c r="OUD69" s="497"/>
      <c r="OUE69" s="497"/>
      <c r="OUF69" s="497"/>
      <c r="OUG69" s="497"/>
      <c r="OUH69" s="497"/>
      <c r="OUI69" s="497"/>
      <c r="OUJ69" s="497"/>
      <c r="OUK69" s="497"/>
      <c r="OUL69" s="497"/>
      <c r="OUM69" s="497"/>
      <c r="OUN69" s="497"/>
      <c r="OUO69" s="497"/>
      <c r="OUP69" s="497"/>
      <c r="OUQ69" s="497"/>
      <c r="OUR69" s="497"/>
      <c r="OUS69" s="497"/>
      <c r="OUT69" s="497"/>
      <c r="OUU69" s="497"/>
      <c r="OUV69" s="497"/>
      <c r="OUW69" s="497"/>
      <c r="OUX69" s="497"/>
      <c r="OUY69" s="497"/>
      <c r="OUZ69" s="497"/>
      <c r="OVA69" s="497"/>
      <c r="OVB69" s="497"/>
      <c r="OVC69" s="497"/>
      <c r="OVD69" s="497"/>
      <c r="OVE69" s="497"/>
      <c r="OVF69" s="497"/>
      <c r="OVG69" s="497"/>
      <c r="OVH69" s="497"/>
      <c r="OVI69" s="497"/>
      <c r="OVJ69" s="497"/>
      <c r="OVK69" s="497"/>
      <c r="OVL69" s="497"/>
      <c r="OVM69" s="497"/>
      <c r="OVN69" s="497"/>
      <c r="OVO69" s="497"/>
      <c r="OVP69" s="497"/>
      <c r="OVQ69" s="497"/>
      <c r="OVR69" s="497"/>
      <c r="OVS69" s="497"/>
      <c r="OVT69" s="497"/>
      <c r="OVU69" s="497"/>
      <c r="OVV69" s="497"/>
      <c r="OVW69" s="497"/>
      <c r="OVX69" s="497"/>
      <c r="OVY69" s="497"/>
      <c r="OVZ69" s="497"/>
      <c r="OWA69" s="497"/>
      <c r="OWB69" s="497"/>
      <c r="OWC69" s="497"/>
      <c r="OWD69" s="497"/>
      <c r="OWE69" s="497"/>
      <c r="OWF69" s="497"/>
      <c r="OWG69" s="497"/>
      <c r="OWH69" s="497"/>
      <c r="OWI69" s="497"/>
      <c r="OWJ69" s="497"/>
      <c r="OWK69" s="497"/>
      <c r="OWL69" s="497"/>
      <c r="OWM69" s="497"/>
      <c r="OWN69" s="497"/>
      <c r="OWO69" s="497"/>
      <c r="OWP69" s="497"/>
      <c r="OWQ69" s="497"/>
      <c r="OWR69" s="497"/>
      <c r="OWS69" s="497"/>
      <c r="OWT69" s="497"/>
      <c r="OWU69" s="497"/>
      <c r="OWV69" s="497"/>
      <c r="OWW69" s="497"/>
      <c r="OWX69" s="497"/>
      <c r="OWY69" s="497"/>
      <c r="OWZ69" s="497"/>
      <c r="OXA69" s="497"/>
      <c r="OXB69" s="497"/>
      <c r="OXC69" s="497"/>
      <c r="OXD69" s="497"/>
      <c r="OXE69" s="497"/>
      <c r="OXF69" s="497"/>
      <c r="OXG69" s="497"/>
      <c r="OXH69" s="497"/>
      <c r="OXI69" s="497"/>
      <c r="OXJ69" s="497"/>
      <c r="OXK69" s="497"/>
      <c r="OXL69" s="497"/>
      <c r="OXM69" s="497"/>
      <c r="OXN69" s="497"/>
      <c r="OXO69" s="497"/>
      <c r="OXP69" s="497"/>
      <c r="OXQ69" s="497"/>
      <c r="OXR69" s="497"/>
      <c r="OXS69" s="497"/>
      <c r="OXT69" s="497"/>
      <c r="OXU69" s="497"/>
      <c r="OXV69" s="497"/>
      <c r="OXW69" s="497"/>
      <c r="OXX69" s="497"/>
      <c r="OXY69" s="497"/>
      <c r="OXZ69" s="497"/>
      <c r="OYA69" s="497"/>
      <c r="OYB69" s="497"/>
      <c r="OYC69" s="497"/>
      <c r="OYD69" s="497"/>
      <c r="OYE69" s="497"/>
      <c r="OYF69" s="497"/>
      <c r="OYG69" s="497"/>
      <c r="OYH69" s="497"/>
      <c r="OYI69" s="497"/>
      <c r="OYJ69" s="497"/>
      <c r="OYK69" s="497"/>
      <c r="OYL69" s="497"/>
      <c r="OYM69" s="497"/>
      <c r="OYN69" s="497"/>
      <c r="OYO69" s="497"/>
      <c r="OYP69" s="497"/>
      <c r="OYQ69" s="497"/>
      <c r="OYR69" s="497"/>
      <c r="OYS69" s="497"/>
      <c r="OYT69" s="497"/>
      <c r="OYU69" s="497"/>
      <c r="OYV69" s="497"/>
      <c r="OYW69" s="497"/>
      <c r="OYX69" s="497"/>
      <c r="OYY69" s="497"/>
      <c r="OYZ69" s="497"/>
      <c r="OZA69" s="497"/>
      <c r="OZB69" s="497"/>
      <c r="OZC69" s="497"/>
      <c r="OZD69" s="497"/>
      <c r="OZE69" s="497"/>
      <c r="OZF69" s="497"/>
      <c r="OZG69" s="497"/>
      <c r="OZH69" s="497"/>
      <c r="OZI69" s="497"/>
      <c r="OZJ69" s="497"/>
      <c r="OZK69" s="497"/>
      <c r="OZL69" s="497"/>
      <c r="OZM69" s="497"/>
      <c r="OZN69" s="497"/>
      <c r="OZO69" s="497"/>
      <c r="OZP69" s="497"/>
      <c r="OZQ69" s="497"/>
      <c r="OZR69" s="497"/>
      <c r="OZS69" s="497"/>
      <c r="OZT69" s="497"/>
      <c r="OZU69" s="497"/>
      <c r="OZV69" s="497"/>
      <c r="OZW69" s="497"/>
      <c r="OZX69" s="497"/>
      <c r="OZY69" s="497"/>
      <c r="OZZ69" s="497"/>
      <c r="PAA69" s="497"/>
      <c r="PAB69" s="497"/>
      <c r="PAC69" s="497"/>
      <c r="PAD69" s="497"/>
      <c r="PAE69" s="497"/>
      <c r="PAF69" s="497"/>
      <c r="PAG69" s="497"/>
      <c r="PAH69" s="497"/>
      <c r="PAI69" s="497"/>
      <c r="PAJ69" s="497"/>
      <c r="PAK69" s="497"/>
      <c r="PAL69" s="497"/>
      <c r="PAM69" s="497"/>
      <c r="PAN69" s="497"/>
      <c r="PAO69" s="497"/>
      <c r="PAP69" s="497"/>
      <c r="PAQ69" s="497"/>
      <c r="PAR69" s="497"/>
      <c r="PAS69" s="497"/>
      <c r="PAT69" s="497"/>
      <c r="PAU69" s="497"/>
      <c r="PAV69" s="497"/>
      <c r="PAW69" s="497"/>
      <c r="PAX69" s="497"/>
      <c r="PAY69" s="497"/>
      <c r="PAZ69" s="497"/>
      <c r="PBA69" s="497"/>
      <c r="PBB69" s="497"/>
      <c r="PBC69" s="497"/>
      <c r="PBD69" s="497"/>
      <c r="PBE69" s="497"/>
      <c r="PBF69" s="497"/>
      <c r="PBG69" s="497"/>
      <c r="PBH69" s="497"/>
      <c r="PBI69" s="497"/>
      <c r="PBJ69" s="497"/>
      <c r="PBK69" s="497"/>
      <c r="PBL69" s="497"/>
      <c r="PBM69" s="497"/>
      <c r="PBN69" s="497"/>
      <c r="PBO69" s="497"/>
      <c r="PBP69" s="497"/>
      <c r="PBQ69" s="497"/>
      <c r="PBR69" s="497"/>
      <c r="PBS69" s="497"/>
      <c r="PBT69" s="497"/>
      <c r="PBU69" s="497"/>
      <c r="PBV69" s="497"/>
      <c r="PBW69" s="497"/>
      <c r="PBX69" s="497"/>
      <c r="PBY69" s="497"/>
      <c r="PBZ69" s="497"/>
      <c r="PCA69" s="497"/>
      <c r="PCB69" s="497"/>
      <c r="PCC69" s="497"/>
      <c r="PCD69" s="497"/>
      <c r="PCE69" s="497"/>
      <c r="PCF69" s="497"/>
      <c r="PCG69" s="497"/>
      <c r="PCH69" s="497"/>
      <c r="PCI69" s="497"/>
      <c r="PCJ69" s="497"/>
      <c r="PCK69" s="497"/>
      <c r="PCL69" s="497"/>
      <c r="PCM69" s="497"/>
      <c r="PCN69" s="497"/>
      <c r="PCO69" s="497"/>
      <c r="PCP69" s="497"/>
      <c r="PCQ69" s="497"/>
      <c r="PCR69" s="497"/>
      <c r="PCS69" s="497"/>
      <c r="PCT69" s="497"/>
      <c r="PCU69" s="497"/>
      <c r="PCV69" s="497"/>
      <c r="PCW69" s="497"/>
      <c r="PCX69" s="497"/>
      <c r="PCY69" s="497"/>
      <c r="PCZ69" s="497"/>
      <c r="PDA69" s="497"/>
      <c r="PDB69" s="497"/>
      <c r="PDC69" s="497"/>
      <c r="PDD69" s="497"/>
      <c r="PDE69" s="497"/>
      <c r="PDF69" s="497"/>
      <c r="PDG69" s="497"/>
      <c r="PDH69" s="497"/>
      <c r="PDI69" s="497"/>
      <c r="PDJ69" s="497"/>
      <c r="PDK69" s="497"/>
      <c r="PDL69" s="497"/>
      <c r="PDM69" s="497"/>
      <c r="PDN69" s="497"/>
      <c r="PDO69" s="497"/>
      <c r="PDP69" s="497"/>
      <c r="PDQ69" s="497"/>
      <c r="PDR69" s="497"/>
      <c r="PDS69" s="497"/>
      <c r="PDT69" s="497"/>
      <c r="PDU69" s="497"/>
      <c r="PDV69" s="497"/>
      <c r="PDW69" s="497"/>
      <c r="PDX69" s="497"/>
      <c r="PDY69" s="497"/>
      <c r="PDZ69" s="497"/>
      <c r="PEA69" s="497"/>
      <c r="PEB69" s="497"/>
      <c r="PEC69" s="497"/>
      <c r="PED69" s="497"/>
      <c r="PEE69" s="497"/>
      <c r="PEF69" s="497"/>
      <c r="PEG69" s="497"/>
      <c r="PEH69" s="497"/>
      <c r="PEI69" s="497"/>
      <c r="PEJ69" s="497"/>
      <c r="PEK69" s="497"/>
      <c r="PEL69" s="497"/>
      <c r="PEM69" s="497"/>
      <c r="PEN69" s="497"/>
      <c r="PEO69" s="497"/>
      <c r="PEP69" s="497"/>
      <c r="PEQ69" s="497"/>
      <c r="PER69" s="497"/>
      <c r="PES69" s="497"/>
      <c r="PET69" s="497"/>
      <c r="PEU69" s="497"/>
      <c r="PEV69" s="497"/>
      <c r="PEW69" s="497"/>
      <c r="PEX69" s="497"/>
      <c r="PEY69" s="497"/>
      <c r="PEZ69" s="497"/>
      <c r="PFA69" s="497"/>
      <c r="PFB69" s="497"/>
      <c r="PFC69" s="497"/>
      <c r="PFD69" s="497"/>
      <c r="PFE69" s="497"/>
      <c r="PFF69" s="497"/>
      <c r="PFG69" s="497"/>
      <c r="PFH69" s="497"/>
      <c r="PFI69" s="497"/>
      <c r="PFJ69" s="497"/>
      <c r="PFK69" s="497"/>
      <c r="PFL69" s="497"/>
      <c r="PFM69" s="497"/>
      <c r="PFN69" s="497"/>
      <c r="PFO69" s="497"/>
      <c r="PFP69" s="497"/>
      <c r="PFQ69" s="497"/>
      <c r="PFR69" s="497"/>
      <c r="PFS69" s="497"/>
      <c r="PFT69" s="497"/>
      <c r="PFU69" s="497"/>
      <c r="PFV69" s="497"/>
      <c r="PFW69" s="497"/>
      <c r="PFX69" s="497"/>
      <c r="PFY69" s="497"/>
      <c r="PFZ69" s="497"/>
      <c r="PGA69" s="497"/>
      <c r="PGB69" s="497"/>
      <c r="PGC69" s="497"/>
      <c r="PGD69" s="497"/>
      <c r="PGE69" s="497"/>
      <c r="PGF69" s="497"/>
      <c r="PGG69" s="497"/>
      <c r="PGH69" s="497"/>
      <c r="PGI69" s="497"/>
      <c r="PGJ69" s="497"/>
      <c r="PGK69" s="497"/>
      <c r="PGL69" s="497"/>
      <c r="PGM69" s="497"/>
      <c r="PGN69" s="497"/>
      <c r="PGO69" s="497"/>
      <c r="PGP69" s="497"/>
      <c r="PGQ69" s="497"/>
      <c r="PGR69" s="497"/>
      <c r="PGS69" s="497"/>
      <c r="PGT69" s="497"/>
      <c r="PGU69" s="497"/>
      <c r="PGV69" s="497"/>
      <c r="PGW69" s="497"/>
      <c r="PGX69" s="497"/>
      <c r="PGY69" s="497"/>
      <c r="PGZ69" s="497"/>
      <c r="PHA69" s="497"/>
      <c r="PHB69" s="497"/>
      <c r="PHC69" s="497"/>
      <c r="PHD69" s="497"/>
      <c r="PHE69" s="497"/>
      <c r="PHF69" s="497"/>
      <c r="PHG69" s="497"/>
      <c r="PHH69" s="497"/>
      <c r="PHI69" s="497"/>
      <c r="PHJ69" s="497"/>
      <c r="PHK69" s="497"/>
      <c r="PHL69" s="497"/>
      <c r="PHM69" s="497"/>
      <c r="PHN69" s="497"/>
      <c r="PHO69" s="497"/>
      <c r="PHP69" s="497"/>
      <c r="PHQ69" s="497"/>
      <c r="PHR69" s="497"/>
      <c r="PHS69" s="497"/>
      <c r="PHT69" s="497"/>
      <c r="PHU69" s="497"/>
      <c r="PHV69" s="497"/>
      <c r="PHW69" s="497"/>
      <c r="PHX69" s="497"/>
      <c r="PHY69" s="497"/>
      <c r="PHZ69" s="497"/>
      <c r="PIA69" s="497"/>
      <c r="PIB69" s="497"/>
      <c r="PIC69" s="497"/>
      <c r="PID69" s="497"/>
      <c r="PIE69" s="497"/>
      <c r="PIF69" s="497"/>
      <c r="PIG69" s="497"/>
      <c r="PIH69" s="497"/>
      <c r="PII69" s="497"/>
      <c r="PIJ69" s="497"/>
      <c r="PIK69" s="497"/>
      <c r="PIL69" s="497"/>
      <c r="PIM69" s="497"/>
      <c r="PIN69" s="497"/>
      <c r="PIO69" s="497"/>
      <c r="PIP69" s="497"/>
      <c r="PIQ69" s="497"/>
      <c r="PIR69" s="497"/>
      <c r="PIS69" s="497"/>
      <c r="PIT69" s="497"/>
      <c r="PIU69" s="497"/>
      <c r="PIV69" s="497"/>
      <c r="PIW69" s="497"/>
      <c r="PIX69" s="497"/>
      <c r="PIY69" s="497"/>
      <c r="PIZ69" s="497"/>
      <c r="PJA69" s="497"/>
      <c r="PJB69" s="497"/>
      <c r="PJC69" s="497"/>
      <c r="PJD69" s="497"/>
      <c r="PJE69" s="497"/>
      <c r="PJF69" s="497"/>
      <c r="PJG69" s="497"/>
      <c r="PJH69" s="497"/>
      <c r="PJI69" s="497"/>
      <c r="PJJ69" s="497"/>
      <c r="PJK69" s="497"/>
      <c r="PJL69" s="497"/>
      <c r="PJM69" s="497"/>
      <c r="PJN69" s="497"/>
      <c r="PJO69" s="497"/>
      <c r="PJP69" s="497"/>
      <c r="PJQ69" s="497"/>
      <c r="PJR69" s="497"/>
      <c r="PJS69" s="497"/>
      <c r="PJT69" s="497"/>
      <c r="PJU69" s="497"/>
      <c r="PJV69" s="497"/>
      <c r="PJW69" s="497"/>
      <c r="PJX69" s="497"/>
      <c r="PJY69" s="497"/>
      <c r="PJZ69" s="497"/>
      <c r="PKA69" s="497"/>
      <c r="PKB69" s="497"/>
      <c r="PKC69" s="497"/>
      <c r="PKD69" s="497"/>
      <c r="PKE69" s="497"/>
      <c r="PKF69" s="497"/>
      <c r="PKG69" s="497"/>
      <c r="PKH69" s="497"/>
      <c r="PKI69" s="497"/>
      <c r="PKJ69" s="497"/>
      <c r="PKK69" s="497"/>
      <c r="PKL69" s="497"/>
      <c r="PKM69" s="497"/>
      <c r="PKN69" s="497"/>
      <c r="PKO69" s="497"/>
      <c r="PKP69" s="497"/>
      <c r="PKQ69" s="497"/>
      <c r="PKR69" s="497"/>
      <c r="PKS69" s="497"/>
      <c r="PKT69" s="497"/>
      <c r="PKU69" s="497"/>
      <c r="PKV69" s="497"/>
      <c r="PKW69" s="497"/>
      <c r="PKX69" s="497"/>
      <c r="PKY69" s="497"/>
      <c r="PKZ69" s="497"/>
      <c r="PLA69" s="497"/>
      <c r="PLB69" s="497"/>
      <c r="PLC69" s="497"/>
      <c r="PLD69" s="497"/>
      <c r="PLE69" s="497"/>
      <c r="PLF69" s="497"/>
      <c r="PLG69" s="497"/>
      <c r="PLH69" s="497"/>
      <c r="PLI69" s="497"/>
      <c r="PLJ69" s="497"/>
      <c r="PLK69" s="497"/>
      <c r="PLL69" s="497"/>
      <c r="PLM69" s="497"/>
      <c r="PLN69" s="497"/>
      <c r="PLO69" s="497"/>
      <c r="PLP69" s="497"/>
      <c r="PLQ69" s="497"/>
      <c r="PLR69" s="497"/>
      <c r="PLS69" s="497"/>
      <c r="PLT69" s="497"/>
      <c r="PLU69" s="497"/>
      <c r="PLV69" s="497"/>
      <c r="PLW69" s="497"/>
      <c r="PLX69" s="497"/>
      <c r="PLY69" s="497"/>
      <c r="PLZ69" s="497"/>
      <c r="PMA69" s="497"/>
      <c r="PMB69" s="497"/>
      <c r="PMC69" s="497"/>
      <c r="PMD69" s="497"/>
      <c r="PME69" s="497"/>
      <c r="PMF69" s="497"/>
      <c r="PMG69" s="497"/>
      <c r="PMH69" s="497"/>
      <c r="PMI69" s="497"/>
      <c r="PMJ69" s="497"/>
      <c r="PMK69" s="497"/>
      <c r="PML69" s="497"/>
      <c r="PMM69" s="497"/>
      <c r="PMN69" s="497"/>
      <c r="PMO69" s="497"/>
      <c r="PMP69" s="497"/>
      <c r="PMQ69" s="497"/>
      <c r="PMR69" s="497"/>
      <c r="PMS69" s="497"/>
      <c r="PMT69" s="497"/>
      <c r="PMU69" s="497"/>
      <c r="PMV69" s="497"/>
      <c r="PMW69" s="497"/>
      <c r="PMX69" s="497"/>
      <c r="PMY69" s="497"/>
      <c r="PMZ69" s="497"/>
      <c r="PNA69" s="497"/>
      <c r="PNB69" s="497"/>
      <c r="PNC69" s="497"/>
      <c r="PND69" s="497"/>
      <c r="PNE69" s="497"/>
      <c r="PNF69" s="497"/>
      <c r="PNG69" s="497"/>
      <c r="PNH69" s="497"/>
      <c r="PNI69" s="497"/>
      <c r="PNJ69" s="497"/>
      <c r="PNK69" s="497"/>
      <c r="PNL69" s="497"/>
      <c r="PNM69" s="497"/>
      <c r="PNN69" s="497"/>
      <c r="PNO69" s="497"/>
      <c r="PNP69" s="497"/>
      <c r="PNQ69" s="497"/>
      <c r="PNR69" s="497"/>
      <c r="PNS69" s="497"/>
      <c r="PNT69" s="497"/>
      <c r="PNU69" s="497"/>
      <c r="PNV69" s="497"/>
      <c r="PNW69" s="497"/>
      <c r="PNX69" s="497"/>
      <c r="PNY69" s="497"/>
      <c r="PNZ69" s="497"/>
      <c r="POA69" s="497"/>
      <c r="POB69" s="497"/>
      <c r="POC69" s="497"/>
      <c r="POD69" s="497"/>
      <c r="POE69" s="497"/>
      <c r="POF69" s="497"/>
      <c r="POG69" s="497"/>
      <c r="POH69" s="497"/>
      <c r="POI69" s="497"/>
      <c r="POJ69" s="497"/>
      <c r="POK69" s="497"/>
      <c r="POL69" s="497"/>
      <c r="POM69" s="497"/>
      <c r="PON69" s="497"/>
      <c r="POO69" s="497"/>
      <c r="POP69" s="497"/>
      <c r="POQ69" s="497"/>
      <c r="POR69" s="497"/>
      <c r="POS69" s="497"/>
      <c r="POT69" s="497"/>
      <c r="POU69" s="497"/>
      <c r="POV69" s="497"/>
      <c r="POW69" s="497"/>
      <c r="POX69" s="497"/>
      <c r="POY69" s="497"/>
      <c r="POZ69" s="497"/>
      <c r="PPA69" s="497"/>
      <c r="PPB69" s="497"/>
      <c r="PPC69" s="497"/>
      <c r="PPD69" s="497"/>
      <c r="PPE69" s="497"/>
      <c r="PPF69" s="497"/>
      <c r="PPG69" s="497"/>
      <c r="PPH69" s="497"/>
      <c r="PPI69" s="497"/>
      <c r="PPJ69" s="497"/>
      <c r="PPK69" s="497"/>
      <c r="PPL69" s="497"/>
      <c r="PPM69" s="497"/>
      <c r="PPN69" s="497"/>
      <c r="PPO69" s="497"/>
      <c r="PPP69" s="497"/>
      <c r="PPQ69" s="497"/>
      <c r="PPR69" s="497"/>
      <c r="PPS69" s="497"/>
      <c r="PPT69" s="497"/>
      <c r="PPU69" s="497"/>
      <c r="PPV69" s="497"/>
      <c r="PPW69" s="497"/>
      <c r="PPX69" s="497"/>
      <c r="PPY69" s="497"/>
      <c r="PPZ69" s="497"/>
      <c r="PQA69" s="497"/>
      <c r="PQB69" s="497"/>
      <c r="PQC69" s="497"/>
      <c r="PQD69" s="497"/>
      <c r="PQE69" s="497"/>
      <c r="PQF69" s="497"/>
      <c r="PQG69" s="497"/>
      <c r="PQH69" s="497"/>
      <c r="PQI69" s="497"/>
      <c r="PQJ69" s="497"/>
      <c r="PQK69" s="497"/>
      <c r="PQL69" s="497"/>
      <c r="PQM69" s="497"/>
      <c r="PQN69" s="497"/>
      <c r="PQO69" s="497"/>
      <c r="PQP69" s="497"/>
      <c r="PQQ69" s="497"/>
      <c r="PQR69" s="497"/>
      <c r="PQS69" s="497"/>
      <c r="PQT69" s="497"/>
      <c r="PQU69" s="497"/>
      <c r="PQV69" s="497"/>
      <c r="PQW69" s="497"/>
      <c r="PQX69" s="497"/>
      <c r="PQY69" s="497"/>
      <c r="PQZ69" s="497"/>
      <c r="PRA69" s="497"/>
      <c r="PRB69" s="497"/>
      <c r="PRC69" s="497"/>
      <c r="PRD69" s="497"/>
      <c r="PRE69" s="497"/>
      <c r="PRF69" s="497"/>
      <c r="PRG69" s="497"/>
      <c r="PRH69" s="497"/>
      <c r="PRI69" s="497"/>
      <c r="PRJ69" s="497"/>
      <c r="PRK69" s="497"/>
      <c r="PRL69" s="497"/>
      <c r="PRM69" s="497"/>
      <c r="PRN69" s="497"/>
      <c r="PRO69" s="497"/>
      <c r="PRP69" s="497"/>
      <c r="PRQ69" s="497"/>
      <c r="PRR69" s="497"/>
      <c r="PRS69" s="497"/>
      <c r="PRT69" s="497"/>
      <c r="PRU69" s="497"/>
      <c r="PRV69" s="497"/>
      <c r="PRW69" s="497"/>
      <c r="PRX69" s="497"/>
      <c r="PRY69" s="497"/>
      <c r="PRZ69" s="497"/>
      <c r="PSA69" s="497"/>
      <c r="PSB69" s="497"/>
      <c r="PSC69" s="497"/>
      <c r="PSD69" s="497"/>
      <c r="PSE69" s="497"/>
      <c r="PSF69" s="497"/>
      <c r="PSG69" s="497"/>
      <c r="PSH69" s="497"/>
      <c r="PSI69" s="497"/>
      <c r="PSJ69" s="497"/>
      <c r="PSK69" s="497"/>
      <c r="PSL69" s="497"/>
      <c r="PSM69" s="497"/>
      <c r="PSN69" s="497"/>
      <c r="PSO69" s="497"/>
      <c r="PSP69" s="497"/>
      <c r="PSQ69" s="497"/>
      <c r="PSR69" s="497"/>
      <c r="PSS69" s="497"/>
      <c r="PST69" s="497"/>
      <c r="PSU69" s="497"/>
      <c r="PSV69" s="497"/>
      <c r="PSW69" s="497"/>
      <c r="PSX69" s="497"/>
      <c r="PSY69" s="497"/>
      <c r="PSZ69" s="497"/>
      <c r="PTA69" s="497"/>
      <c r="PTB69" s="497"/>
      <c r="PTC69" s="497"/>
      <c r="PTD69" s="497"/>
      <c r="PTE69" s="497"/>
      <c r="PTF69" s="497"/>
      <c r="PTG69" s="497"/>
      <c r="PTH69" s="497"/>
      <c r="PTI69" s="497"/>
      <c r="PTJ69" s="497"/>
      <c r="PTK69" s="497"/>
      <c r="PTL69" s="497"/>
      <c r="PTM69" s="497"/>
      <c r="PTN69" s="497"/>
      <c r="PTO69" s="497"/>
      <c r="PTP69" s="497"/>
      <c r="PTQ69" s="497"/>
      <c r="PTR69" s="497"/>
      <c r="PTS69" s="497"/>
      <c r="PTT69" s="497"/>
      <c r="PTU69" s="497"/>
      <c r="PTV69" s="497"/>
      <c r="PTW69" s="497"/>
      <c r="PTX69" s="497"/>
      <c r="PTY69" s="497"/>
      <c r="PTZ69" s="497"/>
      <c r="PUA69" s="497"/>
      <c r="PUB69" s="497"/>
      <c r="PUC69" s="497"/>
      <c r="PUD69" s="497"/>
      <c r="PUE69" s="497"/>
      <c r="PUF69" s="497"/>
      <c r="PUG69" s="497"/>
      <c r="PUH69" s="497"/>
      <c r="PUI69" s="497"/>
      <c r="PUJ69" s="497"/>
      <c r="PUK69" s="497"/>
      <c r="PUL69" s="497"/>
      <c r="PUM69" s="497"/>
      <c r="PUN69" s="497"/>
      <c r="PUO69" s="497"/>
      <c r="PUP69" s="497"/>
      <c r="PUQ69" s="497"/>
      <c r="PUR69" s="497"/>
      <c r="PUS69" s="497"/>
      <c r="PUT69" s="497"/>
      <c r="PUU69" s="497"/>
      <c r="PUV69" s="497"/>
      <c r="PUW69" s="497"/>
      <c r="PUX69" s="497"/>
      <c r="PUY69" s="497"/>
      <c r="PUZ69" s="497"/>
      <c r="PVA69" s="497"/>
      <c r="PVB69" s="497"/>
      <c r="PVC69" s="497"/>
      <c r="PVD69" s="497"/>
      <c r="PVE69" s="497"/>
      <c r="PVF69" s="497"/>
      <c r="PVG69" s="497"/>
      <c r="PVH69" s="497"/>
      <c r="PVI69" s="497"/>
      <c r="PVJ69" s="497"/>
      <c r="PVK69" s="497"/>
      <c r="PVL69" s="497"/>
      <c r="PVM69" s="497"/>
      <c r="PVN69" s="497"/>
      <c r="PVO69" s="497"/>
      <c r="PVP69" s="497"/>
      <c r="PVQ69" s="497"/>
      <c r="PVR69" s="497"/>
      <c r="PVS69" s="497"/>
      <c r="PVT69" s="497"/>
      <c r="PVU69" s="497"/>
      <c r="PVV69" s="497"/>
      <c r="PVW69" s="497"/>
      <c r="PVX69" s="497"/>
      <c r="PVY69" s="497"/>
      <c r="PVZ69" s="497"/>
      <c r="PWA69" s="497"/>
      <c r="PWB69" s="497"/>
      <c r="PWC69" s="497"/>
      <c r="PWD69" s="497"/>
      <c r="PWE69" s="497"/>
      <c r="PWF69" s="497"/>
      <c r="PWG69" s="497"/>
      <c r="PWH69" s="497"/>
      <c r="PWI69" s="497"/>
      <c r="PWJ69" s="497"/>
      <c r="PWK69" s="497"/>
      <c r="PWL69" s="497"/>
      <c r="PWM69" s="497"/>
      <c r="PWN69" s="497"/>
      <c r="PWO69" s="497"/>
      <c r="PWP69" s="497"/>
      <c r="PWQ69" s="497"/>
      <c r="PWR69" s="497"/>
      <c r="PWS69" s="497"/>
      <c r="PWT69" s="497"/>
      <c r="PWU69" s="497"/>
      <c r="PWV69" s="497"/>
      <c r="PWW69" s="497"/>
      <c r="PWX69" s="497"/>
      <c r="PWY69" s="497"/>
      <c r="PWZ69" s="497"/>
      <c r="PXA69" s="497"/>
      <c r="PXB69" s="497"/>
      <c r="PXC69" s="497"/>
      <c r="PXD69" s="497"/>
      <c r="PXE69" s="497"/>
      <c r="PXF69" s="497"/>
      <c r="PXG69" s="497"/>
      <c r="PXH69" s="497"/>
      <c r="PXI69" s="497"/>
      <c r="PXJ69" s="497"/>
      <c r="PXK69" s="497"/>
      <c r="PXL69" s="497"/>
      <c r="PXM69" s="497"/>
      <c r="PXN69" s="497"/>
      <c r="PXO69" s="497"/>
      <c r="PXP69" s="497"/>
      <c r="PXQ69" s="497"/>
      <c r="PXR69" s="497"/>
      <c r="PXS69" s="497"/>
      <c r="PXT69" s="497"/>
      <c r="PXU69" s="497"/>
      <c r="PXV69" s="497"/>
      <c r="PXW69" s="497"/>
      <c r="PXX69" s="497"/>
      <c r="PXY69" s="497"/>
      <c r="PXZ69" s="497"/>
      <c r="PYA69" s="497"/>
      <c r="PYB69" s="497"/>
      <c r="PYC69" s="497"/>
      <c r="PYD69" s="497"/>
      <c r="PYE69" s="497"/>
      <c r="PYF69" s="497"/>
      <c r="PYG69" s="497"/>
      <c r="PYH69" s="497"/>
      <c r="PYI69" s="497"/>
      <c r="PYJ69" s="497"/>
      <c r="PYK69" s="497"/>
      <c r="PYL69" s="497"/>
      <c r="PYM69" s="497"/>
      <c r="PYN69" s="497"/>
      <c r="PYO69" s="497"/>
      <c r="PYP69" s="497"/>
      <c r="PYQ69" s="497"/>
      <c r="PYR69" s="497"/>
      <c r="PYS69" s="497"/>
      <c r="PYT69" s="497"/>
      <c r="PYU69" s="497"/>
      <c r="PYV69" s="497"/>
      <c r="PYW69" s="497"/>
      <c r="PYX69" s="497"/>
      <c r="PYY69" s="497"/>
      <c r="PYZ69" s="497"/>
      <c r="PZA69" s="497"/>
      <c r="PZB69" s="497"/>
      <c r="PZC69" s="497"/>
      <c r="PZD69" s="497"/>
      <c r="PZE69" s="497"/>
      <c r="PZF69" s="497"/>
      <c r="PZG69" s="497"/>
      <c r="PZH69" s="497"/>
      <c r="PZI69" s="497"/>
      <c r="PZJ69" s="497"/>
      <c r="PZK69" s="497"/>
      <c r="PZL69" s="497"/>
      <c r="PZM69" s="497"/>
      <c r="PZN69" s="497"/>
      <c r="PZO69" s="497"/>
      <c r="PZP69" s="497"/>
      <c r="PZQ69" s="497"/>
      <c r="PZR69" s="497"/>
      <c r="PZS69" s="497"/>
      <c r="PZT69" s="497"/>
      <c r="PZU69" s="497"/>
      <c r="PZV69" s="497"/>
      <c r="PZW69" s="497"/>
      <c r="PZX69" s="497"/>
      <c r="PZY69" s="497"/>
      <c r="PZZ69" s="497"/>
      <c r="QAA69" s="497"/>
      <c r="QAB69" s="497"/>
      <c r="QAC69" s="497"/>
      <c r="QAD69" s="497"/>
      <c r="QAE69" s="497"/>
      <c r="QAF69" s="497"/>
      <c r="QAG69" s="497"/>
      <c r="QAH69" s="497"/>
      <c r="QAI69" s="497"/>
      <c r="QAJ69" s="497"/>
      <c r="QAK69" s="497"/>
      <c r="QAL69" s="497"/>
      <c r="QAM69" s="497"/>
      <c r="QAN69" s="497"/>
      <c r="QAO69" s="497"/>
      <c r="QAP69" s="497"/>
      <c r="QAQ69" s="497"/>
      <c r="QAR69" s="497"/>
      <c r="QAS69" s="497"/>
      <c r="QAT69" s="497"/>
      <c r="QAU69" s="497"/>
      <c r="QAV69" s="497"/>
      <c r="QAW69" s="497"/>
      <c r="QAX69" s="497"/>
      <c r="QAY69" s="497"/>
      <c r="QAZ69" s="497"/>
      <c r="QBA69" s="497"/>
      <c r="QBB69" s="497"/>
      <c r="QBC69" s="497"/>
      <c r="QBD69" s="497"/>
      <c r="QBE69" s="497"/>
      <c r="QBF69" s="497"/>
      <c r="QBG69" s="497"/>
      <c r="QBH69" s="497"/>
      <c r="QBI69" s="497"/>
      <c r="QBJ69" s="497"/>
      <c r="QBK69" s="497"/>
      <c r="QBL69" s="497"/>
      <c r="QBM69" s="497"/>
      <c r="QBN69" s="497"/>
      <c r="QBO69" s="497"/>
      <c r="QBP69" s="497"/>
      <c r="QBQ69" s="497"/>
      <c r="QBR69" s="497"/>
      <c r="QBS69" s="497"/>
      <c r="QBT69" s="497"/>
      <c r="QBU69" s="497"/>
      <c r="QBV69" s="497"/>
      <c r="QBW69" s="497"/>
      <c r="QBX69" s="497"/>
      <c r="QBY69" s="497"/>
      <c r="QBZ69" s="497"/>
      <c r="QCA69" s="497"/>
      <c r="QCB69" s="497"/>
      <c r="QCC69" s="497"/>
      <c r="QCD69" s="497"/>
      <c r="QCE69" s="497"/>
      <c r="QCF69" s="497"/>
      <c r="QCG69" s="497"/>
      <c r="QCH69" s="497"/>
      <c r="QCI69" s="497"/>
      <c r="QCJ69" s="497"/>
      <c r="QCK69" s="497"/>
      <c r="QCL69" s="497"/>
      <c r="QCM69" s="497"/>
      <c r="QCN69" s="497"/>
      <c r="QCO69" s="497"/>
      <c r="QCP69" s="497"/>
      <c r="QCQ69" s="497"/>
      <c r="QCR69" s="497"/>
      <c r="QCS69" s="497"/>
      <c r="QCT69" s="497"/>
      <c r="QCU69" s="497"/>
      <c r="QCV69" s="497"/>
      <c r="QCW69" s="497"/>
      <c r="QCX69" s="497"/>
      <c r="QCY69" s="497"/>
      <c r="QCZ69" s="497"/>
      <c r="QDA69" s="497"/>
      <c r="QDB69" s="497"/>
      <c r="QDC69" s="497"/>
      <c r="QDD69" s="497"/>
      <c r="QDE69" s="497"/>
      <c r="QDF69" s="497"/>
      <c r="QDG69" s="497"/>
      <c r="QDH69" s="497"/>
      <c r="QDI69" s="497"/>
      <c r="QDJ69" s="497"/>
      <c r="QDK69" s="497"/>
      <c r="QDL69" s="497"/>
      <c r="QDM69" s="497"/>
      <c r="QDN69" s="497"/>
      <c r="QDO69" s="497"/>
      <c r="QDP69" s="497"/>
      <c r="QDQ69" s="497"/>
      <c r="QDR69" s="497"/>
      <c r="QDS69" s="497"/>
      <c r="QDT69" s="497"/>
      <c r="QDU69" s="497"/>
      <c r="QDV69" s="497"/>
      <c r="QDW69" s="497"/>
      <c r="QDX69" s="497"/>
      <c r="QDY69" s="497"/>
      <c r="QDZ69" s="497"/>
      <c r="QEA69" s="497"/>
      <c r="QEB69" s="497"/>
      <c r="QEC69" s="497"/>
      <c r="QED69" s="497"/>
      <c r="QEE69" s="497"/>
      <c r="QEF69" s="497"/>
      <c r="QEG69" s="497"/>
      <c r="QEH69" s="497"/>
      <c r="QEI69" s="497"/>
      <c r="QEJ69" s="497"/>
      <c r="QEK69" s="497"/>
      <c r="QEL69" s="497"/>
      <c r="QEM69" s="497"/>
      <c r="QEN69" s="497"/>
      <c r="QEO69" s="497"/>
      <c r="QEP69" s="497"/>
      <c r="QEQ69" s="497"/>
      <c r="QER69" s="497"/>
      <c r="QES69" s="497"/>
      <c r="QET69" s="497"/>
      <c r="QEU69" s="497"/>
      <c r="QEV69" s="497"/>
      <c r="QEW69" s="497"/>
      <c r="QEX69" s="497"/>
      <c r="QEY69" s="497"/>
      <c r="QEZ69" s="497"/>
      <c r="QFA69" s="497"/>
      <c r="QFB69" s="497"/>
      <c r="QFC69" s="497"/>
      <c r="QFD69" s="497"/>
      <c r="QFE69" s="497"/>
      <c r="QFF69" s="497"/>
      <c r="QFG69" s="497"/>
      <c r="QFH69" s="497"/>
      <c r="QFI69" s="497"/>
      <c r="QFJ69" s="497"/>
      <c r="QFK69" s="497"/>
      <c r="QFL69" s="497"/>
      <c r="QFM69" s="497"/>
      <c r="QFN69" s="497"/>
      <c r="QFO69" s="497"/>
      <c r="QFP69" s="497"/>
      <c r="QFQ69" s="497"/>
      <c r="QFR69" s="497"/>
      <c r="QFS69" s="497"/>
      <c r="QFT69" s="497"/>
      <c r="QFU69" s="497"/>
      <c r="QFV69" s="497"/>
      <c r="QFW69" s="497"/>
      <c r="QFX69" s="497"/>
      <c r="QFY69" s="497"/>
      <c r="QFZ69" s="497"/>
      <c r="QGA69" s="497"/>
      <c r="QGB69" s="497"/>
      <c r="QGC69" s="497"/>
      <c r="QGD69" s="497"/>
      <c r="QGE69" s="497"/>
      <c r="QGF69" s="497"/>
      <c r="QGG69" s="497"/>
      <c r="QGH69" s="497"/>
      <c r="QGI69" s="497"/>
      <c r="QGJ69" s="497"/>
      <c r="QGK69" s="497"/>
      <c r="QGL69" s="497"/>
      <c r="QGM69" s="497"/>
      <c r="QGN69" s="497"/>
      <c r="QGO69" s="497"/>
      <c r="QGP69" s="497"/>
      <c r="QGQ69" s="497"/>
      <c r="QGR69" s="497"/>
      <c r="QGS69" s="497"/>
      <c r="QGT69" s="497"/>
      <c r="QGU69" s="497"/>
      <c r="QGV69" s="497"/>
      <c r="QGW69" s="497"/>
      <c r="QGX69" s="497"/>
      <c r="QGY69" s="497"/>
      <c r="QGZ69" s="497"/>
      <c r="QHA69" s="497"/>
      <c r="QHB69" s="497"/>
      <c r="QHC69" s="497"/>
      <c r="QHD69" s="497"/>
      <c r="QHE69" s="497"/>
      <c r="QHF69" s="497"/>
      <c r="QHG69" s="497"/>
      <c r="QHH69" s="497"/>
      <c r="QHI69" s="497"/>
      <c r="QHJ69" s="497"/>
      <c r="QHK69" s="497"/>
      <c r="QHL69" s="497"/>
      <c r="QHM69" s="497"/>
      <c r="QHN69" s="497"/>
      <c r="QHO69" s="497"/>
      <c r="QHP69" s="497"/>
      <c r="QHQ69" s="497"/>
      <c r="QHR69" s="497"/>
      <c r="QHS69" s="497"/>
      <c r="QHT69" s="497"/>
      <c r="QHU69" s="497"/>
      <c r="QHV69" s="497"/>
      <c r="QHW69" s="497"/>
      <c r="QHX69" s="497"/>
      <c r="QHY69" s="497"/>
      <c r="QHZ69" s="497"/>
      <c r="QIA69" s="497"/>
      <c r="QIB69" s="497"/>
      <c r="QIC69" s="497"/>
      <c r="QID69" s="497"/>
      <c r="QIE69" s="497"/>
      <c r="QIF69" s="497"/>
      <c r="QIG69" s="497"/>
      <c r="QIH69" s="497"/>
      <c r="QII69" s="497"/>
      <c r="QIJ69" s="497"/>
      <c r="QIK69" s="497"/>
      <c r="QIL69" s="497"/>
      <c r="QIM69" s="497"/>
      <c r="QIN69" s="497"/>
      <c r="QIO69" s="497"/>
      <c r="QIP69" s="497"/>
      <c r="QIQ69" s="497"/>
      <c r="QIR69" s="497"/>
      <c r="QIS69" s="497"/>
      <c r="QIT69" s="497"/>
      <c r="QIU69" s="497"/>
      <c r="QIV69" s="497"/>
      <c r="QIW69" s="497"/>
      <c r="QIX69" s="497"/>
      <c r="QIY69" s="497"/>
      <c r="QIZ69" s="497"/>
      <c r="QJA69" s="497"/>
      <c r="QJB69" s="497"/>
      <c r="QJC69" s="497"/>
      <c r="QJD69" s="497"/>
      <c r="QJE69" s="497"/>
      <c r="QJF69" s="497"/>
      <c r="QJG69" s="497"/>
      <c r="QJH69" s="497"/>
      <c r="QJI69" s="497"/>
      <c r="QJJ69" s="497"/>
      <c r="QJK69" s="497"/>
      <c r="QJL69" s="497"/>
      <c r="QJM69" s="497"/>
      <c r="QJN69" s="497"/>
      <c r="QJO69" s="497"/>
      <c r="QJP69" s="497"/>
      <c r="QJQ69" s="497"/>
      <c r="QJR69" s="497"/>
      <c r="QJS69" s="497"/>
      <c r="QJT69" s="497"/>
      <c r="QJU69" s="497"/>
      <c r="QJV69" s="497"/>
      <c r="QJW69" s="497"/>
      <c r="QJX69" s="497"/>
      <c r="QJY69" s="497"/>
      <c r="QJZ69" s="497"/>
      <c r="QKA69" s="497"/>
      <c r="QKB69" s="497"/>
      <c r="QKC69" s="497"/>
      <c r="QKD69" s="497"/>
      <c r="QKE69" s="497"/>
      <c r="QKF69" s="497"/>
      <c r="QKG69" s="497"/>
      <c r="QKH69" s="497"/>
      <c r="QKI69" s="497"/>
      <c r="QKJ69" s="497"/>
      <c r="QKK69" s="497"/>
      <c r="QKL69" s="497"/>
      <c r="QKM69" s="497"/>
      <c r="QKN69" s="497"/>
      <c r="QKO69" s="497"/>
      <c r="QKP69" s="497"/>
      <c r="QKQ69" s="497"/>
      <c r="QKR69" s="497"/>
      <c r="QKS69" s="497"/>
      <c r="QKT69" s="497"/>
      <c r="QKU69" s="497"/>
      <c r="QKV69" s="497"/>
      <c r="QKW69" s="497"/>
      <c r="QKX69" s="497"/>
      <c r="QKY69" s="497"/>
      <c r="QKZ69" s="497"/>
      <c r="QLA69" s="497"/>
      <c r="QLB69" s="497"/>
      <c r="QLC69" s="497"/>
      <c r="QLD69" s="497"/>
      <c r="QLE69" s="497"/>
      <c r="QLF69" s="497"/>
      <c r="QLG69" s="497"/>
      <c r="QLH69" s="497"/>
      <c r="QLI69" s="497"/>
      <c r="QLJ69" s="497"/>
      <c r="QLK69" s="497"/>
      <c r="QLL69" s="497"/>
      <c r="QLM69" s="497"/>
      <c r="QLN69" s="497"/>
      <c r="QLO69" s="497"/>
      <c r="QLP69" s="497"/>
      <c r="QLQ69" s="497"/>
      <c r="QLR69" s="497"/>
      <c r="QLS69" s="497"/>
      <c r="QLT69" s="497"/>
      <c r="QLU69" s="497"/>
      <c r="QLV69" s="497"/>
      <c r="QLW69" s="497"/>
      <c r="QLX69" s="497"/>
      <c r="QLY69" s="497"/>
      <c r="QLZ69" s="497"/>
      <c r="QMA69" s="497"/>
      <c r="QMB69" s="497"/>
      <c r="QMC69" s="497"/>
      <c r="QMD69" s="497"/>
      <c r="QME69" s="497"/>
      <c r="QMF69" s="497"/>
      <c r="QMG69" s="497"/>
      <c r="QMH69" s="497"/>
      <c r="QMI69" s="497"/>
      <c r="QMJ69" s="497"/>
      <c r="QMK69" s="497"/>
      <c r="QML69" s="497"/>
      <c r="QMM69" s="497"/>
      <c r="QMN69" s="497"/>
      <c r="QMO69" s="497"/>
      <c r="QMP69" s="497"/>
      <c r="QMQ69" s="497"/>
      <c r="QMR69" s="497"/>
      <c r="QMS69" s="497"/>
      <c r="QMT69" s="497"/>
      <c r="QMU69" s="497"/>
      <c r="QMV69" s="497"/>
      <c r="QMW69" s="497"/>
      <c r="QMX69" s="497"/>
      <c r="QMY69" s="497"/>
      <c r="QMZ69" s="497"/>
      <c r="QNA69" s="497"/>
      <c r="QNB69" s="497"/>
      <c r="QNC69" s="497"/>
      <c r="QND69" s="497"/>
      <c r="QNE69" s="497"/>
      <c r="QNF69" s="497"/>
      <c r="QNG69" s="497"/>
      <c r="QNH69" s="497"/>
      <c r="QNI69" s="497"/>
      <c r="QNJ69" s="497"/>
      <c r="QNK69" s="497"/>
      <c r="QNL69" s="497"/>
      <c r="QNM69" s="497"/>
      <c r="QNN69" s="497"/>
      <c r="QNO69" s="497"/>
      <c r="QNP69" s="497"/>
      <c r="QNQ69" s="497"/>
      <c r="QNR69" s="497"/>
      <c r="QNS69" s="497"/>
      <c r="QNT69" s="497"/>
      <c r="QNU69" s="497"/>
      <c r="QNV69" s="497"/>
      <c r="QNW69" s="497"/>
      <c r="QNX69" s="497"/>
      <c r="QNY69" s="497"/>
      <c r="QNZ69" s="497"/>
      <c r="QOA69" s="497"/>
      <c r="QOB69" s="497"/>
      <c r="QOC69" s="497"/>
      <c r="QOD69" s="497"/>
      <c r="QOE69" s="497"/>
      <c r="QOF69" s="497"/>
      <c r="QOG69" s="497"/>
      <c r="QOH69" s="497"/>
      <c r="QOI69" s="497"/>
      <c r="QOJ69" s="497"/>
      <c r="QOK69" s="497"/>
      <c r="QOL69" s="497"/>
      <c r="QOM69" s="497"/>
      <c r="QON69" s="497"/>
      <c r="QOO69" s="497"/>
      <c r="QOP69" s="497"/>
      <c r="QOQ69" s="497"/>
      <c r="QOR69" s="497"/>
      <c r="QOS69" s="497"/>
      <c r="QOT69" s="497"/>
      <c r="QOU69" s="497"/>
      <c r="QOV69" s="497"/>
      <c r="QOW69" s="497"/>
      <c r="QOX69" s="497"/>
      <c r="QOY69" s="497"/>
      <c r="QOZ69" s="497"/>
      <c r="QPA69" s="497"/>
      <c r="QPB69" s="497"/>
      <c r="QPC69" s="497"/>
      <c r="QPD69" s="497"/>
      <c r="QPE69" s="497"/>
      <c r="QPF69" s="497"/>
      <c r="QPG69" s="497"/>
      <c r="QPH69" s="497"/>
      <c r="QPI69" s="497"/>
      <c r="QPJ69" s="497"/>
      <c r="QPK69" s="497"/>
      <c r="QPL69" s="497"/>
      <c r="QPM69" s="497"/>
      <c r="QPN69" s="497"/>
      <c r="QPO69" s="497"/>
      <c r="QPP69" s="497"/>
      <c r="QPQ69" s="497"/>
      <c r="QPR69" s="497"/>
      <c r="QPS69" s="497"/>
      <c r="QPT69" s="497"/>
      <c r="QPU69" s="497"/>
      <c r="QPV69" s="497"/>
      <c r="QPW69" s="497"/>
      <c r="QPX69" s="497"/>
      <c r="QPY69" s="497"/>
      <c r="QPZ69" s="497"/>
      <c r="QQA69" s="497"/>
      <c r="QQB69" s="497"/>
      <c r="QQC69" s="497"/>
      <c r="QQD69" s="497"/>
      <c r="QQE69" s="497"/>
      <c r="QQF69" s="497"/>
      <c r="QQG69" s="497"/>
      <c r="QQH69" s="497"/>
      <c r="QQI69" s="497"/>
      <c r="QQJ69" s="497"/>
      <c r="QQK69" s="497"/>
      <c r="QQL69" s="497"/>
      <c r="QQM69" s="497"/>
      <c r="QQN69" s="497"/>
      <c r="QQO69" s="497"/>
      <c r="QQP69" s="497"/>
      <c r="QQQ69" s="497"/>
      <c r="QQR69" s="497"/>
      <c r="QQS69" s="497"/>
      <c r="QQT69" s="497"/>
      <c r="QQU69" s="497"/>
      <c r="QQV69" s="497"/>
      <c r="QQW69" s="497"/>
      <c r="QQX69" s="497"/>
      <c r="QQY69" s="497"/>
      <c r="QQZ69" s="497"/>
      <c r="QRA69" s="497"/>
      <c r="QRB69" s="497"/>
      <c r="QRC69" s="497"/>
      <c r="QRD69" s="497"/>
      <c r="QRE69" s="497"/>
      <c r="QRF69" s="497"/>
      <c r="QRG69" s="497"/>
      <c r="QRH69" s="497"/>
      <c r="QRI69" s="497"/>
      <c r="QRJ69" s="497"/>
      <c r="QRK69" s="497"/>
      <c r="QRL69" s="497"/>
      <c r="QRM69" s="497"/>
      <c r="QRN69" s="497"/>
      <c r="QRO69" s="497"/>
      <c r="QRP69" s="497"/>
      <c r="QRQ69" s="497"/>
      <c r="QRR69" s="497"/>
      <c r="QRS69" s="497"/>
      <c r="QRT69" s="497"/>
      <c r="QRU69" s="497"/>
      <c r="QRV69" s="497"/>
      <c r="QRW69" s="497"/>
      <c r="QRX69" s="497"/>
      <c r="QRY69" s="497"/>
      <c r="QRZ69" s="497"/>
      <c r="QSA69" s="497"/>
      <c r="QSB69" s="497"/>
      <c r="QSC69" s="497"/>
      <c r="QSD69" s="497"/>
      <c r="QSE69" s="497"/>
      <c r="QSF69" s="497"/>
      <c r="QSG69" s="497"/>
      <c r="QSH69" s="497"/>
      <c r="QSI69" s="497"/>
      <c r="QSJ69" s="497"/>
      <c r="QSK69" s="497"/>
      <c r="QSL69" s="497"/>
      <c r="QSM69" s="497"/>
      <c r="QSN69" s="497"/>
      <c r="QSO69" s="497"/>
      <c r="QSP69" s="497"/>
      <c r="QSQ69" s="497"/>
      <c r="QSR69" s="497"/>
      <c r="QSS69" s="497"/>
      <c r="QST69" s="497"/>
      <c r="QSU69" s="497"/>
      <c r="QSV69" s="497"/>
      <c r="QSW69" s="497"/>
      <c r="QSX69" s="497"/>
      <c r="QSY69" s="497"/>
      <c r="QSZ69" s="497"/>
      <c r="QTA69" s="497"/>
      <c r="QTB69" s="497"/>
      <c r="QTC69" s="497"/>
      <c r="QTD69" s="497"/>
      <c r="QTE69" s="497"/>
      <c r="QTF69" s="497"/>
      <c r="QTG69" s="497"/>
      <c r="QTH69" s="497"/>
      <c r="QTI69" s="497"/>
      <c r="QTJ69" s="497"/>
      <c r="QTK69" s="497"/>
      <c r="QTL69" s="497"/>
      <c r="QTM69" s="497"/>
      <c r="QTN69" s="497"/>
      <c r="QTO69" s="497"/>
      <c r="QTP69" s="497"/>
      <c r="QTQ69" s="497"/>
      <c r="QTR69" s="497"/>
      <c r="QTS69" s="497"/>
      <c r="QTT69" s="497"/>
      <c r="QTU69" s="497"/>
      <c r="QTV69" s="497"/>
      <c r="QTW69" s="497"/>
      <c r="QTX69" s="497"/>
      <c r="QTY69" s="497"/>
      <c r="QTZ69" s="497"/>
      <c r="QUA69" s="497"/>
      <c r="QUB69" s="497"/>
      <c r="QUC69" s="497"/>
      <c r="QUD69" s="497"/>
      <c r="QUE69" s="497"/>
      <c r="QUF69" s="497"/>
      <c r="QUG69" s="497"/>
      <c r="QUH69" s="497"/>
      <c r="QUI69" s="497"/>
      <c r="QUJ69" s="497"/>
      <c r="QUK69" s="497"/>
      <c r="QUL69" s="497"/>
      <c r="QUM69" s="497"/>
      <c r="QUN69" s="497"/>
      <c r="QUO69" s="497"/>
      <c r="QUP69" s="497"/>
      <c r="QUQ69" s="497"/>
      <c r="QUR69" s="497"/>
      <c r="QUS69" s="497"/>
      <c r="QUT69" s="497"/>
      <c r="QUU69" s="497"/>
      <c r="QUV69" s="497"/>
      <c r="QUW69" s="497"/>
      <c r="QUX69" s="497"/>
      <c r="QUY69" s="497"/>
      <c r="QUZ69" s="497"/>
      <c r="QVA69" s="497"/>
      <c r="QVB69" s="497"/>
      <c r="QVC69" s="497"/>
      <c r="QVD69" s="497"/>
      <c r="QVE69" s="497"/>
      <c r="QVF69" s="497"/>
      <c r="QVG69" s="497"/>
      <c r="QVH69" s="497"/>
      <c r="QVI69" s="497"/>
      <c r="QVJ69" s="497"/>
      <c r="QVK69" s="497"/>
      <c r="QVL69" s="497"/>
      <c r="QVM69" s="497"/>
      <c r="QVN69" s="497"/>
      <c r="QVO69" s="497"/>
      <c r="QVP69" s="497"/>
      <c r="QVQ69" s="497"/>
      <c r="QVR69" s="497"/>
      <c r="QVS69" s="497"/>
      <c r="QVT69" s="497"/>
      <c r="QVU69" s="497"/>
      <c r="QVV69" s="497"/>
      <c r="QVW69" s="497"/>
      <c r="QVX69" s="497"/>
      <c r="QVY69" s="497"/>
      <c r="QVZ69" s="497"/>
      <c r="QWA69" s="497"/>
      <c r="QWB69" s="497"/>
      <c r="QWC69" s="497"/>
      <c r="QWD69" s="497"/>
      <c r="QWE69" s="497"/>
      <c r="QWF69" s="497"/>
      <c r="QWG69" s="497"/>
      <c r="QWH69" s="497"/>
      <c r="QWI69" s="497"/>
      <c r="QWJ69" s="497"/>
      <c r="QWK69" s="497"/>
      <c r="QWL69" s="497"/>
      <c r="QWM69" s="497"/>
      <c r="QWN69" s="497"/>
      <c r="QWO69" s="497"/>
      <c r="QWP69" s="497"/>
      <c r="QWQ69" s="497"/>
      <c r="QWR69" s="497"/>
      <c r="QWS69" s="497"/>
      <c r="QWT69" s="497"/>
      <c r="QWU69" s="497"/>
      <c r="QWV69" s="497"/>
      <c r="QWW69" s="497"/>
      <c r="QWX69" s="497"/>
      <c r="QWY69" s="497"/>
      <c r="QWZ69" s="497"/>
      <c r="QXA69" s="497"/>
      <c r="QXB69" s="497"/>
      <c r="QXC69" s="497"/>
      <c r="QXD69" s="497"/>
      <c r="QXE69" s="497"/>
      <c r="QXF69" s="497"/>
      <c r="QXG69" s="497"/>
      <c r="QXH69" s="497"/>
      <c r="QXI69" s="497"/>
      <c r="QXJ69" s="497"/>
      <c r="QXK69" s="497"/>
      <c r="QXL69" s="497"/>
      <c r="QXM69" s="497"/>
      <c r="QXN69" s="497"/>
      <c r="QXO69" s="497"/>
      <c r="QXP69" s="497"/>
      <c r="QXQ69" s="497"/>
      <c r="QXR69" s="497"/>
      <c r="QXS69" s="497"/>
      <c r="QXT69" s="497"/>
      <c r="QXU69" s="497"/>
      <c r="QXV69" s="497"/>
      <c r="QXW69" s="497"/>
      <c r="QXX69" s="497"/>
      <c r="QXY69" s="497"/>
      <c r="QXZ69" s="497"/>
      <c r="QYA69" s="497"/>
      <c r="QYB69" s="497"/>
      <c r="QYC69" s="497"/>
      <c r="QYD69" s="497"/>
      <c r="QYE69" s="497"/>
      <c r="QYF69" s="497"/>
      <c r="QYG69" s="497"/>
      <c r="QYH69" s="497"/>
      <c r="QYI69" s="497"/>
      <c r="QYJ69" s="497"/>
      <c r="QYK69" s="497"/>
      <c r="QYL69" s="497"/>
      <c r="QYM69" s="497"/>
      <c r="QYN69" s="497"/>
      <c r="QYO69" s="497"/>
      <c r="QYP69" s="497"/>
      <c r="QYQ69" s="497"/>
      <c r="QYR69" s="497"/>
      <c r="QYS69" s="497"/>
      <c r="QYT69" s="497"/>
      <c r="QYU69" s="497"/>
      <c r="QYV69" s="497"/>
      <c r="QYW69" s="497"/>
      <c r="QYX69" s="497"/>
      <c r="QYY69" s="497"/>
      <c r="QYZ69" s="497"/>
      <c r="QZA69" s="497"/>
      <c r="QZB69" s="497"/>
      <c r="QZC69" s="497"/>
      <c r="QZD69" s="497"/>
      <c r="QZE69" s="497"/>
      <c r="QZF69" s="497"/>
      <c r="QZG69" s="497"/>
      <c r="QZH69" s="497"/>
      <c r="QZI69" s="497"/>
      <c r="QZJ69" s="497"/>
      <c r="QZK69" s="497"/>
      <c r="QZL69" s="497"/>
      <c r="QZM69" s="497"/>
      <c r="QZN69" s="497"/>
      <c r="QZO69" s="497"/>
      <c r="QZP69" s="497"/>
      <c r="QZQ69" s="497"/>
      <c r="QZR69" s="497"/>
      <c r="QZS69" s="497"/>
      <c r="QZT69" s="497"/>
      <c r="QZU69" s="497"/>
      <c r="QZV69" s="497"/>
      <c r="QZW69" s="497"/>
      <c r="QZX69" s="497"/>
      <c r="QZY69" s="497"/>
      <c r="QZZ69" s="497"/>
      <c r="RAA69" s="497"/>
      <c r="RAB69" s="497"/>
      <c r="RAC69" s="497"/>
      <c r="RAD69" s="497"/>
      <c r="RAE69" s="497"/>
      <c r="RAF69" s="497"/>
      <c r="RAG69" s="497"/>
      <c r="RAH69" s="497"/>
      <c r="RAI69" s="497"/>
      <c r="RAJ69" s="497"/>
      <c r="RAK69" s="497"/>
      <c r="RAL69" s="497"/>
      <c r="RAM69" s="497"/>
      <c r="RAN69" s="497"/>
      <c r="RAO69" s="497"/>
      <c r="RAP69" s="497"/>
      <c r="RAQ69" s="497"/>
      <c r="RAR69" s="497"/>
      <c r="RAS69" s="497"/>
      <c r="RAT69" s="497"/>
      <c r="RAU69" s="497"/>
      <c r="RAV69" s="497"/>
      <c r="RAW69" s="497"/>
      <c r="RAX69" s="497"/>
      <c r="RAY69" s="497"/>
      <c r="RAZ69" s="497"/>
      <c r="RBA69" s="497"/>
      <c r="RBB69" s="497"/>
      <c r="RBC69" s="497"/>
      <c r="RBD69" s="497"/>
      <c r="RBE69" s="497"/>
      <c r="RBF69" s="497"/>
      <c r="RBG69" s="497"/>
      <c r="RBH69" s="497"/>
      <c r="RBI69" s="497"/>
      <c r="RBJ69" s="497"/>
      <c r="RBK69" s="497"/>
      <c r="RBL69" s="497"/>
      <c r="RBM69" s="497"/>
      <c r="RBN69" s="497"/>
      <c r="RBO69" s="497"/>
      <c r="RBP69" s="497"/>
      <c r="RBQ69" s="497"/>
      <c r="RBR69" s="497"/>
      <c r="RBS69" s="497"/>
      <c r="RBT69" s="497"/>
      <c r="RBU69" s="497"/>
      <c r="RBV69" s="497"/>
      <c r="RBW69" s="497"/>
      <c r="RBX69" s="497"/>
      <c r="RBY69" s="497"/>
      <c r="RBZ69" s="497"/>
      <c r="RCA69" s="497"/>
      <c r="RCB69" s="497"/>
      <c r="RCC69" s="497"/>
      <c r="RCD69" s="497"/>
      <c r="RCE69" s="497"/>
      <c r="RCF69" s="497"/>
      <c r="RCG69" s="497"/>
      <c r="RCH69" s="497"/>
      <c r="RCI69" s="497"/>
      <c r="RCJ69" s="497"/>
      <c r="RCK69" s="497"/>
      <c r="RCL69" s="497"/>
      <c r="RCM69" s="497"/>
      <c r="RCN69" s="497"/>
      <c r="RCO69" s="497"/>
      <c r="RCP69" s="497"/>
      <c r="RCQ69" s="497"/>
      <c r="RCR69" s="497"/>
      <c r="RCS69" s="497"/>
      <c r="RCT69" s="497"/>
      <c r="RCU69" s="497"/>
      <c r="RCV69" s="497"/>
      <c r="RCW69" s="497"/>
      <c r="RCX69" s="497"/>
      <c r="RCY69" s="497"/>
      <c r="RCZ69" s="497"/>
      <c r="RDA69" s="497"/>
      <c r="RDB69" s="497"/>
      <c r="RDC69" s="497"/>
      <c r="RDD69" s="497"/>
      <c r="RDE69" s="497"/>
      <c r="RDF69" s="497"/>
      <c r="RDG69" s="497"/>
      <c r="RDH69" s="497"/>
      <c r="RDI69" s="497"/>
      <c r="RDJ69" s="497"/>
      <c r="RDK69" s="497"/>
      <c r="RDL69" s="497"/>
      <c r="RDM69" s="497"/>
      <c r="RDN69" s="497"/>
      <c r="RDO69" s="497"/>
      <c r="RDP69" s="497"/>
      <c r="RDQ69" s="497"/>
      <c r="RDR69" s="497"/>
      <c r="RDS69" s="497"/>
      <c r="RDT69" s="497"/>
      <c r="RDU69" s="497"/>
      <c r="RDV69" s="497"/>
      <c r="RDW69" s="497"/>
      <c r="RDX69" s="497"/>
      <c r="RDY69" s="497"/>
      <c r="RDZ69" s="497"/>
      <c r="REA69" s="497"/>
      <c r="REB69" s="497"/>
      <c r="REC69" s="497"/>
      <c r="RED69" s="497"/>
      <c r="REE69" s="497"/>
      <c r="REF69" s="497"/>
      <c r="REG69" s="497"/>
      <c r="REH69" s="497"/>
      <c r="REI69" s="497"/>
      <c r="REJ69" s="497"/>
      <c r="REK69" s="497"/>
      <c r="REL69" s="497"/>
      <c r="REM69" s="497"/>
      <c r="REN69" s="497"/>
      <c r="REO69" s="497"/>
      <c r="REP69" s="497"/>
      <c r="REQ69" s="497"/>
      <c r="RER69" s="497"/>
      <c r="RES69" s="497"/>
      <c r="RET69" s="497"/>
      <c r="REU69" s="497"/>
      <c r="REV69" s="497"/>
      <c r="REW69" s="497"/>
      <c r="REX69" s="497"/>
      <c r="REY69" s="497"/>
      <c r="REZ69" s="497"/>
      <c r="RFA69" s="497"/>
      <c r="RFB69" s="497"/>
      <c r="RFC69" s="497"/>
      <c r="RFD69" s="497"/>
      <c r="RFE69" s="497"/>
      <c r="RFF69" s="497"/>
      <c r="RFG69" s="497"/>
      <c r="RFH69" s="497"/>
      <c r="RFI69" s="497"/>
      <c r="RFJ69" s="497"/>
      <c r="RFK69" s="497"/>
      <c r="RFL69" s="497"/>
      <c r="RFM69" s="497"/>
      <c r="RFN69" s="497"/>
      <c r="RFO69" s="497"/>
      <c r="RFP69" s="497"/>
      <c r="RFQ69" s="497"/>
      <c r="RFR69" s="497"/>
      <c r="RFS69" s="497"/>
      <c r="RFT69" s="497"/>
      <c r="RFU69" s="497"/>
      <c r="RFV69" s="497"/>
      <c r="RFW69" s="497"/>
      <c r="RFX69" s="497"/>
      <c r="RFY69" s="497"/>
      <c r="RFZ69" s="497"/>
      <c r="RGA69" s="497"/>
      <c r="RGB69" s="497"/>
      <c r="RGC69" s="497"/>
      <c r="RGD69" s="497"/>
      <c r="RGE69" s="497"/>
      <c r="RGF69" s="497"/>
      <c r="RGG69" s="497"/>
      <c r="RGH69" s="497"/>
      <c r="RGI69" s="497"/>
      <c r="RGJ69" s="497"/>
      <c r="RGK69" s="497"/>
      <c r="RGL69" s="497"/>
      <c r="RGM69" s="497"/>
      <c r="RGN69" s="497"/>
      <c r="RGO69" s="497"/>
      <c r="RGP69" s="497"/>
      <c r="RGQ69" s="497"/>
      <c r="RGR69" s="497"/>
      <c r="RGS69" s="497"/>
      <c r="RGT69" s="497"/>
      <c r="RGU69" s="497"/>
      <c r="RGV69" s="497"/>
      <c r="RGW69" s="497"/>
      <c r="RGX69" s="497"/>
      <c r="RGY69" s="497"/>
      <c r="RGZ69" s="497"/>
      <c r="RHA69" s="497"/>
      <c r="RHB69" s="497"/>
      <c r="RHC69" s="497"/>
      <c r="RHD69" s="497"/>
      <c r="RHE69" s="497"/>
      <c r="RHF69" s="497"/>
      <c r="RHG69" s="497"/>
      <c r="RHH69" s="497"/>
      <c r="RHI69" s="497"/>
      <c r="RHJ69" s="497"/>
      <c r="RHK69" s="497"/>
      <c r="RHL69" s="497"/>
      <c r="RHM69" s="497"/>
      <c r="RHN69" s="497"/>
      <c r="RHO69" s="497"/>
      <c r="RHP69" s="497"/>
      <c r="RHQ69" s="497"/>
      <c r="RHR69" s="497"/>
      <c r="RHS69" s="497"/>
      <c r="RHT69" s="497"/>
      <c r="RHU69" s="497"/>
      <c r="RHV69" s="497"/>
      <c r="RHW69" s="497"/>
      <c r="RHX69" s="497"/>
      <c r="RHY69" s="497"/>
      <c r="RHZ69" s="497"/>
      <c r="RIA69" s="497"/>
      <c r="RIB69" s="497"/>
      <c r="RIC69" s="497"/>
      <c r="RID69" s="497"/>
      <c r="RIE69" s="497"/>
      <c r="RIF69" s="497"/>
      <c r="RIG69" s="497"/>
      <c r="RIH69" s="497"/>
      <c r="RII69" s="497"/>
      <c r="RIJ69" s="497"/>
      <c r="RIK69" s="497"/>
      <c r="RIL69" s="497"/>
      <c r="RIM69" s="497"/>
      <c r="RIN69" s="497"/>
      <c r="RIO69" s="497"/>
      <c r="RIP69" s="497"/>
      <c r="RIQ69" s="497"/>
      <c r="RIR69" s="497"/>
      <c r="RIS69" s="497"/>
      <c r="RIT69" s="497"/>
      <c r="RIU69" s="497"/>
      <c r="RIV69" s="497"/>
      <c r="RIW69" s="497"/>
      <c r="RIX69" s="497"/>
      <c r="RIY69" s="497"/>
      <c r="RIZ69" s="497"/>
      <c r="RJA69" s="497"/>
      <c r="RJB69" s="497"/>
      <c r="RJC69" s="497"/>
      <c r="RJD69" s="497"/>
      <c r="RJE69" s="497"/>
      <c r="RJF69" s="497"/>
      <c r="RJG69" s="497"/>
      <c r="RJH69" s="497"/>
      <c r="RJI69" s="497"/>
      <c r="RJJ69" s="497"/>
      <c r="RJK69" s="497"/>
      <c r="RJL69" s="497"/>
      <c r="RJM69" s="497"/>
      <c r="RJN69" s="497"/>
      <c r="RJO69" s="497"/>
      <c r="RJP69" s="497"/>
      <c r="RJQ69" s="497"/>
      <c r="RJR69" s="497"/>
      <c r="RJS69" s="497"/>
      <c r="RJT69" s="497"/>
      <c r="RJU69" s="497"/>
      <c r="RJV69" s="497"/>
      <c r="RJW69" s="497"/>
      <c r="RJX69" s="497"/>
      <c r="RJY69" s="497"/>
      <c r="RJZ69" s="497"/>
      <c r="RKA69" s="497"/>
      <c r="RKB69" s="497"/>
      <c r="RKC69" s="497"/>
      <c r="RKD69" s="497"/>
      <c r="RKE69" s="497"/>
      <c r="RKF69" s="497"/>
      <c r="RKG69" s="497"/>
      <c r="RKH69" s="497"/>
      <c r="RKI69" s="497"/>
      <c r="RKJ69" s="497"/>
      <c r="RKK69" s="497"/>
      <c r="RKL69" s="497"/>
      <c r="RKM69" s="497"/>
      <c r="RKN69" s="497"/>
      <c r="RKO69" s="497"/>
      <c r="RKP69" s="497"/>
      <c r="RKQ69" s="497"/>
      <c r="RKR69" s="497"/>
      <c r="RKS69" s="497"/>
      <c r="RKT69" s="497"/>
      <c r="RKU69" s="497"/>
      <c r="RKV69" s="497"/>
      <c r="RKW69" s="497"/>
      <c r="RKX69" s="497"/>
      <c r="RKY69" s="497"/>
      <c r="RKZ69" s="497"/>
      <c r="RLA69" s="497"/>
      <c r="RLB69" s="497"/>
      <c r="RLC69" s="497"/>
      <c r="RLD69" s="497"/>
      <c r="RLE69" s="497"/>
      <c r="RLF69" s="497"/>
      <c r="RLG69" s="497"/>
      <c r="RLH69" s="497"/>
      <c r="RLI69" s="497"/>
      <c r="RLJ69" s="497"/>
      <c r="RLK69" s="497"/>
      <c r="RLL69" s="497"/>
      <c r="RLM69" s="497"/>
      <c r="RLN69" s="497"/>
      <c r="RLO69" s="497"/>
      <c r="RLP69" s="497"/>
      <c r="RLQ69" s="497"/>
      <c r="RLR69" s="497"/>
      <c r="RLS69" s="497"/>
      <c r="RLT69" s="497"/>
      <c r="RLU69" s="497"/>
      <c r="RLV69" s="497"/>
      <c r="RLW69" s="497"/>
      <c r="RLX69" s="497"/>
      <c r="RLY69" s="497"/>
      <c r="RLZ69" s="497"/>
      <c r="RMA69" s="497"/>
      <c r="RMB69" s="497"/>
      <c r="RMC69" s="497"/>
      <c r="RMD69" s="497"/>
      <c r="RME69" s="497"/>
      <c r="RMF69" s="497"/>
      <c r="RMG69" s="497"/>
      <c r="RMH69" s="497"/>
      <c r="RMI69" s="497"/>
      <c r="RMJ69" s="497"/>
      <c r="RMK69" s="497"/>
      <c r="RML69" s="497"/>
      <c r="RMM69" s="497"/>
      <c r="RMN69" s="497"/>
      <c r="RMO69" s="497"/>
      <c r="RMP69" s="497"/>
      <c r="RMQ69" s="497"/>
      <c r="RMR69" s="497"/>
      <c r="RMS69" s="497"/>
      <c r="RMT69" s="497"/>
      <c r="RMU69" s="497"/>
      <c r="RMV69" s="497"/>
      <c r="RMW69" s="497"/>
      <c r="RMX69" s="497"/>
      <c r="RMY69" s="497"/>
      <c r="RMZ69" s="497"/>
      <c r="RNA69" s="497"/>
      <c r="RNB69" s="497"/>
      <c r="RNC69" s="497"/>
      <c r="RND69" s="497"/>
      <c r="RNE69" s="497"/>
      <c r="RNF69" s="497"/>
      <c r="RNG69" s="497"/>
      <c r="RNH69" s="497"/>
      <c r="RNI69" s="497"/>
      <c r="RNJ69" s="497"/>
      <c r="RNK69" s="497"/>
      <c r="RNL69" s="497"/>
      <c r="RNM69" s="497"/>
      <c r="RNN69" s="497"/>
      <c r="RNO69" s="497"/>
      <c r="RNP69" s="497"/>
      <c r="RNQ69" s="497"/>
      <c r="RNR69" s="497"/>
      <c r="RNS69" s="497"/>
      <c r="RNT69" s="497"/>
      <c r="RNU69" s="497"/>
      <c r="RNV69" s="497"/>
      <c r="RNW69" s="497"/>
      <c r="RNX69" s="497"/>
      <c r="RNY69" s="497"/>
      <c r="RNZ69" s="497"/>
      <c r="ROA69" s="497"/>
      <c r="ROB69" s="497"/>
      <c r="ROC69" s="497"/>
      <c r="ROD69" s="497"/>
      <c r="ROE69" s="497"/>
      <c r="ROF69" s="497"/>
      <c r="ROG69" s="497"/>
      <c r="ROH69" s="497"/>
      <c r="ROI69" s="497"/>
      <c r="ROJ69" s="497"/>
      <c r="ROK69" s="497"/>
      <c r="ROL69" s="497"/>
      <c r="ROM69" s="497"/>
      <c r="RON69" s="497"/>
      <c r="ROO69" s="497"/>
      <c r="ROP69" s="497"/>
      <c r="ROQ69" s="497"/>
      <c r="ROR69" s="497"/>
      <c r="ROS69" s="497"/>
      <c r="ROT69" s="497"/>
      <c r="ROU69" s="497"/>
      <c r="ROV69" s="497"/>
      <c r="ROW69" s="497"/>
      <c r="ROX69" s="497"/>
      <c r="ROY69" s="497"/>
      <c r="ROZ69" s="497"/>
      <c r="RPA69" s="497"/>
      <c r="RPB69" s="497"/>
      <c r="RPC69" s="497"/>
      <c r="RPD69" s="497"/>
      <c r="RPE69" s="497"/>
      <c r="RPF69" s="497"/>
      <c r="RPG69" s="497"/>
      <c r="RPH69" s="497"/>
      <c r="RPI69" s="497"/>
      <c r="RPJ69" s="497"/>
      <c r="RPK69" s="497"/>
      <c r="RPL69" s="497"/>
      <c r="RPM69" s="497"/>
      <c r="RPN69" s="497"/>
      <c r="RPO69" s="497"/>
      <c r="RPP69" s="497"/>
      <c r="RPQ69" s="497"/>
      <c r="RPR69" s="497"/>
      <c r="RPS69" s="497"/>
      <c r="RPT69" s="497"/>
      <c r="RPU69" s="497"/>
      <c r="RPV69" s="497"/>
      <c r="RPW69" s="497"/>
      <c r="RPX69" s="497"/>
      <c r="RPY69" s="497"/>
      <c r="RPZ69" s="497"/>
      <c r="RQA69" s="497"/>
      <c r="RQB69" s="497"/>
      <c r="RQC69" s="497"/>
      <c r="RQD69" s="497"/>
      <c r="RQE69" s="497"/>
      <c r="RQF69" s="497"/>
      <c r="RQG69" s="497"/>
      <c r="RQH69" s="497"/>
      <c r="RQI69" s="497"/>
      <c r="RQJ69" s="497"/>
      <c r="RQK69" s="497"/>
      <c r="RQL69" s="497"/>
      <c r="RQM69" s="497"/>
      <c r="RQN69" s="497"/>
      <c r="RQO69" s="497"/>
      <c r="RQP69" s="497"/>
      <c r="RQQ69" s="497"/>
      <c r="RQR69" s="497"/>
      <c r="RQS69" s="497"/>
      <c r="RQT69" s="497"/>
      <c r="RQU69" s="497"/>
      <c r="RQV69" s="497"/>
      <c r="RQW69" s="497"/>
      <c r="RQX69" s="497"/>
      <c r="RQY69" s="497"/>
      <c r="RQZ69" s="497"/>
      <c r="RRA69" s="497"/>
      <c r="RRB69" s="497"/>
      <c r="RRC69" s="497"/>
      <c r="RRD69" s="497"/>
      <c r="RRE69" s="497"/>
      <c r="RRF69" s="497"/>
      <c r="RRG69" s="497"/>
      <c r="RRH69" s="497"/>
      <c r="RRI69" s="497"/>
      <c r="RRJ69" s="497"/>
      <c r="RRK69" s="497"/>
      <c r="RRL69" s="497"/>
      <c r="RRM69" s="497"/>
      <c r="RRN69" s="497"/>
      <c r="RRO69" s="497"/>
      <c r="RRP69" s="497"/>
      <c r="RRQ69" s="497"/>
      <c r="RRR69" s="497"/>
      <c r="RRS69" s="497"/>
      <c r="RRT69" s="497"/>
      <c r="RRU69" s="497"/>
      <c r="RRV69" s="497"/>
      <c r="RRW69" s="497"/>
      <c r="RRX69" s="497"/>
      <c r="RRY69" s="497"/>
      <c r="RRZ69" s="497"/>
      <c r="RSA69" s="497"/>
      <c r="RSB69" s="497"/>
      <c r="RSC69" s="497"/>
      <c r="RSD69" s="497"/>
      <c r="RSE69" s="497"/>
      <c r="RSF69" s="497"/>
      <c r="RSG69" s="497"/>
      <c r="RSH69" s="497"/>
      <c r="RSI69" s="497"/>
      <c r="RSJ69" s="497"/>
      <c r="RSK69" s="497"/>
      <c r="RSL69" s="497"/>
      <c r="RSM69" s="497"/>
      <c r="RSN69" s="497"/>
      <c r="RSO69" s="497"/>
      <c r="RSP69" s="497"/>
      <c r="RSQ69" s="497"/>
      <c r="RSR69" s="497"/>
      <c r="RSS69" s="497"/>
      <c r="RST69" s="497"/>
      <c r="RSU69" s="497"/>
      <c r="RSV69" s="497"/>
      <c r="RSW69" s="497"/>
      <c r="RSX69" s="497"/>
      <c r="RSY69" s="497"/>
      <c r="RSZ69" s="497"/>
      <c r="RTA69" s="497"/>
      <c r="RTB69" s="497"/>
      <c r="RTC69" s="497"/>
      <c r="RTD69" s="497"/>
      <c r="RTE69" s="497"/>
      <c r="RTF69" s="497"/>
      <c r="RTG69" s="497"/>
      <c r="RTH69" s="497"/>
      <c r="RTI69" s="497"/>
      <c r="RTJ69" s="497"/>
      <c r="RTK69" s="497"/>
      <c r="RTL69" s="497"/>
      <c r="RTM69" s="497"/>
      <c r="RTN69" s="497"/>
      <c r="RTO69" s="497"/>
      <c r="RTP69" s="497"/>
      <c r="RTQ69" s="497"/>
      <c r="RTR69" s="497"/>
      <c r="RTS69" s="497"/>
      <c r="RTT69" s="497"/>
      <c r="RTU69" s="497"/>
      <c r="RTV69" s="497"/>
      <c r="RTW69" s="497"/>
      <c r="RTX69" s="497"/>
      <c r="RTY69" s="497"/>
      <c r="RTZ69" s="497"/>
      <c r="RUA69" s="497"/>
      <c r="RUB69" s="497"/>
      <c r="RUC69" s="497"/>
      <c r="RUD69" s="497"/>
      <c r="RUE69" s="497"/>
      <c r="RUF69" s="497"/>
      <c r="RUG69" s="497"/>
      <c r="RUH69" s="497"/>
      <c r="RUI69" s="497"/>
      <c r="RUJ69" s="497"/>
      <c r="RUK69" s="497"/>
      <c r="RUL69" s="497"/>
      <c r="RUM69" s="497"/>
      <c r="RUN69" s="497"/>
      <c r="RUO69" s="497"/>
      <c r="RUP69" s="497"/>
      <c r="RUQ69" s="497"/>
      <c r="RUR69" s="497"/>
      <c r="RUS69" s="497"/>
      <c r="RUT69" s="497"/>
      <c r="RUU69" s="497"/>
      <c r="RUV69" s="497"/>
      <c r="RUW69" s="497"/>
      <c r="RUX69" s="497"/>
      <c r="RUY69" s="497"/>
      <c r="RUZ69" s="497"/>
      <c r="RVA69" s="497"/>
      <c r="RVB69" s="497"/>
      <c r="RVC69" s="497"/>
      <c r="RVD69" s="497"/>
      <c r="RVE69" s="497"/>
      <c r="RVF69" s="497"/>
      <c r="RVG69" s="497"/>
      <c r="RVH69" s="497"/>
      <c r="RVI69" s="497"/>
      <c r="RVJ69" s="497"/>
      <c r="RVK69" s="497"/>
      <c r="RVL69" s="497"/>
      <c r="RVM69" s="497"/>
      <c r="RVN69" s="497"/>
      <c r="RVO69" s="497"/>
      <c r="RVP69" s="497"/>
      <c r="RVQ69" s="497"/>
      <c r="RVR69" s="497"/>
      <c r="RVS69" s="497"/>
      <c r="RVT69" s="497"/>
      <c r="RVU69" s="497"/>
      <c r="RVV69" s="497"/>
      <c r="RVW69" s="497"/>
      <c r="RVX69" s="497"/>
      <c r="RVY69" s="497"/>
      <c r="RVZ69" s="497"/>
      <c r="RWA69" s="497"/>
      <c r="RWB69" s="497"/>
      <c r="RWC69" s="497"/>
      <c r="RWD69" s="497"/>
      <c r="RWE69" s="497"/>
      <c r="RWF69" s="497"/>
      <c r="RWG69" s="497"/>
      <c r="RWH69" s="497"/>
      <c r="RWI69" s="497"/>
      <c r="RWJ69" s="497"/>
      <c r="RWK69" s="497"/>
      <c r="RWL69" s="497"/>
      <c r="RWM69" s="497"/>
      <c r="RWN69" s="497"/>
      <c r="RWO69" s="497"/>
      <c r="RWP69" s="497"/>
      <c r="RWQ69" s="497"/>
      <c r="RWR69" s="497"/>
      <c r="RWS69" s="497"/>
      <c r="RWT69" s="497"/>
      <c r="RWU69" s="497"/>
      <c r="RWV69" s="497"/>
      <c r="RWW69" s="497"/>
      <c r="RWX69" s="497"/>
      <c r="RWY69" s="497"/>
      <c r="RWZ69" s="497"/>
      <c r="RXA69" s="497"/>
      <c r="RXB69" s="497"/>
      <c r="RXC69" s="497"/>
      <c r="RXD69" s="497"/>
      <c r="RXE69" s="497"/>
      <c r="RXF69" s="497"/>
      <c r="RXG69" s="497"/>
      <c r="RXH69" s="497"/>
      <c r="RXI69" s="497"/>
      <c r="RXJ69" s="497"/>
      <c r="RXK69" s="497"/>
      <c r="RXL69" s="497"/>
      <c r="RXM69" s="497"/>
      <c r="RXN69" s="497"/>
      <c r="RXO69" s="497"/>
      <c r="RXP69" s="497"/>
      <c r="RXQ69" s="497"/>
      <c r="RXR69" s="497"/>
      <c r="RXS69" s="497"/>
      <c r="RXT69" s="497"/>
      <c r="RXU69" s="497"/>
      <c r="RXV69" s="497"/>
      <c r="RXW69" s="497"/>
      <c r="RXX69" s="497"/>
      <c r="RXY69" s="497"/>
      <c r="RXZ69" s="497"/>
      <c r="RYA69" s="497"/>
      <c r="RYB69" s="497"/>
      <c r="RYC69" s="497"/>
      <c r="RYD69" s="497"/>
      <c r="RYE69" s="497"/>
      <c r="RYF69" s="497"/>
      <c r="RYG69" s="497"/>
      <c r="RYH69" s="497"/>
      <c r="RYI69" s="497"/>
      <c r="RYJ69" s="497"/>
      <c r="RYK69" s="497"/>
      <c r="RYL69" s="497"/>
      <c r="RYM69" s="497"/>
      <c r="RYN69" s="497"/>
      <c r="RYO69" s="497"/>
      <c r="RYP69" s="497"/>
      <c r="RYQ69" s="497"/>
      <c r="RYR69" s="497"/>
      <c r="RYS69" s="497"/>
      <c r="RYT69" s="497"/>
      <c r="RYU69" s="497"/>
      <c r="RYV69" s="497"/>
      <c r="RYW69" s="497"/>
      <c r="RYX69" s="497"/>
      <c r="RYY69" s="497"/>
      <c r="RYZ69" s="497"/>
      <c r="RZA69" s="497"/>
      <c r="RZB69" s="497"/>
      <c r="RZC69" s="497"/>
      <c r="RZD69" s="497"/>
      <c r="RZE69" s="497"/>
      <c r="RZF69" s="497"/>
      <c r="RZG69" s="497"/>
      <c r="RZH69" s="497"/>
      <c r="RZI69" s="497"/>
      <c r="RZJ69" s="497"/>
      <c r="RZK69" s="497"/>
      <c r="RZL69" s="497"/>
      <c r="RZM69" s="497"/>
      <c r="RZN69" s="497"/>
      <c r="RZO69" s="497"/>
      <c r="RZP69" s="497"/>
      <c r="RZQ69" s="497"/>
      <c r="RZR69" s="497"/>
      <c r="RZS69" s="497"/>
      <c r="RZT69" s="497"/>
      <c r="RZU69" s="497"/>
      <c r="RZV69" s="497"/>
      <c r="RZW69" s="497"/>
      <c r="RZX69" s="497"/>
      <c r="RZY69" s="497"/>
      <c r="RZZ69" s="497"/>
      <c r="SAA69" s="497"/>
      <c r="SAB69" s="497"/>
      <c r="SAC69" s="497"/>
      <c r="SAD69" s="497"/>
      <c r="SAE69" s="497"/>
      <c r="SAF69" s="497"/>
      <c r="SAG69" s="497"/>
      <c r="SAH69" s="497"/>
      <c r="SAI69" s="497"/>
      <c r="SAJ69" s="497"/>
      <c r="SAK69" s="497"/>
      <c r="SAL69" s="497"/>
      <c r="SAM69" s="497"/>
      <c r="SAN69" s="497"/>
      <c r="SAO69" s="497"/>
      <c r="SAP69" s="497"/>
      <c r="SAQ69" s="497"/>
      <c r="SAR69" s="497"/>
      <c r="SAS69" s="497"/>
      <c r="SAT69" s="497"/>
      <c r="SAU69" s="497"/>
      <c r="SAV69" s="497"/>
      <c r="SAW69" s="497"/>
      <c r="SAX69" s="497"/>
      <c r="SAY69" s="497"/>
      <c r="SAZ69" s="497"/>
      <c r="SBA69" s="497"/>
      <c r="SBB69" s="497"/>
      <c r="SBC69" s="497"/>
      <c r="SBD69" s="497"/>
      <c r="SBE69" s="497"/>
      <c r="SBF69" s="497"/>
      <c r="SBG69" s="497"/>
      <c r="SBH69" s="497"/>
      <c r="SBI69" s="497"/>
      <c r="SBJ69" s="497"/>
      <c r="SBK69" s="497"/>
      <c r="SBL69" s="497"/>
      <c r="SBM69" s="497"/>
      <c r="SBN69" s="497"/>
      <c r="SBO69" s="497"/>
      <c r="SBP69" s="497"/>
      <c r="SBQ69" s="497"/>
      <c r="SBR69" s="497"/>
      <c r="SBS69" s="497"/>
      <c r="SBT69" s="497"/>
      <c r="SBU69" s="497"/>
      <c r="SBV69" s="497"/>
      <c r="SBW69" s="497"/>
      <c r="SBX69" s="497"/>
      <c r="SBY69" s="497"/>
      <c r="SBZ69" s="497"/>
      <c r="SCA69" s="497"/>
      <c r="SCB69" s="497"/>
      <c r="SCC69" s="497"/>
      <c r="SCD69" s="497"/>
      <c r="SCE69" s="497"/>
      <c r="SCF69" s="497"/>
      <c r="SCG69" s="497"/>
      <c r="SCH69" s="497"/>
      <c r="SCI69" s="497"/>
      <c r="SCJ69" s="497"/>
      <c r="SCK69" s="497"/>
      <c r="SCL69" s="497"/>
      <c r="SCM69" s="497"/>
      <c r="SCN69" s="497"/>
      <c r="SCO69" s="497"/>
      <c r="SCP69" s="497"/>
      <c r="SCQ69" s="497"/>
      <c r="SCR69" s="497"/>
      <c r="SCS69" s="497"/>
      <c r="SCT69" s="497"/>
      <c r="SCU69" s="497"/>
      <c r="SCV69" s="497"/>
      <c r="SCW69" s="497"/>
      <c r="SCX69" s="497"/>
      <c r="SCY69" s="497"/>
      <c r="SCZ69" s="497"/>
      <c r="SDA69" s="497"/>
      <c r="SDB69" s="497"/>
      <c r="SDC69" s="497"/>
      <c r="SDD69" s="497"/>
      <c r="SDE69" s="497"/>
      <c r="SDF69" s="497"/>
      <c r="SDG69" s="497"/>
      <c r="SDH69" s="497"/>
      <c r="SDI69" s="497"/>
      <c r="SDJ69" s="497"/>
      <c r="SDK69" s="497"/>
      <c r="SDL69" s="497"/>
      <c r="SDM69" s="497"/>
      <c r="SDN69" s="497"/>
      <c r="SDO69" s="497"/>
      <c r="SDP69" s="497"/>
      <c r="SDQ69" s="497"/>
      <c r="SDR69" s="497"/>
      <c r="SDS69" s="497"/>
      <c r="SDT69" s="497"/>
      <c r="SDU69" s="497"/>
      <c r="SDV69" s="497"/>
      <c r="SDW69" s="497"/>
      <c r="SDX69" s="497"/>
      <c r="SDY69" s="497"/>
      <c r="SDZ69" s="497"/>
      <c r="SEA69" s="497"/>
      <c r="SEB69" s="497"/>
      <c r="SEC69" s="497"/>
      <c r="SED69" s="497"/>
      <c r="SEE69" s="497"/>
      <c r="SEF69" s="497"/>
      <c r="SEG69" s="497"/>
      <c r="SEH69" s="497"/>
      <c r="SEI69" s="497"/>
      <c r="SEJ69" s="497"/>
      <c r="SEK69" s="497"/>
      <c r="SEL69" s="497"/>
      <c r="SEM69" s="497"/>
      <c r="SEN69" s="497"/>
      <c r="SEO69" s="497"/>
      <c r="SEP69" s="497"/>
      <c r="SEQ69" s="497"/>
      <c r="SER69" s="497"/>
      <c r="SES69" s="497"/>
      <c r="SET69" s="497"/>
      <c r="SEU69" s="497"/>
      <c r="SEV69" s="497"/>
      <c r="SEW69" s="497"/>
      <c r="SEX69" s="497"/>
      <c r="SEY69" s="497"/>
      <c r="SEZ69" s="497"/>
      <c r="SFA69" s="497"/>
      <c r="SFB69" s="497"/>
      <c r="SFC69" s="497"/>
      <c r="SFD69" s="497"/>
      <c r="SFE69" s="497"/>
      <c r="SFF69" s="497"/>
      <c r="SFG69" s="497"/>
      <c r="SFH69" s="497"/>
      <c r="SFI69" s="497"/>
      <c r="SFJ69" s="497"/>
      <c r="SFK69" s="497"/>
      <c r="SFL69" s="497"/>
      <c r="SFM69" s="497"/>
      <c r="SFN69" s="497"/>
      <c r="SFO69" s="497"/>
      <c r="SFP69" s="497"/>
      <c r="SFQ69" s="497"/>
      <c r="SFR69" s="497"/>
      <c r="SFS69" s="497"/>
      <c r="SFT69" s="497"/>
      <c r="SFU69" s="497"/>
      <c r="SFV69" s="497"/>
      <c r="SFW69" s="497"/>
      <c r="SFX69" s="497"/>
      <c r="SFY69" s="497"/>
      <c r="SFZ69" s="497"/>
      <c r="SGA69" s="497"/>
      <c r="SGB69" s="497"/>
      <c r="SGC69" s="497"/>
      <c r="SGD69" s="497"/>
      <c r="SGE69" s="497"/>
      <c r="SGF69" s="497"/>
      <c r="SGG69" s="497"/>
      <c r="SGH69" s="497"/>
      <c r="SGI69" s="497"/>
      <c r="SGJ69" s="497"/>
      <c r="SGK69" s="497"/>
      <c r="SGL69" s="497"/>
      <c r="SGM69" s="497"/>
      <c r="SGN69" s="497"/>
      <c r="SGO69" s="497"/>
      <c r="SGP69" s="497"/>
      <c r="SGQ69" s="497"/>
      <c r="SGR69" s="497"/>
      <c r="SGS69" s="497"/>
      <c r="SGT69" s="497"/>
      <c r="SGU69" s="497"/>
      <c r="SGV69" s="497"/>
      <c r="SGW69" s="497"/>
      <c r="SGX69" s="497"/>
      <c r="SGY69" s="497"/>
      <c r="SGZ69" s="497"/>
      <c r="SHA69" s="497"/>
      <c r="SHB69" s="497"/>
      <c r="SHC69" s="497"/>
      <c r="SHD69" s="497"/>
      <c r="SHE69" s="497"/>
      <c r="SHF69" s="497"/>
      <c r="SHG69" s="497"/>
      <c r="SHH69" s="497"/>
      <c r="SHI69" s="497"/>
      <c r="SHJ69" s="497"/>
      <c r="SHK69" s="497"/>
      <c r="SHL69" s="497"/>
      <c r="SHM69" s="497"/>
      <c r="SHN69" s="497"/>
      <c r="SHO69" s="497"/>
      <c r="SHP69" s="497"/>
      <c r="SHQ69" s="497"/>
      <c r="SHR69" s="497"/>
      <c r="SHS69" s="497"/>
      <c r="SHT69" s="497"/>
      <c r="SHU69" s="497"/>
      <c r="SHV69" s="497"/>
      <c r="SHW69" s="497"/>
      <c r="SHX69" s="497"/>
      <c r="SHY69" s="497"/>
      <c r="SHZ69" s="497"/>
      <c r="SIA69" s="497"/>
      <c r="SIB69" s="497"/>
      <c r="SIC69" s="497"/>
      <c r="SID69" s="497"/>
      <c r="SIE69" s="497"/>
      <c r="SIF69" s="497"/>
      <c r="SIG69" s="497"/>
      <c r="SIH69" s="497"/>
      <c r="SII69" s="497"/>
      <c r="SIJ69" s="497"/>
      <c r="SIK69" s="497"/>
      <c r="SIL69" s="497"/>
      <c r="SIM69" s="497"/>
      <c r="SIN69" s="497"/>
      <c r="SIO69" s="497"/>
      <c r="SIP69" s="497"/>
      <c r="SIQ69" s="497"/>
      <c r="SIR69" s="497"/>
      <c r="SIS69" s="497"/>
      <c r="SIT69" s="497"/>
      <c r="SIU69" s="497"/>
      <c r="SIV69" s="497"/>
      <c r="SIW69" s="497"/>
      <c r="SIX69" s="497"/>
      <c r="SIY69" s="497"/>
      <c r="SIZ69" s="497"/>
      <c r="SJA69" s="497"/>
      <c r="SJB69" s="497"/>
      <c r="SJC69" s="497"/>
      <c r="SJD69" s="497"/>
      <c r="SJE69" s="497"/>
      <c r="SJF69" s="497"/>
      <c r="SJG69" s="497"/>
      <c r="SJH69" s="497"/>
      <c r="SJI69" s="497"/>
      <c r="SJJ69" s="497"/>
      <c r="SJK69" s="497"/>
      <c r="SJL69" s="497"/>
      <c r="SJM69" s="497"/>
      <c r="SJN69" s="497"/>
      <c r="SJO69" s="497"/>
      <c r="SJP69" s="497"/>
      <c r="SJQ69" s="497"/>
      <c r="SJR69" s="497"/>
      <c r="SJS69" s="497"/>
      <c r="SJT69" s="497"/>
      <c r="SJU69" s="497"/>
      <c r="SJV69" s="497"/>
      <c r="SJW69" s="497"/>
      <c r="SJX69" s="497"/>
      <c r="SJY69" s="497"/>
      <c r="SJZ69" s="497"/>
      <c r="SKA69" s="497"/>
      <c r="SKB69" s="497"/>
      <c r="SKC69" s="497"/>
      <c r="SKD69" s="497"/>
      <c r="SKE69" s="497"/>
      <c r="SKF69" s="497"/>
      <c r="SKG69" s="497"/>
      <c r="SKH69" s="497"/>
      <c r="SKI69" s="497"/>
      <c r="SKJ69" s="497"/>
      <c r="SKK69" s="497"/>
      <c r="SKL69" s="497"/>
      <c r="SKM69" s="497"/>
      <c r="SKN69" s="497"/>
      <c r="SKO69" s="497"/>
      <c r="SKP69" s="497"/>
      <c r="SKQ69" s="497"/>
      <c r="SKR69" s="497"/>
      <c r="SKS69" s="497"/>
      <c r="SKT69" s="497"/>
      <c r="SKU69" s="497"/>
      <c r="SKV69" s="497"/>
      <c r="SKW69" s="497"/>
      <c r="SKX69" s="497"/>
      <c r="SKY69" s="497"/>
      <c r="SKZ69" s="497"/>
      <c r="SLA69" s="497"/>
      <c r="SLB69" s="497"/>
      <c r="SLC69" s="497"/>
      <c r="SLD69" s="497"/>
      <c r="SLE69" s="497"/>
      <c r="SLF69" s="497"/>
      <c r="SLG69" s="497"/>
      <c r="SLH69" s="497"/>
      <c r="SLI69" s="497"/>
      <c r="SLJ69" s="497"/>
      <c r="SLK69" s="497"/>
      <c r="SLL69" s="497"/>
      <c r="SLM69" s="497"/>
      <c r="SLN69" s="497"/>
      <c r="SLO69" s="497"/>
      <c r="SLP69" s="497"/>
      <c r="SLQ69" s="497"/>
      <c r="SLR69" s="497"/>
      <c r="SLS69" s="497"/>
      <c r="SLT69" s="497"/>
      <c r="SLU69" s="497"/>
      <c r="SLV69" s="497"/>
      <c r="SLW69" s="497"/>
      <c r="SLX69" s="497"/>
      <c r="SLY69" s="497"/>
      <c r="SLZ69" s="497"/>
      <c r="SMA69" s="497"/>
      <c r="SMB69" s="497"/>
      <c r="SMC69" s="497"/>
      <c r="SMD69" s="497"/>
      <c r="SME69" s="497"/>
      <c r="SMF69" s="497"/>
      <c r="SMG69" s="497"/>
      <c r="SMH69" s="497"/>
      <c r="SMI69" s="497"/>
      <c r="SMJ69" s="497"/>
      <c r="SMK69" s="497"/>
      <c r="SML69" s="497"/>
      <c r="SMM69" s="497"/>
      <c r="SMN69" s="497"/>
      <c r="SMO69" s="497"/>
      <c r="SMP69" s="497"/>
      <c r="SMQ69" s="497"/>
      <c r="SMR69" s="497"/>
      <c r="SMS69" s="497"/>
      <c r="SMT69" s="497"/>
      <c r="SMU69" s="497"/>
      <c r="SMV69" s="497"/>
      <c r="SMW69" s="497"/>
      <c r="SMX69" s="497"/>
      <c r="SMY69" s="497"/>
      <c r="SMZ69" s="497"/>
      <c r="SNA69" s="497"/>
      <c r="SNB69" s="497"/>
      <c r="SNC69" s="497"/>
      <c r="SND69" s="497"/>
      <c r="SNE69" s="497"/>
      <c r="SNF69" s="497"/>
      <c r="SNG69" s="497"/>
      <c r="SNH69" s="497"/>
      <c r="SNI69" s="497"/>
      <c r="SNJ69" s="497"/>
      <c r="SNK69" s="497"/>
      <c r="SNL69" s="497"/>
      <c r="SNM69" s="497"/>
      <c r="SNN69" s="497"/>
      <c r="SNO69" s="497"/>
      <c r="SNP69" s="497"/>
      <c r="SNQ69" s="497"/>
      <c r="SNR69" s="497"/>
      <c r="SNS69" s="497"/>
      <c r="SNT69" s="497"/>
      <c r="SNU69" s="497"/>
      <c r="SNV69" s="497"/>
      <c r="SNW69" s="497"/>
      <c r="SNX69" s="497"/>
      <c r="SNY69" s="497"/>
      <c r="SNZ69" s="497"/>
      <c r="SOA69" s="497"/>
      <c r="SOB69" s="497"/>
      <c r="SOC69" s="497"/>
      <c r="SOD69" s="497"/>
      <c r="SOE69" s="497"/>
      <c r="SOF69" s="497"/>
      <c r="SOG69" s="497"/>
      <c r="SOH69" s="497"/>
      <c r="SOI69" s="497"/>
      <c r="SOJ69" s="497"/>
      <c r="SOK69" s="497"/>
      <c r="SOL69" s="497"/>
      <c r="SOM69" s="497"/>
      <c r="SON69" s="497"/>
      <c r="SOO69" s="497"/>
      <c r="SOP69" s="497"/>
      <c r="SOQ69" s="497"/>
      <c r="SOR69" s="497"/>
      <c r="SOS69" s="497"/>
      <c r="SOT69" s="497"/>
      <c r="SOU69" s="497"/>
      <c r="SOV69" s="497"/>
      <c r="SOW69" s="497"/>
      <c r="SOX69" s="497"/>
      <c r="SOY69" s="497"/>
      <c r="SOZ69" s="497"/>
      <c r="SPA69" s="497"/>
      <c r="SPB69" s="497"/>
      <c r="SPC69" s="497"/>
      <c r="SPD69" s="497"/>
      <c r="SPE69" s="497"/>
      <c r="SPF69" s="497"/>
      <c r="SPG69" s="497"/>
      <c r="SPH69" s="497"/>
      <c r="SPI69" s="497"/>
      <c r="SPJ69" s="497"/>
      <c r="SPK69" s="497"/>
      <c r="SPL69" s="497"/>
      <c r="SPM69" s="497"/>
      <c r="SPN69" s="497"/>
      <c r="SPO69" s="497"/>
      <c r="SPP69" s="497"/>
      <c r="SPQ69" s="497"/>
      <c r="SPR69" s="497"/>
      <c r="SPS69" s="497"/>
      <c r="SPT69" s="497"/>
      <c r="SPU69" s="497"/>
      <c r="SPV69" s="497"/>
      <c r="SPW69" s="497"/>
      <c r="SPX69" s="497"/>
      <c r="SPY69" s="497"/>
      <c r="SPZ69" s="497"/>
      <c r="SQA69" s="497"/>
      <c r="SQB69" s="497"/>
      <c r="SQC69" s="497"/>
      <c r="SQD69" s="497"/>
      <c r="SQE69" s="497"/>
      <c r="SQF69" s="497"/>
      <c r="SQG69" s="497"/>
      <c r="SQH69" s="497"/>
      <c r="SQI69" s="497"/>
      <c r="SQJ69" s="497"/>
      <c r="SQK69" s="497"/>
      <c r="SQL69" s="497"/>
      <c r="SQM69" s="497"/>
      <c r="SQN69" s="497"/>
      <c r="SQO69" s="497"/>
      <c r="SQP69" s="497"/>
      <c r="SQQ69" s="497"/>
      <c r="SQR69" s="497"/>
      <c r="SQS69" s="497"/>
      <c r="SQT69" s="497"/>
      <c r="SQU69" s="497"/>
      <c r="SQV69" s="497"/>
      <c r="SQW69" s="497"/>
      <c r="SQX69" s="497"/>
      <c r="SQY69" s="497"/>
      <c r="SQZ69" s="497"/>
      <c r="SRA69" s="497"/>
      <c r="SRB69" s="497"/>
      <c r="SRC69" s="497"/>
      <c r="SRD69" s="497"/>
      <c r="SRE69" s="497"/>
      <c r="SRF69" s="497"/>
      <c r="SRG69" s="497"/>
      <c r="SRH69" s="497"/>
      <c r="SRI69" s="497"/>
      <c r="SRJ69" s="497"/>
      <c r="SRK69" s="497"/>
      <c r="SRL69" s="497"/>
      <c r="SRM69" s="497"/>
      <c r="SRN69" s="497"/>
      <c r="SRO69" s="497"/>
      <c r="SRP69" s="497"/>
      <c r="SRQ69" s="497"/>
      <c r="SRR69" s="497"/>
      <c r="SRS69" s="497"/>
      <c r="SRT69" s="497"/>
      <c r="SRU69" s="497"/>
      <c r="SRV69" s="497"/>
      <c r="SRW69" s="497"/>
      <c r="SRX69" s="497"/>
      <c r="SRY69" s="497"/>
      <c r="SRZ69" s="497"/>
      <c r="SSA69" s="497"/>
      <c r="SSB69" s="497"/>
      <c r="SSC69" s="497"/>
      <c r="SSD69" s="497"/>
      <c r="SSE69" s="497"/>
      <c r="SSF69" s="497"/>
      <c r="SSG69" s="497"/>
      <c r="SSH69" s="497"/>
      <c r="SSI69" s="497"/>
      <c r="SSJ69" s="497"/>
      <c r="SSK69" s="497"/>
      <c r="SSL69" s="497"/>
      <c r="SSM69" s="497"/>
      <c r="SSN69" s="497"/>
      <c r="SSO69" s="497"/>
      <c r="SSP69" s="497"/>
      <c r="SSQ69" s="497"/>
      <c r="SSR69" s="497"/>
      <c r="SSS69" s="497"/>
      <c r="SST69" s="497"/>
      <c r="SSU69" s="497"/>
      <c r="SSV69" s="497"/>
      <c r="SSW69" s="497"/>
      <c r="SSX69" s="497"/>
      <c r="SSY69" s="497"/>
      <c r="SSZ69" s="497"/>
      <c r="STA69" s="497"/>
      <c r="STB69" s="497"/>
      <c r="STC69" s="497"/>
      <c r="STD69" s="497"/>
      <c r="STE69" s="497"/>
      <c r="STF69" s="497"/>
      <c r="STG69" s="497"/>
      <c r="STH69" s="497"/>
      <c r="STI69" s="497"/>
      <c r="STJ69" s="497"/>
      <c r="STK69" s="497"/>
      <c r="STL69" s="497"/>
      <c r="STM69" s="497"/>
      <c r="STN69" s="497"/>
      <c r="STO69" s="497"/>
      <c r="STP69" s="497"/>
      <c r="STQ69" s="497"/>
      <c r="STR69" s="497"/>
      <c r="STS69" s="497"/>
      <c r="STT69" s="497"/>
      <c r="STU69" s="497"/>
      <c r="STV69" s="497"/>
      <c r="STW69" s="497"/>
      <c r="STX69" s="497"/>
      <c r="STY69" s="497"/>
      <c r="STZ69" s="497"/>
      <c r="SUA69" s="497"/>
      <c r="SUB69" s="497"/>
      <c r="SUC69" s="497"/>
      <c r="SUD69" s="497"/>
      <c r="SUE69" s="497"/>
      <c r="SUF69" s="497"/>
      <c r="SUG69" s="497"/>
      <c r="SUH69" s="497"/>
      <c r="SUI69" s="497"/>
      <c r="SUJ69" s="497"/>
      <c r="SUK69" s="497"/>
      <c r="SUL69" s="497"/>
      <c r="SUM69" s="497"/>
      <c r="SUN69" s="497"/>
      <c r="SUO69" s="497"/>
      <c r="SUP69" s="497"/>
      <c r="SUQ69" s="497"/>
      <c r="SUR69" s="497"/>
      <c r="SUS69" s="497"/>
      <c r="SUT69" s="497"/>
      <c r="SUU69" s="497"/>
      <c r="SUV69" s="497"/>
      <c r="SUW69" s="497"/>
      <c r="SUX69" s="497"/>
      <c r="SUY69" s="497"/>
      <c r="SUZ69" s="497"/>
      <c r="SVA69" s="497"/>
      <c r="SVB69" s="497"/>
      <c r="SVC69" s="497"/>
      <c r="SVD69" s="497"/>
      <c r="SVE69" s="497"/>
      <c r="SVF69" s="497"/>
      <c r="SVG69" s="497"/>
      <c r="SVH69" s="497"/>
      <c r="SVI69" s="497"/>
      <c r="SVJ69" s="497"/>
      <c r="SVK69" s="497"/>
      <c r="SVL69" s="497"/>
      <c r="SVM69" s="497"/>
      <c r="SVN69" s="497"/>
      <c r="SVO69" s="497"/>
      <c r="SVP69" s="497"/>
      <c r="SVQ69" s="497"/>
      <c r="SVR69" s="497"/>
      <c r="SVS69" s="497"/>
      <c r="SVT69" s="497"/>
      <c r="SVU69" s="497"/>
      <c r="SVV69" s="497"/>
      <c r="SVW69" s="497"/>
      <c r="SVX69" s="497"/>
      <c r="SVY69" s="497"/>
      <c r="SVZ69" s="497"/>
      <c r="SWA69" s="497"/>
      <c r="SWB69" s="497"/>
      <c r="SWC69" s="497"/>
      <c r="SWD69" s="497"/>
      <c r="SWE69" s="497"/>
      <c r="SWF69" s="497"/>
      <c r="SWG69" s="497"/>
      <c r="SWH69" s="497"/>
      <c r="SWI69" s="497"/>
      <c r="SWJ69" s="497"/>
      <c r="SWK69" s="497"/>
      <c r="SWL69" s="497"/>
      <c r="SWM69" s="497"/>
      <c r="SWN69" s="497"/>
      <c r="SWO69" s="497"/>
      <c r="SWP69" s="497"/>
      <c r="SWQ69" s="497"/>
      <c r="SWR69" s="497"/>
      <c r="SWS69" s="497"/>
      <c r="SWT69" s="497"/>
      <c r="SWU69" s="497"/>
      <c r="SWV69" s="497"/>
      <c r="SWW69" s="497"/>
      <c r="SWX69" s="497"/>
      <c r="SWY69" s="497"/>
      <c r="SWZ69" s="497"/>
      <c r="SXA69" s="497"/>
      <c r="SXB69" s="497"/>
      <c r="SXC69" s="497"/>
      <c r="SXD69" s="497"/>
      <c r="SXE69" s="497"/>
      <c r="SXF69" s="497"/>
      <c r="SXG69" s="497"/>
      <c r="SXH69" s="497"/>
      <c r="SXI69" s="497"/>
      <c r="SXJ69" s="497"/>
      <c r="SXK69" s="497"/>
      <c r="SXL69" s="497"/>
      <c r="SXM69" s="497"/>
      <c r="SXN69" s="497"/>
      <c r="SXO69" s="497"/>
      <c r="SXP69" s="497"/>
      <c r="SXQ69" s="497"/>
      <c r="SXR69" s="497"/>
      <c r="SXS69" s="497"/>
      <c r="SXT69" s="497"/>
      <c r="SXU69" s="497"/>
      <c r="SXV69" s="497"/>
      <c r="SXW69" s="497"/>
      <c r="SXX69" s="497"/>
      <c r="SXY69" s="497"/>
      <c r="SXZ69" s="497"/>
      <c r="SYA69" s="497"/>
      <c r="SYB69" s="497"/>
      <c r="SYC69" s="497"/>
      <c r="SYD69" s="497"/>
      <c r="SYE69" s="497"/>
      <c r="SYF69" s="497"/>
      <c r="SYG69" s="497"/>
      <c r="SYH69" s="497"/>
      <c r="SYI69" s="497"/>
      <c r="SYJ69" s="497"/>
      <c r="SYK69" s="497"/>
      <c r="SYL69" s="497"/>
      <c r="SYM69" s="497"/>
      <c r="SYN69" s="497"/>
      <c r="SYO69" s="497"/>
      <c r="SYP69" s="497"/>
      <c r="SYQ69" s="497"/>
      <c r="SYR69" s="497"/>
      <c r="SYS69" s="497"/>
      <c r="SYT69" s="497"/>
      <c r="SYU69" s="497"/>
      <c r="SYV69" s="497"/>
      <c r="SYW69" s="497"/>
      <c r="SYX69" s="497"/>
      <c r="SYY69" s="497"/>
      <c r="SYZ69" s="497"/>
      <c r="SZA69" s="497"/>
      <c r="SZB69" s="497"/>
      <c r="SZC69" s="497"/>
      <c r="SZD69" s="497"/>
      <c r="SZE69" s="497"/>
      <c r="SZF69" s="497"/>
      <c r="SZG69" s="497"/>
      <c r="SZH69" s="497"/>
      <c r="SZI69" s="497"/>
      <c r="SZJ69" s="497"/>
      <c r="SZK69" s="497"/>
      <c r="SZL69" s="497"/>
      <c r="SZM69" s="497"/>
      <c r="SZN69" s="497"/>
      <c r="SZO69" s="497"/>
      <c r="SZP69" s="497"/>
      <c r="SZQ69" s="497"/>
      <c r="SZR69" s="497"/>
      <c r="SZS69" s="497"/>
      <c r="SZT69" s="497"/>
      <c r="SZU69" s="497"/>
      <c r="SZV69" s="497"/>
      <c r="SZW69" s="497"/>
      <c r="SZX69" s="497"/>
      <c r="SZY69" s="497"/>
      <c r="SZZ69" s="497"/>
      <c r="TAA69" s="497"/>
      <c r="TAB69" s="497"/>
      <c r="TAC69" s="497"/>
      <c r="TAD69" s="497"/>
      <c r="TAE69" s="497"/>
      <c r="TAF69" s="497"/>
      <c r="TAG69" s="497"/>
      <c r="TAH69" s="497"/>
      <c r="TAI69" s="497"/>
      <c r="TAJ69" s="497"/>
      <c r="TAK69" s="497"/>
      <c r="TAL69" s="497"/>
      <c r="TAM69" s="497"/>
      <c r="TAN69" s="497"/>
      <c r="TAO69" s="497"/>
      <c r="TAP69" s="497"/>
      <c r="TAQ69" s="497"/>
      <c r="TAR69" s="497"/>
      <c r="TAS69" s="497"/>
      <c r="TAT69" s="497"/>
      <c r="TAU69" s="497"/>
      <c r="TAV69" s="497"/>
      <c r="TAW69" s="497"/>
      <c r="TAX69" s="497"/>
      <c r="TAY69" s="497"/>
      <c r="TAZ69" s="497"/>
      <c r="TBA69" s="497"/>
      <c r="TBB69" s="497"/>
      <c r="TBC69" s="497"/>
      <c r="TBD69" s="497"/>
      <c r="TBE69" s="497"/>
      <c r="TBF69" s="497"/>
      <c r="TBG69" s="497"/>
      <c r="TBH69" s="497"/>
      <c r="TBI69" s="497"/>
      <c r="TBJ69" s="497"/>
      <c r="TBK69" s="497"/>
      <c r="TBL69" s="497"/>
      <c r="TBM69" s="497"/>
      <c r="TBN69" s="497"/>
      <c r="TBO69" s="497"/>
      <c r="TBP69" s="497"/>
      <c r="TBQ69" s="497"/>
      <c r="TBR69" s="497"/>
      <c r="TBS69" s="497"/>
      <c r="TBT69" s="497"/>
      <c r="TBU69" s="497"/>
      <c r="TBV69" s="497"/>
      <c r="TBW69" s="497"/>
      <c r="TBX69" s="497"/>
      <c r="TBY69" s="497"/>
      <c r="TBZ69" s="497"/>
      <c r="TCA69" s="497"/>
      <c r="TCB69" s="497"/>
      <c r="TCC69" s="497"/>
      <c r="TCD69" s="497"/>
      <c r="TCE69" s="497"/>
      <c r="TCF69" s="497"/>
      <c r="TCG69" s="497"/>
      <c r="TCH69" s="497"/>
      <c r="TCI69" s="497"/>
      <c r="TCJ69" s="497"/>
      <c r="TCK69" s="497"/>
      <c r="TCL69" s="497"/>
      <c r="TCM69" s="497"/>
      <c r="TCN69" s="497"/>
      <c r="TCO69" s="497"/>
      <c r="TCP69" s="497"/>
      <c r="TCQ69" s="497"/>
      <c r="TCR69" s="497"/>
      <c r="TCS69" s="497"/>
      <c r="TCT69" s="497"/>
      <c r="TCU69" s="497"/>
      <c r="TCV69" s="497"/>
      <c r="TCW69" s="497"/>
      <c r="TCX69" s="497"/>
      <c r="TCY69" s="497"/>
      <c r="TCZ69" s="497"/>
      <c r="TDA69" s="497"/>
      <c r="TDB69" s="497"/>
      <c r="TDC69" s="497"/>
      <c r="TDD69" s="497"/>
      <c r="TDE69" s="497"/>
      <c r="TDF69" s="497"/>
      <c r="TDG69" s="497"/>
      <c r="TDH69" s="497"/>
      <c r="TDI69" s="497"/>
      <c r="TDJ69" s="497"/>
      <c r="TDK69" s="497"/>
      <c r="TDL69" s="497"/>
      <c r="TDM69" s="497"/>
      <c r="TDN69" s="497"/>
      <c r="TDO69" s="497"/>
      <c r="TDP69" s="497"/>
      <c r="TDQ69" s="497"/>
      <c r="TDR69" s="497"/>
      <c r="TDS69" s="497"/>
      <c r="TDT69" s="497"/>
      <c r="TDU69" s="497"/>
      <c r="TDV69" s="497"/>
      <c r="TDW69" s="497"/>
      <c r="TDX69" s="497"/>
      <c r="TDY69" s="497"/>
      <c r="TDZ69" s="497"/>
      <c r="TEA69" s="497"/>
      <c r="TEB69" s="497"/>
      <c r="TEC69" s="497"/>
      <c r="TED69" s="497"/>
      <c r="TEE69" s="497"/>
      <c r="TEF69" s="497"/>
      <c r="TEG69" s="497"/>
      <c r="TEH69" s="497"/>
      <c r="TEI69" s="497"/>
      <c r="TEJ69" s="497"/>
      <c r="TEK69" s="497"/>
      <c r="TEL69" s="497"/>
      <c r="TEM69" s="497"/>
      <c r="TEN69" s="497"/>
      <c r="TEO69" s="497"/>
      <c r="TEP69" s="497"/>
      <c r="TEQ69" s="497"/>
      <c r="TER69" s="497"/>
      <c r="TES69" s="497"/>
      <c r="TET69" s="497"/>
      <c r="TEU69" s="497"/>
      <c r="TEV69" s="497"/>
      <c r="TEW69" s="497"/>
      <c r="TEX69" s="497"/>
      <c r="TEY69" s="497"/>
      <c r="TEZ69" s="497"/>
      <c r="TFA69" s="497"/>
      <c r="TFB69" s="497"/>
      <c r="TFC69" s="497"/>
      <c r="TFD69" s="497"/>
      <c r="TFE69" s="497"/>
      <c r="TFF69" s="497"/>
      <c r="TFG69" s="497"/>
      <c r="TFH69" s="497"/>
      <c r="TFI69" s="497"/>
      <c r="TFJ69" s="497"/>
      <c r="TFK69" s="497"/>
      <c r="TFL69" s="497"/>
      <c r="TFM69" s="497"/>
      <c r="TFN69" s="497"/>
      <c r="TFO69" s="497"/>
      <c r="TFP69" s="497"/>
      <c r="TFQ69" s="497"/>
      <c r="TFR69" s="497"/>
      <c r="TFS69" s="497"/>
      <c r="TFT69" s="497"/>
      <c r="TFU69" s="497"/>
      <c r="TFV69" s="497"/>
      <c r="TFW69" s="497"/>
      <c r="TFX69" s="497"/>
      <c r="TFY69" s="497"/>
      <c r="TFZ69" s="497"/>
      <c r="TGA69" s="497"/>
      <c r="TGB69" s="497"/>
      <c r="TGC69" s="497"/>
      <c r="TGD69" s="497"/>
      <c r="TGE69" s="497"/>
      <c r="TGF69" s="497"/>
      <c r="TGG69" s="497"/>
      <c r="TGH69" s="497"/>
      <c r="TGI69" s="497"/>
      <c r="TGJ69" s="497"/>
      <c r="TGK69" s="497"/>
      <c r="TGL69" s="497"/>
      <c r="TGM69" s="497"/>
      <c r="TGN69" s="497"/>
      <c r="TGO69" s="497"/>
      <c r="TGP69" s="497"/>
      <c r="TGQ69" s="497"/>
      <c r="TGR69" s="497"/>
      <c r="TGS69" s="497"/>
      <c r="TGT69" s="497"/>
      <c r="TGU69" s="497"/>
      <c r="TGV69" s="497"/>
      <c r="TGW69" s="497"/>
      <c r="TGX69" s="497"/>
      <c r="TGY69" s="497"/>
      <c r="TGZ69" s="497"/>
      <c r="THA69" s="497"/>
      <c r="THB69" s="497"/>
      <c r="THC69" s="497"/>
      <c r="THD69" s="497"/>
      <c r="THE69" s="497"/>
      <c r="THF69" s="497"/>
      <c r="THG69" s="497"/>
      <c r="THH69" s="497"/>
      <c r="THI69" s="497"/>
      <c r="THJ69" s="497"/>
      <c r="THK69" s="497"/>
      <c r="THL69" s="497"/>
      <c r="THM69" s="497"/>
      <c r="THN69" s="497"/>
      <c r="THO69" s="497"/>
      <c r="THP69" s="497"/>
      <c r="THQ69" s="497"/>
      <c r="THR69" s="497"/>
      <c r="THS69" s="497"/>
      <c r="THT69" s="497"/>
      <c r="THU69" s="497"/>
      <c r="THV69" s="497"/>
      <c r="THW69" s="497"/>
      <c r="THX69" s="497"/>
      <c r="THY69" s="497"/>
      <c r="THZ69" s="497"/>
      <c r="TIA69" s="497"/>
      <c r="TIB69" s="497"/>
      <c r="TIC69" s="497"/>
      <c r="TID69" s="497"/>
      <c r="TIE69" s="497"/>
      <c r="TIF69" s="497"/>
      <c r="TIG69" s="497"/>
      <c r="TIH69" s="497"/>
      <c r="TII69" s="497"/>
      <c r="TIJ69" s="497"/>
      <c r="TIK69" s="497"/>
      <c r="TIL69" s="497"/>
      <c r="TIM69" s="497"/>
      <c r="TIN69" s="497"/>
      <c r="TIO69" s="497"/>
      <c r="TIP69" s="497"/>
      <c r="TIQ69" s="497"/>
      <c r="TIR69" s="497"/>
      <c r="TIS69" s="497"/>
      <c r="TIT69" s="497"/>
      <c r="TIU69" s="497"/>
      <c r="TIV69" s="497"/>
      <c r="TIW69" s="497"/>
      <c r="TIX69" s="497"/>
      <c r="TIY69" s="497"/>
      <c r="TIZ69" s="497"/>
      <c r="TJA69" s="497"/>
      <c r="TJB69" s="497"/>
      <c r="TJC69" s="497"/>
      <c r="TJD69" s="497"/>
      <c r="TJE69" s="497"/>
      <c r="TJF69" s="497"/>
      <c r="TJG69" s="497"/>
      <c r="TJH69" s="497"/>
      <c r="TJI69" s="497"/>
      <c r="TJJ69" s="497"/>
      <c r="TJK69" s="497"/>
      <c r="TJL69" s="497"/>
      <c r="TJM69" s="497"/>
      <c r="TJN69" s="497"/>
      <c r="TJO69" s="497"/>
      <c r="TJP69" s="497"/>
      <c r="TJQ69" s="497"/>
      <c r="TJR69" s="497"/>
      <c r="TJS69" s="497"/>
      <c r="TJT69" s="497"/>
      <c r="TJU69" s="497"/>
      <c r="TJV69" s="497"/>
      <c r="TJW69" s="497"/>
      <c r="TJX69" s="497"/>
      <c r="TJY69" s="497"/>
      <c r="TJZ69" s="497"/>
      <c r="TKA69" s="497"/>
      <c r="TKB69" s="497"/>
      <c r="TKC69" s="497"/>
      <c r="TKD69" s="497"/>
      <c r="TKE69" s="497"/>
      <c r="TKF69" s="497"/>
      <c r="TKG69" s="497"/>
      <c r="TKH69" s="497"/>
      <c r="TKI69" s="497"/>
      <c r="TKJ69" s="497"/>
      <c r="TKK69" s="497"/>
      <c r="TKL69" s="497"/>
      <c r="TKM69" s="497"/>
      <c r="TKN69" s="497"/>
      <c r="TKO69" s="497"/>
      <c r="TKP69" s="497"/>
      <c r="TKQ69" s="497"/>
      <c r="TKR69" s="497"/>
      <c r="TKS69" s="497"/>
      <c r="TKT69" s="497"/>
      <c r="TKU69" s="497"/>
      <c r="TKV69" s="497"/>
      <c r="TKW69" s="497"/>
      <c r="TKX69" s="497"/>
      <c r="TKY69" s="497"/>
      <c r="TKZ69" s="497"/>
      <c r="TLA69" s="497"/>
      <c r="TLB69" s="497"/>
      <c r="TLC69" s="497"/>
      <c r="TLD69" s="497"/>
      <c r="TLE69" s="497"/>
      <c r="TLF69" s="497"/>
      <c r="TLG69" s="497"/>
      <c r="TLH69" s="497"/>
      <c r="TLI69" s="497"/>
      <c r="TLJ69" s="497"/>
      <c r="TLK69" s="497"/>
      <c r="TLL69" s="497"/>
      <c r="TLM69" s="497"/>
      <c r="TLN69" s="497"/>
      <c r="TLO69" s="497"/>
      <c r="TLP69" s="497"/>
      <c r="TLQ69" s="497"/>
      <c r="TLR69" s="497"/>
      <c r="TLS69" s="497"/>
      <c r="TLT69" s="497"/>
      <c r="TLU69" s="497"/>
      <c r="TLV69" s="497"/>
      <c r="TLW69" s="497"/>
      <c r="TLX69" s="497"/>
      <c r="TLY69" s="497"/>
      <c r="TLZ69" s="497"/>
      <c r="TMA69" s="497"/>
      <c r="TMB69" s="497"/>
      <c r="TMC69" s="497"/>
      <c r="TMD69" s="497"/>
      <c r="TME69" s="497"/>
      <c r="TMF69" s="497"/>
      <c r="TMG69" s="497"/>
      <c r="TMH69" s="497"/>
      <c r="TMI69" s="497"/>
      <c r="TMJ69" s="497"/>
      <c r="TMK69" s="497"/>
      <c r="TML69" s="497"/>
      <c r="TMM69" s="497"/>
      <c r="TMN69" s="497"/>
      <c r="TMO69" s="497"/>
      <c r="TMP69" s="497"/>
      <c r="TMQ69" s="497"/>
      <c r="TMR69" s="497"/>
      <c r="TMS69" s="497"/>
      <c r="TMT69" s="497"/>
      <c r="TMU69" s="497"/>
      <c r="TMV69" s="497"/>
      <c r="TMW69" s="497"/>
      <c r="TMX69" s="497"/>
      <c r="TMY69" s="497"/>
      <c r="TMZ69" s="497"/>
      <c r="TNA69" s="497"/>
      <c r="TNB69" s="497"/>
      <c r="TNC69" s="497"/>
      <c r="TND69" s="497"/>
      <c r="TNE69" s="497"/>
      <c r="TNF69" s="497"/>
      <c r="TNG69" s="497"/>
      <c r="TNH69" s="497"/>
      <c r="TNI69" s="497"/>
      <c r="TNJ69" s="497"/>
      <c r="TNK69" s="497"/>
      <c r="TNL69" s="497"/>
      <c r="TNM69" s="497"/>
      <c r="TNN69" s="497"/>
      <c r="TNO69" s="497"/>
      <c r="TNP69" s="497"/>
      <c r="TNQ69" s="497"/>
      <c r="TNR69" s="497"/>
      <c r="TNS69" s="497"/>
      <c r="TNT69" s="497"/>
      <c r="TNU69" s="497"/>
      <c r="TNV69" s="497"/>
      <c r="TNW69" s="497"/>
      <c r="TNX69" s="497"/>
      <c r="TNY69" s="497"/>
      <c r="TNZ69" s="497"/>
      <c r="TOA69" s="497"/>
      <c r="TOB69" s="497"/>
      <c r="TOC69" s="497"/>
      <c r="TOD69" s="497"/>
      <c r="TOE69" s="497"/>
      <c r="TOF69" s="497"/>
      <c r="TOG69" s="497"/>
      <c r="TOH69" s="497"/>
      <c r="TOI69" s="497"/>
      <c r="TOJ69" s="497"/>
      <c r="TOK69" s="497"/>
      <c r="TOL69" s="497"/>
      <c r="TOM69" s="497"/>
      <c r="TON69" s="497"/>
      <c r="TOO69" s="497"/>
      <c r="TOP69" s="497"/>
      <c r="TOQ69" s="497"/>
      <c r="TOR69" s="497"/>
      <c r="TOS69" s="497"/>
      <c r="TOT69" s="497"/>
      <c r="TOU69" s="497"/>
      <c r="TOV69" s="497"/>
      <c r="TOW69" s="497"/>
      <c r="TOX69" s="497"/>
      <c r="TOY69" s="497"/>
      <c r="TOZ69" s="497"/>
      <c r="TPA69" s="497"/>
      <c r="TPB69" s="497"/>
      <c r="TPC69" s="497"/>
      <c r="TPD69" s="497"/>
      <c r="TPE69" s="497"/>
      <c r="TPF69" s="497"/>
      <c r="TPG69" s="497"/>
      <c r="TPH69" s="497"/>
      <c r="TPI69" s="497"/>
      <c r="TPJ69" s="497"/>
      <c r="TPK69" s="497"/>
      <c r="TPL69" s="497"/>
      <c r="TPM69" s="497"/>
      <c r="TPN69" s="497"/>
      <c r="TPO69" s="497"/>
      <c r="TPP69" s="497"/>
      <c r="TPQ69" s="497"/>
      <c r="TPR69" s="497"/>
      <c r="TPS69" s="497"/>
      <c r="TPT69" s="497"/>
      <c r="TPU69" s="497"/>
      <c r="TPV69" s="497"/>
      <c r="TPW69" s="497"/>
      <c r="TPX69" s="497"/>
      <c r="TPY69" s="497"/>
      <c r="TPZ69" s="497"/>
      <c r="TQA69" s="497"/>
      <c r="TQB69" s="497"/>
      <c r="TQC69" s="497"/>
      <c r="TQD69" s="497"/>
      <c r="TQE69" s="497"/>
      <c r="TQF69" s="497"/>
      <c r="TQG69" s="497"/>
      <c r="TQH69" s="497"/>
      <c r="TQI69" s="497"/>
      <c r="TQJ69" s="497"/>
      <c r="TQK69" s="497"/>
      <c r="TQL69" s="497"/>
      <c r="TQM69" s="497"/>
      <c r="TQN69" s="497"/>
      <c r="TQO69" s="497"/>
      <c r="TQP69" s="497"/>
      <c r="TQQ69" s="497"/>
      <c r="TQR69" s="497"/>
      <c r="TQS69" s="497"/>
      <c r="TQT69" s="497"/>
      <c r="TQU69" s="497"/>
      <c r="TQV69" s="497"/>
      <c r="TQW69" s="497"/>
      <c r="TQX69" s="497"/>
      <c r="TQY69" s="497"/>
      <c r="TQZ69" s="497"/>
      <c r="TRA69" s="497"/>
      <c r="TRB69" s="497"/>
      <c r="TRC69" s="497"/>
      <c r="TRD69" s="497"/>
      <c r="TRE69" s="497"/>
      <c r="TRF69" s="497"/>
      <c r="TRG69" s="497"/>
      <c r="TRH69" s="497"/>
      <c r="TRI69" s="497"/>
      <c r="TRJ69" s="497"/>
      <c r="TRK69" s="497"/>
      <c r="TRL69" s="497"/>
      <c r="TRM69" s="497"/>
      <c r="TRN69" s="497"/>
      <c r="TRO69" s="497"/>
      <c r="TRP69" s="497"/>
      <c r="TRQ69" s="497"/>
      <c r="TRR69" s="497"/>
      <c r="TRS69" s="497"/>
      <c r="TRT69" s="497"/>
      <c r="TRU69" s="497"/>
      <c r="TRV69" s="497"/>
      <c r="TRW69" s="497"/>
      <c r="TRX69" s="497"/>
      <c r="TRY69" s="497"/>
      <c r="TRZ69" s="497"/>
      <c r="TSA69" s="497"/>
      <c r="TSB69" s="497"/>
      <c r="TSC69" s="497"/>
      <c r="TSD69" s="497"/>
      <c r="TSE69" s="497"/>
      <c r="TSF69" s="497"/>
      <c r="TSG69" s="497"/>
      <c r="TSH69" s="497"/>
      <c r="TSI69" s="497"/>
      <c r="TSJ69" s="497"/>
      <c r="TSK69" s="497"/>
      <c r="TSL69" s="497"/>
      <c r="TSM69" s="497"/>
      <c r="TSN69" s="497"/>
      <c r="TSO69" s="497"/>
      <c r="TSP69" s="497"/>
      <c r="TSQ69" s="497"/>
      <c r="TSR69" s="497"/>
      <c r="TSS69" s="497"/>
      <c r="TST69" s="497"/>
      <c r="TSU69" s="497"/>
      <c r="TSV69" s="497"/>
      <c r="TSW69" s="497"/>
      <c r="TSX69" s="497"/>
      <c r="TSY69" s="497"/>
      <c r="TSZ69" s="497"/>
      <c r="TTA69" s="497"/>
      <c r="TTB69" s="497"/>
      <c r="TTC69" s="497"/>
      <c r="TTD69" s="497"/>
      <c r="TTE69" s="497"/>
      <c r="TTF69" s="497"/>
      <c r="TTG69" s="497"/>
      <c r="TTH69" s="497"/>
      <c r="TTI69" s="497"/>
      <c r="TTJ69" s="497"/>
      <c r="TTK69" s="497"/>
      <c r="TTL69" s="497"/>
      <c r="TTM69" s="497"/>
      <c r="TTN69" s="497"/>
      <c r="TTO69" s="497"/>
      <c r="TTP69" s="497"/>
      <c r="TTQ69" s="497"/>
      <c r="TTR69" s="497"/>
      <c r="TTS69" s="497"/>
      <c r="TTT69" s="497"/>
      <c r="TTU69" s="497"/>
      <c r="TTV69" s="497"/>
      <c r="TTW69" s="497"/>
      <c r="TTX69" s="497"/>
      <c r="TTY69" s="497"/>
      <c r="TTZ69" s="497"/>
      <c r="TUA69" s="497"/>
      <c r="TUB69" s="497"/>
      <c r="TUC69" s="497"/>
      <c r="TUD69" s="497"/>
      <c r="TUE69" s="497"/>
      <c r="TUF69" s="497"/>
      <c r="TUG69" s="497"/>
      <c r="TUH69" s="497"/>
      <c r="TUI69" s="497"/>
      <c r="TUJ69" s="497"/>
      <c r="TUK69" s="497"/>
      <c r="TUL69" s="497"/>
      <c r="TUM69" s="497"/>
      <c r="TUN69" s="497"/>
      <c r="TUO69" s="497"/>
      <c r="TUP69" s="497"/>
      <c r="TUQ69" s="497"/>
      <c r="TUR69" s="497"/>
      <c r="TUS69" s="497"/>
      <c r="TUT69" s="497"/>
      <c r="TUU69" s="497"/>
      <c r="TUV69" s="497"/>
      <c r="TUW69" s="497"/>
      <c r="TUX69" s="497"/>
      <c r="TUY69" s="497"/>
      <c r="TUZ69" s="497"/>
      <c r="TVA69" s="497"/>
      <c r="TVB69" s="497"/>
      <c r="TVC69" s="497"/>
      <c r="TVD69" s="497"/>
      <c r="TVE69" s="497"/>
      <c r="TVF69" s="497"/>
      <c r="TVG69" s="497"/>
      <c r="TVH69" s="497"/>
      <c r="TVI69" s="497"/>
      <c r="TVJ69" s="497"/>
      <c r="TVK69" s="497"/>
      <c r="TVL69" s="497"/>
      <c r="TVM69" s="497"/>
      <c r="TVN69" s="497"/>
      <c r="TVO69" s="497"/>
      <c r="TVP69" s="497"/>
      <c r="TVQ69" s="497"/>
      <c r="TVR69" s="497"/>
      <c r="TVS69" s="497"/>
      <c r="TVT69" s="497"/>
      <c r="TVU69" s="497"/>
      <c r="TVV69" s="497"/>
      <c r="TVW69" s="497"/>
      <c r="TVX69" s="497"/>
      <c r="TVY69" s="497"/>
      <c r="TVZ69" s="497"/>
      <c r="TWA69" s="497"/>
      <c r="TWB69" s="497"/>
      <c r="TWC69" s="497"/>
      <c r="TWD69" s="497"/>
      <c r="TWE69" s="497"/>
      <c r="TWF69" s="497"/>
      <c r="TWG69" s="497"/>
      <c r="TWH69" s="497"/>
      <c r="TWI69" s="497"/>
      <c r="TWJ69" s="497"/>
      <c r="TWK69" s="497"/>
      <c r="TWL69" s="497"/>
      <c r="TWM69" s="497"/>
      <c r="TWN69" s="497"/>
      <c r="TWO69" s="497"/>
      <c r="TWP69" s="497"/>
      <c r="TWQ69" s="497"/>
      <c r="TWR69" s="497"/>
      <c r="TWS69" s="497"/>
      <c r="TWT69" s="497"/>
      <c r="TWU69" s="497"/>
      <c r="TWV69" s="497"/>
      <c r="TWW69" s="497"/>
      <c r="TWX69" s="497"/>
      <c r="TWY69" s="497"/>
      <c r="TWZ69" s="497"/>
      <c r="TXA69" s="497"/>
      <c r="TXB69" s="497"/>
      <c r="TXC69" s="497"/>
      <c r="TXD69" s="497"/>
      <c r="TXE69" s="497"/>
      <c r="TXF69" s="497"/>
      <c r="TXG69" s="497"/>
      <c r="TXH69" s="497"/>
      <c r="TXI69" s="497"/>
      <c r="TXJ69" s="497"/>
      <c r="TXK69" s="497"/>
      <c r="TXL69" s="497"/>
      <c r="TXM69" s="497"/>
      <c r="TXN69" s="497"/>
      <c r="TXO69" s="497"/>
      <c r="TXP69" s="497"/>
      <c r="TXQ69" s="497"/>
      <c r="TXR69" s="497"/>
      <c r="TXS69" s="497"/>
      <c r="TXT69" s="497"/>
      <c r="TXU69" s="497"/>
      <c r="TXV69" s="497"/>
      <c r="TXW69" s="497"/>
      <c r="TXX69" s="497"/>
      <c r="TXY69" s="497"/>
      <c r="TXZ69" s="497"/>
      <c r="TYA69" s="497"/>
      <c r="TYB69" s="497"/>
      <c r="TYC69" s="497"/>
      <c r="TYD69" s="497"/>
      <c r="TYE69" s="497"/>
      <c r="TYF69" s="497"/>
      <c r="TYG69" s="497"/>
      <c r="TYH69" s="497"/>
      <c r="TYI69" s="497"/>
      <c r="TYJ69" s="497"/>
      <c r="TYK69" s="497"/>
      <c r="TYL69" s="497"/>
      <c r="TYM69" s="497"/>
      <c r="TYN69" s="497"/>
      <c r="TYO69" s="497"/>
      <c r="TYP69" s="497"/>
      <c r="TYQ69" s="497"/>
      <c r="TYR69" s="497"/>
      <c r="TYS69" s="497"/>
      <c r="TYT69" s="497"/>
      <c r="TYU69" s="497"/>
      <c r="TYV69" s="497"/>
      <c r="TYW69" s="497"/>
      <c r="TYX69" s="497"/>
      <c r="TYY69" s="497"/>
      <c r="TYZ69" s="497"/>
      <c r="TZA69" s="497"/>
      <c r="TZB69" s="497"/>
      <c r="TZC69" s="497"/>
      <c r="TZD69" s="497"/>
      <c r="TZE69" s="497"/>
      <c r="TZF69" s="497"/>
      <c r="TZG69" s="497"/>
      <c r="TZH69" s="497"/>
      <c r="TZI69" s="497"/>
      <c r="TZJ69" s="497"/>
      <c r="TZK69" s="497"/>
      <c r="TZL69" s="497"/>
      <c r="TZM69" s="497"/>
      <c r="TZN69" s="497"/>
      <c r="TZO69" s="497"/>
      <c r="TZP69" s="497"/>
      <c r="TZQ69" s="497"/>
      <c r="TZR69" s="497"/>
      <c r="TZS69" s="497"/>
      <c r="TZT69" s="497"/>
      <c r="TZU69" s="497"/>
      <c r="TZV69" s="497"/>
      <c r="TZW69" s="497"/>
      <c r="TZX69" s="497"/>
      <c r="TZY69" s="497"/>
      <c r="TZZ69" s="497"/>
      <c r="UAA69" s="497"/>
      <c r="UAB69" s="497"/>
      <c r="UAC69" s="497"/>
      <c r="UAD69" s="497"/>
      <c r="UAE69" s="497"/>
      <c r="UAF69" s="497"/>
      <c r="UAG69" s="497"/>
      <c r="UAH69" s="497"/>
      <c r="UAI69" s="497"/>
      <c r="UAJ69" s="497"/>
      <c r="UAK69" s="497"/>
      <c r="UAL69" s="497"/>
      <c r="UAM69" s="497"/>
      <c r="UAN69" s="497"/>
      <c r="UAO69" s="497"/>
      <c r="UAP69" s="497"/>
      <c r="UAQ69" s="497"/>
      <c r="UAR69" s="497"/>
      <c r="UAS69" s="497"/>
      <c r="UAT69" s="497"/>
      <c r="UAU69" s="497"/>
      <c r="UAV69" s="497"/>
      <c r="UAW69" s="497"/>
      <c r="UAX69" s="497"/>
      <c r="UAY69" s="497"/>
      <c r="UAZ69" s="497"/>
      <c r="UBA69" s="497"/>
      <c r="UBB69" s="497"/>
      <c r="UBC69" s="497"/>
      <c r="UBD69" s="497"/>
      <c r="UBE69" s="497"/>
      <c r="UBF69" s="497"/>
      <c r="UBG69" s="497"/>
      <c r="UBH69" s="497"/>
      <c r="UBI69" s="497"/>
      <c r="UBJ69" s="497"/>
      <c r="UBK69" s="497"/>
      <c r="UBL69" s="497"/>
      <c r="UBM69" s="497"/>
      <c r="UBN69" s="497"/>
      <c r="UBO69" s="497"/>
      <c r="UBP69" s="497"/>
      <c r="UBQ69" s="497"/>
      <c r="UBR69" s="497"/>
      <c r="UBS69" s="497"/>
      <c r="UBT69" s="497"/>
      <c r="UBU69" s="497"/>
      <c r="UBV69" s="497"/>
      <c r="UBW69" s="497"/>
      <c r="UBX69" s="497"/>
      <c r="UBY69" s="497"/>
      <c r="UBZ69" s="497"/>
      <c r="UCA69" s="497"/>
      <c r="UCB69" s="497"/>
      <c r="UCC69" s="497"/>
      <c r="UCD69" s="497"/>
      <c r="UCE69" s="497"/>
      <c r="UCF69" s="497"/>
      <c r="UCG69" s="497"/>
      <c r="UCH69" s="497"/>
      <c r="UCI69" s="497"/>
      <c r="UCJ69" s="497"/>
      <c r="UCK69" s="497"/>
      <c r="UCL69" s="497"/>
      <c r="UCM69" s="497"/>
      <c r="UCN69" s="497"/>
      <c r="UCO69" s="497"/>
      <c r="UCP69" s="497"/>
      <c r="UCQ69" s="497"/>
      <c r="UCR69" s="497"/>
      <c r="UCS69" s="497"/>
      <c r="UCT69" s="497"/>
      <c r="UCU69" s="497"/>
      <c r="UCV69" s="497"/>
      <c r="UCW69" s="497"/>
      <c r="UCX69" s="497"/>
      <c r="UCY69" s="497"/>
      <c r="UCZ69" s="497"/>
      <c r="UDA69" s="497"/>
      <c r="UDB69" s="497"/>
      <c r="UDC69" s="497"/>
      <c r="UDD69" s="497"/>
      <c r="UDE69" s="497"/>
      <c r="UDF69" s="497"/>
      <c r="UDG69" s="497"/>
      <c r="UDH69" s="497"/>
      <c r="UDI69" s="497"/>
      <c r="UDJ69" s="497"/>
      <c r="UDK69" s="497"/>
      <c r="UDL69" s="497"/>
      <c r="UDM69" s="497"/>
      <c r="UDN69" s="497"/>
      <c r="UDO69" s="497"/>
      <c r="UDP69" s="497"/>
      <c r="UDQ69" s="497"/>
      <c r="UDR69" s="497"/>
      <c r="UDS69" s="497"/>
      <c r="UDT69" s="497"/>
      <c r="UDU69" s="497"/>
      <c r="UDV69" s="497"/>
      <c r="UDW69" s="497"/>
      <c r="UDX69" s="497"/>
      <c r="UDY69" s="497"/>
      <c r="UDZ69" s="497"/>
      <c r="UEA69" s="497"/>
      <c r="UEB69" s="497"/>
      <c r="UEC69" s="497"/>
      <c r="UED69" s="497"/>
      <c r="UEE69" s="497"/>
      <c r="UEF69" s="497"/>
      <c r="UEG69" s="497"/>
      <c r="UEH69" s="497"/>
      <c r="UEI69" s="497"/>
      <c r="UEJ69" s="497"/>
      <c r="UEK69" s="497"/>
      <c r="UEL69" s="497"/>
      <c r="UEM69" s="497"/>
      <c r="UEN69" s="497"/>
      <c r="UEO69" s="497"/>
      <c r="UEP69" s="497"/>
      <c r="UEQ69" s="497"/>
      <c r="UER69" s="497"/>
      <c r="UES69" s="497"/>
      <c r="UET69" s="497"/>
      <c r="UEU69" s="497"/>
      <c r="UEV69" s="497"/>
      <c r="UEW69" s="497"/>
      <c r="UEX69" s="497"/>
      <c r="UEY69" s="497"/>
      <c r="UEZ69" s="497"/>
      <c r="UFA69" s="497"/>
      <c r="UFB69" s="497"/>
      <c r="UFC69" s="497"/>
      <c r="UFD69" s="497"/>
      <c r="UFE69" s="497"/>
      <c r="UFF69" s="497"/>
      <c r="UFG69" s="497"/>
      <c r="UFH69" s="497"/>
      <c r="UFI69" s="497"/>
      <c r="UFJ69" s="497"/>
      <c r="UFK69" s="497"/>
      <c r="UFL69" s="497"/>
      <c r="UFM69" s="497"/>
      <c r="UFN69" s="497"/>
      <c r="UFO69" s="497"/>
      <c r="UFP69" s="497"/>
      <c r="UFQ69" s="497"/>
      <c r="UFR69" s="497"/>
      <c r="UFS69" s="497"/>
      <c r="UFT69" s="497"/>
      <c r="UFU69" s="497"/>
      <c r="UFV69" s="497"/>
      <c r="UFW69" s="497"/>
      <c r="UFX69" s="497"/>
      <c r="UFY69" s="497"/>
      <c r="UFZ69" s="497"/>
      <c r="UGA69" s="497"/>
      <c r="UGB69" s="497"/>
      <c r="UGC69" s="497"/>
      <c r="UGD69" s="497"/>
      <c r="UGE69" s="497"/>
      <c r="UGF69" s="497"/>
      <c r="UGG69" s="497"/>
      <c r="UGH69" s="497"/>
      <c r="UGI69" s="497"/>
      <c r="UGJ69" s="497"/>
      <c r="UGK69" s="497"/>
      <c r="UGL69" s="497"/>
      <c r="UGM69" s="497"/>
      <c r="UGN69" s="497"/>
      <c r="UGO69" s="497"/>
      <c r="UGP69" s="497"/>
      <c r="UGQ69" s="497"/>
      <c r="UGR69" s="497"/>
      <c r="UGS69" s="497"/>
      <c r="UGT69" s="497"/>
      <c r="UGU69" s="497"/>
      <c r="UGV69" s="497"/>
      <c r="UGW69" s="497"/>
      <c r="UGX69" s="497"/>
      <c r="UGY69" s="497"/>
      <c r="UGZ69" s="497"/>
      <c r="UHA69" s="497"/>
      <c r="UHB69" s="497"/>
      <c r="UHC69" s="497"/>
      <c r="UHD69" s="497"/>
      <c r="UHE69" s="497"/>
      <c r="UHF69" s="497"/>
      <c r="UHG69" s="497"/>
      <c r="UHH69" s="497"/>
      <c r="UHI69" s="497"/>
      <c r="UHJ69" s="497"/>
      <c r="UHK69" s="497"/>
      <c r="UHL69" s="497"/>
      <c r="UHM69" s="497"/>
      <c r="UHN69" s="497"/>
      <c r="UHO69" s="497"/>
      <c r="UHP69" s="497"/>
      <c r="UHQ69" s="497"/>
      <c r="UHR69" s="497"/>
      <c r="UHS69" s="497"/>
      <c r="UHT69" s="497"/>
      <c r="UHU69" s="497"/>
      <c r="UHV69" s="497"/>
      <c r="UHW69" s="497"/>
      <c r="UHX69" s="497"/>
      <c r="UHY69" s="497"/>
      <c r="UHZ69" s="497"/>
      <c r="UIA69" s="497"/>
      <c r="UIB69" s="497"/>
      <c r="UIC69" s="497"/>
      <c r="UID69" s="497"/>
      <c r="UIE69" s="497"/>
      <c r="UIF69" s="497"/>
      <c r="UIG69" s="497"/>
      <c r="UIH69" s="497"/>
      <c r="UII69" s="497"/>
      <c r="UIJ69" s="497"/>
      <c r="UIK69" s="497"/>
      <c r="UIL69" s="497"/>
      <c r="UIM69" s="497"/>
      <c r="UIN69" s="497"/>
      <c r="UIO69" s="497"/>
      <c r="UIP69" s="497"/>
      <c r="UIQ69" s="497"/>
      <c r="UIR69" s="497"/>
      <c r="UIS69" s="497"/>
      <c r="UIT69" s="497"/>
      <c r="UIU69" s="497"/>
      <c r="UIV69" s="497"/>
      <c r="UIW69" s="497"/>
      <c r="UIX69" s="497"/>
      <c r="UIY69" s="497"/>
      <c r="UIZ69" s="497"/>
      <c r="UJA69" s="497"/>
      <c r="UJB69" s="497"/>
      <c r="UJC69" s="497"/>
      <c r="UJD69" s="497"/>
      <c r="UJE69" s="497"/>
      <c r="UJF69" s="497"/>
      <c r="UJG69" s="497"/>
      <c r="UJH69" s="497"/>
      <c r="UJI69" s="497"/>
      <c r="UJJ69" s="497"/>
      <c r="UJK69" s="497"/>
      <c r="UJL69" s="497"/>
      <c r="UJM69" s="497"/>
      <c r="UJN69" s="497"/>
      <c r="UJO69" s="497"/>
      <c r="UJP69" s="497"/>
      <c r="UJQ69" s="497"/>
      <c r="UJR69" s="497"/>
      <c r="UJS69" s="497"/>
      <c r="UJT69" s="497"/>
      <c r="UJU69" s="497"/>
      <c r="UJV69" s="497"/>
      <c r="UJW69" s="497"/>
      <c r="UJX69" s="497"/>
      <c r="UJY69" s="497"/>
      <c r="UJZ69" s="497"/>
      <c r="UKA69" s="497"/>
      <c r="UKB69" s="497"/>
      <c r="UKC69" s="497"/>
      <c r="UKD69" s="497"/>
      <c r="UKE69" s="497"/>
      <c r="UKF69" s="497"/>
      <c r="UKG69" s="497"/>
      <c r="UKH69" s="497"/>
      <c r="UKI69" s="497"/>
      <c r="UKJ69" s="497"/>
      <c r="UKK69" s="497"/>
      <c r="UKL69" s="497"/>
      <c r="UKM69" s="497"/>
      <c r="UKN69" s="497"/>
      <c r="UKO69" s="497"/>
      <c r="UKP69" s="497"/>
      <c r="UKQ69" s="497"/>
      <c r="UKR69" s="497"/>
      <c r="UKS69" s="497"/>
      <c r="UKT69" s="497"/>
      <c r="UKU69" s="497"/>
      <c r="UKV69" s="497"/>
      <c r="UKW69" s="497"/>
      <c r="UKX69" s="497"/>
      <c r="UKY69" s="497"/>
      <c r="UKZ69" s="497"/>
      <c r="ULA69" s="497"/>
      <c r="ULB69" s="497"/>
      <c r="ULC69" s="497"/>
      <c r="ULD69" s="497"/>
      <c r="ULE69" s="497"/>
      <c r="ULF69" s="497"/>
      <c r="ULG69" s="497"/>
      <c r="ULH69" s="497"/>
      <c r="ULI69" s="497"/>
      <c r="ULJ69" s="497"/>
      <c r="ULK69" s="497"/>
      <c r="ULL69" s="497"/>
      <c r="ULM69" s="497"/>
      <c r="ULN69" s="497"/>
      <c r="ULO69" s="497"/>
      <c r="ULP69" s="497"/>
      <c r="ULQ69" s="497"/>
      <c r="ULR69" s="497"/>
      <c r="ULS69" s="497"/>
      <c r="ULT69" s="497"/>
      <c r="ULU69" s="497"/>
      <c r="ULV69" s="497"/>
      <c r="ULW69" s="497"/>
      <c r="ULX69" s="497"/>
      <c r="ULY69" s="497"/>
      <c r="ULZ69" s="497"/>
      <c r="UMA69" s="497"/>
      <c r="UMB69" s="497"/>
      <c r="UMC69" s="497"/>
      <c r="UMD69" s="497"/>
      <c r="UME69" s="497"/>
      <c r="UMF69" s="497"/>
      <c r="UMG69" s="497"/>
      <c r="UMH69" s="497"/>
      <c r="UMI69" s="497"/>
      <c r="UMJ69" s="497"/>
      <c r="UMK69" s="497"/>
      <c r="UML69" s="497"/>
      <c r="UMM69" s="497"/>
      <c r="UMN69" s="497"/>
      <c r="UMO69" s="497"/>
      <c r="UMP69" s="497"/>
      <c r="UMQ69" s="497"/>
      <c r="UMR69" s="497"/>
      <c r="UMS69" s="497"/>
      <c r="UMT69" s="497"/>
      <c r="UMU69" s="497"/>
      <c r="UMV69" s="497"/>
      <c r="UMW69" s="497"/>
      <c r="UMX69" s="497"/>
      <c r="UMY69" s="497"/>
      <c r="UMZ69" s="497"/>
      <c r="UNA69" s="497"/>
      <c r="UNB69" s="497"/>
      <c r="UNC69" s="497"/>
      <c r="UND69" s="497"/>
      <c r="UNE69" s="497"/>
      <c r="UNF69" s="497"/>
      <c r="UNG69" s="497"/>
      <c r="UNH69" s="497"/>
      <c r="UNI69" s="497"/>
      <c r="UNJ69" s="497"/>
      <c r="UNK69" s="497"/>
      <c r="UNL69" s="497"/>
      <c r="UNM69" s="497"/>
      <c r="UNN69" s="497"/>
      <c r="UNO69" s="497"/>
      <c r="UNP69" s="497"/>
      <c r="UNQ69" s="497"/>
      <c r="UNR69" s="497"/>
      <c r="UNS69" s="497"/>
      <c r="UNT69" s="497"/>
      <c r="UNU69" s="497"/>
      <c r="UNV69" s="497"/>
      <c r="UNW69" s="497"/>
      <c r="UNX69" s="497"/>
      <c r="UNY69" s="497"/>
      <c r="UNZ69" s="497"/>
      <c r="UOA69" s="497"/>
      <c r="UOB69" s="497"/>
      <c r="UOC69" s="497"/>
      <c r="UOD69" s="497"/>
      <c r="UOE69" s="497"/>
      <c r="UOF69" s="497"/>
      <c r="UOG69" s="497"/>
      <c r="UOH69" s="497"/>
      <c r="UOI69" s="497"/>
      <c r="UOJ69" s="497"/>
      <c r="UOK69" s="497"/>
      <c r="UOL69" s="497"/>
      <c r="UOM69" s="497"/>
      <c r="UON69" s="497"/>
      <c r="UOO69" s="497"/>
      <c r="UOP69" s="497"/>
      <c r="UOQ69" s="497"/>
      <c r="UOR69" s="497"/>
      <c r="UOS69" s="497"/>
      <c r="UOT69" s="497"/>
      <c r="UOU69" s="497"/>
      <c r="UOV69" s="497"/>
      <c r="UOW69" s="497"/>
      <c r="UOX69" s="497"/>
      <c r="UOY69" s="497"/>
      <c r="UOZ69" s="497"/>
      <c r="UPA69" s="497"/>
      <c r="UPB69" s="497"/>
      <c r="UPC69" s="497"/>
      <c r="UPD69" s="497"/>
      <c r="UPE69" s="497"/>
      <c r="UPF69" s="497"/>
      <c r="UPG69" s="497"/>
      <c r="UPH69" s="497"/>
      <c r="UPI69" s="497"/>
      <c r="UPJ69" s="497"/>
      <c r="UPK69" s="497"/>
      <c r="UPL69" s="497"/>
      <c r="UPM69" s="497"/>
      <c r="UPN69" s="497"/>
      <c r="UPO69" s="497"/>
      <c r="UPP69" s="497"/>
      <c r="UPQ69" s="497"/>
      <c r="UPR69" s="497"/>
      <c r="UPS69" s="497"/>
      <c r="UPT69" s="497"/>
      <c r="UPU69" s="497"/>
      <c r="UPV69" s="497"/>
      <c r="UPW69" s="497"/>
      <c r="UPX69" s="497"/>
      <c r="UPY69" s="497"/>
      <c r="UPZ69" s="497"/>
      <c r="UQA69" s="497"/>
      <c r="UQB69" s="497"/>
      <c r="UQC69" s="497"/>
      <c r="UQD69" s="497"/>
      <c r="UQE69" s="497"/>
      <c r="UQF69" s="497"/>
      <c r="UQG69" s="497"/>
      <c r="UQH69" s="497"/>
      <c r="UQI69" s="497"/>
      <c r="UQJ69" s="497"/>
      <c r="UQK69" s="497"/>
      <c r="UQL69" s="497"/>
      <c r="UQM69" s="497"/>
      <c r="UQN69" s="497"/>
      <c r="UQO69" s="497"/>
      <c r="UQP69" s="497"/>
      <c r="UQQ69" s="497"/>
      <c r="UQR69" s="497"/>
      <c r="UQS69" s="497"/>
      <c r="UQT69" s="497"/>
      <c r="UQU69" s="497"/>
      <c r="UQV69" s="497"/>
      <c r="UQW69" s="497"/>
      <c r="UQX69" s="497"/>
      <c r="UQY69" s="497"/>
      <c r="UQZ69" s="497"/>
      <c r="URA69" s="497"/>
      <c r="URB69" s="497"/>
      <c r="URC69" s="497"/>
      <c r="URD69" s="497"/>
      <c r="URE69" s="497"/>
      <c r="URF69" s="497"/>
      <c r="URG69" s="497"/>
      <c r="URH69" s="497"/>
      <c r="URI69" s="497"/>
      <c r="URJ69" s="497"/>
      <c r="URK69" s="497"/>
      <c r="URL69" s="497"/>
      <c r="URM69" s="497"/>
      <c r="URN69" s="497"/>
      <c r="URO69" s="497"/>
      <c r="URP69" s="497"/>
      <c r="URQ69" s="497"/>
      <c r="URR69" s="497"/>
      <c r="URS69" s="497"/>
      <c r="URT69" s="497"/>
      <c r="URU69" s="497"/>
      <c r="URV69" s="497"/>
      <c r="URW69" s="497"/>
      <c r="URX69" s="497"/>
      <c r="URY69" s="497"/>
      <c r="URZ69" s="497"/>
      <c r="USA69" s="497"/>
      <c r="USB69" s="497"/>
      <c r="USC69" s="497"/>
      <c r="USD69" s="497"/>
      <c r="USE69" s="497"/>
      <c r="USF69" s="497"/>
      <c r="USG69" s="497"/>
      <c r="USH69" s="497"/>
      <c r="USI69" s="497"/>
      <c r="USJ69" s="497"/>
      <c r="USK69" s="497"/>
      <c r="USL69" s="497"/>
      <c r="USM69" s="497"/>
      <c r="USN69" s="497"/>
      <c r="USO69" s="497"/>
      <c r="USP69" s="497"/>
      <c r="USQ69" s="497"/>
      <c r="USR69" s="497"/>
      <c r="USS69" s="497"/>
      <c r="UST69" s="497"/>
      <c r="USU69" s="497"/>
      <c r="USV69" s="497"/>
      <c r="USW69" s="497"/>
      <c r="USX69" s="497"/>
      <c r="USY69" s="497"/>
      <c r="USZ69" s="497"/>
      <c r="UTA69" s="497"/>
      <c r="UTB69" s="497"/>
      <c r="UTC69" s="497"/>
      <c r="UTD69" s="497"/>
      <c r="UTE69" s="497"/>
      <c r="UTF69" s="497"/>
      <c r="UTG69" s="497"/>
      <c r="UTH69" s="497"/>
      <c r="UTI69" s="497"/>
      <c r="UTJ69" s="497"/>
      <c r="UTK69" s="497"/>
      <c r="UTL69" s="497"/>
      <c r="UTM69" s="497"/>
      <c r="UTN69" s="497"/>
      <c r="UTO69" s="497"/>
      <c r="UTP69" s="497"/>
      <c r="UTQ69" s="497"/>
      <c r="UTR69" s="497"/>
      <c r="UTS69" s="497"/>
      <c r="UTT69" s="497"/>
      <c r="UTU69" s="497"/>
      <c r="UTV69" s="497"/>
      <c r="UTW69" s="497"/>
      <c r="UTX69" s="497"/>
      <c r="UTY69" s="497"/>
      <c r="UTZ69" s="497"/>
      <c r="UUA69" s="497"/>
      <c r="UUB69" s="497"/>
      <c r="UUC69" s="497"/>
      <c r="UUD69" s="497"/>
      <c r="UUE69" s="497"/>
      <c r="UUF69" s="497"/>
      <c r="UUG69" s="497"/>
      <c r="UUH69" s="497"/>
      <c r="UUI69" s="497"/>
      <c r="UUJ69" s="497"/>
      <c r="UUK69" s="497"/>
      <c r="UUL69" s="497"/>
      <c r="UUM69" s="497"/>
      <c r="UUN69" s="497"/>
      <c r="UUO69" s="497"/>
      <c r="UUP69" s="497"/>
      <c r="UUQ69" s="497"/>
      <c r="UUR69" s="497"/>
      <c r="UUS69" s="497"/>
      <c r="UUT69" s="497"/>
      <c r="UUU69" s="497"/>
      <c r="UUV69" s="497"/>
      <c r="UUW69" s="497"/>
      <c r="UUX69" s="497"/>
      <c r="UUY69" s="497"/>
      <c r="UUZ69" s="497"/>
      <c r="UVA69" s="497"/>
      <c r="UVB69" s="497"/>
      <c r="UVC69" s="497"/>
      <c r="UVD69" s="497"/>
      <c r="UVE69" s="497"/>
      <c r="UVF69" s="497"/>
      <c r="UVG69" s="497"/>
      <c r="UVH69" s="497"/>
      <c r="UVI69" s="497"/>
      <c r="UVJ69" s="497"/>
      <c r="UVK69" s="497"/>
      <c r="UVL69" s="497"/>
      <c r="UVM69" s="497"/>
      <c r="UVN69" s="497"/>
      <c r="UVO69" s="497"/>
      <c r="UVP69" s="497"/>
      <c r="UVQ69" s="497"/>
      <c r="UVR69" s="497"/>
      <c r="UVS69" s="497"/>
      <c r="UVT69" s="497"/>
      <c r="UVU69" s="497"/>
      <c r="UVV69" s="497"/>
      <c r="UVW69" s="497"/>
      <c r="UVX69" s="497"/>
      <c r="UVY69" s="497"/>
      <c r="UVZ69" s="497"/>
      <c r="UWA69" s="497"/>
      <c r="UWB69" s="497"/>
      <c r="UWC69" s="497"/>
      <c r="UWD69" s="497"/>
      <c r="UWE69" s="497"/>
      <c r="UWF69" s="497"/>
      <c r="UWG69" s="497"/>
      <c r="UWH69" s="497"/>
      <c r="UWI69" s="497"/>
      <c r="UWJ69" s="497"/>
      <c r="UWK69" s="497"/>
      <c r="UWL69" s="497"/>
      <c r="UWM69" s="497"/>
      <c r="UWN69" s="497"/>
      <c r="UWO69" s="497"/>
      <c r="UWP69" s="497"/>
      <c r="UWQ69" s="497"/>
      <c r="UWR69" s="497"/>
      <c r="UWS69" s="497"/>
      <c r="UWT69" s="497"/>
      <c r="UWU69" s="497"/>
      <c r="UWV69" s="497"/>
      <c r="UWW69" s="497"/>
      <c r="UWX69" s="497"/>
      <c r="UWY69" s="497"/>
      <c r="UWZ69" s="497"/>
      <c r="UXA69" s="497"/>
      <c r="UXB69" s="497"/>
      <c r="UXC69" s="497"/>
      <c r="UXD69" s="497"/>
      <c r="UXE69" s="497"/>
      <c r="UXF69" s="497"/>
      <c r="UXG69" s="497"/>
      <c r="UXH69" s="497"/>
      <c r="UXI69" s="497"/>
      <c r="UXJ69" s="497"/>
      <c r="UXK69" s="497"/>
      <c r="UXL69" s="497"/>
      <c r="UXM69" s="497"/>
      <c r="UXN69" s="497"/>
      <c r="UXO69" s="497"/>
      <c r="UXP69" s="497"/>
      <c r="UXQ69" s="497"/>
      <c r="UXR69" s="497"/>
      <c r="UXS69" s="497"/>
      <c r="UXT69" s="497"/>
      <c r="UXU69" s="497"/>
      <c r="UXV69" s="497"/>
      <c r="UXW69" s="497"/>
      <c r="UXX69" s="497"/>
      <c r="UXY69" s="497"/>
      <c r="UXZ69" s="497"/>
      <c r="UYA69" s="497"/>
      <c r="UYB69" s="497"/>
      <c r="UYC69" s="497"/>
      <c r="UYD69" s="497"/>
      <c r="UYE69" s="497"/>
      <c r="UYF69" s="497"/>
      <c r="UYG69" s="497"/>
      <c r="UYH69" s="497"/>
      <c r="UYI69" s="497"/>
      <c r="UYJ69" s="497"/>
      <c r="UYK69" s="497"/>
      <c r="UYL69" s="497"/>
      <c r="UYM69" s="497"/>
      <c r="UYN69" s="497"/>
      <c r="UYO69" s="497"/>
      <c r="UYP69" s="497"/>
      <c r="UYQ69" s="497"/>
      <c r="UYR69" s="497"/>
      <c r="UYS69" s="497"/>
      <c r="UYT69" s="497"/>
      <c r="UYU69" s="497"/>
      <c r="UYV69" s="497"/>
      <c r="UYW69" s="497"/>
      <c r="UYX69" s="497"/>
      <c r="UYY69" s="497"/>
      <c r="UYZ69" s="497"/>
      <c r="UZA69" s="497"/>
      <c r="UZB69" s="497"/>
      <c r="UZC69" s="497"/>
      <c r="UZD69" s="497"/>
      <c r="UZE69" s="497"/>
      <c r="UZF69" s="497"/>
      <c r="UZG69" s="497"/>
      <c r="UZH69" s="497"/>
      <c r="UZI69" s="497"/>
      <c r="UZJ69" s="497"/>
      <c r="UZK69" s="497"/>
      <c r="UZL69" s="497"/>
      <c r="UZM69" s="497"/>
      <c r="UZN69" s="497"/>
      <c r="UZO69" s="497"/>
      <c r="UZP69" s="497"/>
      <c r="UZQ69" s="497"/>
      <c r="UZR69" s="497"/>
      <c r="UZS69" s="497"/>
      <c r="UZT69" s="497"/>
      <c r="UZU69" s="497"/>
      <c r="UZV69" s="497"/>
      <c r="UZW69" s="497"/>
      <c r="UZX69" s="497"/>
      <c r="UZY69" s="497"/>
      <c r="UZZ69" s="497"/>
      <c r="VAA69" s="497"/>
      <c r="VAB69" s="497"/>
      <c r="VAC69" s="497"/>
      <c r="VAD69" s="497"/>
      <c r="VAE69" s="497"/>
      <c r="VAF69" s="497"/>
      <c r="VAG69" s="497"/>
      <c r="VAH69" s="497"/>
      <c r="VAI69" s="497"/>
      <c r="VAJ69" s="497"/>
      <c r="VAK69" s="497"/>
      <c r="VAL69" s="497"/>
      <c r="VAM69" s="497"/>
      <c r="VAN69" s="497"/>
      <c r="VAO69" s="497"/>
      <c r="VAP69" s="497"/>
      <c r="VAQ69" s="497"/>
      <c r="VAR69" s="497"/>
      <c r="VAS69" s="497"/>
      <c r="VAT69" s="497"/>
      <c r="VAU69" s="497"/>
      <c r="VAV69" s="497"/>
      <c r="VAW69" s="497"/>
      <c r="VAX69" s="497"/>
      <c r="VAY69" s="497"/>
      <c r="VAZ69" s="497"/>
      <c r="VBA69" s="497"/>
      <c r="VBB69" s="497"/>
      <c r="VBC69" s="497"/>
      <c r="VBD69" s="497"/>
      <c r="VBE69" s="497"/>
      <c r="VBF69" s="497"/>
      <c r="VBG69" s="497"/>
      <c r="VBH69" s="497"/>
      <c r="VBI69" s="497"/>
      <c r="VBJ69" s="497"/>
      <c r="VBK69" s="497"/>
      <c r="VBL69" s="497"/>
      <c r="VBM69" s="497"/>
      <c r="VBN69" s="497"/>
      <c r="VBO69" s="497"/>
      <c r="VBP69" s="497"/>
      <c r="VBQ69" s="497"/>
      <c r="VBR69" s="497"/>
      <c r="VBS69" s="497"/>
      <c r="VBT69" s="497"/>
      <c r="VBU69" s="497"/>
      <c r="VBV69" s="497"/>
      <c r="VBW69" s="497"/>
      <c r="VBX69" s="497"/>
      <c r="VBY69" s="497"/>
      <c r="VBZ69" s="497"/>
      <c r="VCA69" s="497"/>
      <c r="VCB69" s="497"/>
      <c r="VCC69" s="497"/>
      <c r="VCD69" s="497"/>
      <c r="VCE69" s="497"/>
      <c r="VCF69" s="497"/>
      <c r="VCG69" s="497"/>
      <c r="VCH69" s="497"/>
      <c r="VCI69" s="497"/>
      <c r="VCJ69" s="497"/>
      <c r="VCK69" s="497"/>
      <c r="VCL69" s="497"/>
      <c r="VCM69" s="497"/>
      <c r="VCN69" s="497"/>
      <c r="VCO69" s="497"/>
      <c r="VCP69" s="497"/>
      <c r="VCQ69" s="497"/>
      <c r="VCR69" s="497"/>
      <c r="VCS69" s="497"/>
      <c r="VCT69" s="497"/>
      <c r="VCU69" s="497"/>
      <c r="VCV69" s="497"/>
      <c r="VCW69" s="497"/>
      <c r="VCX69" s="497"/>
      <c r="VCY69" s="497"/>
      <c r="VCZ69" s="497"/>
      <c r="VDA69" s="497"/>
      <c r="VDB69" s="497"/>
      <c r="VDC69" s="497"/>
      <c r="VDD69" s="497"/>
      <c r="VDE69" s="497"/>
      <c r="VDF69" s="497"/>
      <c r="VDG69" s="497"/>
      <c r="VDH69" s="497"/>
      <c r="VDI69" s="497"/>
      <c r="VDJ69" s="497"/>
      <c r="VDK69" s="497"/>
      <c r="VDL69" s="497"/>
      <c r="VDM69" s="497"/>
      <c r="VDN69" s="497"/>
      <c r="VDO69" s="497"/>
      <c r="VDP69" s="497"/>
      <c r="VDQ69" s="497"/>
      <c r="VDR69" s="497"/>
      <c r="VDS69" s="497"/>
      <c r="VDT69" s="497"/>
      <c r="VDU69" s="497"/>
      <c r="VDV69" s="497"/>
      <c r="VDW69" s="497"/>
      <c r="VDX69" s="497"/>
      <c r="VDY69" s="497"/>
      <c r="VDZ69" s="497"/>
      <c r="VEA69" s="497"/>
      <c r="VEB69" s="497"/>
      <c r="VEC69" s="497"/>
      <c r="VED69" s="497"/>
      <c r="VEE69" s="497"/>
      <c r="VEF69" s="497"/>
      <c r="VEG69" s="497"/>
      <c r="VEH69" s="497"/>
      <c r="VEI69" s="497"/>
      <c r="VEJ69" s="497"/>
      <c r="VEK69" s="497"/>
      <c r="VEL69" s="497"/>
      <c r="VEM69" s="497"/>
      <c r="VEN69" s="497"/>
      <c r="VEO69" s="497"/>
      <c r="VEP69" s="497"/>
      <c r="VEQ69" s="497"/>
      <c r="VER69" s="497"/>
      <c r="VES69" s="497"/>
      <c r="VET69" s="497"/>
      <c r="VEU69" s="497"/>
      <c r="VEV69" s="497"/>
      <c r="VEW69" s="497"/>
      <c r="VEX69" s="497"/>
      <c r="VEY69" s="497"/>
      <c r="VEZ69" s="497"/>
      <c r="VFA69" s="497"/>
      <c r="VFB69" s="497"/>
      <c r="VFC69" s="497"/>
      <c r="VFD69" s="497"/>
      <c r="VFE69" s="497"/>
      <c r="VFF69" s="497"/>
      <c r="VFG69" s="497"/>
      <c r="VFH69" s="497"/>
      <c r="VFI69" s="497"/>
      <c r="VFJ69" s="497"/>
      <c r="VFK69" s="497"/>
      <c r="VFL69" s="497"/>
      <c r="VFM69" s="497"/>
      <c r="VFN69" s="497"/>
      <c r="VFO69" s="497"/>
      <c r="VFP69" s="497"/>
      <c r="VFQ69" s="497"/>
      <c r="VFR69" s="497"/>
      <c r="VFS69" s="497"/>
      <c r="VFT69" s="497"/>
      <c r="VFU69" s="497"/>
      <c r="VFV69" s="497"/>
      <c r="VFW69" s="497"/>
      <c r="VFX69" s="497"/>
      <c r="VFY69" s="497"/>
      <c r="VFZ69" s="497"/>
      <c r="VGA69" s="497"/>
      <c r="VGB69" s="497"/>
      <c r="VGC69" s="497"/>
      <c r="VGD69" s="497"/>
      <c r="VGE69" s="497"/>
      <c r="VGF69" s="497"/>
      <c r="VGG69" s="497"/>
      <c r="VGH69" s="497"/>
      <c r="VGI69" s="497"/>
      <c r="VGJ69" s="497"/>
      <c r="VGK69" s="497"/>
      <c r="VGL69" s="497"/>
      <c r="VGM69" s="497"/>
      <c r="VGN69" s="497"/>
      <c r="VGO69" s="497"/>
      <c r="VGP69" s="497"/>
      <c r="VGQ69" s="497"/>
      <c r="VGR69" s="497"/>
      <c r="VGS69" s="497"/>
      <c r="VGT69" s="497"/>
      <c r="VGU69" s="497"/>
      <c r="VGV69" s="497"/>
      <c r="VGW69" s="497"/>
      <c r="VGX69" s="497"/>
      <c r="VGY69" s="497"/>
      <c r="VGZ69" s="497"/>
      <c r="VHA69" s="497"/>
      <c r="VHB69" s="497"/>
      <c r="VHC69" s="497"/>
      <c r="VHD69" s="497"/>
      <c r="VHE69" s="497"/>
      <c r="VHF69" s="497"/>
      <c r="VHG69" s="497"/>
      <c r="VHH69" s="497"/>
      <c r="VHI69" s="497"/>
      <c r="VHJ69" s="497"/>
      <c r="VHK69" s="497"/>
      <c r="VHL69" s="497"/>
      <c r="VHM69" s="497"/>
      <c r="VHN69" s="497"/>
      <c r="VHO69" s="497"/>
      <c r="VHP69" s="497"/>
      <c r="VHQ69" s="497"/>
      <c r="VHR69" s="497"/>
      <c r="VHS69" s="497"/>
      <c r="VHT69" s="497"/>
      <c r="VHU69" s="497"/>
      <c r="VHV69" s="497"/>
      <c r="VHW69" s="497"/>
      <c r="VHX69" s="497"/>
      <c r="VHY69" s="497"/>
      <c r="VHZ69" s="497"/>
      <c r="VIA69" s="497"/>
      <c r="VIB69" s="497"/>
      <c r="VIC69" s="497"/>
      <c r="VID69" s="497"/>
      <c r="VIE69" s="497"/>
      <c r="VIF69" s="497"/>
      <c r="VIG69" s="497"/>
      <c r="VIH69" s="497"/>
      <c r="VII69" s="497"/>
      <c r="VIJ69" s="497"/>
      <c r="VIK69" s="497"/>
      <c r="VIL69" s="497"/>
      <c r="VIM69" s="497"/>
      <c r="VIN69" s="497"/>
      <c r="VIO69" s="497"/>
      <c r="VIP69" s="497"/>
      <c r="VIQ69" s="497"/>
      <c r="VIR69" s="497"/>
      <c r="VIS69" s="497"/>
      <c r="VIT69" s="497"/>
      <c r="VIU69" s="497"/>
      <c r="VIV69" s="497"/>
      <c r="VIW69" s="497"/>
      <c r="VIX69" s="497"/>
      <c r="VIY69" s="497"/>
      <c r="VIZ69" s="497"/>
      <c r="VJA69" s="497"/>
      <c r="VJB69" s="497"/>
      <c r="VJC69" s="497"/>
      <c r="VJD69" s="497"/>
      <c r="VJE69" s="497"/>
      <c r="VJF69" s="497"/>
      <c r="VJG69" s="497"/>
      <c r="VJH69" s="497"/>
      <c r="VJI69" s="497"/>
      <c r="VJJ69" s="497"/>
      <c r="VJK69" s="497"/>
      <c r="VJL69" s="497"/>
      <c r="VJM69" s="497"/>
      <c r="VJN69" s="497"/>
      <c r="VJO69" s="497"/>
      <c r="VJP69" s="497"/>
      <c r="VJQ69" s="497"/>
      <c r="VJR69" s="497"/>
      <c r="VJS69" s="497"/>
      <c r="VJT69" s="497"/>
      <c r="VJU69" s="497"/>
      <c r="VJV69" s="497"/>
      <c r="VJW69" s="497"/>
      <c r="VJX69" s="497"/>
      <c r="VJY69" s="497"/>
      <c r="VJZ69" s="497"/>
      <c r="VKA69" s="497"/>
      <c r="VKB69" s="497"/>
      <c r="VKC69" s="497"/>
      <c r="VKD69" s="497"/>
      <c r="VKE69" s="497"/>
      <c r="VKF69" s="497"/>
      <c r="VKG69" s="497"/>
      <c r="VKH69" s="497"/>
      <c r="VKI69" s="497"/>
      <c r="VKJ69" s="497"/>
      <c r="VKK69" s="497"/>
      <c r="VKL69" s="497"/>
      <c r="VKM69" s="497"/>
      <c r="VKN69" s="497"/>
      <c r="VKO69" s="497"/>
      <c r="VKP69" s="497"/>
      <c r="VKQ69" s="497"/>
      <c r="VKR69" s="497"/>
      <c r="VKS69" s="497"/>
      <c r="VKT69" s="497"/>
      <c r="VKU69" s="497"/>
      <c r="VKV69" s="497"/>
      <c r="VKW69" s="497"/>
      <c r="VKX69" s="497"/>
      <c r="VKY69" s="497"/>
      <c r="VKZ69" s="497"/>
      <c r="VLA69" s="497"/>
      <c r="VLB69" s="497"/>
      <c r="VLC69" s="497"/>
      <c r="VLD69" s="497"/>
      <c r="VLE69" s="497"/>
      <c r="VLF69" s="497"/>
      <c r="VLG69" s="497"/>
      <c r="VLH69" s="497"/>
      <c r="VLI69" s="497"/>
      <c r="VLJ69" s="497"/>
      <c r="VLK69" s="497"/>
      <c r="VLL69" s="497"/>
      <c r="VLM69" s="497"/>
      <c r="VLN69" s="497"/>
      <c r="VLO69" s="497"/>
      <c r="VLP69" s="497"/>
      <c r="VLQ69" s="497"/>
      <c r="VLR69" s="497"/>
      <c r="VLS69" s="497"/>
      <c r="VLT69" s="497"/>
      <c r="VLU69" s="497"/>
      <c r="VLV69" s="497"/>
      <c r="VLW69" s="497"/>
      <c r="VLX69" s="497"/>
      <c r="VLY69" s="497"/>
      <c r="VLZ69" s="497"/>
      <c r="VMA69" s="497"/>
      <c r="VMB69" s="497"/>
      <c r="VMC69" s="497"/>
      <c r="VMD69" s="497"/>
      <c r="VME69" s="497"/>
      <c r="VMF69" s="497"/>
      <c r="VMG69" s="497"/>
      <c r="VMH69" s="497"/>
      <c r="VMI69" s="497"/>
      <c r="VMJ69" s="497"/>
      <c r="VMK69" s="497"/>
      <c r="VML69" s="497"/>
      <c r="VMM69" s="497"/>
      <c r="VMN69" s="497"/>
      <c r="VMO69" s="497"/>
      <c r="VMP69" s="497"/>
      <c r="VMQ69" s="497"/>
      <c r="VMR69" s="497"/>
      <c r="VMS69" s="497"/>
      <c r="VMT69" s="497"/>
      <c r="VMU69" s="497"/>
      <c r="VMV69" s="497"/>
      <c r="VMW69" s="497"/>
      <c r="VMX69" s="497"/>
      <c r="VMY69" s="497"/>
      <c r="VMZ69" s="497"/>
      <c r="VNA69" s="497"/>
      <c r="VNB69" s="497"/>
      <c r="VNC69" s="497"/>
      <c r="VND69" s="497"/>
      <c r="VNE69" s="497"/>
      <c r="VNF69" s="497"/>
      <c r="VNG69" s="497"/>
      <c r="VNH69" s="497"/>
      <c r="VNI69" s="497"/>
      <c r="VNJ69" s="497"/>
      <c r="VNK69" s="497"/>
      <c r="VNL69" s="497"/>
      <c r="VNM69" s="497"/>
      <c r="VNN69" s="497"/>
      <c r="VNO69" s="497"/>
      <c r="VNP69" s="497"/>
      <c r="VNQ69" s="497"/>
      <c r="VNR69" s="497"/>
      <c r="VNS69" s="497"/>
      <c r="VNT69" s="497"/>
      <c r="VNU69" s="497"/>
      <c r="VNV69" s="497"/>
      <c r="VNW69" s="497"/>
      <c r="VNX69" s="497"/>
      <c r="VNY69" s="497"/>
      <c r="VNZ69" s="497"/>
      <c r="VOA69" s="497"/>
      <c r="VOB69" s="497"/>
      <c r="VOC69" s="497"/>
      <c r="VOD69" s="497"/>
      <c r="VOE69" s="497"/>
      <c r="VOF69" s="497"/>
      <c r="VOG69" s="497"/>
      <c r="VOH69" s="497"/>
      <c r="VOI69" s="497"/>
      <c r="VOJ69" s="497"/>
      <c r="VOK69" s="497"/>
      <c r="VOL69" s="497"/>
      <c r="VOM69" s="497"/>
      <c r="VON69" s="497"/>
      <c r="VOO69" s="497"/>
      <c r="VOP69" s="497"/>
      <c r="VOQ69" s="497"/>
      <c r="VOR69" s="497"/>
      <c r="VOS69" s="497"/>
      <c r="VOT69" s="497"/>
      <c r="VOU69" s="497"/>
      <c r="VOV69" s="497"/>
      <c r="VOW69" s="497"/>
      <c r="VOX69" s="497"/>
      <c r="VOY69" s="497"/>
      <c r="VOZ69" s="497"/>
      <c r="VPA69" s="497"/>
      <c r="VPB69" s="497"/>
      <c r="VPC69" s="497"/>
      <c r="VPD69" s="497"/>
      <c r="VPE69" s="497"/>
      <c r="VPF69" s="497"/>
      <c r="VPG69" s="497"/>
      <c r="VPH69" s="497"/>
      <c r="VPI69" s="497"/>
      <c r="VPJ69" s="497"/>
      <c r="VPK69" s="497"/>
      <c r="VPL69" s="497"/>
      <c r="VPM69" s="497"/>
      <c r="VPN69" s="497"/>
      <c r="VPO69" s="497"/>
      <c r="VPP69" s="497"/>
      <c r="VPQ69" s="497"/>
      <c r="VPR69" s="497"/>
      <c r="VPS69" s="497"/>
      <c r="VPT69" s="497"/>
      <c r="VPU69" s="497"/>
      <c r="VPV69" s="497"/>
      <c r="VPW69" s="497"/>
      <c r="VPX69" s="497"/>
      <c r="VPY69" s="497"/>
      <c r="VPZ69" s="497"/>
      <c r="VQA69" s="497"/>
      <c r="VQB69" s="497"/>
      <c r="VQC69" s="497"/>
      <c r="VQD69" s="497"/>
      <c r="VQE69" s="497"/>
      <c r="VQF69" s="497"/>
      <c r="VQG69" s="497"/>
      <c r="VQH69" s="497"/>
      <c r="VQI69" s="497"/>
      <c r="VQJ69" s="497"/>
      <c r="VQK69" s="497"/>
      <c r="VQL69" s="497"/>
      <c r="VQM69" s="497"/>
      <c r="VQN69" s="497"/>
      <c r="VQO69" s="497"/>
      <c r="VQP69" s="497"/>
      <c r="VQQ69" s="497"/>
      <c r="VQR69" s="497"/>
      <c r="VQS69" s="497"/>
      <c r="VQT69" s="497"/>
      <c r="VQU69" s="497"/>
      <c r="VQV69" s="497"/>
      <c r="VQW69" s="497"/>
      <c r="VQX69" s="497"/>
      <c r="VQY69" s="497"/>
      <c r="VQZ69" s="497"/>
      <c r="VRA69" s="497"/>
      <c r="VRB69" s="497"/>
      <c r="VRC69" s="497"/>
      <c r="VRD69" s="497"/>
      <c r="VRE69" s="497"/>
      <c r="VRF69" s="497"/>
      <c r="VRG69" s="497"/>
      <c r="VRH69" s="497"/>
      <c r="VRI69" s="497"/>
      <c r="VRJ69" s="497"/>
      <c r="VRK69" s="497"/>
      <c r="VRL69" s="497"/>
      <c r="VRM69" s="497"/>
      <c r="VRN69" s="497"/>
      <c r="VRO69" s="497"/>
      <c r="VRP69" s="497"/>
      <c r="VRQ69" s="497"/>
      <c r="VRR69" s="497"/>
      <c r="VRS69" s="497"/>
      <c r="VRT69" s="497"/>
      <c r="VRU69" s="497"/>
      <c r="VRV69" s="497"/>
      <c r="VRW69" s="497"/>
      <c r="VRX69" s="497"/>
      <c r="VRY69" s="497"/>
      <c r="VRZ69" s="497"/>
      <c r="VSA69" s="497"/>
      <c r="VSB69" s="497"/>
      <c r="VSC69" s="497"/>
      <c r="VSD69" s="497"/>
      <c r="VSE69" s="497"/>
      <c r="VSF69" s="497"/>
      <c r="VSG69" s="497"/>
      <c r="VSH69" s="497"/>
      <c r="VSI69" s="497"/>
      <c r="VSJ69" s="497"/>
      <c r="VSK69" s="497"/>
      <c r="VSL69" s="497"/>
      <c r="VSM69" s="497"/>
      <c r="VSN69" s="497"/>
      <c r="VSO69" s="497"/>
      <c r="VSP69" s="497"/>
      <c r="VSQ69" s="497"/>
      <c r="VSR69" s="497"/>
      <c r="VSS69" s="497"/>
      <c r="VST69" s="497"/>
      <c r="VSU69" s="497"/>
      <c r="VSV69" s="497"/>
      <c r="VSW69" s="497"/>
      <c r="VSX69" s="497"/>
      <c r="VSY69" s="497"/>
      <c r="VSZ69" s="497"/>
      <c r="VTA69" s="497"/>
      <c r="VTB69" s="497"/>
      <c r="VTC69" s="497"/>
      <c r="VTD69" s="497"/>
      <c r="VTE69" s="497"/>
      <c r="VTF69" s="497"/>
      <c r="VTG69" s="497"/>
      <c r="VTH69" s="497"/>
      <c r="VTI69" s="497"/>
      <c r="VTJ69" s="497"/>
      <c r="VTK69" s="497"/>
      <c r="VTL69" s="497"/>
      <c r="VTM69" s="497"/>
      <c r="VTN69" s="497"/>
      <c r="VTO69" s="497"/>
      <c r="VTP69" s="497"/>
      <c r="VTQ69" s="497"/>
      <c r="VTR69" s="497"/>
      <c r="VTS69" s="497"/>
      <c r="VTT69" s="497"/>
      <c r="VTU69" s="497"/>
      <c r="VTV69" s="497"/>
      <c r="VTW69" s="497"/>
      <c r="VTX69" s="497"/>
      <c r="VTY69" s="497"/>
      <c r="VTZ69" s="497"/>
      <c r="VUA69" s="497"/>
      <c r="VUB69" s="497"/>
      <c r="VUC69" s="497"/>
      <c r="VUD69" s="497"/>
      <c r="VUE69" s="497"/>
      <c r="VUF69" s="497"/>
      <c r="VUG69" s="497"/>
      <c r="VUH69" s="497"/>
      <c r="VUI69" s="497"/>
      <c r="VUJ69" s="497"/>
      <c r="VUK69" s="497"/>
      <c r="VUL69" s="497"/>
      <c r="VUM69" s="497"/>
      <c r="VUN69" s="497"/>
      <c r="VUO69" s="497"/>
      <c r="VUP69" s="497"/>
      <c r="VUQ69" s="497"/>
      <c r="VUR69" s="497"/>
      <c r="VUS69" s="497"/>
      <c r="VUT69" s="497"/>
      <c r="VUU69" s="497"/>
      <c r="VUV69" s="497"/>
      <c r="VUW69" s="497"/>
      <c r="VUX69" s="497"/>
      <c r="VUY69" s="497"/>
      <c r="VUZ69" s="497"/>
      <c r="VVA69" s="497"/>
      <c r="VVB69" s="497"/>
      <c r="VVC69" s="497"/>
      <c r="VVD69" s="497"/>
      <c r="VVE69" s="497"/>
      <c r="VVF69" s="497"/>
      <c r="VVG69" s="497"/>
      <c r="VVH69" s="497"/>
      <c r="VVI69" s="497"/>
      <c r="VVJ69" s="497"/>
      <c r="VVK69" s="497"/>
      <c r="VVL69" s="497"/>
      <c r="VVM69" s="497"/>
      <c r="VVN69" s="497"/>
      <c r="VVO69" s="497"/>
      <c r="VVP69" s="497"/>
      <c r="VVQ69" s="497"/>
      <c r="VVR69" s="497"/>
      <c r="VVS69" s="497"/>
      <c r="VVT69" s="497"/>
      <c r="VVU69" s="497"/>
      <c r="VVV69" s="497"/>
      <c r="VVW69" s="497"/>
      <c r="VVX69" s="497"/>
      <c r="VVY69" s="497"/>
      <c r="VVZ69" s="497"/>
      <c r="VWA69" s="497"/>
      <c r="VWB69" s="497"/>
      <c r="VWC69" s="497"/>
      <c r="VWD69" s="497"/>
      <c r="VWE69" s="497"/>
      <c r="VWF69" s="497"/>
      <c r="VWG69" s="497"/>
      <c r="VWH69" s="497"/>
      <c r="VWI69" s="497"/>
      <c r="VWJ69" s="497"/>
      <c r="VWK69" s="497"/>
      <c r="VWL69" s="497"/>
      <c r="VWM69" s="497"/>
      <c r="VWN69" s="497"/>
      <c r="VWO69" s="497"/>
      <c r="VWP69" s="497"/>
      <c r="VWQ69" s="497"/>
      <c r="VWR69" s="497"/>
      <c r="VWS69" s="497"/>
      <c r="VWT69" s="497"/>
      <c r="VWU69" s="497"/>
      <c r="VWV69" s="497"/>
      <c r="VWW69" s="497"/>
      <c r="VWX69" s="497"/>
      <c r="VWY69" s="497"/>
      <c r="VWZ69" s="497"/>
      <c r="VXA69" s="497"/>
      <c r="VXB69" s="497"/>
      <c r="VXC69" s="497"/>
      <c r="VXD69" s="497"/>
      <c r="VXE69" s="497"/>
      <c r="VXF69" s="497"/>
      <c r="VXG69" s="497"/>
      <c r="VXH69" s="497"/>
      <c r="VXI69" s="497"/>
      <c r="VXJ69" s="497"/>
      <c r="VXK69" s="497"/>
      <c r="VXL69" s="497"/>
      <c r="VXM69" s="497"/>
      <c r="VXN69" s="497"/>
      <c r="VXO69" s="497"/>
      <c r="VXP69" s="497"/>
      <c r="VXQ69" s="497"/>
      <c r="VXR69" s="497"/>
      <c r="VXS69" s="497"/>
      <c r="VXT69" s="497"/>
      <c r="VXU69" s="497"/>
      <c r="VXV69" s="497"/>
      <c r="VXW69" s="497"/>
      <c r="VXX69" s="497"/>
      <c r="VXY69" s="497"/>
      <c r="VXZ69" s="497"/>
      <c r="VYA69" s="497"/>
      <c r="VYB69" s="497"/>
      <c r="VYC69" s="497"/>
      <c r="VYD69" s="497"/>
      <c r="VYE69" s="497"/>
      <c r="VYF69" s="497"/>
      <c r="VYG69" s="497"/>
      <c r="VYH69" s="497"/>
      <c r="VYI69" s="497"/>
      <c r="VYJ69" s="497"/>
      <c r="VYK69" s="497"/>
      <c r="VYL69" s="497"/>
      <c r="VYM69" s="497"/>
      <c r="VYN69" s="497"/>
      <c r="VYO69" s="497"/>
      <c r="VYP69" s="497"/>
      <c r="VYQ69" s="497"/>
      <c r="VYR69" s="497"/>
      <c r="VYS69" s="497"/>
      <c r="VYT69" s="497"/>
      <c r="VYU69" s="497"/>
      <c r="VYV69" s="497"/>
      <c r="VYW69" s="497"/>
      <c r="VYX69" s="497"/>
      <c r="VYY69" s="497"/>
      <c r="VYZ69" s="497"/>
      <c r="VZA69" s="497"/>
      <c r="VZB69" s="497"/>
      <c r="VZC69" s="497"/>
      <c r="VZD69" s="497"/>
      <c r="VZE69" s="497"/>
      <c r="VZF69" s="497"/>
      <c r="VZG69" s="497"/>
      <c r="VZH69" s="497"/>
      <c r="VZI69" s="497"/>
      <c r="VZJ69" s="497"/>
      <c r="VZK69" s="497"/>
      <c r="VZL69" s="497"/>
      <c r="VZM69" s="497"/>
      <c r="VZN69" s="497"/>
      <c r="VZO69" s="497"/>
      <c r="VZP69" s="497"/>
      <c r="VZQ69" s="497"/>
      <c r="VZR69" s="497"/>
      <c r="VZS69" s="497"/>
      <c r="VZT69" s="497"/>
      <c r="VZU69" s="497"/>
      <c r="VZV69" s="497"/>
      <c r="VZW69" s="497"/>
      <c r="VZX69" s="497"/>
      <c r="VZY69" s="497"/>
      <c r="VZZ69" s="497"/>
      <c r="WAA69" s="497"/>
      <c r="WAB69" s="497"/>
      <c r="WAC69" s="497"/>
      <c r="WAD69" s="497"/>
      <c r="WAE69" s="497"/>
      <c r="WAF69" s="497"/>
      <c r="WAG69" s="497"/>
      <c r="WAH69" s="497"/>
      <c r="WAI69" s="497"/>
      <c r="WAJ69" s="497"/>
      <c r="WAK69" s="497"/>
      <c r="WAL69" s="497"/>
      <c r="WAM69" s="497"/>
      <c r="WAN69" s="497"/>
      <c r="WAO69" s="497"/>
      <c r="WAP69" s="497"/>
      <c r="WAQ69" s="497"/>
      <c r="WAR69" s="497"/>
      <c r="WAS69" s="497"/>
      <c r="WAT69" s="497"/>
      <c r="WAU69" s="497"/>
      <c r="WAV69" s="497"/>
      <c r="WAW69" s="497"/>
      <c r="WAX69" s="497"/>
      <c r="WAY69" s="497"/>
      <c r="WAZ69" s="497"/>
      <c r="WBA69" s="497"/>
      <c r="WBB69" s="497"/>
      <c r="WBC69" s="497"/>
      <c r="WBD69" s="497"/>
      <c r="WBE69" s="497"/>
      <c r="WBF69" s="497"/>
      <c r="WBG69" s="497"/>
      <c r="WBH69" s="497"/>
      <c r="WBI69" s="497"/>
      <c r="WBJ69" s="497"/>
      <c r="WBK69" s="497"/>
      <c r="WBL69" s="497"/>
      <c r="WBM69" s="497"/>
      <c r="WBN69" s="497"/>
      <c r="WBO69" s="497"/>
      <c r="WBP69" s="497"/>
      <c r="WBQ69" s="497"/>
      <c r="WBR69" s="497"/>
      <c r="WBS69" s="497"/>
      <c r="WBT69" s="497"/>
      <c r="WBU69" s="497"/>
      <c r="WBV69" s="497"/>
      <c r="WBW69" s="497"/>
      <c r="WBX69" s="497"/>
      <c r="WBY69" s="497"/>
      <c r="WBZ69" s="497"/>
      <c r="WCA69" s="497"/>
      <c r="WCB69" s="497"/>
      <c r="WCC69" s="497"/>
      <c r="WCD69" s="497"/>
      <c r="WCE69" s="497"/>
      <c r="WCF69" s="497"/>
      <c r="WCG69" s="497"/>
      <c r="WCH69" s="497"/>
      <c r="WCI69" s="497"/>
      <c r="WCJ69" s="497"/>
      <c r="WCK69" s="497"/>
      <c r="WCL69" s="497"/>
      <c r="WCM69" s="497"/>
      <c r="WCN69" s="497"/>
      <c r="WCO69" s="497"/>
      <c r="WCP69" s="497"/>
      <c r="WCQ69" s="497"/>
      <c r="WCR69" s="497"/>
      <c r="WCS69" s="497"/>
      <c r="WCT69" s="497"/>
      <c r="WCU69" s="497"/>
      <c r="WCV69" s="497"/>
      <c r="WCW69" s="497"/>
      <c r="WCX69" s="497"/>
      <c r="WCY69" s="497"/>
      <c r="WCZ69" s="497"/>
      <c r="WDA69" s="497"/>
      <c r="WDB69" s="497"/>
      <c r="WDC69" s="497"/>
      <c r="WDD69" s="497"/>
      <c r="WDE69" s="497"/>
      <c r="WDF69" s="497"/>
      <c r="WDG69" s="497"/>
      <c r="WDH69" s="497"/>
      <c r="WDI69" s="497"/>
      <c r="WDJ69" s="497"/>
      <c r="WDK69" s="497"/>
      <c r="WDL69" s="497"/>
      <c r="WDM69" s="497"/>
      <c r="WDN69" s="497"/>
      <c r="WDO69" s="497"/>
      <c r="WDP69" s="497"/>
      <c r="WDQ69" s="497"/>
      <c r="WDR69" s="497"/>
      <c r="WDS69" s="497"/>
      <c r="WDT69" s="497"/>
      <c r="WDU69" s="497"/>
      <c r="WDV69" s="497"/>
      <c r="WDW69" s="497"/>
      <c r="WDX69" s="497"/>
      <c r="WDY69" s="497"/>
      <c r="WDZ69" s="497"/>
      <c r="WEA69" s="497"/>
      <c r="WEB69" s="497"/>
      <c r="WEC69" s="497"/>
      <c r="WED69" s="497"/>
      <c r="WEE69" s="497"/>
      <c r="WEF69" s="497"/>
      <c r="WEG69" s="497"/>
      <c r="WEH69" s="497"/>
      <c r="WEI69" s="497"/>
      <c r="WEJ69" s="497"/>
      <c r="WEK69" s="497"/>
      <c r="WEL69" s="497"/>
      <c r="WEM69" s="497"/>
      <c r="WEN69" s="497"/>
      <c r="WEO69" s="497"/>
      <c r="WEP69" s="497"/>
      <c r="WEQ69" s="497"/>
      <c r="WER69" s="497"/>
      <c r="WES69" s="497"/>
      <c r="WET69" s="497"/>
      <c r="WEU69" s="497"/>
      <c r="WEV69" s="497"/>
      <c r="WEW69" s="497"/>
      <c r="WEX69" s="497"/>
      <c r="WEY69" s="497"/>
      <c r="WEZ69" s="497"/>
      <c r="WFA69" s="497"/>
      <c r="WFB69" s="497"/>
      <c r="WFC69" s="497"/>
      <c r="WFD69" s="497"/>
      <c r="WFE69" s="497"/>
      <c r="WFF69" s="497"/>
      <c r="WFG69" s="497"/>
      <c r="WFH69" s="497"/>
      <c r="WFI69" s="497"/>
      <c r="WFJ69" s="497"/>
      <c r="WFK69" s="497"/>
      <c r="WFL69" s="497"/>
      <c r="WFM69" s="497"/>
      <c r="WFN69" s="497"/>
      <c r="WFO69" s="497"/>
      <c r="WFP69" s="497"/>
      <c r="WFQ69" s="497"/>
      <c r="WFR69" s="497"/>
      <c r="WFS69" s="497"/>
      <c r="WFT69" s="497"/>
      <c r="WFU69" s="497"/>
      <c r="WFV69" s="497"/>
      <c r="WFW69" s="497"/>
      <c r="WFX69" s="497"/>
      <c r="WFY69" s="497"/>
      <c r="WFZ69" s="497"/>
      <c r="WGA69" s="497"/>
      <c r="WGB69" s="497"/>
      <c r="WGC69" s="497"/>
      <c r="WGD69" s="497"/>
      <c r="WGE69" s="497"/>
      <c r="WGF69" s="497"/>
      <c r="WGG69" s="497"/>
      <c r="WGH69" s="497"/>
      <c r="WGI69" s="497"/>
      <c r="WGJ69" s="497"/>
      <c r="WGK69" s="497"/>
      <c r="WGL69" s="497"/>
      <c r="WGM69" s="497"/>
      <c r="WGN69" s="497"/>
      <c r="WGO69" s="497"/>
      <c r="WGP69" s="497"/>
      <c r="WGQ69" s="497"/>
      <c r="WGR69" s="497"/>
      <c r="WGS69" s="497"/>
      <c r="WGT69" s="497"/>
      <c r="WGU69" s="497"/>
      <c r="WGV69" s="497"/>
      <c r="WGW69" s="497"/>
      <c r="WGX69" s="497"/>
      <c r="WGY69" s="497"/>
      <c r="WGZ69" s="497"/>
      <c r="WHA69" s="497"/>
      <c r="WHB69" s="497"/>
      <c r="WHC69" s="497"/>
      <c r="WHD69" s="497"/>
      <c r="WHE69" s="497"/>
      <c r="WHF69" s="497"/>
      <c r="WHG69" s="497"/>
      <c r="WHH69" s="497"/>
      <c r="WHI69" s="497"/>
      <c r="WHJ69" s="497"/>
      <c r="WHK69" s="497"/>
      <c r="WHL69" s="497"/>
      <c r="WHM69" s="497"/>
      <c r="WHN69" s="497"/>
      <c r="WHO69" s="497"/>
      <c r="WHP69" s="497"/>
      <c r="WHQ69" s="497"/>
      <c r="WHR69" s="497"/>
      <c r="WHS69" s="497"/>
      <c r="WHT69" s="497"/>
      <c r="WHU69" s="497"/>
      <c r="WHV69" s="497"/>
      <c r="WHW69" s="497"/>
      <c r="WHX69" s="497"/>
      <c r="WHY69" s="497"/>
      <c r="WHZ69" s="497"/>
      <c r="WIA69" s="497"/>
      <c r="WIB69" s="497"/>
      <c r="WIC69" s="497"/>
      <c r="WID69" s="497"/>
      <c r="WIE69" s="497"/>
      <c r="WIF69" s="497"/>
      <c r="WIG69" s="497"/>
      <c r="WIH69" s="497"/>
      <c r="WII69" s="497"/>
      <c r="WIJ69" s="497"/>
      <c r="WIK69" s="497"/>
      <c r="WIL69" s="497"/>
      <c r="WIM69" s="497"/>
      <c r="WIN69" s="497"/>
      <c r="WIO69" s="497"/>
      <c r="WIP69" s="497"/>
      <c r="WIQ69" s="497"/>
      <c r="WIR69" s="497"/>
      <c r="WIS69" s="497"/>
      <c r="WIT69" s="497"/>
      <c r="WIU69" s="497"/>
      <c r="WIV69" s="497"/>
      <c r="WIW69" s="497"/>
      <c r="WIX69" s="497"/>
      <c r="WIY69" s="497"/>
      <c r="WIZ69" s="497"/>
      <c r="WJA69" s="497"/>
      <c r="WJB69" s="497"/>
      <c r="WJC69" s="497"/>
      <c r="WJD69" s="497"/>
      <c r="WJE69" s="497"/>
      <c r="WJF69" s="497"/>
      <c r="WJG69" s="497"/>
      <c r="WJH69" s="497"/>
      <c r="WJI69" s="497"/>
      <c r="WJJ69" s="497"/>
      <c r="WJK69" s="497"/>
      <c r="WJL69" s="497"/>
      <c r="WJM69" s="497"/>
      <c r="WJN69" s="497"/>
      <c r="WJO69" s="497"/>
      <c r="WJP69" s="497"/>
      <c r="WJQ69" s="497"/>
      <c r="WJR69" s="497"/>
      <c r="WJS69" s="497"/>
      <c r="WJT69" s="497"/>
      <c r="WJU69" s="497"/>
      <c r="WJV69" s="497"/>
      <c r="WJW69" s="497"/>
      <c r="WJX69" s="497"/>
      <c r="WJY69" s="497"/>
      <c r="WJZ69" s="497"/>
      <c r="WKA69" s="497"/>
      <c r="WKB69" s="497"/>
      <c r="WKC69" s="497"/>
      <c r="WKD69" s="497"/>
      <c r="WKE69" s="497"/>
      <c r="WKF69" s="497"/>
      <c r="WKG69" s="497"/>
      <c r="WKH69" s="497"/>
      <c r="WKI69" s="497"/>
      <c r="WKJ69" s="497"/>
      <c r="WKK69" s="497"/>
      <c r="WKL69" s="497"/>
      <c r="WKM69" s="497"/>
      <c r="WKN69" s="497"/>
      <c r="WKO69" s="497"/>
      <c r="WKP69" s="497"/>
      <c r="WKQ69" s="497"/>
      <c r="WKR69" s="497"/>
      <c r="WKS69" s="497"/>
      <c r="WKT69" s="497"/>
      <c r="WKU69" s="497"/>
      <c r="WKV69" s="497"/>
      <c r="WKW69" s="497"/>
      <c r="WKX69" s="497"/>
      <c r="WKY69" s="497"/>
      <c r="WKZ69" s="497"/>
      <c r="WLA69" s="497"/>
      <c r="WLB69" s="497"/>
      <c r="WLC69" s="497"/>
      <c r="WLD69" s="497"/>
      <c r="WLE69" s="497"/>
      <c r="WLF69" s="497"/>
      <c r="WLG69" s="497"/>
      <c r="WLH69" s="497"/>
      <c r="WLI69" s="497"/>
      <c r="WLJ69" s="497"/>
      <c r="WLK69" s="497"/>
      <c r="WLL69" s="497"/>
      <c r="WLM69" s="497"/>
      <c r="WLN69" s="497"/>
      <c r="WLO69" s="497"/>
      <c r="WLP69" s="497"/>
      <c r="WLQ69" s="497"/>
      <c r="WLR69" s="497"/>
      <c r="WLS69" s="497"/>
      <c r="WLT69" s="497"/>
      <c r="WLU69" s="497"/>
      <c r="WLV69" s="497"/>
      <c r="WLW69" s="497"/>
      <c r="WLX69" s="497"/>
      <c r="WLY69" s="497"/>
      <c r="WLZ69" s="497"/>
      <c r="WMA69" s="497"/>
      <c r="WMB69" s="497"/>
      <c r="WMC69" s="497"/>
      <c r="WMD69" s="497"/>
      <c r="WME69" s="497"/>
      <c r="WMF69" s="497"/>
      <c r="WMG69" s="497"/>
      <c r="WMH69" s="497"/>
      <c r="WMI69" s="497"/>
      <c r="WMJ69" s="497"/>
      <c r="WMK69" s="497"/>
      <c r="WML69" s="497"/>
      <c r="WMM69" s="497"/>
      <c r="WMN69" s="497"/>
      <c r="WMO69" s="497"/>
      <c r="WMP69" s="497"/>
      <c r="WMQ69" s="497"/>
      <c r="WMR69" s="497"/>
      <c r="WMS69" s="497"/>
      <c r="WMT69" s="497"/>
      <c r="WMU69" s="497"/>
      <c r="WMV69" s="497"/>
      <c r="WMW69" s="497"/>
      <c r="WMX69" s="497"/>
      <c r="WMY69" s="497"/>
      <c r="WMZ69" s="497"/>
      <c r="WNA69" s="497"/>
      <c r="WNB69" s="497"/>
      <c r="WNC69" s="497"/>
      <c r="WND69" s="497"/>
      <c r="WNE69" s="497"/>
      <c r="WNF69" s="497"/>
      <c r="WNG69" s="497"/>
      <c r="WNH69" s="497"/>
      <c r="WNI69" s="497"/>
      <c r="WNJ69" s="497"/>
      <c r="WNK69" s="497"/>
      <c r="WNL69" s="497"/>
      <c r="WNM69" s="497"/>
      <c r="WNN69" s="497"/>
      <c r="WNO69" s="497"/>
      <c r="WNP69" s="497"/>
      <c r="WNQ69" s="497"/>
      <c r="WNR69" s="497"/>
      <c r="WNS69" s="497"/>
      <c r="WNT69" s="497"/>
      <c r="WNU69" s="497"/>
      <c r="WNV69" s="497"/>
      <c r="WNW69" s="497"/>
      <c r="WNX69" s="497"/>
      <c r="WNY69" s="497"/>
      <c r="WNZ69" s="497"/>
      <c r="WOA69" s="497"/>
      <c r="WOB69" s="497"/>
      <c r="WOC69" s="497"/>
      <c r="WOD69" s="497"/>
      <c r="WOE69" s="497"/>
      <c r="WOF69" s="497"/>
      <c r="WOG69" s="497"/>
      <c r="WOH69" s="497"/>
      <c r="WOI69" s="497"/>
      <c r="WOJ69" s="497"/>
      <c r="WOK69" s="497"/>
      <c r="WOL69" s="497"/>
      <c r="WOM69" s="497"/>
      <c r="WON69" s="497"/>
      <c r="WOO69" s="497"/>
      <c r="WOP69" s="497"/>
      <c r="WOQ69" s="497"/>
      <c r="WOR69" s="497"/>
      <c r="WOS69" s="497"/>
      <c r="WOT69" s="497"/>
      <c r="WOU69" s="497"/>
      <c r="WOV69" s="497"/>
      <c r="WOW69" s="497"/>
      <c r="WOX69" s="497"/>
      <c r="WOY69" s="497"/>
      <c r="WOZ69" s="497"/>
      <c r="WPA69" s="497"/>
      <c r="WPB69" s="497"/>
      <c r="WPC69" s="497"/>
      <c r="WPD69" s="497"/>
      <c r="WPE69" s="497"/>
      <c r="WPF69" s="497"/>
      <c r="WPG69" s="497"/>
      <c r="WPH69" s="497"/>
      <c r="WPI69" s="497"/>
      <c r="WPJ69" s="497"/>
      <c r="WPK69" s="497"/>
      <c r="WPL69" s="497"/>
      <c r="WPM69" s="497"/>
      <c r="WPN69" s="497"/>
      <c r="WPO69" s="497"/>
      <c r="WPP69" s="497"/>
      <c r="WPQ69" s="497"/>
      <c r="WPR69" s="497"/>
      <c r="WPS69" s="497"/>
      <c r="WPT69" s="497"/>
      <c r="WPU69" s="497"/>
      <c r="WPV69" s="497"/>
      <c r="WPW69" s="497"/>
      <c r="WPX69" s="497"/>
      <c r="WPY69" s="497"/>
      <c r="WPZ69" s="497"/>
      <c r="WQA69" s="497"/>
      <c r="WQB69" s="497"/>
      <c r="WQC69" s="497"/>
      <c r="WQD69" s="497"/>
      <c r="WQE69" s="497"/>
      <c r="WQF69" s="497"/>
      <c r="WQG69" s="497"/>
      <c r="WQH69" s="497"/>
      <c r="WQI69" s="497"/>
      <c r="WQJ69" s="497"/>
      <c r="WQK69" s="497"/>
      <c r="WQL69" s="497"/>
      <c r="WQM69" s="497"/>
      <c r="WQN69" s="497"/>
      <c r="WQO69" s="497"/>
      <c r="WQP69" s="497"/>
      <c r="WQQ69" s="497"/>
      <c r="WQR69" s="497"/>
      <c r="WQS69" s="497"/>
      <c r="WQT69" s="497"/>
      <c r="WQU69" s="497"/>
      <c r="WQV69" s="497"/>
      <c r="WQW69" s="497"/>
      <c r="WQX69" s="497"/>
      <c r="WQY69" s="497"/>
      <c r="WQZ69" s="497"/>
      <c r="WRA69" s="497"/>
      <c r="WRB69" s="497"/>
      <c r="WRC69" s="497"/>
      <c r="WRD69" s="497"/>
      <c r="WRE69" s="497"/>
      <c r="WRF69" s="497"/>
      <c r="WRG69" s="497"/>
      <c r="WRH69" s="497"/>
      <c r="WRI69" s="497"/>
      <c r="WRJ69" s="497"/>
      <c r="WRK69" s="497"/>
      <c r="WRL69" s="497"/>
      <c r="WRM69" s="497"/>
      <c r="WRN69" s="497"/>
      <c r="WRO69" s="497"/>
      <c r="WRP69" s="497"/>
      <c r="WRQ69" s="497"/>
      <c r="WRR69" s="497"/>
      <c r="WRS69" s="497"/>
      <c r="WRT69" s="497"/>
      <c r="WRU69" s="497"/>
      <c r="WRV69" s="497"/>
      <c r="WRW69" s="497"/>
      <c r="WRX69" s="497"/>
      <c r="WRY69" s="497"/>
      <c r="WRZ69" s="497"/>
      <c r="WSA69" s="497"/>
      <c r="WSB69" s="497"/>
      <c r="WSC69" s="497"/>
      <c r="WSD69" s="497"/>
      <c r="WSE69" s="497"/>
      <c r="WSF69" s="497"/>
      <c r="WSG69" s="497"/>
      <c r="WSH69" s="497"/>
      <c r="WSI69" s="497"/>
      <c r="WSJ69" s="497"/>
      <c r="WSK69" s="497"/>
      <c r="WSL69" s="497"/>
      <c r="WSM69" s="497"/>
      <c r="WSN69" s="497"/>
      <c r="WSO69" s="497"/>
      <c r="WSP69" s="497"/>
      <c r="WSQ69" s="497"/>
      <c r="WSR69" s="497"/>
      <c r="WSS69" s="497"/>
      <c r="WST69" s="497"/>
      <c r="WSU69" s="497"/>
      <c r="WSV69" s="497"/>
      <c r="WSW69" s="497"/>
      <c r="WSX69" s="497"/>
      <c r="WSY69" s="497"/>
      <c r="WSZ69" s="497"/>
      <c r="WTA69" s="497"/>
      <c r="WTB69" s="497"/>
      <c r="WTC69" s="497"/>
      <c r="WTD69" s="497"/>
      <c r="WTE69" s="497"/>
      <c r="WTF69" s="497"/>
      <c r="WTG69" s="497"/>
      <c r="WTH69" s="497"/>
      <c r="WTI69" s="497"/>
      <c r="WTJ69" s="497"/>
      <c r="WTK69" s="497"/>
      <c r="WTL69" s="497"/>
      <c r="WTM69" s="497"/>
      <c r="WTN69" s="497"/>
      <c r="WTO69" s="497"/>
      <c r="WTP69" s="497"/>
      <c r="WTQ69" s="497"/>
      <c r="WTR69" s="497"/>
      <c r="WTS69" s="497"/>
      <c r="WTT69" s="497"/>
      <c r="WTU69" s="497"/>
      <c r="WTV69" s="497"/>
      <c r="WTW69" s="497"/>
      <c r="WTX69" s="497"/>
      <c r="WTY69" s="497"/>
      <c r="WTZ69" s="497"/>
      <c r="WUA69" s="497"/>
      <c r="WUB69" s="497"/>
      <c r="WUC69" s="497"/>
      <c r="WUD69" s="497"/>
      <c r="WUE69" s="497"/>
      <c r="WUF69" s="497"/>
      <c r="WUG69" s="497"/>
      <c r="WUH69" s="497"/>
      <c r="WUI69" s="497"/>
      <c r="WUJ69" s="497"/>
      <c r="WUK69" s="497"/>
      <c r="WUL69" s="497"/>
      <c r="WUM69" s="497"/>
      <c r="WUN69" s="497"/>
      <c r="WUO69" s="497"/>
      <c r="WUP69" s="497"/>
      <c r="WUQ69" s="497"/>
      <c r="WUR69" s="497"/>
      <c r="WUS69" s="497"/>
      <c r="WUT69" s="497"/>
      <c r="WUU69" s="497"/>
      <c r="WUV69" s="497"/>
      <c r="WUW69" s="497"/>
      <c r="WUX69" s="497"/>
      <c r="WUY69" s="497"/>
      <c r="WUZ69" s="497"/>
      <c r="WVA69" s="497"/>
      <c r="WVB69" s="497"/>
      <c r="WVC69" s="497"/>
      <c r="WVD69" s="497"/>
      <c r="WVE69" s="497"/>
      <c r="WVF69" s="497"/>
      <c r="WVG69" s="497"/>
      <c r="WVH69" s="497"/>
      <c r="WVI69" s="497"/>
      <c r="WVJ69" s="497"/>
      <c r="WVK69" s="497"/>
      <c r="WVL69" s="497"/>
      <c r="WVM69" s="497"/>
      <c r="WVN69" s="497"/>
      <c r="WVO69" s="497"/>
      <c r="WVP69" s="497"/>
      <c r="WVQ69" s="497"/>
      <c r="WVR69" s="497"/>
      <c r="WVS69" s="497"/>
      <c r="WVT69" s="497"/>
      <c r="WVU69" s="497"/>
      <c r="WVV69" s="497"/>
      <c r="WVW69" s="497"/>
      <c r="WVX69" s="497"/>
      <c r="WVY69" s="497"/>
      <c r="WVZ69" s="497"/>
      <c r="WWA69" s="497"/>
      <c r="WWB69" s="497"/>
      <c r="WWC69" s="497"/>
      <c r="WWD69" s="497"/>
      <c r="WWE69" s="497"/>
      <c r="WWF69" s="497"/>
      <c r="WWG69" s="497"/>
      <c r="WWH69" s="497"/>
      <c r="WWI69" s="497"/>
      <c r="WWJ69" s="497"/>
      <c r="WWK69" s="497"/>
      <c r="WWL69" s="497"/>
      <c r="WWM69" s="497"/>
      <c r="WWN69" s="497"/>
      <c r="WWO69" s="497"/>
      <c r="WWP69" s="497"/>
      <c r="WWQ69" s="497"/>
      <c r="WWR69" s="497"/>
      <c r="WWS69" s="497"/>
      <c r="WWT69" s="497"/>
      <c r="WWU69" s="497"/>
      <c r="WWV69" s="497"/>
      <c r="WWW69" s="497"/>
      <c r="WWX69" s="497"/>
      <c r="WWY69" s="497"/>
      <c r="WWZ69" s="497"/>
      <c r="WXA69" s="497"/>
      <c r="WXB69" s="497"/>
      <c r="WXC69" s="497"/>
      <c r="WXD69" s="497"/>
      <c r="WXE69" s="497"/>
      <c r="WXF69" s="497"/>
      <c r="WXG69" s="497"/>
      <c r="WXH69" s="497"/>
      <c r="WXI69" s="497"/>
      <c r="WXJ69" s="497"/>
      <c r="WXK69" s="497"/>
      <c r="WXL69" s="497"/>
      <c r="WXM69" s="497"/>
      <c r="WXN69" s="497"/>
      <c r="WXO69" s="497"/>
      <c r="WXP69" s="497"/>
      <c r="WXQ69" s="497"/>
      <c r="WXR69" s="497"/>
      <c r="WXS69" s="497"/>
      <c r="WXT69" s="497"/>
      <c r="WXU69" s="497"/>
      <c r="WXV69" s="497"/>
      <c r="WXW69" s="497"/>
      <c r="WXX69" s="497"/>
      <c r="WXY69" s="497"/>
      <c r="WXZ69" s="497"/>
      <c r="WYA69" s="497"/>
      <c r="WYB69" s="497"/>
      <c r="WYC69" s="497"/>
      <c r="WYD69" s="497"/>
      <c r="WYE69" s="497"/>
      <c r="WYF69" s="497"/>
      <c r="WYG69" s="497"/>
      <c r="WYH69" s="497"/>
      <c r="WYI69" s="497"/>
      <c r="WYJ69" s="497"/>
      <c r="WYK69" s="497"/>
      <c r="WYL69" s="497"/>
      <c r="WYM69" s="497"/>
      <c r="WYN69" s="497"/>
      <c r="WYO69" s="497"/>
      <c r="WYP69" s="497"/>
      <c r="WYQ69" s="497"/>
      <c r="WYR69" s="497"/>
      <c r="WYS69" s="497"/>
      <c r="WYT69" s="497"/>
      <c r="WYU69" s="497"/>
      <c r="WYV69" s="497"/>
      <c r="WYW69" s="497"/>
      <c r="WYX69" s="497"/>
      <c r="WYY69" s="497"/>
      <c r="WYZ69" s="497"/>
      <c r="WZA69" s="497"/>
      <c r="WZB69" s="497"/>
      <c r="WZC69" s="497"/>
      <c r="WZD69" s="497"/>
      <c r="WZE69" s="497"/>
      <c r="WZF69" s="497"/>
      <c r="WZG69" s="497"/>
      <c r="WZH69" s="497"/>
      <c r="WZI69" s="497"/>
      <c r="WZJ69" s="497"/>
      <c r="WZK69" s="497"/>
      <c r="WZL69" s="497"/>
      <c r="WZM69" s="497"/>
      <c r="WZN69" s="497"/>
      <c r="WZO69" s="497"/>
      <c r="WZP69" s="497"/>
      <c r="WZQ69" s="497"/>
      <c r="WZR69" s="497"/>
      <c r="WZS69" s="497"/>
      <c r="WZT69" s="497"/>
      <c r="WZU69" s="497"/>
      <c r="WZV69" s="497"/>
      <c r="WZW69" s="497"/>
      <c r="WZX69" s="497"/>
      <c r="WZY69" s="497"/>
      <c r="WZZ69" s="497"/>
      <c r="XAA69" s="497"/>
      <c r="XAB69" s="497"/>
      <c r="XAC69" s="497"/>
      <c r="XAD69" s="497"/>
      <c r="XAE69" s="497"/>
      <c r="XAF69" s="497"/>
      <c r="XAG69" s="497"/>
      <c r="XAH69" s="497"/>
      <c r="XAI69" s="497"/>
      <c r="XAJ69" s="497"/>
      <c r="XAK69" s="497"/>
      <c r="XAL69" s="497"/>
      <c r="XAM69" s="497"/>
      <c r="XAN69" s="497"/>
      <c r="XAO69" s="497"/>
      <c r="XAP69" s="497"/>
      <c r="XAQ69" s="497"/>
      <c r="XAR69" s="497"/>
      <c r="XAS69" s="497"/>
      <c r="XAT69" s="497"/>
      <c r="XAU69" s="497"/>
      <c r="XAV69" s="497"/>
      <c r="XAW69" s="497"/>
      <c r="XAX69" s="497"/>
      <c r="XAY69" s="497"/>
      <c r="XAZ69" s="497"/>
      <c r="XBA69" s="497"/>
      <c r="XBB69" s="497"/>
      <c r="XBC69" s="497"/>
      <c r="XBD69" s="497"/>
      <c r="XBE69" s="497"/>
      <c r="XBF69" s="497"/>
      <c r="XBG69" s="497"/>
      <c r="XBH69" s="497"/>
      <c r="XBI69" s="497"/>
      <c r="XBJ69" s="497"/>
      <c r="XBK69" s="497"/>
      <c r="XBL69" s="497"/>
      <c r="XBM69" s="497"/>
      <c r="XBN69" s="497"/>
      <c r="XBO69" s="497"/>
      <c r="XBP69" s="497"/>
      <c r="XBQ69" s="497"/>
      <c r="XBR69" s="497"/>
      <c r="XBS69" s="497"/>
      <c r="XBT69" s="497"/>
      <c r="XBU69" s="497"/>
      <c r="XBV69" s="497"/>
      <c r="XBW69" s="497"/>
      <c r="XBX69" s="497"/>
      <c r="XBY69" s="497"/>
      <c r="XBZ69" s="497"/>
      <c r="XCA69" s="497"/>
      <c r="XCB69" s="497"/>
      <c r="XCC69" s="497"/>
      <c r="XCD69" s="497"/>
      <c r="XCE69" s="497"/>
      <c r="XCF69" s="497"/>
      <c r="XCG69" s="497"/>
      <c r="XCH69" s="497"/>
      <c r="XCI69" s="497"/>
      <c r="XCJ69" s="497"/>
      <c r="XCK69" s="497"/>
      <c r="XCL69" s="497"/>
      <c r="XCM69" s="497"/>
      <c r="XCN69" s="497"/>
      <c r="XCO69" s="497"/>
      <c r="XCP69" s="497"/>
      <c r="XCQ69" s="497"/>
      <c r="XCR69" s="497"/>
      <c r="XCS69" s="497"/>
      <c r="XCT69" s="497"/>
      <c r="XCU69" s="497"/>
      <c r="XCV69" s="497"/>
      <c r="XCW69" s="497"/>
      <c r="XCX69" s="497"/>
      <c r="XCY69" s="497"/>
      <c r="XCZ69" s="497"/>
      <c r="XDA69" s="497"/>
      <c r="XDB69" s="497"/>
      <c r="XDC69" s="497"/>
      <c r="XDD69" s="497"/>
      <c r="XDE69" s="497"/>
      <c r="XDF69" s="497"/>
      <c r="XDG69" s="497"/>
      <c r="XDH69" s="497"/>
      <c r="XDI69" s="497"/>
      <c r="XDJ69" s="497"/>
      <c r="XDK69" s="497"/>
      <c r="XDL69" s="497"/>
      <c r="XDM69" s="497"/>
      <c r="XDN69" s="497"/>
      <c r="XDO69" s="497"/>
      <c r="XDP69" s="497"/>
      <c r="XDQ69" s="497"/>
      <c r="XDR69" s="497"/>
      <c r="XDS69" s="497"/>
      <c r="XDT69" s="497"/>
      <c r="XDU69" s="497"/>
      <c r="XDV69" s="497"/>
      <c r="XDW69" s="497"/>
      <c r="XDX69" s="497"/>
      <c r="XDY69" s="497"/>
      <c r="XDZ69" s="497"/>
      <c r="XEA69" s="497"/>
      <c r="XEB69" s="497"/>
      <c r="XEC69" s="497"/>
      <c r="XED69" s="497"/>
      <c r="XEE69" s="497"/>
      <c r="XEF69" s="497"/>
      <c r="XEG69" s="497"/>
      <c r="XEH69" s="497"/>
      <c r="XEI69" s="497"/>
      <c r="XEJ69" s="497"/>
      <c r="XEK69" s="497"/>
      <c r="XEL69" s="497"/>
      <c r="XEM69" s="497"/>
      <c r="XEN69" s="497"/>
      <c r="XEO69" s="497"/>
      <c r="XEP69" s="497"/>
      <c r="XEQ69" s="497"/>
      <c r="XER69" s="497"/>
      <c r="XES69" s="497"/>
      <c r="XET69" s="497"/>
      <c r="XEU69" s="497"/>
      <c r="XEV69" s="497"/>
      <c r="XEW69" s="497"/>
      <c r="XEX69" s="497"/>
      <c r="XEY69" s="497"/>
      <c r="XEZ69" s="497"/>
      <c r="XFA69" s="497"/>
      <c r="XFB69" s="497"/>
      <c r="XFC69" s="497"/>
      <c r="XFD69" s="497"/>
    </row>
    <row r="70" s="385" customFormat="1" hidden="1" customHeight="1" spans="1:16384">
      <c r="A70" s="429" t="str">
        <f t="shared" si="30"/>
        <v>西U4-2</v>
      </c>
      <c r="B70" s="430">
        <f t="shared" si="6"/>
        <v>231.8391</v>
      </c>
      <c r="C70" s="430">
        <f t="shared" si="7"/>
        <v>251.8391</v>
      </c>
      <c r="D70" s="431">
        <f t="shared" si="8"/>
        <v>20</v>
      </c>
      <c r="E70" s="432">
        <f t="shared" si="9"/>
        <v>3.348</v>
      </c>
      <c r="F70" s="432">
        <f t="shared" si="10"/>
        <v>3.348</v>
      </c>
      <c r="G70" s="432">
        <f t="shared" si="11"/>
        <v>-1.99116</v>
      </c>
      <c r="H70" s="432">
        <f t="shared" si="12"/>
        <v>-2.78114</v>
      </c>
      <c r="I70" s="432">
        <f t="shared" si="13"/>
        <v>5.33916</v>
      </c>
      <c r="J70" s="432">
        <f t="shared" si="14"/>
        <v>6.12914</v>
      </c>
      <c r="K70" s="455">
        <f t="shared" si="15"/>
        <v>0.7</v>
      </c>
      <c r="L70" s="455">
        <f>LOOKUP(MAX(J70,I70),{0,3.5,4,5,6.5,7.5,9,10},{0.3,0.4,0.5,0.6,0.7,0.8,0.9})</f>
        <v>0.6</v>
      </c>
      <c r="M70" s="455">
        <f t="shared" si="16"/>
        <v>9.2</v>
      </c>
      <c r="N70" s="455">
        <f t="shared" si="17"/>
        <v>9.2</v>
      </c>
      <c r="O70" s="456">
        <f t="shared" si="18"/>
        <v>2.63977</v>
      </c>
      <c r="P70" s="457">
        <f t="shared" si="19"/>
        <v>2.92975</v>
      </c>
      <c r="Q70" s="457">
        <f t="shared" si="20"/>
        <v>1.75</v>
      </c>
      <c r="R70" s="431">
        <f t="shared" si="21"/>
        <v>1.75</v>
      </c>
      <c r="S70" s="488">
        <f t="shared" si="22"/>
        <v>0</v>
      </c>
      <c r="T70" s="489">
        <f t="shared" si="23"/>
        <v>2.10001</v>
      </c>
      <c r="U70" s="490">
        <f t="shared" si="24"/>
        <v>1.16323</v>
      </c>
      <c r="V70" s="490">
        <f t="shared" si="25"/>
        <v>0.45</v>
      </c>
      <c r="W70" s="489">
        <f t="shared" si="26"/>
        <v>0.45</v>
      </c>
      <c r="X70" s="491">
        <f t="shared" si="31"/>
        <v>0</v>
      </c>
      <c r="Y70" s="473">
        <f t="shared" si="28"/>
        <v>0</v>
      </c>
      <c r="Z70" s="473">
        <f t="shared" si="29"/>
        <v>0</v>
      </c>
      <c r="AA70" s="497"/>
      <c r="AB70" s="504"/>
      <c r="AC70" s="504"/>
      <c r="AD70" s="497"/>
      <c r="AE70" s="497"/>
      <c r="AF70" s="497"/>
      <c r="AG70" s="497"/>
      <c r="AH70" s="497"/>
      <c r="AI70" s="497"/>
      <c r="AJ70" s="497"/>
      <c r="AK70" s="497"/>
      <c r="AL70" s="497"/>
      <c r="AM70" s="497"/>
      <c r="AN70" s="497"/>
      <c r="AO70" s="497"/>
      <c r="AP70" s="497"/>
      <c r="AQ70" s="497"/>
      <c r="AR70" s="497"/>
      <c r="AS70" s="497"/>
      <c r="AT70" s="497"/>
      <c r="AU70" s="497"/>
      <c r="AV70" s="497"/>
      <c r="AW70" s="497"/>
      <c r="AX70" s="497"/>
      <c r="AY70" s="497"/>
      <c r="AZ70" s="497"/>
      <c r="BA70" s="497"/>
      <c r="BB70" s="497"/>
      <c r="BC70" s="497"/>
      <c r="BD70" s="497"/>
      <c r="BE70" s="497"/>
      <c r="BF70" s="497"/>
      <c r="BG70" s="497"/>
      <c r="BH70" s="497"/>
      <c r="BI70" s="497"/>
      <c r="BJ70" s="497"/>
      <c r="BK70" s="497"/>
      <c r="BL70" s="497"/>
      <c r="BM70" s="497"/>
      <c r="BN70" s="497"/>
      <c r="BO70" s="497"/>
      <c r="BP70" s="497"/>
      <c r="BQ70" s="497"/>
      <c r="BR70" s="497"/>
      <c r="BS70" s="497"/>
      <c r="BT70" s="497"/>
      <c r="BU70" s="497"/>
      <c r="BV70" s="497"/>
      <c r="BW70" s="497"/>
      <c r="BX70" s="497"/>
      <c r="BY70" s="497"/>
      <c r="BZ70" s="497"/>
      <c r="CA70" s="497"/>
      <c r="CB70" s="497"/>
      <c r="CC70" s="497"/>
      <c r="CD70" s="497"/>
      <c r="CE70" s="497"/>
      <c r="CF70" s="497"/>
      <c r="CG70" s="497"/>
      <c r="CH70" s="497"/>
      <c r="CI70" s="497"/>
      <c r="CJ70" s="497"/>
      <c r="CK70" s="497"/>
      <c r="CL70" s="497"/>
      <c r="CM70" s="497"/>
      <c r="CN70" s="497"/>
      <c r="CO70" s="497"/>
      <c r="CP70" s="497"/>
      <c r="CQ70" s="497"/>
      <c r="CR70" s="497"/>
      <c r="CS70" s="497"/>
      <c r="CT70" s="497"/>
      <c r="CU70" s="497"/>
      <c r="CV70" s="497"/>
      <c r="CW70" s="497"/>
      <c r="CX70" s="497"/>
      <c r="CY70" s="497"/>
      <c r="CZ70" s="497"/>
      <c r="DA70" s="497"/>
      <c r="DB70" s="497"/>
      <c r="DC70" s="497"/>
      <c r="DD70" s="497"/>
      <c r="DE70" s="497"/>
      <c r="DF70" s="497"/>
      <c r="DG70" s="497"/>
      <c r="DH70" s="497"/>
      <c r="DI70" s="497"/>
      <c r="DJ70" s="497"/>
      <c r="DK70" s="497"/>
      <c r="DL70" s="497"/>
      <c r="DM70" s="497"/>
      <c r="DN70" s="497"/>
      <c r="DO70" s="497"/>
      <c r="DP70" s="497"/>
      <c r="DQ70" s="497"/>
      <c r="DR70" s="497"/>
      <c r="DS70" s="497"/>
      <c r="DT70" s="497"/>
      <c r="DU70" s="497"/>
      <c r="DV70" s="497"/>
      <c r="DW70" s="497"/>
      <c r="DX70" s="497"/>
      <c r="DY70" s="497"/>
      <c r="DZ70" s="497"/>
      <c r="EA70" s="497"/>
      <c r="EB70" s="497"/>
      <c r="EC70" s="497"/>
      <c r="ED70" s="497"/>
      <c r="EE70" s="497"/>
      <c r="EF70" s="497"/>
      <c r="EG70" s="497"/>
      <c r="EH70" s="497"/>
      <c r="EI70" s="497"/>
      <c r="EJ70" s="497"/>
      <c r="EK70" s="497"/>
      <c r="EL70" s="497"/>
      <c r="EM70" s="497"/>
      <c r="EN70" s="497"/>
      <c r="EO70" s="497"/>
      <c r="EP70" s="497"/>
      <c r="EQ70" s="497"/>
      <c r="ER70" s="497"/>
      <c r="ES70" s="497"/>
      <c r="ET70" s="497"/>
      <c r="EU70" s="497"/>
      <c r="EV70" s="497"/>
      <c r="EW70" s="497"/>
      <c r="EX70" s="497"/>
      <c r="EY70" s="497"/>
      <c r="EZ70" s="497"/>
      <c r="FA70" s="497"/>
      <c r="FB70" s="497"/>
      <c r="FC70" s="497"/>
      <c r="FD70" s="497"/>
      <c r="FE70" s="497"/>
      <c r="FF70" s="497"/>
      <c r="FG70" s="497"/>
      <c r="FH70" s="497"/>
      <c r="FI70" s="497"/>
      <c r="FJ70" s="497"/>
      <c r="FK70" s="497"/>
      <c r="FL70" s="497"/>
      <c r="FM70" s="497"/>
      <c r="FN70" s="497"/>
      <c r="FO70" s="497"/>
      <c r="FP70" s="497"/>
      <c r="FQ70" s="497"/>
      <c r="FR70" s="497"/>
      <c r="FS70" s="497"/>
      <c r="FT70" s="497"/>
      <c r="FU70" s="497"/>
      <c r="FV70" s="497"/>
      <c r="FW70" s="497"/>
      <c r="FX70" s="497"/>
      <c r="FY70" s="497"/>
      <c r="FZ70" s="497"/>
      <c r="GA70" s="497"/>
      <c r="GB70" s="497"/>
      <c r="GC70" s="497"/>
      <c r="GD70" s="497"/>
      <c r="GE70" s="497"/>
      <c r="GF70" s="497"/>
      <c r="GG70" s="497"/>
      <c r="GH70" s="497"/>
      <c r="GI70" s="497"/>
      <c r="GJ70" s="497"/>
      <c r="GK70" s="497"/>
      <c r="GL70" s="497"/>
      <c r="GM70" s="497"/>
      <c r="GN70" s="497"/>
      <c r="GO70" s="497"/>
      <c r="GP70" s="497"/>
      <c r="GQ70" s="497"/>
      <c r="GR70" s="497"/>
      <c r="GS70" s="497"/>
      <c r="GT70" s="497"/>
      <c r="GU70" s="497"/>
      <c r="GV70" s="497"/>
      <c r="GW70" s="497"/>
      <c r="GX70" s="497"/>
      <c r="GY70" s="497"/>
      <c r="GZ70" s="497"/>
      <c r="HA70" s="497"/>
      <c r="HB70" s="497"/>
      <c r="HC70" s="497"/>
      <c r="HD70" s="497"/>
      <c r="HE70" s="497"/>
      <c r="HF70" s="497"/>
      <c r="HG70" s="497"/>
      <c r="HH70" s="497"/>
      <c r="HI70" s="497"/>
      <c r="HJ70" s="497"/>
      <c r="HK70" s="497"/>
      <c r="HL70" s="497"/>
      <c r="HM70" s="497"/>
      <c r="HN70" s="497"/>
      <c r="HO70" s="497"/>
      <c r="HP70" s="497"/>
      <c r="HQ70" s="497"/>
      <c r="HR70" s="497"/>
      <c r="HS70" s="497"/>
      <c r="HT70" s="497"/>
      <c r="HU70" s="497"/>
      <c r="HV70" s="497"/>
      <c r="HW70" s="497"/>
      <c r="HX70" s="497"/>
      <c r="HY70" s="497"/>
      <c r="HZ70" s="497"/>
      <c r="IA70" s="497"/>
      <c r="IB70" s="497"/>
      <c r="IC70" s="497"/>
      <c r="ID70" s="497"/>
      <c r="IE70" s="497"/>
      <c r="IF70" s="497"/>
      <c r="IG70" s="497"/>
      <c r="IH70" s="497"/>
      <c r="II70" s="497"/>
      <c r="IJ70" s="497"/>
      <c r="IK70" s="497"/>
      <c r="IL70" s="497"/>
      <c r="IM70" s="497"/>
      <c r="IN70" s="497"/>
      <c r="IO70" s="497"/>
      <c r="IP70" s="497"/>
      <c r="IQ70" s="497"/>
      <c r="IR70" s="497"/>
      <c r="IS70" s="497"/>
      <c r="IT70" s="497"/>
      <c r="IU70" s="497"/>
      <c r="IV70" s="497"/>
      <c r="IW70" s="497"/>
      <c r="IX70" s="497"/>
      <c r="IY70" s="497"/>
      <c r="IZ70" s="497"/>
      <c r="JA70" s="497"/>
      <c r="JB70" s="497"/>
      <c r="JC70" s="497"/>
      <c r="JD70" s="497"/>
      <c r="JE70" s="497"/>
      <c r="JF70" s="497"/>
      <c r="JG70" s="497"/>
      <c r="JH70" s="497"/>
      <c r="JI70" s="497"/>
      <c r="JJ70" s="497"/>
      <c r="JK70" s="497"/>
      <c r="JL70" s="497"/>
      <c r="JM70" s="497"/>
      <c r="JN70" s="497"/>
      <c r="JO70" s="497"/>
      <c r="JP70" s="497"/>
      <c r="JQ70" s="497"/>
      <c r="JR70" s="497"/>
      <c r="JS70" s="497"/>
      <c r="JT70" s="497"/>
      <c r="JU70" s="497"/>
      <c r="JV70" s="497"/>
      <c r="JW70" s="497"/>
      <c r="JX70" s="497"/>
      <c r="JY70" s="497"/>
      <c r="JZ70" s="497"/>
      <c r="KA70" s="497"/>
      <c r="KB70" s="497"/>
      <c r="KC70" s="497"/>
      <c r="KD70" s="497"/>
      <c r="KE70" s="497"/>
      <c r="KF70" s="497"/>
      <c r="KG70" s="497"/>
      <c r="KH70" s="497"/>
      <c r="KI70" s="497"/>
      <c r="KJ70" s="497"/>
      <c r="KK70" s="497"/>
      <c r="KL70" s="497"/>
      <c r="KM70" s="497"/>
      <c r="KN70" s="497"/>
      <c r="KO70" s="497"/>
      <c r="KP70" s="497"/>
      <c r="KQ70" s="497"/>
      <c r="KR70" s="497"/>
      <c r="KS70" s="497"/>
      <c r="KT70" s="497"/>
      <c r="KU70" s="497"/>
      <c r="KV70" s="497"/>
      <c r="KW70" s="497"/>
      <c r="KX70" s="497"/>
      <c r="KY70" s="497"/>
      <c r="KZ70" s="497"/>
      <c r="LA70" s="497"/>
      <c r="LB70" s="497"/>
      <c r="LC70" s="497"/>
      <c r="LD70" s="497"/>
      <c r="LE70" s="497"/>
      <c r="LF70" s="497"/>
      <c r="LG70" s="497"/>
      <c r="LH70" s="497"/>
      <c r="LI70" s="497"/>
      <c r="LJ70" s="497"/>
      <c r="LK70" s="497"/>
      <c r="LL70" s="497"/>
      <c r="LM70" s="497"/>
      <c r="LN70" s="497"/>
      <c r="LO70" s="497"/>
      <c r="LP70" s="497"/>
      <c r="LQ70" s="497"/>
      <c r="LR70" s="497"/>
      <c r="LS70" s="497"/>
      <c r="LT70" s="497"/>
      <c r="LU70" s="497"/>
      <c r="LV70" s="497"/>
      <c r="LW70" s="497"/>
      <c r="LX70" s="497"/>
      <c r="LY70" s="497"/>
      <c r="LZ70" s="497"/>
      <c r="MA70" s="497"/>
      <c r="MB70" s="497"/>
      <c r="MC70" s="497"/>
      <c r="MD70" s="497"/>
      <c r="ME70" s="497"/>
      <c r="MF70" s="497"/>
      <c r="MG70" s="497"/>
      <c r="MH70" s="497"/>
      <c r="MI70" s="497"/>
      <c r="MJ70" s="497"/>
      <c r="MK70" s="497"/>
      <c r="ML70" s="497"/>
      <c r="MM70" s="497"/>
      <c r="MN70" s="497"/>
      <c r="MO70" s="497"/>
      <c r="MP70" s="497"/>
      <c r="MQ70" s="497"/>
      <c r="MR70" s="497"/>
      <c r="MS70" s="497"/>
      <c r="MT70" s="497"/>
      <c r="MU70" s="497"/>
      <c r="MV70" s="497"/>
      <c r="MW70" s="497"/>
      <c r="MX70" s="497"/>
      <c r="MY70" s="497"/>
      <c r="MZ70" s="497"/>
      <c r="NA70" s="497"/>
      <c r="NB70" s="497"/>
      <c r="NC70" s="497"/>
      <c r="ND70" s="497"/>
      <c r="NE70" s="497"/>
      <c r="NF70" s="497"/>
      <c r="NG70" s="497"/>
      <c r="NH70" s="497"/>
      <c r="NI70" s="497"/>
      <c r="NJ70" s="497"/>
      <c r="NK70" s="497"/>
      <c r="NL70" s="497"/>
      <c r="NM70" s="497"/>
      <c r="NN70" s="497"/>
      <c r="NO70" s="497"/>
      <c r="NP70" s="497"/>
      <c r="NQ70" s="497"/>
      <c r="NR70" s="497"/>
      <c r="NS70" s="497"/>
      <c r="NT70" s="497"/>
      <c r="NU70" s="497"/>
      <c r="NV70" s="497"/>
      <c r="NW70" s="497"/>
      <c r="NX70" s="497"/>
      <c r="NY70" s="497"/>
      <c r="NZ70" s="497"/>
      <c r="OA70" s="497"/>
      <c r="OB70" s="497"/>
      <c r="OC70" s="497"/>
      <c r="OD70" s="497"/>
      <c r="OE70" s="497"/>
      <c r="OF70" s="497"/>
      <c r="OG70" s="497"/>
      <c r="OH70" s="497"/>
      <c r="OI70" s="497"/>
      <c r="OJ70" s="497"/>
      <c r="OK70" s="497"/>
      <c r="OL70" s="497"/>
      <c r="OM70" s="497"/>
      <c r="ON70" s="497"/>
      <c r="OO70" s="497"/>
      <c r="OP70" s="497"/>
      <c r="OQ70" s="497"/>
      <c r="OR70" s="497"/>
      <c r="OS70" s="497"/>
      <c r="OT70" s="497"/>
      <c r="OU70" s="497"/>
      <c r="OV70" s="497"/>
      <c r="OW70" s="497"/>
      <c r="OX70" s="497"/>
      <c r="OY70" s="497"/>
      <c r="OZ70" s="497"/>
      <c r="PA70" s="497"/>
      <c r="PB70" s="497"/>
      <c r="PC70" s="497"/>
      <c r="PD70" s="497"/>
      <c r="PE70" s="497"/>
      <c r="PF70" s="497"/>
      <c r="PG70" s="497"/>
      <c r="PH70" s="497"/>
      <c r="PI70" s="497"/>
      <c r="PJ70" s="497"/>
      <c r="PK70" s="497"/>
      <c r="PL70" s="497"/>
      <c r="PM70" s="497"/>
      <c r="PN70" s="497"/>
      <c r="PO70" s="497"/>
      <c r="PP70" s="497"/>
      <c r="PQ70" s="497"/>
      <c r="PR70" s="497"/>
      <c r="PS70" s="497"/>
      <c r="PT70" s="497"/>
      <c r="PU70" s="497"/>
      <c r="PV70" s="497"/>
      <c r="PW70" s="497"/>
      <c r="PX70" s="497"/>
      <c r="PY70" s="497"/>
      <c r="PZ70" s="497"/>
      <c r="QA70" s="497"/>
      <c r="QB70" s="497"/>
      <c r="QC70" s="497"/>
      <c r="QD70" s="497"/>
      <c r="QE70" s="497"/>
      <c r="QF70" s="497"/>
      <c r="QG70" s="497"/>
      <c r="QH70" s="497"/>
      <c r="QI70" s="497"/>
      <c r="QJ70" s="497"/>
      <c r="QK70" s="497"/>
      <c r="QL70" s="497"/>
      <c r="QM70" s="497"/>
      <c r="QN70" s="497"/>
      <c r="QO70" s="497"/>
      <c r="QP70" s="497"/>
      <c r="QQ70" s="497"/>
      <c r="QR70" s="497"/>
      <c r="QS70" s="497"/>
      <c r="QT70" s="497"/>
      <c r="QU70" s="497"/>
      <c r="QV70" s="497"/>
      <c r="QW70" s="497"/>
      <c r="QX70" s="497"/>
      <c r="QY70" s="497"/>
      <c r="QZ70" s="497"/>
      <c r="RA70" s="497"/>
      <c r="RB70" s="497"/>
      <c r="RC70" s="497"/>
      <c r="RD70" s="497"/>
      <c r="RE70" s="497"/>
      <c r="RF70" s="497"/>
      <c r="RG70" s="497"/>
      <c r="RH70" s="497"/>
      <c r="RI70" s="497"/>
      <c r="RJ70" s="497"/>
      <c r="RK70" s="497"/>
      <c r="RL70" s="497"/>
      <c r="RM70" s="497"/>
      <c r="RN70" s="497"/>
      <c r="RO70" s="497"/>
      <c r="RP70" s="497"/>
      <c r="RQ70" s="497"/>
      <c r="RR70" s="497"/>
      <c r="RS70" s="497"/>
      <c r="RT70" s="497"/>
      <c r="RU70" s="497"/>
      <c r="RV70" s="497"/>
      <c r="RW70" s="497"/>
      <c r="RX70" s="497"/>
      <c r="RY70" s="497"/>
      <c r="RZ70" s="497"/>
      <c r="SA70" s="497"/>
      <c r="SB70" s="497"/>
      <c r="SC70" s="497"/>
      <c r="SD70" s="497"/>
      <c r="SE70" s="497"/>
      <c r="SF70" s="497"/>
      <c r="SG70" s="497"/>
      <c r="SH70" s="497"/>
      <c r="SI70" s="497"/>
      <c r="SJ70" s="497"/>
      <c r="SK70" s="497"/>
      <c r="SL70" s="497"/>
      <c r="SM70" s="497"/>
      <c r="SN70" s="497"/>
      <c r="SO70" s="497"/>
      <c r="SP70" s="497"/>
      <c r="SQ70" s="497"/>
      <c r="SR70" s="497"/>
      <c r="SS70" s="497"/>
      <c r="ST70" s="497"/>
      <c r="SU70" s="497"/>
      <c r="SV70" s="497"/>
      <c r="SW70" s="497"/>
      <c r="SX70" s="497"/>
      <c r="SY70" s="497"/>
      <c r="SZ70" s="497"/>
      <c r="TA70" s="497"/>
      <c r="TB70" s="497"/>
      <c r="TC70" s="497"/>
      <c r="TD70" s="497"/>
      <c r="TE70" s="497"/>
      <c r="TF70" s="497"/>
      <c r="TG70" s="497"/>
      <c r="TH70" s="497"/>
      <c r="TI70" s="497"/>
      <c r="TJ70" s="497"/>
      <c r="TK70" s="497"/>
      <c r="TL70" s="497"/>
      <c r="TM70" s="497"/>
      <c r="TN70" s="497"/>
      <c r="TO70" s="497"/>
      <c r="TP70" s="497"/>
      <c r="TQ70" s="497"/>
      <c r="TR70" s="497"/>
      <c r="TS70" s="497"/>
      <c r="TT70" s="497"/>
      <c r="TU70" s="497"/>
      <c r="TV70" s="497"/>
      <c r="TW70" s="497"/>
      <c r="TX70" s="497"/>
      <c r="TY70" s="497"/>
      <c r="TZ70" s="497"/>
      <c r="UA70" s="497"/>
      <c r="UB70" s="497"/>
      <c r="UC70" s="497"/>
      <c r="UD70" s="497"/>
      <c r="UE70" s="497"/>
      <c r="UF70" s="497"/>
      <c r="UG70" s="497"/>
      <c r="UH70" s="497"/>
      <c r="UI70" s="497"/>
      <c r="UJ70" s="497"/>
      <c r="UK70" s="497"/>
      <c r="UL70" s="497"/>
      <c r="UM70" s="497"/>
      <c r="UN70" s="497"/>
      <c r="UO70" s="497"/>
      <c r="UP70" s="497"/>
      <c r="UQ70" s="497"/>
      <c r="UR70" s="497"/>
      <c r="US70" s="497"/>
      <c r="UT70" s="497"/>
      <c r="UU70" s="497"/>
      <c r="UV70" s="497"/>
      <c r="UW70" s="497"/>
      <c r="UX70" s="497"/>
      <c r="UY70" s="497"/>
      <c r="UZ70" s="497"/>
      <c r="VA70" s="497"/>
      <c r="VB70" s="497"/>
      <c r="VC70" s="497"/>
      <c r="VD70" s="497"/>
      <c r="VE70" s="497"/>
      <c r="VF70" s="497"/>
      <c r="VG70" s="497"/>
      <c r="VH70" s="497"/>
      <c r="VI70" s="497"/>
      <c r="VJ70" s="497"/>
      <c r="VK70" s="497"/>
      <c r="VL70" s="497"/>
      <c r="VM70" s="497"/>
      <c r="VN70" s="497"/>
      <c r="VO70" s="497"/>
      <c r="VP70" s="497"/>
      <c r="VQ70" s="497"/>
      <c r="VR70" s="497"/>
      <c r="VS70" s="497"/>
      <c r="VT70" s="497"/>
      <c r="VU70" s="497"/>
      <c r="VV70" s="497"/>
      <c r="VW70" s="497"/>
      <c r="VX70" s="497"/>
      <c r="VY70" s="497"/>
      <c r="VZ70" s="497"/>
      <c r="WA70" s="497"/>
      <c r="WB70" s="497"/>
      <c r="WC70" s="497"/>
      <c r="WD70" s="497"/>
      <c r="WE70" s="497"/>
      <c r="WF70" s="497"/>
      <c r="WG70" s="497"/>
      <c r="WH70" s="497"/>
      <c r="WI70" s="497"/>
      <c r="WJ70" s="497"/>
      <c r="WK70" s="497"/>
      <c r="WL70" s="497"/>
      <c r="WM70" s="497"/>
      <c r="WN70" s="497"/>
      <c r="WO70" s="497"/>
      <c r="WP70" s="497"/>
      <c r="WQ70" s="497"/>
      <c r="WR70" s="497"/>
      <c r="WS70" s="497"/>
      <c r="WT70" s="497"/>
      <c r="WU70" s="497"/>
      <c r="WV70" s="497"/>
      <c r="WW70" s="497"/>
      <c r="WX70" s="497"/>
      <c r="WY70" s="497"/>
      <c r="WZ70" s="497"/>
      <c r="XA70" s="497"/>
      <c r="XB70" s="497"/>
      <c r="XC70" s="497"/>
      <c r="XD70" s="497"/>
      <c r="XE70" s="497"/>
      <c r="XF70" s="497"/>
      <c r="XG70" s="497"/>
      <c r="XH70" s="497"/>
      <c r="XI70" s="497"/>
      <c r="XJ70" s="497"/>
      <c r="XK70" s="497"/>
      <c r="XL70" s="497"/>
      <c r="XM70" s="497"/>
      <c r="XN70" s="497"/>
      <c r="XO70" s="497"/>
      <c r="XP70" s="497"/>
      <c r="XQ70" s="497"/>
      <c r="XR70" s="497"/>
      <c r="XS70" s="497"/>
      <c r="XT70" s="497"/>
      <c r="XU70" s="497"/>
      <c r="XV70" s="497"/>
      <c r="XW70" s="497"/>
      <c r="XX70" s="497"/>
      <c r="XY70" s="497"/>
      <c r="XZ70" s="497"/>
      <c r="YA70" s="497"/>
      <c r="YB70" s="497"/>
      <c r="YC70" s="497"/>
      <c r="YD70" s="497"/>
      <c r="YE70" s="497"/>
      <c r="YF70" s="497"/>
      <c r="YG70" s="497"/>
      <c r="YH70" s="497"/>
      <c r="YI70" s="497"/>
      <c r="YJ70" s="497"/>
      <c r="YK70" s="497"/>
      <c r="YL70" s="497"/>
      <c r="YM70" s="497"/>
      <c r="YN70" s="497"/>
      <c r="YO70" s="497"/>
      <c r="YP70" s="497"/>
      <c r="YQ70" s="497"/>
      <c r="YR70" s="497"/>
      <c r="YS70" s="497"/>
      <c r="YT70" s="497"/>
      <c r="YU70" s="497"/>
      <c r="YV70" s="497"/>
      <c r="YW70" s="497"/>
      <c r="YX70" s="497"/>
      <c r="YY70" s="497"/>
      <c r="YZ70" s="497"/>
      <c r="ZA70" s="497"/>
      <c r="ZB70" s="497"/>
      <c r="ZC70" s="497"/>
      <c r="ZD70" s="497"/>
      <c r="ZE70" s="497"/>
      <c r="ZF70" s="497"/>
      <c r="ZG70" s="497"/>
      <c r="ZH70" s="497"/>
      <c r="ZI70" s="497"/>
      <c r="ZJ70" s="497"/>
      <c r="ZK70" s="497"/>
      <c r="ZL70" s="497"/>
      <c r="ZM70" s="497"/>
      <c r="ZN70" s="497"/>
      <c r="ZO70" s="497"/>
      <c r="ZP70" s="497"/>
      <c r="ZQ70" s="497"/>
      <c r="ZR70" s="497"/>
      <c r="ZS70" s="497"/>
      <c r="ZT70" s="497"/>
      <c r="ZU70" s="497"/>
      <c r="ZV70" s="497"/>
      <c r="ZW70" s="497"/>
      <c r="ZX70" s="497"/>
      <c r="ZY70" s="497"/>
      <c r="ZZ70" s="497"/>
      <c r="AAA70" s="497"/>
      <c r="AAB70" s="497"/>
      <c r="AAC70" s="497"/>
      <c r="AAD70" s="497"/>
      <c r="AAE70" s="497"/>
      <c r="AAF70" s="497"/>
      <c r="AAG70" s="497"/>
      <c r="AAH70" s="497"/>
      <c r="AAI70" s="497"/>
      <c r="AAJ70" s="497"/>
      <c r="AAK70" s="497"/>
      <c r="AAL70" s="497"/>
      <c r="AAM70" s="497"/>
      <c r="AAN70" s="497"/>
      <c r="AAO70" s="497"/>
      <c r="AAP70" s="497"/>
      <c r="AAQ70" s="497"/>
      <c r="AAR70" s="497"/>
      <c r="AAS70" s="497"/>
      <c r="AAT70" s="497"/>
      <c r="AAU70" s="497"/>
      <c r="AAV70" s="497"/>
      <c r="AAW70" s="497"/>
      <c r="AAX70" s="497"/>
      <c r="AAY70" s="497"/>
      <c r="AAZ70" s="497"/>
      <c r="ABA70" s="497"/>
      <c r="ABB70" s="497"/>
      <c r="ABC70" s="497"/>
      <c r="ABD70" s="497"/>
      <c r="ABE70" s="497"/>
      <c r="ABF70" s="497"/>
      <c r="ABG70" s="497"/>
      <c r="ABH70" s="497"/>
      <c r="ABI70" s="497"/>
      <c r="ABJ70" s="497"/>
      <c r="ABK70" s="497"/>
      <c r="ABL70" s="497"/>
      <c r="ABM70" s="497"/>
      <c r="ABN70" s="497"/>
      <c r="ABO70" s="497"/>
      <c r="ABP70" s="497"/>
      <c r="ABQ70" s="497"/>
      <c r="ABR70" s="497"/>
      <c r="ABS70" s="497"/>
      <c r="ABT70" s="497"/>
      <c r="ABU70" s="497"/>
      <c r="ABV70" s="497"/>
      <c r="ABW70" s="497"/>
      <c r="ABX70" s="497"/>
      <c r="ABY70" s="497"/>
      <c r="ABZ70" s="497"/>
      <c r="ACA70" s="497"/>
      <c r="ACB70" s="497"/>
      <c r="ACC70" s="497"/>
      <c r="ACD70" s="497"/>
      <c r="ACE70" s="497"/>
      <c r="ACF70" s="497"/>
      <c r="ACG70" s="497"/>
      <c r="ACH70" s="497"/>
      <c r="ACI70" s="497"/>
      <c r="ACJ70" s="497"/>
      <c r="ACK70" s="497"/>
      <c r="ACL70" s="497"/>
      <c r="ACM70" s="497"/>
      <c r="ACN70" s="497"/>
      <c r="ACO70" s="497"/>
      <c r="ACP70" s="497"/>
      <c r="ACQ70" s="497"/>
      <c r="ACR70" s="497"/>
      <c r="ACS70" s="497"/>
      <c r="ACT70" s="497"/>
      <c r="ACU70" s="497"/>
      <c r="ACV70" s="497"/>
      <c r="ACW70" s="497"/>
      <c r="ACX70" s="497"/>
      <c r="ACY70" s="497"/>
      <c r="ACZ70" s="497"/>
      <c r="ADA70" s="497"/>
      <c r="ADB70" s="497"/>
      <c r="ADC70" s="497"/>
      <c r="ADD70" s="497"/>
      <c r="ADE70" s="497"/>
      <c r="ADF70" s="497"/>
      <c r="ADG70" s="497"/>
      <c r="ADH70" s="497"/>
      <c r="ADI70" s="497"/>
      <c r="ADJ70" s="497"/>
      <c r="ADK70" s="497"/>
      <c r="ADL70" s="497"/>
      <c r="ADM70" s="497"/>
      <c r="ADN70" s="497"/>
      <c r="ADO70" s="497"/>
      <c r="ADP70" s="497"/>
      <c r="ADQ70" s="497"/>
      <c r="ADR70" s="497"/>
      <c r="ADS70" s="497"/>
      <c r="ADT70" s="497"/>
      <c r="ADU70" s="497"/>
      <c r="ADV70" s="497"/>
      <c r="ADW70" s="497"/>
      <c r="ADX70" s="497"/>
      <c r="ADY70" s="497"/>
      <c r="ADZ70" s="497"/>
      <c r="AEA70" s="497"/>
      <c r="AEB70" s="497"/>
      <c r="AEC70" s="497"/>
      <c r="AED70" s="497"/>
      <c r="AEE70" s="497"/>
      <c r="AEF70" s="497"/>
      <c r="AEG70" s="497"/>
      <c r="AEH70" s="497"/>
      <c r="AEI70" s="497"/>
      <c r="AEJ70" s="497"/>
      <c r="AEK70" s="497"/>
      <c r="AEL70" s="497"/>
      <c r="AEM70" s="497"/>
      <c r="AEN70" s="497"/>
      <c r="AEO70" s="497"/>
      <c r="AEP70" s="497"/>
      <c r="AEQ70" s="497"/>
      <c r="AER70" s="497"/>
      <c r="AES70" s="497"/>
      <c r="AET70" s="497"/>
      <c r="AEU70" s="497"/>
      <c r="AEV70" s="497"/>
      <c r="AEW70" s="497"/>
      <c r="AEX70" s="497"/>
      <c r="AEY70" s="497"/>
      <c r="AEZ70" s="497"/>
      <c r="AFA70" s="497"/>
      <c r="AFB70" s="497"/>
      <c r="AFC70" s="497"/>
      <c r="AFD70" s="497"/>
      <c r="AFE70" s="497"/>
      <c r="AFF70" s="497"/>
      <c r="AFG70" s="497"/>
      <c r="AFH70" s="497"/>
      <c r="AFI70" s="497"/>
      <c r="AFJ70" s="497"/>
      <c r="AFK70" s="497"/>
      <c r="AFL70" s="497"/>
      <c r="AFM70" s="497"/>
      <c r="AFN70" s="497"/>
      <c r="AFO70" s="497"/>
      <c r="AFP70" s="497"/>
      <c r="AFQ70" s="497"/>
      <c r="AFR70" s="497"/>
      <c r="AFS70" s="497"/>
      <c r="AFT70" s="497"/>
      <c r="AFU70" s="497"/>
      <c r="AFV70" s="497"/>
      <c r="AFW70" s="497"/>
      <c r="AFX70" s="497"/>
      <c r="AFY70" s="497"/>
      <c r="AFZ70" s="497"/>
      <c r="AGA70" s="497"/>
      <c r="AGB70" s="497"/>
      <c r="AGC70" s="497"/>
      <c r="AGD70" s="497"/>
      <c r="AGE70" s="497"/>
      <c r="AGF70" s="497"/>
      <c r="AGG70" s="497"/>
      <c r="AGH70" s="497"/>
      <c r="AGI70" s="497"/>
      <c r="AGJ70" s="497"/>
      <c r="AGK70" s="497"/>
      <c r="AGL70" s="497"/>
      <c r="AGM70" s="497"/>
      <c r="AGN70" s="497"/>
      <c r="AGO70" s="497"/>
      <c r="AGP70" s="497"/>
      <c r="AGQ70" s="497"/>
      <c r="AGR70" s="497"/>
      <c r="AGS70" s="497"/>
      <c r="AGT70" s="497"/>
      <c r="AGU70" s="497"/>
      <c r="AGV70" s="497"/>
      <c r="AGW70" s="497"/>
      <c r="AGX70" s="497"/>
      <c r="AGY70" s="497"/>
      <c r="AGZ70" s="497"/>
      <c r="AHA70" s="497"/>
      <c r="AHB70" s="497"/>
      <c r="AHC70" s="497"/>
      <c r="AHD70" s="497"/>
      <c r="AHE70" s="497"/>
      <c r="AHF70" s="497"/>
      <c r="AHG70" s="497"/>
      <c r="AHH70" s="497"/>
      <c r="AHI70" s="497"/>
      <c r="AHJ70" s="497"/>
      <c r="AHK70" s="497"/>
      <c r="AHL70" s="497"/>
      <c r="AHM70" s="497"/>
      <c r="AHN70" s="497"/>
      <c r="AHO70" s="497"/>
      <c r="AHP70" s="497"/>
      <c r="AHQ70" s="497"/>
      <c r="AHR70" s="497"/>
      <c r="AHS70" s="497"/>
      <c r="AHT70" s="497"/>
      <c r="AHU70" s="497"/>
      <c r="AHV70" s="497"/>
      <c r="AHW70" s="497"/>
      <c r="AHX70" s="497"/>
      <c r="AHY70" s="497"/>
      <c r="AHZ70" s="497"/>
      <c r="AIA70" s="497"/>
      <c r="AIB70" s="497"/>
      <c r="AIC70" s="497"/>
      <c r="AID70" s="497"/>
      <c r="AIE70" s="497"/>
      <c r="AIF70" s="497"/>
      <c r="AIG70" s="497"/>
      <c r="AIH70" s="497"/>
      <c r="AII70" s="497"/>
      <c r="AIJ70" s="497"/>
      <c r="AIK70" s="497"/>
      <c r="AIL70" s="497"/>
      <c r="AIM70" s="497"/>
      <c r="AIN70" s="497"/>
      <c r="AIO70" s="497"/>
      <c r="AIP70" s="497"/>
      <c r="AIQ70" s="497"/>
      <c r="AIR70" s="497"/>
      <c r="AIS70" s="497"/>
      <c r="AIT70" s="497"/>
      <c r="AIU70" s="497"/>
      <c r="AIV70" s="497"/>
      <c r="AIW70" s="497"/>
      <c r="AIX70" s="497"/>
      <c r="AIY70" s="497"/>
      <c r="AIZ70" s="497"/>
      <c r="AJA70" s="497"/>
      <c r="AJB70" s="497"/>
      <c r="AJC70" s="497"/>
      <c r="AJD70" s="497"/>
      <c r="AJE70" s="497"/>
      <c r="AJF70" s="497"/>
      <c r="AJG70" s="497"/>
      <c r="AJH70" s="497"/>
      <c r="AJI70" s="497"/>
      <c r="AJJ70" s="497"/>
      <c r="AJK70" s="497"/>
      <c r="AJL70" s="497"/>
      <c r="AJM70" s="497"/>
      <c r="AJN70" s="497"/>
      <c r="AJO70" s="497"/>
      <c r="AJP70" s="497"/>
      <c r="AJQ70" s="497"/>
      <c r="AJR70" s="497"/>
      <c r="AJS70" s="497"/>
      <c r="AJT70" s="497"/>
      <c r="AJU70" s="497"/>
      <c r="AJV70" s="497"/>
      <c r="AJW70" s="497"/>
      <c r="AJX70" s="497"/>
      <c r="AJY70" s="497"/>
      <c r="AJZ70" s="497"/>
      <c r="AKA70" s="497"/>
      <c r="AKB70" s="497"/>
      <c r="AKC70" s="497"/>
      <c r="AKD70" s="497"/>
      <c r="AKE70" s="497"/>
      <c r="AKF70" s="497"/>
      <c r="AKG70" s="497"/>
      <c r="AKH70" s="497"/>
      <c r="AKI70" s="497"/>
      <c r="AKJ70" s="497"/>
      <c r="AKK70" s="497"/>
      <c r="AKL70" s="497"/>
      <c r="AKM70" s="497"/>
      <c r="AKN70" s="497"/>
      <c r="AKO70" s="497"/>
      <c r="AKP70" s="497"/>
      <c r="AKQ70" s="497"/>
      <c r="AKR70" s="497"/>
      <c r="AKS70" s="497"/>
      <c r="AKT70" s="497"/>
      <c r="AKU70" s="497"/>
      <c r="AKV70" s="497"/>
      <c r="AKW70" s="497"/>
      <c r="AKX70" s="497"/>
      <c r="AKY70" s="497"/>
      <c r="AKZ70" s="497"/>
      <c r="ALA70" s="497"/>
      <c r="ALB70" s="497"/>
      <c r="ALC70" s="497"/>
      <c r="ALD70" s="497"/>
      <c r="ALE70" s="497"/>
      <c r="ALF70" s="497"/>
      <c r="ALG70" s="497"/>
      <c r="ALH70" s="497"/>
      <c r="ALI70" s="497"/>
      <c r="ALJ70" s="497"/>
      <c r="ALK70" s="497"/>
      <c r="ALL70" s="497"/>
      <c r="ALM70" s="497"/>
      <c r="ALN70" s="497"/>
      <c r="ALO70" s="497"/>
      <c r="ALP70" s="497"/>
      <c r="ALQ70" s="497"/>
      <c r="ALR70" s="497"/>
      <c r="ALS70" s="497"/>
      <c r="ALT70" s="497"/>
      <c r="ALU70" s="497"/>
      <c r="ALV70" s="497"/>
      <c r="ALW70" s="497"/>
      <c r="ALX70" s="497"/>
      <c r="ALY70" s="497"/>
      <c r="ALZ70" s="497"/>
      <c r="AMA70" s="497"/>
      <c r="AMB70" s="497"/>
      <c r="AMC70" s="497"/>
      <c r="AMD70" s="497"/>
      <c r="AME70" s="497"/>
      <c r="AMF70" s="497"/>
      <c r="AMG70" s="497"/>
      <c r="AMH70" s="497"/>
      <c r="AMI70" s="497"/>
      <c r="AMJ70" s="497"/>
      <c r="AMK70" s="497"/>
      <c r="AML70" s="497"/>
      <c r="AMM70" s="497"/>
      <c r="AMN70" s="497"/>
      <c r="AMO70" s="497"/>
      <c r="AMP70" s="497"/>
      <c r="AMQ70" s="497"/>
      <c r="AMR70" s="497"/>
      <c r="AMS70" s="497"/>
      <c r="AMT70" s="497"/>
      <c r="AMU70" s="497"/>
      <c r="AMV70" s="497"/>
      <c r="AMW70" s="497"/>
      <c r="AMX70" s="497"/>
      <c r="AMY70" s="497"/>
      <c r="AMZ70" s="497"/>
      <c r="ANA70" s="497"/>
      <c r="ANB70" s="497"/>
      <c r="ANC70" s="497"/>
      <c r="AND70" s="497"/>
      <c r="ANE70" s="497"/>
      <c r="ANF70" s="497"/>
      <c r="ANG70" s="497"/>
      <c r="ANH70" s="497"/>
      <c r="ANI70" s="497"/>
      <c r="ANJ70" s="497"/>
      <c r="ANK70" s="497"/>
      <c r="ANL70" s="497"/>
      <c r="ANM70" s="497"/>
      <c r="ANN70" s="497"/>
      <c r="ANO70" s="497"/>
      <c r="ANP70" s="497"/>
      <c r="ANQ70" s="497"/>
      <c r="ANR70" s="497"/>
      <c r="ANS70" s="497"/>
      <c r="ANT70" s="497"/>
      <c r="ANU70" s="497"/>
      <c r="ANV70" s="497"/>
      <c r="ANW70" s="497"/>
      <c r="ANX70" s="497"/>
      <c r="ANY70" s="497"/>
      <c r="ANZ70" s="497"/>
      <c r="AOA70" s="497"/>
      <c r="AOB70" s="497"/>
      <c r="AOC70" s="497"/>
      <c r="AOD70" s="497"/>
      <c r="AOE70" s="497"/>
      <c r="AOF70" s="497"/>
      <c r="AOG70" s="497"/>
      <c r="AOH70" s="497"/>
      <c r="AOI70" s="497"/>
      <c r="AOJ70" s="497"/>
      <c r="AOK70" s="497"/>
      <c r="AOL70" s="497"/>
      <c r="AOM70" s="497"/>
      <c r="AON70" s="497"/>
      <c r="AOO70" s="497"/>
      <c r="AOP70" s="497"/>
      <c r="AOQ70" s="497"/>
      <c r="AOR70" s="497"/>
      <c r="AOS70" s="497"/>
      <c r="AOT70" s="497"/>
      <c r="AOU70" s="497"/>
      <c r="AOV70" s="497"/>
      <c r="AOW70" s="497"/>
      <c r="AOX70" s="497"/>
      <c r="AOY70" s="497"/>
      <c r="AOZ70" s="497"/>
      <c r="APA70" s="497"/>
      <c r="APB70" s="497"/>
      <c r="APC70" s="497"/>
      <c r="APD70" s="497"/>
      <c r="APE70" s="497"/>
      <c r="APF70" s="497"/>
      <c r="APG70" s="497"/>
      <c r="APH70" s="497"/>
      <c r="API70" s="497"/>
      <c r="APJ70" s="497"/>
      <c r="APK70" s="497"/>
      <c r="APL70" s="497"/>
      <c r="APM70" s="497"/>
      <c r="APN70" s="497"/>
      <c r="APO70" s="497"/>
      <c r="APP70" s="497"/>
      <c r="APQ70" s="497"/>
      <c r="APR70" s="497"/>
      <c r="APS70" s="497"/>
      <c r="APT70" s="497"/>
      <c r="APU70" s="497"/>
      <c r="APV70" s="497"/>
      <c r="APW70" s="497"/>
      <c r="APX70" s="497"/>
      <c r="APY70" s="497"/>
      <c r="APZ70" s="497"/>
      <c r="AQA70" s="497"/>
      <c r="AQB70" s="497"/>
      <c r="AQC70" s="497"/>
      <c r="AQD70" s="497"/>
      <c r="AQE70" s="497"/>
      <c r="AQF70" s="497"/>
      <c r="AQG70" s="497"/>
      <c r="AQH70" s="497"/>
      <c r="AQI70" s="497"/>
      <c r="AQJ70" s="497"/>
      <c r="AQK70" s="497"/>
      <c r="AQL70" s="497"/>
      <c r="AQM70" s="497"/>
      <c r="AQN70" s="497"/>
      <c r="AQO70" s="497"/>
      <c r="AQP70" s="497"/>
      <c r="AQQ70" s="497"/>
      <c r="AQR70" s="497"/>
      <c r="AQS70" s="497"/>
      <c r="AQT70" s="497"/>
      <c r="AQU70" s="497"/>
      <c r="AQV70" s="497"/>
      <c r="AQW70" s="497"/>
      <c r="AQX70" s="497"/>
      <c r="AQY70" s="497"/>
      <c r="AQZ70" s="497"/>
      <c r="ARA70" s="497"/>
      <c r="ARB70" s="497"/>
      <c r="ARC70" s="497"/>
      <c r="ARD70" s="497"/>
      <c r="ARE70" s="497"/>
      <c r="ARF70" s="497"/>
      <c r="ARG70" s="497"/>
      <c r="ARH70" s="497"/>
      <c r="ARI70" s="497"/>
      <c r="ARJ70" s="497"/>
      <c r="ARK70" s="497"/>
      <c r="ARL70" s="497"/>
      <c r="ARM70" s="497"/>
      <c r="ARN70" s="497"/>
      <c r="ARO70" s="497"/>
      <c r="ARP70" s="497"/>
      <c r="ARQ70" s="497"/>
      <c r="ARR70" s="497"/>
      <c r="ARS70" s="497"/>
      <c r="ART70" s="497"/>
      <c r="ARU70" s="497"/>
      <c r="ARV70" s="497"/>
      <c r="ARW70" s="497"/>
      <c r="ARX70" s="497"/>
      <c r="ARY70" s="497"/>
      <c r="ARZ70" s="497"/>
      <c r="ASA70" s="497"/>
      <c r="ASB70" s="497"/>
      <c r="ASC70" s="497"/>
      <c r="ASD70" s="497"/>
      <c r="ASE70" s="497"/>
      <c r="ASF70" s="497"/>
      <c r="ASG70" s="497"/>
      <c r="ASH70" s="497"/>
      <c r="ASI70" s="497"/>
      <c r="ASJ70" s="497"/>
      <c r="ASK70" s="497"/>
      <c r="ASL70" s="497"/>
      <c r="ASM70" s="497"/>
      <c r="ASN70" s="497"/>
      <c r="ASO70" s="497"/>
      <c r="ASP70" s="497"/>
      <c r="ASQ70" s="497"/>
      <c r="ASR70" s="497"/>
      <c r="ASS70" s="497"/>
      <c r="AST70" s="497"/>
      <c r="ASU70" s="497"/>
      <c r="ASV70" s="497"/>
      <c r="ASW70" s="497"/>
      <c r="ASX70" s="497"/>
      <c r="ASY70" s="497"/>
      <c r="ASZ70" s="497"/>
      <c r="ATA70" s="497"/>
      <c r="ATB70" s="497"/>
      <c r="ATC70" s="497"/>
      <c r="ATD70" s="497"/>
      <c r="ATE70" s="497"/>
      <c r="ATF70" s="497"/>
      <c r="ATG70" s="497"/>
      <c r="ATH70" s="497"/>
      <c r="ATI70" s="497"/>
      <c r="ATJ70" s="497"/>
      <c r="ATK70" s="497"/>
      <c r="ATL70" s="497"/>
      <c r="ATM70" s="497"/>
      <c r="ATN70" s="497"/>
      <c r="ATO70" s="497"/>
      <c r="ATP70" s="497"/>
      <c r="ATQ70" s="497"/>
      <c r="ATR70" s="497"/>
      <c r="ATS70" s="497"/>
      <c r="ATT70" s="497"/>
      <c r="ATU70" s="497"/>
      <c r="ATV70" s="497"/>
      <c r="ATW70" s="497"/>
      <c r="ATX70" s="497"/>
      <c r="ATY70" s="497"/>
      <c r="ATZ70" s="497"/>
      <c r="AUA70" s="497"/>
      <c r="AUB70" s="497"/>
      <c r="AUC70" s="497"/>
      <c r="AUD70" s="497"/>
      <c r="AUE70" s="497"/>
      <c r="AUF70" s="497"/>
      <c r="AUG70" s="497"/>
      <c r="AUH70" s="497"/>
      <c r="AUI70" s="497"/>
      <c r="AUJ70" s="497"/>
      <c r="AUK70" s="497"/>
      <c r="AUL70" s="497"/>
      <c r="AUM70" s="497"/>
      <c r="AUN70" s="497"/>
      <c r="AUO70" s="497"/>
      <c r="AUP70" s="497"/>
      <c r="AUQ70" s="497"/>
      <c r="AUR70" s="497"/>
      <c r="AUS70" s="497"/>
      <c r="AUT70" s="497"/>
      <c r="AUU70" s="497"/>
      <c r="AUV70" s="497"/>
      <c r="AUW70" s="497"/>
      <c r="AUX70" s="497"/>
      <c r="AUY70" s="497"/>
      <c r="AUZ70" s="497"/>
      <c r="AVA70" s="497"/>
      <c r="AVB70" s="497"/>
      <c r="AVC70" s="497"/>
      <c r="AVD70" s="497"/>
      <c r="AVE70" s="497"/>
      <c r="AVF70" s="497"/>
      <c r="AVG70" s="497"/>
      <c r="AVH70" s="497"/>
      <c r="AVI70" s="497"/>
      <c r="AVJ70" s="497"/>
      <c r="AVK70" s="497"/>
      <c r="AVL70" s="497"/>
      <c r="AVM70" s="497"/>
      <c r="AVN70" s="497"/>
      <c r="AVO70" s="497"/>
      <c r="AVP70" s="497"/>
      <c r="AVQ70" s="497"/>
      <c r="AVR70" s="497"/>
      <c r="AVS70" s="497"/>
      <c r="AVT70" s="497"/>
      <c r="AVU70" s="497"/>
      <c r="AVV70" s="497"/>
      <c r="AVW70" s="497"/>
      <c r="AVX70" s="497"/>
      <c r="AVY70" s="497"/>
      <c r="AVZ70" s="497"/>
      <c r="AWA70" s="497"/>
      <c r="AWB70" s="497"/>
      <c r="AWC70" s="497"/>
      <c r="AWD70" s="497"/>
      <c r="AWE70" s="497"/>
      <c r="AWF70" s="497"/>
      <c r="AWG70" s="497"/>
      <c r="AWH70" s="497"/>
      <c r="AWI70" s="497"/>
      <c r="AWJ70" s="497"/>
      <c r="AWK70" s="497"/>
      <c r="AWL70" s="497"/>
      <c r="AWM70" s="497"/>
      <c r="AWN70" s="497"/>
      <c r="AWO70" s="497"/>
      <c r="AWP70" s="497"/>
      <c r="AWQ70" s="497"/>
      <c r="AWR70" s="497"/>
      <c r="AWS70" s="497"/>
      <c r="AWT70" s="497"/>
      <c r="AWU70" s="497"/>
      <c r="AWV70" s="497"/>
      <c r="AWW70" s="497"/>
      <c r="AWX70" s="497"/>
      <c r="AWY70" s="497"/>
      <c r="AWZ70" s="497"/>
      <c r="AXA70" s="497"/>
      <c r="AXB70" s="497"/>
      <c r="AXC70" s="497"/>
      <c r="AXD70" s="497"/>
      <c r="AXE70" s="497"/>
      <c r="AXF70" s="497"/>
      <c r="AXG70" s="497"/>
      <c r="AXH70" s="497"/>
      <c r="AXI70" s="497"/>
      <c r="AXJ70" s="497"/>
      <c r="AXK70" s="497"/>
      <c r="AXL70" s="497"/>
      <c r="AXM70" s="497"/>
      <c r="AXN70" s="497"/>
      <c r="AXO70" s="497"/>
      <c r="AXP70" s="497"/>
      <c r="AXQ70" s="497"/>
      <c r="AXR70" s="497"/>
      <c r="AXS70" s="497"/>
      <c r="AXT70" s="497"/>
      <c r="AXU70" s="497"/>
      <c r="AXV70" s="497"/>
      <c r="AXW70" s="497"/>
      <c r="AXX70" s="497"/>
      <c r="AXY70" s="497"/>
      <c r="AXZ70" s="497"/>
      <c r="AYA70" s="497"/>
      <c r="AYB70" s="497"/>
      <c r="AYC70" s="497"/>
      <c r="AYD70" s="497"/>
      <c r="AYE70" s="497"/>
      <c r="AYF70" s="497"/>
      <c r="AYG70" s="497"/>
      <c r="AYH70" s="497"/>
      <c r="AYI70" s="497"/>
      <c r="AYJ70" s="497"/>
      <c r="AYK70" s="497"/>
      <c r="AYL70" s="497"/>
      <c r="AYM70" s="497"/>
      <c r="AYN70" s="497"/>
      <c r="AYO70" s="497"/>
      <c r="AYP70" s="497"/>
      <c r="AYQ70" s="497"/>
      <c r="AYR70" s="497"/>
      <c r="AYS70" s="497"/>
      <c r="AYT70" s="497"/>
      <c r="AYU70" s="497"/>
      <c r="AYV70" s="497"/>
      <c r="AYW70" s="497"/>
      <c r="AYX70" s="497"/>
      <c r="AYY70" s="497"/>
      <c r="AYZ70" s="497"/>
      <c r="AZA70" s="497"/>
      <c r="AZB70" s="497"/>
      <c r="AZC70" s="497"/>
      <c r="AZD70" s="497"/>
      <c r="AZE70" s="497"/>
      <c r="AZF70" s="497"/>
      <c r="AZG70" s="497"/>
      <c r="AZH70" s="497"/>
      <c r="AZI70" s="497"/>
      <c r="AZJ70" s="497"/>
      <c r="AZK70" s="497"/>
      <c r="AZL70" s="497"/>
      <c r="AZM70" s="497"/>
      <c r="AZN70" s="497"/>
      <c r="AZO70" s="497"/>
      <c r="AZP70" s="497"/>
      <c r="AZQ70" s="497"/>
      <c r="AZR70" s="497"/>
      <c r="AZS70" s="497"/>
      <c r="AZT70" s="497"/>
      <c r="AZU70" s="497"/>
      <c r="AZV70" s="497"/>
      <c r="AZW70" s="497"/>
      <c r="AZX70" s="497"/>
      <c r="AZY70" s="497"/>
      <c r="AZZ70" s="497"/>
      <c r="BAA70" s="497"/>
      <c r="BAB70" s="497"/>
      <c r="BAC70" s="497"/>
      <c r="BAD70" s="497"/>
      <c r="BAE70" s="497"/>
      <c r="BAF70" s="497"/>
      <c r="BAG70" s="497"/>
      <c r="BAH70" s="497"/>
      <c r="BAI70" s="497"/>
      <c r="BAJ70" s="497"/>
      <c r="BAK70" s="497"/>
      <c r="BAL70" s="497"/>
      <c r="BAM70" s="497"/>
      <c r="BAN70" s="497"/>
      <c r="BAO70" s="497"/>
      <c r="BAP70" s="497"/>
      <c r="BAQ70" s="497"/>
      <c r="BAR70" s="497"/>
      <c r="BAS70" s="497"/>
      <c r="BAT70" s="497"/>
      <c r="BAU70" s="497"/>
      <c r="BAV70" s="497"/>
      <c r="BAW70" s="497"/>
      <c r="BAX70" s="497"/>
      <c r="BAY70" s="497"/>
      <c r="BAZ70" s="497"/>
      <c r="BBA70" s="497"/>
      <c r="BBB70" s="497"/>
      <c r="BBC70" s="497"/>
      <c r="BBD70" s="497"/>
      <c r="BBE70" s="497"/>
      <c r="BBF70" s="497"/>
      <c r="BBG70" s="497"/>
      <c r="BBH70" s="497"/>
      <c r="BBI70" s="497"/>
      <c r="BBJ70" s="497"/>
      <c r="BBK70" s="497"/>
      <c r="BBL70" s="497"/>
      <c r="BBM70" s="497"/>
      <c r="BBN70" s="497"/>
      <c r="BBO70" s="497"/>
      <c r="BBP70" s="497"/>
      <c r="BBQ70" s="497"/>
      <c r="BBR70" s="497"/>
      <c r="BBS70" s="497"/>
      <c r="BBT70" s="497"/>
      <c r="BBU70" s="497"/>
      <c r="BBV70" s="497"/>
      <c r="BBW70" s="497"/>
      <c r="BBX70" s="497"/>
      <c r="BBY70" s="497"/>
      <c r="BBZ70" s="497"/>
      <c r="BCA70" s="497"/>
      <c r="BCB70" s="497"/>
      <c r="BCC70" s="497"/>
      <c r="BCD70" s="497"/>
      <c r="BCE70" s="497"/>
      <c r="BCF70" s="497"/>
      <c r="BCG70" s="497"/>
      <c r="BCH70" s="497"/>
      <c r="BCI70" s="497"/>
      <c r="BCJ70" s="497"/>
      <c r="BCK70" s="497"/>
      <c r="BCL70" s="497"/>
      <c r="BCM70" s="497"/>
      <c r="BCN70" s="497"/>
      <c r="BCO70" s="497"/>
      <c r="BCP70" s="497"/>
      <c r="BCQ70" s="497"/>
      <c r="BCR70" s="497"/>
      <c r="BCS70" s="497"/>
      <c r="BCT70" s="497"/>
      <c r="BCU70" s="497"/>
      <c r="BCV70" s="497"/>
      <c r="BCW70" s="497"/>
      <c r="BCX70" s="497"/>
      <c r="BCY70" s="497"/>
      <c r="BCZ70" s="497"/>
      <c r="BDA70" s="497"/>
      <c r="BDB70" s="497"/>
      <c r="BDC70" s="497"/>
      <c r="BDD70" s="497"/>
      <c r="BDE70" s="497"/>
      <c r="BDF70" s="497"/>
      <c r="BDG70" s="497"/>
      <c r="BDH70" s="497"/>
      <c r="BDI70" s="497"/>
      <c r="BDJ70" s="497"/>
      <c r="BDK70" s="497"/>
      <c r="BDL70" s="497"/>
      <c r="BDM70" s="497"/>
      <c r="BDN70" s="497"/>
      <c r="BDO70" s="497"/>
      <c r="BDP70" s="497"/>
      <c r="BDQ70" s="497"/>
      <c r="BDR70" s="497"/>
      <c r="BDS70" s="497"/>
      <c r="BDT70" s="497"/>
      <c r="BDU70" s="497"/>
      <c r="BDV70" s="497"/>
      <c r="BDW70" s="497"/>
      <c r="BDX70" s="497"/>
      <c r="BDY70" s="497"/>
      <c r="BDZ70" s="497"/>
      <c r="BEA70" s="497"/>
      <c r="BEB70" s="497"/>
      <c r="BEC70" s="497"/>
      <c r="BED70" s="497"/>
      <c r="BEE70" s="497"/>
      <c r="BEF70" s="497"/>
      <c r="BEG70" s="497"/>
      <c r="BEH70" s="497"/>
      <c r="BEI70" s="497"/>
      <c r="BEJ70" s="497"/>
      <c r="BEK70" s="497"/>
      <c r="BEL70" s="497"/>
      <c r="BEM70" s="497"/>
      <c r="BEN70" s="497"/>
      <c r="BEO70" s="497"/>
      <c r="BEP70" s="497"/>
      <c r="BEQ70" s="497"/>
      <c r="BER70" s="497"/>
      <c r="BES70" s="497"/>
      <c r="BET70" s="497"/>
      <c r="BEU70" s="497"/>
      <c r="BEV70" s="497"/>
      <c r="BEW70" s="497"/>
      <c r="BEX70" s="497"/>
      <c r="BEY70" s="497"/>
      <c r="BEZ70" s="497"/>
      <c r="BFA70" s="497"/>
      <c r="BFB70" s="497"/>
      <c r="BFC70" s="497"/>
      <c r="BFD70" s="497"/>
      <c r="BFE70" s="497"/>
      <c r="BFF70" s="497"/>
      <c r="BFG70" s="497"/>
      <c r="BFH70" s="497"/>
      <c r="BFI70" s="497"/>
      <c r="BFJ70" s="497"/>
      <c r="BFK70" s="497"/>
      <c r="BFL70" s="497"/>
      <c r="BFM70" s="497"/>
      <c r="BFN70" s="497"/>
      <c r="BFO70" s="497"/>
      <c r="BFP70" s="497"/>
      <c r="BFQ70" s="497"/>
      <c r="BFR70" s="497"/>
      <c r="BFS70" s="497"/>
      <c r="BFT70" s="497"/>
      <c r="BFU70" s="497"/>
      <c r="BFV70" s="497"/>
      <c r="BFW70" s="497"/>
      <c r="BFX70" s="497"/>
      <c r="BFY70" s="497"/>
      <c r="BFZ70" s="497"/>
      <c r="BGA70" s="497"/>
      <c r="BGB70" s="497"/>
      <c r="BGC70" s="497"/>
      <c r="BGD70" s="497"/>
      <c r="BGE70" s="497"/>
      <c r="BGF70" s="497"/>
      <c r="BGG70" s="497"/>
      <c r="BGH70" s="497"/>
      <c r="BGI70" s="497"/>
      <c r="BGJ70" s="497"/>
      <c r="BGK70" s="497"/>
      <c r="BGL70" s="497"/>
      <c r="BGM70" s="497"/>
      <c r="BGN70" s="497"/>
      <c r="BGO70" s="497"/>
      <c r="BGP70" s="497"/>
      <c r="BGQ70" s="497"/>
      <c r="BGR70" s="497"/>
      <c r="BGS70" s="497"/>
      <c r="BGT70" s="497"/>
      <c r="BGU70" s="497"/>
      <c r="BGV70" s="497"/>
      <c r="BGW70" s="497"/>
      <c r="BGX70" s="497"/>
      <c r="BGY70" s="497"/>
      <c r="BGZ70" s="497"/>
      <c r="BHA70" s="497"/>
      <c r="BHB70" s="497"/>
      <c r="BHC70" s="497"/>
      <c r="BHD70" s="497"/>
      <c r="BHE70" s="497"/>
      <c r="BHF70" s="497"/>
      <c r="BHG70" s="497"/>
      <c r="BHH70" s="497"/>
      <c r="BHI70" s="497"/>
      <c r="BHJ70" s="497"/>
      <c r="BHK70" s="497"/>
      <c r="BHL70" s="497"/>
      <c r="BHM70" s="497"/>
      <c r="BHN70" s="497"/>
      <c r="BHO70" s="497"/>
      <c r="BHP70" s="497"/>
      <c r="BHQ70" s="497"/>
      <c r="BHR70" s="497"/>
      <c r="BHS70" s="497"/>
      <c r="BHT70" s="497"/>
      <c r="BHU70" s="497"/>
      <c r="BHV70" s="497"/>
      <c r="BHW70" s="497"/>
      <c r="BHX70" s="497"/>
      <c r="BHY70" s="497"/>
      <c r="BHZ70" s="497"/>
      <c r="BIA70" s="497"/>
      <c r="BIB70" s="497"/>
      <c r="BIC70" s="497"/>
      <c r="BID70" s="497"/>
      <c r="BIE70" s="497"/>
      <c r="BIF70" s="497"/>
      <c r="BIG70" s="497"/>
      <c r="BIH70" s="497"/>
      <c r="BII70" s="497"/>
      <c r="BIJ70" s="497"/>
      <c r="BIK70" s="497"/>
      <c r="BIL70" s="497"/>
      <c r="BIM70" s="497"/>
      <c r="BIN70" s="497"/>
      <c r="BIO70" s="497"/>
      <c r="BIP70" s="497"/>
      <c r="BIQ70" s="497"/>
      <c r="BIR70" s="497"/>
      <c r="BIS70" s="497"/>
      <c r="BIT70" s="497"/>
      <c r="BIU70" s="497"/>
      <c r="BIV70" s="497"/>
      <c r="BIW70" s="497"/>
      <c r="BIX70" s="497"/>
      <c r="BIY70" s="497"/>
      <c r="BIZ70" s="497"/>
      <c r="BJA70" s="497"/>
      <c r="BJB70" s="497"/>
      <c r="BJC70" s="497"/>
      <c r="BJD70" s="497"/>
      <c r="BJE70" s="497"/>
      <c r="BJF70" s="497"/>
      <c r="BJG70" s="497"/>
      <c r="BJH70" s="497"/>
      <c r="BJI70" s="497"/>
      <c r="BJJ70" s="497"/>
      <c r="BJK70" s="497"/>
      <c r="BJL70" s="497"/>
      <c r="BJM70" s="497"/>
      <c r="BJN70" s="497"/>
      <c r="BJO70" s="497"/>
      <c r="BJP70" s="497"/>
      <c r="BJQ70" s="497"/>
      <c r="BJR70" s="497"/>
      <c r="BJS70" s="497"/>
      <c r="BJT70" s="497"/>
      <c r="BJU70" s="497"/>
      <c r="BJV70" s="497"/>
      <c r="BJW70" s="497"/>
      <c r="BJX70" s="497"/>
      <c r="BJY70" s="497"/>
      <c r="BJZ70" s="497"/>
      <c r="BKA70" s="497"/>
      <c r="BKB70" s="497"/>
      <c r="BKC70" s="497"/>
      <c r="BKD70" s="497"/>
      <c r="BKE70" s="497"/>
      <c r="BKF70" s="497"/>
      <c r="BKG70" s="497"/>
      <c r="BKH70" s="497"/>
      <c r="BKI70" s="497"/>
      <c r="BKJ70" s="497"/>
      <c r="BKK70" s="497"/>
      <c r="BKL70" s="497"/>
      <c r="BKM70" s="497"/>
      <c r="BKN70" s="497"/>
      <c r="BKO70" s="497"/>
      <c r="BKP70" s="497"/>
      <c r="BKQ70" s="497"/>
      <c r="BKR70" s="497"/>
      <c r="BKS70" s="497"/>
      <c r="BKT70" s="497"/>
      <c r="BKU70" s="497"/>
      <c r="BKV70" s="497"/>
      <c r="BKW70" s="497"/>
      <c r="BKX70" s="497"/>
      <c r="BKY70" s="497"/>
      <c r="BKZ70" s="497"/>
      <c r="BLA70" s="497"/>
      <c r="BLB70" s="497"/>
      <c r="BLC70" s="497"/>
      <c r="BLD70" s="497"/>
      <c r="BLE70" s="497"/>
      <c r="BLF70" s="497"/>
      <c r="BLG70" s="497"/>
      <c r="BLH70" s="497"/>
      <c r="BLI70" s="497"/>
      <c r="BLJ70" s="497"/>
      <c r="BLK70" s="497"/>
      <c r="BLL70" s="497"/>
      <c r="BLM70" s="497"/>
      <c r="BLN70" s="497"/>
      <c r="BLO70" s="497"/>
      <c r="BLP70" s="497"/>
      <c r="BLQ70" s="497"/>
      <c r="BLR70" s="497"/>
      <c r="BLS70" s="497"/>
      <c r="BLT70" s="497"/>
      <c r="BLU70" s="497"/>
      <c r="BLV70" s="497"/>
      <c r="BLW70" s="497"/>
      <c r="BLX70" s="497"/>
      <c r="BLY70" s="497"/>
      <c r="BLZ70" s="497"/>
      <c r="BMA70" s="497"/>
      <c r="BMB70" s="497"/>
      <c r="BMC70" s="497"/>
      <c r="BMD70" s="497"/>
      <c r="BME70" s="497"/>
      <c r="BMF70" s="497"/>
      <c r="BMG70" s="497"/>
      <c r="BMH70" s="497"/>
      <c r="BMI70" s="497"/>
      <c r="BMJ70" s="497"/>
      <c r="BMK70" s="497"/>
      <c r="BML70" s="497"/>
      <c r="BMM70" s="497"/>
      <c r="BMN70" s="497"/>
      <c r="BMO70" s="497"/>
      <c r="BMP70" s="497"/>
      <c r="BMQ70" s="497"/>
      <c r="BMR70" s="497"/>
      <c r="BMS70" s="497"/>
      <c r="BMT70" s="497"/>
      <c r="BMU70" s="497"/>
      <c r="BMV70" s="497"/>
      <c r="BMW70" s="497"/>
      <c r="BMX70" s="497"/>
      <c r="BMY70" s="497"/>
      <c r="BMZ70" s="497"/>
      <c r="BNA70" s="497"/>
      <c r="BNB70" s="497"/>
      <c r="BNC70" s="497"/>
      <c r="BND70" s="497"/>
      <c r="BNE70" s="497"/>
      <c r="BNF70" s="497"/>
      <c r="BNG70" s="497"/>
      <c r="BNH70" s="497"/>
      <c r="BNI70" s="497"/>
      <c r="BNJ70" s="497"/>
      <c r="BNK70" s="497"/>
      <c r="BNL70" s="497"/>
      <c r="BNM70" s="497"/>
      <c r="BNN70" s="497"/>
      <c r="BNO70" s="497"/>
      <c r="BNP70" s="497"/>
      <c r="BNQ70" s="497"/>
      <c r="BNR70" s="497"/>
      <c r="BNS70" s="497"/>
      <c r="BNT70" s="497"/>
      <c r="BNU70" s="497"/>
      <c r="BNV70" s="497"/>
      <c r="BNW70" s="497"/>
      <c r="BNX70" s="497"/>
      <c r="BNY70" s="497"/>
      <c r="BNZ70" s="497"/>
      <c r="BOA70" s="497"/>
      <c r="BOB70" s="497"/>
      <c r="BOC70" s="497"/>
      <c r="BOD70" s="497"/>
      <c r="BOE70" s="497"/>
      <c r="BOF70" s="497"/>
      <c r="BOG70" s="497"/>
      <c r="BOH70" s="497"/>
      <c r="BOI70" s="497"/>
      <c r="BOJ70" s="497"/>
      <c r="BOK70" s="497"/>
      <c r="BOL70" s="497"/>
      <c r="BOM70" s="497"/>
      <c r="BON70" s="497"/>
      <c r="BOO70" s="497"/>
      <c r="BOP70" s="497"/>
      <c r="BOQ70" s="497"/>
      <c r="BOR70" s="497"/>
      <c r="BOS70" s="497"/>
      <c r="BOT70" s="497"/>
      <c r="BOU70" s="497"/>
      <c r="BOV70" s="497"/>
      <c r="BOW70" s="497"/>
      <c r="BOX70" s="497"/>
      <c r="BOY70" s="497"/>
      <c r="BOZ70" s="497"/>
      <c r="BPA70" s="497"/>
      <c r="BPB70" s="497"/>
      <c r="BPC70" s="497"/>
      <c r="BPD70" s="497"/>
      <c r="BPE70" s="497"/>
      <c r="BPF70" s="497"/>
      <c r="BPG70" s="497"/>
      <c r="BPH70" s="497"/>
      <c r="BPI70" s="497"/>
      <c r="BPJ70" s="497"/>
      <c r="BPK70" s="497"/>
      <c r="BPL70" s="497"/>
      <c r="BPM70" s="497"/>
      <c r="BPN70" s="497"/>
      <c r="BPO70" s="497"/>
      <c r="BPP70" s="497"/>
      <c r="BPQ70" s="497"/>
      <c r="BPR70" s="497"/>
      <c r="BPS70" s="497"/>
      <c r="BPT70" s="497"/>
      <c r="BPU70" s="497"/>
      <c r="BPV70" s="497"/>
      <c r="BPW70" s="497"/>
      <c r="BPX70" s="497"/>
      <c r="BPY70" s="497"/>
      <c r="BPZ70" s="497"/>
      <c r="BQA70" s="497"/>
      <c r="BQB70" s="497"/>
      <c r="BQC70" s="497"/>
      <c r="BQD70" s="497"/>
      <c r="BQE70" s="497"/>
      <c r="BQF70" s="497"/>
      <c r="BQG70" s="497"/>
      <c r="BQH70" s="497"/>
      <c r="BQI70" s="497"/>
      <c r="BQJ70" s="497"/>
      <c r="BQK70" s="497"/>
      <c r="BQL70" s="497"/>
      <c r="BQM70" s="497"/>
      <c r="BQN70" s="497"/>
      <c r="BQO70" s="497"/>
      <c r="BQP70" s="497"/>
      <c r="BQQ70" s="497"/>
      <c r="BQR70" s="497"/>
      <c r="BQS70" s="497"/>
      <c r="BQT70" s="497"/>
      <c r="BQU70" s="497"/>
      <c r="BQV70" s="497"/>
      <c r="BQW70" s="497"/>
      <c r="BQX70" s="497"/>
      <c r="BQY70" s="497"/>
      <c r="BQZ70" s="497"/>
      <c r="BRA70" s="497"/>
      <c r="BRB70" s="497"/>
      <c r="BRC70" s="497"/>
      <c r="BRD70" s="497"/>
      <c r="BRE70" s="497"/>
      <c r="BRF70" s="497"/>
      <c r="BRG70" s="497"/>
      <c r="BRH70" s="497"/>
      <c r="BRI70" s="497"/>
      <c r="BRJ70" s="497"/>
      <c r="BRK70" s="497"/>
      <c r="BRL70" s="497"/>
      <c r="BRM70" s="497"/>
      <c r="BRN70" s="497"/>
      <c r="BRO70" s="497"/>
      <c r="BRP70" s="497"/>
      <c r="BRQ70" s="497"/>
      <c r="BRR70" s="497"/>
      <c r="BRS70" s="497"/>
      <c r="BRT70" s="497"/>
      <c r="BRU70" s="497"/>
      <c r="BRV70" s="497"/>
      <c r="BRW70" s="497"/>
      <c r="BRX70" s="497"/>
      <c r="BRY70" s="497"/>
      <c r="BRZ70" s="497"/>
      <c r="BSA70" s="497"/>
      <c r="BSB70" s="497"/>
      <c r="BSC70" s="497"/>
      <c r="BSD70" s="497"/>
      <c r="BSE70" s="497"/>
      <c r="BSF70" s="497"/>
      <c r="BSG70" s="497"/>
      <c r="BSH70" s="497"/>
      <c r="BSI70" s="497"/>
      <c r="BSJ70" s="497"/>
      <c r="BSK70" s="497"/>
      <c r="BSL70" s="497"/>
      <c r="BSM70" s="497"/>
      <c r="BSN70" s="497"/>
      <c r="BSO70" s="497"/>
      <c r="BSP70" s="497"/>
      <c r="BSQ70" s="497"/>
      <c r="BSR70" s="497"/>
      <c r="BSS70" s="497"/>
      <c r="BST70" s="497"/>
      <c r="BSU70" s="497"/>
      <c r="BSV70" s="497"/>
      <c r="BSW70" s="497"/>
      <c r="BSX70" s="497"/>
      <c r="BSY70" s="497"/>
      <c r="BSZ70" s="497"/>
      <c r="BTA70" s="497"/>
      <c r="BTB70" s="497"/>
      <c r="BTC70" s="497"/>
      <c r="BTD70" s="497"/>
      <c r="BTE70" s="497"/>
      <c r="BTF70" s="497"/>
      <c r="BTG70" s="497"/>
      <c r="BTH70" s="497"/>
      <c r="BTI70" s="497"/>
      <c r="BTJ70" s="497"/>
      <c r="BTK70" s="497"/>
      <c r="BTL70" s="497"/>
      <c r="BTM70" s="497"/>
      <c r="BTN70" s="497"/>
      <c r="BTO70" s="497"/>
      <c r="BTP70" s="497"/>
      <c r="BTQ70" s="497"/>
      <c r="BTR70" s="497"/>
      <c r="BTS70" s="497"/>
      <c r="BTT70" s="497"/>
      <c r="BTU70" s="497"/>
      <c r="BTV70" s="497"/>
      <c r="BTW70" s="497"/>
      <c r="BTX70" s="497"/>
      <c r="BTY70" s="497"/>
      <c r="BTZ70" s="497"/>
      <c r="BUA70" s="497"/>
      <c r="BUB70" s="497"/>
      <c r="BUC70" s="497"/>
      <c r="BUD70" s="497"/>
      <c r="BUE70" s="497"/>
      <c r="BUF70" s="497"/>
      <c r="BUG70" s="497"/>
      <c r="BUH70" s="497"/>
      <c r="BUI70" s="497"/>
      <c r="BUJ70" s="497"/>
      <c r="BUK70" s="497"/>
      <c r="BUL70" s="497"/>
      <c r="BUM70" s="497"/>
      <c r="BUN70" s="497"/>
      <c r="BUO70" s="497"/>
      <c r="BUP70" s="497"/>
      <c r="BUQ70" s="497"/>
      <c r="BUR70" s="497"/>
      <c r="BUS70" s="497"/>
      <c r="BUT70" s="497"/>
      <c r="BUU70" s="497"/>
      <c r="BUV70" s="497"/>
      <c r="BUW70" s="497"/>
      <c r="BUX70" s="497"/>
      <c r="BUY70" s="497"/>
      <c r="BUZ70" s="497"/>
      <c r="BVA70" s="497"/>
      <c r="BVB70" s="497"/>
      <c r="BVC70" s="497"/>
      <c r="BVD70" s="497"/>
      <c r="BVE70" s="497"/>
      <c r="BVF70" s="497"/>
      <c r="BVG70" s="497"/>
      <c r="BVH70" s="497"/>
      <c r="BVI70" s="497"/>
      <c r="BVJ70" s="497"/>
      <c r="BVK70" s="497"/>
      <c r="BVL70" s="497"/>
      <c r="BVM70" s="497"/>
      <c r="BVN70" s="497"/>
      <c r="BVO70" s="497"/>
      <c r="BVP70" s="497"/>
      <c r="BVQ70" s="497"/>
      <c r="BVR70" s="497"/>
      <c r="BVS70" s="497"/>
      <c r="BVT70" s="497"/>
      <c r="BVU70" s="497"/>
      <c r="BVV70" s="497"/>
      <c r="BVW70" s="497"/>
      <c r="BVX70" s="497"/>
      <c r="BVY70" s="497"/>
      <c r="BVZ70" s="497"/>
      <c r="BWA70" s="497"/>
      <c r="BWB70" s="497"/>
      <c r="BWC70" s="497"/>
      <c r="BWD70" s="497"/>
      <c r="BWE70" s="497"/>
      <c r="BWF70" s="497"/>
      <c r="BWG70" s="497"/>
      <c r="BWH70" s="497"/>
      <c r="BWI70" s="497"/>
      <c r="BWJ70" s="497"/>
      <c r="BWK70" s="497"/>
      <c r="BWL70" s="497"/>
      <c r="BWM70" s="497"/>
      <c r="BWN70" s="497"/>
      <c r="BWO70" s="497"/>
      <c r="BWP70" s="497"/>
      <c r="BWQ70" s="497"/>
      <c r="BWR70" s="497"/>
      <c r="BWS70" s="497"/>
      <c r="BWT70" s="497"/>
      <c r="BWU70" s="497"/>
      <c r="BWV70" s="497"/>
      <c r="BWW70" s="497"/>
      <c r="BWX70" s="497"/>
      <c r="BWY70" s="497"/>
      <c r="BWZ70" s="497"/>
      <c r="BXA70" s="497"/>
      <c r="BXB70" s="497"/>
      <c r="BXC70" s="497"/>
      <c r="BXD70" s="497"/>
      <c r="BXE70" s="497"/>
      <c r="BXF70" s="497"/>
      <c r="BXG70" s="497"/>
      <c r="BXH70" s="497"/>
      <c r="BXI70" s="497"/>
      <c r="BXJ70" s="497"/>
      <c r="BXK70" s="497"/>
      <c r="BXL70" s="497"/>
      <c r="BXM70" s="497"/>
      <c r="BXN70" s="497"/>
      <c r="BXO70" s="497"/>
      <c r="BXP70" s="497"/>
      <c r="BXQ70" s="497"/>
      <c r="BXR70" s="497"/>
      <c r="BXS70" s="497"/>
      <c r="BXT70" s="497"/>
      <c r="BXU70" s="497"/>
      <c r="BXV70" s="497"/>
      <c r="BXW70" s="497"/>
      <c r="BXX70" s="497"/>
      <c r="BXY70" s="497"/>
      <c r="BXZ70" s="497"/>
      <c r="BYA70" s="497"/>
      <c r="BYB70" s="497"/>
      <c r="BYC70" s="497"/>
      <c r="BYD70" s="497"/>
      <c r="BYE70" s="497"/>
      <c r="BYF70" s="497"/>
      <c r="BYG70" s="497"/>
      <c r="BYH70" s="497"/>
      <c r="BYI70" s="497"/>
      <c r="BYJ70" s="497"/>
      <c r="BYK70" s="497"/>
      <c r="BYL70" s="497"/>
      <c r="BYM70" s="497"/>
      <c r="BYN70" s="497"/>
      <c r="BYO70" s="497"/>
      <c r="BYP70" s="497"/>
      <c r="BYQ70" s="497"/>
      <c r="BYR70" s="497"/>
      <c r="BYS70" s="497"/>
      <c r="BYT70" s="497"/>
      <c r="BYU70" s="497"/>
      <c r="BYV70" s="497"/>
      <c r="BYW70" s="497"/>
      <c r="BYX70" s="497"/>
      <c r="BYY70" s="497"/>
      <c r="BYZ70" s="497"/>
      <c r="BZA70" s="497"/>
      <c r="BZB70" s="497"/>
      <c r="BZC70" s="497"/>
      <c r="BZD70" s="497"/>
      <c r="BZE70" s="497"/>
      <c r="BZF70" s="497"/>
      <c r="BZG70" s="497"/>
      <c r="BZH70" s="497"/>
      <c r="BZI70" s="497"/>
      <c r="BZJ70" s="497"/>
      <c r="BZK70" s="497"/>
      <c r="BZL70" s="497"/>
      <c r="BZM70" s="497"/>
      <c r="BZN70" s="497"/>
      <c r="BZO70" s="497"/>
      <c r="BZP70" s="497"/>
      <c r="BZQ70" s="497"/>
      <c r="BZR70" s="497"/>
      <c r="BZS70" s="497"/>
      <c r="BZT70" s="497"/>
      <c r="BZU70" s="497"/>
      <c r="BZV70" s="497"/>
      <c r="BZW70" s="497"/>
      <c r="BZX70" s="497"/>
      <c r="BZY70" s="497"/>
      <c r="BZZ70" s="497"/>
      <c r="CAA70" s="497"/>
      <c r="CAB70" s="497"/>
      <c r="CAC70" s="497"/>
      <c r="CAD70" s="497"/>
      <c r="CAE70" s="497"/>
      <c r="CAF70" s="497"/>
      <c r="CAG70" s="497"/>
      <c r="CAH70" s="497"/>
      <c r="CAI70" s="497"/>
      <c r="CAJ70" s="497"/>
      <c r="CAK70" s="497"/>
      <c r="CAL70" s="497"/>
      <c r="CAM70" s="497"/>
      <c r="CAN70" s="497"/>
      <c r="CAO70" s="497"/>
      <c r="CAP70" s="497"/>
      <c r="CAQ70" s="497"/>
      <c r="CAR70" s="497"/>
      <c r="CAS70" s="497"/>
      <c r="CAT70" s="497"/>
      <c r="CAU70" s="497"/>
      <c r="CAV70" s="497"/>
      <c r="CAW70" s="497"/>
      <c r="CAX70" s="497"/>
      <c r="CAY70" s="497"/>
      <c r="CAZ70" s="497"/>
      <c r="CBA70" s="497"/>
      <c r="CBB70" s="497"/>
      <c r="CBC70" s="497"/>
      <c r="CBD70" s="497"/>
      <c r="CBE70" s="497"/>
      <c r="CBF70" s="497"/>
      <c r="CBG70" s="497"/>
      <c r="CBH70" s="497"/>
      <c r="CBI70" s="497"/>
      <c r="CBJ70" s="497"/>
      <c r="CBK70" s="497"/>
      <c r="CBL70" s="497"/>
      <c r="CBM70" s="497"/>
      <c r="CBN70" s="497"/>
      <c r="CBO70" s="497"/>
      <c r="CBP70" s="497"/>
      <c r="CBQ70" s="497"/>
      <c r="CBR70" s="497"/>
      <c r="CBS70" s="497"/>
      <c r="CBT70" s="497"/>
      <c r="CBU70" s="497"/>
      <c r="CBV70" s="497"/>
      <c r="CBW70" s="497"/>
      <c r="CBX70" s="497"/>
      <c r="CBY70" s="497"/>
      <c r="CBZ70" s="497"/>
      <c r="CCA70" s="497"/>
      <c r="CCB70" s="497"/>
      <c r="CCC70" s="497"/>
      <c r="CCD70" s="497"/>
      <c r="CCE70" s="497"/>
      <c r="CCF70" s="497"/>
      <c r="CCG70" s="497"/>
      <c r="CCH70" s="497"/>
      <c r="CCI70" s="497"/>
      <c r="CCJ70" s="497"/>
      <c r="CCK70" s="497"/>
      <c r="CCL70" s="497"/>
      <c r="CCM70" s="497"/>
      <c r="CCN70" s="497"/>
      <c r="CCO70" s="497"/>
      <c r="CCP70" s="497"/>
      <c r="CCQ70" s="497"/>
      <c r="CCR70" s="497"/>
      <c r="CCS70" s="497"/>
      <c r="CCT70" s="497"/>
      <c r="CCU70" s="497"/>
      <c r="CCV70" s="497"/>
      <c r="CCW70" s="497"/>
      <c r="CCX70" s="497"/>
      <c r="CCY70" s="497"/>
      <c r="CCZ70" s="497"/>
      <c r="CDA70" s="497"/>
      <c r="CDB70" s="497"/>
      <c r="CDC70" s="497"/>
      <c r="CDD70" s="497"/>
      <c r="CDE70" s="497"/>
      <c r="CDF70" s="497"/>
      <c r="CDG70" s="497"/>
      <c r="CDH70" s="497"/>
      <c r="CDI70" s="497"/>
      <c r="CDJ70" s="497"/>
      <c r="CDK70" s="497"/>
      <c r="CDL70" s="497"/>
      <c r="CDM70" s="497"/>
      <c r="CDN70" s="497"/>
      <c r="CDO70" s="497"/>
      <c r="CDP70" s="497"/>
      <c r="CDQ70" s="497"/>
      <c r="CDR70" s="497"/>
      <c r="CDS70" s="497"/>
      <c r="CDT70" s="497"/>
      <c r="CDU70" s="497"/>
      <c r="CDV70" s="497"/>
      <c r="CDW70" s="497"/>
      <c r="CDX70" s="497"/>
      <c r="CDY70" s="497"/>
      <c r="CDZ70" s="497"/>
      <c r="CEA70" s="497"/>
      <c r="CEB70" s="497"/>
      <c r="CEC70" s="497"/>
      <c r="CED70" s="497"/>
      <c r="CEE70" s="497"/>
      <c r="CEF70" s="497"/>
      <c r="CEG70" s="497"/>
      <c r="CEH70" s="497"/>
      <c r="CEI70" s="497"/>
      <c r="CEJ70" s="497"/>
      <c r="CEK70" s="497"/>
      <c r="CEL70" s="497"/>
      <c r="CEM70" s="497"/>
      <c r="CEN70" s="497"/>
      <c r="CEO70" s="497"/>
      <c r="CEP70" s="497"/>
      <c r="CEQ70" s="497"/>
      <c r="CER70" s="497"/>
      <c r="CES70" s="497"/>
      <c r="CET70" s="497"/>
      <c r="CEU70" s="497"/>
      <c r="CEV70" s="497"/>
      <c r="CEW70" s="497"/>
      <c r="CEX70" s="497"/>
      <c r="CEY70" s="497"/>
      <c r="CEZ70" s="497"/>
      <c r="CFA70" s="497"/>
      <c r="CFB70" s="497"/>
      <c r="CFC70" s="497"/>
      <c r="CFD70" s="497"/>
      <c r="CFE70" s="497"/>
      <c r="CFF70" s="497"/>
      <c r="CFG70" s="497"/>
      <c r="CFH70" s="497"/>
      <c r="CFI70" s="497"/>
      <c r="CFJ70" s="497"/>
      <c r="CFK70" s="497"/>
      <c r="CFL70" s="497"/>
      <c r="CFM70" s="497"/>
      <c r="CFN70" s="497"/>
      <c r="CFO70" s="497"/>
      <c r="CFP70" s="497"/>
      <c r="CFQ70" s="497"/>
      <c r="CFR70" s="497"/>
      <c r="CFS70" s="497"/>
      <c r="CFT70" s="497"/>
      <c r="CFU70" s="497"/>
      <c r="CFV70" s="497"/>
      <c r="CFW70" s="497"/>
      <c r="CFX70" s="497"/>
      <c r="CFY70" s="497"/>
      <c r="CFZ70" s="497"/>
      <c r="CGA70" s="497"/>
      <c r="CGB70" s="497"/>
      <c r="CGC70" s="497"/>
      <c r="CGD70" s="497"/>
      <c r="CGE70" s="497"/>
      <c r="CGF70" s="497"/>
      <c r="CGG70" s="497"/>
      <c r="CGH70" s="497"/>
      <c r="CGI70" s="497"/>
      <c r="CGJ70" s="497"/>
      <c r="CGK70" s="497"/>
      <c r="CGL70" s="497"/>
      <c r="CGM70" s="497"/>
      <c r="CGN70" s="497"/>
      <c r="CGO70" s="497"/>
      <c r="CGP70" s="497"/>
      <c r="CGQ70" s="497"/>
      <c r="CGR70" s="497"/>
      <c r="CGS70" s="497"/>
      <c r="CGT70" s="497"/>
      <c r="CGU70" s="497"/>
      <c r="CGV70" s="497"/>
      <c r="CGW70" s="497"/>
      <c r="CGX70" s="497"/>
      <c r="CGY70" s="497"/>
      <c r="CGZ70" s="497"/>
      <c r="CHA70" s="497"/>
      <c r="CHB70" s="497"/>
      <c r="CHC70" s="497"/>
      <c r="CHD70" s="497"/>
      <c r="CHE70" s="497"/>
      <c r="CHF70" s="497"/>
      <c r="CHG70" s="497"/>
      <c r="CHH70" s="497"/>
      <c r="CHI70" s="497"/>
      <c r="CHJ70" s="497"/>
      <c r="CHK70" s="497"/>
      <c r="CHL70" s="497"/>
      <c r="CHM70" s="497"/>
      <c r="CHN70" s="497"/>
      <c r="CHO70" s="497"/>
      <c r="CHP70" s="497"/>
      <c r="CHQ70" s="497"/>
      <c r="CHR70" s="497"/>
      <c r="CHS70" s="497"/>
      <c r="CHT70" s="497"/>
      <c r="CHU70" s="497"/>
      <c r="CHV70" s="497"/>
      <c r="CHW70" s="497"/>
      <c r="CHX70" s="497"/>
      <c r="CHY70" s="497"/>
      <c r="CHZ70" s="497"/>
      <c r="CIA70" s="497"/>
      <c r="CIB70" s="497"/>
      <c r="CIC70" s="497"/>
      <c r="CID70" s="497"/>
      <c r="CIE70" s="497"/>
      <c r="CIF70" s="497"/>
      <c r="CIG70" s="497"/>
      <c r="CIH70" s="497"/>
      <c r="CII70" s="497"/>
      <c r="CIJ70" s="497"/>
      <c r="CIK70" s="497"/>
      <c r="CIL70" s="497"/>
      <c r="CIM70" s="497"/>
      <c r="CIN70" s="497"/>
      <c r="CIO70" s="497"/>
      <c r="CIP70" s="497"/>
      <c r="CIQ70" s="497"/>
      <c r="CIR70" s="497"/>
      <c r="CIS70" s="497"/>
      <c r="CIT70" s="497"/>
      <c r="CIU70" s="497"/>
      <c r="CIV70" s="497"/>
      <c r="CIW70" s="497"/>
      <c r="CIX70" s="497"/>
      <c r="CIY70" s="497"/>
      <c r="CIZ70" s="497"/>
      <c r="CJA70" s="497"/>
      <c r="CJB70" s="497"/>
      <c r="CJC70" s="497"/>
      <c r="CJD70" s="497"/>
      <c r="CJE70" s="497"/>
      <c r="CJF70" s="497"/>
      <c r="CJG70" s="497"/>
      <c r="CJH70" s="497"/>
      <c r="CJI70" s="497"/>
      <c r="CJJ70" s="497"/>
      <c r="CJK70" s="497"/>
      <c r="CJL70" s="497"/>
      <c r="CJM70" s="497"/>
      <c r="CJN70" s="497"/>
      <c r="CJO70" s="497"/>
      <c r="CJP70" s="497"/>
      <c r="CJQ70" s="497"/>
      <c r="CJR70" s="497"/>
      <c r="CJS70" s="497"/>
      <c r="CJT70" s="497"/>
      <c r="CJU70" s="497"/>
      <c r="CJV70" s="497"/>
      <c r="CJW70" s="497"/>
      <c r="CJX70" s="497"/>
      <c r="CJY70" s="497"/>
      <c r="CJZ70" s="497"/>
      <c r="CKA70" s="497"/>
      <c r="CKB70" s="497"/>
      <c r="CKC70" s="497"/>
      <c r="CKD70" s="497"/>
      <c r="CKE70" s="497"/>
      <c r="CKF70" s="497"/>
      <c r="CKG70" s="497"/>
      <c r="CKH70" s="497"/>
      <c r="CKI70" s="497"/>
      <c r="CKJ70" s="497"/>
      <c r="CKK70" s="497"/>
      <c r="CKL70" s="497"/>
      <c r="CKM70" s="497"/>
      <c r="CKN70" s="497"/>
      <c r="CKO70" s="497"/>
      <c r="CKP70" s="497"/>
      <c r="CKQ70" s="497"/>
      <c r="CKR70" s="497"/>
      <c r="CKS70" s="497"/>
      <c r="CKT70" s="497"/>
      <c r="CKU70" s="497"/>
      <c r="CKV70" s="497"/>
      <c r="CKW70" s="497"/>
      <c r="CKX70" s="497"/>
      <c r="CKY70" s="497"/>
      <c r="CKZ70" s="497"/>
      <c r="CLA70" s="497"/>
      <c r="CLB70" s="497"/>
      <c r="CLC70" s="497"/>
      <c r="CLD70" s="497"/>
      <c r="CLE70" s="497"/>
      <c r="CLF70" s="497"/>
      <c r="CLG70" s="497"/>
      <c r="CLH70" s="497"/>
      <c r="CLI70" s="497"/>
      <c r="CLJ70" s="497"/>
      <c r="CLK70" s="497"/>
      <c r="CLL70" s="497"/>
      <c r="CLM70" s="497"/>
      <c r="CLN70" s="497"/>
      <c r="CLO70" s="497"/>
      <c r="CLP70" s="497"/>
      <c r="CLQ70" s="497"/>
      <c r="CLR70" s="497"/>
      <c r="CLS70" s="497"/>
      <c r="CLT70" s="497"/>
      <c r="CLU70" s="497"/>
      <c r="CLV70" s="497"/>
      <c r="CLW70" s="497"/>
      <c r="CLX70" s="497"/>
      <c r="CLY70" s="497"/>
      <c r="CLZ70" s="497"/>
      <c r="CMA70" s="497"/>
      <c r="CMB70" s="497"/>
      <c r="CMC70" s="497"/>
      <c r="CMD70" s="497"/>
      <c r="CME70" s="497"/>
      <c r="CMF70" s="497"/>
      <c r="CMG70" s="497"/>
      <c r="CMH70" s="497"/>
      <c r="CMI70" s="497"/>
      <c r="CMJ70" s="497"/>
      <c r="CMK70" s="497"/>
      <c r="CML70" s="497"/>
      <c r="CMM70" s="497"/>
      <c r="CMN70" s="497"/>
      <c r="CMO70" s="497"/>
      <c r="CMP70" s="497"/>
      <c r="CMQ70" s="497"/>
      <c r="CMR70" s="497"/>
      <c r="CMS70" s="497"/>
      <c r="CMT70" s="497"/>
      <c r="CMU70" s="497"/>
      <c r="CMV70" s="497"/>
      <c r="CMW70" s="497"/>
      <c r="CMX70" s="497"/>
      <c r="CMY70" s="497"/>
      <c r="CMZ70" s="497"/>
      <c r="CNA70" s="497"/>
      <c r="CNB70" s="497"/>
      <c r="CNC70" s="497"/>
      <c r="CND70" s="497"/>
      <c r="CNE70" s="497"/>
      <c r="CNF70" s="497"/>
      <c r="CNG70" s="497"/>
      <c r="CNH70" s="497"/>
      <c r="CNI70" s="497"/>
      <c r="CNJ70" s="497"/>
      <c r="CNK70" s="497"/>
      <c r="CNL70" s="497"/>
      <c r="CNM70" s="497"/>
      <c r="CNN70" s="497"/>
      <c r="CNO70" s="497"/>
      <c r="CNP70" s="497"/>
      <c r="CNQ70" s="497"/>
      <c r="CNR70" s="497"/>
      <c r="CNS70" s="497"/>
      <c r="CNT70" s="497"/>
      <c r="CNU70" s="497"/>
      <c r="CNV70" s="497"/>
      <c r="CNW70" s="497"/>
      <c r="CNX70" s="497"/>
      <c r="CNY70" s="497"/>
      <c r="CNZ70" s="497"/>
      <c r="COA70" s="497"/>
      <c r="COB70" s="497"/>
      <c r="COC70" s="497"/>
      <c r="COD70" s="497"/>
      <c r="COE70" s="497"/>
      <c r="COF70" s="497"/>
      <c r="COG70" s="497"/>
      <c r="COH70" s="497"/>
      <c r="COI70" s="497"/>
      <c r="COJ70" s="497"/>
      <c r="COK70" s="497"/>
      <c r="COL70" s="497"/>
      <c r="COM70" s="497"/>
      <c r="CON70" s="497"/>
      <c r="COO70" s="497"/>
      <c r="COP70" s="497"/>
      <c r="COQ70" s="497"/>
      <c r="COR70" s="497"/>
      <c r="COS70" s="497"/>
      <c r="COT70" s="497"/>
      <c r="COU70" s="497"/>
      <c r="COV70" s="497"/>
      <c r="COW70" s="497"/>
      <c r="COX70" s="497"/>
      <c r="COY70" s="497"/>
      <c r="COZ70" s="497"/>
      <c r="CPA70" s="497"/>
      <c r="CPB70" s="497"/>
      <c r="CPC70" s="497"/>
      <c r="CPD70" s="497"/>
      <c r="CPE70" s="497"/>
      <c r="CPF70" s="497"/>
      <c r="CPG70" s="497"/>
      <c r="CPH70" s="497"/>
      <c r="CPI70" s="497"/>
      <c r="CPJ70" s="497"/>
      <c r="CPK70" s="497"/>
      <c r="CPL70" s="497"/>
      <c r="CPM70" s="497"/>
      <c r="CPN70" s="497"/>
      <c r="CPO70" s="497"/>
      <c r="CPP70" s="497"/>
      <c r="CPQ70" s="497"/>
      <c r="CPR70" s="497"/>
      <c r="CPS70" s="497"/>
      <c r="CPT70" s="497"/>
      <c r="CPU70" s="497"/>
      <c r="CPV70" s="497"/>
      <c r="CPW70" s="497"/>
      <c r="CPX70" s="497"/>
      <c r="CPY70" s="497"/>
      <c r="CPZ70" s="497"/>
      <c r="CQA70" s="497"/>
      <c r="CQB70" s="497"/>
      <c r="CQC70" s="497"/>
      <c r="CQD70" s="497"/>
      <c r="CQE70" s="497"/>
      <c r="CQF70" s="497"/>
      <c r="CQG70" s="497"/>
      <c r="CQH70" s="497"/>
      <c r="CQI70" s="497"/>
      <c r="CQJ70" s="497"/>
      <c r="CQK70" s="497"/>
      <c r="CQL70" s="497"/>
      <c r="CQM70" s="497"/>
      <c r="CQN70" s="497"/>
      <c r="CQO70" s="497"/>
      <c r="CQP70" s="497"/>
      <c r="CQQ70" s="497"/>
      <c r="CQR70" s="497"/>
      <c r="CQS70" s="497"/>
      <c r="CQT70" s="497"/>
      <c r="CQU70" s="497"/>
      <c r="CQV70" s="497"/>
      <c r="CQW70" s="497"/>
      <c r="CQX70" s="497"/>
      <c r="CQY70" s="497"/>
      <c r="CQZ70" s="497"/>
      <c r="CRA70" s="497"/>
      <c r="CRB70" s="497"/>
      <c r="CRC70" s="497"/>
      <c r="CRD70" s="497"/>
      <c r="CRE70" s="497"/>
      <c r="CRF70" s="497"/>
      <c r="CRG70" s="497"/>
      <c r="CRH70" s="497"/>
      <c r="CRI70" s="497"/>
      <c r="CRJ70" s="497"/>
      <c r="CRK70" s="497"/>
      <c r="CRL70" s="497"/>
      <c r="CRM70" s="497"/>
      <c r="CRN70" s="497"/>
      <c r="CRO70" s="497"/>
      <c r="CRP70" s="497"/>
      <c r="CRQ70" s="497"/>
      <c r="CRR70" s="497"/>
      <c r="CRS70" s="497"/>
      <c r="CRT70" s="497"/>
      <c r="CRU70" s="497"/>
      <c r="CRV70" s="497"/>
      <c r="CRW70" s="497"/>
      <c r="CRX70" s="497"/>
      <c r="CRY70" s="497"/>
      <c r="CRZ70" s="497"/>
      <c r="CSA70" s="497"/>
      <c r="CSB70" s="497"/>
      <c r="CSC70" s="497"/>
      <c r="CSD70" s="497"/>
      <c r="CSE70" s="497"/>
      <c r="CSF70" s="497"/>
      <c r="CSG70" s="497"/>
      <c r="CSH70" s="497"/>
      <c r="CSI70" s="497"/>
      <c r="CSJ70" s="497"/>
      <c r="CSK70" s="497"/>
      <c r="CSL70" s="497"/>
      <c r="CSM70" s="497"/>
      <c r="CSN70" s="497"/>
      <c r="CSO70" s="497"/>
      <c r="CSP70" s="497"/>
      <c r="CSQ70" s="497"/>
      <c r="CSR70" s="497"/>
      <c r="CSS70" s="497"/>
      <c r="CST70" s="497"/>
      <c r="CSU70" s="497"/>
      <c r="CSV70" s="497"/>
      <c r="CSW70" s="497"/>
      <c r="CSX70" s="497"/>
      <c r="CSY70" s="497"/>
      <c r="CSZ70" s="497"/>
      <c r="CTA70" s="497"/>
      <c r="CTB70" s="497"/>
      <c r="CTC70" s="497"/>
      <c r="CTD70" s="497"/>
      <c r="CTE70" s="497"/>
      <c r="CTF70" s="497"/>
      <c r="CTG70" s="497"/>
      <c r="CTH70" s="497"/>
      <c r="CTI70" s="497"/>
      <c r="CTJ70" s="497"/>
      <c r="CTK70" s="497"/>
      <c r="CTL70" s="497"/>
      <c r="CTM70" s="497"/>
      <c r="CTN70" s="497"/>
      <c r="CTO70" s="497"/>
      <c r="CTP70" s="497"/>
      <c r="CTQ70" s="497"/>
      <c r="CTR70" s="497"/>
      <c r="CTS70" s="497"/>
      <c r="CTT70" s="497"/>
      <c r="CTU70" s="497"/>
      <c r="CTV70" s="497"/>
      <c r="CTW70" s="497"/>
      <c r="CTX70" s="497"/>
      <c r="CTY70" s="497"/>
      <c r="CTZ70" s="497"/>
      <c r="CUA70" s="497"/>
      <c r="CUB70" s="497"/>
      <c r="CUC70" s="497"/>
      <c r="CUD70" s="497"/>
      <c r="CUE70" s="497"/>
      <c r="CUF70" s="497"/>
      <c r="CUG70" s="497"/>
      <c r="CUH70" s="497"/>
      <c r="CUI70" s="497"/>
      <c r="CUJ70" s="497"/>
      <c r="CUK70" s="497"/>
      <c r="CUL70" s="497"/>
      <c r="CUM70" s="497"/>
      <c r="CUN70" s="497"/>
      <c r="CUO70" s="497"/>
      <c r="CUP70" s="497"/>
      <c r="CUQ70" s="497"/>
      <c r="CUR70" s="497"/>
      <c r="CUS70" s="497"/>
      <c r="CUT70" s="497"/>
      <c r="CUU70" s="497"/>
      <c r="CUV70" s="497"/>
      <c r="CUW70" s="497"/>
      <c r="CUX70" s="497"/>
      <c r="CUY70" s="497"/>
      <c r="CUZ70" s="497"/>
      <c r="CVA70" s="497"/>
      <c r="CVB70" s="497"/>
      <c r="CVC70" s="497"/>
      <c r="CVD70" s="497"/>
      <c r="CVE70" s="497"/>
      <c r="CVF70" s="497"/>
      <c r="CVG70" s="497"/>
      <c r="CVH70" s="497"/>
      <c r="CVI70" s="497"/>
      <c r="CVJ70" s="497"/>
      <c r="CVK70" s="497"/>
      <c r="CVL70" s="497"/>
      <c r="CVM70" s="497"/>
      <c r="CVN70" s="497"/>
      <c r="CVO70" s="497"/>
      <c r="CVP70" s="497"/>
      <c r="CVQ70" s="497"/>
      <c r="CVR70" s="497"/>
      <c r="CVS70" s="497"/>
      <c r="CVT70" s="497"/>
      <c r="CVU70" s="497"/>
      <c r="CVV70" s="497"/>
      <c r="CVW70" s="497"/>
      <c r="CVX70" s="497"/>
      <c r="CVY70" s="497"/>
      <c r="CVZ70" s="497"/>
      <c r="CWA70" s="497"/>
      <c r="CWB70" s="497"/>
      <c r="CWC70" s="497"/>
      <c r="CWD70" s="497"/>
      <c r="CWE70" s="497"/>
      <c r="CWF70" s="497"/>
      <c r="CWG70" s="497"/>
      <c r="CWH70" s="497"/>
      <c r="CWI70" s="497"/>
      <c r="CWJ70" s="497"/>
      <c r="CWK70" s="497"/>
      <c r="CWL70" s="497"/>
      <c r="CWM70" s="497"/>
      <c r="CWN70" s="497"/>
      <c r="CWO70" s="497"/>
      <c r="CWP70" s="497"/>
      <c r="CWQ70" s="497"/>
      <c r="CWR70" s="497"/>
      <c r="CWS70" s="497"/>
      <c r="CWT70" s="497"/>
      <c r="CWU70" s="497"/>
      <c r="CWV70" s="497"/>
      <c r="CWW70" s="497"/>
      <c r="CWX70" s="497"/>
      <c r="CWY70" s="497"/>
      <c r="CWZ70" s="497"/>
      <c r="CXA70" s="497"/>
      <c r="CXB70" s="497"/>
      <c r="CXC70" s="497"/>
      <c r="CXD70" s="497"/>
      <c r="CXE70" s="497"/>
      <c r="CXF70" s="497"/>
      <c r="CXG70" s="497"/>
      <c r="CXH70" s="497"/>
      <c r="CXI70" s="497"/>
      <c r="CXJ70" s="497"/>
      <c r="CXK70" s="497"/>
      <c r="CXL70" s="497"/>
      <c r="CXM70" s="497"/>
      <c r="CXN70" s="497"/>
      <c r="CXO70" s="497"/>
      <c r="CXP70" s="497"/>
      <c r="CXQ70" s="497"/>
      <c r="CXR70" s="497"/>
      <c r="CXS70" s="497"/>
      <c r="CXT70" s="497"/>
      <c r="CXU70" s="497"/>
      <c r="CXV70" s="497"/>
      <c r="CXW70" s="497"/>
      <c r="CXX70" s="497"/>
      <c r="CXY70" s="497"/>
      <c r="CXZ70" s="497"/>
      <c r="CYA70" s="497"/>
      <c r="CYB70" s="497"/>
      <c r="CYC70" s="497"/>
      <c r="CYD70" s="497"/>
      <c r="CYE70" s="497"/>
      <c r="CYF70" s="497"/>
      <c r="CYG70" s="497"/>
      <c r="CYH70" s="497"/>
      <c r="CYI70" s="497"/>
      <c r="CYJ70" s="497"/>
      <c r="CYK70" s="497"/>
      <c r="CYL70" s="497"/>
      <c r="CYM70" s="497"/>
      <c r="CYN70" s="497"/>
      <c r="CYO70" s="497"/>
      <c r="CYP70" s="497"/>
      <c r="CYQ70" s="497"/>
      <c r="CYR70" s="497"/>
      <c r="CYS70" s="497"/>
      <c r="CYT70" s="497"/>
      <c r="CYU70" s="497"/>
      <c r="CYV70" s="497"/>
      <c r="CYW70" s="497"/>
      <c r="CYX70" s="497"/>
      <c r="CYY70" s="497"/>
      <c r="CYZ70" s="497"/>
      <c r="CZA70" s="497"/>
      <c r="CZB70" s="497"/>
      <c r="CZC70" s="497"/>
      <c r="CZD70" s="497"/>
      <c r="CZE70" s="497"/>
      <c r="CZF70" s="497"/>
      <c r="CZG70" s="497"/>
      <c r="CZH70" s="497"/>
      <c r="CZI70" s="497"/>
      <c r="CZJ70" s="497"/>
      <c r="CZK70" s="497"/>
      <c r="CZL70" s="497"/>
      <c r="CZM70" s="497"/>
      <c r="CZN70" s="497"/>
      <c r="CZO70" s="497"/>
      <c r="CZP70" s="497"/>
      <c r="CZQ70" s="497"/>
      <c r="CZR70" s="497"/>
      <c r="CZS70" s="497"/>
      <c r="CZT70" s="497"/>
      <c r="CZU70" s="497"/>
      <c r="CZV70" s="497"/>
      <c r="CZW70" s="497"/>
      <c r="CZX70" s="497"/>
      <c r="CZY70" s="497"/>
      <c r="CZZ70" s="497"/>
      <c r="DAA70" s="497"/>
      <c r="DAB70" s="497"/>
      <c r="DAC70" s="497"/>
      <c r="DAD70" s="497"/>
      <c r="DAE70" s="497"/>
      <c r="DAF70" s="497"/>
      <c r="DAG70" s="497"/>
      <c r="DAH70" s="497"/>
      <c r="DAI70" s="497"/>
      <c r="DAJ70" s="497"/>
      <c r="DAK70" s="497"/>
      <c r="DAL70" s="497"/>
      <c r="DAM70" s="497"/>
      <c r="DAN70" s="497"/>
      <c r="DAO70" s="497"/>
      <c r="DAP70" s="497"/>
      <c r="DAQ70" s="497"/>
      <c r="DAR70" s="497"/>
      <c r="DAS70" s="497"/>
      <c r="DAT70" s="497"/>
      <c r="DAU70" s="497"/>
      <c r="DAV70" s="497"/>
      <c r="DAW70" s="497"/>
      <c r="DAX70" s="497"/>
      <c r="DAY70" s="497"/>
      <c r="DAZ70" s="497"/>
      <c r="DBA70" s="497"/>
      <c r="DBB70" s="497"/>
      <c r="DBC70" s="497"/>
      <c r="DBD70" s="497"/>
      <c r="DBE70" s="497"/>
      <c r="DBF70" s="497"/>
      <c r="DBG70" s="497"/>
      <c r="DBH70" s="497"/>
      <c r="DBI70" s="497"/>
      <c r="DBJ70" s="497"/>
      <c r="DBK70" s="497"/>
      <c r="DBL70" s="497"/>
      <c r="DBM70" s="497"/>
      <c r="DBN70" s="497"/>
      <c r="DBO70" s="497"/>
      <c r="DBP70" s="497"/>
      <c r="DBQ70" s="497"/>
      <c r="DBR70" s="497"/>
      <c r="DBS70" s="497"/>
      <c r="DBT70" s="497"/>
      <c r="DBU70" s="497"/>
      <c r="DBV70" s="497"/>
      <c r="DBW70" s="497"/>
      <c r="DBX70" s="497"/>
      <c r="DBY70" s="497"/>
      <c r="DBZ70" s="497"/>
      <c r="DCA70" s="497"/>
      <c r="DCB70" s="497"/>
      <c r="DCC70" s="497"/>
      <c r="DCD70" s="497"/>
      <c r="DCE70" s="497"/>
      <c r="DCF70" s="497"/>
      <c r="DCG70" s="497"/>
      <c r="DCH70" s="497"/>
      <c r="DCI70" s="497"/>
      <c r="DCJ70" s="497"/>
      <c r="DCK70" s="497"/>
      <c r="DCL70" s="497"/>
      <c r="DCM70" s="497"/>
      <c r="DCN70" s="497"/>
      <c r="DCO70" s="497"/>
      <c r="DCP70" s="497"/>
      <c r="DCQ70" s="497"/>
      <c r="DCR70" s="497"/>
      <c r="DCS70" s="497"/>
      <c r="DCT70" s="497"/>
      <c r="DCU70" s="497"/>
      <c r="DCV70" s="497"/>
      <c r="DCW70" s="497"/>
      <c r="DCX70" s="497"/>
      <c r="DCY70" s="497"/>
      <c r="DCZ70" s="497"/>
      <c r="DDA70" s="497"/>
      <c r="DDB70" s="497"/>
      <c r="DDC70" s="497"/>
      <c r="DDD70" s="497"/>
      <c r="DDE70" s="497"/>
      <c r="DDF70" s="497"/>
      <c r="DDG70" s="497"/>
      <c r="DDH70" s="497"/>
      <c r="DDI70" s="497"/>
      <c r="DDJ70" s="497"/>
      <c r="DDK70" s="497"/>
      <c r="DDL70" s="497"/>
      <c r="DDM70" s="497"/>
      <c r="DDN70" s="497"/>
      <c r="DDO70" s="497"/>
      <c r="DDP70" s="497"/>
      <c r="DDQ70" s="497"/>
      <c r="DDR70" s="497"/>
      <c r="DDS70" s="497"/>
      <c r="DDT70" s="497"/>
      <c r="DDU70" s="497"/>
      <c r="DDV70" s="497"/>
      <c r="DDW70" s="497"/>
      <c r="DDX70" s="497"/>
      <c r="DDY70" s="497"/>
      <c r="DDZ70" s="497"/>
      <c r="DEA70" s="497"/>
      <c r="DEB70" s="497"/>
      <c r="DEC70" s="497"/>
      <c r="DED70" s="497"/>
      <c r="DEE70" s="497"/>
      <c r="DEF70" s="497"/>
      <c r="DEG70" s="497"/>
      <c r="DEH70" s="497"/>
      <c r="DEI70" s="497"/>
      <c r="DEJ70" s="497"/>
      <c r="DEK70" s="497"/>
      <c r="DEL70" s="497"/>
      <c r="DEM70" s="497"/>
      <c r="DEN70" s="497"/>
      <c r="DEO70" s="497"/>
      <c r="DEP70" s="497"/>
      <c r="DEQ70" s="497"/>
      <c r="DER70" s="497"/>
      <c r="DES70" s="497"/>
      <c r="DET70" s="497"/>
      <c r="DEU70" s="497"/>
      <c r="DEV70" s="497"/>
      <c r="DEW70" s="497"/>
      <c r="DEX70" s="497"/>
      <c r="DEY70" s="497"/>
      <c r="DEZ70" s="497"/>
      <c r="DFA70" s="497"/>
      <c r="DFB70" s="497"/>
      <c r="DFC70" s="497"/>
      <c r="DFD70" s="497"/>
      <c r="DFE70" s="497"/>
      <c r="DFF70" s="497"/>
      <c r="DFG70" s="497"/>
      <c r="DFH70" s="497"/>
      <c r="DFI70" s="497"/>
      <c r="DFJ70" s="497"/>
      <c r="DFK70" s="497"/>
      <c r="DFL70" s="497"/>
      <c r="DFM70" s="497"/>
      <c r="DFN70" s="497"/>
      <c r="DFO70" s="497"/>
      <c r="DFP70" s="497"/>
      <c r="DFQ70" s="497"/>
      <c r="DFR70" s="497"/>
      <c r="DFS70" s="497"/>
      <c r="DFT70" s="497"/>
      <c r="DFU70" s="497"/>
      <c r="DFV70" s="497"/>
      <c r="DFW70" s="497"/>
      <c r="DFX70" s="497"/>
      <c r="DFY70" s="497"/>
      <c r="DFZ70" s="497"/>
      <c r="DGA70" s="497"/>
      <c r="DGB70" s="497"/>
      <c r="DGC70" s="497"/>
      <c r="DGD70" s="497"/>
      <c r="DGE70" s="497"/>
      <c r="DGF70" s="497"/>
      <c r="DGG70" s="497"/>
      <c r="DGH70" s="497"/>
      <c r="DGI70" s="497"/>
      <c r="DGJ70" s="497"/>
      <c r="DGK70" s="497"/>
      <c r="DGL70" s="497"/>
      <c r="DGM70" s="497"/>
      <c r="DGN70" s="497"/>
      <c r="DGO70" s="497"/>
      <c r="DGP70" s="497"/>
      <c r="DGQ70" s="497"/>
      <c r="DGR70" s="497"/>
      <c r="DGS70" s="497"/>
      <c r="DGT70" s="497"/>
      <c r="DGU70" s="497"/>
      <c r="DGV70" s="497"/>
      <c r="DGW70" s="497"/>
      <c r="DGX70" s="497"/>
      <c r="DGY70" s="497"/>
      <c r="DGZ70" s="497"/>
      <c r="DHA70" s="497"/>
      <c r="DHB70" s="497"/>
      <c r="DHC70" s="497"/>
      <c r="DHD70" s="497"/>
      <c r="DHE70" s="497"/>
      <c r="DHF70" s="497"/>
      <c r="DHG70" s="497"/>
      <c r="DHH70" s="497"/>
      <c r="DHI70" s="497"/>
      <c r="DHJ70" s="497"/>
      <c r="DHK70" s="497"/>
      <c r="DHL70" s="497"/>
      <c r="DHM70" s="497"/>
      <c r="DHN70" s="497"/>
      <c r="DHO70" s="497"/>
      <c r="DHP70" s="497"/>
      <c r="DHQ70" s="497"/>
      <c r="DHR70" s="497"/>
      <c r="DHS70" s="497"/>
      <c r="DHT70" s="497"/>
      <c r="DHU70" s="497"/>
      <c r="DHV70" s="497"/>
      <c r="DHW70" s="497"/>
      <c r="DHX70" s="497"/>
      <c r="DHY70" s="497"/>
      <c r="DHZ70" s="497"/>
      <c r="DIA70" s="497"/>
      <c r="DIB70" s="497"/>
      <c r="DIC70" s="497"/>
      <c r="DID70" s="497"/>
      <c r="DIE70" s="497"/>
      <c r="DIF70" s="497"/>
      <c r="DIG70" s="497"/>
      <c r="DIH70" s="497"/>
      <c r="DII70" s="497"/>
      <c r="DIJ70" s="497"/>
      <c r="DIK70" s="497"/>
      <c r="DIL70" s="497"/>
      <c r="DIM70" s="497"/>
      <c r="DIN70" s="497"/>
      <c r="DIO70" s="497"/>
      <c r="DIP70" s="497"/>
      <c r="DIQ70" s="497"/>
      <c r="DIR70" s="497"/>
      <c r="DIS70" s="497"/>
      <c r="DIT70" s="497"/>
      <c r="DIU70" s="497"/>
      <c r="DIV70" s="497"/>
      <c r="DIW70" s="497"/>
      <c r="DIX70" s="497"/>
      <c r="DIY70" s="497"/>
      <c r="DIZ70" s="497"/>
      <c r="DJA70" s="497"/>
      <c r="DJB70" s="497"/>
      <c r="DJC70" s="497"/>
      <c r="DJD70" s="497"/>
      <c r="DJE70" s="497"/>
      <c r="DJF70" s="497"/>
      <c r="DJG70" s="497"/>
      <c r="DJH70" s="497"/>
      <c r="DJI70" s="497"/>
      <c r="DJJ70" s="497"/>
      <c r="DJK70" s="497"/>
      <c r="DJL70" s="497"/>
      <c r="DJM70" s="497"/>
      <c r="DJN70" s="497"/>
      <c r="DJO70" s="497"/>
      <c r="DJP70" s="497"/>
      <c r="DJQ70" s="497"/>
      <c r="DJR70" s="497"/>
      <c r="DJS70" s="497"/>
      <c r="DJT70" s="497"/>
      <c r="DJU70" s="497"/>
      <c r="DJV70" s="497"/>
      <c r="DJW70" s="497"/>
      <c r="DJX70" s="497"/>
      <c r="DJY70" s="497"/>
      <c r="DJZ70" s="497"/>
      <c r="DKA70" s="497"/>
      <c r="DKB70" s="497"/>
      <c r="DKC70" s="497"/>
      <c r="DKD70" s="497"/>
      <c r="DKE70" s="497"/>
      <c r="DKF70" s="497"/>
      <c r="DKG70" s="497"/>
      <c r="DKH70" s="497"/>
      <c r="DKI70" s="497"/>
      <c r="DKJ70" s="497"/>
      <c r="DKK70" s="497"/>
      <c r="DKL70" s="497"/>
      <c r="DKM70" s="497"/>
      <c r="DKN70" s="497"/>
      <c r="DKO70" s="497"/>
      <c r="DKP70" s="497"/>
      <c r="DKQ70" s="497"/>
      <c r="DKR70" s="497"/>
      <c r="DKS70" s="497"/>
      <c r="DKT70" s="497"/>
      <c r="DKU70" s="497"/>
      <c r="DKV70" s="497"/>
      <c r="DKW70" s="497"/>
      <c r="DKX70" s="497"/>
      <c r="DKY70" s="497"/>
      <c r="DKZ70" s="497"/>
      <c r="DLA70" s="497"/>
      <c r="DLB70" s="497"/>
      <c r="DLC70" s="497"/>
      <c r="DLD70" s="497"/>
      <c r="DLE70" s="497"/>
      <c r="DLF70" s="497"/>
      <c r="DLG70" s="497"/>
      <c r="DLH70" s="497"/>
      <c r="DLI70" s="497"/>
      <c r="DLJ70" s="497"/>
      <c r="DLK70" s="497"/>
      <c r="DLL70" s="497"/>
      <c r="DLM70" s="497"/>
      <c r="DLN70" s="497"/>
      <c r="DLO70" s="497"/>
      <c r="DLP70" s="497"/>
      <c r="DLQ70" s="497"/>
      <c r="DLR70" s="497"/>
      <c r="DLS70" s="497"/>
      <c r="DLT70" s="497"/>
      <c r="DLU70" s="497"/>
      <c r="DLV70" s="497"/>
      <c r="DLW70" s="497"/>
      <c r="DLX70" s="497"/>
      <c r="DLY70" s="497"/>
      <c r="DLZ70" s="497"/>
      <c r="DMA70" s="497"/>
      <c r="DMB70" s="497"/>
      <c r="DMC70" s="497"/>
      <c r="DMD70" s="497"/>
      <c r="DME70" s="497"/>
      <c r="DMF70" s="497"/>
      <c r="DMG70" s="497"/>
      <c r="DMH70" s="497"/>
      <c r="DMI70" s="497"/>
      <c r="DMJ70" s="497"/>
      <c r="DMK70" s="497"/>
      <c r="DML70" s="497"/>
      <c r="DMM70" s="497"/>
      <c r="DMN70" s="497"/>
      <c r="DMO70" s="497"/>
      <c r="DMP70" s="497"/>
      <c r="DMQ70" s="497"/>
      <c r="DMR70" s="497"/>
      <c r="DMS70" s="497"/>
      <c r="DMT70" s="497"/>
      <c r="DMU70" s="497"/>
      <c r="DMV70" s="497"/>
      <c r="DMW70" s="497"/>
      <c r="DMX70" s="497"/>
      <c r="DMY70" s="497"/>
      <c r="DMZ70" s="497"/>
      <c r="DNA70" s="497"/>
      <c r="DNB70" s="497"/>
      <c r="DNC70" s="497"/>
      <c r="DND70" s="497"/>
      <c r="DNE70" s="497"/>
      <c r="DNF70" s="497"/>
      <c r="DNG70" s="497"/>
      <c r="DNH70" s="497"/>
      <c r="DNI70" s="497"/>
      <c r="DNJ70" s="497"/>
      <c r="DNK70" s="497"/>
      <c r="DNL70" s="497"/>
      <c r="DNM70" s="497"/>
      <c r="DNN70" s="497"/>
      <c r="DNO70" s="497"/>
      <c r="DNP70" s="497"/>
      <c r="DNQ70" s="497"/>
      <c r="DNR70" s="497"/>
      <c r="DNS70" s="497"/>
      <c r="DNT70" s="497"/>
      <c r="DNU70" s="497"/>
      <c r="DNV70" s="497"/>
      <c r="DNW70" s="497"/>
      <c r="DNX70" s="497"/>
      <c r="DNY70" s="497"/>
      <c r="DNZ70" s="497"/>
      <c r="DOA70" s="497"/>
      <c r="DOB70" s="497"/>
      <c r="DOC70" s="497"/>
      <c r="DOD70" s="497"/>
      <c r="DOE70" s="497"/>
      <c r="DOF70" s="497"/>
      <c r="DOG70" s="497"/>
      <c r="DOH70" s="497"/>
      <c r="DOI70" s="497"/>
      <c r="DOJ70" s="497"/>
      <c r="DOK70" s="497"/>
      <c r="DOL70" s="497"/>
      <c r="DOM70" s="497"/>
      <c r="DON70" s="497"/>
      <c r="DOO70" s="497"/>
      <c r="DOP70" s="497"/>
      <c r="DOQ70" s="497"/>
      <c r="DOR70" s="497"/>
      <c r="DOS70" s="497"/>
      <c r="DOT70" s="497"/>
      <c r="DOU70" s="497"/>
      <c r="DOV70" s="497"/>
      <c r="DOW70" s="497"/>
      <c r="DOX70" s="497"/>
      <c r="DOY70" s="497"/>
      <c r="DOZ70" s="497"/>
      <c r="DPA70" s="497"/>
      <c r="DPB70" s="497"/>
      <c r="DPC70" s="497"/>
      <c r="DPD70" s="497"/>
      <c r="DPE70" s="497"/>
      <c r="DPF70" s="497"/>
      <c r="DPG70" s="497"/>
      <c r="DPH70" s="497"/>
      <c r="DPI70" s="497"/>
      <c r="DPJ70" s="497"/>
      <c r="DPK70" s="497"/>
      <c r="DPL70" s="497"/>
      <c r="DPM70" s="497"/>
      <c r="DPN70" s="497"/>
      <c r="DPO70" s="497"/>
      <c r="DPP70" s="497"/>
      <c r="DPQ70" s="497"/>
      <c r="DPR70" s="497"/>
      <c r="DPS70" s="497"/>
      <c r="DPT70" s="497"/>
      <c r="DPU70" s="497"/>
      <c r="DPV70" s="497"/>
      <c r="DPW70" s="497"/>
      <c r="DPX70" s="497"/>
      <c r="DPY70" s="497"/>
      <c r="DPZ70" s="497"/>
      <c r="DQA70" s="497"/>
      <c r="DQB70" s="497"/>
      <c r="DQC70" s="497"/>
      <c r="DQD70" s="497"/>
      <c r="DQE70" s="497"/>
      <c r="DQF70" s="497"/>
      <c r="DQG70" s="497"/>
      <c r="DQH70" s="497"/>
      <c r="DQI70" s="497"/>
      <c r="DQJ70" s="497"/>
      <c r="DQK70" s="497"/>
      <c r="DQL70" s="497"/>
      <c r="DQM70" s="497"/>
      <c r="DQN70" s="497"/>
      <c r="DQO70" s="497"/>
      <c r="DQP70" s="497"/>
      <c r="DQQ70" s="497"/>
      <c r="DQR70" s="497"/>
      <c r="DQS70" s="497"/>
      <c r="DQT70" s="497"/>
      <c r="DQU70" s="497"/>
      <c r="DQV70" s="497"/>
      <c r="DQW70" s="497"/>
      <c r="DQX70" s="497"/>
      <c r="DQY70" s="497"/>
      <c r="DQZ70" s="497"/>
      <c r="DRA70" s="497"/>
      <c r="DRB70" s="497"/>
      <c r="DRC70" s="497"/>
      <c r="DRD70" s="497"/>
      <c r="DRE70" s="497"/>
      <c r="DRF70" s="497"/>
      <c r="DRG70" s="497"/>
      <c r="DRH70" s="497"/>
      <c r="DRI70" s="497"/>
      <c r="DRJ70" s="497"/>
      <c r="DRK70" s="497"/>
      <c r="DRL70" s="497"/>
      <c r="DRM70" s="497"/>
      <c r="DRN70" s="497"/>
      <c r="DRO70" s="497"/>
      <c r="DRP70" s="497"/>
      <c r="DRQ70" s="497"/>
      <c r="DRR70" s="497"/>
      <c r="DRS70" s="497"/>
      <c r="DRT70" s="497"/>
      <c r="DRU70" s="497"/>
      <c r="DRV70" s="497"/>
      <c r="DRW70" s="497"/>
      <c r="DRX70" s="497"/>
      <c r="DRY70" s="497"/>
      <c r="DRZ70" s="497"/>
      <c r="DSA70" s="497"/>
      <c r="DSB70" s="497"/>
      <c r="DSC70" s="497"/>
      <c r="DSD70" s="497"/>
      <c r="DSE70" s="497"/>
      <c r="DSF70" s="497"/>
      <c r="DSG70" s="497"/>
      <c r="DSH70" s="497"/>
      <c r="DSI70" s="497"/>
      <c r="DSJ70" s="497"/>
      <c r="DSK70" s="497"/>
      <c r="DSL70" s="497"/>
      <c r="DSM70" s="497"/>
      <c r="DSN70" s="497"/>
      <c r="DSO70" s="497"/>
      <c r="DSP70" s="497"/>
      <c r="DSQ70" s="497"/>
      <c r="DSR70" s="497"/>
      <c r="DSS70" s="497"/>
      <c r="DST70" s="497"/>
      <c r="DSU70" s="497"/>
      <c r="DSV70" s="497"/>
      <c r="DSW70" s="497"/>
      <c r="DSX70" s="497"/>
      <c r="DSY70" s="497"/>
      <c r="DSZ70" s="497"/>
      <c r="DTA70" s="497"/>
      <c r="DTB70" s="497"/>
      <c r="DTC70" s="497"/>
      <c r="DTD70" s="497"/>
      <c r="DTE70" s="497"/>
      <c r="DTF70" s="497"/>
      <c r="DTG70" s="497"/>
      <c r="DTH70" s="497"/>
      <c r="DTI70" s="497"/>
      <c r="DTJ70" s="497"/>
      <c r="DTK70" s="497"/>
      <c r="DTL70" s="497"/>
      <c r="DTM70" s="497"/>
      <c r="DTN70" s="497"/>
      <c r="DTO70" s="497"/>
      <c r="DTP70" s="497"/>
      <c r="DTQ70" s="497"/>
      <c r="DTR70" s="497"/>
      <c r="DTS70" s="497"/>
      <c r="DTT70" s="497"/>
      <c r="DTU70" s="497"/>
      <c r="DTV70" s="497"/>
      <c r="DTW70" s="497"/>
      <c r="DTX70" s="497"/>
      <c r="DTY70" s="497"/>
      <c r="DTZ70" s="497"/>
      <c r="DUA70" s="497"/>
      <c r="DUB70" s="497"/>
      <c r="DUC70" s="497"/>
      <c r="DUD70" s="497"/>
      <c r="DUE70" s="497"/>
      <c r="DUF70" s="497"/>
      <c r="DUG70" s="497"/>
      <c r="DUH70" s="497"/>
      <c r="DUI70" s="497"/>
      <c r="DUJ70" s="497"/>
      <c r="DUK70" s="497"/>
      <c r="DUL70" s="497"/>
      <c r="DUM70" s="497"/>
      <c r="DUN70" s="497"/>
      <c r="DUO70" s="497"/>
      <c r="DUP70" s="497"/>
      <c r="DUQ70" s="497"/>
      <c r="DUR70" s="497"/>
      <c r="DUS70" s="497"/>
      <c r="DUT70" s="497"/>
      <c r="DUU70" s="497"/>
      <c r="DUV70" s="497"/>
      <c r="DUW70" s="497"/>
      <c r="DUX70" s="497"/>
      <c r="DUY70" s="497"/>
      <c r="DUZ70" s="497"/>
      <c r="DVA70" s="497"/>
      <c r="DVB70" s="497"/>
      <c r="DVC70" s="497"/>
      <c r="DVD70" s="497"/>
      <c r="DVE70" s="497"/>
      <c r="DVF70" s="497"/>
      <c r="DVG70" s="497"/>
      <c r="DVH70" s="497"/>
      <c r="DVI70" s="497"/>
      <c r="DVJ70" s="497"/>
      <c r="DVK70" s="497"/>
      <c r="DVL70" s="497"/>
      <c r="DVM70" s="497"/>
      <c r="DVN70" s="497"/>
      <c r="DVO70" s="497"/>
      <c r="DVP70" s="497"/>
      <c r="DVQ70" s="497"/>
      <c r="DVR70" s="497"/>
      <c r="DVS70" s="497"/>
      <c r="DVT70" s="497"/>
      <c r="DVU70" s="497"/>
      <c r="DVV70" s="497"/>
      <c r="DVW70" s="497"/>
      <c r="DVX70" s="497"/>
      <c r="DVY70" s="497"/>
      <c r="DVZ70" s="497"/>
      <c r="DWA70" s="497"/>
      <c r="DWB70" s="497"/>
      <c r="DWC70" s="497"/>
      <c r="DWD70" s="497"/>
      <c r="DWE70" s="497"/>
      <c r="DWF70" s="497"/>
      <c r="DWG70" s="497"/>
      <c r="DWH70" s="497"/>
      <c r="DWI70" s="497"/>
      <c r="DWJ70" s="497"/>
      <c r="DWK70" s="497"/>
      <c r="DWL70" s="497"/>
      <c r="DWM70" s="497"/>
      <c r="DWN70" s="497"/>
      <c r="DWO70" s="497"/>
      <c r="DWP70" s="497"/>
      <c r="DWQ70" s="497"/>
      <c r="DWR70" s="497"/>
      <c r="DWS70" s="497"/>
      <c r="DWT70" s="497"/>
      <c r="DWU70" s="497"/>
      <c r="DWV70" s="497"/>
      <c r="DWW70" s="497"/>
      <c r="DWX70" s="497"/>
      <c r="DWY70" s="497"/>
      <c r="DWZ70" s="497"/>
      <c r="DXA70" s="497"/>
      <c r="DXB70" s="497"/>
      <c r="DXC70" s="497"/>
      <c r="DXD70" s="497"/>
      <c r="DXE70" s="497"/>
      <c r="DXF70" s="497"/>
      <c r="DXG70" s="497"/>
      <c r="DXH70" s="497"/>
      <c r="DXI70" s="497"/>
      <c r="DXJ70" s="497"/>
      <c r="DXK70" s="497"/>
      <c r="DXL70" s="497"/>
      <c r="DXM70" s="497"/>
      <c r="DXN70" s="497"/>
      <c r="DXO70" s="497"/>
      <c r="DXP70" s="497"/>
      <c r="DXQ70" s="497"/>
      <c r="DXR70" s="497"/>
      <c r="DXS70" s="497"/>
      <c r="DXT70" s="497"/>
      <c r="DXU70" s="497"/>
      <c r="DXV70" s="497"/>
      <c r="DXW70" s="497"/>
      <c r="DXX70" s="497"/>
      <c r="DXY70" s="497"/>
      <c r="DXZ70" s="497"/>
      <c r="DYA70" s="497"/>
      <c r="DYB70" s="497"/>
      <c r="DYC70" s="497"/>
      <c r="DYD70" s="497"/>
      <c r="DYE70" s="497"/>
      <c r="DYF70" s="497"/>
      <c r="DYG70" s="497"/>
      <c r="DYH70" s="497"/>
      <c r="DYI70" s="497"/>
      <c r="DYJ70" s="497"/>
      <c r="DYK70" s="497"/>
      <c r="DYL70" s="497"/>
      <c r="DYM70" s="497"/>
      <c r="DYN70" s="497"/>
      <c r="DYO70" s="497"/>
      <c r="DYP70" s="497"/>
      <c r="DYQ70" s="497"/>
      <c r="DYR70" s="497"/>
      <c r="DYS70" s="497"/>
      <c r="DYT70" s="497"/>
      <c r="DYU70" s="497"/>
      <c r="DYV70" s="497"/>
      <c r="DYW70" s="497"/>
      <c r="DYX70" s="497"/>
      <c r="DYY70" s="497"/>
      <c r="DYZ70" s="497"/>
      <c r="DZA70" s="497"/>
      <c r="DZB70" s="497"/>
      <c r="DZC70" s="497"/>
      <c r="DZD70" s="497"/>
      <c r="DZE70" s="497"/>
      <c r="DZF70" s="497"/>
      <c r="DZG70" s="497"/>
      <c r="DZH70" s="497"/>
      <c r="DZI70" s="497"/>
      <c r="DZJ70" s="497"/>
      <c r="DZK70" s="497"/>
      <c r="DZL70" s="497"/>
      <c r="DZM70" s="497"/>
      <c r="DZN70" s="497"/>
      <c r="DZO70" s="497"/>
      <c r="DZP70" s="497"/>
      <c r="DZQ70" s="497"/>
      <c r="DZR70" s="497"/>
      <c r="DZS70" s="497"/>
      <c r="DZT70" s="497"/>
      <c r="DZU70" s="497"/>
      <c r="DZV70" s="497"/>
      <c r="DZW70" s="497"/>
      <c r="DZX70" s="497"/>
      <c r="DZY70" s="497"/>
      <c r="DZZ70" s="497"/>
      <c r="EAA70" s="497"/>
      <c r="EAB70" s="497"/>
      <c r="EAC70" s="497"/>
      <c r="EAD70" s="497"/>
      <c r="EAE70" s="497"/>
      <c r="EAF70" s="497"/>
      <c r="EAG70" s="497"/>
      <c r="EAH70" s="497"/>
      <c r="EAI70" s="497"/>
      <c r="EAJ70" s="497"/>
      <c r="EAK70" s="497"/>
      <c r="EAL70" s="497"/>
      <c r="EAM70" s="497"/>
      <c r="EAN70" s="497"/>
      <c r="EAO70" s="497"/>
      <c r="EAP70" s="497"/>
      <c r="EAQ70" s="497"/>
      <c r="EAR70" s="497"/>
      <c r="EAS70" s="497"/>
      <c r="EAT70" s="497"/>
      <c r="EAU70" s="497"/>
      <c r="EAV70" s="497"/>
      <c r="EAW70" s="497"/>
      <c r="EAX70" s="497"/>
      <c r="EAY70" s="497"/>
      <c r="EAZ70" s="497"/>
      <c r="EBA70" s="497"/>
      <c r="EBB70" s="497"/>
      <c r="EBC70" s="497"/>
      <c r="EBD70" s="497"/>
      <c r="EBE70" s="497"/>
      <c r="EBF70" s="497"/>
      <c r="EBG70" s="497"/>
      <c r="EBH70" s="497"/>
      <c r="EBI70" s="497"/>
      <c r="EBJ70" s="497"/>
      <c r="EBK70" s="497"/>
      <c r="EBL70" s="497"/>
      <c r="EBM70" s="497"/>
      <c r="EBN70" s="497"/>
      <c r="EBO70" s="497"/>
      <c r="EBP70" s="497"/>
      <c r="EBQ70" s="497"/>
      <c r="EBR70" s="497"/>
      <c r="EBS70" s="497"/>
      <c r="EBT70" s="497"/>
      <c r="EBU70" s="497"/>
      <c r="EBV70" s="497"/>
      <c r="EBW70" s="497"/>
      <c r="EBX70" s="497"/>
      <c r="EBY70" s="497"/>
      <c r="EBZ70" s="497"/>
      <c r="ECA70" s="497"/>
      <c r="ECB70" s="497"/>
      <c r="ECC70" s="497"/>
      <c r="ECD70" s="497"/>
      <c r="ECE70" s="497"/>
      <c r="ECF70" s="497"/>
      <c r="ECG70" s="497"/>
      <c r="ECH70" s="497"/>
      <c r="ECI70" s="497"/>
      <c r="ECJ70" s="497"/>
      <c r="ECK70" s="497"/>
      <c r="ECL70" s="497"/>
      <c r="ECM70" s="497"/>
      <c r="ECN70" s="497"/>
      <c r="ECO70" s="497"/>
      <c r="ECP70" s="497"/>
      <c r="ECQ70" s="497"/>
      <c r="ECR70" s="497"/>
      <c r="ECS70" s="497"/>
      <c r="ECT70" s="497"/>
      <c r="ECU70" s="497"/>
      <c r="ECV70" s="497"/>
      <c r="ECW70" s="497"/>
      <c r="ECX70" s="497"/>
      <c r="ECY70" s="497"/>
      <c r="ECZ70" s="497"/>
      <c r="EDA70" s="497"/>
      <c r="EDB70" s="497"/>
      <c r="EDC70" s="497"/>
      <c r="EDD70" s="497"/>
      <c r="EDE70" s="497"/>
      <c r="EDF70" s="497"/>
      <c r="EDG70" s="497"/>
      <c r="EDH70" s="497"/>
      <c r="EDI70" s="497"/>
      <c r="EDJ70" s="497"/>
      <c r="EDK70" s="497"/>
      <c r="EDL70" s="497"/>
      <c r="EDM70" s="497"/>
      <c r="EDN70" s="497"/>
      <c r="EDO70" s="497"/>
      <c r="EDP70" s="497"/>
      <c r="EDQ70" s="497"/>
      <c r="EDR70" s="497"/>
      <c r="EDS70" s="497"/>
      <c r="EDT70" s="497"/>
      <c r="EDU70" s="497"/>
      <c r="EDV70" s="497"/>
      <c r="EDW70" s="497"/>
      <c r="EDX70" s="497"/>
      <c r="EDY70" s="497"/>
      <c r="EDZ70" s="497"/>
      <c r="EEA70" s="497"/>
      <c r="EEB70" s="497"/>
      <c r="EEC70" s="497"/>
      <c r="EED70" s="497"/>
      <c r="EEE70" s="497"/>
      <c r="EEF70" s="497"/>
      <c r="EEG70" s="497"/>
      <c r="EEH70" s="497"/>
      <c r="EEI70" s="497"/>
      <c r="EEJ70" s="497"/>
      <c r="EEK70" s="497"/>
      <c r="EEL70" s="497"/>
      <c r="EEM70" s="497"/>
      <c r="EEN70" s="497"/>
      <c r="EEO70" s="497"/>
      <c r="EEP70" s="497"/>
      <c r="EEQ70" s="497"/>
      <c r="EER70" s="497"/>
      <c r="EES70" s="497"/>
      <c r="EET70" s="497"/>
      <c r="EEU70" s="497"/>
      <c r="EEV70" s="497"/>
      <c r="EEW70" s="497"/>
      <c r="EEX70" s="497"/>
      <c r="EEY70" s="497"/>
      <c r="EEZ70" s="497"/>
      <c r="EFA70" s="497"/>
      <c r="EFB70" s="497"/>
      <c r="EFC70" s="497"/>
      <c r="EFD70" s="497"/>
      <c r="EFE70" s="497"/>
      <c r="EFF70" s="497"/>
      <c r="EFG70" s="497"/>
      <c r="EFH70" s="497"/>
      <c r="EFI70" s="497"/>
      <c r="EFJ70" s="497"/>
      <c r="EFK70" s="497"/>
      <c r="EFL70" s="497"/>
      <c r="EFM70" s="497"/>
      <c r="EFN70" s="497"/>
      <c r="EFO70" s="497"/>
      <c r="EFP70" s="497"/>
      <c r="EFQ70" s="497"/>
      <c r="EFR70" s="497"/>
      <c r="EFS70" s="497"/>
      <c r="EFT70" s="497"/>
      <c r="EFU70" s="497"/>
      <c r="EFV70" s="497"/>
      <c r="EFW70" s="497"/>
      <c r="EFX70" s="497"/>
      <c r="EFY70" s="497"/>
      <c r="EFZ70" s="497"/>
      <c r="EGA70" s="497"/>
      <c r="EGB70" s="497"/>
      <c r="EGC70" s="497"/>
      <c r="EGD70" s="497"/>
      <c r="EGE70" s="497"/>
      <c r="EGF70" s="497"/>
      <c r="EGG70" s="497"/>
      <c r="EGH70" s="497"/>
      <c r="EGI70" s="497"/>
      <c r="EGJ70" s="497"/>
      <c r="EGK70" s="497"/>
      <c r="EGL70" s="497"/>
      <c r="EGM70" s="497"/>
      <c r="EGN70" s="497"/>
      <c r="EGO70" s="497"/>
      <c r="EGP70" s="497"/>
      <c r="EGQ70" s="497"/>
      <c r="EGR70" s="497"/>
      <c r="EGS70" s="497"/>
      <c r="EGT70" s="497"/>
      <c r="EGU70" s="497"/>
      <c r="EGV70" s="497"/>
      <c r="EGW70" s="497"/>
      <c r="EGX70" s="497"/>
      <c r="EGY70" s="497"/>
      <c r="EGZ70" s="497"/>
      <c r="EHA70" s="497"/>
      <c r="EHB70" s="497"/>
      <c r="EHC70" s="497"/>
      <c r="EHD70" s="497"/>
      <c r="EHE70" s="497"/>
      <c r="EHF70" s="497"/>
      <c r="EHG70" s="497"/>
      <c r="EHH70" s="497"/>
      <c r="EHI70" s="497"/>
      <c r="EHJ70" s="497"/>
      <c r="EHK70" s="497"/>
      <c r="EHL70" s="497"/>
      <c r="EHM70" s="497"/>
      <c r="EHN70" s="497"/>
      <c r="EHO70" s="497"/>
      <c r="EHP70" s="497"/>
      <c r="EHQ70" s="497"/>
      <c r="EHR70" s="497"/>
      <c r="EHS70" s="497"/>
      <c r="EHT70" s="497"/>
      <c r="EHU70" s="497"/>
      <c r="EHV70" s="497"/>
      <c r="EHW70" s="497"/>
      <c r="EHX70" s="497"/>
      <c r="EHY70" s="497"/>
      <c r="EHZ70" s="497"/>
      <c r="EIA70" s="497"/>
      <c r="EIB70" s="497"/>
      <c r="EIC70" s="497"/>
      <c r="EID70" s="497"/>
      <c r="EIE70" s="497"/>
      <c r="EIF70" s="497"/>
      <c r="EIG70" s="497"/>
      <c r="EIH70" s="497"/>
      <c r="EII70" s="497"/>
      <c r="EIJ70" s="497"/>
      <c r="EIK70" s="497"/>
      <c r="EIL70" s="497"/>
      <c r="EIM70" s="497"/>
      <c r="EIN70" s="497"/>
      <c r="EIO70" s="497"/>
      <c r="EIP70" s="497"/>
      <c r="EIQ70" s="497"/>
      <c r="EIR70" s="497"/>
      <c r="EIS70" s="497"/>
      <c r="EIT70" s="497"/>
      <c r="EIU70" s="497"/>
      <c r="EIV70" s="497"/>
      <c r="EIW70" s="497"/>
      <c r="EIX70" s="497"/>
      <c r="EIY70" s="497"/>
      <c r="EIZ70" s="497"/>
      <c r="EJA70" s="497"/>
      <c r="EJB70" s="497"/>
      <c r="EJC70" s="497"/>
      <c r="EJD70" s="497"/>
      <c r="EJE70" s="497"/>
      <c r="EJF70" s="497"/>
      <c r="EJG70" s="497"/>
      <c r="EJH70" s="497"/>
      <c r="EJI70" s="497"/>
      <c r="EJJ70" s="497"/>
      <c r="EJK70" s="497"/>
      <c r="EJL70" s="497"/>
      <c r="EJM70" s="497"/>
      <c r="EJN70" s="497"/>
      <c r="EJO70" s="497"/>
      <c r="EJP70" s="497"/>
      <c r="EJQ70" s="497"/>
      <c r="EJR70" s="497"/>
      <c r="EJS70" s="497"/>
      <c r="EJT70" s="497"/>
      <c r="EJU70" s="497"/>
      <c r="EJV70" s="497"/>
      <c r="EJW70" s="497"/>
      <c r="EJX70" s="497"/>
      <c r="EJY70" s="497"/>
      <c r="EJZ70" s="497"/>
      <c r="EKA70" s="497"/>
      <c r="EKB70" s="497"/>
      <c r="EKC70" s="497"/>
      <c r="EKD70" s="497"/>
      <c r="EKE70" s="497"/>
      <c r="EKF70" s="497"/>
      <c r="EKG70" s="497"/>
      <c r="EKH70" s="497"/>
      <c r="EKI70" s="497"/>
      <c r="EKJ70" s="497"/>
      <c r="EKK70" s="497"/>
      <c r="EKL70" s="497"/>
      <c r="EKM70" s="497"/>
      <c r="EKN70" s="497"/>
      <c r="EKO70" s="497"/>
      <c r="EKP70" s="497"/>
      <c r="EKQ70" s="497"/>
      <c r="EKR70" s="497"/>
      <c r="EKS70" s="497"/>
      <c r="EKT70" s="497"/>
      <c r="EKU70" s="497"/>
      <c r="EKV70" s="497"/>
      <c r="EKW70" s="497"/>
      <c r="EKX70" s="497"/>
      <c r="EKY70" s="497"/>
      <c r="EKZ70" s="497"/>
      <c r="ELA70" s="497"/>
      <c r="ELB70" s="497"/>
      <c r="ELC70" s="497"/>
      <c r="ELD70" s="497"/>
      <c r="ELE70" s="497"/>
      <c r="ELF70" s="497"/>
      <c r="ELG70" s="497"/>
      <c r="ELH70" s="497"/>
      <c r="ELI70" s="497"/>
      <c r="ELJ70" s="497"/>
      <c r="ELK70" s="497"/>
      <c r="ELL70" s="497"/>
      <c r="ELM70" s="497"/>
      <c r="ELN70" s="497"/>
      <c r="ELO70" s="497"/>
      <c r="ELP70" s="497"/>
      <c r="ELQ70" s="497"/>
      <c r="ELR70" s="497"/>
      <c r="ELS70" s="497"/>
      <c r="ELT70" s="497"/>
      <c r="ELU70" s="497"/>
      <c r="ELV70" s="497"/>
      <c r="ELW70" s="497"/>
      <c r="ELX70" s="497"/>
      <c r="ELY70" s="497"/>
      <c r="ELZ70" s="497"/>
      <c r="EMA70" s="497"/>
      <c r="EMB70" s="497"/>
      <c r="EMC70" s="497"/>
      <c r="EMD70" s="497"/>
      <c r="EME70" s="497"/>
      <c r="EMF70" s="497"/>
      <c r="EMG70" s="497"/>
      <c r="EMH70" s="497"/>
      <c r="EMI70" s="497"/>
      <c r="EMJ70" s="497"/>
      <c r="EMK70" s="497"/>
      <c r="EML70" s="497"/>
      <c r="EMM70" s="497"/>
      <c r="EMN70" s="497"/>
      <c r="EMO70" s="497"/>
      <c r="EMP70" s="497"/>
      <c r="EMQ70" s="497"/>
      <c r="EMR70" s="497"/>
      <c r="EMS70" s="497"/>
      <c r="EMT70" s="497"/>
      <c r="EMU70" s="497"/>
      <c r="EMV70" s="497"/>
      <c r="EMW70" s="497"/>
      <c r="EMX70" s="497"/>
      <c r="EMY70" s="497"/>
      <c r="EMZ70" s="497"/>
      <c r="ENA70" s="497"/>
      <c r="ENB70" s="497"/>
      <c r="ENC70" s="497"/>
      <c r="END70" s="497"/>
      <c r="ENE70" s="497"/>
      <c r="ENF70" s="497"/>
      <c r="ENG70" s="497"/>
      <c r="ENH70" s="497"/>
      <c r="ENI70" s="497"/>
      <c r="ENJ70" s="497"/>
      <c r="ENK70" s="497"/>
      <c r="ENL70" s="497"/>
      <c r="ENM70" s="497"/>
      <c r="ENN70" s="497"/>
      <c r="ENO70" s="497"/>
      <c r="ENP70" s="497"/>
      <c r="ENQ70" s="497"/>
      <c r="ENR70" s="497"/>
      <c r="ENS70" s="497"/>
      <c r="ENT70" s="497"/>
      <c r="ENU70" s="497"/>
      <c r="ENV70" s="497"/>
      <c r="ENW70" s="497"/>
      <c r="ENX70" s="497"/>
      <c r="ENY70" s="497"/>
      <c r="ENZ70" s="497"/>
      <c r="EOA70" s="497"/>
      <c r="EOB70" s="497"/>
      <c r="EOC70" s="497"/>
      <c r="EOD70" s="497"/>
      <c r="EOE70" s="497"/>
      <c r="EOF70" s="497"/>
      <c r="EOG70" s="497"/>
      <c r="EOH70" s="497"/>
      <c r="EOI70" s="497"/>
      <c r="EOJ70" s="497"/>
      <c r="EOK70" s="497"/>
      <c r="EOL70" s="497"/>
      <c r="EOM70" s="497"/>
      <c r="EON70" s="497"/>
      <c r="EOO70" s="497"/>
      <c r="EOP70" s="497"/>
      <c r="EOQ70" s="497"/>
      <c r="EOR70" s="497"/>
      <c r="EOS70" s="497"/>
      <c r="EOT70" s="497"/>
      <c r="EOU70" s="497"/>
      <c r="EOV70" s="497"/>
      <c r="EOW70" s="497"/>
      <c r="EOX70" s="497"/>
      <c r="EOY70" s="497"/>
      <c r="EOZ70" s="497"/>
      <c r="EPA70" s="497"/>
      <c r="EPB70" s="497"/>
      <c r="EPC70" s="497"/>
      <c r="EPD70" s="497"/>
      <c r="EPE70" s="497"/>
      <c r="EPF70" s="497"/>
      <c r="EPG70" s="497"/>
      <c r="EPH70" s="497"/>
      <c r="EPI70" s="497"/>
      <c r="EPJ70" s="497"/>
      <c r="EPK70" s="497"/>
      <c r="EPL70" s="497"/>
      <c r="EPM70" s="497"/>
      <c r="EPN70" s="497"/>
      <c r="EPO70" s="497"/>
      <c r="EPP70" s="497"/>
      <c r="EPQ70" s="497"/>
      <c r="EPR70" s="497"/>
      <c r="EPS70" s="497"/>
      <c r="EPT70" s="497"/>
      <c r="EPU70" s="497"/>
      <c r="EPV70" s="497"/>
      <c r="EPW70" s="497"/>
      <c r="EPX70" s="497"/>
      <c r="EPY70" s="497"/>
      <c r="EPZ70" s="497"/>
      <c r="EQA70" s="497"/>
      <c r="EQB70" s="497"/>
      <c r="EQC70" s="497"/>
      <c r="EQD70" s="497"/>
      <c r="EQE70" s="497"/>
      <c r="EQF70" s="497"/>
      <c r="EQG70" s="497"/>
      <c r="EQH70" s="497"/>
      <c r="EQI70" s="497"/>
      <c r="EQJ70" s="497"/>
      <c r="EQK70" s="497"/>
      <c r="EQL70" s="497"/>
      <c r="EQM70" s="497"/>
      <c r="EQN70" s="497"/>
      <c r="EQO70" s="497"/>
      <c r="EQP70" s="497"/>
      <c r="EQQ70" s="497"/>
      <c r="EQR70" s="497"/>
      <c r="EQS70" s="497"/>
      <c r="EQT70" s="497"/>
      <c r="EQU70" s="497"/>
      <c r="EQV70" s="497"/>
      <c r="EQW70" s="497"/>
      <c r="EQX70" s="497"/>
      <c r="EQY70" s="497"/>
      <c r="EQZ70" s="497"/>
      <c r="ERA70" s="497"/>
      <c r="ERB70" s="497"/>
      <c r="ERC70" s="497"/>
      <c r="ERD70" s="497"/>
      <c r="ERE70" s="497"/>
      <c r="ERF70" s="497"/>
      <c r="ERG70" s="497"/>
      <c r="ERH70" s="497"/>
      <c r="ERI70" s="497"/>
      <c r="ERJ70" s="497"/>
      <c r="ERK70" s="497"/>
      <c r="ERL70" s="497"/>
      <c r="ERM70" s="497"/>
      <c r="ERN70" s="497"/>
      <c r="ERO70" s="497"/>
      <c r="ERP70" s="497"/>
      <c r="ERQ70" s="497"/>
      <c r="ERR70" s="497"/>
      <c r="ERS70" s="497"/>
      <c r="ERT70" s="497"/>
      <c r="ERU70" s="497"/>
      <c r="ERV70" s="497"/>
      <c r="ERW70" s="497"/>
      <c r="ERX70" s="497"/>
      <c r="ERY70" s="497"/>
      <c r="ERZ70" s="497"/>
      <c r="ESA70" s="497"/>
      <c r="ESB70" s="497"/>
      <c r="ESC70" s="497"/>
      <c r="ESD70" s="497"/>
      <c r="ESE70" s="497"/>
      <c r="ESF70" s="497"/>
      <c r="ESG70" s="497"/>
      <c r="ESH70" s="497"/>
      <c r="ESI70" s="497"/>
      <c r="ESJ70" s="497"/>
      <c r="ESK70" s="497"/>
      <c r="ESL70" s="497"/>
      <c r="ESM70" s="497"/>
      <c r="ESN70" s="497"/>
      <c r="ESO70" s="497"/>
      <c r="ESP70" s="497"/>
      <c r="ESQ70" s="497"/>
      <c r="ESR70" s="497"/>
      <c r="ESS70" s="497"/>
      <c r="EST70" s="497"/>
      <c r="ESU70" s="497"/>
      <c r="ESV70" s="497"/>
      <c r="ESW70" s="497"/>
      <c r="ESX70" s="497"/>
      <c r="ESY70" s="497"/>
      <c r="ESZ70" s="497"/>
      <c r="ETA70" s="497"/>
      <c r="ETB70" s="497"/>
      <c r="ETC70" s="497"/>
      <c r="ETD70" s="497"/>
      <c r="ETE70" s="497"/>
      <c r="ETF70" s="497"/>
      <c r="ETG70" s="497"/>
      <c r="ETH70" s="497"/>
      <c r="ETI70" s="497"/>
      <c r="ETJ70" s="497"/>
      <c r="ETK70" s="497"/>
      <c r="ETL70" s="497"/>
      <c r="ETM70" s="497"/>
      <c r="ETN70" s="497"/>
      <c r="ETO70" s="497"/>
      <c r="ETP70" s="497"/>
      <c r="ETQ70" s="497"/>
      <c r="ETR70" s="497"/>
      <c r="ETS70" s="497"/>
      <c r="ETT70" s="497"/>
      <c r="ETU70" s="497"/>
      <c r="ETV70" s="497"/>
      <c r="ETW70" s="497"/>
      <c r="ETX70" s="497"/>
      <c r="ETY70" s="497"/>
      <c r="ETZ70" s="497"/>
      <c r="EUA70" s="497"/>
      <c r="EUB70" s="497"/>
      <c r="EUC70" s="497"/>
      <c r="EUD70" s="497"/>
      <c r="EUE70" s="497"/>
      <c r="EUF70" s="497"/>
      <c r="EUG70" s="497"/>
      <c r="EUH70" s="497"/>
      <c r="EUI70" s="497"/>
      <c r="EUJ70" s="497"/>
      <c r="EUK70" s="497"/>
      <c r="EUL70" s="497"/>
      <c r="EUM70" s="497"/>
      <c r="EUN70" s="497"/>
      <c r="EUO70" s="497"/>
      <c r="EUP70" s="497"/>
      <c r="EUQ70" s="497"/>
      <c r="EUR70" s="497"/>
      <c r="EUS70" s="497"/>
      <c r="EUT70" s="497"/>
      <c r="EUU70" s="497"/>
      <c r="EUV70" s="497"/>
      <c r="EUW70" s="497"/>
      <c r="EUX70" s="497"/>
      <c r="EUY70" s="497"/>
      <c r="EUZ70" s="497"/>
      <c r="EVA70" s="497"/>
      <c r="EVB70" s="497"/>
      <c r="EVC70" s="497"/>
      <c r="EVD70" s="497"/>
      <c r="EVE70" s="497"/>
      <c r="EVF70" s="497"/>
      <c r="EVG70" s="497"/>
      <c r="EVH70" s="497"/>
      <c r="EVI70" s="497"/>
      <c r="EVJ70" s="497"/>
      <c r="EVK70" s="497"/>
      <c r="EVL70" s="497"/>
      <c r="EVM70" s="497"/>
      <c r="EVN70" s="497"/>
      <c r="EVO70" s="497"/>
      <c r="EVP70" s="497"/>
      <c r="EVQ70" s="497"/>
      <c r="EVR70" s="497"/>
      <c r="EVS70" s="497"/>
      <c r="EVT70" s="497"/>
      <c r="EVU70" s="497"/>
      <c r="EVV70" s="497"/>
      <c r="EVW70" s="497"/>
      <c r="EVX70" s="497"/>
      <c r="EVY70" s="497"/>
      <c r="EVZ70" s="497"/>
      <c r="EWA70" s="497"/>
      <c r="EWB70" s="497"/>
      <c r="EWC70" s="497"/>
      <c r="EWD70" s="497"/>
      <c r="EWE70" s="497"/>
      <c r="EWF70" s="497"/>
      <c r="EWG70" s="497"/>
      <c r="EWH70" s="497"/>
      <c r="EWI70" s="497"/>
      <c r="EWJ70" s="497"/>
      <c r="EWK70" s="497"/>
      <c r="EWL70" s="497"/>
      <c r="EWM70" s="497"/>
      <c r="EWN70" s="497"/>
      <c r="EWO70" s="497"/>
      <c r="EWP70" s="497"/>
      <c r="EWQ70" s="497"/>
      <c r="EWR70" s="497"/>
      <c r="EWS70" s="497"/>
      <c r="EWT70" s="497"/>
      <c r="EWU70" s="497"/>
      <c r="EWV70" s="497"/>
      <c r="EWW70" s="497"/>
      <c r="EWX70" s="497"/>
      <c r="EWY70" s="497"/>
      <c r="EWZ70" s="497"/>
      <c r="EXA70" s="497"/>
      <c r="EXB70" s="497"/>
      <c r="EXC70" s="497"/>
      <c r="EXD70" s="497"/>
      <c r="EXE70" s="497"/>
      <c r="EXF70" s="497"/>
      <c r="EXG70" s="497"/>
      <c r="EXH70" s="497"/>
      <c r="EXI70" s="497"/>
      <c r="EXJ70" s="497"/>
      <c r="EXK70" s="497"/>
      <c r="EXL70" s="497"/>
      <c r="EXM70" s="497"/>
      <c r="EXN70" s="497"/>
      <c r="EXO70" s="497"/>
      <c r="EXP70" s="497"/>
      <c r="EXQ70" s="497"/>
      <c r="EXR70" s="497"/>
      <c r="EXS70" s="497"/>
      <c r="EXT70" s="497"/>
      <c r="EXU70" s="497"/>
      <c r="EXV70" s="497"/>
      <c r="EXW70" s="497"/>
      <c r="EXX70" s="497"/>
      <c r="EXY70" s="497"/>
      <c r="EXZ70" s="497"/>
      <c r="EYA70" s="497"/>
      <c r="EYB70" s="497"/>
      <c r="EYC70" s="497"/>
      <c r="EYD70" s="497"/>
      <c r="EYE70" s="497"/>
      <c r="EYF70" s="497"/>
      <c r="EYG70" s="497"/>
      <c r="EYH70" s="497"/>
      <c r="EYI70" s="497"/>
      <c r="EYJ70" s="497"/>
      <c r="EYK70" s="497"/>
      <c r="EYL70" s="497"/>
      <c r="EYM70" s="497"/>
      <c r="EYN70" s="497"/>
      <c r="EYO70" s="497"/>
      <c r="EYP70" s="497"/>
      <c r="EYQ70" s="497"/>
      <c r="EYR70" s="497"/>
      <c r="EYS70" s="497"/>
      <c r="EYT70" s="497"/>
      <c r="EYU70" s="497"/>
      <c r="EYV70" s="497"/>
      <c r="EYW70" s="497"/>
      <c r="EYX70" s="497"/>
      <c r="EYY70" s="497"/>
      <c r="EYZ70" s="497"/>
      <c r="EZA70" s="497"/>
      <c r="EZB70" s="497"/>
      <c r="EZC70" s="497"/>
      <c r="EZD70" s="497"/>
      <c r="EZE70" s="497"/>
      <c r="EZF70" s="497"/>
      <c r="EZG70" s="497"/>
      <c r="EZH70" s="497"/>
      <c r="EZI70" s="497"/>
      <c r="EZJ70" s="497"/>
      <c r="EZK70" s="497"/>
      <c r="EZL70" s="497"/>
      <c r="EZM70" s="497"/>
      <c r="EZN70" s="497"/>
      <c r="EZO70" s="497"/>
      <c r="EZP70" s="497"/>
      <c r="EZQ70" s="497"/>
      <c r="EZR70" s="497"/>
      <c r="EZS70" s="497"/>
      <c r="EZT70" s="497"/>
      <c r="EZU70" s="497"/>
      <c r="EZV70" s="497"/>
      <c r="EZW70" s="497"/>
      <c r="EZX70" s="497"/>
      <c r="EZY70" s="497"/>
      <c r="EZZ70" s="497"/>
      <c r="FAA70" s="497"/>
      <c r="FAB70" s="497"/>
      <c r="FAC70" s="497"/>
      <c r="FAD70" s="497"/>
      <c r="FAE70" s="497"/>
      <c r="FAF70" s="497"/>
      <c r="FAG70" s="497"/>
      <c r="FAH70" s="497"/>
      <c r="FAI70" s="497"/>
      <c r="FAJ70" s="497"/>
      <c r="FAK70" s="497"/>
      <c r="FAL70" s="497"/>
      <c r="FAM70" s="497"/>
      <c r="FAN70" s="497"/>
      <c r="FAO70" s="497"/>
      <c r="FAP70" s="497"/>
      <c r="FAQ70" s="497"/>
      <c r="FAR70" s="497"/>
      <c r="FAS70" s="497"/>
      <c r="FAT70" s="497"/>
      <c r="FAU70" s="497"/>
      <c r="FAV70" s="497"/>
      <c r="FAW70" s="497"/>
      <c r="FAX70" s="497"/>
      <c r="FAY70" s="497"/>
      <c r="FAZ70" s="497"/>
      <c r="FBA70" s="497"/>
      <c r="FBB70" s="497"/>
      <c r="FBC70" s="497"/>
      <c r="FBD70" s="497"/>
      <c r="FBE70" s="497"/>
      <c r="FBF70" s="497"/>
      <c r="FBG70" s="497"/>
      <c r="FBH70" s="497"/>
      <c r="FBI70" s="497"/>
      <c r="FBJ70" s="497"/>
      <c r="FBK70" s="497"/>
      <c r="FBL70" s="497"/>
      <c r="FBM70" s="497"/>
      <c r="FBN70" s="497"/>
      <c r="FBO70" s="497"/>
      <c r="FBP70" s="497"/>
      <c r="FBQ70" s="497"/>
      <c r="FBR70" s="497"/>
      <c r="FBS70" s="497"/>
      <c r="FBT70" s="497"/>
      <c r="FBU70" s="497"/>
      <c r="FBV70" s="497"/>
      <c r="FBW70" s="497"/>
      <c r="FBX70" s="497"/>
      <c r="FBY70" s="497"/>
      <c r="FBZ70" s="497"/>
      <c r="FCA70" s="497"/>
      <c r="FCB70" s="497"/>
      <c r="FCC70" s="497"/>
      <c r="FCD70" s="497"/>
      <c r="FCE70" s="497"/>
      <c r="FCF70" s="497"/>
      <c r="FCG70" s="497"/>
      <c r="FCH70" s="497"/>
      <c r="FCI70" s="497"/>
      <c r="FCJ70" s="497"/>
      <c r="FCK70" s="497"/>
      <c r="FCL70" s="497"/>
      <c r="FCM70" s="497"/>
      <c r="FCN70" s="497"/>
      <c r="FCO70" s="497"/>
      <c r="FCP70" s="497"/>
      <c r="FCQ70" s="497"/>
      <c r="FCR70" s="497"/>
      <c r="FCS70" s="497"/>
      <c r="FCT70" s="497"/>
      <c r="FCU70" s="497"/>
      <c r="FCV70" s="497"/>
      <c r="FCW70" s="497"/>
      <c r="FCX70" s="497"/>
      <c r="FCY70" s="497"/>
      <c r="FCZ70" s="497"/>
      <c r="FDA70" s="497"/>
      <c r="FDB70" s="497"/>
      <c r="FDC70" s="497"/>
      <c r="FDD70" s="497"/>
      <c r="FDE70" s="497"/>
      <c r="FDF70" s="497"/>
      <c r="FDG70" s="497"/>
      <c r="FDH70" s="497"/>
      <c r="FDI70" s="497"/>
      <c r="FDJ70" s="497"/>
      <c r="FDK70" s="497"/>
      <c r="FDL70" s="497"/>
      <c r="FDM70" s="497"/>
      <c r="FDN70" s="497"/>
      <c r="FDO70" s="497"/>
      <c r="FDP70" s="497"/>
      <c r="FDQ70" s="497"/>
      <c r="FDR70" s="497"/>
      <c r="FDS70" s="497"/>
      <c r="FDT70" s="497"/>
      <c r="FDU70" s="497"/>
      <c r="FDV70" s="497"/>
      <c r="FDW70" s="497"/>
      <c r="FDX70" s="497"/>
      <c r="FDY70" s="497"/>
      <c r="FDZ70" s="497"/>
      <c r="FEA70" s="497"/>
      <c r="FEB70" s="497"/>
      <c r="FEC70" s="497"/>
      <c r="FED70" s="497"/>
      <c r="FEE70" s="497"/>
      <c r="FEF70" s="497"/>
      <c r="FEG70" s="497"/>
      <c r="FEH70" s="497"/>
      <c r="FEI70" s="497"/>
      <c r="FEJ70" s="497"/>
      <c r="FEK70" s="497"/>
      <c r="FEL70" s="497"/>
      <c r="FEM70" s="497"/>
      <c r="FEN70" s="497"/>
      <c r="FEO70" s="497"/>
      <c r="FEP70" s="497"/>
      <c r="FEQ70" s="497"/>
      <c r="FER70" s="497"/>
      <c r="FES70" s="497"/>
      <c r="FET70" s="497"/>
      <c r="FEU70" s="497"/>
      <c r="FEV70" s="497"/>
      <c r="FEW70" s="497"/>
      <c r="FEX70" s="497"/>
      <c r="FEY70" s="497"/>
      <c r="FEZ70" s="497"/>
      <c r="FFA70" s="497"/>
      <c r="FFB70" s="497"/>
      <c r="FFC70" s="497"/>
      <c r="FFD70" s="497"/>
      <c r="FFE70" s="497"/>
      <c r="FFF70" s="497"/>
      <c r="FFG70" s="497"/>
      <c r="FFH70" s="497"/>
      <c r="FFI70" s="497"/>
      <c r="FFJ70" s="497"/>
      <c r="FFK70" s="497"/>
      <c r="FFL70" s="497"/>
      <c r="FFM70" s="497"/>
      <c r="FFN70" s="497"/>
      <c r="FFO70" s="497"/>
      <c r="FFP70" s="497"/>
      <c r="FFQ70" s="497"/>
      <c r="FFR70" s="497"/>
      <c r="FFS70" s="497"/>
      <c r="FFT70" s="497"/>
      <c r="FFU70" s="497"/>
      <c r="FFV70" s="497"/>
      <c r="FFW70" s="497"/>
      <c r="FFX70" s="497"/>
      <c r="FFY70" s="497"/>
      <c r="FFZ70" s="497"/>
      <c r="FGA70" s="497"/>
      <c r="FGB70" s="497"/>
      <c r="FGC70" s="497"/>
      <c r="FGD70" s="497"/>
      <c r="FGE70" s="497"/>
      <c r="FGF70" s="497"/>
      <c r="FGG70" s="497"/>
      <c r="FGH70" s="497"/>
      <c r="FGI70" s="497"/>
      <c r="FGJ70" s="497"/>
      <c r="FGK70" s="497"/>
      <c r="FGL70" s="497"/>
      <c r="FGM70" s="497"/>
      <c r="FGN70" s="497"/>
      <c r="FGO70" s="497"/>
      <c r="FGP70" s="497"/>
      <c r="FGQ70" s="497"/>
      <c r="FGR70" s="497"/>
      <c r="FGS70" s="497"/>
      <c r="FGT70" s="497"/>
      <c r="FGU70" s="497"/>
      <c r="FGV70" s="497"/>
      <c r="FGW70" s="497"/>
      <c r="FGX70" s="497"/>
      <c r="FGY70" s="497"/>
      <c r="FGZ70" s="497"/>
      <c r="FHA70" s="497"/>
      <c r="FHB70" s="497"/>
      <c r="FHC70" s="497"/>
      <c r="FHD70" s="497"/>
      <c r="FHE70" s="497"/>
      <c r="FHF70" s="497"/>
      <c r="FHG70" s="497"/>
      <c r="FHH70" s="497"/>
      <c r="FHI70" s="497"/>
      <c r="FHJ70" s="497"/>
      <c r="FHK70" s="497"/>
      <c r="FHL70" s="497"/>
      <c r="FHM70" s="497"/>
      <c r="FHN70" s="497"/>
      <c r="FHO70" s="497"/>
      <c r="FHP70" s="497"/>
      <c r="FHQ70" s="497"/>
      <c r="FHR70" s="497"/>
      <c r="FHS70" s="497"/>
      <c r="FHT70" s="497"/>
      <c r="FHU70" s="497"/>
      <c r="FHV70" s="497"/>
      <c r="FHW70" s="497"/>
      <c r="FHX70" s="497"/>
      <c r="FHY70" s="497"/>
      <c r="FHZ70" s="497"/>
      <c r="FIA70" s="497"/>
      <c r="FIB70" s="497"/>
      <c r="FIC70" s="497"/>
      <c r="FID70" s="497"/>
      <c r="FIE70" s="497"/>
      <c r="FIF70" s="497"/>
      <c r="FIG70" s="497"/>
      <c r="FIH70" s="497"/>
      <c r="FII70" s="497"/>
      <c r="FIJ70" s="497"/>
      <c r="FIK70" s="497"/>
      <c r="FIL70" s="497"/>
      <c r="FIM70" s="497"/>
      <c r="FIN70" s="497"/>
      <c r="FIO70" s="497"/>
      <c r="FIP70" s="497"/>
      <c r="FIQ70" s="497"/>
      <c r="FIR70" s="497"/>
      <c r="FIS70" s="497"/>
      <c r="FIT70" s="497"/>
      <c r="FIU70" s="497"/>
      <c r="FIV70" s="497"/>
      <c r="FIW70" s="497"/>
      <c r="FIX70" s="497"/>
      <c r="FIY70" s="497"/>
      <c r="FIZ70" s="497"/>
      <c r="FJA70" s="497"/>
      <c r="FJB70" s="497"/>
      <c r="FJC70" s="497"/>
      <c r="FJD70" s="497"/>
      <c r="FJE70" s="497"/>
      <c r="FJF70" s="497"/>
      <c r="FJG70" s="497"/>
      <c r="FJH70" s="497"/>
      <c r="FJI70" s="497"/>
      <c r="FJJ70" s="497"/>
      <c r="FJK70" s="497"/>
      <c r="FJL70" s="497"/>
      <c r="FJM70" s="497"/>
      <c r="FJN70" s="497"/>
      <c r="FJO70" s="497"/>
      <c r="FJP70" s="497"/>
      <c r="FJQ70" s="497"/>
      <c r="FJR70" s="497"/>
      <c r="FJS70" s="497"/>
      <c r="FJT70" s="497"/>
      <c r="FJU70" s="497"/>
      <c r="FJV70" s="497"/>
      <c r="FJW70" s="497"/>
      <c r="FJX70" s="497"/>
      <c r="FJY70" s="497"/>
      <c r="FJZ70" s="497"/>
      <c r="FKA70" s="497"/>
      <c r="FKB70" s="497"/>
      <c r="FKC70" s="497"/>
      <c r="FKD70" s="497"/>
      <c r="FKE70" s="497"/>
      <c r="FKF70" s="497"/>
      <c r="FKG70" s="497"/>
      <c r="FKH70" s="497"/>
      <c r="FKI70" s="497"/>
      <c r="FKJ70" s="497"/>
      <c r="FKK70" s="497"/>
      <c r="FKL70" s="497"/>
      <c r="FKM70" s="497"/>
      <c r="FKN70" s="497"/>
      <c r="FKO70" s="497"/>
      <c r="FKP70" s="497"/>
      <c r="FKQ70" s="497"/>
      <c r="FKR70" s="497"/>
      <c r="FKS70" s="497"/>
      <c r="FKT70" s="497"/>
      <c r="FKU70" s="497"/>
      <c r="FKV70" s="497"/>
      <c r="FKW70" s="497"/>
      <c r="FKX70" s="497"/>
      <c r="FKY70" s="497"/>
      <c r="FKZ70" s="497"/>
      <c r="FLA70" s="497"/>
      <c r="FLB70" s="497"/>
      <c r="FLC70" s="497"/>
      <c r="FLD70" s="497"/>
      <c r="FLE70" s="497"/>
      <c r="FLF70" s="497"/>
      <c r="FLG70" s="497"/>
      <c r="FLH70" s="497"/>
      <c r="FLI70" s="497"/>
      <c r="FLJ70" s="497"/>
      <c r="FLK70" s="497"/>
      <c r="FLL70" s="497"/>
      <c r="FLM70" s="497"/>
      <c r="FLN70" s="497"/>
      <c r="FLO70" s="497"/>
      <c r="FLP70" s="497"/>
      <c r="FLQ70" s="497"/>
      <c r="FLR70" s="497"/>
      <c r="FLS70" s="497"/>
      <c r="FLT70" s="497"/>
      <c r="FLU70" s="497"/>
      <c r="FLV70" s="497"/>
      <c r="FLW70" s="497"/>
      <c r="FLX70" s="497"/>
      <c r="FLY70" s="497"/>
      <c r="FLZ70" s="497"/>
      <c r="FMA70" s="497"/>
      <c r="FMB70" s="497"/>
      <c r="FMC70" s="497"/>
      <c r="FMD70" s="497"/>
      <c r="FME70" s="497"/>
      <c r="FMF70" s="497"/>
      <c r="FMG70" s="497"/>
      <c r="FMH70" s="497"/>
      <c r="FMI70" s="497"/>
      <c r="FMJ70" s="497"/>
      <c r="FMK70" s="497"/>
      <c r="FML70" s="497"/>
      <c r="FMM70" s="497"/>
      <c r="FMN70" s="497"/>
      <c r="FMO70" s="497"/>
      <c r="FMP70" s="497"/>
      <c r="FMQ70" s="497"/>
      <c r="FMR70" s="497"/>
      <c r="FMS70" s="497"/>
      <c r="FMT70" s="497"/>
      <c r="FMU70" s="497"/>
      <c r="FMV70" s="497"/>
      <c r="FMW70" s="497"/>
      <c r="FMX70" s="497"/>
      <c r="FMY70" s="497"/>
      <c r="FMZ70" s="497"/>
      <c r="FNA70" s="497"/>
      <c r="FNB70" s="497"/>
      <c r="FNC70" s="497"/>
      <c r="FND70" s="497"/>
      <c r="FNE70" s="497"/>
      <c r="FNF70" s="497"/>
      <c r="FNG70" s="497"/>
      <c r="FNH70" s="497"/>
      <c r="FNI70" s="497"/>
      <c r="FNJ70" s="497"/>
      <c r="FNK70" s="497"/>
      <c r="FNL70" s="497"/>
      <c r="FNM70" s="497"/>
      <c r="FNN70" s="497"/>
      <c r="FNO70" s="497"/>
      <c r="FNP70" s="497"/>
      <c r="FNQ70" s="497"/>
      <c r="FNR70" s="497"/>
      <c r="FNS70" s="497"/>
      <c r="FNT70" s="497"/>
      <c r="FNU70" s="497"/>
      <c r="FNV70" s="497"/>
      <c r="FNW70" s="497"/>
      <c r="FNX70" s="497"/>
      <c r="FNY70" s="497"/>
      <c r="FNZ70" s="497"/>
      <c r="FOA70" s="497"/>
      <c r="FOB70" s="497"/>
      <c r="FOC70" s="497"/>
      <c r="FOD70" s="497"/>
      <c r="FOE70" s="497"/>
      <c r="FOF70" s="497"/>
      <c r="FOG70" s="497"/>
      <c r="FOH70" s="497"/>
      <c r="FOI70" s="497"/>
      <c r="FOJ70" s="497"/>
      <c r="FOK70" s="497"/>
      <c r="FOL70" s="497"/>
      <c r="FOM70" s="497"/>
      <c r="FON70" s="497"/>
      <c r="FOO70" s="497"/>
      <c r="FOP70" s="497"/>
      <c r="FOQ70" s="497"/>
      <c r="FOR70" s="497"/>
      <c r="FOS70" s="497"/>
      <c r="FOT70" s="497"/>
      <c r="FOU70" s="497"/>
      <c r="FOV70" s="497"/>
      <c r="FOW70" s="497"/>
      <c r="FOX70" s="497"/>
      <c r="FOY70" s="497"/>
      <c r="FOZ70" s="497"/>
      <c r="FPA70" s="497"/>
      <c r="FPB70" s="497"/>
      <c r="FPC70" s="497"/>
      <c r="FPD70" s="497"/>
      <c r="FPE70" s="497"/>
      <c r="FPF70" s="497"/>
      <c r="FPG70" s="497"/>
      <c r="FPH70" s="497"/>
      <c r="FPI70" s="497"/>
      <c r="FPJ70" s="497"/>
      <c r="FPK70" s="497"/>
      <c r="FPL70" s="497"/>
      <c r="FPM70" s="497"/>
      <c r="FPN70" s="497"/>
      <c r="FPO70" s="497"/>
      <c r="FPP70" s="497"/>
      <c r="FPQ70" s="497"/>
      <c r="FPR70" s="497"/>
      <c r="FPS70" s="497"/>
      <c r="FPT70" s="497"/>
      <c r="FPU70" s="497"/>
      <c r="FPV70" s="497"/>
      <c r="FPW70" s="497"/>
      <c r="FPX70" s="497"/>
      <c r="FPY70" s="497"/>
      <c r="FPZ70" s="497"/>
      <c r="FQA70" s="497"/>
      <c r="FQB70" s="497"/>
      <c r="FQC70" s="497"/>
      <c r="FQD70" s="497"/>
      <c r="FQE70" s="497"/>
      <c r="FQF70" s="497"/>
      <c r="FQG70" s="497"/>
      <c r="FQH70" s="497"/>
      <c r="FQI70" s="497"/>
      <c r="FQJ70" s="497"/>
      <c r="FQK70" s="497"/>
      <c r="FQL70" s="497"/>
      <c r="FQM70" s="497"/>
      <c r="FQN70" s="497"/>
      <c r="FQO70" s="497"/>
      <c r="FQP70" s="497"/>
      <c r="FQQ70" s="497"/>
      <c r="FQR70" s="497"/>
      <c r="FQS70" s="497"/>
      <c r="FQT70" s="497"/>
      <c r="FQU70" s="497"/>
      <c r="FQV70" s="497"/>
      <c r="FQW70" s="497"/>
      <c r="FQX70" s="497"/>
      <c r="FQY70" s="497"/>
      <c r="FQZ70" s="497"/>
      <c r="FRA70" s="497"/>
      <c r="FRB70" s="497"/>
      <c r="FRC70" s="497"/>
      <c r="FRD70" s="497"/>
      <c r="FRE70" s="497"/>
      <c r="FRF70" s="497"/>
      <c r="FRG70" s="497"/>
      <c r="FRH70" s="497"/>
      <c r="FRI70" s="497"/>
      <c r="FRJ70" s="497"/>
      <c r="FRK70" s="497"/>
      <c r="FRL70" s="497"/>
      <c r="FRM70" s="497"/>
      <c r="FRN70" s="497"/>
      <c r="FRO70" s="497"/>
      <c r="FRP70" s="497"/>
      <c r="FRQ70" s="497"/>
      <c r="FRR70" s="497"/>
      <c r="FRS70" s="497"/>
      <c r="FRT70" s="497"/>
      <c r="FRU70" s="497"/>
      <c r="FRV70" s="497"/>
      <c r="FRW70" s="497"/>
      <c r="FRX70" s="497"/>
      <c r="FRY70" s="497"/>
      <c r="FRZ70" s="497"/>
      <c r="FSA70" s="497"/>
      <c r="FSB70" s="497"/>
      <c r="FSC70" s="497"/>
      <c r="FSD70" s="497"/>
      <c r="FSE70" s="497"/>
      <c r="FSF70" s="497"/>
      <c r="FSG70" s="497"/>
      <c r="FSH70" s="497"/>
      <c r="FSI70" s="497"/>
      <c r="FSJ70" s="497"/>
      <c r="FSK70" s="497"/>
      <c r="FSL70" s="497"/>
      <c r="FSM70" s="497"/>
      <c r="FSN70" s="497"/>
      <c r="FSO70" s="497"/>
      <c r="FSP70" s="497"/>
      <c r="FSQ70" s="497"/>
      <c r="FSR70" s="497"/>
      <c r="FSS70" s="497"/>
      <c r="FST70" s="497"/>
      <c r="FSU70" s="497"/>
      <c r="FSV70" s="497"/>
      <c r="FSW70" s="497"/>
      <c r="FSX70" s="497"/>
      <c r="FSY70" s="497"/>
      <c r="FSZ70" s="497"/>
      <c r="FTA70" s="497"/>
      <c r="FTB70" s="497"/>
      <c r="FTC70" s="497"/>
      <c r="FTD70" s="497"/>
      <c r="FTE70" s="497"/>
      <c r="FTF70" s="497"/>
      <c r="FTG70" s="497"/>
      <c r="FTH70" s="497"/>
      <c r="FTI70" s="497"/>
      <c r="FTJ70" s="497"/>
      <c r="FTK70" s="497"/>
      <c r="FTL70" s="497"/>
      <c r="FTM70" s="497"/>
      <c r="FTN70" s="497"/>
      <c r="FTO70" s="497"/>
      <c r="FTP70" s="497"/>
      <c r="FTQ70" s="497"/>
      <c r="FTR70" s="497"/>
      <c r="FTS70" s="497"/>
      <c r="FTT70" s="497"/>
      <c r="FTU70" s="497"/>
      <c r="FTV70" s="497"/>
      <c r="FTW70" s="497"/>
      <c r="FTX70" s="497"/>
      <c r="FTY70" s="497"/>
      <c r="FTZ70" s="497"/>
      <c r="FUA70" s="497"/>
      <c r="FUB70" s="497"/>
      <c r="FUC70" s="497"/>
      <c r="FUD70" s="497"/>
      <c r="FUE70" s="497"/>
      <c r="FUF70" s="497"/>
      <c r="FUG70" s="497"/>
      <c r="FUH70" s="497"/>
      <c r="FUI70" s="497"/>
      <c r="FUJ70" s="497"/>
      <c r="FUK70" s="497"/>
      <c r="FUL70" s="497"/>
      <c r="FUM70" s="497"/>
      <c r="FUN70" s="497"/>
      <c r="FUO70" s="497"/>
      <c r="FUP70" s="497"/>
      <c r="FUQ70" s="497"/>
      <c r="FUR70" s="497"/>
      <c r="FUS70" s="497"/>
      <c r="FUT70" s="497"/>
      <c r="FUU70" s="497"/>
      <c r="FUV70" s="497"/>
      <c r="FUW70" s="497"/>
      <c r="FUX70" s="497"/>
      <c r="FUY70" s="497"/>
      <c r="FUZ70" s="497"/>
      <c r="FVA70" s="497"/>
      <c r="FVB70" s="497"/>
      <c r="FVC70" s="497"/>
      <c r="FVD70" s="497"/>
      <c r="FVE70" s="497"/>
      <c r="FVF70" s="497"/>
      <c r="FVG70" s="497"/>
      <c r="FVH70" s="497"/>
      <c r="FVI70" s="497"/>
      <c r="FVJ70" s="497"/>
      <c r="FVK70" s="497"/>
      <c r="FVL70" s="497"/>
      <c r="FVM70" s="497"/>
      <c r="FVN70" s="497"/>
      <c r="FVO70" s="497"/>
      <c r="FVP70" s="497"/>
      <c r="FVQ70" s="497"/>
      <c r="FVR70" s="497"/>
      <c r="FVS70" s="497"/>
      <c r="FVT70" s="497"/>
      <c r="FVU70" s="497"/>
      <c r="FVV70" s="497"/>
      <c r="FVW70" s="497"/>
      <c r="FVX70" s="497"/>
      <c r="FVY70" s="497"/>
      <c r="FVZ70" s="497"/>
      <c r="FWA70" s="497"/>
      <c r="FWB70" s="497"/>
      <c r="FWC70" s="497"/>
      <c r="FWD70" s="497"/>
      <c r="FWE70" s="497"/>
      <c r="FWF70" s="497"/>
      <c r="FWG70" s="497"/>
      <c r="FWH70" s="497"/>
      <c r="FWI70" s="497"/>
      <c r="FWJ70" s="497"/>
      <c r="FWK70" s="497"/>
      <c r="FWL70" s="497"/>
      <c r="FWM70" s="497"/>
      <c r="FWN70" s="497"/>
      <c r="FWO70" s="497"/>
      <c r="FWP70" s="497"/>
      <c r="FWQ70" s="497"/>
      <c r="FWR70" s="497"/>
      <c r="FWS70" s="497"/>
      <c r="FWT70" s="497"/>
      <c r="FWU70" s="497"/>
      <c r="FWV70" s="497"/>
      <c r="FWW70" s="497"/>
      <c r="FWX70" s="497"/>
      <c r="FWY70" s="497"/>
      <c r="FWZ70" s="497"/>
      <c r="FXA70" s="497"/>
      <c r="FXB70" s="497"/>
      <c r="FXC70" s="497"/>
      <c r="FXD70" s="497"/>
      <c r="FXE70" s="497"/>
      <c r="FXF70" s="497"/>
      <c r="FXG70" s="497"/>
      <c r="FXH70" s="497"/>
      <c r="FXI70" s="497"/>
      <c r="FXJ70" s="497"/>
      <c r="FXK70" s="497"/>
      <c r="FXL70" s="497"/>
      <c r="FXM70" s="497"/>
      <c r="FXN70" s="497"/>
      <c r="FXO70" s="497"/>
      <c r="FXP70" s="497"/>
      <c r="FXQ70" s="497"/>
      <c r="FXR70" s="497"/>
      <c r="FXS70" s="497"/>
      <c r="FXT70" s="497"/>
      <c r="FXU70" s="497"/>
      <c r="FXV70" s="497"/>
      <c r="FXW70" s="497"/>
      <c r="FXX70" s="497"/>
      <c r="FXY70" s="497"/>
      <c r="FXZ70" s="497"/>
      <c r="FYA70" s="497"/>
      <c r="FYB70" s="497"/>
      <c r="FYC70" s="497"/>
      <c r="FYD70" s="497"/>
      <c r="FYE70" s="497"/>
      <c r="FYF70" s="497"/>
      <c r="FYG70" s="497"/>
      <c r="FYH70" s="497"/>
      <c r="FYI70" s="497"/>
      <c r="FYJ70" s="497"/>
      <c r="FYK70" s="497"/>
      <c r="FYL70" s="497"/>
      <c r="FYM70" s="497"/>
      <c r="FYN70" s="497"/>
      <c r="FYO70" s="497"/>
      <c r="FYP70" s="497"/>
      <c r="FYQ70" s="497"/>
      <c r="FYR70" s="497"/>
      <c r="FYS70" s="497"/>
      <c r="FYT70" s="497"/>
      <c r="FYU70" s="497"/>
      <c r="FYV70" s="497"/>
      <c r="FYW70" s="497"/>
      <c r="FYX70" s="497"/>
      <c r="FYY70" s="497"/>
      <c r="FYZ70" s="497"/>
      <c r="FZA70" s="497"/>
      <c r="FZB70" s="497"/>
      <c r="FZC70" s="497"/>
      <c r="FZD70" s="497"/>
      <c r="FZE70" s="497"/>
      <c r="FZF70" s="497"/>
      <c r="FZG70" s="497"/>
      <c r="FZH70" s="497"/>
      <c r="FZI70" s="497"/>
      <c r="FZJ70" s="497"/>
      <c r="FZK70" s="497"/>
      <c r="FZL70" s="497"/>
      <c r="FZM70" s="497"/>
      <c r="FZN70" s="497"/>
      <c r="FZO70" s="497"/>
      <c r="FZP70" s="497"/>
      <c r="FZQ70" s="497"/>
      <c r="FZR70" s="497"/>
      <c r="FZS70" s="497"/>
      <c r="FZT70" s="497"/>
      <c r="FZU70" s="497"/>
      <c r="FZV70" s="497"/>
      <c r="FZW70" s="497"/>
      <c r="FZX70" s="497"/>
      <c r="FZY70" s="497"/>
      <c r="FZZ70" s="497"/>
      <c r="GAA70" s="497"/>
      <c r="GAB70" s="497"/>
      <c r="GAC70" s="497"/>
      <c r="GAD70" s="497"/>
      <c r="GAE70" s="497"/>
      <c r="GAF70" s="497"/>
      <c r="GAG70" s="497"/>
      <c r="GAH70" s="497"/>
      <c r="GAI70" s="497"/>
      <c r="GAJ70" s="497"/>
      <c r="GAK70" s="497"/>
      <c r="GAL70" s="497"/>
      <c r="GAM70" s="497"/>
      <c r="GAN70" s="497"/>
      <c r="GAO70" s="497"/>
      <c r="GAP70" s="497"/>
      <c r="GAQ70" s="497"/>
      <c r="GAR70" s="497"/>
      <c r="GAS70" s="497"/>
      <c r="GAT70" s="497"/>
      <c r="GAU70" s="497"/>
      <c r="GAV70" s="497"/>
      <c r="GAW70" s="497"/>
      <c r="GAX70" s="497"/>
      <c r="GAY70" s="497"/>
      <c r="GAZ70" s="497"/>
      <c r="GBA70" s="497"/>
      <c r="GBB70" s="497"/>
      <c r="GBC70" s="497"/>
      <c r="GBD70" s="497"/>
      <c r="GBE70" s="497"/>
      <c r="GBF70" s="497"/>
      <c r="GBG70" s="497"/>
      <c r="GBH70" s="497"/>
      <c r="GBI70" s="497"/>
      <c r="GBJ70" s="497"/>
      <c r="GBK70" s="497"/>
      <c r="GBL70" s="497"/>
      <c r="GBM70" s="497"/>
      <c r="GBN70" s="497"/>
      <c r="GBO70" s="497"/>
      <c r="GBP70" s="497"/>
      <c r="GBQ70" s="497"/>
      <c r="GBR70" s="497"/>
      <c r="GBS70" s="497"/>
      <c r="GBT70" s="497"/>
      <c r="GBU70" s="497"/>
      <c r="GBV70" s="497"/>
      <c r="GBW70" s="497"/>
      <c r="GBX70" s="497"/>
      <c r="GBY70" s="497"/>
      <c r="GBZ70" s="497"/>
      <c r="GCA70" s="497"/>
      <c r="GCB70" s="497"/>
      <c r="GCC70" s="497"/>
      <c r="GCD70" s="497"/>
      <c r="GCE70" s="497"/>
      <c r="GCF70" s="497"/>
      <c r="GCG70" s="497"/>
      <c r="GCH70" s="497"/>
      <c r="GCI70" s="497"/>
      <c r="GCJ70" s="497"/>
      <c r="GCK70" s="497"/>
      <c r="GCL70" s="497"/>
      <c r="GCM70" s="497"/>
      <c r="GCN70" s="497"/>
      <c r="GCO70" s="497"/>
      <c r="GCP70" s="497"/>
      <c r="GCQ70" s="497"/>
      <c r="GCR70" s="497"/>
      <c r="GCS70" s="497"/>
      <c r="GCT70" s="497"/>
      <c r="GCU70" s="497"/>
      <c r="GCV70" s="497"/>
      <c r="GCW70" s="497"/>
      <c r="GCX70" s="497"/>
      <c r="GCY70" s="497"/>
      <c r="GCZ70" s="497"/>
      <c r="GDA70" s="497"/>
      <c r="GDB70" s="497"/>
      <c r="GDC70" s="497"/>
      <c r="GDD70" s="497"/>
      <c r="GDE70" s="497"/>
      <c r="GDF70" s="497"/>
      <c r="GDG70" s="497"/>
      <c r="GDH70" s="497"/>
      <c r="GDI70" s="497"/>
      <c r="GDJ70" s="497"/>
      <c r="GDK70" s="497"/>
      <c r="GDL70" s="497"/>
      <c r="GDM70" s="497"/>
      <c r="GDN70" s="497"/>
      <c r="GDO70" s="497"/>
      <c r="GDP70" s="497"/>
      <c r="GDQ70" s="497"/>
      <c r="GDR70" s="497"/>
      <c r="GDS70" s="497"/>
      <c r="GDT70" s="497"/>
      <c r="GDU70" s="497"/>
      <c r="GDV70" s="497"/>
      <c r="GDW70" s="497"/>
      <c r="GDX70" s="497"/>
      <c r="GDY70" s="497"/>
      <c r="GDZ70" s="497"/>
      <c r="GEA70" s="497"/>
      <c r="GEB70" s="497"/>
      <c r="GEC70" s="497"/>
      <c r="GED70" s="497"/>
      <c r="GEE70" s="497"/>
      <c r="GEF70" s="497"/>
      <c r="GEG70" s="497"/>
      <c r="GEH70" s="497"/>
      <c r="GEI70" s="497"/>
      <c r="GEJ70" s="497"/>
      <c r="GEK70" s="497"/>
      <c r="GEL70" s="497"/>
      <c r="GEM70" s="497"/>
      <c r="GEN70" s="497"/>
      <c r="GEO70" s="497"/>
      <c r="GEP70" s="497"/>
      <c r="GEQ70" s="497"/>
      <c r="GER70" s="497"/>
      <c r="GES70" s="497"/>
      <c r="GET70" s="497"/>
      <c r="GEU70" s="497"/>
      <c r="GEV70" s="497"/>
      <c r="GEW70" s="497"/>
      <c r="GEX70" s="497"/>
      <c r="GEY70" s="497"/>
      <c r="GEZ70" s="497"/>
      <c r="GFA70" s="497"/>
      <c r="GFB70" s="497"/>
      <c r="GFC70" s="497"/>
      <c r="GFD70" s="497"/>
      <c r="GFE70" s="497"/>
      <c r="GFF70" s="497"/>
      <c r="GFG70" s="497"/>
      <c r="GFH70" s="497"/>
      <c r="GFI70" s="497"/>
      <c r="GFJ70" s="497"/>
      <c r="GFK70" s="497"/>
      <c r="GFL70" s="497"/>
      <c r="GFM70" s="497"/>
      <c r="GFN70" s="497"/>
      <c r="GFO70" s="497"/>
      <c r="GFP70" s="497"/>
      <c r="GFQ70" s="497"/>
      <c r="GFR70" s="497"/>
      <c r="GFS70" s="497"/>
      <c r="GFT70" s="497"/>
      <c r="GFU70" s="497"/>
      <c r="GFV70" s="497"/>
      <c r="GFW70" s="497"/>
      <c r="GFX70" s="497"/>
      <c r="GFY70" s="497"/>
      <c r="GFZ70" s="497"/>
      <c r="GGA70" s="497"/>
      <c r="GGB70" s="497"/>
      <c r="GGC70" s="497"/>
      <c r="GGD70" s="497"/>
      <c r="GGE70" s="497"/>
      <c r="GGF70" s="497"/>
      <c r="GGG70" s="497"/>
      <c r="GGH70" s="497"/>
      <c r="GGI70" s="497"/>
      <c r="GGJ70" s="497"/>
      <c r="GGK70" s="497"/>
      <c r="GGL70" s="497"/>
      <c r="GGM70" s="497"/>
      <c r="GGN70" s="497"/>
      <c r="GGO70" s="497"/>
      <c r="GGP70" s="497"/>
      <c r="GGQ70" s="497"/>
      <c r="GGR70" s="497"/>
      <c r="GGS70" s="497"/>
      <c r="GGT70" s="497"/>
      <c r="GGU70" s="497"/>
      <c r="GGV70" s="497"/>
      <c r="GGW70" s="497"/>
      <c r="GGX70" s="497"/>
      <c r="GGY70" s="497"/>
      <c r="GGZ70" s="497"/>
      <c r="GHA70" s="497"/>
      <c r="GHB70" s="497"/>
      <c r="GHC70" s="497"/>
      <c r="GHD70" s="497"/>
      <c r="GHE70" s="497"/>
      <c r="GHF70" s="497"/>
      <c r="GHG70" s="497"/>
      <c r="GHH70" s="497"/>
      <c r="GHI70" s="497"/>
      <c r="GHJ70" s="497"/>
      <c r="GHK70" s="497"/>
      <c r="GHL70" s="497"/>
      <c r="GHM70" s="497"/>
      <c r="GHN70" s="497"/>
      <c r="GHO70" s="497"/>
      <c r="GHP70" s="497"/>
      <c r="GHQ70" s="497"/>
      <c r="GHR70" s="497"/>
      <c r="GHS70" s="497"/>
      <c r="GHT70" s="497"/>
      <c r="GHU70" s="497"/>
      <c r="GHV70" s="497"/>
      <c r="GHW70" s="497"/>
      <c r="GHX70" s="497"/>
      <c r="GHY70" s="497"/>
      <c r="GHZ70" s="497"/>
      <c r="GIA70" s="497"/>
      <c r="GIB70" s="497"/>
      <c r="GIC70" s="497"/>
      <c r="GID70" s="497"/>
      <c r="GIE70" s="497"/>
      <c r="GIF70" s="497"/>
      <c r="GIG70" s="497"/>
      <c r="GIH70" s="497"/>
      <c r="GII70" s="497"/>
      <c r="GIJ70" s="497"/>
      <c r="GIK70" s="497"/>
      <c r="GIL70" s="497"/>
      <c r="GIM70" s="497"/>
      <c r="GIN70" s="497"/>
      <c r="GIO70" s="497"/>
      <c r="GIP70" s="497"/>
      <c r="GIQ70" s="497"/>
      <c r="GIR70" s="497"/>
      <c r="GIS70" s="497"/>
      <c r="GIT70" s="497"/>
      <c r="GIU70" s="497"/>
      <c r="GIV70" s="497"/>
      <c r="GIW70" s="497"/>
      <c r="GIX70" s="497"/>
      <c r="GIY70" s="497"/>
      <c r="GIZ70" s="497"/>
      <c r="GJA70" s="497"/>
      <c r="GJB70" s="497"/>
      <c r="GJC70" s="497"/>
      <c r="GJD70" s="497"/>
      <c r="GJE70" s="497"/>
      <c r="GJF70" s="497"/>
      <c r="GJG70" s="497"/>
      <c r="GJH70" s="497"/>
      <c r="GJI70" s="497"/>
      <c r="GJJ70" s="497"/>
      <c r="GJK70" s="497"/>
      <c r="GJL70" s="497"/>
      <c r="GJM70" s="497"/>
      <c r="GJN70" s="497"/>
      <c r="GJO70" s="497"/>
      <c r="GJP70" s="497"/>
      <c r="GJQ70" s="497"/>
      <c r="GJR70" s="497"/>
      <c r="GJS70" s="497"/>
      <c r="GJT70" s="497"/>
      <c r="GJU70" s="497"/>
      <c r="GJV70" s="497"/>
      <c r="GJW70" s="497"/>
      <c r="GJX70" s="497"/>
      <c r="GJY70" s="497"/>
      <c r="GJZ70" s="497"/>
      <c r="GKA70" s="497"/>
      <c r="GKB70" s="497"/>
      <c r="GKC70" s="497"/>
      <c r="GKD70" s="497"/>
      <c r="GKE70" s="497"/>
      <c r="GKF70" s="497"/>
      <c r="GKG70" s="497"/>
      <c r="GKH70" s="497"/>
      <c r="GKI70" s="497"/>
      <c r="GKJ70" s="497"/>
      <c r="GKK70" s="497"/>
      <c r="GKL70" s="497"/>
      <c r="GKM70" s="497"/>
      <c r="GKN70" s="497"/>
      <c r="GKO70" s="497"/>
      <c r="GKP70" s="497"/>
      <c r="GKQ70" s="497"/>
      <c r="GKR70" s="497"/>
      <c r="GKS70" s="497"/>
      <c r="GKT70" s="497"/>
      <c r="GKU70" s="497"/>
      <c r="GKV70" s="497"/>
      <c r="GKW70" s="497"/>
      <c r="GKX70" s="497"/>
      <c r="GKY70" s="497"/>
      <c r="GKZ70" s="497"/>
      <c r="GLA70" s="497"/>
      <c r="GLB70" s="497"/>
      <c r="GLC70" s="497"/>
      <c r="GLD70" s="497"/>
      <c r="GLE70" s="497"/>
      <c r="GLF70" s="497"/>
      <c r="GLG70" s="497"/>
      <c r="GLH70" s="497"/>
      <c r="GLI70" s="497"/>
      <c r="GLJ70" s="497"/>
      <c r="GLK70" s="497"/>
      <c r="GLL70" s="497"/>
      <c r="GLM70" s="497"/>
      <c r="GLN70" s="497"/>
      <c r="GLO70" s="497"/>
      <c r="GLP70" s="497"/>
      <c r="GLQ70" s="497"/>
      <c r="GLR70" s="497"/>
      <c r="GLS70" s="497"/>
      <c r="GLT70" s="497"/>
      <c r="GLU70" s="497"/>
      <c r="GLV70" s="497"/>
      <c r="GLW70" s="497"/>
      <c r="GLX70" s="497"/>
      <c r="GLY70" s="497"/>
      <c r="GLZ70" s="497"/>
      <c r="GMA70" s="497"/>
      <c r="GMB70" s="497"/>
      <c r="GMC70" s="497"/>
      <c r="GMD70" s="497"/>
      <c r="GME70" s="497"/>
      <c r="GMF70" s="497"/>
      <c r="GMG70" s="497"/>
      <c r="GMH70" s="497"/>
      <c r="GMI70" s="497"/>
      <c r="GMJ70" s="497"/>
      <c r="GMK70" s="497"/>
      <c r="GML70" s="497"/>
      <c r="GMM70" s="497"/>
      <c r="GMN70" s="497"/>
      <c r="GMO70" s="497"/>
      <c r="GMP70" s="497"/>
      <c r="GMQ70" s="497"/>
      <c r="GMR70" s="497"/>
      <c r="GMS70" s="497"/>
      <c r="GMT70" s="497"/>
      <c r="GMU70" s="497"/>
      <c r="GMV70" s="497"/>
      <c r="GMW70" s="497"/>
      <c r="GMX70" s="497"/>
      <c r="GMY70" s="497"/>
      <c r="GMZ70" s="497"/>
      <c r="GNA70" s="497"/>
      <c r="GNB70" s="497"/>
      <c r="GNC70" s="497"/>
      <c r="GND70" s="497"/>
      <c r="GNE70" s="497"/>
      <c r="GNF70" s="497"/>
      <c r="GNG70" s="497"/>
      <c r="GNH70" s="497"/>
      <c r="GNI70" s="497"/>
      <c r="GNJ70" s="497"/>
      <c r="GNK70" s="497"/>
      <c r="GNL70" s="497"/>
      <c r="GNM70" s="497"/>
      <c r="GNN70" s="497"/>
      <c r="GNO70" s="497"/>
      <c r="GNP70" s="497"/>
      <c r="GNQ70" s="497"/>
      <c r="GNR70" s="497"/>
      <c r="GNS70" s="497"/>
      <c r="GNT70" s="497"/>
      <c r="GNU70" s="497"/>
      <c r="GNV70" s="497"/>
      <c r="GNW70" s="497"/>
      <c r="GNX70" s="497"/>
      <c r="GNY70" s="497"/>
      <c r="GNZ70" s="497"/>
      <c r="GOA70" s="497"/>
      <c r="GOB70" s="497"/>
      <c r="GOC70" s="497"/>
      <c r="GOD70" s="497"/>
      <c r="GOE70" s="497"/>
      <c r="GOF70" s="497"/>
      <c r="GOG70" s="497"/>
      <c r="GOH70" s="497"/>
      <c r="GOI70" s="497"/>
      <c r="GOJ70" s="497"/>
      <c r="GOK70" s="497"/>
      <c r="GOL70" s="497"/>
      <c r="GOM70" s="497"/>
      <c r="GON70" s="497"/>
      <c r="GOO70" s="497"/>
      <c r="GOP70" s="497"/>
      <c r="GOQ70" s="497"/>
      <c r="GOR70" s="497"/>
      <c r="GOS70" s="497"/>
      <c r="GOT70" s="497"/>
      <c r="GOU70" s="497"/>
      <c r="GOV70" s="497"/>
      <c r="GOW70" s="497"/>
      <c r="GOX70" s="497"/>
      <c r="GOY70" s="497"/>
      <c r="GOZ70" s="497"/>
      <c r="GPA70" s="497"/>
      <c r="GPB70" s="497"/>
      <c r="GPC70" s="497"/>
      <c r="GPD70" s="497"/>
      <c r="GPE70" s="497"/>
      <c r="GPF70" s="497"/>
      <c r="GPG70" s="497"/>
      <c r="GPH70" s="497"/>
      <c r="GPI70" s="497"/>
      <c r="GPJ70" s="497"/>
      <c r="GPK70" s="497"/>
      <c r="GPL70" s="497"/>
      <c r="GPM70" s="497"/>
      <c r="GPN70" s="497"/>
      <c r="GPO70" s="497"/>
      <c r="GPP70" s="497"/>
      <c r="GPQ70" s="497"/>
      <c r="GPR70" s="497"/>
      <c r="GPS70" s="497"/>
      <c r="GPT70" s="497"/>
      <c r="GPU70" s="497"/>
      <c r="GPV70" s="497"/>
      <c r="GPW70" s="497"/>
      <c r="GPX70" s="497"/>
      <c r="GPY70" s="497"/>
      <c r="GPZ70" s="497"/>
      <c r="GQA70" s="497"/>
      <c r="GQB70" s="497"/>
      <c r="GQC70" s="497"/>
      <c r="GQD70" s="497"/>
      <c r="GQE70" s="497"/>
      <c r="GQF70" s="497"/>
      <c r="GQG70" s="497"/>
      <c r="GQH70" s="497"/>
      <c r="GQI70" s="497"/>
      <c r="GQJ70" s="497"/>
      <c r="GQK70" s="497"/>
      <c r="GQL70" s="497"/>
      <c r="GQM70" s="497"/>
      <c r="GQN70" s="497"/>
      <c r="GQO70" s="497"/>
      <c r="GQP70" s="497"/>
      <c r="GQQ70" s="497"/>
      <c r="GQR70" s="497"/>
      <c r="GQS70" s="497"/>
      <c r="GQT70" s="497"/>
      <c r="GQU70" s="497"/>
      <c r="GQV70" s="497"/>
      <c r="GQW70" s="497"/>
      <c r="GQX70" s="497"/>
      <c r="GQY70" s="497"/>
      <c r="GQZ70" s="497"/>
      <c r="GRA70" s="497"/>
      <c r="GRB70" s="497"/>
      <c r="GRC70" s="497"/>
      <c r="GRD70" s="497"/>
      <c r="GRE70" s="497"/>
      <c r="GRF70" s="497"/>
      <c r="GRG70" s="497"/>
      <c r="GRH70" s="497"/>
      <c r="GRI70" s="497"/>
      <c r="GRJ70" s="497"/>
      <c r="GRK70" s="497"/>
      <c r="GRL70" s="497"/>
      <c r="GRM70" s="497"/>
      <c r="GRN70" s="497"/>
      <c r="GRO70" s="497"/>
      <c r="GRP70" s="497"/>
      <c r="GRQ70" s="497"/>
      <c r="GRR70" s="497"/>
      <c r="GRS70" s="497"/>
      <c r="GRT70" s="497"/>
      <c r="GRU70" s="497"/>
      <c r="GRV70" s="497"/>
      <c r="GRW70" s="497"/>
      <c r="GRX70" s="497"/>
      <c r="GRY70" s="497"/>
      <c r="GRZ70" s="497"/>
      <c r="GSA70" s="497"/>
      <c r="GSB70" s="497"/>
      <c r="GSC70" s="497"/>
      <c r="GSD70" s="497"/>
      <c r="GSE70" s="497"/>
      <c r="GSF70" s="497"/>
      <c r="GSG70" s="497"/>
      <c r="GSH70" s="497"/>
      <c r="GSI70" s="497"/>
      <c r="GSJ70" s="497"/>
      <c r="GSK70" s="497"/>
      <c r="GSL70" s="497"/>
      <c r="GSM70" s="497"/>
      <c r="GSN70" s="497"/>
      <c r="GSO70" s="497"/>
      <c r="GSP70" s="497"/>
      <c r="GSQ70" s="497"/>
      <c r="GSR70" s="497"/>
      <c r="GSS70" s="497"/>
      <c r="GST70" s="497"/>
      <c r="GSU70" s="497"/>
      <c r="GSV70" s="497"/>
      <c r="GSW70" s="497"/>
      <c r="GSX70" s="497"/>
      <c r="GSY70" s="497"/>
      <c r="GSZ70" s="497"/>
      <c r="GTA70" s="497"/>
      <c r="GTB70" s="497"/>
      <c r="GTC70" s="497"/>
      <c r="GTD70" s="497"/>
      <c r="GTE70" s="497"/>
      <c r="GTF70" s="497"/>
      <c r="GTG70" s="497"/>
      <c r="GTH70" s="497"/>
      <c r="GTI70" s="497"/>
      <c r="GTJ70" s="497"/>
      <c r="GTK70" s="497"/>
      <c r="GTL70" s="497"/>
      <c r="GTM70" s="497"/>
      <c r="GTN70" s="497"/>
      <c r="GTO70" s="497"/>
      <c r="GTP70" s="497"/>
      <c r="GTQ70" s="497"/>
      <c r="GTR70" s="497"/>
      <c r="GTS70" s="497"/>
      <c r="GTT70" s="497"/>
      <c r="GTU70" s="497"/>
      <c r="GTV70" s="497"/>
      <c r="GTW70" s="497"/>
      <c r="GTX70" s="497"/>
      <c r="GTY70" s="497"/>
      <c r="GTZ70" s="497"/>
      <c r="GUA70" s="497"/>
      <c r="GUB70" s="497"/>
      <c r="GUC70" s="497"/>
      <c r="GUD70" s="497"/>
      <c r="GUE70" s="497"/>
      <c r="GUF70" s="497"/>
      <c r="GUG70" s="497"/>
      <c r="GUH70" s="497"/>
      <c r="GUI70" s="497"/>
      <c r="GUJ70" s="497"/>
      <c r="GUK70" s="497"/>
      <c r="GUL70" s="497"/>
      <c r="GUM70" s="497"/>
      <c r="GUN70" s="497"/>
      <c r="GUO70" s="497"/>
      <c r="GUP70" s="497"/>
      <c r="GUQ70" s="497"/>
      <c r="GUR70" s="497"/>
      <c r="GUS70" s="497"/>
      <c r="GUT70" s="497"/>
      <c r="GUU70" s="497"/>
      <c r="GUV70" s="497"/>
      <c r="GUW70" s="497"/>
      <c r="GUX70" s="497"/>
      <c r="GUY70" s="497"/>
      <c r="GUZ70" s="497"/>
      <c r="GVA70" s="497"/>
      <c r="GVB70" s="497"/>
      <c r="GVC70" s="497"/>
      <c r="GVD70" s="497"/>
      <c r="GVE70" s="497"/>
      <c r="GVF70" s="497"/>
      <c r="GVG70" s="497"/>
      <c r="GVH70" s="497"/>
      <c r="GVI70" s="497"/>
      <c r="GVJ70" s="497"/>
      <c r="GVK70" s="497"/>
      <c r="GVL70" s="497"/>
      <c r="GVM70" s="497"/>
      <c r="GVN70" s="497"/>
      <c r="GVO70" s="497"/>
      <c r="GVP70" s="497"/>
      <c r="GVQ70" s="497"/>
      <c r="GVR70" s="497"/>
      <c r="GVS70" s="497"/>
      <c r="GVT70" s="497"/>
      <c r="GVU70" s="497"/>
      <c r="GVV70" s="497"/>
      <c r="GVW70" s="497"/>
      <c r="GVX70" s="497"/>
      <c r="GVY70" s="497"/>
      <c r="GVZ70" s="497"/>
      <c r="GWA70" s="497"/>
      <c r="GWB70" s="497"/>
      <c r="GWC70" s="497"/>
      <c r="GWD70" s="497"/>
      <c r="GWE70" s="497"/>
      <c r="GWF70" s="497"/>
      <c r="GWG70" s="497"/>
      <c r="GWH70" s="497"/>
      <c r="GWI70" s="497"/>
      <c r="GWJ70" s="497"/>
      <c r="GWK70" s="497"/>
      <c r="GWL70" s="497"/>
      <c r="GWM70" s="497"/>
      <c r="GWN70" s="497"/>
      <c r="GWO70" s="497"/>
      <c r="GWP70" s="497"/>
      <c r="GWQ70" s="497"/>
      <c r="GWR70" s="497"/>
      <c r="GWS70" s="497"/>
      <c r="GWT70" s="497"/>
      <c r="GWU70" s="497"/>
      <c r="GWV70" s="497"/>
      <c r="GWW70" s="497"/>
      <c r="GWX70" s="497"/>
      <c r="GWY70" s="497"/>
      <c r="GWZ70" s="497"/>
      <c r="GXA70" s="497"/>
      <c r="GXB70" s="497"/>
      <c r="GXC70" s="497"/>
      <c r="GXD70" s="497"/>
      <c r="GXE70" s="497"/>
      <c r="GXF70" s="497"/>
      <c r="GXG70" s="497"/>
      <c r="GXH70" s="497"/>
      <c r="GXI70" s="497"/>
      <c r="GXJ70" s="497"/>
      <c r="GXK70" s="497"/>
      <c r="GXL70" s="497"/>
      <c r="GXM70" s="497"/>
      <c r="GXN70" s="497"/>
      <c r="GXO70" s="497"/>
      <c r="GXP70" s="497"/>
      <c r="GXQ70" s="497"/>
      <c r="GXR70" s="497"/>
      <c r="GXS70" s="497"/>
      <c r="GXT70" s="497"/>
      <c r="GXU70" s="497"/>
      <c r="GXV70" s="497"/>
      <c r="GXW70" s="497"/>
      <c r="GXX70" s="497"/>
      <c r="GXY70" s="497"/>
      <c r="GXZ70" s="497"/>
      <c r="GYA70" s="497"/>
      <c r="GYB70" s="497"/>
      <c r="GYC70" s="497"/>
      <c r="GYD70" s="497"/>
      <c r="GYE70" s="497"/>
      <c r="GYF70" s="497"/>
      <c r="GYG70" s="497"/>
      <c r="GYH70" s="497"/>
      <c r="GYI70" s="497"/>
      <c r="GYJ70" s="497"/>
      <c r="GYK70" s="497"/>
      <c r="GYL70" s="497"/>
      <c r="GYM70" s="497"/>
      <c r="GYN70" s="497"/>
      <c r="GYO70" s="497"/>
      <c r="GYP70" s="497"/>
      <c r="GYQ70" s="497"/>
      <c r="GYR70" s="497"/>
      <c r="GYS70" s="497"/>
      <c r="GYT70" s="497"/>
      <c r="GYU70" s="497"/>
      <c r="GYV70" s="497"/>
      <c r="GYW70" s="497"/>
      <c r="GYX70" s="497"/>
      <c r="GYY70" s="497"/>
      <c r="GYZ70" s="497"/>
      <c r="GZA70" s="497"/>
      <c r="GZB70" s="497"/>
      <c r="GZC70" s="497"/>
      <c r="GZD70" s="497"/>
      <c r="GZE70" s="497"/>
      <c r="GZF70" s="497"/>
      <c r="GZG70" s="497"/>
      <c r="GZH70" s="497"/>
      <c r="GZI70" s="497"/>
      <c r="GZJ70" s="497"/>
      <c r="GZK70" s="497"/>
      <c r="GZL70" s="497"/>
      <c r="GZM70" s="497"/>
      <c r="GZN70" s="497"/>
      <c r="GZO70" s="497"/>
      <c r="GZP70" s="497"/>
      <c r="GZQ70" s="497"/>
      <c r="GZR70" s="497"/>
      <c r="GZS70" s="497"/>
      <c r="GZT70" s="497"/>
      <c r="GZU70" s="497"/>
      <c r="GZV70" s="497"/>
      <c r="GZW70" s="497"/>
      <c r="GZX70" s="497"/>
      <c r="GZY70" s="497"/>
      <c r="GZZ70" s="497"/>
      <c r="HAA70" s="497"/>
      <c r="HAB70" s="497"/>
      <c r="HAC70" s="497"/>
      <c r="HAD70" s="497"/>
      <c r="HAE70" s="497"/>
      <c r="HAF70" s="497"/>
      <c r="HAG70" s="497"/>
      <c r="HAH70" s="497"/>
      <c r="HAI70" s="497"/>
      <c r="HAJ70" s="497"/>
      <c r="HAK70" s="497"/>
      <c r="HAL70" s="497"/>
      <c r="HAM70" s="497"/>
      <c r="HAN70" s="497"/>
      <c r="HAO70" s="497"/>
      <c r="HAP70" s="497"/>
      <c r="HAQ70" s="497"/>
      <c r="HAR70" s="497"/>
      <c r="HAS70" s="497"/>
      <c r="HAT70" s="497"/>
      <c r="HAU70" s="497"/>
      <c r="HAV70" s="497"/>
      <c r="HAW70" s="497"/>
      <c r="HAX70" s="497"/>
      <c r="HAY70" s="497"/>
      <c r="HAZ70" s="497"/>
      <c r="HBA70" s="497"/>
      <c r="HBB70" s="497"/>
      <c r="HBC70" s="497"/>
      <c r="HBD70" s="497"/>
      <c r="HBE70" s="497"/>
      <c r="HBF70" s="497"/>
      <c r="HBG70" s="497"/>
      <c r="HBH70" s="497"/>
      <c r="HBI70" s="497"/>
      <c r="HBJ70" s="497"/>
      <c r="HBK70" s="497"/>
      <c r="HBL70" s="497"/>
      <c r="HBM70" s="497"/>
      <c r="HBN70" s="497"/>
      <c r="HBO70" s="497"/>
      <c r="HBP70" s="497"/>
      <c r="HBQ70" s="497"/>
      <c r="HBR70" s="497"/>
      <c r="HBS70" s="497"/>
      <c r="HBT70" s="497"/>
      <c r="HBU70" s="497"/>
      <c r="HBV70" s="497"/>
      <c r="HBW70" s="497"/>
      <c r="HBX70" s="497"/>
      <c r="HBY70" s="497"/>
      <c r="HBZ70" s="497"/>
      <c r="HCA70" s="497"/>
      <c r="HCB70" s="497"/>
      <c r="HCC70" s="497"/>
      <c r="HCD70" s="497"/>
      <c r="HCE70" s="497"/>
      <c r="HCF70" s="497"/>
      <c r="HCG70" s="497"/>
      <c r="HCH70" s="497"/>
      <c r="HCI70" s="497"/>
      <c r="HCJ70" s="497"/>
      <c r="HCK70" s="497"/>
      <c r="HCL70" s="497"/>
      <c r="HCM70" s="497"/>
      <c r="HCN70" s="497"/>
      <c r="HCO70" s="497"/>
      <c r="HCP70" s="497"/>
      <c r="HCQ70" s="497"/>
      <c r="HCR70" s="497"/>
      <c r="HCS70" s="497"/>
      <c r="HCT70" s="497"/>
      <c r="HCU70" s="497"/>
      <c r="HCV70" s="497"/>
      <c r="HCW70" s="497"/>
      <c r="HCX70" s="497"/>
      <c r="HCY70" s="497"/>
      <c r="HCZ70" s="497"/>
      <c r="HDA70" s="497"/>
      <c r="HDB70" s="497"/>
      <c r="HDC70" s="497"/>
      <c r="HDD70" s="497"/>
      <c r="HDE70" s="497"/>
      <c r="HDF70" s="497"/>
      <c r="HDG70" s="497"/>
      <c r="HDH70" s="497"/>
      <c r="HDI70" s="497"/>
      <c r="HDJ70" s="497"/>
      <c r="HDK70" s="497"/>
      <c r="HDL70" s="497"/>
      <c r="HDM70" s="497"/>
      <c r="HDN70" s="497"/>
      <c r="HDO70" s="497"/>
      <c r="HDP70" s="497"/>
      <c r="HDQ70" s="497"/>
      <c r="HDR70" s="497"/>
      <c r="HDS70" s="497"/>
      <c r="HDT70" s="497"/>
      <c r="HDU70" s="497"/>
      <c r="HDV70" s="497"/>
      <c r="HDW70" s="497"/>
      <c r="HDX70" s="497"/>
      <c r="HDY70" s="497"/>
      <c r="HDZ70" s="497"/>
      <c r="HEA70" s="497"/>
      <c r="HEB70" s="497"/>
      <c r="HEC70" s="497"/>
      <c r="HED70" s="497"/>
      <c r="HEE70" s="497"/>
      <c r="HEF70" s="497"/>
      <c r="HEG70" s="497"/>
      <c r="HEH70" s="497"/>
      <c r="HEI70" s="497"/>
      <c r="HEJ70" s="497"/>
      <c r="HEK70" s="497"/>
      <c r="HEL70" s="497"/>
      <c r="HEM70" s="497"/>
      <c r="HEN70" s="497"/>
      <c r="HEO70" s="497"/>
      <c r="HEP70" s="497"/>
      <c r="HEQ70" s="497"/>
      <c r="HER70" s="497"/>
      <c r="HES70" s="497"/>
      <c r="HET70" s="497"/>
      <c r="HEU70" s="497"/>
      <c r="HEV70" s="497"/>
      <c r="HEW70" s="497"/>
      <c r="HEX70" s="497"/>
      <c r="HEY70" s="497"/>
      <c r="HEZ70" s="497"/>
      <c r="HFA70" s="497"/>
      <c r="HFB70" s="497"/>
      <c r="HFC70" s="497"/>
      <c r="HFD70" s="497"/>
      <c r="HFE70" s="497"/>
      <c r="HFF70" s="497"/>
      <c r="HFG70" s="497"/>
      <c r="HFH70" s="497"/>
      <c r="HFI70" s="497"/>
      <c r="HFJ70" s="497"/>
      <c r="HFK70" s="497"/>
      <c r="HFL70" s="497"/>
      <c r="HFM70" s="497"/>
      <c r="HFN70" s="497"/>
      <c r="HFO70" s="497"/>
      <c r="HFP70" s="497"/>
      <c r="HFQ70" s="497"/>
      <c r="HFR70" s="497"/>
      <c r="HFS70" s="497"/>
      <c r="HFT70" s="497"/>
      <c r="HFU70" s="497"/>
      <c r="HFV70" s="497"/>
      <c r="HFW70" s="497"/>
      <c r="HFX70" s="497"/>
      <c r="HFY70" s="497"/>
      <c r="HFZ70" s="497"/>
      <c r="HGA70" s="497"/>
      <c r="HGB70" s="497"/>
      <c r="HGC70" s="497"/>
      <c r="HGD70" s="497"/>
      <c r="HGE70" s="497"/>
      <c r="HGF70" s="497"/>
      <c r="HGG70" s="497"/>
      <c r="HGH70" s="497"/>
      <c r="HGI70" s="497"/>
      <c r="HGJ70" s="497"/>
      <c r="HGK70" s="497"/>
      <c r="HGL70" s="497"/>
      <c r="HGM70" s="497"/>
      <c r="HGN70" s="497"/>
      <c r="HGO70" s="497"/>
      <c r="HGP70" s="497"/>
      <c r="HGQ70" s="497"/>
      <c r="HGR70" s="497"/>
      <c r="HGS70" s="497"/>
      <c r="HGT70" s="497"/>
      <c r="HGU70" s="497"/>
      <c r="HGV70" s="497"/>
      <c r="HGW70" s="497"/>
      <c r="HGX70" s="497"/>
      <c r="HGY70" s="497"/>
      <c r="HGZ70" s="497"/>
      <c r="HHA70" s="497"/>
      <c r="HHB70" s="497"/>
      <c r="HHC70" s="497"/>
      <c r="HHD70" s="497"/>
      <c r="HHE70" s="497"/>
      <c r="HHF70" s="497"/>
      <c r="HHG70" s="497"/>
      <c r="HHH70" s="497"/>
      <c r="HHI70" s="497"/>
      <c r="HHJ70" s="497"/>
      <c r="HHK70" s="497"/>
      <c r="HHL70" s="497"/>
      <c r="HHM70" s="497"/>
      <c r="HHN70" s="497"/>
      <c r="HHO70" s="497"/>
      <c r="HHP70" s="497"/>
      <c r="HHQ70" s="497"/>
      <c r="HHR70" s="497"/>
      <c r="HHS70" s="497"/>
      <c r="HHT70" s="497"/>
      <c r="HHU70" s="497"/>
      <c r="HHV70" s="497"/>
      <c r="HHW70" s="497"/>
      <c r="HHX70" s="497"/>
      <c r="HHY70" s="497"/>
      <c r="HHZ70" s="497"/>
      <c r="HIA70" s="497"/>
      <c r="HIB70" s="497"/>
      <c r="HIC70" s="497"/>
      <c r="HID70" s="497"/>
      <c r="HIE70" s="497"/>
      <c r="HIF70" s="497"/>
      <c r="HIG70" s="497"/>
      <c r="HIH70" s="497"/>
      <c r="HII70" s="497"/>
      <c r="HIJ70" s="497"/>
      <c r="HIK70" s="497"/>
      <c r="HIL70" s="497"/>
      <c r="HIM70" s="497"/>
      <c r="HIN70" s="497"/>
      <c r="HIO70" s="497"/>
      <c r="HIP70" s="497"/>
      <c r="HIQ70" s="497"/>
      <c r="HIR70" s="497"/>
      <c r="HIS70" s="497"/>
      <c r="HIT70" s="497"/>
      <c r="HIU70" s="497"/>
      <c r="HIV70" s="497"/>
      <c r="HIW70" s="497"/>
      <c r="HIX70" s="497"/>
      <c r="HIY70" s="497"/>
      <c r="HIZ70" s="497"/>
      <c r="HJA70" s="497"/>
      <c r="HJB70" s="497"/>
      <c r="HJC70" s="497"/>
      <c r="HJD70" s="497"/>
      <c r="HJE70" s="497"/>
      <c r="HJF70" s="497"/>
      <c r="HJG70" s="497"/>
      <c r="HJH70" s="497"/>
      <c r="HJI70" s="497"/>
      <c r="HJJ70" s="497"/>
      <c r="HJK70" s="497"/>
      <c r="HJL70" s="497"/>
      <c r="HJM70" s="497"/>
      <c r="HJN70" s="497"/>
      <c r="HJO70" s="497"/>
      <c r="HJP70" s="497"/>
      <c r="HJQ70" s="497"/>
      <c r="HJR70" s="497"/>
      <c r="HJS70" s="497"/>
      <c r="HJT70" s="497"/>
      <c r="HJU70" s="497"/>
      <c r="HJV70" s="497"/>
      <c r="HJW70" s="497"/>
      <c r="HJX70" s="497"/>
      <c r="HJY70" s="497"/>
      <c r="HJZ70" s="497"/>
      <c r="HKA70" s="497"/>
      <c r="HKB70" s="497"/>
      <c r="HKC70" s="497"/>
      <c r="HKD70" s="497"/>
      <c r="HKE70" s="497"/>
      <c r="HKF70" s="497"/>
      <c r="HKG70" s="497"/>
      <c r="HKH70" s="497"/>
      <c r="HKI70" s="497"/>
      <c r="HKJ70" s="497"/>
      <c r="HKK70" s="497"/>
      <c r="HKL70" s="497"/>
      <c r="HKM70" s="497"/>
      <c r="HKN70" s="497"/>
      <c r="HKO70" s="497"/>
      <c r="HKP70" s="497"/>
      <c r="HKQ70" s="497"/>
      <c r="HKR70" s="497"/>
      <c r="HKS70" s="497"/>
      <c r="HKT70" s="497"/>
      <c r="HKU70" s="497"/>
      <c r="HKV70" s="497"/>
      <c r="HKW70" s="497"/>
      <c r="HKX70" s="497"/>
      <c r="HKY70" s="497"/>
      <c r="HKZ70" s="497"/>
      <c r="HLA70" s="497"/>
      <c r="HLB70" s="497"/>
      <c r="HLC70" s="497"/>
      <c r="HLD70" s="497"/>
      <c r="HLE70" s="497"/>
      <c r="HLF70" s="497"/>
      <c r="HLG70" s="497"/>
      <c r="HLH70" s="497"/>
      <c r="HLI70" s="497"/>
      <c r="HLJ70" s="497"/>
      <c r="HLK70" s="497"/>
      <c r="HLL70" s="497"/>
      <c r="HLM70" s="497"/>
      <c r="HLN70" s="497"/>
      <c r="HLO70" s="497"/>
      <c r="HLP70" s="497"/>
      <c r="HLQ70" s="497"/>
      <c r="HLR70" s="497"/>
      <c r="HLS70" s="497"/>
      <c r="HLT70" s="497"/>
      <c r="HLU70" s="497"/>
      <c r="HLV70" s="497"/>
      <c r="HLW70" s="497"/>
      <c r="HLX70" s="497"/>
      <c r="HLY70" s="497"/>
      <c r="HLZ70" s="497"/>
      <c r="HMA70" s="497"/>
      <c r="HMB70" s="497"/>
      <c r="HMC70" s="497"/>
      <c r="HMD70" s="497"/>
      <c r="HME70" s="497"/>
      <c r="HMF70" s="497"/>
      <c r="HMG70" s="497"/>
      <c r="HMH70" s="497"/>
      <c r="HMI70" s="497"/>
      <c r="HMJ70" s="497"/>
      <c r="HMK70" s="497"/>
      <c r="HML70" s="497"/>
      <c r="HMM70" s="497"/>
      <c r="HMN70" s="497"/>
      <c r="HMO70" s="497"/>
      <c r="HMP70" s="497"/>
      <c r="HMQ70" s="497"/>
      <c r="HMR70" s="497"/>
      <c r="HMS70" s="497"/>
      <c r="HMT70" s="497"/>
      <c r="HMU70" s="497"/>
      <c r="HMV70" s="497"/>
      <c r="HMW70" s="497"/>
      <c r="HMX70" s="497"/>
      <c r="HMY70" s="497"/>
      <c r="HMZ70" s="497"/>
      <c r="HNA70" s="497"/>
      <c r="HNB70" s="497"/>
      <c r="HNC70" s="497"/>
      <c r="HND70" s="497"/>
      <c r="HNE70" s="497"/>
      <c r="HNF70" s="497"/>
      <c r="HNG70" s="497"/>
      <c r="HNH70" s="497"/>
      <c r="HNI70" s="497"/>
      <c r="HNJ70" s="497"/>
      <c r="HNK70" s="497"/>
      <c r="HNL70" s="497"/>
      <c r="HNM70" s="497"/>
      <c r="HNN70" s="497"/>
      <c r="HNO70" s="497"/>
      <c r="HNP70" s="497"/>
      <c r="HNQ70" s="497"/>
      <c r="HNR70" s="497"/>
      <c r="HNS70" s="497"/>
      <c r="HNT70" s="497"/>
      <c r="HNU70" s="497"/>
      <c r="HNV70" s="497"/>
      <c r="HNW70" s="497"/>
      <c r="HNX70" s="497"/>
      <c r="HNY70" s="497"/>
      <c r="HNZ70" s="497"/>
      <c r="HOA70" s="497"/>
      <c r="HOB70" s="497"/>
      <c r="HOC70" s="497"/>
      <c r="HOD70" s="497"/>
      <c r="HOE70" s="497"/>
      <c r="HOF70" s="497"/>
      <c r="HOG70" s="497"/>
      <c r="HOH70" s="497"/>
      <c r="HOI70" s="497"/>
      <c r="HOJ70" s="497"/>
      <c r="HOK70" s="497"/>
      <c r="HOL70" s="497"/>
      <c r="HOM70" s="497"/>
      <c r="HON70" s="497"/>
      <c r="HOO70" s="497"/>
      <c r="HOP70" s="497"/>
      <c r="HOQ70" s="497"/>
      <c r="HOR70" s="497"/>
      <c r="HOS70" s="497"/>
      <c r="HOT70" s="497"/>
      <c r="HOU70" s="497"/>
      <c r="HOV70" s="497"/>
      <c r="HOW70" s="497"/>
      <c r="HOX70" s="497"/>
      <c r="HOY70" s="497"/>
      <c r="HOZ70" s="497"/>
      <c r="HPA70" s="497"/>
      <c r="HPB70" s="497"/>
      <c r="HPC70" s="497"/>
      <c r="HPD70" s="497"/>
      <c r="HPE70" s="497"/>
      <c r="HPF70" s="497"/>
      <c r="HPG70" s="497"/>
      <c r="HPH70" s="497"/>
      <c r="HPI70" s="497"/>
      <c r="HPJ70" s="497"/>
      <c r="HPK70" s="497"/>
      <c r="HPL70" s="497"/>
      <c r="HPM70" s="497"/>
      <c r="HPN70" s="497"/>
      <c r="HPO70" s="497"/>
      <c r="HPP70" s="497"/>
      <c r="HPQ70" s="497"/>
      <c r="HPR70" s="497"/>
      <c r="HPS70" s="497"/>
      <c r="HPT70" s="497"/>
      <c r="HPU70" s="497"/>
      <c r="HPV70" s="497"/>
      <c r="HPW70" s="497"/>
      <c r="HPX70" s="497"/>
      <c r="HPY70" s="497"/>
      <c r="HPZ70" s="497"/>
      <c r="HQA70" s="497"/>
      <c r="HQB70" s="497"/>
      <c r="HQC70" s="497"/>
      <c r="HQD70" s="497"/>
      <c r="HQE70" s="497"/>
      <c r="HQF70" s="497"/>
      <c r="HQG70" s="497"/>
      <c r="HQH70" s="497"/>
      <c r="HQI70" s="497"/>
      <c r="HQJ70" s="497"/>
      <c r="HQK70" s="497"/>
      <c r="HQL70" s="497"/>
      <c r="HQM70" s="497"/>
      <c r="HQN70" s="497"/>
      <c r="HQO70" s="497"/>
      <c r="HQP70" s="497"/>
      <c r="HQQ70" s="497"/>
      <c r="HQR70" s="497"/>
      <c r="HQS70" s="497"/>
      <c r="HQT70" s="497"/>
      <c r="HQU70" s="497"/>
      <c r="HQV70" s="497"/>
      <c r="HQW70" s="497"/>
      <c r="HQX70" s="497"/>
      <c r="HQY70" s="497"/>
      <c r="HQZ70" s="497"/>
      <c r="HRA70" s="497"/>
      <c r="HRB70" s="497"/>
      <c r="HRC70" s="497"/>
      <c r="HRD70" s="497"/>
      <c r="HRE70" s="497"/>
      <c r="HRF70" s="497"/>
      <c r="HRG70" s="497"/>
      <c r="HRH70" s="497"/>
      <c r="HRI70" s="497"/>
      <c r="HRJ70" s="497"/>
      <c r="HRK70" s="497"/>
      <c r="HRL70" s="497"/>
      <c r="HRM70" s="497"/>
      <c r="HRN70" s="497"/>
      <c r="HRO70" s="497"/>
      <c r="HRP70" s="497"/>
      <c r="HRQ70" s="497"/>
      <c r="HRR70" s="497"/>
      <c r="HRS70" s="497"/>
      <c r="HRT70" s="497"/>
      <c r="HRU70" s="497"/>
      <c r="HRV70" s="497"/>
      <c r="HRW70" s="497"/>
      <c r="HRX70" s="497"/>
      <c r="HRY70" s="497"/>
      <c r="HRZ70" s="497"/>
      <c r="HSA70" s="497"/>
      <c r="HSB70" s="497"/>
      <c r="HSC70" s="497"/>
      <c r="HSD70" s="497"/>
      <c r="HSE70" s="497"/>
      <c r="HSF70" s="497"/>
      <c r="HSG70" s="497"/>
      <c r="HSH70" s="497"/>
      <c r="HSI70" s="497"/>
      <c r="HSJ70" s="497"/>
      <c r="HSK70" s="497"/>
      <c r="HSL70" s="497"/>
      <c r="HSM70" s="497"/>
      <c r="HSN70" s="497"/>
      <c r="HSO70" s="497"/>
      <c r="HSP70" s="497"/>
      <c r="HSQ70" s="497"/>
      <c r="HSR70" s="497"/>
      <c r="HSS70" s="497"/>
      <c r="HST70" s="497"/>
      <c r="HSU70" s="497"/>
      <c r="HSV70" s="497"/>
      <c r="HSW70" s="497"/>
      <c r="HSX70" s="497"/>
      <c r="HSY70" s="497"/>
      <c r="HSZ70" s="497"/>
      <c r="HTA70" s="497"/>
      <c r="HTB70" s="497"/>
      <c r="HTC70" s="497"/>
      <c r="HTD70" s="497"/>
      <c r="HTE70" s="497"/>
      <c r="HTF70" s="497"/>
      <c r="HTG70" s="497"/>
      <c r="HTH70" s="497"/>
      <c r="HTI70" s="497"/>
      <c r="HTJ70" s="497"/>
      <c r="HTK70" s="497"/>
      <c r="HTL70" s="497"/>
      <c r="HTM70" s="497"/>
      <c r="HTN70" s="497"/>
      <c r="HTO70" s="497"/>
      <c r="HTP70" s="497"/>
      <c r="HTQ70" s="497"/>
      <c r="HTR70" s="497"/>
      <c r="HTS70" s="497"/>
      <c r="HTT70" s="497"/>
      <c r="HTU70" s="497"/>
      <c r="HTV70" s="497"/>
      <c r="HTW70" s="497"/>
      <c r="HTX70" s="497"/>
      <c r="HTY70" s="497"/>
      <c r="HTZ70" s="497"/>
      <c r="HUA70" s="497"/>
      <c r="HUB70" s="497"/>
      <c r="HUC70" s="497"/>
      <c r="HUD70" s="497"/>
      <c r="HUE70" s="497"/>
      <c r="HUF70" s="497"/>
      <c r="HUG70" s="497"/>
      <c r="HUH70" s="497"/>
      <c r="HUI70" s="497"/>
      <c r="HUJ70" s="497"/>
      <c r="HUK70" s="497"/>
      <c r="HUL70" s="497"/>
      <c r="HUM70" s="497"/>
      <c r="HUN70" s="497"/>
      <c r="HUO70" s="497"/>
      <c r="HUP70" s="497"/>
      <c r="HUQ70" s="497"/>
      <c r="HUR70" s="497"/>
      <c r="HUS70" s="497"/>
      <c r="HUT70" s="497"/>
      <c r="HUU70" s="497"/>
      <c r="HUV70" s="497"/>
      <c r="HUW70" s="497"/>
      <c r="HUX70" s="497"/>
      <c r="HUY70" s="497"/>
      <c r="HUZ70" s="497"/>
      <c r="HVA70" s="497"/>
      <c r="HVB70" s="497"/>
      <c r="HVC70" s="497"/>
      <c r="HVD70" s="497"/>
      <c r="HVE70" s="497"/>
      <c r="HVF70" s="497"/>
      <c r="HVG70" s="497"/>
      <c r="HVH70" s="497"/>
      <c r="HVI70" s="497"/>
      <c r="HVJ70" s="497"/>
      <c r="HVK70" s="497"/>
      <c r="HVL70" s="497"/>
      <c r="HVM70" s="497"/>
      <c r="HVN70" s="497"/>
      <c r="HVO70" s="497"/>
      <c r="HVP70" s="497"/>
      <c r="HVQ70" s="497"/>
      <c r="HVR70" s="497"/>
      <c r="HVS70" s="497"/>
      <c r="HVT70" s="497"/>
      <c r="HVU70" s="497"/>
      <c r="HVV70" s="497"/>
      <c r="HVW70" s="497"/>
      <c r="HVX70" s="497"/>
      <c r="HVY70" s="497"/>
      <c r="HVZ70" s="497"/>
      <c r="HWA70" s="497"/>
      <c r="HWB70" s="497"/>
      <c r="HWC70" s="497"/>
      <c r="HWD70" s="497"/>
      <c r="HWE70" s="497"/>
      <c r="HWF70" s="497"/>
      <c r="HWG70" s="497"/>
      <c r="HWH70" s="497"/>
      <c r="HWI70" s="497"/>
      <c r="HWJ70" s="497"/>
      <c r="HWK70" s="497"/>
      <c r="HWL70" s="497"/>
      <c r="HWM70" s="497"/>
      <c r="HWN70" s="497"/>
      <c r="HWO70" s="497"/>
      <c r="HWP70" s="497"/>
      <c r="HWQ70" s="497"/>
      <c r="HWR70" s="497"/>
      <c r="HWS70" s="497"/>
      <c r="HWT70" s="497"/>
      <c r="HWU70" s="497"/>
      <c r="HWV70" s="497"/>
      <c r="HWW70" s="497"/>
      <c r="HWX70" s="497"/>
      <c r="HWY70" s="497"/>
      <c r="HWZ70" s="497"/>
      <c r="HXA70" s="497"/>
      <c r="HXB70" s="497"/>
      <c r="HXC70" s="497"/>
      <c r="HXD70" s="497"/>
      <c r="HXE70" s="497"/>
      <c r="HXF70" s="497"/>
      <c r="HXG70" s="497"/>
      <c r="HXH70" s="497"/>
      <c r="HXI70" s="497"/>
      <c r="HXJ70" s="497"/>
      <c r="HXK70" s="497"/>
      <c r="HXL70" s="497"/>
      <c r="HXM70" s="497"/>
      <c r="HXN70" s="497"/>
      <c r="HXO70" s="497"/>
      <c r="HXP70" s="497"/>
      <c r="HXQ70" s="497"/>
      <c r="HXR70" s="497"/>
      <c r="HXS70" s="497"/>
      <c r="HXT70" s="497"/>
      <c r="HXU70" s="497"/>
      <c r="HXV70" s="497"/>
      <c r="HXW70" s="497"/>
      <c r="HXX70" s="497"/>
      <c r="HXY70" s="497"/>
      <c r="HXZ70" s="497"/>
      <c r="HYA70" s="497"/>
      <c r="HYB70" s="497"/>
      <c r="HYC70" s="497"/>
      <c r="HYD70" s="497"/>
      <c r="HYE70" s="497"/>
      <c r="HYF70" s="497"/>
      <c r="HYG70" s="497"/>
      <c r="HYH70" s="497"/>
      <c r="HYI70" s="497"/>
      <c r="HYJ70" s="497"/>
      <c r="HYK70" s="497"/>
      <c r="HYL70" s="497"/>
      <c r="HYM70" s="497"/>
      <c r="HYN70" s="497"/>
      <c r="HYO70" s="497"/>
      <c r="HYP70" s="497"/>
      <c r="HYQ70" s="497"/>
      <c r="HYR70" s="497"/>
      <c r="HYS70" s="497"/>
      <c r="HYT70" s="497"/>
      <c r="HYU70" s="497"/>
      <c r="HYV70" s="497"/>
      <c r="HYW70" s="497"/>
      <c r="HYX70" s="497"/>
      <c r="HYY70" s="497"/>
      <c r="HYZ70" s="497"/>
      <c r="HZA70" s="497"/>
      <c r="HZB70" s="497"/>
      <c r="HZC70" s="497"/>
      <c r="HZD70" s="497"/>
      <c r="HZE70" s="497"/>
      <c r="HZF70" s="497"/>
      <c r="HZG70" s="497"/>
      <c r="HZH70" s="497"/>
      <c r="HZI70" s="497"/>
      <c r="HZJ70" s="497"/>
      <c r="HZK70" s="497"/>
      <c r="HZL70" s="497"/>
      <c r="HZM70" s="497"/>
      <c r="HZN70" s="497"/>
      <c r="HZO70" s="497"/>
      <c r="HZP70" s="497"/>
      <c r="HZQ70" s="497"/>
      <c r="HZR70" s="497"/>
      <c r="HZS70" s="497"/>
      <c r="HZT70" s="497"/>
      <c r="HZU70" s="497"/>
      <c r="HZV70" s="497"/>
      <c r="HZW70" s="497"/>
      <c r="HZX70" s="497"/>
      <c r="HZY70" s="497"/>
      <c r="HZZ70" s="497"/>
      <c r="IAA70" s="497"/>
      <c r="IAB70" s="497"/>
      <c r="IAC70" s="497"/>
      <c r="IAD70" s="497"/>
      <c r="IAE70" s="497"/>
      <c r="IAF70" s="497"/>
      <c r="IAG70" s="497"/>
      <c r="IAH70" s="497"/>
      <c r="IAI70" s="497"/>
      <c r="IAJ70" s="497"/>
      <c r="IAK70" s="497"/>
      <c r="IAL70" s="497"/>
      <c r="IAM70" s="497"/>
      <c r="IAN70" s="497"/>
      <c r="IAO70" s="497"/>
      <c r="IAP70" s="497"/>
      <c r="IAQ70" s="497"/>
      <c r="IAR70" s="497"/>
      <c r="IAS70" s="497"/>
      <c r="IAT70" s="497"/>
      <c r="IAU70" s="497"/>
      <c r="IAV70" s="497"/>
      <c r="IAW70" s="497"/>
      <c r="IAX70" s="497"/>
      <c r="IAY70" s="497"/>
      <c r="IAZ70" s="497"/>
      <c r="IBA70" s="497"/>
      <c r="IBB70" s="497"/>
      <c r="IBC70" s="497"/>
      <c r="IBD70" s="497"/>
      <c r="IBE70" s="497"/>
      <c r="IBF70" s="497"/>
      <c r="IBG70" s="497"/>
      <c r="IBH70" s="497"/>
      <c r="IBI70" s="497"/>
      <c r="IBJ70" s="497"/>
      <c r="IBK70" s="497"/>
      <c r="IBL70" s="497"/>
      <c r="IBM70" s="497"/>
      <c r="IBN70" s="497"/>
      <c r="IBO70" s="497"/>
      <c r="IBP70" s="497"/>
      <c r="IBQ70" s="497"/>
      <c r="IBR70" s="497"/>
      <c r="IBS70" s="497"/>
      <c r="IBT70" s="497"/>
      <c r="IBU70" s="497"/>
      <c r="IBV70" s="497"/>
      <c r="IBW70" s="497"/>
      <c r="IBX70" s="497"/>
      <c r="IBY70" s="497"/>
      <c r="IBZ70" s="497"/>
      <c r="ICA70" s="497"/>
      <c r="ICB70" s="497"/>
      <c r="ICC70" s="497"/>
      <c r="ICD70" s="497"/>
      <c r="ICE70" s="497"/>
      <c r="ICF70" s="497"/>
      <c r="ICG70" s="497"/>
      <c r="ICH70" s="497"/>
      <c r="ICI70" s="497"/>
      <c r="ICJ70" s="497"/>
      <c r="ICK70" s="497"/>
      <c r="ICL70" s="497"/>
      <c r="ICM70" s="497"/>
      <c r="ICN70" s="497"/>
      <c r="ICO70" s="497"/>
      <c r="ICP70" s="497"/>
      <c r="ICQ70" s="497"/>
      <c r="ICR70" s="497"/>
      <c r="ICS70" s="497"/>
      <c r="ICT70" s="497"/>
      <c r="ICU70" s="497"/>
      <c r="ICV70" s="497"/>
      <c r="ICW70" s="497"/>
      <c r="ICX70" s="497"/>
      <c r="ICY70" s="497"/>
      <c r="ICZ70" s="497"/>
      <c r="IDA70" s="497"/>
      <c r="IDB70" s="497"/>
      <c r="IDC70" s="497"/>
      <c r="IDD70" s="497"/>
      <c r="IDE70" s="497"/>
      <c r="IDF70" s="497"/>
      <c r="IDG70" s="497"/>
      <c r="IDH70" s="497"/>
      <c r="IDI70" s="497"/>
      <c r="IDJ70" s="497"/>
      <c r="IDK70" s="497"/>
      <c r="IDL70" s="497"/>
      <c r="IDM70" s="497"/>
      <c r="IDN70" s="497"/>
      <c r="IDO70" s="497"/>
      <c r="IDP70" s="497"/>
      <c r="IDQ70" s="497"/>
      <c r="IDR70" s="497"/>
      <c r="IDS70" s="497"/>
      <c r="IDT70" s="497"/>
      <c r="IDU70" s="497"/>
      <c r="IDV70" s="497"/>
      <c r="IDW70" s="497"/>
      <c r="IDX70" s="497"/>
      <c r="IDY70" s="497"/>
      <c r="IDZ70" s="497"/>
      <c r="IEA70" s="497"/>
      <c r="IEB70" s="497"/>
      <c r="IEC70" s="497"/>
      <c r="IED70" s="497"/>
      <c r="IEE70" s="497"/>
      <c r="IEF70" s="497"/>
      <c r="IEG70" s="497"/>
      <c r="IEH70" s="497"/>
      <c r="IEI70" s="497"/>
      <c r="IEJ70" s="497"/>
      <c r="IEK70" s="497"/>
      <c r="IEL70" s="497"/>
      <c r="IEM70" s="497"/>
      <c r="IEN70" s="497"/>
      <c r="IEO70" s="497"/>
      <c r="IEP70" s="497"/>
      <c r="IEQ70" s="497"/>
      <c r="IER70" s="497"/>
      <c r="IES70" s="497"/>
      <c r="IET70" s="497"/>
      <c r="IEU70" s="497"/>
      <c r="IEV70" s="497"/>
      <c r="IEW70" s="497"/>
      <c r="IEX70" s="497"/>
      <c r="IEY70" s="497"/>
      <c r="IEZ70" s="497"/>
      <c r="IFA70" s="497"/>
      <c r="IFB70" s="497"/>
      <c r="IFC70" s="497"/>
      <c r="IFD70" s="497"/>
      <c r="IFE70" s="497"/>
      <c r="IFF70" s="497"/>
      <c r="IFG70" s="497"/>
      <c r="IFH70" s="497"/>
      <c r="IFI70" s="497"/>
      <c r="IFJ70" s="497"/>
      <c r="IFK70" s="497"/>
      <c r="IFL70" s="497"/>
      <c r="IFM70" s="497"/>
      <c r="IFN70" s="497"/>
      <c r="IFO70" s="497"/>
      <c r="IFP70" s="497"/>
      <c r="IFQ70" s="497"/>
      <c r="IFR70" s="497"/>
      <c r="IFS70" s="497"/>
      <c r="IFT70" s="497"/>
      <c r="IFU70" s="497"/>
      <c r="IFV70" s="497"/>
      <c r="IFW70" s="497"/>
      <c r="IFX70" s="497"/>
      <c r="IFY70" s="497"/>
      <c r="IFZ70" s="497"/>
      <c r="IGA70" s="497"/>
      <c r="IGB70" s="497"/>
      <c r="IGC70" s="497"/>
      <c r="IGD70" s="497"/>
      <c r="IGE70" s="497"/>
      <c r="IGF70" s="497"/>
      <c r="IGG70" s="497"/>
      <c r="IGH70" s="497"/>
      <c r="IGI70" s="497"/>
      <c r="IGJ70" s="497"/>
      <c r="IGK70" s="497"/>
      <c r="IGL70" s="497"/>
      <c r="IGM70" s="497"/>
      <c r="IGN70" s="497"/>
      <c r="IGO70" s="497"/>
      <c r="IGP70" s="497"/>
      <c r="IGQ70" s="497"/>
      <c r="IGR70" s="497"/>
      <c r="IGS70" s="497"/>
      <c r="IGT70" s="497"/>
      <c r="IGU70" s="497"/>
      <c r="IGV70" s="497"/>
      <c r="IGW70" s="497"/>
      <c r="IGX70" s="497"/>
      <c r="IGY70" s="497"/>
      <c r="IGZ70" s="497"/>
      <c r="IHA70" s="497"/>
      <c r="IHB70" s="497"/>
      <c r="IHC70" s="497"/>
      <c r="IHD70" s="497"/>
      <c r="IHE70" s="497"/>
      <c r="IHF70" s="497"/>
      <c r="IHG70" s="497"/>
      <c r="IHH70" s="497"/>
      <c r="IHI70" s="497"/>
      <c r="IHJ70" s="497"/>
      <c r="IHK70" s="497"/>
      <c r="IHL70" s="497"/>
      <c r="IHM70" s="497"/>
      <c r="IHN70" s="497"/>
      <c r="IHO70" s="497"/>
      <c r="IHP70" s="497"/>
      <c r="IHQ70" s="497"/>
      <c r="IHR70" s="497"/>
      <c r="IHS70" s="497"/>
      <c r="IHT70" s="497"/>
      <c r="IHU70" s="497"/>
      <c r="IHV70" s="497"/>
      <c r="IHW70" s="497"/>
      <c r="IHX70" s="497"/>
      <c r="IHY70" s="497"/>
      <c r="IHZ70" s="497"/>
      <c r="IIA70" s="497"/>
      <c r="IIB70" s="497"/>
      <c r="IIC70" s="497"/>
      <c r="IID70" s="497"/>
      <c r="IIE70" s="497"/>
      <c r="IIF70" s="497"/>
      <c r="IIG70" s="497"/>
      <c r="IIH70" s="497"/>
      <c r="III70" s="497"/>
      <c r="IIJ70" s="497"/>
      <c r="IIK70" s="497"/>
      <c r="IIL70" s="497"/>
      <c r="IIM70" s="497"/>
      <c r="IIN70" s="497"/>
      <c r="IIO70" s="497"/>
      <c r="IIP70" s="497"/>
      <c r="IIQ70" s="497"/>
      <c r="IIR70" s="497"/>
      <c r="IIS70" s="497"/>
      <c r="IIT70" s="497"/>
      <c r="IIU70" s="497"/>
      <c r="IIV70" s="497"/>
      <c r="IIW70" s="497"/>
      <c r="IIX70" s="497"/>
      <c r="IIY70" s="497"/>
      <c r="IIZ70" s="497"/>
      <c r="IJA70" s="497"/>
      <c r="IJB70" s="497"/>
      <c r="IJC70" s="497"/>
      <c r="IJD70" s="497"/>
      <c r="IJE70" s="497"/>
      <c r="IJF70" s="497"/>
      <c r="IJG70" s="497"/>
      <c r="IJH70" s="497"/>
      <c r="IJI70" s="497"/>
      <c r="IJJ70" s="497"/>
      <c r="IJK70" s="497"/>
      <c r="IJL70" s="497"/>
      <c r="IJM70" s="497"/>
      <c r="IJN70" s="497"/>
      <c r="IJO70" s="497"/>
      <c r="IJP70" s="497"/>
      <c r="IJQ70" s="497"/>
      <c r="IJR70" s="497"/>
      <c r="IJS70" s="497"/>
      <c r="IJT70" s="497"/>
      <c r="IJU70" s="497"/>
      <c r="IJV70" s="497"/>
      <c r="IJW70" s="497"/>
      <c r="IJX70" s="497"/>
      <c r="IJY70" s="497"/>
      <c r="IJZ70" s="497"/>
      <c r="IKA70" s="497"/>
      <c r="IKB70" s="497"/>
      <c r="IKC70" s="497"/>
      <c r="IKD70" s="497"/>
      <c r="IKE70" s="497"/>
      <c r="IKF70" s="497"/>
      <c r="IKG70" s="497"/>
      <c r="IKH70" s="497"/>
      <c r="IKI70" s="497"/>
      <c r="IKJ70" s="497"/>
      <c r="IKK70" s="497"/>
      <c r="IKL70" s="497"/>
      <c r="IKM70" s="497"/>
      <c r="IKN70" s="497"/>
      <c r="IKO70" s="497"/>
      <c r="IKP70" s="497"/>
      <c r="IKQ70" s="497"/>
      <c r="IKR70" s="497"/>
      <c r="IKS70" s="497"/>
      <c r="IKT70" s="497"/>
      <c r="IKU70" s="497"/>
      <c r="IKV70" s="497"/>
      <c r="IKW70" s="497"/>
      <c r="IKX70" s="497"/>
      <c r="IKY70" s="497"/>
      <c r="IKZ70" s="497"/>
      <c r="ILA70" s="497"/>
      <c r="ILB70" s="497"/>
      <c r="ILC70" s="497"/>
      <c r="ILD70" s="497"/>
      <c r="ILE70" s="497"/>
      <c r="ILF70" s="497"/>
      <c r="ILG70" s="497"/>
      <c r="ILH70" s="497"/>
      <c r="ILI70" s="497"/>
      <c r="ILJ70" s="497"/>
      <c r="ILK70" s="497"/>
      <c r="ILL70" s="497"/>
      <c r="ILM70" s="497"/>
      <c r="ILN70" s="497"/>
      <c r="ILO70" s="497"/>
      <c r="ILP70" s="497"/>
      <c r="ILQ70" s="497"/>
      <c r="ILR70" s="497"/>
      <c r="ILS70" s="497"/>
      <c r="ILT70" s="497"/>
      <c r="ILU70" s="497"/>
      <c r="ILV70" s="497"/>
      <c r="ILW70" s="497"/>
      <c r="ILX70" s="497"/>
      <c r="ILY70" s="497"/>
      <c r="ILZ70" s="497"/>
      <c r="IMA70" s="497"/>
      <c r="IMB70" s="497"/>
      <c r="IMC70" s="497"/>
      <c r="IMD70" s="497"/>
      <c r="IME70" s="497"/>
      <c r="IMF70" s="497"/>
      <c r="IMG70" s="497"/>
      <c r="IMH70" s="497"/>
      <c r="IMI70" s="497"/>
      <c r="IMJ70" s="497"/>
      <c r="IMK70" s="497"/>
      <c r="IML70" s="497"/>
      <c r="IMM70" s="497"/>
      <c r="IMN70" s="497"/>
      <c r="IMO70" s="497"/>
      <c r="IMP70" s="497"/>
      <c r="IMQ70" s="497"/>
      <c r="IMR70" s="497"/>
      <c r="IMS70" s="497"/>
      <c r="IMT70" s="497"/>
      <c r="IMU70" s="497"/>
      <c r="IMV70" s="497"/>
      <c r="IMW70" s="497"/>
      <c r="IMX70" s="497"/>
      <c r="IMY70" s="497"/>
      <c r="IMZ70" s="497"/>
      <c r="INA70" s="497"/>
      <c r="INB70" s="497"/>
      <c r="INC70" s="497"/>
      <c r="IND70" s="497"/>
      <c r="INE70" s="497"/>
      <c r="INF70" s="497"/>
      <c r="ING70" s="497"/>
      <c r="INH70" s="497"/>
      <c r="INI70" s="497"/>
      <c r="INJ70" s="497"/>
      <c r="INK70" s="497"/>
      <c r="INL70" s="497"/>
      <c r="INM70" s="497"/>
      <c r="INN70" s="497"/>
      <c r="INO70" s="497"/>
      <c r="INP70" s="497"/>
      <c r="INQ70" s="497"/>
      <c r="INR70" s="497"/>
      <c r="INS70" s="497"/>
      <c r="INT70" s="497"/>
      <c r="INU70" s="497"/>
      <c r="INV70" s="497"/>
      <c r="INW70" s="497"/>
      <c r="INX70" s="497"/>
      <c r="INY70" s="497"/>
      <c r="INZ70" s="497"/>
      <c r="IOA70" s="497"/>
      <c r="IOB70" s="497"/>
      <c r="IOC70" s="497"/>
      <c r="IOD70" s="497"/>
      <c r="IOE70" s="497"/>
      <c r="IOF70" s="497"/>
      <c r="IOG70" s="497"/>
      <c r="IOH70" s="497"/>
      <c r="IOI70" s="497"/>
      <c r="IOJ70" s="497"/>
      <c r="IOK70" s="497"/>
      <c r="IOL70" s="497"/>
      <c r="IOM70" s="497"/>
      <c r="ION70" s="497"/>
      <c r="IOO70" s="497"/>
      <c r="IOP70" s="497"/>
      <c r="IOQ70" s="497"/>
      <c r="IOR70" s="497"/>
      <c r="IOS70" s="497"/>
      <c r="IOT70" s="497"/>
      <c r="IOU70" s="497"/>
      <c r="IOV70" s="497"/>
      <c r="IOW70" s="497"/>
      <c r="IOX70" s="497"/>
      <c r="IOY70" s="497"/>
      <c r="IOZ70" s="497"/>
      <c r="IPA70" s="497"/>
      <c r="IPB70" s="497"/>
      <c r="IPC70" s="497"/>
      <c r="IPD70" s="497"/>
      <c r="IPE70" s="497"/>
      <c r="IPF70" s="497"/>
      <c r="IPG70" s="497"/>
      <c r="IPH70" s="497"/>
      <c r="IPI70" s="497"/>
      <c r="IPJ70" s="497"/>
      <c r="IPK70" s="497"/>
      <c r="IPL70" s="497"/>
      <c r="IPM70" s="497"/>
      <c r="IPN70" s="497"/>
      <c r="IPO70" s="497"/>
      <c r="IPP70" s="497"/>
      <c r="IPQ70" s="497"/>
      <c r="IPR70" s="497"/>
      <c r="IPS70" s="497"/>
      <c r="IPT70" s="497"/>
      <c r="IPU70" s="497"/>
      <c r="IPV70" s="497"/>
      <c r="IPW70" s="497"/>
      <c r="IPX70" s="497"/>
      <c r="IPY70" s="497"/>
      <c r="IPZ70" s="497"/>
      <c r="IQA70" s="497"/>
      <c r="IQB70" s="497"/>
      <c r="IQC70" s="497"/>
      <c r="IQD70" s="497"/>
      <c r="IQE70" s="497"/>
      <c r="IQF70" s="497"/>
      <c r="IQG70" s="497"/>
      <c r="IQH70" s="497"/>
      <c r="IQI70" s="497"/>
      <c r="IQJ70" s="497"/>
      <c r="IQK70" s="497"/>
      <c r="IQL70" s="497"/>
      <c r="IQM70" s="497"/>
      <c r="IQN70" s="497"/>
      <c r="IQO70" s="497"/>
      <c r="IQP70" s="497"/>
      <c r="IQQ70" s="497"/>
      <c r="IQR70" s="497"/>
      <c r="IQS70" s="497"/>
      <c r="IQT70" s="497"/>
      <c r="IQU70" s="497"/>
      <c r="IQV70" s="497"/>
      <c r="IQW70" s="497"/>
      <c r="IQX70" s="497"/>
      <c r="IQY70" s="497"/>
      <c r="IQZ70" s="497"/>
      <c r="IRA70" s="497"/>
      <c r="IRB70" s="497"/>
      <c r="IRC70" s="497"/>
      <c r="IRD70" s="497"/>
      <c r="IRE70" s="497"/>
      <c r="IRF70" s="497"/>
      <c r="IRG70" s="497"/>
      <c r="IRH70" s="497"/>
      <c r="IRI70" s="497"/>
      <c r="IRJ70" s="497"/>
      <c r="IRK70" s="497"/>
      <c r="IRL70" s="497"/>
      <c r="IRM70" s="497"/>
      <c r="IRN70" s="497"/>
      <c r="IRO70" s="497"/>
      <c r="IRP70" s="497"/>
      <c r="IRQ70" s="497"/>
      <c r="IRR70" s="497"/>
      <c r="IRS70" s="497"/>
      <c r="IRT70" s="497"/>
      <c r="IRU70" s="497"/>
      <c r="IRV70" s="497"/>
      <c r="IRW70" s="497"/>
      <c r="IRX70" s="497"/>
      <c r="IRY70" s="497"/>
      <c r="IRZ70" s="497"/>
      <c r="ISA70" s="497"/>
      <c r="ISB70" s="497"/>
      <c r="ISC70" s="497"/>
      <c r="ISD70" s="497"/>
      <c r="ISE70" s="497"/>
      <c r="ISF70" s="497"/>
      <c r="ISG70" s="497"/>
      <c r="ISH70" s="497"/>
      <c r="ISI70" s="497"/>
      <c r="ISJ70" s="497"/>
      <c r="ISK70" s="497"/>
      <c r="ISL70" s="497"/>
      <c r="ISM70" s="497"/>
      <c r="ISN70" s="497"/>
      <c r="ISO70" s="497"/>
      <c r="ISP70" s="497"/>
      <c r="ISQ70" s="497"/>
      <c r="ISR70" s="497"/>
      <c r="ISS70" s="497"/>
      <c r="IST70" s="497"/>
      <c r="ISU70" s="497"/>
      <c r="ISV70" s="497"/>
      <c r="ISW70" s="497"/>
      <c r="ISX70" s="497"/>
      <c r="ISY70" s="497"/>
      <c r="ISZ70" s="497"/>
      <c r="ITA70" s="497"/>
      <c r="ITB70" s="497"/>
      <c r="ITC70" s="497"/>
      <c r="ITD70" s="497"/>
      <c r="ITE70" s="497"/>
      <c r="ITF70" s="497"/>
      <c r="ITG70" s="497"/>
      <c r="ITH70" s="497"/>
      <c r="ITI70" s="497"/>
      <c r="ITJ70" s="497"/>
      <c r="ITK70" s="497"/>
      <c r="ITL70" s="497"/>
      <c r="ITM70" s="497"/>
      <c r="ITN70" s="497"/>
      <c r="ITO70" s="497"/>
      <c r="ITP70" s="497"/>
      <c r="ITQ70" s="497"/>
      <c r="ITR70" s="497"/>
      <c r="ITS70" s="497"/>
      <c r="ITT70" s="497"/>
      <c r="ITU70" s="497"/>
      <c r="ITV70" s="497"/>
      <c r="ITW70" s="497"/>
      <c r="ITX70" s="497"/>
      <c r="ITY70" s="497"/>
      <c r="ITZ70" s="497"/>
      <c r="IUA70" s="497"/>
      <c r="IUB70" s="497"/>
      <c r="IUC70" s="497"/>
      <c r="IUD70" s="497"/>
      <c r="IUE70" s="497"/>
      <c r="IUF70" s="497"/>
      <c r="IUG70" s="497"/>
      <c r="IUH70" s="497"/>
      <c r="IUI70" s="497"/>
      <c r="IUJ70" s="497"/>
      <c r="IUK70" s="497"/>
      <c r="IUL70" s="497"/>
      <c r="IUM70" s="497"/>
      <c r="IUN70" s="497"/>
      <c r="IUO70" s="497"/>
      <c r="IUP70" s="497"/>
      <c r="IUQ70" s="497"/>
      <c r="IUR70" s="497"/>
      <c r="IUS70" s="497"/>
      <c r="IUT70" s="497"/>
      <c r="IUU70" s="497"/>
      <c r="IUV70" s="497"/>
      <c r="IUW70" s="497"/>
      <c r="IUX70" s="497"/>
      <c r="IUY70" s="497"/>
      <c r="IUZ70" s="497"/>
      <c r="IVA70" s="497"/>
      <c r="IVB70" s="497"/>
      <c r="IVC70" s="497"/>
      <c r="IVD70" s="497"/>
      <c r="IVE70" s="497"/>
      <c r="IVF70" s="497"/>
      <c r="IVG70" s="497"/>
      <c r="IVH70" s="497"/>
      <c r="IVI70" s="497"/>
      <c r="IVJ70" s="497"/>
      <c r="IVK70" s="497"/>
      <c r="IVL70" s="497"/>
      <c r="IVM70" s="497"/>
      <c r="IVN70" s="497"/>
      <c r="IVO70" s="497"/>
      <c r="IVP70" s="497"/>
      <c r="IVQ70" s="497"/>
      <c r="IVR70" s="497"/>
      <c r="IVS70" s="497"/>
      <c r="IVT70" s="497"/>
      <c r="IVU70" s="497"/>
      <c r="IVV70" s="497"/>
      <c r="IVW70" s="497"/>
      <c r="IVX70" s="497"/>
      <c r="IVY70" s="497"/>
      <c r="IVZ70" s="497"/>
      <c r="IWA70" s="497"/>
      <c r="IWB70" s="497"/>
      <c r="IWC70" s="497"/>
      <c r="IWD70" s="497"/>
      <c r="IWE70" s="497"/>
      <c r="IWF70" s="497"/>
      <c r="IWG70" s="497"/>
      <c r="IWH70" s="497"/>
      <c r="IWI70" s="497"/>
      <c r="IWJ70" s="497"/>
      <c r="IWK70" s="497"/>
      <c r="IWL70" s="497"/>
      <c r="IWM70" s="497"/>
      <c r="IWN70" s="497"/>
      <c r="IWO70" s="497"/>
      <c r="IWP70" s="497"/>
      <c r="IWQ70" s="497"/>
      <c r="IWR70" s="497"/>
      <c r="IWS70" s="497"/>
      <c r="IWT70" s="497"/>
      <c r="IWU70" s="497"/>
      <c r="IWV70" s="497"/>
      <c r="IWW70" s="497"/>
      <c r="IWX70" s="497"/>
      <c r="IWY70" s="497"/>
      <c r="IWZ70" s="497"/>
      <c r="IXA70" s="497"/>
      <c r="IXB70" s="497"/>
      <c r="IXC70" s="497"/>
      <c r="IXD70" s="497"/>
      <c r="IXE70" s="497"/>
      <c r="IXF70" s="497"/>
      <c r="IXG70" s="497"/>
      <c r="IXH70" s="497"/>
      <c r="IXI70" s="497"/>
      <c r="IXJ70" s="497"/>
      <c r="IXK70" s="497"/>
      <c r="IXL70" s="497"/>
      <c r="IXM70" s="497"/>
      <c r="IXN70" s="497"/>
      <c r="IXO70" s="497"/>
      <c r="IXP70" s="497"/>
      <c r="IXQ70" s="497"/>
      <c r="IXR70" s="497"/>
      <c r="IXS70" s="497"/>
      <c r="IXT70" s="497"/>
      <c r="IXU70" s="497"/>
      <c r="IXV70" s="497"/>
      <c r="IXW70" s="497"/>
      <c r="IXX70" s="497"/>
      <c r="IXY70" s="497"/>
      <c r="IXZ70" s="497"/>
      <c r="IYA70" s="497"/>
      <c r="IYB70" s="497"/>
      <c r="IYC70" s="497"/>
      <c r="IYD70" s="497"/>
      <c r="IYE70" s="497"/>
      <c r="IYF70" s="497"/>
      <c r="IYG70" s="497"/>
      <c r="IYH70" s="497"/>
      <c r="IYI70" s="497"/>
      <c r="IYJ70" s="497"/>
      <c r="IYK70" s="497"/>
      <c r="IYL70" s="497"/>
      <c r="IYM70" s="497"/>
      <c r="IYN70" s="497"/>
      <c r="IYO70" s="497"/>
      <c r="IYP70" s="497"/>
      <c r="IYQ70" s="497"/>
      <c r="IYR70" s="497"/>
      <c r="IYS70" s="497"/>
      <c r="IYT70" s="497"/>
      <c r="IYU70" s="497"/>
      <c r="IYV70" s="497"/>
      <c r="IYW70" s="497"/>
      <c r="IYX70" s="497"/>
      <c r="IYY70" s="497"/>
      <c r="IYZ70" s="497"/>
      <c r="IZA70" s="497"/>
      <c r="IZB70" s="497"/>
      <c r="IZC70" s="497"/>
      <c r="IZD70" s="497"/>
      <c r="IZE70" s="497"/>
      <c r="IZF70" s="497"/>
      <c r="IZG70" s="497"/>
      <c r="IZH70" s="497"/>
      <c r="IZI70" s="497"/>
      <c r="IZJ70" s="497"/>
      <c r="IZK70" s="497"/>
      <c r="IZL70" s="497"/>
      <c r="IZM70" s="497"/>
      <c r="IZN70" s="497"/>
      <c r="IZO70" s="497"/>
      <c r="IZP70" s="497"/>
      <c r="IZQ70" s="497"/>
      <c r="IZR70" s="497"/>
      <c r="IZS70" s="497"/>
      <c r="IZT70" s="497"/>
      <c r="IZU70" s="497"/>
      <c r="IZV70" s="497"/>
      <c r="IZW70" s="497"/>
      <c r="IZX70" s="497"/>
      <c r="IZY70" s="497"/>
      <c r="IZZ70" s="497"/>
      <c r="JAA70" s="497"/>
      <c r="JAB70" s="497"/>
      <c r="JAC70" s="497"/>
      <c r="JAD70" s="497"/>
      <c r="JAE70" s="497"/>
      <c r="JAF70" s="497"/>
      <c r="JAG70" s="497"/>
      <c r="JAH70" s="497"/>
      <c r="JAI70" s="497"/>
      <c r="JAJ70" s="497"/>
      <c r="JAK70" s="497"/>
      <c r="JAL70" s="497"/>
      <c r="JAM70" s="497"/>
      <c r="JAN70" s="497"/>
      <c r="JAO70" s="497"/>
      <c r="JAP70" s="497"/>
      <c r="JAQ70" s="497"/>
      <c r="JAR70" s="497"/>
      <c r="JAS70" s="497"/>
      <c r="JAT70" s="497"/>
      <c r="JAU70" s="497"/>
      <c r="JAV70" s="497"/>
      <c r="JAW70" s="497"/>
      <c r="JAX70" s="497"/>
      <c r="JAY70" s="497"/>
      <c r="JAZ70" s="497"/>
      <c r="JBA70" s="497"/>
      <c r="JBB70" s="497"/>
      <c r="JBC70" s="497"/>
      <c r="JBD70" s="497"/>
      <c r="JBE70" s="497"/>
      <c r="JBF70" s="497"/>
      <c r="JBG70" s="497"/>
      <c r="JBH70" s="497"/>
      <c r="JBI70" s="497"/>
      <c r="JBJ70" s="497"/>
      <c r="JBK70" s="497"/>
      <c r="JBL70" s="497"/>
      <c r="JBM70" s="497"/>
      <c r="JBN70" s="497"/>
      <c r="JBO70" s="497"/>
      <c r="JBP70" s="497"/>
      <c r="JBQ70" s="497"/>
      <c r="JBR70" s="497"/>
      <c r="JBS70" s="497"/>
      <c r="JBT70" s="497"/>
      <c r="JBU70" s="497"/>
      <c r="JBV70" s="497"/>
      <c r="JBW70" s="497"/>
      <c r="JBX70" s="497"/>
      <c r="JBY70" s="497"/>
      <c r="JBZ70" s="497"/>
      <c r="JCA70" s="497"/>
      <c r="JCB70" s="497"/>
      <c r="JCC70" s="497"/>
      <c r="JCD70" s="497"/>
      <c r="JCE70" s="497"/>
      <c r="JCF70" s="497"/>
      <c r="JCG70" s="497"/>
      <c r="JCH70" s="497"/>
      <c r="JCI70" s="497"/>
      <c r="JCJ70" s="497"/>
      <c r="JCK70" s="497"/>
      <c r="JCL70" s="497"/>
      <c r="JCM70" s="497"/>
      <c r="JCN70" s="497"/>
      <c r="JCO70" s="497"/>
      <c r="JCP70" s="497"/>
      <c r="JCQ70" s="497"/>
      <c r="JCR70" s="497"/>
      <c r="JCS70" s="497"/>
      <c r="JCT70" s="497"/>
      <c r="JCU70" s="497"/>
      <c r="JCV70" s="497"/>
      <c r="JCW70" s="497"/>
      <c r="JCX70" s="497"/>
      <c r="JCY70" s="497"/>
      <c r="JCZ70" s="497"/>
      <c r="JDA70" s="497"/>
      <c r="JDB70" s="497"/>
      <c r="JDC70" s="497"/>
      <c r="JDD70" s="497"/>
      <c r="JDE70" s="497"/>
      <c r="JDF70" s="497"/>
      <c r="JDG70" s="497"/>
      <c r="JDH70" s="497"/>
      <c r="JDI70" s="497"/>
      <c r="JDJ70" s="497"/>
      <c r="JDK70" s="497"/>
      <c r="JDL70" s="497"/>
      <c r="JDM70" s="497"/>
      <c r="JDN70" s="497"/>
      <c r="JDO70" s="497"/>
      <c r="JDP70" s="497"/>
      <c r="JDQ70" s="497"/>
      <c r="JDR70" s="497"/>
      <c r="JDS70" s="497"/>
      <c r="JDT70" s="497"/>
      <c r="JDU70" s="497"/>
      <c r="JDV70" s="497"/>
      <c r="JDW70" s="497"/>
      <c r="JDX70" s="497"/>
      <c r="JDY70" s="497"/>
      <c r="JDZ70" s="497"/>
      <c r="JEA70" s="497"/>
      <c r="JEB70" s="497"/>
      <c r="JEC70" s="497"/>
      <c r="JED70" s="497"/>
      <c r="JEE70" s="497"/>
      <c r="JEF70" s="497"/>
      <c r="JEG70" s="497"/>
      <c r="JEH70" s="497"/>
      <c r="JEI70" s="497"/>
      <c r="JEJ70" s="497"/>
      <c r="JEK70" s="497"/>
      <c r="JEL70" s="497"/>
      <c r="JEM70" s="497"/>
      <c r="JEN70" s="497"/>
      <c r="JEO70" s="497"/>
      <c r="JEP70" s="497"/>
      <c r="JEQ70" s="497"/>
      <c r="JER70" s="497"/>
      <c r="JES70" s="497"/>
      <c r="JET70" s="497"/>
      <c r="JEU70" s="497"/>
      <c r="JEV70" s="497"/>
      <c r="JEW70" s="497"/>
      <c r="JEX70" s="497"/>
      <c r="JEY70" s="497"/>
      <c r="JEZ70" s="497"/>
      <c r="JFA70" s="497"/>
      <c r="JFB70" s="497"/>
      <c r="JFC70" s="497"/>
      <c r="JFD70" s="497"/>
      <c r="JFE70" s="497"/>
      <c r="JFF70" s="497"/>
      <c r="JFG70" s="497"/>
      <c r="JFH70" s="497"/>
      <c r="JFI70" s="497"/>
      <c r="JFJ70" s="497"/>
      <c r="JFK70" s="497"/>
      <c r="JFL70" s="497"/>
      <c r="JFM70" s="497"/>
      <c r="JFN70" s="497"/>
      <c r="JFO70" s="497"/>
      <c r="JFP70" s="497"/>
      <c r="JFQ70" s="497"/>
      <c r="JFR70" s="497"/>
      <c r="JFS70" s="497"/>
      <c r="JFT70" s="497"/>
      <c r="JFU70" s="497"/>
      <c r="JFV70" s="497"/>
      <c r="JFW70" s="497"/>
      <c r="JFX70" s="497"/>
      <c r="JFY70" s="497"/>
      <c r="JFZ70" s="497"/>
      <c r="JGA70" s="497"/>
      <c r="JGB70" s="497"/>
      <c r="JGC70" s="497"/>
      <c r="JGD70" s="497"/>
      <c r="JGE70" s="497"/>
      <c r="JGF70" s="497"/>
      <c r="JGG70" s="497"/>
      <c r="JGH70" s="497"/>
      <c r="JGI70" s="497"/>
      <c r="JGJ70" s="497"/>
      <c r="JGK70" s="497"/>
      <c r="JGL70" s="497"/>
      <c r="JGM70" s="497"/>
      <c r="JGN70" s="497"/>
      <c r="JGO70" s="497"/>
      <c r="JGP70" s="497"/>
      <c r="JGQ70" s="497"/>
      <c r="JGR70" s="497"/>
      <c r="JGS70" s="497"/>
      <c r="JGT70" s="497"/>
      <c r="JGU70" s="497"/>
      <c r="JGV70" s="497"/>
      <c r="JGW70" s="497"/>
      <c r="JGX70" s="497"/>
      <c r="JGY70" s="497"/>
      <c r="JGZ70" s="497"/>
      <c r="JHA70" s="497"/>
      <c r="JHB70" s="497"/>
      <c r="JHC70" s="497"/>
      <c r="JHD70" s="497"/>
      <c r="JHE70" s="497"/>
      <c r="JHF70" s="497"/>
      <c r="JHG70" s="497"/>
      <c r="JHH70" s="497"/>
      <c r="JHI70" s="497"/>
      <c r="JHJ70" s="497"/>
      <c r="JHK70" s="497"/>
      <c r="JHL70" s="497"/>
      <c r="JHM70" s="497"/>
      <c r="JHN70" s="497"/>
      <c r="JHO70" s="497"/>
      <c r="JHP70" s="497"/>
      <c r="JHQ70" s="497"/>
      <c r="JHR70" s="497"/>
      <c r="JHS70" s="497"/>
      <c r="JHT70" s="497"/>
      <c r="JHU70" s="497"/>
      <c r="JHV70" s="497"/>
      <c r="JHW70" s="497"/>
      <c r="JHX70" s="497"/>
      <c r="JHY70" s="497"/>
      <c r="JHZ70" s="497"/>
      <c r="JIA70" s="497"/>
      <c r="JIB70" s="497"/>
      <c r="JIC70" s="497"/>
      <c r="JID70" s="497"/>
      <c r="JIE70" s="497"/>
      <c r="JIF70" s="497"/>
      <c r="JIG70" s="497"/>
      <c r="JIH70" s="497"/>
      <c r="JII70" s="497"/>
      <c r="JIJ70" s="497"/>
      <c r="JIK70" s="497"/>
      <c r="JIL70" s="497"/>
      <c r="JIM70" s="497"/>
      <c r="JIN70" s="497"/>
      <c r="JIO70" s="497"/>
      <c r="JIP70" s="497"/>
      <c r="JIQ70" s="497"/>
      <c r="JIR70" s="497"/>
      <c r="JIS70" s="497"/>
      <c r="JIT70" s="497"/>
      <c r="JIU70" s="497"/>
      <c r="JIV70" s="497"/>
      <c r="JIW70" s="497"/>
      <c r="JIX70" s="497"/>
      <c r="JIY70" s="497"/>
      <c r="JIZ70" s="497"/>
      <c r="JJA70" s="497"/>
      <c r="JJB70" s="497"/>
      <c r="JJC70" s="497"/>
      <c r="JJD70" s="497"/>
      <c r="JJE70" s="497"/>
      <c r="JJF70" s="497"/>
      <c r="JJG70" s="497"/>
      <c r="JJH70" s="497"/>
      <c r="JJI70" s="497"/>
      <c r="JJJ70" s="497"/>
      <c r="JJK70" s="497"/>
      <c r="JJL70" s="497"/>
      <c r="JJM70" s="497"/>
      <c r="JJN70" s="497"/>
      <c r="JJO70" s="497"/>
      <c r="JJP70" s="497"/>
      <c r="JJQ70" s="497"/>
      <c r="JJR70" s="497"/>
      <c r="JJS70" s="497"/>
      <c r="JJT70" s="497"/>
      <c r="JJU70" s="497"/>
      <c r="JJV70" s="497"/>
      <c r="JJW70" s="497"/>
      <c r="JJX70" s="497"/>
      <c r="JJY70" s="497"/>
      <c r="JJZ70" s="497"/>
      <c r="JKA70" s="497"/>
      <c r="JKB70" s="497"/>
      <c r="JKC70" s="497"/>
      <c r="JKD70" s="497"/>
      <c r="JKE70" s="497"/>
      <c r="JKF70" s="497"/>
      <c r="JKG70" s="497"/>
      <c r="JKH70" s="497"/>
      <c r="JKI70" s="497"/>
      <c r="JKJ70" s="497"/>
      <c r="JKK70" s="497"/>
      <c r="JKL70" s="497"/>
      <c r="JKM70" s="497"/>
      <c r="JKN70" s="497"/>
      <c r="JKO70" s="497"/>
      <c r="JKP70" s="497"/>
      <c r="JKQ70" s="497"/>
      <c r="JKR70" s="497"/>
      <c r="JKS70" s="497"/>
      <c r="JKT70" s="497"/>
      <c r="JKU70" s="497"/>
      <c r="JKV70" s="497"/>
      <c r="JKW70" s="497"/>
      <c r="JKX70" s="497"/>
      <c r="JKY70" s="497"/>
      <c r="JKZ70" s="497"/>
      <c r="JLA70" s="497"/>
      <c r="JLB70" s="497"/>
      <c r="JLC70" s="497"/>
      <c r="JLD70" s="497"/>
      <c r="JLE70" s="497"/>
      <c r="JLF70" s="497"/>
      <c r="JLG70" s="497"/>
      <c r="JLH70" s="497"/>
      <c r="JLI70" s="497"/>
      <c r="JLJ70" s="497"/>
      <c r="JLK70" s="497"/>
      <c r="JLL70" s="497"/>
      <c r="JLM70" s="497"/>
      <c r="JLN70" s="497"/>
      <c r="JLO70" s="497"/>
      <c r="JLP70" s="497"/>
      <c r="JLQ70" s="497"/>
      <c r="JLR70" s="497"/>
      <c r="JLS70" s="497"/>
      <c r="JLT70" s="497"/>
      <c r="JLU70" s="497"/>
      <c r="JLV70" s="497"/>
      <c r="JLW70" s="497"/>
      <c r="JLX70" s="497"/>
      <c r="JLY70" s="497"/>
      <c r="JLZ70" s="497"/>
      <c r="JMA70" s="497"/>
      <c r="JMB70" s="497"/>
      <c r="JMC70" s="497"/>
      <c r="JMD70" s="497"/>
      <c r="JME70" s="497"/>
      <c r="JMF70" s="497"/>
      <c r="JMG70" s="497"/>
      <c r="JMH70" s="497"/>
      <c r="JMI70" s="497"/>
      <c r="JMJ70" s="497"/>
      <c r="JMK70" s="497"/>
      <c r="JML70" s="497"/>
      <c r="JMM70" s="497"/>
      <c r="JMN70" s="497"/>
      <c r="JMO70" s="497"/>
      <c r="JMP70" s="497"/>
      <c r="JMQ70" s="497"/>
      <c r="JMR70" s="497"/>
      <c r="JMS70" s="497"/>
      <c r="JMT70" s="497"/>
      <c r="JMU70" s="497"/>
      <c r="JMV70" s="497"/>
      <c r="JMW70" s="497"/>
      <c r="JMX70" s="497"/>
      <c r="JMY70" s="497"/>
      <c r="JMZ70" s="497"/>
      <c r="JNA70" s="497"/>
      <c r="JNB70" s="497"/>
      <c r="JNC70" s="497"/>
      <c r="JND70" s="497"/>
      <c r="JNE70" s="497"/>
      <c r="JNF70" s="497"/>
      <c r="JNG70" s="497"/>
      <c r="JNH70" s="497"/>
      <c r="JNI70" s="497"/>
      <c r="JNJ70" s="497"/>
      <c r="JNK70" s="497"/>
      <c r="JNL70" s="497"/>
      <c r="JNM70" s="497"/>
      <c r="JNN70" s="497"/>
      <c r="JNO70" s="497"/>
      <c r="JNP70" s="497"/>
      <c r="JNQ70" s="497"/>
      <c r="JNR70" s="497"/>
      <c r="JNS70" s="497"/>
      <c r="JNT70" s="497"/>
      <c r="JNU70" s="497"/>
      <c r="JNV70" s="497"/>
      <c r="JNW70" s="497"/>
      <c r="JNX70" s="497"/>
      <c r="JNY70" s="497"/>
      <c r="JNZ70" s="497"/>
      <c r="JOA70" s="497"/>
      <c r="JOB70" s="497"/>
      <c r="JOC70" s="497"/>
      <c r="JOD70" s="497"/>
      <c r="JOE70" s="497"/>
      <c r="JOF70" s="497"/>
      <c r="JOG70" s="497"/>
      <c r="JOH70" s="497"/>
      <c r="JOI70" s="497"/>
      <c r="JOJ70" s="497"/>
      <c r="JOK70" s="497"/>
      <c r="JOL70" s="497"/>
      <c r="JOM70" s="497"/>
      <c r="JON70" s="497"/>
      <c r="JOO70" s="497"/>
      <c r="JOP70" s="497"/>
      <c r="JOQ70" s="497"/>
      <c r="JOR70" s="497"/>
      <c r="JOS70" s="497"/>
      <c r="JOT70" s="497"/>
      <c r="JOU70" s="497"/>
      <c r="JOV70" s="497"/>
      <c r="JOW70" s="497"/>
      <c r="JOX70" s="497"/>
      <c r="JOY70" s="497"/>
      <c r="JOZ70" s="497"/>
      <c r="JPA70" s="497"/>
      <c r="JPB70" s="497"/>
      <c r="JPC70" s="497"/>
      <c r="JPD70" s="497"/>
      <c r="JPE70" s="497"/>
      <c r="JPF70" s="497"/>
      <c r="JPG70" s="497"/>
      <c r="JPH70" s="497"/>
      <c r="JPI70" s="497"/>
      <c r="JPJ70" s="497"/>
      <c r="JPK70" s="497"/>
      <c r="JPL70" s="497"/>
      <c r="JPM70" s="497"/>
      <c r="JPN70" s="497"/>
      <c r="JPO70" s="497"/>
      <c r="JPP70" s="497"/>
      <c r="JPQ70" s="497"/>
      <c r="JPR70" s="497"/>
      <c r="JPS70" s="497"/>
      <c r="JPT70" s="497"/>
      <c r="JPU70" s="497"/>
      <c r="JPV70" s="497"/>
      <c r="JPW70" s="497"/>
      <c r="JPX70" s="497"/>
      <c r="JPY70" s="497"/>
      <c r="JPZ70" s="497"/>
      <c r="JQA70" s="497"/>
      <c r="JQB70" s="497"/>
      <c r="JQC70" s="497"/>
      <c r="JQD70" s="497"/>
      <c r="JQE70" s="497"/>
      <c r="JQF70" s="497"/>
      <c r="JQG70" s="497"/>
      <c r="JQH70" s="497"/>
      <c r="JQI70" s="497"/>
      <c r="JQJ70" s="497"/>
      <c r="JQK70" s="497"/>
      <c r="JQL70" s="497"/>
      <c r="JQM70" s="497"/>
      <c r="JQN70" s="497"/>
      <c r="JQO70" s="497"/>
      <c r="JQP70" s="497"/>
      <c r="JQQ70" s="497"/>
      <c r="JQR70" s="497"/>
      <c r="JQS70" s="497"/>
      <c r="JQT70" s="497"/>
      <c r="JQU70" s="497"/>
      <c r="JQV70" s="497"/>
      <c r="JQW70" s="497"/>
      <c r="JQX70" s="497"/>
      <c r="JQY70" s="497"/>
      <c r="JQZ70" s="497"/>
      <c r="JRA70" s="497"/>
      <c r="JRB70" s="497"/>
      <c r="JRC70" s="497"/>
      <c r="JRD70" s="497"/>
      <c r="JRE70" s="497"/>
      <c r="JRF70" s="497"/>
      <c r="JRG70" s="497"/>
      <c r="JRH70" s="497"/>
      <c r="JRI70" s="497"/>
      <c r="JRJ70" s="497"/>
      <c r="JRK70" s="497"/>
      <c r="JRL70" s="497"/>
      <c r="JRM70" s="497"/>
      <c r="JRN70" s="497"/>
      <c r="JRO70" s="497"/>
      <c r="JRP70" s="497"/>
      <c r="JRQ70" s="497"/>
      <c r="JRR70" s="497"/>
      <c r="JRS70" s="497"/>
      <c r="JRT70" s="497"/>
      <c r="JRU70" s="497"/>
      <c r="JRV70" s="497"/>
      <c r="JRW70" s="497"/>
      <c r="JRX70" s="497"/>
      <c r="JRY70" s="497"/>
      <c r="JRZ70" s="497"/>
      <c r="JSA70" s="497"/>
      <c r="JSB70" s="497"/>
      <c r="JSC70" s="497"/>
      <c r="JSD70" s="497"/>
      <c r="JSE70" s="497"/>
      <c r="JSF70" s="497"/>
      <c r="JSG70" s="497"/>
      <c r="JSH70" s="497"/>
      <c r="JSI70" s="497"/>
      <c r="JSJ70" s="497"/>
      <c r="JSK70" s="497"/>
      <c r="JSL70" s="497"/>
      <c r="JSM70" s="497"/>
      <c r="JSN70" s="497"/>
      <c r="JSO70" s="497"/>
      <c r="JSP70" s="497"/>
      <c r="JSQ70" s="497"/>
      <c r="JSR70" s="497"/>
      <c r="JSS70" s="497"/>
      <c r="JST70" s="497"/>
      <c r="JSU70" s="497"/>
      <c r="JSV70" s="497"/>
      <c r="JSW70" s="497"/>
      <c r="JSX70" s="497"/>
      <c r="JSY70" s="497"/>
      <c r="JSZ70" s="497"/>
      <c r="JTA70" s="497"/>
      <c r="JTB70" s="497"/>
      <c r="JTC70" s="497"/>
      <c r="JTD70" s="497"/>
      <c r="JTE70" s="497"/>
      <c r="JTF70" s="497"/>
      <c r="JTG70" s="497"/>
      <c r="JTH70" s="497"/>
      <c r="JTI70" s="497"/>
      <c r="JTJ70" s="497"/>
      <c r="JTK70" s="497"/>
      <c r="JTL70" s="497"/>
      <c r="JTM70" s="497"/>
      <c r="JTN70" s="497"/>
      <c r="JTO70" s="497"/>
      <c r="JTP70" s="497"/>
      <c r="JTQ70" s="497"/>
      <c r="JTR70" s="497"/>
      <c r="JTS70" s="497"/>
      <c r="JTT70" s="497"/>
      <c r="JTU70" s="497"/>
      <c r="JTV70" s="497"/>
      <c r="JTW70" s="497"/>
      <c r="JTX70" s="497"/>
      <c r="JTY70" s="497"/>
      <c r="JTZ70" s="497"/>
      <c r="JUA70" s="497"/>
      <c r="JUB70" s="497"/>
      <c r="JUC70" s="497"/>
      <c r="JUD70" s="497"/>
      <c r="JUE70" s="497"/>
      <c r="JUF70" s="497"/>
      <c r="JUG70" s="497"/>
      <c r="JUH70" s="497"/>
      <c r="JUI70" s="497"/>
      <c r="JUJ70" s="497"/>
      <c r="JUK70" s="497"/>
      <c r="JUL70" s="497"/>
      <c r="JUM70" s="497"/>
      <c r="JUN70" s="497"/>
      <c r="JUO70" s="497"/>
      <c r="JUP70" s="497"/>
      <c r="JUQ70" s="497"/>
      <c r="JUR70" s="497"/>
      <c r="JUS70" s="497"/>
      <c r="JUT70" s="497"/>
      <c r="JUU70" s="497"/>
      <c r="JUV70" s="497"/>
      <c r="JUW70" s="497"/>
      <c r="JUX70" s="497"/>
      <c r="JUY70" s="497"/>
      <c r="JUZ70" s="497"/>
      <c r="JVA70" s="497"/>
      <c r="JVB70" s="497"/>
      <c r="JVC70" s="497"/>
      <c r="JVD70" s="497"/>
      <c r="JVE70" s="497"/>
      <c r="JVF70" s="497"/>
      <c r="JVG70" s="497"/>
      <c r="JVH70" s="497"/>
      <c r="JVI70" s="497"/>
      <c r="JVJ70" s="497"/>
      <c r="JVK70" s="497"/>
      <c r="JVL70" s="497"/>
      <c r="JVM70" s="497"/>
      <c r="JVN70" s="497"/>
      <c r="JVO70" s="497"/>
      <c r="JVP70" s="497"/>
      <c r="JVQ70" s="497"/>
      <c r="JVR70" s="497"/>
      <c r="JVS70" s="497"/>
      <c r="JVT70" s="497"/>
      <c r="JVU70" s="497"/>
      <c r="JVV70" s="497"/>
      <c r="JVW70" s="497"/>
      <c r="JVX70" s="497"/>
      <c r="JVY70" s="497"/>
      <c r="JVZ70" s="497"/>
      <c r="JWA70" s="497"/>
      <c r="JWB70" s="497"/>
      <c r="JWC70" s="497"/>
      <c r="JWD70" s="497"/>
      <c r="JWE70" s="497"/>
      <c r="JWF70" s="497"/>
      <c r="JWG70" s="497"/>
      <c r="JWH70" s="497"/>
      <c r="JWI70" s="497"/>
      <c r="JWJ70" s="497"/>
      <c r="JWK70" s="497"/>
      <c r="JWL70" s="497"/>
      <c r="JWM70" s="497"/>
      <c r="JWN70" s="497"/>
      <c r="JWO70" s="497"/>
      <c r="JWP70" s="497"/>
      <c r="JWQ70" s="497"/>
      <c r="JWR70" s="497"/>
      <c r="JWS70" s="497"/>
      <c r="JWT70" s="497"/>
      <c r="JWU70" s="497"/>
      <c r="JWV70" s="497"/>
      <c r="JWW70" s="497"/>
      <c r="JWX70" s="497"/>
      <c r="JWY70" s="497"/>
      <c r="JWZ70" s="497"/>
      <c r="JXA70" s="497"/>
      <c r="JXB70" s="497"/>
      <c r="JXC70" s="497"/>
      <c r="JXD70" s="497"/>
      <c r="JXE70" s="497"/>
      <c r="JXF70" s="497"/>
      <c r="JXG70" s="497"/>
      <c r="JXH70" s="497"/>
      <c r="JXI70" s="497"/>
      <c r="JXJ70" s="497"/>
      <c r="JXK70" s="497"/>
      <c r="JXL70" s="497"/>
      <c r="JXM70" s="497"/>
      <c r="JXN70" s="497"/>
      <c r="JXO70" s="497"/>
      <c r="JXP70" s="497"/>
      <c r="JXQ70" s="497"/>
      <c r="JXR70" s="497"/>
      <c r="JXS70" s="497"/>
      <c r="JXT70" s="497"/>
      <c r="JXU70" s="497"/>
      <c r="JXV70" s="497"/>
      <c r="JXW70" s="497"/>
      <c r="JXX70" s="497"/>
      <c r="JXY70" s="497"/>
      <c r="JXZ70" s="497"/>
      <c r="JYA70" s="497"/>
      <c r="JYB70" s="497"/>
      <c r="JYC70" s="497"/>
      <c r="JYD70" s="497"/>
      <c r="JYE70" s="497"/>
      <c r="JYF70" s="497"/>
      <c r="JYG70" s="497"/>
      <c r="JYH70" s="497"/>
      <c r="JYI70" s="497"/>
      <c r="JYJ70" s="497"/>
      <c r="JYK70" s="497"/>
      <c r="JYL70" s="497"/>
      <c r="JYM70" s="497"/>
      <c r="JYN70" s="497"/>
      <c r="JYO70" s="497"/>
      <c r="JYP70" s="497"/>
      <c r="JYQ70" s="497"/>
      <c r="JYR70" s="497"/>
      <c r="JYS70" s="497"/>
      <c r="JYT70" s="497"/>
      <c r="JYU70" s="497"/>
      <c r="JYV70" s="497"/>
      <c r="JYW70" s="497"/>
      <c r="JYX70" s="497"/>
      <c r="JYY70" s="497"/>
      <c r="JYZ70" s="497"/>
      <c r="JZA70" s="497"/>
      <c r="JZB70" s="497"/>
      <c r="JZC70" s="497"/>
      <c r="JZD70" s="497"/>
      <c r="JZE70" s="497"/>
      <c r="JZF70" s="497"/>
      <c r="JZG70" s="497"/>
      <c r="JZH70" s="497"/>
      <c r="JZI70" s="497"/>
      <c r="JZJ70" s="497"/>
      <c r="JZK70" s="497"/>
      <c r="JZL70" s="497"/>
      <c r="JZM70" s="497"/>
      <c r="JZN70" s="497"/>
      <c r="JZO70" s="497"/>
      <c r="JZP70" s="497"/>
      <c r="JZQ70" s="497"/>
      <c r="JZR70" s="497"/>
      <c r="JZS70" s="497"/>
      <c r="JZT70" s="497"/>
      <c r="JZU70" s="497"/>
      <c r="JZV70" s="497"/>
      <c r="JZW70" s="497"/>
      <c r="JZX70" s="497"/>
      <c r="JZY70" s="497"/>
      <c r="JZZ70" s="497"/>
      <c r="KAA70" s="497"/>
      <c r="KAB70" s="497"/>
      <c r="KAC70" s="497"/>
      <c r="KAD70" s="497"/>
      <c r="KAE70" s="497"/>
      <c r="KAF70" s="497"/>
      <c r="KAG70" s="497"/>
      <c r="KAH70" s="497"/>
      <c r="KAI70" s="497"/>
      <c r="KAJ70" s="497"/>
      <c r="KAK70" s="497"/>
      <c r="KAL70" s="497"/>
      <c r="KAM70" s="497"/>
      <c r="KAN70" s="497"/>
      <c r="KAO70" s="497"/>
      <c r="KAP70" s="497"/>
      <c r="KAQ70" s="497"/>
      <c r="KAR70" s="497"/>
      <c r="KAS70" s="497"/>
      <c r="KAT70" s="497"/>
      <c r="KAU70" s="497"/>
      <c r="KAV70" s="497"/>
      <c r="KAW70" s="497"/>
      <c r="KAX70" s="497"/>
      <c r="KAY70" s="497"/>
      <c r="KAZ70" s="497"/>
      <c r="KBA70" s="497"/>
      <c r="KBB70" s="497"/>
      <c r="KBC70" s="497"/>
      <c r="KBD70" s="497"/>
      <c r="KBE70" s="497"/>
      <c r="KBF70" s="497"/>
      <c r="KBG70" s="497"/>
      <c r="KBH70" s="497"/>
      <c r="KBI70" s="497"/>
      <c r="KBJ70" s="497"/>
      <c r="KBK70" s="497"/>
      <c r="KBL70" s="497"/>
      <c r="KBM70" s="497"/>
      <c r="KBN70" s="497"/>
      <c r="KBO70" s="497"/>
      <c r="KBP70" s="497"/>
      <c r="KBQ70" s="497"/>
      <c r="KBR70" s="497"/>
      <c r="KBS70" s="497"/>
      <c r="KBT70" s="497"/>
      <c r="KBU70" s="497"/>
      <c r="KBV70" s="497"/>
      <c r="KBW70" s="497"/>
      <c r="KBX70" s="497"/>
      <c r="KBY70" s="497"/>
      <c r="KBZ70" s="497"/>
      <c r="KCA70" s="497"/>
      <c r="KCB70" s="497"/>
      <c r="KCC70" s="497"/>
      <c r="KCD70" s="497"/>
      <c r="KCE70" s="497"/>
      <c r="KCF70" s="497"/>
      <c r="KCG70" s="497"/>
      <c r="KCH70" s="497"/>
      <c r="KCI70" s="497"/>
      <c r="KCJ70" s="497"/>
      <c r="KCK70" s="497"/>
      <c r="KCL70" s="497"/>
      <c r="KCM70" s="497"/>
      <c r="KCN70" s="497"/>
      <c r="KCO70" s="497"/>
      <c r="KCP70" s="497"/>
      <c r="KCQ70" s="497"/>
      <c r="KCR70" s="497"/>
      <c r="KCS70" s="497"/>
      <c r="KCT70" s="497"/>
      <c r="KCU70" s="497"/>
      <c r="KCV70" s="497"/>
      <c r="KCW70" s="497"/>
      <c r="KCX70" s="497"/>
      <c r="KCY70" s="497"/>
      <c r="KCZ70" s="497"/>
      <c r="KDA70" s="497"/>
      <c r="KDB70" s="497"/>
      <c r="KDC70" s="497"/>
      <c r="KDD70" s="497"/>
      <c r="KDE70" s="497"/>
      <c r="KDF70" s="497"/>
      <c r="KDG70" s="497"/>
      <c r="KDH70" s="497"/>
      <c r="KDI70" s="497"/>
      <c r="KDJ70" s="497"/>
      <c r="KDK70" s="497"/>
      <c r="KDL70" s="497"/>
      <c r="KDM70" s="497"/>
      <c r="KDN70" s="497"/>
      <c r="KDO70" s="497"/>
      <c r="KDP70" s="497"/>
      <c r="KDQ70" s="497"/>
      <c r="KDR70" s="497"/>
      <c r="KDS70" s="497"/>
      <c r="KDT70" s="497"/>
      <c r="KDU70" s="497"/>
      <c r="KDV70" s="497"/>
      <c r="KDW70" s="497"/>
      <c r="KDX70" s="497"/>
      <c r="KDY70" s="497"/>
      <c r="KDZ70" s="497"/>
      <c r="KEA70" s="497"/>
      <c r="KEB70" s="497"/>
      <c r="KEC70" s="497"/>
      <c r="KED70" s="497"/>
      <c r="KEE70" s="497"/>
      <c r="KEF70" s="497"/>
      <c r="KEG70" s="497"/>
      <c r="KEH70" s="497"/>
      <c r="KEI70" s="497"/>
      <c r="KEJ70" s="497"/>
      <c r="KEK70" s="497"/>
      <c r="KEL70" s="497"/>
      <c r="KEM70" s="497"/>
      <c r="KEN70" s="497"/>
      <c r="KEO70" s="497"/>
      <c r="KEP70" s="497"/>
      <c r="KEQ70" s="497"/>
      <c r="KER70" s="497"/>
      <c r="KES70" s="497"/>
      <c r="KET70" s="497"/>
      <c r="KEU70" s="497"/>
      <c r="KEV70" s="497"/>
      <c r="KEW70" s="497"/>
      <c r="KEX70" s="497"/>
      <c r="KEY70" s="497"/>
      <c r="KEZ70" s="497"/>
      <c r="KFA70" s="497"/>
      <c r="KFB70" s="497"/>
      <c r="KFC70" s="497"/>
      <c r="KFD70" s="497"/>
      <c r="KFE70" s="497"/>
      <c r="KFF70" s="497"/>
      <c r="KFG70" s="497"/>
      <c r="KFH70" s="497"/>
      <c r="KFI70" s="497"/>
      <c r="KFJ70" s="497"/>
      <c r="KFK70" s="497"/>
      <c r="KFL70" s="497"/>
      <c r="KFM70" s="497"/>
      <c r="KFN70" s="497"/>
      <c r="KFO70" s="497"/>
      <c r="KFP70" s="497"/>
      <c r="KFQ70" s="497"/>
      <c r="KFR70" s="497"/>
      <c r="KFS70" s="497"/>
      <c r="KFT70" s="497"/>
      <c r="KFU70" s="497"/>
      <c r="KFV70" s="497"/>
      <c r="KFW70" s="497"/>
      <c r="KFX70" s="497"/>
      <c r="KFY70" s="497"/>
      <c r="KFZ70" s="497"/>
      <c r="KGA70" s="497"/>
      <c r="KGB70" s="497"/>
      <c r="KGC70" s="497"/>
      <c r="KGD70" s="497"/>
      <c r="KGE70" s="497"/>
      <c r="KGF70" s="497"/>
      <c r="KGG70" s="497"/>
      <c r="KGH70" s="497"/>
      <c r="KGI70" s="497"/>
      <c r="KGJ70" s="497"/>
      <c r="KGK70" s="497"/>
      <c r="KGL70" s="497"/>
      <c r="KGM70" s="497"/>
      <c r="KGN70" s="497"/>
      <c r="KGO70" s="497"/>
      <c r="KGP70" s="497"/>
      <c r="KGQ70" s="497"/>
      <c r="KGR70" s="497"/>
      <c r="KGS70" s="497"/>
      <c r="KGT70" s="497"/>
      <c r="KGU70" s="497"/>
      <c r="KGV70" s="497"/>
      <c r="KGW70" s="497"/>
      <c r="KGX70" s="497"/>
      <c r="KGY70" s="497"/>
      <c r="KGZ70" s="497"/>
      <c r="KHA70" s="497"/>
      <c r="KHB70" s="497"/>
      <c r="KHC70" s="497"/>
      <c r="KHD70" s="497"/>
      <c r="KHE70" s="497"/>
      <c r="KHF70" s="497"/>
      <c r="KHG70" s="497"/>
      <c r="KHH70" s="497"/>
      <c r="KHI70" s="497"/>
      <c r="KHJ70" s="497"/>
      <c r="KHK70" s="497"/>
      <c r="KHL70" s="497"/>
      <c r="KHM70" s="497"/>
      <c r="KHN70" s="497"/>
      <c r="KHO70" s="497"/>
      <c r="KHP70" s="497"/>
      <c r="KHQ70" s="497"/>
      <c r="KHR70" s="497"/>
      <c r="KHS70" s="497"/>
      <c r="KHT70" s="497"/>
      <c r="KHU70" s="497"/>
      <c r="KHV70" s="497"/>
      <c r="KHW70" s="497"/>
      <c r="KHX70" s="497"/>
      <c r="KHY70" s="497"/>
      <c r="KHZ70" s="497"/>
      <c r="KIA70" s="497"/>
      <c r="KIB70" s="497"/>
      <c r="KIC70" s="497"/>
      <c r="KID70" s="497"/>
      <c r="KIE70" s="497"/>
      <c r="KIF70" s="497"/>
      <c r="KIG70" s="497"/>
      <c r="KIH70" s="497"/>
      <c r="KII70" s="497"/>
      <c r="KIJ70" s="497"/>
      <c r="KIK70" s="497"/>
      <c r="KIL70" s="497"/>
      <c r="KIM70" s="497"/>
      <c r="KIN70" s="497"/>
      <c r="KIO70" s="497"/>
      <c r="KIP70" s="497"/>
      <c r="KIQ70" s="497"/>
      <c r="KIR70" s="497"/>
      <c r="KIS70" s="497"/>
      <c r="KIT70" s="497"/>
      <c r="KIU70" s="497"/>
      <c r="KIV70" s="497"/>
      <c r="KIW70" s="497"/>
      <c r="KIX70" s="497"/>
      <c r="KIY70" s="497"/>
      <c r="KIZ70" s="497"/>
      <c r="KJA70" s="497"/>
      <c r="KJB70" s="497"/>
      <c r="KJC70" s="497"/>
      <c r="KJD70" s="497"/>
      <c r="KJE70" s="497"/>
      <c r="KJF70" s="497"/>
      <c r="KJG70" s="497"/>
      <c r="KJH70" s="497"/>
      <c r="KJI70" s="497"/>
      <c r="KJJ70" s="497"/>
      <c r="KJK70" s="497"/>
      <c r="KJL70" s="497"/>
      <c r="KJM70" s="497"/>
      <c r="KJN70" s="497"/>
      <c r="KJO70" s="497"/>
      <c r="KJP70" s="497"/>
      <c r="KJQ70" s="497"/>
      <c r="KJR70" s="497"/>
      <c r="KJS70" s="497"/>
      <c r="KJT70" s="497"/>
      <c r="KJU70" s="497"/>
      <c r="KJV70" s="497"/>
      <c r="KJW70" s="497"/>
      <c r="KJX70" s="497"/>
      <c r="KJY70" s="497"/>
      <c r="KJZ70" s="497"/>
      <c r="KKA70" s="497"/>
      <c r="KKB70" s="497"/>
      <c r="KKC70" s="497"/>
      <c r="KKD70" s="497"/>
      <c r="KKE70" s="497"/>
      <c r="KKF70" s="497"/>
      <c r="KKG70" s="497"/>
      <c r="KKH70" s="497"/>
      <c r="KKI70" s="497"/>
      <c r="KKJ70" s="497"/>
      <c r="KKK70" s="497"/>
      <c r="KKL70" s="497"/>
      <c r="KKM70" s="497"/>
      <c r="KKN70" s="497"/>
      <c r="KKO70" s="497"/>
      <c r="KKP70" s="497"/>
      <c r="KKQ70" s="497"/>
      <c r="KKR70" s="497"/>
      <c r="KKS70" s="497"/>
      <c r="KKT70" s="497"/>
      <c r="KKU70" s="497"/>
      <c r="KKV70" s="497"/>
      <c r="KKW70" s="497"/>
      <c r="KKX70" s="497"/>
      <c r="KKY70" s="497"/>
      <c r="KKZ70" s="497"/>
      <c r="KLA70" s="497"/>
      <c r="KLB70" s="497"/>
      <c r="KLC70" s="497"/>
      <c r="KLD70" s="497"/>
      <c r="KLE70" s="497"/>
      <c r="KLF70" s="497"/>
      <c r="KLG70" s="497"/>
      <c r="KLH70" s="497"/>
      <c r="KLI70" s="497"/>
      <c r="KLJ70" s="497"/>
      <c r="KLK70" s="497"/>
      <c r="KLL70" s="497"/>
      <c r="KLM70" s="497"/>
      <c r="KLN70" s="497"/>
      <c r="KLO70" s="497"/>
      <c r="KLP70" s="497"/>
      <c r="KLQ70" s="497"/>
      <c r="KLR70" s="497"/>
      <c r="KLS70" s="497"/>
      <c r="KLT70" s="497"/>
      <c r="KLU70" s="497"/>
      <c r="KLV70" s="497"/>
      <c r="KLW70" s="497"/>
      <c r="KLX70" s="497"/>
      <c r="KLY70" s="497"/>
      <c r="KLZ70" s="497"/>
      <c r="KMA70" s="497"/>
      <c r="KMB70" s="497"/>
      <c r="KMC70" s="497"/>
      <c r="KMD70" s="497"/>
      <c r="KME70" s="497"/>
      <c r="KMF70" s="497"/>
      <c r="KMG70" s="497"/>
      <c r="KMH70" s="497"/>
      <c r="KMI70" s="497"/>
      <c r="KMJ70" s="497"/>
      <c r="KMK70" s="497"/>
      <c r="KML70" s="497"/>
      <c r="KMM70" s="497"/>
      <c r="KMN70" s="497"/>
      <c r="KMO70" s="497"/>
      <c r="KMP70" s="497"/>
      <c r="KMQ70" s="497"/>
      <c r="KMR70" s="497"/>
      <c r="KMS70" s="497"/>
      <c r="KMT70" s="497"/>
      <c r="KMU70" s="497"/>
      <c r="KMV70" s="497"/>
      <c r="KMW70" s="497"/>
      <c r="KMX70" s="497"/>
      <c r="KMY70" s="497"/>
      <c r="KMZ70" s="497"/>
      <c r="KNA70" s="497"/>
      <c r="KNB70" s="497"/>
      <c r="KNC70" s="497"/>
      <c r="KND70" s="497"/>
      <c r="KNE70" s="497"/>
      <c r="KNF70" s="497"/>
      <c r="KNG70" s="497"/>
      <c r="KNH70" s="497"/>
      <c r="KNI70" s="497"/>
      <c r="KNJ70" s="497"/>
      <c r="KNK70" s="497"/>
      <c r="KNL70" s="497"/>
      <c r="KNM70" s="497"/>
      <c r="KNN70" s="497"/>
      <c r="KNO70" s="497"/>
      <c r="KNP70" s="497"/>
      <c r="KNQ70" s="497"/>
      <c r="KNR70" s="497"/>
      <c r="KNS70" s="497"/>
      <c r="KNT70" s="497"/>
      <c r="KNU70" s="497"/>
      <c r="KNV70" s="497"/>
      <c r="KNW70" s="497"/>
      <c r="KNX70" s="497"/>
      <c r="KNY70" s="497"/>
      <c r="KNZ70" s="497"/>
      <c r="KOA70" s="497"/>
      <c r="KOB70" s="497"/>
      <c r="KOC70" s="497"/>
      <c r="KOD70" s="497"/>
      <c r="KOE70" s="497"/>
      <c r="KOF70" s="497"/>
      <c r="KOG70" s="497"/>
      <c r="KOH70" s="497"/>
      <c r="KOI70" s="497"/>
      <c r="KOJ70" s="497"/>
      <c r="KOK70" s="497"/>
      <c r="KOL70" s="497"/>
      <c r="KOM70" s="497"/>
      <c r="KON70" s="497"/>
      <c r="KOO70" s="497"/>
      <c r="KOP70" s="497"/>
      <c r="KOQ70" s="497"/>
      <c r="KOR70" s="497"/>
      <c r="KOS70" s="497"/>
      <c r="KOT70" s="497"/>
      <c r="KOU70" s="497"/>
      <c r="KOV70" s="497"/>
      <c r="KOW70" s="497"/>
      <c r="KOX70" s="497"/>
      <c r="KOY70" s="497"/>
      <c r="KOZ70" s="497"/>
      <c r="KPA70" s="497"/>
      <c r="KPB70" s="497"/>
      <c r="KPC70" s="497"/>
      <c r="KPD70" s="497"/>
      <c r="KPE70" s="497"/>
      <c r="KPF70" s="497"/>
      <c r="KPG70" s="497"/>
      <c r="KPH70" s="497"/>
      <c r="KPI70" s="497"/>
      <c r="KPJ70" s="497"/>
      <c r="KPK70" s="497"/>
      <c r="KPL70" s="497"/>
      <c r="KPM70" s="497"/>
      <c r="KPN70" s="497"/>
      <c r="KPO70" s="497"/>
      <c r="KPP70" s="497"/>
      <c r="KPQ70" s="497"/>
      <c r="KPR70" s="497"/>
      <c r="KPS70" s="497"/>
      <c r="KPT70" s="497"/>
      <c r="KPU70" s="497"/>
      <c r="KPV70" s="497"/>
      <c r="KPW70" s="497"/>
      <c r="KPX70" s="497"/>
      <c r="KPY70" s="497"/>
      <c r="KPZ70" s="497"/>
      <c r="KQA70" s="497"/>
      <c r="KQB70" s="497"/>
      <c r="KQC70" s="497"/>
      <c r="KQD70" s="497"/>
      <c r="KQE70" s="497"/>
      <c r="KQF70" s="497"/>
      <c r="KQG70" s="497"/>
      <c r="KQH70" s="497"/>
      <c r="KQI70" s="497"/>
      <c r="KQJ70" s="497"/>
      <c r="KQK70" s="497"/>
      <c r="KQL70" s="497"/>
      <c r="KQM70" s="497"/>
      <c r="KQN70" s="497"/>
      <c r="KQO70" s="497"/>
      <c r="KQP70" s="497"/>
      <c r="KQQ70" s="497"/>
      <c r="KQR70" s="497"/>
      <c r="KQS70" s="497"/>
      <c r="KQT70" s="497"/>
      <c r="KQU70" s="497"/>
      <c r="KQV70" s="497"/>
      <c r="KQW70" s="497"/>
      <c r="KQX70" s="497"/>
      <c r="KQY70" s="497"/>
      <c r="KQZ70" s="497"/>
      <c r="KRA70" s="497"/>
      <c r="KRB70" s="497"/>
      <c r="KRC70" s="497"/>
      <c r="KRD70" s="497"/>
      <c r="KRE70" s="497"/>
      <c r="KRF70" s="497"/>
      <c r="KRG70" s="497"/>
      <c r="KRH70" s="497"/>
      <c r="KRI70" s="497"/>
      <c r="KRJ70" s="497"/>
      <c r="KRK70" s="497"/>
      <c r="KRL70" s="497"/>
      <c r="KRM70" s="497"/>
      <c r="KRN70" s="497"/>
      <c r="KRO70" s="497"/>
      <c r="KRP70" s="497"/>
      <c r="KRQ70" s="497"/>
      <c r="KRR70" s="497"/>
      <c r="KRS70" s="497"/>
      <c r="KRT70" s="497"/>
      <c r="KRU70" s="497"/>
      <c r="KRV70" s="497"/>
      <c r="KRW70" s="497"/>
      <c r="KRX70" s="497"/>
      <c r="KRY70" s="497"/>
      <c r="KRZ70" s="497"/>
      <c r="KSA70" s="497"/>
      <c r="KSB70" s="497"/>
      <c r="KSC70" s="497"/>
      <c r="KSD70" s="497"/>
      <c r="KSE70" s="497"/>
      <c r="KSF70" s="497"/>
      <c r="KSG70" s="497"/>
      <c r="KSH70" s="497"/>
      <c r="KSI70" s="497"/>
      <c r="KSJ70" s="497"/>
      <c r="KSK70" s="497"/>
      <c r="KSL70" s="497"/>
      <c r="KSM70" s="497"/>
      <c r="KSN70" s="497"/>
      <c r="KSO70" s="497"/>
      <c r="KSP70" s="497"/>
      <c r="KSQ70" s="497"/>
      <c r="KSR70" s="497"/>
      <c r="KSS70" s="497"/>
      <c r="KST70" s="497"/>
      <c r="KSU70" s="497"/>
      <c r="KSV70" s="497"/>
      <c r="KSW70" s="497"/>
      <c r="KSX70" s="497"/>
      <c r="KSY70" s="497"/>
      <c r="KSZ70" s="497"/>
      <c r="KTA70" s="497"/>
      <c r="KTB70" s="497"/>
      <c r="KTC70" s="497"/>
      <c r="KTD70" s="497"/>
      <c r="KTE70" s="497"/>
      <c r="KTF70" s="497"/>
      <c r="KTG70" s="497"/>
      <c r="KTH70" s="497"/>
      <c r="KTI70" s="497"/>
      <c r="KTJ70" s="497"/>
      <c r="KTK70" s="497"/>
      <c r="KTL70" s="497"/>
      <c r="KTM70" s="497"/>
      <c r="KTN70" s="497"/>
      <c r="KTO70" s="497"/>
      <c r="KTP70" s="497"/>
      <c r="KTQ70" s="497"/>
      <c r="KTR70" s="497"/>
      <c r="KTS70" s="497"/>
      <c r="KTT70" s="497"/>
      <c r="KTU70" s="497"/>
      <c r="KTV70" s="497"/>
      <c r="KTW70" s="497"/>
      <c r="KTX70" s="497"/>
      <c r="KTY70" s="497"/>
      <c r="KTZ70" s="497"/>
      <c r="KUA70" s="497"/>
      <c r="KUB70" s="497"/>
      <c r="KUC70" s="497"/>
      <c r="KUD70" s="497"/>
      <c r="KUE70" s="497"/>
      <c r="KUF70" s="497"/>
      <c r="KUG70" s="497"/>
      <c r="KUH70" s="497"/>
      <c r="KUI70" s="497"/>
      <c r="KUJ70" s="497"/>
      <c r="KUK70" s="497"/>
      <c r="KUL70" s="497"/>
      <c r="KUM70" s="497"/>
      <c r="KUN70" s="497"/>
      <c r="KUO70" s="497"/>
      <c r="KUP70" s="497"/>
      <c r="KUQ70" s="497"/>
      <c r="KUR70" s="497"/>
      <c r="KUS70" s="497"/>
      <c r="KUT70" s="497"/>
      <c r="KUU70" s="497"/>
      <c r="KUV70" s="497"/>
      <c r="KUW70" s="497"/>
      <c r="KUX70" s="497"/>
      <c r="KUY70" s="497"/>
      <c r="KUZ70" s="497"/>
      <c r="KVA70" s="497"/>
      <c r="KVB70" s="497"/>
      <c r="KVC70" s="497"/>
      <c r="KVD70" s="497"/>
      <c r="KVE70" s="497"/>
      <c r="KVF70" s="497"/>
      <c r="KVG70" s="497"/>
      <c r="KVH70" s="497"/>
      <c r="KVI70" s="497"/>
      <c r="KVJ70" s="497"/>
      <c r="KVK70" s="497"/>
      <c r="KVL70" s="497"/>
      <c r="KVM70" s="497"/>
      <c r="KVN70" s="497"/>
      <c r="KVO70" s="497"/>
      <c r="KVP70" s="497"/>
      <c r="KVQ70" s="497"/>
      <c r="KVR70" s="497"/>
      <c r="KVS70" s="497"/>
      <c r="KVT70" s="497"/>
      <c r="KVU70" s="497"/>
      <c r="KVV70" s="497"/>
      <c r="KVW70" s="497"/>
      <c r="KVX70" s="497"/>
      <c r="KVY70" s="497"/>
      <c r="KVZ70" s="497"/>
      <c r="KWA70" s="497"/>
      <c r="KWB70" s="497"/>
      <c r="KWC70" s="497"/>
      <c r="KWD70" s="497"/>
      <c r="KWE70" s="497"/>
      <c r="KWF70" s="497"/>
      <c r="KWG70" s="497"/>
      <c r="KWH70" s="497"/>
      <c r="KWI70" s="497"/>
      <c r="KWJ70" s="497"/>
      <c r="KWK70" s="497"/>
      <c r="KWL70" s="497"/>
      <c r="KWM70" s="497"/>
      <c r="KWN70" s="497"/>
      <c r="KWO70" s="497"/>
      <c r="KWP70" s="497"/>
      <c r="KWQ70" s="497"/>
      <c r="KWR70" s="497"/>
      <c r="KWS70" s="497"/>
      <c r="KWT70" s="497"/>
      <c r="KWU70" s="497"/>
      <c r="KWV70" s="497"/>
      <c r="KWW70" s="497"/>
      <c r="KWX70" s="497"/>
      <c r="KWY70" s="497"/>
      <c r="KWZ70" s="497"/>
      <c r="KXA70" s="497"/>
      <c r="KXB70" s="497"/>
      <c r="KXC70" s="497"/>
      <c r="KXD70" s="497"/>
      <c r="KXE70" s="497"/>
      <c r="KXF70" s="497"/>
      <c r="KXG70" s="497"/>
      <c r="KXH70" s="497"/>
      <c r="KXI70" s="497"/>
      <c r="KXJ70" s="497"/>
      <c r="KXK70" s="497"/>
      <c r="KXL70" s="497"/>
      <c r="KXM70" s="497"/>
      <c r="KXN70" s="497"/>
      <c r="KXO70" s="497"/>
      <c r="KXP70" s="497"/>
      <c r="KXQ70" s="497"/>
      <c r="KXR70" s="497"/>
      <c r="KXS70" s="497"/>
      <c r="KXT70" s="497"/>
      <c r="KXU70" s="497"/>
      <c r="KXV70" s="497"/>
      <c r="KXW70" s="497"/>
      <c r="KXX70" s="497"/>
      <c r="KXY70" s="497"/>
      <c r="KXZ70" s="497"/>
      <c r="KYA70" s="497"/>
      <c r="KYB70" s="497"/>
      <c r="KYC70" s="497"/>
      <c r="KYD70" s="497"/>
      <c r="KYE70" s="497"/>
      <c r="KYF70" s="497"/>
      <c r="KYG70" s="497"/>
      <c r="KYH70" s="497"/>
      <c r="KYI70" s="497"/>
      <c r="KYJ70" s="497"/>
      <c r="KYK70" s="497"/>
      <c r="KYL70" s="497"/>
      <c r="KYM70" s="497"/>
      <c r="KYN70" s="497"/>
      <c r="KYO70" s="497"/>
      <c r="KYP70" s="497"/>
      <c r="KYQ70" s="497"/>
      <c r="KYR70" s="497"/>
      <c r="KYS70" s="497"/>
      <c r="KYT70" s="497"/>
      <c r="KYU70" s="497"/>
      <c r="KYV70" s="497"/>
      <c r="KYW70" s="497"/>
      <c r="KYX70" s="497"/>
      <c r="KYY70" s="497"/>
      <c r="KYZ70" s="497"/>
      <c r="KZA70" s="497"/>
      <c r="KZB70" s="497"/>
      <c r="KZC70" s="497"/>
      <c r="KZD70" s="497"/>
      <c r="KZE70" s="497"/>
      <c r="KZF70" s="497"/>
      <c r="KZG70" s="497"/>
      <c r="KZH70" s="497"/>
      <c r="KZI70" s="497"/>
      <c r="KZJ70" s="497"/>
      <c r="KZK70" s="497"/>
      <c r="KZL70" s="497"/>
      <c r="KZM70" s="497"/>
      <c r="KZN70" s="497"/>
      <c r="KZO70" s="497"/>
      <c r="KZP70" s="497"/>
      <c r="KZQ70" s="497"/>
      <c r="KZR70" s="497"/>
      <c r="KZS70" s="497"/>
      <c r="KZT70" s="497"/>
      <c r="KZU70" s="497"/>
      <c r="KZV70" s="497"/>
      <c r="KZW70" s="497"/>
      <c r="KZX70" s="497"/>
      <c r="KZY70" s="497"/>
      <c r="KZZ70" s="497"/>
      <c r="LAA70" s="497"/>
      <c r="LAB70" s="497"/>
      <c r="LAC70" s="497"/>
      <c r="LAD70" s="497"/>
      <c r="LAE70" s="497"/>
      <c r="LAF70" s="497"/>
      <c r="LAG70" s="497"/>
      <c r="LAH70" s="497"/>
      <c r="LAI70" s="497"/>
      <c r="LAJ70" s="497"/>
      <c r="LAK70" s="497"/>
      <c r="LAL70" s="497"/>
      <c r="LAM70" s="497"/>
      <c r="LAN70" s="497"/>
      <c r="LAO70" s="497"/>
      <c r="LAP70" s="497"/>
      <c r="LAQ70" s="497"/>
      <c r="LAR70" s="497"/>
      <c r="LAS70" s="497"/>
      <c r="LAT70" s="497"/>
      <c r="LAU70" s="497"/>
      <c r="LAV70" s="497"/>
      <c r="LAW70" s="497"/>
      <c r="LAX70" s="497"/>
      <c r="LAY70" s="497"/>
      <c r="LAZ70" s="497"/>
      <c r="LBA70" s="497"/>
      <c r="LBB70" s="497"/>
      <c r="LBC70" s="497"/>
      <c r="LBD70" s="497"/>
      <c r="LBE70" s="497"/>
      <c r="LBF70" s="497"/>
      <c r="LBG70" s="497"/>
      <c r="LBH70" s="497"/>
      <c r="LBI70" s="497"/>
      <c r="LBJ70" s="497"/>
      <c r="LBK70" s="497"/>
      <c r="LBL70" s="497"/>
      <c r="LBM70" s="497"/>
      <c r="LBN70" s="497"/>
      <c r="LBO70" s="497"/>
      <c r="LBP70" s="497"/>
      <c r="LBQ70" s="497"/>
      <c r="LBR70" s="497"/>
      <c r="LBS70" s="497"/>
      <c r="LBT70" s="497"/>
      <c r="LBU70" s="497"/>
      <c r="LBV70" s="497"/>
      <c r="LBW70" s="497"/>
      <c r="LBX70" s="497"/>
      <c r="LBY70" s="497"/>
      <c r="LBZ70" s="497"/>
      <c r="LCA70" s="497"/>
      <c r="LCB70" s="497"/>
      <c r="LCC70" s="497"/>
      <c r="LCD70" s="497"/>
      <c r="LCE70" s="497"/>
      <c r="LCF70" s="497"/>
      <c r="LCG70" s="497"/>
      <c r="LCH70" s="497"/>
      <c r="LCI70" s="497"/>
      <c r="LCJ70" s="497"/>
      <c r="LCK70" s="497"/>
      <c r="LCL70" s="497"/>
      <c r="LCM70" s="497"/>
      <c r="LCN70" s="497"/>
      <c r="LCO70" s="497"/>
      <c r="LCP70" s="497"/>
      <c r="LCQ70" s="497"/>
      <c r="LCR70" s="497"/>
      <c r="LCS70" s="497"/>
      <c r="LCT70" s="497"/>
      <c r="LCU70" s="497"/>
      <c r="LCV70" s="497"/>
      <c r="LCW70" s="497"/>
      <c r="LCX70" s="497"/>
      <c r="LCY70" s="497"/>
      <c r="LCZ70" s="497"/>
      <c r="LDA70" s="497"/>
      <c r="LDB70" s="497"/>
      <c r="LDC70" s="497"/>
      <c r="LDD70" s="497"/>
      <c r="LDE70" s="497"/>
      <c r="LDF70" s="497"/>
      <c r="LDG70" s="497"/>
      <c r="LDH70" s="497"/>
      <c r="LDI70" s="497"/>
      <c r="LDJ70" s="497"/>
      <c r="LDK70" s="497"/>
      <c r="LDL70" s="497"/>
      <c r="LDM70" s="497"/>
      <c r="LDN70" s="497"/>
      <c r="LDO70" s="497"/>
      <c r="LDP70" s="497"/>
      <c r="LDQ70" s="497"/>
      <c r="LDR70" s="497"/>
      <c r="LDS70" s="497"/>
      <c r="LDT70" s="497"/>
      <c r="LDU70" s="497"/>
      <c r="LDV70" s="497"/>
      <c r="LDW70" s="497"/>
      <c r="LDX70" s="497"/>
      <c r="LDY70" s="497"/>
      <c r="LDZ70" s="497"/>
      <c r="LEA70" s="497"/>
      <c r="LEB70" s="497"/>
      <c r="LEC70" s="497"/>
      <c r="LED70" s="497"/>
      <c r="LEE70" s="497"/>
      <c r="LEF70" s="497"/>
      <c r="LEG70" s="497"/>
      <c r="LEH70" s="497"/>
      <c r="LEI70" s="497"/>
      <c r="LEJ70" s="497"/>
      <c r="LEK70" s="497"/>
      <c r="LEL70" s="497"/>
      <c r="LEM70" s="497"/>
      <c r="LEN70" s="497"/>
      <c r="LEO70" s="497"/>
      <c r="LEP70" s="497"/>
      <c r="LEQ70" s="497"/>
      <c r="LER70" s="497"/>
      <c r="LES70" s="497"/>
      <c r="LET70" s="497"/>
      <c r="LEU70" s="497"/>
      <c r="LEV70" s="497"/>
      <c r="LEW70" s="497"/>
      <c r="LEX70" s="497"/>
      <c r="LEY70" s="497"/>
      <c r="LEZ70" s="497"/>
      <c r="LFA70" s="497"/>
      <c r="LFB70" s="497"/>
      <c r="LFC70" s="497"/>
      <c r="LFD70" s="497"/>
      <c r="LFE70" s="497"/>
      <c r="LFF70" s="497"/>
      <c r="LFG70" s="497"/>
      <c r="LFH70" s="497"/>
      <c r="LFI70" s="497"/>
      <c r="LFJ70" s="497"/>
      <c r="LFK70" s="497"/>
      <c r="LFL70" s="497"/>
      <c r="LFM70" s="497"/>
      <c r="LFN70" s="497"/>
      <c r="LFO70" s="497"/>
      <c r="LFP70" s="497"/>
      <c r="LFQ70" s="497"/>
      <c r="LFR70" s="497"/>
      <c r="LFS70" s="497"/>
      <c r="LFT70" s="497"/>
      <c r="LFU70" s="497"/>
      <c r="LFV70" s="497"/>
      <c r="LFW70" s="497"/>
      <c r="LFX70" s="497"/>
      <c r="LFY70" s="497"/>
      <c r="LFZ70" s="497"/>
      <c r="LGA70" s="497"/>
      <c r="LGB70" s="497"/>
      <c r="LGC70" s="497"/>
      <c r="LGD70" s="497"/>
      <c r="LGE70" s="497"/>
      <c r="LGF70" s="497"/>
      <c r="LGG70" s="497"/>
      <c r="LGH70" s="497"/>
      <c r="LGI70" s="497"/>
      <c r="LGJ70" s="497"/>
      <c r="LGK70" s="497"/>
      <c r="LGL70" s="497"/>
      <c r="LGM70" s="497"/>
      <c r="LGN70" s="497"/>
      <c r="LGO70" s="497"/>
      <c r="LGP70" s="497"/>
      <c r="LGQ70" s="497"/>
      <c r="LGR70" s="497"/>
      <c r="LGS70" s="497"/>
      <c r="LGT70" s="497"/>
      <c r="LGU70" s="497"/>
      <c r="LGV70" s="497"/>
      <c r="LGW70" s="497"/>
      <c r="LGX70" s="497"/>
      <c r="LGY70" s="497"/>
      <c r="LGZ70" s="497"/>
      <c r="LHA70" s="497"/>
      <c r="LHB70" s="497"/>
      <c r="LHC70" s="497"/>
      <c r="LHD70" s="497"/>
      <c r="LHE70" s="497"/>
      <c r="LHF70" s="497"/>
      <c r="LHG70" s="497"/>
      <c r="LHH70" s="497"/>
      <c r="LHI70" s="497"/>
      <c r="LHJ70" s="497"/>
      <c r="LHK70" s="497"/>
      <c r="LHL70" s="497"/>
      <c r="LHM70" s="497"/>
      <c r="LHN70" s="497"/>
      <c r="LHO70" s="497"/>
      <c r="LHP70" s="497"/>
      <c r="LHQ70" s="497"/>
      <c r="LHR70" s="497"/>
      <c r="LHS70" s="497"/>
      <c r="LHT70" s="497"/>
      <c r="LHU70" s="497"/>
      <c r="LHV70" s="497"/>
      <c r="LHW70" s="497"/>
      <c r="LHX70" s="497"/>
      <c r="LHY70" s="497"/>
      <c r="LHZ70" s="497"/>
      <c r="LIA70" s="497"/>
      <c r="LIB70" s="497"/>
      <c r="LIC70" s="497"/>
      <c r="LID70" s="497"/>
      <c r="LIE70" s="497"/>
      <c r="LIF70" s="497"/>
      <c r="LIG70" s="497"/>
      <c r="LIH70" s="497"/>
      <c r="LII70" s="497"/>
      <c r="LIJ70" s="497"/>
      <c r="LIK70" s="497"/>
      <c r="LIL70" s="497"/>
      <c r="LIM70" s="497"/>
      <c r="LIN70" s="497"/>
      <c r="LIO70" s="497"/>
      <c r="LIP70" s="497"/>
      <c r="LIQ70" s="497"/>
      <c r="LIR70" s="497"/>
      <c r="LIS70" s="497"/>
      <c r="LIT70" s="497"/>
      <c r="LIU70" s="497"/>
      <c r="LIV70" s="497"/>
      <c r="LIW70" s="497"/>
      <c r="LIX70" s="497"/>
      <c r="LIY70" s="497"/>
      <c r="LIZ70" s="497"/>
      <c r="LJA70" s="497"/>
      <c r="LJB70" s="497"/>
      <c r="LJC70" s="497"/>
      <c r="LJD70" s="497"/>
      <c r="LJE70" s="497"/>
      <c r="LJF70" s="497"/>
      <c r="LJG70" s="497"/>
      <c r="LJH70" s="497"/>
      <c r="LJI70" s="497"/>
      <c r="LJJ70" s="497"/>
      <c r="LJK70" s="497"/>
      <c r="LJL70" s="497"/>
      <c r="LJM70" s="497"/>
      <c r="LJN70" s="497"/>
      <c r="LJO70" s="497"/>
      <c r="LJP70" s="497"/>
      <c r="LJQ70" s="497"/>
      <c r="LJR70" s="497"/>
      <c r="LJS70" s="497"/>
      <c r="LJT70" s="497"/>
      <c r="LJU70" s="497"/>
      <c r="LJV70" s="497"/>
      <c r="LJW70" s="497"/>
      <c r="LJX70" s="497"/>
      <c r="LJY70" s="497"/>
      <c r="LJZ70" s="497"/>
      <c r="LKA70" s="497"/>
      <c r="LKB70" s="497"/>
      <c r="LKC70" s="497"/>
      <c r="LKD70" s="497"/>
      <c r="LKE70" s="497"/>
      <c r="LKF70" s="497"/>
      <c r="LKG70" s="497"/>
      <c r="LKH70" s="497"/>
      <c r="LKI70" s="497"/>
      <c r="LKJ70" s="497"/>
      <c r="LKK70" s="497"/>
      <c r="LKL70" s="497"/>
      <c r="LKM70" s="497"/>
      <c r="LKN70" s="497"/>
      <c r="LKO70" s="497"/>
      <c r="LKP70" s="497"/>
      <c r="LKQ70" s="497"/>
      <c r="LKR70" s="497"/>
      <c r="LKS70" s="497"/>
      <c r="LKT70" s="497"/>
      <c r="LKU70" s="497"/>
      <c r="LKV70" s="497"/>
      <c r="LKW70" s="497"/>
      <c r="LKX70" s="497"/>
      <c r="LKY70" s="497"/>
      <c r="LKZ70" s="497"/>
      <c r="LLA70" s="497"/>
      <c r="LLB70" s="497"/>
      <c r="LLC70" s="497"/>
      <c r="LLD70" s="497"/>
      <c r="LLE70" s="497"/>
      <c r="LLF70" s="497"/>
      <c r="LLG70" s="497"/>
      <c r="LLH70" s="497"/>
      <c r="LLI70" s="497"/>
      <c r="LLJ70" s="497"/>
      <c r="LLK70" s="497"/>
      <c r="LLL70" s="497"/>
      <c r="LLM70" s="497"/>
      <c r="LLN70" s="497"/>
      <c r="LLO70" s="497"/>
      <c r="LLP70" s="497"/>
      <c r="LLQ70" s="497"/>
      <c r="LLR70" s="497"/>
      <c r="LLS70" s="497"/>
      <c r="LLT70" s="497"/>
      <c r="LLU70" s="497"/>
      <c r="LLV70" s="497"/>
      <c r="LLW70" s="497"/>
      <c r="LLX70" s="497"/>
      <c r="LLY70" s="497"/>
      <c r="LLZ70" s="497"/>
      <c r="LMA70" s="497"/>
      <c r="LMB70" s="497"/>
      <c r="LMC70" s="497"/>
      <c r="LMD70" s="497"/>
      <c r="LME70" s="497"/>
      <c r="LMF70" s="497"/>
      <c r="LMG70" s="497"/>
      <c r="LMH70" s="497"/>
      <c r="LMI70" s="497"/>
      <c r="LMJ70" s="497"/>
      <c r="LMK70" s="497"/>
      <c r="LML70" s="497"/>
      <c r="LMM70" s="497"/>
      <c r="LMN70" s="497"/>
      <c r="LMO70" s="497"/>
      <c r="LMP70" s="497"/>
      <c r="LMQ70" s="497"/>
      <c r="LMR70" s="497"/>
      <c r="LMS70" s="497"/>
      <c r="LMT70" s="497"/>
      <c r="LMU70" s="497"/>
      <c r="LMV70" s="497"/>
      <c r="LMW70" s="497"/>
      <c r="LMX70" s="497"/>
      <c r="LMY70" s="497"/>
      <c r="LMZ70" s="497"/>
      <c r="LNA70" s="497"/>
      <c r="LNB70" s="497"/>
      <c r="LNC70" s="497"/>
      <c r="LND70" s="497"/>
      <c r="LNE70" s="497"/>
      <c r="LNF70" s="497"/>
      <c r="LNG70" s="497"/>
      <c r="LNH70" s="497"/>
      <c r="LNI70" s="497"/>
      <c r="LNJ70" s="497"/>
      <c r="LNK70" s="497"/>
      <c r="LNL70" s="497"/>
      <c r="LNM70" s="497"/>
      <c r="LNN70" s="497"/>
      <c r="LNO70" s="497"/>
      <c r="LNP70" s="497"/>
      <c r="LNQ70" s="497"/>
      <c r="LNR70" s="497"/>
      <c r="LNS70" s="497"/>
      <c r="LNT70" s="497"/>
      <c r="LNU70" s="497"/>
      <c r="LNV70" s="497"/>
      <c r="LNW70" s="497"/>
      <c r="LNX70" s="497"/>
      <c r="LNY70" s="497"/>
      <c r="LNZ70" s="497"/>
      <c r="LOA70" s="497"/>
      <c r="LOB70" s="497"/>
      <c r="LOC70" s="497"/>
      <c r="LOD70" s="497"/>
      <c r="LOE70" s="497"/>
      <c r="LOF70" s="497"/>
      <c r="LOG70" s="497"/>
      <c r="LOH70" s="497"/>
      <c r="LOI70" s="497"/>
      <c r="LOJ70" s="497"/>
      <c r="LOK70" s="497"/>
      <c r="LOL70" s="497"/>
      <c r="LOM70" s="497"/>
      <c r="LON70" s="497"/>
      <c r="LOO70" s="497"/>
      <c r="LOP70" s="497"/>
      <c r="LOQ70" s="497"/>
      <c r="LOR70" s="497"/>
      <c r="LOS70" s="497"/>
      <c r="LOT70" s="497"/>
      <c r="LOU70" s="497"/>
      <c r="LOV70" s="497"/>
      <c r="LOW70" s="497"/>
      <c r="LOX70" s="497"/>
      <c r="LOY70" s="497"/>
      <c r="LOZ70" s="497"/>
      <c r="LPA70" s="497"/>
      <c r="LPB70" s="497"/>
      <c r="LPC70" s="497"/>
      <c r="LPD70" s="497"/>
      <c r="LPE70" s="497"/>
      <c r="LPF70" s="497"/>
      <c r="LPG70" s="497"/>
      <c r="LPH70" s="497"/>
      <c r="LPI70" s="497"/>
      <c r="LPJ70" s="497"/>
      <c r="LPK70" s="497"/>
      <c r="LPL70" s="497"/>
      <c r="LPM70" s="497"/>
      <c r="LPN70" s="497"/>
      <c r="LPO70" s="497"/>
      <c r="LPP70" s="497"/>
      <c r="LPQ70" s="497"/>
      <c r="LPR70" s="497"/>
      <c r="LPS70" s="497"/>
      <c r="LPT70" s="497"/>
      <c r="LPU70" s="497"/>
      <c r="LPV70" s="497"/>
      <c r="LPW70" s="497"/>
      <c r="LPX70" s="497"/>
      <c r="LPY70" s="497"/>
      <c r="LPZ70" s="497"/>
      <c r="LQA70" s="497"/>
      <c r="LQB70" s="497"/>
      <c r="LQC70" s="497"/>
      <c r="LQD70" s="497"/>
      <c r="LQE70" s="497"/>
      <c r="LQF70" s="497"/>
      <c r="LQG70" s="497"/>
      <c r="LQH70" s="497"/>
      <c r="LQI70" s="497"/>
      <c r="LQJ70" s="497"/>
      <c r="LQK70" s="497"/>
      <c r="LQL70" s="497"/>
      <c r="LQM70" s="497"/>
      <c r="LQN70" s="497"/>
      <c r="LQO70" s="497"/>
      <c r="LQP70" s="497"/>
      <c r="LQQ70" s="497"/>
      <c r="LQR70" s="497"/>
      <c r="LQS70" s="497"/>
      <c r="LQT70" s="497"/>
      <c r="LQU70" s="497"/>
      <c r="LQV70" s="497"/>
      <c r="LQW70" s="497"/>
      <c r="LQX70" s="497"/>
      <c r="LQY70" s="497"/>
      <c r="LQZ70" s="497"/>
      <c r="LRA70" s="497"/>
      <c r="LRB70" s="497"/>
      <c r="LRC70" s="497"/>
      <c r="LRD70" s="497"/>
      <c r="LRE70" s="497"/>
      <c r="LRF70" s="497"/>
      <c r="LRG70" s="497"/>
      <c r="LRH70" s="497"/>
      <c r="LRI70" s="497"/>
      <c r="LRJ70" s="497"/>
      <c r="LRK70" s="497"/>
      <c r="LRL70" s="497"/>
      <c r="LRM70" s="497"/>
      <c r="LRN70" s="497"/>
      <c r="LRO70" s="497"/>
      <c r="LRP70" s="497"/>
      <c r="LRQ70" s="497"/>
      <c r="LRR70" s="497"/>
      <c r="LRS70" s="497"/>
      <c r="LRT70" s="497"/>
      <c r="LRU70" s="497"/>
      <c r="LRV70" s="497"/>
      <c r="LRW70" s="497"/>
      <c r="LRX70" s="497"/>
      <c r="LRY70" s="497"/>
      <c r="LRZ70" s="497"/>
      <c r="LSA70" s="497"/>
      <c r="LSB70" s="497"/>
      <c r="LSC70" s="497"/>
      <c r="LSD70" s="497"/>
      <c r="LSE70" s="497"/>
      <c r="LSF70" s="497"/>
      <c r="LSG70" s="497"/>
      <c r="LSH70" s="497"/>
      <c r="LSI70" s="497"/>
      <c r="LSJ70" s="497"/>
      <c r="LSK70" s="497"/>
      <c r="LSL70" s="497"/>
      <c r="LSM70" s="497"/>
      <c r="LSN70" s="497"/>
      <c r="LSO70" s="497"/>
      <c r="LSP70" s="497"/>
      <c r="LSQ70" s="497"/>
      <c r="LSR70" s="497"/>
      <c r="LSS70" s="497"/>
      <c r="LST70" s="497"/>
      <c r="LSU70" s="497"/>
      <c r="LSV70" s="497"/>
      <c r="LSW70" s="497"/>
      <c r="LSX70" s="497"/>
      <c r="LSY70" s="497"/>
      <c r="LSZ70" s="497"/>
      <c r="LTA70" s="497"/>
      <c r="LTB70" s="497"/>
      <c r="LTC70" s="497"/>
      <c r="LTD70" s="497"/>
      <c r="LTE70" s="497"/>
      <c r="LTF70" s="497"/>
      <c r="LTG70" s="497"/>
      <c r="LTH70" s="497"/>
      <c r="LTI70" s="497"/>
      <c r="LTJ70" s="497"/>
      <c r="LTK70" s="497"/>
      <c r="LTL70" s="497"/>
      <c r="LTM70" s="497"/>
      <c r="LTN70" s="497"/>
      <c r="LTO70" s="497"/>
      <c r="LTP70" s="497"/>
      <c r="LTQ70" s="497"/>
      <c r="LTR70" s="497"/>
      <c r="LTS70" s="497"/>
      <c r="LTT70" s="497"/>
      <c r="LTU70" s="497"/>
      <c r="LTV70" s="497"/>
      <c r="LTW70" s="497"/>
      <c r="LTX70" s="497"/>
      <c r="LTY70" s="497"/>
      <c r="LTZ70" s="497"/>
      <c r="LUA70" s="497"/>
      <c r="LUB70" s="497"/>
      <c r="LUC70" s="497"/>
      <c r="LUD70" s="497"/>
      <c r="LUE70" s="497"/>
      <c r="LUF70" s="497"/>
      <c r="LUG70" s="497"/>
      <c r="LUH70" s="497"/>
      <c r="LUI70" s="497"/>
      <c r="LUJ70" s="497"/>
      <c r="LUK70" s="497"/>
      <c r="LUL70" s="497"/>
      <c r="LUM70" s="497"/>
      <c r="LUN70" s="497"/>
      <c r="LUO70" s="497"/>
      <c r="LUP70" s="497"/>
      <c r="LUQ70" s="497"/>
      <c r="LUR70" s="497"/>
      <c r="LUS70" s="497"/>
      <c r="LUT70" s="497"/>
      <c r="LUU70" s="497"/>
      <c r="LUV70" s="497"/>
      <c r="LUW70" s="497"/>
      <c r="LUX70" s="497"/>
      <c r="LUY70" s="497"/>
      <c r="LUZ70" s="497"/>
      <c r="LVA70" s="497"/>
      <c r="LVB70" s="497"/>
      <c r="LVC70" s="497"/>
      <c r="LVD70" s="497"/>
      <c r="LVE70" s="497"/>
      <c r="LVF70" s="497"/>
      <c r="LVG70" s="497"/>
      <c r="LVH70" s="497"/>
      <c r="LVI70" s="497"/>
      <c r="LVJ70" s="497"/>
      <c r="LVK70" s="497"/>
      <c r="LVL70" s="497"/>
      <c r="LVM70" s="497"/>
      <c r="LVN70" s="497"/>
      <c r="LVO70" s="497"/>
      <c r="LVP70" s="497"/>
      <c r="LVQ70" s="497"/>
      <c r="LVR70" s="497"/>
      <c r="LVS70" s="497"/>
      <c r="LVT70" s="497"/>
      <c r="LVU70" s="497"/>
      <c r="LVV70" s="497"/>
      <c r="LVW70" s="497"/>
      <c r="LVX70" s="497"/>
      <c r="LVY70" s="497"/>
      <c r="LVZ70" s="497"/>
      <c r="LWA70" s="497"/>
      <c r="LWB70" s="497"/>
      <c r="LWC70" s="497"/>
      <c r="LWD70" s="497"/>
      <c r="LWE70" s="497"/>
      <c r="LWF70" s="497"/>
      <c r="LWG70" s="497"/>
      <c r="LWH70" s="497"/>
      <c r="LWI70" s="497"/>
      <c r="LWJ70" s="497"/>
      <c r="LWK70" s="497"/>
      <c r="LWL70" s="497"/>
      <c r="LWM70" s="497"/>
      <c r="LWN70" s="497"/>
      <c r="LWO70" s="497"/>
      <c r="LWP70" s="497"/>
      <c r="LWQ70" s="497"/>
      <c r="LWR70" s="497"/>
      <c r="LWS70" s="497"/>
      <c r="LWT70" s="497"/>
      <c r="LWU70" s="497"/>
      <c r="LWV70" s="497"/>
      <c r="LWW70" s="497"/>
      <c r="LWX70" s="497"/>
      <c r="LWY70" s="497"/>
      <c r="LWZ70" s="497"/>
      <c r="LXA70" s="497"/>
      <c r="LXB70" s="497"/>
      <c r="LXC70" s="497"/>
      <c r="LXD70" s="497"/>
      <c r="LXE70" s="497"/>
      <c r="LXF70" s="497"/>
      <c r="LXG70" s="497"/>
      <c r="LXH70" s="497"/>
      <c r="LXI70" s="497"/>
      <c r="LXJ70" s="497"/>
      <c r="LXK70" s="497"/>
      <c r="LXL70" s="497"/>
      <c r="LXM70" s="497"/>
      <c r="LXN70" s="497"/>
      <c r="LXO70" s="497"/>
      <c r="LXP70" s="497"/>
      <c r="LXQ70" s="497"/>
      <c r="LXR70" s="497"/>
      <c r="LXS70" s="497"/>
      <c r="LXT70" s="497"/>
      <c r="LXU70" s="497"/>
      <c r="LXV70" s="497"/>
      <c r="LXW70" s="497"/>
      <c r="LXX70" s="497"/>
      <c r="LXY70" s="497"/>
      <c r="LXZ70" s="497"/>
      <c r="LYA70" s="497"/>
      <c r="LYB70" s="497"/>
      <c r="LYC70" s="497"/>
      <c r="LYD70" s="497"/>
      <c r="LYE70" s="497"/>
      <c r="LYF70" s="497"/>
      <c r="LYG70" s="497"/>
      <c r="LYH70" s="497"/>
      <c r="LYI70" s="497"/>
      <c r="LYJ70" s="497"/>
      <c r="LYK70" s="497"/>
      <c r="LYL70" s="497"/>
      <c r="LYM70" s="497"/>
      <c r="LYN70" s="497"/>
      <c r="LYO70" s="497"/>
      <c r="LYP70" s="497"/>
      <c r="LYQ70" s="497"/>
      <c r="LYR70" s="497"/>
      <c r="LYS70" s="497"/>
      <c r="LYT70" s="497"/>
      <c r="LYU70" s="497"/>
      <c r="LYV70" s="497"/>
      <c r="LYW70" s="497"/>
      <c r="LYX70" s="497"/>
      <c r="LYY70" s="497"/>
      <c r="LYZ70" s="497"/>
      <c r="LZA70" s="497"/>
      <c r="LZB70" s="497"/>
      <c r="LZC70" s="497"/>
      <c r="LZD70" s="497"/>
      <c r="LZE70" s="497"/>
      <c r="LZF70" s="497"/>
      <c r="LZG70" s="497"/>
      <c r="LZH70" s="497"/>
      <c r="LZI70" s="497"/>
      <c r="LZJ70" s="497"/>
      <c r="LZK70" s="497"/>
      <c r="LZL70" s="497"/>
      <c r="LZM70" s="497"/>
      <c r="LZN70" s="497"/>
      <c r="LZO70" s="497"/>
      <c r="LZP70" s="497"/>
      <c r="LZQ70" s="497"/>
      <c r="LZR70" s="497"/>
      <c r="LZS70" s="497"/>
      <c r="LZT70" s="497"/>
      <c r="LZU70" s="497"/>
      <c r="LZV70" s="497"/>
      <c r="LZW70" s="497"/>
      <c r="LZX70" s="497"/>
      <c r="LZY70" s="497"/>
      <c r="LZZ70" s="497"/>
      <c r="MAA70" s="497"/>
      <c r="MAB70" s="497"/>
      <c r="MAC70" s="497"/>
      <c r="MAD70" s="497"/>
      <c r="MAE70" s="497"/>
      <c r="MAF70" s="497"/>
      <c r="MAG70" s="497"/>
      <c r="MAH70" s="497"/>
      <c r="MAI70" s="497"/>
      <c r="MAJ70" s="497"/>
      <c r="MAK70" s="497"/>
      <c r="MAL70" s="497"/>
      <c r="MAM70" s="497"/>
      <c r="MAN70" s="497"/>
      <c r="MAO70" s="497"/>
      <c r="MAP70" s="497"/>
      <c r="MAQ70" s="497"/>
      <c r="MAR70" s="497"/>
      <c r="MAS70" s="497"/>
      <c r="MAT70" s="497"/>
      <c r="MAU70" s="497"/>
      <c r="MAV70" s="497"/>
      <c r="MAW70" s="497"/>
      <c r="MAX70" s="497"/>
      <c r="MAY70" s="497"/>
      <c r="MAZ70" s="497"/>
      <c r="MBA70" s="497"/>
      <c r="MBB70" s="497"/>
      <c r="MBC70" s="497"/>
      <c r="MBD70" s="497"/>
      <c r="MBE70" s="497"/>
      <c r="MBF70" s="497"/>
      <c r="MBG70" s="497"/>
      <c r="MBH70" s="497"/>
      <c r="MBI70" s="497"/>
      <c r="MBJ70" s="497"/>
      <c r="MBK70" s="497"/>
      <c r="MBL70" s="497"/>
      <c r="MBM70" s="497"/>
      <c r="MBN70" s="497"/>
      <c r="MBO70" s="497"/>
      <c r="MBP70" s="497"/>
      <c r="MBQ70" s="497"/>
      <c r="MBR70" s="497"/>
      <c r="MBS70" s="497"/>
      <c r="MBT70" s="497"/>
      <c r="MBU70" s="497"/>
      <c r="MBV70" s="497"/>
      <c r="MBW70" s="497"/>
      <c r="MBX70" s="497"/>
      <c r="MBY70" s="497"/>
      <c r="MBZ70" s="497"/>
      <c r="MCA70" s="497"/>
      <c r="MCB70" s="497"/>
      <c r="MCC70" s="497"/>
      <c r="MCD70" s="497"/>
      <c r="MCE70" s="497"/>
      <c r="MCF70" s="497"/>
      <c r="MCG70" s="497"/>
      <c r="MCH70" s="497"/>
      <c r="MCI70" s="497"/>
      <c r="MCJ70" s="497"/>
      <c r="MCK70" s="497"/>
      <c r="MCL70" s="497"/>
      <c r="MCM70" s="497"/>
      <c r="MCN70" s="497"/>
      <c r="MCO70" s="497"/>
      <c r="MCP70" s="497"/>
      <c r="MCQ70" s="497"/>
      <c r="MCR70" s="497"/>
      <c r="MCS70" s="497"/>
      <c r="MCT70" s="497"/>
      <c r="MCU70" s="497"/>
      <c r="MCV70" s="497"/>
      <c r="MCW70" s="497"/>
      <c r="MCX70" s="497"/>
      <c r="MCY70" s="497"/>
      <c r="MCZ70" s="497"/>
      <c r="MDA70" s="497"/>
      <c r="MDB70" s="497"/>
      <c r="MDC70" s="497"/>
      <c r="MDD70" s="497"/>
      <c r="MDE70" s="497"/>
      <c r="MDF70" s="497"/>
      <c r="MDG70" s="497"/>
      <c r="MDH70" s="497"/>
      <c r="MDI70" s="497"/>
      <c r="MDJ70" s="497"/>
      <c r="MDK70" s="497"/>
      <c r="MDL70" s="497"/>
      <c r="MDM70" s="497"/>
      <c r="MDN70" s="497"/>
      <c r="MDO70" s="497"/>
      <c r="MDP70" s="497"/>
      <c r="MDQ70" s="497"/>
      <c r="MDR70" s="497"/>
      <c r="MDS70" s="497"/>
      <c r="MDT70" s="497"/>
      <c r="MDU70" s="497"/>
      <c r="MDV70" s="497"/>
      <c r="MDW70" s="497"/>
      <c r="MDX70" s="497"/>
      <c r="MDY70" s="497"/>
      <c r="MDZ70" s="497"/>
      <c r="MEA70" s="497"/>
      <c r="MEB70" s="497"/>
      <c r="MEC70" s="497"/>
      <c r="MED70" s="497"/>
      <c r="MEE70" s="497"/>
      <c r="MEF70" s="497"/>
      <c r="MEG70" s="497"/>
      <c r="MEH70" s="497"/>
      <c r="MEI70" s="497"/>
      <c r="MEJ70" s="497"/>
      <c r="MEK70" s="497"/>
      <c r="MEL70" s="497"/>
      <c r="MEM70" s="497"/>
      <c r="MEN70" s="497"/>
      <c r="MEO70" s="497"/>
      <c r="MEP70" s="497"/>
      <c r="MEQ70" s="497"/>
      <c r="MER70" s="497"/>
      <c r="MES70" s="497"/>
      <c r="MET70" s="497"/>
      <c r="MEU70" s="497"/>
      <c r="MEV70" s="497"/>
      <c r="MEW70" s="497"/>
      <c r="MEX70" s="497"/>
      <c r="MEY70" s="497"/>
      <c r="MEZ70" s="497"/>
      <c r="MFA70" s="497"/>
      <c r="MFB70" s="497"/>
      <c r="MFC70" s="497"/>
      <c r="MFD70" s="497"/>
      <c r="MFE70" s="497"/>
      <c r="MFF70" s="497"/>
      <c r="MFG70" s="497"/>
      <c r="MFH70" s="497"/>
      <c r="MFI70" s="497"/>
      <c r="MFJ70" s="497"/>
      <c r="MFK70" s="497"/>
      <c r="MFL70" s="497"/>
      <c r="MFM70" s="497"/>
      <c r="MFN70" s="497"/>
      <c r="MFO70" s="497"/>
      <c r="MFP70" s="497"/>
      <c r="MFQ70" s="497"/>
      <c r="MFR70" s="497"/>
      <c r="MFS70" s="497"/>
      <c r="MFT70" s="497"/>
      <c r="MFU70" s="497"/>
      <c r="MFV70" s="497"/>
      <c r="MFW70" s="497"/>
      <c r="MFX70" s="497"/>
      <c r="MFY70" s="497"/>
      <c r="MFZ70" s="497"/>
      <c r="MGA70" s="497"/>
      <c r="MGB70" s="497"/>
      <c r="MGC70" s="497"/>
      <c r="MGD70" s="497"/>
      <c r="MGE70" s="497"/>
      <c r="MGF70" s="497"/>
      <c r="MGG70" s="497"/>
      <c r="MGH70" s="497"/>
      <c r="MGI70" s="497"/>
      <c r="MGJ70" s="497"/>
      <c r="MGK70" s="497"/>
      <c r="MGL70" s="497"/>
      <c r="MGM70" s="497"/>
      <c r="MGN70" s="497"/>
      <c r="MGO70" s="497"/>
      <c r="MGP70" s="497"/>
      <c r="MGQ70" s="497"/>
      <c r="MGR70" s="497"/>
      <c r="MGS70" s="497"/>
      <c r="MGT70" s="497"/>
      <c r="MGU70" s="497"/>
      <c r="MGV70" s="497"/>
      <c r="MGW70" s="497"/>
      <c r="MGX70" s="497"/>
      <c r="MGY70" s="497"/>
      <c r="MGZ70" s="497"/>
      <c r="MHA70" s="497"/>
      <c r="MHB70" s="497"/>
      <c r="MHC70" s="497"/>
      <c r="MHD70" s="497"/>
      <c r="MHE70" s="497"/>
      <c r="MHF70" s="497"/>
      <c r="MHG70" s="497"/>
      <c r="MHH70" s="497"/>
      <c r="MHI70" s="497"/>
      <c r="MHJ70" s="497"/>
      <c r="MHK70" s="497"/>
      <c r="MHL70" s="497"/>
      <c r="MHM70" s="497"/>
      <c r="MHN70" s="497"/>
      <c r="MHO70" s="497"/>
      <c r="MHP70" s="497"/>
      <c r="MHQ70" s="497"/>
      <c r="MHR70" s="497"/>
      <c r="MHS70" s="497"/>
      <c r="MHT70" s="497"/>
      <c r="MHU70" s="497"/>
      <c r="MHV70" s="497"/>
      <c r="MHW70" s="497"/>
      <c r="MHX70" s="497"/>
      <c r="MHY70" s="497"/>
      <c r="MHZ70" s="497"/>
      <c r="MIA70" s="497"/>
      <c r="MIB70" s="497"/>
      <c r="MIC70" s="497"/>
      <c r="MID70" s="497"/>
      <c r="MIE70" s="497"/>
      <c r="MIF70" s="497"/>
      <c r="MIG70" s="497"/>
      <c r="MIH70" s="497"/>
      <c r="MII70" s="497"/>
      <c r="MIJ70" s="497"/>
      <c r="MIK70" s="497"/>
      <c r="MIL70" s="497"/>
      <c r="MIM70" s="497"/>
      <c r="MIN70" s="497"/>
      <c r="MIO70" s="497"/>
      <c r="MIP70" s="497"/>
      <c r="MIQ70" s="497"/>
      <c r="MIR70" s="497"/>
      <c r="MIS70" s="497"/>
      <c r="MIT70" s="497"/>
      <c r="MIU70" s="497"/>
      <c r="MIV70" s="497"/>
      <c r="MIW70" s="497"/>
      <c r="MIX70" s="497"/>
      <c r="MIY70" s="497"/>
      <c r="MIZ70" s="497"/>
      <c r="MJA70" s="497"/>
      <c r="MJB70" s="497"/>
      <c r="MJC70" s="497"/>
      <c r="MJD70" s="497"/>
      <c r="MJE70" s="497"/>
      <c r="MJF70" s="497"/>
      <c r="MJG70" s="497"/>
      <c r="MJH70" s="497"/>
      <c r="MJI70" s="497"/>
      <c r="MJJ70" s="497"/>
      <c r="MJK70" s="497"/>
      <c r="MJL70" s="497"/>
      <c r="MJM70" s="497"/>
      <c r="MJN70" s="497"/>
      <c r="MJO70" s="497"/>
      <c r="MJP70" s="497"/>
      <c r="MJQ70" s="497"/>
      <c r="MJR70" s="497"/>
      <c r="MJS70" s="497"/>
      <c r="MJT70" s="497"/>
      <c r="MJU70" s="497"/>
      <c r="MJV70" s="497"/>
      <c r="MJW70" s="497"/>
      <c r="MJX70" s="497"/>
      <c r="MJY70" s="497"/>
      <c r="MJZ70" s="497"/>
      <c r="MKA70" s="497"/>
      <c r="MKB70" s="497"/>
      <c r="MKC70" s="497"/>
      <c r="MKD70" s="497"/>
      <c r="MKE70" s="497"/>
      <c r="MKF70" s="497"/>
      <c r="MKG70" s="497"/>
      <c r="MKH70" s="497"/>
      <c r="MKI70" s="497"/>
      <c r="MKJ70" s="497"/>
      <c r="MKK70" s="497"/>
      <c r="MKL70" s="497"/>
      <c r="MKM70" s="497"/>
      <c r="MKN70" s="497"/>
      <c r="MKO70" s="497"/>
      <c r="MKP70" s="497"/>
      <c r="MKQ70" s="497"/>
      <c r="MKR70" s="497"/>
      <c r="MKS70" s="497"/>
      <c r="MKT70" s="497"/>
      <c r="MKU70" s="497"/>
      <c r="MKV70" s="497"/>
      <c r="MKW70" s="497"/>
      <c r="MKX70" s="497"/>
      <c r="MKY70" s="497"/>
      <c r="MKZ70" s="497"/>
      <c r="MLA70" s="497"/>
      <c r="MLB70" s="497"/>
      <c r="MLC70" s="497"/>
      <c r="MLD70" s="497"/>
      <c r="MLE70" s="497"/>
      <c r="MLF70" s="497"/>
      <c r="MLG70" s="497"/>
      <c r="MLH70" s="497"/>
      <c r="MLI70" s="497"/>
      <c r="MLJ70" s="497"/>
      <c r="MLK70" s="497"/>
      <c r="MLL70" s="497"/>
      <c r="MLM70" s="497"/>
      <c r="MLN70" s="497"/>
      <c r="MLO70" s="497"/>
      <c r="MLP70" s="497"/>
      <c r="MLQ70" s="497"/>
      <c r="MLR70" s="497"/>
      <c r="MLS70" s="497"/>
      <c r="MLT70" s="497"/>
      <c r="MLU70" s="497"/>
      <c r="MLV70" s="497"/>
      <c r="MLW70" s="497"/>
      <c r="MLX70" s="497"/>
      <c r="MLY70" s="497"/>
      <c r="MLZ70" s="497"/>
      <c r="MMA70" s="497"/>
      <c r="MMB70" s="497"/>
      <c r="MMC70" s="497"/>
      <c r="MMD70" s="497"/>
      <c r="MME70" s="497"/>
      <c r="MMF70" s="497"/>
      <c r="MMG70" s="497"/>
      <c r="MMH70" s="497"/>
      <c r="MMI70" s="497"/>
      <c r="MMJ70" s="497"/>
      <c r="MMK70" s="497"/>
      <c r="MML70" s="497"/>
      <c r="MMM70" s="497"/>
      <c r="MMN70" s="497"/>
      <c r="MMO70" s="497"/>
      <c r="MMP70" s="497"/>
      <c r="MMQ70" s="497"/>
      <c r="MMR70" s="497"/>
      <c r="MMS70" s="497"/>
      <c r="MMT70" s="497"/>
      <c r="MMU70" s="497"/>
      <c r="MMV70" s="497"/>
      <c r="MMW70" s="497"/>
      <c r="MMX70" s="497"/>
      <c r="MMY70" s="497"/>
      <c r="MMZ70" s="497"/>
      <c r="MNA70" s="497"/>
      <c r="MNB70" s="497"/>
      <c r="MNC70" s="497"/>
      <c r="MND70" s="497"/>
      <c r="MNE70" s="497"/>
      <c r="MNF70" s="497"/>
      <c r="MNG70" s="497"/>
      <c r="MNH70" s="497"/>
      <c r="MNI70" s="497"/>
      <c r="MNJ70" s="497"/>
      <c r="MNK70" s="497"/>
      <c r="MNL70" s="497"/>
      <c r="MNM70" s="497"/>
      <c r="MNN70" s="497"/>
      <c r="MNO70" s="497"/>
      <c r="MNP70" s="497"/>
      <c r="MNQ70" s="497"/>
      <c r="MNR70" s="497"/>
      <c r="MNS70" s="497"/>
      <c r="MNT70" s="497"/>
      <c r="MNU70" s="497"/>
      <c r="MNV70" s="497"/>
      <c r="MNW70" s="497"/>
      <c r="MNX70" s="497"/>
      <c r="MNY70" s="497"/>
      <c r="MNZ70" s="497"/>
      <c r="MOA70" s="497"/>
      <c r="MOB70" s="497"/>
      <c r="MOC70" s="497"/>
      <c r="MOD70" s="497"/>
      <c r="MOE70" s="497"/>
      <c r="MOF70" s="497"/>
      <c r="MOG70" s="497"/>
      <c r="MOH70" s="497"/>
      <c r="MOI70" s="497"/>
      <c r="MOJ70" s="497"/>
      <c r="MOK70" s="497"/>
      <c r="MOL70" s="497"/>
      <c r="MOM70" s="497"/>
      <c r="MON70" s="497"/>
      <c r="MOO70" s="497"/>
      <c r="MOP70" s="497"/>
      <c r="MOQ70" s="497"/>
      <c r="MOR70" s="497"/>
      <c r="MOS70" s="497"/>
      <c r="MOT70" s="497"/>
      <c r="MOU70" s="497"/>
      <c r="MOV70" s="497"/>
      <c r="MOW70" s="497"/>
      <c r="MOX70" s="497"/>
      <c r="MOY70" s="497"/>
      <c r="MOZ70" s="497"/>
      <c r="MPA70" s="497"/>
      <c r="MPB70" s="497"/>
      <c r="MPC70" s="497"/>
      <c r="MPD70" s="497"/>
      <c r="MPE70" s="497"/>
      <c r="MPF70" s="497"/>
      <c r="MPG70" s="497"/>
      <c r="MPH70" s="497"/>
      <c r="MPI70" s="497"/>
      <c r="MPJ70" s="497"/>
      <c r="MPK70" s="497"/>
      <c r="MPL70" s="497"/>
      <c r="MPM70" s="497"/>
      <c r="MPN70" s="497"/>
      <c r="MPO70" s="497"/>
      <c r="MPP70" s="497"/>
      <c r="MPQ70" s="497"/>
      <c r="MPR70" s="497"/>
      <c r="MPS70" s="497"/>
      <c r="MPT70" s="497"/>
      <c r="MPU70" s="497"/>
      <c r="MPV70" s="497"/>
      <c r="MPW70" s="497"/>
      <c r="MPX70" s="497"/>
      <c r="MPY70" s="497"/>
      <c r="MPZ70" s="497"/>
      <c r="MQA70" s="497"/>
      <c r="MQB70" s="497"/>
      <c r="MQC70" s="497"/>
      <c r="MQD70" s="497"/>
      <c r="MQE70" s="497"/>
      <c r="MQF70" s="497"/>
      <c r="MQG70" s="497"/>
      <c r="MQH70" s="497"/>
      <c r="MQI70" s="497"/>
      <c r="MQJ70" s="497"/>
      <c r="MQK70" s="497"/>
      <c r="MQL70" s="497"/>
      <c r="MQM70" s="497"/>
      <c r="MQN70" s="497"/>
      <c r="MQO70" s="497"/>
      <c r="MQP70" s="497"/>
      <c r="MQQ70" s="497"/>
      <c r="MQR70" s="497"/>
      <c r="MQS70" s="497"/>
      <c r="MQT70" s="497"/>
      <c r="MQU70" s="497"/>
      <c r="MQV70" s="497"/>
      <c r="MQW70" s="497"/>
      <c r="MQX70" s="497"/>
      <c r="MQY70" s="497"/>
      <c r="MQZ70" s="497"/>
      <c r="MRA70" s="497"/>
      <c r="MRB70" s="497"/>
      <c r="MRC70" s="497"/>
      <c r="MRD70" s="497"/>
      <c r="MRE70" s="497"/>
      <c r="MRF70" s="497"/>
      <c r="MRG70" s="497"/>
      <c r="MRH70" s="497"/>
      <c r="MRI70" s="497"/>
      <c r="MRJ70" s="497"/>
      <c r="MRK70" s="497"/>
      <c r="MRL70" s="497"/>
      <c r="MRM70" s="497"/>
      <c r="MRN70" s="497"/>
      <c r="MRO70" s="497"/>
      <c r="MRP70" s="497"/>
      <c r="MRQ70" s="497"/>
      <c r="MRR70" s="497"/>
      <c r="MRS70" s="497"/>
      <c r="MRT70" s="497"/>
      <c r="MRU70" s="497"/>
      <c r="MRV70" s="497"/>
      <c r="MRW70" s="497"/>
      <c r="MRX70" s="497"/>
      <c r="MRY70" s="497"/>
      <c r="MRZ70" s="497"/>
      <c r="MSA70" s="497"/>
      <c r="MSB70" s="497"/>
      <c r="MSC70" s="497"/>
      <c r="MSD70" s="497"/>
      <c r="MSE70" s="497"/>
      <c r="MSF70" s="497"/>
      <c r="MSG70" s="497"/>
      <c r="MSH70" s="497"/>
      <c r="MSI70" s="497"/>
      <c r="MSJ70" s="497"/>
      <c r="MSK70" s="497"/>
      <c r="MSL70" s="497"/>
      <c r="MSM70" s="497"/>
      <c r="MSN70" s="497"/>
      <c r="MSO70" s="497"/>
      <c r="MSP70" s="497"/>
      <c r="MSQ70" s="497"/>
      <c r="MSR70" s="497"/>
      <c r="MSS70" s="497"/>
      <c r="MST70" s="497"/>
      <c r="MSU70" s="497"/>
      <c r="MSV70" s="497"/>
      <c r="MSW70" s="497"/>
      <c r="MSX70" s="497"/>
      <c r="MSY70" s="497"/>
      <c r="MSZ70" s="497"/>
      <c r="MTA70" s="497"/>
      <c r="MTB70" s="497"/>
      <c r="MTC70" s="497"/>
      <c r="MTD70" s="497"/>
      <c r="MTE70" s="497"/>
      <c r="MTF70" s="497"/>
      <c r="MTG70" s="497"/>
      <c r="MTH70" s="497"/>
      <c r="MTI70" s="497"/>
      <c r="MTJ70" s="497"/>
      <c r="MTK70" s="497"/>
      <c r="MTL70" s="497"/>
      <c r="MTM70" s="497"/>
      <c r="MTN70" s="497"/>
      <c r="MTO70" s="497"/>
      <c r="MTP70" s="497"/>
      <c r="MTQ70" s="497"/>
      <c r="MTR70" s="497"/>
      <c r="MTS70" s="497"/>
      <c r="MTT70" s="497"/>
      <c r="MTU70" s="497"/>
      <c r="MTV70" s="497"/>
      <c r="MTW70" s="497"/>
      <c r="MTX70" s="497"/>
      <c r="MTY70" s="497"/>
      <c r="MTZ70" s="497"/>
      <c r="MUA70" s="497"/>
      <c r="MUB70" s="497"/>
      <c r="MUC70" s="497"/>
      <c r="MUD70" s="497"/>
      <c r="MUE70" s="497"/>
      <c r="MUF70" s="497"/>
      <c r="MUG70" s="497"/>
      <c r="MUH70" s="497"/>
      <c r="MUI70" s="497"/>
      <c r="MUJ70" s="497"/>
      <c r="MUK70" s="497"/>
      <c r="MUL70" s="497"/>
      <c r="MUM70" s="497"/>
      <c r="MUN70" s="497"/>
      <c r="MUO70" s="497"/>
      <c r="MUP70" s="497"/>
      <c r="MUQ70" s="497"/>
      <c r="MUR70" s="497"/>
      <c r="MUS70" s="497"/>
      <c r="MUT70" s="497"/>
      <c r="MUU70" s="497"/>
      <c r="MUV70" s="497"/>
      <c r="MUW70" s="497"/>
      <c r="MUX70" s="497"/>
      <c r="MUY70" s="497"/>
      <c r="MUZ70" s="497"/>
      <c r="MVA70" s="497"/>
      <c r="MVB70" s="497"/>
      <c r="MVC70" s="497"/>
      <c r="MVD70" s="497"/>
      <c r="MVE70" s="497"/>
      <c r="MVF70" s="497"/>
      <c r="MVG70" s="497"/>
      <c r="MVH70" s="497"/>
      <c r="MVI70" s="497"/>
      <c r="MVJ70" s="497"/>
      <c r="MVK70" s="497"/>
      <c r="MVL70" s="497"/>
      <c r="MVM70" s="497"/>
      <c r="MVN70" s="497"/>
      <c r="MVO70" s="497"/>
      <c r="MVP70" s="497"/>
      <c r="MVQ70" s="497"/>
      <c r="MVR70" s="497"/>
      <c r="MVS70" s="497"/>
      <c r="MVT70" s="497"/>
      <c r="MVU70" s="497"/>
      <c r="MVV70" s="497"/>
      <c r="MVW70" s="497"/>
      <c r="MVX70" s="497"/>
      <c r="MVY70" s="497"/>
      <c r="MVZ70" s="497"/>
      <c r="MWA70" s="497"/>
      <c r="MWB70" s="497"/>
      <c r="MWC70" s="497"/>
      <c r="MWD70" s="497"/>
      <c r="MWE70" s="497"/>
      <c r="MWF70" s="497"/>
      <c r="MWG70" s="497"/>
      <c r="MWH70" s="497"/>
      <c r="MWI70" s="497"/>
      <c r="MWJ70" s="497"/>
      <c r="MWK70" s="497"/>
      <c r="MWL70" s="497"/>
      <c r="MWM70" s="497"/>
      <c r="MWN70" s="497"/>
      <c r="MWO70" s="497"/>
      <c r="MWP70" s="497"/>
      <c r="MWQ70" s="497"/>
      <c r="MWR70" s="497"/>
      <c r="MWS70" s="497"/>
      <c r="MWT70" s="497"/>
      <c r="MWU70" s="497"/>
      <c r="MWV70" s="497"/>
      <c r="MWW70" s="497"/>
      <c r="MWX70" s="497"/>
      <c r="MWY70" s="497"/>
      <c r="MWZ70" s="497"/>
      <c r="MXA70" s="497"/>
      <c r="MXB70" s="497"/>
      <c r="MXC70" s="497"/>
      <c r="MXD70" s="497"/>
      <c r="MXE70" s="497"/>
      <c r="MXF70" s="497"/>
      <c r="MXG70" s="497"/>
      <c r="MXH70" s="497"/>
      <c r="MXI70" s="497"/>
      <c r="MXJ70" s="497"/>
      <c r="MXK70" s="497"/>
      <c r="MXL70" s="497"/>
      <c r="MXM70" s="497"/>
      <c r="MXN70" s="497"/>
      <c r="MXO70" s="497"/>
      <c r="MXP70" s="497"/>
      <c r="MXQ70" s="497"/>
      <c r="MXR70" s="497"/>
      <c r="MXS70" s="497"/>
      <c r="MXT70" s="497"/>
      <c r="MXU70" s="497"/>
      <c r="MXV70" s="497"/>
      <c r="MXW70" s="497"/>
      <c r="MXX70" s="497"/>
      <c r="MXY70" s="497"/>
      <c r="MXZ70" s="497"/>
      <c r="MYA70" s="497"/>
      <c r="MYB70" s="497"/>
      <c r="MYC70" s="497"/>
      <c r="MYD70" s="497"/>
      <c r="MYE70" s="497"/>
      <c r="MYF70" s="497"/>
      <c r="MYG70" s="497"/>
      <c r="MYH70" s="497"/>
      <c r="MYI70" s="497"/>
      <c r="MYJ70" s="497"/>
      <c r="MYK70" s="497"/>
      <c r="MYL70" s="497"/>
      <c r="MYM70" s="497"/>
      <c r="MYN70" s="497"/>
      <c r="MYO70" s="497"/>
      <c r="MYP70" s="497"/>
      <c r="MYQ70" s="497"/>
      <c r="MYR70" s="497"/>
      <c r="MYS70" s="497"/>
      <c r="MYT70" s="497"/>
      <c r="MYU70" s="497"/>
      <c r="MYV70" s="497"/>
      <c r="MYW70" s="497"/>
      <c r="MYX70" s="497"/>
      <c r="MYY70" s="497"/>
      <c r="MYZ70" s="497"/>
      <c r="MZA70" s="497"/>
      <c r="MZB70" s="497"/>
      <c r="MZC70" s="497"/>
      <c r="MZD70" s="497"/>
      <c r="MZE70" s="497"/>
      <c r="MZF70" s="497"/>
      <c r="MZG70" s="497"/>
      <c r="MZH70" s="497"/>
      <c r="MZI70" s="497"/>
      <c r="MZJ70" s="497"/>
      <c r="MZK70" s="497"/>
      <c r="MZL70" s="497"/>
      <c r="MZM70" s="497"/>
      <c r="MZN70" s="497"/>
      <c r="MZO70" s="497"/>
      <c r="MZP70" s="497"/>
      <c r="MZQ70" s="497"/>
      <c r="MZR70" s="497"/>
      <c r="MZS70" s="497"/>
      <c r="MZT70" s="497"/>
      <c r="MZU70" s="497"/>
      <c r="MZV70" s="497"/>
      <c r="MZW70" s="497"/>
      <c r="MZX70" s="497"/>
      <c r="MZY70" s="497"/>
      <c r="MZZ70" s="497"/>
      <c r="NAA70" s="497"/>
      <c r="NAB70" s="497"/>
      <c r="NAC70" s="497"/>
      <c r="NAD70" s="497"/>
      <c r="NAE70" s="497"/>
      <c r="NAF70" s="497"/>
      <c r="NAG70" s="497"/>
      <c r="NAH70" s="497"/>
      <c r="NAI70" s="497"/>
      <c r="NAJ70" s="497"/>
      <c r="NAK70" s="497"/>
      <c r="NAL70" s="497"/>
      <c r="NAM70" s="497"/>
      <c r="NAN70" s="497"/>
      <c r="NAO70" s="497"/>
      <c r="NAP70" s="497"/>
      <c r="NAQ70" s="497"/>
      <c r="NAR70" s="497"/>
      <c r="NAS70" s="497"/>
      <c r="NAT70" s="497"/>
      <c r="NAU70" s="497"/>
      <c r="NAV70" s="497"/>
      <c r="NAW70" s="497"/>
      <c r="NAX70" s="497"/>
      <c r="NAY70" s="497"/>
      <c r="NAZ70" s="497"/>
      <c r="NBA70" s="497"/>
      <c r="NBB70" s="497"/>
      <c r="NBC70" s="497"/>
      <c r="NBD70" s="497"/>
      <c r="NBE70" s="497"/>
      <c r="NBF70" s="497"/>
      <c r="NBG70" s="497"/>
      <c r="NBH70" s="497"/>
      <c r="NBI70" s="497"/>
      <c r="NBJ70" s="497"/>
      <c r="NBK70" s="497"/>
      <c r="NBL70" s="497"/>
      <c r="NBM70" s="497"/>
      <c r="NBN70" s="497"/>
      <c r="NBO70" s="497"/>
      <c r="NBP70" s="497"/>
      <c r="NBQ70" s="497"/>
      <c r="NBR70" s="497"/>
      <c r="NBS70" s="497"/>
      <c r="NBT70" s="497"/>
      <c r="NBU70" s="497"/>
      <c r="NBV70" s="497"/>
      <c r="NBW70" s="497"/>
      <c r="NBX70" s="497"/>
      <c r="NBY70" s="497"/>
      <c r="NBZ70" s="497"/>
      <c r="NCA70" s="497"/>
      <c r="NCB70" s="497"/>
      <c r="NCC70" s="497"/>
      <c r="NCD70" s="497"/>
      <c r="NCE70" s="497"/>
      <c r="NCF70" s="497"/>
      <c r="NCG70" s="497"/>
      <c r="NCH70" s="497"/>
      <c r="NCI70" s="497"/>
      <c r="NCJ70" s="497"/>
      <c r="NCK70" s="497"/>
      <c r="NCL70" s="497"/>
      <c r="NCM70" s="497"/>
      <c r="NCN70" s="497"/>
      <c r="NCO70" s="497"/>
      <c r="NCP70" s="497"/>
      <c r="NCQ70" s="497"/>
      <c r="NCR70" s="497"/>
      <c r="NCS70" s="497"/>
      <c r="NCT70" s="497"/>
      <c r="NCU70" s="497"/>
      <c r="NCV70" s="497"/>
      <c r="NCW70" s="497"/>
      <c r="NCX70" s="497"/>
      <c r="NCY70" s="497"/>
      <c r="NCZ70" s="497"/>
      <c r="NDA70" s="497"/>
      <c r="NDB70" s="497"/>
      <c r="NDC70" s="497"/>
      <c r="NDD70" s="497"/>
      <c r="NDE70" s="497"/>
      <c r="NDF70" s="497"/>
      <c r="NDG70" s="497"/>
      <c r="NDH70" s="497"/>
      <c r="NDI70" s="497"/>
      <c r="NDJ70" s="497"/>
      <c r="NDK70" s="497"/>
      <c r="NDL70" s="497"/>
      <c r="NDM70" s="497"/>
      <c r="NDN70" s="497"/>
      <c r="NDO70" s="497"/>
      <c r="NDP70" s="497"/>
      <c r="NDQ70" s="497"/>
      <c r="NDR70" s="497"/>
      <c r="NDS70" s="497"/>
      <c r="NDT70" s="497"/>
      <c r="NDU70" s="497"/>
      <c r="NDV70" s="497"/>
      <c r="NDW70" s="497"/>
      <c r="NDX70" s="497"/>
      <c r="NDY70" s="497"/>
      <c r="NDZ70" s="497"/>
      <c r="NEA70" s="497"/>
      <c r="NEB70" s="497"/>
      <c r="NEC70" s="497"/>
      <c r="NED70" s="497"/>
      <c r="NEE70" s="497"/>
      <c r="NEF70" s="497"/>
      <c r="NEG70" s="497"/>
      <c r="NEH70" s="497"/>
      <c r="NEI70" s="497"/>
      <c r="NEJ70" s="497"/>
      <c r="NEK70" s="497"/>
      <c r="NEL70" s="497"/>
      <c r="NEM70" s="497"/>
      <c r="NEN70" s="497"/>
      <c r="NEO70" s="497"/>
      <c r="NEP70" s="497"/>
      <c r="NEQ70" s="497"/>
      <c r="NER70" s="497"/>
      <c r="NES70" s="497"/>
      <c r="NET70" s="497"/>
      <c r="NEU70" s="497"/>
      <c r="NEV70" s="497"/>
      <c r="NEW70" s="497"/>
      <c r="NEX70" s="497"/>
      <c r="NEY70" s="497"/>
      <c r="NEZ70" s="497"/>
      <c r="NFA70" s="497"/>
      <c r="NFB70" s="497"/>
      <c r="NFC70" s="497"/>
      <c r="NFD70" s="497"/>
      <c r="NFE70" s="497"/>
      <c r="NFF70" s="497"/>
      <c r="NFG70" s="497"/>
      <c r="NFH70" s="497"/>
      <c r="NFI70" s="497"/>
      <c r="NFJ70" s="497"/>
      <c r="NFK70" s="497"/>
      <c r="NFL70" s="497"/>
      <c r="NFM70" s="497"/>
      <c r="NFN70" s="497"/>
      <c r="NFO70" s="497"/>
      <c r="NFP70" s="497"/>
      <c r="NFQ70" s="497"/>
      <c r="NFR70" s="497"/>
      <c r="NFS70" s="497"/>
      <c r="NFT70" s="497"/>
      <c r="NFU70" s="497"/>
      <c r="NFV70" s="497"/>
      <c r="NFW70" s="497"/>
      <c r="NFX70" s="497"/>
      <c r="NFY70" s="497"/>
      <c r="NFZ70" s="497"/>
      <c r="NGA70" s="497"/>
      <c r="NGB70" s="497"/>
      <c r="NGC70" s="497"/>
      <c r="NGD70" s="497"/>
      <c r="NGE70" s="497"/>
      <c r="NGF70" s="497"/>
      <c r="NGG70" s="497"/>
      <c r="NGH70" s="497"/>
      <c r="NGI70" s="497"/>
      <c r="NGJ70" s="497"/>
      <c r="NGK70" s="497"/>
      <c r="NGL70" s="497"/>
      <c r="NGM70" s="497"/>
      <c r="NGN70" s="497"/>
      <c r="NGO70" s="497"/>
      <c r="NGP70" s="497"/>
      <c r="NGQ70" s="497"/>
      <c r="NGR70" s="497"/>
      <c r="NGS70" s="497"/>
      <c r="NGT70" s="497"/>
      <c r="NGU70" s="497"/>
      <c r="NGV70" s="497"/>
      <c r="NGW70" s="497"/>
      <c r="NGX70" s="497"/>
      <c r="NGY70" s="497"/>
      <c r="NGZ70" s="497"/>
      <c r="NHA70" s="497"/>
      <c r="NHB70" s="497"/>
      <c r="NHC70" s="497"/>
      <c r="NHD70" s="497"/>
      <c r="NHE70" s="497"/>
      <c r="NHF70" s="497"/>
      <c r="NHG70" s="497"/>
      <c r="NHH70" s="497"/>
      <c r="NHI70" s="497"/>
      <c r="NHJ70" s="497"/>
      <c r="NHK70" s="497"/>
      <c r="NHL70" s="497"/>
      <c r="NHM70" s="497"/>
      <c r="NHN70" s="497"/>
      <c r="NHO70" s="497"/>
      <c r="NHP70" s="497"/>
      <c r="NHQ70" s="497"/>
      <c r="NHR70" s="497"/>
      <c r="NHS70" s="497"/>
      <c r="NHT70" s="497"/>
      <c r="NHU70" s="497"/>
      <c r="NHV70" s="497"/>
      <c r="NHW70" s="497"/>
      <c r="NHX70" s="497"/>
      <c r="NHY70" s="497"/>
      <c r="NHZ70" s="497"/>
      <c r="NIA70" s="497"/>
      <c r="NIB70" s="497"/>
      <c r="NIC70" s="497"/>
      <c r="NID70" s="497"/>
      <c r="NIE70" s="497"/>
      <c r="NIF70" s="497"/>
      <c r="NIG70" s="497"/>
      <c r="NIH70" s="497"/>
      <c r="NII70" s="497"/>
      <c r="NIJ70" s="497"/>
      <c r="NIK70" s="497"/>
      <c r="NIL70" s="497"/>
      <c r="NIM70" s="497"/>
      <c r="NIN70" s="497"/>
      <c r="NIO70" s="497"/>
      <c r="NIP70" s="497"/>
      <c r="NIQ70" s="497"/>
      <c r="NIR70" s="497"/>
      <c r="NIS70" s="497"/>
      <c r="NIT70" s="497"/>
      <c r="NIU70" s="497"/>
      <c r="NIV70" s="497"/>
      <c r="NIW70" s="497"/>
      <c r="NIX70" s="497"/>
      <c r="NIY70" s="497"/>
      <c r="NIZ70" s="497"/>
      <c r="NJA70" s="497"/>
      <c r="NJB70" s="497"/>
      <c r="NJC70" s="497"/>
      <c r="NJD70" s="497"/>
      <c r="NJE70" s="497"/>
      <c r="NJF70" s="497"/>
      <c r="NJG70" s="497"/>
      <c r="NJH70" s="497"/>
      <c r="NJI70" s="497"/>
      <c r="NJJ70" s="497"/>
      <c r="NJK70" s="497"/>
      <c r="NJL70" s="497"/>
      <c r="NJM70" s="497"/>
      <c r="NJN70" s="497"/>
      <c r="NJO70" s="497"/>
      <c r="NJP70" s="497"/>
      <c r="NJQ70" s="497"/>
      <c r="NJR70" s="497"/>
      <c r="NJS70" s="497"/>
      <c r="NJT70" s="497"/>
      <c r="NJU70" s="497"/>
      <c r="NJV70" s="497"/>
      <c r="NJW70" s="497"/>
      <c r="NJX70" s="497"/>
      <c r="NJY70" s="497"/>
      <c r="NJZ70" s="497"/>
      <c r="NKA70" s="497"/>
      <c r="NKB70" s="497"/>
      <c r="NKC70" s="497"/>
      <c r="NKD70" s="497"/>
      <c r="NKE70" s="497"/>
      <c r="NKF70" s="497"/>
      <c r="NKG70" s="497"/>
      <c r="NKH70" s="497"/>
      <c r="NKI70" s="497"/>
      <c r="NKJ70" s="497"/>
      <c r="NKK70" s="497"/>
      <c r="NKL70" s="497"/>
      <c r="NKM70" s="497"/>
      <c r="NKN70" s="497"/>
      <c r="NKO70" s="497"/>
      <c r="NKP70" s="497"/>
      <c r="NKQ70" s="497"/>
      <c r="NKR70" s="497"/>
      <c r="NKS70" s="497"/>
      <c r="NKT70" s="497"/>
      <c r="NKU70" s="497"/>
      <c r="NKV70" s="497"/>
      <c r="NKW70" s="497"/>
      <c r="NKX70" s="497"/>
      <c r="NKY70" s="497"/>
      <c r="NKZ70" s="497"/>
      <c r="NLA70" s="497"/>
      <c r="NLB70" s="497"/>
      <c r="NLC70" s="497"/>
      <c r="NLD70" s="497"/>
      <c r="NLE70" s="497"/>
      <c r="NLF70" s="497"/>
      <c r="NLG70" s="497"/>
      <c r="NLH70" s="497"/>
      <c r="NLI70" s="497"/>
      <c r="NLJ70" s="497"/>
      <c r="NLK70" s="497"/>
      <c r="NLL70" s="497"/>
      <c r="NLM70" s="497"/>
      <c r="NLN70" s="497"/>
      <c r="NLO70" s="497"/>
      <c r="NLP70" s="497"/>
      <c r="NLQ70" s="497"/>
      <c r="NLR70" s="497"/>
      <c r="NLS70" s="497"/>
      <c r="NLT70" s="497"/>
      <c r="NLU70" s="497"/>
      <c r="NLV70" s="497"/>
      <c r="NLW70" s="497"/>
      <c r="NLX70" s="497"/>
      <c r="NLY70" s="497"/>
      <c r="NLZ70" s="497"/>
      <c r="NMA70" s="497"/>
      <c r="NMB70" s="497"/>
      <c r="NMC70" s="497"/>
      <c r="NMD70" s="497"/>
      <c r="NME70" s="497"/>
      <c r="NMF70" s="497"/>
      <c r="NMG70" s="497"/>
      <c r="NMH70" s="497"/>
      <c r="NMI70" s="497"/>
      <c r="NMJ70" s="497"/>
      <c r="NMK70" s="497"/>
      <c r="NML70" s="497"/>
      <c r="NMM70" s="497"/>
      <c r="NMN70" s="497"/>
      <c r="NMO70" s="497"/>
      <c r="NMP70" s="497"/>
      <c r="NMQ70" s="497"/>
      <c r="NMR70" s="497"/>
      <c r="NMS70" s="497"/>
      <c r="NMT70" s="497"/>
      <c r="NMU70" s="497"/>
      <c r="NMV70" s="497"/>
      <c r="NMW70" s="497"/>
      <c r="NMX70" s="497"/>
      <c r="NMY70" s="497"/>
      <c r="NMZ70" s="497"/>
      <c r="NNA70" s="497"/>
      <c r="NNB70" s="497"/>
      <c r="NNC70" s="497"/>
      <c r="NND70" s="497"/>
      <c r="NNE70" s="497"/>
      <c r="NNF70" s="497"/>
      <c r="NNG70" s="497"/>
      <c r="NNH70" s="497"/>
      <c r="NNI70" s="497"/>
      <c r="NNJ70" s="497"/>
      <c r="NNK70" s="497"/>
      <c r="NNL70" s="497"/>
      <c r="NNM70" s="497"/>
      <c r="NNN70" s="497"/>
      <c r="NNO70" s="497"/>
      <c r="NNP70" s="497"/>
      <c r="NNQ70" s="497"/>
      <c r="NNR70" s="497"/>
      <c r="NNS70" s="497"/>
      <c r="NNT70" s="497"/>
      <c r="NNU70" s="497"/>
      <c r="NNV70" s="497"/>
      <c r="NNW70" s="497"/>
      <c r="NNX70" s="497"/>
      <c r="NNY70" s="497"/>
      <c r="NNZ70" s="497"/>
      <c r="NOA70" s="497"/>
      <c r="NOB70" s="497"/>
      <c r="NOC70" s="497"/>
      <c r="NOD70" s="497"/>
      <c r="NOE70" s="497"/>
      <c r="NOF70" s="497"/>
      <c r="NOG70" s="497"/>
      <c r="NOH70" s="497"/>
      <c r="NOI70" s="497"/>
      <c r="NOJ70" s="497"/>
      <c r="NOK70" s="497"/>
      <c r="NOL70" s="497"/>
      <c r="NOM70" s="497"/>
      <c r="NON70" s="497"/>
      <c r="NOO70" s="497"/>
      <c r="NOP70" s="497"/>
      <c r="NOQ70" s="497"/>
      <c r="NOR70" s="497"/>
      <c r="NOS70" s="497"/>
      <c r="NOT70" s="497"/>
      <c r="NOU70" s="497"/>
      <c r="NOV70" s="497"/>
      <c r="NOW70" s="497"/>
      <c r="NOX70" s="497"/>
      <c r="NOY70" s="497"/>
      <c r="NOZ70" s="497"/>
      <c r="NPA70" s="497"/>
      <c r="NPB70" s="497"/>
      <c r="NPC70" s="497"/>
      <c r="NPD70" s="497"/>
      <c r="NPE70" s="497"/>
      <c r="NPF70" s="497"/>
      <c r="NPG70" s="497"/>
      <c r="NPH70" s="497"/>
      <c r="NPI70" s="497"/>
      <c r="NPJ70" s="497"/>
      <c r="NPK70" s="497"/>
      <c r="NPL70" s="497"/>
      <c r="NPM70" s="497"/>
      <c r="NPN70" s="497"/>
      <c r="NPO70" s="497"/>
      <c r="NPP70" s="497"/>
      <c r="NPQ70" s="497"/>
      <c r="NPR70" s="497"/>
      <c r="NPS70" s="497"/>
      <c r="NPT70" s="497"/>
      <c r="NPU70" s="497"/>
      <c r="NPV70" s="497"/>
      <c r="NPW70" s="497"/>
      <c r="NPX70" s="497"/>
      <c r="NPY70" s="497"/>
      <c r="NPZ70" s="497"/>
      <c r="NQA70" s="497"/>
      <c r="NQB70" s="497"/>
      <c r="NQC70" s="497"/>
      <c r="NQD70" s="497"/>
      <c r="NQE70" s="497"/>
      <c r="NQF70" s="497"/>
      <c r="NQG70" s="497"/>
      <c r="NQH70" s="497"/>
      <c r="NQI70" s="497"/>
      <c r="NQJ70" s="497"/>
      <c r="NQK70" s="497"/>
      <c r="NQL70" s="497"/>
      <c r="NQM70" s="497"/>
      <c r="NQN70" s="497"/>
      <c r="NQO70" s="497"/>
      <c r="NQP70" s="497"/>
      <c r="NQQ70" s="497"/>
      <c r="NQR70" s="497"/>
      <c r="NQS70" s="497"/>
      <c r="NQT70" s="497"/>
      <c r="NQU70" s="497"/>
      <c r="NQV70" s="497"/>
      <c r="NQW70" s="497"/>
      <c r="NQX70" s="497"/>
      <c r="NQY70" s="497"/>
      <c r="NQZ70" s="497"/>
      <c r="NRA70" s="497"/>
      <c r="NRB70" s="497"/>
      <c r="NRC70" s="497"/>
      <c r="NRD70" s="497"/>
      <c r="NRE70" s="497"/>
      <c r="NRF70" s="497"/>
      <c r="NRG70" s="497"/>
      <c r="NRH70" s="497"/>
      <c r="NRI70" s="497"/>
      <c r="NRJ70" s="497"/>
      <c r="NRK70" s="497"/>
      <c r="NRL70" s="497"/>
      <c r="NRM70" s="497"/>
      <c r="NRN70" s="497"/>
      <c r="NRO70" s="497"/>
      <c r="NRP70" s="497"/>
      <c r="NRQ70" s="497"/>
      <c r="NRR70" s="497"/>
      <c r="NRS70" s="497"/>
      <c r="NRT70" s="497"/>
      <c r="NRU70" s="497"/>
      <c r="NRV70" s="497"/>
      <c r="NRW70" s="497"/>
      <c r="NRX70" s="497"/>
      <c r="NRY70" s="497"/>
      <c r="NRZ70" s="497"/>
      <c r="NSA70" s="497"/>
      <c r="NSB70" s="497"/>
      <c r="NSC70" s="497"/>
      <c r="NSD70" s="497"/>
      <c r="NSE70" s="497"/>
      <c r="NSF70" s="497"/>
      <c r="NSG70" s="497"/>
      <c r="NSH70" s="497"/>
      <c r="NSI70" s="497"/>
      <c r="NSJ70" s="497"/>
      <c r="NSK70" s="497"/>
      <c r="NSL70" s="497"/>
      <c r="NSM70" s="497"/>
      <c r="NSN70" s="497"/>
      <c r="NSO70" s="497"/>
      <c r="NSP70" s="497"/>
      <c r="NSQ70" s="497"/>
      <c r="NSR70" s="497"/>
      <c r="NSS70" s="497"/>
      <c r="NST70" s="497"/>
      <c r="NSU70" s="497"/>
      <c r="NSV70" s="497"/>
      <c r="NSW70" s="497"/>
      <c r="NSX70" s="497"/>
      <c r="NSY70" s="497"/>
      <c r="NSZ70" s="497"/>
      <c r="NTA70" s="497"/>
      <c r="NTB70" s="497"/>
      <c r="NTC70" s="497"/>
      <c r="NTD70" s="497"/>
      <c r="NTE70" s="497"/>
      <c r="NTF70" s="497"/>
      <c r="NTG70" s="497"/>
      <c r="NTH70" s="497"/>
      <c r="NTI70" s="497"/>
      <c r="NTJ70" s="497"/>
      <c r="NTK70" s="497"/>
      <c r="NTL70" s="497"/>
      <c r="NTM70" s="497"/>
      <c r="NTN70" s="497"/>
      <c r="NTO70" s="497"/>
      <c r="NTP70" s="497"/>
      <c r="NTQ70" s="497"/>
      <c r="NTR70" s="497"/>
      <c r="NTS70" s="497"/>
      <c r="NTT70" s="497"/>
      <c r="NTU70" s="497"/>
      <c r="NTV70" s="497"/>
      <c r="NTW70" s="497"/>
      <c r="NTX70" s="497"/>
      <c r="NTY70" s="497"/>
      <c r="NTZ70" s="497"/>
      <c r="NUA70" s="497"/>
      <c r="NUB70" s="497"/>
      <c r="NUC70" s="497"/>
      <c r="NUD70" s="497"/>
      <c r="NUE70" s="497"/>
      <c r="NUF70" s="497"/>
      <c r="NUG70" s="497"/>
      <c r="NUH70" s="497"/>
      <c r="NUI70" s="497"/>
      <c r="NUJ70" s="497"/>
      <c r="NUK70" s="497"/>
      <c r="NUL70" s="497"/>
      <c r="NUM70" s="497"/>
      <c r="NUN70" s="497"/>
      <c r="NUO70" s="497"/>
      <c r="NUP70" s="497"/>
      <c r="NUQ70" s="497"/>
      <c r="NUR70" s="497"/>
      <c r="NUS70" s="497"/>
      <c r="NUT70" s="497"/>
      <c r="NUU70" s="497"/>
      <c r="NUV70" s="497"/>
      <c r="NUW70" s="497"/>
      <c r="NUX70" s="497"/>
      <c r="NUY70" s="497"/>
      <c r="NUZ70" s="497"/>
      <c r="NVA70" s="497"/>
      <c r="NVB70" s="497"/>
      <c r="NVC70" s="497"/>
      <c r="NVD70" s="497"/>
      <c r="NVE70" s="497"/>
      <c r="NVF70" s="497"/>
      <c r="NVG70" s="497"/>
      <c r="NVH70" s="497"/>
      <c r="NVI70" s="497"/>
      <c r="NVJ70" s="497"/>
      <c r="NVK70" s="497"/>
      <c r="NVL70" s="497"/>
      <c r="NVM70" s="497"/>
      <c r="NVN70" s="497"/>
      <c r="NVO70" s="497"/>
      <c r="NVP70" s="497"/>
      <c r="NVQ70" s="497"/>
      <c r="NVR70" s="497"/>
      <c r="NVS70" s="497"/>
      <c r="NVT70" s="497"/>
      <c r="NVU70" s="497"/>
      <c r="NVV70" s="497"/>
      <c r="NVW70" s="497"/>
      <c r="NVX70" s="497"/>
      <c r="NVY70" s="497"/>
      <c r="NVZ70" s="497"/>
      <c r="NWA70" s="497"/>
      <c r="NWB70" s="497"/>
      <c r="NWC70" s="497"/>
      <c r="NWD70" s="497"/>
      <c r="NWE70" s="497"/>
      <c r="NWF70" s="497"/>
      <c r="NWG70" s="497"/>
      <c r="NWH70" s="497"/>
      <c r="NWI70" s="497"/>
      <c r="NWJ70" s="497"/>
      <c r="NWK70" s="497"/>
      <c r="NWL70" s="497"/>
      <c r="NWM70" s="497"/>
      <c r="NWN70" s="497"/>
      <c r="NWO70" s="497"/>
      <c r="NWP70" s="497"/>
      <c r="NWQ70" s="497"/>
      <c r="NWR70" s="497"/>
      <c r="NWS70" s="497"/>
      <c r="NWT70" s="497"/>
      <c r="NWU70" s="497"/>
      <c r="NWV70" s="497"/>
      <c r="NWW70" s="497"/>
      <c r="NWX70" s="497"/>
      <c r="NWY70" s="497"/>
      <c r="NWZ70" s="497"/>
      <c r="NXA70" s="497"/>
      <c r="NXB70" s="497"/>
      <c r="NXC70" s="497"/>
      <c r="NXD70" s="497"/>
      <c r="NXE70" s="497"/>
      <c r="NXF70" s="497"/>
      <c r="NXG70" s="497"/>
      <c r="NXH70" s="497"/>
      <c r="NXI70" s="497"/>
      <c r="NXJ70" s="497"/>
      <c r="NXK70" s="497"/>
      <c r="NXL70" s="497"/>
      <c r="NXM70" s="497"/>
      <c r="NXN70" s="497"/>
      <c r="NXO70" s="497"/>
      <c r="NXP70" s="497"/>
      <c r="NXQ70" s="497"/>
      <c r="NXR70" s="497"/>
      <c r="NXS70" s="497"/>
      <c r="NXT70" s="497"/>
      <c r="NXU70" s="497"/>
      <c r="NXV70" s="497"/>
      <c r="NXW70" s="497"/>
      <c r="NXX70" s="497"/>
      <c r="NXY70" s="497"/>
      <c r="NXZ70" s="497"/>
      <c r="NYA70" s="497"/>
      <c r="NYB70" s="497"/>
      <c r="NYC70" s="497"/>
      <c r="NYD70" s="497"/>
      <c r="NYE70" s="497"/>
      <c r="NYF70" s="497"/>
      <c r="NYG70" s="497"/>
      <c r="NYH70" s="497"/>
      <c r="NYI70" s="497"/>
      <c r="NYJ70" s="497"/>
      <c r="NYK70" s="497"/>
      <c r="NYL70" s="497"/>
      <c r="NYM70" s="497"/>
      <c r="NYN70" s="497"/>
      <c r="NYO70" s="497"/>
      <c r="NYP70" s="497"/>
      <c r="NYQ70" s="497"/>
      <c r="NYR70" s="497"/>
      <c r="NYS70" s="497"/>
      <c r="NYT70" s="497"/>
      <c r="NYU70" s="497"/>
      <c r="NYV70" s="497"/>
      <c r="NYW70" s="497"/>
      <c r="NYX70" s="497"/>
      <c r="NYY70" s="497"/>
      <c r="NYZ70" s="497"/>
      <c r="NZA70" s="497"/>
      <c r="NZB70" s="497"/>
      <c r="NZC70" s="497"/>
      <c r="NZD70" s="497"/>
      <c r="NZE70" s="497"/>
      <c r="NZF70" s="497"/>
      <c r="NZG70" s="497"/>
      <c r="NZH70" s="497"/>
      <c r="NZI70" s="497"/>
      <c r="NZJ70" s="497"/>
      <c r="NZK70" s="497"/>
      <c r="NZL70" s="497"/>
      <c r="NZM70" s="497"/>
      <c r="NZN70" s="497"/>
      <c r="NZO70" s="497"/>
      <c r="NZP70" s="497"/>
      <c r="NZQ70" s="497"/>
      <c r="NZR70" s="497"/>
      <c r="NZS70" s="497"/>
      <c r="NZT70" s="497"/>
      <c r="NZU70" s="497"/>
      <c r="NZV70" s="497"/>
      <c r="NZW70" s="497"/>
      <c r="NZX70" s="497"/>
      <c r="NZY70" s="497"/>
      <c r="NZZ70" s="497"/>
      <c r="OAA70" s="497"/>
      <c r="OAB70" s="497"/>
      <c r="OAC70" s="497"/>
      <c r="OAD70" s="497"/>
      <c r="OAE70" s="497"/>
      <c r="OAF70" s="497"/>
      <c r="OAG70" s="497"/>
      <c r="OAH70" s="497"/>
      <c r="OAI70" s="497"/>
      <c r="OAJ70" s="497"/>
      <c r="OAK70" s="497"/>
      <c r="OAL70" s="497"/>
      <c r="OAM70" s="497"/>
      <c r="OAN70" s="497"/>
      <c r="OAO70" s="497"/>
      <c r="OAP70" s="497"/>
      <c r="OAQ70" s="497"/>
      <c r="OAR70" s="497"/>
      <c r="OAS70" s="497"/>
      <c r="OAT70" s="497"/>
      <c r="OAU70" s="497"/>
      <c r="OAV70" s="497"/>
      <c r="OAW70" s="497"/>
      <c r="OAX70" s="497"/>
      <c r="OAY70" s="497"/>
      <c r="OAZ70" s="497"/>
      <c r="OBA70" s="497"/>
      <c r="OBB70" s="497"/>
      <c r="OBC70" s="497"/>
      <c r="OBD70" s="497"/>
      <c r="OBE70" s="497"/>
      <c r="OBF70" s="497"/>
      <c r="OBG70" s="497"/>
      <c r="OBH70" s="497"/>
      <c r="OBI70" s="497"/>
      <c r="OBJ70" s="497"/>
      <c r="OBK70" s="497"/>
      <c r="OBL70" s="497"/>
      <c r="OBM70" s="497"/>
      <c r="OBN70" s="497"/>
      <c r="OBO70" s="497"/>
      <c r="OBP70" s="497"/>
      <c r="OBQ70" s="497"/>
      <c r="OBR70" s="497"/>
      <c r="OBS70" s="497"/>
      <c r="OBT70" s="497"/>
      <c r="OBU70" s="497"/>
      <c r="OBV70" s="497"/>
      <c r="OBW70" s="497"/>
      <c r="OBX70" s="497"/>
      <c r="OBY70" s="497"/>
      <c r="OBZ70" s="497"/>
      <c r="OCA70" s="497"/>
      <c r="OCB70" s="497"/>
      <c r="OCC70" s="497"/>
      <c r="OCD70" s="497"/>
      <c r="OCE70" s="497"/>
      <c r="OCF70" s="497"/>
      <c r="OCG70" s="497"/>
      <c r="OCH70" s="497"/>
      <c r="OCI70" s="497"/>
      <c r="OCJ70" s="497"/>
      <c r="OCK70" s="497"/>
      <c r="OCL70" s="497"/>
      <c r="OCM70" s="497"/>
      <c r="OCN70" s="497"/>
      <c r="OCO70" s="497"/>
      <c r="OCP70" s="497"/>
      <c r="OCQ70" s="497"/>
      <c r="OCR70" s="497"/>
      <c r="OCS70" s="497"/>
      <c r="OCT70" s="497"/>
      <c r="OCU70" s="497"/>
      <c r="OCV70" s="497"/>
      <c r="OCW70" s="497"/>
      <c r="OCX70" s="497"/>
      <c r="OCY70" s="497"/>
      <c r="OCZ70" s="497"/>
      <c r="ODA70" s="497"/>
      <c r="ODB70" s="497"/>
      <c r="ODC70" s="497"/>
      <c r="ODD70" s="497"/>
      <c r="ODE70" s="497"/>
      <c r="ODF70" s="497"/>
      <c r="ODG70" s="497"/>
      <c r="ODH70" s="497"/>
      <c r="ODI70" s="497"/>
      <c r="ODJ70" s="497"/>
      <c r="ODK70" s="497"/>
      <c r="ODL70" s="497"/>
      <c r="ODM70" s="497"/>
      <c r="ODN70" s="497"/>
      <c r="ODO70" s="497"/>
      <c r="ODP70" s="497"/>
      <c r="ODQ70" s="497"/>
      <c r="ODR70" s="497"/>
      <c r="ODS70" s="497"/>
      <c r="ODT70" s="497"/>
      <c r="ODU70" s="497"/>
      <c r="ODV70" s="497"/>
      <c r="ODW70" s="497"/>
      <c r="ODX70" s="497"/>
      <c r="ODY70" s="497"/>
      <c r="ODZ70" s="497"/>
      <c r="OEA70" s="497"/>
      <c r="OEB70" s="497"/>
      <c r="OEC70" s="497"/>
      <c r="OED70" s="497"/>
      <c r="OEE70" s="497"/>
      <c r="OEF70" s="497"/>
      <c r="OEG70" s="497"/>
      <c r="OEH70" s="497"/>
      <c r="OEI70" s="497"/>
      <c r="OEJ70" s="497"/>
      <c r="OEK70" s="497"/>
      <c r="OEL70" s="497"/>
      <c r="OEM70" s="497"/>
      <c r="OEN70" s="497"/>
      <c r="OEO70" s="497"/>
      <c r="OEP70" s="497"/>
      <c r="OEQ70" s="497"/>
      <c r="OER70" s="497"/>
      <c r="OES70" s="497"/>
      <c r="OET70" s="497"/>
      <c r="OEU70" s="497"/>
      <c r="OEV70" s="497"/>
      <c r="OEW70" s="497"/>
      <c r="OEX70" s="497"/>
      <c r="OEY70" s="497"/>
      <c r="OEZ70" s="497"/>
      <c r="OFA70" s="497"/>
      <c r="OFB70" s="497"/>
      <c r="OFC70" s="497"/>
      <c r="OFD70" s="497"/>
      <c r="OFE70" s="497"/>
      <c r="OFF70" s="497"/>
      <c r="OFG70" s="497"/>
      <c r="OFH70" s="497"/>
      <c r="OFI70" s="497"/>
      <c r="OFJ70" s="497"/>
      <c r="OFK70" s="497"/>
      <c r="OFL70" s="497"/>
      <c r="OFM70" s="497"/>
      <c r="OFN70" s="497"/>
      <c r="OFO70" s="497"/>
      <c r="OFP70" s="497"/>
      <c r="OFQ70" s="497"/>
      <c r="OFR70" s="497"/>
      <c r="OFS70" s="497"/>
      <c r="OFT70" s="497"/>
      <c r="OFU70" s="497"/>
      <c r="OFV70" s="497"/>
      <c r="OFW70" s="497"/>
      <c r="OFX70" s="497"/>
      <c r="OFY70" s="497"/>
      <c r="OFZ70" s="497"/>
      <c r="OGA70" s="497"/>
      <c r="OGB70" s="497"/>
      <c r="OGC70" s="497"/>
      <c r="OGD70" s="497"/>
      <c r="OGE70" s="497"/>
      <c r="OGF70" s="497"/>
      <c r="OGG70" s="497"/>
      <c r="OGH70" s="497"/>
      <c r="OGI70" s="497"/>
      <c r="OGJ70" s="497"/>
      <c r="OGK70" s="497"/>
      <c r="OGL70" s="497"/>
      <c r="OGM70" s="497"/>
      <c r="OGN70" s="497"/>
      <c r="OGO70" s="497"/>
      <c r="OGP70" s="497"/>
      <c r="OGQ70" s="497"/>
      <c r="OGR70" s="497"/>
      <c r="OGS70" s="497"/>
      <c r="OGT70" s="497"/>
      <c r="OGU70" s="497"/>
      <c r="OGV70" s="497"/>
      <c r="OGW70" s="497"/>
      <c r="OGX70" s="497"/>
      <c r="OGY70" s="497"/>
      <c r="OGZ70" s="497"/>
      <c r="OHA70" s="497"/>
      <c r="OHB70" s="497"/>
      <c r="OHC70" s="497"/>
      <c r="OHD70" s="497"/>
      <c r="OHE70" s="497"/>
      <c r="OHF70" s="497"/>
      <c r="OHG70" s="497"/>
      <c r="OHH70" s="497"/>
      <c r="OHI70" s="497"/>
      <c r="OHJ70" s="497"/>
      <c r="OHK70" s="497"/>
      <c r="OHL70" s="497"/>
      <c r="OHM70" s="497"/>
      <c r="OHN70" s="497"/>
      <c r="OHO70" s="497"/>
      <c r="OHP70" s="497"/>
      <c r="OHQ70" s="497"/>
      <c r="OHR70" s="497"/>
      <c r="OHS70" s="497"/>
      <c r="OHT70" s="497"/>
      <c r="OHU70" s="497"/>
      <c r="OHV70" s="497"/>
      <c r="OHW70" s="497"/>
      <c r="OHX70" s="497"/>
      <c r="OHY70" s="497"/>
      <c r="OHZ70" s="497"/>
      <c r="OIA70" s="497"/>
      <c r="OIB70" s="497"/>
      <c r="OIC70" s="497"/>
      <c r="OID70" s="497"/>
      <c r="OIE70" s="497"/>
      <c r="OIF70" s="497"/>
      <c r="OIG70" s="497"/>
      <c r="OIH70" s="497"/>
      <c r="OII70" s="497"/>
      <c r="OIJ70" s="497"/>
      <c r="OIK70" s="497"/>
      <c r="OIL70" s="497"/>
      <c r="OIM70" s="497"/>
      <c r="OIN70" s="497"/>
      <c r="OIO70" s="497"/>
      <c r="OIP70" s="497"/>
      <c r="OIQ70" s="497"/>
      <c r="OIR70" s="497"/>
      <c r="OIS70" s="497"/>
      <c r="OIT70" s="497"/>
      <c r="OIU70" s="497"/>
      <c r="OIV70" s="497"/>
      <c r="OIW70" s="497"/>
      <c r="OIX70" s="497"/>
      <c r="OIY70" s="497"/>
      <c r="OIZ70" s="497"/>
      <c r="OJA70" s="497"/>
      <c r="OJB70" s="497"/>
      <c r="OJC70" s="497"/>
      <c r="OJD70" s="497"/>
      <c r="OJE70" s="497"/>
      <c r="OJF70" s="497"/>
      <c r="OJG70" s="497"/>
      <c r="OJH70" s="497"/>
      <c r="OJI70" s="497"/>
      <c r="OJJ70" s="497"/>
      <c r="OJK70" s="497"/>
      <c r="OJL70" s="497"/>
      <c r="OJM70" s="497"/>
      <c r="OJN70" s="497"/>
      <c r="OJO70" s="497"/>
      <c r="OJP70" s="497"/>
      <c r="OJQ70" s="497"/>
      <c r="OJR70" s="497"/>
      <c r="OJS70" s="497"/>
      <c r="OJT70" s="497"/>
      <c r="OJU70" s="497"/>
      <c r="OJV70" s="497"/>
      <c r="OJW70" s="497"/>
      <c r="OJX70" s="497"/>
      <c r="OJY70" s="497"/>
      <c r="OJZ70" s="497"/>
      <c r="OKA70" s="497"/>
      <c r="OKB70" s="497"/>
      <c r="OKC70" s="497"/>
      <c r="OKD70" s="497"/>
      <c r="OKE70" s="497"/>
      <c r="OKF70" s="497"/>
      <c r="OKG70" s="497"/>
      <c r="OKH70" s="497"/>
      <c r="OKI70" s="497"/>
      <c r="OKJ70" s="497"/>
      <c r="OKK70" s="497"/>
      <c r="OKL70" s="497"/>
      <c r="OKM70" s="497"/>
      <c r="OKN70" s="497"/>
      <c r="OKO70" s="497"/>
      <c r="OKP70" s="497"/>
      <c r="OKQ70" s="497"/>
      <c r="OKR70" s="497"/>
      <c r="OKS70" s="497"/>
      <c r="OKT70" s="497"/>
      <c r="OKU70" s="497"/>
      <c r="OKV70" s="497"/>
      <c r="OKW70" s="497"/>
      <c r="OKX70" s="497"/>
      <c r="OKY70" s="497"/>
      <c r="OKZ70" s="497"/>
      <c r="OLA70" s="497"/>
      <c r="OLB70" s="497"/>
      <c r="OLC70" s="497"/>
      <c r="OLD70" s="497"/>
      <c r="OLE70" s="497"/>
      <c r="OLF70" s="497"/>
      <c r="OLG70" s="497"/>
      <c r="OLH70" s="497"/>
      <c r="OLI70" s="497"/>
      <c r="OLJ70" s="497"/>
      <c r="OLK70" s="497"/>
      <c r="OLL70" s="497"/>
      <c r="OLM70" s="497"/>
      <c r="OLN70" s="497"/>
      <c r="OLO70" s="497"/>
      <c r="OLP70" s="497"/>
      <c r="OLQ70" s="497"/>
      <c r="OLR70" s="497"/>
      <c r="OLS70" s="497"/>
      <c r="OLT70" s="497"/>
      <c r="OLU70" s="497"/>
      <c r="OLV70" s="497"/>
      <c r="OLW70" s="497"/>
      <c r="OLX70" s="497"/>
      <c r="OLY70" s="497"/>
      <c r="OLZ70" s="497"/>
      <c r="OMA70" s="497"/>
      <c r="OMB70" s="497"/>
      <c r="OMC70" s="497"/>
      <c r="OMD70" s="497"/>
      <c r="OME70" s="497"/>
      <c r="OMF70" s="497"/>
      <c r="OMG70" s="497"/>
      <c r="OMH70" s="497"/>
      <c r="OMI70" s="497"/>
      <c r="OMJ70" s="497"/>
      <c r="OMK70" s="497"/>
      <c r="OML70" s="497"/>
      <c r="OMM70" s="497"/>
      <c r="OMN70" s="497"/>
      <c r="OMO70" s="497"/>
      <c r="OMP70" s="497"/>
      <c r="OMQ70" s="497"/>
      <c r="OMR70" s="497"/>
      <c r="OMS70" s="497"/>
      <c r="OMT70" s="497"/>
      <c r="OMU70" s="497"/>
      <c r="OMV70" s="497"/>
      <c r="OMW70" s="497"/>
      <c r="OMX70" s="497"/>
      <c r="OMY70" s="497"/>
      <c r="OMZ70" s="497"/>
      <c r="ONA70" s="497"/>
      <c r="ONB70" s="497"/>
      <c r="ONC70" s="497"/>
      <c r="OND70" s="497"/>
      <c r="ONE70" s="497"/>
      <c r="ONF70" s="497"/>
      <c r="ONG70" s="497"/>
      <c r="ONH70" s="497"/>
      <c r="ONI70" s="497"/>
      <c r="ONJ70" s="497"/>
      <c r="ONK70" s="497"/>
      <c r="ONL70" s="497"/>
      <c r="ONM70" s="497"/>
      <c r="ONN70" s="497"/>
      <c r="ONO70" s="497"/>
      <c r="ONP70" s="497"/>
      <c r="ONQ70" s="497"/>
      <c r="ONR70" s="497"/>
      <c r="ONS70" s="497"/>
      <c r="ONT70" s="497"/>
      <c r="ONU70" s="497"/>
      <c r="ONV70" s="497"/>
      <c r="ONW70" s="497"/>
      <c r="ONX70" s="497"/>
      <c r="ONY70" s="497"/>
      <c r="ONZ70" s="497"/>
      <c r="OOA70" s="497"/>
      <c r="OOB70" s="497"/>
      <c r="OOC70" s="497"/>
      <c r="OOD70" s="497"/>
      <c r="OOE70" s="497"/>
      <c r="OOF70" s="497"/>
      <c r="OOG70" s="497"/>
      <c r="OOH70" s="497"/>
      <c r="OOI70" s="497"/>
      <c r="OOJ70" s="497"/>
      <c r="OOK70" s="497"/>
      <c r="OOL70" s="497"/>
      <c r="OOM70" s="497"/>
      <c r="OON70" s="497"/>
      <c r="OOO70" s="497"/>
      <c r="OOP70" s="497"/>
      <c r="OOQ70" s="497"/>
      <c r="OOR70" s="497"/>
      <c r="OOS70" s="497"/>
      <c r="OOT70" s="497"/>
      <c r="OOU70" s="497"/>
      <c r="OOV70" s="497"/>
      <c r="OOW70" s="497"/>
      <c r="OOX70" s="497"/>
      <c r="OOY70" s="497"/>
      <c r="OOZ70" s="497"/>
      <c r="OPA70" s="497"/>
      <c r="OPB70" s="497"/>
      <c r="OPC70" s="497"/>
      <c r="OPD70" s="497"/>
      <c r="OPE70" s="497"/>
      <c r="OPF70" s="497"/>
      <c r="OPG70" s="497"/>
      <c r="OPH70" s="497"/>
      <c r="OPI70" s="497"/>
      <c r="OPJ70" s="497"/>
      <c r="OPK70" s="497"/>
      <c r="OPL70" s="497"/>
      <c r="OPM70" s="497"/>
      <c r="OPN70" s="497"/>
      <c r="OPO70" s="497"/>
      <c r="OPP70" s="497"/>
      <c r="OPQ70" s="497"/>
      <c r="OPR70" s="497"/>
      <c r="OPS70" s="497"/>
      <c r="OPT70" s="497"/>
      <c r="OPU70" s="497"/>
      <c r="OPV70" s="497"/>
      <c r="OPW70" s="497"/>
      <c r="OPX70" s="497"/>
      <c r="OPY70" s="497"/>
      <c r="OPZ70" s="497"/>
      <c r="OQA70" s="497"/>
      <c r="OQB70" s="497"/>
      <c r="OQC70" s="497"/>
      <c r="OQD70" s="497"/>
      <c r="OQE70" s="497"/>
      <c r="OQF70" s="497"/>
      <c r="OQG70" s="497"/>
      <c r="OQH70" s="497"/>
      <c r="OQI70" s="497"/>
      <c r="OQJ70" s="497"/>
      <c r="OQK70" s="497"/>
      <c r="OQL70" s="497"/>
      <c r="OQM70" s="497"/>
      <c r="OQN70" s="497"/>
      <c r="OQO70" s="497"/>
      <c r="OQP70" s="497"/>
      <c r="OQQ70" s="497"/>
      <c r="OQR70" s="497"/>
      <c r="OQS70" s="497"/>
      <c r="OQT70" s="497"/>
      <c r="OQU70" s="497"/>
      <c r="OQV70" s="497"/>
      <c r="OQW70" s="497"/>
      <c r="OQX70" s="497"/>
      <c r="OQY70" s="497"/>
      <c r="OQZ70" s="497"/>
      <c r="ORA70" s="497"/>
      <c r="ORB70" s="497"/>
      <c r="ORC70" s="497"/>
      <c r="ORD70" s="497"/>
      <c r="ORE70" s="497"/>
      <c r="ORF70" s="497"/>
      <c r="ORG70" s="497"/>
      <c r="ORH70" s="497"/>
      <c r="ORI70" s="497"/>
      <c r="ORJ70" s="497"/>
      <c r="ORK70" s="497"/>
      <c r="ORL70" s="497"/>
      <c r="ORM70" s="497"/>
      <c r="ORN70" s="497"/>
      <c r="ORO70" s="497"/>
      <c r="ORP70" s="497"/>
      <c r="ORQ70" s="497"/>
      <c r="ORR70" s="497"/>
      <c r="ORS70" s="497"/>
      <c r="ORT70" s="497"/>
      <c r="ORU70" s="497"/>
      <c r="ORV70" s="497"/>
      <c r="ORW70" s="497"/>
      <c r="ORX70" s="497"/>
      <c r="ORY70" s="497"/>
      <c r="ORZ70" s="497"/>
      <c r="OSA70" s="497"/>
      <c r="OSB70" s="497"/>
      <c r="OSC70" s="497"/>
      <c r="OSD70" s="497"/>
      <c r="OSE70" s="497"/>
      <c r="OSF70" s="497"/>
      <c r="OSG70" s="497"/>
      <c r="OSH70" s="497"/>
      <c r="OSI70" s="497"/>
      <c r="OSJ70" s="497"/>
      <c r="OSK70" s="497"/>
      <c r="OSL70" s="497"/>
      <c r="OSM70" s="497"/>
      <c r="OSN70" s="497"/>
      <c r="OSO70" s="497"/>
      <c r="OSP70" s="497"/>
      <c r="OSQ70" s="497"/>
      <c r="OSR70" s="497"/>
      <c r="OSS70" s="497"/>
      <c r="OST70" s="497"/>
      <c r="OSU70" s="497"/>
      <c r="OSV70" s="497"/>
      <c r="OSW70" s="497"/>
      <c r="OSX70" s="497"/>
      <c r="OSY70" s="497"/>
      <c r="OSZ70" s="497"/>
      <c r="OTA70" s="497"/>
      <c r="OTB70" s="497"/>
      <c r="OTC70" s="497"/>
      <c r="OTD70" s="497"/>
      <c r="OTE70" s="497"/>
      <c r="OTF70" s="497"/>
      <c r="OTG70" s="497"/>
      <c r="OTH70" s="497"/>
      <c r="OTI70" s="497"/>
      <c r="OTJ70" s="497"/>
      <c r="OTK70" s="497"/>
      <c r="OTL70" s="497"/>
      <c r="OTM70" s="497"/>
      <c r="OTN70" s="497"/>
      <c r="OTO70" s="497"/>
      <c r="OTP70" s="497"/>
      <c r="OTQ70" s="497"/>
      <c r="OTR70" s="497"/>
      <c r="OTS70" s="497"/>
      <c r="OTT70" s="497"/>
      <c r="OTU70" s="497"/>
      <c r="OTV70" s="497"/>
      <c r="OTW70" s="497"/>
      <c r="OTX70" s="497"/>
      <c r="OTY70" s="497"/>
      <c r="OTZ70" s="497"/>
      <c r="OUA70" s="497"/>
      <c r="OUB70" s="497"/>
      <c r="OUC70" s="497"/>
      <c r="OUD70" s="497"/>
      <c r="OUE70" s="497"/>
      <c r="OUF70" s="497"/>
      <c r="OUG70" s="497"/>
      <c r="OUH70" s="497"/>
      <c r="OUI70" s="497"/>
      <c r="OUJ70" s="497"/>
      <c r="OUK70" s="497"/>
      <c r="OUL70" s="497"/>
      <c r="OUM70" s="497"/>
      <c r="OUN70" s="497"/>
      <c r="OUO70" s="497"/>
      <c r="OUP70" s="497"/>
      <c r="OUQ70" s="497"/>
      <c r="OUR70" s="497"/>
      <c r="OUS70" s="497"/>
      <c r="OUT70" s="497"/>
      <c r="OUU70" s="497"/>
      <c r="OUV70" s="497"/>
      <c r="OUW70" s="497"/>
      <c r="OUX70" s="497"/>
      <c r="OUY70" s="497"/>
      <c r="OUZ70" s="497"/>
      <c r="OVA70" s="497"/>
      <c r="OVB70" s="497"/>
      <c r="OVC70" s="497"/>
      <c r="OVD70" s="497"/>
      <c r="OVE70" s="497"/>
      <c r="OVF70" s="497"/>
      <c r="OVG70" s="497"/>
      <c r="OVH70" s="497"/>
      <c r="OVI70" s="497"/>
      <c r="OVJ70" s="497"/>
      <c r="OVK70" s="497"/>
      <c r="OVL70" s="497"/>
      <c r="OVM70" s="497"/>
      <c r="OVN70" s="497"/>
      <c r="OVO70" s="497"/>
      <c r="OVP70" s="497"/>
      <c r="OVQ70" s="497"/>
      <c r="OVR70" s="497"/>
      <c r="OVS70" s="497"/>
      <c r="OVT70" s="497"/>
      <c r="OVU70" s="497"/>
      <c r="OVV70" s="497"/>
      <c r="OVW70" s="497"/>
      <c r="OVX70" s="497"/>
      <c r="OVY70" s="497"/>
      <c r="OVZ70" s="497"/>
      <c r="OWA70" s="497"/>
      <c r="OWB70" s="497"/>
      <c r="OWC70" s="497"/>
      <c r="OWD70" s="497"/>
      <c r="OWE70" s="497"/>
      <c r="OWF70" s="497"/>
      <c r="OWG70" s="497"/>
      <c r="OWH70" s="497"/>
      <c r="OWI70" s="497"/>
      <c r="OWJ70" s="497"/>
      <c r="OWK70" s="497"/>
      <c r="OWL70" s="497"/>
      <c r="OWM70" s="497"/>
      <c r="OWN70" s="497"/>
      <c r="OWO70" s="497"/>
      <c r="OWP70" s="497"/>
      <c r="OWQ70" s="497"/>
      <c r="OWR70" s="497"/>
      <c r="OWS70" s="497"/>
      <c r="OWT70" s="497"/>
      <c r="OWU70" s="497"/>
      <c r="OWV70" s="497"/>
      <c r="OWW70" s="497"/>
      <c r="OWX70" s="497"/>
      <c r="OWY70" s="497"/>
      <c r="OWZ70" s="497"/>
      <c r="OXA70" s="497"/>
      <c r="OXB70" s="497"/>
      <c r="OXC70" s="497"/>
      <c r="OXD70" s="497"/>
      <c r="OXE70" s="497"/>
      <c r="OXF70" s="497"/>
      <c r="OXG70" s="497"/>
      <c r="OXH70" s="497"/>
      <c r="OXI70" s="497"/>
      <c r="OXJ70" s="497"/>
      <c r="OXK70" s="497"/>
      <c r="OXL70" s="497"/>
      <c r="OXM70" s="497"/>
      <c r="OXN70" s="497"/>
      <c r="OXO70" s="497"/>
      <c r="OXP70" s="497"/>
      <c r="OXQ70" s="497"/>
      <c r="OXR70" s="497"/>
      <c r="OXS70" s="497"/>
      <c r="OXT70" s="497"/>
      <c r="OXU70" s="497"/>
      <c r="OXV70" s="497"/>
      <c r="OXW70" s="497"/>
      <c r="OXX70" s="497"/>
      <c r="OXY70" s="497"/>
      <c r="OXZ70" s="497"/>
      <c r="OYA70" s="497"/>
      <c r="OYB70" s="497"/>
      <c r="OYC70" s="497"/>
      <c r="OYD70" s="497"/>
      <c r="OYE70" s="497"/>
      <c r="OYF70" s="497"/>
      <c r="OYG70" s="497"/>
      <c r="OYH70" s="497"/>
      <c r="OYI70" s="497"/>
      <c r="OYJ70" s="497"/>
      <c r="OYK70" s="497"/>
      <c r="OYL70" s="497"/>
      <c r="OYM70" s="497"/>
      <c r="OYN70" s="497"/>
      <c r="OYO70" s="497"/>
      <c r="OYP70" s="497"/>
      <c r="OYQ70" s="497"/>
      <c r="OYR70" s="497"/>
      <c r="OYS70" s="497"/>
      <c r="OYT70" s="497"/>
      <c r="OYU70" s="497"/>
      <c r="OYV70" s="497"/>
      <c r="OYW70" s="497"/>
      <c r="OYX70" s="497"/>
      <c r="OYY70" s="497"/>
      <c r="OYZ70" s="497"/>
      <c r="OZA70" s="497"/>
      <c r="OZB70" s="497"/>
      <c r="OZC70" s="497"/>
      <c r="OZD70" s="497"/>
      <c r="OZE70" s="497"/>
      <c r="OZF70" s="497"/>
      <c r="OZG70" s="497"/>
      <c r="OZH70" s="497"/>
      <c r="OZI70" s="497"/>
      <c r="OZJ70" s="497"/>
      <c r="OZK70" s="497"/>
      <c r="OZL70" s="497"/>
      <c r="OZM70" s="497"/>
      <c r="OZN70" s="497"/>
      <c r="OZO70" s="497"/>
      <c r="OZP70" s="497"/>
      <c r="OZQ70" s="497"/>
      <c r="OZR70" s="497"/>
      <c r="OZS70" s="497"/>
      <c r="OZT70" s="497"/>
      <c r="OZU70" s="497"/>
      <c r="OZV70" s="497"/>
      <c r="OZW70" s="497"/>
      <c r="OZX70" s="497"/>
      <c r="OZY70" s="497"/>
      <c r="OZZ70" s="497"/>
      <c r="PAA70" s="497"/>
      <c r="PAB70" s="497"/>
      <c r="PAC70" s="497"/>
      <c r="PAD70" s="497"/>
      <c r="PAE70" s="497"/>
      <c r="PAF70" s="497"/>
      <c r="PAG70" s="497"/>
      <c r="PAH70" s="497"/>
      <c r="PAI70" s="497"/>
      <c r="PAJ70" s="497"/>
      <c r="PAK70" s="497"/>
      <c r="PAL70" s="497"/>
      <c r="PAM70" s="497"/>
      <c r="PAN70" s="497"/>
      <c r="PAO70" s="497"/>
      <c r="PAP70" s="497"/>
      <c r="PAQ70" s="497"/>
      <c r="PAR70" s="497"/>
      <c r="PAS70" s="497"/>
      <c r="PAT70" s="497"/>
      <c r="PAU70" s="497"/>
      <c r="PAV70" s="497"/>
      <c r="PAW70" s="497"/>
      <c r="PAX70" s="497"/>
      <c r="PAY70" s="497"/>
      <c r="PAZ70" s="497"/>
      <c r="PBA70" s="497"/>
      <c r="PBB70" s="497"/>
      <c r="PBC70" s="497"/>
      <c r="PBD70" s="497"/>
      <c r="PBE70" s="497"/>
      <c r="PBF70" s="497"/>
      <c r="PBG70" s="497"/>
      <c r="PBH70" s="497"/>
      <c r="PBI70" s="497"/>
      <c r="PBJ70" s="497"/>
      <c r="PBK70" s="497"/>
      <c r="PBL70" s="497"/>
      <c r="PBM70" s="497"/>
      <c r="PBN70" s="497"/>
      <c r="PBO70" s="497"/>
      <c r="PBP70" s="497"/>
      <c r="PBQ70" s="497"/>
      <c r="PBR70" s="497"/>
      <c r="PBS70" s="497"/>
      <c r="PBT70" s="497"/>
      <c r="PBU70" s="497"/>
      <c r="PBV70" s="497"/>
      <c r="PBW70" s="497"/>
      <c r="PBX70" s="497"/>
      <c r="PBY70" s="497"/>
      <c r="PBZ70" s="497"/>
      <c r="PCA70" s="497"/>
      <c r="PCB70" s="497"/>
      <c r="PCC70" s="497"/>
      <c r="PCD70" s="497"/>
      <c r="PCE70" s="497"/>
      <c r="PCF70" s="497"/>
      <c r="PCG70" s="497"/>
      <c r="PCH70" s="497"/>
      <c r="PCI70" s="497"/>
      <c r="PCJ70" s="497"/>
      <c r="PCK70" s="497"/>
      <c r="PCL70" s="497"/>
      <c r="PCM70" s="497"/>
      <c r="PCN70" s="497"/>
      <c r="PCO70" s="497"/>
      <c r="PCP70" s="497"/>
      <c r="PCQ70" s="497"/>
      <c r="PCR70" s="497"/>
      <c r="PCS70" s="497"/>
      <c r="PCT70" s="497"/>
      <c r="PCU70" s="497"/>
      <c r="PCV70" s="497"/>
      <c r="PCW70" s="497"/>
      <c r="PCX70" s="497"/>
      <c r="PCY70" s="497"/>
      <c r="PCZ70" s="497"/>
      <c r="PDA70" s="497"/>
      <c r="PDB70" s="497"/>
      <c r="PDC70" s="497"/>
      <c r="PDD70" s="497"/>
      <c r="PDE70" s="497"/>
      <c r="PDF70" s="497"/>
      <c r="PDG70" s="497"/>
      <c r="PDH70" s="497"/>
      <c r="PDI70" s="497"/>
      <c r="PDJ70" s="497"/>
      <c r="PDK70" s="497"/>
      <c r="PDL70" s="497"/>
      <c r="PDM70" s="497"/>
      <c r="PDN70" s="497"/>
      <c r="PDO70" s="497"/>
      <c r="PDP70" s="497"/>
      <c r="PDQ70" s="497"/>
      <c r="PDR70" s="497"/>
      <c r="PDS70" s="497"/>
      <c r="PDT70" s="497"/>
      <c r="PDU70" s="497"/>
      <c r="PDV70" s="497"/>
      <c r="PDW70" s="497"/>
      <c r="PDX70" s="497"/>
      <c r="PDY70" s="497"/>
      <c r="PDZ70" s="497"/>
      <c r="PEA70" s="497"/>
      <c r="PEB70" s="497"/>
      <c r="PEC70" s="497"/>
      <c r="PED70" s="497"/>
      <c r="PEE70" s="497"/>
      <c r="PEF70" s="497"/>
      <c r="PEG70" s="497"/>
      <c r="PEH70" s="497"/>
      <c r="PEI70" s="497"/>
      <c r="PEJ70" s="497"/>
      <c r="PEK70" s="497"/>
      <c r="PEL70" s="497"/>
      <c r="PEM70" s="497"/>
      <c r="PEN70" s="497"/>
      <c r="PEO70" s="497"/>
      <c r="PEP70" s="497"/>
      <c r="PEQ70" s="497"/>
      <c r="PER70" s="497"/>
      <c r="PES70" s="497"/>
      <c r="PET70" s="497"/>
      <c r="PEU70" s="497"/>
      <c r="PEV70" s="497"/>
      <c r="PEW70" s="497"/>
      <c r="PEX70" s="497"/>
      <c r="PEY70" s="497"/>
      <c r="PEZ70" s="497"/>
      <c r="PFA70" s="497"/>
      <c r="PFB70" s="497"/>
      <c r="PFC70" s="497"/>
      <c r="PFD70" s="497"/>
      <c r="PFE70" s="497"/>
      <c r="PFF70" s="497"/>
      <c r="PFG70" s="497"/>
      <c r="PFH70" s="497"/>
      <c r="PFI70" s="497"/>
      <c r="PFJ70" s="497"/>
      <c r="PFK70" s="497"/>
      <c r="PFL70" s="497"/>
      <c r="PFM70" s="497"/>
      <c r="PFN70" s="497"/>
      <c r="PFO70" s="497"/>
      <c r="PFP70" s="497"/>
      <c r="PFQ70" s="497"/>
      <c r="PFR70" s="497"/>
      <c r="PFS70" s="497"/>
      <c r="PFT70" s="497"/>
      <c r="PFU70" s="497"/>
      <c r="PFV70" s="497"/>
      <c r="PFW70" s="497"/>
      <c r="PFX70" s="497"/>
      <c r="PFY70" s="497"/>
      <c r="PFZ70" s="497"/>
      <c r="PGA70" s="497"/>
      <c r="PGB70" s="497"/>
      <c r="PGC70" s="497"/>
      <c r="PGD70" s="497"/>
      <c r="PGE70" s="497"/>
      <c r="PGF70" s="497"/>
      <c r="PGG70" s="497"/>
      <c r="PGH70" s="497"/>
      <c r="PGI70" s="497"/>
      <c r="PGJ70" s="497"/>
      <c r="PGK70" s="497"/>
      <c r="PGL70" s="497"/>
      <c r="PGM70" s="497"/>
      <c r="PGN70" s="497"/>
      <c r="PGO70" s="497"/>
      <c r="PGP70" s="497"/>
      <c r="PGQ70" s="497"/>
      <c r="PGR70" s="497"/>
      <c r="PGS70" s="497"/>
      <c r="PGT70" s="497"/>
      <c r="PGU70" s="497"/>
      <c r="PGV70" s="497"/>
      <c r="PGW70" s="497"/>
      <c r="PGX70" s="497"/>
      <c r="PGY70" s="497"/>
      <c r="PGZ70" s="497"/>
      <c r="PHA70" s="497"/>
      <c r="PHB70" s="497"/>
      <c r="PHC70" s="497"/>
      <c r="PHD70" s="497"/>
      <c r="PHE70" s="497"/>
      <c r="PHF70" s="497"/>
      <c r="PHG70" s="497"/>
      <c r="PHH70" s="497"/>
      <c r="PHI70" s="497"/>
      <c r="PHJ70" s="497"/>
      <c r="PHK70" s="497"/>
      <c r="PHL70" s="497"/>
      <c r="PHM70" s="497"/>
      <c r="PHN70" s="497"/>
      <c r="PHO70" s="497"/>
      <c r="PHP70" s="497"/>
      <c r="PHQ70" s="497"/>
      <c r="PHR70" s="497"/>
      <c r="PHS70" s="497"/>
      <c r="PHT70" s="497"/>
      <c r="PHU70" s="497"/>
      <c r="PHV70" s="497"/>
      <c r="PHW70" s="497"/>
      <c r="PHX70" s="497"/>
      <c r="PHY70" s="497"/>
      <c r="PHZ70" s="497"/>
      <c r="PIA70" s="497"/>
      <c r="PIB70" s="497"/>
      <c r="PIC70" s="497"/>
      <c r="PID70" s="497"/>
      <c r="PIE70" s="497"/>
      <c r="PIF70" s="497"/>
      <c r="PIG70" s="497"/>
      <c r="PIH70" s="497"/>
      <c r="PII70" s="497"/>
      <c r="PIJ70" s="497"/>
      <c r="PIK70" s="497"/>
      <c r="PIL70" s="497"/>
      <c r="PIM70" s="497"/>
      <c r="PIN70" s="497"/>
      <c r="PIO70" s="497"/>
      <c r="PIP70" s="497"/>
      <c r="PIQ70" s="497"/>
      <c r="PIR70" s="497"/>
      <c r="PIS70" s="497"/>
      <c r="PIT70" s="497"/>
      <c r="PIU70" s="497"/>
      <c r="PIV70" s="497"/>
      <c r="PIW70" s="497"/>
      <c r="PIX70" s="497"/>
      <c r="PIY70" s="497"/>
      <c r="PIZ70" s="497"/>
      <c r="PJA70" s="497"/>
      <c r="PJB70" s="497"/>
      <c r="PJC70" s="497"/>
      <c r="PJD70" s="497"/>
      <c r="PJE70" s="497"/>
      <c r="PJF70" s="497"/>
      <c r="PJG70" s="497"/>
      <c r="PJH70" s="497"/>
      <c r="PJI70" s="497"/>
      <c r="PJJ70" s="497"/>
      <c r="PJK70" s="497"/>
      <c r="PJL70" s="497"/>
      <c r="PJM70" s="497"/>
      <c r="PJN70" s="497"/>
      <c r="PJO70" s="497"/>
      <c r="PJP70" s="497"/>
      <c r="PJQ70" s="497"/>
      <c r="PJR70" s="497"/>
      <c r="PJS70" s="497"/>
      <c r="PJT70" s="497"/>
      <c r="PJU70" s="497"/>
      <c r="PJV70" s="497"/>
      <c r="PJW70" s="497"/>
      <c r="PJX70" s="497"/>
      <c r="PJY70" s="497"/>
      <c r="PJZ70" s="497"/>
      <c r="PKA70" s="497"/>
      <c r="PKB70" s="497"/>
      <c r="PKC70" s="497"/>
      <c r="PKD70" s="497"/>
      <c r="PKE70" s="497"/>
      <c r="PKF70" s="497"/>
      <c r="PKG70" s="497"/>
      <c r="PKH70" s="497"/>
      <c r="PKI70" s="497"/>
      <c r="PKJ70" s="497"/>
      <c r="PKK70" s="497"/>
      <c r="PKL70" s="497"/>
      <c r="PKM70" s="497"/>
      <c r="PKN70" s="497"/>
      <c r="PKO70" s="497"/>
      <c r="PKP70" s="497"/>
      <c r="PKQ70" s="497"/>
      <c r="PKR70" s="497"/>
      <c r="PKS70" s="497"/>
      <c r="PKT70" s="497"/>
      <c r="PKU70" s="497"/>
      <c r="PKV70" s="497"/>
      <c r="PKW70" s="497"/>
      <c r="PKX70" s="497"/>
      <c r="PKY70" s="497"/>
      <c r="PKZ70" s="497"/>
      <c r="PLA70" s="497"/>
      <c r="PLB70" s="497"/>
      <c r="PLC70" s="497"/>
      <c r="PLD70" s="497"/>
      <c r="PLE70" s="497"/>
      <c r="PLF70" s="497"/>
      <c r="PLG70" s="497"/>
      <c r="PLH70" s="497"/>
      <c r="PLI70" s="497"/>
      <c r="PLJ70" s="497"/>
      <c r="PLK70" s="497"/>
      <c r="PLL70" s="497"/>
      <c r="PLM70" s="497"/>
      <c r="PLN70" s="497"/>
      <c r="PLO70" s="497"/>
      <c r="PLP70" s="497"/>
      <c r="PLQ70" s="497"/>
      <c r="PLR70" s="497"/>
      <c r="PLS70" s="497"/>
      <c r="PLT70" s="497"/>
      <c r="PLU70" s="497"/>
      <c r="PLV70" s="497"/>
      <c r="PLW70" s="497"/>
      <c r="PLX70" s="497"/>
      <c r="PLY70" s="497"/>
      <c r="PLZ70" s="497"/>
      <c r="PMA70" s="497"/>
      <c r="PMB70" s="497"/>
      <c r="PMC70" s="497"/>
      <c r="PMD70" s="497"/>
      <c r="PME70" s="497"/>
      <c r="PMF70" s="497"/>
      <c r="PMG70" s="497"/>
      <c r="PMH70" s="497"/>
      <c r="PMI70" s="497"/>
      <c r="PMJ70" s="497"/>
      <c r="PMK70" s="497"/>
      <c r="PML70" s="497"/>
      <c r="PMM70" s="497"/>
      <c r="PMN70" s="497"/>
      <c r="PMO70" s="497"/>
      <c r="PMP70" s="497"/>
      <c r="PMQ70" s="497"/>
      <c r="PMR70" s="497"/>
      <c r="PMS70" s="497"/>
      <c r="PMT70" s="497"/>
      <c r="PMU70" s="497"/>
      <c r="PMV70" s="497"/>
      <c r="PMW70" s="497"/>
      <c r="PMX70" s="497"/>
      <c r="PMY70" s="497"/>
      <c r="PMZ70" s="497"/>
      <c r="PNA70" s="497"/>
      <c r="PNB70" s="497"/>
      <c r="PNC70" s="497"/>
      <c r="PND70" s="497"/>
      <c r="PNE70" s="497"/>
      <c r="PNF70" s="497"/>
      <c r="PNG70" s="497"/>
      <c r="PNH70" s="497"/>
      <c r="PNI70" s="497"/>
      <c r="PNJ70" s="497"/>
      <c r="PNK70" s="497"/>
      <c r="PNL70" s="497"/>
      <c r="PNM70" s="497"/>
      <c r="PNN70" s="497"/>
      <c r="PNO70" s="497"/>
      <c r="PNP70" s="497"/>
      <c r="PNQ70" s="497"/>
      <c r="PNR70" s="497"/>
      <c r="PNS70" s="497"/>
      <c r="PNT70" s="497"/>
      <c r="PNU70" s="497"/>
      <c r="PNV70" s="497"/>
      <c r="PNW70" s="497"/>
      <c r="PNX70" s="497"/>
      <c r="PNY70" s="497"/>
      <c r="PNZ70" s="497"/>
      <c r="POA70" s="497"/>
      <c r="POB70" s="497"/>
      <c r="POC70" s="497"/>
      <c r="POD70" s="497"/>
      <c r="POE70" s="497"/>
      <c r="POF70" s="497"/>
      <c r="POG70" s="497"/>
      <c r="POH70" s="497"/>
      <c r="POI70" s="497"/>
      <c r="POJ70" s="497"/>
      <c r="POK70" s="497"/>
      <c r="POL70" s="497"/>
      <c r="POM70" s="497"/>
      <c r="PON70" s="497"/>
      <c r="POO70" s="497"/>
      <c r="POP70" s="497"/>
      <c r="POQ70" s="497"/>
      <c r="POR70" s="497"/>
      <c r="POS70" s="497"/>
      <c r="POT70" s="497"/>
      <c r="POU70" s="497"/>
      <c r="POV70" s="497"/>
      <c r="POW70" s="497"/>
      <c r="POX70" s="497"/>
      <c r="POY70" s="497"/>
      <c r="POZ70" s="497"/>
      <c r="PPA70" s="497"/>
      <c r="PPB70" s="497"/>
      <c r="PPC70" s="497"/>
      <c r="PPD70" s="497"/>
      <c r="PPE70" s="497"/>
      <c r="PPF70" s="497"/>
      <c r="PPG70" s="497"/>
      <c r="PPH70" s="497"/>
      <c r="PPI70" s="497"/>
      <c r="PPJ70" s="497"/>
      <c r="PPK70" s="497"/>
      <c r="PPL70" s="497"/>
      <c r="PPM70" s="497"/>
      <c r="PPN70" s="497"/>
      <c r="PPO70" s="497"/>
      <c r="PPP70" s="497"/>
      <c r="PPQ70" s="497"/>
      <c r="PPR70" s="497"/>
      <c r="PPS70" s="497"/>
      <c r="PPT70" s="497"/>
      <c r="PPU70" s="497"/>
      <c r="PPV70" s="497"/>
      <c r="PPW70" s="497"/>
      <c r="PPX70" s="497"/>
      <c r="PPY70" s="497"/>
      <c r="PPZ70" s="497"/>
      <c r="PQA70" s="497"/>
      <c r="PQB70" s="497"/>
      <c r="PQC70" s="497"/>
      <c r="PQD70" s="497"/>
      <c r="PQE70" s="497"/>
      <c r="PQF70" s="497"/>
      <c r="PQG70" s="497"/>
      <c r="PQH70" s="497"/>
      <c r="PQI70" s="497"/>
      <c r="PQJ70" s="497"/>
      <c r="PQK70" s="497"/>
      <c r="PQL70" s="497"/>
      <c r="PQM70" s="497"/>
      <c r="PQN70" s="497"/>
      <c r="PQO70" s="497"/>
      <c r="PQP70" s="497"/>
      <c r="PQQ70" s="497"/>
      <c r="PQR70" s="497"/>
      <c r="PQS70" s="497"/>
      <c r="PQT70" s="497"/>
      <c r="PQU70" s="497"/>
      <c r="PQV70" s="497"/>
      <c r="PQW70" s="497"/>
      <c r="PQX70" s="497"/>
      <c r="PQY70" s="497"/>
      <c r="PQZ70" s="497"/>
      <c r="PRA70" s="497"/>
      <c r="PRB70" s="497"/>
      <c r="PRC70" s="497"/>
      <c r="PRD70" s="497"/>
      <c r="PRE70" s="497"/>
      <c r="PRF70" s="497"/>
      <c r="PRG70" s="497"/>
      <c r="PRH70" s="497"/>
      <c r="PRI70" s="497"/>
      <c r="PRJ70" s="497"/>
      <c r="PRK70" s="497"/>
      <c r="PRL70" s="497"/>
      <c r="PRM70" s="497"/>
      <c r="PRN70" s="497"/>
      <c r="PRO70" s="497"/>
      <c r="PRP70" s="497"/>
      <c r="PRQ70" s="497"/>
      <c r="PRR70" s="497"/>
      <c r="PRS70" s="497"/>
      <c r="PRT70" s="497"/>
      <c r="PRU70" s="497"/>
      <c r="PRV70" s="497"/>
      <c r="PRW70" s="497"/>
      <c r="PRX70" s="497"/>
      <c r="PRY70" s="497"/>
      <c r="PRZ70" s="497"/>
      <c r="PSA70" s="497"/>
      <c r="PSB70" s="497"/>
      <c r="PSC70" s="497"/>
      <c r="PSD70" s="497"/>
      <c r="PSE70" s="497"/>
      <c r="PSF70" s="497"/>
      <c r="PSG70" s="497"/>
      <c r="PSH70" s="497"/>
      <c r="PSI70" s="497"/>
      <c r="PSJ70" s="497"/>
      <c r="PSK70" s="497"/>
      <c r="PSL70" s="497"/>
      <c r="PSM70" s="497"/>
      <c r="PSN70" s="497"/>
      <c r="PSO70" s="497"/>
      <c r="PSP70" s="497"/>
      <c r="PSQ70" s="497"/>
      <c r="PSR70" s="497"/>
      <c r="PSS70" s="497"/>
      <c r="PST70" s="497"/>
      <c r="PSU70" s="497"/>
      <c r="PSV70" s="497"/>
      <c r="PSW70" s="497"/>
      <c r="PSX70" s="497"/>
      <c r="PSY70" s="497"/>
      <c r="PSZ70" s="497"/>
      <c r="PTA70" s="497"/>
      <c r="PTB70" s="497"/>
      <c r="PTC70" s="497"/>
      <c r="PTD70" s="497"/>
      <c r="PTE70" s="497"/>
      <c r="PTF70" s="497"/>
      <c r="PTG70" s="497"/>
      <c r="PTH70" s="497"/>
      <c r="PTI70" s="497"/>
      <c r="PTJ70" s="497"/>
      <c r="PTK70" s="497"/>
      <c r="PTL70" s="497"/>
      <c r="PTM70" s="497"/>
      <c r="PTN70" s="497"/>
      <c r="PTO70" s="497"/>
      <c r="PTP70" s="497"/>
      <c r="PTQ70" s="497"/>
      <c r="PTR70" s="497"/>
      <c r="PTS70" s="497"/>
      <c r="PTT70" s="497"/>
      <c r="PTU70" s="497"/>
      <c r="PTV70" s="497"/>
      <c r="PTW70" s="497"/>
      <c r="PTX70" s="497"/>
      <c r="PTY70" s="497"/>
      <c r="PTZ70" s="497"/>
      <c r="PUA70" s="497"/>
      <c r="PUB70" s="497"/>
      <c r="PUC70" s="497"/>
      <c r="PUD70" s="497"/>
      <c r="PUE70" s="497"/>
      <c r="PUF70" s="497"/>
      <c r="PUG70" s="497"/>
      <c r="PUH70" s="497"/>
      <c r="PUI70" s="497"/>
      <c r="PUJ70" s="497"/>
      <c r="PUK70" s="497"/>
      <c r="PUL70" s="497"/>
      <c r="PUM70" s="497"/>
      <c r="PUN70" s="497"/>
      <c r="PUO70" s="497"/>
      <c r="PUP70" s="497"/>
      <c r="PUQ70" s="497"/>
      <c r="PUR70" s="497"/>
      <c r="PUS70" s="497"/>
      <c r="PUT70" s="497"/>
      <c r="PUU70" s="497"/>
      <c r="PUV70" s="497"/>
      <c r="PUW70" s="497"/>
      <c r="PUX70" s="497"/>
      <c r="PUY70" s="497"/>
      <c r="PUZ70" s="497"/>
      <c r="PVA70" s="497"/>
      <c r="PVB70" s="497"/>
      <c r="PVC70" s="497"/>
      <c r="PVD70" s="497"/>
      <c r="PVE70" s="497"/>
      <c r="PVF70" s="497"/>
      <c r="PVG70" s="497"/>
      <c r="PVH70" s="497"/>
      <c r="PVI70" s="497"/>
      <c r="PVJ70" s="497"/>
      <c r="PVK70" s="497"/>
      <c r="PVL70" s="497"/>
      <c r="PVM70" s="497"/>
      <c r="PVN70" s="497"/>
      <c r="PVO70" s="497"/>
      <c r="PVP70" s="497"/>
      <c r="PVQ70" s="497"/>
      <c r="PVR70" s="497"/>
      <c r="PVS70" s="497"/>
      <c r="PVT70" s="497"/>
      <c r="PVU70" s="497"/>
      <c r="PVV70" s="497"/>
      <c r="PVW70" s="497"/>
      <c r="PVX70" s="497"/>
      <c r="PVY70" s="497"/>
      <c r="PVZ70" s="497"/>
      <c r="PWA70" s="497"/>
      <c r="PWB70" s="497"/>
      <c r="PWC70" s="497"/>
      <c r="PWD70" s="497"/>
      <c r="PWE70" s="497"/>
      <c r="PWF70" s="497"/>
      <c r="PWG70" s="497"/>
      <c r="PWH70" s="497"/>
      <c r="PWI70" s="497"/>
      <c r="PWJ70" s="497"/>
      <c r="PWK70" s="497"/>
      <c r="PWL70" s="497"/>
      <c r="PWM70" s="497"/>
      <c r="PWN70" s="497"/>
      <c r="PWO70" s="497"/>
      <c r="PWP70" s="497"/>
      <c r="PWQ70" s="497"/>
      <c r="PWR70" s="497"/>
      <c r="PWS70" s="497"/>
      <c r="PWT70" s="497"/>
      <c r="PWU70" s="497"/>
      <c r="PWV70" s="497"/>
      <c r="PWW70" s="497"/>
      <c r="PWX70" s="497"/>
      <c r="PWY70" s="497"/>
      <c r="PWZ70" s="497"/>
      <c r="PXA70" s="497"/>
      <c r="PXB70" s="497"/>
      <c r="PXC70" s="497"/>
      <c r="PXD70" s="497"/>
      <c r="PXE70" s="497"/>
      <c r="PXF70" s="497"/>
      <c r="PXG70" s="497"/>
      <c r="PXH70" s="497"/>
      <c r="PXI70" s="497"/>
      <c r="PXJ70" s="497"/>
      <c r="PXK70" s="497"/>
      <c r="PXL70" s="497"/>
      <c r="PXM70" s="497"/>
      <c r="PXN70" s="497"/>
      <c r="PXO70" s="497"/>
      <c r="PXP70" s="497"/>
      <c r="PXQ70" s="497"/>
      <c r="PXR70" s="497"/>
      <c r="PXS70" s="497"/>
      <c r="PXT70" s="497"/>
      <c r="PXU70" s="497"/>
      <c r="PXV70" s="497"/>
      <c r="PXW70" s="497"/>
      <c r="PXX70" s="497"/>
      <c r="PXY70" s="497"/>
      <c r="PXZ70" s="497"/>
      <c r="PYA70" s="497"/>
      <c r="PYB70" s="497"/>
      <c r="PYC70" s="497"/>
      <c r="PYD70" s="497"/>
      <c r="PYE70" s="497"/>
      <c r="PYF70" s="497"/>
      <c r="PYG70" s="497"/>
      <c r="PYH70" s="497"/>
      <c r="PYI70" s="497"/>
      <c r="PYJ70" s="497"/>
      <c r="PYK70" s="497"/>
      <c r="PYL70" s="497"/>
      <c r="PYM70" s="497"/>
      <c r="PYN70" s="497"/>
      <c r="PYO70" s="497"/>
      <c r="PYP70" s="497"/>
      <c r="PYQ70" s="497"/>
      <c r="PYR70" s="497"/>
      <c r="PYS70" s="497"/>
      <c r="PYT70" s="497"/>
      <c r="PYU70" s="497"/>
      <c r="PYV70" s="497"/>
      <c r="PYW70" s="497"/>
      <c r="PYX70" s="497"/>
      <c r="PYY70" s="497"/>
      <c r="PYZ70" s="497"/>
      <c r="PZA70" s="497"/>
      <c r="PZB70" s="497"/>
      <c r="PZC70" s="497"/>
      <c r="PZD70" s="497"/>
      <c r="PZE70" s="497"/>
      <c r="PZF70" s="497"/>
      <c r="PZG70" s="497"/>
      <c r="PZH70" s="497"/>
      <c r="PZI70" s="497"/>
      <c r="PZJ70" s="497"/>
      <c r="PZK70" s="497"/>
      <c r="PZL70" s="497"/>
      <c r="PZM70" s="497"/>
      <c r="PZN70" s="497"/>
      <c r="PZO70" s="497"/>
      <c r="PZP70" s="497"/>
      <c r="PZQ70" s="497"/>
      <c r="PZR70" s="497"/>
      <c r="PZS70" s="497"/>
      <c r="PZT70" s="497"/>
      <c r="PZU70" s="497"/>
      <c r="PZV70" s="497"/>
      <c r="PZW70" s="497"/>
      <c r="PZX70" s="497"/>
      <c r="PZY70" s="497"/>
      <c r="PZZ70" s="497"/>
      <c r="QAA70" s="497"/>
      <c r="QAB70" s="497"/>
      <c r="QAC70" s="497"/>
      <c r="QAD70" s="497"/>
      <c r="QAE70" s="497"/>
      <c r="QAF70" s="497"/>
      <c r="QAG70" s="497"/>
      <c r="QAH70" s="497"/>
      <c r="QAI70" s="497"/>
      <c r="QAJ70" s="497"/>
      <c r="QAK70" s="497"/>
      <c r="QAL70" s="497"/>
      <c r="QAM70" s="497"/>
      <c r="QAN70" s="497"/>
      <c r="QAO70" s="497"/>
      <c r="QAP70" s="497"/>
      <c r="QAQ70" s="497"/>
      <c r="QAR70" s="497"/>
      <c r="QAS70" s="497"/>
      <c r="QAT70" s="497"/>
      <c r="QAU70" s="497"/>
      <c r="QAV70" s="497"/>
      <c r="QAW70" s="497"/>
      <c r="QAX70" s="497"/>
      <c r="QAY70" s="497"/>
      <c r="QAZ70" s="497"/>
      <c r="QBA70" s="497"/>
      <c r="QBB70" s="497"/>
      <c r="QBC70" s="497"/>
      <c r="QBD70" s="497"/>
      <c r="QBE70" s="497"/>
      <c r="QBF70" s="497"/>
      <c r="QBG70" s="497"/>
      <c r="QBH70" s="497"/>
      <c r="QBI70" s="497"/>
      <c r="QBJ70" s="497"/>
      <c r="QBK70" s="497"/>
      <c r="QBL70" s="497"/>
      <c r="QBM70" s="497"/>
      <c r="QBN70" s="497"/>
      <c r="QBO70" s="497"/>
      <c r="QBP70" s="497"/>
      <c r="QBQ70" s="497"/>
      <c r="QBR70" s="497"/>
      <c r="QBS70" s="497"/>
      <c r="QBT70" s="497"/>
      <c r="QBU70" s="497"/>
      <c r="QBV70" s="497"/>
      <c r="QBW70" s="497"/>
      <c r="QBX70" s="497"/>
      <c r="QBY70" s="497"/>
      <c r="QBZ70" s="497"/>
      <c r="QCA70" s="497"/>
      <c r="QCB70" s="497"/>
      <c r="QCC70" s="497"/>
      <c r="QCD70" s="497"/>
      <c r="QCE70" s="497"/>
      <c r="QCF70" s="497"/>
      <c r="QCG70" s="497"/>
      <c r="QCH70" s="497"/>
      <c r="QCI70" s="497"/>
      <c r="QCJ70" s="497"/>
      <c r="QCK70" s="497"/>
      <c r="QCL70" s="497"/>
      <c r="QCM70" s="497"/>
      <c r="QCN70" s="497"/>
      <c r="QCO70" s="497"/>
      <c r="QCP70" s="497"/>
      <c r="QCQ70" s="497"/>
      <c r="QCR70" s="497"/>
      <c r="QCS70" s="497"/>
      <c r="QCT70" s="497"/>
      <c r="QCU70" s="497"/>
      <c r="QCV70" s="497"/>
      <c r="QCW70" s="497"/>
      <c r="QCX70" s="497"/>
      <c r="QCY70" s="497"/>
      <c r="QCZ70" s="497"/>
      <c r="QDA70" s="497"/>
      <c r="QDB70" s="497"/>
      <c r="QDC70" s="497"/>
      <c r="QDD70" s="497"/>
      <c r="QDE70" s="497"/>
      <c r="QDF70" s="497"/>
      <c r="QDG70" s="497"/>
      <c r="QDH70" s="497"/>
      <c r="QDI70" s="497"/>
      <c r="QDJ70" s="497"/>
      <c r="QDK70" s="497"/>
      <c r="QDL70" s="497"/>
      <c r="QDM70" s="497"/>
      <c r="QDN70" s="497"/>
      <c r="QDO70" s="497"/>
      <c r="QDP70" s="497"/>
      <c r="QDQ70" s="497"/>
      <c r="QDR70" s="497"/>
      <c r="QDS70" s="497"/>
      <c r="QDT70" s="497"/>
      <c r="QDU70" s="497"/>
      <c r="QDV70" s="497"/>
      <c r="QDW70" s="497"/>
      <c r="QDX70" s="497"/>
      <c r="QDY70" s="497"/>
      <c r="QDZ70" s="497"/>
      <c r="QEA70" s="497"/>
      <c r="QEB70" s="497"/>
      <c r="QEC70" s="497"/>
      <c r="QED70" s="497"/>
      <c r="QEE70" s="497"/>
      <c r="QEF70" s="497"/>
      <c r="QEG70" s="497"/>
      <c r="QEH70" s="497"/>
      <c r="QEI70" s="497"/>
      <c r="QEJ70" s="497"/>
      <c r="QEK70" s="497"/>
      <c r="QEL70" s="497"/>
      <c r="QEM70" s="497"/>
      <c r="QEN70" s="497"/>
      <c r="QEO70" s="497"/>
      <c r="QEP70" s="497"/>
      <c r="QEQ70" s="497"/>
      <c r="QER70" s="497"/>
      <c r="QES70" s="497"/>
      <c r="QET70" s="497"/>
      <c r="QEU70" s="497"/>
      <c r="QEV70" s="497"/>
      <c r="QEW70" s="497"/>
      <c r="QEX70" s="497"/>
      <c r="QEY70" s="497"/>
      <c r="QEZ70" s="497"/>
      <c r="QFA70" s="497"/>
      <c r="QFB70" s="497"/>
      <c r="QFC70" s="497"/>
      <c r="QFD70" s="497"/>
      <c r="QFE70" s="497"/>
      <c r="QFF70" s="497"/>
      <c r="QFG70" s="497"/>
      <c r="QFH70" s="497"/>
      <c r="QFI70" s="497"/>
      <c r="QFJ70" s="497"/>
      <c r="QFK70" s="497"/>
      <c r="QFL70" s="497"/>
      <c r="QFM70" s="497"/>
      <c r="QFN70" s="497"/>
      <c r="QFO70" s="497"/>
      <c r="QFP70" s="497"/>
      <c r="QFQ70" s="497"/>
      <c r="QFR70" s="497"/>
      <c r="QFS70" s="497"/>
      <c r="QFT70" s="497"/>
      <c r="QFU70" s="497"/>
      <c r="QFV70" s="497"/>
      <c r="QFW70" s="497"/>
      <c r="QFX70" s="497"/>
      <c r="QFY70" s="497"/>
      <c r="QFZ70" s="497"/>
      <c r="QGA70" s="497"/>
      <c r="QGB70" s="497"/>
      <c r="QGC70" s="497"/>
      <c r="QGD70" s="497"/>
      <c r="QGE70" s="497"/>
      <c r="QGF70" s="497"/>
      <c r="QGG70" s="497"/>
      <c r="QGH70" s="497"/>
      <c r="QGI70" s="497"/>
      <c r="QGJ70" s="497"/>
      <c r="QGK70" s="497"/>
      <c r="QGL70" s="497"/>
      <c r="QGM70" s="497"/>
      <c r="QGN70" s="497"/>
      <c r="QGO70" s="497"/>
      <c r="QGP70" s="497"/>
      <c r="QGQ70" s="497"/>
      <c r="QGR70" s="497"/>
      <c r="QGS70" s="497"/>
      <c r="QGT70" s="497"/>
      <c r="QGU70" s="497"/>
      <c r="QGV70" s="497"/>
      <c r="QGW70" s="497"/>
      <c r="QGX70" s="497"/>
      <c r="QGY70" s="497"/>
      <c r="QGZ70" s="497"/>
      <c r="QHA70" s="497"/>
      <c r="QHB70" s="497"/>
      <c r="QHC70" s="497"/>
      <c r="QHD70" s="497"/>
      <c r="QHE70" s="497"/>
      <c r="QHF70" s="497"/>
      <c r="QHG70" s="497"/>
      <c r="QHH70" s="497"/>
      <c r="QHI70" s="497"/>
      <c r="QHJ70" s="497"/>
      <c r="QHK70" s="497"/>
      <c r="QHL70" s="497"/>
      <c r="QHM70" s="497"/>
      <c r="QHN70" s="497"/>
      <c r="QHO70" s="497"/>
      <c r="QHP70" s="497"/>
      <c r="QHQ70" s="497"/>
      <c r="QHR70" s="497"/>
      <c r="QHS70" s="497"/>
      <c r="QHT70" s="497"/>
      <c r="QHU70" s="497"/>
      <c r="QHV70" s="497"/>
      <c r="QHW70" s="497"/>
      <c r="QHX70" s="497"/>
      <c r="QHY70" s="497"/>
      <c r="QHZ70" s="497"/>
      <c r="QIA70" s="497"/>
      <c r="QIB70" s="497"/>
      <c r="QIC70" s="497"/>
      <c r="QID70" s="497"/>
      <c r="QIE70" s="497"/>
      <c r="QIF70" s="497"/>
      <c r="QIG70" s="497"/>
      <c r="QIH70" s="497"/>
      <c r="QII70" s="497"/>
      <c r="QIJ70" s="497"/>
      <c r="QIK70" s="497"/>
      <c r="QIL70" s="497"/>
      <c r="QIM70" s="497"/>
      <c r="QIN70" s="497"/>
      <c r="QIO70" s="497"/>
      <c r="QIP70" s="497"/>
      <c r="QIQ70" s="497"/>
      <c r="QIR70" s="497"/>
      <c r="QIS70" s="497"/>
      <c r="QIT70" s="497"/>
      <c r="QIU70" s="497"/>
      <c r="QIV70" s="497"/>
      <c r="QIW70" s="497"/>
      <c r="QIX70" s="497"/>
      <c r="QIY70" s="497"/>
      <c r="QIZ70" s="497"/>
      <c r="QJA70" s="497"/>
      <c r="QJB70" s="497"/>
      <c r="QJC70" s="497"/>
      <c r="QJD70" s="497"/>
      <c r="QJE70" s="497"/>
      <c r="QJF70" s="497"/>
      <c r="QJG70" s="497"/>
      <c r="QJH70" s="497"/>
      <c r="QJI70" s="497"/>
      <c r="QJJ70" s="497"/>
      <c r="QJK70" s="497"/>
      <c r="QJL70" s="497"/>
      <c r="QJM70" s="497"/>
      <c r="QJN70" s="497"/>
      <c r="QJO70" s="497"/>
      <c r="QJP70" s="497"/>
      <c r="QJQ70" s="497"/>
      <c r="QJR70" s="497"/>
      <c r="QJS70" s="497"/>
      <c r="QJT70" s="497"/>
      <c r="QJU70" s="497"/>
      <c r="QJV70" s="497"/>
      <c r="QJW70" s="497"/>
      <c r="QJX70" s="497"/>
      <c r="QJY70" s="497"/>
      <c r="QJZ70" s="497"/>
      <c r="QKA70" s="497"/>
      <c r="QKB70" s="497"/>
      <c r="QKC70" s="497"/>
      <c r="QKD70" s="497"/>
      <c r="QKE70" s="497"/>
      <c r="QKF70" s="497"/>
      <c r="QKG70" s="497"/>
      <c r="QKH70" s="497"/>
      <c r="QKI70" s="497"/>
      <c r="QKJ70" s="497"/>
      <c r="QKK70" s="497"/>
      <c r="QKL70" s="497"/>
      <c r="QKM70" s="497"/>
      <c r="QKN70" s="497"/>
      <c r="QKO70" s="497"/>
      <c r="QKP70" s="497"/>
      <c r="QKQ70" s="497"/>
      <c r="QKR70" s="497"/>
      <c r="QKS70" s="497"/>
      <c r="QKT70" s="497"/>
      <c r="QKU70" s="497"/>
      <c r="QKV70" s="497"/>
      <c r="QKW70" s="497"/>
      <c r="QKX70" s="497"/>
      <c r="QKY70" s="497"/>
      <c r="QKZ70" s="497"/>
      <c r="QLA70" s="497"/>
      <c r="QLB70" s="497"/>
      <c r="QLC70" s="497"/>
      <c r="QLD70" s="497"/>
      <c r="QLE70" s="497"/>
      <c r="QLF70" s="497"/>
      <c r="QLG70" s="497"/>
      <c r="QLH70" s="497"/>
      <c r="QLI70" s="497"/>
      <c r="QLJ70" s="497"/>
      <c r="QLK70" s="497"/>
      <c r="QLL70" s="497"/>
      <c r="QLM70" s="497"/>
      <c r="QLN70" s="497"/>
      <c r="QLO70" s="497"/>
      <c r="QLP70" s="497"/>
      <c r="QLQ70" s="497"/>
      <c r="QLR70" s="497"/>
      <c r="QLS70" s="497"/>
      <c r="QLT70" s="497"/>
      <c r="QLU70" s="497"/>
      <c r="QLV70" s="497"/>
      <c r="QLW70" s="497"/>
      <c r="QLX70" s="497"/>
      <c r="QLY70" s="497"/>
      <c r="QLZ70" s="497"/>
      <c r="QMA70" s="497"/>
      <c r="QMB70" s="497"/>
      <c r="QMC70" s="497"/>
      <c r="QMD70" s="497"/>
      <c r="QME70" s="497"/>
      <c r="QMF70" s="497"/>
      <c r="QMG70" s="497"/>
      <c r="QMH70" s="497"/>
      <c r="QMI70" s="497"/>
      <c r="QMJ70" s="497"/>
      <c r="QMK70" s="497"/>
      <c r="QML70" s="497"/>
      <c r="QMM70" s="497"/>
      <c r="QMN70" s="497"/>
      <c r="QMO70" s="497"/>
      <c r="QMP70" s="497"/>
      <c r="QMQ70" s="497"/>
      <c r="QMR70" s="497"/>
      <c r="QMS70" s="497"/>
      <c r="QMT70" s="497"/>
      <c r="QMU70" s="497"/>
      <c r="QMV70" s="497"/>
      <c r="QMW70" s="497"/>
      <c r="QMX70" s="497"/>
      <c r="QMY70" s="497"/>
      <c r="QMZ70" s="497"/>
      <c r="QNA70" s="497"/>
      <c r="QNB70" s="497"/>
      <c r="QNC70" s="497"/>
      <c r="QND70" s="497"/>
      <c r="QNE70" s="497"/>
      <c r="QNF70" s="497"/>
      <c r="QNG70" s="497"/>
      <c r="QNH70" s="497"/>
      <c r="QNI70" s="497"/>
      <c r="QNJ70" s="497"/>
      <c r="QNK70" s="497"/>
      <c r="QNL70" s="497"/>
      <c r="QNM70" s="497"/>
      <c r="QNN70" s="497"/>
      <c r="QNO70" s="497"/>
      <c r="QNP70" s="497"/>
      <c r="QNQ70" s="497"/>
      <c r="QNR70" s="497"/>
      <c r="QNS70" s="497"/>
      <c r="QNT70" s="497"/>
      <c r="QNU70" s="497"/>
      <c r="QNV70" s="497"/>
      <c r="QNW70" s="497"/>
      <c r="QNX70" s="497"/>
      <c r="QNY70" s="497"/>
      <c r="QNZ70" s="497"/>
      <c r="QOA70" s="497"/>
      <c r="QOB70" s="497"/>
      <c r="QOC70" s="497"/>
      <c r="QOD70" s="497"/>
      <c r="QOE70" s="497"/>
      <c r="QOF70" s="497"/>
      <c r="QOG70" s="497"/>
      <c r="QOH70" s="497"/>
      <c r="QOI70" s="497"/>
      <c r="QOJ70" s="497"/>
      <c r="QOK70" s="497"/>
      <c r="QOL70" s="497"/>
      <c r="QOM70" s="497"/>
      <c r="QON70" s="497"/>
      <c r="QOO70" s="497"/>
      <c r="QOP70" s="497"/>
      <c r="QOQ70" s="497"/>
      <c r="QOR70" s="497"/>
      <c r="QOS70" s="497"/>
      <c r="QOT70" s="497"/>
      <c r="QOU70" s="497"/>
      <c r="QOV70" s="497"/>
      <c r="QOW70" s="497"/>
      <c r="QOX70" s="497"/>
      <c r="QOY70" s="497"/>
      <c r="QOZ70" s="497"/>
      <c r="QPA70" s="497"/>
      <c r="QPB70" s="497"/>
      <c r="QPC70" s="497"/>
      <c r="QPD70" s="497"/>
      <c r="QPE70" s="497"/>
      <c r="QPF70" s="497"/>
      <c r="QPG70" s="497"/>
      <c r="QPH70" s="497"/>
      <c r="QPI70" s="497"/>
      <c r="QPJ70" s="497"/>
      <c r="QPK70" s="497"/>
      <c r="QPL70" s="497"/>
      <c r="QPM70" s="497"/>
      <c r="QPN70" s="497"/>
      <c r="QPO70" s="497"/>
      <c r="QPP70" s="497"/>
      <c r="QPQ70" s="497"/>
      <c r="QPR70" s="497"/>
      <c r="QPS70" s="497"/>
      <c r="QPT70" s="497"/>
      <c r="QPU70" s="497"/>
      <c r="QPV70" s="497"/>
      <c r="QPW70" s="497"/>
      <c r="QPX70" s="497"/>
      <c r="QPY70" s="497"/>
      <c r="QPZ70" s="497"/>
      <c r="QQA70" s="497"/>
      <c r="QQB70" s="497"/>
      <c r="QQC70" s="497"/>
      <c r="QQD70" s="497"/>
      <c r="QQE70" s="497"/>
      <c r="QQF70" s="497"/>
      <c r="QQG70" s="497"/>
      <c r="QQH70" s="497"/>
      <c r="QQI70" s="497"/>
      <c r="QQJ70" s="497"/>
      <c r="QQK70" s="497"/>
      <c r="QQL70" s="497"/>
      <c r="QQM70" s="497"/>
      <c r="QQN70" s="497"/>
      <c r="QQO70" s="497"/>
      <c r="QQP70" s="497"/>
      <c r="QQQ70" s="497"/>
      <c r="QQR70" s="497"/>
      <c r="QQS70" s="497"/>
      <c r="QQT70" s="497"/>
      <c r="QQU70" s="497"/>
      <c r="QQV70" s="497"/>
      <c r="QQW70" s="497"/>
      <c r="QQX70" s="497"/>
      <c r="QQY70" s="497"/>
      <c r="QQZ70" s="497"/>
      <c r="QRA70" s="497"/>
      <c r="QRB70" s="497"/>
      <c r="QRC70" s="497"/>
      <c r="QRD70" s="497"/>
      <c r="QRE70" s="497"/>
      <c r="QRF70" s="497"/>
      <c r="QRG70" s="497"/>
      <c r="QRH70" s="497"/>
      <c r="QRI70" s="497"/>
      <c r="QRJ70" s="497"/>
      <c r="QRK70" s="497"/>
      <c r="QRL70" s="497"/>
      <c r="QRM70" s="497"/>
      <c r="QRN70" s="497"/>
      <c r="QRO70" s="497"/>
      <c r="QRP70" s="497"/>
      <c r="QRQ70" s="497"/>
      <c r="QRR70" s="497"/>
      <c r="QRS70" s="497"/>
      <c r="QRT70" s="497"/>
      <c r="QRU70" s="497"/>
      <c r="QRV70" s="497"/>
      <c r="QRW70" s="497"/>
      <c r="QRX70" s="497"/>
      <c r="QRY70" s="497"/>
      <c r="QRZ70" s="497"/>
      <c r="QSA70" s="497"/>
      <c r="QSB70" s="497"/>
      <c r="QSC70" s="497"/>
      <c r="QSD70" s="497"/>
      <c r="QSE70" s="497"/>
      <c r="QSF70" s="497"/>
      <c r="QSG70" s="497"/>
      <c r="QSH70" s="497"/>
      <c r="QSI70" s="497"/>
      <c r="QSJ70" s="497"/>
      <c r="QSK70" s="497"/>
      <c r="QSL70" s="497"/>
      <c r="QSM70" s="497"/>
      <c r="QSN70" s="497"/>
      <c r="QSO70" s="497"/>
      <c r="QSP70" s="497"/>
      <c r="QSQ70" s="497"/>
      <c r="QSR70" s="497"/>
      <c r="QSS70" s="497"/>
      <c r="QST70" s="497"/>
      <c r="QSU70" s="497"/>
      <c r="QSV70" s="497"/>
      <c r="QSW70" s="497"/>
      <c r="QSX70" s="497"/>
      <c r="QSY70" s="497"/>
      <c r="QSZ70" s="497"/>
      <c r="QTA70" s="497"/>
      <c r="QTB70" s="497"/>
      <c r="QTC70" s="497"/>
      <c r="QTD70" s="497"/>
      <c r="QTE70" s="497"/>
      <c r="QTF70" s="497"/>
      <c r="QTG70" s="497"/>
      <c r="QTH70" s="497"/>
      <c r="QTI70" s="497"/>
      <c r="QTJ70" s="497"/>
      <c r="QTK70" s="497"/>
      <c r="QTL70" s="497"/>
      <c r="QTM70" s="497"/>
      <c r="QTN70" s="497"/>
      <c r="QTO70" s="497"/>
      <c r="QTP70" s="497"/>
      <c r="QTQ70" s="497"/>
      <c r="QTR70" s="497"/>
      <c r="QTS70" s="497"/>
      <c r="QTT70" s="497"/>
      <c r="QTU70" s="497"/>
      <c r="QTV70" s="497"/>
      <c r="QTW70" s="497"/>
      <c r="QTX70" s="497"/>
      <c r="QTY70" s="497"/>
      <c r="QTZ70" s="497"/>
      <c r="QUA70" s="497"/>
      <c r="QUB70" s="497"/>
      <c r="QUC70" s="497"/>
      <c r="QUD70" s="497"/>
      <c r="QUE70" s="497"/>
      <c r="QUF70" s="497"/>
      <c r="QUG70" s="497"/>
      <c r="QUH70" s="497"/>
      <c r="QUI70" s="497"/>
      <c r="QUJ70" s="497"/>
      <c r="QUK70" s="497"/>
      <c r="QUL70" s="497"/>
      <c r="QUM70" s="497"/>
      <c r="QUN70" s="497"/>
      <c r="QUO70" s="497"/>
      <c r="QUP70" s="497"/>
      <c r="QUQ70" s="497"/>
      <c r="QUR70" s="497"/>
      <c r="QUS70" s="497"/>
      <c r="QUT70" s="497"/>
      <c r="QUU70" s="497"/>
      <c r="QUV70" s="497"/>
      <c r="QUW70" s="497"/>
      <c r="QUX70" s="497"/>
      <c r="QUY70" s="497"/>
      <c r="QUZ70" s="497"/>
      <c r="QVA70" s="497"/>
      <c r="QVB70" s="497"/>
      <c r="QVC70" s="497"/>
      <c r="QVD70" s="497"/>
      <c r="QVE70" s="497"/>
      <c r="QVF70" s="497"/>
      <c r="QVG70" s="497"/>
      <c r="QVH70" s="497"/>
      <c r="QVI70" s="497"/>
      <c r="QVJ70" s="497"/>
      <c r="QVK70" s="497"/>
      <c r="QVL70" s="497"/>
      <c r="QVM70" s="497"/>
      <c r="QVN70" s="497"/>
      <c r="QVO70" s="497"/>
      <c r="QVP70" s="497"/>
      <c r="QVQ70" s="497"/>
      <c r="QVR70" s="497"/>
      <c r="QVS70" s="497"/>
      <c r="QVT70" s="497"/>
      <c r="QVU70" s="497"/>
      <c r="QVV70" s="497"/>
      <c r="QVW70" s="497"/>
      <c r="QVX70" s="497"/>
      <c r="QVY70" s="497"/>
      <c r="QVZ70" s="497"/>
      <c r="QWA70" s="497"/>
      <c r="QWB70" s="497"/>
      <c r="QWC70" s="497"/>
      <c r="QWD70" s="497"/>
      <c r="QWE70" s="497"/>
      <c r="QWF70" s="497"/>
      <c r="QWG70" s="497"/>
      <c r="QWH70" s="497"/>
      <c r="QWI70" s="497"/>
      <c r="QWJ70" s="497"/>
      <c r="QWK70" s="497"/>
      <c r="QWL70" s="497"/>
      <c r="QWM70" s="497"/>
      <c r="QWN70" s="497"/>
      <c r="QWO70" s="497"/>
      <c r="QWP70" s="497"/>
      <c r="QWQ70" s="497"/>
      <c r="QWR70" s="497"/>
      <c r="QWS70" s="497"/>
      <c r="QWT70" s="497"/>
      <c r="QWU70" s="497"/>
      <c r="QWV70" s="497"/>
      <c r="QWW70" s="497"/>
      <c r="QWX70" s="497"/>
      <c r="QWY70" s="497"/>
      <c r="QWZ70" s="497"/>
      <c r="QXA70" s="497"/>
      <c r="QXB70" s="497"/>
      <c r="QXC70" s="497"/>
      <c r="QXD70" s="497"/>
      <c r="QXE70" s="497"/>
      <c r="QXF70" s="497"/>
      <c r="QXG70" s="497"/>
      <c r="QXH70" s="497"/>
      <c r="QXI70" s="497"/>
      <c r="QXJ70" s="497"/>
      <c r="QXK70" s="497"/>
      <c r="QXL70" s="497"/>
      <c r="QXM70" s="497"/>
      <c r="QXN70" s="497"/>
      <c r="QXO70" s="497"/>
      <c r="QXP70" s="497"/>
      <c r="QXQ70" s="497"/>
      <c r="QXR70" s="497"/>
      <c r="QXS70" s="497"/>
      <c r="QXT70" s="497"/>
      <c r="QXU70" s="497"/>
      <c r="QXV70" s="497"/>
      <c r="QXW70" s="497"/>
      <c r="QXX70" s="497"/>
      <c r="QXY70" s="497"/>
      <c r="QXZ70" s="497"/>
      <c r="QYA70" s="497"/>
      <c r="QYB70" s="497"/>
      <c r="QYC70" s="497"/>
      <c r="QYD70" s="497"/>
      <c r="QYE70" s="497"/>
      <c r="QYF70" s="497"/>
      <c r="QYG70" s="497"/>
      <c r="QYH70" s="497"/>
      <c r="QYI70" s="497"/>
      <c r="QYJ70" s="497"/>
      <c r="QYK70" s="497"/>
      <c r="QYL70" s="497"/>
      <c r="QYM70" s="497"/>
      <c r="QYN70" s="497"/>
      <c r="QYO70" s="497"/>
      <c r="QYP70" s="497"/>
      <c r="QYQ70" s="497"/>
      <c r="QYR70" s="497"/>
      <c r="QYS70" s="497"/>
      <c r="QYT70" s="497"/>
      <c r="QYU70" s="497"/>
      <c r="QYV70" s="497"/>
      <c r="QYW70" s="497"/>
      <c r="QYX70" s="497"/>
      <c r="QYY70" s="497"/>
      <c r="QYZ70" s="497"/>
      <c r="QZA70" s="497"/>
      <c r="QZB70" s="497"/>
      <c r="QZC70" s="497"/>
      <c r="QZD70" s="497"/>
      <c r="QZE70" s="497"/>
      <c r="QZF70" s="497"/>
      <c r="QZG70" s="497"/>
      <c r="QZH70" s="497"/>
      <c r="QZI70" s="497"/>
      <c r="QZJ70" s="497"/>
      <c r="QZK70" s="497"/>
      <c r="QZL70" s="497"/>
      <c r="QZM70" s="497"/>
      <c r="QZN70" s="497"/>
      <c r="QZO70" s="497"/>
      <c r="QZP70" s="497"/>
      <c r="QZQ70" s="497"/>
      <c r="QZR70" s="497"/>
      <c r="QZS70" s="497"/>
      <c r="QZT70" s="497"/>
      <c r="QZU70" s="497"/>
      <c r="QZV70" s="497"/>
      <c r="QZW70" s="497"/>
      <c r="QZX70" s="497"/>
      <c r="QZY70" s="497"/>
      <c r="QZZ70" s="497"/>
      <c r="RAA70" s="497"/>
      <c r="RAB70" s="497"/>
      <c r="RAC70" s="497"/>
      <c r="RAD70" s="497"/>
      <c r="RAE70" s="497"/>
      <c r="RAF70" s="497"/>
      <c r="RAG70" s="497"/>
      <c r="RAH70" s="497"/>
      <c r="RAI70" s="497"/>
      <c r="RAJ70" s="497"/>
      <c r="RAK70" s="497"/>
      <c r="RAL70" s="497"/>
      <c r="RAM70" s="497"/>
      <c r="RAN70" s="497"/>
      <c r="RAO70" s="497"/>
      <c r="RAP70" s="497"/>
      <c r="RAQ70" s="497"/>
      <c r="RAR70" s="497"/>
      <c r="RAS70" s="497"/>
      <c r="RAT70" s="497"/>
      <c r="RAU70" s="497"/>
      <c r="RAV70" s="497"/>
      <c r="RAW70" s="497"/>
      <c r="RAX70" s="497"/>
      <c r="RAY70" s="497"/>
      <c r="RAZ70" s="497"/>
      <c r="RBA70" s="497"/>
      <c r="RBB70" s="497"/>
      <c r="RBC70" s="497"/>
      <c r="RBD70" s="497"/>
      <c r="RBE70" s="497"/>
      <c r="RBF70" s="497"/>
      <c r="RBG70" s="497"/>
      <c r="RBH70" s="497"/>
      <c r="RBI70" s="497"/>
      <c r="RBJ70" s="497"/>
      <c r="RBK70" s="497"/>
      <c r="RBL70" s="497"/>
      <c r="RBM70" s="497"/>
      <c r="RBN70" s="497"/>
      <c r="RBO70" s="497"/>
      <c r="RBP70" s="497"/>
      <c r="RBQ70" s="497"/>
      <c r="RBR70" s="497"/>
      <c r="RBS70" s="497"/>
      <c r="RBT70" s="497"/>
      <c r="RBU70" s="497"/>
      <c r="RBV70" s="497"/>
      <c r="RBW70" s="497"/>
      <c r="RBX70" s="497"/>
      <c r="RBY70" s="497"/>
      <c r="RBZ70" s="497"/>
      <c r="RCA70" s="497"/>
      <c r="RCB70" s="497"/>
      <c r="RCC70" s="497"/>
      <c r="RCD70" s="497"/>
      <c r="RCE70" s="497"/>
      <c r="RCF70" s="497"/>
      <c r="RCG70" s="497"/>
      <c r="RCH70" s="497"/>
      <c r="RCI70" s="497"/>
      <c r="RCJ70" s="497"/>
      <c r="RCK70" s="497"/>
      <c r="RCL70" s="497"/>
      <c r="RCM70" s="497"/>
      <c r="RCN70" s="497"/>
      <c r="RCO70" s="497"/>
      <c r="RCP70" s="497"/>
      <c r="RCQ70" s="497"/>
      <c r="RCR70" s="497"/>
      <c r="RCS70" s="497"/>
      <c r="RCT70" s="497"/>
      <c r="RCU70" s="497"/>
      <c r="RCV70" s="497"/>
      <c r="RCW70" s="497"/>
      <c r="RCX70" s="497"/>
      <c r="RCY70" s="497"/>
      <c r="RCZ70" s="497"/>
      <c r="RDA70" s="497"/>
      <c r="RDB70" s="497"/>
      <c r="RDC70" s="497"/>
      <c r="RDD70" s="497"/>
      <c r="RDE70" s="497"/>
      <c r="RDF70" s="497"/>
      <c r="RDG70" s="497"/>
      <c r="RDH70" s="497"/>
      <c r="RDI70" s="497"/>
      <c r="RDJ70" s="497"/>
      <c r="RDK70" s="497"/>
      <c r="RDL70" s="497"/>
      <c r="RDM70" s="497"/>
      <c r="RDN70" s="497"/>
      <c r="RDO70" s="497"/>
      <c r="RDP70" s="497"/>
      <c r="RDQ70" s="497"/>
      <c r="RDR70" s="497"/>
      <c r="RDS70" s="497"/>
      <c r="RDT70" s="497"/>
      <c r="RDU70" s="497"/>
      <c r="RDV70" s="497"/>
      <c r="RDW70" s="497"/>
      <c r="RDX70" s="497"/>
      <c r="RDY70" s="497"/>
      <c r="RDZ70" s="497"/>
      <c r="REA70" s="497"/>
      <c r="REB70" s="497"/>
      <c r="REC70" s="497"/>
      <c r="RED70" s="497"/>
      <c r="REE70" s="497"/>
      <c r="REF70" s="497"/>
      <c r="REG70" s="497"/>
      <c r="REH70" s="497"/>
      <c r="REI70" s="497"/>
      <c r="REJ70" s="497"/>
      <c r="REK70" s="497"/>
      <c r="REL70" s="497"/>
      <c r="REM70" s="497"/>
      <c r="REN70" s="497"/>
      <c r="REO70" s="497"/>
      <c r="REP70" s="497"/>
      <c r="REQ70" s="497"/>
      <c r="RER70" s="497"/>
      <c r="RES70" s="497"/>
      <c r="RET70" s="497"/>
      <c r="REU70" s="497"/>
      <c r="REV70" s="497"/>
      <c r="REW70" s="497"/>
      <c r="REX70" s="497"/>
      <c r="REY70" s="497"/>
      <c r="REZ70" s="497"/>
      <c r="RFA70" s="497"/>
      <c r="RFB70" s="497"/>
      <c r="RFC70" s="497"/>
      <c r="RFD70" s="497"/>
      <c r="RFE70" s="497"/>
      <c r="RFF70" s="497"/>
      <c r="RFG70" s="497"/>
      <c r="RFH70" s="497"/>
      <c r="RFI70" s="497"/>
      <c r="RFJ70" s="497"/>
      <c r="RFK70" s="497"/>
      <c r="RFL70" s="497"/>
      <c r="RFM70" s="497"/>
      <c r="RFN70" s="497"/>
      <c r="RFO70" s="497"/>
      <c r="RFP70" s="497"/>
      <c r="RFQ70" s="497"/>
      <c r="RFR70" s="497"/>
      <c r="RFS70" s="497"/>
      <c r="RFT70" s="497"/>
      <c r="RFU70" s="497"/>
      <c r="RFV70" s="497"/>
      <c r="RFW70" s="497"/>
      <c r="RFX70" s="497"/>
      <c r="RFY70" s="497"/>
      <c r="RFZ70" s="497"/>
      <c r="RGA70" s="497"/>
      <c r="RGB70" s="497"/>
      <c r="RGC70" s="497"/>
      <c r="RGD70" s="497"/>
      <c r="RGE70" s="497"/>
      <c r="RGF70" s="497"/>
      <c r="RGG70" s="497"/>
      <c r="RGH70" s="497"/>
      <c r="RGI70" s="497"/>
      <c r="RGJ70" s="497"/>
      <c r="RGK70" s="497"/>
      <c r="RGL70" s="497"/>
      <c r="RGM70" s="497"/>
      <c r="RGN70" s="497"/>
      <c r="RGO70" s="497"/>
      <c r="RGP70" s="497"/>
      <c r="RGQ70" s="497"/>
      <c r="RGR70" s="497"/>
      <c r="RGS70" s="497"/>
      <c r="RGT70" s="497"/>
      <c r="RGU70" s="497"/>
      <c r="RGV70" s="497"/>
      <c r="RGW70" s="497"/>
      <c r="RGX70" s="497"/>
      <c r="RGY70" s="497"/>
      <c r="RGZ70" s="497"/>
      <c r="RHA70" s="497"/>
      <c r="RHB70" s="497"/>
      <c r="RHC70" s="497"/>
      <c r="RHD70" s="497"/>
      <c r="RHE70" s="497"/>
      <c r="RHF70" s="497"/>
      <c r="RHG70" s="497"/>
      <c r="RHH70" s="497"/>
      <c r="RHI70" s="497"/>
      <c r="RHJ70" s="497"/>
      <c r="RHK70" s="497"/>
      <c r="RHL70" s="497"/>
      <c r="RHM70" s="497"/>
      <c r="RHN70" s="497"/>
      <c r="RHO70" s="497"/>
      <c r="RHP70" s="497"/>
      <c r="RHQ70" s="497"/>
      <c r="RHR70" s="497"/>
      <c r="RHS70" s="497"/>
      <c r="RHT70" s="497"/>
      <c r="RHU70" s="497"/>
      <c r="RHV70" s="497"/>
      <c r="RHW70" s="497"/>
      <c r="RHX70" s="497"/>
      <c r="RHY70" s="497"/>
      <c r="RHZ70" s="497"/>
      <c r="RIA70" s="497"/>
      <c r="RIB70" s="497"/>
      <c r="RIC70" s="497"/>
      <c r="RID70" s="497"/>
      <c r="RIE70" s="497"/>
      <c r="RIF70" s="497"/>
      <c r="RIG70" s="497"/>
      <c r="RIH70" s="497"/>
      <c r="RII70" s="497"/>
      <c r="RIJ70" s="497"/>
      <c r="RIK70" s="497"/>
      <c r="RIL70" s="497"/>
      <c r="RIM70" s="497"/>
      <c r="RIN70" s="497"/>
      <c r="RIO70" s="497"/>
      <c r="RIP70" s="497"/>
      <c r="RIQ70" s="497"/>
      <c r="RIR70" s="497"/>
      <c r="RIS70" s="497"/>
      <c r="RIT70" s="497"/>
      <c r="RIU70" s="497"/>
      <c r="RIV70" s="497"/>
      <c r="RIW70" s="497"/>
      <c r="RIX70" s="497"/>
      <c r="RIY70" s="497"/>
      <c r="RIZ70" s="497"/>
      <c r="RJA70" s="497"/>
      <c r="RJB70" s="497"/>
      <c r="RJC70" s="497"/>
      <c r="RJD70" s="497"/>
      <c r="RJE70" s="497"/>
      <c r="RJF70" s="497"/>
      <c r="RJG70" s="497"/>
      <c r="RJH70" s="497"/>
      <c r="RJI70" s="497"/>
      <c r="RJJ70" s="497"/>
      <c r="RJK70" s="497"/>
      <c r="RJL70" s="497"/>
      <c r="RJM70" s="497"/>
      <c r="RJN70" s="497"/>
      <c r="RJO70" s="497"/>
      <c r="RJP70" s="497"/>
      <c r="RJQ70" s="497"/>
      <c r="RJR70" s="497"/>
      <c r="RJS70" s="497"/>
      <c r="RJT70" s="497"/>
      <c r="RJU70" s="497"/>
      <c r="RJV70" s="497"/>
      <c r="RJW70" s="497"/>
      <c r="RJX70" s="497"/>
      <c r="RJY70" s="497"/>
      <c r="RJZ70" s="497"/>
      <c r="RKA70" s="497"/>
      <c r="RKB70" s="497"/>
      <c r="RKC70" s="497"/>
      <c r="RKD70" s="497"/>
      <c r="RKE70" s="497"/>
      <c r="RKF70" s="497"/>
      <c r="RKG70" s="497"/>
      <c r="RKH70" s="497"/>
      <c r="RKI70" s="497"/>
      <c r="RKJ70" s="497"/>
      <c r="RKK70" s="497"/>
      <c r="RKL70" s="497"/>
      <c r="RKM70" s="497"/>
      <c r="RKN70" s="497"/>
      <c r="RKO70" s="497"/>
      <c r="RKP70" s="497"/>
      <c r="RKQ70" s="497"/>
      <c r="RKR70" s="497"/>
      <c r="RKS70" s="497"/>
      <c r="RKT70" s="497"/>
      <c r="RKU70" s="497"/>
      <c r="RKV70" s="497"/>
      <c r="RKW70" s="497"/>
      <c r="RKX70" s="497"/>
      <c r="RKY70" s="497"/>
      <c r="RKZ70" s="497"/>
      <c r="RLA70" s="497"/>
      <c r="RLB70" s="497"/>
      <c r="RLC70" s="497"/>
      <c r="RLD70" s="497"/>
      <c r="RLE70" s="497"/>
      <c r="RLF70" s="497"/>
      <c r="RLG70" s="497"/>
      <c r="RLH70" s="497"/>
      <c r="RLI70" s="497"/>
      <c r="RLJ70" s="497"/>
      <c r="RLK70" s="497"/>
      <c r="RLL70" s="497"/>
      <c r="RLM70" s="497"/>
      <c r="RLN70" s="497"/>
      <c r="RLO70" s="497"/>
      <c r="RLP70" s="497"/>
      <c r="RLQ70" s="497"/>
      <c r="RLR70" s="497"/>
      <c r="RLS70" s="497"/>
      <c r="RLT70" s="497"/>
      <c r="RLU70" s="497"/>
      <c r="RLV70" s="497"/>
      <c r="RLW70" s="497"/>
      <c r="RLX70" s="497"/>
      <c r="RLY70" s="497"/>
      <c r="RLZ70" s="497"/>
      <c r="RMA70" s="497"/>
      <c r="RMB70" s="497"/>
      <c r="RMC70" s="497"/>
      <c r="RMD70" s="497"/>
      <c r="RME70" s="497"/>
      <c r="RMF70" s="497"/>
      <c r="RMG70" s="497"/>
      <c r="RMH70" s="497"/>
      <c r="RMI70" s="497"/>
      <c r="RMJ70" s="497"/>
      <c r="RMK70" s="497"/>
      <c r="RML70" s="497"/>
      <c r="RMM70" s="497"/>
      <c r="RMN70" s="497"/>
      <c r="RMO70" s="497"/>
      <c r="RMP70" s="497"/>
      <c r="RMQ70" s="497"/>
      <c r="RMR70" s="497"/>
      <c r="RMS70" s="497"/>
      <c r="RMT70" s="497"/>
      <c r="RMU70" s="497"/>
      <c r="RMV70" s="497"/>
      <c r="RMW70" s="497"/>
      <c r="RMX70" s="497"/>
      <c r="RMY70" s="497"/>
      <c r="RMZ70" s="497"/>
      <c r="RNA70" s="497"/>
      <c r="RNB70" s="497"/>
      <c r="RNC70" s="497"/>
      <c r="RND70" s="497"/>
      <c r="RNE70" s="497"/>
      <c r="RNF70" s="497"/>
      <c r="RNG70" s="497"/>
      <c r="RNH70" s="497"/>
      <c r="RNI70" s="497"/>
      <c r="RNJ70" s="497"/>
      <c r="RNK70" s="497"/>
      <c r="RNL70" s="497"/>
      <c r="RNM70" s="497"/>
      <c r="RNN70" s="497"/>
      <c r="RNO70" s="497"/>
      <c r="RNP70" s="497"/>
      <c r="RNQ70" s="497"/>
      <c r="RNR70" s="497"/>
      <c r="RNS70" s="497"/>
      <c r="RNT70" s="497"/>
      <c r="RNU70" s="497"/>
      <c r="RNV70" s="497"/>
      <c r="RNW70" s="497"/>
      <c r="RNX70" s="497"/>
      <c r="RNY70" s="497"/>
      <c r="RNZ70" s="497"/>
      <c r="ROA70" s="497"/>
      <c r="ROB70" s="497"/>
      <c r="ROC70" s="497"/>
      <c r="ROD70" s="497"/>
      <c r="ROE70" s="497"/>
      <c r="ROF70" s="497"/>
      <c r="ROG70" s="497"/>
      <c r="ROH70" s="497"/>
      <c r="ROI70" s="497"/>
      <c r="ROJ70" s="497"/>
      <c r="ROK70" s="497"/>
      <c r="ROL70" s="497"/>
      <c r="ROM70" s="497"/>
      <c r="RON70" s="497"/>
      <c r="ROO70" s="497"/>
      <c r="ROP70" s="497"/>
      <c r="ROQ70" s="497"/>
      <c r="ROR70" s="497"/>
      <c r="ROS70" s="497"/>
      <c r="ROT70" s="497"/>
      <c r="ROU70" s="497"/>
      <c r="ROV70" s="497"/>
      <c r="ROW70" s="497"/>
      <c r="ROX70" s="497"/>
      <c r="ROY70" s="497"/>
      <c r="ROZ70" s="497"/>
      <c r="RPA70" s="497"/>
      <c r="RPB70" s="497"/>
      <c r="RPC70" s="497"/>
      <c r="RPD70" s="497"/>
      <c r="RPE70" s="497"/>
      <c r="RPF70" s="497"/>
      <c r="RPG70" s="497"/>
      <c r="RPH70" s="497"/>
      <c r="RPI70" s="497"/>
      <c r="RPJ70" s="497"/>
      <c r="RPK70" s="497"/>
      <c r="RPL70" s="497"/>
      <c r="RPM70" s="497"/>
      <c r="RPN70" s="497"/>
      <c r="RPO70" s="497"/>
      <c r="RPP70" s="497"/>
      <c r="RPQ70" s="497"/>
      <c r="RPR70" s="497"/>
      <c r="RPS70" s="497"/>
      <c r="RPT70" s="497"/>
      <c r="RPU70" s="497"/>
      <c r="RPV70" s="497"/>
      <c r="RPW70" s="497"/>
      <c r="RPX70" s="497"/>
      <c r="RPY70" s="497"/>
      <c r="RPZ70" s="497"/>
      <c r="RQA70" s="497"/>
      <c r="RQB70" s="497"/>
      <c r="RQC70" s="497"/>
      <c r="RQD70" s="497"/>
      <c r="RQE70" s="497"/>
      <c r="RQF70" s="497"/>
      <c r="RQG70" s="497"/>
      <c r="RQH70" s="497"/>
      <c r="RQI70" s="497"/>
      <c r="RQJ70" s="497"/>
      <c r="RQK70" s="497"/>
      <c r="RQL70" s="497"/>
      <c r="RQM70" s="497"/>
      <c r="RQN70" s="497"/>
      <c r="RQO70" s="497"/>
      <c r="RQP70" s="497"/>
      <c r="RQQ70" s="497"/>
      <c r="RQR70" s="497"/>
      <c r="RQS70" s="497"/>
      <c r="RQT70" s="497"/>
      <c r="RQU70" s="497"/>
      <c r="RQV70" s="497"/>
      <c r="RQW70" s="497"/>
      <c r="RQX70" s="497"/>
      <c r="RQY70" s="497"/>
      <c r="RQZ70" s="497"/>
      <c r="RRA70" s="497"/>
      <c r="RRB70" s="497"/>
      <c r="RRC70" s="497"/>
      <c r="RRD70" s="497"/>
      <c r="RRE70" s="497"/>
      <c r="RRF70" s="497"/>
      <c r="RRG70" s="497"/>
      <c r="RRH70" s="497"/>
      <c r="RRI70" s="497"/>
      <c r="RRJ70" s="497"/>
      <c r="RRK70" s="497"/>
      <c r="RRL70" s="497"/>
      <c r="RRM70" s="497"/>
      <c r="RRN70" s="497"/>
      <c r="RRO70" s="497"/>
      <c r="RRP70" s="497"/>
      <c r="RRQ70" s="497"/>
      <c r="RRR70" s="497"/>
      <c r="RRS70" s="497"/>
      <c r="RRT70" s="497"/>
      <c r="RRU70" s="497"/>
      <c r="RRV70" s="497"/>
      <c r="RRW70" s="497"/>
      <c r="RRX70" s="497"/>
      <c r="RRY70" s="497"/>
      <c r="RRZ70" s="497"/>
      <c r="RSA70" s="497"/>
      <c r="RSB70" s="497"/>
      <c r="RSC70" s="497"/>
      <c r="RSD70" s="497"/>
      <c r="RSE70" s="497"/>
      <c r="RSF70" s="497"/>
      <c r="RSG70" s="497"/>
      <c r="RSH70" s="497"/>
      <c r="RSI70" s="497"/>
      <c r="RSJ70" s="497"/>
      <c r="RSK70" s="497"/>
      <c r="RSL70" s="497"/>
      <c r="RSM70" s="497"/>
      <c r="RSN70" s="497"/>
      <c r="RSO70" s="497"/>
      <c r="RSP70" s="497"/>
      <c r="RSQ70" s="497"/>
      <c r="RSR70" s="497"/>
      <c r="RSS70" s="497"/>
      <c r="RST70" s="497"/>
      <c r="RSU70" s="497"/>
      <c r="RSV70" s="497"/>
      <c r="RSW70" s="497"/>
      <c r="RSX70" s="497"/>
      <c r="RSY70" s="497"/>
      <c r="RSZ70" s="497"/>
      <c r="RTA70" s="497"/>
      <c r="RTB70" s="497"/>
      <c r="RTC70" s="497"/>
      <c r="RTD70" s="497"/>
      <c r="RTE70" s="497"/>
      <c r="RTF70" s="497"/>
      <c r="RTG70" s="497"/>
      <c r="RTH70" s="497"/>
      <c r="RTI70" s="497"/>
      <c r="RTJ70" s="497"/>
      <c r="RTK70" s="497"/>
      <c r="RTL70" s="497"/>
      <c r="RTM70" s="497"/>
      <c r="RTN70" s="497"/>
      <c r="RTO70" s="497"/>
      <c r="RTP70" s="497"/>
      <c r="RTQ70" s="497"/>
      <c r="RTR70" s="497"/>
      <c r="RTS70" s="497"/>
      <c r="RTT70" s="497"/>
      <c r="RTU70" s="497"/>
      <c r="RTV70" s="497"/>
      <c r="RTW70" s="497"/>
      <c r="RTX70" s="497"/>
      <c r="RTY70" s="497"/>
      <c r="RTZ70" s="497"/>
      <c r="RUA70" s="497"/>
      <c r="RUB70" s="497"/>
      <c r="RUC70" s="497"/>
      <c r="RUD70" s="497"/>
      <c r="RUE70" s="497"/>
      <c r="RUF70" s="497"/>
      <c r="RUG70" s="497"/>
      <c r="RUH70" s="497"/>
      <c r="RUI70" s="497"/>
      <c r="RUJ70" s="497"/>
      <c r="RUK70" s="497"/>
      <c r="RUL70" s="497"/>
      <c r="RUM70" s="497"/>
      <c r="RUN70" s="497"/>
      <c r="RUO70" s="497"/>
      <c r="RUP70" s="497"/>
      <c r="RUQ70" s="497"/>
      <c r="RUR70" s="497"/>
      <c r="RUS70" s="497"/>
      <c r="RUT70" s="497"/>
      <c r="RUU70" s="497"/>
      <c r="RUV70" s="497"/>
      <c r="RUW70" s="497"/>
      <c r="RUX70" s="497"/>
      <c r="RUY70" s="497"/>
      <c r="RUZ70" s="497"/>
      <c r="RVA70" s="497"/>
      <c r="RVB70" s="497"/>
      <c r="RVC70" s="497"/>
      <c r="RVD70" s="497"/>
      <c r="RVE70" s="497"/>
      <c r="RVF70" s="497"/>
      <c r="RVG70" s="497"/>
      <c r="RVH70" s="497"/>
      <c r="RVI70" s="497"/>
      <c r="RVJ70" s="497"/>
      <c r="RVK70" s="497"/>
      <c r="RVL70" s="497"/>
      <c r="RVM70" s="497"/>
      <c r="RVN70" s="497"/>
      <c r="RVO70" s="497"/>
      <c r="RVP70" s="497"/>
      <c r="RVQ70" s="497"/>
      <c r="RVR70" s="497"/>
      <c r="RVS70" s="497"/>
      <c r="RVT70" s="497"/>
      <c r="RVU70" s="497"/>
      <c r="RVV70" s="497"/>
      <c r="RVW70" s="497"/>
      <c r="RVX70" s="497"/>
      <c r="RVY70" s="497"/>
      <c r="RVZ70" s="497"/>
      <c r="RWA70" s="497"/>
      <c r="RWB70" s="497"/>
      <c r="RWC70" s="497"/>
      <c r="RWD70" s="497"/>
      <c r="RWE70" s="497"/>
      <c r="RWF70" s="497"/>
      <c r="RWG70" s="497"/>
      <c r="RWH70" s="497"/>
      <c r="RWI70" s="497"/>
      <c r="RWJ70" s="497"/>
      <c r="RWK70" s="497"/>
      <c r="RWL70" s="497"/>
      <c r="RWM70" s="497"/>
      <c r="RWN70" s="497"/>
      <c r="RWO70" s="497"/>
      <c r="RWP70" s="497"/>
      <c r="RWQ70" s="497"/>
      <c r="RWR70" s="497"/>
      <c r="RWS70" s="497"/>
      <c r="RWT70" s="497"/>
      <c r="RWU70" s="497"/>
      <c r="RWV70" s="497"/>
      <c r="RWW70" s="497"/>
      <c r="RWX70" s="497"/>
      <c r="RWY70" s="497"/>
      <c r="RWZ70" s="497"/>
      <c r="RXA70" s="497"/>
      <c r="RXB70" s="497"/>
      <c r="RXC70" s="497"/>
      <c r="RXD70" s="497"/>
      <c r="RXE70" s="497"/>
      <c r="RXF70" s="497"/>
      <c r="RXG70" s="497"/>
      <c r="RXH70" s="497"/>
      <c r="RXI70" s="497"/>
      <c r="RXJ70" s="497"/>
      <c r="RXK70" s="497"/>
      <c r="RXL70" s="497"/>
      <c r="RXM70" s="497"/>
      <c r="RXN70" s="497"/>
      <c r="RXO70" s="497"/>
      <c r="RXP70" s="497"/>
      <c r="RXQ70" s="497"/>
      <c r="RXR70" s="497"/>
      <c r="RXS70" s="497"/>
      <c r="RXT70" s="497"/>
      <c r="RXU70" s="497"/>
      <c r="RXV70" s="497"/>
      <c r="RXW70" s="497"/>
      <c r="RXX70" s="497"/>
      <c r="RXY70" s="497"/>
      <c r="RXZ70" s="497"/>
      <c r="RYA70" s="497"/>
      <c r="RYB70" s="497"/>
      <c r="RYC70" s="497"/>
      <c r="RYD70" s="497"/>
      <c r="RYE70" s="497"/>
      <c r="RYF70" s="497"/>
      <c r="RYG70" s="497"/>
      <c r="RYH70" s="497"/>
      <c r="RYI70" s="497"/>
      <c r="RYJ70" s="497"/>
      <c r="RYK70" s="497"/>
      <c r="RYL70" s="497"/>
      <c r="RYM70" s="497"/>
      <c r="RYN70" s="497"/>
      <c r="RYO70" s="497"/>
      <c r="RYP70" s="497"/>
      <c r="RYQ70" s="497"/>
      <c r="RYR70" s="497"/>
      <c r="RYS70" s="497"/>
      <c r="RYT70" s="497"/>
      <c r="RYU70" s="497"/>
      <c r="RYV70" s="497"/>
      <c r="RYW70" s="497"/>
      <c r="RYX70" s="497"/>
      <c r="RYY70" s="497"/>
      <c r="RYZ70" s="497"/>
      <c r="RZA70" s="497"/>
      <c r="RZB70" s="497"/>
      <c r="RZC70" s="497"/>
      <c r="RZD70" s="497"/>
      <c r="RZE70" s="497"/>
      <c r="RZF70" s="497"/>
      <c r="RZG70" s="497"/>
      <c r="RZH70" s="497"/>
      <c r="RZI70" s="497"/>
      <c r="RZJ70" s="497"/>
      <c r="RZK70" s="497"/>
      <c r="RZL70" s="497"/>
      <c r="RZM70" s="497"/>
      <c r="RZN70" s="497"/>
      <c r="RZO70" s="497"/>
      <c r="RZP70" s="497"/>
      <c r="RZQ70" s="497"/>
      <c r="RZR70" s="497"/>
      <c r="RZS70" s="497"/>
      <c r="RZT70" s="497"/>
      <c r="RZU70" s="497"/>
      <c r="RZV70" s="497"/>
      <c r="RZW70" s="497"/>
      <c r="RZX70" s="497"/>
      <c r="RZY70" s="497"/>
      <c r="RZZ70" s="497"/>
      <c r="SAA70" s="497"/>
      <c r="SAB70" s="497"/>
      <c r="SAC70" s="497"/>
      <c r="SAD70" s="497"/>
      <c r="SAE70" s="497"/>
      <c r="SAF70" s="497"/>
      <c r="SAG70" s="497"/>
      <c r="SAH70" s="497"/>
      <c r="SAI70" s="497"/>
      <c r="SAJ70" s="497"/>
      <c r="SAK70" s="497"/>
      <c r="SAL70" s="497"/>
      <c r="SAM70" s="497"/>
      <c r="SAN70" s="497"/>
      <c r="SAO70" s="497"/>
      <c r="SAP70" s="497"/>
      <c r="SAQ70" s="497"/>
      <c r="SAR70" s="497"/>
      <c r="SAS70" s="497"/>
      <c r="SAT70" s="497"/>
      <c r="SAU70" s="497"/>
      <c r="SAV70" s="497"/>
      <c r="SAW70" s="497"/>
      <c r="SAX70" s="497"/>
      <c r="SAY70" s="497"/>
      <c r="SAZ70" s="497"/>
      <c r="SBA70" s="497"/>
      <c r="SBB70" s="497"/>
      <c r="SBC70" s="497"/>
      <c r="SBD70" s="497"/>
      <c r="SBE70" s="497"/>
      <c r="SBF70" s="497"/>
      <c r="SBG70" s="497"/>
      <c r="SBH70" s="497"/>
      <c r="SBI70" s="497"/>
      <c r="SBJ70" s="497"/>
      <c r="SBK70" s="497"/>
      <c r="SBL70" s="497"/>
      <c r="SBM70" s="497"/>
      <c r="SBN70" s="497"/>
      <c r="SBO70" s="497"/>
      <c r="SBP70" s="497"/>
      <c r="SBQ70" s="497"/>
      <c r="SBR70" s="497"/>
      <c r="SBS70" s="497"/>
      <c r="SBT70" s="497"/>
      <c r="SBU70" s="497"/>
      <c r="SBV70" s="497"/>
      <c r="SBW70" s="497"/>
      <c r="SBX70" s="497"/>
      <c r="SBY70" s="497"/>
      <c r="SBZ70" s="497"/>
      <c r="SCA70" s="497"/>
      <c r="SCB70" s="497"/>
      <c r="SCC70" s="497"/>
      <c r="SCD70" s="497"/>
      <c r="SCE70" s="497"/>
      <c r="SCF70" s="497"/>
      <c r="SCG70" s="497"/>
      <c r="SCH70" s="497"/>
      <c r="SCI70" s="497"/>
      <c r="SCJ70" s="497"/>
      <c r="SCK70" s="497"/>
      <c r="SCL70" s="497"/>
      <c r="SCM70" s="497"/>
      <c r="SCN70" s="497"/>
      <c r="SCO70" s="497"/>
      <c r="SCP70" s="497"/>
      <c r="SCQ70" s="497"/>
      <c r="SCR70" s="497"/>
      <c r="SCS70" s="497"/>
      <c r="SCT70" s="497"/>
      <c r="SCU70" s="497"/>
      <c r="SCV70" s="497"/>
      <c r="SCW70" s="497"/>
      <c r="SCX70" s="497"/>
      <c r="SCY70" s="497"/>
      <c r="SCZ70" s="497"/>
      <c r="SDA70" s="497"/>
      <c r="SDB70" s="497"/>
      <c r="SDC70" s="497"/>
      <c r="SDD70" s="497"/>
      <c r="SDE70" s="497"/>
      <c r="SDF70" s="497"/>
      <c r="SDG70" s="497"/>
      <c r="SDH70" s="497"/>
      <c r="SDI70" s="497"/>
      <c r="SDJ70" s="497"/>
      <c r="SDK70" s="497"/>
      <c r="SDL70" s="497"/>
      <c r="SDM70" s="497"/>
      <c r="SDN70" s="497"/>
      <c r="SDO70" s="497"/>
      <c r="SDP70" s="497"/>
      <c r="SDQ70" s="497"/>
      <c r="SDR70" s="497"/>
      <c r="SDS70" s="497"/>
      <c r="SDT70" s="497"/>
      <c r="SDU70" s="497"/>
      <c r="SDV70" s="497"/>
      <c r="SDW70" s="497"/>
      <c r="SDX70" s="497"/>
      <c r="SDY70" s="497"/>
      <c r="SDZ70" s="497"/>
      <c r="SEA70" s="497"/>
      <c r="SEB70" s="497"/>
      <c r="SEC70" s="497"/>
      <c r="SED70" s="497"/>
      <c r="SEE70" s="497"/>
      <c r="SEF70" s="497"/>
      <c r="SEG70" s="497"/>
      <c r="SEH70" s="497"/>
      <c r="SEI70" s="497"/>
      <c r="SEJ70" s="497"/>
      <c r="SEK70" s="497"/>
      <c r="SEL70" s="497"/>
      <c r="SEM70" s="497"/>
      <c r="SEN70" s="497"/>
      <c r="SEO70" s="497"/>
      <c r="SEP70" s="497"/>
      <c r="SEQ70" s="497"/>
      <c r="SER70" s="497"/>
      <c r="SES70" s="497"/>
      <c r="SET70" s="497"/>
      <c r="SEU70" s="497"/>
      <c r="SEV70" s="497"/>
      <c r="SEW70" s="497"/>
      <c r="SEX70" s="497"/>
      <c r="SEY70" s="497"/>
      <c r="SEZ70" s="497"/>
      <c r="SFA70" s="497"/>
      <c r="SFB70" s="497"/>
      <c r="SFC70" s="497"/>
      <c r="SFD70" s="497"/>
      <c r="SFE70" s="497"/>
      <c r="SFF70" s="497"/>
      <c r="SFG70" s="497"/>
      <c r="SFH70" s="497"/>
      <c r="SFI70" s="497"/>
      <c r="SFJ70" s="497"/>
      <c r="SFK70" s="497"/>
      <c r="SFL70" s="497"/>
      <c r="SFM70" s="497"/>
      <c r="SFN70" s="497"/>
      <c r="SFO70" s="497"/>
      <c r="SFP70" s="497"/>
      <c r="SFQ70" s="497"/>
      <c r="SFR70" s="497"/>
      <c r="SFS70" s="497"/>
      <c r="SFT70" s="497"/>
      <c r="SFU70" s="497"/>
      <c r="SFV70" s="497"/>
      <c r="SFW70" s="497"/>
      <c r="SFX70" s="497"/>
      <c r="SFY70" s="497"/>
      <c r="SFZ70" s="497"/>
      <c r="SGA70" s="497"/>
      <c r="SGB70" s="497"/>
      <c r="SGC70" s="497"/>
      <c r="SGD70" s="497"/>
      <c r="SGE70" s="497"/>
      <c r="SGF70" s="497"/>
      <c r="SGG70" s="497"/>
      <c r="SGH70" s="497"/>
      <c r="SGI70" s="497"/>
      <c r="SGJ70" s="497"/>
      <c r="SGK70" s="497"/>
      <c r="SGL70" s="497"/>
      <c r="SGM70" s="497"/>
      <c r="SGN70" s="497"/>
      <c r="SGO70" s="497"/>
      <c r="SGP70" s="497"/>
      <c r="SGQ70" s="497"/>
      <c r="SGR70" s="497"/>
      <c r="SGS70" s="497"/>
      <c r="SGT70" s="497"/>
      <c r="SGU70" s="497"/>
      <c r="SGV70" s="497"/>
      <c r="SGW70" s="497"/>
      <c r="SGX70" s="497"/>
      <c r="SGY70" s="497"/>
      <c r="SGZ70" s="497"/>
      <c r="SHA70" s="497"/>
      <c r="SHB70" s="497"/>
      <c r="SHC70" s="497"/>
      <c r="SHD70" s="497"/>
      <c r="SHE70" s="497"/>
      <c r="SHF70" s="497"/>
      <c r="SHG70" s="497"/>
      <c r="SHH70" s="497"/>
      <c r="SHI70" s="497"/>
      <c r="SHJ70" s="497"/>
      <c r="SHK70" s="497"/>
      <c r="SHL70" s="497"/>
      <c r="SHM70" s="497"/>
      <c r="SHN70" s="497"/>
      <c r="SHO70" s="497"/>
      <c r="SHP70" s="497"/>
      <c r="SHQ70" s="497"/>
      <c r="SHR70" s="497"/>
      <c r="SHS70" s="497"/>
      <c r="SHT70" s="497"/>
      <c r="SHU70" s="497"/>
      <c r="SHV70" s="497"/>
      <c r="SHW70" s="497"/>
      <c r="SHX70" s="497"/>
      <c r="SHY70" s="497"/>
      <c r="SHZ70" s="497"/>
      <c r="SIA70" s="497"/>
      <c r="SIB70" s="497"/>
      <c r="SIC70" s="497"/>
      <c r="SID70" s="497"/>
      <c r="SIE70" s="497"/>
      <c r="SIF70" s="497"/>
      <c r="SIG70" s="497"/>
      <c r="SIH70" s="497"/>
      <c r="SII70" s="497"/>
      <c r="SIJ70" s="497"/>
      <c r="SIK70" s="497"/>
      <c r="SIL70" s="497"/>
      <c r="SIM70" s="497"/>
      <c r="SIN70" s="497"/>
      <c r="SIO70" s="497"/>
      <c r="SIP70" s="497"/>
      <c r="SIQ70" s="497"/>
      <c r="SIR70" s="497"/>
      <c r="SIS70" s="497"/>
      <c r="SIT70" s="497"/>
      <c r="SIU70" s="497"/>
      <c r="SIV70" s="497"/>
      <c r="SIW70" s="497"/>
      <c r="SIX70" s="497"/>
      <c r="SIY70" s="497"/>
      <c r="SIZ70" s="497"/>
      <c r="SJA70" s="497"/>
      <c r="SJB70" s="497"/>
      <c r="SJC70" s="497"/>
      <c r="SJD70" s="497"/>
      <c r="SJE70" s="497"/>
      <c r="SJF70" s="497"/>
      <c r="SJG70" s="497"/>
      <c r="SJH70" s="497"/>
      <c r="SJI70" s="497"/>
      <c r="SJJ70" s="497"/>
      <c r="SJK70" s="497"/>
      <c r="SJL70" s="497"/>
      <c r="SJM70" s="497"/>
      <c r="SJN70" s="497"/>
      <c r="SJO70" s="497"/>
      <c r="SJP70" s="497"/>
      <c r="SJQ70" s="497"/>
      <c r="SJR70" s="497"/>
      <c r="SJS70" s="497"/>
      <c r="SJT70" s="497"/>
      <c r="SJU70" s="497"/>
      <c r="SJV70" s="497"/>
      <c r="SJW70" s="497"/>
      <c r="SJX70" s="497"/>
      <c r="SJY70" s="497"/>
      <c r="SJZ70" s="497"/>
      <c r="SKA70" s="497"/>
      <c r="SKB70" s="497"/>
      <c r="SKC70" s="497"/>
      <c r="SKD70" s="497"/>
      <c r="SKE70" s="497"/>
      <c r="SKF70" s="497"/>
      <c r="SKG70" s="497"/>
      <c r="SKH70" s="497"/>
      <c r="SKI70" s="497"/>
      <c r="SKJ70" s="497"/>
      <c r="SKK70" s="497"/>
      <c r="SKL70" s="497"/>
      <c r="SKM70" s="497"/>
      <c r="SKN70" s="497"/>
      <c r="SKO70" s="497"/>
      <c r="SKP70" s="497"/>
      <c r="SKQ70" s="497"/>
      <c r="SKR70" s="497"/>
      <c r="SKS70" s="497"/>
      <c r="SKT70" s="497"/>
      <c r="SKU70" s="497"/>
      <c r="SKV70" s="497"/>
      <c r="SKW70" s="497"/>
      <c r="SKX70" s="497"/>
      <c r="SKY70" s="497"/>
      <c r="SKZ70" s="497"/>
      <c r="SLA70" s="497"/>
      <c r="SLB70" s="497"/>
      <c r="SLC70" s="497"/>
      <c r="SLD70" s="497"/>
      <c r="SLE70" s="497"/>
      <c r="SLF70" s="497"/>
      <c r="SLG70" s="497"/>
      <c r="SLH70" s="497"/>
      <c r="SLI70" s="497"/>
      <c r="SLJ70" s="497"/>
      <c r="SLK70" s="497"/>
      <c r="SLL70" s="497"/>
      <c r="SLM70" s="497"/>
      <c r="SLN70" s="497"/>
      <c r="SLO70" s="497"/>
      <c r="SLP70" s="497"/>
      <c r="SLQ70" s="497"/>
      <c r="SLR70" s="497"/>
      <c r="SLS70" s="497"/>
      <c r="SLT70" s="497"/>
      <c r="SLU70" s="497"/>
      <c r="SLV70" s="497"/>
      <c r="SLW70" s="497"/>
      <c r="SLX70" s="497"/>
      <c r="SLY70" s="497"/>
      <c r="SLZ70" s="497"/>
      <c r="SMA70" s="497"/>
      <c r="SMB70" s="497"/>
      <c r="SMC70" s="497"/>
      <c r="SMD70" s="497"/>
      <c r="SME70" s="497"/>
      <c r="SMF70" s="497"/>
      <c r="SMG70" s="497"/>
      <c r="SMH70" s="497"/>
      <c r="SMI70" s="497"/>
      <c r="SMJ70" s="497"/>
      <c r="SMK70" s="497"/>
      <c r="SML70" s="497"/>
      <c r="SMM70" s="497"/>
      <c r="SMN70" s="497"/>
      <c r="SMO70" s="497"/>
      <c r="SMP70" s="497"/>
      <c r="SMQ70" s="497"/>
      <c r="SMR70" s="497"/>
      <c r="SMS70" s="497"/>
      <c r="SMT70" s="497"/>
      <c r="SMU70" s="497"/>
      <c r="SMV70" s="497"/>
      <c r="SMW70" s="497"/>
      <c r="SMX70" s="497"/>
      <c r="SMY70" s="497"/>
      <c r="SMZ70" s="497"/>
      <c r="SNA70" s="497"/>
      <c r="SNB70" s="497"/>
      <c r="SNC70" s="497"/>
      <c r="SND70" s="497"/>
      <c r="SNE70" s="497"/>
      <c r="SNF70" s="497"/>
      <c r="SNG70" s="497"/>
      <c r="SNH70" s="497"/>
      <c r="SNI70" s="497"/>
      <c r="SNJ70" s="497"/>
      <c r="SNK70" s="497"/>
      <c r="SNL70" s="497"/>
      <c r="SNM70" s="497"/>
      <c r="SNN70" s="497"/>
      <c r="SNO70" s="497"/>
      <c r="SNP70" s="497"/>
      <c r="SNQ70" s="497"/>
      <c r="SNR70" s="497"/>
      <c r="SNS70" s="497"/>
      <c r="SNT70" s="497"/>
      <c r="SNU70" s="497"/>
      <c r="SNV70" s="497"/>
      <c r="SNW70" s="497"/>
      <c r="SNX70" s="497"/>
      <c r="SNY70" s="497"/>
      <c r="SNZ70" s="497"/>
      <c r="SOA70" s="497"/>
      <c r="SOB70" s="497"/>
      <c r="SOC70" s="497"/>
      <c r="SOD70" s="497"/>
      <c r="SOE70" s="497"/>
      <c r="SOF70" s="497"/>
      <c r="SOG70" s="497"/>
      <c r="SOH70" s="497"/>
      <c r="SOI70" s="497"/>
      <c r="SOJ70" s="497"/>
      <c r="SOK70" s="497"/>
      <c r="SOL70" s="497"/>
      <c r="SOM70" s="497"/>
      <c r="SON70" s="497"/>
      <c r="SOO70" s="497"/>
      <c r="SOP70" s="497"/>
      <c r="SOQ70" s="497"/>
      <c r="SOR70" s="497"/>
      <c r="SOS70" s="497"/>
      <c r="SOT70" s="497"/>
      <c r="SOU70" s="497"/>
      <c r="SOV70" s="497"/>
      <c r="SOW70" s="497"/>
      <c r="SOX70" s="497"/>
      <c r="SOY70" s="497"/>
      <c r="SOZ70" s="497"/>
      <c r="SPA70" s="497"/>
      <c r="SPB70" s="497"/>
      <c r="SPC70" s="497"/>
      <c r="SPD70" s="497"/>
      <c r="SPE70" s="497"/>
      <c r="SPF70" s="497"/>
      <c r="SPG70" s="497"/>
      <c r="SPH70" s="497"/>
      <c r="SPI70" s="497"/>
      <c r="SPJ70" s="497"/>
      <c r="SPK70" s="497"/>
      <c r="SPL70" s="497"/>
      <c r="SPM70" s="497"/>
      <c r="SPN70" s="497"/>
      <c r="SPO70" s="497"/>
      <c r="SPP70" s="497"/>
      <c r="SPQ70" s="497"/>
      <c r="SPR70" s="497"/>
      <c r="SPS70" s="497"/>
      <c r="SPT70" s="497"/>
      <c r="SPU70" s="497"/>
      <c r="SPV70" s="497"/>
      <c r="SPW70" s="497"/>
      <c r="SPX70" s="497"/>
      <c r="SPY70" s="497"/>
      <c r="SPZ70" s="497"/>
      <c r="SQA70" s="497"/>
      <c r="SQB70" s="497"/>
      <c r="SQC70" s="497"/>
      <c r="SQD70" s="497"/>
      <c r="SQE70" s="497"/>
      <c r="SQF70" s="497"/>
      <c r="SQG70" s="497"/>
      <c r="SQH70" s="497"/>
      <c r="SQI70" s="497"/>
      <c r="SQJ70" s="497"/>
      <c r="SQK70" s="497"/>
      <c r="SQL70" s="497"/>
      <c r="SQM70" s="497"/>
      <c r="SQN70" s="497"/>
      <c r="SQO70" s="497"/>
      <c r="SQP70" s="497"/>
      <c r="SQQ70" s="497"/>
      <c r="SQR70" s="497"/>
      <c r="SQS70" s="497"/>
      <c r="SQT70" s="497"/>
      <c r="SQU70" s="497"/>
      <c r="SQV70" s="497"/>
      <c r="SQW70" s="497"/>
      <c r="SQX70" s="497"/>
      <c r="SQY70" s="497"/>
      <c r="SQZ70" s="497"/>
      <c r="SRA70" s="497"/>
      <c r="SRB70" s="497"/>
      <c r="SRC70" s="497"/>
      <c r="SRD70" s="497"/>
      <c r="SRE70" s="497"/>
      <c r="SRF70" s="497"/>
      <c r="SRG70" s="497"/>
      <c r="SRH70" s="497"/>
      <c r="SRI70" s="497"/>
      <c r="SRJ70" s="497"/>
      <c r="SRK70" s="497"/>
      <c r="SRL70" s="497"/>
      <c r="SRM70" s="497"/>
      <c r="SRN70" s="497"/>
      <c r="SRO70" s="497"/>
      <c r="SRP70" s="497"/>
      <c r="SRQ70" s="497"/>
      <c r="SRR70" s="497"/>
      <c r="SRS70" s="497"/>
      <c r="SRT70" s="497"/>
      <c r="SRU70" s="497"/>
      <c r="SRV70" s="497"/>
      <c r="SRW70" s="497"/>
      <c r="SRX70" s="497"/>
      <c r="SRY70" s="497"/>
      <c r="SRZ70" s="497"/>
      <c r="SSA70" s="497"/>
      <c r="SSB70" s="497"/>
      <c r="SSC70" s="497"/>
      <c r="SSD70" s="497"/>
      <c r="SSE70" s="497"/>
      <c r="SSF70" s="497"/>
      <c r="SSG70" s="497"/>
      <c r="SSH70" s="497"/>
      <c r="SSI70" s="497"/>
      <c r="SSJ70" s="497"/>
      <c r="SSK70" s="497"/>
      <c r="SSL70" s="497"/>
      <c r="SSM70" s="497"/>
      <c r="SSN70" s="497"/>
      <c r="SSO70" s="497"/>
      <c r="SSP70" s="497"/>
      <c r="SSQ70" s="497"/>
      <c r="SSR70" s="497"/>
      <c r="SSS70" s="497"/>
      <c r="SST70" s="497"/>
      <c r="SSU70" s="497"/>
      <c r="SSV70" s="497"/>
      <c r="SSW70" s="497"/>
      <c r="SSX70" s="497"/>
      <c r="SSY70" s="497"/>
      <c r="SSZ70" s="497"/>
      <c r="STA70" s="497"/>
      <c r="STB70" s="497"/>
      <c r="STC70" s="497"/>
      <c r="STD70" s="497"/>
      <c r="STE70" s="497"/>
      <c r="STF70" s="497"/>
      <c r="STG70" s="497"/>
      <c r="STH70" s="497"/>
      <c r="STI70" s="497"/>
      <c r="STJ70" s="497"/>
      <c r="STK70" s="497"/>
      <c r="STL70" s="497"/>
      <c r="STM70" s="497"/>
      <c r="STN70" s="497"/>
      <c r="STO70" s="497"/>
      <c r="STP70" s="497"/>
      <c r="STQ70" s="497"/>
      <c r="STR70" s="497"/>
      <c r="STS70" s="497"/>
      <c r="STT70" s="497"/>
      <c r="STU70" s="497"/>
      <c r="STV70" s="497"/>
      <c r="STW70" s="497"/>
      <c r="STX70" s="497"/>
      <c r="STY70" s="497"/>
      <c r="STZ70" s="497"/>
      <c r="SUA70" s="497"/>
      <c r="SUB70" s="497"/>
      <c r="SUC70" s="497"/>
      <c r="SUD70" s="497"/>
      <c r="SUE70" s="497"/>
      <c r="SUF70" s="497"/>
      <c r="SUG70" s="497"/>
      <c r="SUH70" s="497"/>
      <c r="SUI70" s="497"/>
      <c r="SUJ70" s="497"/>
      <c r="SUK70" s="497"/>
      <c r="SUL70" s="497"/>
      <c r="SUM70" s="497"/>
      <c r="SUN70" s="497"/>
      <c r="SUO70" s="497"/>
      <c r="SUP70" s="497"/>
      <c r="SUQ70" s="497"/>
      <c r="SUR70" s="497"/>
      <c r="SUS70" s="497"/>
      <c r="SUT70" s="497"/>
      <c r="SUU70" s="497"/>
      <c r="SUV70" s="497"/>
      <c r="SUW70" s="497"/>
      <c r="SUX70" s="497"/>
      <c r="SUY70" s="497"/>
      <c r="SUZ70" s="497"/>
      <c r="SVA70" s="497"/>
      <c r="SVB70" s="497"/>
      <c r="SVC70" s="497"/>
      <c r="SVD70" s="497"/>
      <c r="SVE70" s="497"/>
      <c r="SVF70" s="497"/>
      <c r="SVG70" s="497"/>
      <c r="SVH70" s="497"/>
      <c r="SVI70" s="497"/>
      <c r="SVJ70" s="497"/>
      <c r="SVK70" s="497"/>
      <c r="SVL70" s="497"/>
      <c r="SVM70" s="497"/>
      <c r="SVN70" s="497"/>
      <c r="SVO70" s="497"/>
      <c r="SVP70" s="497"/>
      <c r="SVQ70" s="497"/>
      <c r="SVR70" s="497"/>
      <c r="SVS70" s="497"/>
      <c r="SVT70" s="497"/>
      <c r="SVU70" s="497"/>
      <c r="SVV70" s="497"/>
      <c r="SVW70" s="497"/>
      <c r="SVX70" s="497"/>
      <c r="SVY70" s="497"/>
      <c r="SVZ70" s="497"/>
      <c r="SWA70" s="497"/>
      <c r="SWB70" s="497"/>
      <c r="SWC70" s="497"/>
      <c r="SWD70" s="497"/>
      <c r="SWE70" s="497"/>
      <c r="SWF70" s="497"/>
      <c r="SWG70" s="497"/>
      <c r="SWH70" s="497"/>
      <c r="SWI70" s="497"/>
      <c r="SWJ70" s="497"/>
      <c r="SWK70" s="497"/>
      <c r="SWL70" s="497"/>
      <c r="SWM70" s="497"/>
      <c r="SWN70" s="497"/>
      <c r="SWO70" s="497"/>
      <c r="SWP70" s="497"/>
      <c r="SWQ70" s="497"/>
      <c r="SWR70" s="497"/>
      <c r="SWS70" s="497"/>
      <c r="SWT70" s="497"/>
      <c r="SWU70" s="497"/>
      <c r="SWV70" s="497"/>
      <c r="SWW70" s="497"/>
      <c r="SWX70" s="497"/>
      <c r="SWY70" s="497"/>
      <c r="SWZ70" s="497"/>
      <c r="SXA70" s="497"/>
      <c r="SXB70" s="497"/>
      <c r="SXC70" s="497"/>
      <c r="SXD70" s="497"/>
      <c r="SXE70" s="497"/>
      <c r="SXF70" s="497"/>
      <c r="SXG70" s="497"/>
      <c r="SXH70" s="497"/>
      <c r="SXI70" s="497"/>
      <c r="SXJ70" s="497"/>
      <c r="SXK70" s="497"/>
      <c r="SXL70" s="497"/>
      <c r="SXM70" s="497"/>
      <c r="SXN70" s="497"/>
      <c r="SXO70" s="497"/>
      <c r="SXP70" s="497"/>
      <c r="SXQ70" s="497"/>
      <c r="SXR70" s="497"/>
      <c r="SXS70" s="497"/>
      <c r="SXT70" s="497"/>
      <c r="SXU70" s="497"/>
      <c r="SXV70" s="497"/>
      <c r="SXW70" s="497"/>
      <c r="SXX70" s="497"/>
      <c r="SXY70" s="497"/>
      <c r="SXZ70" s="497"/>
      <c r="SYA70" s="497"/>
      <c r="SYB70" s="497"/>
      <c r="SYC70" s="497"/>
      <c r="SYD70" s="497"/>
      <c r="SYE70" s="497"/>
      <c r="SYF70" s="497"/>
      <c r="SYG70" s="497"/>
      <c r="SYH70" s="497"/>
      <c r="SYI70" s="497"/>
      <c r="SYJ70" s="497"/>
      <c r="SYK70" s="497"/>
      <c r="SYL70" s="497"/>
      <c r="SYM70" s="497"/>
      <c r="SYN70" s="497"/>
      <c r="SYO70" s="497"/>
      <c r="SYP70" s="497"/>
      <c r="SYQ70" s="497"/>
      <c r="SYR70" s="497"/>
      <c r="SYS70" s="497"/>
      <c r="SYT70" s="497"/>
      <c r="SYU70" s="497"/>
      <c r="SYV70" s="497"/>
      <c r="SYW70" s="497"/>
      <c r="SYX70" s="497"/>
      <c r="SYY70" s="497"/>
      <c r="SYZ70" s="497"/>
      <c r="SZA70" s="497"/>
      <c r="SZB70" s="497"/>
      <c r="SZC70" s="497"/>
      <c r="SZD70" s="497"/>
      <c r="SZE70" s="497"/>
      <c r="SZF70" s="497"/>
      <c r="SZG70" s="497"/>
      <c r="SZH70" s="497"/>
      <c r="SZI70" s="497"/>
      <c r="SZJ70" s="497"/>
      <c r="SZK70" s="497"/>
      <c r="SZL70" s="497"/>
      <c r="SZM70" s="497"/>
      <c r="SZN70" s="497"/>
      <c r="SZO70" s="497"/>
      <c r="SZP70" s="497"/>
      <c r="SZQ70" s="497"/>
      <c r="SZR70" s="497"/>
      <c r="SZS70" s="497"/>
      <c r="SZT70" s="497"/>
      <c r="SZU70" s="497"/>
      <c r="SZV70" s="497"/>
      <c r="SZW70" s="497"/>
      <c r="SZX70" s="497"/>
      <c r="SZY70" s="497"/>
      <c r="SZZ70" s="497"/>
      <c r="TAA70" s="497"/>
      <c r="TAB70" s="497"/>
      <c r="TAC70" s="497"/>
      <c r="TAD70" s="497"/>
      <c r="TAE70" s="497"/>
      <c r="TAF70" s="497"/>
      <c r="TAG70" s="497"/>
      <c r="TAH70" s="497"/>
      <c r="TAI70" s="497"/>
      <c r="TAJ70" s="497"/>
      <c r="TAK70" s="497"/>
      <c r="TAL70" s="497"/>
      <c r="TAM70" s="497"/>
      <c r="TAN70" s="497"/>
      <c r="TAO70" s="497"/>
      <c r="TAP70" s="497"/>
      <c r="TAQ70" s="497"/>
      <c r="TAR70" s="497"/>
      <c r="TAS70" s="497"/>
      <c r="TAT70" s="497"/>
      <c r="TAU70" s="497"/>
      <c r="TAV70" s="497"/>
      <c r="TAW70" s="497"/>
      <c r="TAX70" s="497"/>
      <c r="TAY70" s="497"/>
      <c r="TAZ70" s="497"/>
      <c r="TBA70" s="497"/>
      <c r="TBB70" s="497"/>
      <c r="TBC70" s="497"/>
      <c r="TBD70" s="497"/>
      <c r="TBE70" s="497"/>
      <c r="TBF70" s="497"/>
      <c r="TBG70" s="497"/>
      <c r="TBH70" s="497"/>
      <c r="TBI70" s="497"/>
      <c r="TBJ70" s="497"/>
      <c r="TBK70" s="497"/>
      <c r="TBL70" s="497"/>
      <c r="TBM70" s="497"/>
      <c r="TBN70" s="497"/>
      <c r="TBO70" s="497"/>
      <c r="TBP70" s="497"/>
      <c r="TBQ70" s="497"/>
      <c r="TBR70" s="497"/>
      <c r="TBS70" s="497"/>
      <c r="TBT70" s="497"/>
      <c r="TBU70" s="497"/>
      <c r="TBV70" s="497"/>
      <c r="TBW70" s="497"/>
      <c r="TBX70" s="497"/>
      <c r="TBY70" s="497"/>
      <c r="TBZ70" s="497"/>
      <c r="TCA70" s="497"/>
      <c r="TCB70" s="497"/>
      <c r="TCC70" s="497"/>
      <c r="TCD70" s="497"/>
      <c r="TCE70" s="497"/>
      <c r="TCF70" s="497"/>
      <c r="TCG70" s="497"/>
      <c r="TCH70" s="497"/>
      <c r="TCI70" s="497"/>
      <c r="TCJ70" s="497"/>
      <c r="TCK70" s="497"/>
      <c r="TCL70" s="497"/>
      <c r="TCM70" s="497"/>
      <c r="TCN70" s="497"/>
      <c r="TCO70" s="497"/>
      <c r="TCP70" s="497"/>
      <c r="TCQ70" s="497"/>
      <c r="TCR70" s="497"/>
      <c r="TCS70" s="497"/>
      <c r="TCT70" s="497"/>
      <c r="TCU70" s="497"/>
      <c r="TCV70" s="497"/>
      <c r="TCW70" s="497"/>
      <c r="TCX70" s="497"/>
      <c r="TCY70" s="497"/>
      <c r="TCZ70" s="497"/>
      <c r="TDA70" s="497"/>
      <c r="TDB70" s="497"/>
      <c r="TDC70" s="497"/>
      <c r="TDD70" s="497"/>
      <c r="TDE70" s="497"/>
      <c r="TDF70" s="497"/>
      <c r="TDG70" s="497"/>
      <c r="TDH70" s="497"/>
      <c r="TDI70" s="497"/>
      <c r="TDJ70" s="497"/>
      <c r="TDK70" s="497"/>
      <c r="TDL70" s="497"/>
      <c r="TDM70" s="497"/>
      <c r="TDN70" s="497"/>
      <c r="TDO70" s="497"/>
      <c r="TDP70" s="497"/>
      <c r="TDQ70" s="497"/>
      <c r="TDR70" s="497"/>
      <c r="TDS70" s="497"/>
      <c r="TDT70" s="497"/>
      <c r="TDU70" s="497"/>
      <c r="TDV70" s="497"/>
      <c r="TDW70" s="497"/>
      <c r="TDX70" s="497"/>
      <c r="TDY70" s="497"/>
      <c r="TDZ70" s="497"/>
      <c r="TEA70" s="497"/>
      <c r="TEB70" s="497"/>
      <c r="TEC70" s="497"/>
      <c r="TED70" s="497"/>
      <c r="TEE70" s="497"/>
      <c r="TEF70" s="497"/>
      <c r="TEG70" s="497"/>
      <c r="TEH70" s="497"/>
      <c r="TEI70" s="497"/>
      <c r="TEJ70" s="497"/>
      <c r="TEK70" s="497"/>
      <c r="TEL70" s="497"/>
      <c r="TEM70" s="497"/>
      <c r="TEN70" s="497"/>
      <c r="TEO70" s="497"/>
      <c r="TEP70" s="497"/>
      <c r="TEQ70" s="497"/>
      <c r="TER70" s="497"/>
      <c r="TES70" s="497"/>
      <c r="TET70" s="497"/>
      <c r="TEU70" s="497"/>
      <c r="TEV70" s="497"/>
      <c r="TEW70" s="497"/>
      <c r="TEX70" s="497"/>
      <c r="TEY70" s="497"/>
      <c r="TEZ70" s="497"/>
      <c r="TFA70" s="497"/>
      <c r="TFB70" s="497"/>
      <c r="TFC70" s="497"/>
      <c r="TFD70" s="497"/>
      <c r="TFE70" s="497"/>
      <c r="TFF70" s="497"/>
      <c r="TFG70" s="497"/>
      <c r="TFH70" s="497"/>
      <c r="TFI70" s="497"/>
      <c r="TFJ70" s="497"/>
      <c r="TFK70" s="497"/>
      <c r="TFL70" s="497"/>
      <c r="TFM70" s="497"/>
      <c r="TFN70" s="497"/>
      <c r="TFO70" s="497"/>
      <c r="TFP70" s="497"/>
      <c r="TFQ70" s="497"/>
      <c r="TFR70" s="497"/>
      <c r="TFS70" s="497"/>
      <c r="TFT70" s="497"/>
      <c r="TFU70" s="497"/>
      <c r="TFV70" s="497"/>
      <c r="TFW70" s="497"/>
      <c r="TFX70" s="497"/>
      <c r="TFY70" s="497"/>
      <c r="TFZ70" s="497"/>
      <c r="TGA70" s="497"/>
      <c r="TGB70" s="497"/>
      <c r="TGC70" s="497"/>
      <c r="TGD70" s="497"/>
      <c r="TGE70" s="497"/>
      <c r="TGF70" s="497"/>
      <c r="TGG70" s="497"/>
      <c r="TGH70" s="497"/>
      <c r="TGI70" s="497"/>
      <c r="TGJ70" s="497"/>
      <c r="TGK70" s="497"/>
      <c r="TGL70" s="497"/>
      <c r="TGM70" s="497"/>
      <c r="TGN70" s="497"/>
      <c r="TGO70" s="497"/>
      <c r="TGP70" s="497"/>
      <c r="TGQ70" s="497"/>
      <c r="TGR70" s="497"/>
      <c r="TGS70" s="497"/>
      <c r="TGT70" s="497"/>
      <c r="TGU70" s="497"/>
      <c r="TGV70" s="497"/>
      <c r="TGW70" s="497"/>
      <c r="TGX70" s="497"/>
      <c r="TGY70" s="497"/>
      <c r="TGZ70" s="497"/>
      <c r="THA70" s="497"/>
      <c r="THB70" s="497"/>
      <c r="THC70" s="497"/>
      <c r="THD70" s="497"/>
      <c r="THE70" s="497"/>
      <c r="THF70" s="497"/>
      <c r="THG70" s="497"/>
      <c r="THH70" s="497"/>
      <c r="THI70" s="497"/>
      <c r="THJ70" s="497"/>
      <c r="THK70" s="497"/>
      <c r="THL70" s="497"/>
      <c r="THM70" s="497"/>
      <c r="THN70" s="497"/>
      <c r="THO70" s="497"/>
      <c r="THP70" s="497"/>
      <c r="THQ70" s="497"/>
      <c r="THR70" s="497"/>
      <c r="THS70" s="497"/>
      <c r="THT70" s="497"/>
      <c r="THU70" s="497"/>
      <c r="THV70" s="497"/>
      <c r="THW70" s="497"/>
      <c r="THX70" s="497"/>
      <c r="THY70" s="497"/>
      <c r="THZ70" s="497"/>
      <c r="TIA70" s="497"/>
      <c r="TIB70" s="497"/>
      <c r="TIC70" s="497"/>
      <c r="TID70" s="497"/>
      <c r="TIE70" s="497"/>
      <c r="TIF70" s="497"/>
      <c r="TIG70" s="497"/>
      <c r="TIH70" s="497"/>
      <c r="TII70" s="497"/>
      <c r="TIJ70" s="497"/>
      <c r="TIK70" s="497"/>
      <c r="TIL70" s="497"/>
      <c r="TIM70" s="497"/>
      <c r="TIN70" s="497"/>
      <c r="TIO70" s="497"/>
      <c r="TIP70" s="497"/>
      <c r="TIQ70" s="497"/>
      <c r="TIR70" s="497"/>
      <c r="TIS70" s="497"/>
      <c r="TIT70" s="497"/>
      <c r="TIU70" s="497"/>
      <c r="TIV70" s="497"/>
      <c r="TIW70" s="497"/>
      <c r="TIX70" s="497"/>
      <c r="TIY70" s="497"/>
      <c r="TIZ70" s="497"/>
      <c r="TJA70" s="497"/>
      <c r="TJB70" s="497"/>
      <c r="TJC70" s="497"/>
      <c r="TJD70" s="497"/>
      <c r="TJE70" s="497"/>
      <c r="TJF70" s="497"/>
      <c r="TJG70" s="497"/>
      <c r="TJH70" s="497"/>
      <c r="TJI70" s="497"/>
      <c r="TJJ70" s="497"/>
      <c r="TJK70" s="497"/>
      <c r="TJL70" s="497"/>
      <c r="TJM70" s="497"/>
      <c r="TJN70" s="497"/>
      <c r="TJO70" s="497"/>
      <c r="TJP70" s="497"/>
      <c r="TJQ70" s="497"/>
      <c r="TJR70" s="497"/>
      <c r="TJS70" s="497"/>
      <c r="TJT70" s="497"/>
      <c r="TJU70" s="497"/>
      <c r="TJV70" s="497"/>
      <c r="TJW70" s="497"/>
      <c r="TJX70" s="497"/>
      <c r="TJY70" s="497"/>
      <c r="TJZ70" s="497"/>
      <c r="TKA70" s="497"/>
      <c r="TKB70" s="497"/>
      <c r="TKC70" s="497"/>
      <c r="TKD70" s="497"/>
      <c r="TKE70" s="497"/>
      <c r="TKF70" s="497"/>
      <c r="TKG70" s="497"/>
      <c r="TKH70" s="497"/>
      <c r="TKI70" s="497"/>
      <c r="TKJ70" s="497"/>
      <c r="TKK70" s="497"/>
      <c r="TKL70" s="497"/>
      <c r="TKM70" s="497"/>
      <c r="TKN70" s="497"/>
      <c r="TKO70" s="497"/>
      <c r="TKP70" s="497"/>
      <c r="TKQ70" s="497"/>
      <c r="TKR70" s="497"/>
      <c r="TKS70" s="497"/>
      <c r="TKT70" s="497"/>
      <c r="TKU70" s="497"/>
      <c r="TKV70" s="497"/>
      <c r="TKW70" s="497"/>
      <c r="TKX70" s="497"/>
      <c r="TKY70" s="497"/>
      <c r="TKZ70" s="497"/>
      <c r="TLA70" s="497"/>
      <c r="TLB70" s="497"/>
      <c r="TLC70" s="497"/>
      <c r="TLD70" s="497"/>
      <c r="TLE70" s="497"/>
      <c r="TLF70" s="497"/>
      <c r="TLG70" s="497"/>
      <c r="TLH70" s="497"/>
      <c r="TLI70" s="497"/>
      <c r="TLJ70" s="497"/>
      <c r="TLK70" s="497"/>
      <c r="TLL70" s="497"/>
      <c r="TLM70" s="497"/>
      <c r="TLN70" s="497"/>
      <c r="TLO70" s="497"/>
      <c r="TLP70" s="497"/>
      <c r="TLQ70" s="497"/>
      <c r="TLR70" s="497"/>
      <c r="TLS70" s="497"/>
      <c r="TLT70" s="497"/>
      <c r="TLU70" s="497"/>
      <c r="TLV70" s="497"/>
      <c r="TLW70" s="497"/>
      <c r="TLX70" s="497"/>
      <c r="TLY70" s="497"/>
      <c r="TLZ70" s="497"/>
      <c r="TMA70" s="497"/>
      <c r="TMB70" s="497"/>
      <c r="TMC70" s="497"/>
      <c r="TMD70" s="497"/>
      <c r="TME70" s="497"/>
      <c r="TMF70" s="497"/>
      <c r="TMG70" s="497"/>
      <c r="TMH70" s="497"/>
      <c r="TMI70" s="497"/>
      <c r="TMJ70" s="497"/>
      <c r="TMK70" s="497"/>
      <c r="TML70" s="497"/>
      <c r="TMM70" s="497"/>
      <c r="TMN70" s="497"/>
      <c r="TMO70" s="497"/>
      <c r="TMP70" s="497"/>
      <c r="TMQ70" s="497"/>
      <c r="TMR70" s="497"/>
      <c r="TMS70" s="497"/>
      <c r="TMT70" s="497"/>
      <c r="TMU70" s="497"/>
      <c r="TMV70" s="497"/>
      <c r="TMW70" s="497"/>
      <c r="TMX70" s="497"/>
      <c r="TMY70" s="497"/>
      <c r="TMZ70" s="497"/>
      <c r="TNA70" s="497"/>
      <c r="TNB70" s="497"/>
      <c r="TNC70" s="497"/>
      <c r="TND70" s="497"/>
      <c r="TNE70" s="497"/>
      <c r="TNF70" s="497"/>
      <c r="TNG70" s="497"/>
      <c r="TNH70" s="497"/>
      <c r="TNI70" s="497"/>
      <c r="TNJ70" s="497"/>
      <c r="TNK70" s="497"/>
      <c r="TNL70" s="497"/>
      <c r="TNM70" s="497"/>
      <c r="TNN70" s="497"/>
      <c r="TNO70" s="497"/>
      <c r="TNP70" s="497"/>
      <c r="TNQ70" s="497"/>
      <c r="TNR70" s="497"/>
      <c r="TNS70" s="497"/>
      <c r="TNT70" s="497"/>
      <c r="TNU70" s="497"/>
      <c r="TNV70" s="497"/>
      <c r="TNW70" s="497"/>
      <c r="TNX70" s="497"/>
      <c r="TNY70" s="497"/>
      <c r="TNZ70" s="497"/>
      <c r="TOA70" s="497"/>
      <c r="TOB70" s="497"/>
      <c r="TOC70" s="497"/>
      <c r="TOD70" s="497"/>
      <c r="TOE70" s="497"/>
      <c r="TOF70" s="497"/>
      <c r="TOG70" s="497"/>
      <c r="TOH70" s="497"/>
      <c r="TOI70" s="497"/>
      <c r="TOJ70" s="497"/>
      <c r="TOK70" s="497"/>
      <c r="TOL70" s="497"/>
      <c r="TOM70" s="497"/>
      <c r="TON70" s="497"/>
      <c r="TOO70" s="497"/>
      <c r="TOP70" s="497"/>
      <c r="TOQ70" s="497"/>
      <c r="TOR70" s="497"/>
      <c r="TOS70" s="497"/>
      <c r="TOT70" s="497"/>
      <c r="TOU70" s="497"/>
      <c r="TOV70" s="497"/>
      <c r="TOW70" s="497"/>
      <c r="TOX70" s="497"/>
      <c r="TOY70" s="497"/>
      <c r="TOZ70" s="497"/>
      <c r="TPA70" s="497"/>
      <c r="TPB70" s="497"/>
      <c r="TPC70" s="497"/>
      <c r="TPD70" s="497"/>
      <c r="TPE70" s="497"/>
      <c r="TPF70" s="497"/>
      <c r="TPG70" s="497"/>
      <c r="TPH70" s="497"/>
      <c r="TPI70" s="497"/>
      <c r="TPJ70" s="497"/>
      <c r="TPK70" s="497"/>
      <c r="TPL70" s="497"/>
      <c r="TPM70" s="497"/>
      <c r="TPN70" s="497"/>
      <c r="TPO70" s="497"/>
      <c r="TPP70" s="497"/>
      <c r="TPQ70" s="497"/>
      <c r="TPR70" s="497"/>
      <c r="TPS70" s="497"/>
      <c r="TPT70" s="497"/>
      <c r="TPU70" s="497"/>
      <c r="TPV70" s="497"/>
      <c r="TPW70" s="497"/>
      <c r="TPX70" s="497"/>
      <c r="TPY70" s="497"/>
      <c r="TPZ70" s="497"/>
      <c r="TQA70" s="497"/>
      <c r="TQB70" s="497"/>
      <c r="TQC70" s="497"/>
      <c r="TQD70" s="497"/>
      <c r="TQE70" s="497"/>
      <c r="TQF70" s="497"/>
      <c r="TQG70" s="497"/>
      <c r="TQH70" s="497"/>
      <c r="TQI70" s="497"/>
      <c r="TQJ70" s="497"/>
      <c r="TQK70" s="497"/>
      <c r="TQL70" s="497"/>
      <c r="TQM70" s="497"/>
      <c r="TQN70" s="497"/>
      <c r="TQO70" s="497"/>
      <c r="TQP70" s="497"/>
      <c r="TQQ70" s="497"/>
      <c r="TQR70" s="497"/>
      <c r="TQS70" s="497"/>
      <c r="TQT70" s="497"/>
      <c r="TQU70" s="497"/>
      <c r="TQV70" s="497"/>
      <c r="TQW70" s="497"/>
      <c r="TQX70" s="497"/>
      <c r="TQY70" s="497"/>
      <c r="TQZ70" s="497"/>
      <c r="TRA70" s="497"/>
      <c r="TRB70" s="497"/>
      <c r="TRC70" s="497"/>
      <c r="TRD70" s="497"/>
      <c r="TRE70" s="497"/>
      <c r="TRF70" s="497"/>
      <c r="TRG70" s="497"/>
      <c r="TRH70" s="497"/>
      <c r="TRI70" s="497"/>
      <c r="TRJ70" s="497"/>
      <c r="TRK70" s="497"/>
      <c r="TRL70" s="497"/>
      <c r="TRM70" s="497"/>
      <c r="TRN70" s="497"/>
      <c r="TRO70" s="497"/>
      <c r="TRP70" s="497"/>
      <c r="TRQ70" s="497"/>
      <c r="TRR70" s="497"/>
      <c r="TRS70" s="497"/>
      <c r="TRT70" s="497"/>
      <c r="TRU70" s="497"/>
      <c r="TRV70" s="497"/>
      <c r="TRW70" s="497"/>
      <c r="TRX70" s="497"/>
      <c r="TRY70" s="497"/>
      <c r="TRZ70" s="497"/>
      <c r="TSA70" s="497"/>
      <c r="TSB70" s="497"/>
      <c r="TSC70" s="497"/>
      <c r="TSD70" s="497"/>
      <c r="TSE70" s="497"/>
      <c r="TSF70" s="497"/>
      <c r="TSG70" s="497"/>
      <c r="TSH70" s="497"/>
      <c r="TSI70" s="497"/>
      <c r="TSJ70" s="497"/>
      <c r="TSK70" s="497"/>
      <c r="TSL70" s="497"/>
      <c r="TSM70" s="497"/>
      <c r="TSN70" s="497"/>
      <c r="TSO70" s="497"/>
      <c r="TSP70" s="497"/>
      <c r="TSQ70" s="497"/>
      <c r="TSR70" s="497"/>
      <c r="TSS70" s="497"/>
      <c r="TST70" s="497"/>
      <c r="TSU70" s="497"/>
      <c r="TSV70" s="497"/>
      <c r="TSW70" s="497"/>
      <c r="TSX70" s="497"/>
      <c r="TSY70" s="497"/>
      <c r="TSZ70" s="497"/>
      <c r="TTA70" s="497"/>
      <c r="TTB70" s="497"/>
      <c r="TTC70" s="497"/>
      <c r="TTD70" s="497"/>
      <c r="TTE70" s="497"/>
      <c r="TTF70" s="497"/>
      <c r="TTG70" s="497"/>
      <c r="TTH70" s="497"/>
      <c r="TTI70" s="497"/>
      <c r="TTJ70" s="497"/>
      <c r="TTK70" s="497"/>
      <c r="TTL70" s="497"/>
      <c r="TTM70" s="497"/>
      <c r="TTN70" s="497"/>
      <c r="TTO70" s="497"/>
      <c r="TTP70" s="497"/>
      <c r="TTQ70" s="497"/>
      <c r="TTR70" s="497"/>
      <c r="TTS70" s="497"/>
      <c r="TTT70" s="497"/>
      <c r="TTU70" s="497"/>
      <c r="TTV70" s="497"/>
      <c r="TTW70" s="497"/>
      <c r="TTX70" s="497"/>
      <c r="TTY70" s="497"/>
      <c r="TTZ70" s="497"/>
      <c r="TUA70" s="497"/>
      <c r="TUB70" s="497"/>
      <c r="TUC70" s="497"/>
      <c r="TUD70" s="497"/>
      <c r="TUE70" s="497"/>
      <c r="TUF70" s="497"/>
      <c r="TUG70" s="497"/>
      <c r="TUH70" s="497"/>
      <c r="TUI70" s="497"/>
      <c r="TUJ70" s="497"/>
      <c r="TUK70" s="497"/>
      <c r="TUL70" s="497"/>
      <c r="TUM70" s="497"/>
      <c r="TUN70" s="497"/>
      <c r="TUO70" s="497"/>
      <c r="TUP70" s="497"/>
      <c r="TUQ70" s="497"/>
      <c r="TUR70" s="497"/>
      <c r="TUS70" s="497"/>
      <c r="TUT70" s="497"/>
      <c r="TUU70" s="497"/>
      <c r="TUV70" s="497"/>
      <c r="TUW70" s="497"/>
      <c r="TUX70" s="497"/>
      <c r="TUY70" s="497"/>
      <c r="TUZ70" s="497"/>
      <c r="TVA70" s="497"/>
      <c r="TVB70" s="497"/>
      <c r="TVC70" s="497"/>
      <c r="TVD70" s="497"/>
      <c r="TVE70" s="497"/>
      <c r="TVF70" s="497"/>
      <c r="TVG70" s="497"/>
      <c r="TVH70" s="497"/>
      <c r="TVI70" s="497"/>
      <c r="TVJ70" s="497"/>
      <c r="TVK70" s="497"/>
      <c r="TVL70" s="497"/>
      <c r="TVM70" s="497"/>
      <c r="TVN70" s="497"/>
      <c r="TVO70" s="497"/>
      <c r="TVP70" s="497"/>
      <c r="TVQ70" s="497"/>
      <c r="TVR70" s="497"/>
      <c r="TVS70" s="497"/>
      <c r="TVT70" s="497"/>
      <c r="TVU70" s="497"/>
      <c r="TVV70" s="497"/>
      <c r="TVW70" s="497"/>
      <c r="TVX70" s="497"/>
      <c r="TVY70" s="497"/>
      <c r="TVZ70" s="497"/>
      <c r="TWA70" s="497"/>
      <c r="TWB70" s="497"/>
      <c r="TWC70" s="497"/>
      <c r="TWD70" s="497"/>
      <c r="TWE70" s="497"/>
      <c r="TWF70" s="497"/>
      <c r="TWG70" s="497"/>
      <c r="TWH70" s="497"/>
      <c r="TWI70" s="497"/>
      <c r="TWJ70" s="497"/>
      <c r="TWK70" s="497"/>
      <c r="TWL70" s="497"/>
      <c r="TWM70" s="497"/>
      <c r="TWN70" s="497"/>
      <c r="TWO70" s="497"/>
      <c r="TWP70" s="497"/>
      <c r="TWQ70" s="497"/>
      <c r="TWR70" s="497"/>
      <c r="TWS70" s="497"/>
      <c r="TWT70" s="497"/>
      <c r="TWU70" s="497"/>
      <c r="TWV70" s="497"/>
      <c r="TWW70" s="497"/>
      <c r="TWX70" s="497"/>
      <c r="TWY70" s="497"/>
      <c r="TWZ70" s="497"/>
      <c r="TXA70" s="497"/>
      <c r="TXB70" s="497"/>
      <c r="TXC70" s="497"/>
      <c r="TXD70" s="497"/>
      <c r="TXE70" s="497"/>
      <c r="TXF70" s="497"/>
      <c r="TXG70" s="497"/>
      <c r="TXH70" s="497"/>
      <c r="TXI70" s="497"/>
      <c r="TXJ70" s="497"/>
      <c r="TXK70" s="497"/>
      <c r="TXL70" s="497"/>
      <c r="TXM70" s="497"/>
      <c r="TXN70" s="497"/>
      <c r="TXO70" s="497"/>
      <c r="TXP70" s="497"/>
      <c r="TXQ70" s="497"/>
      <c r="TXR70" s="497"/>
      <c r="TXS70" s="497"/>
      <c r="TXT70" s="497"/>
      <c r="TXU70" s="497"/>
      <c r="TXV70" s="497"/>
      <c r="TXW70" s="497"/>
      <c r="TXX70" s="497"/>
      <c r="TXY70" s="497"/>
      <c r="TXZ70" s="497"/>
      <c r="TYA70" s="497"/>
      <c r="TYB70" s="497"/>
      <c r="TYC70" s="497"/>
      <c r="TYD70" s="497"/>
      <c r="TYE70" s="497"/>
      <c r="TYF70" s="497"/>
      <c r="TYG70" s="497"/>
      <c r="TYH70" s="497"/>
      <c r="TYI70" s="497"/>
      <c r="TYJ70" s="497"/>
      <c r="TYK70" s="497"/>
      <c r="TYL70" s="497"/>
      <c r="TYM70" s="497"/>
      <c r="TYN70" s="497"/>
      <c r="TYO70" s="497"/>
      <c r="TYP70" s="497"/>
      <c r="TYQ70" s="497"/>
      <c r="TYR70" s="497"/>
      <c r="TYS70" s="497"/>
      <c r="TYT70" s="497"/>
      <c r="TYU70" s="497"/>
      <c r="TYV70" s="497"/>
      <c r="TYW70" s="497"/>
      <c r="TYX70" s="497"/>
      <c r="TYY70" s="497"/>
      <c r="TYZ70" s="497"/>
      <c r="TZA70" s="497"/>
      <c r="TZB70" s="497"/>
      <c r="TZC70" s="497"/>
      <c r="TZD70" s="497"/>
      <c r="TZE70" s="497"/>
      <c r="TZF70" s="497"/>
      <c r="TZG70" s="497"/>
      <c r="TZH70" s="497"/>
      <c r="TZI70" s="497"/>
      <c r="TZJ70" s="497"/>
      <c r="TZK70" s="497"/>
      <c r="TZL70" s="497"/>
      <c r="TZM70" s="497"/>
      <c r="TZN70" s="497"/>
      <c r="TZO70" s="497"/>
      <c r="TZP70" s="497"/>
      <c r="TZQ70" s="497"/>
      <c r="TZR70" s="497"/>
      <c r="TZS70" s="497"/>
      <c r="TZT70" s="497"/>
      <c r="TZU70" s="497"/>
      <c r="TZV70" s="497"/>
      <c r="TZW70" s="497"/>
      <c r="TZX70" s="497"/>
      <c r="TZY70" s="497"/>
      <c r="TZZ70" s="497"/>
      <c r="UAA70" s="497"/>
      <c r="UAB70" s="497"/>
      <c r="UAC70" s="497"/>
      <c r="UAD70" s="497"/>
      <c r="UAE70" s="497"/>
      <c r="UAF70" s="497"/>
      <c r="UAG70" s="497"/>
      <c r="UAH70" s="497"/>
      <c r="UAI70" s="497"/>
      <c r="UAJ70" s="497"/>
      <c r="UAK70" s="497"/>
      <c r="UAL70" s="497"/>
      <c r="UAM70" s="497"/>
      <c r="UAN70" s="497"/>
      <c r="UAO70" s="497"/>
      <c r="UAP70" s="497"/>
      <c r="UAQ70" s="497"/>
      <c r="UAR70" s="497"/>
      <c r="UAS70" s="497"/>
      <c r="UAT70" s="497"/>
      <c r="UAU70" s="497"/>
      <c r="UAV70" s="497"/>
      <c r="UAW70" s="497"/>
      <c r="UAX70" s="497"/>
      <c r="UAY70" s="497"/>
      <c r="UAZ70" s="497"/>
      <c r="UBA70" s="497"/>
      <c r="UBB70" s="497"/>
      <c r="UBC70" s="497"/>
      <c r="UBD70" s="497"/>
      <c r="UBE70" s="497"/>
      <c r="UBF70" s="497"/>
      <c r="UBG70" s="497"/>
      <c r="UBH70" s="497"/>
      <c r="UBI70" s="497"/>
      <c r="UBJ70" s="497"/>
      <c r="UBK70" s="497"/>
      <c r="UBL70" s="497"/>
      <c r="UBM70" s="497"/>
      <c r="UBN70" s="497"/>
      <c r="UBO70" s="497"/>
      <c r="UBP70" s="497"/>
      <c r="UBQ70" s="497"/>
      <c r="UBR70" s="497"/>
      <c r="UBS70" s="497"/>
      <c r="UBT70" s="497"/>
      <c r="UBU70" s="497"/>
      <c r="UBV70" s="497"/>
      <c r="UBW70" s="497"/>
      <c r="UBX70" s="497"/>
      <c r="UBY70" s="497"/>
      <c r="UBZ70" s="497"/>
      <c r="UCA70" s="497"/>
      <c r="UCB70" s="497"/>
      <c r="UCC70" s="497"/>
      <c r="UCD70" s="497"/>
      <c r="UCE70" s="497"/>
      <c r="UCF70" s="497"/>
      <c r="UCG70" s="497"/>
      <c r="UCH70" s="497"/>
      <c r="UCI70" s="497"/>
      <c r="UCJ70" s="497"/>
      <c r="UCK70" s="497"/>
      <c r="UCL70" s="497"/>
      <c r="UCM70" s="497"/>
      <c r="UCN70" s="497"/>
      <c r="UCO70" s="497"/>
      <c r="UCP70" s="497"/>
      <c r="UCQ70" s="497"/>
      <c r="UCR70" s="497"/>
      <c r="UCS70" s="497"/>
      <c r="UCT70" s="497"/>
      <c r="UCU70" s="497"/>
      <c r="UCV70" s="497"/>
      <c r="UCW70" s="497"/>
      <c r="UCX70" s="497"/>
      <c r="UCY70" s="497"/>
      <c r="UCZ70" s="497"/>
      <c r="UDA70" s="497"/>
      <c r="UDB70" s="497"/>
      <c r="UDC70" s="497"/>
      <c r="UDD70" s="497"/>
      <c r="UDE70" s="497"/>
      <c r="UDF70" s="497"/>
      <c r="UDG70" s="497"/>
      <c r="UDH70" s="497"/>
      <c r="UDI70" s="497"/>
      <c r="UDJ70" s="497"/>
      <c r="UDK70" s="497"/>
      <c r="UDL70" s="497"/>
      <c r="UDM70" s="497"/>
      <c r="UDN70" s="497"/>
      <c r="UDO70" s="497"/>
      <c r="UDP70" s="497"/>
      <c r="UDQ70" s="497"/>
      <c r="UDR70" s="497"/>
      <c r="UDS70" s="497"/>
      <c r="UDT70" s="497"/>
      <c r="UDU70" s="497"/>
      <c r="UDV70" s="497"/>
      <c r="UDW70" s="497"/>
      <c r="UDX70" s="497"/>
      <c r="UDY70" s="497"/>
      <c r="UDZ70" s="497"/>
      <c r="UEA70" s="497"/>
      <c r="UEB70" s="497"/>
      <c r="UEC70" s="497"/>
      <c r="UED70" s="497"/>
      <c r="UEE70" s="497"/>
      <c r="UEF70" s="497"/>
      <c r="UEG70" s="497"/>
      <c r="UEH70" s="497"/>
      <c r="UEI70" s="497"/>
      <c r="UEJ70" s="497"/>
      <c r="UEK70" s="497"/>
      <c r="UEL70" s="497"/>
      <c r="UEM70" s="497"/>
      <c r="UEN70" s="497"/>
      <c r="UEO70" s="497"/>
      <c r="UEP70" s="497"/>
      <c r="UEQ70" s="497"/>
      <c r="UER70" s="497"/>
      <c r="UES70" s="497"/>
      <c r="UET70" s="497"/>
      <c r="UEU70" s="497"/>
      <c r="UEV70" s="497"/>
      <c r="UEW70" s="497"/>
      <c r="UEX70" s="497"/>
      <c r="UEY70" s="497"/>
      <c r="UEZ70" s="497"/>
      <c r="UFA70" s="497"/>
      <c r="UFB70" s="497"/>
      <c r="UFC70" s="497"/>
      <c r="UFD70" s="497"/>
      <c r="UFE70" s="497"/>
      <c r="UFF70" s="497"/>
      <c r="UFG70" s="497"/>
      <c r="UFH70" s="497"/>
      <c r="UFI70" s="497"/>
      <c r="UFJ70" s="497"/>
      <c r="UFK70" s="497"/>
      <c r="UFL70" s="497"/>
      <c r="UFM70" s="497"/>
      <c r="UFN70" s="497"/>
      <c r="UFO70" s="497"/>
      <c r="UFP70" s="497"/>
      <c r="UFQ70" s="497"/>
      <c r="UFR70" s="497"/>
      <c r="UFS70" s="497"/>
      <c r="UFT70" s="497"/>
      <c r="UFU70" s="497"/>
      <c r="UFV70" s="497"/>
      <c r="UFW70" s="497"/>
      <c r="UFX70" s="497"/>
      <c r="UFY70" s="497"/>
      <c r="UFZ70" s="497"/>
      <c r="UGA70" s="497"/>
      <c r="UGB70" s="497"/>
      <c r="UGC70" s="497"/>
      <c r="UGD70" s="497"/>
      <c r="UGE70" s="497"/>
      <c r="UGF70" s="497"/>
      <c r="UGG70" s="497"/>
      <c r="UGH70" s="497"/>
      <c r="UGI70" s="497"/>
      <c r="UGJ70" s="497"/>
      <c r="UGK70" s="497"/>
      <c r="UGL70" s="497"/>
      <c r="UGM70" s="497"/>
      <c r="UGN70" s="497"/>
      <c r="UGO70" s="497"/>
      <c r="UGP70" s="497"/>
      <c r="UGQ70" s="497"/>
      <c r="UGR70" s="497"/>
      <c r="UGS70" s="497"/>
      <c r="UGT70" s="497"/>
      <c r="UGU70" s="497"/>
      <c r="UGV70" s="497"/>
      <c r="UGW70" s="497"/>
      <c r="UGX70" s="497"/>
      <c r="UGY70" s="497"/>
      <c r="UGZ70" s="497"/>
      <c r="UHA70" s="497"/>
      <c r="UHB70" s="497"/>
      <c r="UHC70" s="497"/>
      <c r="UHD70" s="497"/>
      <c r="UHE70" s="497"/>
      <c r="UHF70" s="497"/>
      <c r="UHG70" s="497"/>
      <c r="UHH70" s="497"/>
      <c r="UHI70" s="497"/>
      <c r="UHJ70" s="497"/>
      <c r="UHK70" s="497"/>
      <c r="UHL70" s="497"/>
      <c r="UHM70" s="497"/>
      <c r="UHN70" s="497"/>
      <c r="UHO70" s="497"/>
      <c r="UHP70" s="497"/>
      <c r="UHQ70" s="497"/>
      <c r="UHR70" s="497"/>
      <c r="UHS70" s="497"/>
      <c r="UHT70" s="497"/>
      <c r="UHU70" s="497"/>
      <c r="UHV70" s="497"/>
      <c r="UHW70" s="497"/>
      <c r="UHX70" s="497"/>
      <c r="UHY70" s="497"/>
      <c r="UHZ70" s="497"/>
      <c r="UIA70" s="497"/>
      <c r="UIB70" s="497"/>
      <c r="UIC70" s="497"/>
      <c r="UID70" s="497"/>
      <c r="UIE70" s="497"/>
      <c r="UIF70" s="497"/>
      <c r="UIG70" s="497"/>
      <c r="UIH70" s="497"/>
      <c r="UII70" s="497"/>
      <c r="UIJ70" s="497"/>
      <c r="UIK70" s="497"/>
      <c r="UIL70" s="497"/>
      <c r="UIM70" s="497"/>
      <c r="UIN70" s="497"/>
      <c r="UIO70" s="497"/>
      <c r="UIP70" s="497"/>
      <c r="UIQ70" s="497"/>
      <c r="UIR70" s="497"/>
      <c r="UIS70" s="497"/>
      <c r="UIT70" s="497"/>
      <c r="UIU70" s="497"/>
      <c r="UIV70" s="497"/>
      <c r="UIW70" s="497"/>
      <c r="UIX70" s="497"/>
      <c r="UIY70" s="497"/>
      <c r="UIZ70" s="497"/>
      <c r="UJA70" s="497"/>
      <c r="UJB70" s="497"/>
      <c r="UJC70" s="497"/>
      <c r="UJD70" s="497"/>
      <c r="UJE70" s="497"/>
      <c r="UJF70" s="497"/>
      <c r="UJG70" s="497"/>
      <c r="UJH70" s="497"/>
      <c r="UJI70" s="497"/>
      <c r="UJJ70" s="497"/>
      <c r="UJK70" s="497"/>
      <c r="UJL70" s="497"/>
      <c r="UJM70" s="497"/>
      <c r="UJN70" s="497"/>
      <c r="UJO70" s="497"/>
      <c r="UJP70" s="497"/>
      <c r="UJQ70" s="497"/>
      <c r="UJR70" s="497"/>
      <c r="UJS70" s="497"/>
      <c r="UJT70" s="497"/>
      <c r="UJU70" s="497"/>
      <c r="UJV70" s="497"/>
      <c r="UJW70" s="497"/>
      <c r="UJX70" s="497"/>
      <c r="UJY70" s="497"/>
      <c r="UJZ70" s="497"/>
      <c r="UKA70" s="497"/>
      <c r="UKB70" s="497"/>
      <c r="UKC70" s="497"/>
      <c r="UKD70" s="497"/>
      <c r="UKE70" s="497"/>
      <c r="UKF70" s="497"/>
      <c r="UKG70" s="497"/>
      <c r="UKH70" s="497"/>
      <c r="UKI70" s="497"/>
      <c r="UKJ70" s="497"/>
      <c r="UKK70" s="497"/>
      <c r="UKL70" s="497"/>
      <c r="UKM70" s="497"/>
      <c r="UKN70" s="497"/>
      <c r="UKO70" s="497"/>
      <c r="UKP70" s="497"/>
      <c r="UKQ70" s="497"/>
      <c r="UKR70" s="497"/>
      <c r="UKS70" s="497"/>
      <c r="UKT70" s="497"/>
      <c r="UKU70" s="497"/>
      <c r="UKV70" s="497"/>
      <c r="UKW70" s="497"/>
      <c r="UKX70" s="497"/>
      <c r="UKY70" s="497"/>
      <c r="UKZ70" s="497"/>
      <c r="ULA70" s="497"/>
      <c r="ULB70" s="497"/>
      <c r="ULC70" s="497"/>
      <c r="ULD70" s="497"/>
      <c r="ULE70" s="497"/>
      <c r="ULF70" s="497"/>
      <c r="ULG70" s="497"/>
      <c r="ULH70" s="497"/>
      <c r="ULI70" s="497"/>
      <c r="ULJ70" s="497"/>
      <c r="ULK70" s="497"/>
      <c r="ULL70" s="497"/>
      <c r="ULM70" s="497"/>
      <c r="ULN70" s="497"/>
      <c r="ULO70" s="497"/>
      <c r="ULP70" s="497"/>
      <c r="ULQ70" s="497"/>
      <c r="ULR70" s="497"/>
      <c r="ULS70" s="497"/>
      <c r="ULT70" s="497"/>
      <c r="ULU70" s="497"/>
      <c r="ULV70" s="497"/>
      <c r="ULW70" s="497"/>
      <c r="ULX70" s="497"/>
      <c r="ULY70" s="497"/>
      <c r="ULZ70" s="497"/>
      <c r="UMA70" s="497"/>
      <c r="UMB70" s="497"/>
      <c r="UMC70" s="497"/>
      <c r="UMD70" s="497"/>
      <c r="UME70" s="497"/>
      <c r="UMF70" s="497"/>
      <c r="UMG70" s="497"/>
      <c r="UMH70" s="497"/>
      <c r="UMI70" s="497"/>
      <c r="UMJ70" s="497"/>
      <c r="UMK70" s="497"/>
      <c r="UML70" s="497"/>
      <c r="UMM70" s="497"/>
      <c r="UMN70" s="497"/>
      <c r="UMO70" s="497"/>
      <c r="UMP70" s="497"/>
      <c r="UMQ70" s="497"/>
      <c r="UMR70" s="497"/>
      <c r="UMS70" s="497"/>
      <c r="UMT70" s="497"/>
      <c r="UMU70" s="497"/>
      <c r="UMV70" s="497"/>
      <c r="UMW70" s="497"/>
      <c r="UMX70" s="497"/>
      <c r="UMY70" s="497"/>
      <c r="UMZ70" s="497"/>
      <c r="UNA70" s="497"/>
      <c r="UNB70" s="497"/>
      <c r="UNC70" s="497"/>
      <c r="UND70" s="497"/>
      <c r="UNE70" s="497"/>
      <c r="UNF70" s="497"/>
      <c r="UNG70" s="497"/>
      <c r="UNH70" s="497"/>
      <c r="UNI70" s="497"/>
      <c r="UNJ70" s="497"/>
      <c r="UNK70" s="497"/>
      <c r="UNL70" s="497"/>
      <c r="UNM70" s="497"/>
      <c r="UNN70" s="497"/>
      <c r="UNO70" s="497"/>
      <c r="UNP70" s="497"/>
      <c r="UNQ70" s="497"/>
      <c r="UNR70" s="497"/>
      <c r="UNS70" s="497"/>
      <c r="UNT70" s="497"/>
      <c r="UNU70" s="497"/>
      <c r="UNV70" s="497"/>
      <c r="UNW70" s="497"/>
      <c r="UNX70" s="497"/>
      <c r="UNY70" s="497"/>
      <c r="UNZ70" s="497"/>
      <c r="UOA70" s="497"/>
      <c r="UOB70" s="497"/>
      <c r="UOC70" s="497"/>
      <c r="UOD70" s="497"/>
      <c r="UOE70" s="497"/>
      <c r="UOF70" s="497"/>
      <c r="UOG70" s="497"/>
      <c r="UOH70" s="497"/>
      <c r="UOI70" s="497"/>
      <c r="UOJ70" s="497"/>
      <c r="UOK70" s="497"/>
      <c r="UOL70" s="497"/>
      <c r="UOM70" s="497"/>
      <c r="UON70" s="497"/>
      <c r="UOO70" s="497"/>
      <c r="UOP70" s="497"/>
      <c r="UOQ70" s="497"/>
      <c r="UOR70" s="497"/>
      <c r="UOS70" s="497"/>
      <c r="UOT70" s="497"/>
      <c r="UOU70" s="497"/>
      <c r="UOV70" s="497"/>
      <c r="UOW70" s="497"/>
      <c r="UOX70" s="497"/>
      <c r="UOY70" s="497"/>
      <c r="UOZ70" s="497"/>
      <c r="UPA70" s="497"/>
      <c r="UPB70" s="497"/>
      <c r="UPC70" s="497"/>
      <c r="UPD70" s="497"/>
      <c r="UPE70" s="497"/>
      <c r="UPF70" s="497"/>
      <c r="UPG70" s="497"/>
      <c r="UPH70" s="497"/>
      <c r="UPI70" s="497"/>
      <c r="UPJ70" s="497"/>
      <c r="UPK70" s="497"/>
      <c r="UPL70" s="497"/>
      <c r="UPM70" s="497"/>
      <c r="UPN70" s="497"/>
      <c r="UPO70" s="497"/>
      <c r="UPP70" s="497"/>
      <c r="UPQ70" s="497"/>
      <c r="UPR70" s="497"/>
      <c r="UPS70" s="497"/>
      <c r="UPT70" s="497"/>
      <c r="UPU70" s="497"/>
      <c r="UPV70" s="497"/>
      <c r="UPW70" s="497"/>
      <c r="UPX70" s="497"/>
      <c r="UPY70" s="497"/>
      <c r="UPZ70" s="497"/>
      <c r="UQA70" s="497"/>
      <c r="UQB70" s="497"/>
      <c r="UQC70" s="497"/>
      <c r="UQD70" s="497"/>
      <c r="UQE70" s="497"/>
      <c r="UQF70" s="497"/>
      <c r="UQG70" s="497"/>
      <c r="UQH70" s="497"/>
      <c r="UQI70" s="497"/>
      <c r="UQJ70" s="497"/>
      <c r="UQK70" s="497"/>
      <c r="UQL70" s="497"/>
      <c r="UQM70" s="497"/>
      <c r="UQN70" s="497"/>
      <c r="UQO70" s="497"/>
      <c r="UQP70" s="497"/>
      <c r="UQQ70" s="497"/>
      <c r="UQR70" s="497"/>
      <c r="UQS70" s="497"/>
      <c r="UQT70" s="497"/>
      <c r="UQU70" s="497"/>
      <c r="UQV70" s="497"/>
      <c r="UQW70" s="497"/>
      <c r="UQX70" s="497"/>
      <c r="UQY70" s="497"/>
      <c r="UQZ70" s="497"/>
      <c r="URA70" s="497"/>
      <c r="URB70" s="497"/>
      <c r="URC70" s="497"/>
      <c r="URD70" s="497"/>
      <c r="URE70" s="497"/>
      <c r="URF70" s="497"/>
      <c r="URG70" s="497"/>
      <c r="URH70" s="497"/>
      <c r="URI70" s="497"/>
      <c r="URJ70" s="497"/>
      <c r="URK70" s="497"/>
      <c r="URL70" s="497"/>
      <c r="URM70" s="497"/>
      <c r="URN70" s="497"/>
      <c r="URO70" s="497"/>
      <c r="URP70" s="497"/>
      <c r="URQ70" s="497"/>
      <c r="URR70" s="497"/>
      <c r="URS70" s="497"/>
      <c r="URT70" s="497"/>
      <c r="URU70" s="497"/>
      <c r="URV70" s="497"/>
      <c r="URW70" s="497"/>
      <c r="URX70" s="497"/>
      <c r="URY70" s="497"/>
      <c r="URZ70" s="497"/>
      <c r="USA70" s="497"/>
      <c r="USB70" s="497"/>
      <c r="USC70" s="497"/>
      <c r="USD70" s="497"/>
      <c r="USE70" s="497"/>
      <c r="USF70" s="497"/>
      <c r="USG70" s="497"/>
      <c r="USH70" s="497"/>
      <c r="USI70" s="497"/>
      <c r="USJ70" s="497"/>
      <c r="USK70" s="497"/>
      <c r="USL70" s="497"/>
      <c r="USM70" s="497"/>
      <c r="USN70" s="497"/>
      <c r="USO70" s="497"/>
      <c r="USP70" s="497"/>
      <c r="USQ70" s="497"/>
      <c r="USR70" s="497"/>
      <c r="USS70" s="497"/>
      <c r="UST70" s="497"/>
      <c r="USU70" s="497"/>
      <c r="USV70" s="497"/>
      <c r="USW70" s="497"/>
      <c r="USX70" s="497"/>
      <c r="USY70" s="497"/>
      <c r="USZ70" s="497"/>
      <c r="UTA70" s="497"/>
      <c r="UTB70" s="497"/>
      <c r="UTC70" s="497"/>
      <c r="UTD70" s="497"/>
      <c r="UTE70" s="497"/>
      <c r="UTF70" s="497"/>
      <c r="UTG70" s="497"/>
      <c r="UTH70" s="497"/>
      <c r="UTI70" s="497"/>
      <c r="UTJ70" s="497"/>
      <c r="UTK70" s="497"/>
      <c r="UTL70" s="497"/>
      <c r="UTM70" s="497"/>
      <c r="UTN70" s="497"/>
      <c r="UTO70" s="497"/>
      <c r="UTP70" s="497"/>
      <c r="UTQ70" s="497"/>
      <c r="UTR70" s="497"/>
      <c r="UTS70" s="497"/>
      <c r="UTT70" s="497"/>
      <c r="UTU70" s="497"/>
      <c r="UTV70" s="497"/>
      <c r="UTW70" s="497"/>
      <c r="UTX70" s="497"/>
      <c r="UTY70" s="497"/>
      <c r="UTZ70" s="497"/>
      <c r="UUA70" s="497"/>
      <c r="UUB70" s="497"/>
      <c r="UUC70" s="497"/>
      <c r="UUD70" s="497"/>
      <c r="UUE70" s="497"/>
      <c r="UUF70" s="497"/>
      <c r="UUG70" s="497"/>
      <c r="UUH70" s="497"/>
      <c r="UUI70" s="497"/>
      <c r="UUJ70" s="497"/>
      <c r="UUK70" s="497"/>
      <c r="UUL70" s="497"/>
      <c r="UUM70" s="497"/>
      <c r="UUN70" s="497"/>
      <c r="UUO70" s="497"/>
      <c r="UUP70" s="497"/>
      <c r="UUQ70" s="497"/>
      <c r="UUR70" s="497"/>
      <c r="UUS70" s="497"/>
      <c r="UUT70" s="497"/>
      <c r="UUU70" s="497"/>
      <c r="UUV70" s="497"/>
      <c r="UUW70" s="497"/>
      <c r="UUX70" s="497"/>
      <c r="UUY70" s="497"/>
      <c r="UUZ70" s="497"/>
      <c r="UVA70" s="497"/>
      <c r="UVB70" s="497"/>
      <c r="UVC70" s="497"/>
      <c r="UVD70" s="497"/>
      <c r="UVE70" s="497"/>
      <c r="UVF70" s="497"/>
      <c r="UVG70" s="497"/>
      <c r="UVH70" s="497"/>
      <c r="UVI70" s="497"/>
      <c r="UVJ70" s="497"/>
      <c r="UVK70" s="497"/>
      <c r="UVL70" s="497"/>
      <c r="UVM70" s="497"/>
      <c r="UVN70" s="497"/>
      <c r="UVO70" s="497"/>
      <c r="UVP70" s="497"/>
      <c r="UVQ70" s="497"/>
      <c r="UVR70" s="497"/>
      <c r="UVS70" s="497"/>
      <c r="UVT70" s="497"/>
      <c r="UVU70" s="497"/>
      <c r="UVV70" s="497"/>
      <c r="UVW70" s="497"/>
      <c r="UVX70" s="497"/>
      <c r="UVY70" s="497"/>
      <c r="UVZ70" s="497"/>
      <c r="UWA70" s="497"/>
      <c r="UWB70" s="497"/>
      <c r="UWC70" s="497"/>
      <c r="UWD70" s="497"/>
      <c r="UWE70" s="497"/>
      <c r="UWF70" s="497"/>
      <c r="UWG70" s="497"/>
      <c r="UWH70" s="497"/>
      <c r="UWI70" s="497"/>
      <c r="UWJ70" s="497"/>
      <c r="UWK70" s="497"/>
      <c r="UWL70" s="497"/>
      <c r="UWM70" s="497"/>
      <c r="UWN70" s="497"/>
      <c r="UWO70" s="497"/>
      <c r="UWP70" s="497"/>
      <c r="UWQ70" s="497"/>
      <c r="UWR70" s="497"/>
      <c r="UWS70" s="497"/>
      <c r="UWT70" s="497"/>
      <c r="UWU70" s="497"/>
      <c r="UWV70" s="497"/>
      <c r="UWW70" s="497"/>
      <c r="UWX70" s="497"/>
      <c r="UWY70" s="497"/>
      <c r="UWZ70" s="497"/>
      <c r="UXA70" s="497"/>
      <c r="UXB70" s="497"/>
      <c r="UXC70" s="497"/>
      <c r="UXD70" s="497"/>
      <c r="UXE70" s="497"/>
      <c r="UXF70" s="497"/>
      <c r="UXG70" s="497"/>
      <c r="UXH70" s="497"/>
      <c r="UXI70" s="497"/>
      <c r="UXJ70" s="497"/>
      <c r="UXK70" s="497"/>
      <c r="UXL70" s="497"/>
      <c r="UXM70" s="497"/>
      <c r="UXN70" s="497"/>
      <c r="UXO70" s="497"/>
      <c r="UXP70" s="497"/>
      <c r="UXQ70" s="497"/>
      <c r="UXR70" s="497"/>
      <c r="UXS70" s="497"/>
      <c r="UXT70" s="497"/>
      <c r="UXU70" s="497"/>
      <c r="UXV70" s="497"/>
      <c r="UXW70" s="497"/>
      <c r="UXX70" s="497"/>
      <c r="UXY70" s="497"/>
      <c r="UXZ70" s="497"/>
      <c r="UYA70" s="497"/>
      <c r="UYB70" s="497"/>
      <c r="UYC70" s="497"/>
      <c r="UYD70" s="497"/>
      <c r="UYE70" s="497"/>
      <c r="UYF70" s="497"/>
      <c r="UYG70" s="497"/>
      <c r="UYH70" s="497"/>
      <c r="UYI70" s="497"/>
      <c r="UYJ70" s="497"/>
      <c r="UYK70" s="497"/>
      <c r="UYL70" s="497"/>
      <c r="UYM70" s="497"/>
      <c r="UYN70" s="497"/>
      <c r="UYO70" s="497"/>
      <c r="UYP70" s="497"/>
      <c r="UYQ70" s="497"/>
      <c r="UYR70" s="497"/>
      <c r="UYS70" s="497"/>
      <c r="UYT70" s="497"/>
      <c r="UYU70" s="497"/>
      <c r="UYV70" s="497"/>
      <c r="UYW70" s="497"/>
      <c r="UYX70" s="497"/>
      <c r="UYY70" s="497"/>
      <c r="UYZ70" s="497"/>
      <c r="UZA70" s="497"/>
      <c r="UZB70" s="497"/>
      <c r="UZC70" s="497"/>
      <c r="UZD70" s="497"/>
      <c r="UZE70" s="497"/>
      <c r="UZF70" s="497"/>
      <c r="UZG70" s="497"/>
      <c r="UZH70" s="497"/>
      <c r="UZI70" s="497"/>
      <c r="UZJ70" s="497"/>
      <c r="UZK70" s="497"/>
      <c r="UZL70" s="497"/>
      <c r="UZM70" s="497"/>
      <c r="UZN70" s="497"/>
      <c r="UZO70" s="497"/>
      <c r="UZP70" s="497"/>
      <c r="UZQ70" s="497"/>
      <c r="UZR70" s="497"/>
      <c r="UZS70" s="497"/>
      <c r="UZT70" s="497"/>
      <c r="UZU70" s="497"/>
      <c r="UZV70" s="497"/>
      <c r="UZW70" s="497"/>
      <c r="UZX70" s="497"/>
      <c r="UZY70" s="497"/>
      <c r="UZZ70" s="497"/>
      <c r="VAA70" s="497"/>
      <c r="VAB70" s="497"/>
      <c r="VAC70" s="497"/>
      <c r="VAD70" s="497"/>
      <c r="VAE70" s="497"/>
      <c r="VAF70" s="497"/>
      <c r="VAG70" s="497"/>
      <c r="VAH70" s="497"/>
      <c r="VAI70" s="497"/>
      <c r="VAJ70" s="497"/>
      <c r="VAK70" s="497"/>
      <c r="VAL70" s="497"/>
      <c r="VAM70" s="497"/>
      <c r="VAN70" s="497"/>
      <c r="VAO70" s="497"/>
      <c r="VAP70" s="497"/>
      <c r="VAQ70" s="497"/>
      <c r="VAR70" s="497"/>
      <c r="VAS70" s="497"/>
      <c r="VAT70" s="497"/>
      <c r="VAU70" s="497"/>
      <c r="VAV70" s="497"/>
      <c r="VAW70" s="497"/>
      <c r="VAX70" s="497"/>
      <c r="VAY70" s="497"/>
      <c r="VAZ70" s="497"/>
      <c r="VBA70" s="497"/>
      <c r="VBB70" s="497"/>
      <c r="VBC70" s="497"/>
      <c r="VBD70" s="497"/>
      <c r="VBE70" s="497"/>
      <c r="VBF70" s="497"/>
      <c r="VBG70" s="497"/>
      <c r="VBH70" s="497"/>
      <c r="VBI70" s="497"/>
      <c r="VBJ70" s="497"/>
      <c r="VBK70" s="497"/>
      <c r="VBL70" s="497"/>
      <c r="VBM70" s="497"/>
      <c r="VBN70" s="497"/>
      <c r="VBO70" s="497"/>
      <c r="VBP70" s="497"/>
      <c r="VBQ70" s="497"/>
      <c r="VBR70" s="497"/>
      <c r="VBS70" s="497"/>
      <c r="VBT70" s="497"/>
      <c r="VBU70" s="497"/>
      <c r="VBV70" s="497"/>
      <c r="VBW70" s="497"/>
      <c r="VBX70" s="497"/>
      <c r="VBY70" s="497"/>
      <c r="VBZ70" s="497"/>
      <c r="VCA70" s="497"/>
      <c r="VCB70" s="497"/>
      <c r="VCC70" s="497"/>
      <c r="VCD70" s="497"/>
      <c r="VCE70" s="497"/>
      <c r="VCF70" s="497"/>
      <c r="VCG70" s="497"/>
      <c r="VCH70" s="497"/>
      <c r="VCI70" s="497"/>
      <c r="VCJ70" s="497"/>
      <c r="VCK70" s="497"/>
      <c r="VCL70" s="497"/>
      <c r="VCM70" s="497"/>
      <c r="VCN70" s="497"/>
      <c r="VCO70" s="497"/>
      <c r="VCP70" s="497"/>
      <c r="VCQ70" s="497"/>
      <c r="VCR70" s="497"/>
      <c r="VCS70" s="497"/>
      <c r="VCT70" s="497"/>
      <c r="VCU70" s="497"/>
      <c r="VCV70" s="497"/>
      <c r="VCW70" s="497"/>
      <c r="VCX70" s="497"/>
      <c r="VCY70" s="497"/>
      <c r="VCZ70" s="497"/>
      <c r="VDA70" s="497"/>
      <c r="VDB70" s="497"/>
      <c r="VDC70" s="497"/>
      <c r="VDD70" s="497"/>
      <c r="VDE70" s="497"/>
      <c r="VDF70" s="497"/>
      <c r="VDG70" s="497"/>
      <c r="VDH70" s="497"/>
      <c r="VDI70" s="497"/>
      <c r="VDJ70" s="497"/>
      <c r="VDK70" s="497"/>
      <c r="VDL70" s="497"/>
      <c r="VDM70" s="497"/>
      <c r="VDN70" s="497"/>
      <c r="VDO70" s="497"/>
      <c r="VDP70" s="497"/>
      <c r="VDQ70" s="497"/>
      <c r="VDR70" s="497"/>
      <c r="VDS70" s="497"/>
      <c r="VDT70" s="497"/>
      <c r="VDU70" s="497"/>
      <c r="VDV70" s="497"/>
      <c r="VDW70" s="497"/>
      <c r="VDX70" s="497"/>
      <c r="VDY70" s="497"/>
      <c r="VDZ70" s="497"/>
      <c r="VEA70" s="497"/>
      <c r="VEB70" s="497"/>
      <c r="VEC70" s="497"/>
      <c r="VED70" s="497"/>
      <c r="VEE70" s="497"/>
      <c r="VEF70" s="497"/>
      <c r="VEG70" s="497"/>
      <c r="VEH70" s="497"/>
      <c r="VEI70" s="497"/>
      <c r="VEJ70" s="497"/>
      <c r="VEK70" s="497"/>
      <c r="VEL70" s="497"/>
      <c r="VEM70" s="497"/>
      <c r="VEN70" s="497"/>
      <c r="VEO70" s="497"/>
      <c r="VEP70" s="497"/>
      <c r="VEQ70" s="497"/>
      <c r="VER70" s="497"/>
      <c r="VES70" s="497"/>
      <c r="VET70" s="497"/>
      <c r="VEU70" s="497"/>
      <c r="VEV70" s="497"/>
      <c r="VEW70" s="497"/>
      <c r="VEX70" s="497"/>
      <c r="VEY70" s="497"/>
      <c r="VEZ70" s="497"/>
      <c r="VFA70" s="497"/>
      <c r="VFB70" s="497"/>
      <c r="VFC70" s="497"/>
      <c r="VFD70" s="497"/>
      <c r="VFE70" s="497"/>
      <c r="VFF70" s="497"/>
      <c r="VFG70" s="497"/>
      <c r="VFH70" s="497"/>
      <c r="VFI70" s="497"/>
      <c r="VFJ70" s="497"/>
      <c r="VFK70" s="497"/>
      <c r="VFL70" s="497"/>
      <c r="VFM70" s="497"/>
      <c r="VFN70" s="497"/>
      <c r="VFO70" s="497"/>
      <c r="VFP70" s="497"/>
      <c r="VFQ70" s="497"/>
      <c r="VFR70" s="497"/>
      <c r="VFS70" s="497"/>
      <c r="VFT70" s="497"/>
      <c r="VFU70" s="497"/>
      <c r="VFV70" s="497"/>
      <c r="VFW70" s="497"/>
      <c r="VFX70" s="497"/>
      <c r="VFY70" s="497"/>
      <c r="VFZ70" s="497"/>
      <c r="VGA70" s="497"/>
      <c r="VGB70" s="497"/>
      <c r="VGC70" s="497"/>
      <c r="VGD70" s="497"/>
      <c r="VGE70" s="497"/>
      <c r="VGF70" s="497"/>
      <c r="VGG70" s="497"/>
      <c r="VGH70" s="497"/>
      <c r="VGI70" s="497"/>
      <c r="VGJ70" s="497"/>
      <c r="VGK70" s="497"/>
      <c r="VGL70" s="497"/>
      <c r="VGM70" s="497"/>
      <c r="VGN70" s="497"/>
      <c r="VGO70" s="497"/>
      <c r="VGP70" s="497"/>
      <c r="VGQ70" s="497"/>
      <c r="VGR70" s="497"/>
      <c r="VGS70" s="497"/>
      <c r="VGT70" s="497"/>
      <c r="VGU70" s="497"/>
      <c r="VGV70" s="497"/>
      <c r="VGW70" s="497"/>
      <c r="VGX70" s="497"/>
      <c r="VGY70" s="497"/>
      <c r="VGZ70" s="497"/>
      <c r="VHA70" s="497"/>
      <c r="VHB70" s="497"/>
      <c r="VHC70" s="497"/>
      <c r="VHD70" s="497"/>
      <c r="VHE70" s="497"/>
      <c r="VHF70" s="497"/>
      <c r="VHG70" s="497"/>
      <c r="VHH70" s="497"/>
      <c r="VHI70" s="497"/>
      <c r="VHJ70" s="497"/>
      <c r="VHK70" s="497"/>
      <c r="VHL70" s="497"/>
      <c r="VHM70" s="497"/>
      <c r="VHN70" s="497"/>
      <c r="VHO70" s="497"/>
      <c r="VHP70" s="497"/>
      <c r="VHQ70" s="497"/>
      <c r="VHR70" s="497"/>
      <c r="VHS70" s="497"/>
      <c r="VHT70" s="497"/>
      <c r="VHU70" s="497"/>
      <c r="VHV70" s="497"/>
      <c r="VHW70" s="497"/>
      <c r="VHX70" s="497"/>
      <c r="VHY70" s="497"/>
      <c r="VHZ70" s="497"/>
      <c r="VIA70" s="497"/>
      <c r="VIB70" s="497"/>
      <c r="VIC70" s="497"/>
      <c r="VID70" s="497"/>
      <c r="VIE70" s="497"/>
      <c r="VIF70" s="497"/>
      <c r="VIG70" s="497"/>
      <c r="VIH70" s="497"/>
      <c r="VII70" s="497"/>
      <c r="VIJ70" s="497"/>
      <c r="VIK70" s="497"/>
      <c r="VIL70" s="497"/>
      <c r="VIM70" s="497"/>
      <c r="VIN70" s="497"/>
      <c r="VIO70" s="497"/>
      <c r="VIP70" s="497"/>
      <c r="VIQ70" s="497"/>
      <c r="VIR70" s="497"/>
      <c r="VIS70" s="497"/>
      <c r="VIT70" s="497"/>
      <c r="VIU70" s="497"/>
      <c r="VIV70" s="497"/>
      <c r="VIW70" s="497"/>
      <c r="VIX70" s="497"/>
      <c r="VIY70" s="497"/>
      <c r="VIZ70" s="497"/>
      <c r="VJA70" s="497"/>
      <c r="VJB70" s="497"/>
      <c r="VJC70" s="497"/>
      <c r="VJD70" s="497"/>
      <c r="VJE70" s="497"/>
      <c r="VJF70" s="497"/>
      <c r="VJG70" s="497"/>
      <c r="VJH70" s="497"/>
      <c r="VJI70" s="497"/>
      <c r="VJJ70" s="497"/>
      <c r="VJK70" s="497"/>
      <c r="VJL70" s="497"/>
      <c r="VJM70" s="497"/>
      <c r="VJN70" s="497"/>
      <c r="VJO70" s="497"/>
      <c r="VJP70" s="497"/>
      <c r="VJQ70" s="497"/>
      <c r="VJR70" s="497"/>
      <c r="VJS70" s="497"/>
      <c r="VJT70" s="497"/>
      <c r="VJU70" s="497"/>
      <c r="VJV70" s="497"/>
      <c r="VJW70" s="497"/>
      <c r="VJX70" s="497"/>
      <c r="VJY70" s="497"/>
      <c r="VJZ70" s="497"/>
      <c r="VKA70" s="497"/>
      <c r="VKB70" s="497"/>
      <c r="VKC70" s="497"/>
      <c r="VKD70" s="497"/>
      <c r="VKE70" s="497"/>
      <c r="VKF70" s="497"/>
      <c r="VKG70" s="497"/>
      <c r="VKH70" s="497"/>
      <c r="VKI70" s="497"/>
      <c r="VKJ70" s="497"/>
      <c r="VKK70" s="497"/>
      <c r="VKL70" s="497"/>
      <c r="VKM70" s="497"/>
      <c r="VKN70" s="497"/>
      <c r="VKO70" s="497"/>
      <c r="VKP70" s="497"/>
      <c r="VKQ70" s="497"/>
      <c r="VKR70" s="497"/>
      <c r="VKS70" s="497"/>
      <c r="VKT70" s="497"/>
      <c r="VKU70" s="497"/>
      <c r="VKV70" s="497"/>
      <c r="VKW70" s="497"/>
      <c r="VKX70" s="497"/>
      <c r="VKY70" s="497"/>
      <c r="VKZ70" s="497"/>
      <c r="VLA70" s="497"/>
      <c r="VLB70" s="497"/>
      <c r="VLC70" s="497"/>
      <c r="VLD70" s="497"/>
      <c r="VLE70" s="497"/>
      <c r="VLF70" s="497"/>
      <c r="VLG70" s="497"/>
      <c r="VLH70" s="497"/>
      <c r="VLI70" s="497"/>
      <c r="VLJ70" s="497"/>
      <c r="VLK70" s="497"/>
      <c r="VLL70" s="497"/>
      <c r="VLM70" s="497"/>
      <c r="VLN70" s="497"/>
      <c r="VLO70" s="497"/>
      <c r="VLP70" s="497"/>
      <c r="VLQ70" s="497"/>
      <c r="VLR70" s="497"/>
      <c r="VLS70" s="497"/>
      <c r="VLT70" s="497"/>
      <c r="VLU70" s="497"/>
      <c r="VLV70" s="497"/>
      <c r="VLW70" s="497"/>
      <c r="VLX70" s="497"/>
      <c r="VLY70" s="497"/>
      <c r="VLZ70" s="497"/>
      <c r="VMA70" s="497"/>
      <c r="VMB70" s="497"/>
      <c r="VMC70" s="497"/>
      <c r="VMD70" s="497"/>
      <c r="VME70" s="497"/>
      <c r="VMF70" s="497"/>
      <c r="VMG70" s="497"/>
      <c r="VMH70" s="497"/>
      <c r="VMI70" s="497"/>
      <c r="VMJ70" s="497"/>
      <c r="VMK70" s="497"/>
      <c r="VML70" s="497"/>
      <c r="VMM70" s="497"/>
      <c r="VMN70" s="497"/>
      <c r="VMO70" s="497"/>
      <c r="VMP70" s="497"/>
      <c r="VMQ70" s="497"/>
      <c r="VMR70" s="497"/>
      <c r="VMS70" s="497"/>
      <c r="VMT70" s="497"/>
      <c r="VMU70" s="497"/>
      <c r="VMV70" s="497"/>
      <c r="VMW70" s="497"/>
      <c r="VMX70" s="497"/>
      <c r="VMY70" s="497"/>
      <c r="VMZ70" s="497"/>
      <c r="VNA70" s="497"/>
      <c r="VNB70" s="497"/>
      <c r="VNC70" s="497"/>
      <c r="VND70" s="497"/>
      <c r="VNE70" s="497"/>
      <c r="VNF70" s="497"/>
      <c r="VNG70" s="497"/>
      <c r="VNH70" s="497"/>
      <c r="VNI70" s="497"/>
      <c r="VNJ70" s="497"/>
      <c r="VNK70" s="497"/>
      <c r="VNL70" s="497"/>
      <c r="VNM70" s="497"/>
      <c r="VNN70" s="497"/>
      <c r="VNO70" s="497"/>
      <c r="VNP70" s="497"/>
      <c r="VNQ70" s="497"/>
      <c r="VNR70" s="497"/>
      <c r="VNS70" s="497"/>
      <c r="VNT70" s="497"/>
      <c r="VNU70" s="497"/>
      <c r="VNV70" s="497"/>
      <c r="VNW70" s="497"/>
      <c r="VNX70" s="497"/>
      <c r="VNY70" s="497"/>
      <c r="VNZ70" s="497"/>
      <c r="VOA70" s="497"/>
      <c r="VOB70" s="497"/>
      <c r="VOC70" s="497"/>
      <c r="VOD70" s="497"/>
      <c r="VOE70" s="497"/>
      <c r="VOF70" s="497"/>
      <c r="VOG70" s="497"/>
      <c r="VOH70" s="497"/>
      <c r="VOI70" s="497"/>
      <c r="VOJ70" s="497"/>
      <c r="VOK70" s="497"/>
      <c r="VOL70" s="497"/>
      <c r="VOM70" s="497"/>
      <c r="VON70" s="497"/>
      <c r="VOO70" s="497"/>
      <c r="VOP70" s="497"/>
      <c r="VOQ70" s="497"/>
      <c r="VOR70" s="497"/>
      <c r="VOS70" s="497"/>
      <c r="VOT70" s="497"/>
      <c r="VOU70" s="497"/>
      <c r="VOV70" s="497"/>
      <c r="VOW70" s="497"/>
      <c r="VOX70" s="497"/>
      <c r="VOY70" s="497"/>
      <c r="VOZ70" s="497"/>
      <c r="VPA70" s="497"/>
      <c r="VPB70" s="497"/>
      <c r="VPC70" s="497"/>
      <c r="VPD70" s="497"/>
      <c r="VPE70" s="497"/>
      <c r="VPF70" s="497"/>
      <c r="VPG70" s="497"/>
      <c r="VPH70" s="497"/>
      <c r="VPI70" s="497"/>
      <c r="VPJ70" s="497"/>
      <c r="VPK70" s="497"/>
      <c r="VPL70" s="497"/>
      <c r="VPM70" s="497"/>
      <c r="VPN70" s="497"/>
      <c r="VPO70" s="497"/>
      <c r="VPP70" s="497"/>
      <c r="VPQ70" s="497"/>
      <c r="VPR70" s="497"/>
      <c r="VPS70" s="497"/>
      <c r="VPT70" s="497"/>
      <c r="VPU70" s="497"/>
      <c r="VPV70" s="497"/>
      <c r="VPW70" s="497"/>
      <c r="VPX70" s="497"/>
      <c r="VPY70" s="497"/>
      <c r="VPZ70" s="497"/>
      <c r="VQA70" s="497"/>
      <c r="VQB70" s="497"/>
      <c r="VQC70" s="497"/>
      <c r="VQD70" s="497"/>
      <c r="VQE70" s="497"/>
      <c r="VQF70" s="497"/>
      <c r="VQG70" s="497"/>
      <c r="VQH70" s="497"/>
      <c r="VQI70" s="497"/>
      <c r="VQJ70" s="497"/>
      <c r="VQK70" s="497"/>
      <c r="VQL70" s="497"/>
      <c r="VQM70" s="497"/>
      <c r="VQN70" s="497"/>
      <c r="VQO70" s="497"/>
      <c r="VQP70" s="497"/>
      <c r="VQQ70" s="497"/>
      <c r="VQR70" s="497"/>
      <c r="VQS70" s="497"/>
      <c r="VQT70" s="497"/>
      <c r="VQU70" s="497"/>
      <c r="VQV70" s="497"/>
      <c r="VQW70" s="497"/>
      <c r="VQX70" s="497"/>
      <c r="VQY70" s="497"/>
      <c r="VQZ70" s="497"/>
      <c r="VRA70" s="497"/>
      <c r="VRB70" s="497"/>
      <c r="VRC70" s="497"/>
      <c r="VRD70" s="497"/>
      <c r="VRE70" s="497"/>
      <c r="VRF70" s="497"/>
      <c r="VRG70" s="497"/>
      <c r="VRH70" s="497"/>
      <c r="VRI70" s="497"/>
      <c r="VRJ70" s="497"/>
      <c r="VRK70" s="497"/>
      <c r="VRL70" s="497"/>
      <c r="VRM70" s="497"/>
      <c r="VRN70" s="497"/>
      <c r="VRO70" s="497"/>
      <c r="VRP70" s="497"/>
      <c r="VRQ70" s="497"/>
      <c r="VRR70" s="497"/>
      <c r="VRS70" s="497"/>
      <c r="VRT70" s="497"/>
      <c r="VRU70" s="497"/>
      <c r="VRV70" s="497"/>
      <c r="VRW70" s="497"/>
      <c r="VRX70" s="497"/>
      <c r="VRY70" s="497"/>
      <c r="VRZ70" s="497"/>
      <c r="VSA70" s="497"/>
      <c r="VSB70" s="497"/>
      <c r="VSC70" s="497"/>
      <c r="VSD70" s="497"/>
      <c r="VSE70" s="497"/>
      <c r="VSF70" s="497"/>
      <c r="VSG70" s="497"/>
      <c r="VSH70" s="497"/>
      <c r="VSI70" s="497"/>
      <c r="VSJ70" s="497"/>
      <c r="VSK70" s="497"/>
      <c r="VSL70" s="497"/>
      <c r="VSM70" s="497"/>
      <c r="VSN70" s="497"/>
      <c r="VSO70" s="497"/>
      <c r="VSP70" s="497"/>
      <c r="VSQ70" s="497"/>
      <c r="VSR70" s="497"/>
      <c r="VSS70" s="497"/>
      <c r="VST70" s="497"/>
      <c r="VSU70" s="497"/>
      <c r="VSV70" s="497"/>
      <c r="VSW70" s="497"/>
      <c r="VSX70" s="497"/>
      <c r="VSY70" s="497"/>
      <c r="VSZ70" s="497"/>
      <c r="VTA70" s="497"/>
      <c r="VTB70" s="497"/>
      <c r="VTC70" s="497"/>
      <c r="VTD70" s="497"/>
      <c r="VTE70" s="497"/>
      <c r="VTF70" s="497"/>
      <c r="VTG70" s="497"/>
      <c r="VTH70" s="497"/>
      <c r="VTI70" s="497"/>
      <c r="VTJ70" s="497"/>
      <c r="VTK70" s="497"/>
      <c r="VTL70" s="497"/>
      <c r="VTM70" s="497"/>
      <c r="VTN70" s="497"/>
      <c r="VTO70" s="497"/>
      <c r="VTP70" s="497"/>
      <c r="VTQ70" s="497"/>
      <c r="VTR70" s="497"/>
      <c r="VTS70" s="497"/>
      <c r="VTT70" s="497"/>
      <c r="VTU70" s="497"/>
      <c r="VTV70" s="497"/>
      <c r="VTW70" s="497"/>
      <c r="VTX70" s="497"/>
      <c r="VTY70" s="497"/>
      <c r="VTZ70" s="497"/>
      <c r="VUA70" s="497"/>
      <c r="VUB70" s="497"/>
      <c r="VUC70" s="497"/>
      <c r="VUD70" s="497"/>
      <c r="VUE70" s="497"/>
      <c r="VUF70" s="497"/>
      <c r="VUG70" s="497"/>
      <c r="VUH70" s="497"/>
      <c r="VUI70" s="497"/>
      <c r="VUJ70" s="497"/>
      <c r="VUK70" s="497"/>
      <c r="VUL70" s="497"/>
      <c r="VUM70" s="497"/>
      <c r="VUN70" s="497"/>
      <c r="VUO70" s="497"/>
      <c r="VUP70" s="497"/>
      <c r="VUQ70" s="497"/>
      <c r="VUR70" s="497"/>
      <c r="VUS70" s="497"/>
      <c r="VUT70" s="497"/>
      <c r="VUU70" s="497"/>
      <c r="VUV70" s="497"/>
      <c r="VUW70" s="497"/>
      <c r="VUX70" s="497"/>
      <c r="VUY70" s="497"/>
      <c r="VUZ70" s="497"/>
      <c r="VVA70" s="497"/>
      <c r="VVB70" s="497"/>
      <c r="VVC70" s="497"/>
      <c r="VVD70" s="497"/>
      <c r="VVE70" s="497"/>
      <c r="VVF70" s="497"/>
      <c r="VVG70" s="497"/>
      <c r="VVH70" s="497"/>
      <c r="VVI70" s="497"/>
      <c r="VVJ70" s="497"/>
      <c r="VVK70" s="497"/>
      <c r="VVL70" s="497"/>
      <c r="VVM70" s="497"/>
      <c r="VVN70" s="497"/>
      <c r="VVO70" s="497"/>
      <c r="VVP70" s="497"/>
      <c r="VVQ70" s="497"/>
      <c r="VVR70" s="497"/>
      <c r="VVS70" s="497"/>
      <c r="VVT70" s="497"/>
      <c r="VVU70" s="497"/>
      <c r="VVV70" s="497"/>
      <c r="VVW70" s="497"/>
      <c r="VVX70" s="497"/>
      <c r="VVY70" s="497"/>
      <c r="VVZ70" s="497"/>
      <c r="VWA70" s="497"/>
      <c r="VWB70" s="497"/>
      <c r="VWC70" s="497"/>
      <c r="VWD70" s="497"/>
      <c r="VWE70" s="497"/>
      <c r="VWF70" s="497"/>
      <c r="VWG70" s="497"/>
      <c r="VWH70" s="497"/>
      <c r="VWI70" s="497"/>
      <c r="VWJ70" s="497"/>
      <c r="VWK70" s="497"/>
      <c r="VWL70" s="497"/>
      <c r="VWM70" s="497"/>
      <c r="VWN70" s="497"/>
      <c r="VWO70" s="497"/>
      <c r="VWP70" s="497"/>
      <c r="VWQ70" s="497"/>
      <c r="VWR70" s="497"/>
      <c r="VWS70" s="497"/>
      <c r="VWT70" s="497"/>
      <c r="VWU70" s="497"/>
      <c r="VWV70" s="497"/>
      <c r="VWW70" s="497"/>
      <c r="VWX70" s="497"/>
      <c r="VWY70" s="497"/>
      <c r="VWZ70" s="497"/>
      <c r="VXA70" s="497"/>
      <c r="VXB70" s="497"/>
      <c r="VXC70" s="497"/>
      <c r="VXD70" s="497"/>
      <c r="VXE70" s="497"/>
      <c r="VXF70" s="497"/>
      <c r="VXG70" s="497"/>
      <c r="VXH70" s="497"/>
      <c r="VXI70" s="497"/>
      <c r="VXJ70" s="497"/>
      <c r="VXK70" s="497"/>
      <c r="VXL70" s="497"/>
      <c r="VXM70" s="497"/>
      <c r="VXN70" s="497"/>
      <c r="VXO70" s="497"/>
      <c r="VXP70" s="497"/>
      <c r="VXQ70" s="497"/>
      <c r="VXR70" s="497"/>
      <c r="VXS70" s="497"/>
      <c r="VXT70" s="497"/>
      <c r="VXU70" s="497"/>
      <c r="VXV70" s="497"/>
      <c r="VXW70" s="497"/>
      <c r="VXX70" s="497"/>
      <c r="VXY70" s="497"/>
      <c r="VXZ70" s="497"/>
      <c r="VYA70" s="497"/>
      <c r="VYB70" s="497"/>
      <c r="VYC70" s="497"/>
      <c r="VYD70" s="497"/>
      <c r="VYE70" s="497"/>
      <c r="VYF70" s="497"/>
      <c r="VYG70" s="497"/>
      <c r="VYH70" s="497"/>
      <c r="VYI70" s="497"/>
      <c r="VYJ70" s="497"/>
      <c r="VYK70" s="497"/>
      <c r="VYL70" s="497"/>
      <c r="VYM70" s="497"/>
      <c r="VYN70" s="497"/>
      <c r="VYO70" s="497"/>
      <c r="VYP70" s="497"/>
      <c r="VYQ70" s="497"/>
      <c r="VYR70" s="497"/>
      <c r="VYS70" s="497"/>
      <c r="VYT70" s="497"/>
      <c r="VYU70" s="497"/>
      <c r="VYV70" s="497"/>
      <c r="VYW70" s="497"/>
      <c r="VYX70" s="497"/>
      <c r="VYY70" s="497"/>
      <c r="VYZ70" s="497"/>
      <c r="VZA70" s="497"/>
      <c r="VZB70" s="497"/>
      <c r="VZC70" s="497"/>
      <c r="VZD70" s="497"/>
      <c r="VZE70" s="497"/>
      <c r="VZF70" s="497"/>
      <c r="VZG70" s="497"/>
      <c r="VZH70" s="497"/>
      <c r="VZI70" s="497"/>
      <c r="VZJ70" s="497"/>
      <c r="VZK70" s="497"/>
      <c r="VZL70" s="497"/>
      <c r="VZM70" s="497"/>
      <c r="VZN70" s="497"/>
      <c r="VZO70" s="497"/>
      <c r="VZP70" s="497"/>
      <c r="VZQ70" s="497"/>
      <c r="VZR70" s="497"/>
      <c r="VZS70" s="497"/>
      <c r="VZT70" s="497"/>
      <c r="VZU70" s="497"/>
      <c r="VZV70" s="497"/>
      <c r="VZW70" s="497"/>
      <c r="VZX70" s="497"/>
      <c r="VZY70" s="497"/>
      <c r="VZZ70" s="497"/>
      <c r="WAA70" s="497"/>
      <c r="WAB70" s="497"/>
      <c r="WAC70" s="497"/>
      <c r="WAD70" s="497"/>
      <c r="WAE70" s="497"/>
      <c r="WAF70" s="497"/>
      <c r="WAG70" s="497"/>
      <c r="WAH70" s="497"/>
      <c r="WAI70" s="497"/>
      <c r="WAJ70" s="497"/>
      <c r="WAK70" s="497"/>
      <c r="WAL70" s="497"/>
      <c r="WAM70" s="497"/>
      <c r="WAN70" s="497"/>
      <c r="WAO70" s="497"/>
      <c r="WAP70" s="497"/>
      <c r="WAQ70" s="497"/>
      <c r="WAR70" s="497"/>
      <c r="WAS70" s="497"/>
      <c r="WAT70" s="497"/>
      <c r="WAU70" s="497"/>
      <c r="WAV70" s="497"/>
      <c r="WAW70" s="497"/>
      <c r="WAX70" s="497"/>
      <c r="WAY70" s="497"/>
      <c r="WAZ70" s="497"/>
      <c r="WBA70" s="497"/>
      <c r="WBB70" s="497"/>
      <c r="WBC70" s="497"/>
      <c r="WBD70" s="497"/>
      <c r="WBE70" s="497"/>
      <c r="WBF70" s="497"/>
      <c r="WBG70" s="497"/>
      <c r="WBH70" s="497"/>
      <c r="WBI70" s="497"/>
      <c r="WBJ70" s="497"/>
      <c r="WBK70" s="497"/>
      <c r="WBL70" s="497"/>
      <c r="WBM70" s="497"/>
      <c r="WBN70" s="497"/>
      <c r="WBO70" s="497"/>
      <c r="WBP70" s="497"/>
      <c r="WBQ70" s="497"/>
      <c r="WBR70" s="497"/>
      <c r="WBS70" s="497"/>
      <c r="WBT70" s="497"/>
      <c r="WBU70" s="497"/>
      <c r="WBV70" s="497"/>
      <c r="WBW70" s="497"/>
      <c r="WBX70" s="497"/>
      <c r="WBY70" s="497"/>
      <c r="WBZ70" s="497"/>
      <c r="WCA70" s="497"/>
      <c r="WCB70" s="497"/>
      <c r="WCC70" s="497"/>
      <c r="WCD70" s="497"/>
      <c r="WCE70" s="497"/>
      <c r="WCF70" s="497"/>
      <c r="WCG70" s="497"/>
      <c r="WCH70" s="497"/>
      <c r="WCI70" s="497"/>
      <c r="WCJ70" s="497"/>
      <c r="WCK70" s="497"/>
      <c r="WCL70" s="497"/>
      <c r="WCM70" s="497"/>
      <c r="WCN70" s="497"/>
      <c r="WCO70" s="497"/>
      <c r="WCP70" s="497"/>
      <c r="WCQ70" s="497"/>
      <c r="WCR70" s="497"/>
      <c r="WCS70" s="497"/>
      <c r="WCT70" s="497"/>
      <c r="WCU70" s="497"/>
      <c r="WCV70" s="497"/>
      <c r="WCW70" s="497"/>
      <c r="WCX70" s="497"/>
      <c r="WCY70" s="497"/>
      <c r="WCZ70" s="497"/>
      <c r="WDA70" s="497"/>
      <c r="WDB70" s="497"/>
      <c r="WDC70" s="497"/>
      <c r="WDD70" s="497"/>
      <c r="WDE70" s="497"/>
      <c r="WDF70" s="497"/>
      <c r="WDG70" s="497"/>
      <c r="WDH70" s="497"/>
      <c r="WDI70" s="497"/>
      <c r="WDJ70" s="497"/>
      <c r="WDK70" s="497"/>
      <c r="WDL70" s="497"/>
      <c r="WDM70" s="497"/>
      <c r="WDN70" s="497"/>
      <c r="WDO70" s="497"/>
      <c r="WDP70" s="497"/>
      <c r="WDQ70" s="497"/>
      <c r="WDR70" s="497"/>
      <c r="WDS70" s="497"/>
      <c r="WDT70" s="497"/>
      <c r="WDU70" s="497"/>
      <c r="WDV70" s="497"/>
      <c r="WDW70" s="497"/>
      <c r="WDX70" s="497"/>
      <c r="WDY70" s="497"/>
      <c r="WDZ70" s="497"/>
      <c r="WEA70" s="497"/>
      <c r="WEB70" s="497"/>
      <c r="WEC70" s="497"/>
      <c r="WED70" s="497"/>
      <c r="WEE70" s="497"/>
      <c r="WEF70" s="497"/>
      <c r="WEG70" s="497"/>
      <c r="WEH70" s="497"/>
      <c r="WEI70" s="497"/>
      <c r="WEJ70" s="497"/>
      <c r="WEK70" s="497"/>
      <c r="WEL70" s="497"/>
      <c r="WEM70" s="497"/>
      <c r="WEN70" s="497"/>
      <c r="WEO70" s="497"/>
      <c r="WEP70" s="497"/>
      <c r="WEQ70" s="497"/>
      <c r="WER70" s="497"/>
      <c r="WES70" s="497"/>
      <c r="WET70" s="497"/>
      <c r="WEU70" s="497"/>
      <c r="WEV70" s="497"/>
      <c r="WEW70" s="497"/>
      <c r="WEX70" s="497"/>
      <c r="WEY70" s="497"/>
      <c r="WEZ70" s="497"/>
      <c r="WFA70" s="497"/>
      <c r="WFB70" s="497"/>
      <c r="WFC70" s="497"/>
      <c r="WFD70" s="497"/>
      <c r="WFE70" s="497"/>
      <c r="WFF70" s="497"/>
      <c r="WFG70" s="497"/>
      <c r="WFH70" s="497"/>
      <c r="WFI70" s="497"/>
      <c r="WFJ70" s="497"/>
      <c r="WFK70" s="497"/>
      <c r="WFL70" s="497"/>
      <c r="WFM70" s="497"/>
      <c r="WFN70" s="497"/>
      <c r="WFO70" s="497"/>
      <c r="WFP70" s="497"/>
      <c r="WFQ70" s="497"/>
      <c r="WFR70" s="497"/>
      <c r="WFS70" s="497"/>
      <c r="WFT70" s="497"/>
      <c r="WFU70" s="497"/>
      <c r="WFV70" s="497"/>
      <c r="WFW70" s="497"/>
      <c r="WFX70" s="497"/>
      <c r="WFY70" s="497"/>
      <c r="WFZ70" s="497"/>
      <c r="WGA70" s="497"/>
      <c r="WGB70" s="497"/>
      <c r="WGC70" s="497"/>
      <c r="WGD70" s="497"/>
      <c r="WGE70" s="497"/>
      <c r="WGF70" s="497"/>
      <c r="WGG70" s="497"/>
      <c r="WGH70" s="497"/>
      <c r="WGI70" s="497"/>
      <c r="WGJ70" s="497"/>
      <c r="WGK70" s="497"/>
      <c r="WGL70" s="497"/>
      <c r="WGM70" s="497"/>
      <c r="WGN70" s="497"/>
      <c r="WGO70" s="497"/>
      <c r="WGP70" s="497"/>
      <c r="WGQ70" s="497"/>
      <c r="WGR70" s="497"/>
      <c r="WGS70" s="497"/>
      <c r="WGT70" s="497"/>
      <c r="WGU70" s="497"/>
      <c r="WGV70" s="497"/>
      <c r="WGW70" s="497"/>
      <c r="WGX70" s="497"/>
      <c r="WGY70" s="497"/>
      <c r="WGZ70" s="497"/>
      <c r="WHA70" s="497"/>
      <c r="WHB70" s="497"/>
      <c r="WHC70" s="497"/>
      <c r="WHD70" s="497"/>
      <c r="WHE70" s="497"/>
      <c r="WHF70" s="497"/>
      <c r="WHG70" s="497"/>
      <c r="WHH70" s="497"/>
      <c r="WHI70" s="497"/>
      <c r="WHJ70" s="497"/>
      <c r="WHK70" s="497"/>
      <c r="WHL70" s="497"/>
      <c r="WHM70" s="497"/>
      <c r="WHN70" s="497"/>
      <c r="WHO70" s="497"/>
      <c r="WHP70" s="497"/>
      <c r="WHQ70" s="497"/>
      <c r="WHR70" s="497"/>
      <c r="WHS70" s="497"/>
      <c r="WHT70" s="497"/>
      <c r="WHU70" s="497"/>
      <c r="WHV70" s="497"/>
      <c r="WHW70" s="497"/>
      <c r="WHX70" s="497"/>
      <c r="WHY70" s="497"/>
      <c r="WHZ70" s="497"/>
      <c r="WIA70" s="497"/>
      <c r="WIB70" s="497"/>
      <c r="WIC70" s="497"/>
      <c r="WID70" s="497"/>
      <c r="WIE70" s="497"/>
      <c r="WIF70" s="497"/>
      <c r="WIG70" s="497"/>
      <c r="WIH70" s="497"/>
      <c r="WII70" s="497"/>
      <c r="WIJ70" s="497"/>
      <c r="WIK70" s="497"/>
      <c r="WIL70" s="497"/>
      <c r="WIM70" s="497"/>
      <c r="WIN70" s="497"/>
      <c r="WIO70" s="497"/>
      <c r="WIP70" s="497"/>
      <c r="WIQ70" s="497"/>
      <c r="WIR70" s="497"/>
      <c r="WIS70" s="497"/>
      <c r="WIT70" s="497"/>
      <c r="WIU70" s="497"/>
      <c r="WIV70" s="497"/>
      <c r="WIW70" s="497"/>
      <c r="WIX70" s="497"/>
      <c r="WIY70" s="497"/>
      <c r="WIZ70" s="497"/>
      <c r="WJA70" s="497"/>
      <c r="WJB70" s="497"/>
      <c r="WJC70" s="497"/>
      <c r="WJD70" s="497"/>
      <c r="WJE70" s="497"/>
      <c r="WJF70" s="497"/>
      <c r="WJG70" s="497"/>
      <c r="WJH70" s="497"/>
      <c r="WJI70" s="497"/>
      <c r="WJJ70" s="497"/>
      <c r="WJK70" s="497"/>
      <c r="WJL70" s="497"/>
      <c r="WJM70" s="497"/>
      <c r="WJN70" s="497"/>
      <c r="WJO70" s="497"/>
      <c r="WJP70" s="497"/>
      <c r="WJQ70" s="497"/>
      <c r="WJR70" s="497"/>
      <c r="WJS70" s="497"/>
      <c r="WJT70" s="497"/>
      <c r="WJU70" s="497"/>
      <c r="WJV70" s="497"/>
      <c r="WJW70" s="497"/>
      <c r="WJX70" s="497"/>
      <c r="WJY70" s="497"/>
      <c r="WJZ70" s="497"/>
      <c r="WKA70" s="497"/>
      <c r="WKB70" s="497"/>
      <c r="WKC70" s="497"/>
      <c r="WKD70" s="497"/>
      <c r="WKE70" s="497"/>
      <c r="WKF70" s="497"/>
      <c r="WKG70" s="497"/>
      <c r="WKH70" s="497"/>
      <c r="WKI70" s="497"/>
      <c r="WKJ70" s="497"/>
      <c r="WKK70" s="497"/>
      <c r="WKL70" s="497"/>
      <c r="WKM70" s="497"/>
      <c r="WKN70" s="497"/>
      <c r="WKO70" s="497"/>
      <c r="WKP70" s="497"/>
      <c r="WKQ70" s="497"/>
      <c r="WKR70" s="497"/>
      <c r="WKS70" s="497"/>
      <c r="WKT70" s="497"/>
      <c r="WKU70" s="497"/>
      <c r="WKV70" s="497"/>
      <c r="WKW70" s="497"/>
      <c r="WKX70" s="497"/>
      <c r="WKY70" s="497"/>
      <c r="WKZ70" s="497"/>
      <c r="WLA70" s="497"/>
      <c r="WLB70" s="497"/>
      <c r="WLC70" s="497"/>
      <c r="WLD70" s="497"/>
      <c r="WLE70" s="497"/>
      <c r="WLF70" s="497"/>
      <c r="WLG70" s="497"/>
      <c r="WLH70" s="497"/>
      <c r="WLI70" s="497"/>
      <c r="WLJ70" s="497"/>
      <c r="WLK70" s="497"/>
      <c r="WLL70" s="497"/>
      <c r="WLM70" s="497"/>
      <c r="WLN70" s="497"/>
      <c r="WLO70" s="497"/>
      <c r="WLP70" s="497"/>
      <c r="WLQ70" s="497"/>
      <c r="WLR70" s="497"/>
      <c r="WLS70" s="497"/>
      <c r="WLT70" s="497"/>
      <c r="WLU70" s="497"/>
      <c r="WLV70" s="497"/>
      <c r="WLW70" s="497"/>
      <c r="WLX70" s="497"/>
      <c r="WLY70" s="497"/>
      <c r="WLZ70" s="497"/>
      <c r="WMA70" s="497"/>
      <c r="WMB70" s="497"/>
      <c r="WMC70" s="497"/>
      <c r="WMD70" s="497"/>
      <c r="WME70" s="497"/>
      <c r="WMF70" s="497"/>
      <c r="WMG70" s="497"/>
      <c r="WMH70" s="497"/>
      <c r="WMI70" s="497"/>
      <c r="WMJ70" s="497"/>
      <c r="WMK70" s="497"/>
      <c r="WML70" s="497"/>
      <c r="WMM70" s="497"/>
      <c r="WMN70" s="497"/>
      <c r="WMO70" s="497"/>
      <c r="WMP70" s="497"/>
      <c r="WMQ70" s="497"/>
      <c r="WMR70" s="497"/>
      <c r="WMS70" s="497"/>
      <c r="WMT70" s="497"/>
      <c r="WMU70" s="497"/>
      <c r="WMV70" s="497"/>
      <c r="WMW70" s="497"/>
      <c r="WMX70" s="497"/>
      <c r="WMY70" s="497"/>
      <c r="WMZ70" s="497"/>
      <c r="WNA70" s="497"/>
      <c r="WNB70" s="497"/>
      <c r="WNC70" s="497"/>
      <c r="WND70" s="497"/>
      <c r="WNE70" s="497"/>
      <c r="WNF70" s="497"/>
      <c r="WNG70" s="497"/>
      <c r="WNH70" s="497"/>
      <c r="WNI70" s="497"/>
      <c r="WNJ70" s="497"/>
      <c r="WNK70" s="497"/>
      <c r="WNL70" s="497"/>
      <c r="WNM70" s="497"/>
      <c r="WNN70" s="497"/>
      <c r="WNO70" s="497"/>
      <c r="WNP70" s="497"/>
      <c r="WNQ70" s="497"/>
      <c r="WNR70" s="497"/>
      <c r="WNS70" s="497"/>
      <c r="WNT70" s="497"/>
      <c r="WNU70" s="497"/>
      <c r="WNV70" s="497"/>
      <c r="WNW70" s="497"/>
      <c r="WNX70" s="497"/>
      <c r="WNY70" s="497"/>
      <c r="WNZ70" s="497"/>
      <c r="WOA70" s="497"/>
      <c r="WOB70" s="497"/>
      <c r="WOC70" s="497"/>
      <c r="WOD70" s="497"/>
      <c r="WOE70" s="497"/>
      <c r="WOF70" s="497"/>
      <c r="WOG70" s="497"/>
      <c r="WOH70" s="497"/>
      <c r="WOI70" s="497"/>
      <c r="WOJ70" s="497"/>
      <c r="WOK70" s="497"/>
      <c r="WOL70" s="497"/>
      <c r="WOM70" s="497"/>
      <c r="WON70" s="497"/>
      <c r="WOO70" s="497"/>
      <c r="WOP70" s="497"/>
      <c r="WOQ70" s="497"/>
      <c r="WOR70" s="497"/>
      <c r="WOS70" s="497"/>
      <c r="WOT70" s="497"/>
      <c r="WOU70" s="497"/>
      <c r="WOV70" s="497"/>
      <c r="WOW70" s="497"/>
      <c r="WOX70" s="497"/>
      <c r="WOY70" s="497"/>
      <c r="WOZ70" s="497"/>
      <c r="WPA70" s="497"/>
      <c r="WPB70" s="497"/>
      <c r="WPC70" s="497"/>
      <c r="WPD70" s="497"/>
      <c r="WPE70" s="497"/>
      <c r="WPF70" s="497"/>
      <c r="WPG70" s="497"/>
      <c r="WPH70" s="497"/>
      <c r="WPI70" s="497"/>
      <c r="WPJ70" s="497"/>
      <c r="WPK70" s="497"/>
      <c r="WPL70" s="497"/>
      <c r="WPM70" s="497"/>
      <c r="WPN70" s="497"/>
      <c r="WPO70" s="497"/>
      <c r="WPP70" s="497"/>
      <c r="WPQ70" s="497"/>
      <c r="WPR70" s="497"/>
      <c r="WPS70" s="497"/>
      <c r="WPT70" s="497"/>
      <c r="WPU70" s="497"/>
      <c r="WPV70" s="497"/>
      <c r="WPW70" s="497"/>
      <c r="WPX70" s="497"/>
      <c r="WPY70" s="497"/>
      <c r="WPZ70" s="497"/>
      <c r="WQA70" s="497"/>
      <c r="WQB70" s="497"/>
      <c r="WQC70" s="497"/>
      <c r="WQD70" s="497"/>
      <c r="WQE70" s="497"/>
      <c r="WQF70" s="497"/>
      <c r="WQG70" s="497"/>
      <c r="WQH70" s="497"/>
      <c r="WQI70" s="497"/>
      <c r="WQJ70" s="497"/>
      <c r="WQK70" s="497"/>
      <c r="WQL70" s="497"/>
      <c r="WQM70" s="497"/>
      <c r="WQN70" s="497"/>
      <c r="WQO70" s="497"/>
      <c r="WQP70" s="497"/>
      <c r="WQQ70" s="497"/>
      <c r="WQR70" s="497"/>
      <c r="WQS70" s="497"/>
      <c r="WQT70" s="497"/>
      <c r="WQU70" s="497"/>
      <c r="WQV70" s="497"/>
      <c r="WQW70" s="497"/>
      <c r="WQX70" s="497"/>
      <c r="WQY70" s="497"/>
      <c r="WQZ70" s="497"/>
      <c r="WRA70" s="497"/>
      <c r="WRB70" s="497"/>
      <c r="WRC70" s="497"/>
      <c r="WRD70" s="497"/>
      <c r="WRE70" s="497"/>
      <c r="WRF70" s="497"/>
      <c r="WRG70" s="497"/>
      <c r="WRH70" s="497"/>
      <c r="WRI70" s="497"/>
      <c r="WRJ70" s="497"/>
      <c r="WRK70" s="497"/>
      <c r="WRL70" s="497"/>
      <c r="WRM70" s="497"/>
      <c r="WRN70" s="497"/>
      <c r="WRO70" s="497"/>
      <c r="WRP70" s="497"/>
      <c r="WRQ70" s="497"/>
      <c r="WRR70" s="497"/>
      <c r="WRS70" s="497"/>
      <c r="WRT70" s="497"/>
      <c r="WRU70" s="497"/>
      <c r="WRV70" s="497"/>
      <c r="WRW70" s="497"/>
      <c r="WRX70" s="497"/>
      <c r="WRY70" s="497"/>
      <c r="WRZ70" s="497"/>
      <c r="WSA70" s="497"/>
      <c r="WSB70" s="497"/>
      <c r="WSC70" s="497"/>
      <c r="WSD70" s="497"/>
      <c r="WSE70" s="497"/>
      <c r="WSF70" s="497"/>
      <c r="WSG70" s="497"/>
      <c r="WSH70" s="497"/>
      <c r="WSI70" s="497"/>
      <c r="WSJ70" s="497"/>
      <c r="WSK70" s="497"/>
      <c r="WSL70" s="497"/>
      <c r="WSM70" s="497"/>
      <c r="WSN70" s="497"/>
      <c r="WSO70" s="497"/>
      <c r="WSP70" s="497"/>
      <c r="WSQ70" s="497"/>
      <c r="WSR70" s="497"/>
      <c r="WSS70" s="497"/>
      <c r="WST70" s="497"/>
      <c r="WSU70" s="497"/>
      <c r="WSV70" s="497"/>
      <c r="WSW70" s="497"/>
      <c r="WSX70" s="497"/>
      <c r="WSY70" s="497"/>
      <c r="WSZ70" s="497"/>
      <c r="WTA70" s="497"/>
      <c r="WTB70" s="497"/>
      <c r="WTC70" s="497"/>
      <c r="WTD70" s="497"/>
      <c r="WTE70" s="497"/>
      <c r="WTF70" s="497"/>
      <c r="WTG70" s="497"/>
      <c r="WTH70" s="497"/>
      <c r="WTI70" s="497"/>
      <c r="WTJ70" s="497"/>
      <c r="WTK70" s="497"/>
      <c r="WTL70" s="497"/>
      <c r="WTM70" s="497"/>
      <c r="WTN70" s="497"/>
      <c r="WTO70" s="497"/>
      <c r="WTP70" s="497"/>
      <c r="WTQ70" s="497"/>
      <c r="WTR70" s="497"/>
      <c r="WTS70" s="497"/>
      <c r="WTT70" s="497"/>
      <c r="WTU70" s="497"/>
      <c r="WTV70" s="497"/>
      <c r="WTW70" s="497"/>
      <c r="WTX70" s="497"/>
      <c r="WTY70" s="497"/>
      <c r="WTZ70" s="497"/>
      <c r="WUA70" s="497"/>
      <c r="WUB70" s="497"/>
      <c r="WUC70" s="497"/>
      <c r="WUD70" s="497"/>
      <c r="WUE70" s="497"/>
      <c r="WUF70" s="497"/>
      <c r="WUG70" s="497"/>
      <c r="WUH70" s="497"/>
      <c r="WUI70" s="497"/>
      <c r="WUJ70" s="497"/>
      <c r="WUK70" s="497"/>
      <c r="WUL70" s="497"/>
      <c r="WUM70" s="497"/>
      <c r="WUN70" s="497"/>
      <c r="WUO70" s="497"/>
      <c r="WUP70" s="497"/>
      <c r="WUQ70" s="497"/>
      <c r="WUR70" s="497"/>
      <c r="WUS70" s="497"/>
      <c r="WUT70" s="497"/>
      <c r="WUU70" s="497"/>
      <c r="WUV70" s="497"/>
      <c r="WUW70" s="497"/>
      <c r="WUX70" s="497"/>
      <c r="WUY70" s="497"/>
      <c r="WUZ70" s="497"/>
      <c r="WVA70" s="497"/>
      <c r="WVB70" s="497"/>
      <c r="WVC70" s="497"/>
      <c r="WVD70" s="497"/>
      <c r="WVE70" s="497"/>
      <c r="WVF70" s="497"/>
      <c r="WVG70" s="497"/>
      <c r="WVH70" s="497"/>
      <c r="WVI70" s="497"/>
      <c r="WVJ70" s="497"/>
      <c r="WVK70" s="497"/>
      <c r="WVL70" s="497"/>
      <c r="WVM70" s="497"/>
      <c r="WVN70" s="497"/>
      <c r="WVO70" s="497"/>
      <c r="WVP70" s="497"/>
      <c r="WVQ70" s="497"/>
      <c r="WVR70" s="497"/>
      <c r="WVS70" s="497"/>
      <c r="WVT70" s="497"/>
      <c r="WVU70" s="497"/>
      <c r="WVV70" s="497"/>
      <c r="WVW70" s="497"/>
      <c r="WVX70" s="497"/>
      <c r="WVY70" s="497"/>
      <c r="WVZ70" s="497"/>
      <c r="WWA70" s="497"/>
      <c r="WWB70" s="497"/>
      <c r="WWC70" s="497"/>
      <c r="WWD70" s="497"/>
      <c r="WWE70" s="497"/>
      <c r="WWF70" s="497"/>
      <c r="WWG70" s="497"/>
      <c r="WWH70" s="497"/>
      <c r="WWI70" s="497"/>
      <c r="WWJ70" s="497"/>
      <c r="WWK70" s="497"/>
      <c r="WWL70" s="497"/>
      <c r="WWM70" s="497"/>
      <c r="WWN70" s="497"/>
      <c r="WWO70" s="497"/>
      <c r="WWP70" s="497"/>
      <c r="WWQ70" s="497"/>
      <c r="WWR70" s="497"/>
      <c r="WWS70" s="497"/>
      <c r="WWT70" s="497"/>
      <c r="WWU70" s="497"/>
      <c r="WWV70" s="497"/>
      <c r="WWW70" s="497"/>
      <c r="WWX70" s="497"/>
      <c r="WWY70" s="497"/>
      <c r="WWZ70" s="497"/>
      <c r="WXA70" s="497"/>
      <c r="WXB70" s="497"/>
      <c r="WXC70" s="497"/>
      <c r="WXD70" s="497"/>
      <c r="WXE70" s="497"/>
      <c r="WXF70" s="497"/>
      <c r="WXG70" s="497"/>
      <c r="WXH70" s="497"/>
      <c r="WXI70" s="497"/>
      <c r="WXJ70" s="497"/>
      <c r="WXK70" s="497"/>
      <c r="WXL70" s="497"/>
      <c r="WXM70" s="497"/>
      <c r="WXN70" s="497"/>
      <c r="WXO70" s="497"/>
      <c r="WXP70" s="497"/>
      <c r="WXQ70" s="497"/>
      <c r="WXR70" s="497"/>
      <c r="WXS70" s="497"/>
      <c r="WXT70" s="497"/>
      <c r="WXU70" s="497"/>
      <c r="WXV70" s="497"/>
      <c r="WXW70" s="497"/>
      <c r="WXX70" s="497"/>
      <c r="WXY70" s="497"/>
      <c r="WXZ70" s="497"/>
      <c r="WYA70" s="497"/>
      <c r="WYB70" s="497"/>
      <c r="WYC70" s="497"/>
      <c r="WYD70" s="497"/>
      <c r="WYE70" s="497"/>
      <c r="WYF70" s="497"/>
      <c r="WYG70" s="497"/>
      <c r="WYH70" s="497"/>
      <c r="WYI70" s="497"/>
      <c r="WYJ70" s="497"/>
      <c r="WYK70" s="497"/>
      <c r="WYL70" s="497"/>
      <c r="WYM70" s="497"/>
      <c r="WYN70" s="497"/>
      <c r="WYO70" s="497"/>
      <c r="WYP70" s="497"/>
      <c r="WYQ70" s="497"/>
      <c r="WYR70" s="497"/>
      <c r="WYS70" s="497"/>
      <c r="WYT70" s="497"/>
      <c r="WYU70" s="497"/>
      <c r="WYV70" s="497"/>
      <c r="WYW70" s="497"/>
      <c r="WYX70" s="497"/>
      <c r="WYY70" s="497"/>
      <c r="WYZ70" s="497"/>
      <c r="WZA70" s="497"/>
      <c r="WZB70" s="497"/>
      <c r="WZC70" s="497"/>
      <c r="WZD70" s="497"/>
      <c r="WZE70" s="497"/>
      <c r="WZF70" s="497"/>
      <c r="WZG70" s="497"/>
      <c r="WZH70" s="497"/>
      <c r="WZI70" s="497"/>
      <c r="WZJ70" s="497"/>
      <c r="WZK70" s="497"/>
      <c r="WZL70" s="497"/>
      <c r="WZM70" s="497"/>
      <c r="WZN70" s="497"/>
      <c r="WZO70" s="497"/>
      <c r="WZP70" s="497"/>
      <c r="WZQ70" s="497"/>
      <c r="WZR70" s="497"/>
      <c r="WZS70" s="497"/>
      <c r="WZT70" s="497"/>
      <c r="WZU70" s="497"/>
      <c r="WZV70" s="497"/>
      <c r="WZW70" s="497"/>
      <c r="WZX70" s="497"/>
      <c r="WZY70" s="497"/>
      <c r="WZZ70" s="497"/>
      <c r="XAA70" s="497"/>
      <c r="XAB70" s="497"/>
      <c r="XAC70" s="497"/>
      <c r="XAD70" s="497"/>
      <c r="XAE70" s="497"/>
      <c r="XAF70" s="497"/>
      <c r="XAG70" s="497"/>
      <c r="XAH70" s="497"/>
      <c r="XAI70" s="497"/>
      <c r="XAJ70" s="497"/>
      <c r="XAK70" s="497"/>
      <c r="XAL70" s="497"/>
      <c r="XAM70" s="497"/>
      <c r="XAN70" s="497"/>
      <c r="XAO70" s="497"/>
      <c r="XAP70" s="497"/>
      <c r="XAQ70" s="497"/>
      <c r="XAR70" s="497"/>
      <c r="XAS70" s="497"/>
      <c r="XAT70" s="497"/>
      <c r="XAU70" s="497"/>
      <c r="XAV70" s="497"/>
      <c r="XAW70" s="497"/>
      <c r="XAX70" s="497"/>
      <c r="XAY70" s="497"/>
      <c r="XAZ70" s="497"/>
      <c r="XBA70" s="497"/>
      <c r="XBB70" s="497"/>
      <c r="XBC70" s="497"/>
      <c r="XBD70" s="497"/>
      <c r="XBE70" s="497"/>
      <c r="XBF70" s="497"/>
      <c r="XBG70" s="497"/>
      <c r="XBH70" s="497"/>
      <c r="XBI70" s="497"/>
      <c r="XBJ70" s="497"/>
      <c r="XBK70" s="497"/>
      <c r="XBL70" s="497"/>
      <c r="XBM70" s="497"/>
      <c r="XBN70" s="497"/>
      <c r="XBO70" s="497"/>
      <c r="XBP70" s="497"/>
      <c r="XBQ70" s="497"/>
      <c r="XBR70" s="497"/>
      <c r="XBS70" s="497"/>
      <c r="XBT70" s="497"/>
      <c r="XBU70" s="497"/>
      <c r="XBV70" s="497"/>
      <c r="XBW70" s="497"/>
      <c r="XBX70" s="497"/>
      <c r="XBY70" s="497"/>
      <c r="XBZ70" s="497"/>
      <c r="XCA70" s="497"/>
      <c r="XCB70" s="497"/>
      <c r="XCC70" s="497"/>
      <c r="XCD70" s="497"/>
      <c r="XCE70" s="497"/>
      <c r="XCF70" s="497"/>
      <c r="XCG70" s="497"/>
      <c r="XCH70" s="497"/>
      <c r="XCI70" s="497"/>
      <c r="XCJ70" s="497"/>
      <c r="XCK70" s="497"/>
      <c r="XCL70" s="497"/>
      <c r="XCM70" s="497"/>
      <c r="XCN70" s="497"/>
      <c r="XCO70" s="497"/>
      <c r="XCP70" s="497"/>
      <c r="XCQ70" s="497"/>
      <c r="XCR70" s="497"/>
      <c r="XCS70" s="497"/>
      <c r="XCT70" s="497"/>
      <c r="XCU70" s="497"/>
      <c r="XCV70" s="497"/>
      <c r="XCW70" s="497"/>
      <c r="XCX70" s="497"/>
      <c r="XCY70" s="497"/>
      <c r="XCZ70" s="497"/>
      <c r="XDA70" s="497"/>
      <c r="XDB70" s="497"/>
      <c r="XDC70" s="497"/>
      <c r="XDD70" s="497"/>
      <c r="XDE70" s="497"/>
      <c r="XDF70" s="497"/>
      <c r="XDG70" s="497"/>
      <c r="XDH70" s="497"/>
      <c r="XDI70" s="497"/>
      <c r="XDJ70" s="497"/>
      <c r="XDK70" s="497"/>
      <c r="XDL70" s="497"/>
      <c r="XDM70" s="497"/>
      <c r="XDN70" s="497"/>
      <c r="XDO70" s="497"/>
      <c r="XDP70" s="497"/>
      <c r="XDQ70" s="497"/>
      <c r="XDR70" s="497"/>
      <c r="XDS70" s="497"/>
      <c r="XDT70" s="497"/>
      <c r="XDU70" s="497"/>
      <c r="XDV70" s="497"/>
      <c r="XDW70" s="497"/>
      <c r="XDX70" s="497"/>
      <c r="XDY70" s="497"/>
      <c r="XDZ70" s="497"/>
      <c r="XEA70" s="497"/>
      <c r="XEB70" s="497"/>
      <c r="XEC70" s="497"/>
      <c r="XED70" s="497"/>
      <c r="XEE70" s="497"/>
      <c r="XEF70" s="497"/>
      <c r="XEG70" s="497"/>
      <c r="XEH70" s="497"/>
      <c r="XEI70" s="497"/>
      <c r="XEJ70" s="497"/>
      <c r="XEK70" s="497"/>
      <c r="XEL70" s="497"/>
      <c r="XEM70" s="497"/>
      <c r="XEN70" s="497"/>
      <c r="XEO70" s="497"/>
      <c r="XEP70" s="497"/>
      <c r="XEQ70" s="497"/>
      <c r="XER70" s="497"/>
      <c r="XES70" s="497"/>
      <c r="XET70" s="497"/>
      <c r="XEU70" s="497"/>
      <c r="XEV70" s="497"/>
      <c r="XEW70" s="497"/>
      <c r="XEX70" s="497"/>
      <c r="XEY70" s="497"/>
      <c r="XEZ70" s="497"/>
      <c r="XFA70" s="497"/>
      <c r="XFB70" s="497"/>
      <c r="XFC70" s="497"/>
      <c r="XFD70" s="497"/>
    </row>
    <row r="71" s="385" customFormat="1" hidden="1" customHeight="1" spans="1:16384">
      <c r="A71" s="429" t="str">
        <f t="shared" si="30"/>
        <v>西U3-2</v>
      </c>
      <c r="B71" s="430">
        <f t="shared" si="6"/>
        <v>251.8691</v>
      </c>
      <c r="C71" s="430">
        <f t="shared" si="7"/>
        <v>271.8691</v>
      </c>
      <c r="D71" s="431">
        <f t="shared" si="8"/>
        <v>20</v>
      </c>
      <c r="E71" s="432">
        <f t="shared" si="9"/>
        <v>3.348</v>
      </c>
      <c r="F71" s="432">
        <f t="shared" si="10"/>
        <v>3.348</v>
      </c>
      <c r="G71" s="432">
        <f t="shared" si="11"/>
        <v>-2.78233</v>
      </c>
      <c r="H71" s="432">
        <f t="shared" si="12"/>
        <v>-3.34525</v>
      </c>
      <c r="I71" s="432">
        <f t="shared" si="13"/>
        <v>6.13033</v>
      </c>
      <c r="J71" s="432">
        <f t="shared" si="14"/>
        <v>6.69325</v>
      </c>
      <c r="K71" s="455">
        <f t="shared" si="15"/>
        <v>0.8</v>
      </c>
      <c r="L71" s="455">
        <f>LOOKUP(MAX(J71,I71),{0,3.5,4,5,6.5,7.5,9,10},{0.3,0.4,0.5,0.6,0.7,0.8,0.9})</f>
        <v>0.7</v>
      </c>
      <c r="M71" s="455">
        <f t="shared" si="16"/>
        <v>9.4</v>
      </c>
      <c r="N71" s="455">
        <f t="shared" si="17"/>
        <v>15.46</v>
      </c>
      <c r="O71" s="456">
        <f t="shared" si="18"/>
        <v>2.93019</v>
      </c>
      <c r="P71" s="457">
        <f t="shared" si="19"/>
        <v>2.99311</v>
      </c>
      <c r="Q71" s="457">
        <f t="shared" si="20"/>
        <v>1.75</v>
      </c>
      <c r="R71" s="431">
        <f t="shared" si="21"/>
        <v>1.75</v>
      </c>
      <c r="S71" s="488">
        <f t="shared" si="22"/>
        <v>0</v>
      </c>
      <c r="T71" s="489">
        <f t="shared" si="23"/>
        <v>2.16349</v>
      </c>
      <c r="U71" s="490">
        <f t="shared" si="24"/>
        <v>1.21551</v>
      </c>
      <c r="V71" s="490">
        <f t="shared" si="25"/>
        <v>0.45</v>
      </c>
      <c r="W71" s="489">
        <f t="shared" si="26"/>
        <v>0.45</v>
      </c>
      <c r="X71" s="491">
        <f t="shared" si="31"/>
        <v>0</v>
      </c>
      <c r="Y71" s="473">
        <f t="shared" si="28"/>
        <v>0</v>
      </c>
      <c r="Z71" s="473">
        <f t="shared" si="29"/>
        <v>0</v>
      </c>
      <c r="AA71" s="497"/>
      <c r="AB71" s="504"/>
      <c r="AC71" s="504"/>
      <c r="AD71" s="497"/>
      <c r="AE71" s="497"/>
      <c r="AF71" s="497"/>
      <c r="AG71" s="497"/>
      <c r="AH71" s="497"/>
      <c r="AI71" s="497"/>
      <c r="AJ71" s="497"/>
      <c r="AK71" s="497"/>
      <c r="AL71" s="497"/>
      <c r="AM71" s="497"/>
      <c r="AN71" s="497"/>
      <c r="AO71" s="497"/>
      <c r="AP71" s="497"/>
      <c r="AQ71" s="497"/>
      <c r="AR71" s="497"/>
      <c r="AS71" s="497"/>
      <c r="AT71" s="497"/>
      <c r="AU71" s="497"/>
      <c r="AV71" s="497"/>
      <c r="AW71" s="497"/>
      <c r="AX71" s="497"/>
      <c r="AY71" s="497"/>
      <c r="AZ71" s="497"/>
      <c r="BA71" s="497"/>
      <c r="BB71" s="497"/>
      <c r="BC71" s="497"/>
      <c r="BD71" s="497"/>
      <c r="BE71" s="497"/>
      <c r="BF71" s="497"/>
      <c r="BG71" s="497"/>
      <c r="BH71" s="497"/>
      <c r="BI71" s="497"/>
      <c r="BJ71" s="497"/>
      <c r="BK71" s="497"/>
      <c r="BL71" s="497"/>
      <c r="BM71" s="497"/>
      <c r="BN71" s="497"/>
      <c r="BO71" s="497"/>
      <c r="BP71" s="497"/>
      <c r="BQ71" s="497"/>
      <c r="BR71" s="497"/>
      <c r="BS71" s="497"/>
      <c r="BT71" s="497"/>
      <c r="BU71" s="497"/>
      <c r="BV71" s="497"/>
      <c r="BW71" s="497"/>
      <c r="BX71" s="497"/>
      <c r="BY71" s="497"/>
      <c r="BZ71" s="497"/>
      <c r="CA71" s="497"/>
      <c r="CB71" s="497"/>
      <c r="CC71" s="497"/>
      <c r="CD71" s="497"/>
      <c r="CE71" s="497"/>
      <c r="CF71" s="497"/>
      <c r="CG71" s="497"/>
      <c r="CH71" s="497"/>
      <c r="CI71" s="497"/>
      <c r="CJ71" s="497"/>
      <c r="CK71" s="497"/>
      <c r="CL71" s="497"/>
      <c r="CM71" s="497"/>
      <c r="CN71" s="497"/>
      <c r="CO71" s="497"/>
      <c r="CP71" s="497"/>
      <c r="CQ71" s="497"/>
      <c r="CR71" s="497"/>
      <c r="CS71" s="497"/>
      <c r="CT71" s="497"/>
      <c r="CU71" s="497"/>
      <c r="CV71" s="497"/>
      <c r="CW71" s="497"/>
      <c r="CX71" s="497"/>
      <c r="CY71" s="497"/>
      <c r="CZ71" s="497"/>
      <c r="DA71" s="497"/>
      <c r="DB71" s="497"/>
      <c r="DC71" s="497"/>
      <c r="DD71" s="497"/>
      <c r="DE71" s="497"/>
      <c r="DF71" s="497"/>
      <c r="DG71" s="497"/>
      <c r="DH71" s="497"/>
      <c r="DI71" s="497"/>
      <c r="DJ71" s="497"/>
      <c r="DK71" s="497"/>
      <c r="DL71" s="497"/>
      <c r="DM71" s="497"/>
      <c r="DN71" s="497"/>
      <c r="DO71" s="497"/>
      <c r="DP71" s="497"/>
      <c r="DQ71" s="497"/>
      <c r="DR71" s="497"/>
      <c r="DS71" s="497"/>
      <c r="DT71" s="497"/>
      <c r="DU71" s="497"/>
      <c r="DV71" s="497"/>
      <c r="DW71" s="497"/>
      <c r="DX71" s="497"/>
      <c r="DY71" s="497"/>
      <c r="DZ71" s="497"/>
      <c r="EA71" s="497"/>
      <c r="EB71" s="497"/>
      <c r="EC71" s="497"/>
      <c r="ED71" s="497"/>
      <c r="EE71" s="497"/>
      <c r="EF71" s="497"/>
      <c r="EG71" s="497"/>
      <c r="EH71" s="497"/>
      <c r="EI71" s="497"/>
      <c r="EJ71" s="497"/>
      <c r="EK71" s="497"/>
      <c r="EL71" s="497"/>
      <c r="EM71" s="497"/>
      <c r="EN71" s="497"/>
      <c r="EO71" s="497"/>
      <c r="EP71" s="497"/>
      <c r="EQ71" s="497"/>
      <c r="ER71" s="497"/>
      <c r="ES71" s="497"/>
      <c r="ET71" s="497"/>
      <c r="EU71" s="497"/>
      <c r="EV71" s="497"/>
      <c r="EW71" s="497"/>
      <c r="EX71" s="497"/>
      <c r="EY71" s="497"/>
      <c r="EZ71" s="497"/>
      <c r="FA71" s="497"/>
      <c r="FB71" s="497"/>
      <c r="FC71" s="497"/>
      <c r="FD71" s="497"/>
      <c r="FE71" s="497"/>
      <c r="FF71" s="497"/>
      <c r="FG71" s="497"/>
      <c r="FH71" s="497"/>
      <c r="FI71" s="497"/>
      <c r="FJ71" s="497"/>
      <c r="FK71" s="497"/>
      <c r="FL71" s="497"/>
      <c r="FM71" s="497"/>
      <c r="FN71" s="497"/>
      <c r="FO71" s="497"/>
      <c r="FP71" s="497"/>
      <c r="FQ71" s="497"/>
      <c r="FR71" s="497"/>
      <c r="FS71" s="497"/>
      <c r="FT71" s="497"/>
      <c r="FU71" s="497"/>
      <c r="FV71" s="497"/>
      <c r="FW71" s="497"/>
      <c r="FX71" s="497"/>
      <c r="FY71" s="497"/>
      <c r="FZ71" s="497"/>
      <c r="GA71" s="497"/>
      <c r="GB71" s="497"/>
      <c r="GC71" s="497"/>
      <c r="GD71" s="497"/>
      <c r="GE71" s="497"/>
      <c r="GF71" s="497"/>
      <c r="GG71" s="497"/>
      <c r="GH71" s="497"/>
      <c r="GI71" s="497"/>
      <c r="GJ71" s="497"/>
      <c r="GK71" s="497"/>
      <c r="GL71" s="497"/>
      <c r="GM71" s="497"/>
      <c r="GN71" s="497"/>
      <c r="GO71" s="497"/>
      <c r="GP71" s="497"/>
      <c r="GQ71" s="497"/>
      <c r="GR71" s="497"/>
      <c r="GS71" s="497"/>
      <c r="GT71" s="497"/>
      <c r="GU71" s="497"/>
      <c r="GV71" s="497"/>
      <c r="GW71" s="497"/>
      <c r="GX71" s="497"/>
      <c r="GY71" s="497"/>
      <c r="GZ71" s="497"/>
      <c r="HA71" s="497"/>
      <c r="HB71" s="497"/>
      <c r="HC71" s="497"/>
      <c r="HD71" s="497"/>
      <c r="HE71" s="497"/>
      <c r="HF71" s="497"/>
      <c r="HG71" s="497"/>
      <c r="HH71" s="497"/>
      <c r="HI71" s="497"/>
      <c r="HJ71" s="497"/>
      <c r="HK71" s="497"/>
      <c r="HL71" s="497"/>
      <c r="HM71" s="497"/>
      <c r="HN71" s="497"/>
      <c r="HO71" s="497"/>
      <c r="HP71" s="497"/>
      <c r="HQ71" s="497"/>
      <c r="HR71" s="497"/>
      <c r="HS71" s="497"/>
      <c r="HT71" s="497"/>
      <c r="HU71" s="497"/>
      <c r="HV71" s="497"/>
      <c r="HW71" s="497"/>
      <c r="HX71" s="497"/>
      <c r="HY71" s="497"/>
      <c r="HZ71" s="497"/>
      <c r="IA71" s="497"/>
      <c r="IB71" s="497"/>
      <c r="IC71" s="497"/>
      <c r="ID71" s="497"/>
      <c r="IE71" s="497"/>
      <c r="IF71" s="497"/>
      <c r="IG71" s="497"/>
      <c r="IH71" s="497"/>
      <c r="II71" s="497"/>
      <c r="IJ71" s="497"/>
      <c r="IK71" s="497"/>
      <c r="IL71" s="497"/>
      <c r="IM71" s="497"/>
      <c r="IN71" s="497"/>
      <c r="IO71" s="497"/>
      <c r="IP71" s="497"/>
      <c r="IQ71" s="497"/>
      <c r="IR71" s="497"/>
      <c r="IS71" s="497"/>
      <c r="IT71" s="497"/>
      <c r="IU71" s="497"/>
      <c r="IV71" s="497"/>
      <c r="IW71" s="497"/>
      <c r="IX71" s="497"/>
      <c r="IY71" s="497"/>
      <c r="IZ71" s="497"/>
      <c r="JA71" s="497"/>
      <c r="JB71" s="497"/>
      <c r="JC71" s="497"/>
      <c r="JD71" s="497"/>
      <c r="JE71" s="497"/>
      <c r="JF71" s="497"/>
      <c r="JG71" s="497"/>
      <c r="JH71" s="497"/>
      <c r="JI71" s="497"/>
      <c r="JJ71" s="497"/>
      <c r="JK71" s="497"/>
      <c r="JL71" s="497"/>
      <c r="JM71" s="497"/>
      <c r="JN71" s="497"/>
      <c r="JO71" s="497"/>
      <c r="JP71" s="497"/>
      <c r="JQ71" s="497"/>
      <c r="JR71" s="497"/>
      <c r="JS71" s="497"/>
      <c r="JT71" s="497"/>
      <c r="JU71" s="497"/>
      <c r="JV71" s="497"/>
      <c r="JW71" s="497"/>
      <c r="JX71" s="497"/>
      <c r="JY71" s="497"/>
      <c r="JZ71" s="497"/>
      <c r="KA71" s="497"/>
      <c r="KB71" s="497"/>
      <c r="KC71" s="497"/>
      <c r="KD71" s="497"/>
      <c r="KE71" s="497"/>
      <c r="KF71" s="497"/>
      <c r="KG71" s="497"/>
      <c r="KH71" s="497"/>
      <c r="KI71" s="497"/>
      <c r="KJ71" s="497"/>
      <c r="KK71" s="497"/>
      <c r="KL71" s="497"/>
      <c r="KM71" s="497"/>
      <c r="KN71" s="497"/>
      <c r="KO71" s="497"/>
      <c r="KP71" s="497"/>
      <c r="KQ71" s="497"/>
      <c r="KR71" s="497"/>
      <c r="KS71" s="497"/>
      <c r="KT71" s="497"/>
      <c r="KU71" s="497"/>
      <c r="KV71" s="497"/>
      <c r="KW71" s="497"/>
      <c r="KX71" s="497"/>
      <c r="KY71" s="497"/>
      <c r="KZ71" s="497"/>
      <c r="LA71" s="497"/>
      <c r="LB71" s="497"/>
      <c r="LC71" s="497"/>
      <c r="LD71" s="497"/>
      <c r="LE71" s="497"/>
      <c r="LF71" s="497"/>
      <c r="LG71" s="497"/>
      <c r="LH71" s="497"/>
      <c r="LI71" s="497"/>
      <c r="LJ71" s="497"/>
      <c r="LK71" s="497"/>
      <c r="LL71" s="497"/>
      <c r="LM71" s="497"/>
      <c r="LN71" s="497"/>
      <c r="LO71" s="497"/>
      <c r="LP71" s="497"/>
      <c r="LQ71" s="497"/>
      <c r="LR71" s="497"/>
      <c r="LS71" s="497"/>
      <c r="LT71" s="497"/>
      <c r="LU71" s="497"/>
      <c r="LV71" s="497"/>
      <c r="LW71" s="497"/>
      <c r="LX71" s="497"/>
      <c r="LY71" s="497"/>
      <c r="LZ71" s="497"/>
      <c r="MA71" s="497"/>
      <c r="MB71" s="497"/>
      <c r="MC71" s="497"/>
      <c r="MD71" s="497"/>
      <c r="ME71" s="497"/>
      <c r="MF71" s="497"/>
      <c r="MG71" s="497"/>
      <c r="MH71" s="497"/>
      <c r="MI71" s="497"/>
      <c r="MJ71" s="497"/>
      <c r="MK71" s="497"/>
      <c r="ML71" s="497"/>
      <c r="MM71" s="497"/>
      <c r="MN71" s="497"/>
      <c r="MO71" s="497"/>
      <c r="MP71" s="497"/>
      <c r="MQ71" s="497"/>
      <c r="MR71" s="497"/>
      <c r="MS71" s="497"/>
      <c r="MT71" s="497"/>
      <c r="MU71" s="497"/>
      <c r="MV71" s="497"/>
      <c r="MW71" s="497"/>
      <c r="MX71" s="497"/>
      <c r="MY71" s="497"/>
      <c r="MZ71" s="497"/>
      <c r="NA71" s="497"/>
      <c r="NB71" s="497"/>
      <c r="NC71" s="497"/>
      <c r="ND71" s="497"/>
      <c r="NE71" s="497"/>
      <c r="NF71" s="497"/>
      <c r="NG71" s="497"/>
      <c r="NH71" s="497"/>
      <c r="NI71" s="497"/>
      <c r="NJ71" s="497"/>
      <c r="NK71" s="497"/>
      <c r="NL71" s="497"/>
      <c r="NM71" s="497"/>
      <c r="NN71" s="497"/>
      <c r="NO71" s="497"/>
      <c r="NP71" s="497"/>
      <c r="NQ71" s="497"/>
      <c r="NR71" s="497"/>
      <c r="NS71" s="497"/>
      <c r="NT71" s="497"/>
      <c r="NU71" s="497"/>
      <c r="NV71" s="497"/>
      <c r="NW71" s="497"/>
      <c r="NX71" s="497"/>
      <c r="NY71" s="497"/>
      <c r="NZ71" s="497"/>
      <c r="OA71" s="497"/>
      <c r="OB71" s="497"/>
      <c r="OC71" s="497"/>
      <c r="OD71" s="497"/>
      <c r="OE71" s="497"/>
      <c r="OF71" s="497"/>
      <c r="OG71" s="497"/>
      <c r="OH71" s="497"/>
      <c r="OI71" s="497"/>
      <c r="OJ71" s="497"/>
      <c r="OK71" s="497"/>
      <c r="OL71" s="497"/>
      <c r="OM71" s="497"/>
      <c r="ON71" s="497"/>
      <c r="OO71" s="497"/>
      <c r="OP71" s="497"/>
      <c r="OQ71" s="497"/>
      <c r="OR71" s="497"/>
      <c r="OS71" s="497"/>
      <c r="OT71" s="497"/>
      <c r="OU71" s="497"/>
      <c r="OV71" s="497"/>
      <c r="OW71" s="497"/>
      <c r="OX71" s="497"/>
      <c r="OY71" s="497"/>
      <c r="OZ71" s="497"/>
      <c r="PA71" s="497"/>
      <c r="PB71" s="497"/>
      <c r="PC71" s="497"/>
      <c r="PD71" s="497"/>
      <c r="PE71" s="497"/>
      <c r="PF71" s="497"/>
      <c r="PG71" s="497"/>
      <c r="PH71" s="497"/>
      <c r="PI71" s="497"/>
      <c r="PJ71" s="497"/>
      <c r="PK71" s="497"/>
      <c r="PL71" s="497"/>
      <c r="PM71" s="497"/>
      <c r="PN71" s="497"/>
      <c r="PO71" s="497"/>
      <c r="PP71" s="497"/>
      <c r="PQ71" s="497"/>
      <c r="PR71" s="497"/>
      <c r="PS71" s="497"/>
      <c r="PT71" s="497"/>
      <c r="PU71" s="497"/>
      <c r="PV71" s="497"/>
      <c r="PW71" s="497"/>
      <c r="PX71" s="497"/>
      <c r="PY71" s="497"/>
      <c r="PZ71" s="497"/>
      <c r="QA71" s="497"/>
      <c r="QB71" s="497"/>
      <c r="QC71" s="497"/>
      <c r="QD71" s="497"/>
      <c r="QE71" s="497"/>
      <c r="QF71" s="497"/>
      <c r="QG71" s="497"/>
      <c r="QH71" s="497"/>
      <c r="QI71" s="497"/>
      <c r="QJ71" s="497"/>
      <c r="QK71" s="497"/>
      <c r="QL71" s="497"/>
      <c r="QM71" s="497"/>
      <c r="QN71" s="497"/>
      <c r="QO71" s="497"/>
      <c r="QP71" s="497"/>
      <c r="QQ71" s="497"/>
      <c r="QR71" s="497"/>
      <c r="QS71" s="497"/>
      <c r="QT71" s="497"/>
      <c r="QU71" s="497"/>
      <c r="QV71" s="497"/>
      <c r="QW71" s="497"/>
      <c r="QX71" s="497"/>
      <c r="QY71" s="497"/>
      <c r="QZ71" s="497"/>
      <c r="RA71" s="497"/>
      <c r="RB71" s="497"/>
      <c r="RC71" s="497"/>
      <c r="RD71" s="497"/>
      <c r="RE71" s="497"/>
      <c r="RF71" s="497"/>
      <c r="RG71" s="497"/>
      <c r="RH71" s="497"/>
      <c r="RI71" s="497"/>
      <c r="RJ71" s="497"/>
      <c r="RK71" s="497"/>
      <c r="RL71" s="497"/>
      <c r="RM71" s="497"/>
      <c r="RN71" s="497"/>
      <c r="RO71" s="497"/>
      <c r="RP71" s="497"/>
      <c r="RQ71" s="497"/>
      <c r="RR71" s="497"/>
      <c r="RS71" s="497"/>
      <c r="RT71" s="497"/>
      <c r="RU71" s="497"/>
      <c r="RV71" s="497"/>
      <c r="RW71" s="497"/>
      <c r="RX71" s="497"/>
      <c r="RY71" s="497"/>
      <c r="RZ71" s="497"/>
      <c r="SA71" s="497"/>
      <c r="SB71" s="497"/>
      <c r="SC71" s="497"/>
      <c r="SD71" s="497"/>
      <c r="SE71" s="497"/>
      <c r="SF71" s="497"/>
      <c r="SG71" s="497"/>
      <c r="SH71" s="497"/>
      <c r="SI71" s="497"/>
      <c r="SJ71" s="497"/>
      <c r="SK71" s="497"/>
      <c r="SL71" s="497"/>
      <c r="SM71" s="497"/>
      <c r="SN71" s="497"/>
      <c r="SO71" s="497"/>
      <c r="SP71" s="497"/>
      <c r="SQ71" s="497"/>
      <c r="SR71" s="497"/>
      <c r="SS71" s="497"/>
      <c r="ST71" s="497"/>
      <c r="SU71" s="497"/>
      <c r="SV71" s="497"/>
      <c r="SW71" s="497"/>
      <c r="SX71" s="497"/>
      <c r="SY71" s="497"/>
      <c r="SZ71" s="497"/>
      <c r="TA71" s="497"/>
      <c r="TB71" s="497"/>
      <c r="TC71" s="497"/>
      <c r="TD71" s="497"/>
      <c r="TE71" s="497"/>
      <c r="TF71" s="497"/>
      <c r="TG71" s="497"/>
      <c r="TH71" s="497"/>
      <c r="TI71" s="497"/>
      <c r="TJ71" s="497"/>
      <c r="TK71" s="497"/>
      <c r="TL71" s="497"/>
      <c r="TM71" s="497"/>
      <c r="TN71" s="497"/>
      <c r="TO71" s="497"/>
      <c r="TP71" s="497"/>
      <c r="TQ71" s="497"/>
      <c r="TR71" s="497"/>
      <c r="TS71" s="497"/>
      <c r="TT71" s="497"/>
      <c r="TU71" s="497"/>
      <c r="TV71" s="497"/>
      <c r="TW71" s="497"/>
      <c r="TX71" s="497"/>
      <c r="TY71" s="497"/>
      <c r="TZ71" s="497"/>
      <c r="UA71" s="497"/>
      <c r="UB71" s="497"/>
      <c r="UC71" s="497"/>
      <c r="UD71" s="497"/>
      <c r="UE71" s="497"/>
      <c r="UF71" s="497"/>
      <c r="UG71" s="497"/>
      <c r="UH71" s="497"/>
      <c r="UI71" s="497"/>
      <c r="UJ71" s="497"/>
      <c r="UK71" s="497"/>
      <c r="UL71" s="497"/>
      <c r="UM71" s="497"/>
      <c r="UN71" s="497"/>
      <c r="UO71" s="497"/>
      <c r="UP71" s="497"/>
      <c r="UQ71" s="497"/>
      <c r="UR71" s="497"/>
      <c r="US71" s="497"/>
      <c r="UT71" s="497"/>
      <c r="UU71" s="497"/>
      <c r="UV71" s="497"/>
      <c r="UW71" s="497"/>
      <c r="UX71" s="497"/>
      <c r="UY71" s="497"/>
      <c r="UZ71" s="497"/>
      <c r="VA71" s="497"/>
      <c r="VB71" s="497"/>
      <c r="VC71" s="497"/>
      <c r="VD71" s="497"/>
      <c r="VE71" s="497"/>
      <c r="VF71" s="497"/>
      <c r="VG71" s="497"/>
      <c r="VH71" s="497"/>
      <c r="VI71" s="497"/>
      <c r="VJ71" s="497"/>
      <c r="VK71" s="497"/>
      <c r="VL71" s="497"/>
      <c r="VM71" s="497"/>
      <c r="VN71" s="497"/>
      <c r="VO71" s="497"/>
      <c r="VP71" s="497"/>
      <c r="VQ71" s="497"/>
      <c r="VR71" s="497"/>
      <c r="VS71" s="497"/>
      <c r="VT71" s="497"/>
      <c r="VU71" s="497"/>
      <c r="VV71" s="497"/>
      <c r="VW71" s="497"/>
      <c r="VX71" s="497"/>
      <c r="VY71" s="497"/>
      <c r="VZ71" s="497"/>
      <c r="WA71" s="497"/>
      <c r="WB71" s="497"/>
      <c r="WC71" s="497"/>
      <c r="WD71" s="497"/>
      <c r="WE71" s="497"/>
      <c r="WF71" s="497"/>
      <c r="WG71" s="497"/>
      <c r="WH71" s="497"/>
      <c r="WI71" s="497"/>
      <c r="WJ71" s="497"/>
      <c r="WK71" s="497"/>
      <c r="WL71" s="497"/>
      <c r="WM71" s="497"/>
      <c r="WN71" s="497"/>
      <c r="WO71" s="497"/>
      <c r="WP71" s="497"/>
      <c r="WQ71" s="497"/>
      <c r="WR71" s="497"/>
      <c r="WS71" s="497"/>
      <c r="WT71" s="497"/>
      <c r="WU71" s="497"/>
      <c r="WV71" s="497"/>
      <c r="WW71" s="497"/>
      <c r="WX71" s="497"/>
      <c r="WY71" s="497"/>
      <c r="WZ71" s="497"/>
      <c r="XA71" s="497"/>
      <c r="XB71" s="497"/>
      <c r="XC71" s="497"/>
      <c r="XD71" s="497"/>
      <c r="XE71" s="497"/>
      <c r="XF71" s="497"/>
      <c r="XG71" s="497"/>
      <c r="XH71" s="497"/>
      <c r="XI71" s="497"/>
      <c r="XJ71" s="497"/>
      <c r="XK71" s="497"/>
      <c r="XL71" s="497"/>
      <c r="XM71" s="497"/>
      <c r="XN71" s="497"/>
      <c r="XO71" s="497"/>
      <c r="XP71" s="497"/>
      <c r="XQ71" s="497"/>
      <c r="XR71" s="497"/>
      <c r="XS71" s="497"/>
      <c r="XT71" s="497"/>
      <c r="XU71" s="497"/>
      <c r="XV71" s="497"/>
      <c r="XW71" s="497"/>
      <c r="XX71" s="497"/>
      <c r="XY71" s="497"/>
      <c r="XZ71" s="497"/>
      <c r="YA71" s="497"/>
      <c r="YB71" s="497"/>
      <c r="YC71" s="497"/>
      <c r="YD71" s="497"/>
      <c r="YE71" s="497"/>
      <c r="YF71" s="497"/>
      <c r="YG71" s="497"/>
      <c r="YH71" s="497"/>
      <c r="YI71" s="497"/>
      <c r="YJ71" s="497"/>
      <c r="YK71" s="497"/>
      <c r="YL71" s="497"/>
      <c r="YM71" s="497"/>
      <c r="YN71" s="497"/>
      <c r="YO71" s="497"/>
      <c r="YP71" s="497"/>
      <c r="YQ71" s="497"/>
      <c r="YR71" s="497"/>
      <c r="YS71" s="497"/>
      <c r="YT71" s="497"/>
      <c r="YU71" s="497"/>
      <c r="YV71" s="497"/>
      <c r="YW71" s="497"/>
      <c r="YX71" s="497"/>
      <c r="YY71" s="497"/>
      <c r="YZ71" s="497"/>
      <c r="ZA71" s="497"/>
      <c r="ZB71" s="497"/>
      <c r="ZC71" s="497"/>
      <c r="ZD71" s="497"/>
      <c r="ZE71" s="497"/>
      <c r="ZF71" s="497"/>
      <c r="ZG71" s="497"/>
      <c r="ZH71" s="497"/>
      <c r="ZI71" s="497"/>
      <c r="ZJ71" s="497"/>
      <c r="ZK71" s="497"/>
      <c r="ZL71" s="497"/>
      <c r="ZM71" s="497"/>
      <c r="ZN71" s="497"/>
      <c r="ZO71" s="497"/>
      <c r="ZP71" s="497"/>
      <c r="ZQ71" s="497"/>
      <c r="ZR71" s="497"/>
      <c r="ZS71" s="497"/>
      <c r="ZT71" s="497"/>
      <c r="ZU71" s="497"/>
      <c r="ZV71" s="497"/>
      <c r="ZW71" s="497"/>
      <c r="ZX71" s="497"/>
      <c r="ZY71" s="497"/>
      <c r="ZZ71" s="497"/>
      <c r="AAA71" s="497"/>
      <c r="AAB71" s="497"/>
      <c r="AAC71" s="497"/>
      <c r="AAD71" s="497"/>
      <c r="AAE71" s="497"/>
      <c r="AAF71" s="497"/>
      <c r="AAG71" s="497"/>
      <c r="AAH71" s="497"/>
      <c r="AAI71" s="497"/>
      <c r="AAJ71" s="497"/>
      <c r="AAK71" s="497"/>
      <c r="AAL71" s="497"/>
      <c r="AAM71" s="497"/>
      <c r="AAN71" s="497"/>
      <c r="AAO71" s="497"/>
      <c r="AAP71" s="497"/>
      <c r="AAQ71" s="497"/>
      <c r="AAR71" s="497"/>
      <c r="AAS71" s="497"/>
      <c r="AAT71" s="497"/>
      <c r="AAU71" s="497"/>
      <c r="AAV71" s="497"/>
      <c r="AAW71" s="497"/>
      <c r="AAX71" s="497"/>
      <c r="AAY71" s="497"/>
      <c r="AAZ71" s="497"/>
      <c r="ABA71" s="497"/>
      <c r="ABB71" s="497"/>
      <c r="ABC71" s="497"/>
      <c r="ABD71" s="497"/>
      <c r="ABE71" s="497"/>
      <c r="ABF71" s="497"/>
      <c r="ABG71" s="497"/>
      <c r="ABH71" s="497"/>
      <c r="ABI71" s="497"/>
      <c r="ABJ71" s="497"/>
      <c r="ABK71" s="497"/>
      <c r="ABL71" s="497"/>
      <c r="ABM71" s="497"/>
      <c r="ABN71" s="497"/>
      <c r="ABO71" s="497"/>
      <c r="ABP71" s="497"/>
      <c r="ABQ71" s="497"/>
      <c r="ABR71" s="497"/>
      <c r="ABS71" s="497"/>
      <c r="ABT71" s="497"/>
      <c r="ABU71" s="497"/>
      <c r="ABV71" s="497"/>
      <c r="ABW71" s="497"/>
      <c r="ABX71" s="497"/>
      <c r="ABY71" s="497"/>
      <c r="ABZ71" s="497"/>
      <c r="ACA71" s="497"/>
      <c r="ACB71" s="497"/>
      <c r="ACC71" s="497"/>
      <c r="ACD71" s="497"/>
      <c r="ACE71" s="497"/>
      <c r="ACF71" s="497"/>
      <c r="ACG71" s="497"/>
      <c r="ACH71" s="497"/>
      <c r="ACI71" s="497"/>
      <c r="ACJ71" s="497"/>
      <c r="ACK71" s="497"/>
      <c r="ACL71" s="497"/>
      <c r="ACM71" s="497"/>
      <c r="ACN71" s="497"/>
      <c r="ACO71" s="497"/>
      <c r="ACP71" s="497"/>
      <c r="ACQ71" s="497"/>
      <c r="ACR71" s="497"/>
      <c r="ACS71" s="497"/>
      <c r="ACT71" s="497"/>
      <c r="ACU71" s="497"/>
      <c r="ACV71" s="497"/>
      <c r="ACW71" s="497"/>
      <c r="ACX71" s="497"/>
      <c r="ACY71" s="497"/>
      <c r="ACZ71" s="497"/>
      <c r="ADA71" s="497"/>
      <c r="ADB71" s="497"/>
      <c r="ADC71" s="497"/>
      <c r="ADD71" s="497"/>
      <c r="ADE71" s="497"/>
      <c r="ADF71" s="497"/>
      <c r="ADG71" s="497"/>
      <c r="ADH71" s="497"/>
      <c r="ADI71" s="497"/>
      <c r="ADJ71" s="497"/>
      <c r="ADK71" s="497"/>
      <c r="ADL71" s="497"/>
      <c r="ADM71" s="497"/>
      <c r="ADN71" s="497"/>
      <c r="ADO71" s="497"/>
      <c r="ADP71" s="497"/>
      <c r="ADQ71" s="497"/>
      <c r="ADR71" s="497"/>
      <c r="ADS71" s="497"/>
      <c r="ADT71" s="497"/>
      <c r="ADU71" s="497"/>
      <c r="ADV71" s="497"/>
      <c r="ADW71" s="497"/>
      <c r="ADX71" s="497"/>
      <c r="ADY71" s="497"/>
      <c r="ADZ71" s="497"/>
      <c r="AEA71" s="497"/>
      <c r="AEB71" s="497"/>
      <c r="AEC71" s="497"/>
      <c r="AED71" s="497"/>
      <c r="AEE71" s="497"/>
      <c r="AEF71" s="497"/>
      <c r="AEG71" s="497"/>
      <c r="AEH71" s="497"/>
      <c r="AEI71" s="497"/>
      <c r="AEJ71" s="497"/>
      <c r="AEK71" s="497"/>
      <c r="AEL71" s="497"/>
      <c r="AEM71" s="497"/>
      <c r="AEN71" s="497"/>
      <c r="AEO71" s="497"/>
      <c r="AEP71" s="497"/>
      <c r="AEQ71" s="497"/>
      <c r="AER71" s="497"/>
      <c r="AES71" s="497"/>
      <c r="AET71" s="497"/>
      <c r="AEU71" s="497"/>
      <c r="AEV71" s="497"/>
      <c r="AEW71" s="497"/>
      <c r="AEX71" s="497"/>
      <c r="AEY71" s="497"/>
      <c r="AEZ71" s="497"/>
      <c r="AFA71" s="497"/>
      <c r="AFB71" s="497"/>
      <c r="AFC71" s="497"/>
      <c r="AFD71" s="497"/>
      <c r="AFE71" s="497"/>
      <c r="AFF71" s="497"/>
      <c r="AFG71" s="497"/>
      <c r="AFH71" s="497"/>
      <c r="AFI71" s="497"/>
      <c r="AFJ71" s="497"/>
      <c r="AFK71" s="497"/>
      <c r="AFL71" s="497"/>
      <c r="AFM71" s="497"/>
      <c r="AFN71" s="497"/>
      <c r="AFO71" s="497"/>
      <c r="AFP71" s="497"/>
      <c r="AFQ71" s="497"/>
      <c r="AFR71" s="497"/>
      <c r="AFS71" s="497"/>
      <c r="AFT71" s="497"/>
      <c r="AFU71" s="497"/>
      <c r="AFV71" s="497"/>
      <c r="AFW71" s="497"/>
      <c r="AFX71" s="497"/>
      <c r="AFY71" s="497"/>
      <c r="AFZ71" s="497"/>
      <c r="AGA71" s="497"/>
      <c r="AGB71" s="497"/>
      <c r="AGC71" s="497"/>
      <c r="AGD71" s="497"/>
      <c r="AGE71" s="497"/>
      <c r="AGF71" s="497"/>
      <c r="AGG71" s="497"/>
      <c r="AGH71" s="497"/>
      <c r="AGI71" s="497"/>
      <c r="AGJ71" s="497"/>
      <c r="AGK71" s="497"/>
      <c r="AGL71" s="497"/>
      <c r="AGM71" s="497"/>
      <c r="AGN71" s="497"/>
      <c r="AGO71" s="497"/>
      <c r="AGP71" s="497"/>
      <c r="AGQ71" s="497"/>
      <c r="AGR71" s="497"/>
      <c r="AGS71" s="497"/>
      <c r="AGT71" s="497"/>
      <c r="AGU71" s="497"/>
      <c r="AGV71" s="497"/>
      <c r="AGW71" s="497"/>
      <c r="AGX71" s="497"/>
      <c r="AGY71" s="497"/>
      <c r="AGZ71" s="497"/>
      <c r="AHA71" s="497"/>
      <c r="AHB71" s="497"/>
      <c r="AHC71" s="497"/>
      <c r="AHD71" s="497"/>
      <c r="AHE71" s="497"/>
      <c r="AHF71" s="497"/>
      <c r="AHG71" s="497"/>
      <c r="AHH71" s="497"/>
      <c r="AHI71" s="497"/>
      <c r="AHJ71" s="497"/>
      <c r="AHK71" s="497"/>
      <c r="AHL71" s="497"/>
      <c r="AHM71" s="497"/>
      <c r="AHN71" s="497"/>
      <c r="AHO71" s="497"/>
      <c r="AHP71" s="497"/>
      <c r="AHQ71" s="497"/>
      <c r="AHR71" s="497"/>
      <c r="AHS71" s="497"/>
      <c r="AHT71" s="497"/>
      <c r="AHU71" s="497"/>
      <c r="AHV71" s="497"/>
      <c r="AHW71" s="497"/>
      <c r="AHX71" s="497"/>
      <c r="AHY71" s="497"/>
      <c r="AHZ71" s="497"/>
      <c r="AIA71" s="497"/>
      <c r="AIB71" s="497"/>
      <c r="AIC71" s="497"/>
      <c r="AID71" s="497"/>
      <c r="AIE71" s="497"/>
      <c r="AIF71" s="497"/>
      <c r="AIG71" s="497"/>
      <c r="AIH71" s="497"/>
      <c r="AII71" s="497"/>
      <c r="AIJ71" s="497"/>
      <c r="AIK71" s="497"/>
      <c r="AIL71" s="497"/>
      <c r="AIM71" s="497"/>
      <c r="AIN71" s="497"/>
      <c r="AIO71" s="497"/>
      <c r="AIP71" s="497"/>
      <c r="AIQ71" s="497"/>
      <c r="AIR71" s="497"/>
      <c r="AIS71" s="497"/>
      <c r="AIT71" s="497"/>
      <c r="AIU71" s="497"/>
      <c r="AIV71" s="497"/>
      <c r="AIW71" s="497"/>
      <c r="AIX71" s="497"/>
      <c r="AIY71" s="497"/>
      <c r="AIZ71" s="497"/>
      <c r="AJA71" s="497"/>
      <c r="AJB71" s="497"/>
      <c r="AJC71" s="497"/>
      <c r="AJD71" s="497"/>
      <c r="AJE71" s="497"/>
      <c r="AJF71" s="497"/>
      <c r="AJG71" s="497"/>
      <c r="AJH71" s="497"/>
      <c r="AJI71" s="497"/>
      <c r="AJJ71" s="497"/>
      <c r="AJK71" s="497"/>
      <c r="AJL71" s="497"/>
      <c r="AJM71" s="497"/>
      <c r="AJN71" s="497"/>
      <c r="AJO71" s="497"/>
      <c r="AJP71" s="497"/>
      <c r="AJQ71" s="497"/>
      <c r="AJR71" s="497"/>
      <c r="AJS71" s="497"/>
      <c r="AJT71" s="497"/>
      <c r="AJU71" s="497"/>
      <c r="AJV71" s="497"/>
      <c r="AJW71" s="497"/>
      <c r="AJX71" s="497"/>
      <c r="AJY71" s="497"/>
      <c r="AJZ71" s="497"/>
      <c r="AKA71" s="497"/>
      <c r="AKB71" s="497"/>
      <c r="AKC71" s="497"/>
      <c r="AKD71" s="497"/>
      <c r="AKE71" s="497"/>
      <c r="AKF71" s="497"/>
      <c r="AKG71" s="497"/>
      <c r="AKH71" s="497"/>
      <c r="AKI71" s="497"/>
      <c r="AKJ71" s="497"/>
      <c r="AKK71" s="497"/>
      <c r="AKL71" s="497"/>
      <c r="AKM71" s="497"/>
      <c r="AKN71" s="497"/>
      <c r="AKO71" s="497"/>
      <c r="AKP71" s="497"/>
      <c r="AKQ71" s="497"/>
      <c r="AKR71" s="497"/>
      <c r="AKS71" s="497"/>
      <c r="AKT71" s="497"/>
      <c r="AKU71" s="497"/>
      <c r="AKV71" s="497"/>
      <c r="AKW71" s="497"/>
      <c r="AKX71" s="497"/>
      <c r="AKY71" s="497"/>
      <c r="AKZ71" s="497"/>
      <c r="ALA71" s="497"/>
      <c r="ALB71" s="497"/>
      <c r="ALC71" s="497"/>
      <c r="ALD71" s="497"/>
      <c r="ALE71" s="497"/>
      <c r="ALF71" s="497"/>
      <c r="ALG71" s="497"/>
      <c r="ALH71" s="497"/>
      <c r="ALI71" s="497"/>
      <c r="ALJ71" s="497"/>
      <c r="ALK71" s="497"/>
      <c r="ALL71" s="497"/>
      <c r="ALM71" s="497"/>
      <c r="ALN71" s="497"/>
      <c r="ALO71" s="497"/>
      <c r="ALP71" s="497"/>
      <c r="ALQ71" s="497"/>
      <c r="ALR71" s="497"/>
      <c r="ALS71" s="497"/>
      <c r="ALT71" s="497"/>
      <c r="ALU71" s="497"/>
      <c r="ALV71" s="497"/>
      <c r="ALW71" s="497"/>
      <c r="ALX71" s="497"/>
      <c r="ALY71" s="497"/>
      <c r="ALZ71" s="497"/>
      <c r="AMA71" s="497"/>
      <c r="AMB71" s="497"/>
      <c r="AMC71" s="497"/>
      <c r="AMD71" s="497"/>
      <c r="AME71" s="497"/>
      <c r="AMF71" s="497"/>
      <c r="AMG71" s="497"/>
      <c r="AMH71" s="497"/>
      <c r="AMI71" s="497"/>
      <c r="AMJ71" s="497"/>
      <c r="AMK71" s="497"/>
      <c r="AML71" s="497"/>
      <c r="AMM71" s="497"/>
      <c r="AMN71" s="497"/>
      <c r="AMO71" s="497"/>
      <c r="AMP71" s="497"/>
      <c r="AMQ71" s="497"/>
      <c r="AMR71" s="497"/>
      <c r="AMS71" s="497"/>
      <c r="AMT71" s="497"/>
      <c r="AMU71" s="497"/>
      <c r="AMV71" s="497"/>
      <c r="AMW71" s="497"/>
      <c r="AMX71" s="497"/>
      <c r="AMY71" s="497"/>
      <c r="AMZ71" s="497"/>
      <c r="ANA71" s="497"/>
      <c r="ANB71" s="497"/>
      <c r="ANC71" s="497"/>
      <c r="AND71" s="497"/>
      <c r="ANE71" s="497"/>
      <c r="ANF71" s="497"/>
      <c r="ANG71" s="497"/>
      <c r="ANH71" s="497"/>
      <c r="ANI71" s="497"/>
      <c r="ANJ71" s="497"/>
      <c r="ANK71" s="497"/>
      <c r="ANL71" s="497"/>
      <c r="ANM71" s="497"/>
      <c r="ANN71" s="497"/>
      <c r="ANO71" s="497"/>
      <c r="ANP71" s="497"/>
      <c r="ANQ71" s="497"/>
      <c r="ANR71" s="497"/>
      <c r="ANS71" s="497"/>
      <c r="ANT71" s="497"/>
      <c r="ANU71" s="497"/>
      <c r="ANV71" s="497"/>
      <c r="ANW71" s="497"/>
      <c r="ANX71" s="497"/>
      <c r="ANY71" s="497"/>
      <c r="ANZ71" s="497"/>
      <c r="AOA71" s="497"/>
      <c r="AOB71" s="497"/>
      <c r="AOC71" s="497"/>
      <c r="AOD71" s="497"/>
      <c r="AOE71" s="497"/>
      <c r="AOF71" s="497"/>
      <c r="AOG71" s="497"/>
      <c r="AOH71" s="497"/>
      <c r="AOI71" s="497"/>
      <c r="AOJ71" s="497"/>
      <c r="AOK71" s="497"/>
      <c r="AOL71" s="497"/>
      <c r="AOM71" s="497"/>
      <c r="AON71" s="497"/>
      <c r="AOO71" s="497"/>
      <c r="AOP71" s="497"/>
      <c r="AOQ71" s="497"/>
      <c r="AOR71" s="497"/>
      <c r="AOS71" s="497"/>
      <c r="AOT71" s="497"/>
      <c r="AOU71" s="497"/>
      <c r="AOV71" s="497"/>
      <c r="AOW71" s="497"/>
      <c r="AOX71" s="497"/>
      <c r="AOY71" s="497"/>
      <c r="AOZ71" s="497"/>
      <c r="APA71" s="497"/>
      <c r="APB71" s="497"/>
      <c r="APC71" s="497"/>
      <c r="APD71" s="497"/>
      <c r="APE71" s="497"/>
      <c r="APF71" s="497"/>
      <c r="APG71" s="497"/>
      <c r="APH71" s="497"/>
      <c r="API71" s="497"/>
      <c r="APJ71" s="497"/>
      <c r="APK71" s="497"/>
      <c r="APL71" s="497"/>
      <c r="APM71" s="497"/>
      <c r="APN71" s="497"/>
      <c r="APO71" s="497"/>
      <c r="APP71" s="497"/>
      <c r="APQ71" s="497"/>
      <c r="APR71" s="497"/>
      <c r="APS71" s="497"/>
      <c r="APT71" s="497"/>
      <c r="APU71" s="497"/>
      <c r="APV71" s="497"/>
      <c r="APW71" s="497"/>
      <c r="APX71" s="497"/>
      <c r="APY71" s="497"/>
      <c r="APZ71" s="497"/>
      <c r="AQA71" s="497"/>
      <c r="AQB71" s="497"/>
      <c r="AQC71" s="497"/>
      <c r="AQD71" s="497"/>
      <c r="AQE71" s="497"/>
      <c r="AQF71" s="497"/>
      <c r="AQG71" s="497"/>
      <c r="AQH71" s="497"/>
      <c r="AQI71" s="497"/>
      <c r="AQJ71" s="497"/>
      <c r="AQK71" s="497"/>
      <c r="AQL71" s="497"/>
      <c r="AQM71" s="497"/>
      <c r="AQN71" s="497"/>
      <c r="AQO71" s="497"/>
      <c r="AQP71" s="497"/>
      <c r="AQQ71" s="497"/>
      <c r="AQR71" s="497"/>
      <c r="AQS71" s="497"/>
      <c r="AQT71" s="497"/>
      <c r="AQU71" s="497"/>
      <c r="AQV71" s="497"/>
      <c r="AQW71" s="497"/>
      <c r="AQX71" s="497"/>
      <c r="AQY71" s="497"/>
      <c r="AQZ71" s="497"/>
      <c r="ARA71" s="497"/>
      <c r="ARB71" s="497"/>
      <c r="ARC71" s="497"/>
      <c r="ARD71" s="497"/>
      <c r="ARE71" s="497"/>
      <c r="ARF71" s="497"/>
      <c r="ARG71" s="497"/>
      <c r="ARH71" s="497"/>
      <c r="ARI71" s="497"/>
      <c r="ARJ71" s="497"/>
      <c r="ARK71" s="497"/>
      <c r="ARL71" s="497"/>
      <c r="ARM71" s="497"/>
      <c r="ARN71" s="497"/>
      <c r="ARO71" s="497"/>
      <c r="ARP71" s="497"/>
      <c r="ARQ71" s="497"/>
      <c r="ARR71" s="497"/>
      <c r="ARS71" s="497"/>
      <c r="ART71" s="497"/>
      <c r="ARU71" s="497"/>
      <c r="ARV71" s="497"/>
      <c r="ARW71" s="497"/>
      <c r="ARX71" s="497"/>
      <c r="ARY71" s="497"/>
      <c r="ARZ71" s="497"/>
      <c r="ASA71" s="497"/>
      <c r="ASB71" s="497"/>
      <c r="ASC71" s="497"/>
      <c r="ASD71" s="497"/>
      <c r="ASE71" s="497"/>
      <c r="ASF71" s="497"/>
      <c r="ASG71" s="497"/>
      <c r="ASH71" s="497"/>
      <c r="ASI71" s="497"/>
      <c r="ASJ71" s="497"/>
      <c r="ASK71" s="497"/>
      <c r="ASL71" s="497"/>
      <c r="ASM71" s="497"/>
      <c r="ASN71" s="497"/>
      <c r="ASO71" s="497"/>
      <c r="ASP71" s="497"/>
      <c r="ASQ71" s="497"/>
      <c r="ASR71" s="497"/>
      <c r="ASS71" s="497"/>
      <c r="AST71" s="497"/>
      <c r="ASU71" s="497"/>
      <c r="ASV71" s="497"/>
      <c r="ASW71" s="497"/>
      <c r="ASX71" s="497"/>
      <c r="ASY71" s="497"/>
      <c r="ASZ71" s="497"/>
      <c r="ATA71" s="497"/>
      <c r="ATB71" s="497"/>
      <c r="ATC71" s="497"/>
      <c r="ATD71" s="497"/>
      <c r="ATE71" s="497"/>
      <c r="ATF71" s="497"/>
      <c r="ATG71" s="497"/>
      <c r="ATH71" s="497"/>
      <c r="ATI71" s="497"/>
      <c r="ATJ71" s="497"/>
      <c r="ATK71" s="497"/>
      <c r="ATL71" s="497"/>
      <c r="ATM71" s="497"/>
      <c r="ATN71" s="497"/>
      <c r="ATO71" s="497"/>
      <c r="ATP71" s="497"/>
      <c r="ATQ71" s="497"/>
      <c r="ATR71" s="497"/>
      <c r="ATS71" s="497"/>
      <c r="ATT71" s="497"/>
      <c r="ATU71" s="497"/>
      <c r="ATV71" s="497"/>
      <c r="ATW71" s="497"/>
      <c r="ATX71" s="497"/>
      <c r="ATY71" s="497"/>
      <c r="ATZ71" s="497"/>
      <c r="AUA71" s="497"/>
      <c r="AUB71" s="497"/>
      <c r="AUC71" s="497"/>
      <c r="AUD71" s="497"/>
      <c r="AUE71" s="497"/>
      <c r="AUF71" s="497"/>
      <c r="AUG71" s="497"/>
      <c r="AUH71" s="497"/>
      <c r="AUI71" s="497"/>
      <c r="AUJ71" s="497"/>
      <c r="AUK71" s="497"/>
      <c r="AUL71" s="497"/>
      <c r="AUM71" s="497"/>
      <c r="AUN71" s="497"/>
      <c r="AUO71" s="497"/>
      <c r="AUP71" s="497"/>
      <c r="AUQ71" s="497"/>
      <c r="AUR71" s="497"/>
      <c r="AUS71" s="497"/>
      <c r="AUT71" s="497"/>
      <c r="AUU71" s="497"/>
      <c r="AUV71" s="497"/>
      <c r="AUW71" s="497"/>
      <c r="AUX71" s="497"/>
      <c r="AUY71" s="497"/>
      <c r="AUZ71" s="497"/>
      <c r="AVA71" s="497"/>
      <c r="AVB71" s="497"/>
      <c r="AVC71" s="497"/>
      <c r="AVD71" s="497"/>
      <c r="AVE71" s="497"/>
      <c r="AVF71" s="497"/>
      <c r="AVG71" s="497"/>
      <c r="AVH71" s="497"/>
      <c r="AVI71" s="497"/>
      <c r="AVJ71" s="497"/>
      <c r="AVK71" s="497"/>
      <c r="AVL71" s="497"/>
      <c r="AVM71" s="497"/>
      <c r="AVN71" s="497"/>
      <c r="AVO71" s="497"/>
      <c r="AVP71" s="497"/>
      <c r="AVQ71" s="497"/>
      <c r="AVR71" s="497"/>
      <c r="AVS71" s="497"/>
      <c r="AVT71" s="497"/>
      <c r="AVU71" s="497"/>
      <c r="AVV71" s="497"/>
      <c r="AVW71" s="497"/>
      <c r="AVX71" s="497"/>
      <c r="AVY71" s="497"/>
      <c r="AVZ71" s="497"/>
      <c r="AWA71" s="497"/>
      <c r="AWB71" s="497"/>
      <c r="AWC71" s="497"/>
      <c r="AWD71" s="497"/>
      <c r="AWE71" s="497"/>
      <c r="AWF71" s="497"/>
      <c r="AWG71" s="497"/>
      <c r="AWH71" s="497"/>
      <c r="AWI71" s="497"/>
      <c r="AWJ71" s="497"/>
      <c r="AWK71" s="497"/>
      <c r="AWL71" s="497"/>
      <c r="AWM71" s="497"/>
      <c r="AWN71" s="497"/>
      <c r="AWO71" s="497"/>
      <c r="AWP71" s="497"/>
      <c r="AWQ71" s="497"/>
      <c r="AWR71" s="497"/>
      <c r="AWS71" s="497"/>
      <c r="AWT71" s="497"/>
      <c r="AWU71" s="497"/>
      <c r="AWV71" s="497"/>
      <c r="AWW71" s="497"/>
      <c r="AWX71" s="497"/>
      <c r="AWY71" s="497"/>
      <c r="AWZ71" s="497"/>
      <c r="AXA71" s="497"/>
      <c r="AXB71" s="497"/>
      <c r="AXC71" s="497"/>
      <c r="AXD71" s="497"/>
      <c r="AXE71" s="497"/>
      <c r="AXF71" s="497"/>
      <c r="AXG71" s="497"/>
      <c r="AXH71" s="497"/>
      <c r="AXI71" s="497"/>
      <c r="AXJ71" s="497"/>
      <c r="AXK71" s="497"/>
      <c r="AXL71" s="497"/>
      <c r="AXM71" s="497"/>
      <c r="AXN71" s="497"/>
      <c r="AXO71" s="497"/>
      <c r="AXP71" s="497"/>
      <c r="AXQ71" s="497"/>
      <c r="AXR71" s="497"/>
      <c r="AXS71" s="497"/>
      <c r="AXT71" s="497"/>
      <c r="AXU71" s="497"/>
      <c r="AXV71" s="497"/>
      <c r="AXW71" s="497"/>
      <c r="AXX71" s="497"/>
      <c r="AXY71" s="497"/>
      <c r="AXZ71" s="497"/>
      <c r="AYA71" s="497"/>
      <c r="AYB71" s="497"/>
      <c r="AYC71" s="497"/>
      <c r="AYD71" s="497"/>
      <c r="AYE71" s="497"/>
      <c r="AYF71" s="497"/>
      <c r="AYG71" s="497"/>
      <c r="AYH71" s="497"/>
      <c r="AYI71" s="497"/>
      <c r="AYJ71" s="497"/>
      <c r="AYK71" s="497"/>
      <c r="AYL71" s="497"/>
      <c r="AYM71" s="497"/>
      <c r="AYN71" s="497"/>
      <c r="AYO71" s="497"/>
      <c r="AYP71" s="497"/>
      <c r="AYQ71" s="497"/>
      <c r="AYR71" s="497"/>
      <c r="AYS71" s="497"/>
      <c r="AYT71" s="497"/>
      <c r="AYU71" s="497"/>
      <c r="AYV71" s="497"/>
      <c r="AYW71" s="497"/>
      <c r="AYX71" s="497"/>
      <c r="AYY71" s="497"/>
      <c r="AYZ71" s="497"/>
      <c r="AZA71" s="497"/>
      <c r="AZB71" s="497"/>
      <c r="AZC71" s="497"/>
      <c r="AZD71" s="497"/>
      <c r="AZE71" s="497"/>
      <c r="AZF71" s="497"/>
      <c r="AZG71" s="497"/>
      <c r="AZH71" s="497"/>
      <c r="AZI71" s="497"/>
      <c r="AZJ71" s="497"/>
      <c r="AZK71" s="497"/>
      <c r="AZL71" s="497"/>
      <c r="AZM71" s="497"/>
      <c r="AZN71" s="497"/>
      <c r="AZO71" s="497"/>
      <c r="AZP71" s="497"/>
      <c r="AZQ71" s="497"/>
      <c r="AZR71" s="497"/>
      <c r="AZS71" s="497"/>
      <c r="AZT71" s="497"/>
      <c r="AZU71" s="497"/>
      <c r="AZV71" s="497"/>
      <c r="AZW71" s="497"/>
      <c r="AZX71" s="497"/>
      <c r="AZY71" s="497"/>
      <c r="AZZ71" s="497"/>
      <c r="BAA71" s="497"/>
      <c r="BAB71" s="497"/>
      <c r="BAC71" s="497"/>
      <c r="BAD71" s="497"/>
      <c r="BAE71" s="497"/>
      <c r="BAF71" s="497"/>
      <c r="BAG71" s="497"/>
      <c r="BAH71" s="497"/>
      <c r="BAI71" s="497"/>
      <c r="BAJ71" s="497"/>
      <c r="BAK71" s="497"/>
      <c r="BAL71" s="497"/>
      <c r="BAM71" s="497"/>
      <c r="BAN71" s="497"/>
      <c r="BAO71" s="497"/>
      <c r="BAP71" s="497"/>
      <c r="BAQ71" s="497"/>
      <c r="BAR71" s="497"/>
      <c r="BAS71" s="497"/>
      <c r="BAT71" s="497"/>
      <c r="BAU71" s="497"/>
      <c r="BAV71" s="497"/>
      <c r="BAW71" s="497"/>
      <c r="BAX71" s="497"/>
      <c r="BAY71" s="497"/>
      <c r="BAZ71" s="497"/>
      <c r="BBA71" s="497"/>
      <c r="BBB71" s="497"/>
      <c r="BBC71" s="497"/>
      <c r="BBD71" s="497"/>
      <c r="BBE71" s="497"/>
      <c r="BBF71" s="497"/>
      <c r="BBG71" s="497"/>
      <c r="BBH71" s="497"/>
      <c r="BBI71" s="497"/>
      <c r="BBJ71" s="497"/>
      <c r="BBK71" s="497"/>
      <c r="BBL71" s="497"/>
      <c r="BBM71" s="497"/>
      <c r="BBN71" s="497"/>
      <c r="BBO71" s="497"/>
      <c r="BBP71" s="497"/>
      <c r="BBQ71" s="497"/>
      <c r="BBR71" s="497"/>
      <c r="BBS71" s="497"/>
      <c r="BBT71" s="497"/>
      <c r="BBU71" s="497"/>
      <c r="BBV71" s="497"/>
      <c r="BBW71" s="497"/>
      <c r="BBX71" s="497"/>
      <c r="BBY71" s="497"/>
      <c r="BBZ71" s="497"/>
      <c r="BCA71" s="497"/>
      <c r="BCB71" s="497"/>
      <c r="BCC71" s="497"/>
      <c r="BCD71" s="497"/>
      <c r="BCE71" s="497"/>
      <c r="BCF71" s="497"/>
      <c r="BCG71" s="497"/>
      <c r="BCH71" s="497"/>
      <c r="BCI71" s="497"/>
      <c r="BCJ71" s="497"/>
      <c r="BCK71" s="497"/>
      <c r="BCL71" s="497"/>
      <c r="BCM71" s="497"/>
      <c r="BCN71" s="497"/>
      <c r="BCO71" s="497"/>
      <c r="BCP71" s="497"/>
      <c r="BCQ71" s="497"/>
      <c r="BCR71" s="497"/>
      <c r="BCS71" s="497"/>
      <c r="BCT71" s="497"/>
      <c r="BCU71" s="497"/>
      <c r="BCV71" s="497"/>
      <c r="BCW71" s="497"/>
      <c r="BCX71" s="497"/>
      <c r="BCY71" s="497"/>
      <c r="BCZ71" s="497"/>
      <c r="BDA71" s="497"/>
      <c r="BDB71" s="497"/>
      <c r="BDC71" s="497"/>
      <c r="BDD71" s="497"/>
      <c r="BDE71" s="497"/>
      <c r="BDF71" s="497"/>
      <c r="BDG71" s="497"/>
      <c r="BDH71" s="497"/>
      <c r="BDI71" s="497"/>
      <c r="BDJ71" s="497"/>
      <c r="BDK71" s="497"/>
      <c r="BDL71" s="497"/>
      <c r="BDM71" s="497"/>
      <c r="BDN71" s="497"/>
      <c r="BDO71" s="497"/>
      <c r="BDP71" s="497"/>
      <c r="BDQ71" s="497"/>
      <c r="BDR71" s="497"/>
      <c r="BDS71" s="497"/>
      <c r="BDT71" s="497"/>
      <c r="BDU71" s="497"/>
      <c r="BDV71" s="497"/>
      <c r="BDW71" s="497"/>
      <c r="BDX71" s="497"/>
      <c r="BDY71" s="497"/>
      <c r="BDZ71" s="497"/>
      <c r="BEA71" s="497"/>
      <c r="BEB71" s="497"/>
      <c r="BEC71" s="497"/>
      <c r="BED71" s="497"/>
      <c r="BEE71" s="497"/>
      <c r="BEF71" s="497"/>
      <c r="BEG71" s="497"/>
      <c r="BEH71" s="497"/>
      <c r="BEI71" s="497"/>
      <c r="BEJ71" s="497"/>
      <c r="BEK71" s="497"/>
      <c r="BEL71" s="497"/>
      <c r="BEM71" s="497"/>
      <c r="BEN71" s="497"/>
      <c r="BEO71" s="497"/>
      <c r="BEP71" s="497"/>
      <c r="BEQ71" s="497"/>
      <c r="BER71" s="497"/>
      <c r="BES71" s="497"/>
      <c r="BET71" s="497"/>
      <c r="BEU71" s="497"/>
      <c r="BEV71" s="497"/>
      <c r="BEW71" s="497"/>
      <c r="BEX71" s="497"/>
      <c r="BEY71" s="497"/>
      <c r="BEZ71" s="497"/>
      <c r="BFA71" s="497"/>
      <c r="BFB71" s="497"/>
      <c r="BFC71" s="497"/>
      <c r="BFD71" s="497"/>
      <c r="BFE71" s="497"/>
      <c r="BFF71" s="497"/>
      <c r="BFG71" s="497"/>
      <c r="BFH71" s="497"/>
      <c r="BFI71" s="497"/>
      <c r="BFJ71" s="497"/>
      <c r="BFK71" s="497"/>
      <c r="BFL71" s="497"/>
      <c r="BFM71" s="497"/>
      <c r="BFN71" s="497"/>
      <c r="BFO71" s="497"/>
      <c r="BFP71" s="497"/>
      <c r="BFQ71" s="497"/>
      <c r="BFR71" s="497"/>
      <c r="BFS71" s="497"/>
      <c r="BFT71" s="497"/>
      <c r="BFU71" s="497"/>
      <c r="BFV71" s="497"/>
      <c r="BFW71" s="497"/>
      <c r="BFX71" s="497"/>
      <c r="BFY71" s="497"/>
      <c r="BFZ71" s="497"/>
      <c r="BGA71" s="497"/>
      <c r="BGB71" s="497"/>
      <c r="BGC71" s="497"/>
      <c r="BGD71" s="497"/>
      <c r="BGE71" s="497"/>
      <c r="BGF71" s="497"/>
      <c r="BGG71" s="497"/>
      <c r="BGH71" s="497"/>
      <c r="BGI71" s="497"/>
      <c r="BGJ71" s="497"/>
      <c r="BGK71" s="497"/>
      <c r="BGL71" s="497"/>
      <c r="BGM71" s="497"/>
      <c r="BGN71" s="497"/>
      <c r="BGO71" s="497"/>
      <c r="BGP71" s="497"/>
      <c r="BGQ71" s="497"/>
      <c r="BGR71" s="497"/>
      <c r="BGS71" s="497"/>
      <c r="BGT71" s="497"/>
      <c r="BGU71" s="497"/>
      <c r="BGV71" s="497"/>
      <c r="BGW71" s="497"/>
      <c r="BGX71" s="497"/>
      <c r="BGY71" s="497"/>
      <c r="BGZ71" s="497"/>
      <c r="BHA71" s="497"/>
      <c r="BHB71" s="497"/>
      <c r="BHC71" s="497"/>
      <c r="BHD71" s="497"/>
      <c r="BHE71" s="497"/>
      <c r="BHF71" s="497"/>
      <c r="BHG71" s="497"/>
      <c r="BHH71" s="497"/>
      <c r="BHI71" s="497"/>
      <c r="BHJ71" s="497"/>
      <c r="BHK71" s="497"/>
      <c r="BHL71" s="497"/>
      <c r="BHM71" s="497"/>
      <c r="BHN71" s="497"/>
      <c r="BHO71" s="497"/>
      <c r="BHP71" s="497"/>
      <c r="BHQ71" s="497"/>
      <c r="BHR71" s="497"/>
      <c r="BHS71" s="497"/>
      <c r="BHT71" s="497"/>
      <c r="BHU71" s="497"/>
      <c r="BHV71" s="497"/>
      <c r="BHW71" s="497"/>
      <c r="BHX71" s="497"/>
      <c r="BHY71" s="497"/>
      <c r="BHZ71" s="497"/>
      <c r="BIA71" s="497"/>
      <c r="BIB71" s="497"/>
      <c r="BIC71" s="497"/>
      <c r="BID71" s="497"/>
      <c r="BIE71" s="497"/>
      <c r="BIF71" s="497"/>
      <c r="BIG71" s="497"/>
      <c r="BIH71" s="497"/>
      <c r="BII71" s="497"/>
      <c r="BIJ71" s="497"/>
      <c r="BIK71" s="497"/>
      <c r="BIL71" s="497"/>
      <c r="BIM71" s="497"/>
      <c r="BIN71" s="497"/>
      <c r="BIO71" s="497"/>
      <c r="BIP71" s="497"/>
      <c r="BIQ71" s="497"/>
      <c r="BIR71" s="497"/>
      <c r="BIS71" s="497"/>
      <c r="BIT71" s="497"/>
      <c r="BIU71" s="497"/>
      <c r="BIV71" s="497"/>
      <c r="BIW71" s="497"/>
      <c r="BIX71" s="497"/>
      <c r="BIY71" s="497"/>
      <c r="BIZ71" s="497"/>
      <c r="BJA71" s="497"/>
      <c r="BJB71" s="497"/>
      <c r="BJC71" s="497"/>
      <c r="BJD71" s="497"/>
      <c r="BJE71" s="497"/>
      <c r="BJF71" s="497"/>
      <c r="BJG71" s="497"/>
      <c r="BJH71" s="497"/>
      <c r="BJI71" s="497"/>
      <c r="BJJ71" s="497"/>
      <c r="BJK71" s="497"/>
      <c r="BJL71" s="497"/>
      <c r="BJM71" s="497"/>
      <c r="BJN71" s="497"/>
      <c r="BJO71" s="497"/>
      <c r="BJP71" s="497"/>
      <c r="BJQ71" s="497"/>
      <c r="BJR71" s="497"/>
      <c r="BJS71" s="497"/>
      <c r="BJT71" s="497"/>
      <c r="BJU71" s="497"/>
      <c r="BJV71" s="497"/>
      <c r="BJW71" s="497"/>
      <c r="BJX71" s="497"/>
      <c r="BJY71" s="497"/>
      <c r="BJZ71" s="497"/>
      <c r="BKA71" s="497"/>
      <c r="BKB71" s="497"/>
      <c r="BKC71" s="497"/>
      <c r="BKD71" s="497"/>
      <c r="BKE71" s="497"/>
      <c r="BKF71" s="497"/>
      <c r="BKG71" s="497"/>
      <c r="BKH71" s="497"/>
      <c r="BKI71" s="497"/>
      <c r="BKJ71" s="497"/>
      <c r="BKK71" s="497"/>
      <c r="BKL71" s="497"/>
      <c r="BKM71" s="497"/>
      <c r="BKN71" s="497"/>
      <c r="BKO71" s="497"/>
      <c r="BKP71" s="497"/>
      <c r="BKQ71" s="497"/>
      <c r="BKR71" s="497"/>
      <c r="BKS71" s="497"/>
      <c r="BKT71" s="497"/>
      <c r="BKU71" s="497"/>
      <c r="BKV71" s="497"/>
      <c r="BKW71" s="497"/>
      <c r="BKX71" s="497"/>
      <c r="BKY71" s="497"/>
      <c r="BKZ71" s="497"/>
      <c r="BLA71" s="497"/>
      <c r="BLB71" s="497"/>
      <c r="BLC71" s="497"/>
      <c r="BLD71" s="497"/>
      <c r="BLE71" s="497"/>
      <c r="BLF71" s="497"/>
      <c r="BLG71" s="497"/>
      <c r="BLH71" s="497"/>
      <c r="BLI71" s="497"/>
      <c r="BLJ71" s="497"/>
      <c r="BLK71" s="497"/>
      <c r="BLL71" s="497"/>
      <c r="BLM71" s="497"/>
      <c r="BLN71" s="497"/>
      <c r="BLO71" s="497"/>
      <c r="BLP71" s="497"/>
      <c r="BLQ71" s="497"/>
      <c r="BLR71" s="497"/>
      <c r="BLS71" s="497"/>
      <c r="BLT71" s="497"/>
      <c r="BLU71" s="497"/>
      <c r="BLV71" s="497"/>
      <c r="BLW71" s="497"/>
      <c r="BLX71" s="497"/>
      <c r="BLY71" s="497"/>
      <c r="BLZ71" s="497"/>
      <c r="BMA71" s="497"/>
      <c r="BMB71" s="497"/>
      <c r="BMC71" s="497"/>
      <c r="BMD71" s="497"/>
      <c r="BME71" s="497"/>
      <c r="BMF71" s="497"/>
      <c r="BMG71" s="497"/>
      <c r="BMH71" s="497"/>
      <c r="BMI71" s="497"/>
      <c r="BMJ71" s="497"/>
      <c r="BMK71" s="497"/>
      <c r="BML71" s="497"/>
      <c r="BMM71" s="497"/>
      <c r="BMN71" s="497"/>
      <c r="BMO71" s="497"/>
      <c r="BMP71" s="497"/>
      <c r="BMQ71" s="497"/>
      <c r="BMR71" s="497"/>
      <c r="BMS71" s="497"/>
      <c r="BMT71" s="497"/>
      <c r="BMU71" s="497"/>
      <c r="BMV71" s="497"/>
      <c r="BMW71" s="497"/>
      <c r="BMX71" s="497"/>
      <c r="BMY71" s="497"/>
      <c r="BMZ71" s="497"/>
      <c r="BNA71" s="497"/>
      <c r="BNB71" s="497"/>
      <c r="BNC71" s="497"/>
      <c r="BND71" s="497"/>
      <c r="BNE71" s="497"/>
      <c r="BNF71" s="497"/>
      <c r="BNG71" s="497"/>
      <c r="BNH71" s="497"/>
      <c r="BNI71" s="497"/>
      <c r="BNJ71" s="497"/>
      <c r="BNK71" s="497"/>
      <c r="BNL71" s="497"/>
      <c r="BNM71" s="497"/>
      <c r="BNN71" s="497"/>
      <c r="BNO71" s="497"/>
      <c r="BNP71" s="497"/>
      <c r="BNQ71" s="497"/>
      <c r="BNR71" s="497"/>
      <c r="BNS71" s="497"/>
      <c r="BNT71" s="497"/>
      <c r="BNU71" s="497"/>
      <c r="BNV71" s="497"/>
      <c r="BNW71" s="497"/>
      <c r="BNX71" s="497"/>
      <c r="BNY71" s="497"/>
      <c r="BNZ71" s="497"/>
      <c r="BOA71" s="497"/>
      <c r="BOB71" s="497"/>
      <c r="BOC71" s="497"/>
      <c r="BOD71" s="497"/>
      <c r="BOE71" s="497"/>
      <c r="BOF71" s="497"/>
      <c r="BOG71" s="497"/>
      <c r="BOH71" s="497"/>
      <c r="BOI71" s="497"/>
      <c r="BOJ71" s="497"/>
      <c r="BOK71" s="497"/>
      <c r="BOL71" s="497"/>
      <c r="BOM71" s="497"/>
      <c r="BON71" s="497"/>
      <c r="BOO71" s="497"/>
      <c r="BOP71" s="497"/>
      <c r="BOQ71" s="497"/>
      <c r="BOR71" s="497"/>
      <c r="BOS71" s="497"/>
      <c r="BOT71" s="497"/>
      <c r="BOU71" s="497"/>
      <c r="BOV71" s="497"/>
      <c r="BOW71" s="497"/>
      <c r="BOX71" s="497"/>
      <c r="BOY71" s="497"/>
      <c r="BOZ71" s="497"/>
      <c r="BPA71" s="497"/>
      <c r="BPB71" s="497"/>
      <c r="BPC71" s="497"/>
      <c r="BPD71" s="497"/>
      <c r="BPE71" s="497"/>
      <c r="BPF71" s="497"/>
      <c r="BPG71" s="497"/>
      <c r="BPH71" s="497"/>
      <c r="BPI71" s="497"/>
      <c r="BPJ71" s="497"/>
      <c r="BPK71" s="497"/>
      <c r="BPL71" s="497"/>
      <c r="BPM71" s="497"/>
      <c r="BPN71" s="497"/>
      <c r="BPO71" s="497"/>
      <c r="BPP71" s="497"/>
      <c r="BPQ71" s="497"/>
      <c r="BPR71" s="497"/>
      <c r="BPS71" s="497"/>
      <c r="BPT71" s="497"/>
      <c r="BPU71" s="497"/>
      <c r="BPV71" s="497"/>
      <c r="BPW71" s="497"/>
      <c r="BPX71" s="497"/>
      <c r="BPY71" s="497"/>
      <c r="BPZ71" s="497"/>
      <c r="BQA71" s="497"/>
      <c r="BQB71" s="497"/>
      <c r="BQC71" s="497"/>
      <c r="BQD71" s="497"/>
      <c r="BQE71" s="497"/>
      <c r="BQF71" s="497"/>
      <c r="BQG71" s="497"/>
      <c r="BQH71" s="497"/>
      <c r="BQI71" s="497"/>
      <c r="BQJ71" s="497"/>
      <c r="BQK71" s="497"/>
      <c r="BQL71" s="497"/>
      <c r="BQM71" s="497"/>
      <c r="BQN71" s="497"/>
      <c r="BQO71" s="497"/>
      <c r="BQP71" s="497"/>
      <c r="BQQ71" s="497"/>
      <c r="BQR71" s="497"/>
      <c r="BQS71" s="497"/>
      <c r="BQT71" s="497"/>
      <c r="BQU71" s="497"/>
      <c r="BQV71" s="497"/>
      <c r="BQW71" s="497"/>
      <c r="BQX71" s="497"/>
      <c r="BQY71" s="497"/>
      <c r="BQZ71" s="497"/>
      <c r="BRA71" s="497"/>
      <c r="BRB71" s="497"/>
      <c r="BRC71" s="497"/>
      <c r="BRD71" s="497"/>
      <c r="BRE71" s="497"/>
      <c r="BRF71" s="497"/>
      <c r="BRG71" s="497"/>
      <c r="BRH71" s="497"/>
      <c r="BRI71" s="497"/>
      <c r="BRJ71" s="497"/>
      <c r="BRK71" s="497"/>
      <c r="BRL71" s="497"/>
      <c r="BRM71" s="497"/>
      <c r="BRN71" s="497"/>
      <c r="BRO71" s="497"/>
      <c r="BRP71" s="497"/>
      <c r="BRQ71" s="497"/>
      <c r="BRR71" s="497"/>
      <c r="BRS71" s="497"/>
      <c r="BRT71" s="497"/>
      <c r="BRU71" s="497"/>
      <c r="BRV71" s="497"/>
      <c r="BRW71" s="497"/>
      <c r="BRX71" s="497"/>
      <c r="BRY71" s="497"/>
      <c r="BRZ71" s="497"/>
      <c r="BSA71" s="497"/>
      <c r="BSB71" s="497"/>
      <c r="BSC71" s="497"/>
      <c r="BSD71" s="497"/>
      <c r="BSE71" s="497"/>
      <c r="BSF71" s="497"/>
      <c r="BSG71" s="497"/>
      <c r="BSH71" s="497"/>
      <c r="BSI71" s="497"/>
      <c r="BSJ71" s="497"/>
      <c r="BSK71" s="497"/>
      <c r="BSL71" s="497"/>
      <c r="BSM71" s="497"/>
      <c r="BSN71" s="497"/>
      <c r="BSO71" s="497"/>
      <c r="BSP71" s="497"/>
      <c r="BSQ71" s="497"/>
      <c r="BSR71" s="497"/>
      <c r="BSS71" s="497"/>
      <c r="BST71" s="497"/>
      <c r="BSU71" s="497"/>
      <c r="BSV71" s="497"/>
      <c r="BSW71" s="497"/>
      <c r="BSX71" s="497"/>
      <c r="BSY71" s="497"/>
      <c r="BSZ71" s="497"/>
      <c r="BTA71" s="497"/>
      <c r="BTB71" s="497"/>
      <c r="BTC71" s="497"/>
      <c r="BTD71" s="497"/>
      <c r="BTE71" s="497"/>
      <c r="BTF71" s="497"/>
      <c r="BTG71" s="497"/>
      <c r="BTH71" s="497"/>
      <c r="BTI71" s="497"/>
      <c r="BTJ71" s="497"/>
      <c r="BTK71" s="497"/>
      <c r="BTL71" s="497"/>
      <c r="BTM71" s="497"/>
      <c r="BTN71" s="497"/>
      <c r="BTO71" s="497"/>
      <c r="BTP71" s="497"/>
      <c r="BTQ71" s="497"/>
      <c r="BTR71" s="497"/>
      <c r="BTS71" s="497"/>
      <c r="BTT71" s="497"/>
      <c r="BTU71" s="497"/>
      <c r="BTV71" s="497"/>
      <c r="BTW71" s="497"/>
      <c r="BTX71" s="497"/>
      <c r="BTY71" s="497"/>
      <c r="BTZ71" s="497"/>
      <c r="BUA71" s="497"/>
      <c r="BUB71" s="497"/>
      <c r="BUC71" s="497"/>
      <c r="BUD71" s="497"/>
      <c r="BUE71" s="497"/>
      <c r="BUF71" s="497"/>
      <c r="BUG71" s="497"/>
      <c r="BUH71" s="497"/>
      <c r="BUI71" s="497"/>
      <c r="BUJ71" s="497"/>
      <c r="BUK71" s="497"/>
      <c r="BUL71" s="497"/>
      <c r="BUM71" s="497"/>
      <c r="BUN71" s="497"/>
      <c r="BUO71" s="497"/>
      <c r="BUP71" s="497"/>
      <c r="BUQ71" s="497"/>
      <c r="BUR71" s="497"/>
      <c r="BUS71" s="497"/>
      <c r="BUT71" s="497"/>
      <c r="BUU71" s="497"/>
      <c r="BUV71" s="497"/>
      <c r="BUW71" s="497"/>
      <c r="BUX71" s="497"/>
      <c r="BUY71" s="497"/>
      <c r="BUZ71" s="497"/>
      <c r="BVA71" s="497"/>
      <c r="BVB71" s="497"/>
      <c r="BVC71" s="497"/>
      <c r="BVD71" s="497"/>
      <c r="BVE71" s="497"/>
      <c r="BVF71" s="497"/>
      <c r="BVG71" s="497"/>
      <c r="BVH71" s="497"/>
      <c r="BVI71" s="497"/>
      <c r="BVJ71" s="497"/>
      <c r="BVK71" s="497"/>
      <c r="BVL71" s="497"/>
      <c r="BVM71" s="497"/>
      <c r="BVN71" s="497"/>
      <c r="BVO71" s="497"/>
      <c r="BVP71" s="497"/>
      <c r="BVQ71" s="497"/>
      <c r="BVR71" s="497"/>
      <c r="BVS71" s="497"/>
      <c r="BVT71" s="497"/>
      <c r="BVU71" s="497"/>
      <c r="BVV71" s="497"/>
      <c r="BVW71" s="497"/>
      <c r="BVX71" s="497"/>
      <c r="BVY71" s="497"/>
      <c r="BVZ71" s="497"/>
      <c r="BWA71" s="497"/>
      <c r="BWB71" s="497"/>
      <c r="BWC71" s="497"/>
      <c r="BWD71" s="497"/>
      <c r="BWE71" s="497"/>
      <c r="BWF71" s="497"/>
      <c r="BWG71" s="497"/>
      <c r="BWH71" s="497"/>
      <c r="BWI71" s="497"/>
      <c r="BWJ71" s="497"/>
      <c r="BWK71" s="497"/>
      <c r="BWL71" s="497"/>
      <c r="BWM71" s="497"/>
      <c r="BWN71" s="497"/>
      <c r="BWO71" s="497"/>
      <c r="BWP71" s="497"/>
      <c r="BWQ71" s="497"/>
      <c r="BWR71" s="497"/>
      <c r="BWS71" s="497"/>
      <c r="BWT71" s="497"/>
      <c r="BWU71" s="497"/>
      <c r="BWV71" s="497"/>
      <c r="BWW71" s="497"/>
      <c r="BWX71" s="497"/>
      <c r="BWY71" s="497"/>
      <c r="BWZ71" s="497"/>
      <c r="BXA71" s="497"/>
      <c r="BXB71" s="497"/>
      <c r="BXC71" s="497"/>
      <c r="BXD71" s="497"/>
      <c r="BXE71" s="497"/>
      <c r="BXF71" s="497"/>
      <c r="BXG71" s="497"/>
      <c r="BXH71" s="497"/>
      <c r="BXI71" s="497"/>
      <c r="BXJ71" s="497"/>
      <c r="BXK71" s="497"/>
      <c r="BXL71" s="497"/>
      <c r="BXM71" s="497"/>
      <c r="BXN71" s="497"/>
      <c r="BXO71" s="497"/>
      <c r="BXP71" s="497"/>
      <c r="BXQ71" s="497"/>
      <c r="BXR71" s="497"/>
      <c r="BXS71" s="497"/>
      <c r="BXT71" s="497"/>
      <c r="BXU71" s="497"/>
      <c r="BXV71" s="497"/>
      <c r="BXW71" s="497"/>
      <c r="BXX71" s="497"/>
      <c r="BXY71" s="497"/>
      <c r="BXZ71" s="497"/>
      <c r="BYA71" s="497"/>
      <c r="BYB71" s="497"/>
      <c r="BYC71" s="497"/>
      <c r="BYD71" s="497"/>
      <c r="BYE71" s="497"/>
      <c r="BYF71" s="497"/>
      <c r="BYG71" s="497"/>
      <c r="BYH71" s="497"/>
      <c r="BYI71" s="497"/>
      <c r="BYJ71" s="497"/>
      <c r="BYK71" s="497"/>
      <c r="BYL71" s="497"/>
      <c r="BYM71" s="497"/>
      <c r="BYN71" s="497"/>
      <c r="BYO71" s="497"/>
      <c r="BYP71" s="497"/>
      <c r="BYQ71" s="497"/>
      <c r="BYR71" s="497"/>
      <c r="BYS71" s="497"/>
      <c r="BYT71" s="497"/>
      <c r="BYU71" s="497"/>
      <c r="BYV71" s="497"/>
      <c r="BYW71" s="497"/>
      <c r="BYX71" s="497"/>
      <c r="BYY71" s="497"/>
      <c r="BYZ71" s="497"/>
      <c r="BZA71" s="497"/>
      <c r="BZB71" s="497"/>
      <c r="BZC71" s="497"/>
      <c r="BZD71" s="497"/>
      <c r="BZE71" s="497"/>
      <c r="BZF71" s="497"/>
      <c r="BZG71" s="497"/>
      <c r="BZH71" s="497"/>
      <c r="BZI71" s="497"/>
      <c r="BZJ71" s="497"/>
      <c r="BZK71" s="497"/>
      <c r="BZL71" s="497"/>
      <c r="BZM71" s="497"/>
      <c r="BZN71" s="497"/>
      <c r="BZO71" s="497"/>
      <c r="BZP71" s="497"/>
      <c r="BZQ71" s="497"/>
      <c r="BZR71" s="497"/>
      <c r="BZS71" s="497"/>
      <c r="BZT71" s="497"/>
      <c r="BZU71" s="497"/>
      <c r="BZV71" s="497"/>
      <c r="BZW71" s="497"/>
      <c r="BZX71" s="497"/>
      <c r="BZY71" s="497"/>
      <c r="BZZ71" s="497"/>
      <c r="CAA71" s="497"/>
      <c r="CAB71" s="497"/>
      <c r="CAC71" s="497"/>
      <c r="CAD71" s="497"/>
      <c r="CAE71" s="497"/>
      <c r="CAF71" s="497"/>
      <c r="CAG71" s="497"/>
      <c r="CAH71" s="497"/>
      <c r="CAI71" s="497"/>
      <c r="CAJ71" s="497"/>
      <c r="CAK71" s="497"/>
      <c r="CAL71" s="497"/>
      <c r="CAM71" s="497"/>
      <c r="CAN71" s="497"/>
      <c r="CAO71" s="497"/>
      <c r="CAP71" s="497"/>
      <c r="CAQ71" s="497"/>
      <c r="CAR71" s="497"/>
      <c r="CAS71" s="497"/>
      <c r="CAT71" s="497"/>
      <c r="CAU71" s="497"/>
      <c r="CAV71" s="497"/>
      <c r="CAW71" s="497"/>
      <c r="CAX71" s="497"/>
      <c r="CAY71" s="497"/>
      <c r="CAZ71" s="497"/>
      <c r="CBA71" s="497"/>
      <c r="CBB71" s="497"/>
      <c r="CBC71" s="497"/>
      <c r="CBD71" s="497"/>
      <c r="CBE71" s="497"/>
      <c r="CBF71" s="497"/>
      <c r="CBG71" s="497"/>
      <c r="CBH71" s="497"/>
      <c r="CBI71" s="497"/>
      <c r="CBJ71" s="497"/>
      <c r="CBK71" s="497"/>
      <c r="CBL71" s="497"/>
      <c r="CBM71" s="497"/>
      <c r="CBN71" s="497"/>
      <c r="CBO71" s="497"/>
      <c r="CBP71" s="497"/>
      <c r="CBQ71" s="497"/>
      <c r="CBR71" s="497"/>
      <c r="CBS71" s="497"/>
      <c r="CBT71" s="497"/>
      <c r="CBU71" s="497"/>
      <c r="CBV71" s="497"/>
      <c r="CBW71" s="497"/>
      <c r="CBX71" s="497"/>
      <c r="CBY71" s="497"/>
      <c r="CBZ71" s="497"/>
      <c r="CCA71" s="497"/>
      <c r="CCB71" s="497"/>
      <c r="CCC71" s="497"/>
      <c r="CCD71" s="497"/>
      <c r="CCE71" s="497"/>
      <c r="CCF71" s="497"/>
      <c r="CCG71" s="497"/>
      <c r="CCH71" s="497"/>
      <c r="CCI71" s="497"/>
      <c r="CCJ71" s="497"/>
      <c r="CCK71" s="497"/>
      <c r="CCL71" s="497"/>
      <c r="CCM71" s="497"/>
      <c r="CCN71" s="497"/>
      <c r="CCO71" s="497"/>
      <c r="CCP71" s="497"/>
      <c r="CCQ71" s="497"/>
      <c r="CCR71" s="497"/>
      <c r="CCS71" s="497"/>
      <c r="CCT71" s="497"/>
      <c r="CCU71" s="497"/>
      <c r="CCV71" s="497"/>
      <c r="CCW71" s="497"/>
      <c r="CCX71" s="497"/>
      <c r="CCY71" s="497"/>
      <c r="CCZ71" s="497"/>
      <c r="CDA71" s="497"/>
      <c r="CDB71" s="497"/>
      <c r="CDC71" s="497"/>
      <c r="CDD71" s="497"/>
      <c r="CDE71" s="497"/>
      <c r="CDF71" s="497"/>
      <c r="CDG71" s="497"/>
      <c r="CDH71" s="497"/>
      <c r="CDI71" s="497"/>
      <c r="CDJ71" s="497"/>
      <c r="CDK71" s="497"/>
      <c r="CDL71" s="497"/>
      <c r="CDM71" s="497"/>
      <c r="CDN71" s="497"/>
      <c r="CDO71" s="497"/>
      <c r="CDP71" s="497"/>
      <c r="CDQ71" s="497"/>
      <c r="CDR71" s="497"/>
      <c r="CDS71" s="497"/>
      <c r="CDT71" s="497"/>
      <c r="CDU71" s="497"/>
      <c r="CDV71" s="497"/>
      <c r="CDW71" s="497"/>
      <c r="CDX71" s="497"/>
      <c r="CDY71" s="497"/>
      <c r="CDZ71" s="497"/>
      <c r="CEA71" s="497"/>
      <c r="CEB71" s="497"/>
      <c r="CEC71" s="497"/>
      <c r="CED71" s="497"/>
      <c r="CEE71" s="497"/>
      <c r="CEF71" s="497"/>
      <c r="CEG71" s="497"/>
      <c r="CEH71" s="497"/>
      <c r="CEI71" s="497"/>
      <c r="CEJ71" s="497"/>
      <c r="CEK71" s="497"/>
      <c r="CEL71" s="497"/>
      <c r="CEM71" s="497"/>
      <c r="CEN71" s="497"/>
      <c r="CEO71" s="497"/>
      <c r="CEP71" s="497"/>
      <c r="CEQ71" s="497"/>
      <c r="CER71" s="497"/>
      <c r="CES71" s="497"/>
      <c r="CET71" s="497"/>
      <c r="CEU71" s="497"/>
      <c r="CEV71" s="497"/>
      <c r="CEW71" s="497"/>
      <c r="CEX71" s="497"/>
      <c r="CEY71" s="497"/>
      <c r="CEZ71" s="497"/>
      <c r="CFA71" s="497"/>
      <c r="CFB71" s="497"/>
      <c r="CFC71" s="497"/>
      <c r="CFD71" s="497"/>
      <c r="CFE71" s="497"/>
      <c r="CFF71" s="497"/>
      <c r="CFG71" s="497"/>
      <c r="CFH71" s="497"/>
      <c r="CFI71" s="497"/>
      <c r="CFJ71" s="497"/>
      <c r="CFK71" s="497"/>
      <c r="CFL71" s="497"/>
      <c r="CFM71" s="497"/>
      <c r="CFN71" s="497"/>
      <c r="CFO71" s="497"/>
      <c r="CFP71" s="497"/>
      <c r="CFQ71" s="497"/>
      <c r="CFR71" s="497"/>
      <c r="CFS71" s="497"/>
      <c r="CFT71" s="497"/>
      <c r="CFU71" s="497"/>
      <c r="CFV71" s="497"/>
      <c r="CFW71" s="497"/>
      <c r="CFX71" s="497"/>
      <c r="CFY71" s="497"/>
      <c r="CFZ71" s="497"/>
      <c r="CGA71" s="497"/>
      <c r="CGB71" s="497"/>
      <c r="CGC71" s="497"/>
      <c r="CGD71" s="497"/>
      <c r="CGE71" s="497"/>
      <c r="CGF71" s="497"/>
      <c r="CGG71" s="497"/>
      <c r="CGH71" s="497"/>
      <c r="CGI71" s="497"/>
      <c r="CGJ71" s="497"/>
      <c r="CGK71" s="497"/>
      <c r="CGL71" s="497"/>
      <c r="CGM71" s="497"/>
      <c r="CGN71" s="497"/>
      <c r="CGO71" s="497"/>
      <c r="CGP71" s="497"/>
      <c r="CGQ71" s="497"/>
      <c r="CGR71" s="497"/>
      <c r="CGS71" s="497"/>
      <c r="CGT71" s="497"/>
      <c r="CGU71" s="497"/>
      <c r="CGV71" s="497"/>
      <c r="CGW71" s="497"/>
      <c r="CGX71" s="497"/>
      <c r="CGY71" s="497"/>
      <c r="CGZ71" s="497"/>
      <c r="CHA71" s="497"/>
      <c r="CHB71" s="497"/>
      <c r="CHC71" s="497"/>
      <c r="CHD71" s="497"/>
      <c r="CHE71" s="497"/>
      <c r="CHF71" s="497"/>
      <c r="CHG71" s="497"/>
      <c r="CHH71" s="497"/>
      <c r="CHI71" s="497"/>
      <c r="CHJ71" s="497"/>
      <c r="CHK71" s="497"/>
      <c r="CHL71" s="497"/>
      <c r="CHM71" s="497"/>
      <c r="CHN71" s="497"/>
      <c r="CHO71" s="497"/>
      <c r="CHP71" s="497"/>
      <c r="CHQ71" s="497"/>
      <c r="CHR71" s="497"/>
      <c r="CHS71" s="497"/>
      <c r="CHT71" s="497"/>
      <c r="CHU71" s="497"/>
      <c r="CHV71" s="497"/>
      <c r="CHW71" s="497"/>
      <c r="CHX71" s="497"/>
      <c r="CHY71" s="497"/>
      <c r="CHZ71" s="497"/>
      <c r="CIA71" s="497"/>
      <c r="CIB71" s="497"/>
      <c r="CIC71" s="497"/>
      <c r="CID71" s="497"/>
      <c r="CIE71" s="497"/>
      <c r="CIF71" s="497"/>
      <c r="CIG71" s="497"/>
      <c r="CIH71" s="497"/>
      <c r="CII71" s="497"/>
      <c r="CIJ71" s="497"/>
      <c r="CIK71" s="497"/>
      <c r="CIL71" s="497"/>
      <c r="CIM71" s="497"/>
      <c r="CIN71" s="497"/>
      <c r="CIO71" s="497"/>
      <c r="CIP71" s="497"/>
      <c r="CIQ71" s="497"/>
      <c r="CIR71" s="497"/>
      <c r="CIS71" s="497"/>
      <c r="CIT71" s="497"/>
      <c r="CIU71" s="497"/>
      <c r="CIV71" s="497"/>
      <c r="CIW71" s="497"/>
      <c r="CIX71" s="497"/>
      <c r="CIY71" s="497"/>
      <c r="CIZ71" s="497"/>
      <c r="CJA71" s="497"/>
      <c r="CJB71" s="497"/>
      <c r="CJC71" s="497"/>
      <c r="CJD71" s="497"/>
      <c r="CJE71" s="497"/>
      <c r="CJF71" s="497"/>
      <c r="CJG71" s="497"/>
      <c r="CJH71" s="497"/>
      <c r="CJI71" s="497"/>
      <c r="CJJ71" s="497"/>
      <c r="CJK71" s="497"/>
      <c r="CJL71" s="497"/>
      <c r="CJM71" s="497"/>
      <c r="CJN71" s="497"/>
      <c r="CJO71" s="497"/>
      <c r="CJP71" s="497"/>
      <c r="CJQ71" s="497"/>
      <c r="CJR71" s="497"/>
      <c r="CJS71" s="497"/>
      <c r="CJT71" s="497"/>
      <c r="CJU71" s="497"/>
      <c r="CJV71" s="497"/>
      <c r="CJW71" s="497"/>
      <c r="CJX71" s="497"/>
      <c r="CJY71" s="497"/>
      <c r="CJZ71" s="497"/>
      <c r="CKA71" s="497"/>
      <c r="CKB71" s="497"/>
      <c r="CKC71" s="497"/>
      <c r="CKD71" s="497"/>
      <c r="CKE71" s="497"/>
      <c r="CKF71" s="497"/>
      <c r="CKG71" s="497"/>
      <c r="CKH71" s="497"/>
      <c r="CKI71" s="497"/>
      <c r="CKJ71" s="497"/>
      <c r="CKK71" s="497"/>
      <c r="CKL71" s="497"/>
      <c r="CKM71" s="497"/>
      <c r="CKN71" s="497"/>
      <c r="CKO71" s="497"/>
      <c r="CKP71" s="497"/>
      <c r="CKQ71" s="497"/>
      <c r="CKR71" s="497"/>
      <c r="CKS71" s="497"/>
      <c r="CKT71" s="497"/>
      <c r="CKU71" s="497"/>
      <c r="CKV71" s="497"/>
      <c r="CKW71" s="497"/>
      <c r="CKX71" s="497"/>
      <c r="CKY71" s="497"/>
      <c r="CKZ71" s="497"/>
      <c r="CLA71" s="497"/>
      <c r="CLB71" s="497"/>
      <c r="CLC71" s="497"/>
      <c r="CLD71" s="497"/>
      <c r="CLE71" s="497"/>
      <c r="CLF71" s="497"/>
      <c r="CLG71" s="497"/>
      <c r="CLH71" s="497"/>
      <c r="CLI71" s="497"/>
      <c r="CLJ71" s="497"/>
      <c r="CLK71" s="497"/>
      <c r="CLL71" s="497"/>
      <c r="CLM71" s="497"/>
      <c r="CLN71" s="497"/>
      <c r="CLO71" s="497"/>
      <c r="CLP71" s="497"/>
      <c r="CLQ71" s="497"/>
      <c r="CLR71" s="497"/>
      <c r="CLS71" s="497"/>
      <c r="CLT71" s="497"/>
      <c r="CLU71" s="497"/>
      <c r="CLV71" s="497"/>
      <c r="CLW71" s="497"/>
      <c r="CLX71" s="497"/>
      <c r="CLY71" s="497"/>
      <c r="CLZ71" s="497"/>
      <c r="CMA71" s="497"/>
      <c r="CMB71" s="497"/>
      <c r="CMC71" s="497"/>
      <c r="CMD71" s="497"/>
      <c r="CME71" s="497"/>
      <c r="CMF71" s="497"/>
      <c r="CMG71" s="497"/>
      <c r="CMH71" s="497"/>
      <c r="CMI71" s="497"/>
      <c r="CMJ71" s="497"/>
      <c r="CMK71" s="497"/>
      <c r="CML71" s="497"/>
      <c r="CMM71" s="497"/>
      <c r="CMN71" s="497"/>
      <c r="CMO71" s="497"/>
      <c r="CMP71" s="497"/>
      <c r="CMQ71" s="497"/>
      <c r="CMR71" s="497"/>
      <c r="CMS71" s="497"/>
      <c r="CMT71" s="497"/>
      <c r="CMU71" s="497"/>
      <c r="CMV71" s="497"/>
      <c r="CMW71" s="497"/>
      <c r="CMX71" s="497"/>
      <c r="CMY71" s="497"/>
      <c r="CMZ71" s="497"/>
      <c r="CNA71" s="497"/>
      <c r="CNB71" s="497"/>
      <c r="CNC71" s="497"/>
      <c r="CND71" s="497"/>
      <c r="CNE71" s="497"/>
      <c r="CNF71" s="497"/>
      <c r="CNG71" s="497"/>
      <c r="CNH71" s="497"/>
      <c r="CNI71" s="497"/>
      <c r="CNJ71" s="497"/>
      <c r="CNK71" s="497"/>
      <c r="CNL71" s="497"/>
      <c r="CNM71" s="497"/>
      <c r="CNN71" s="497"/>
      <c r="CNO71" s="497"/>
      <c r="CNP71" s="497"/>
      <c r="CNQ71" s="497"/>
      <c r="CNR71" s="497"/>
      <c r="CNS71" s="497"/>
      <c r="CNT71" s="497"/>
      <c r="CNU71" s="497"/>
      <c r="CNV71" s="497"/>
      <c r="CNW71" s="497"/>
      <c r="CNX71" s="497"/>
      <c r="CNY71" s="497"/>
      <c r="CNZ71" s="497"/>
      <c r="COA71" s="497"/>
      <c r="COB71" s="497"/>
      <c r="COC71" s="497"/>
      <c r="COD71" s="497"/>
      <c r="COE71" s="497"/>
      <c r="COF71" s="497"/>
      <c r="COG71" s="497"/>
      <c r="COH71" s="497"/>
      <c r="COI71" s="497"/>
      <c r="COJ71" s="497"/>
      <c r="COK71" s="497"/>
      <c r="COL71" s="497"/>
      <c r="COM71" s="497"/>
      <c r="CON71" s="497"/>
      <c r="COO71" s="497"/>
      <c r="COP71" s="497"/>
      <c r="COQ71" s="497"/>
      <c r="COR71" s="497"/>
      <c r="COS71" s="497"/>
      <c r="COT71" s="497"/>
      <c r="COU71" s="497"/>
      <c r="COV71" s="497"/>
      <c r="COW71" s="497"/>
      <c r="COX71" s="497"/>
      <c r="COY71" s="497"/>
      <c r="COZ71" s="497"/>
      <c r="CPA71" s="497"/>
      <c r="CPB71" s="497"/>
      <c r="CPC71" s="497"/>
      <c r="CPD71" s="497"/>
      <c r="CPE71" s="497"/>
      <c r="CPF71" s="497"/>
      <c r="CPG71" s="497"/>
      <c r="CPH71" s="497"/>
      <c r="CPI71" s="497"/>
      <c r="CPJ71" s="497"/>
      <c r="CPK71" s="497"/>
      <c r="CPL71" s="497"/>
      <c r="CPM71" s="497"/>
      <c r="CPN71" s="497"/>
      <c r="CPO71" s="497"/>
      <c r="CPP71" s="497"/>
      <c r="CPQ71" s="497"/>
      <c r="CPR71" s="497"/>
      <c r="CPS71" s="497"/>
      <c r="CPT71" s="497"/>
      <c r="CPU71" s="497"/>
      <c r="CPV71" s="497"/>
      <c r="CPW71" s="497"/>
      <c r="CPX71" s="497"/>
      <c r="CPY71" s="497"/>
      <c r="CPZ71" s="497"/>
      <c r="CQA71" s="497"/>
      <c r="CQB71" s="497"/>
      <c r="CQC71" s="497"/>
      <c r="CQD71" s="497"/>
      <c r="CQE71" s="497"/>
      <c r="CQF71" s="497"/>
      <c r="CQG71" s="497"/>
      <c r="CQH71" s="497"/>
      <c r="CQI71" s="497"/>
      <c r="CQJ71" s="497"/>
      <c r="CQK71" s="497"/>
      <c r="CQL71" s="497"/>
      <c r="CQM71" s="497"/>
      <c r="CQN71" s="497"/>
      <c r="CQO71" s="497"/>
      <c r="CQP71" s="497"/>
      <c r="CQQ71" s="497"/>
      <c r="CQR71" s="497"/>
      <c r="CQS71" s="497"/>
      <c r="CQT71" s="497"/>
      <c r="CQU71" s="497"/>
      <c r="CQV71" s="497"/>
      <c r="CQW71" s="497"/>
      <c r="CQX71" s="497"/>
      <c r="CQY71" s="497"/>
      <c r="CQZ71" s="497"/>
      <c r="CRA71" s="497"/>
      <c r="CRB71" s="497"/>
      <c r="CRC71" s="497"/>
      <c r="CRD71" s="497"/>
      <c r="CRE71" s="497"/>
      <c r="CRF71" s="497"/>
      <c r="CRG71" s="497"/>
      <c r="CRH71" s="497"/>
      <c r="CRI71" s="497"/>
      <c r="CRJ71" s="497"/>
      <c r="CRK71" s="497"/>
      <c r="CRL71" s="497"/>
      <c r="CRM71" s="497"/>
      <c r="CRN71" s="497"/>
      <c r="CRO71" s="497"/>
      <c r="CRP71" s="497"/>
      <c r="CRQ71" s="497"/>
      <c r="CRR71" s="497"/>
      <c r="CRS71" s="497"/>
      <c r="CRT71" s="497"/>
      <c r="CRU71" s="497"/>
      <c r="CRV71" s="497"/>
      <c r="CRW71" s="497"/>
      <c r="CRX71" s="497"/>
      <c r="CRY71" s="497"/>
      <c r="CRZ71" s="497"/>
      <c r="CSA71" s="497"/>
      <c r="CSB71" s="497"/>
      <c r="CSC71" s="497"/>
      <c r="CSD71" s="497"/>
      <c r="CSE71" s="497"/>
      <c r="CSF71" s="497"/>
      <c r="CSG71" s="497"/>
      <c r="CSH71" s="497"/>
      <c r="CSI71" s="497"/>
      <c r="CSJ71" s="497"/>
      <c r="CSK71" s="497"/>
      <c r="CSL71" s="497"/>
      <c r="CSM71" s="497"/>
      <c r="CSN71" s="497"/>
      <c r="CSO71" s="497"/>
      <c r="CSP71" s="497"/>
      <c r="CSQ71" s="497"/>
      <c r="CSR71" s="497"/>
      <c r="CSS71" s="497"/>
      <c r="CST71" s="497"/>
      <c r="CSU71" s="497"/>
      <c r="CSV71" s="497"/>
      <c r="CSW71" s="497"/>
      <c r="CSX71" s="497"/>
      <c r="CSY71" s="497"/>
      <c r="CSZ71" s="497"/>
      <c r="CTA71" s="497"/>
      <c r="CTB71" s="497"/>
      <c r="CTC71" s="497"/>
      <c r="CTD71" s="497"/>
      <c r="CTE71" s="497"/>
      <c r="CTF71" s="497"/>
      <c r="CTG71" s="497"/>
      <c r="CTH71" s="497"/>
      <c r="CTI71" s="497"/>
      <c r="CTJ71" s="497"/>
      <c r="CTK71" s="497"/>
      <c r="CTL71" s="497"/>
      <c r="CTM71" s="497"/>
      <c r="CTN71" s="497"/>
      <c r="CTO71" s="497"/>
      <c r="CTP71" s="497"/>
      <c r="CTQ71" s="497"/>
      <c r="CTR71" s="497"/>
      <c r="CTS71" s="497"/>
      <c r="CTT71" s="497"/>
      <c r="CTU71" s="497"/>
      <c r="CTV71" s="497"/>
      <c r="CTW71" s="497"/>
      <c r="CTX71" s="497"/>
      <c r="CTY71" s="497"/>
      <c r="CTZ71" s="497"/>
      <c r="CUA71" s="497"/>
      <c r="CUB71" s="497"/>
      <c r="CUC71" s="497"/>
      <c r="CUD71" s="497"/>
      <c r="CUE71" s="497"/>
      <c r="CUF71" s="497"/>
      <c r="CUG71" s="497"/>
      <c r="CUH71" s="497"/>
      <c r="CUI71" s="497"/>
      <c r="CUJ71" s="497"/>
      <c r="CUK71" s="497"/>
      <c r="CUL71" s="497"/>
      <c r="CUM71" s="497"/>
      <c r="CUN71" s="497"/>
      <c r="CUO71" s="497"/>
      <c r="CUP71" s="497"/>
      <c r="CUQ71" s="497"/>
      <c r="CUR71" s="497"/>
      <c r="CUS71" s="497"/>
      <c r="CUT71" s="497"/>
      <c r="CUU71" s="497"/>
      <c r="CUV71" s="497"/>
      <c r="CUW71" s="497"/>
      <c r="CUX71" s="497"/>
      <c r="CUY71" s="497"/>
      <c r="CUZ71" s="497"/>
      <c r="CVA71" s="497"/>
      <c r="CVB71" s="497"/>
      <c r="CVC71" s="497"/>
      <c r="CVD71" s="497"/>
      <c r="CVE71" s="497"/>
      <c r="CVF71" s="497"/>
      <c r="CVG71" s="497"/>
      <c r="CVH71" s="497"/>
      <c r="CVI71" s="497"/>
      <c r="CVJ71" s="497"/>
      <c r="CVK71" s="497"/>
      <c r="CVL71" s="497"/>
      <c r="CVM71" s="497"/>
      <c r="CVN71" s="497"/>
      <c r="CVO71" s="497"/>
      <c r="CVP71" s="497"/>
      <c r="CVQ71" s="497"/>
      <c r="CVR71" s="497"/>
      <c r="CVS71" s="497"/>
      <c r="CVT71" s="497"/>
      <c r="CVU71" s="497"/>
      <c r="CVV71" s="497"/>
      <c r="CVW71" s="497"/>
      <c r="CVX71" s="497"/>
      <c r="CVY71" s="497"/>
      <c r="CVZ71" s="497"/>
      <c r="CWA71" s="497"/>
      <c r="CWB71" s="497"/>
      <c r="CWC71" s="497"/>
      <c r="CWD71" s="497"/>
      <c r="CWE71" s="497"/>
      <c r="CWF71" s="497"/>
      <c r="CWG71" s="497"/>
      <c r="CWH71" s="497"/>
      <c r="CWI71" s="497"/>
      <c r="CWJ71" s="497"/>
      <c r="CWK71" s="497"/>
      <c r="CWL71" s="497"/>
      <c r="CWM71" s="497"/>
      <c r="CWN71" s="497"/>
      <c r="CWO71" s="497"/>
      <c r="CWP71" s="497"/>
      <c r="CWQ71" s="497"/>
      <c r="CWR71" s="497"/>
      <c r="CWS71" s="497"/>
      <c r="CWT71" s="497"/>
      <c r="CWU71" s="497"/>
      <c r="CWV71" s="497"/>
      <c r="CWW71" s="497"/>
      <c r="CWX71" s="497"/>
      <c r="CWY71" s="497"/>
      <c r="CWZ71" s="497"/>
      <c r="CXA71" s="497"/>
      <c r="CXB71" s="497"/>
      <c r="CXC71" s="497"/>
      <c r="CXD71" s="497"/>
      <c r="CXE71" s="497"/>
      <c r="CXF71" s="497"/>
      <c r="CXG71" s="497"/>
      <c r="CXH71" s="497"/>
      <c r="CXI71" s="497"/>
      <c r="CXJ71" s="497"/>
      <c r="CXK71" s="497"/>
      <c r="CXL71" s="497"/>
      <c r="CXM71" s="497"/>
      <c r="CXN71" s="497"/>
      <c r="CXO71" s="497"/>
      <c r="CXP71" s="497"/>
      <c r="CXQ71" s="497"/>
      <c r="CXR71" s="497"/>
      <c r="CXS71" s="497"/>
      <c r="CXT71" s="497"/>
      <c r="CXU71" s="497"/>
      <c r="CXV71" s="497"/>
      <c r="CXW71" s="497"/>
      <c r="CXX71" s="497"/>
      <c r="CXY71" s="497"/>
      <c r="CXZ71" s="497"/>
      <c r="CYA71" s="497"/>
      <c r="CYB71" s="497"/>
      <c r="CYC71" s="497"/>
      <c r="CYD71" s="497"/>
      <c r="CYE71" s="497"/>
      <c r="CYF71" s="497"/>
      <c r="CYG71" s="497"/>
      <c r="CYH71" s="497"/>
      <c r="CYI71" s="497"/>
      <c r="CYJ71" s="497"/>
      <c r="CYK71" s="497"/>
      <c r="CYL71" s="497"/>
      <c r="CYM71" s="497"/>
      <c r="CYN71" s="497"/>
      <c r="CYO71" s="497"/>
      <c r="CYP71" s="497"/>
      <c r="CYQ71" s="497"/>
      <c r="CYR71" s="497"/>
      <c r="CYS71" s="497"/>
      <c r="CYT71" s="497"/>
      <c r="CYU71" s="497"/>
      <c r="CYV71" s="497"/>
      <c r="CYW71" s="497"/>
      <c r="CYX71" s="497"/>
      <c r="CYY71" s="497"/>
      <c r="CYZ71" s="497"/>
      <c r="CZA71" s="497"/>
      <c r="CZB71" s="497"/>
      <c r="CZC71" s="497"/>
      <c r="CZD71" s="497"/>
      <c r="CZE71" s="497"/>
      <c r="CZF71" s="497"/>
      <c r="CZG71" s="497"/>
      <c r="CZH71" s="497"/>
      <c r="CZI71" s="497"/>
      <c r="CZJ71" s="497"/>
      <c r="CZK71" s="497"/>
      <c r="CZL71" s="497"/>
      <c r="CZM71" s="497"/>
      <c r="CZN71" s="497"/>
      <c r="CZO71" s="497"/>
      <c r="CZP71" s="497"/>
      <c r="CZQ71" s="497"/>
      <c r="CZR71" s="497"/>
      <c r="CZS71" s="497"/>
      <c r="CZT71" s="497"/>
      <c r="CZU71" s="497"/>
      <c r="CZV71" s="497"/>
      <c r="CZW71" s="497"/>
      <c r="CZX71" s="497"/>
      <c r="CZY71" s="497"/>
      <c r="CZZ71" s="497"/>
      <c r="DAA71" s="497"/>
      <c r="DAB71" s="497"/>
      <c r="DAC71" s="497"/>
      <c r="DAD71" s="497"/>
      <c r="DAE71" s="497"/>
      <c r="DAF71" s="497"/>
      <c r="DAG71" s="497"/>
      <c r="DAH71" s="497"/>
      <c r="DAI71" s="497"/>
      <c r="DAJ71" s="497"/>
      <c r="DAK71" s="497"/>
      <c r="DAL71" s="497"/>
      <c r="DAM71" s="497"/>
      <c r="DAN71" s="497"/>
      <c r="DAO71" s="497"/>
      <c r="DAP71" s="497"/>
      <c r="DAQ71" s="497"/>
      <c r="DAR71" s="497"/>
      <c r="DAS71" s="497"/>
      <c r="DAT71" s="497"/>
      <c r="DAU71" s="497"/>
      <c r="DAV71" s="497"/>
      <c r="DAW71" s="497"/>
      <c r="DAX71" s="497"/>
      <c r="DAY71" s="497"/>
      <c r="DAZ71" s="497"/>
      <c r="DBA71" s="497"/>
      <c r="DBB71" s="497"/>
      <c r="DBC71" s="497"/>
      <c r="DBD71" s="497"/>
      <c r="DBE71" s="497"/>
      <c r="DBF71" s="497"/>
      <c r="DBG71" s="497"/>
      <c r="DBH71" s="497"/>
      <c r="DBI71" s="497"/>
      <c r="DBJ71" s="497"/>
      <c r="DBK71" s="497"/>
      <c r="DBL71" s="497"/>
      <c r="DBM71" s="497"/>
      <c r="DBN71" s="497"/>
      <c r="DBO71" s="497"/>
      <c r="DBP71" s="497"/>
      <c r="DBQ71" s="497"/>
      <c r="DBR71" s="497"/>
      <c r="DBS71" s="497"/>
      <c r="DBT71" s="497"/>
      <c r="DBU71" s="497"/>
      <c r="DBV71" s="497"/>
      <c r="DBW71" s="497"/>
      <c r="DBX71" s="497"/>
      <c r="DBY71" s="497"/>
      <c r="DBZ71" s="497"/>
      <c r="DCA71" s="497"/>
      <c r="DCB71" s="497"/>
      <c r="DCC71" s="497"/>
      <c r="DCD71" s="497"/>
      <c r="DCE71" s="497"/>
      <c r="DCF71" s="497"/>
      <c r="DCG71" s="497"/>
      <c r="DCH71" s="497"/>
      <c r="DCI71" s="497"/>
      <c r="DCJ71" s="497"/>
      <c r="DCK71" s="497"/>
      <c r="DCL71" s="497"/>
      <c r="DCM71" s="497"/>
      <c r="DCN71" s="497"/>
      <c r="DCO71" s="497"/>
      <c r="DCP71" s="497"/>
      <c r="DCQ71" s="497"/>
      <c r="DCR71" s="497"/>
      <c r="DCS71" s="497"/>
      <c r="DCT71" s="497"/>
      <c r="DCU71" s="497"/>
      <c r="DCV71" s="497"/>
      <c r="DCW71" s="497"/>
      <c r="DCX71" s="497"/>
      <c r="DCY71" s="497"/>
      <c r="DCZ71" s="497"/>
      <c r="DDA71" s="497"/>
      <c r="DDB71" s="497"/>
      <c r="DDC71" s="497"/>
      <c r="DDD71" s="497"/>
      <c r="DDE71" s="497"/>
      <c r="DDF71" s="497"/>
      <c r="DDG71" s="497"/>
      <c r="DDH71" s="497"/>
      <c r="DDI71" s="497"/>
      <c r="DDJ71" s="497"/>
      <c r="DDK71" s="497"/>
      <c r="DDL71" s="497"/>
      <c r="DDM71" s="497"/>
      <c r="DDN71" s="497"/>
      <c r="DDO71" s="497"/>
      <c r="DDP71" s="497"/>
      <c r="DDQ71" s="497"/>
      <c r="DDR71" s="497"/>
      <c r="DDS71" s="497"/>
      <c r="DDT71" s="497"/>
      <c r="DDU71" s="497"/>
      <c r="DDV71" s="497"/>
      <c r="DDW71" s="497"/>
      <c r="DDX71" s="497"/>
      <c r="DDY71" s="497"/>
      <c r="DDZ71" s="497"/>
      <c r="DEA71" s="497"/>
      <c r="DEB71" s="497"/>
      <c r="DEC71" s="497"/>
      <c r="DED71" s="497"/>
      <c r="DEE71" s="497"/>
      <c r="DEF71" s="497"/>
      <c r="DEG71" s="497"/>
      <c r="DEH71" s="497"/>
      <c r="DEI71" s="497"/>
      <c r="DEJ71" s="497"/>
      <c r="DEK71" s="497"/>
      <c r="DEL71" s="497"/>
      <c r="DEM71" s="497"/>
      <c r="DEN71" s="497"/>
      <c r="DEO71" s="497"/>
      <c r="DEP71" s="497"/>
      <c r="DEQ71" s="497"/>
      <c r="DER71" s="497"/>
      <c r="DES71" s="497"/>
      <c r="DET71" s="497"/>
      <c r="DEU71" s="497"/>
      <c r="DEV71" s="497"/>
      <c r="DEW71" s="497"/>
      <c r="DEX71" s="497"/>
      <c r="DEY71" s="497"/>
      <c r="DEZ71" s="497"/>
      <c r="DFA71" s="497"/>
      <c r="DFB71" s="497"/>
      <c r="DFC71" s="497"/>
      <c r="DFD71" s="497"/>
      <c r="DFE71" s="497"/>
      <c r="DFF71" s="497"/>
      <c r="DFG71" s="497"/>
      <c r="DFH71" s="497"/>
      <c r="DFI71" s="497"/>
      <c r="DFJ71" s="497"/>
      <c r="DFK71" s="497"/>
      <c r="DFL71" s="497"/>
      <c r="DFM71" s="497"/>
      <c r="DFN71" s="497"/>
      <c r="DFO71" s="497"/>
      <c r="DFP71" s="497"/>
      <c r="DFQ71" s="497"/>
      <c r="DFR71" s="497"/>
      <c r="DFS71" s="497"/>
      <c r="DFT71" s="497"/>
      <c r="DFU71" s="497"/>
      <c r="DFV71" s="497"/>
      <c r="DFW71" s="497"/>
      <c r="DFX71" s="497"/>
      <c r="DFY71" s="497"/>
      <c r="DFZ71" s="497"/>
      <c r="DGA71" s="497"/>
      <c r="DGB71" s="497"/>
      <c r="DGC71" s="497"/>
      <c r="DGD71" s="497"/>
      <c r="DGE71" s="497"/>
      <c r="DGF71" s="497"/>
      <c r="DGG71" s="497"/>
      <c r="DGH71" s="497"/>
      <c r="DGI71" s="497"/>
      <c r="DGJ71" s="497"/>
      <c r="DGK71" s="497"/>
      <c r="DGL71" s="497"/>
      <c r="DGM71" s="497"/>
      <c r="DGN71" s="497"/>
      <c r="DGO71" s="497"/>
      <c r="DGP71" s="497"/>
      <c r="DGQ71" s="497"/>
      <c r="DGR71" s="497"/>
      <c r="DGS71" s="497"/>
      <c r="DGT71" s="497"/>
      <c r="DGU71" s="497"/>
      <c r="DGV71" s="497"/>
      <c r="DGW71" s="497"/>
      <c r="DGX71" s="497"/>
      <c r="DGY71" s="497"/>
      <c r="DGZ71" s="497"/>
      <c r="DHA71" s="497"/>
      <c r="DHB71" s="497"/>
      <c r="DHC71" s="497"/>
      <c r="DHD71" s="497"/>
      <c r="DHE71" s="497"/>
      <c r="DHF71" s="497"/>
      <c r="DHG71" s="497"/>
      <c r="DHH71" s="497"/>
      <c r="DHI71" s="497"/>
      <c r="DHJ71" s="497"/>
      <c r="DHK71" s="497"/>
      <c r="DHL71" s="497"/>
      <c r="DHM71" s="497"/>
      <c r="DHN71" s="497"/>
      <c r="DHO71" s="497"/>
      <c r="DHP71" s="497"/>
      <c r="DHQ71" s="497"/>
      <c r="DHR71" s="497"/>
      <c r="DHS71" s="497"/>
      <c r="DHT71" s="497"/>
      <c r="DHU71" s="497"/>
      <c r="DHV71" s="497"/>
      <c r="DHW71" s="497"/>
      <c r="DHX71" s="497"/>
      <c r="DHY71" s="497"/>
      <c r="DHZ71" s="497"/>
      <c r="DIA71" s="497"/>
      <c r="DIB71" s="497"/>
      <c r="DIC71" s="497"/>
      <c r="DID71" s="497"/>
      <c r="DIE71" s="497"/>
      <c r="DIF71" s="497"/>
      <c r="DIG71" s="497"/>
      <c r="DIH71" s="497"/>
      <c r="DII71" s="497"/>
      <c r="DIJ71" s="497"/>
      <c r="DIK71" s="497"/>
      <c r="DIL71" s="497"/>
      <c r="DIM71" s="497"/>
      <c r="DIN71" s="497"/>
      <c r="DIO71" s="497"/>
      <c r="DIP71" s="497"/>
      <c r="DIQ71" s="497"/>
      <c r="DIR71" s="497"/>
      <c r="DIS71" s="497"/>
      <c r="DIT71" s="497"/>
      <c r="DIU71" s="497"/>
      <c r="DIV71" s="497"/>
      <c r="DIW71" s="497"/>
      <c r="DIX71" s="497"/>
      <c r="DIY71" s="497"/>
      <c r="DIZ71" s="497"/>
      <c r="DJA71" s="497"/>
      <c r="DJB71" s="497"/>
      <c r="DJC71" s="497"/>
      <c r="DJD71" s="497"/>
      <c r="DJE71" s="497"/>
      <c r="DJF71" s="497"/>
      <c r="DJG71" s="497"/>
      <c r="DJH71" s="497"/>
      <c r="DJI71" s="497"/>
      <c r="DJJ71" s="497"/>
      <c r="DJK71" s="497"/>
      <c r="DJL71" s="497"/>
      <c r="DJM71" s="497"/>
      <c r="DJN71" s="497"/>
      <c r="DJO71" s="497"/>
      <c r="DJP71" s="497"/>
      <c r="DJQ71" s="497"/>
      <c r="DJR71" s="497"/>
      <c r="DJS71" s="497"/>
      <c r="DJT71" s="497"/>
      <c r="DJU71" s="497"/>
      <c r="DJV71" s="497"/>
      <c r="DJW71" s="497"/>
      <c r="DJX71" s="497"/>
      <c r="DJY71" s="497"/>
      <c r="DJZ71" s="497"/>
      <c r="DKA71" s="497"/>
      <c r="DKB71" s="497"/>
      <c r="DKC71" s="497"/>
      <c r="DKD71" s="497"/>
      <c r="DKE71" s="497"/>
      <c r="DKF71" s="497"/>
      <c r="DKG71" s="497"/>
      <c r="DKH71" s="497"/>
      <c r="DKI71" s="497"/>
      <c r="DKJ71" s="497"/>
      <c r="DKK71" s="497"/>
      <c r="DKL71" s="497"/>
      <c r="DKM71" s="497"/>
      <c r="DKN71" s="497"/>
      <c r="DKO71" s="497"/>
      <c r="DKP71" s="497"/>
      <c r="DKQ71" s="497"/>
      <c r="DKR71" s="497"/>
      <c r="DKS71" s="497"/>
      <c r="DKT71" s="497"/>
      <c r="DKU71" s="497"/>
      <c r="DKV71" s="497"/>
      <c r="DKW71" s="497"/>
      <c r="DKX71" s="497"/>
      <c r="DKY71" s="497"/>
      <c r="DKZ71" s="497"/>
      <c r="DLA71" s="497"/>
      <c r="DLB71" s="497"/>
      <c r="DLC71" s="497"/>
      <c r="DLD71" s="497"/>
      <c r="DLE71" s="497"/>
      <c r="DLF71" s="497"/>
      <c r="DLG71" s="497"/>
      <c r="DLH71" s="497"/>
      <c r="DLI71" s="497"/>
      <c r="DLJ71" s="497"/>
      <c r="DLK71" s="497"/>
      <c r="DLL71" s="497"/>
      <c r="DLM71" s="497"/>
      <c r="DLN71" s="497"/>
      <c r="DLO71" s="497"/>
      <c r="DLP71" s="497"/>
      <c r="DLQ71" s="497"/>
      <c r="DLR71" s="497"/>
      <c r="DLS71" s="497"/>
      <c r="DLT71" s="497"/>
      <c r="DLU71" s="497"/>
      <c r="DLV71" s="497"/>
      <c r="DLW71" s="497"/>
      <c r="DLX71" s="497"/>
      <c r="DLY71" s="497"/>
      <c r="DLZ71" s="497"/>
      <c r="DMA71" s="497"/>
      <c r="DMB71" s="497"/>
      <c r="DMC71" s="497"/>
      <c r="DMD71" s="497"/>
      <c r="DME71" s="497"/>
      <c r="DMF71" s="497"/>
      <c r="DMG71" s="497"/>
      <c r="DMH71" s="497"/>
      <c r="DMI71" s="497"/>
      <c r="DMJ71" s="497"/>
      <c r="DMK71" s="497"/>
      <c r="DML71" s="497"/>
      <c r="DMM71" s="497"/>
      <c r="DMN71" s="497"/>
      <c r="DMO71" s="497"/>
      <c r="DMP71" s="497"/>
      <c r="DMQ71" s="497"/>
      <c r="DMR71" s="497"/>
      <c r="DMS71" s="497"/>
      <c r="DMT71" s="497"/>
      <c r="DMU71" s="497"/>
      <c r="DMV71" s="497"/>
      <c r="DMW71" s="497"/>
      <c r="DMX71" s="497"/>
      <c r="DMY71" s="497"/>
      <c r="DMZ71" s="497"/>
      <c r="DNA71" s="497"/>
      <c r="DNB71" s="497"/>
      <c r="DNC71" s="497"/>
      <c r="DND71" s="497"/>
      <c r="DNE71" s="497"/>
      <c r="DNF71" s="497"/>
      <c r="DNG71" s="497"/>
      <c r="DNH71" s="497"/>
      <c r="DNI71" s="497"/>
      <c r="DNJ71" s="497"/>
      <c r="DNK71" s="497"/>
      <c r="DNL71" s="497"/>
      <c r="DNM71" s="497"/>
      <c r="DNN71" s="497"/>
      <c r="DNO71" s="497"/>
      <c r="DNP71" s="497"/>
      <c r="DNQ71" s="497"/>
      <c r="DNR71" s="497"/>
      <c r="DNS71" s="497"/>
      <c r="DNT71" s="497"/>
      <c r="DNU71" s="497"/>
      <c r="DNV71" s="497"/>
      <c r="DNW71" s="497"/>
      <c r="DNX71" s="497"/>
      <c r="DNY71" s="497"/>
      <c r="DNZ71" s="497"/>
      <c r="DOA71" s="497"/>
      <c r="DOB71" s="497"/>
      <c r="DOC71" s="497"/>
      <c r="DOD71" s="497"/>
      <c r="DOE71" s="497"/>
      <c r="DOF71" s="497"/>
      <c r="DOG71" s="497"/>
      <c r="DOH71" s="497"/>
      <c r="DOI71" s="497"/>
      <c r="DOJ71" s="497"/>
      <c r="DOK71" s="497"/>
      <c r="DOL71" s="497"/>
      <c r="DOM71" s="497"/>
      <c r="DON71" s="497"/>
      <c r="DOO71" s="497"/>
      <c r="DOP71" s="497"/>
      <c r="DOQ71" s="497"/>
      <c r="DOR71" s="497"/>
      <c r="DOS71" s="497"/>
      <c r="DOT71" s="497"/>
      <c r="DOU71" s="497"/>
      <c r="DOV71" s="497"/>
      <c r="DOW71" s="497"/>
      <c r="DOX71" s="497"/>
      <c r="DOY71" s="497"/>
      <c r="DOZ71" s="497"/>
      <c r="DPA71" s="497"/>
      <c r="DPB71" s="497"/>
      <c r="DPC71" s="497"/>
      <c r="DPD71" s="497"/>
      <c r="DPE71" s="497"/>
      <c r="DPF71" s="497"/>
      <c r="DPG71" s="497"/>
      <c r="DPH71" s="497"/>
      <c r="DPI71" s="497"/>
      <c r="DPJ71" s="497"/>
      <c r="DPK71" s="497"/>
      <c r="DPL71" s="497"/>
      <c r="DPM71" s="497"/>
      <c r="DPN71" s="497"/>
      <c r="DPO71" s="497"/>
      <c r="DPP71" s="497"/>
      <c r="DPQ71" s="497"/>
      <c r="DPR71" s="497"/>
      <c r="DPS71" s="497"/>
      <c r="DPT71" s="497"/>
      <c r="DPU71" s="497"/>
      <c r="DPV71" s="497"/>
      <c r="DPW71" s="497"/>
      <c r="DPX71" s="497"/>
      <c r="DPY71" s="497"/>
      <c r="DPZ71" s="497"/>
      <c r="DQA71" s="497"/>
      <c r="DQB71" s="497"/>
      <c r="DQC71" s="497"/>
      <c r="DQD71" s="497"/>
      <c r="DQE71" s="497"/>
      <c r="DQF71" s="497"/>
      <c r="DQG71" s="497"/>
      <c r="DQH71" s="497"/>
      <c r="DQI71" s="497"/>
      <c r="DQJ71" s="497"/>
      <c r="DQK71" s="497"/>
      <c r="DQL71" s="497"/>
      <c r="DQM71" s="497"/>
      <c r="DQN71" s="497"/>
      <c r="DQO71" s="497"/>
      <c r="DQP71" s="497"/>
      <c r="DQQ71" s="497"/>
      <c r="DQR71" s="497"/>
      <c r="DQS71" s="497"/>
      <c r="DQT71" s="497"/>
      <c r="DQU71" s="497"/>
      <c r="DQV71" s="497"/>
      <c r="DQW71" s="497"/>
      <c r="DQX71" s="497"/>
      <c r="DQY71" s="497"/>
      <c r="DQZ71" s="497"/>
      <c r="DRA71" s="497"/>
      <c r="DRB71" s="497"/>
      <c r="DRC71" s="497"/>
      <c r="DRD71" s="497"/>
      <c r="DRE71" s="497"/>
      <c r="DRF71" s="497"/>
      <c r="DRG71" s="497"/>
      <c r="DRH71" s="497"/>
      <c r="DRI71" s="497"/>
      <c r="DRJ71" s="497"/>
      <c r="DRK71" s="497"/>
      <c r="DRL71" s="497"/>
      <c r="DRM71" s="497"/>
      <c r="DRN71" s="497"/>
      <c r="DRO71" s="497"/>
      <c r="DRP71" s="497"/>
      <c r="DRQ71" s="497"/>
      <c r="DRR71" s="497"/>
      <c r="DRS71" s="497"/>
      <c r="DRT71" s="497"/>
      <c r="DRU71" s="497"/>
      <c r="DRV71" s="497"/>
      <c r="DRW71" s="497"/>
      <c r="DRX71" s="497"/>
      <c r="DRY71" s="497"/>
      <c r="DRZ71" s="497"/>
      <c r="DSA71" s="497"/>
      <c r="DSB71" s="497"/>
      <c r="DSC71" s="497"/>
      <c r="DSD71" s="497"/>
      <c r="DSE71" s="497"/>
      <c r="DSF71" s="497"/>
      <c r="DSG71" s="497"/>
      <c r="DSH71" s="497"/>
      <c r="DSI71" s="497"/>
      <c r="DSJ71" s="497"/>
      <c r="DSK71" s="497"/>
      <c r="DSL71" s="497"/>
      <c r="DSM71" s="497"/>
      <c r="DSN71" s="497"/>
      <c r="DSO71" s="497"/>
      <c r="DSP71" s="497"/>
      <c r="DSQ71" s="497"/>
      <c r="DSR71" s="497"/>
      <c r="DSS71" s="497"/>
      <c r="DST71" s="497"/>
      <c r="DSU71" s="497"/>
      <c r="DSV71" s="497"/>
      <c r="DSW71" s="497"/>
      <c r="DSX71" s="497"/>
      <c r="DSY71" s="497"/>
      <c r="DSZ71" s="497"/>
      <c r="DTA71" s="497"/>
      <c r="DTB71" s="497"/>
      <c r="DTC71" s="497"/>
      <c r="DTD71" s="497"/>
      <c r="DTE71" s="497"/>
      <c r="DTF71" s="497"/>
      <c r="DTG71" s="497"/>
      <c r="DTH71" s="497"/>
      <c r="DTI71" s="497"/>
      <c r="DTJ71" s="497"/>
      <c r="DTK71" s="497"/>
      <c r="DTL71" s="497"/>
      <c r="DTM71" s="497"/>
      <c r="DTN71" s="497"/>
      <c r="DTO71" s="497"/>
      <c r="DTP71" s="497"/>
      <c r="DTQ71" s="497"/>
      <c r="DTR71" s="497"/>
      <c r="DTS71" s="497"/>
      <c r="DTT71" s="497"/>
      <c r="DTU71" s="497"/>
      <c r="DTV71" s="497"/>
      <c r="DTW71" s="497"/>
      <c r="DTX71" s="497"/>
      <c r="DTY71" s="497"/>
      <c r="DTZ71" s="497"/>
      <c r="DUA71" s="497"/>
      <c r="DUB71" s="497"/>
      <c r="DUC71" s="497"/>
      <c r="DUD71" s="497"/>
      <c r="DUE71" s="497"/>
      <c r="DUF71" s="497"/>
      <c r="DUG71" s="497"/>
      <c r="DUH71" s="497"/>
      <c r="DUI71" s="497"/>
      <c r="DUJ71" s="497"/>
      <c r="DUK71" s="497"/>
      <c r="DUL71" s="497"/>
      <c r="DUM71" s="497"/>
      <c r="DUN71" s="497"/>
      <c r="DUO71" s="497"/>
      <c r="DUP71" s="497"/>
      <c r="DUQ71" s="497"/>
      <c r="DUR71" s="497"/>
      <c r="DUS71" s="497"/>
      <c r="DUT71" s="497"/>
      <c r="DUU71" s="497"/>
      <c r="DUV71" s="497"/>
      <c r="DUW71" s="497"/>
      <c r="DUX71" s="497"/>
      <c r="DUY71" s="497"/>
      <c r="DUZ71" s="497"/>
      <c r="DVA71" s="497"/>
      <c r="DVB71" s="497"/>
      <c r="DVC71" s="497"/>
      <c r="DVD71" s="497"/>
      <c r="DVE71" s="497"/>
      <c r="DVF71" s="497"/>
      <c r="DVG71" s="497"/>
      <c r="DVH71" s="497"/>
      <c r="DVI71" s="497"/>
      <c r="DVJ71" s="497"/>
      <c r="DVK71" s="497"/>
      <c r="DVL71" s="497"/>
      <c r="DVM71" s="497"/>
      <c r="DVN71" s="497"/>
      <c r="DVO71" s="497"/>
      <c r="DVP71" s="497"/>
      <c r="DVQ71" s="497"/>
      <c r="DVR71" s="497"/>
      <c r="DVS71" s="497"/>
      <c r="DVT71" s="497"/>
      <c r="DVU71" s="497"/>
      <c r="DVV71" s="497"/>
      <c r="DVW71" s="497"/>
      <c r="DVX71" s="497"/>
      <c r="DVY71" s="497"/>
      <c r="DVZ71" s="497"/>
      <c r="DWA71" s="497"/>
      <c r="DWB71" s="497"/>
      <c r="DWC71" s="497"/>
      <c r="DWD71" s="497"/>
      <c r="DWE71" s="497"/>
      <c r="DWF71" s="497"/>
      <c r="DWG71" s="497"/>
      <c r="DWH71" s="497"/>
      <c r="DWI71" s="497"/>
      <c r="DWJ71" s="497"/>
      <c r="DWK71" s="497"/>
      <c r="DWL71" s="497"/>
      <c r="DWM71" s="497"/>
      <c r="DWN71" s="497"/>
      <c r="DWO71" s="497"/>
      <c r="DWP71" s="497"/>
      <c r="DWQ71" s="497"/>
      <c r="DWR71" s="497"/>
      <c r="DWS71" s="497"/>
      <c r="DWT71" s="497"/>
      <c r="DWU71" s="497"/>
      <c r="DWV71" s="497"/>
      <c r="DWW71" s="497"/>
      <c r="DWX71" s="497"/>
      <c r="DWY71" s="497"/>
      <c r="DWZ71" s="497"/>
      <c r="DXA71" s="497"/>
      <c r="DXB71" s="497"/>
      <c r="DXC71" s="497"/>
      <c r="DXD71" s="497"/>
      <c r="DXE71" s="497"/>
      <c r="DXF71" s="497"/>
      <c r="DXG71" s="497"/>
      <c r="DXH71" s="497"/>
      <c r="DXI71" s="497"/>
      <c r="DXJ71" s="497"/>
      <c r="DXK71" s="497"/>
      <c r="DXL71" s="497"/>
      <c r="DXM71" s="497"/>
      <c r="DXN71" s="497"/>
      <c r="DXO71" s="497"/>
      <c r="DXP71" s="497"/>
      <c r="DXQ71" s="497"/>
      <c r="DXR71" s="497"/>
      <c r="DXS71" s="497"/>
      <c r="DXT71" s="497"/>
      <c r="DXU71" s="497"/>
      <c r="DXV71" s="497"/>
      <c r="DXW71" s="497"/>
      <c r="DXX71" s="497"/>
      <c r="DXY71" s="497"/>
      <c r="DXZ71" s="497"/>
      <c r="DYA71" s="497"/>
      <c r="DYB71" s="497"/>
      <c r="DYC71" s="497"/>
      <c r="DYD71" s="497"/>
      <c r="DYE71" s="497"/>
      <c r="DYF71" s="497"/>
      <c r="DYG71" s="497"/>
      <c r="DYH71" s="497"/>
      <c r="DYI71" s="497"/>
      <c r="DYJ71" s="497"/>
      <c r="DYK71" s="497"/>
      <c r="DYL71" s="497"/>
      <c r="DYM71" s="497"/>
      <c r="DYN71" s="497"/>
      <c r="DYO71" s="497"/>
      <c r="DYP71" s="497"/>
      <c r="DYQ71" s="497"/>
      <c r="DYR71" s="497"/>
      <c r="DYS71" s="497"/>
      <c r="DYT71" s="497"/>
      <c r="DYU71" s="497"/>
      <c r="DYV71" s="497"/>
      <c r="DYW71" s="497"/>
      <c r="DYX71" s="497"/>
      <c r="DYY71" s="497"/>
      <c r="DYZ71" s="497"/>
      <c r="DZA71" s="497"/>
      <c r="DZB71" s="497"/>
      <c r="DZC71" s="497"/>
      <c r="DZD71" s="497"/>
      <c r="DZE71" s="497"/>
      <c r="DZF71" s="497"/>
      <c r="DZG71" s="497"/>
      <c r="DZH71" s="497"/>
      <c r="DZI71" s="497"/>
      <c r="DZJ71" s="497"/>
      <c r="DZK71" s="497"/>
      <c r="DZL71" s="497"/>
      <c r="DZM71" s="497"/>
      <c r="DZN71" s="497"/>
      <c r="DZO71" s="497"/>
      <c r="DZP71" s="497"/>
      <c r="DZQ71" s="497"/>
      <c r="DZR71" s="497"/>
      <c r="DZS71" s="497"/>
      <c r="DZT71" s="497"/>
      <c r="DZU71" s="497"/>
      <c r="DZV71" s="497"/>
      <c r="DZW71" s="497"/>
      <c r="DZX71" s="497"/>
      <c r="DZY71" s="497"/>
      <c r="DZZ71" s="497"/>
      <c r="EAA71" s="497"/>
      <c r="EAB71" s="497"/>
      <c r="EAC71" s="497"/>
      <c r="EAD71" s="497"/>
      <c r="EAE71" s="497"/>
      <c r="EAF71" s="497"/>
      <c r="EAG71" s="497"/>
      <c r="EAH71" s="497"/>
      <c r="EAI71" s="497"/>
      <c r="EAJ71" s="497"/>
      <c r="EAK71" s="497"/>
      <c r="EAL71" s="497"/>
      <c r="EAM71" s="497"/>
      <c r="EAN71" s="497"/>
      <c r="EAO71" s="497"/>
      <c r="EAP71" s="497"/>
      <c r="EAQ71" s="497"/>
      <c r="EAR71" s="497"/>
      <c r="EAS71" s="497"/>
      <c r="EAT71" s="497"/>
      <c r="EAU71" s="497"/>
      <c r="EAV71" s="497"/>
      <c r="EAW71" s="497"/>
      <c r="EAX71" s="497"/>
      <c r="EAY71" s="497"/>
      <c r="EAZ71" s="497"/>
      <c r="EBA71" s="497"/>
      <c r="EBB71" s="497"/>
      <c r="EBC71" s="497"/>
      <c r="EBD71" s="497"/>
      <c r="EBE71" s="497"/>
      <c r="EBF71" s="497"/>
      <c r="EBG71" s="497"/>
      <c r="EBH71" s="497"/>
      <c r="EBI71" s="497"/>
      <c r="EBJ71" s="497"/>
      <c r="EBK71" s="497"/>
      <c r="EBL71" s="497"/>
      <c r="EBM71" s="497"/>
      <c r="EBN71" s="497"/>
      <c r="EBO71" s="497"/>
      <c r="EBP71" s="497"/>
      <c r="EBQ71" s="497"/>
      <c r="EBR71" s="497"/>
      <c r="EBS71" s="497"/>
      <c r="EBT71" s="497"/>
      <c r="EBU71" s="497"/>
      <c r="EBV71" s="497"/>
      <c r="EBW71" s="497"/>
      <c r="EBX71" s="497"/>
      <c r="EBY71" s="497"/>
      <c r="EBZ71" s="497"/>
      <c r="ECA71" s="497"/>
      <c r="ECB71" s="497"/>
      <c r="ECC71" s="497"/>
      <c r="ECD71" s="497"/>
      <c r="ECE71" s="497"/>
      <c r="ECF71" s="497"/>
      <c r="ECG71" s="497"/>
      <c r="ECH71" s="497"/>
      <c r="ECI71" s="497"/>
      <c r="ECJ71" s="497"/>
      <c r="ECK71" s="497"/>
      <c r="ECL71" s="497"/>
      <c r="ECM71" s="497"/>
      <c r="ECN71" s="497"/>
      <c r="ECO71" s="497"/>
      <c r="ECP71" s="497"/>
      <c r="ECQ71" s="497"/>
      <c r="ECR71" s="497"/>
      <c r="ECS71" s="497"/>
      <c r="ECT71" s="497"/>
      <c r="ECU71" s="497"/>
      <c r="ECV71" s="497"/>
      <c r="ECW71" s="497"/>
      <c r="ECX71" s="497"/>
      <c r="ECY71" s="497"/>
      <c r="ECZ71" s="497"/>
      <c r="EDA71" s="497"/>
      <c r="EDB71" s="497"/>
      <c r="EDC71" s="497"/>
      <c r="EDD71" s="497"/>
      <c r="EDE71" s="497"/>
      <c r="EDF71" s="497"/>
      <c r="EDG71" s="497"/>
      <c r="EDH71" s="497"/>
      <c r="EDI71" s="497"/>
      <c r="EDJ71" s="497"/>
      <c r="EDK71" s="497"/>
      <c r="EDL71" s="497"/>
      <c r="EDM71" s="497"/>
      <c r="EDN71" s="497"/>
      <c r="EDO71" s="497"/>
      <c r="EDP71" s="497"/>
      <c r="EDQ71" s="497"/>
      <c r="EDR71" s="497"/>
      <c r="EDS71" s="497"/>
      <c r="EDT71" s="497"/>
      <c r="EDU71" s="497"/>
      <c r="EDV71" s="497"/>
      <c r="EDW71" s="497"/>
      <c r="EDX71" s="497"/>
      <c r="EDY71" s="497"/>
      <c r="EDZ71" s="497"/>
      <c r="EEA71" s="497"/>
      <c r="EEB71" s="497"/>
      <c r="EEC71" s="497"/>
      <c r="EED71" s="497"/>
      <c r="EEE71" s="497"/>
      <c r="EEF71" s="497"/>
      <c r="EEG71" s="497"/>
      <c r="EEH71" s="497"/>
      <c r="EEI71" s="497"/>
      <c r="EEJ71" s="497"/>
      <c r="EEK71" s="497"/>
      <c r="EEL71" s="497"/>
      <c r="EEM71" s="497"/>
      <c r="EEN71" s="497"/>
      <c r="EEO71" s="497"/>
      <c r="EEP71" s="497"/>
      <c r="EEQ71" s="497"/>
      <c r="EER71" s="497"/>
      <c r="EES71" s="497"/>
      <c r="EET71" s="497"/>
      <c r="EEU71" s="497"/>
      <c r="EEV71" s="497"/>
      <c r="EEW71" s="497"/>
      <c r="EEX71" s="497"/>
      <c r="EEY71" s="497"/>
      <c r="EEZ71" s="497"/>
      <c r="EFA71" s="497"/>
      <c r="EFB71" s="497"/>
      <c r="EFC71" s="497"/>
      <c r="EFD71" s="497"/>
      <c r="EFE71" s="497"/>
      <c r="EFF71" s="497"/>
      <c r="EFG71" s="497"/>
      <c r="EFH71" s="497"/>
      <c r="EFI71" s="497"/>
      <c r="EFJ71" s="497"/>
      <c r="EFK71" s="497"/>
      <c r="EFL71" s="497"/>
      <c r="EFM71" s="497"/>
      <c r="EFN71" s="497"/>
      <c r="EFO71" s="497"/>
      <c r="EFP71" s="497"/>
      <c r="EFQ71" s="497"/>
      <c r="EFR71" s="497"/>
      <c r="EFS71" s="497"/>
      <c r="EFT71" s="497"/>
      <c r="EFU71" s="497"/>
      <c r="EFV71" s="497"/>
      <c r="EFW71" s="497"/>
      <c r="EFX71" s="497"/>
      <c r="EFY71" s="497"/>
      <c r="EFZ71" s="497"/>
      <c r="EGA71" s="497"/>
      <c r="EGB71" s="497"/>
      <c r="EGC71" s="497"/>
      <c r="EGD71" s="497"/>
      <c r="EGE71" s="497"/>
      <c r="EGF71" s="497"/>
      <c r="EGG71" s="497"/>
      <c r="EGH71" s="497"/>
      <c r="EGI71" s="497"/>
      <c r="EGJ71" s="497"/>
      <c r="EGK71" s="497"/>
      <c r="EGL71" s="497"/>
      <c r="EGM71" s="497"/>
      <c r="EGN71" s="497"/>
      <c r="EGO71" s="497"/>
      <c r="EGP71" s="497"/>
      <c r="EGQ71" s="497"/>
      <c r="EGR71" s="497"/>
      <c r="EGS71" s="497"/>
      <c r="EGT71" s="497"/>
      <c r="EGU71" s="497"/>
      <c r="EGV71" s="497"/>
      <c r="EGW71" s="497"/>
      <c r="EGX71" s="497"/>
      <c r="EGY71" s="497"/>
      <c r="EGZ71" s="497"/>
      <c r="EHA71" s="497"/>
      <c r="EHB71" s="497"/>
      <c r="EHC71" s="497"/>
      <c r="EHD71" s="497"/>
      <c r="EHE71" s="497"/>
      <c r="EHF71" s="497"/>
      <c r="EHG71" s="497"/>
      <c r="EHH71" s="497"/>
      <c r="EHI71" s="497"/>
      <c r="EHJ71" s="497"/>
      <c r="EHK71" s="497"/>
      <c r="EHL71" s="497"/>
      <c r="EHM71" s="497"/>
      <c r="EHN71" s="497"/>
      <c r="EHO71" s="497"/>
      <c r="EHP71" s="497"/>
      <c r="EHQ71" s="497"/>
      <c r="EHR71" s="497"/>
      <c r="EHS71" s="497"/>
      <c r="EHT71" s="497"/>
      <c r="EHU71" s="497"/>
      <c r="EHV71" s="497"/>
      <c r="EHW71" s="497"/>
      <c r="EHX71" s="497"/>
      <c r="EHY71" s="497"/>
      <c r="EHZ71" s="497"/>
      <c r="EIA71" s="497"/>
      <c r="EIB71" s="497"/>
      <c r="EIC71" s="497"/>
      <c r="EID71" s="497"/>
      <c r="EIE71" s="497"/>
      <c r="EIF71" s="497"/>
      <c r="EIG71" s="497"/>
      <c r="EIH71" s="497"/>
      <c r="EII71" s="497"/>
      <c r="EIJ71" s="497"/>
      <c r="EIK71" s="497"/>
      <c r="EIL71" s="497"/>
      <c r="EIM71" s="497"/>
      <c r="EIN71" s="497"/>
      <c r="EIO71" s="497"/>
      <c r="EIP71" s="497"/>
      <c r="EIQ71" s="497"/>
      <c r="EIR71" s="497"/>
      <c r="EIS71" s="497"/>
      <c r="EIT71" s="497"/>
      <c r="EIU71" s="497"/>
      <c r="EIV71" s="497"/>
      <c r="EIW71" s="497"/>
      <c r="EIX71" s="497"/>
      <c r="EIY71" s="497"/>
      <c r="EIZ71" s="497"/>
      <c r="EJA71" s="497"/>
      <c r="EJB71" s="497"/>
      <c r="EJC71" s="497"/>
      <c r="EJD71" s="497"/>
      <c r="EJE71" s="497"/>
      <c r="EJF71" s="497"/>
      <c r="EJG71" s="497"/>
      <c r="EJH71" s="497"/>
      <c r="EJI71" s="497"/>
      <c r="EJJ71" s="497"/>
      <c r="EJK71" s="497"/>
      <c r="EJL71" s="497"/>
      <c r="EJM71" s="497"/>
      <c r="EJN71" s="497"/>
      <c r="EJO71" s="497"/>
      <c r="EJP71" s="497"/>
      <c r="EJQ71" s="497"/>
      <c r="EJR71" s="497"/>
      <c r="EJS71" s="497"/>
      <c r="EJT71" s="497"/>
      <c r="EJU71" s="497"/>
      <c r="EJV71" s="497"/>
      <c r="EJW71" s="497"/>
      <c r="EJX71" s="497"/>
      <c r="EJY71" s="497"/>
      <c r="EJZ71" s="497"/>
      <c r="EKA71" s="497"/>
      <c r="EKB71" s="497"/>
      <c r="EKC71" s="497"/>
      <c r="EKD71" s="497"/>
      <c r="EKE71" s="497"/>
      <c r="EKF71" s="497"/>
      <c r="EKG71" s="497"/>
      <c r="EKH71" s="497"/>
      <c r="EKI71" s="497"/>
      <c r="EKJ71" s="497"/>
      <c r="EKK71" s="497"/>
      <c r="EKL71" s="497"/>
      <c r="EKM71" s="497"/>
      <c r="EKN71" s="497"/>
      <c r="EKO71" s="497"/>
      <c r="EKP71" s="497"/>
      <c r="EKQ71" s="497"/>
      <c r="EKR71" s="497"/>
      <c r="EKS71" s="497"/>
      <c r="EKT71" s="497"/>
      <c r="EKU71" s="497"/>
      <c r="EKV71" s="497"/>
      <c r="EKW71" s="497"/>
      <c r="EKX71" s="497"/>
      <c r="EKY71" s="497"/>
      <c r="EKZ71" s="497"/>
      <c r="ELA71" s="497"/>
      <c r="ELB71" s="497"/>
      <c r="ELC71" s="497"/>
      <c r="ELD71" s="497"/>
      <c r="ELE71" s="497"/>
      <c r="ELF71" s="497"/>
      <c r="ELG71" s="497"/>
      <c r="ELH71" s="497"/>
      <c r="ELI71" s="497"/>
      <c r="ELJ71" s="497"/>
      <c r="ELK71" s="497"/>
      <c r="ELL71" s="497"/>
      <c r="ELM71" s="497"/>
      <c r="ELN71" s="497"/>
      <c r="ELO71" s="497"/>
      <c r="ELP71" s="497"/>
      <c r="ELQ71" s="497"/>
      <c r="ELR71" s="497"/>
      <c r="ELS71" s="497"/>
      <c r="ELT71" s="497"/>
      <c r="ELU71" s="497"/>
      <c r="ELV71" s="497"/>
      <c r="ELW71" s="497"/>
      <c r="ELX71" s="497"/>
      <c r="ELY71" s="497"/>
      <c r="ELZ71" s="497"/>
      <c r="EMA71" s="497"/>
      <c r="EMB71" s="497"/>
      <c r="EMC71" s="497"/>
      <c r="EMD71" s="497"/>
      <c r="EME71" s="497"/>
      <c r="EMF71" s="497"/>
      <c r="EMG71" s="497"/>
      <c r="EMH71" s="497"/>
      <c r="EMI71" s="497"/>
      <c r="EMJ71" s="497"/>
      <c r="EMK71" s="497"/>
      <c r="EML71" s="497"/>
      <c r="EMM71" s="497"/>
      <c r="EMN71" s="497"/>
      <c r="EMO71" s="497"/>
      <c r="EMP71" s="497"/>
      <c r="EMQ71" s="497"/>
      <c r="EMR71" s="497"/>
      <c r="EMS71" s="497"/>
      <c r="EMT71" s="497"/>
      <c r="EMU71" s="497"/>
      <c r="EMV71" s="497"/>
      <c r="EMW71" s="497"/>
      <c r="EMX71" s="497"/>
      <c r="EMY71" s="497"/>
      <c r="EMZ71" s="497"/>
      <c r="ENA71" s="497"/>
      <c r="ENB71" s="497"/>
      <c r="ENC71" s="497"/>
      <c r="END71" s="497"/>
      <c r="ENE71" s="497"/>
      <c r="ENF71" s="497"/>
      <c r="ENG71" s="497"/>
      <c r="ENH71" s="497"/>
      <c r="ENI71" s="497"/>
      <c r="ENJ71" s="497"/>
      <c r="ENK71" s="497"/>
      <c r="ENL71" s="497"/>
      <c r="ENM71" s="497"/>
      <c r="ENN71" s="497"/>
      <c r="ENO71" s="497"/>
      <c r="ENP71" s="497"/>
      <c r="ENQ71" s="497"/>
      <c r="ENR71" s="497"/>
      <c r="ENS71" s="497"/>
      <c r="ENT71" s="497"/>
      <c r="ENU71" s="497"/>
      <c r="ENV71" s="497"/>
      <c r="ENW71" s="497"/>
      <c r="ENX71" s="497"/>
      <c r="ENY71" s="497"/>
      <c r="ENZ71" s="497"/>
      <c r="EOA71" s="497"/>
      <c r="EOB71" s="497"/>
      <c r="EOC71" s="497"/>
      <c r="EOD71" s="497"/>
      <c r="EOE71" s="497"/>
      <c r="EOF71" s="497"/>
      <c r="EOG71" s="497"/>
      <c r="EOH71" s="497"/>
      <c r="EOI71" s="497"/>
      <c r="EOJ71" s="497"/>
      <c r="EOK71" s="497"/>
      <c r="EOL71" s="497"/>
      <c r="EOM71" s="497"/>
      <c r="EON71" s="497"/>
      <c r="EOO71" s="497"/>
      <c r="EOP71" s="497"/>
      <c r="EOQ71" s="497"/>
      <c r="EOR71" s="497"/>
      <c r="EOS71" s="497"/>
      <c r="EOT71" s="497"/>
      <c r="EOU71" s="497"/>
      <c r="EOV71" s="497"/>
      <c r="EOW71" s="497"/>
      <c r="EOX71" s="497"/>
      <c r="EOY71" s="497"/>
      <c r="EOZ71" s="497"/>
      <c r="EPA71" s="497"/>
      <c r="EPB71" s="497"/>
      <c r="EPC71" s="497"/>
      <c r="EPD71" s="497"/>
      <c r="EPE71" s="497"/>
      <c r="EPF71" s="497"/>
      <c r="EPG71" s="497"/>
      <c r="EPH71" s="497"/>
      <c r="EPI71" s="497"/>
      <c r="EPJ71" s="497"/>
      <c r="EPK71" s="497"/>
      <c r="EPL71" s="497"/>
      <c r="EPM71" s="497"/>
      <c r="EPN71" s="497"/>
      <c r="EPO71" s="497"/>
      <c r="EPP71" s="497"/>
      <c r="EPQ71" s="497"/>
      <c r="EPR71" s="497"/>
      <c r="EPS71" s="497"/>
      <c r="EPT71" s="497"/>
      <c r="EPU71" s="497"/>
      <c r="EPV71" s="497"/>
      <c r="EPW71" s="497"/>
      <c r="EPX71" s="497"/>
      <c r="EPY71" s="497"/>
      <c r="EPZ71" s="497"/>
      <c r="EQA71" s="497"/>
      <c r="EQB71" s="497"/>
      <c r="EQC71" s="497"/>
      <c r="EQD71" s="497"/>
      <c r="EQE71" s="497"/>
      <c r="EQF71" s="497"/>
      <c r="EQG71" s="497"/>
      <c r="EQH71" s="497"/>
      <c r="EQI71" s="497"/>
      <c r="EQJ71" s="497"/>
      <c r="EQK71" s="497"/>
      <c r="EQL71" s="497"/>
      <c r="EQM71" s="497"/>
      <c r="EQN71" s="497"/>
      <c r="EQO71" s="497"/>
      <c r="EQP71" s="497"/>
      <c r="EQQ71" s="497"/>
      <c r="EQR71" s="497"/>
      <c r="EQS71" s="497"/>
      <c r="EQT71" s="497"/>
      <c r="EQU71" s="497"/>
      <c r="EQV71" s="497"/>
      <c r="EQW71" s="497"/>
      <c r="EQX71" s="497"/>
      <c r="EQY71" s="497"/>
      <c r="EQZ71" s="497"/>
      <c r="ERA71" s="497"/>
      <c r="ERB71" s="497"/>
      <c r="ERC71" s="497"/>
      <c r="ERD71" s="497"/>
      <c r="ERE71" s="497"/>
      <c r="ERF71" s="497"/>
      <c r="ERG71" s="497"/>
      <c r="ERH71" s="497"/>
      <c r="ERI71" s="497"/>
      <c r="ERJ71" s="497"/>
      <c r="ERK71" s="497"/>
      <c r="ERL71" s="497"/>
      <c r="ERM71" s="497"/>
      <c r="ERN71" s="497"/>
      <c r="ERO71" s="497"/>
      <c r="ERP71" s="497"/>
      <c r="ERQ71" s="497"/>
      <c r="ERR71" s="497"/>
      <c r="ERS71" s="497"/>
      <c r="ERT71" s="497"/>
      <c r="ERU71" s="497"/>
      <c r="ERV71" s="497"/>
      <c r="ERW71" s="497"/>
      <c r="ERX71" s="497"/>
      <c r="ERY71" s="497"/>
      <c r="ERZ71" s="497"/>
      <c r="ESA71" s="497"/>
      <c r="ESB71" s="497"/>
      <c r="ESC71" s="497"/>
      <c r="ESD71" s="497"/>
      <c r="ESE71" s="497"/>
      <c r="ESF71" s="497"/>
      <c r="ESG71" s="497"/>
      <c r="ESH71" s="497"/>
      <c r="ESI71" s="497"/>
      <c r="ESJ71" s="497"/>
      <c r="ESK71" s="497"/>
      <c r="ESL71" s="497"/>
      <c r="ESM71" s="497"/>
      <c r="ESN71" s="497"/>
      <c r="ESO71" s="497"/>
      <c r="ESP71" s="497"/>
      <c r="ESQ71" s="497"/>
      <c r="ESR71" s="497"/>
      <c r="ESS71" s="497"/>
      <c r="EST71" s="497"/>
      <c r="ESU71" s="497"/>
      <c r="ESV71" s="497"/>
      <c r="ESW71" s="497"/>
      <c r="ESX71" s="497"/>
      <c r="ESY71" s="497"/>
      <c r="ESZ71" s="497"/>
      <c r="ETA71" s="497"/>
      <c r="ETB71" s="497"/>
      <c r="ETC71" s="497"/>
      <c r="ETD71" s="497"/>
      <c r="ETE71" s="497"/>
      <c r="ETF71" s="497"/>
      <c r="ETG71" s="497"/>
      <c r="ETH71" s="497"/>
      <c r="ETI71" s="497"/>
      <c r="ETJ71" s="497"/>
      <c r="ETK71" s="497"/>
      <c r="ETL71" s="497"/>
      <c r="ETM71" s="497"/>
      <c r="ETN71" s="497"/>
      <c r="ETO71" s="497"/>
      <c r="ETP71" s="497"/>
      <c r="ETQ71" s="497"/>
      <c r="ETR71" s="497"/>
      <c r="ETS71" s="497"/>
      <c r="ETT71" s="497"/>
      <c r="ETU71" s="497"/>
      <c r="ETV71" s="497"/>
      <c r="ETW71" s="497"/>
      <c r="ETX71" s="497"/>
      <c r="ETY71" s="497"/>
      <c r="ETZ71" s="497"/>
      <c r="EUA71" s="497"/>
      <c r="EUB71" s="497"/>
      <c r="EUC71" s="497"/>
      <c r="EUD71" s="497"/>
      <c r="EUE71" s="497"/>
      <c r="EUF71" s="497"/>
      <c r="EUG71" s="497"/>
      <c r="EUH71" s="497"/>
      <c r="EUI71" s="497"/>
      <c r="EUJ71" s="497"/>
      <c r="EUK71" s="497"/>
      <c r="EUL71" s="497"/>
      <c r="EUM71" s="497"/>
      <c r="EUN71" s="497"/>
      <c r="EUO71" s="497"/>
      <c r="EUP71" s="497"/>
      <c r="EUQ71" s="497"/>
      <c r="EUR71" s="497"/>
      <c r="EUS71" s="497"/>
      <c r="EUT71" s="497"/>
      <c r="EUU71" s="497"/>
      <c r="EUV71" s="497"/>
      <c r="EUW71" s="497"/>
      <c r="EUX71" s="497"/>
      <c r="EUY71" s="497"/>
      <c r="EUZ71" s="497"/>
      <c r="EVA71" s="497"/>
      <c r="EVB71" s="497"/>
      <c r="EVC71" s="497"/>
      <c r="EVD71" s="497"/>
      <c r="EVE71" s="497"/>
      <c r="EVF71" s="497"/>
      <c r="EVG71" s="497"/>
      <c r="EVH71" s="497"/>
      <c r="EVI71" s="497"/>
      <c r="EVJ71" s="497"/>
      <c r="EVK71" s="497"/>
      <c r="EVL71" s="497"/>
      <c r="EVM71" s="497"/>
      <c r="EVN71" s="497"/>
      <c r="EVO71" s="497"/>
      <c r="EVP71" s="497"/>
      <c r="EVQ71" s="497"/>
      <c r="EVR71" s="497"/>
      <c r="EVS71" s="497"/>
      <c r="EVT71" s="497"/>
      <c r="EVU71" s="497"/>
      <c r="EVV71" s="497"/>
      <c r="EVW71" s="497"/>
      <c r="EVX71" s="497"/>
      <c r="EVY71" s="497"/>
      <c r="EVZ71" s="497"/>
      <c r="EWA71" s="497"/>
      <c r="EWB71" s="497"/>
      <c r="EWC71" s="497"/>
      <c r="EWD71" s="497"/>
      <c r="EWE71" s="497"/>
      <c r="EWF71" s="497"/>
      <c r="EWG71" s="497"/>
      <c r="EWH71" s="497"/>
      <c r="EWI71" s="497"/>
      <c r="EWJ71" s="497"/>
      <c r="EWK71" s="497"/>
      <c r="EWL71" s="497"/>
      <c r="EWM71" s="497"/>
      <c r="EWN71" s="497"/>
      <c r="EWO71" s="497"/>
      <c r="EWP71" s="497"/>
      <c r="EWQ71" s="497"/>
      <c r="EWR71" s="497"/>
      <c r="EWS71" s="497"/>
      <c r="EWT71" s="497"/>
      <c r="EWU71" s="497"/>
      <c r="EWV71" s="497"/>
      <c r="EWW71" s="497"/>
      <c r="EWX71" s="497"/>
      <c r="EWY71" s="497"/>
      <c r="EWZ71" s="497"/>
      <c r="EXA71" s="497"/>
      <c r="EXB71" s="497"/>
      <c r="EXC71" s="497"/>
      <c r="EXD71" s="497"/>
      <c r="EXE71" s="497"/>
      <c r="EXF71" s="497"/>
      <c r="EXG71" s="497"/>
      <c r="EXH71" s="497"/>
      <c r="EXI71" s="497"/>
      <c r="EXJ71" s="497"/>
      <c r="EXK71" s="497"/>
      <c r="EXL71" s="497"/>
      <c r="EXM71" s="497"/>
      <c r="EXN71" s="497"/>
      <c r="EXO71" s="497"/>
      <c r="EXP71" s="497"/>
      <c r="EXQ71" s="497"/>
      <c r="EXR71" s="497"/>
      <c r="EXS71" s="497"/>
      <c r="EXT71" s="497"/>
      <c r="EXU71" s="497"/>
      <c r="EXV71" s="497"/>
      <c r="EXW71" s="497"/>
      <c r="EXX71" s="497"/>
      <c r="EXY71" s="497"/>
      <c r="EXZ71" s="497"/>
      <c r="EYA71" s="497"/>
      <c r="EYB71" s="497"/>
      <c r="EYC71" s="497"/>
      <c r="EYD71" s="497"/>
      <c r="EYE71" s="497"/>
      <c r="EYF71" s="497"/>
      <c r="EYG71" s="497"/>
      <c r="EYH71" s="497"/>
      <c r="EYI71" s="497"/>
      <c r="EYJ71" s="497"/>
      <c r="EYK71" s="497"/>
      <c r="EYL71" s="497"/>
      <c r="EYM71" s="497"/>
      <c r="EYN71" s="497"/>
      <c r="EYO71" s="497"/>
      <c r="EYP71" s="497"/>
      <c r="EYQ71" s="497"/>
      <c r="EYR71" s="497"/>
      <c r="EYS71" s="497"/>
      <c r="EYT71" s="497"/>
      <c r="EYU71" s="497"/>
      <c r="EYV71" s="497"/>
      <c r="EYW71" s="497"/>
      <c r="EYX71" s="497"/>
      <c r="EYY71" s="497"/>
      <c r="EYZ71" s="497"/>
      <c r="EZA71" s="497"/>
      <c r="EZB71" s="497"/>
      <c r="EZC71" s="497"/>
      <c r="EZD71" s="497"/>
      <c r="EZE71" s="497"/>
      <c r="EZF71" s="497"/>
      <c r="EZG71" s="497"/>
      <c r="EZH71" s="497"/>
      <c r="EZI71" s="497"/>
      <c r="EZJ71" s="497"/>
      <c r="EZK71" s="497"/>
      <c r="EZL71" s="497"/>
      <c r="EZM71" s="497"/>
      <c r="EZN71" s="497"/>
      <c r="EZO71" s="497"/>
      <c r="EZP71" s="497"/>
      <c r="EZQ71" s="497"/>
      <c r="EZR71" s="497"/>
      <c r="EZS71" s="497"/>
      <c r="EZT71" s="497"/>
      <c r="EZU71" s="497"/>
      <c r="EZV71" s="497"/>
      <c r="EZW71" s="497"/>
      <c r="EZX71" s="497"/>
      <c r="EZY71" s="497"/>
      <c r="EZZ71" s="497"/>
      <c r="FAA71" s="497"/>
      <c r="FAB71" s="497"/>
      <c r="FAC71" s="497"/>
      <c r="FAD71" s="497"/>
      <c r="FAE71" s="497"/>
      <c r="FAF71" s="497"/>
      <c r="FAG71" s="497"/>
      <c r="FAH71" s="497"/>
      <c r="FAI71" s="497"/>
      <c r="FAJ71" s="497"/>
      <c r="FAK71" s="497"/>
      <c r="FAL71" s="497"/>
      <c r="FAM71" s="497"/>
      <c r="FAN71" s="497"/>
      <c r="FAO71" s="497"/>
      <c r="FAP71" s="497"/>
      <c r="FAQ71" s="497"/>
      <c r="FAR71" s="497"/>
      <c r="FAS71" s="497"/>
      <c r="FAT71" s="497"/>
      <c r="FAU71" s="497"/>
      <c r="FAV71" s="497"/>
      <c r="FAW71" s="497"/>
      <c r="FAX71" s="497"/>
      <c r="FAY71" s="497"/>
      <c r="FAZ71" s="497"/>
      <c r="FBA71" s="497"/>
      <c r="FBB71" s="497"/>
      <c r="FBC71" s="497"/>
      <c r="FBD71" s="497"/>
      <c r="FBE71" s="497"/>
      <c r="FBF71" s="497"/>
      <c r="FBG71" s="497"/>
      <c r="FBH71" s="497"/>
      <c r="FBI71" s="497"/>
      <c r="FBJ71" s="497"/>
      <c r="FBK71" s="497"/>
      <c r="FBL71" s="497"/>
      <c r="FBM71" s="497"/>
      <c r="FBN71" s="497"/>
      <c r="FBO71" s="497"/>
      <c r="FBP71" s="497"/>
      <c r="FBQ71" s="497"/>
      <c r="FBR71" s="497"/>
      <c r="FBS71" s="497"/>
      <c r="FBT71" s="497"/>
      <c r="FBU71" s="497"/>
      <c r="FBV71" s="497"/>
      <c r="FBW71" s="497"/>
      <c r="FBX71" s="497"/>
      <c r="FBY71" s="497"/>
      <c r="FBZ71" s="497"/>
      <c r="FCA71" s="497"/>
      <c r="FCB71" s="497"/>
      <c r="FCC71" s="497"/>
      <c r="FCD71" s="497"/>
      <c r="FCE71" s="497"/>
      <c r="FCF71" s="497"/>
      <c r="FCG71" s="497"/>
      <c r="FCH71" s="497"/>
      <c r="FCI71" s="497"/>
      <c r="FCJ71" s="497"/>
      <c r="FCK71" s="497"/>
      <c r="FCL71" s="497"/>
      <c r="FCM71" s="497"/>
      <c r="FCN71" s="497"/>
      <c r="FCO71" s="497"/>
      <c r="FCP71" s="497"/>
      <c r="FCQ71" s="497"/>
      <c r="FCR71" s="497"/>
      <c r="FCS71" s="497"/>
      <c r="FCT71" s="497"/>
      <c r="FCU71" s="497"/>
      <c r="FCV71" s="497"/>
      <c r="FCW71" s="497"/>
      <c r="FCX71" s="497"/>
      <c r="FCY71" s="497"/>
      <c r="FCZ71" s="497"/>
      <c r="FDA71" s="497"/>
      <c r="FDB71" s="497"/>
      <c r="FDC71" s="497"/>
      <c r="FDD71" s="497"/>
      <c r="FDE71" s="497"/>
      <c r="FDF71" s="497"/>
      <c r="FDG71" s="497"/>
      <c r="FDH71" s="497"/>
      <c r="FDI71" s="497"/>
      <c r="FDJ71" s="497"/>
      <c r="FDK71" s="497"/>
      <c r="FDL71" s="497"/>
      <c r="FDM71" s="497"/>
      <c r="FDN71" s="497"/>
      <c r="FDO71" s="497"/>
      <c r="FDP71" s="497"/>
      <c r="FDQ71" s="497"/>
      <c r="FDR71" s="497"/>
      <c r="FDS71" s="497"/>
      <c r="FDT71" s="497"/>
      <c r="FDU71" s="497"/>
      <c r="FDV71" s="497"/>
      <c r="FDW71" s="497"/>
      <c r="FDX71" s="497"/>
      <c r="FDY71" s="497"/>
      <c r="FDZ71" s="497"/>
      <c r="FEA71" s="497"/>
      <c r="FEB71" s="497"/>
      <c r="FEC71" s="497"/>
      <c r="FED71" s="497"/>
      <c r="FEE71" s="497"/>
      <c r="FEF71" s="497"/>
      <c r="FEG71" s="497"/>
      <c r="FEH71" s="497"/>
      <c r="FEI71" s="497"/>
      <c r="FEJ71" s="497"/>
      <c r="FEK71" s="497"/>
      <c r="FEL71" s="497"/>
      <c r="FEM71" s="497"/>
      <c r="FEN71" s="497"/>
      <c r="FEO71" s="497"/>
      <c r="FEP71" s="497"/>
      <c r="FEQ71" s="497"/>
      <c r="FER71" s="497"/>
      <c r="FES71" s="497"/>
      <c r="FET71" s="497"/>
      <c r="FEU71" s="497"/>
      <c r="FEV71" s="497"/>
      <c r="FEW71" s="497"/>
      <c r="FEX71" s="497"/>
      <c r="FEY71" s="497"/>
      <c r="FEZ71" s="497"/>
      <c r="FFA71" s="497"/>
      <c r="FFB71" s="497"/>
      <c r="FFC71" s="497"/>
      <c r="FFD71" s="497"/>
      <c r="FFE71" s="497"/>
      <c r="FFF71" s="497"/>
      <c r="FFG71" s="497"/>
      <c r="FFH71" s="497"/>
      <c r="FFI71" s="497"/>
      <c r="FFJ71" s="497"/>
      <c r="FFK71" s="497"/>
      <c r="FFL71" s="497"/>
      <c r="FFM71" s="497"/>
      <c r="FFN71" s="497"/>
      <c r="FFO71" s="497"/>
      <c r="FFP71" s="497"/>
      <c r="FFQ71" s="497"/>
      <c r="FFR71" s="497"/>
      <c r="FFS71" s="497"/>
      <c r="FFT71" s="497"/>
      <c r="FFU71" s="497"/>
      <c r="FFV71" s="497"/>
      <c r="FFW71" s="497"/>
      <c r="FFX71" s="497"/>
      <c r="FFY71" s="497"/>
      <c r="FFZ71" s="497"/>
      <c r="FGA71" s="497"/>
      <c r="FGB71" s="497"/>
      <c r="FGC71" s="497"/>
      <c r="FGD71" s="497"/>
      <c r="FGE71" s="497"/>
      <c r="FGF71" s="497"/>
      <c r="FGG71" s="497"/>
      <c r="FGH71" s="497"/>
      <c r="FGI71" s="497"/>
      <c r="FGJ71" s="497"/>
      <c r="FGK71" s="497"/>
      <c r="FGL71" s="497"/>
      <c r="FGM71" s="497"/>
      <c r="FGN71" s="497"/>
      <c r="FGO71" s="497"/>
      <c r="FGP71" s="497"/>
      <c r="FGQ71" s="497"/>
      <c r="FGR71" s="497"/>
      <c r="FGS71" s="497"/>
      <c r="FGT71" s="497"/>
      <c r="FGU71" s="497"/>
      <c r="FGV71" s="497"/>
      <c r="FGW71" s="497"/>
      <c r="FGX71" s="497"/>
      <c r="FGY71" s="497"/>
      <c r="FGZ71" s="497"/>
      <c r="FHA71" s="497"/>
      <c r="FHB71" s="497"/>
      <c r="FHC71" s="497"/>
      <c r="FHD71" s="497"/>
      <c r="FHE71" s="497"/>
      <c r="FHF71" s="497"/>
      <c r="FHG71" s="497"/>
      <c r="FHH71" s="497"/>
      <c r="FHI71" s="497"/>
      <c r="FHJ71" s="497"/>
      <c r="FHK71" s="497"/>
      <c r="FHL71" s="497"/>
      <c r="FHM71" s="497"/>
      <c r="FHN71" s="497"/>
      <c r="FHO71" s="497"/>
      <c r="FHP71" s="497"/>
      <c r="FHQ71" s="497"/>
      <c r="FHR71" s="497"/>
      <c r="FHS71" s="497"/>
      <c r="FHT71" s="497"/>
      <c r="FHU71" s="497"/>
      <c r="FHV71" s="497"/>
      <c r="FHW71" s="497"/>
      <c r="FHX71" s="497"/>
      <c r="FHY71" s="497"/>
      <c r="FHZ71" s="497"/>
      <c r="FIA71" s="497"/>
      <c r="FIB71" s="497"/>
      <c r="FIC71" s="497"/>
      <c r="FID71" s="497"/>
      <c r="FIE71" s="497"/>
      <c r="FIF71" s="497"/>
      <c r="FIG71" s="497"/>
      <c r="FIH71" s="497"/>
      <c r="FII71" s="497"/>
      <c r="FIJ71" s="497"/>
      <c r="FIK71" s="497"/>
      <c r="FIL71" s="497"/>
      <c r="FIM71" s="497"/>
      <c r="FIN71" s="497"/>
      <c r="FIO71" s="497"/>
      <c r="FIP71" s="497"/>
      <c r="FIQ71" s="497"/>
      <c r="FIR71" s="497"/>
      <c r="FIS71" s="497"/>
      <c r="FIT71" s="497"/>
      <c r="FIU71" s="497"/>
      <c r="FIV71" s="497"/>
      <c r="FIW71" s="497"/>
      <c r="FIX71" s="497"/>
      <c r="FIY71" s="497"/>
      <c r="FIZ71" s="497"/>
      <c r="FJA71" s="497"/>
      <c r="FJB71" s="497"/>
      <c r="FJC71" s="497"/>
      <c r="FJD71" s="497"/>
      <c r="FJE71" s="497"/>
      <c r="FJF71" s="497"/>
      <c r="FJG71" s="497"/>
      <c r="FJH71" s="497"/>
      <c r="FJI71" s="497"/>
      <c r="FJJ71" s="497"/>
      <c r="FJK71" s="497"/>
      <c r="FJL71" s="497"/>
      <c r="FJM71" s="497"/>
      <c r="FJN71" s="497"/>
      <c r="FJO71" s="497"/>
      <c r="FJP71" s="497"/>
      <c r="FJQ71" s="497"/>
      <c r="FJR71" s="497"/>
      <c r="FJS71" s="497"/>
      <c r="FJT71" s="497"/>
      <c r="FJU71" s="497"/>
      <c r="FJV71" s="497"/>
      <c r="FJW71" s="497"/>
      <c r="FJX71" s="497"/>
      <c r="FJY71" s="497"/>
      <c r="FJZ71" s="497"/>
      <c r="FKA71" s="497"/>
      <c r="FKB71" s="497"/>
      <c r="FKC71" s="497"/>
      <c r="FKD71" s="497"/>
      <c r="FKE71" s="497"/>
      <c r="FKF71" s="497"/>
      <c r="FKG71" s="497"/>
      <c r="FKH71" s="497"/>
      <c r="FKI71" s="497"/>
      <c r="FKJ71" s="497"/>
      <c r="FKK71" s="497"/>
      <c r="FKL71" s="497"/>
      <c r="FKM71" s="497"/>
      <c r="FKN71" s="497"/>
      <c r="FKO71" s="497"/>
      <c r="FKP71" s="497"/>
      <c r="FKQ71" s="497"/>
      <c r="FKR71" s="497"/>
      <c r="FKS71" s="497"/>
      <c r="FKT71" s="497"/>
      <c r="FKU71" s="497"/>
      <c r="FKV71" s="497"/>
      <c r="FKW71" s="497"/>
      <c r="FKX71" s="497"/>
      <c r="FKY71" s="497"/>
      <c r="FKZ71" s="497"/>
      <c r="FLA71" s="497"/>
      <c r="FLB71" s="497"/>
      <c r="FLC71" s="497"/>
      <c r="FLD71" s="497"/>
      <c r="FLE71" s="497"/>
      <c r="FLF71" s="497"/>
      <c r="FLG71" s="497"/>
      <c r="FLH71" s="497"/>
      <c r="FLI71" s="497"/>
      <c r="FLJ71" s="497"/>
      <c r="FLK71" s="497"/>
      <c r="FLL71" s="497"/>
      <c r="FLM71" s="497"/>
      <c r="FLN71" s="497"/>
      <c r="FLO71" s="497"/>
      <c r="FLP71" s="497"/>
      <c r="FLQ71" s="497"/>
      <c r="FLR71" s="497"/>
      <c r="FLS71" s="497"/>
      <c r="FLT71" s="497"/>
      <c r="FLU71" s="497"/>
      <c r="FLV71" s="497"/>
      <c r="FLW71" s="497"/>
      <c r="FLX71" s="497"/>
      <c r="FLY71" s="497"/>
      <c r="FLZ71" s="497"/>
      <c r="FMA71" s="497"/>
      <c r="FMB71" s="497"/>
      <c r="FMC71" s="497"/>
      <c r="FMD71" s="497"/>
      <c r="FME71" s="497"/>
      <c r="FMF71" s="497"/>
      <c r="FMG71" s="497"/>
      <c r="FMH71" s="497"/>
      <c r="FMI71" s="497"/>
      <c r="FMJ71" s="497"/>
      <c r="FMK71" s="497"/>
      <c r="FML71" s="497"/>
      <c r="FMM71" s="497"/>
      <c r="FMN71" s="497"/>
      <c r="FMO71" s="497"/>
      <c r="FMP71" s="497"/>
      <c r="FMQ71" s="497"/>
      <c r="FMR71" s="497"/>
      <c r="FMS71" s="497"/>
      <c r="FMT71" s="497"/>
      <c r="FMU71" s="497"/>
      <c r="FMV71" s="497"/>
      <c r="FMW71" s="497"/>
      <c r="FMX71" s="497"/>
      <c r="FMY71" s="497"/>
      <c r="FMZ71" s="497"/>
      <c r="FNA71" s="497"/>
      <c r="FNB71" s="497"/>
      <c r="FNC71" s="497"/>
      <c r="FND71" s="497"/>
      <c r="FNE71" s="497"/>
      <c r="FNF71" s="497"/>
      <c r="FNG71" s="497"/>
      <c r="FNH71" s="497"/>
      <c r="FNI71" s="497"/>
      <c r="FNJ71" s="497"/>
      <c r="FNK71" s="497"/>
      <c r="FNL71" s="497"/>
      <c r="FNM71" s="497"/>
      <c r="FNN71" s="497"/>
      <c r="FNO71" s="497"/>
      <c r="FNP71" s="497"/>
      <c r="FNQ71" s="497"/>
      <c r="FNR71" s="497"/>
      <c r="FNS71" s="497"/>
      <c r="FNT71" s="497"/>
      <c r="FNU71" s="497"/>
      <c r="FNV71" s="497"/>
      <c r="FNW71" s="497"/>
      <c r="FNX71" s="497"/>
      <c r="FNY71" s="497"/>
      <c r="FNZ71" s="497"/>
      <c r="FOA71" s="497"/>
      <c r="FOB71" s="497"/>
      <c r="FOC71" s="497"/>
      <c r="FOD71" s="497"/>
      <c r="FOE71" s="497"/>
      <c r="FOF71" s="497"/>
      <c r="FOG71" s="497"/>
      <c r="FOH71" s="497"/>
      <c r="FOI71" s="497"/>
      <c r="FOJ71" s="497"/>
      <c r="FOK71" s="497"/>
      <c r="FOL71" s="497"/>
      <c r="FOM71" s="497"/>
      <c r="FON71" s="497"/>
      <c r="FOO71" s="497"/>
      <c r="FOP71" s="497"/>
      <c r="FOQ71" s="497"/>
      <c r="FOR71" s="497"/>
      <c r="FOS71" s="497"/>
      <c r="FOT71" s="497"/>
      <c r="FOU71" s="497"/>
      <c r="FOV71" s="497"/>
      <c r="FOW71" s="497"/>
      <c r="FOX71" s="497"/>
      <c r="FOY71" s="497"/>
      <c r="FOZ71" s="497"/>
      <c r="FPA71" s="497"/>
      <c r="FPB71" s="497"/>
      <c r="FPC71" s="497"/>
      <c r="FPD71" s="497"/>
      <c r="FPE71" s="497"/>
      <c r="FPF71" s="497"/>
      <c r="FPG71" s="497"/>
      <c r="FPH71" s="497"/>
      <c r="FPI71" s="497"/>
      <c r="FPJ71" s="497"/>
      <c r="FPK71" s="497"/>
      <c r="FPL71" s="497"/>
      <c r="FPM71" s="497"/>
      <c r="FPN71" s="497"/>
      <c r="FPO71" s="497"/>
      <c r="FPP71" s="497"/>
      <c r="FPQ71" s="497"/>
      <c r="FPR71" s="497"/>
      <c r="FPS71" s="497"/>
      <c r="FPT71" s="497"/>
      <c r="FPU71" s="497"/>
      <c r="FPV71" s="497"/>
      <c r="FPW71" s="497"/>
      <c r="FPX71" s="497"/>
      <c r="FPY71" s="497"/>
      <c r="FPZ71" s="497"/>
      <c r="FQA71" s="497"/>
      <c r="FQB71" s="497"/>
      <c r="FQC71" s="497"/>
      <c r="FQD71" s="497"/>
      <c r="FQE71" s="497"/>
      <c r="FQF71" s="497"/>
      <c r="FQG71" s="497"/>
      <c r="FQH71" s="497"/>
      <c r="FQI71" s="497"/>
      <c r="FQJ71" s="497"/>
      <c r="FQK71" s="497"/>
      <c r="FQL71" s="497"/>
      <c r="FQM71" s="497"/>
      <c r="FQN71" s="497"/>
      <c r="FQO71" s="497"/>
      <c r="FQP71" s="497"/>
      <c r="FQQ71" s="497"/>
      <c r="FQR71" s="497"/>
      <c r="FQS71" s="497"/>
      <c r="FQT71" s="497"/>
      <c r="FQU71" s="497"/>
      <c r="FQV71" s="497"/>
      <c r="FQW71" s="497"/>
      <c r="FQX71" s="497"/>
      <c r="FQY71" s="497"/>
      <c r="FQZ71" s="497"/>
      <c r="FRA71" s="497"/>
      <c r="FRB71" s="497"/>
      <c r="FRC71" s="497"/>
      <c r="FRD71" s="497"/>
      <c r="FRE71" s="497"/>
      <c r="FRF71" s="497"/>
      <c r="FRG71" s="497"/>
      <c r="FRH71" s="497"/>
      <c r="FRI71" s="497"/>
      <c r="FRJ71" s="497"/>
      <c r="FRK71" s="497"/>
      <c r="FRL71" s="497"/>
      <c r="FRM71" s="497"/>
      <c r="FRN71" s="497"/>
      <c r="FRO71" s="497"/>
      <c r="FRP71" s="497"/>
      <c r="FRQ71" s="497"/>
      <c r="FRR71" s="497"/>
      <c r="FRS71" s="497"/>
      <c r="FRT71" s="497"/>
      <c r="FRU71" s="497"/>
      <c r="FRV71" s="497"/>
      <c r="FRW71" s="497"/>
      <c r="FRX71" s="497"/>
      <c r="FRY71" s="497"/>
      <c r="FRZ71" s="497"/>
      <c r="FSA71" s="497"/>
      <c r="FSB71" s="497"/>
      <c r="FSC71" s="497"/>
      <c r="FSD71" s="497"/>
      <c r="FSE71" s="497"/>
      <c r="FSF71" s="497"/>
      <c r="FSG71" s="497"/>
      <c r="FSH71" s="497"/>
      <c r="FSI71" s="497"/>
      <c r="FSJ71" s="497"/>
      <c r="FSK71" s="497"/>
      <c r="FSL71" s="497"/>
      <c r="FSM71" s="497"/>
      <c r="FSN71" s="497"/>
      <c r="FSO71" s="497"/>
      <c r="FSP71" s="497"/>
      <c r="FSQ71" s="497"/>
      <c r="FSR71" s="497"/>
      <c r="FSS71" s="497"/>
      <c r="FST71" s="497"/>
      <c r="FSU71" s="497"/>
      <c r="FSV71" s="497"/>
      <c r="FSW71" s="497"/>
      <c r="FSX71" s="497"/>
      <c r="FSY71" s="497"/>
      <c r="FSZ71" s="497"/>
      <c r="FTA71" s="497"/>
      <c r="FTB71" s="497"/>
      <c r="FTC71" s="497"/>
      <c r="FTD71" s="497"/>
      <c r="FTE71" s="497"/>
      <c r="FTF71" s="497"/>
      <c r="FTG71" s="497"/>
      <c r="FTH71" s="497"/>
      <c r="FTI71" s="497"/>
      <c r="FTJ71" s="497"/>
      <c r="FTK71" s="497"/>
      <c r="FTL71" s="497"/>
      <c r="FTM71" s="497"/>
      <c r="FTN71" s="497"/>
      <c r="FTO71" s="497"/>
      <c r="FTP71" s="497"/>
      <c r="FTQ71" s="497"/>
      <c r="FTR71" s="497"/>
      <c r="FTS71" s="497"/>
      <c r="FTT71" s="497"/>
      <c r="FTU71" s="497"/>
      <c r="FTV71" s="497"/>
      <c r="FTW71" s="497"/>
      <c r="FTX71" s="497"/>
      <c r="FTY71" s="497"/>
      <c r="FTZ71" s="497"/>
      <c r="FUA71" s="497"/>
      <c r="FUB71" s="497"/>
      <c r="FUC71" s="497"/>
      <c r="FUD71" s="497"/>
      <c r="FUE71" s="497"/>
      <c r="FUF71" s="497"/>
      <c r="FUG71" s="497"/>
      <c r="FUH71" s="497"/>
      <c r="FUI71" s="497"/>
      <c r="FUJ71" s="497"/>
      <c r="FUK71" s="497"/>
      <c r="FUL71" s="497"/>
      <c r="FUM71" s="497"/>
      <c r="FUN71" s="497"/>
      <c r="FUO71" s="497"/>
      <c r="FUP71" s="497"/>
      <c r="FUQ71" s="497"/>
      <c r="FUR71" s="497"/>
      <c r="FUS71" s="497"/>
      <c r="FUT71" s="497"/>
      <c r="FUU71" s="497"/>
      <c r="FUV71" s="497"/>
      <c r="FUW71" s="497"/>
      <c r="FUX71" s="497"/>
      <c r="FUY71" s="497"/>
      <c r="FUZ71" s="497"/>
      <c r="FVA71" s="497"/>
      <c r="FVB71" s="497"/>
      <c r="FVC71" s="497"/>
      <c r="FVD71" s="497"/>
      <c r="FVE71" s="497"/>
      <c r="FVF71" s="497"/>
      <c r="FVG71" s="497"/>
      <c r="FVH71" s="497"/>
      <c r="FVI71" s="497"/>
      <c r="FVJ71" s="497"/>
      <c r="FVK71" s="497"/>
      <c r="FVL71" s="497"/>
      <c r="FVM71" s="497"/>
      <c r="FVN71" s="497"/>
      <c r="FVO71" s="497"/>
      <c r="FVP71" s="497"/>
      <c r="FVQ71" s="497"/>
      <c r="FVR71" s="497"/>
      <c r="FVS71" s="497"/>
      <c r="FVT71" s="497"/>
      <c r="FVU71" s="497"/>
      <c r="FVV71" s="497"/>
      <c r="FVW71" s="497"/>
      <c r="FVX71" s="497"/>
      <c r="FVY71" s="497"/>
      <c r="FVZ71" s="497"/>
      <c r="FWA71" s="497"/>
      <c r="FWB71" s="497"/>
      <c r="FWC71" s="497"/>
      <c r="FWD71" s="497"/>
      <c r="FWE71" s="497"/>
      <c r="FWF71" s="497"/>
      <c r="FWG71" s="497"/>
      <c r="FWH71" s="497"/>
      <c r="FWI71" s="497"/>
      <c r="FWJ71" s="497"/>
      <c r="FWK71" s="497"/>
      <c r="FWL71" s="497"/>
      <c r="FWM71" s="497"/>
      <c r="FWN71" s="497"/>
      <c r="FWO71" s="497"/>
      <c r="FWP71" s="497"/>
      <c r="FWQ71" s="497"/>
      <c r="FWR71" s="497"/>
      <c r="FWS71" s="497"/>
      <c r="FWT71" s="497"/>
      <c r="FWU71" s="497"/>
      <c r="FWV71" s="497"/>
      <c r="FWW71" s="497"/>
      <c r="FWX71" s="497"/>
      <c r="FWY71" s="497"/>
      <c r="FWZ71" s="497"/>
      <c r="FXA71" s="497"/>
      <c r="FXB71" s="497"/>
      <c r="FXC71" s="497"/>
      <c r="FXD71" s="497"/>
      <c r="FXE71" s="497"/>
      <c r="FXF71" s="497"/>
      <c r="FXG71" s="497"/>
      <c r="FXH71" s="497"/>
      <c r="FXI71" s="497"/>
      <c r="FXJ71" s="497"/>
      <c r="FXK71" s="497"/>
      <c r="FXL71" s="497"/>
      <c r="FXM71" s="497"/>
      <c r="FXN71" s="497"/>
      <c r="FXO71" s="497"/>
      <c r="FXP71" s="497"/>
      <c r="FXQ71" s="497"/>
      <c r="FXR71" s="497"/>
      <c r="FXS71" s="497"/>
      <c r="FXT71" s="497"/>
      <c r="FXU71" s="497"/>
      <c r="FXV71" s="497"/>
      <c r="FXW71" s="497"/>
      <c r="FXX71" s="497"/>
      <c r="FXY71" s="497"/>
      <c r="FXZ71" s="497"/>
      <c r="FYA71" s="497"/>
      <c r="FYB71" s="497"/>
      <c r="FYC71" s="497"/>
      <c r="FYD71" s="497"/>
      <c r="FYE71" s="497"/>
      <c r="FYF71" s="497"/>
      <c r="FYG71" s="497"/>
      <c r="FYH71" s="497"/>
      <c r="FYI71" s="497"/>
      <c r="FYJ71" s="497"/>
      <c r="FYK71" s="497"/>
      <c r="FYL71" s="497"/>
      <c r="FYM71" s="497"/>
      <c r="FYN71" s="497"/>
      <c r="FYO71" s="497"/>
      <c r="FYP71" s="497"/>
      <c r="FYQ71" s="497"/>
      <c r="FYR71" s="497"/>
      <c r="FYS71" s="497"/>
      <c r="FYT71" s="497"/>
      <c r="FYU71" s="497"/>
      <c r="FYV71" s="497"/>
      <c r="FYW71" s="497"/>
      <c r="FYX71" s="497"/>
      <c r="FYY71" s="497"/>
      <c r="FYZ71" s="497"/>
      <c r="FZA71" s="497"/>
      <c r="FZB71" s="497"/>
      <c r="FZC71" s="497"/>
      <c r="FZD71" s="497"/>
      <c r="FZE71" s="497"/>
      <c r="FZF71" s="497"/>
      <c r="FZG71" s="497"/>
      <c r="FZH71" s="497"/>
      <c r="FZI71" s="497"/>
      <c r="FZJ71" s="497"/>
      <c r="FZK71" s="497"/>
      <c r="FZL71" s="497"/>
      <c r="FZM71" s="497"/>
      <c r="FZN71" s="497"/>
      <c r="FZO71" s="497"/>
      <c r="FZP71" s="497"/>
      <c r="FZQ71" s="497"/>
      <c r="FZR71" s="497"/>
      <c r="FZS71" s="497"/>
      <c r="FZT71" s="497"/>
      <c r="FZU71" s="497"/>
      <c r="FZV71" s="497"/>
      <c r="FZW71" s="497"/>
      <c r="FZX71" s="497"/>
      <c r="FZY71" s="497"/>
      <c r="FZZ71" s="497"/>
      <c r="GAA71" s="497"/>
      <c r="GAB71" s="497"/>
      <c r="GAC71" s="497"/>
      <c r="GAD71" s="497"/>
      <c r="GAE71" s="497"/>
      <c r="GAF71" s="497"/>
      <c r="GAG71" s="497"/>
      <c r="GAH71" s="497"/>
      <c r="GAI71" s="497"/>
      <c r="GAJ71" s="497"/>
      <c r="GAK71" s="497"/>
      <c r="GAL71" s="497"/>
      <c r="GAM71" s="497"/>
      <c r="GAN71" s="497"/>
      <c r="GAO71" s="497"/>
      <c r="GAP71" s="497"/>
      <c r="GAQ71" s="497"/>
      <c r="GAR71" s="497"/>
      <c r="GAS71" s="497"/>
      <c r="GAT71" s="497"/>
      <c r="GAU71" s="497"/>
      <c r="GAV71" s="497"/>
      <c r="GAW71" s="497"/>
      <c r="GAX71" s="497"/>
      <c r="GAY71" s="497"/>
      <c r="GAZ71" s="497"/>
      <c r="GBA71" s="497"/>
      <c r="GBB71" s="497"/>
      <c r="GBC71" s="497"/>
      <c r="GBD71" s="497"/>
      <c r="GBE71" s="497"/>
      <c r="GBF71" s="497"/>
      <c r="GBG71" s="497"/>
      <c r="GBH71" s="497"/>
      <c r="GBI71" s="497"/>
      <c r="GBJ71" s="497"/>
      <c r="GBK71" s="497"/>
      <c r="GBL71" s="497"/>
      <c r="GBM71" s="497"/>
      <c r="GBN71" s="497"/>
      <c r="GBO71" s="497"/>
      <c r="GBP71" s="497"/>
      <c r="GBQ71" s="497"/>
      <c r="GBR71" s="497"/>
      <c r="GBS71" s="497"/>
      <c r="GBT71" s="497"/>
      <c r="GBU71" s="497"/>
      <c r="GBV71" s="497"/>
      <c r="GBW71" s="497"/>
      <c r="GBX71" s="497"/>
      <c r="GBY71" s="497"/>
      <c r="GBZ71" s="497"/>
      <c r="GCA71" s="497"/>
      <c r="GCB71" s="497"/>
      <c r="GCC71" s="497"/>
      <c r="GCD71" s="497"/>
      <c r="GCE71" s="497"/>
      <c r="GCF71" s="497"/>
      <c r="GCG71" s="497"/>
      <c r="GCH71" s="497"/>
      <c r="GCI71" s="497"/>
      <c r="GCJ71" s="497"/>
      <c r="GCK71" s="497"/>
      <c r="GCL71" s="497"/>
      <c r="GCM71" s="497"/>
      <c r="GCN71" s="497"/>
      <c r="GCO71" s="497"/>
      <c r="GCP71" s="497"/>
      <c r="GCQ71" s="497"/>
      <c r="GCR71" s="497"/>
      <c r="GCS71" s="497"/>
      <c r="GCT71" s="497"/>
      <c r="GCU71" s="497"/>
      <c r="GCV71" s="497"/>
      <c r="GCW71" s="497"/>
      <c r="GCX71" s="497"/>
      <c r="GCY71" s="497"/>
      <c r="GCZ71" s="497"/>
      <c r="GDA71" s="497"/>
      <c r="GDB71" s="497"/>
      <c r="GDC71" s="497"/>
      <c r="GDD71" s="497"/>
      <c r="GDE71" s="497"/>
      <c r="GDF71" s="497"/>
      <c r="GDG71" s="497"/>
      <c r="GDH71" s="497"/>
      <c r="GDI71" s="497"/>
      <c r="GDJ71" s="497"/>
      <c r="GDK71" s="497"/>
      <c r="GDL71" s="497"/>
      <c r="GDM71" s="497"/>
      <c r="GDN71" s="497"/>
      <c r="GDO71" s="497"/>
      <c r="GDP71" s="497"/>
      <c r="GDQ71" s="497"/>
      <c r="GDR71" s="497"/>
      <c r="GDS71" s="497"/>
      <c r="GDT71" s="497"/>
      <c r="GDU71" s="497"/>
      <c r="GDV71" s="497"/>
      <c r="GDW71" s="497"/>
      <c r="GDX71" s="497"/>
      <c r="GDY71" s="497"/>
      <c r="GDZ71" s="497"/>
      <c r="GEA71" s="497"/>
      <c r="GEB71" s="497"/>
      <c r="GEC71" s="497"/>
      <c r="GED71" s="497"/>
      <c r="GEE71" s="497"/>
      <c r="GEF71" s="497"/>
      <c r="GEG71" s="497"/>
      <c r="GEH71" s="497"/>
      <c r="GEI71" s="497"/>
      <c r="GEJ71" s="497"/>
      <c r="GEK71" s="497"/>
      <c r="GEL71" s="497"/>
      <c r="GEM71" s="497"/>
      <c r="GEN71" s="497"/>
      <c r="GEO71" s="497"/>
      <c r="GEP71" s="497"/>
      <c r="GEQ71" s="497"/>
      <c r="GER71" s="497"/>
      <c r="GES71" s="497"/>
      <c r="GET71" s="497"/>
      <c r="GEU71" s="497"/>
      <c r="GEV71" s="497"/>
      <c r="GEW71" s="497"/>
      <c r="GEX71" s="497"/>
      <c r="GEY71" s="497"/>
      <c r="GEZ71" s="497"/>
      <c r="GFA71" s="497"/>
      <c r="GFB71" s="497"/>
      <c r="GFC71" s="497"/>
      <c r="GFD71" s="497"/>
      <c r="GFE71" s="497"/>
      <c r="GFF71" s="497"/>
      <c r="GFG71" s="497"/>
      <c r="GFH71" s="497"/>
      <c r="GFI71" s="497"/>
      <c r="GFJ71" s="497"/>
      <c r="GFK71" s="497"/>
      <c r="GFL71" s="497"/>
      <c r="GFM71" s="497"/>
      <c r="GFN71" s="497"/>
      <c r="GFO71" s="497"/>
      <c r="GFP71" s="497"/>
      <c r="GFQ71" s="497"/>
      <c r="GFR71" s="497"/>
      <c r="GFS71" s="497"/>
      <c r="GFT71" s="497"/>
      <c r="GFU71" s="497"/>
      <c r="GFV71" s="497"/>
      <c r="GFW71" s="497"/>
      <c r="GFX71" s="497"/>
      <c r="GFY71" s="497"/>
      <c r="GFZ71" s="497"/>
      <c r="GGA71" s="497"/>
      <c r="GGB71" s="497"/>
      <c r="GGC71" s="497"/>
      <c r="GGD71" s="497"/>
      <c r="GGE71" s="497"/>
      <c r="GGF71" s="497"/>
      <c r="GGG71" s="497"/>
      <c r="GGH71" s="497"/>
      <c r="GGI71" s="497"/>
      <c r="GGJ71" s="497"/>
      <c r="GGK71" s="497"/>
      <c r="GGL71" s="497"/>
      <c r="GGM71" s="497"/>
      <c r="GGN71" s="497"/>
      <c r="GGO71" s="497"/>
      <c r="GGP71" s="497"/>
      <c r="GGQ71" s="497"/>
      <c r="GGR71" s="497"/>
      <c r="GGS71" s="497"/>
      <c r="GGT71" s="497"/>
      <c r="GGU71" s="497"/>
      <c r="GGV71" s="497"/>
      <c r="GGW71" s="497"/>
      <c r="GGX71" s="497"/>
      <c r="GGY71" s="497"/>
      <c r="GGZ71" s="497"/>
      <c r="GHA71" s="497"/>
      <c r="GHB71" s="497"/>
      <c r="GHC71" s="497"/>
      <c r="GHD71" s="497"/>
      <c r="GHE71" s="497"/>
      <c r="GHF71" s="497"/>
      <c r="GHG71" s="497"/>
      <c r="GHH71" s="497"/>
      <c r="GHI71" s="497"/>
      <c r="GHJ71" s="497"/>
      <c r="GHK71" s="497"/>
      <c r="GHL71" s="497"/>
      <c r="GHM71" s="497"/>
      <c r="GHN71" s="497"/>
      <c r="GHO71" s="497"/>
      <c r="GHP71" s="497"/>
      <c r="GHQ71" s="497"/>
      <c r="GHR71" s="497"/>
      <c r="GHS71" s="497"/>
      <c r="GHT71" s="497"/>
      <c r="GHU71" s="497"/>
      <c r="GHV71" s="497"/>
      <c r="GHW71" s="497"/>
      <c r="GHX71" s="497"/>
      <c r="GHY71" s="497"/>
      <c r="GHZ71" s="497"/>
      <c r="GIA71" s="497"/>
      <c r="GIB71" s="497"/>
      <c r="GIC71" s="497"/>
      <c r="GID71" s="497"/>
      <c r="GIE71" s="497"/>
      <c r="GIF71" s="497"/>
      <c r="GIG71" s="497"/>
      <c r="GIH71" s="497"/>
      <c r="GII71" s="497"/>
      <c r="GIJ71" s="497"/>
      <c r="GIK71" s="497"/>
      <c r="GIL71" s="497"/>
      <c r="GIM71" s="497"/>
      <c r="GIN71" s="497"/>
      <c r="GIO71" s="497"/>
      <c r="GIP71" s="497"/>
      <c r="GIQ71" s="497"/>
      <c r="GIR71" s="497"/>
      <c r="GIS71" s="497"/>
      <c r="GIT71" s="497"/>
      <c r="GIU71" s="497"/>
      <c r="GIV71" s="497"/>
      <c r="GIW71" s="497"/>
      <c r="GIX71" s="497"/>
      <c r="GIY71" s="497"/>
      <c r="GIZ71" s="497"/>
      <c r="GJA71" s="497"/>
      <c r="GJB71" s="497"/>
      <c r="GJC71" s="497"/>
      <c r="GJD71" s="497"/>
      <c r="GJE71" s="497"/>
      <c r="GJF71" s="497"/>
      <c r="GJG71" s="497"/>
      <c r="GJH71" s="497"/>
      <c r="GJI71" s="497"/>
      <c r="GJJ71" s="497"/>
      <c r="GJK71" s="497"/>
      <c r="GJL71" s="497"/>
      <c r="GJM71" s="497"/>
      <c r="GJN71" s="497"/>
      <c r="GJO71" s="497"/>
      <c r="GJP71" s="497"/>
      <c r="GJQ71" s="497"/>
      <c r="GJR71" s="497"/>
      <c r="GJS71" s="497"/>
      <c r="GJT71" s="497"/>
      <c r="GJU71" s="497"/>
      <c r="GJV71" s="497"/>
      <c r="GJW71" s="497"/>
      <c r="GJX71" s="497"/>
      <c r="GJY71" s="497"/>
      <c r="GJZ71" s="497"/>
      <c r="GKA71" s="497"/>
      <c r="GKB71" s="497"/>
      <c r="GKC71" s="497"/>
      <c r="GKD71" s="497"/>
      <c r="GKE71" s="497"/>
      <c r="GKF71" s="497"/>
      <c r="GKG71" s="497"/>
      <c r="GKH71" s="497"/>
      <c r="GKI71" s="497"/>
      <c r="GKJ71" s="497"/>
      <c r="GKK71" s="497"/>
      <c r="GKL71" s="497"/>
      <c r="GKM71" s="497"/>
      <c r="GKN71" s="497"/>
      <c r="GKO71" s="497"/>
      <c r="GKP71" s="497"/>
      <c r="GKQ71" s="497"/>
      <c r="GKR71" s="497"/>
      <c r="GKS71" s="497"/>
      <c r="GKT71" s="497"/>
      <c r="GKU71" s="497"/>
      <c r="GKV71" s="497"/>
      <c r="GKW71" s="497"/>
      <c r="GKX71" s="497"/>
      <c r="GKY71" s="497"/>
      <c r="GKZ71" s="497"/>
      <c r="GLA71" s="497"/>
      <c r="GLB71" s="497"/>
      <c r="GLC71" s="497"/>
      <c r="GLD71" s="497"/>
      <c r="GLE71" s="497"/>
      <c r="GLF71" s="497"/>
      <c r="GLG71" s="497"/>
      <c r="GLH71" s="497"/>
      <c r="GLI71" s="497"/>
      <c r="GLJ71" s="497"/>
      <c r="GLK71" s="497"/>
      <c r="GLL71" s="497"/>
      <c r="GLM71" s="497"/>
      <c r="GLN71" s="497"/>
      <c r="GLO71" s="497"/>
      <c r="GLP71" s="497"/>
      <c r="GLQ71" s="497"/>
      <c r="GLR71" s="497"/>
      <c r="GLS71" s="497"/>
      <c r="GLT71" s="497"/>
      <c r="GLU71" s="497"/>
      <c r="GLV71" s="497"/>
      <c r="GLW71" s="497"/>
      <c r="GLX71" s="497"/>
      <c r="GLY71" s="497"/>
      <c r="GLZ71" s="497"/>
      <c r="GMA71" s="497"/>
      <c r="GMB71" s="497"/>
      <c r="GMC71" s="497"/>
      <c r="GMD71" s="497"/>
      <c r="GME71" s="497"/>
      <c r="GMF71" s="497"/>
      <c r="GMG71" s="497"/>
      <c r="GMH71" s="497"/>
      <c r="GMI71" s="497"/>
      <c r="GMJ71" s="497"/>
      <c r="GMK71" s="497"/>
      <c r="GML71" s="497"/>
      <c r="GMM71" s="497"/>
      <c r="GMN71" s="497"/>
      <c r="GMO71" s="497"/>
      <c r="GMP71" s="497"/>
      <c r="GMQ71" s="497"/>
      <c r="GMR71" s="497"/>
      <c r="GMS71" s="497"/>
      <c r="GMT71" s="497"/>
      <c r="GMU71" s="497"/>
      <c r="GMV71" s="497"/>
      <c r="GMW71" s="497"/>
      <c r="GMX71" s="497"/>
      <c r="GMY71" s="497"/>
      <c r="GMZ71" s="497"/>
      <c r="GNA71" s="497"/>
      <c r="GNB71" s="497"/>
      <c r="GNC71" s="497"/>
      <c r="GND71" s="497"/>
      <c r="GNE71" s="497"/>
      <c r="GNF71" s="497"/>
      <c r="GNG71" s="497"/>
      <c r="GNH71" s="497"/>
      <c r="GNI71" s="497"/>
      <c r="GNJ71" s="497"/>
      <c r="GNK71" s="497"/>
      <c r="GNL71" s="497"/>
      <c r="GNM71" s="497"/>
      <c r="GNN71" s="497"/>
      <c r="GNO71" s="497"/>
      <c r="GNP71" s="497"/>
      <c r="GNQ71" s="497"/>
      <c r="GNR71" s="497"/>
      <c r="GNS71" s="497"/>
      <c r="GNT71" s="497"/>
      <c r="GNU71" s="497"/>
      <c r="GNV71" s="497"/>
      <c r="GNW71" s="497"/>
      <c r="GNX71" s="497"/>
      <c r="GNY71" s="497"/>
      <c r="GNZ71" s="497"/>
      <c r="GOA71" s="497"/>
      <c r="GOB71" s="497"/>
      <c r="GOC71" s="497"/>
      <c r="GOD71" s="497"/>
      <c r="GOE71" s="497"/>
      <c r="GOF71" s="497"/>
      <c r="GOG71" s="497"/>
      <c r="GOH71" s="497"/>
      <c r="GOI71" s="497"/>
      <c r="GOJ71" s="497"/>
      <c r="GOK71" s="497"/>
      <c r="GOL71" s="497"/>
      <c r="GOM71" s="497"/>
      <c r="GON71" s="497"/>
      <c r="GOO71" s="497"/>
      <c r="GOP71" s="497"/>
      <c r="GOQ71" s="497"/>
      <c r="GOR71" s="497"/>
      <c r="GOS71" s="497"/>
      <c r="GOT71" s="497"/>
      <c r="GOU71" s="497"/>
      <c r="GOV71" s="497"/>
      <c r="GOW71" s="497"/>
      <c r="GOX71" s="497"/>
      <c r="GOY71" s="497"/>
      <c r="GOZ71" s="497"/>
      <c r="GPA71" s="497"/>
      <c r="GPB71" s="497"/>
      <c r="GPC71" s="497"/>
      <c r="GPD71" s="497"/>
      <c r="GPE71" s="497"/>
      <c r="GPF71" s="497"/>
      <c r="GPG71" s="497"/>
      <c r="GPH71" s="497"/>
      <c r="GPI71" s="497"/>
      <c r="GPJ71" s="497"/>
      <c r="GPK71" s="497"/>
      <c r="GPL71" s="497"/>
      <c r="GPM71" s="497"/>
      <c r="GPN71" s="497"/>
      <c r="GPO71" s="497"/>
      <c r="GPP71" s="497"/>
      <c r="GPQ71" s="497"/>
      <c r="GPR71" s="497"/>
      <c r="GPS71" s="497"/>
      <c r="GPT71" s="497"/>
      <c r="GPU71" s="497"/>
      <c r="GPV71" s="497"/>
      <c r="GPW71" s="497"/>
      <c r="GPX71" s="497"/>
      <c r="GPY71" s="497"/>
      <c r="GPZ71" s="497"/>
      <c r="GQA71" s="497"/>
      <c r="GQB71" s="497"/>
      <c r="GQC71" s="497"/>
      <c r="GQD71" s="497"/>
      <c r="GQE71" s="497"/>
      <c r="GQF71" s="497"/>
      <c r="GQG71" s="497"/>
      <c r="GQH71" s="497"/>
      <c r="GQI71" s="497"/>
      <c r="GQJ71" s="497"/>
      <c r="GQK71" s="497"/>
      <c r="GQL71" s="497"/>
      <c r="GQM71" s="497"/>
      <c r="GQN71" s="497"/>
      <c r="GQO71" s="497"/>
      <c r="GQP71" s="497"/>
      <c r="GQQ71" s="497"/>
      <c r="GQR71" s="497"/>
      <c r="GQS71" s="497"/>
      <c r="GQT71" s="497"/>
      <c r="GQU71" s="497"/>
      <c r="GQV71" s="497"/>
      <c r="GQW71" s="497"/>
      <c r="GQX71" s="497"/>
      <c r="GQY71" s="497"/>
      <c r="GQZ71" s="497"/>
      <c r="GRA71" s="497"/>
      <c r="GRB71" s="497"/>
      <c r="GRC71" s="497"/>
      <c r="GRD71" s="497"/>
      <c r="GRE71" s="497"/>
      <c r="GRF71" s="497"/>
      <c r="GRG71" s="497"/>
      <c r="GRH71" s="497"/>
      <c r="GRI71" s="497"/>
      <c r="GRJ71" s="497"/>
      <c r="GRK71" s="497"/>
      <c r="GRL71" s="497"/>
      <c r="GRM71" s="497"/>
      <c r="GRN71" s="497"/>
      <c r="GRO71" s="497"/>
      <c r="GRP71" s="497"/>
      <c r="GRQ71" s="497"/>
      <c r="GRR71" s="497"/>
      <c r="GRS71" s="497"/>
      <c r="GRT71" s="497"/>
      <c r="GRU71" s="497"/>
      <c r="GRV71" s="497"/>
      <c r="GRW71" s="497"/>
      <c r="GRX71" s="497"/>
      <c r="GRY71" s="497"/>
      <c r="GRZ71" s="497"/>
      <c r="GSA71" s="497"/>
      <c r="GSB71" s="497"/>
      <c r="GSC71" s="497"/>
      <c r="GSD71" s="497"/>
      <c r="GSE71" s="497"/>
      <c r="GSF71" s="497"/>
      <c r="GSG71" s="497"/>
      <c r="GSH71" s="497"/>
      <c r="GSI71" s="497"/>
      <c r="GSJ71" s="497"/>
      <c r="GSK71" s="497"/>
      <c r="GSL71" s="497"/>
      <c r="GSM71" s="497"/>
      <c r="GSN71" s="497"/>
      <c r="GSO71" s="497"/>
      <c r="GSP71" s="497"/>
      <c r="GSQ71" s="497"/>
      <c r="GSR71" s="497"/>
      <c r="GSS71" s="497"/>
      <c r="GST71" s="497"/>
      <c r="GSU71" s="497"/>
      <c r="GSV71" s="497"/>
      <c r="GSW71" s="497"/>
      <c r="GSX71" s="497"/>
      <c r="GSY71" s="497"/>
      <c r="GSZ71" s="497"/>
      <c r="GTA71" s="497"/>
      <c r="GTB71" s="497"/>
      <c r="GTC71" s="497"/>
      <c r="GTD71" s="497"/>
      <c r="GTE71" s="497"/>
      <c r="GTF71" s="497"/>
      <c r="GTG71" s="497"/>
      <c r="GTH71" s="497"/>
      <c r="GTI71" s="497"/>
      <c r="GTJ71" s="497"/>
      <c r="GTK71" s="497"/>
      <c r="GTL71" s="497"/>
      <c r="GTM71" s="497"/>
      <c r="GTN71" s="497"/>
      <c r="GTO71" s="497"/>
      <c r="GTP71" s="497"/>
      <c r="GTQ71" s="497"/>
      <c r="GTR71" s="497"/>
      <c r="GTS71" s="497"/>
      <c r="GTT71" s="497"/>
      <c r="GTU71" s="497"/>
      <c r="GTV71" s="497"/>
      <c r="GTW71" s="497"/>
      <c r="GTX71" s="497"/>
      <c r="GTY71" s="497"/>
      <c r="GTZ71" s="497"/>
      <c r="GUA71" s="497"/>
      <c r="GUB71" s="497"/>
      <c r="GUC71" s="497"/>
      <c r="GUD71" s="497"/>
      <c r="GUE71" s="497"/>
      <c r="GUF71" s="497"/>
      <c r="GUG71" s="497"/>
      <c r="GUH71" s="497"/>
      <c r="GUI71" s="497"/>
      <c r="GUJ71" s="497"/>
      <c r="GUK71" s="497"/>
      <c r="GUL71" s="497"/>
      <c r="GUM71" s="497"/>
      <c r="GUN71" s="497"/>
      <c r="GUO71" s="497"/>
      <c r="GUP71" s="497"/>
      <c r="GUQ71" s="497"/>
      <c r="GUR71" s="497"/>
      <c r="GUS71" s="497"/>
      <c r="GUT71" s="497"/>
      <c r="GUU71" s="497"/>
      <c r="GUV71" s="497"/>
      <c r="GUW71" s="497"/>
      <c r="GUX71" s="497"/>
      <c r="GUY71" s="497"/>
      <c r="GUZ71" s="497"/>
      <c r="GVA71" s="497"/>
      <c r="GVB71" s="497"/>
      <c r="GVC71" s="497"/>
      <c r="GVD71" s="497"/>
      <c r="GVE71" s="497"/>
      <c r="GVF71" s="497"/>
      <c r="GVG71" s="497"/>
      <c r="GVH71" s="497"/>
      <c r="GVI71" s="497"/>
      <c r="GVJ71" s="497"/>
      <c r="GVK71" s="497"/>
      <c r="GVL71" s="497"/>
      <c r="GVM71" s="497"/>
      <c r="GVN71" s="497"/>
      <c r="GVO71" s="497"/>
      <c r="GVP71" s="497"/>
      <c r="GVQ71" s="497"/>
      <c r="GVR71" s="497"/>
      <c r="GVS71" s="497"/>
      <c r="GVT71" s="497"/>
      <c r="GVU71" s="497"/>
      <c r="GVV71" s="497"/>
      <c r="GVW71" s="497"/>
      <c r="GVX71" s="497"/>
      <c r="GVY71" s="497"/>
      <c r="GVZ71" s="497"/>
      <c r="GWA71" s="497"/>
      <c r="GWB71" s="497"/>
      <c r="GWC71" s="497"/>
      <c r="GWD71" s="497"/>
      <c r="GWE71" s="497"/>
      <c r="GWF71" s="497"/>
      <c r="GWG71" s="497"/>
      <c r="GWH71" s="497"/>
      <c r="GWI71" s="497"/>
      <c r="GWJ71" s="497"/>
      <c r="GWK71" s="497"/>
      <c r="GWL71" s="497"/>
      <c r="GWM71" s="497"/>
      <c r="GWN71" s="497"/>
      <c r="GWO71" s="497"/>
      <c r="GWP71" s="497"/>
      <c r="GWQ71" s="497"/>
      <c r="GWR71" s="497"/>
      <c r="GWS71" s="497"/>
      <c r="GWT71" s="497"/>
      <c r="GWU71" s="497"/>
      <c r="GWV71" s="497"/>
      <c r="GWW71" s="497"/>
      <c r="GWX71" s="497"/>
      <c r="GWY71" s="497"/>
      <c r="GWZ71" s="497"/>
      <c r="GXA71" s="497"/>
      <c r="GXB71" s="497"/>
      <c r="GXC71" s="497"/>
      <c r="GXD71" s="497"/>
      <c r="GXE71" s="497"/>
      <c r="GXF71" s="497"/>
      <c r="GXG71" s="497"/>
      <c r="GXH71" s="497"/>
      <c r="GXI71" s="497"/>
      <c r="GXJ71" s="497"/>
      <c r="GXK71" s="497"/>
      <c r="GXL71" s="497"/>
      <c r="GXM71" s="497"/>
      <c r="GXN71" s="497"/>
      <c r="GXO71" s="497"/>
      <c r="GXP71" s="497"/>
      <c r="GXQ71" s="497"/>
      <c r="GXR71" s="497"/>
      <c r="GXS71" s="497"/>
      <c r="GXT71" s="497"/>
      <c r="GXU71" s="497"/>
      <c r="GXV71" s="497"/>
      <c r="GXW71" s="497"/>
      <c r="GXX71" s="497"/>
      <c r="GXY71" s="497"/>
      <c r="GXZ71" s="497"/>
      <c r="GYA71" s="497"/>
      <c r="GYB71" s="497"/>
      <c r="GYC71" s="497"/>
      <c r="GYD71" s="497"/>
      <c r="GYE71" s="497"/>
      <c r="GYF71" s="497"/>
      <c r="GYG71" s="497"/>
      <c r="GYH71" s="497"/>
      <c r="GYI71" s="497"/>
      <c r="GYJ71" s="497"/>
      <c r="GYK71" s="497"/>
      <c r="GYL71" s="497"/>
      <c r="GYM71" s="497"/>
      <c r="GYN71" s="497"/>
      <c r="GYO71" s="497"/>
      <c r="GYP71" s="497"/>
      <c r="GYQ71" s="497"/>
      <c r="GYR71" s="497"/>
      <c r="GYS71" s="497"/>
      <c r="GYT71" s="497"/>
      <c r="GYU71" s="497"/>
      <c r="GYV71" s="497"/>
      <c r="GYW71" s="497"/>
      <c r="GYX71" s="497"/>
      <c r="GYY71" s="497"/>
      <c r="GYZ71" s="497"/>
      <c r="GZA71" s="497"/>
      <c r="GZB71" s="497"/>
      <c r="GZC71" s="497"/>
      <c r="GZD71" s="497"/>
      <c r="GZE71" s="497"/>
      <c r="GZF71" s="497"/>
      <c r="GZG71" s="497"/>
      <c r="GZH71" s="497"/>
      <c r="GZI71" s="497"/>
      <c r="GZJ71" s="497"/>
      <c r="GZK71" s="497"/>
      <c r="GZL71" s="497"/>
      <c r="GZM71" s="497"/>
      <c r="GZN71" s="497"/>
      <c r="GZO71" s="497"/>
      <c r="GZP71" s="497"/>
      <c r="GZQ71" s="497"/>
      <c r="GZR71" s="497"/>
      <c r="GZS71" s="497"/>
      <c r="GZT71" s="497"/>
      <c r="GZU71" s="497"/>
      <c r="GZV71" s="497"/>
      <c r="GZW71" s="497"/>
      <c r="GZX71" s="497"/>
      <c r="GZY71" s="497"/>
      <c r="GZZ71" s="497"/>
      <c r="HAA71" s="497"/>
      <c r="HAB71" s="497"/>
      <c r="HAC71" s="497"/>
      <c r="HAD71" s="497"/>
      <c r="HAE71" s="497"/>
      <c r="HAF71" s="497"/>
      <c r="HAG71" s="497"/>
      <c r="HAH71" s="497"/>
      <c r="HAI71" s="497"/>
      <c r="HAJ71" s="497"/>
      <c r="HAK71" s="497"/>
      <c r="HAL71" s="497"/>
      <c r="HAM71" s="497"/>
      <c r="HAN71" s="497"/>
      <c r="HAO71" s="497"/>
      <c r="HAP71" s="497"/>
      <c r="HAQ71" s="497"/>
      <c r="HAR71" s="497"/>
      <c r="HAS71" s="497"/>
      <c r="HAT71" s="497"/>
      <c r="HAU71" s="497"/>
      <c r="HAV71" s="497"/>
      <c r="HAW71" s="497"/>
      <c r="HAX71" s="497"/>
      <c r="HAY71" s="497"/>
      <c r="HAZ71" s="497"/>
      <c r="HBA71" s="497"/>
      <c r="HBB71" s="497"/>
      <c r="HBC71" s="497"/>
      <c r="HBD71" s="497"/>
      <c r="HBE71" s="497"/>
      <c r="HBF71" s="497"/>
      <c r="HBG71" s="497"/>
      <c r="HBH71" s="497"/>
      <c r="HBI71" s="497"/>
      <c r="HBJ71" s="497"/>
      <c r="HBK71" s="497"/>
      <c r="HBL71" s="497"/>
      <c r="HBM71" s="497"/>
      <c r="HBN71" s="497"/>
      <c r="HBO71" s="497"/>
      <c r="HBP71" s="497"/>
      <c r="HBQ71" s="497"/>
      <c r="HBR71" s="497"/>
      <c r="HBS71" s="497"/>
      <c r="HBT71" s="497"/>
      <c r="HBU71" s="497"/>
      <c r="HBV71" s="497"/>
      <c r="HBW71" s="497"/>
      <c r="HBX71" s="497"/>
      <c r="HBY71" s="497"/>
      <c r="HBZ71" s="497"/>
      <c r="HCA71" s="497"/>
      <c r="HCB71" s="497"/>
      <c r="HCC71" s="497"/>
      <c r="HCD71" s="497"/>
      <c r="HCE71" s="497"/>
      <c r="HCF71" s="497"/>
      <c r="HCG71" s="497"/>
      <c r="HCH71" s="497"/>
      <c r="HCI71" s="497"/>
      <c r="HCJ71" s="497"/>
      <c r="HCK71" s="497"/>
      <c r="HCL71" s="497"/>
      <c r="HCM71" s="497"/>
      <c r="HCN71" s="497"/>
      <c r="HCO71" s="497"/>
      <c r="HCP71" s="497"/>
      <c r="HCQ71" s="497"/>
      <c r="HCR71" s="497"/>
      <c r="HCS71" s="497"/>
      <c r="HCT71" s="497"/>
      <c r="HCU71" s="497"/>
      <c r="HCV71" s="497"/>
      <c r="HCW71" s="497"/>
      <c r="HCX71" s="497"/>
      <c r="HCY71" s="497"/>
      <c r="HCZ71" s="497"/>
      <c r="HDA71" s="497"/>
      <c r="HDB71" s="497"/>
      <c r="HDC71" s="497"/>
      <c r="HDD71" s="497"/>
      <c r="HDE71" s="497"/>
      <c r="HDF71" s="497"/>
      <c r="HDG71" s="497"/>
      <c r="HDH71" s="497"/>
      <c r="HDI71" s="497"/>
      <c r="HDJ71" s="497"/>
      <c r="HDK71" s="497"/>
      <c r="HDL71" s="497"/>
      <c r="HDM71" s="497"/>
      <c r="HDN71" s="497"/>
      <c r="HDO71" s="497"/>
      <c r="HDP71" s="497"/>
      <c r="HDQ71" s="497"/>
      <c r="HDR71" s="497"/>
      <c r="HDS71" s="497"/>
      <c r="HDT71" s="497"/>
      <c r="HDU71" s="497"/>
      <c r="HDV71" s="497"/>
      <c r="HDW71" s="497"/>
      <c r="HDX71" s="497"/>
      <c r="HDY71" s="497"/>
      <c r="HDZ71" s="497"/>
      <c r="HEA71" s="497"/>
      <c r="HEB71" s="497"/>
      <c r="HEC71" s="497"/>
      <c r="HED71" s="497"/>
      <c r="HEE71" s="497"/>
      <c r="HEF71" s="497"/>
      <c r="HEG71" s="497"/>
      <c r="HEH71" s="497"/>
      <c r="HEI71" s="497"/>
      <c r="HEJ71" s="497"/>
      <c r="HEK71" s="497"/>
      <c r="HEL71" s="497"/>
      <c r="HEM71" s="497"/>
      <c r="HEN71" s="497"/>
      <c r="HEO71" s="497"/>
      <c r="HEP71" s="497"/>
      <c r="HEQ71" s="497"/>
      <c r="HER71" s="497"/>
      <c r="HES71" s="497"/>
      <c r="HET71" s="497"/>
      <c r="HEU71" s="497"/>
      <c r="HEV71" s="497"/>
      <c r="HEW71" s="497"/>
      <c r="HEX71" s="497"/>
      <c r="HEY71" s="497"/>
      <c r="HEZ71" s="497"/>
      <c r="HFA71" s="497"/>
      <c r="HFB71" s="497"/>
      <c r="HFC71" s="497"/>
      <c r="HFD71" s="497"/>
      <c r="HFE71" s="497"/>
      <c r="HFF71" s="497"/>
      <c r="HFG71" s="497"/>
      <c r="HFH71" s="497"/>
      <c r="HFI71" s="497"/>
      <c r="HFJ71" s="497"/>
      <c r="HFK71" s="497"/>
      <c r="HFL71" s="497"/>
      <c r="HFM71" s="497"/>
      <c r="HFN71" s="497"/>
      <c r="HFO71" s="497"/>
      <c r="HFP71" s="497"/>
      <c r="HFQ71" s="497"/>
      <c r="HFR71" s="497"/>
      <c r="HFS71" s="497"/>
      <c r="HFT71" s="497"/>
      <c r="HFU71" s="497"/>
      <c r="HFV71" s="497"/>
      <c r="HFW71" s="497"/>
      <c r="HFX71" s="497"/>
      <c r="HFY71" s="497"/>
      <c r="HFZ71" s="497"/>
      <c r="HGA71" s="497"/>
      <c r="HGB71" s="497"/>
      <c r="HGC71" s="497"/>
      <c r="HGD71" s="497"/>
      <c r="HGE71" s="497"/>
      <c r="HGF71" s="497"/>
      <c r="HGG71" s="497"/>
      <c r="HGH71" s="497"/>
      <c r="HGI71" s="497"/>
      <c r="HGJ71" s="497"/>
      <c r="HGK71" s="497"/>
      <c r="HGL71" s="497"/>
      <c r="HGM71" s="497"/>
      <c r="HGN71" s="497"/>
      <c r="HGO71" s="497"/>
      <c r="HGP71" s="497"/>
      <c r="HGQ71" s="497"/>
      <c r="HGR71" s="497"/>
      <c r="HGS71" s="497"/>
      <c r="HGT71" s="497"/>
      <c r="HGU71" s="497"/>
      <c r="HGV71" s="497"/>
      <c r="HGW71" s="497"/>
      <c r="HGX71" s="497"/>
      <c r="HGY71" s="497"/>
      <c r="HGZ71" s="497"/>
      <c r="HHA71" s="497"/>
      <c r="HHB71" s="497"/>
      <c r="HHC71" s="497"/>
      <c r="HHD71" s="497"/>
      <c r="HHE71" s="497"/>
      <c r="HHF71" s="497"/>
      <c r="HHG71" s="497"/>
      <c r="HHH71" s="497"/>
      <c r="HHI71" s="497"/>
      <c r="HHJ71" s="497"/>
      <c r="HHK71" s="497"/>
      <c r="HHL71" s="497"/>
      <c r="HHM71" s="497"/>
      <c r="HHN71" s="497"/>
      <c r="HHO71" s="497"/>
      <c r="HHP71" s="497"/>
      <c r="HHQ71" s="497"/>
      <c r="HHR71" s="497"/>
      <c r="HHS71" s="497"/>
      <c r="HHT71" s="497"/>
      <c r="HHU71" s="497"/>
      <c r="HHV71" s="497"/>
      <c r="HHW71" s="497"/>
      <c r="HHX71" s="497"/>
      <c r="HHY71" s="497"/>
      <c r="HHZ71" s="497"/>
      <c r="HIA71" s="497"/>
      <c r="HIB71" s="497"/>
      <c r="HIC71" s="497"/>
      <c r="HID71" s="497"/>
      <c r="HIE71" s="497"/>
      <c r="HIF71" s="497"/>
      <c r="HIG71" s="497"/>
      <c r="HIH71" s="497"/>
      <c r="HII71" s="497"/>
      <c r="HIJ71" s="497"/>
      <c r="HIK71" s="497"/>
      <c r="HIL71" s="497"/>
      <c r="HIM71" s="497"/>
      <c r="HIN71" s="497"/>
      <c r="HIO71" s="497"/>
      <c r="HIP71" s="497"/>
      <c r="HIQ71" s="497"/>
      <c r="HIR71" s="497"/>
      <c r="HIS71" s="497"/>
      <c r="HIT71" s="497"/>
      <c r="HIU71" s="497"/>
      <c r="HIV71" s="497"/>
      <c r="HIW71" s="497"/>
      <c r="HIX71" s="497"/>
      <c r="HIY71" s="497"/>
      <c r="HIZ71" s="497"/>
      <c r="HJA71" s="497"/>
      <c r="HJB71" s="497"/>
      <c r="HJC71" s="497"/>
      <c r="HJD71" s="497"/>
      <c r="HJE71" s="497"/>
      <c r="HJF71" s="497"/>
      <c r="HJG71" s="497"/>
      <c r="HJH71" s="497"/>
      <c r="HJI71" s="497"/>
      <c r="HJJ71" s="497"/>
      <c r="HJK71" s="497"/>
      <c r="HJL71" s="497"/>
      <c r="HJM71" s="497"/>
      <c r="HJN71" s="497"/>
      <c r="HJO71" s="497"/>
      <c r="HJP71" s="497"/>
      <c r="HJQ71" s="497"/>
      <c r="HJR71" s="497"/>
      <c r="HJS71" s="497"/>
      <c r="HJT71" s="497"/>
      <c r="HJU71" s="497"/>
      <c r="HJV71" s="497"/>
      <c r="HJW71" s="497"/>
      <c r="HJX71" s="497"/>
      <c r="HJY71" s="497"/>
      <c r="HJZ71" s="497"/>
      <c r="HKA71" s="497"/>
      <c r="HKB71" s="497"/>
      <c r="HKC71" s="497"/>
      <c r="HKD71" s="497"/>
      <c r="HKE71" s="497"/>
      <c r="HKF71" s="497"/>
      <c r="HKG71" s="497"/>
      <c r="HKH71" s="497"/>
      <c r="HKI71" s="497"/>
      <c r="HKJ71" s="497"/>
      <c r="HKK71" s="497"/>
      <c r="HKL71" s="497"/>
      <c r="HKM71" s="497"/>
      <c r="HKN71" s="497"/>
      <c r="HKO71" s="497"/>
      <c r="HKP71" s="497"/>
      <c r="HKQ71" s="497"/>
      <c r="HKR71" s="497"/>
      <c r="HKS71" s="497"/>
      <c r="HKT71" s="497"/>
      <c r="HKU71" s="497"/>
      <c r="HKV71" s="497"/>
      <c r="HKW71" s="497"/>
      <c r="HKX71" s="497"/>
      <c r="HKY71" s="497"/>
      <c r="HKZ71" s="497"/>
      <c r="HLA71" s="497"/>
      <c r="HLB71" s="497"/>
      <c r="HLC71" s="497"/>
      <c r="HLD71" s="497"/>
      <c r="HLE71" s="497"/>
      <c r="HLF71" s="497"/>
      <c r="HLG71" s="497"/>
      <c r="HLH71" s="497"/>
      <c r="HLI71" s="497"/>
      <c r="HLJ71" s="497"/>
      <c r="HLK71" s="497"/>
      <c r="HLL71" s="497"/>
      <c r="HLM71" s="497"/>
      <c r="HLN71" s="497"/>
      <c r="HLO71" s="497"/>
      <c r="HLP71" s="497"/>
      <c r="HLQ71" s="497"/>
      <c r="HLR71" s="497"/>
      <c r="HLS71" s="497"/>
      <c r="HLT71" s="497"/>
      <c r="HLU71" s="497"/>
      <c r="HLV71" s="497"/>
      <c r="HLW71" s="497"/>
      <c r="HLX71" s="497"/>
      <c r="HLY71" s="497"/>
      <c r="HLZ71" s="497"/>
      <c r="HMA71" s="497"/>
      <c r="HMB71" s="497"/>
      <c r="HMC71" s="497"/>
      <c r="HMD71" s="497"/>
      <c r="HME71" s="497"/>
      <c r="HMF71" s="497"/>
      <c r="HMG71" s="497"/>
      <c r="HMH71" s="497"/>
      <c r="HMI71" s="497"/>
      <c r="HMJ71" s="497"/>
      <c r="HMK71" s="497"/>
      <c r="HML71" s="497"/>
      <c r="HMM71" s="497"/>
      <c r="HMN71" s="497"/>
      <c r="HMO71" s="497"/>
      <c r="HMP71" s="497"/>
      <c r="HMQ71" s="497"/>
      <c r="HMR71" s="497"/>
      <c r="HMS71" s="497"/>
      <c r="HMT71" s="497"/>
      <c r="HMU71" s="497"/>
      <c r="HMV71" s="497"/>
      <c r="HMW71" s="497"/>
      <c r="HMX71" s="497"/>
      <c r="HMY71" s="497"/>
      <c r="HMZ71" s="497"/>
      <c r="HNA71" s="497"/>
      <c r="HNB71" s="497"/>
      <c r="HNC71" s="497"/>
      <c r="HND71" s="497"/>
      <c r="HNE71" s="497"/>
      <c r="HNF71" s="497"/>
      <c r="HNG71" s="497"/>
      <c r="HNH71" s="497"/>
      <c r="HNI71" s="497"/>
      <c r="HNJ71" s="497"/>
      <c r="HNK71" s="497"/>
      <c r="HNL71" s="497"/>
      <c r="HNM71" s="497"/>
      <c r="HNN71" s="497"/>
      <c r="HNO71" s="497"/>
      <c r="HNP71" s="497"/>
      <c r="HNQ71" s="497"/>
      <c r="HNR71" s="497"/>
      <c r="HNS71" s="497"/>
      <c r="HNT71" s="497"/>
      <c r="HNU71" s="497"/>
      <c r="HNV71" s="497"/>
      <c r="HNW71" s="497"/>
      <c r="HNX71" s="497"/>
      <c r="HNY71" s="497"/>
      <c r="HNZ71" s="497"/>
      <c r="HOA71" s="497"/>
      <c r="HOB71" s="497"/>
      <c r="HOC71" s="497"/>
      <c r="HOD71" s="497"/>
      <c r="HOE71" s="497"/>
      <c r="HOF71" s="497"/>
      <c r="HOG71" s="497"/>
      <c r="HOH71" s="497"/>
      <c r="HOI71" s="497"/>
      <c r="HOJ71" s="497"/>
      <c r="HOK71" s="497"/>
      <c r="HOL71" s="497"/>
      <c r="HOM71" s="497"/>
      <c r="HON71" s="497"/>
      <c r="HOO71" s="497"/>
      <c r="HOP71" s="497"/>
      <c r="HOQ71" s="497"/>
      <c r="HOR71" s="497"/>
      <c r="HOS71" s="497"/>
      <c r="HOT71" s="497"/>
      <c r="HOU71" s="497"/>
      <c r="HOV71" s="497"/>
      <c r="HOW71" s="497"/>
      <c r="HOX71" s="497"/>
      <c r="HOY71" s="497"/>
      <c r="HOZ71" s="497"/>
      <c r="HPA71" s="497"/>
      <c r="HPB71" s="497"/>
      <c r="HPC71" s="497"/>
      <c r="HPD71" s="497"/>
      <c r="HPE71" s="497"/>
      <c r="HPF71" s="497"/>
      <c r="HPG71" s="497"/>
      <c r="HPH71" s="497"/>
      <c r="HPI71" s="497"/>
      <c r="HPJ71" s="497"/>
      <c r="HPK71" s="497"/>
      <c r="HPL71" s="497"/>
      <c r="HPM71" s="497"/>
      <c r="HPN71" s="497"/>
      <c r="HPO71" s="497"/>
      <c r="HPP71" s="497"/>
      <c r="HPQ71" s="497"/>
      <c r="HPR71" s="497"/>
      <c r="HPS71" s="497"/>
      <c r="HPT71" s="497"/>
      <c r="HPU71" s="497"/>
      <c r="HPV71" s="497"/>
      <c r="HPW71" s="497"/>
      <c r="HPX71" s="497"/>
      <c r="HPY71" s="497"/>
      <c r="HPZ71" s="497"/>
      <c r="HQA71" s="497"/>
      <c r="HQB71" s="497"/>
      <c r="HQC71" s="497"/>
      <c r="HQD71" s="497"/>
      <c r="HQE71" s="497"/>
      <c r="HQF71" s="497"/>
      <c r="HQG71" s="497"/>
      <c r="HQH71" s="497"/>
      <c r="HQI71" s="497"/>
      <c r="HQJ71" s="497"/>
      <c r="HQK71" s="497"/>
      <c r="HQL71" s="497"/>
      <c r="HQM71" s="497"/>
      <c r="HQN71" s="497"/>
      <c r="HQO71" s="497"/>
      <c r="HQP71" s="497"/>
      <c r="HQQ71" s="497"/>
      <c r="HQR71" s="497"/>
      <c r="HQS71" s="497"/>
      <c r="HQT71" s="497"/>
      <c r="HQU71" s="497"/>
      <c r="HQV71" s="497"/>
      <c r="HQW71" s="497"/>
      <c r="HQX71" s="497"/>
      <c r="HQY71" s="497"/>
      <c r="HQZ71" s="497"/>
      <c r="HRA71" s="497"/>
      <c r="HRB71" s="497"/>
      <c r="HRC71" s="497"/>
      <c r="HRD71" s="497"/>
      <c r="HRE71" s="497"/>
      <c r="HRF71" s="497"/>
      <c r="HRG71" s="497"/>
      <c r="HRH71" s="497"/>
      <c r="HRI71" s="497"/>
      <c r="HRJ71" s="497"/>
      <c r="HRK71" s="497"/>
      <c r="HRL71" s="497"/>
      <c r="HRM71" s="497"/>
      <c r="HRN71" s="497"/>
      <c r="HRO71" s="497"/>
      <c r="HRP71" s="497"/>
      <c r="HRQ71" s="497"/>
      <c r="HRR71" s="497"/>
      <c r="HRS71" s="497"/>
      <c r="HRT71" s="497"/>
      <c r="HRU71" s="497"/>
      <c r="HRV71" s="497"/>
      <c r="HRW71" s="497"/>
      <c r="HRX71" s="497"/>
      <c r="HRY71" s="497"/>
      <c r="HRZ71" s="497"/>
      <c r="HSA71" s="497"/>
      <c r="HSB71" s="497"/>
      <c r="HSC71" s="497"/>
      <c r="HSD71" s="497"/>
      <c r="HSE71" s="497"/>
      <c r="HSF71" s="497"/>
      <c r="HSG71" s="497"/>
      <c r="HSH71" s="497"/>
      <c r="HSI71" s="497"/>
      <c r="HSJ71" s="497"/>
      <c r="HSK71" s="497"/>
      <c r="HSL71" s="497"/>
      <c r="HSM71" s="497"/>
      <c r="HSN71" s="497"/>
      <c r="HSO71" s="497"/>
      <c r="HSP71" s="497"/>
      <c r="HSQ71" s="497"/>
      <c r="HSR71" s="497"/>
      <c r="HSS71" s="497"/>
      <c r="HST71" s="497"/>
      <c r="HSU71" s="497"/>
      <c r="HSV71" s="497"/>
      <c r="HSW71" s="497"/>
      <c r="HSX71" s="497"/>
      <c r="HSY71" s="497"/>
      <c r="HSZ71" s="497"/>
      <c r="HTA71" s="497"/>
      <c r="HTB71" s="497"/>
      <c r="HTC71" s="497"/>
      <c r="HTD71" s="497"/>
      <c r="HTE71" s="497"/>
      <c r="HTF71" s="497"/>
      <c r="HTG71" s="497"/>
      <c r="HTH71" s="497"/>
      <c r="HTI71" s="497"/>
      <c r="HTJ71" s="497"/>
      <c r="HTK71" s="497"/>
      <c r="HTL71" s="497"/>
      <c r="HTM71" s="497"/>
      <c r="HTN71" s="497"/>
      <c r="HTO71" s="497"/>
      <c r="HTP71" s="497"/>
      <c r="HTQ71" s="497"/>
      <c r="HTR71" s="497"/>
      <c r="HTS71" s="497"/>
      <c r="HTT71" s="497"/>
      <c r="HTU71" s="497"/>
      <c r="HTV71" s="497"/>
      <c r="HTW71" s="497"/>
      <c r="HTX71" s="497"/>
      <c r="HTY71" s="497"/>
      <c r="HTZ71" s="497"/>
      <c r="HUA71" s="497"/>
      <c r="HUB71" s="497"/>
      <c r="HUC71" s="497"/>
      <c r="HUD71" s="497"/>
      <c r="HUE71" s="497"/>
      <c r="HUF71" s="497"/>
      <c r="HUG71" s="497"/>
      <c r="HUH71" s="497"/>
      <c r="HUI71" s="497"/>
      <c r="HUJ71" s="497"/>
      <c r="HUK71" s="497"/>
      <c r="HUL71" s="497"/>
      <c r="HUM71" s="497"/>
      <c r="HUN71" s="497"/>
      <c r="HUO71" s="497"/>
      <c r="HUP71" s="497"/>
      <c r="HUQ71" s="497"/>
      <c r="HUR71" s="497"/>
      <c r="HUS71" s="497"/>
      <c r="HUT71" s="497"/>
      <c r="HUU71" s="497"/>
      <c r="HUV71" s="497"/>
      <c r="HUW71" s="497"/>
      <c r="HUX71" s="497"/>
      <c r="HUY71" s="497"/>
      <c r="HUZ71" s="497"/>
      <c r="HVA71" s="497"/>
      <c r="HVB71" s="497"/>
      <c r="HVC71" s="497"/>
      <c r="HVD71" s="497"/>
      <c r="HVE71" s="497"/>
      <c r="HVF71" s="497"/>
      <c r="HVG71" s="497"/>
      <c r="HVH71" s="497"/>
      <c r="HVI71" s="497"/>
      <c r="HVJ71" s="497"/>
      <c r="HVK71" s="497"/>
      <c r="HVL71" s="497"/>
      <c r="HVM71" s="497"/>
      <c r="HVN71" s="497"/>
      <c r="HVO71" s="497"/>
      <c r="HVP71" s="497"/>
      <c r="HVQ71" s="497"/>
      <c r="HVR71" s="497"/>
      <c r="HVS71" s="497"/>
      <c r="HVT71" s="497"/>
      <c r="HVU71" s="497"/>
      <c r="HVV71" s="497"/>
      <c r="HVW71" s="497"/>
      <c r="HVX71" s="497"/>
      <c r="HVY71" s="497"/>
      <c r="HVZ71" s="497"/>
      <c r="HWA71" s="497"/>
      <c r="HWB71" s="497"/>
      <c r="HWC71" s="497"/>
      <c r="HWD71" s="497"/>
      <c r="HWE71" s="497"/>
      <c r="HWF71" s="497"/>
      <c r="HWG71" s="497"/>
      <c r="HWH71" s="497"/>
      <c r="HWI71" s="497"/>
      <c r="HWJ71" s="497"/>
      <c r="HWK71" s="497"/>
      <c r="HWL71" s="497"/>
      <c r="HWM71" s="497"/>
      <c r="HWN71" s="497"/>
      <c r="HWO71" s="497"/>
      <c r="HWP71" s="497"/>
      <c r="HWQ71" s="497"/>
      <c r="HWR71" s="497"/>
      <c r="HWS71" s="497"/>
      <c r="HWT71" s="497"/>
      <c r="HWU71" s="497"/>
      <c r="HWV71" s="497"/>
      <c r="HWW71" s="497"/>
      <c r="HWX71" s="497"/>
      <c r="HWY71" s="497"/>
      <c r="HWZ71" s="497"/>
      <c r="HXA71" s="497"/>
      <c r="HXB71" s="497"/>
      <c r="HXC71" s="497"/>
      <c r="HXD71" s="497"/>
      <c r="HXE71" s="497"/>
      <c r="HXF71" s="497"/>
      <c r="HXG71" s="497"/>
      <c r="HXH71" s="497"/>
      <c r="HXI71" s="497"/>
      <c r="HXJ71" s="497"/>
      <c r="HXK71" s="497"/>
      <c r="HXL71" s="497"/>
      <c r="HXM71" s="497"/>
      <c r="HXN71" s="497"/>
      <c r="HXO71" s="497"/>
      <c r="HXP71" s="497"/>
      <c r="HXQ71" s="497"/>
      <c r="HXR71" s="497"/>
      <c r="HXS71" s="497"/>
      <c r="HXT71" s="497"/>
      <c r="HXU71" s="497"/>
      <c r="HXV71" s="497"/>
      <c r="HXW71" s="497"/>
      <c r="HXX71" s="497"/>
      <c r="HXY71" s="497"/>
      <c r="HXZ71" s="497"/>
      <c r="HYA71" s="497"/>
      <c r="HYB71" s="497"/>
      <c r="HYC71" s="497"/>
      <c r="HYD71" s="497"/>
      <c r="HYE71" s="497"/>
      <c r="HYF71" s="497"/>
      <c r="HYG71" s="497"/>
      <c r="HYH71" s="497"/>
      <c r="HYI71" s="497"/>
      <c r="HYJ71" s="497"/>
      <c r="HYK71" s="497"/>
      <c r="HYL71" s="497"/>
      <c r="HYM71" s="497"/>
      <c r="HYN71" s="497"/>
      <c r="HYO71" s="497"/>
      <c r="HYP71" s="497"/>
      <c r="HYQ71" s="497"/>
      <c r="HYR71" s="497"/>
      <c r="HYS71" s="497"/>
      <c r="HYT71" s="497"/>
      <c r="HYU71" s="497"/>
      <c r="HYV71" s="497"/>
      <c r="HYW71" s="497"/>
      <c r="HYX71" s="497"/>
      <c r="HYY71" s="497"/>
      <c r="HYZ71" s="497"/>
      <c r="HZA71" s="497"/>
      <c r="HZB71" s="497"/>
      <c r="HZC71" s="497"/>
      <c r="HZD71" s="497"/>
      <c r="HZE71" s="497"/>
      <c r="HZF71" s="497"/>
      <c r="HZG71" s="497"/>
      <c r="HZH71" s="497"/>
      <c r="HZI71" s="497"/>
      <c r="HZJ71" s="497"/>
      <c r="HZK71" s="497"/>
      <c r="HZL71" s="497"/>
      <c r="HZM71" s="497"/>
      <c r="HZN71" s="497"/>
      <c r="HZO71" s="497"/>
      <c r="HZP71" s="497"/>
      <c r="HZQ71" s="497"/>
      <c r="HZR71" s="497"/>
      <c r="HZS71" s="497"/>
      <c r="HZT71" s="497"/>
      <c r="HZU71" s="497"/>
      <c r="HZV71" s="497"/>
      <c r="HZW71" s="497"/>
      <c r="HZX71" s="497"/>
      <c r="HZY71" s="497"/>
      <c r="HZZ71" s="497"/>
      <c r="IAA71" s="497"/>
      <c r="IAB71" s="497"/>
      <c r="IAC71" s="497"/>
      <c r="IAD71" s="497"/>
      <c r="IAE71" s="497"/>
      <c r="IAF71" s="497"/>
      <c r="IAG71" s="497"/>
      <c r="IAH71" s="497"/>
      <c r="IAI71" s="497"/>
      <c r="IAJ71" s="497"/>
      <c r="IAK71" s="497"/>
      <c r="IAL71" s="497"/>
      <c r="IAM71" s="497"/>
      <c r="IAN71" s="497"/>
      <c r="IAO71" s="497"/>
      <c r="IAP71" s="497"/>
      <c r="IAQ71" s="497"/>
      <c r="IAR71" s="497"/>
      <c r="IAS71" s="497"/>
      <c r="IAT71" s="497"/>
      <c r="IAU71" s="497"/>
      <c r="IAV71" s="497"/>
      <c r="IAW71" s="497"/>
      <c r="IAX71" s="497"/>
      <c r="IAY71" s="497"/>
      <c r="IAZ71" s="497"/>
      <c r="IBA71" s="497"/>
      <c r="IBB71" s="497"/>
      <c r="IBC71" s="497"/>
      <c r="IBD71" s="497"/>
      <c r="IBE71" s="497"/>
      <c r="IBF71" s="497"/>
      <c r="IBG71" s="497"/>
      <c r="IBH71" s="497"/>
      <c r="IBI71" s="497"/>
      <c r="IBJ71" s="497"/>
      <c r="IBK71" s="497"/>
      <c r="IBL71" s="497"/>
      <c r="IBM71" s="497"/>
      <c r="IBN71" s="497"/>
      <c r="IBO71" s="497"/>
      <c r="IBP71" s="497"/>
      <c r="IBQ71" s="497"/>
      <c r="IBR71" s="497"/>
      <c r="IBS71" s="497"/>
      <c r="IBT71" s="497"/>
      <c r="IBU71" s="497"/>
      <c r="IBV71" s="497"/>
      <c r="IBW71" s="497"/>
      <c r="IBX71" s="497"/>
      <c r="IBY71" s="497"/>
      <c r="IBZ71" s="497"/>
      <c r="ICA71" s="497"/>
      <c r="ICB71" s="497"/>
      <c r="ICC71" s="497"/>
      <c r="ICD71" s="497"/>
      <c r="ICE71" s="497"/>
      <c r="ICF71" s="497"/>
      <c r="ICG71" s="497"/>
      <c r="ICH71" s="497"/>
      <c r="ICI71" s="497"/>
      <c r="ICJ71" s="497"/>
      <c r="ICK71" s="497"/>
      <c r="ICL71" s="497"/>
      <c r="ICM71" s="497"/>
      <c r="ICN71" s="497"/>
      <c r="ICO71" s="497"/>
      <c r="ICP71" s="497"/>
      <c r="ICQ71" s="497"/>
      <c r="ICR71" s="497"/>
      <c r="ICS71" s="497"/>
      <c r="ICT71" s="497"/>
      <c r="ICU71" s="497"/>
      <c r="ICV71" s="497"/>
      <c r="ICW71" s="497"/>
      <c r="ICX71" s="497"/>
      <c r="ICY71" s="497"/>
      <c r="ICZ71" s="497"/>
      <c r="IDA71" s="497"/>
      <c r="IDB71" s="497"/>
      <c r="IDC71" s="497"/>
      <c r="IDD71" s="497"/>
      <c r="IDE71" s="497"/>
      <c r="IDF71" s="497"/>
      <c r="IDG71" s="497"/>
      <c r="IDH71" s="497"/>
      <c r="IDI71" s="497"/>
      <c r="IDJ71" s="497"/>
      <c r="IDK71" s="497"/>
      <c r="IDL71" s="497"/>
      <c r="IDM71" s="497"/>
      <c r="IDN71" s="497"/>
      <c r="IDO71" s="497"/>
      <c r="IDP71" s="497"/>
      <c r="IDQ71" s="497"/>
      <c r="IDR71" s="497"/>
      <c r="IDS71" s="497"/>
      <c r="IDT71" s="497"/>
      <c r="IDU71" s="497"/>
      <c r="IDV71" s="497"/>
      <c r="IDW71" s="497"/>
      <c r="IDX71" s="497"/>
      <c r="IDY71" s="497"/>
      <c r="IDZ71" s="497"/>
      <c r="IEA71" s="497"/>
      <c r="IEB71" s="497"/>
      <c r="IEC71" s="497"/>
      <c r="IED71" s="497"/>
      <c r="IEE71" s="497"/>
      <c r="IEF71" s="497"/>
      <c r="IEG71" s="497"/>
      <c r="IEH71" s="497"/>
      <c r="IEI71" s="497"/>
      <c r="IEJ71" s="497"/>
      <c r="IEK71" s="497"/>
      <c r="IEL71" s="497"/>
      <c r="IEM71" s="497"/>
      <c r="IEN71" s="497"/>
      <c r="IEO71" s="497"/>
      <c r="IEP71" s="497"/>
      <c r="IEQ71" s="497"/>
      <c r="IER71" s="497"/>
      <c r="IES71" s="497"/>
      <c r="IET71" s="497"/>
      <c r="IEU71" s="497"/>
      <c r="IEV71" s="497"/>
      <c r="IEW71" s="497"/>
      <c r="IEX71" s="497"/>
      <c r="IEY71" s="497"/>
      <c r="IEZ71" s="497"/>
      <c r="IFA71" s="497"/>
      <c r="IFB71" s="497"/>
      <c r="IFC71" s="497"/>
      <c r="IFD71" s="497"/>
      <c r="IFE71" s="497"/>
      <c r="IFF71" s="497"/>
      <c r="IFG71" s="497"/>
      <c r="IFH71" s="497"/>
      <c r="IFI71" s="497"/>
      <c r="IFJ71" s="497"/>
      <c r="IFK71" s="497"/>
      <c r="IFL71" s="497"/>
      <c r="IFM71" s="497"/>
      <c r="IFN71" s="497"/>
      <c r="IFO71" s="497"/>
      <c r="IFP71" s="497"/>
      <c r="IFQ71" s="497"/>
      <c r="IFR71" s="497"/>
      <c r="IFS71" s="497"/>
      <c r="IFT71" s="497"/>
      <c r="IFU71" s="497"/>
      <c r="IFV71" s="497"/>
      <c r="IFW71" s="497"/>
      <c r="IFX71" s="497"/>
      <c r="IFY71" s="497"/>
      <c r="IFZ71" s="497"/>
      <c r="IGA71" s="497"/>
      <c r="IGB71" s="497"/>
      <c r="IGC71" s="497"/>
      <c r="IGD71" s="497"/>
      <c r="IGE71" s="497"/>
      <c r="IGF71" s="497"/>
      <c r="IGG71" s="497"/>
      <c r="IGH71" s="497"/>
      <c r="IGI71" s="497"/>
      <c r="IGJ71" s="497"/>
      <c r="IGK71" s="497"/>
      <c r="IGL71" s="497"/>
      <c r="IGM71" s="497"/>
      <c r="IGN71" s="497"/>
      <c r="IGO71" s="497"/>
      <c r="IGP71" s="497"/>
      <c r="IGQ71" s="497"/>
      <c r="IGR71" s="497"/>
      <c r="IGS71" s="497"/>
      <c r="IGT71" s="497"/>
      <c r="IGU71" s="497"/>
      <c r="IGV71" s="497"/>
      <c r="IGW71" s="497"/>
      <c r="IGX71" s="497"/>
      <c r="IGY71" s="497"/>
      <c r="IGZ71" s="497"/>
      <c r="IHA71" s="497"/>
      <c r="IHB71" s="497"/>
      <c r="IHC71" s="497"/>
      <c r="IHD71" s="497"/>
      <c r="IHE71" s="497"/>
      <c r="IHF71" s="497"/>
      <c r="IHG71" s="497"/>
      <c r="IHH71" s="497"/>
      <c r="IHI71" s="497"/>
      <c r="IHJ71" s="497"/>
      <c r="IHK71" s="497"/>
      <c r="IHL71" s="497"/>
      <c r="IHM71" s="497"/>
      <c r="IHN71" s="497"/>
      <c r="IHO71" s="497"/>
      <c r="IHP71" s="497"/>
      <c r="IHQ71" s="497"/>
      <c r="IHR71" s="497"/>
      <c r="IHS71" s="497"/>
      <c r="IHT71" s="497"/>
      <c r="IHU71" s="497"/>
      <c r="IHV71" s="497"/>
      <c r="IHW71" s="497"/>
      <c r="IHX71" s="497"/>
      <c r="IHY71" s="497"/>
      <c r="IHZ71" s="497"/>
      <c r="IIA71" s="497"/>
      <c r="IIB71" s="497"/>
      <c r="IIC71" s="497"/>
      <c r="IID71" s="497"/>
      <c r="IIE71" s="497"/>
      <c r="IIF71" s="497"/>
      <c r="IIG71" s="497"/>
      <c r="IIH71" s="497"/>
      <c r="III71" s="497"/>
      <c r="IIJ71" s="497"/>
      <c r="IIK71" s="497"/>
      <c r="IIL71" s="497"/>
      <c r="IIM71" s="497"/>
      <c r="IIN71" s="497"/>
      <c r="IIO71" s="497"/>
      <c r="IIP71" s="497"/>
      <c r="IIQ71" s="497"/>
      <c r="IIR71" s="497"/>
      <c r="IIS71" s="497"/>
      <c r="IIT71" s="497"/>
      <c r="IIU71" s="497"/>
      <c r="IIV71" s="497"/>
      <c r="IIW71" s="497"/>
      <c r="IIX71" s="497"/>
      <c r="IIY71" s="497"/>
      <c r="IIZ71" s="497"/>
      <c r="IJA71" s="497"/>
      <c r="IJB71" s="497"/>
      <c r="IJC71" s="497"/>
      <c r="IJD71" s="497"/>
      <c r="IJE71" s="497"/>
      <c r="IJF71" s="497"/>
      <c r="IJG71" s="497"/>
      <c r="IJH71" s="497"/>
      <c r="IJI71" s="497"/>
      <c r="IJJ71" s="497"/>
      <c r="IJK71" s="497"/>
      <c r="IJL71" s="497"/>
      <c r="IJM71" s="497"/>
      <c r="IJN71" s="497"/>
      <c r="IJO71" s="497"/>
      <c r="IJP71" s="497"/>
      <c r="IJQ71" s="497"/>
      <c r="IJR71" s="497"/>
      <c r="IJS71" s="497"/>
      <c r="IJT71" s="497"/>
      <c r="IJU71" s="497"/>
      <c r="IJV71" s="497"/>
      <c r="IJW71" s="497"/>
      <c r="IJX71" s="497"/>
      <c r="IJY71" s="497"/>
      <c r="IJZ71" s="497"/>
      <c r="IKA71" s="497"/>
      <c r="IKB71" s="497"/>
      <c r="IKC71" s="497"/>
      <c r="IKD71" s="497"/>
      <c r="IKE71" s="497"/>
      <c r="IKF71" s="497"/>
      <c r="IKG71" s="497"/>
      <c r="IKH71" s="497"/>
      <c r="IKI71" s="497"/>
      <c r="IKJ71" s="497"/>
      <c r="IKK71" s="497"/>
      <c r="IKL71" s="497"/>
      <c r="IKM71" s="497"/>
      <c r="IKN71" s="497"/>
      <c r="IKO71" s="497"/>
      <c r="IKP71" s="497"/>
      <c r="IKQ71" s="497"/>
      <c r="IKR71" s="497"/>
      <c r="IKS71" s="497"/>
      <c r="IKT71" s="497"/>
      <c r="IKU71" s="497"/>
      <c r="IKV71" s="497"/>
      <c r="IKW71" s="497"/>
      <c r="IKX71" s="497"/>
      <c r="IKY71" s="497"/>
      <c r="IKZ71" s="497"/>
      <c r="ILA71" s="497"/>
      <c r="ILB71" s="497"/>
      <c r="ILC71" s="497"/>
      <c r="ILD71" s="497"/>
      <c r="ILE71" s="497"/>
      <c r="ILF71" s="497"/>
      <c r="ILG71" s="497"/>
      <c r="ILH71" s="497"/>
      <c r="ILI71" s="497"/>
      <c r="ILJ71" s="497"/>
      <c r="ILK71" s="497"/>
      <c r="ILL71" s="497"/>
      <c r="ILM71" s="497"/>
      <c r="ILN71" s="497"/>
      <c r="ILO71" s="497"/>
      <c r="ILP71" s="497"/>
      <c r="ILQ71" s="497"/>
      <c r="ILR71" s="497"/>
      <c r="ILS71" s="497"/>
      <c r="ILT71" s="497"/>
      <c r="ILU71" s="497"/>
      <c r="ILV71" s="497"/>
      <c r="ILW71" s="497"/>
      <c r="ILX71" s="497"/>
      <c r="ILY71" s="497"/>
      <c r="ILZ71" s="497"/>
      <c r="IMA71" s="497"/>
      <c r="IMB71" s="497"/>
      <c r="IMC71" s="497"/>
      <c r="IMD71" s="497"/>
      <c r="IME71" s="497"/>
      <c r="IMF71" s="497"/>
      <c r="IMG71" s="497"/>
      <c r="IMH71" s="497"/>
      <c r="IMI71" s="497"/>
      <c r="IMJ71" s="497"/>
      <c r="IMK71" s="497"/>
      <c r="IML71" s="497"/>
      <c r="IMM71" s="497"/>
      <c r="IMN71" s="497"/>
      <c r="IMO71" s="497"/>
      <c r="IMP71" s="497"/>
      <c r="IMQ71" s="497"/>
      <c r="IMR71" s="497"/>
      <c r="IMS71" s="497"/>
      <c r="IMT71" s="497"/>
      <c r="IMU71" s="497"/>
      <c r="IMV71" s="497"/>
      <c r="IMW71" s="497"/>
      <c r="IMX71" s="497"/>
      <c r="IMY71" s="497"/>
      <c r="IMZ71" s="497"/>
      <c r="INA71" s="497"/>
      <c r="INB71" s="497"/>
      <c r="INC71" s="497"/>
      <c r="IND71" s="497"/>
      <c r="INE71" s="497"/>
      <c r="INF71" s="497"/>
      <c r="ING71" s="497"/>
      <c r="INH71" s="497"/>
      <c r="INI71" s="497"/>
      <c r="INJ71" s="497"/>
      <c r="INK71" s="497"/>
      <c r="INL71" s="497"/>
      <c r="INM71" s="497"/>
      <c r="INN71" s="497"/>
      <c r="INO71" s="497"/>
      <c r="INP71" s="497"/>
      <c r="INQ71" s="497"/>
      <c r="INR71" s="497"/>
      <c r="INS71" s="497"/>
      <c r="INT71" s="497"/>
      <c r="INU71" s="497"/>
      <c r="INV71" s="497"/>
      <c r="INW71" s="497"/>
      <c r="INX71" s="497"/>
      <c r="INY71" s="497"/>
      <c r="INZ71" s="497"/>
      <c r="IOA71" s="497"/>
      <c r="IOB71" s="497"/>
      <c r="IOC71" s="497"/>
      <c r="IOD71" s="497"/>
      <c r="IOE71" s="497"/>
      <c r="IOF71" s="497"/>
      <c r="IOG71" s="497"/>
      <c r="IOH71" s="497"/>
      <c r="IOI71" s="497"/>
      <c r="IOJ71" s="497"/>
      <c r="IOK71" s="497"/>
      <c r="IOL71" s="497"/>
      <c r="IOM71" s="497"/>
      <c r="ION71" s="497"/>
      <c r="IOO71" s="497"/>
      <c r="IOP71" s="497"/>
      <c r="IOQ71" s="497"/>
      <c r="IOR71" s="497"/>
      <c r="IOS71" s="497"/>
      <c r="IOT71" s="497"/>
      <c r="IOU71" s="497"/>
      <c r="IOV71" s="497"/>
      <c r="IOW71" s="497"/>
      <c r="IOX71" s="497"/>
      <c r="IOY71" s="497"/>
      <c r="IOZ71" s="497"/>
      <c r="IPA71" s="497"/>
      <c r="IPB71" s="497"/>
      <c r="IPC71" s="497"/>
      <c r="IPD71" s="497"/>
      <c r="IPE71" s="497"/>
      <c r="IPF71" s="497"/>
      <c r="IPG71" s="497"/>
      <c r="IPH71" s="497"/>
      <c r="IPI71" s="497"/>
      <c r="IPJ71" s="497"/>
      <c r="IPK71" s="497"/>
      <c r="IPL71" s="497"/>
      <c r="IPM71" s="497"/>
      <c r="IPN71" s="497"/>
      <c r="IPO71" s="497"/>
      <c r="IPP71" s="497"/>
      <c r="IPQ71" s="497"/>
      <c r="IPR71" s="497"/>
      <c r="IPS71" s="497"/>
      <c r="IPT71" s="497"/>
      <c r="IPU71" s="497"/>
      <c r="IPV71" s="497"/>
      <c r="IPW71" s="497"/>
      <c r="IPX71" s="497"/>
      <c r="IPY71" s="497"/>
      <c r="IPZ71" s="497"/>
      <c r="IQA71" s="497"/>
      <c r="IQB71" s="497"/>
      <c r="IQC71" s="497"/>
      <c r="IQD71" s="497"/>
      <c r="IQE71" s="497"/>
      <c r="IQF71" s="497"/>
      <c r="IQG71" s="497"/>
      <c r="IQH71" s="497"/>
      <c r="IQI71" s="497"/>
      <c r="IQJ71" s="497"/>
      <c r="IQK71" s="497"/>
      <c r="IQL71" s="497"/>
      <c r="IQM71" s="497"/>
      <c r="IQN71" s="497"/>
      <c r="IQO71" s="497"/>
      <c r="IQP71" s="497"/>
      <c r="IQQ71" s="497"/>
      <c r="IQR71" s="497"/>
      <c r="IQS71" s="497"/>
      <c r="IQT71" s="497"/>
      <c r="IQU71" s="497"/>
      <c r="IQV71" s="497"/>
      <c r="IQW71" s="497"/>
      <c r="IQX71" s="497"/>
      <c r="IQY71" s="497"/>
      <c r="IQZ71" s="497"/>
      <c r="IRA71" s="497"/>
      <c r="IRB71" s="497"/>
      <c r="IRC71" s="497"/>
      <c r="IRD71" s="497"/>
      <c r="IRE71" s="497"/>
      <c r="IRF71" s="497"/>
      <c r="IRG71" s="497"/>
      <c r="IRH71" s="497"/>
      <c r="IRI71" s="497"/>
      <c r="IRJ71" s="497"/>
      <c r="IRK71" s="497"/>
      <c r="IRL71" s="497"/>
      <c r="IRM71" s="497"/>
      <c r="IRN71" s="497"/>
      <c r="IRO71" s="497"/>
      <c r="IRP71" s="497"/>
      <c r="IRQ71" s="497"/>
      <c r="IRR71" s="497"/>
      <c r="IRS71" s="497"/>
      <c r="IRT71" s="497"/>
      <c r="IRU71" s="497"/>
      <c r="IRV71" s="497"/>
      <c r="IRW71" s="497"/>
      <c r="IRX71" s="497"/>
      <c r="IRY71" s="497"/>
      <c r="IRZ71" s="497"/>
      <c r="ISA71" s="497"/>
      <c r="ISB71" s="497"/>
      <c r="ISC71" s="497"/>
      <c r="ISD71" s="497"/>
      <c r="ISE71" s="497"/>
      <c r="ISF71" s="497"/>
      <c r="ISG71" s="497"/>
      <c r="ISH71" s="497"/>
      <c r="ISI71" s="497"/>
      <c r="ISJ71" s="497"/>
      <c r="ISK71" s="497"/>
      <c r="ISL71" s="497"/>
      <c r="ISM71" s="497"/>
      <c r="ISN71" s="497"/>
      <c r="ISO71" s="497"/>
      <c r="ISP71" s="497"/>
      <c r="ISQ71" s="497"/>
      <c r="ISR71" s="497"/>
      <c r="ISS71" s="497"/>
      <c r="IST71" s="497"/>
      <c r="ISU71" s="497"/>
      <c r="ISV71" s="497"/>
      <c r="ISW71" s="497"/>
      <c r="ISX71" s="497"/>
      <c r="ISY71" s="497"/>
      <c r="ISZ71" s="497"/>
      <c r="ITA71" s="497"/>
      <c r="ITB71" s="497"/>
      <c r="ITC71" s="497"/>
      <c r="ITD71" s="497"/>
      <c r="ITE71" s="497"/>
      <c r="ITF71" s="497"/>
      <c r="ITG71" s="497"/>
      <c r="ITH71" s="497"/>
      <c r="ITI71" s="497"/>
      <c r="ITJ71" s="497"/>
      <c r="ITK71" s="497"/>
      <c r="ITL71" s="497"/>
      <c r="ITM71" s="497"/>
      <c r="ITN71" s="497"/>
      <c r="ITO71" s="497"/>
      <c r="ITP71" s="497"/>
      <c r="ITQ71" s="497"/>
      <c r="ITR71" s="497"/>
      <c r="ITS71" s="497"/>
      <c r="ITT71" s="497"/>
      <c r="ITU71" s="497"/>
      <c r="ITV71" s="497"/>
      <c r="ITW71" s="497"/>
      <c r="ITX71" s="497"/>
      <c r="ITY71" s="497"/>
      <c r="ITZ71" s="497"/>
      <c r="IUA71" s="497"/>
      <c r="IUB71" s="497"/>
      <c r="IUC71" s="497"/>
      <c r="IUD71" s="497"/>
      <c r="IUE71" s="497"/>
      <c r="IUF71" s="497"/>
      <c r="IUG71" s="497"/>
      <c r="IUH71" s="497"/>
      <c r="IUI71" s="497"/>
      <c r="IUJ71" s="497"/>
      <c r="IUK71" s="497"/>
      <c r="IUL71" s="497"/>
      <c r="IUM71" s="497"/>
      <c r="IUN71" s="497"/>
      <c r="IUO71" s="497"/>
      <c r="IUP71" s="497"/>
      <c r="IUQ71" s="497"/>
      <c r="IUR71" s="497"/>
      <c r="IUS71" s="497"/>
      <c r="IUT71" s="497"/>
      <c r="IUU71" s="497"/>
      <c r="IUV71" s="497"/>
      <c r="IUW71" s="497"/>
      <c r="IUX71" s="497"/>
      <c r="IUY71" s="497"/>
      <c r="IUZ71" s="497"/>
      <c r="IVA71" s="497"/>
      <c r="IVB71" s="497"/>
      <c r="IVC71" s="497"/>
      <c r="IVD71" s="497"/>
      <c r="IVE71" s="497"/>
      <c r="IVF71" s="497"/>
      <c r="IVG71" s="497"/>
      <c r="IVH71" s="497"/>
      <c r="IVI71" s="497"/>
      <c r="IVJ71" s="497"/>
      <c r="IVK71" s="497"/>
      <c r="IVL71" s="497"/>
      <c r="IVM71" s="497"/>
      <c r="IVN71" s="497"/>
      <c r="IVO71" s="497"/>
      <c r="IVP71" s="497"/>
      <c r="IVQ71" s="497"/>
      <c r="IVR71" s="497"/>
      <c r="IVS71" s="497"/>
      <c r="IVT71" s="497"/>
      <c r="IVU71" s="497"/>
      <c r="IVV71" s="497"/>
      <c r="IVW71" s="497"/>
      <c r="IVX71" s="497"/>
      <c r="IVY71" s="497"/>
      <c r="IVZ71" s="497"/>
      <c r="IWA71" s="497"/>
      <c r="IWB71" s="497"/>
      <c r="IWC71" s="497"/>
      <c r="IWD71" s="497"/>
      <c r="IWE71" s="497"/>
      <c r="IWF71" s="497"/>
      <c r="IWG71" s="497"/>
      <c r="IWH71" s="497"/>
      <c r="IWI71" s="497"/>
      <c r="IWJ71" s="497"/>
      <c r="IWK71" s="497"/>
      <c r="IWL71" s="497"/>
      <c r="IWM71" s="497"/>
      <c r="IWN71" s="497"/>
      <c r="IWO71" s="497"/>
      <c r="IWP71" s="497"/>
      <c r="IWQ71" s="497"/>
      <c r="IWR71" s="497"/>
      <c r="IWS71" s="497"/>
      <c r="IWT71" s="497"/>
      <c r="IWU71" s="497"/>
      <c r="IWV71" s="497"/>
      <c r="IWW71" s="497"/>
      <c r="IWX71" s="497"/>
      <c r="IWY71" s="497"/>
      <c r="IWZ71" s="497"/>
      <c r="IXA71" s="497"/>
      <c r="IXB71" s="497"/>
      <c r="IXC71" s="497"/>
      <c r="IXD71" s="497"/>
      <c r="IXE71" s="497"/>
      <c r="IXF71" s="497"/>
      <c r="IXG71" s="497"/>
      <c r="IXH71" s="497"/>
      <c r="IXI71" s="497"/>
      <c r="IXJ71" s="497"/>
      <c r="IXK71" s="497"/>
      <c r="IXL71" s="497"/>
      <c r="IXM71" s="497"/>
      <c r="IXN71" s="497"/>
      <c r="IXO71" s="497"/>
      <c r="IXP71" s="497"/>
      <c r="IXQ71" s="497"/>
      <c r="IXR71" s="497"/>
      <c r="IXS71" s="497"/>
      <c r="IXT71" s="497"/>
      <c r="IXU71" s="497"/>
      <c r="IXV71" s="497"/>
      <c r="IXW71" s="497"/>
      <c r="IXX71" s="497"/>
      <c r="IXY71" s="497"/>
      <c r="IXZ71" s="497"/>
      <c r="IYA71" s="497"/>
      <c r="IYB71" s="497"/>
      <c r="IYC71" s="497"/>
      <c r="IYD71" s="497"/>
      <c r="IYE71" s="497"/>
      <c r="IYF71" s="497"/>
      <c r="IYG71" s="497"/>
      <c r="IYH71" s="497"/>
      <c r="IYI71" s="497"/>
      <c r="IYJ71" s="497"/>
      <c r="IYK71" s="497"/>
      <c r="IYL71" s="497"/>
      <c r="IYM71" s="497"/>
      <c r="IYN71" s="497"/>
      <c r="IYO71" s="497"/>
      <c r="IYP71" s="497"/>
      <c r="IYQ71" s="497"/>
      <c r="IYR71" s="497"/>
      <c r="IYS71" s="497"/>
      <c r="IYT71" s="497"/>
      <c r="IYU71" s="497"/>
      <c r="IYV71" s="497"/>
      <c r="IYW71" s="497"/>
      <c r="IYX71" s="497"/>
      <c r="IYY71" s="497"/>
      <c r="IYZ71" s="497"/>
      <c r="IZA71" s="497"/>
      <c r="IZB71" s="497"/>
      <c r="IZC71" s="497"/>
      <c r="IZD71" s="497"/>
      <c r="IZE71" s="497"/>
      <c r="IZF71" s="497"/>
      <c r="IZG71" s="497"/>
      <c r="IZH71" s="497"/>
      <c r="IZI71" s="497"/>
      <c r="IZJ71" s="497"/>
      <c r="IZK71" s="497"/>
      <c r="IZL71" s="497"/>
      <c r="IZM71" s="497"/>
      <c r="IZN71" s="497"/>
      <c r="IZO71" s="497"/>
      <c r="IZP71" s="497"/>
      <c r="IZQ71" s="497"/>
      <c r="IZR71" s="497"/>
      <c r="IZS71" s="497"/>
      <c r="IZT71" s="497"/>
      <c r="IZU71" s="497"/>
      <c r="IZV71" s="497"/>
      <c r="IZW71" s="497"/>
      <c r="IZX71" s="497"/>
      <c r="IZY71" s="497"/>
      <c r="IZZ71" s="497"/>
      <c r="JAA71" s="497"/>
      <c r="JAB71" s="497"/>
      <c r="JAC71" s="497"/>
      <c r="JAD71" s="497"/>
      <c r="JAE71" s="497"/>
      <c r="JAF71" s="497"/>
      <c r="JAG71" s="497"/>
      <c r="JAH71" s="497"/>
      <c r="JAI71" s="497"/>
      <c r="JAJ71" s="497"/>
      <c r="JAK71" s="497"/>
      <c r="JAL71" s="497"/>
      <c r="JAM71" s="497"/>
      <c r="JAN71" s="497"/>
      <c r="JAO71" s="497"/>
      <c r="JAP71" s="497"/>
      <c r="JAQ71" s="497"/>
      <c r="JAR71" s="497"/>
      <c r="JAS71" s="497"/>
      <c r="JAT71" s="497"/>
      <c r="JAU71" s="497"/>
      <c r="JAV71" s="497"/>
      <c r="JAW71" s="497"/>
      <c r="JAX71" s="497"/>
      <c r="JAY71" s="497"/>
      <c r="JAZ71" s="497"/>
      <c r="JBA71" s="497"/>
      <c r="JBB71" s="497"/>
      <c r="JBC71" s="497"/>
      <c r="JBD71" s="497"/>
      <c r="JBE71" s="497"/>
      <c r="JBF71" s="497"/>
      <c r="JBG71" s="497"/>
      <c r="JBH71" s="497"/>
      <c r="JBI71" s="497"/>
      <c r="JBJ71" s="497"/>
      <c r="JBK71" s="497"/>
      <c r="JBL71" s="497"/>
      <c r="JBM71" s="497"/>
      <c r="JBN71" s="497"/>
      <c r="JBO71" s="497"/>
      <c r="JBP71" s="497"/>
      <c r="JBQ71" s="497"/>
      <c r="JBR71" s="497"/>
      <c r="JBS71" s="497"/>
      <c r="JBT71" s="497"/>
      <c r="JBU71" s="497"/>
      <c r="JBV71" s="497"/>
      <c r="JBW71" s="497"/>
      <c r="JBX71" s="497"/>
      <c r="JBY71" s="497"/>
      <c r="JBZ71" s="497"/>
      <c r="JCA71" s="497"/>
      <c r="JCB71" s="497"/>
      <c r="JCC71" s="497"/>
      <c r="JCD71" s="497"/>
      <c r="JCE71" s="497"/>
      <c r="JCF71" s="497"/>
      <c r="JCG71" s="497"/>
      <c r="JCH71" s="497"/>
      <c r="JCI71" s="497"/>
      <c r="JCJ71" s="497"/>
      <c r="JCK71" s="497"/>
      <c r="JCL71" s="497"/>
      <c r="JCM71" s="497"/>
      <c r="JCN71" s="497"/>
      <c r="JCO71" s="497"/>
      <c r="JCP71" s="497"/>
      <c r="JCQ71" s="497"/>
      <c r="JCR71" s="497"/>
      <c r="JCS71" s="497"/>
      <c r="JCT71" s="497"/>
      <c r="JCU71" s="497"/>
      <c r="JCV71" s="497"/>
      <c r="JCW71" s="497"/>
      <c r="JCX71" s="497"/>
      <c r="JCY71" s="497"/>
      <c r="JCZ71" s="497"/>
      <c r="JDA71" s="497"/>
      <c r="JDB71" s="497"/>
      <c r="JDC71" s="497"/>
      <c r="JDD71" s="497"/>
      <c r="JDE71" s="497"/>
      <c r="JDF71" s="497"/>
      <c r="JDG71" s="497"/>
      <c r="JDH71" s="497"/>
      <c r="JDI71" s="497"/>
      <c r="JDJ71" s="497"/>
      <c r="JDK71" s="497"/>
      <c r="JDL71" s="497"/>
      <c r="JDM71" s="497"/>
      <c r="JDN71" s="497"/>
      <c r="JDO71" s="497"/>
      <c r="JDP71" s="497"/>
      <c r="JDQ71" s="497"/>
      <c r="JDR71" s="497"/>
      <c r="JDS71" s="497"/>
      <c r="JDT71" s="497"/>
      <c r="JDU71" s="497"/>
      <c r="JDV71" s="497"/>
      <c r="JDW71" s="497"/>
      <c r="JDX71" s="497"/>
      <c r="JDY71" s="497"/>
      <c r="JDZ71" s="497"/>
      <c r="JEA71" s="497"/>
      <c r="JEB71" s="497"/>
      <c r="JEC71" s="497"/>
      <c r="JED71" s="497"/>
      <c r="JEE71" s="497"/>
      <c r="JEF71" s="497"/>
      <c r="JEG71" s="497"/>
      <c r="JEH71" s="497"/>
      <c r="JEI71" s="497"/>
      <c r="JEJ71" s="497"/>
      <c r="JEK71" s="497"/>
      <c r="JEL71" s="497"/>
      <c r="JEM71" s="497"/>
      <c r="JEN71" s="497"/>
      <c r="JEO71" s="497"/>
      <c r="JEP71" s="497"/>
      <c r="JEQ71" s="497"/>
      <c r="JER71" s="497"/>
      <c r="JES71" s="497"/>
      <c r="JET71" s="497"/>
      <c r="JEU71" s="497"/>
      <c r="JEV71" s="497"/>
      <c r="JEW71" s="497"/>
      <c r="JEX71" s="497"/>
      <c r="JEY71" s="497"/>
      <c r="JEZ71" s="497"/>
      <c r="JFA71" s="497"/>
      <c r="JFB71" s="497"/>
      <c r="JFC71" s="497"/>
      <c r="JFD71" s="497"/>
      <c r="JFE71" s="497"/>
      <c r="JFF71" s="497"/>
      <c r="JFG71" s="497"/>
      <c r="JFH71" s="497"/>
      <c r="JFI71" s="497"/>
      <c r="JFJ71" s="497"/>
      <c r="JFK71" s="497"/>
      <c r="JFL71" s="497"/>
      <c r="JFM71" s="497"/>
      <c r="JFN71" s="497"/>
      <c r="JFO71" s="497"/>
      <c r="JFP71" s="497"/>
      <c r="JFQ71" s="497"/>
      <c r="JFR71" s="497"/>
      <c r="JFS71" s="497"/>
      <c r="JFT71" s="497"/>
      <c r="JFU71" s="497"/>
      <c r="JFV71" s="497"/>
      <c r="JFW71" s="497"/>
      <c r="JFX71" s="497"/>
      <c r="JFY71" s="497"/>
      <c r="JFZ71" s="497"/>
      <c r="JGA71" s="497"/>
      <c r="JGB71" s="497"/>
      <c r="JGC71" s="497"/>
      <c r="JGD71" s="497"/>
      <c r="JGE71" s="497"/>
      <c r="JGF71" s="497"/>
      <c r="JGG71" s="497"/>
      <c r="JGH71" s="497"/>
      <c r="JGI71" s="497"/>
      <c r="JGJ71" s="497"/>
      <c r="JGK71" s="497"/>
      <c r="JGL71" s="497"/>
      <c r="JGM71" s="497"/>
      <c r="JGN71" s="497"/>
      <c r="JGO71" s="497"/>
      <c r="JGP71" s="497"/>
      <c r="JGQ71" s="497"/>
      <c r="JGR71" s="497"/>
      <c r="JGS71" s="497"/>
      <c r="JGT71" s="497"/>
      <c r="JGU71" s="497"/>
      <c r="JGV71" s="497"/>
      <c r="JGW71" s="497"/>
      <c r="JGX71" s="497"/>
      <c r="JGY71" s="497"/>
      <c r="JGZ71" s="497"/>
      <c r="JHA71" s="497"/>
      <c r="JHB71" s="497"/>
      <c r="JHC71" s="497"/>
      <c r="JHD71" s="497"/>
      <c r="JHE71" s="497"/>
      <c r="JHF71" s="497"/>
      <c r="JHG71" s="497"/>
      <c r="JHH71" s="497"/>
      <c r="JHI71" s="497"/>
      <c r="JHJ71" s="497"/>
      <c r="JHK71" s="497"/>
      <c r="JHL71" s="497"/>
      <c r="JHM71" s="497"/>
      <c r="JHN71" s="497"/>
      <c r="JHO71" s="497"/>
      <c r="JHP71" s="497"/>
      <c r="JHQ71" s="497"/>
      <c r="JHR71" s="497"/>
      <c r="JHS71" s="497"/>
      <c r="JHT71" s="497"/>
      <c r="JHU71" s="497"/>
      <c r="JHV71" s="497"/>
      <c r="JHW71" s="497"/>
      <c r="JHX71" s="497"/>
      <c r="JHY71" s="497"/>
      <c r="JHZ71" s="497"/>
      <c r="JIA71" s="497"/>
      <c r="JIB71" s="497"/>
      <c r="JIC71" s="497"/>
      <c r="JID71" s="497"/>
      <c r="JIE71" s="497"/>
      <c r="JIF71" s="497"/>
      <c r="JIG71" s="497"/>
      <c r="JIH71" s="497"/>
      <c r="JII71" s="497"/>
      <c r="JIJ71" s="497"/>
      <c r="JIK71" s="497"/>
      <c r="JIL71" s="497"/>
      <c r="JIM71" s="497"/>
      <c r="JIN71" s="497"/>
      <c r="JIO71" s="497"/>
      <c r="JIP71" s="497"/>
      <c r="JIQ71" s="497"/>
      <c r="JIR71" s="497"/>
      <c r="JIS71" s="497"/>
      <c r="JIT71" s="497"/>
      <c r="JIU71" s="497"/>
      <c r="JIV71" s="497"/>
      <c r="JIW71" s="497"/>
      <c r="JIX71" s="497"/>
      <c r="JIY71" s="497"/>
      <c r="JIZ71" s="497"/>
      <c r="JJA71" s="497"/>
      <c r="JJB71" s="497"/>
      <c r="JJC71" s="497"/>
      <c r="JJD71" s="497"/>
      <c r="JJE71" s="497"/>
      <c r="JJF71" s="497"/>
      <c r="JJG71" s="497"/>
      <c r="JJH71" s="497"/>
      <c r="JJI71" s="497"/>
      <c r="JJJ71" s="497"/>
      <c r="JJK71" s="497"/>
      <c r="JJL71" s="497"/>
      <c r="JJM71" s="497"/>
      <c r="JJN71" s="497"/>
      <c r="JJO71" s="497"/>
      <c r="JJP71" s="497"/>
      <c r="JJQ71" s="497"/>
      <c r="JJR71" s="497"/>
      <c r="JJS71" s="497"/>
      <c r="JJT71" s="497"/>
      <c r="JJU71" s="497"/>
      <c r="JJV71" s="497"/>
      <c r="JJW71" s="497"/>
      <c r="JJX71" s="497"/>
      <c r="JJY71" s="497"/>
      <c r="JJZ71" s="497"/>
      <c r="JKA71" s="497"/>
      <c r="JKB71" s="497"/>
      <c r="JKC71" s="497"/>
      <c r="JKD71" s="497"/>
      <c r="JKE71" s="497"/>
      <c r="JKF71" s="497"/>
      <c r="JKG71" s="497"/>
      <c r="JKH71" s="497"/>
      <c r="JKI71" s="497"/>
      <c r="JKJ71" s="497"/>
      <c r="JKK71" s="497"/>
      <c r="JKL71" s="497"/>
      <c r="JKM71" s="497"/>
      <c r="JKN71" s="497"/>
      <c r="JKO71" s="497"/>
      <c r="JKP71" s="497"/>
      <c r="JKQ71" s="497"/>
      <c r="JKR71" s="497"/>
      <c r="JKS71" s="497"/>
      <c r="JKT71" s="497"/>
      <c r="JKU71" s="497"/>
      <c r="JKV71" s="497"/>
      <c r="JKW71" s="497"/>
      <c r="JKX71" s="497"/>
      <c r="JKY71" s="497"/>
      <c r="JKZ71" s="497"/>
      <c r="JLA71" s="497"/>
      <c r="JLB71" s="497"/>
      <c r="JLC71" s="497"/>
      <c r="JLD71" s="497"/>
      <c r="JLE71" s="497"/>
      <c r="JLF71" s="497"/>
      <c r="JLG71" s="497"/>
      <c r="JLH71" s="497"/>
      <c r="JLI71" s="497"/>
      <c r="JLJ71" s="497"/>
      <c r="JLK71" s="497"/>
      <c r="JLL71" s="497"/>
      <c r="JLM71" s="497"/>
      <c r="JLN71" s="497"/>
      <c r="JLO71" s="497"/>
      <c r="JLP71" s="497"/>
      <c r="JLQ71" s="497"/>
      <c r="JLR71" s="497"/>
      <c r="JLS71" s="497"/>
      <c r="JLT71" s="497"/>
      <c r="JLU71" s="497"/>
      <c r="JLV71" s="497"/>
      <c r="JLW71" s="497"/>
      <c r="JLX71" s="497"/>
      <c r="JLY71" s="497"/>
      <c r="JLZ71" s="497"/>
      <c r="JMA71" s="497"/>
      <c r="JMB71" s="497"/>
      <c r="JMC71" s="497"/>
      <c r="JMD71" s="497"/>
      <c r="JME71" s="497"/>
      <c r="JMF71" s="497"/>
      <c r="JMG71" s="497"/>
      <c r="JMH71" s="497"/>
      <c r="JMI71" s="497"/>
      <c r="JMJ71" s="497"/>
      <c r="JMK71" s="497"/>
      <c r="JML71" s="497"/>
      <c r="JMM71" s="497"/>
      <c r="JMN71" s="497"/>
      <c r="JMO71" s="497"/>
      <c r="JMP71" s="497"/>
      <c r="JMQ71" s="497"/>
      <c r="JMR71" s="497"/>
      <c r="JMS71" s="497"/>
      <c r="JMT71" s="497"/>
      <c r="JMU71" s="497"/>
      <c r="JMV71" s="497"/>
      <c r="JMW71" s="497"/>
      <c r="JMX71" s="497"/>
      <c r="JMY71" s="497"/>
      <c r="JMZ71" s="497"/>
      <c r="JNA71" s="497"/>
      <c r="JNB71" s="497"/>
      <c r="JNC71" s="497"/>
      <c r="JND71" s="497"/>
      <c r="JNE71" s="497"/>
      <c r="JNF71" s="497"/>
      <c r="JNG71" s="497"/>
      <c r="JNH71" s="497"/>
      <c r="JNI71" s="497"/>
      <c r="JNJ71" s="497"/>
      <c r="JNK71" s="497"/>
      <c r="JNL71" s="497"/>
      <c r="JNM71" s="497"/>
      <c r="JNN71" s="497"/>
      <c r="JNO71" s="497"/>
      <c r="JNP71" s="497"/>
      <c r="JNQ71" s="497"/>
      <c r="JNR71" s="497"/>
      <c r="JNS71" s="497"/>
      <c r="JNT71" s="497"/>
      <c r="JNU71" s="497"/>
      <c r="JNV71" s="497"/>
      <c r="JNW71" s="497"/>
      <c r="JNX71" s="497"/>
      <c r="JNY71" s="497"/>
      <c r="JNZ71" s="497"/>
      <c r="JOA71" s="497"/>
      <c r="JOB71" s="497"/>
      <c r="JOC71" s="497"/>
      <c r="JOD71" s="497"/>
      <c r="JOE71" s="497"/>
      <c r="JOF71" s="497"/>
      <c r="JOG71" s="497"/>
      <c r="JOH71" s="497"/>
      <c r="JOI71" s="497"/>
      <c r="JOJ71" s="497"/>
      <c r="JOK71" s="497"/>
      <c r="JOL71" s="497"/>
      <c r="JOM71" s="497"/>
      <c r="JON71" s="497"/>
      <c r="JOO71" s="497"/>
      <c r="JOP71" s="497"/>
      <c r="JOQ71" s="497"/>
      <c r="JOR71" s="497"/>
      <c r="JOS71" s="497"/>
      <c r="JOT71" s="497"/>
      <c r="JOU71" s="497"/>
      <c r="JOV71" s="497"/>
      <c r="JOW71" s="497"/>
      <c r="JOX71" s="497"/>
      <c r="JOY71" s="497"/>
      <c r="JOZ71" s="497"/>
      <c r="JPA71" s="497"/>
      <c r="JPB71" s="497"/>
      <c r="JPC71" s="497"/>
      <c r="JPD71" s="497"/>
      <c r="JPE71" s="497"/>
      <c r="JPF71" s="497"/>
      <c r="JPG71" s="497"/>
      <c r="JPH71" s="497"/>
      <c r="JPI71" s="497"/>
      <c r="JPJ71" s="497"/>
      <c r="JPK71" s="497"/>
      <c r="JPL71" s="497"/>
      <c r="JPM71" s="497"/>
      <c r="JPN71" s="497"/>
      <c r="JPO71" s="497"/>
      <c r="JPP71" s="497"/>
      <c r="JPQ71" s="497"/>
      <c r="JPR71" s="497"/>
      <c r="JPS71" s="497"/>
      <c r="JPT71" s="497"/>
      <c r="JPU71" s="497"/>
      <c r="JPV71" s="497"/>
      <c r="JPW71" s="497"/>
      <c r="JPX71" s="497"/>
      <c r="JPY71" s="497"/>
      <c r="JPZ71" s="497"/>
      <c r="JQA71" s="497"/>
      <c r="JQB71" s="497"/>
      <c r="JQC71" s="497"/>
      <c r="JQD71" s="497"/>
      <c r="JQE71" s="497"/>
      <c r="JQF71" s="497"/>
      <c r="JQG71" s="497"/>
      <c r="JQH71" s="497"/>
      <c r="JQI71" s="497"/>
      <c r="JQJ71" s="497"/>
      <c r="JQK71" s="497"/>
      <c r="JQL71" s="497"/>
      <c r="JQM71" s="497"/>
      <c r="JQN71" s="497"/>
      <c r="JQO71" s="497"/>
      <c r="JQP71" s="497"/>
      <c r="JQQ71" s="497"/>
      <c r="JQR71" s="497"/>
      <c r="JQS71" s="497"/>
      <c r="JQT71" s="497"/>
      <c r="JQU71" s="497"/>
      <c r="JQV71" s="497"/>
      <c r="JQW71" s="497"/>
      <c r="JQX71" s="497"/>
      <c r="JQY71" s="497"/>
      <c r="JQZ71" s="497"/>
      <c r="JRA71" s="497"/>
      <c r="JRB71" s="497"/>
      <c r="JRC71" s="497"/>
      <c r="JRD71" s="497"/>
      <c r="JRE71" s="497"/>
      <c r="JRF71" s="497"/>
      <c r="JRG71" s="497"/>
      <c r="JRH71" s="497"/>
      <c r="JRI71" s="497"/>
      <c r="JRJ71" s="497"/>
      <c r="JRK71" s="497"/>
      <c r="JRL71" s="497"/>
      <c r="JRM71" s="497"/>
      <c r="JRN71" s="497"/>
      <c r="JRO71" s="497"/>
      <c r="JRP71" s="497"/>
      <c r="JRQ71" s="497"/>
      <c r="JRR71" s="497"/>
      <c r="JRS71" s="497"/>
      <c r="JRT71" s="497"/>
      <c r="JRU71" s="497"/>
      <c r="JRV71" s="497"/>
      <c r="JRW71" s="497"/>
      <c r="JRX71" s="497"/>
      <c r="JRY71" s="497"/>
      <c r="JRZ71" s="497"/>
      <c r="JSA71" s="497"/>
      <c r="JSB71" s="497"/>
      <c r="JSC71" s="497"/>
      <c r="JSD71" s="497"/>
      <c r="JSE71" s="497"/>
      <c r="JSF71" s="497"/>
      <c r="JSG71" s="497"/>
      <c r="JSH71" s="497"/>
      <c r="JSI71" s="497"/>
      <c r="JSJ71" s="497"/>
      <c r="JSK71" s="497"/>
      <c r="JSL71" s="497"/>
      <c r="JSM71" s="497"/>
      <c r="JSN71" s="497"/>
      <c r="JSO71" s="497"/>
      <c r="JSP71" s="497"/>
      <c r="JSQ71" s="497"/>
      <c r="JSR71" s="497"/>
      <c r="JSS71" s="497"/>
      <c r="JST71" s="497"/>
      <c r="JSU71" s="497"/>
      <c r="JSV71" s="497"/>
      <c r="JSW71" s="497"/>
      <c r="JSX71" s="497"/>
      <c r="JSY71" s="497"/>
      <c r="JSZ71" s="497"/>
      <c r="JTA71" s="497"/>
      <c r="JTB71" s="497"/>
      <c r="JTC71" s="497"/>
      <c r="JTD71" s="497"/>
      <c r="JTE71" s="497"/>
      <c r="JTF71" s="497"/>
      <c r="JTG71" s="497"/>
      <c r="JTH71" s="497"/>
      <c r="JTI71" s="497"/>
      <c r="JTJ71" s="497"/>
      <c r="JTK71" s="497"/>
      <c r="JTL71" s="497"/>
      <c r="JTM71" s="497"/>
      <c r="JTN71" s="497"/>
      <c r="JTO71" s="497"/>
      <c r="JTP71" s="497"/>
      <c r="JTQ71" s="497"/>
      <c r="JTR71" s="497"/>
      <c r="JTS71" s="497"/>
      <c r="JTT71" s="497"/>
      <c r="JTU71" s="497"/>
      <c r="JTV71" s="497"/>
      <c r="JTW71" s="497"/>
      <c r="JTX71" s="497"/>
      <c r="JTY71" s="497"/>
      <c r="JTZ71" s="497"/>
      <c r="JUA71" s="497"/>
      <c r="JUB71" s="497"/>
      <c r="JUC71" s="497"/>
      <c r="JUD71" s="497"/>
      <c r="JUE71" s="497"/>
      <c r="JUF71" s="497"/>
      <c r="JUG71" s="497"/>
      <c r="JUH71" s="497"/>
      <c r="JUI71" s="497"/>
      <c r="JUJ71" s="497"/>
      <c r="JUK71" s="497"/>
      <c r="JUL71" s="497"/>
      <c r="JUM71" s="497"/>
      <c r="JUN71" s="497"/>
      <c r="JUO71" s="497"/>
      <c r="JUP71" s="497"/>
      <c r="JUQ71" s="497"/>
      <c r="JUR71" s="497"/>
      <c r="JUS71" s="497"/>
      <c r="JUT71" s="497"/>
      <c r="JUU71" s="497"/>
      <c r="JUV71" s="497"/>
      <c r="JUW71" s="497"/>
      <c r="JUX71" s="497"/>
      <c r="JUY71" s="497"/>
      <c r="JUZ71" s="497"/>
      <c r="JVA71" s="497"/>
      <c r="JVB71" s="497"/>
      <c r="JVC71" s="497"/>
      <c r="JVD71" s="497"/>
      <c r="JVE71" s="497"/>
      <c r="JVF71" s="497"/>
      <c r="JVG71" s="497"/>
      <c r="JVH71" s="497"/>
      <c r="JVI71" s="497"/>
      <c r="JVJ71" s="497"/>
      <c r="JVK71" s="497"/>
      <c r="JVL71" s="497"/>
      <c r="JVM71" s="497"/>
      <c r="JVN71" s="497"/>
      <c r="JVO71" s="497"/>
      <c r="JVP71" s="497"/>
      <c r="JVQ71" s="497"/>
      <c r="JVR71" s="497"/>
      <c r="JVS71" s="497"/>
      <c r="JVT71" s="497"/>
      <c r="JVU71" s="497"/>
      <c r="JVV71" s="497"/>
      <c r="JVW71" s="497"/>
      <c r="JVX71" s="497"/>
      <c r="JVY71" s="497"/>
      <c r="JVZ71" s="497"/>
      <c r="JWA71" s="497"/>
      <c r="JWB71" s="497"/>
      <c r="JWC71" s="497"/>
      <c r="JWD71" s="497"/>
      <c r="JWE71" s="497"/>
      <c r="JWF71" s="497"/>
      <c r="JWG71" s="497"/>
      <c r="JWH71" s="497"/>
      <c r="JWI71" s="497"/>
      <c r="JWJ71" s="497"/>
      <c r="JWK71" s="497"/>
      <c r="JWL71" s="497"/>
      <c r="JWM71" s="497"/>
      <c r="JWN71" s="497"/>
      <c r="JWO71" s="497"/>
      <c r="JWP71" s="497"/>
      <c r="JWQ71" s="497"/>
      <c r="JWR71" s="497"/>
      <c r="JWS71" s="497"/>
      <c r="JWT71" s="497"/>
      <c r="JWU71" s="497"/>
      <c r="JWV71" s="497"/>
      <c r="JWW71" s="497"/>
      <c r="JWX71" s="497"/>
      <c r="JWY71" s="497"/>
      <c r="JWZ71" s="497"/>
      <c r="JXA71" s="497"/>
      <c r="JXB71" s="497"/>
      <c r="JXC71" s="497"/>
      <c r="JXD71" s="497"/>
      <c r="JXE71" s="497"/>
      <c r="JXF71" s="497"/>
      <c r="JXG71" s="497"/>
      <c r="JXH71" s="497"/>
      <c r="JXI71" s="497"/>
      <c r="JXJ71" s="497"/>
      <c r="JXK71" s="497"/>
      <c r="JXL71" s="497"/>
      <c r="JXM71" s="497"/>
      <c r="JXN71" s="497"/>
      <c r="JXO71" s="497"/>
      <c r="JXP71" s="497"/>
      <c r="JXQ71" s="497"/>
      <c r="JXR71" s="497"/>
      <c r="JXS71" s="497"/>
      <c r="JXT71" s="497"/>
      <c r="JXU71" s="497"/>
      <c r="JXV71" s="497"/>
      <c r="JXW71" s="497"/>
      <c r="JXX71" s="497"/>
      <c r="JXY71" s="497"/>
      <c r="JXZ71" s="497"/>
      <c r="JYA71" s="497"/>
      <c r="JYB71" s="497"/>
      <c r="JYC71" s="497"/>
      <c r="JYD71" s="497"/>
      <c r="JYE71" s="497"/>
      <c r="JYF71" s="497"/>
      <c r="JYG71" s="497"/>
      <c r="JYH71" s="497"/>
      <c r="JYI71" s="497"/>
      <c r="JYJ71" s="497"/>
      <c r="JYK71" s="497"/>
      <c r="JYL71" s="497"/>
      <c r="JYM71" s="497"/>
      <c r="JYN71" s="497"/>
      <c r="JYO71" s="497"/>
      <c r="JYP71" s="497"/>
      <c r="JYQ71" s="497"/>
      <c r="JYR71" s="497"/>
      <c r="JYS71" s="497"/>
      <c r="JYT71" s="497"/>
      <c r="JYU71" s="497"/>
      <c r="JYV71" s="497"/>
      <c r="JYW71" s="497"/>
      <c r="JYX71" s="497"/>
      <c r="JYY71" s="497"/>
      <c r="JYZ71" s="497"/>
      <c r="JZA71" s="497"/>
      <c r="JZB71" s="497"/>
      <c r="JZC71" s="497"/>
      <c r="JZD71" s="497"/>
      <c r="JZE71" s="497"/>
      <c r="JZF71" s="497"/>
      <c r="JZG71" s="497"/>
      <c r="JZH71" s="497"/>
      <c r="JZI71" s="497"/>
      <c r="JZJ71" s="497"/>
      <c r="JZK71" s="497"/>
      <c r="JZL71" s="497"/>
      <c r="JZM71" s="497"/>
      <c r="JZN71" s="497"/>
      <c r="JZO71" s="497"/>
      <c r="JZP71" s="497"/>
      <c r="JZQ71" s="497"/>
      <c r="JZR71" s="497"/>
      <c r="JZS71" s="497"/>
      <c r="JZT71" s="497"/>
      <c r="JZU71" s="497"/>
      <c r="JZV71" s="497"/>
      <c r="JZW71" s="497"/>
      <c r="JZX71" s="497"/>
      <c r="JZY71" s="497"/>
      <c r="JZZ71" s="497"/>
      <c r="KAA71" s="497"/>
      <c r="KAB71" s="497"/>
      <c r="KAC71" s="497"/>
      <c r="KAD71" s="497"/>
      <c r="KAE71" s="497"/>
      <c r="KAF71" s="497"/>
      <c r="KAG71" s="497"/>
      <c r="KAH71" s="497"/>
      <c r="KAI71" s="497"/>
      <c r="KAJ71" s="497"/>
      <c r="KAK71" s="497"/>
      <c r="KAL71" s="497"/>
      <c r="KAM71" s="497"/>
      <c r="KAN71" s="497"/>
      <c r="KAO71" s="497"/>
      <c r="KAP71" s="497"/>
      <c r="KAQ71" s="497"/>
      <c r="KAR71" s="497"/>
      <c r="KAS71" s="497"/>
      <c r="KAT71" s="497"/>
      <c r="KAU71" s="497"/>
      <c r="KAV71" s="497"/>
      <c r="KAW71" s="497"/>
      <c r="KAX71" s="497"/>
      <c r="KAY71" s="497"/>
      <c r="KAZ71" s="497"/>
      <c r="KBA71" s="497"/>
      <c r="KBB71" s="497"/>
      <c r="KBC71" s="497"/>
      <c r="KBD71" s="497"/>
      <c r="KBE71" s="497"/>
      <c r="KBF71" s="497"/>
      <c r="KBG71" s="497"/>
      <c r="KBH71" s="497"/>
      <c r="KBI71" s="497"/>
      <c r="KBJ71" s="497"/>
      <c r="KBK71" s="497"/>
      <c r="KBL71" s="497"/>
      <c r="KBM71" s="497"/>
      <c r="KBN71" s="497"/>
      <c r="KBO71" s="497"/>
      <c r="KBP71" s="497"/>
      <c r="KBQ71" s="497"/>
      <c r="KBR71" s="497"/>
      <c r="KBS71" s="497"/>
      <c r="KBT71" s="497"/>
      <c r="KBU71" s="497"/>
      <c r="KBV71" s="497"/>
      <c r="KBW71" s="497"/>
      <c r="KBX71" s="497"/>
      <c r="KBY71" s="497"/>
      <c r="KBZ71" s="497"/>
      <c r="KCA71" s="497"/>
      <c r="KCB71" s="497"/>
      <c r="KCC71" s="497"/>
      <c r="KCD71" s="497"/>
      <c r="KCE71" s="497"/>
      <c r="KCF71" s="497"/>
      <c r="KCG71" s="497"/>
      <c r="KCH71" s="497"/>
      <c r="KCI71" s="497"/>
      <c r="KCJ71" s="497"/>
      <c r="KCK71" s="497"/>
      <c r="KCL71" s="497"/>
      <c r="KCM71" s="497"/>
      <c r="KCN71" s="497"/>
      <c r="KCO71" s="497"/>
      <c r="KCP71" s="497"/>
      <c r="KCQ71" s="497"/>
      <c r="KCR71" s="497"/>
      <c r="KCS71" s="497"/>
      <c r="KCT71" s="497"/>
      <c r="KCU71" s="497"/>
      <c r="KCV71" s="497"/>
      <c r="KCW71" s="497"/>
      <c r="KCX71" s="497"/>
      <c r="KCY71" s="497"/>
      <c r="KCZ71" s="497"/>
      <c r="KDA71" s="497"/>
      <c r="KDB71" s="497"/>
      <c r="KDC71" s="497"/>
      <c r="KDD71" s="497"/>
      <c r="KDE71" s="497"/>
      <c r="KDF71" s="497"/>
      <c r="KDG71" s="497"/>
      <c r="KDH71" s="497"/>
      <c r="KDI71" s="497"/>
      <c r="KDJ71" s="497"/>
      <c r="KDK71" s="497"/>
      <c r="KDL71" s="497"/>
      <c r="KDM71" s="497"/>
      <c r="KDN71" s="497"/>
      <c r="KDO71" s="497"/>
      <c r="KDP71" s="497"/>
      <c r="KDQ71" s="497"/>
      <c r="KDR71" s="497"/>
      <c r="KDS71" s="497"/>
      <c r="KDT71" s="497"/>
      <c r="KDU71" s="497"/>
      <c r="KDV71" s="497"/>
      <c r="KDW71" s="497"/>
      <c r="KDX71" s="497"/>
      <c r="KDY71" s="497"/>
      <c r="KDZ71" s="497"/>
      <c r="KEA71" s="497"/>
      <c r="KEB71" s="497"/>
      <c r="KEC71" s="497"/>
      <c r="KED71" s="497"/>
      <c r="KEE71" s="497"/>
      <c r="KEF71" s="497"/>
      <c r="KEG71" s="497"/>
      <c r="KEH71" s="497"/>
      <c r="KEI71" s="497"/>
      <c r="KEJ71" s="497"/>
      <c r="KEK71" s="497"/>
      <c r="KEL71" s="497"/>
      <c r="KEM71" s="497"/>
      <c r="KEN71" s="497"/>
      <c r="KEO71" s="497"/>
      <c r="KEP71" s="497"/>
      <c r="KEQ71" s="497"/>
      <c r="KER71" s="497"/>
      <c r="KES71" s="497"/>
      <c r="KET71" s="497"/>
      <c r="KEU71" s="497"/>
      <c r="KEV71" s="497"/>
      <c r="KEW71" s="497"/>
      <c r="KEX71" s="497"/>
      <c r="KEY71" s="497"/>
      <c r="KEZ71" s="497"/>
      <c r="KFA71" s="497"/>
      <c r="KFB71" s="497"/>
      <c r="KFC71" s="497"/>
      <c r="KFD71" s="497"/>
      <c r="KFE71" s="497"/>
      <c r="KFF71" s="497"/>
      <c r="KFG71" s="497"/>
      <c r="KFH71" s="497"/>
      <c r="KFI71" s="497"/>
      <c r="KFJ71" s="497"/>
      <c r="KFK71" s="497"/>
      <c r="KFL71" s="497"/>
      <c r="KFM71" s="497"/>
      <c r="KFN71" s="497"/>
      <c r="KFO71" s="497"/>
      <c r="KFP71" s="497"/>
      <c r="KFQ71" s="497"/>
      <c r="KFR71" s="497"/>
      <c r="KFS71" s="497"/>
      <c r="KFT71" s="497"/>
      <c r="KFU71" s="497"/>
      <c r="KFV71" s="497"/>
      <c r="KFW71" s="497"/>
      <c r="KFX71" s="497"/>
      <c r="KFY71" s="497"/>
      <c r="KFZ71" s="497"/>
      <c r="KGA71" s="497"/>
      <c r="KGB71" s="497"/>
      <c r="KGC71" s="497"/>
      <c r="KGD71" s="497"/>
      <c r="KGE71" s="497"/>
      <c r="KGF71" s="497"/>
      <c r="KGG71" s="497"/>
      <c r="KGH71" s="497"/>
      <c r="KGI71" s="497"/>
      <c r="KGJ71" s="497"/>
      <c r="KGK71" s="497"/>
      <c r="KGL71" s="497"/>
      <c r="KGM71" s="497"/>
      <c r="KGN71" s="497"/>
      <c r="KGO71" s="497"/>
      <c r="KGP71" s="497"/>
      <c r="KGQ71" s="497"/>
      <c r="KGR71" s="497"/>
      <c r="KGS71" s="497"/>
      <c r="KGT71" s="497"/>
      <c r="KGU71" s="497"/>
      <c r="KGV71" s="497"/>
      <c r="KGW71" s="497"/>
      <c r="KGX71" s="497"/>
      <c r="KGY71" s="497"/>
      <c r="KGZ71" s="497"/>
      <c r="KHA71" s="497"/>
      <c r="KHB71" s="497"/>
      <c r="KHC71" s="497"/>
      <c r="KHD71" s="497"/>
      <c r="KHE71" s="497"/>
      <c r="KHF71" s="497"/>
      <c r="KHG71" s="497"/>
      <c r="KHH71" s="497"/>
      <c r="KHI71" s="497"/>
      <c r="KHJ71" s="497"/>
      <c r="KHK71" s="497"/>
      <c r="KHL71" s="497"/>
      <c r="KHM71" s="497"/>
      <c r="KHN71" s="497"/>
      <c r="KHO71" s="497"/>
      <c r="KHP71" s="497"/>
      <c r="KHQ71" s="497"/>
      <c r="KHR71" s="497"/>
      <c r="KHS71" s="497"/>
      <c r="KHT71" s="497"/>
      <c r="KHU71" s="497"/>
      <c r="KHV71" s="497"/>
      <c r="KHW71" s="497"/>
      <c r="KHX71" s="497"/>
      <c r="KHY71" s="497"/>
      <c r="KHZ71" s="497"/>
      <c r="KIA71" s="497"/>
      <c r="KIB71" s="497"/>
      <c r="KIC71" s="497"/>
      <c r="KID71" s="497"/>
      <c r="KIE71" s="497"/>
      <c r="KIF71" s="497"/>
      <c r="KIG71" s="497"/>
      <c r="KIH71" s="497"/>
      <c r="KII71" s="497"/>
      <c r="KIJ71" s="497"/>
      <c r="KIK71" s="497"/>
      <c r="KIL71" s="497"/>
      <c r="KIM71" s="497"/>
      <c r="KIN71" s="497"/>
      <c r="KIO71" s="497"/>
      <c r="KIP71" s="497"/>
      <c r="KIQ71" s="497"/>
      <c r="KIR71" s="497"/>
      <c r="KIS71" s="497"/>
      <c r="KIT71" s="497"/>
      <c r="KIU71" s="497"/>
      <c r="KIV71" s="497"/>
      <c r="KIW71" s="497"/>
      <c r="KIX71" s="497"/>
      <c r="KIY71" s="497"/>
      <c r="KIZ71" s="497"/>
      <c r="KJA71" s="497"/>
      <c r="KJB71" s="497"/>
      <c r="KJC71" s="497"/>
      <c r="KJD71" s="497"/>
      <c r="KJE71" s="497"/>
      <c r="KJF71" s="497"/>
      <c r="KJG71" s="497"/>
      <c r="KJH71" s="497"/>
      <c r="KJI71" s="497"/>
      <c r="KJJ71" s="497"/>
      <c r="KJK71" s="497"/>
      <c r="KJL71" s="497"/>
      <c r="KJM71" s="497"/>
      <c r="KJN71" s="497"/>
      <c r="KJO71" s="497"/>
      <c r="KJP71" s="497"/>
      <c r="KJQ71" s="497"/>
      <c r="KJR71" s="497"/>
      <c r="KJS71" s="497"/>
      <c r="KJT71" s="497"/>
      <c r="KJU71" s="497"/>
      <c r="KJV71" s="497"/>
      <c r="KJW71" s="497"/>
      <c r="KJX71" s="497"/>
      <c r="KJY71" s="497"/>
      <c r="KJZ71" s="497"/>
      <c r="KKA71" s="497"/>
      <c r="KKB71" s="497"/>
      <c r="KKC71" s="497"/>
      <c r="KKD71" s="497"/>
      <c r="KKE71" s="497"/>
      <c r="KKF71" s="497"/>
      <c r="KKG71" s="497"/>
      <c r="KKH71" s="497"/>
      <c r="KKI71" s="497"/>
      <c r="KKJ71" s="497"/>
      <c r="KKK71" s="497"/>
      <c r="KKL71" s="497"/>
      <c r="KKM71" s="497"/>
      <c r="KKN71" s="497"/>
      <c r="KKO71" s="497"/>
      <c r="KKP71" s="497"/>
      <c r="KKQ71" s="497"/>
      <c r="KKR71" s="497"/>
      <c r="KKS71" s="497"/>
      <c r="KKT71" s="497"/>
      <c r="KKU71" s="497"/>
      <c r="KKV71" s="497"/>
      <c r="KKW71" s="497"/>
      <c r="KKX71" s="497"/>
      <c r="KKY71" s="497"/>
      <c r="KKZ71" s="497"/>
      <c r="KLA71" s="497"/>
      <c r="KLB71" s="497"/>
      <c r="KLC71" s="497"/>
      <c r="KLD71" s="497"/>
      <c r="KLE71" s="497"/>
      <c r="KLF71" s="497"/>
      <c r="KLG71" s="497"/>
      <c r="KLH71" s="497"/>
      <c r="KLI71" s="497"/>
      <c r="KLJ71" s="497"/>
      <c r="KLK71" s="497"/>
      <c r="KLL71" s="497"/>
      <c r="KLM71" s="497"/>
      <c r="KLN71" s="497"/>
      <c r="KLO71" s="497"/>
      <c r="KLP71" s="497"/>
      <c r="KLQ71" s="497"/>
      <c r="KLR71" s="497"/>
      <c r="KLS71" s="497"/>
      <c r="KLT71" s="497"/>
      <c r="KLU71" s="497"/>
      <c r="KLV71" s="497"/>
      <c r="KLW71" s="497"/>
      <c r="KLX71" s="497"/>
      <c r="KLY71" s="497"/>
      <c r="KLZ71" s="497"/>
      <c r="KMA71" s="497"/>
      <c r="KMB71" s="497"/>
      <c r="KMC71" s="497"/>
      <c r="KMD71" s="497"/>
      <c r="KME71" s="497"/>
      <c r="KMF71" s="497"/>
      <c r="KMG71" s="497"/>
      <c r="KMH71" s="497"/>
      <c r="KMI71" s="497"/>
      <c r="KMJ71" s="497"/>
      <c r="KMK71" s="497"/>
      <c r="KML71" s="497"/>
      <c r="KMM71" s="497"/>
      <c r="KMN71" s="497"/>
      <c r="KMO71" s="497"/>
      <c r="KMP71" s="497"/>
      <c r="KMQ71" s="497"/>
      <c r="KMR71" s="497"/>
      <c r="KMS71" s="497"/>
      <c r="KMT71" s="497"/>
      <c r="KMU71" s="497"/>
      <c r="KMV71" s="497"/>
      <c r="KMW71" s="497"/>
      <c r="KMX71" s="497"/>
      <c r="KMY71" s="497"/>
      <c r="KMZ71" s="497"/>
      <c r="KNA71" s="497"/>
      <c r="KNB71" s="497"/>
      <c r="KNC71" s="497"/>
      <c r="KND71" s="497"/>
      <c r="KNE71" s="497"/>
      <c r="KNF71" s="497"/>
      <c r="KNG71" s="497"/>
      <c r="KNH71" s="497"/>
      <c r="KNI71" s="497"/>
      <c r="KNJ71" s="497"/>
      <c r="KNK71" s="497"/>
      <c r="KNL71" s="497"/>
      <c r="KNM71" s="497"/>
      <c r="KNN71" s="497"/>
      <c r="KNO71" s="497"/>
      <c r="KNP71" s="497"/>
      <c r="KNQ71" s="497"/>
      <c r="KNR71" s="497"/>
      <c r="KNS71" s="497"/>
      <c r="KNT71" s="497"/>
      <c r="KNU71" s="497"/>
      <c r="KNV71" s="497"/>
      <c r="KNW71" s="497"/>
      <c r="KNX71" s="497"/>
      <c r="KNY71" s="497"/>
      <c r="KNZ71" s="497"/>
      <c r="KOA71" s="497"/>
      <c r="KOB71" s="497"/>
      <c r="KOC71" s="497"/>
      <c r="KOD71" s="497"/>
      <c r="KOE71" s="497"/>
      <c r="KOF71" s="497"/>
      <c r="KOG71" s="497"/>
      <c r="KOH71" s="497"/>
      <c r="KOI71" s="497"/>
      <c r="KOJ71" s="497"/>
      <c r="KOK71" s="497"/>
      <c r="KOL71" s="497"/>
      <c r="KOM71" s="497"/>
      <c r="KON71" s="497"/>
      <c r="KOO71" s="497"/>
      <c r="KOP71" s="497"/>
      <c r="KOQ71" s="497"/>
      <c r="KOR71" s="497"/>
      <c r="KOS71" s="497"/>
      <c r="KOT71" s="497"/>
      <c r="KOU71" s="497"/>
      <c r="KOV71" s="497"/>
      <c r="KOW71" s="497"/>
      <c r="KOX71" s="497"/>
      <c r="KOY71" s="497"/>
      <c r="KOZ71" s="497"/>
      <c r="KPA71" s="497"/>
      <c r="KPB71" s="497"/>
      <c r="KPC71" s="497"/>
      <c r="KPD71" s="497"/>
      <c r="KPE71" s="497"/>
      <c r="KPF71" s="497"/>
      <c r="KPG71" s="497"/>
      <c r="KPH71" s="497"/>
      <c r="KPI71" s="497"/>
      <c r="KPJ71" s="497"/>
      <c r="KPK71" s="497"/>
      <c r="KPL71" s="497"/>
      <c r="KPM71" s="497"/>
      <c r="KPN71" s="497"/>
      <c r="KPO71" s="497"/>
      <c r="KPP71" s="497"/>
      <c r="KPQ71" s="497"/>
      <c r="KPR71" s="497"/>
      <c r="KPS71" s="497"/>
      <c r="KPT71" s="497"/>
      <c r="KPU71" s="497"/>
      <c r="KPV71" s="497"/>
      <c r="KPW71" s="497"/>
      <c r="KPX71" s="497"/>
      <c r="KPY71" s="497"/>
      <c r="KPZ71" s="497"/>
      <c r="KQA71" s="497"/>
      <c r="KQB71" s="497"/>
      <c r="KQC71" s="497"/>
      <c r="KQD71" s="497"/>
      <c r="KQE71" s="497"/>
      <c r="KQF71" s="497"/>
      <c r="KQG71" s="497"/>
      <c r="KQH71" s="497"/>
      <c r="KQI71" s="497"/>
      <c r="KQJ71" s="497"/>
      <c r="KQK71" s="497"/>
      <c r="KQL71" s="497"/>
      <c r="KQM71" s="497"/>
      <c r="KQN71" s="497"/>
      <c r="KQO71" s="497"/>
      <c r="KQP71" s="497"/>
      <c r="KQQ71" s="497"/>
      <c r="KQR71" s="497"/>
      <c r="KQS71" s="497"/>
      <c r="KQT71" s="497"/>
      <c r="KQU71" s="497"/>
      <c r="KQV71" s="497"/>
      <c r="KQW71" s="497"/>
      <c r="KQX71" s="497"/>
      <c r="KQY71" s="497"/>
      <c r="KQZ71" s="497"/>
      <c r="KRA71" s="497"/>
      <c r="KRB71" s="497"/>
      <c r="KRC71" s="497"/>
      <c r="KRD71" s="497"/>
      <c r="KRE71" s="497"/>
      <c r="KRF71" s="497"/>
      <c r="KRG71" s="497"/>
      <c r="KRH71" s="497"/>
      <c r="KRI71" s="497"/>
      <c r="KRJ71" s="497"/>
      <c r="KRK71" s="497"/>
      <c r="KRL71" s="497"/>
      <c r="KRM71" s="497"/>
      <c r="KRN71" s="497"/>
      <c r="KRO71" s="497"/>
      <c r="KRP71" s="497"/>
      <c r="KRQ71" s="497"/>
      <c r="KRR71" s="497"/>
      <c r="KRS71" s="497"/>
      <c r="KRT71" s="497"/>
      <c r="KRU71" s="497"/>
      <c r="KRV71" s="497"/>
      <c r="KRW71" s="497"/>
      <c r="KRX71" s="497"/>
      <c r="KRY71" s="497"/>
      <c r="KRZ71" s="497"/>
      <c r="KSA71" s="497"/>
      <c r="KSB71" s="497"/>
      <c r="KSC71" s="497"/>
      <c r="KSD71" s="497"/>
      <c r="KSE71" s="497"/>
      <c r="KSF71" s="497"/>
      <c r="KSG71" s="497"/>
      <c r="KSH71" s="497"/>
      <c r="KSI71" s="497"/>
      <c r="KSJ71" s="497"/>
      <c r="KSK71" s="497"/>
      <c r="KSL71" s="497"/>
      <c r="KSM71" s="497"/>
      <c r="KSN71" s="497"/>
      <c r="KSO71" s="497"/>
      <c r="KSP71" s="497"/>
      <c r="KSQ71" s="497"/>
      <c r="KSR71" s="497"/>
      <c r="KSS71" s="497"/>
      <c r="KST71" s="497"/>
      <c r="KSU71" s="497"/>
      <c r="KSV71" s="497"/>
      <c r="KSW71" s="497"/>
      <c r="KSX71" s="497"/>
      <c r="KSY71" s="497"/>
      <c r="KSZ71" s="497"/>
      <c r="KTA71" s="497"/>
      <c r="KTB71" s="497"/>
      <c r="KTC71" s="497"/>
      <c r="KTD71" s="497"/>
      <c r="KTE71" s="497"/>
      <c r="KTF71" s="497"/>
      <c r="KTG71" s="497"/>
      <c r="KTH71" s="497"/>
      <c r="KTI71" s="497"/>
      <c r="KTJ71" s="497"/>
      <c r="KTK71" s="497"/>
      <c r="KTL71" s="497"/>
      <c r="KTM71" s="497"/>
      <c r="KTN71" s="497"/>
      <c r="KTO71" s="497"/>
      <c r="KTP71" s="497"/>
      <c r="KTQ71" s="497"/>
      <c r="KTR71" s="497"/>
      <c r="KTS71" s="497"/>
      <c r="KTT71" s="497"/>
      <c r="KTU71" s="497"/>
      <c r="KTV71" s="497"/>
      <c r="KTW71" s="497"/>
      <c r="KTX71" s="497"/>
      <c r="KTY71" s="497"/>
      <c r="KTZ71" s="497"/>
      <c r="KUA71" s="497"/>
      <c r="KUB71" s="497"/>
      <c r="KUC71" s="497"/>
      <c r="KUD71" s="497"/>
      <c r="KUE71" s="497"/>
      <c r="KUF71" s="497"/>
      <c r="KUG71" s="497"/>
      <c r="KUH71" s="497"/>
      <c r="KUI71" s="497"/>
      <c r="KUJ71" s="497"/>
      <c r="KUK71" s="497"/>
      <c r="KUL71" s="497"/>
      <c r="KUM71" s="497"/>
      <c r="KUN71" s="497"/>
      <c r="KUO71" s="497"/>
      <c r="KUP71" s="497"/>
      <c r="KUQ71" s="497"/>
      <c r="KUR71" s="497"/>
      <c r="KUS71" s="497"/>
      <c r="KUT71" s="497"/>
      <c r="KUU71" s="497"/>
      <c r="KUV71" s="497"/>
      <c r="KUW71" s="497"/>
      <c r="KUX71" s="497"/>
      <c r="KUY71" s="497"/>
      <c r="KUZ71" s="497"/>
      <c r="KVA71" s="497"/>
      <c r="KVB71" s="497"/>
      <c r="KVC71" s="497"/>
      <c r="KVD71" s="497"/>
      <c r="KVE71" s="497"/>
      <c r="KVF71" s="497"/>
      <c r="KVG71" s="497"/>
      <c r="KVH71" s="497"/>
      <c r="KVI71" s="497"/>
      <c r="KVJ71" s="497"/>
      <c r="KVK71" s="497"/>
      <c r="KVL71" s="497"/>
      <c r="KVM71" s="497"/>
      <c r="KVN71" s="497"/>
      <c r="KVO71" s="497"/>
      <c r="KVP71" s="497"/>
      <c r="KVQ71" s="497"/>
      <c r="KVR71" s="497"/>
      <c r="KVS71" s="497"/>
      <c r="KVT71" s="497"/>
      <c r="KVU71" s="497"/>
      <c r="KVV71" s="497"/>
      <c r="KVW71" s="497"/>
      <c r="KVX71" s="497"/>
      <c r="KVY71" s="497"/>
      <c r="KVZ71" s="497"/>
      <c r="KWA71" s="497"/>
      <c r="KWB71" s="497"/>
      <c r="KWC71" s="497"/>
      <c r="KWD71" s="497"/>
      <c r="KWE71" s="497"/>
      <c r="KWF71" s="497"/>
      <c r="KWG71" s="497"/>
      <c r="KWH71" s="497"/>
      <c r="KWI71" s="497"/>
      <c r="KWJ71" s="497"/>
      <c r="KWK71" s="497"/>
      <c r="KWL71" s="497"/>
      <c r="KWM71" s="497"/>
      <c r="KWN71" s="497"/>
      <c r="KWO71" s="497"/>
      <c r="KWP71" s="497"/>
      <c r="KWQ71" s="497"/>
      <c r="KWR71" s="497"/>
      <c r="KWS71" s="497"/>
      <c r="KWT71" s="497"/>
      <c r="KWU71" s="497"/>
      <c r="KWV71" s="497"/>
      <c r="KWW71" s="497"/>
      <c r="KWX71" s="497"/>
      <c r="KWY71" s="497"/>
      <c r="KWZ71" s="497"/>
      <c r="KXA71" s="497"/>
      <c r="KXB71" s="497"/>
      <c r="KXC71" s="497"/>
      <c r="KXD71" s="497"/>
      <c r="KXE71" s="497"/>
      <c r="KXF71" s="497"/>
      <c r="KXG71" s="497"/>
      <c r="KXH71" s="497"/>
      <c r="KXI71" s="497"/>
      <c r="KXJ71" s="497"/>
      <c r="KXK71" s="497"/>
      <c r="KXL71" s="497"/>
      <c r="KXM71" s="497"/>
      <c r="KXN71" s="497"/>
      <c r="KXO71" s="497"/>
      <c r="KXP71" s="497"/>
      <c r="KXQ71" s="497"/>
      <c r="KXR71" s="497"/>
      <c r="KXS71" s="497"/>
      <c r="KXT71" s="497"/>
      <c r="KXU71" s="497"/>
      <c r="KXV71" s="497"/>
      <c r="KXW71" s="497"/>
      <c r="KXX71" s="497"/>
      <c r="KXY71" s="497"/>
      <c r="KXZ71" s="497"/>
      <c r="KYA71" s="497"/>
      <c r="KYB71" s="497"/>
      <c r="KYC71" s="497"/>
      <c r="KYD71" s="497"/>
      <c r="KYE71" s="497"/>
      <c r="KYF71" s="497"/>
      <c r="KYG71" s="497"/>
      <c r="KYH71" s="497"/>
      <c r="KYI71" s="497"/>
      <c r="KYJ71" s="497"/>
      <c r="KYK71" s="497"/>
      <c r="KYL71" s="497"/>
      <c r="KYM71" s="497"/>
      <c r="KYN71" s="497"/>
      <c r="KYO71" s="497"/>
      <c r="KYP71" s="497"/>
      <c r="KYQ71" s="497"/>
      <c r="KYR71" s="497"/>
      <c r="KYS71" s="497"/>
      <c r="KYT71" s="497"/>
      <c r="KYU71" s="497"/>
      <c r="KYV71" s="497"/>
      <c r="KYW71" s="497"/>
      <c r="KYX71" s="497"/>
      <c r="KYY71" s="497"/>
      <c r="KYZ71" s="497"/>
      <c r="KZA71" s="497"/>
      <c r="KZB71" s="497"/>
      <c r="KZC71" s="497"/>
      <c r="KZD71" s="497"/>
      <c r="KZE71" s="497"/>
      <c r="KZF71" s="497"/>
      <c r="KZG71" s="497"/>
      <c r="KZH71" s="497"/>
      <c r="KZI71" s="497"/>
      <c r="KZJ71" s="497"/>
      <c r="KZK71" s="497"/>
      <c r="KZL71" s="497"/>
      <c r="KZM71" s="497"/>
      <c r="KZN71" s="497"/>
      <c r="KZO71" s="497"/>
      <c r="KZP71" s="497"/>
      <c r="KZQ71" s="497"/>
      <c r="KZR71" s="497"/>
      <c r="KZS71" s="497"/>
      <c r="KZT71" s="497"/>
      <c r="KZU71" s="497"/>
      <c r="KZV71" s="497"/>
      <c r="KZW71" s="497"/>
      <c r="KZX71" s="497"/>
      <c r="KZY71" s="497"/>
      <c r="KZZ71" s="497"/>
      <c r="LAA71" s="497"/>
      <c r="LAB71" s="497"/>
      <c r="LAC71" s="497"/>
      <c r="LAD71" s="497"/>
      <c r="LAE71" s="497"/>
      <c r="LAF71" s="497"/>
      <c r="LAG71" s="497"/>
      <c r="LAH71" s="497"/>
      <c r="LAI71" s="497"/>
      <c r="LAJ71" s="497"/>
      <c r="LAK71" s="497"/>
      <c r="LAL71" s="497"/>
      <c r="LAM71" s="497"/>
      <c r="LAN71" s="497"/>
      <c r="LAO71" s="497"/>
      <c r="LAP71" s="497"/>
      <c r="LAQ71" s="497"/>
      <c r="LAR71" s="497"/>
      <c r="LAS71" s="497"/>
      <c r="LAT71" s="497"/>
      <c r="LAU71" s="497"/>
      <c r="LAV71" s="497"/>
      <c r="LAW71" s="497"/>
      <c r="LAX71" s="497"/>
      <c r="LAY71" s="497"/>
      <c r="LAZ71" s="497"/>
      <c r="LBA71" s="497"/>
      <c r="LBB71" s="497"/>
      <c r="LBC71" s="497"/>
      <c r="LBD71" s="497"/>
      <c r="LBE71" s="497"/>
      <c r="LBF71" s="497"/>
      <c r="LBG71" s="497"/>
      <c r="LBH71" s="497"/>
      <c r="LBI71" s="497"/>
      <c r="LBJ71" s="497"/>
      <c r="LBK71" s="497"/>
      <c r="LBL71" s="497"/>
      <c r="LBM71" s="497"/>
      <c r="LBN71" s="497"/>
      <c r="LBO71" s="497"/>
      <c r="LBP71" s="497"/>
      <c r="LBQ71" s="497"/>
      <c r="LBR71" s="497"/>
      <c r="LBS71" s="497"/>
      <c r="LBT71" s="497"/>
      <c r="LBU71" s="497"/>
      <c r="LBV71" s="497"/>
      <c r="LBW71" s="497"/>
      <c r="LBX71" s="497"/>
      <c r="LBY71" s="497"/>
      <c r="LBZ71" s="497"/>
      <c r="LCA71" s="497"/>
      <c r="LCB71" s="497"/>
      <c r="LCC71" s="497"/>
      <c r="LCD71" s="497"/>
      <c r="LCE71" s="497"/>
      <c r="LCF71" s="497"/>
      <c r="LCG71" s="497"/>
      <c r="LCH71" s="497"/>
      <c r="LCI71" s="497"/>
      <c r="LCJ71" s="497"/>
      <c r="LCK71" s="497"/>
      <c r="LCL71" s="497"/>
      <c r="LCM71" s="497"/>
      <c r="LCN71" s="497"/>
      <c r="LCO71" s="497"/>
      <c r="LCP71" s="497"/>
      <c r="LCQ71" s="497"/>
      <c r="LCR71" s="497"/>
      <c r="LCS71" s="497"/>
      <c r="LCT71" s="497"/>
      <c r="LCU71" s="497"/>
      <c r="LCV71" s="497"/>
      <c r="LCW71" s="497"/>
      <c r="LCX71" s="497"/>
      <c r="LCY71" s="497"/>
      <c r="LCZ71" s="497"/>
      <c r="LDA71" s="497"/>
      <c r="LDB71" s="497"/>
      <c r="LDC71" s="497"/>
      <c r="LDD71" s="497"/>
      <c r="LDE71" s="497"/>
      <c r="LDF71" s="497"/>
      <c r="LDG71" s="497"/>
      <c r="LDH71" s="497"/>
      <c r="LDI71" s="497"/>
      <c r="LDJ71" s="497"/>
      <c r="LDK71" s="497"/>
      <c r="LDL71" s="497"/>
      <c r="LDM71" s="497"/>
      <c r="LDN71" s="497"/>
      <c r="LDO71" s="497"/>
      <c r="LDP71" s="497"/>
      <c r="LDQ71" s="497"/>
      <c r="LDR71" s="497"/>
      <c r="LDS71" s="497"/>
      <c r="LDT71" s="497"/>
      <c r="LDU71" s="497"/>
      <c r="LDV71" s="497"/>
      <c r="LDW71" s="497"/>
      <c r="LDX71" s="497"/>
      <c r="LDY71" s="497"/>
      <c r="LDZ71" s="497"/>
      <c r="LEA71" s="497"/>
      <c r="LEB71" s="497"/>
      <c r="LEC71" s="497"/>
      <c r="LED71" s="497"/>
      <c r="LEE71" s="497"/>
      <c r="LEF71" s="497"/>
      <c r="LEG71" s="497"/>
      <c r="LEH71" s="497"/>
      <c r="LEI71" s="497"/>
      <c r="LEJ71" s="497"/>
      <c r="LEK71" s="497"/>
      <c r="LEL71" s="497"/>
      <c r="LEM71" s="497"/>
      <c r="LEN71" s="497"/>
      <c r="LEO71" s="497"/>
      <c r="LEP71" s="497"/>
      <c r="LEQ71" s="497"/>
      <c r="LER71" s="497"/>
      <c r="LES71" s="497"/>
      <c r="LET71" s="497"/>
      <c r="LEU71" s="497"/>
      <c r="LEV71" s="497"/>
      <c r="LEW71" s="497"/>
      <c r="LEX71" s="497"/>
      <c r="LEY71" s="497"/>
      <c r="LEZ71" s="497"/>
      <c r="LFA71" s="497"/>
      <c r="LFB71" s="497"/>
      <c r="LFC71" s="497"/>
      <c r="LFD71" s="497"/>
      <c r="LFE71" s="497"/>
      <c r="LFF71" s="497"/>
      <c r="LFG71" s="497"/>
      <c r="LFH71" s="497"/>
      <c r="LFI71" s="497"/>
      <c r="LFJ71" s="497"/>
      <c r="LFK71" s="497"/>
      <c r="LFL71" s="497"/>
      <c r="LFM71" s="497"/>
      <c r="LFN71" s="497"/>
      <c r="LFO71" s="497"/>
      <c r="LFP71" s="497"/>
      <c r="LFQ71" s="497"/>
      <c r="LFR71" s="497"/>
      <c r="LFS71" s="497"/>
      <c r="LFT71" s="497"/>
      <c r="LFU71" s="497"/>
      <c r="LFV71" s="497"/>
      <c r="LFW71" s="497"/>
      <c r="LFX71" s="497"/>
      <c r="LFY71" s="497"/>
      <c r="LFZ71" s="497"/>
      <c r="LGA71" s="497"/>
      <c r="LGB71" s="497"/>
      <c r="LGC71" s="497"/>
      <c r="LGD71" s="497"/>
      <c r="LGE71" s="497"/>
      <c r="LGF71" s="497"/>
      <c r="LGG71" s="497"/>
      <c r="LGH71" s="497"/>
      <c r="LGI71" s="497"/>
      <c r="LGJ71" s="497"/>
      <c r="LGK71" s="497"/>
      <c r="LGL71" s="497"/>
      <c r="LGM71" s="497"/>
      <c r="LGN71" s="497"/>
      <c r="LGO71" s="497"/>
      <c r="LGP71" s="497"/>
      <c r="LGQ71" s="497"/>
      <c r="LGR71" s="497"/>
      <c r="LGS71" s="497"/>
      <c r="LGT71" s="497"/>
      <c r="LGU71" s="497"/>
      <c r="LGV71" s="497"/>
      <c r="LGW71" s="497"/>
      <c r="LGX71" s="497"/>
      <c r="LGY71" s="497"/>
      <c r="LGZ71" s="497"/>
      <c r="LHA71" s="497"/>
      <c r="LHB71" s="497"/>
      <c r="LHC71" s="497"/>
      <c r="LHD71" s="497"/>
      <c r="LHE71" s="497"/>
      <c r="LHF71" s="497"/>
      <c r="LHG71" s="497"/>
      <c r="LHH71" s="497"/>
      <c r="LHI71" s="497"/>
      <c r="LHJ71" s="497"/>
      <c r="LHK71" s="497"/>
      <c r="LHL71" s="497"/>
      <c r="LHM71" s="497"/>
      <c r="LHN71" s="497"/>
      <c r="LHO71" s="497"/>
      <c r="LHP71" s="497"/>
      <c r="LHQ71" s="497"/>
      <c r="LHR71" s="497"/>
      <c r="LHS71" s="497"/>
      <c r="LHT71" s="497"/>
      <c r="LHU71" s="497"/>
      <c r="LHV71" s="497"/>
      <c r="LHW71" s="497"/>
      <c r="LHX71" s="497"/>
      <c r="LHY71" s="497"/>
      <c r="LHZ71" s="497"/>
      <c r="LIA71" s="497"/>
      <c r="LIB71" s="497"/>
      <c r="LIC71" s="497"/>
      <c r="LID71" s="497"/>
      <c r="LIE71" s="497"/>
      <c r="LIF71" s="497"/>
      <c r="LIG71" s="497"/>
      <c r="LIH71" s="497"/>
      <c r="LII71" s="497"/>
      <c r="LIJ71" s="497"/>
      <c r="LIK71" s="497"/>
      <c r="LIL71" s="497"/>
      <c r="LIM71" s="497"/>
      <c r="LIN71" s="497"/>
      <c r="LIO71" s="497"/>
      <c r="LIP71" s="497"/>
      <c r="LIQ71" s="497"/>
      <c r="LIR71" s="497"/>
      <c r="LIS71" s="497"/>
      <c r="LIT71" s="497"/>
      <c r="LIU71" s="497"/>
      <c r="LIV71" s="497"/>
      <c r="LIW71" s="497"/>
      <c r="LIX71" s="497"/>
      <c r="LIY71" s="497"/>
      <c r="LIZ71" s="497"/>
      <c r="LJA71" s="497"/>
      <c r="LJB71" s="497"/>
      <c r="LJC71" s="497"/>
      <c r="LJD71" s="497"/>
      <c r="LJE71" s="497"/>
      <c r="LJF71" s="497"/>
      <c r="LJG71" s="497"/>
      <c r="LJH71" s="497"/>
      <c r="LJI71" s="497"/>
      <c r="LJJ71" s="497"/>
      <c r="LJK71" s="497"/>
      <c r="LJL71" s="497"/>
      <c r="LJM71" s="497"/>
      <c r="LJN71" s="497"/>
      <c r="LJO71" s="497"/>
      <c r="LJP71" s="497"/>
      <c r="LJQ71" s="497"/>
      <c r="LJR71" s="497"/>
      <c r="LJS71" s="497"/>
      <c r="LJT71" s="497"/>
      <c r="LJU71" s="497"/>
      <c r="LJV71" s="497"/>
      <c r="LJW71" s="497"/>
      <c r="LJX71" s="497"/>
      <c r="LJY71" s="497"/>
      <c r="LJZ71" s="497"/>
      <c r="LKA71" s="497"/>
      <c r="LKB71" s="497"/>
      <c r="LKC71" s="497"/>
      <c r="LKD71" s="497"/>
      <c r="LKE71" s="497"/>
      <c r="LKF71" s="497"/>
      <c r="LKG71" s="497"/>
      <c r="LKH71" s="497"/>
      <c r="LKI71" s="497"/>
      <c r="LKJ71" s="497"/>
      <c r="LKK71" s="497"/>
      <c r="LKL71" s="497"/>
      <c r="LKM71" s="497"/>
      <c r="LKN71" s="497"/>
      <c r="LKO71" s="497"/>
      <c r="LKP71" s="497"/>
      <c r="LKQ71" s="497"/>
      <c r="LKR71" s="497"/>
      <c r="LKS71" s="497"/>
      <c r="LKT71" s="497"/>
      <c r="LKU71" s="497"/>
      <c r="LKV71" s="497"/>
      <c r="LKW71" s="497"/>
      <c r="LKX71" s="497"/>
      <c r="LKY71" s="497"/>
      <c r="LKZ71" s="497"/>
      <c r="LLA71" s="497"/>
      <c r="LLB71" s="497"/>
      <c r="LLC71" s="497"/>
      <c r="LLD71" s="497"/>
      <c r="LLE71" s="497"/>
      <c r="LLF71" s="497"/>
      <c r="LLG71" s="497"/>
      <c r="LLH71" s="497"/>
      <c r="LLI71" s="497"/>
      <c r="LLJ71" s="497"/>
      <c r="LLK71" s="497"/>
      <c r="LLL71" s="497"/>
      <c r="LLM71" s="497"/>
      <c r="LLN71" s="497"/>
      <c r="LLO71" s="497"/>
      <c r="LLP71" s="497"/>
      <c r="LLQ71" s="497"/>
      <c r="LLR71" s="497"/>
      <c r="LLS71" s="497"/>
      <c r="LLT71" s="497"/>
      <c r="LLU71" s="497"/>
      <c r="LLV71" s="497"/>
      <c r="LLW71" s="497"/>
      <c r="LLX71" s="497"/>
      <c r="LLY71" s="497"/>
      <c r="LLZ71" s="497"/>
      <c r="LMA71" s="497"/>
      <c r="LMB71" s="497"/>
      <c r="LMC71" s="497"/>
      <c r="LMD71" s="497"/>
      <c r="LME71" s="497"/>
      <c r="LMF71" s="497"/>
      <c r="LMG71" s="497"/>
      <c r="LMH71" s="497"/>
      <c r="LMI71" s="497"/>
      <c r="LMJ71" s="497"/>
      <c r="LMK71" s="497"/>
      <c r="LML71" s="497"/>
      <c r="LMM71" s="497"/>
      <c r="LMN71" s="497"/>
      <c r="LMO71" s="497"/>
      <c r="LMP71" s="497"/>
      <c r="LMQ71" s="497"/>
      <c r="LMR71" s="497"/>
      <c r="LMS71" s="497"/>
      <c r="LMT71" s="497"/>
      <c r="LMU71" s="497"/>
      <c r="LMV71" s="497"/>
      <c r="LMW71" s="497"/>
      <c r="LMX71" s="497"/>
      <c r="LMY71" s="497"/>
      <c r="LMZ71" s="497"/>
      <c r="LNA71" s="497"/>
      <c r="LNB71" s="497"/>
      <c r="LNC71" s="497"/>
      <c r="LND71" s="497"/>
      <c r="LNE71" s="497"/>
      <c r="LNF71" s="497"/>
      <c r="LNG71" s="497"/>
      <c r="LNH71" s="497"/>
      <c r="LNI71" s="497"/>
      <c r="LNJ71" s="497"/>
      <c r="LNK71" s="497"/>
      <c r="LNL71" s="497"/>
      <c r="LNM71" s="497"/>
      <c r="LNN71" s="497"/>
      <c r="LNO71" s="497"/>
      <c r="LNP71" s="497"/>
      <c r="LNQ71" s="497"/>
      <c r="LNR71" s="497"/>
      <c r="LNS71" s="497"/>
      <c r="LNT71" s="497"/>
      <c r="LNU71" s="497"/>
      <c r="LNV71" s="497"/>
      <c r="LNW71" s="497"/>
      <c r="LNX71" s="497"/>
      <c r="LNY71" s="497"/>
      <c r="LNZ71" s="497"/>
      <c r="LOA71" s="497"/>
      <c r="LOB71" s="497"/>
      <c r="LOC71" s="497"/>
      <c r="LOD71" s="497"/>
      <c r="LOE71" s="497"/>
      <c r="LOF71" s="497"/>
      <c r="LOG71" s="497"/>
      <c r="LOH71" s="497"/>
      <c r="LOI71" s="497"/>
      <c r="LOJ71" s="497"/>
      <c r="LOK71" s="497"/>
      <c r="LOL71" s="497"/>
      <c r="LOM71" s="497"/>
      <c r="LON71" s="497"/>
      <c r="LOO71" s="497"/>
      <c r="LOP71" s="497"/>
      <c r="LOQ71" s="497"/>
      <c r="LOR71" s="497"/>
      <c r="LOS71" s="497"/>
      <c r="LOT71" s="497"/>
      <c r="LOU71" s="497"/>
      <c r="LOV71" s="497"/>
      <c r="LOW71" s="497"/>
      <c r="LOX71" s="497"/>
      <c r="LOY71" s="497"/>
      <c r="LOZ71" s="497"/>
      <c r="LPA71" s="497"/>
      <c r="LPB71" s="497"/>
      <c r="LPC71" s="497"/>
      <c r="LPD71" s="497"/>
      <c r="LPE71" s="497"/>
      <c r="LPF71" s="497"/>
      <c r="LPG71" s="497"/>
      <c r="LPH71" s="497"/>
      <c r="LPI71" s="497"/>
      <c r="LPJ71" s="497"/>
      <c r="LPK71" s="497"/>
      <c r="LPL71" s="497"/>
      <c r="LPM71" s="497"/>
      <c r="LPN71" s="497"/>
      <c r="LPO71" s="497"/>
      <c r="LPP71" s="497"/>
      <c r="LPQ71" s="497"/>
      <c r="LPR71" s="497"/>
      <c r="LPS71" s="497"/>
      <c r="LPT71" s="497"/>
      <c r="LPU71" s="497"/>
      <c r="LPV71" s="497"/>
      <c r="LPW71" s="497"/>
      <c r="LPX71" s="497"/>
      <c r="LPY71" s="497"/>
      <c r="LPZ71" s="497"/>
      <c r="LQA71" s="497"/>
      <c r="LQB71" s="497"/>
      <c r="LQC71" s="497"/>
      <c r="LQD71" s="497"/>
      <c r="LQE71" s="497"/>
      <c r="LQF71" s="497"/>
      <c r="LQG71" s="497"/>
      <c r="LQH71" s="497"/>
      <c r="LQI71" s="497"/>
      <c r="LQJ71" s="497"/>
      <c r="LQK71" s="497"/>
      <c r="LQL71" s="497"/>
      <c r="LQM71" s="497"/>
      <c r="LQN71" s="497"/>
      <c r="LQO71" s="497"/>
      <c r="LQP71" s="497"/>
      <c r="LQQ71" s="497"/>
      <c r="LQR71" s="497"/>
      <c r="LQS71" s="497"/>
      <c r="LQT71" s="497"/>
      <c r="LQU71" s="497"/>
      <c r="LQV71" s="497"/>
      <c r="LQW71" s="497"/>
      <c r="LQX71" s="497"/>
      <c r="LQY71" s="497"/>
      <c r="LQZ71" s="497"/>
      <c r="LRA71" s="497"/>
      <c r="LRB71" s="497"/>
      <c r="LRC71" s="497"/>
      <c r="LRD71" s="497"/>
      <c r="LRE71" s="497"/>
      <c r="LRF71" s="497"/>
      <c r="LRG71" s="497"/>
      <c r="LRH71" s="497"/>
      <c r="LRI71" s="497"/>
      <c r="LRJ71" s="497"/>
      <c r="LRK71" s="497"/>
      <c r="LRL71" s="497"/>
      <c r="LRM71" s="497"/>
      <c r="LRN71" s="497"/>
      <c r="LRO71" s="497"/>
      <c r="LRP71" s="497"/>
      <c r="LRQ71" s="497"/>
      <c r="LRR71" s="497"/>
      <c r="LRS71" s="497"/>
      <c r="LRT71" s="497"/>
      <c r="LRU71" s="497"/>
      <c r="LRV71" s="497"/>
      <c r="LRW71" s="497"/>
      <c r="LRX71" s="497"/>
      <c r="LRY71" s="497"/>
      <c r="LRZ71" s="497"/>
      <c r="LSA71" s="497"/>
      <c r="LSB71" s="497"/>
      <c r="LSC71" s="497"/>
      <c r="LSD71" s="497"/>
      <c r="LSE71" s="497"/>
      <c r="LSF71" s="497"/>
      <c r="LSG71" s="497"/>
      <c r="LSH71" s="497"/>
      <c r="LSI71" s="497"/>
      <c r="LSJ71" s="497"/>
      <c r="LSK71" s="497"/>
      <c r="LSL71" s="497"/>
      <c r="LSM71" s="497"/>
      <c r="LSN71" s="497"/>
      <c r="LSO71" s="497"/>
      <c r="LSP71" s="497"/>
      <c r="LSQ71" s="497"/>
      <c r="LSR71" s="497"/>
      <c r="LSS71" s="497"/>
      <c r="LST71" s="497"/>
      <c r="LSU71" s="497"/>
      <c r="LSV71" s="497"/>
      <c r="LSW71" s="497"/>
      <c r="LSX71" s="497"/>
      <c r="LSY71" s="497"/>
      <c r="LSZ71" s="497"/>
      <c r="LTA71" s="497"/>
      <c r="LTB71" s="497"/>
      <c r="LTC71" s="497"/>
      <c r="LTD71" s="497"/>
      <c r="LTE71" s="497"/>
      <c r="LTF71" s="497"/>
      <c r="LTG71" s="497"/>
      <c r="LTH71" s="497"/>
      <c r="LTI71" s="497"/>
      <c r="LTJ71" s="497"/>
      <c r="LTK71" s="497"/>
      <c r="LTL71" s="497"/>
      <c r="LTM71" s="497"/>
      <c r="LTN71" s="497"/>
      <c r="LTO71" s="497"/>
      <c r="LTP71" s="497"/>
      <c r="LTQ71" s="497"/>
      <c r="LTR71" s="497"/>
      <c r="LTS71" s="497"/>
      <c r="LTT71" s="497"/>
      <c r="LTU71" s="497"/>
      <c r="LTV71" s="497"/>
      <c r="LTW71" s="497"/>
      <c r="LTX71" s="497"/>
      <c r="LTY71" s="497"/>
      <c r="LTZ71" s="497"/>
      <c r="LUA71" s="497"/>
      <c r="LUB71" s="497"/>
      <c r="LUC71" s="497"/>
      <c r="LUD71" s="497"/>
      <c r="LUE71" s="497"/>
      <c r="LUF71" s="497"/>
      <c r="LUG71" s="497"/>
      <c r="LUH71" s="497"/>
      <c r="LUI71" s="497"/>
      <c r="LUJ71" s="497"/>
      <c r="LUK71" s="497"/>
      <c r="LUL71" s="497"/>
      <c r="LUM71" s="497"/>
      <c r="LUN71" s="497"/>
      <c r="LUO71" s="497"/>
      <c r="LUP71" s="497"/>
      <c r="LUQ71" s="497"/>
      <c r="LUR71" s="497"/>
      <c r="LUS71" s="497"/>
      <c r="LUT71" s="497"/>
      <c r="LUU71" s="497"/>
      <c r="LUV71" s="497"/>
      <c r="LUW71" s="497"/>
      <c r="LUX71" s="497"/>
      <c r="LUY71" s="497"/>
      <c r="LUZ71" s="497"/>
      <c r="LVA71" s="497"/>
      <c r="LVB71" s="497"/>
      <c r="LVC71" s="497"/>
      <c r="LVD71" s="497"/>
      <c r="LVE71" s="497"/>
      <c r="LVF71" s="497"/>
      <c r="LVG71" s="497"/>
      <c r="LVH71" s="497"/>
      <c r="LVI71" s="497"/>
      <c r="LVJ71" s="497"/>
      <c r="LVK71" s="497"/>
      <c r="LVL71" s="497"/>
      <c r="LVM71" s="497"/>
      <c r="LVN71" s="497"/>
      <c r="LVO71" s="497"/>
      <c r="LVP71" s="497"/>
      <c r="LVQ71" s="497"/>
      <c r="LVR71" s="497"/>
      <c r="LVS71" s="497"/>
      <c r="LVT71" s="497"/>
      <c r="LVU71" s="497"/>
      <c r="LVV71" s="497"/>
      <c r="LVW71" s="497"/>
      <c r="LVX71" s="497"/>
      <c r="LVY71" s="497"/>
      <c r="LVZ71" s="497"/>
      <c r="LWA71" s="497"/>
      <c r="LWB71" s="497"/>
      <c r="LWC71" s="497"/>
      <c r="LWD71" s="497"/>
      <c r="LWE71" s="497"/>
      <c r="LWF71" s="497"/>
      <c r="LWG71" s="497"/>
      <c r="LWH71" s="497"/>
      <c r="LWI71" s="497"/>
      <c r="LWJ71" s="497"/>
      <c r="LWK71" s="497"/>
      <c r="LWL71" s="497"/>
      <c r="LWM71" s="497"/>
      <c r="LWN71" s="497"/>
      <c r="LWO71" s="497"/>
      <c r="LWP71" s="497"/>
      <c r="LWQ71" s="497"/>
      <c r="LWR71" s="497"/>
      <c r="LWS71" s="497"/>
      <c r="LWT71" s="497"/>
      <c r="LWU71" s="497"/>
      <c r="LWV71" s="497"/>
      <c r="LWW71" s="497"/>
      <c r="LWX71" s="497"/>
      <c r="LWY71" s="497"/>
      <c r="LWZ71" s="497"/>
      <c r="LXA71" s="497"/>
      <c r="LXB71" s="497"/>
      <c r="LXC71" s="497"/>
      <c r="LXD71" s="497"/>
      <c r="LXE71" s="497"/>
      <c r="LXF71" s="497"/>
      <c r="LXG71" s="497"/>
      <c r="LXH71" s="497"/>
      <c r="LXI71" s="497"/>
      <c r="LXJ71" s="497"/>
      <c r="LXK71" s="497"/>
      <c r="LXL71" s="497"/>
      <c r="LXM71" s="497"/>
      <c r="LXN71" s="497"/>
      <c r="LXO71" s="497"/>
      <c r="LXP71" s="497"/>
      <c r="LXQ71" s="497"/>
      <c r="LXR71" s="497"/>
      <c r="LXS71" s="497"/>
      <c r="LXT71" s="497"/>
      <c r="LXU71" s="497"/>
      <c r="LXV71" s="497"/>
      <c r="LXW71" s="497"/>
      <c r="LXX71" s="497"/>
      <c r="LXY71" s="497"/>
      <c r="LXZ71" s="497"/>
      <c r="LYA71" s="497"/>
      <c r="LYB71" s="497"/>
      <c r="LYC71" s="497"/>
      <c r="LYD71" s="497"/>
      <c r="LYE71" s="497"/>
      <c r="LYF71" s="497"/>
      <c r="LYG71" s="497"/>
      <c r="LYH71" s="497"/>
      <c r="LYI71" s="497"/>
      <c r="LYJ71" s="497"/>
      <c r="LYK71" s="497"/>
      <c r="LYL71" s="497"/>
      <c r="LYM71" s="497"/>
      <c r="LYN71" s="497"/>
      <c r="LYO71" s="497"/>
      <c r="LYP71" s="497"/>
      <c r="LYQ71" s="497"/>
      <c r="LYR71" s="497"/>
      <c r="LYS71" s="497"/>
      <c r="LYT71" s="497"/>
      <c r="LYU71" s="497"/>
      <c r="LYV71" s="497"/>
      <c r="LYW71" s="497"/>
      <c r="LYX71" s="497"/>
      <c r="LYY71" s="497"/>
      <c r="LYZ71" s="497"/>
      <c r="LZA71" s="497"/>
      <c r="LZB71" s="497"/>
      <c r="LZC71" s="497"/>
      <c r="LZD71" s="497"/>
      <c r="LZE71" s="497"/>
      <c r="LZF71" s="497"/>
      <c r="LZG71" s="497"/>
      <c r="LZH71" s="497"/>
      <c r="LZI71" s="497"/>
      <c r="LZJ71" s="497"/>
      <c r="LZK71" s="497"/>
      <c r="LZL71" s="497"/>
      <c r="LZM71" s="497"/>
      <c r="LZN71" s="497"/>
      <c r="LZO71" s="497"/>
      <c r="LZP71" s="497"/>
      <c r="LZQ71" s="497"/>
      <c r="LZR71" s="497"/>
      <c r="LZS71" s="497"/>
      <c r="LZT71" s="497"/>
      <c r="LZU71" s="497"/>
      <c r="LZV71" s="497"/>
      <c r="LZW71" s="497"/>
      <c r="LZX71" s="497"/>
      <c r="LZY71" s="497"/>
      <c r="LZZ71" s="497"/>
      <c r="MAA71" s="497"/>
      <c r="MAB71" s="497"/>
      <c r="MAC71" s="497"/>
      <c r="MAD71" s="497"/>
      <c r="MAE71" s="497"/>
      <c r="MAF71" s="497"/>
      <c r="MAG71" s="497"/>
      <c r="MAH71" s="497"/>
      <c r="MAI71" s="497"/>
      <c r="MAJ71" s="497"/>
      <c r="MAK71" s="497"/>
      <c r="MAL71" s="497"/>
      <c r="MAM71" s="497"/>
      <c r="MAN71" s="497"/>
      <c r="MAO71" s="497"/>
      <c r="MAP71" s="497"/>
      <c r="MAQ71" s="497"/>
      <c r="MAR71" s="497"/>
      <c r="MAS71" s="497"/>
      <c r="MAT71" s="497"/>
      <c r="MAU71" s="497"/>
      <c r="MAV71" s="497"/>
      <c r="MAW71" s="497"/>
      <c r="MAX71" s="497"/>
      <c r="MAY71" s="497"/>
      <c r="MAZ71" s="497"/>
      <c r="MBA71" s="497"/>
      <c r="MBB71" s="497"/>
      <c r="MBC71" s="497"/>
      <c r="MBD71" s="497"/>
      <c r="MBE71" s="497"/>
      <c r="MBF71" s="497"/>
      <c r="MBG71" s="497"/>
      <c r="MBH71" s="497"/>
      <c r="MBI71" s="497"/>
      <c r="MBJ71" s="497"/>
      <c r="MBK71" s="497"/>
      <c r="MBL71" s="497"/>
      <c r="MBM71" s="497"/>
      <c r="MBN71" s="497"/>
      <c r="MBO71" s="497"/>
      <c r="MBP71" s="497"/>
      <c r="MBQ71" s="497"/>
      <c r="MBR71" s="497"/>
      <c r="MBS71" s="497"/>
      <c r="MBT71" s="497"/>
      <c r="MBU71" s="497"/>
      <c r="MBV71" s="497"/>
      <c r="MBW71" s="497"/>
      <c r="MBX71" s="497"/>
      <c r="MBY71" s="497"/>
      <c r="MBZ71" s="497"/>
      <c r="MCA71" s="497"/>
      <c r="MCB71" s="497"/>
      <c r="MCC71" s="497"/>
      <c r="MCD71" s="497"/>
      <c r="MCE71" s="497"/>
      <c r="MCF71" s="497"/>
      <c r="MCG71" s="497"/>
      <c r="MCH71" s="497"/>
      <c r="MCI71" s="497"/>
      <c r="MCJ71" s="497"/>
      <c r="MCK71" s="497"/>
      <c r="MCL71" s="497"/>
      <c r="MCM71" s="497"/>
      <c r="MCN71" s="497"/>
      <c r="MCO71" s="497"/>
      <c r="MCP71" s="497"/>
      <c r="MCQ71" s="497"/>
      <c r="MCR71" s="497"/>
      <c r="MCS71" s="497"/>
      <c r="MCT71" s="497"/>
      <c r="MCU71" s="497"/>
      <c r="MCV71" s="497"/>
      <c r="MCW71" s="497"/>
      <c r="MCX71" s="497"/>
      <c r="MCY71" s="497"/>
      <c r="MCZ71" s="497"/>
      <c r="MDA71" s="497"/>
      <c r="MDB71" s="497"/>
      <c r="MDC71" s="497"/>
      <c r="MDD71" s="497"/>
      <c r="MDE71" s="497"/>
      <c r="MDF71" s="497"/>
      <c r="MDG71" s="497"/>
      <c r="MDH71" s="497"/>
      <c r="MDI71" s="497"/>
      <c r="MDJ71" s="497"/>
      <c r="MDK71" s="497"/>
      <c r="MDL71" s="497"/>
      <c r="MDM71" s="497"/>
      <c r="MDN71" s="497"/>
      <c r="MDO71" s="497"/>
      <c r="MDP71" s="497"/>
      <c r="MDQ71" s="497"/>
      <c r="MDR71" s="497"/>
      <c r="MDS71" s="497"/>
      <c r="MDT71" s="497"/>
      <c r="MDU71" s="497"/>
      <c r="MDV71" s="497"/>
      <c r="MDW71" s="497"/>
      <c r="MDX71" s="497"/>
      <c r="MDY71" s="497"/>
      <c r="MDZ71" s="497"/>
      <c r="MEA71" s="497"/>
      <c r="MEB71" s="497"/>
      <c r="MEC71" s="497"/>
      <c r="MED71" s="497"/>
      <c r="MEE71" s="497"/>
      <c r="MEF71" s="497"/>
      <c r="MEG71" s="497"/>
      <c r="MEH71" s="497"/>
      <c r="MEI71" s="497"/>
      <c r="MEJ71" s="497"/>
      <c r="MEK71" s="497"/>
      <c r="MEL71" s="497"/>
      <c r="MEM71" s="497"/>
      <c r="MEN71" s="497"/>
      <c r="MEO71" s="497"/>
      <c r="MEP71" s="497"/>
      <c r="MEQ71" s="497"/>
      <c r="MER71" s="497"/>
      <c r="MES71" s="497"/>
      <c r="MET71" s="497"/>
      <c r="MEU71" s="497"/>
      <c r="MEV71" s="497"/>
      <c r="MEW71" s="497"/>
      <c r="MEX71" s="497"/>
      <c r="MEY71" s="497"/>
      <c r="MEZ71" s="497"/>
      <c r="MFA71" s="497"/>
      <c r="MFB71" s="497"/>
      <c r="MFC71" s="497"/>
      <c r="MFD71" s="497"/>
      <c r="MFE71" s="497"/>
      <c r="MFF71" s="497"/>
      <c r="MFG71" s="497"/>
      <c r="MFH71" s="497"/>
      <c r="MFI71" s="497"/>
      <c r="MFJ71" s="497"/>
      <c r="MFK71" s="497"/>
      <c r="MFL71" s="497"/>
      <c r="MFM71" s="497"/>
      <c r="MFN71" s="497"/>
      <c r="MFO71" s="497"/>
      <c r="MFP71" s="497"/>
      <c r="MFQ71" s="497"/>
      <c r="MFR71" s="497"/>
      <c r="MFS71" s="497"/>
      <c r="MFT71" s="497"/>
      <c r="MFU71" s="497"/>
      <c r="MFV71" s="497"/>
      <c r="MFW71" s="497"/>
      <c r="MFX71" s="497"/>
      <c r="MFY71" s="497"/>
      <c r="MFZ71" s="497"/>
      <c r="MGA71" s="497"/>
      <c r="MGB71" s="497"/>
      <c r="MGC71" s="497"/>
      <c r="MGD71" s="497"/>
      <c r="MGE71" s="497"/>
      <c r="MGF71" s="497"/>
      <c r="MGG71" s="497"/>
      <c r="MGH71" s="497"/>
      <c r="MGI71" s="497"/>
      <c r="MGJ71" s="497"/>
      <c r="MGK71" s="497"/>
      <c r="MGL71" s="497"/>
      <c r="MGM71" s="497"/>
      <c r="MGN71" s="497"/>
      <c r="MGO71" s="497"/>
      <c r="MGP71" s="497"/>
      <c r="MGQ71" s="497"/>
      <c r="MGR71" s="497"/>
      <c r="MGS71" s="497"/>
      <c r="MGT71" s="497"/>
      <c r="MGU71" s="497"/>
      <c r="MGV71" s="497"/>
      <c r="MGW71" s="497"/>
      <c r="MGX71" s="497"/>
      <c r="MGY71" s="497"/>
      <c r="MGZ71" s="497"/>
      <c r="MHA71" s="497"/>
      <c r="MHB71" s="497"/>
      <c r="MHC71" s="497"/>
      <c r="MHD71" s="497"/>
      <c r="MHE71" s="497"/>
      <c r="MHF71" s="497"/>
      <c r="MHG71" s="497"/>
      <c r="MHH71" s="497"/>
      <c r="MHI71" s="497"/>
      <c r="MHJ71" s="497"/>
      <c r="MHK71" s="497"/>
      <c r="MHL71" s="497"/>
      <c r="MHM71" s="497"/>
      <c r="MHN71" s="497"/>
      <c r="MHO71" s="497"/>
      <c r="MHP71" s="497"/>
      <c r="MHQ71" s="497"/>
      <c r="MHR71" s="497"/>
      <c r="MHS71" s="497"/>
      <c r="MHT71" s="497"/>
      <c r="MHU71" s="497"/>
      <c r="MHV71" s="497"/>
      <c r="MHW71" s="497"/>
      <c r="MHX71" s="497"/>
      <c r="MHY71" s="497"/>
      <c r="MHZ71" s="497"/>
      <c r="MIA71" s="497"/>
      <c r="MIB71" s="497"/>
      <c r="MIC71" s="497"/>
      <c r="MID71" s="497"/>
      <c r="MIE71" s="497"/>
      <c r="MIF71" s="497"/>
      <c r="MIG71" s="497"/>
      <c r="MIH71" s="497"/>
      <c r="MII71" s="497"/>
      <c r="MIJ71" s="497"/>
      <c r="MIK71" s="497"/>
      <c r="MIL71" s="497"/>
      <c r="MIM71" s="497"/>
      <c r="MIN71" s="497"/>
      <c r="MIO71" s="497"/>
      <c r="MIP71" s="497"/>
      <c r="MIQ71" s="497"/>
      <c r="MIR71" s="497"/>
      <c r="MIS71" s="497"/>
      <c r="MIT71" s="497"/>
      <c r="MIU71" s="497"/>
      <c r="MIV71" s="497"/>
      <c r="MIW71" s="497"/>
      <c r="MIX71" s="497"/>
      <c r="MIY71" s="497"/>
      <c r="MIZ71" s="497"/>
      <c r="MJA71" s="497"/>
      <c r="MJB71" s="497"/>
      <c r="MJC71" s="497"/>
      <c r="MJD71" s="497"/>
      <c r="MJE71" s="497"/>
      <c r="MJF71" s="497"/>
      <c r="MJG71" s="497"/>
      <c r="MJH71" s="497"/>
      <c r="MJI71" s="497"/>
      <c r="MJJ71" s="497"/>
      <c r="MJK71" s="497"/>
      <c r="MJL71" s="497"/>
      <c r="MJM71" s="497"/>
      <c r="MJN71" s="497"/>
      <c r="MJO71" s="497"/>
      <c r="MJP71" s="497"/>
      <c r="MJQ71" s="497"/>
      <c r="MJR71" s="497"/>
      <c r="MJS71" s="497"/>
      <c r="MJT71" s="497"/>
      <c r="MJU71" s="497"/>
      <c r="MJV71" s="497"/>
      <c r="MJW71" s="497"/>
      <c r="MJX71" s="497"/>
      <c r="MJY71" s="497"/>
      <c r="MJZ71" s="497"/>
      <c r="MKA71" s="497"/>
      <c r="MKB71" s="497"/>
      <c r="MKC71" s="497"/>
      <c r="MKD71" s="497"/>
      <c r="MKE71" s="497"/>
      <c r="MKF71" s="497"/>
      <c r="MKG71" s="497"/>
      <c r="MKH71" s="497"/>
      <c r="MKI71" s="497"/>
      <c r="MKJ71" s="497"/>
      <c r="MKK71" s="497"/>
      <c r="MKL71" s="497"/>
      <c r="MKM71" s="497"/>
      <c r="MKN71" s="497"/>
      <c r="MKO71" s="497"/>
      <c r="MKP71" s="497"/>
      <c r="MKQ71" s="497"/>
      <c r="MKR71" s="497"/>
      <c r="MKS71" s="497"/>
      <c r="MKT71" s="497"/>
      <c r="MKU71" s="497"/>
      <c r="MKV71" s="497"/>
      <c r="MKW71" s="497"/>
      <c r="MKX71" s="497"/>
      <c r="MKY71" s="497"/>
      <c r="MKZ71" s="497"/>
      <c r="MLA71" s="497"/>
      <c r="MLB71" s="497"/>
      <c r="MLC71" s="497"/>
      <c r="MLD71" s="497"/>
      <c r="MLE71" s="497"/>
      <c r="MLF71" s="497"/>
      <c r="MLG71" s="497"/>
      <c r="MLH71" s="497"/>
      <c r="MLI71" s="497"/>
      <c r="MLJ71" s="497"/>
      <c r="MLK71" s="497"/>
      <c r="MLL71" s="497"/>
      <c r="MLM71" s="497"/>
      <c r="MLN71" s="497"/>
      <c r="MLO71" s="497"/>
      <c r="MLP71" s="497"/>
      <c r="MLQ71" s="497"/>
      <c r="MLR71" s="497"/>
      <c r="MLS71" s="497"/>
      <c r="MLT71" s="497"/>
      <c r="MLU71" s="497"/>
      <c r="MLV71" s="497"/>
      <c r="MLW71" s="497"/>
      <c r="MLX71" s="497"/>
      <c r="MLY71" s="497"/>
      <c r="MLZ71" s="497"/>
      <c r="MMA71" s="497"/>
      <c r="MMB71" s="497"/>
      <c r="MMC71" s="497"/>
      <c r="MMD71" s="497"/>
      <c r="MME71" s="497"/>
      <c r="MMF71" s="497"/>
      <c r="MMG71" s="497"/>
      <c r="MMH71" s="497"/>
      <c r="MMI71" s="497"/>
      <c r="MMJ71" s="497"/>
      <c r="MMK71" s="497"/>
      <c r="MML71" s="497"/>
      <c r="MMM71" s="497"/>
      <c r="MMN71" s="497"/>
      <c r="MMO71" s="497"/>
      <c r="MMP71" s="497"/>
      <c r="MMQ71" s="497"/>
      <c r="MMR71" s="497"/>
      <c r="MMS71" s="497"/>
      <c r="MMT71" s="497"/>
      <c r="MMU71" s="497"/>
      <c r="MMV71" s="497"/>
      <c r="MMW71" s="497"/>
      <c r="MMX71" s="497"/>
      <c r="MMY71" s="497"/>
      <c r="MMZ71" s="497"/>
      <c r="MNA71" s="497"/>
      <c r="MNB71" s="497"/>
      <c r="MNC71" s="497"/>
      <c r="MND71" s="497"/>
      <c r="MNE71" s="497"/>
      <c r="MNF71" s="497"/>
      <c r="MNG71" s="497"/>
      <c r="MNH71" s="497"/>
      <c r="MNI71" s="497"/>
      <c r="MNJ71" s="497"/>
      <c r="MNK71" s="497"/>
      <c r="MNL71" s="497"/>
      <c r="MNM71" s="497"/>
      <c r="MNN71" s="497"/>
      <c r="MNO71" s="497"/>
      <c r="MNP71" s="497"/>
      <c r="MNQ71" s="497"/>
      <c r="MNR71" s="497"/>
      <c r="MNS71" s="497"/>
      <c r="MNT71" s="497"/>
      <c r="MNU71" s="497"/>
      <c r="MNV71" s="497"/>
      <c r="MNW71" s="497"/>
      <c r="MNX71" s="497"/>
      <c r="MNY71" s="497"/>
      <c r="MNZ71" s="497"/>
      <c r="MOA71" s="497"/>
      <c r="MOB71" s="497"/>
      <c r="MOC71" s="497"/>
      <c r="MOD71" s="497"/>
      <c r="MOE71" s="497"/>
      <c r="MOF71" s="497"/>
      <c r="MOG71" s="497"/>
      <c r="MOH71" s="497"/>
      <c r="MOI71" s="497"/>
      <c r="MOJ71" s="497"/>
      <c r="MOK71" s="497"/>
      <c r="MOL71" s="497"/>
      <c r="MOM71" s="497"/>
      <c r="MON71" s="497"/>
      <c r="MOO71" s="497"/>
      <c r="MOP71" s="497"/>
      <c r="MOQ71" s="497"/>
      <c r="MOR71" s="497"/>
      <c r="MOS71" s="497"/>
      <c r="MOT71" s="497"/>
      <c r="MOU71" s="497"/>
      <c r="MOV71" s="497"/>
      <c r="MOW71" s="497"/>
      <c r="MOX71" s="497"/>
      <c r="MOY71" s="497"/>
      <c r="MOZ71" s="497"/>
      <c r="MPA71" s="497"/>
      <c r="MPB71" s="497"/>
      <c r="MPC71" s="497"/>
      <c r="MPD71" s="497"/>
      <c r="MPE71" s="497"/>
      <c r="MPF71" s="497"/>
      <c r="MPG71" s="497"/>
      <c r="MPH71" s="497"/>
      <c r="MPI71" s="497"/>
      <c r="MPJ71" s="497"/>
      <c r="MPK71" s="497"/>
      <c r="MPL71" s="497"/>
      <c r="MPM71" s="497"/>
      <c r="MPN71" s="497"/>
      <c r="MPO71" s="497"/>
      <c r="MPP71" s="497"/>
      <c r="MPQ71" s="497"/>
      <c r="MPR71" s="497"/>
      <c r="MPS71" s="497"/>
      <c r="MPT71" s="497"/>
      <c r="MPU71" s="497"/>
      <c r="MPV71" s="497"/>
      <c r="MPW71" s="497"/>
      <c r="MPX71" s="497"/>
      <c r="MPY71" s="497"/>
      <c r="MPZ71" s="497"/>
      <c r="MQA71" s="497"/>
      <c r="MQB71" s="497"/>
      <c r="MQC71" s="497"/>
      <c r="MQD71" s="497"/>
      <c r="MQE71" s="497"/>
      <c r="MQF71" s="497"/>
      <c r="MQG71" s="497"/>
      <c r="MQH71" s="497"/>
      <c r="MQI71" s="497"/>
      <c r="MQJ71" s="497"/>
      <c r="MQK71" s="497"/>
      <c r="MQL71" s="497"/>
      <c r="MQM71" s="497"/>
      <c r="MQN71" s="497"/>
      <c r="MQO71" s="497"/>
      <c r="MQP71" s="497"/>
      <c r="MQQ71" s="497"/>
      <c r="MQR71" s="497"/>
      <c r="MQS71" s="497"/>
      <c r="MQT71" s="497"/>
      <c r="MQU71" s="497"/>
      <c r="MQV71" s="497"/>
      <c r="MQW71" s="497"/>
      <c r="MQX71" s="497"/>
      <c r="MQY71" s="497"/>
      <c r="MQZ71" s="497"/>
      <c r="MRA71" s="497"/>
      <c r="MRB71" s="497"/>
      <c r="MRC71" s="497"/>
      <c r="MRD71" s="497"/>
      <c r="MRE71" s="497"/>
      <c r="MRF71" s="497"/>
      <c r="MRG71" s="497"/>
      <c r="MRH71" s="497"/>
      <c r="MRI71" s="497"/>
      <c r="MRJ71" s="497"/>
      <c r="MRK71" s="497"/>
      <c r="MRL71" s="497"/>
      <c r="MRM71" s="497"/>
      <c r="MRN71" s="497"/>
      <c r="MRO71" s="497"/>
      <c r="MRP71" s="497"/>
      <c r="MRQ71" s="497"/>
      <c r="MRR71" s="497"/>
      <c r="MRS71" s="497"/>
      <c r="MRT71" s="497"/>
      <c r="MRU71" s="497"/>
      <c r="MRV71" s="497"/>
      <c r="MRW71" s="497"/>
      <c r="MRX71" s="497"/>
      <c r="MRY71" s="497"/>
      <c r="MRZ71" s="497"/>
      <c r="MSA71" s="497"/>
      <c r="MSB71" s="497"/>
      <c r="MSC71" s="497"/>
      <c r="MSD71" s="497"/>
      <c r="MSE71" s="497"/>
      <c r="MSF71" s="497"/>
      <c r="MSG71" s="497"/>
      <c r="MSH71" s="497"/>
      <c r="MSI71" s="497"/>
      <c r="MSJ71" s="497"/>
      <c r="MSK71" s="497"/>
      <c r="MSL71" s="497"/>
      <c r="MSM71" s="497"/>
      <c r="MSN71" s="497"/>
      <c r="MSO71" s="497"/>
      <c r="MSP71" s="497"/>
      <c r="MSQ71" s="497"/>
      <c r="MSR71" s="497"/>
      <c r="MSS71" s="497"/>
      <c r="MST71" s="497"/>
      <c r="MSU71" s="497"/>
      <c r="MSV71" s="497"/>
      <c r="MSW71" s="497"/>
      <c r="MSX71" s="497"/>
      <c r="MSY71" s="497"/>
      <c r="MSZ71" s="497"/>
      <c r="MTA71" s="497"/>
      <c r="MTB71" s="497"/>
      <c r="MTC71" s="497"/>
      <c r="MTD71" s="497"/>
      <c r="MTE71" s="497"/>
      <c r="MTF71" s="497"/>
      <c r="MTG71" s="497"/>
      <c r="MTH71" s="497"/>
      <c r="MTI71" s="497"/>
      <c r="MTJ71" s="497"/>
      <c r="MTK71" s="497"/>
      <c r="MTL71" s="497"/>
      <c r="MTM71" s="497"/>
      <c r="MTN71" s="497"/>
      <c r="MTO71" s="497"/>
      <c r="MTP71" s="497"/>
      <c r="MTQ71" s="497"/>
      <c r="MTR71" s="497"/>
      <c r="MTS71" s="497"/>
      <c r="MTT71" s="497"/>
      <c r="MTU71" s="497"/>
      <c r="MTV71" s="497"/>
      <c r="MTW71" s="497"/>
      <c r="MTX71" s="497"/>
      <c r="MTY71" s="497"/>
      <c r="MTZ71" s="497"/>
      <c r="MUA71" s="497"/>
      <c r="MUB71" s="497"/>
      <c r="MUC71" s="497"/>
      <c r="MUD71" s="497"/>
      <c r="MUE71" s="497"/>
      <c r="MUF71" s="497"/>
      <c r="MUG71" s="497"/>
      <c r="MUH71" s="497"/>
      <c r="MUI71" s="497"/>
      <c r="MUJ71" s="497"/>
      <c r="MUK71" s="497"/>
      <c r="MUL71" s="497"/>
      <c r="MUM71" s="497"/>
      <c r="MUN71" s="497"/>
      <c r="MUO71" s="497"/>
      <c r="MUP71" s="497"/>
      <c r="MUQ71" s="497"/>
      <c r="MUR71" s="497"/>
      <c r="MUS71" s="497"/>
      <c r="MUT71" s="497"/>
      <c r="MUU71" s="497"/>
      <c r="MUV71" s="497"/>
      <c r="MUW71" s="497"/>
      <c r="MUX71" s="497"/>
      <c r="MUY71" s="497"/>
      <c r="MUZ71" s="497"/>
      <c r="MVA71" s="497"/>
      <c r="MVB71" s="497"/>
      <c r="MVC71" s="497"/>
      <c r="MVD71" s="497"/>
      <c r="MVE71" s="497"/>
      <c r="MVF71" s="497"/>
      <c r="MVG71" s="497"/>
      <c r="MVH71" s="497"/>
      <c r="MVI71" s="497"/>
      <c r="MVJ71" s="497"/>
      <c r="MVK71" s="497"/>
      <c r="MVL71" s="497"/>
      <c r="MVM71" s="497"/>
      <c r="MVN71" s="497"/>
      <c r="MVO71" s="497"/>
      <c r="MVP71" s="497"/>
      <c r="MVQ71" s="497"/>
      <c r="MVR71" s="497"/>
      <c r="MVS71" s="497"/>
      <c r="MVT71" s="497"/>
      <c r="MVU71" s="497"/>
      <c r="MVV71" s="497"/>
      <c r="MVW71" s="497"/>
      <c r="MVX71" s="497"/>
      <c r="MVY71" s="497"/>
      <c r="MVZ71" s="497"/>
      <c r="MWA71" s="497"/>
      <c r="MWB71" s="497"/>
      <c r="MWC71" s="497"/>
      <c r="MWD71" s="497"/>
      <c r="MWE71" s="497"/>
      <c r="MWF71" s="497"/>
      <c r="MWG71" s="497"/>
      <c r="MWH71" s="497"/>
      <c r="MWI71" s="497"/>
      <c r="MWJ71" s="497"/>
      <c r="MWK71" s="497"/>
      <c r="MWL71" s="497"/>
      <c r="MWM71" s="497"/>
      <c r="MWN71" s="497"/>
      <c r="MWO71" s="497"/>
      <c r="MWP71" s="497"/>
      <c r="MWQ71" s="497"/>
      <c r="MWR71" s="497"/>
      <c r="MWS71" s="497"/>
      <c r="MWT71" s="497"/>
      <c r="MWU71" s="497"/>
      <c r="MWV71" s="497"/>
      <c r="MWW71" s="497"/>
      <c r="MWX71" s="497"/>
      <c r="MWY71" s="497"/>
      <c r="MWZ71" s="497"/>
      <c r="MXA71" s="497"/>
      <c r="MXB71" s="497"/>
      <c r="MXC71" s="497"/>
      <c r="MXD71" s="497"/>
      <c r="MXE71" s="497"/>
      <c r="MXF71" s="497"/>
      <c r="MXG71" s="497"/>
      <c r="MXH71" s="497"/>
      <c r="MXI71" s="497"/>
      <c r="MXJ71" s="497"/>
      <c r="MXK71" s="497"/>
      <c r="MXL71" s="497"/>
      <c r="MXM71" s="497"/>
      <c r="MXN71" s="497"/>
      <c r="MXO71" s="497"/>
      <c r="MXP71" s="497"/>
      <c r="MXQ71" s="497"/>
      <c r="MXR71" s="497"/>
      <c r="MXS71" s="497"/>
      <c r="MXT71" s="497"/>
      <c r="MXU71" s="497"/>
      <c r="MXV71" s="497"/>
      <c r="MXW71" s="497"/>
      <c r="MXX71" s="497"/>
      <c r="MXY71" s="497"/>
      <c r="MXZ71" s="497"/>
      <c r="MYA71" s="497"/>
      <c r="MYB71" s="497"/>
      <c r="MYC71" s="497"/>
      <c r="MYD71" s="497"/>
      <c r="MYE71" s="497"/>
      <c r="MYF71" s="497"/>
      <c r="MYG71" s="497"/>
      <c r="MYH71" s="497"/>
      <c r="MYI71" s="497"/>
      <c r="MYJ71" s="497"/>
      <c r="MYK71" s="497"/>
      <c r="MYL71" s="497"/>
      <c r="MYM71" s="497"/>
      <c r="MYN71" s="497"/>
      <c r="MYO71" s="497"/>
      <c r="MYP71" s="497"/>
      <c r="MYQ71" s="497"/>
      <c r="MYR71" s="497"/>
      <c r="MYS71" s="497"/>
      <c r="MYT71" s="497"/>
      <c r="MYU71" s="497"/>
      <c r="MYV71" s="497"/>
      <c r="MYW71" s="497"/>
      <c r="MYX71" s="497"/>
      <c r="MYY71" s="497"/>
      <c r="MYZ71" s="497"/>
      <c r="MZA71" s="497"/>
      <c r="MZB71" s="497"/>
      <c r="MZC71" s="497"/>
      <c r="MZD71" s="497"/>
      <c r="MZE71" s="497"/>
      <c r="MZF71" s="497"/>
      <c r="MZG71" s="497"/>
      <c r="MZH71" s="497"/>
      <c r="MZI71" s="497"/>
      <c r="MZJ71" s="497"/>
      <c r="MZK71" s="497"/>
      <c r="MZL71" s="497"/>
      <c r="MZM71" s="497"/>
      <c r="MZN71" s="497"/>
      <c r="MZO71" s="497"/>
      <c r="MZP71" s="497"/>
      <c r="MZQ71" s="497"/>
      <c r="MZR71" s="497"/>
      <c r="MZS71" s="497"/>
      <c r="MZT71" s="497"/>
      <c r="MZU71" s="497"/>
      <c r="MZV71" s="497"/>
      <c r="MZW71" s="497"/>
      <c r="MZX71" s="497"/>
      <c r="MZY71" s="497"/>
      <c r="MZZ71" s="497"/>
      <c r="NAA71" s="497"/>
      <c r="NAB71" s="497"/>
      <c r="NAC71" s="497"/>
      <c r="NAD71" s="497"/>
      <c r="NAE71" s="497"/>
      <c r="NAF71" s="497"/>
      <c r="NAG71" s="497"/>
      <c r="NAH71" s="497"/>
      <c r="NAI71" s="497"/>
      <c r="NAJ71" s="497"/>
      <c r="NAK71" s="497"/>
      <c r="NAL71" s="497"/>
      <c r="NAM71" s="497"/>
      <c r="NAN71" s="497"/>
      <c r="NAO71" s="497"/>
      <c r="NAP71" s="497"/>
      <c r="NAQ71" s="497"/>
      <c r="NAR71" s="497"/>
      <c r="NAS71" s="497"/>
      <c r="NAT71" s="497"/>
      <c r="NAU71" s="497"/>
      <c r="NAV71" s="497"/>
      <c r="NAW71" s="497"/>
      <c r="NAX71" s="497"/>
      <c r="NAY71" s="497"/>
      <c r="NAZ71" s="497"/>
      <c r="NBA71" s="497"/>
      <c r="NBB71" s="497"/>
      <c r="NBC71" s="497"/>
      <c r="NBD71" s="497"/>
      <c r="NBE71" s="497"/>
      <c r="NBF71" s="497"/>
      <c r="NBG71" s="497"/>
      <c r="NBH71" s="497"/>
      <c r="NBI71" s="497"/>
      <c r="NBJ71" s="497"/>
      <c r="NBK71" s="497"/>
      <c r="NBL71" s="497"/>
      <c r="NBM71" s="497"/>
      <c r="NBN71" s="497"/>
      <c r="NBO71" s="497"/>
      <c r="NBP71" s="497"/>
      <c r="NBQ71" s="497"/>
      <c r="NBR71" s="497"/>
      <c r="NBS71" s="497"/>
      <c r="NBT71" s="497"/>
      <c r="NBU71" s="497"/>
      <c r="NBV71" s="497"/>
      <c r="NBW71" s="497"/>
      <c r="NBX71" s="497"/>
      <c r="NBY71" s="497"/>
      <c r="NBZ71" s="497"/>
      <c r="NCA71" s="497"/>
      <c r="NCB71" s="497"/>
      <c r="NCC71" s="497"/>
      <c r="NCD71" s="497"/>
      <c r="NCE71" s="497"/>
      <c r="NCF71" s="497"/>
      <c r="NCG71" s="497"/>
      <c r="NCH71" s="497"/>
      <c r="NCI71" s="497"/>
      <c r="NCJ71" s="497"/>
      <c r="NCK71" s="497"/>
      <c r="NCL71" s="497"/>
      <c r="NCM71" s="497"/>
      <c r="NCN71" s="497"/>
      <c r="NCO71" s="497"/>
      <c r="NCP71" s="497"/>
      <c r="NCQ71" s="497"/>
      <c r="NCR71" s="497"/>
      <c r="NCS71" s="497"/>
      <c r="NCT71" s="497"/>
      <c r="NCU71" s="497"/>
      <c r="NCV71" s="497"/>
      <c r="NCW71" s="497"/>
      <c r="NCX71" s="497"/>
      <c r="NCY71" s="497"/>
      <c r="NCZ71" s="497"/>
      <c r="NDA71" s="497"/>
      <c r="NDB71" s="497"/>
      <c r="NDC71" s="497"/>
      <c r="NDD71" s="497"/>
      <c r="NDE71" s="497"/>
      <c r="NDF71" s="497"/>
      <c r="NDG71" s="497"/>
      <c r="NDH71" s="497"/>
      <c r="NDI71" s="497"/>
      <c r="NDJ71" s="497"/>
      <c r="NDK71" s="497"/>
      <c r="NDL71" s="497"/>
      <c r="NDM71" s="497"/>
      <c r="NDN71" s="497"/>
      <c r="NDO71" s="497"/>
      <c r="NDP71" s="497"/>
      <c r="NDQ71" s="497"/>
      <c r="NDR71" s="497"/>
      <c r="NDS71" s="497"/>
      <c r="NDT71" s="497"/>
      <c r="NDU71" s="497"/>
      <c r="NDV71" s="497"/>
      <c r="NDW71" s="497"/>
      <c r="NDX71" s="497"/>
      <c r="NDY71" s="497"/>
      <c r="NDZ71" s="497"/>
      <c r="NEA71" s="497"/>
      <c r="NEB71" s="497"/>
      <c r="NEC71" s="497"/>
      <c r="NED71" s="497"/>
      <c r="NEE71" s="497"/>
      <c r="NEF71" s="497"/>
      <c r="NEG71" s="497"/>
      <c r="NEH71" s="497"/>
      <c r="NEI71" s="497"/>
      <c r="NEJ71" s="497"/>
      <c r="NEK71" s="497"/>
      <c r="NEL71" s="497"/>
      <c r="NEM71" s="497"/>
      <c r="NEN71" s="497"/>
      <c r="NEO71" s="497"/>
      <c r="NEP71" s="497"/>
      <c r="NEQ71" s="497"/>
      <c r="NER71" s="497"/>
      <c r="NES71" s="497"/>
      <c r="NET71" s="497"/>
      <c r="NEU71" s="497"/>
      <c r="NEV71" s="497"/>
      <c r="NEW71" s="497"/>
      <c r="NEX71" s="497"/>
      <c r="NEY71" s="497"/>
      <c r="NEZ71" s="497"/>
      <c r="NFA71" s="497"/>
      <c r="NFB71" s="497"/>
      <c r="NFC71" s="497"/>
      <c r="NFD71" s="497"/>
      <c r="NFE71" s="497"/>
      <c r="NFF71" s="497"/>
      <c r="NFG71" s="497"/>
      <c r="NFH71" s="497"/>
      <c r="NFI71" s="497"/>
      <c r="NFJ71" s="497"/>
      <c r="NFK71" s="497"/>
      <c r="NFL71" s="497"/>
      <c r="NFM71" s="497"/>
      <c r="NFN71" s="497"/>
      <c r="NFO71" s="497"/>
      <c r="NFP71" s="497"/>
      <c r="NFQ71" s="497"/>
      <c r="NFR71" s="497"/>
      <c r="NFS71" s="497"/>
      <c r="NFT71" s="497"/>
      <c r="NFU71" s="497"/>
      <c r="NFV71" s="497"/>
      <c r="NFW71" s="497"/>
      <c r="NFX71" s="497"/>
      <c r="NFY71" s="497"/>
      <c r="NFZ71" s="497"/>
      <c r="NGA71" s="497"/>
      <c r="NGB71" s="497"/>
      <c r="NGC71" s="497"/>
      <c r="NGD71" s="497"/>
      <c r="NGE71" s="497"/>
      <c r="NGF71" s="497"/>
      <c r="NGG71" s="497"/>
      <c r="NGH71" s="497"/>
      <c r="NGI71" s="497"/>
      <c r="NGJ71" s="497"/>
      <c r="NGK71" s="497"/>
      <c r="NGL71" s="497"/>
      <c r="NGM71" s="497"/>
      <c r="NGN71" s="497"/>
      <c r="NGO71" s="497"/>
      <c r="NGP71" s="497"/>
      <c r="NGQ71" s="497"/>
      <c r="NGR71" s="497"/>
      <c r="NGS71" s="497"/>
      <c r="NGT71" s="497"/>
      <c r="NGU71" s="497"/>
      <c r="NGV71" s="497"/>
      <c r="NGW71" s="497"/>
      <c r="NGX71" s="497"/>
      <c r="NGY71" s="497"/>
      <c r="NGZ71" s="497"/>
      <c r="NHA71" s="497"/>
      <c r="NHB71" s="497"/>
      <c r="NHC71" s="497"/>
      <c r="NHD71" s="497"/>
      <c r="NHE71" s="497"/>
      <c r="NHF71" s="497"/>
      <c r="NHG71" s="497"/>
      <c r="NHH71" s="497"/>
      <c r="NHI71" s="497"/>
      <c r="NHJ71" s="497"/>
      <c r="NHK71" s="497"/>
      <c r="NHL71" s="497"/>
      <c r="NHM71" s="497"/>
      <c r="NHN71" s="497"/>
      <c r="NHO71" s="497"/>
      <c r="NHP71" s="497"/>
      <c r="NHQ71" s="497"/>
      <c r="NHR71" s="497"/>
      <c r="NHS71" s="497"/>
      <c r="NHT71" s="497"/>
      <c r="NHU71" s="497"/>
      <c r="NHV71" s="497"/>
      <c r="NHW71" s="497"/>
      <c r="NHX71" s="497"/>
      <c r="NHY71" s="497"/>
      <c r="NHZ71" s="497"/>
      <c r="NIA71" s="497"/>
      <c r="NIB71" s="497"/>
      <c r="NIC71" s="497"/>
      <c r="NID71" s="497"/>
      <c r="NIE71" s="497"/>
      <c r="NIF71" s="497"/>
      <c r="NIG71" s="497"/>
      <c r="NIH71" s="497"/>
      <c r="NII71" s="497"/>
      <c r="NIJ71" s="497"/>
      <c r="NIK71" s="497"/>
      <c r="NIL71" s="497"/>
      <c r="NIM71" s="497"/>
      <c r="NIN71" s="497"/>
      <c r="NIO71" s="497"/>
      <c r="NIP71" s="497"/>
      <c r="NIQ71" s="497"/>
      <c r="NIR71" s="497"/>
      <c r="NIS71" s="497"/>
      <c r="NIT71" s="497"/>
      <c r="NIU71" s="497"/>
      <c r="NIV71" s="497"/>
      <c r="NIW71" s="497"/>
      <c r="NIX71" s="497"/>
      <c r="NIY71" s="497"/>
      <c r="NIZ71" s="497"/>
      <c r="NJA71" s="497"/>
      <c r="NJB71" s="497"/>
      <c r="NJC71" s="497"/>
      <c r="NJD71" s="497"/>
      <c r="NJE71" s="497"/>
      <c r="NJF71" s="497"/>
      <c r="NJG71" s="497"/>
      <c r="NJH71" s="497"/>
      <c r="NJI71" s="497"/>
      <c r="NJJ71" s="497"/>
      <c r="NJK71" s="497"/>
      <c r="NJL71" s="497"/>
      <c r="NJM71" s="497"/>
      <c r="NJN71" s="497"/>
      <c r="NJO71" s="497"/>
      <c r="NJP71" s="497"/>
      <c r="NJQ71" s="497"/>
      <c r="NJR71" s="497"/>
      <c r="NJS71" s="497"/>
      <c r="NJT71" s="497"/>
      <c r="NJU71" s="497"/>
      <c r="NJV71" s="497"/>
      <c r="NJW71" s="497"/>
      <c r="NJX71" s="497"/>
      <c r="NJY71" s="497"/>
      <c r="NJZ71" s="497"/>
      <c r="NKA71" s="497"/>
      <c r="NKB71" s="497"/>
      <c r="NKC71" s="497"/>
      <c r="NKD71" s="497"/>
      <c r="NKE71" s="497"/>
      <c r="NKF71" s="497"/>
      <c r="NKG71" s="497"/>
      <c r="NKH71" s="497"/>
      <c r="NKI71" s="497"/>
      <c r="NKJ71" s="497"/>
      <c r="NKK71" s="497"/>
      <c r="NKL71" s="497"/>
      <c r="NKM71" s="497"/>
      <c r="NKN71" s="497"/>
      <c r="NKO71" s="497"/>
      <c r="NKP71" s="497"/>
      <c r="NKQ71" s="497"/>
      <c r="NKR71" s="497"/>
      <c r="NKS71" s="497"/>
      <c r="NKT71" s="497"/>
      <c r="NKU71" s="497"/>
      <c r="NKV71" s="497"/>
      <c r="NKW71" s="497"/>
      <c r="NKX71" s="497"/>
      <c r="NKY71" s="497"/>
      <c r="NKZ71" s="497"/>
      <c r="NLA71" s="497"/>
      <c r="NLB71" s="497"/>
      <c r="NLC71" s="497"/>
      <c r="NLD71" s="497"/>
      <c r="NLE71" s="497"/>
      <c r="NLF71" s="497"/>
      <c r="NLG71" s="497"/>
      <c r="NLH71" s="497"/>
      <c r="NLI71" s="497"/>
      <c r="NLJ71" s="497"/>
      <c r="NLK71" s="497"/>
      <c r="NLL71" s="497"/>
      <c r="NLM71" s="497"/>
      <c r="NLN71" s="497"/>
      <c r="NLO71" s="497"/>
      <c r="NLP71" s="497"/>
      <c r="NLQ71" s="497"/>
      <c r="NLR71" s="497"/>
      <c r="NLS71" s="497"/>
      <c r="NLT71" s="497"/>
      <c r="NLU71" s="497"/>
      <c r="NLV71" s="497"/>
      <c r="NLW71" s="497"/>
      <c r="NLX71" s="497"/>
      <c r="NLY71" s="497"/>
      <c r="NLZ71" s="497"/>
      <c r="NMA71" s="497"/>
      <c r="NMB71" s="497"/>
      <c r="NMC71" s="497"/>
      <c r="NMD71" s="497"/>
      <c r="NME71" s="497"/>
      <c r="NMF71" s="497"/>
      <c r="NMG71" s="497"/>
      <c r="NMH71" s="497"/>
      <c r="NMI71" s="497"/>
      <c r="NMJ71" s="497"/>
      <c r="NMK71" s="497"/>
      <c r="NML71" s="497"/>
      <c r="NMM71" s="497"/>
      <c r="NMN71" s="497"/>
      <c r="NMO71" s="497"/>
      <c r="NMP71" s="497"/>
      <c r="NMQ71" s="497"/>
      <c r="NMR71" s="497"/>
      <c r="NMS71" s="497"/>
      <c r="NMT71" s="497"/>
      <c r="NMU71" s="497"/>
      <c r="NMV71" s="497"/>
      <c r="NMW71" s="497"/>
      <c r="NMX71" s="497"/>
      <c r="NMY71" s="497"/>
      <c r="NMZ71" s="497"/>
      <c r="NNA71" s="497"/>
      <c r="NNB71" s="497"/>
      <c r="NNC71" s="497"/>
      <c r="NND71" s="497"/>
      <c r="NNE71" s="497"/>
      <c r="NNF71" s="497"/>
      <c r="NNG71" s="497"/>
      <c r="NNH71" s="497"/>
      <c r="NNI71" s="497"/>
      <c r="NNJ71" s="497"/>
      <c r="NNK71" s="497"/>
      <c r="NNL71" s="497"/>
      <c r="NNM71" s="497"/>
      <c r="NNN71" s="497"/>
      <c r="NNO71" s="497"/>
      <c r="NNP71" s="497"/>
      <c r="NNQ71" s="497"/>
      <c r="NNR71" s="497"/>
      <c r="NNS71" s="497"/>
      <c r="NNT71" s="497"/>
      <c r="NNU71" s="497"/>
      <c r="NNV71" s="497"/>
      <c r="NNW71" s="497"/>
      <c r="NNX71" s="497"/>
      <c r="NNY71" s="497"/>
      <c r="NNZ71" s="497"/>
      <c r="NOA71" s="497"/>
      <c r="NOB71" s="497"/>
      <c r="NOC71" s="497"/>
      <c r="NOD71" s="497"/>
      <c r="NOE71" s="497"/>
      <c r="NOF71" s="497"/>
      <c r="NOG71" s="497"/>
      <c r="NOH71" s="497"/>
      <c r="NOI71" s="497"/>
      <c r="NOJ71" s="497"/>
      <c r="NOK71" s="497"/>
      <c r="NOL71" s="497"/>
      <c r="NOM71" s="497"/>
      <c r="NON71" s="497"/>
      <c r="NOO71" s="497"/>
      <c r="NOP71" s="497"/>
      <c r="NOQ71" s="497"/>
      <c r="NOR71" s="497"/>
      <c r="NOS71" s="497"/>
      <c r="NOT71" s="497"/>
      <c r="NOU71" s="497"/>
      <c r="NOV71" s="497"/>
      <c r="NOW71" s="497"/>
      <c r="NOX71" s="497"/>
      <c r="NOY71" s="497"/>
      <c r="NOZ71" s="497"/>
      <c r="NPA71" s="497"/>
      <c r="NPB71" s="497"/>
      <c r="NPC71" s="497"/>
      <c r="NPD71" s="497"/>
      <c r="NPE71" s="497"/>
      <c r="NPF71" s="497"/>
      <c r="NPG71" s="497"/>
      <c r="NPH71" s="497"/>
      <c r="NPI71" s="497"/>
      <c r="NPJ71" s="497"/>
      <c r="NPK71" s="497"/>
      <c r="NPL71" s="497"/>
      <c r="NPM71" s="497"/>
      <c r="NPN71" s="497"/>
      <c r="NPO71" s="497"/>
      <c r="NPP71" s="497"/>
      <c r="NPQ71" s="497"/>
      <c r="NPR71" s="497"/>
      <c r="NPS71" s="497"/>
      <c r="NPT71" s="497"/>
      <c r="NPU71" s="497"/>
      <c r="NPV71" s="497"/>
      <c r="NPW71" s="497"/>
      <c r="NPX71" s="497"/>
      <c r="NPY71" s="497"/>
      <c r="NPZ71" s="497"/>
      <c r="NQA71" s="497"/>
      <c r="NQB71" s="497"/>
      <c r="NQC71" s="497"/>
      <c r="NQD71" s="497"/>
      <c r="NQE71" s="497"/>
      <c r="NQF71" s="497"/>
      <c r="NQG71" s="497"/>
      <c r="NQH71" s="497"/>
      <c r="NQI71" s="497"/>
      <c r="NQJ71" s="497"/>
      <c r="NQK71" s="497"/>
      <c r="NQL71" s="497"/>
      <c r="NQM71" s="497"/>
      <c r="NQN71" s="497"/>
      <c r="NQO71" s="497"/>
      <c r="NQP71" s="497"/>
      <c r="NQQ71" s="497"/>
      <c r="NQR71" s="497"/>
      <c r="NQS71" s="497"/>
      <c r="NQT71" s="497"/>
      <c r="NQU71" s="497"/>
      <c r="NQV71" s="497"/>
      <c r="NQW71" s="497"/>
      <c r="NQX71" s="497"/>
      <c r="NQY71" s="497"/>
      <c r="NQZ71" s="497"/>
      <c r="NRA71" s="497"/>
      <c r="NRB71" s="497"/>
      <c r="NRC71" s="497"/>
      <c r="NRD71" s="497"/>
      <c r="NRE71" s="497"/>
      <c r="NRF71" s="497"/>
      <c r="NRG71" s="497"/>
      <c r="NRH71" s="497"/>
      <c r="NRI71" s="497"/>
      <c r="NRJ71" s="497"/>
      <c r="NRK71" s="497"/>
      <c r="NRL71" s="497"/>
      <c r="NRM71" s="497"/>
      <c r="NRN71" s="497"/>
      <c r="NRO71" s="497"/>
      <c r="NRP71" s="497"/>
      <c r="NRQ71" s="497"/>
      <c r="NRR71" s="497"/>
      <c r="NRS71" s="497"/>
      <c r="NRT71" s="497"/>
      <c r="NRU71" s="497"/>
      <c r="NRV71" s="497"/>
      <c r="NRW71" s="497"/>
      <c r="NRX71" s="497"/>
      <c r="NRY71" s="497"/>
      <c r="NRZ71" s="497"/>
      <c r="NSA71" s="497"/>
      <c r="NSB71" s="497"/>
      <c r="NSC71" s="497"/>
      <c r="NSD71" s="497"/>
      <c r="NSE71" s="497"/>
      <c r="NSF71" s="497"/>
      <c r="NSG71" s="497"/>
      <c r="NSH71" s="497"/>
      <c r="NSI71" s="497"/>
      <c r="NSJ71" s="497"/>
      <c r="NSK71" s="497"/>
      <c r="NSL71" s="497"/>
      <c r="NSM71" s="497"/>
      <c r="NSN71" s="497"/>
      <c r="NSO71" s="497"/>
      <c r="NSP71" s="497"/>
      <c r="NSQ71" s="497"/>
      <c r="NSR71" s="497"/>
      <c r="NSS71" s="497"/>
      <c r="NST71" s="497"/>
      <c r="NSU71" s="497"/>
      <c r="NSV71" s="497"/>
      <c r="NSW71" s="497"/>
      <c r="NSX71" s="497"/>
      <c r="NSY71" s="497"/>
      <c r="NSZ71" s="497"/>
      <c r="NTA71" s="497"/>
      <c r="NTB71" s="497"/>
      <c r="NTC71" s="497"/>
      <c r="NTD71" s="497"/>
      <c r="NTE71" s="497"/>
      <c r="NTF71" s="497"/>
      <c r="NTG71" s="497"/>
      <c r="NTH71" s="497"/>
      <c r="NTI71" s="497"/>
      <c r="NTJ71" s="497"/>
      <c r="NTK71" s="497"/>
      <c r="NTL71" s="497"/>
      <c r="NTM71" s="497"/>
      <c r="NTN71" s="497"/>
      <c r="NTO71" s="497"/>
      <c r="NTP71" s="497"/>
      <c r="NTQ71" s="497"/>
      <c r="NTR71" s="497"/>
      <c r="NTS71" s="497"/>
      <c r="NTT71" s="497"/>
      <c r="NTU71" s="497"/>
      <c r="NTV71" s="497"/>
      <c r="NTW71" s="497"/>
      <c r="NTX71" s="497"/>
      <c r="NTY71" s="497"/>
      <c r="NTZ71" s="497"/>
      <c r="NUA71" s="497"/>
      <c r="NUB71" s="497"/>
      <c r="NUC71" s="497"/>
      <c r="NUD71" s="497"/>
      <c r="NUE71" s="497"/>
      <c r="NUF71" s="497"/>
      <c r="NUG71" s="497"/>
      <c r="NUH71" s="497"/>
      <c r="NUI71" s="497"/>
      <c r="NUJ71" s="497"/>
      <c r="NUK71" s="497"/>
      <c r="NUL71" s="497"/>
      <c r="NUM71" s="497"/>
      <c r="NUN71" s="497"/>
      <c r="NUO71" s="497"/>
      <c r="NUP71" s="497"/>
      <c r="NUQ71" s="497"/>
      <c r="NUR71" s="497"/>
      <c r="NUS71" s="497"/>
      <c r="NUT71" s="497"/>
      <c r="NUU71" s="497"/>
      <c r="NUV71" s="497"/>
      <c r="NUW71" s="497"/>
      <c r="NUX71" s="497"/>
      <c r="NUY71" s="497"/>
      <c r="NUZ71" s="497"/>
      <c r="NVA71" s="497"/>
      <c r="NVB71" s="497"/>
      <c r="NVC71" s="497"/>
      <c r="NVD71" s="497"/>
      <c r="NVE71" s="497"/>
      <c r="NVF71" s="497"/>
      <c r="NVG71" s="497"/>
      <c r="NVH71" s="497"/>
      <c r="NVI71" s="497"/>
      <c r="NVJ71" s="497"/>
      <c r="NVK71" s="497"/>
      <c r="NVL71" s="497"/>
      <c r="NVM71" s="497"/>
      <c r="NVN71" s="497"/>
      <c r="NVO71" s="497"/>
      <c r="NVP71" s="497"/>
      <c r="NVQ71" s="497"/>
      <c r="NVR71" s="497"/>
      <c r="NVS71" s="497"/>
      <c r="NVT71" s="497"/>
      <c r="NVU71" s="497"/>
      <c r="NVV71" s="497"/>
      <c r="NVW71" s="497"/>
      <c r="NVX71" s="497"/>
      <c r="NVY71" s="497"/>
      <c r="NVZ71" s="497"/>
      <c r="NWA71" s="497"/>
      <c r="NWB71" s="497"/>
      <c r="NWC71" s="497"/>
      <c r="NWD71" s="497"/>
      <c r="NWE71" s="497"/>
      <c r="NWF71" s="497"/>
      <c r="NWG71" s="497"/>
      <c r="NWH71" s="497"/>
      <c r="NWI71" s="497"/>
      <c r="NWJ71" s="497"/>
      <c r="NWK71" s="497"/>
      <c r="NWL71" s="497"/>
      <c r="NWM71" s="497"/>
      <c r="NWN71" s="497"/>
      <c r="NWO71" s="497"/>
      <c r="NWP71" s="497"/>
      <c r="NWQ71" s="497"/>
      <c r="NWR71" s="497"/>
      <c r="NWS71" s="497"/>
      <c r="NWT71" s="497"/>
      <c r="NWU71" s="497"/>
      <c r="NWV71" s="497"/>
      <c r="NWW71" s="497"/>
      <c r="NWX71" s="497"/>
      <c r="NWY71" s="497"/>
      <c r="NWZ71" s="497"/>
      <c r="NXA71" s="497"/>
      <c r="NXB71" s="497"/>
      <c r="NXC71" s="497"/>
      <c r="NXD71" s="497"/>
      <c r="NXE71" s="497"/>
      <c r="NXF71" s="497"/>
      <c r="NXG71" s="497"/>
      <c r="NXH71" s="497"/>
      <c r="NXI71" s="497"/>
      <c r="NXJ71" s="497"/>
      <c r="NXK71" s="497"/>
      <c r="NXL71" s="497"/>
      <c r="NXM71" s="497"/>
      <c r="NXN71" s="497"/>
      <c r="NXO71" s="497"/>
      <c r="NXP71" s="497"/>
      <c r="NXQ71" s="497"/>
      <c r="NXR71" s="497"/>
      <c r="NXS71" s="497"/>
      <c r="NXT71" s="497"/>
      <c r="NXU71" s="497"/>
      <c r="NXV71" s="497"/>
      <c r="NXW71" s="497"/>
      <c r="NXX71" s="497"/>
      <c r="NXY71" s="497"/>
      <c r="NXZ71" s="497"/>
      <c r="NYA71" s="497"/>
      <c r="NYB71" s="497"/>
      <c r="NYC71" s="497"/>
      <c r="NYD71" s="497"/>
      <c r="NYE71" s="497"/>
      <c r="NYF71" s="497"/>
      <c r="NYG71" s="497"/>
      <c r="NYH71" s="497"/>
      <c r="NYI71" s="497"/>
      <c r="NYJ71" s="497"/>
      <c r="NYK71" s="497"/>
      <c r="NYL71" s="497"/>
      <c r="NYM71" s="497"/>
      <c r="NYN71" s="497"/>
      <c r="NYO71" s="497"/>
      <c r="NYP71" s="497"/>
      <c r="NYQ71" s="497"/>
      <c r="NYR71" s="497"/>
      <c r="NYS71" s="497"/>
      <c r="NYT71" s="497"/>
      <c r="NYU71" s="497"/>
      <c r="NYV71" s="497"/>
      <c r="NYW71" s="497"/>
      <c r="NYX71" s="497"/>
      <c r="NYY71" s="497"/>
      <c r="NYZ71" s="497"/>
      <c r="NZA71" s="497"/>
      <c r="NZB71" s="497"/>
      <c r="NZC71" s="497"/>
      <c r="NZD71" s="497"/>
      <c r="NZE71" s="497"/>
      <c r="NZF71" s="497"/>
      <c r="NZG71" s="497"/>
      <c r="NZH71" s="497"/>
      <c r="NZI71" s="497"/>
      <c r="NZJ71" s="497"/>
      <c r="NZK71" s="497"/>
      <c r="NZL71" s="497"/>
      <c r="NZM71" s="497"/>
      <c r="NZN71" s="497"/>
      <c r="NZO71" s="497"/>
      <c r="NZP71" s="497"/>
      <c r="NZQ71" s="497"/>
      <c r="NZR71" s="497"/>
      <c r="NZS71" s="497"/>
      <c r="NZT71" s="497"/>
      <c r="NZU71" s="497"/>
      <c r="NZV71" s="497"/>
      <c r="NZW71" s="497"/>
      <c r="NZX71" s="497"/>
      <c r="NZY71" s="497"/>
      <c r="NZZ71" s="497"/>
      <c r="OAA71" s="497"/>
      <c r="OAB71" s="497"/>
      <c r="OAC71" s="497"/>
      <c r="OAD71" s="497"/>
      <c r="OAE71" s="497"/>
      <c r="OAF71" s="497"/>
      <c r="OAG71" s="497"/>
      <c r="OAH71" s="497"/>
      <c r="OAI71" s="497"/>
      <c r="OAJ71" s="497"/>
      <c r="OAK71" s="497"/>
      <c r="OAL71" s="497"/>
      <c r="OAM71" s="497"/>
      <c r="OAN71" s="497"/>
      <c r="OAO71" s="497"/>
      <c r="OAP71" s="497"/>
      <c r="OAQ71" s="497"/>
      <c r="OAR71" s="497"/>
      <c r="OAS71" s="497"/>
      <c r="OAT71" s="497"/>
      <c r="OAU71" s="497"/>
      <c r="OAV71" s="497"/>
      <c r="OAW71" s="497"/>
      <c r="OAX71" s="497"/>
      <c r="OAY71" s="497"/>
      <c r="OAZ71" s="497"/>
      <c r="OBA71" s="497"/>
      <c r="OBB71" s="497"/>
      <c r="OBC71" s="497"/>
      <c r="OBD71" s="497"/>
      <c r="OBE71" s="497"/>
      <c r="OBF71" s="497"/>
      <c r="OBG71" s="497"/>
      <c r="OBH71" s="497"/>
      <c r="OBI71" s="497"/>
      <c r="OBJ71" s="497"/>
      <c r="OBK71" s="497"/>
      <c r="OBL71" s="497"/>
      <c r="OBM71" s="497"/>
      <c r="OBN71" s="497"/>
      <c r="OBO71" s="497"/>
      <c r="OBP71" s="497"/>
      <c r="OBQ71" s="497"/>
      <c r="OBR71" s="497"/>
      <c r="OBS71" s="497"/>
      <c r="OBT71" s="497"/>
      <c r="OBU71" s="497"/>
      <c r="OBV71" s="497"/>
      <c r="OBW71" s="497"/>
      <c r="OBX71" s="497"/>
      <c r="OBY71" s="497"/>
      <c r="OBZ71" s="497"/>
      <c r="OCA71" s="497"/>
      <c r="OCB71" s="497"/>
      <c r="OCC71" s="497"/>
      <c r="OCD71" s="497"/>
      <c r="OCE71" s="497"/>
      <c r="OCF71" s="497"/>
      <c r="OCG71" s="497"/>
      <c r="OCH71" s="497"/>
      <c r="OCI71" s="497"/>
      <c r="OCJ71" s="497"/>
      <c r="OCK71" s="497"/>
      <c r="OCL71" s="497"/>
      <c r="OCM71" s="497"/>
      <c r="OCN71" s="497"/>
      <c r="OCO71" s="497"/>
      <c r="OCP71" s="497"/>
      <c r="OCQ71" s="497"/>
      <c r="OCR71" s="497"/>
      <c r="OCS71" s="497"/>
      <c r="OCT71" s="497"/>
      <c r="OCU71" s="497"/>
      <c r="OCV71" s="497"/>
      <c r="OCW71" s="497"/>
      <c r="OCX71" s="497"/>
      <c r="OCY71" s="497"/>
      <c r="OCZ71" s="497"/>
      <c r="ODA71" s="497"/>
      <c r="ODB71" s="497"/>
      <c r="ODC71" s="497"/>
      <c r="ODD71" s="497"/>
      <c r="ODE71" s="497"/>
      <c r="ODF71" s="497"/>
      <c r="ODG71" s="497"/>
      <c r="ODH71" s="497"/>
      <c r="ODI71" s="497"/>
      <c r="ODJ71" s="497"/>
      <c r="ODK71" s="497"/>
      <c r="ODL71" s="497"/>
      <c r="ODM71" s="497"/>
      <c r="ODN71" s="497"/>
      <c r="ODO71" s="497"/>
      <c r="ODP71" s="497"/>
      <c r="ODQ71" s="497"/>
      <c r="ODR71" s="497"/>
      <c r="ODS71" s="497"/>
      <c r="ODT71" s="497"/>
      <c r="ODU71" s="497"/>
      <c r="ODV71" s="497"/>
      <c r="ODW71" s="497"/>
      <c r="ODX71" s="497"/>
      <c r="ODY71" s="497"/>
      <c r="ODZ71" s="497"/>
      <c r="OEA71" s="497"/>
      <c r="OEB71" s="497"/>
      <c r="OEC71" s="497"/>
      <c r="OED71" s="497"/>
      <c r="OEE71" s="497"/>
      <c r="OEF71" s="497"/>
      <c r="OEG71" s="497"/>
      <c r="OEH71" s="497"/>
      <c r="OEI71" s="497"/>
      <c r="OEJ71" s="497"/>
      <c r="OEK71" s="497"/>
      <c r="OEL71" s="497"/>
      <c r="OEM71" s="497"/>
      <c r="OEN71" s="497"/>
      <c r="OEO71" s="497"/>
      <c r="OEP71" s="497"/>
      <c r="OEQ71" s="497"/>
      <c r="OER71" s="497"/>
      <c r="OES71" s="497"/>
      <c r="OET71" s="497"/>
      <c r="OEU71" s="497"/>
      <c r="OEV71" s="497"/>
      <c r="OEW71" s="497"/>
      <c r="OEX71" s="497"/>
      <c r="OEY71" s="497"/>
      <c r="OEZ71" s="497"/>
      <c r="OFA71" s="497"/>
      <c r="OFB71" s="497"/>
      <c r="OFC71" s="497"/>
      <c r="OFD71" s="497"/>
      <c r="OFE71" s="497"/>
      <c r="OFF71" s="497"/>
      <c r="OFG71" s="497"/>
      <c r="OFH71" s="497"/>
      <c r="OFI71" s="497"/>
      <c r="OFJ71" s="497"/>
      <c r="OFK71" s="497"/>
      <c r="OFL71" s="497"/>
      <c r="OFM71" s="497"/>
      <c r="OFN71" s="497"/>
      <c r="OFO71" s="497"/>
      <c r="OFP71" s="497"/>
      <c r="OFQ71" s="497"/>
      <c r="OFR71" s="497"/>
      <c r="OFS71" s="497"/>
      <c r="OFT71" s="497"/>
      <c r="OFU71" s="497"/>
      <c r="OFV71" s="497"/>
      <c r="OFW71" s="497"/>
      <c r="OFX71" s="497"/>
      <c r="OFY71" s="497"/>
      <c r="OFZ71" s="497"/>
      <c r="OGA71" s="497"/>
      <c r="OGB71" s="497"/>
      <c r="OGC71" s="497"/>
      <c r="OGD71" s="497"/>
      <c r="OGE71" s="497"/>
      <c r="OGF71" s="497"/>
      <c r="OGG71" s="497"/>
      <c r="OGH71" s="497"/>
      <c r="OGI71" s="497"/>
      <c r="OGJ71" s="497"/>
      <c r="OGK71" s="497"/>
      <c r="OGL71" s="497"/>
      <c r="OGM71" s="497"/>
      <c r="OGN71" s="497"/>
      <c r="OGO71" s="497"/>
      <c r="OGP71" s="497"/>
      <c r="OGQ71" s="497"/>
      <c r="OGR71" s="497"/>
      <c r="OGS71" s="497"/>
      <c r="OGT71" s="497"/>
      <c r="OGU71" s="497"/>
      <c r="OGV71" s="497"/>
      <c r="OGW71" s="497"/>
      <c r="OGX71" s="497"/>
      <c r="OGY71" s="497"/>
      <c r="OGZ71" s="497"/>
      <c r="OHA71" s="497"/>
      <c r="OHB71" s="497"/>
      <c r="OHC71" s="497"/>
      <c r="OHD71" s="497"/>
      <c r="OHE71" s="497"/>
      <c r="OHF71" s="497"/>
      <c r="OHG71" s="497"/>
      <c r="OHH71" s="497"/>
      <c r="OHI71" s="497"/>
      <c r="OHJ71" s="497"/>
      <c r="OHK71" s="497"/>
      <c r="OHL71" s="497"/>
      <c r="OHM71" s="497"/>
      <c r="OHN71" s="497"/>
      <c r="OHO71" s="497"/>
      <c r="OHP71" s="497"/>
      <c r="OHQ71" s="497"/>
      <c r="OHR71" s="497"/>
      <c r="OHS71" s="497"/>
      <c r="OHT71" s="497"/>
      <c r="OHU71" s="497"/>
      <c r="OHV71" s="497"/>
      <c r="OHW71" s="497"/>
      <c r="OHX71" s="497"/>
      <c r="OHY71" s="497"/>
      <c r="OHZ71" s="497"/>
      <c r="OIA71" s="497"/>
      <c r="OIB71" s="497"/>
      <c r="OIC71" s="497"/>
      <c r="OID71" s="497"/>
      <c r="OIE71" s="497"/>
      <c r="OIF71" s="497"/>
      <c r="OIG71" s="497"/>
      <c r="OIH71" s="497"/>
      <c r="OII71" s="497"/>
      <c r="OIJ71" s="497"/>
      <c r="OIK71" s="497"/>
      <c r="OIL71" s="497"/>
      <c r="OIM71" s="497"/>
      <c r="OIN71" s="497"/>
      <c r="OIO71" s="497"/>
      <c r="OIP71" s="497"/>
      <c r="OIQ71" s="497"/>
      <c r="OIR71" s="497"/>
      <c r="OIS71" s="497"/>
      <c r="OIT71" s="497"/>
      <c r="OIU71" s="497"/>
      <c r="OIV71" s="497"/>
      <c r="OIW71" s="497"/>
      <c r="OIX71" s="497"/>
      <c r="OIY71" s="497"/>
      <c r="OIZ71" s="497"/>
      <c r="OJA71" s="497"/>
      <c r="OJB71" s="497"/>
      <c r="OJC71" s="497"/>
      <c r="OJD71" s="497"/>
      <c r="OJE71" s="497"/>
      <c r="OJF71" s="497"/>
      <c r="OJG71" s="497"/>
      <c r="OJH71" s="497"/>
      <c r="OJI71" s="497"/>
      <c r="OJJ71" s="497"/>
      <c r="OJK71" s="497"/>
      <c r="OJL71" s="497"/>
      <c r="OJM71" s="497"/>
      <c r="OJN71" s="497"/>
      <c r="OJO71" s="497"/>
      <c r="OJP71" s="497"/>
      <c r="OJQ71" s="497"/>
      <c r="OJR71" s="497"/>
      <c r="OJS71" s="497"/>
      <c r="OJT71" s="497"/>
      <c r="OJU71" s="497"/>
      <c r="OJV71" s="497"/>
      <c r="OJW71" s="497"/>
      <c r="OJX71" s="497"/>
      <c r="OJY71" s="497"/>
      <c r="OJZ71" s="497"/>
      <c r="OKA71" s="497"/>
      <c r="OKB71" s="497"/>
      <c r="OKC71" s="497"/>
      <c r="OKD71" s="497"/>
      <c r="OKE71" s="497"/>
      <c r="OKF71" s="497"/>
      <c r="OKG71" s="497"/>
      <c r="OKH71" s="497"/>
      <c r="OKI71" s="497"/>
      <c r="OKJ71" s="497"/>
      <c r="OKK71" s="497"/>
      <c r="OKL71" s="497"/>
      <c r="OKM71" s="497"/>
      <c r="OKN71" s="497"/>
      <c r="OKO71" s="497"/>
      <c r="OKP71" s="497"/>
      <c r="OKQ71" s="497"/>
      <c r="OKR71" s="497"/>
      <c r="OKS71" s="497"/>
      <c r="OKT71" s="497"/>
      <c r="OKU71" s="497"/>
      <c r="OKV71" s="497"/>
      <c r="OKW71" s="497"/>
      <c r="OKX71" s="497"/>
      <c r="OKY71" s="497"/>
      <c r="OKZ71" s="497"/>
      <c r="OLA71" s="497"/>
      <c r="OLB71" s="497"/>
      <c r="OLC71" s="497"/>
      <c r="OLD71" s="497"/>
      <c r="OLE71" s="497"/>
      <c r="OLF71" s="497"/>
      <c r="OLG71" s="497"/>
      <c r="OLH71" s="497"/>
      <c r="OLI71" s="497"/>
      <c r="OLJ71" s="497"/>
      <c r="OLK71" s="497"/>
      <c r="OLL71" s="497"/>
      <c r="OLM71" s="497"/>
      <c r="OLN71" s="497"/>
      <c r="OLO71" s="497"/>
      <c r="OLP71" s="497"/>
      <c r="OLQ71" s="497"/>
      <c r="OLR71" s="497"/>
      <c r="OLS71" s="497"/>
      <c r="OLT71" s="497"/>
      <c r="OLU71" s="497"/>
      <c r="OLV71" s="497"/>
      <c r="OLW71" s="497"/>
      <c r="OLX71" s="497"/>
      <c r="OLY71" s="497"/>
      <c r="OLZ71" s="497"/>
      <c r="OMA71" s="497"/>
      <c r="OMB71" s="497"/>
      <c r="OMC71" s="497"/>
      <c r="OMD71" s="497"/>
      <c r="OME71" s="497"/>
      <c r="OMF71" s="497"/>
      <c r="OMG71" s="497"/>
      <c r="OMH71" s="497"/>
      <c r="OMI71" s="497"/>
      <c r="OMJ71" s="497"/>
      <c r="OMK71" s="497"/>
      <c r="OML71" s="497"/>
      <c r="OMM71" s="497"/>
      <c r="OMN71" s="497"/>
      <c r="OMO71" s="497"/>
      <c r="OMP71" s="497"/>
      <c r="OMQ71" s="497"/>
      <c r="OMR71" s="497"/>
      <c r="OMS71" s="497"/>
      <c r="OMT71" s="497"/>
      <c r="OMU71" s="497"/>
      <c r="OMV71" s="497"/>
      <c r="OMW71" s="497"/>
      <c r="OMX71" s="497"/>
      <c r="OMY71" s="497"/>
      <c r="OMZ71" s="497"/>
      <c r="ONA71" s="497"/>
      <c r="ONB71" s="497"/>
      <c r="ONC71" s="497"/>
      <c r="OND71" s="497"/>
      <c r="ONE71" s="497"/>
      <c r="ONF71" s="497"/>
      <c r="ONG71" s="497"/>
      <c r="ONH71" s="497"/>
      <c r="ONI71" s="497"/>
      <c r="ONJ71" s="497"/>
      <c r="ONK71" s="497"/>
      <c r="ONL71" s="497"/>
      <c r="ONM71" s="497"/>
      <c r="ONN71" s="497"/>
      <c r="ONO71" s="497"/>
      <c r="ONP71" s="497"/>
      <c r="ONQ71" s="497"/>
      <c r="ONR71" s="497"/>
      <c r="ONS71" s="497"/>
      <c r="ONT71" s="497"/>
      <c r="ONU71" s="497"/>
      <c r="ONV71" s="497"/>
      <c r="ONW71" s="497"/>
      <c r="ONX71" s="497"/>
      <c r="ONY71" s="497"/>
      <c r="ONZ71" s="497"/>
      <c r="OOA71" s="497"/>
      <c r="OOB71" s="497"/>
      <c r="OOC71" s="497"/>
      <c r="OOD71" s="497"/>
      <c r="OOE71" s="497"/>
      <c r="OOF71" s="497"/>
      <c r="OOG71" s="497"/>
      <c r="OOH71" s="497"/>
      <c r="OOI71" s="497"/>
      <c r="OOJ71" s="497"/>
      <c r="OOK71" s="497"/>
      <c r="OOL71" s="497"/>
      <c r="OOM71" s="497"/>
      <c r="OON71" s="497"/>
      <c r="OOO71" s="497"/>
      <c r="OOP71" s="497"/>
      <c r="OOQ71" s="497"/>
      <c r="OOR71" s="497"/>
      <c r="OOS71" s="497"/>
      <c r="OOT71" s="497"/>
      <c r="OOU71" s="497"/>
      <c r="OOV71" s="497"/>
      <c r="OOW71" s="497"/>
      <c r="OOX71" s="497"/>
      <c r="OOY71" s="497"/>
      <c r="OOZ71" s="497"/>
      <c r="OPA71" s="497"/>
      <c r="OPB71" s="497"/>
      <c r="OPC71" s="497"/>
      <c r="OPD71" s="497"/>
      <c r="OPE71" s="497"/>
      <c r="OPF71" s="497"/>
      <c r="OPG71" s="497"/>
      <c r="OPH71" s="497"/>
      <c r="OPI71" s="497"/>
      <c r="OPJ71" s="497"/>
      <c r="OPK71" s="497"/>
      <c r="OPL71" s="497"/>
      <c r="OPM71" s="497"/>
      <c r="OPN71" s="497"/>
      <c r="OPO71" s="497"/>
      <c r="OPP71" s="497"/>
      <c r="OPQ71" s="497"/>
      <c r="OPR71" s="497"/>
      <c r="OPS71" s="497"/>
      <c r="OPT71" s="497"/>
      <c r="OPU71" s="497"/>
      <c r="OPV71" s="497"/>
      <c r="OPW71" s="497"/>
      <c r="OPX71" s="497"/>
      <c r="OPY71" s="497"/>
      <c r="OPZ71" s="497"/>
      <c r="OQA71" s="497"/>
      <c r="OQB71" s="497"/>
      <c r="OQC71" s="497"/>
      <c r="OQD71" s="497"/>
      <c r="OQE71" s="497"/>
      <c r="OQF71" s="497"/>
      <c r="OQG71" s="497"/>
      <c r="OQH71" s="497"/>
      <c r="OQI71" s="497"/>
      <c r="OQJ71" s="497"/>
      <c r="OQK71" s="497"/>
      <c r="OQL71" s="497"/>
      <c r="OQM71" s="497"/>
      <c r="OQN71" s="497"/>
      <c r="OQO71" s="497"/>
      <c r="OQP71" s="497"/>
      <c r="OQQ71" s="497"/>
      <c r="OQR71" s="497"/>
      <c r="OQS71" s="497"/>
      <c r="OQT71" s="497"/>
      <c r="OQU71" s="497"/>
      <c r="OQV71" s="497"/>
      <c r="OQW71" s="497"/>
      <c r="OQX71" s="497"/>
      <c r="OQY71" s="497"/>
      <c r="OQZ71" s="497"/>
      <c r="ORA71" s="497"/>
      <c r="ORB71" s="497"/>
      <c r="ORC71" s="497"/>
      <c r="ORD71" s="497"/>
      <c r="ORE71" s="497"/>
      <c r="ORF71" s="497"/>
      <c r="ORG71" s="497"/>
      <c r="ORH71" s="497"/>
      <c r="ORI71" s="497"/>
      <c r="ORJ71" s="497"/>
      <c r="ORK71" s="497"/>
      <c r="ORL71" s="497"/>
      <c r="ORM71" s="497"/>
      <c r="ORN71" s="497"/>
      <c r="ORO71" s="497"/>
      <c r="ORP71" s="497"/>
      <c r="ORQ71" s="497"/>
      <c r="ORR71" s="497"/>
      <c r="ORS71" s="497"/>
      <c r="ORT71" s="497"/>
      <c r="ORU71" s="497"/>
      <c r="ORV71" s="497"/>
      <c r="ORW71" s="497"/>
      <c r="ORX71" s="497"/>
      <c r="ORY71" s="497"/>
      <c r="ORZ71" s="497"/>
      <c r="OSA71" s="497"/>
      <c r="OSB71" s="497"/>
      <c r="OSC71" s="497"/>
      <c r="OSD71" s="497"/>
      <c r="OSE71" s="497"/>
      <c r="OSF71" s="497"/>
      <c r="OSG71" s="497"/>
      <c r="OSH71" s="497"/>
      <c r="OSI71" s="497"/>
      <c r="OSJ71" s="497"/>
      <c r="OSK71" s="497"/>
      <c r="OSL71" s="497"/>
      <c r="OSM71" s="497"/>
      <c r="OSN71" s="497"/>
      <c r="OSO71" s="497"/>
      <c r="OSP71" s="497"/>
      <c r="OSQ71" s="497"/>
      <c r="OSR71" s="497"/>
      <c r="OSS71" s="497"/>
      <c r="OST71" s="497"/>
      <c r="OSU71" s="497"/>
      <c r="OSV71" s="497"/>
      <c r="OSW71" s="497"/>
      <c r="OSX71" s="497"/>
      <c r="OSY71" s="497"/>
      <c r="OSZ71" s="497"/>
      <c r="OTA71" s="497"/>
      <c r="OTB71" s="497"/>
      <c r="OTC71" s="497"/>
      <c r="OTD71" s="497"/>
      <c r="OTE71" s="497"/>
      <c r="OTF71" s="497"/>
      <c r="OTG71" s="497"/>
      <c r="OTH71" s="497"/>
      <c r="OTI71" s="497"/>
      <c r="OTJ71" s="497"/>
      <c r="OTK71" s="497"/>
      <c r="OTL71" s="497"/>
      <c r="OTM71" s="497"/>
      <c r="OTN71" s="497"/>
      <c r="OTO71" s="497"/>
      <c r="OTP71" s="497"/>
      <c r="OTQ71" s="497"/>
      <c r="OTR71" s="497"/>
      <c r="OTS71" s="497"/>
      <c r="OTT71" s="497"/>
      <c r="OTU71" s="497"/>
      <c r="OTV71" s="497"/>
      <c r="OTW71" s="497"/>
      <c r="OTX71" s="497"/>
      <c r="OTY71" s="497"/>
      <c r="OTZ71" s="497"/>
      <c r="OUA71" s="497"/>
      <c r="OUB71" s="497"/>
      <c r="OUC71" s="497"/>
      <c r="OUD71" s="497"/>
      <c r="OUE71" s="497"/>
      <c r="OUF71" s="497"/>
      <c r="OUG71" s="497"/>
      <c r="OUH71" s="497"/>
      <c r="OUI71" s="497"/>
      <c r="OUJ71" s="497"/>
      <c r="OUK71" s="497"/>
      <c r="OUL71" s="497"/>
      <c r="OUM71" s="497"/>
      <c r="OUN71" s="497"/>
      <c r="OUO71" s="497"/>
      <c r="OUP71" s="497"/>
      <c r="OUQ71" s="497"/>
      <c r="OUR71" s="497"/>
      <c r="OUS71" s="497"/>
      <c r="OUT71" s="497"/>
      <c r="OUU71" s="497"/>
      <c r="OUV71" s="497"/>
      <c r="OUW71" s="497"/>
      <c r="OUX71" s="497"/>
      <c r="OUY71" s="497"/>
      <c r="OUZ71" s="497"/>
      <c r="OVA71" s="497"/>
      <c r="OVB71" s="497"/>
      <c r="OVC71" s="497"/>
      <c r="OVD71" s="497"/>
      <c r="OVE71" s="497"/>
      <c r="OVF71" s="497"/>
      <c r="OVG71" s="497"/>
      <c r="OVH71" s="497"/>
      <c r="OVI71" s="497"/>
      <c r="OVJ71" s="497"/>
      <c r="OVK71" s="497"/>
      <c r="OVL71" s="497"/>
      <c r="OVM71" s="497"/>
      <c r="OVN71" s="497"/>
      <c r="OVO71" s="497"/>
      <c r="OVP71" s="497"/>
      <c r="OVQ71" s="497"/>
      <c r="OVR71" s="497"/>
      <c r="OVS71" s="497"/>
      <c r="OVT71" s="497"/>
      <c r="OVU71" s="497"/>
      <c r="OVV71" s="497"/>
      <c r="OVW71" s="497"/>
      <c r="OVX71" s="497"/>
      <c r="OVY71" s="497"/>
      <c r="OVZ71" s="497"/>
      <c r="OWA71" s="497"/>
      <c r="OWB71" s="497"/>
      <c r="OWC71" s="497"/>
      <c r="OWD71" s="497"/>
      <c r="OWE71" s="497"/>
      <c r="OWF71" s="497"/>
      <c r="OWG71" s="497"/>
      <c r="OWH71" s="497"/>
      <c r="OWI71" s="497"/>
      <c r="OWJ71" s="497"/>
      <c r="OWK71" s="497"/>
      <c r="OWL71" s="497"/>
      <c r="OWM71" s="497"/>
      <c r="OWN71" s="497"/>
      <c r="OWO71" s="497"/>
      <c r="OWP71" s="497"/>
      <c r="OWQ71" s="497"/>
      <c r="OWR71" s="497"/>
      <c r="OWS71" s="497"/>
      <c r="OWT71" s="497"/>
      <c r="OWU71" s="497"/>
      <c r="OWV71" s="497"/>
      <c r="OWW71" s="497"/>
      <c r="OWX71" s="497"/>
      <c r="OWY71" s="497"/>
      <c r="OWZ71" s="497"/>
      <c r="OXA71" s="497"/>
      <c r="OXB71" s="497"/>
      <c r="OXC71" s="497"/>
      <c r="OXD71" s="497"/>
      <c r="OXE71" s="497"/>
      <c r="OXF71" s="497"/>
      <c r="OXG71" s="497"/>
      <c r="OXH71" s="497"/>
      <c r="OXI71" s="497"/>
      <c r="OXJ71" s="497"/>
      <c r="OXK71" s="497"/>
      <c r="OXL71" s="497"/>
      <c r="OXM71" s="497"/>
      <c r="OXN71" s="497"/>
      <c r="OXO71" s="497"/>
      <c r="OXP71" s="497"/>
      <c r="OXQ71" s="497"/>
      <c r="OXR71" s="497"/>
      <c r="OXS71" s="497"/>
      <c r="OXT71" s="497"/>
      <c r="OXU71" s="497"/>
      <c r="OXV71" s="497"/>
      <c r="OXW71" s="497"/>
      <c r="OXX71" s="497"/>
      <c r="OXY71" s="497"/>
      <c r="OXZ71" s="497"/>
      <c r="OYA71" s="497"/>
      <c r="OYB71" s="497"/>
      <c r="OYC71" s="497"/>
      <c r="OYD71" s="497"/>
      <c r="OYE71" s="497"/>
      <c r="OYF71" s="497"/>
      <c r="OYG71" s="497"/>
      <c r="OYH71" s="497"/>
      <c r="OYI71" s="497"/>
      <c r="OYJ71" s="497"/>
      <c r="OYK71" s="497"/>
      <c r="OYL71" s="497"/>
      <c r="OYM71" s="497"/>
      <c r="OYN71" s="497"/>
      <c r="OYO71" s="497"/>
      <c r="OYP71" s="497"/>
      <c r="OYQ71" s="497"/>
      <c r="OYR71" s="497"/>
      <c r="OYS71" s="497"/>
      <c r="OYT71" s="497"/>
      <c r="OYU71" s="497"/>
      <c r="OYV71" s="497"/>
      <c r="OYW71" s="497"/>
      <c r="OYX71" s="497"/>
      <c r="OYY71" s="497"/>
      <c r="OYZ71" s="497"/>
      <c r="OZA71" s="497"/>
      <c r="OZB71" s="497"/>
      <c r="OZC71" s="497"/>
      <c r="OZD71" s="497"/>
      <c r="OZE71" s="497"/>
      <c r="OZF71" s="497"/>
      <c r="OZG71" s="497"/>
      <c r="OZH71" s="497"/>
      <c r="OZI71" s="497"/>
      <c r="OZJ71" s="497"/>
      <c r="OZK71" s="497"/>
      <c r="OZL71" s="497"/>
      <c r="OZM71" s="497"/>
      <c r="OZN71" s="497"/>
      <c r="OZO71" s="497"/>
      <c r="OZP71" s="497"/>
      <c r="OZQ71" s="497"/>
      <c r="OZR71" s="497"/>
      <c r="OZS71" s="497"/>
      <c r="OZT71" s="497"/>
      <c r="OZU71" s="497"/>
      <c r="OZV71" s="497"/>
      <c r="OZW71" s="497"/>
      <c r="OZX71" s="497"/>
      <c r="OZY71" s="497"/>
      <c r="OZZ71" s="497"/>
      <c r="PAA71" s="497"/>
      <c r="PAB71" s="497"/>
      <c r="PAC71" s="497"/>
      <c r="PAD71" s="497"/>
      <c r="PAE71" s="497"/>
      <c r="PAF71" s="497"/>
      <c r="PAG71" s="497"/>
      <c r="PAH71" s="497"/>
      <c r="PAI71" s="497"/>
      <c r="PAJ71" s="497"/>
      <c r="PAK71" s="497"/>
      <c r="PAL71" s="497"/>
      <c r="PAM71" s="497"/>
      <c r="PAN71" s="497"/>
      <c r="PAO71" s="497"/>
      <c r="PAP71" s="497"/>
      <c r="PAQ71" s="497"/>
      <c r="PAR71" s="497"/>
      <c r="PAS71" s="497"/>
      <c r="PAT71" s="497"/>
      <c r="PAU71" s="497"/>
      <c r="PAV71" s="497"/>
      <c r="PAW71" s="497"/>
      <c r="PAX71" s="497"/>
      <c r="PAY71" s="497"/>
      <c r="PAZ71" s="497"/>
      <c r="PBA71" s="497"/>
      <c r="PBB71" s="497"/>
      <c r="PBC71" s="497"/>
      <c r="PBD71" s="497"/>
      <c r="PBE71" s="497"/>
      <c r="PBF71" s="497"/>
      <c r="PBG71" s="497"/>
      <c r="PBH71" s="497"/>
      <c r="PBI71" s="497"/>
      <c r="PBJ71" s="497"/>
      <c r="PBK71" s="497"/>
      <c r="PBL71" s="497"/>
      <c r="PBM71" s="497"/>
      <c r="PBN71" s="497"/>
      <c r="PBO71" s="497"/>
      <c r="PBP71" s="497"/>
      <c r="PBQ71" s="497"/>
      <c r="PBR71" s="497"/>
      <c r="PBS71" s="497"/>
      <c r="PBT71" s="497"/>
      <c r="PBU71" s="497"/>
      <c r="PBV71" s="497"/>
      <c r="PBW71" s="497"/>
      <c r="PBX71" s="497"/>
      <c r="PBY71" s="497"/>
      <c r="PBZ71" s="497"/>
      <c r="PCA71" s="497"/>
      <c r="PCB71" s="497"/>
      <c r="PCC71" s="497"/>
      <c r="PCD71" s="497"/>
      <c r="PCE71" s="497"/>
      <c r="PCF71" s="497"/>
      <c r="PCG71" s="497"/>
      <c r="PCH71" s="497"/>
      <c r="PCI71" s="497"/>
      <c r="PCJ71" s="497"/>
      <c r="PCK71" s="497"/>
      <c r="PCL71" s="497"/>
      <c r="PCM71" s="497"/>
      <c r="PCN71" s="497"/>
      <c r="PCO71" s="497"/>
      <c r="PCP71" s="497"/>
      <c r="PCQ71" s="497"/>
      <c r="PCR71" s="497"/>
      <c r="PCS71" s="497"/>
      <c r="PCT71" s="497"/>
      <c r="PCU71" s="497"/>
      <c r="PCV71" s="497"/>
      <c r="PCW71" s="497"/>
      <c r="PCX71" s="497"/>
      <c r="PCY71" s="497"/>
      <c r="PCZ71" s="497"/>
      <c r="PDA71" s="497"/>
      <c r="PDB71" s="497"/>
      <c r="PDC71" s="497"/>
      <c r="PDD71" s="497"/>
      <c r="PDE71" s="497"/>
      <c r="PDF71" s="497"/>
      <c r="PDG71" s="497"/>
      <c r="PDH71" s="497"/>
      <c r="PDI71" s="497"/>
      <c r="PDJ71" s="497"/>
      <c r="PDK71" s="497"/>
      <c r="PDL71" s="497"/>
      <c r="PDM71" s="497"/>
      <c r="PDN71" s="497"/>
      <c r="PDO71" s="497"/>
      <c r="PDP71" s="497"/>
      <c r="PDQ71" s="497"/>
      <c r="PDR71" s="497"/>
      <c r="PDS71" s="497"/>
      <c r="PDT71" s="497"/>
      <c r="PDU71" s="497"/>
      <c r="PDV71" s="497"/>
      <c r="PDW71" s="497"/>
      <c r="PDX71" s="497"/>
      <c r="PDY71" s="497"/>
      <c r="PDZ71" s="497"/>
      <c r="PEA71" s="497"/>
      <c r="PEB71" s="497"/>
      <c r="PEC71" s="497"/>
      <c r="PED71" s="497"/>
      <c r="PEE71" s="497"/>
      <c r="PEF71" s="497"/>
      <c r="PEG71" s="497"/>
      <c r="PEH71" s="497"/>
      <c r="PEI71" s="497"/>
      <c r="PEJ71" s="497"/>
      <c r="PEK71" s="497"/>
      <c r="PEL71" s="497"/>
      <c r="PEM71" s="497"/>
      <c r="PEN71" s="497"/>
      <c r="PEO71" s="497"/>
      <c r="PEP71" s="497"/>
      <c r="PEQ71" s="497"/>
      <c r="PER71" s="497"/>
      <c r="PES71" s="497"/>
      <c r="PET71" s="497"/>
      <c r="PEU71" s="497"/>
      <c r="PEV71" s="497"/>
      <c r="PEW71" s="497"/>
      <c r="PEX71" s="497"/>
      <c r="PEY71" s="497"/>
      <c r="PEZ71" s="497"/>
      <c r="PFA71" s="497"/>
      <c r="PFB71" s="497"/>
      <c r="PFC71" s="497"/>
      <c r="PFD71" s="497"/>
      <c r="PFE71" s="497"/>
      <c r="PFF71" s="497"/>
      <c r="PFG71" s="497"/>
      <c r="PFH71" s="497"/>
      <c r="PFI71" s="497"/>
      <c r="PFJ71" s="497"/>
      <c r="PFK71" s="497"/>
      <c r="PFL71" s="497"/>
      <c r="PFM71" s="497"/>
      <c r="PFN71" s="497"/>
      <c r="PFO71" s="497"/>
      <c r="PFP71" s="497"/>
      <c r="PFQ71" s="497"/>
      <c r="PFR71" s="497"/>
      <c r="PFS71" s="497"/>
      <c r="PFT71" s="497"/>
      <c r="PFU71" s="497"/>
      <c r="PFV71" s="497"/>
      <c r="PFW71" s="497"/>
      <c r="PFX71" s="497"/>
      <c r="PFY71" s="497"/>
      <c r="PFZ71" s="497"/>
      <c r="PGA71" s="497"/>
      <c r="PGB71" s="497"/>
      <c r="PGC71" s="497"/>
      <c r="PGD71" s="497"/>
      <c r="PGE71" s="497"/>
      <c r="PGF71" s="497"/>
      <c r="PGG71" s="497"/>
      <c r="PGH71" s="497"/>
      <c r="PGI71" s="497"/>
      <c r="PGJ71" s="497"/>
      <c r="PGK71" s="497"/>
      <c r="PGL71" s="497"/>
      <c r="PGM71" s="497"/>
      <c r="PGN71" s="497"/>
      <c r="PGO71" s="497"/>
      <c r="PGP71" s="497"/>
      <c r="PGQ71" s="497"/>
      <c r="PGR71" s="497"/>
      <c r="PGS71" s="497"/>
      <c r="PGT71" s="497"/>
      <c r="PGU71" s="497"/>
      <c r="PGV71" s="497"/>
      <c r="PGW71" s="497"/>
      <c r="PGX71" s="497"/>
      <c r="PGY71" s="497"/>
      <c r="PGZ71" s="497"/>
      <c r="PHA71" s="497"/>
      <c r="PHB71" s="497"/>
      <c r="PHC71" s="497"/>
      <c r="PHD71" s="497"/>
      <c r="PHE71" s="497"/>
      <c r="PHF71" s="497"/>
      <c r="PHG71" s="497"/>
      <c r="PHH71" s="497"/>
      <c r="PHI71" s="497"/>
      <c r="PHJ71" s="497"/>
      <c r="PHK71" s="497"/>
      <c r="PHL71" s="497"/>
      <c r="PHM71" s="497"/>
      <c r="PHN71" s="497"/>
      <c r="PHO71" s="497"/>
      <c r="PHP71" s="497"/>
      <c r="PHQ71" s="497"/>
      <c r="PHR71" s="497"/>
      <c r="PHS71" s="497"/>
      <c r="PHT71" s="497"/>
      <c r="PHU71" s="497"/>
      <c r="PHV71" s="497"/>
      <c r="PHW71" s="497"/>
      <c r="PHX71" s="497"/>
      <c r="PHY71" s="497"/>
      <c r="PHZ71" s="497"/>
      <c r="PIA71" s="497"/>
      <c r="PIB71" s="497"/>
      <c r="PIC71" s="497"/>
      <c r="PID71" s="497"/>
      <c r="PIE71" s="497"/>
      <c r="PIF71" s="497"/>
      <c r="PIG71" s="497"/>
      <c r="PIH71" s="497"/>
      <c r="PII71" s="497"/>
      <c r="PIJ71" s="497"/>
      <c r="PIK71" s="497"/>
      <c r="PIL71" s="497"/>
      <c r="PIM71" s="497"/>
      <c r="PIN71" s="497"/>
      <c r="PIO71" s="497"/>
      <c r="PIP71" s="497"/>
      <c r="PIQ71" s="497"/>
      <c r="PIR71" s="497"/>
      <c r="PIS71" s="497"/>
      <c r="PIT71" s="497"/>
      <c r="PIU71" s="497"/>
      <c r="PIV71" s="497"/>
      <c r="PIW71" s="497"/>
      <c r="PIX71" s="497"/>
      <c r="PIY71" s="497"/>
      <c r="PIZ71" s="497"/>
      <c r="PJA71" s="497"/>
      <c r="PJB71" s="497"/>
      <c r="PJC71" s="497"/>
      <c r="PJD71" s="497"/>
      <c r="PJE71" s="497"/>
      <c r="PJF71" s="497"/>
      <c r="PJG71" s="497"/>
      <c r="PJH71" s="497"/>
      <c r="PJI71" s="497"/>
      <c r="PJJ71" s="497"/>
      <c r="PJK71" s="497"/>
      <c r="PJL71" s="497"/>
      <c r="PJM71" s="497"/>
      <c r="PJN71" s="497"/>
      <c r="PJO71" s="497"/>
      <c r="PJP71" s="497"/>
      <c r="PJQ71" s="497"/>
      <c r="PJR71" s="497"/>
      <c r="PJS71" s="497"/>
      <c r="PJT71" s="497"/>
      <c r="PJU71" s="497"/>
      <c r="PJV71" s="497"/>
      <c r="PJW71" s="497"/>
      <c r="PJX71" s="497"/>
      <c r="PJY71" s="497"/>
      <c r="PJZ71" s="497"/>
      <c r="PKA71" s="497"/>
      <c r="PKB71" s="497"/>
      <c r="PKC71" s="497"/>
      <c r="PKD71" s="497"/>
      <c r="PKE71" s="497"/>
      <c r="PKF71" s="497"/>
      <c r="PKG71" s="497"/>
      <c r="PKH71" s="497"/>
      <c r="PKI71" s="497"/>
      <c r="PKJ71" s="497"/>
      <c r="PKK71" s="497"/>
      <c r="PKL71" s="497"/>
      <c r="PKM71" s="497"/>
      <c r="PKN71" s="497"/>
      <c r="PKO71" s="497"/>
      <c r="PKP71" s="497"/>
      <c r="PKQ71" s="497"/>
      <c r="PKR71" s="497"/>
      <c r="PKS71" s="497"/>
      <c r="PKT71" s="497"/>
      <c r="PKU71" s="497"/>
      <c r="PKV71" s="497"/>
      <c r="PKW71" s="497"/>
      <c r="PKX71" s="497"/>
      <c r="PKY71" s="497"/>
      <c r="PKZ71" s="497"/>
      <c r="PLA71" s="497"/>
      <c r="PLB71" s="497"/>
      <c r="PLC71" s="497"/>
      <c r="PLD71" s="497"/>
      <c r="PLE71" s="497"/>
      <c r="PLF71" s="497"/>
      <c r="PLG71" s="497"/>
      <c r="PLH71" s="497"/>
      <c r="PLI71" s="497"/>
      <c r="PLJ71" s="497"/>
      <c r="PLK71" s="497"/>
      <c r="PLL71" s="497"/>
      <c r="PLM71" s="497"/>
      <c r="PLN71" s="497"/>
      <c r="PLO71" s="497"/>
      <c r="PLP71" s="497"/>
      <c r="PLQ71" s="497"/>
      <c r="PLR71" s="497"/>
      <c r="PLS71" s="497"/>
      <c r="PLT71" s="497"/>
      <c r="PLU71" s="497"/>
      <c r="PLV71" s="497"/>
      <c r="PLW71" s="497"/>
      <c r="PLX71" s="497"/>
      <c r="PLY71" s="497"/>
      <c r="PLZ71" s="497"/>
      <c r="PMA71" s="497"/>
      <c r="PMB71" s="497"/>
      <c r="PMC71" s="497"/>
      <c r="PMD71" s="497"/>
      <c r="PME71" s="497"/>
      <c r="PMF71" s="497"/>
      <c r="PMG71" s="497"/>
      <c r="PMH71" s="497"/>
      <c r="PMI71" s="497"/>
      <c r="PMJ71" s="497"/>
      <c r="PMK71" s="497"/>
      <c r="PML71" s="497"/>
      <c r="PMM71" s="497"/>
      <c r="PMN71" s="497"/>
      <c r="PMO71" s="497"/>
      <c r="PMP71" s="497"/>
      <c r="PMQ71" s="497"/>
      <c r="PMR71" s="497"/>
      <c r="PMS71" s="497"/>
      <c r="PMT71" s="497"/>
      <c r="PMU71" s="497"/>
      <c r="PMV71" s="497"/>
      <c r="PMW71" s="497"/>
      <c r="PMX71" s="497"/>
      <c r="PMY71" s="497"/>
      <c r="PMZ71" s="497"/>
      <c r="PNA71" s="497"/>
      <c r="PNB71" s="497"/>
      <c r="PNC71" s="497"/>
      <c r="PND71" s="497"/>
      <c r="PNE71" s="497"/>
      <c r="PNF71" s="497"/>
      <c r="PNG71" s="497"/>
      <c r="PNH71" s="497"/>
      <c r="PNI71" s="497"/>
      <c r="PNJ71" s="497"/>
      <c r="PNK71" s="497"/>
      <c r="PNL71" s="497"/>
      <c r="PNM71" s="497"/>
      <c r="PNN71" s="497"/>
      <c r="PNO71" s="497"/>
      <c r="PNP71" s="497"/>
      <c r="PNQ71" s="497"/>
      <c r="PNR71" s="497"/>
      <c r="PNS71" s="497"/>
      <c r="PNT71" s="497"/>
      <c r="PNU71" s="497"/>
      <c r="PNV71" s="497"/>
      <c r="PNW71" s="497"/>
      <c r="PNX71" s="497"/>
      <c r="PNY71" s="497"/>
      <c r="PNZ71" s="497"/>
      <c r="POA71" s="497"/>
      <c r="POB71" s="497"/>
      <c r="POC71" s="497"/>
      <c r="POD71" s="497"/>
      <c r="POE71" s="497"/>
      <c r="POF71" s="497"/>
      <c r="POG71" s="497"/>
      <c r="POH71" s="497"/>
      <c r="POI71" s="497"/>
      <c r="POJ71" s="497"/>
      <c r="POK71" s="497"/>
      <c r="POL71" s="497"/>
      <c r="POM71" s="497"/>
      <c r="PON71" s="497"/>
      <c r="POO71" s="497"/>
      <c r="POP71" s="497"/>
      <c r="POQ71" s="497"/>
      <c r="POR71" s="497"/>
      <c r="POS71" s="497"/>
      <c r="POT71" s="497"/>
      <c r="POU71" s="497"/>
      <c r="POV71" s="497"/>
      <c r="POW71" s="497"/>
      <c r="POX71" s="497"/>
      <c r="POY71" s="497"/>
      <c r="POZ71" s="497"/>
      <c r="PPA71" s="497"/>
      <c r="PPB71" s="497"/>
      <c r="PPC71" s="497"/>
      <c r="PPD71" s="497"/>
      <c r="PPE71" s="497"/>
      <c r="PPF71" s="497"/>
      <c r="PPG71" s="497"/>
      <c r="PPH71" s="497"/>
      <c r="PPI71" s="497"/>
      <c r="PPJ71" s="497"/>
      <c r="PPK71" s="497"/>
      <c r="PPL71" s="497"/>
      <c r="PPM71" s="497"/>
      <c r="PPN71" s="497"/>
      <c r="PPO71" s="497"/>
      <c r="PPP71" s="497"/>
      <c r="PPQ71" s="497"/>
      <c r="PPR71" s="497"/>
      <c r="PPS71" s="497"/>
      <c r="PPT71" s="497"/>
      <c r="PPU71" s="497"/>
      <c r="PPV71" s="497"/>
      <c r="PPW71" s="497"/>
      <c r="PPX71" s="497"/>
      <c r="PPY71" s="497"/>
      <c r="PPZ71" s="497"/>
      <c r="PQA71" s="497"/>
      <c r="PQB71" s="497"/>
      <c r="PQC71" s="497"/>
      <c r="PQD71" s="497"/>
      <c r="PQE71" s="497"/>
      <c r="PQF71" s="497"/>
      <c r="PQG71" s="497"/>
      <c r="PQH71" s="497"/>
      <c r="PQI71" s="497"/>
      <c r="PQJ71" s="497"/>
      <c r="PQK71" s="497"/>
      <c r="PQL71" s="497"/>
      <c r="PQM71" s="497"/>
      <c r="PQN71" s="497"/>
      <c r="PQO71" s="497"/>
      <c r="PQP71" s="497"/>
      <c r="PQQ71" s="497"/>
      <c r="PQR71" s="497"/>
      <c r="PQS71" s="497"/>
      <c r="PQT71" s="497"/>
      <c r="PQU71" s="497"/>
      <c r="PQV71" s="497"/>
      <c r="PQW71" s="497"/>
      <c r="PQX71" s="497"/>
      <c r="PQY71" s="497"/>
      <c r="PQZ71" s="497"/>
      <c r="PRA71" s="497"/>
      <c r="PRB71" s="497"/>
      <c r="PRC71" s="497"/>
      <c r="PRD71" s="497"/>
      <c r="PRE71" s="497"/>
      <c r="PRF71" s="497"/>
      <c r="PRG71" s="497"/>
      <c r="PRH71" s="497"/>
      <c r="PRI71" s="497"/>
      <c r="PRJ71" s="497"/>
      <c r="PRK71" s="497"/>
      <c r="PRL71" s="497"/>
      <c r="PRM71" s="497"/>
      <c r="PRN71" s="497"/>
      <c r="PRO71" s="497"/>
      <c r="PRP71" s="497"/>
      <c r="PRQ71" s="497"/>
      <c r="PRR71" s="497"/>
      <c r="PRS71" s="497"/>
      <c r="PRT71" s="497"/>
      <c r="PRU71" s="497"/>
      <c r="PRV71" s="497"/>
      <c r="PRW71" s="497"/>
      <c r="PRX71" s="497"/>
      <c r="PRY71" s="497"/>
      <c r="PRZ71" s="497"/>
      <c r="PSA71" s="497"/>
      <c r="PSB71" s="497"/>
      <c r="PSC71" s="497"/>
      <c r="PSD71" s="497"/>
      <c r="PSE71" s="497"/>
      <c r="PSF71" s="497"/>
      <c r="PSG71" s="497"/>
      <c r="PSH71" s="497"/>
      <c r="PSI71" s="497"/>
      <c r="PSJ71" s="497"/>
      <c r="PSK71" s="497"/>
      <c r="PSL71" s="497"/>
      <c r="PSM71" s="497"/>
      <c r="PSN71" s="497"/>
      <c r="PSO71" s="497"/>
      <c r="PSP71" s="497"/>
      <c r="PSQ71" s="497"/>
      <c r="PSR71" s="497"/>
      <c r="PSS71" s="497"/>
      <c r="PST71" s="497"/>
      <c r="PSU71" s="497"/>
      <c r="PSV71" s="497"/>
      <c r="PSW71" s="497"/>
      <c r="PSX71" s="497"/>
      <c r="PSY71" s="497"/>
      <c r="PSZ71" s="497"/>
      <c r="PTA71" s="497"/>
      <c r="PTB71" s="497"/>
      <c r="PTC71" s="497"/>
      <c r="PTD71" s="497"/>
      <c r="PTE71" s="497"/>
      <c r="PTF71" s="497"/>
      <c r="PTG71" s="497"/>
      <c r="PTH71" s="497"/>
      <c r="PTI71" s="497"/>
      <c r="PTJ71" s="497"/>
      <c r="PTK71" s="497"/>
      <c r="PTL71" s="497"/>
      <c r="PTM71" s="497"/>
      <c r="PTN71" s="497"/>
      <c r="PTO71" s="497"/>
      <c r="PTP71" s="497"/>
      <c r="PTQ71" s="497"/>
      <c r="PTR71" s="497"/>
      <c r="PTS71" s="497"/>
      <c r="PTT71" s="497"/>
      <c r="PTU71" s="497"/>
      <c r="PTV71" s="497"/>
      <c r="PTW71" s="497"/>
      <c r="PTX71" s="497"/>
      <c r="PTY71" s="497"/>
      <c r="PTZ71" s="497"/>
      <c r="PUA71" s="497"/>
      <c r="PUB71" s="497"/>
      <c r="PUC71" s="497"/>
      <c r="PUD71" s="497"/>
      <c r="PUE71" s="497"/>
      <c r="PUF71" s="497"/>
      <c r="PUG71" s="497"/>
      <c r="PUH71" s="497"/>
      <c r="PUI71" s="497"/>
      <c r="PUJ71" s="497"/>
      <c r="PUK71" s="497"/>
      <c r="PUL71" s="497"/>
      <c r="PUM71" s="497"/>
      <c r="PUN71" s="497"/>
      <c r="PUO71" s="497"/>
      <c r="PUP71" s="497"/>
      <c r="PUQ71" s="497"/>
      <c r="PUR71" s="497"/>
      <c r="PUS71" s="497"/>
      <c r="PUT71" s="497"/>
      <c r="PUU71" s="497"/>
      <c r="PUV71" s="497"/>
      <c r="PUW71" s="497"/>
      <c r="PUX71" s="497"/>
      <c r="PUY71" s="497"/>
      <c r="PUZ71" s="497"/>
      <c r="PVA71" s="497"/>
      <c r="PVB71" s="497"/>
      <c r="PVC71" s="497"/>
      <c r="PVD71" s="497"/>
      <c r="PVE71" s="497"/>
      <c r="PVF71" s="497"/>
      <c r="PVG71" s="497"/>
      <c r="PVH71" s="497"/>
      <c r="PVI71" s="497"/>
      <c r="PVJ71" s="497"/>
      <c r="PVK71" s="497"/>
      <c r="PVL71" s="497"/>
      <c r="PVM71" s="497"/>
      <c r="PVN71" s="497"/>
      <c r="PVO71" s="497"/>
      <c r="PVP71" s="497"/>
      <c r="PVQ71" s="497"/>
      <c r="PVR71" s="497"/>
      <c r="PVS71" s="497"/>
      <c r="PVT71" s="497"/>
      <c r="PVU71" s="497"/>
      <c r="PVV71" s="497"/>
      <c r="PVW71" s="497"/>
      <c r="PVX71" s="497"/>
      <c r="PVY71" s="497"/>
      <c r="PVZ71" s="497"/>
      <c r="PWA71" s="497"/>
      <c r="PWB71" s="497"/>
      <c r="PWC71" s="497"/>
      <c r="PWD71" s="497"/>
      <c r="PWE71" s="497"/>
      <c r="PWF71" s="497"/>
      <c r="PWG71" s="497"/>
      <c r="PWH71" s="497"/>
      <c r="PWI71" s="497"/>
      <c r="PWJ71" s="497"/>
      <c r="PWK71" s="497"/>
      <c r="PWL71" s="497"/>
      <c r="PWM71" s="497"/>
      <c r="PWN71" s="497"/>
      <c r="PWO71" s="497"/>
      <c r="PWP71" s="497"/>
      <c r="PWQ71" s="497"/>
      <c r="PWR71" s="497"/>
      <c r="PWS71" s="497"/>
      <c r="PWT71" s="497"/>
      <c r="PWU71" s="497"/>
      <c r="PWV71" s="497"/>
      <c r="PWW71" s="497"/>
      <c r="PWX71" s="497"/>
      <c r="PWY71" s="497"/>
      <c r="PWZ71" s="497"/>
      <c r="PXA71" s="497"/>
      <c r="PXB71" s="497"/>
      <c r="PXC71" s="497"/>
      <c r="PXD71" s="497"/>
      <c r="PXE71" s="497"/>
      <c r="PXF71" s="497"/>
      <c r="PXG71" s="497"/>
      <c r="PXH71" s="497"/>
      <c r="PXI71" s="497"/>
      <c r="PXJ71" s="497"/>
      <c r="PXK71" s="497"/>
      <c r="PXL71" s="497"/>
      <c r="PXM71" s="497"/>
      <c r="PXN71" s="497"/>
      <c r="PXO71" s="497"/>
      <c r="PXP71" s="497"/>
      <c r="PXQ71" s="497"/>
      <c r="PXR71" s="497"/>
      <c r="PXS71" s="497"/>
      <c r="PXT71" s="497"/>
      <c r="PXU71" s="497"/>
      <c r="PXV71" s="497"/>
      <c r="PXW71" s="497"/>
      <c r="PXX71" s="497"/>
      <c r="PXY71" s="497"/>
      <c r="PXZ71" s="497"/>
      <c r="PYA71" s="497"/>
      <c r="PYB71" s="497"/>
      <c r="PYC71" s="497"/>
      <c r="PYD71" s="497"/>
      <c r="PYE71" s="497"/>
      <c r="PYF71" s="497"/>
      <c r="PYG71" s="497"/>
      <c r="PYH71" s="497"/>
      <c r="PYI71" s="497"/>
      <c r="PYJ71" s="497"/>
      <c r="PYK71" s="497"/>
      <c r="PYL71" s="497"/>
      <c r="PYM71" s="497"/>
      <c r="PYN71" s="497"/>
      <c r="PYO71" s="497"/>
      <c r="PYP71" s="497"/>
      <c r="PYQ71" s="497"/>
      <c r="PYR71" s="497"/>
      <c r="PYS71" s="497"/>
      <c r="PYT71" s="497"/>
      <c r="PYU71" s="497"/>
      <c r="PYV71" s="497"/>
      <c r="PYW71" s="497"/>
      <c r="PYX71" s="497"/>
      <c r="PYY71" s="497"/>
      <c r="PYZ71" s="497"/>
      <c r="PZA71" s="497"/>
      <c r="PZB71" s="497"/>
      <c r="PZC71" s="497"/>
      <c r="PZD71" s="497"/>
      <c r="PZE71" s="497"/>
      <c r="PZF71" s="497"/>
      <c r="PZG71" s="497"/>
      <c r="PZH71" s="497"/>
      <c r="PZI71" s="497"/>
      <c r="PZJ71" s="497"/>
      <c r="PZK71" s="497"/>
      <c r="PZL71" s="497"/>
      <c r="PZM71" s="497"/>
      <c r="PZN71" s="497"/>
      <c r="PZO71" s="497"/>
      <c r="PZP71" s="497"/>
      <c r="PZQ71" s="497"/>
      <c r="PZR71" s="497"/>
      <c r="PZS71" s="497"/>
      <c r="PZT71" s="497"/>
      <c r="PZU71" s="497"/>
      <c r="PZV71" s="497"/>
      <c r="PZW71" s="497"/>
      <c r="PZX71" s="497"/>
      <c r="PZY71" s="497"/>
      <c r="PZZ71" s="497"/>
      <c r="QAA71" s="497"/>
      <c r="QAB71" s="497"/>
      <c r="QAC71" s="497"/>
      <c r="QAD71" s="497"/>
      <c r="QAE71" s="497"/>
      <c r="QAF71" s="497"/>
      <c r="QAG71" s="497"/>
      <c r="QAH71" s="497"/>
      <c r="QAI71" s="497"/>
      <c r="QAJ71" s="497"/>
      <c r="QAK71" s="497"/>
      <c r="QAL71" s="497"/>
      <c r="QAM71" s="497"/>
      <c r="QAN71" s="497"/>
      <c r="QAO71" s="497"/>
      <c r="QAP71" s="497"/>
      <c r="QAQ71" s="497"/>
      <c r="QAR71" s="497"/>
      <c r="QAS71" s="497"/>
      <c r="QAT71" s="497"/>
      <c r="QAU71" s="497"/>
      <c r="QAV71" s="497"/>
      <c r="QAW71" s="497"/>
      <c r="QAX71" s="497"/>
      <c r="QAY71" s="497"/>
      <c r="QAZ71" s="497"/>
      <c r="QBA71" s="497"/>
      <c r="QBB71" s="497"/>
      <c r="QBC71" s="497"/>
      <c r="QBD71" s="497"/>
      <c r="QBE71" s="497"/>
      <c r="QBF71" s="497"/>
      <c r="QBG71" s="497"/>
      <c r="QBH71" s="497"/>
      <c r="QBI71" s="497"/>
      <c r="QBJ71" s="497"/>
      <c r="QBK71" s="497"/>
      <c r="QBL71" s="497"/>
      <c r="QBM71" s="497"/>
      <c r="QBN71" s="497"/>
      <c r="QBO71" s="497"/>
      <c r="QBP71" s="497"/>
      <c r="QBQ71" s="497"/>
      <c r="QBR71" s="497"/>
      <c r="QBS71" s="497"/>
      <c r="QBT71" s="497"/>
      <c r="QBU71" s="497"/>
      <c r="QBV71" s="497"/>
      <c r="QBW71" s="497"/>
      <c r="QBX71" s="497"/>
      <c r="QBY71" s="497"/>
      <c r="QBZ71" s="497"/>
      <c r="QCA71" s="497"/>
      <c r="QCB71" s="497"/>
      <c r="QCC71" s="497"/>
      <c r="QCD71" s="497"/>
      <c r="QCE71" s="497"/>
      <c r="QCF71" s="497"/>
      <c r="QCG71" s="497"/>
      <c r="QCH71" s="497"/>
      <c r="QCI71" s="497"/>
      <c r="QCJ71" s="497"/>
      <c r="QCK71" s="497"/>
      <c r="QCL71" s="497"/>
      <c r="QCM71" s="497"/>
      <c r="QCN71" s="497"/>
      <c r="QCO71" s="497"/>
      <c r="QCP71" s="497"/>
      <c r="QCQ71" s="497"/>
      <c r="QCR71" s="497"/>
      <c r="QCS71" s="497"/>
      <c r="QCT71" s="497"/>
      <c r="QCU71" s="497"/>
      <c r="QCV71" s="497"/>
      <c r="QCW71" s="497"/>
      <c r="QCX71" s="497"/>
      <c r="QCY71" s="497"/>
      <c r="QCZ71" s="497"/>
      <c r="QDA71" s="497"/>
      <c r="QDB71" s="497"/>
      <c r="QDC71" s="497"/>
      <c r="QDD71" s="497"/>
      <c r="QDE71" s="497"/>
      <c r="QDF71" s="497"/>
      <c r="QDG71" s="497"/>
      <c r="QDH71" s="497"/>
      <c r="QDI71" s="497"/>
      <c r="QDJ71" s="497"/>
      <c r="QDK71" s="497"/>
      <c r="QDL71" s="497"/>
      <c r="QDM71" s="497"/>
      <c r="QDN71" s="497"/>
      <c r="QDO71" s="497"/>
      <c r="QDP71" s="497"/>
      <c r="QDQ71" s="497"/>
      <c r="QDR71" s="497"/>
      <c r="QDS71" s="497"/>
      <c r="QDT71" s="497"/>
      <c r="QDU71" s="497"/>
      <c r="QDV71" s="497"/>
      <c r="QDW71" s="497"/>
      <c r="QDX71" s="497"/>
      <c r="QDY71" s="497"/>
      <c r="QDZ71" s="497"/>
      <c r="QEA71" s="497"/>
      <c r="QEB71" s="497"/>
      <c r="QEC71" s="497"/>
      <c r="QED71" s="497"/>
      <c r="QEE71" s="497"/>
      <c r="QEF71" s="497"/>
      <c r="QEG71" s="497"/>
      <c r="QEH71" s="497"/>
      <c r="QEI71" s="497"/>
      <c r="QEJ71" s="497"/>
      <c r="QEK71" s="497"/>
      <c r="QEL71" s="497"/>
      <c r="QEM71" s="497"/>
      <c r="QEN71" s="497"/>
      <c r="QEO71" s="497"/>
      <c r="QEP71" s="497"/>
      <c r="QEQ71" s="497"/>
      <c r="QER71" s="497"/>
      <c r="QES71" s="497"/>
      <c r="QET71" s="497"/>
      <c r="QEU71" s="497"/>
      <c r="QEV71" s="497"/>
      <c r="QEW71" s="497"/>
      <c r="QEX71" s="497"/>
      <c r="QEY71" s="497"/>
      <c r="QEZ71" s="497"/>
      <c r="QFA71" s="497"/>
      <c r="QFB71" s="497"/>
      <c r="QFC71" s="497"/>
      <c r="QFD71" s="497"/>
      <c r="QFE71" s="497"/>
      <c r="QFF71" s="497"/>
      <c r="QFG71" s="497"/>
      <c r="QFH71" s="497"/>
      <c r="QFI71" s="497"/>
      <c r="QFJ71" s="497"/>
      <c r="QFK71" s="497"/>
      <c r="QFL71" s="497"/>
      <c r="QFM71" s="497"/>
      <c r="QFN71" s="497"/>
      <c r="QFO71" s="497"/>
      <c r="QFP71" s="497"/>
      <c r="QFQ71" s="497"/>
      <c r="QFR71" s="497"/>
      <c r="QFS71" s="497"/>
      <c r="QFT71" s="497"/>
      <c r="QFU71" s="497"/>
      <c r="QFV71" s="497"/>
      <c r="QFW71" s="497"/>
      <c r="QFX71" s="497"/>
      <c r="QFY71" s="497"/>
      <c r="QFZ71" s="497"/>
      <c r="QGA71" s="497"/>
      <c r="QGB71" s="497"/>
      <c r="QGC71" s="497"/>
      <c r="QGD71" s="497"/>
      <c r="QGE71" s="497"/>
      <c r="QGF71" s="497"/>
      <c r="QGG71" s="497"/>
      <c r="QGH71" s="497"/>
      <c r="QGI71" s="497"/>
      <c r="QGJ71" s="497"/>
      <c r="QGK71" s="497"/>
      <c r="QGL71" s="497"/>
      <c r="QGM71" s="497"/>
      <c r="QGN71" s="497"/>
      <c r="QGO71" s="497"/>
      <c r="QGP71" s="497"/>
      <c r="QGQ71" s="497"/>
      <c r="QGR71" s="497"/>
      <c r="QGS71" s="497"/>
      <c r="QGT71" s="497"/>
      <c r="QGU71" s="497"/>
      <c r="QGV71" s="497"/>
      <c r="QGW71" s="497"/>
      <c r="QGX71" s="497"/>
      <c r="QGY71" s="497"/>
      <c r="QGZ71" s="497"/>
      <c r="QHA71" s="497"/>
      <c r="QHB71" s="497"/>
      <c r="QHC71" s="497"/>
      <c r="QHD71" s="497"/>
      <c r="QHE71" s="497"/>
      <c r="QHF71" s="497"/>
      <c r="QHG71" s="497"/>
      <c r="QHH71" s="497"/>
      <c r="QHI71" s="497"/>
      <c r="QHJ71" s="497"/>
      <c r="QHK71" s="497"/>
      <c r="QHL71" s="497"/>
      <c r="QHM71" s="497"/>
      <c r="QHN71" s="497"/>
      <c r="QHO71" s="497"/>
      <c r="QHP71" s="497"/>
      <c r="QHQ71" s="497"/>
      <c r="QHR71" s="497"/>
      <c r="QHS71" s="497"/>
      <c r="QHT71" s="497"/>
      <c r="QHU71" s="497"/>
      <c r="QHV71" s="497"/>
      <c r="QHW71" s="497"/>
      <c r="QHX71" s="497"/>
      <c r="QHY71" s="497"/>
      <c r="QHZ71" s="497"/>
      <c r="QIA71" s="497"/>
      <c r="QIB71" s="497"/>
      <c r="QIC71" s="497"/>
      <c r="QID71" s="497"/>
      <c r="QIE71" s="497"/>
      <c r="QIF71" s="497"/>
      <c r="QIG71" s="497"/>
      <c r="QIH71" s="497"/>
      <c r="QII71" s="497"/>
      <c r="QIJ71" s="497"/>
      <c r="QIK71" s="497"/>
      <c r="QIL71" s="497"/>
      <c r="QIM71" s="497"/>
      <c r="QIN71" s="497"/>
      <c r="QIO71" s="497"/>
      <c r="QIP71" s="497"/>
      <c r="QIQ71" s="497"/>
      <c r="QIR71" s="497"/>
      <c r="QIS71" s="497"/>
      <c r="QIT71" s="497"/>
      <c r="QIU71" s="497"/>
      <c r="QIV71" s="497"/>
      <c r="QIW71" s="497"/>
      <c r="QIX71" s="497"/>
      <c r="QIY71" s="497"/>
      <c r="QIZ71" s="497"/>
      <c r="QJA71" s="497"/>
      <c r="QJB71" s="497"/>
      <c r="QJC71" s="497"/>
      <c r="QJD71" s="497"/>
      <c r="QJE71" s="497"/>
      <c r="QJF71" s="497"/>
      <c r="QJG71" s="497"/>
      <c r="QJH71" s="497"/>
      <c r="QJI71" s="497"/>
      <c r="QJJ71" s="497"/>
      <c r="QJK71" s="497"/>
      <c r="QJL71" s="497"/>
      <c r="QJM71" s="497"/>
      <c r="QJN71" s="497"/>
      <c r="QJO71" s="497"/>
      <c r="QJP71" s="497"/>
      <c r="QJQ71" s="497"/>
      <c r="QJR71" s="497"/>
      <c r="QJS71" s="497"/>
      <c r="QJT71" s="497"/>
      <c r="QJU71" s="497"/>
      <c r="QJV71" s="497"/>
      <c r="QJW71" s="497"/>
      <c r="QJX71" s="497"/>
      <c r="QJY71" s="497"/>
      <c r="QJZ71" s="497"/>
      <c r="QKA71" s="497"/>
      <c r="QKB71" s="497"/>
      <c r="QKC71" s="497"/>
      <c r="QKD71" s="497"/>
      <c r="QKE71" s="497"/>
      <c r="QKF71" s="497"/>
      <c r="QKG71" s="497"/>
      <c r="QKH71" s="497"/>
      <c r="QKI71" s="497"/>
      <c r="QKJ71" s="497"/>
      <c r="QKK71" s="497"/>
      <c r="QKL71" s="497"/>
      <c r="QKM71" s="497"/>
      <c r="QKN71" s="497"/>
      <c r="QKO71" s="497"/>
      <c r="QKP71" s="497"/>
      <c r="QKQ71" s="497"/>
      <c r="QKR71" s="497"/>
      <c r="QKS71" s="497"/>
      <c r="QKT71" s="497"/>
      <c r="QKU71" s="497"/>
      <c r="QKV71" s="497"/>
      <c r="QKW71" s="497"/>
      <c r="QKX71" s="497"/>
      <c r="QKY71" s="497"/>
      <c r="QKZ71" s="497"/>
      <c r="QLA71" s="497"/>
      <c r="QLB71" s="497"/>
      <c r="QLC71" s="497"/>
      <c r="QLD71" s="497"/>
      <c r="QLE71" s="497"/>
      <c r="QLF71" s="497"/>
      <c r="QLG71" s="497"/>
      <c r="QLH71" s="497"/>
      <c r="QLI71" s="497"/>
      <c r="QLJ71" s="497"/>
      <c r="QLK71" s="497"/>
      <c r="QLL71" s="497"/>
      <c r="QLM71" s="497"/>
      <c r="QLN71" s="497"/>
      <c r="QLO71" s="497"/>
      <c r="QLP71" s="497"/>
      <c r="QLQ71" s="497"/>
      <c r="QLR71" s="497"/>
      <c r="QLS71" s="497"/>
      <c r="QLT71" s="497"/>
      <c r="QLU71" s="497"/>
      <c r="QLV71" s="497"/>
      <c r="QLW71" s="497"/>
      <c r="QLX71" s="497"/>
      <c r="QLY71" s="497"/>
      <c r="QLZ71" s="497"/>
      <c r="QMA71" s="497"/>
      <c r="QMB71" s="497"/>
      <c r="QMC71" s="497"/>
      <c r="QMD71" s="497"/>
      <c r="QME71" s="497"/>
      <c r="QMF71" s="497"/>
      <c r="QMG71" s="497"/>
      <c r="QMH71" s="497"/>
      <c r="QMI71" s="497"/>
      <c r="QMJ71" s="497"/>
      <c r="QMK71" s="497"/>
      <c r="QML71" s="497"/>
      <c r="QMM71" s="497"/>
      <c r="QMN71" s="497"/>
      <c r="QMO71" s="497"/>
      <c r="QMP71" s="497"/>
      <c r="QMQ71" s="497"/>
      <c r="QMR71" s="497"/>
      <c r="QMS71" s="497"/>
      <c r="QMT71" s="497"/>
      <c r="QMU71" s="497"/>
      <c r="QMV71" s="497"/>
      <c r="QMW71" s="497"/>
      <c r="QMX71" s="497"/>
      <c r="QMY71" s="497"/>
      <c r="QMZ71" s="497"/>
      <c r="QNA71" s="497"/>
      <c r="QNB71" s="497"/>
      <c r="QNC71" s="497"/>
      <c r="QND71" s="497"/>
      <c r="QNE71" s="497"/>
      <c r="QNF71" s="497"/>
      <c r="QNG71" s="497"/>
      <c r="QNH71" s="497"/>
      <c r="QNI71" s="497"/>
      <c r="QNJ71" s="497"/>
      <c r="QNK71" s="497"/>
      <c r="QNL71" s="497"/>
      <c r="QNM71" s="497"/>
      <c r="QNN71" s="497"/>
      <c r="QNO71" s="497"/>
      <c r="QNP71" s="497"/>
      <c r="QNQ71" s="497"/>
      <c r="QNR71" s="497"/>
      <c r="QNS71" s="497"/>
      <c r="QNT71" s="497"/>
      <c r="QNU71" s="497"/>
      <c r="QNV71" s="497"/>
      <c r="QNW71" s="497"/>
      <c r="QNX71" s="497"/>
      <c r="QNY71" s="497"/>
      <c r="QNZ71" s="497"/>
      <c r="QOA71" s="497"/>
      <c r="QOB71" s="497"/>
      <c r="QOC71" s="497"/>
      <c r="QOD71" s="497"/>
      <c r="QOE71" s="497"/>
      <c r="QOF71" s="497"/>
      <c r="QOG71" s="497"/>
      <c r="QOH71" s="497"/>
      <c r="QOI71" s="497"/>
      <c r="QOJ71" s="497"/>
      <c r="QOK71" s="497"/>
      <c r="QOL71" s="497"/>
      <c r="QOM71" s="497"/>
      <c r="QON71" s="497"/>
      <c r="QOO71" s="497"/>
      <c r="QOP71" s="497"/>
      <c r="QOQ71" s="497"/>
      <c r="QOR71" s="497"/>
      <c r="QOS71" s="497"/>
      <c r="QOT71" s="497"/>
      <c r="QOU71" s="497"/>
      <c r="QOV71" s="497"/>
      <c r="QOW71" s="497"/>
      <c r="QOX71" s="497"/>
      <c r="QOY71" s="497"/>
      <c r="QOZ71" s="497"/>
      <c r="QPA71" s="497"/>
      <c r="QPB71" s="497"/>
      <c r="QPC71" s="497"/>
      <c r="QPD71" s="497"/>
      <c r="QPE71" s="497"/>
      <c r="QPF71" s="497"/>
      <c r="QPG71" s="497"/>
      <c r="QPH71" s="497"/>
      <c r="QPI71" s="497"/>
      <c r="QPJ71" s="497"/>
      <c r="QPK71" s="497"/>
      <c r="QPL71" s="497"/>
      <c r="QPM71" s="497"/>
      <c r="QPN71" s="497"/>
      <c r="QPO71" s="497"/>
      <c r="QPP71" s="497"/>
      <c r="QPQ71" s="497"/>
      <c r="QPR71" s="497"/>
      <c r="QPS71" s="497"/>
      <c r="QPT71" s="497"/>
      <c r="QPU71" s="497"/>
      <c r="QPV71" s="497"/>
      <c r="QPW71" s="497"/>
      <c r="QPX71" s="497"/>
      <c r="QPY71" s="497"/>
      <c r="QPZ71" s="497"/>
      <c r="QQA71" s="497"/>
      <c r="QQB71" s="497"/>
      <c r="QQC71" s="497"/>
      <c r="QQD71" s="497"/>
      <c r="QQE71" s="497"/>
      <c r="QQF71" s="497"/>
      <c r="QQG71" s="497"/>
      <c r="QQH71" s="497"/>
      <c r="QQI71" s="497"/>
      <c r="QQJ71" s="497"/>
      <c r="QQK71" s="497"/>
      <c r="QQL71" s="497"/>
      <c r="QQM71" s="497"/>
      <c r="QQN71" s="497"/>
      <c r="QQO71" s="497"/>
      <c r="QQP71" s="497"/>
      <c r="QQQ71" s="497"/>
      <c r="QQR71" s="497"/>
      <c r="QQS71" s="497"/>
      <c r="QQT71" s="497"/>
      <c r="QQU71" s="497"/>
      <c r="QQV71" s="497"/>
      <c r="QQW71" s="497"/>
      <c r="QQX71" s="497"/>
      <c r="QQY71" s="497"/>
      <c r="QQZ71" s="497"/>
      <c r="QRA71" s="497"/>
      <c r="QRB71" s="497"/>
      <c r="QRC71" s="497"/>
      <c r="QRD71" s="497"/>
      <c r="QRE71" s="497"/>
      <c r="QRF71" s="497"/>
      <c r="QRG71" s="497"/>
      <c r="QRH71" s="497"/>
      <c r="QRI71" s="497"/>
      <c r="QRJ71" s="497"/>
      <c r="QRK71" s="497"/>
      <c r="QRL71" s="497"/>
      <c r="QRM71" s="497"/>
      <c r="QRN71" s="497"/>
      <c r="QRO71" s="497"/>
      <c r="QRP71" s="497"/>
      <c r="QRQ71" s="497"/>
      <c r="QRR71" s="497"/>
      <c r="QRS71" s="497"/>
      <c r="QRT71" s="497"/>
      <c r="QRU71" s="497"/>
      <c r="QRV71" s="497"/>
      <c r="QRW71" s="497"/>
      <c r="QRX71" s="497"/>
      <c r="QRY71" s="497"/>
      <c r="QRZ71" s="497"/>
      <c r="QSA71" s="497"/>
      <c r="QSB71" s="497"/>
      <c r="QSC71" s="497"/>
      <c r="QSD71" s="497"/>
      <c r="QSE71" s="497"/>
      <c r="QSF71" s="497"/>
      <c r="QSG71" s="497"/>
      <c r="QSH71" s="497"/>
      <c r="QSI71" s="497"/>
      <c r="QSJ71" s="497"/>
      <c r="QSK71" s="497"/>
      <c r="QSL71" s="497"/>
      <c r="QSM71" s="497"/>
      <c r="QSN71" s="497"/>
      <c r="QSO71" s="497"/>
      <c r="QSP71" s="497"/>
      <c r="QSQ71" s="497"/>
      <c r="QSR71" s="497"/>
      <c r="QSS71" s="497"/>
      <c r="QST71" s="497"/>
      <c r="QSU71" s="497"/>
      <c r="QSV71" s="497"/>
      <c r="QSW71" s="497"/>
      <c r="QSX71" s="497"/>
      <c r="QSY71" s="497"/>
      <c r="QSZ71" s="497"/>
      <c r="QTA71" s="497"/>
      <c r="QTB71" s="497"/>
      <c r="QTC71" s="497"/>
      <c r="QTD71" s="497"/>
      <c r="QTE71" s="497"/>
      <c r="QTF71" s="497"/>
      <c r="QTG71" s="497"/>
      <c r="QTH71" s="497"/>
      <c r="QTI71" s="497"/>
      <c r="QTJ71" s="497"/>
      <c r="QTK71" s="497"/>
      <c r="QTL71" s="497"/>
      <c r="QTM71" s="497"/>
      <c r="QTN71" s="497"/>
      <c r="QTO71" s="497"/>
      <c r="QTP71" s="497"/>
      <c r="QTQ71" s="497"/>
      <c r="QTR71" s="497"/>
      <c r="QTS71" s="497"/>
      <c r="QTT71" s="497"/>
      <c r="QTU71" s="497"/>
      <c r="QTV71" s="497"/>
      <c r="QTW71" s="497"/>
      <c r="QTX71" s="497"/>
      <c r="QTY71" s="497"/>
      <c r="QTZ71" s="497"/>
      <c r="QUA71" s="497"/>
      <c r="QUB71" s="497"/>
      <c r="QUC71" s="497"/>
      <c r="QUD71" s="497"/>
      <c r="QUE71" s="497"/>
      <c r="QUF71" s="497"/>
      <c r="QUG71" s="497"/>
      <c r="QUH71" s="497"/>
      <c r="QUI71" s="497"/>
      <c r="QUJ71" s="497"/>
      <c r="QUK71" s="497"/>
      <c r="QUL71" s="497"/>
      <c r="QUM71" s="497"/>
      <c r="QUN71" s="497"/>
      <c r="QUO71" s="497"/>
      <c r="QUP71" s="497"/>
      <c r="QUQ71" s="497"/>
      <c r="QUR71" s="497"/>
      <c r="QUS71" s="497"/>
      <c r="QUT71" s="497"/>
      <c r="QUU71" s="497"/>
      <c r="QUV71" s="497"/>
      <c r="QUW71" s="497"/>
      <c r="QUX71" s="497"/>
      <c r="QUY71" s="497"/>
      <c r="QUZ71" s="497"/>
      <c r="QVA71" s="497"/>
      <c r="QVB71" s="497"/>
      <c r="QVC71" s="497"/>
      <c r="QVD71" s="497"/>
      <c r="QVE71" s="497"/>
      <c r="QVF71" s="497"/>
      <c r="QVG71" s="497"/>
      <c r="QVH71" s="497"/>
      <c r="QVI71" s="497"/>
      <c r="QVJ71" s="497"/>
      <c r="QVK71" s="497"/>
      <c r="QVL71" s="497"/>
      <c r="QVM71" s="497"/>
      <c r="QVN71" s="497"/>
      <c r="QVO71" s="497"/>
      <c r="QVP71" s="497"/>
      <c r="QVQ71" s="497"/>
      <c r="QVR71" s="497"/>
      <c r="QVS71" s="497"/>
      <c r="QVT71" s="497"/>
      <c r="QVU71" s="497"/>
      <c r="QVV71" s="497"/>
      <c r="QVW71" s="497"/>
      <c r="QVX71" s="497"/>
      <c r="QVY71" s="497"/>
      <c r="QVZ71" s="497"/>
      <c r="QWA71" s="497"/>
      <c r="QWB71" s="497"/>
      <c r="QWC71" s="497"/>
      <c r="QWD71" s="497"/>
      <c r="QWE71" s="497"/>
      <c r="QWF71" s="497"/>
      <c r="QWG71" s="497"/>
      <c r="QWH71" s="497"/>
      <c r="QWI71" s="497"/>
      <c r="QWJ71" s="497"/>
      <c r="QWK71" s="497"/>
      <c r="QWL71" s="497"/>
      <c r="QWM71" s="497"/>
      <c r="QWN71" s="497"/>
      <c r="QWO71" s="497"/>
      <c r="QWP71" s="497"/>
      <c r="QWQ71" s="497"/>
      <c r="QWR71" s="497"/>
      <c r="QWS71" s="497"/>
      <c r="QWT71" s="497"/>
      <c r="QWU71" s="497"/>
      <c r="QWV71" s="497"/>
      <c r="QWW71" s="497"/>
      <c r="QWX71" s="497"/>
      <c r="QWY71" s="497"/>
      <c r="QWZ71" s="497"/>
      <c r="QXA71" s="497"/>
      <c r="QXB71" s="497"/>
      <c r="QXC71" s="497"/>
      <c r="QXD71" s="497"/>
      <c r="QXE71" s="497"/>
      <c r="QXF71" s="497"/>
      <c r="QXG71" s="497"/>
      <c r="QXH71" s="497"/>
      <c r="QXI71" s="497"/>
      <c r="QXJ71" s="497"/>
      <c r="QXK71" s="497"/>
      <c r="QXL71" s="497"/>
      <c r="QXM71" s="497"/>
      <c r="QXN71" s="497"/>
      <c r="QXO71" s="497"/>
      <c r="QXP71" s="497"/>
      <c r="QXQ71" s="497"/>
      <c r="QXR71" s="497"/>
      <c r="QXS71" s="497"/>
      <c r="QXT71" s="497"/>
      <c r="QXU71" s="497"/>
      <c r="QXV71" s="497"/>
      <c r="QXW71" s="497"/>
      <c r="QXX71" s="497"/>
      <c r="QXY71" s="497"/>
      <c r="QXZ71" s="497"/>
      <c r="QYA71" s="497"/>
      <c r="QYB71" s="497"/>
      <c r="QYC71" s="497"/>
      <c r="QYD71" s="497"/>
      <c r="QYE71" s="497"/>
      <c r="QYF71" s="497"/>
      <c r="QYG71" s="497"/>
      <c r="QYH71" s="497"/>
      <c r="QYI71" s="497"/>
      <c r="QYJ71" s="497"/>
      <c r="QYK71" s="497"/>
      <c r="QYL71" s="497"/>
      <c r="QYM71" s="497"/>
      <c r="QYN71" s="497"/>
      <c r="QYO71" s="497"/>
      <c r="QYP71" s="497"/>
      <c r="QYQ71" s="497"/>
      <c r="QYR71" s="497"/>
      <c r="QYS71" s="497"/>
      <c r="QYT71" s="497"/>
      <c r="QYU71" s="497"/>
      <c r="QYV71" s="497"/>
      <c r="QYW71" s="497"/>
      <c r="QYX71" s="497"/>
      <c r="QYY71" s="497"/>
      <c r="QYZ71" s="497"/>
      <c r="QZA71" s="497"/>
      <c r="QZB71" s="497"/>
      <c r="QZC71" s="497"/>
      <c r="QZD71" s="497"/>
      <c r="QZE71" s="497"/>
      <c r="QZF71" s="497"/>
      <c r="QZG71" s="497"/>
      <c r="QZH71" s="497"/>
      <c r="QZI71" s="497"/>
      <c r="QZJ71" s="497"/>
      <c r="QZK71" s="497"/>
      <c r="QZL71" s="497"/>
      <c r="QZM71" s="497"/>
      <c r="QZN71" s="497"/>
      <c r="QZO71" s="497"/>
      <c r="QZP71" s="497"/>
      <c r="QZQ71" s="497"/>
      <c r="QZR71" s="497"/>
      <c r="QZS71" s="497"/>
      <c r="QZT71" s="497"/>
      <c r="QZU71" s="497"/>
      <c r="QZV71" s="497"/>
      <c r="QZW71" s="497"/>
      <c r="QZX71" s="497"/>
      <c r="QZY71" s="497"/>
      <c r="QZZ71" s="497"/>
      <c r="RAA71" s="497"/>
      <c r="RAB71" s="497"/>
      <c r="RAC71" s="497"/>
      <c r="RAD71" s="497"/>
      <c r="RAE71" s="497"/>
      <c r="RAF71" s="497"/>
      <c r="RAG71" s="497"/>
      <c r="RAH71" s="497"/>
      <c r="RAI71" s="497"/>
      <c r="RAJ71" s="497"/>
      <c r="RAK71" s="497"/>
      <c r="RAL71" s="497"/>
      <c r="RAM71" s="497"/>
      <c r="RAN71" s="497"/>
      <c r="RAO71" s="497"/>
      <c r="RAP71" s="497"/>
      <c r="RAQ71" s="497"/>
      <c r="RAR71" s="497"/>
      <c r="RAS71" s="497"/>
      <c r="RAT71" s="497"/>
      <c r="RAU71" s="497"/>
      <c r="RAV71" s="497"/>
      <c r="RAW71" s="497"/>
      <c r="RAX71" s="497"/>
      <c r="RAY71" s="497"/>
      <c r="RAZ71" s="497"/>
      <c r="RBA71" s="497"/>
      <c r="RBB71" s="497"/>
      <c r="RBC71" s="497"/>
      <c r="RBD71" s="497"/>
      <c r="RBE71" s="497"/>
      <c r="RBF71" s="497"/>
      <c r="RBG71" s="497"/>
      <c r="RBH71" s="497"/>
      <c r="RBI71" s="497"/>
      <c r="RBJ71" s="497"/>
      <c r="RBK71" s="497"/>
      <c r="RBL71" s="497"/>
      <c r="RBM71" s="497"/>
      <c r="RBN71" s="497"/>
      <c r="RBO71" s="497"/>
      <c r="RBP71" s="497"/>
      <c r="RBQ71" s="497"/>
      <c r="RBR71" s="497"/>
      <c r="RBS71" s="497"/>
      <c r="RBT71" s="497"/>
      <c r="RBU71" s="497"/>
      <c r="RBV71" s="497"/>
      <c r="RBW71" s="497"/>
      <c r="RBX71" s="497"/>
      <c r="RBY71" s="497"/>
      <c r="RBZ71" s="497"/>
      <c r="RCA71" s="497"/>
      <c r="RCB71" s="497"/>
      <c r="RCC71" s="497"/>
      <c r="RCD71" s="497"/>
      <c r="RCE71" s="497"/>
      <c r="RCF71" s="497"/>
      <c r="RCG71" s="497"/>
      <c r="RCH71" s="497"/>
      <c r="RCI71" s="497"/>
      <c r="RCJ71" s="497"/>
      <c r="RCK71" s="497"/>
      <c r="RCL71" s="497"/>
      <c r="RCM71" s="497"/>
      <c r="RCN71" s="497"/>
      <c r="RCO71" s="497"/>
      <c r="RCP71" s="497"/>
      <c r="RCQ71" s="497"/>
      <c r="RCR71" s="497"/>
      <c r="RCS71" s="497"/>
      <c r="RCT71" s="497"/>
      <c r="RCU71" s="497"/>
      <c r="RCV71" s="497"/>
      <c r="RCW71" s="497"/>
      <c r="RCX71" s="497"/>
      <c r="RCY71" s="497"/>
      <c r="RCZ71" s="497"/>
      <c r="RDA71" s="497"/>
      <c r="RDB71" s="497"/>
      <c r="RDC71" s="497"/>
      <c r="RDD71" s="497"/>
      <c r="RDE71" s="497"/>
      <c r="RDF71" s="497"/>
      <c r="RDG71" s="497"/>
      <c r="RDH71" s="497"/>
      <c r="RDI71" s="497"/>
      <c r="RDJ71" s="497"/>
      <c r="RDK71" s="497"/>
      <c r="RDL71" s="497"/>
      <c r="RDM71" s="497"/>
      <c r="RDN71" s="497"/>
      <c r="RDO71" s="497"/>
      <c r="RDP71" s="497"/>
      <c r="RDQ71" s="497"/>
      <c r="RDR71" s="497"/>
      <c r="RDS71" s="497"/>
      <c r="RDT71" s="497"/>
      <c r="RDU71" s="497"/>
      <c r="RDV71" s="497"/>
      <c r="RDW71" s="497"/>
      <c r="RDX71" s="497"/>
      <c r="RDY71" s="497"/>
      <c r="RDZ71" s="497"/>
      <c r="REA71" s="497"/>
      <c r="REB71" s="497"/>
      <c r="REC71" s="497"/>
      <c r="RED71" s="497"/>
      <c r="REE71" s="497"/>
      <c r="REF71" s="497"/>
      <c r="REG71" s="497"/>
      <c r="REH71" s="497"/>
      <c r="REI71" s="497"/>
      <c r="REJ71" s="497"/>
      <c r="REK71" s="497"/>
      <c r="REL71" s="497"/>
      <c r="REM71" s="497"/>
      <c r="REN71" s="497"/>
      <c r="REO71" s="497"/>
      <c r="REP71" s="497"/>
      <c r="REQ71" s="497"/>
      <c r="RER71" s="497"/>
      <c r="RES71" s="497"/>
      <c r="RET71" s="497"/>
      <c r="REU71" s="497"/>
      <c r="REV71" s="497"/>
      <c r="REW71" s="497"/>
      <c r="REX71" s="497"/>
      <c r="REY71" s="497"/>
      <c r="REZ71" s="497"/>
      <c r="RFA71" s="497"/>
      <c r="RFB71" s="497"/>
      <c r="RFC71" s="497"/>
      <c r="RFD71" s="497"/>
      <c r="RFE71" s="497"/>
      <c r="RFF71" s="497"/>
      <c r="RFG71" s="497"/>
      <c r="RFH71" s="497"/>
      <c r="RFI71" s="497"/>
      <c r="RFJ71" s="497"/>
      <c r="RFK71" s="497"/>
      <c r="RFL71" s="497"/>
      <c r="RFM71" s="497"/>
      <c r="RFN71" s="497"/>
      <c r="RFO71" s="497"/>
      <c r="RFP71" s="497"/>
      <c r="RFQ71" s="497"/>
      <c r="RFR71" s="497"/>
      <c r="RFS71" s="497"/>
      <c r="RFT71" s="497"/>
      <c r="RFU71" s="497"/>
      <c r="RFV71" s="497"/>
      <c r="RFW71" s="497"/>
      <c r="RFX71" s="497"/>
      <c r="RFY71" s="497"/>
      <c r="RFZ71" s="497"/>
      <c r="RGA71" s="497"/>
      <c r="RGB71" s="497"/>
      <c r="RGC71" s="497"/>
      <c r="RGD71" s="497"/>
      <c r="RGE71" s="497"/>
      <c r="RGF71" s="497"/>
      <c r="RGG71" s="497"/>
      <c r="RGH71" s="497"/>
      <c r="RGI71" s="497"/>
      <c r="RGJ71" s="497"/>
      <c r="RGK71" s="497"/>
      <c r="RGL71" s="497"/>
      <c r="RGM71" s="497"/>
      <c r="RGN71" s="497"/>
      <c r="RGO71" s="497"/>
      <c r="RGP71" s="497"/>
      <c r="RGQ71" s="497"/>
      <c r="RGR71" s="497"/>
      <c r="RGS71" s="497"/>
      <c r="RGT71" s="497"/>
      <c r="RGU71" s="497"/>
      <c r="RGV71" s="497"/>
      <c r="RGW71" s="497"/>
      <c r="RGX71" s="497"/>
      <c r="RGY71" s="497"/>
      <c r="RGZ71" s="497"/>
      <c r="RHA71" s="497"/>
      <c r="RHB71" s="497"/>
      <c r="RHC71" s="497"/>
      <c r="RHD71" s="497"/>
      <c r="RHE71" s="497"/>
      <c r="RHF71" s="497"/>
      <c r="RHG71" s="497"/>
      <c r="RHH71" s="497"/>
      <c r="RHI71" s="497"/>
      <c r="RHJ71" s="497"/>
      <c r="RHK71" s="497"/>
      <c r="RHL71" s="497"/>
      <c r="RHM71" s="497"/>
      <c r="RHN71" s="497"/>
      <c r="RHO71" s="497"/>
      <c r="RHP71" s="497"/>
      <c r="RHQ71" s="497"/>
      <c r="RHR71" s="497"/>
      <c r="RHS71" s="497"/>
      <c r="RHT71" s="497"/>
      <c r="RHU71" s="497"/>
      <c r="RHV71" s="497"/>
      <c r="RHW71" s="497"/>
      <c r="RHX71" s="497"/>
      <c r="RHY71" s="497"/>
      <c r="RHZ71" s="497"/>
      <c r="RIA71" s="497"/>
      <c r="RIB71" s="497"/>
      <c r="RIC71" s="497"/>
      <c r="RID71" s="497"/>
      <c r="RIE71" s="497"/>
      <c r="RIF71" s="497"/>
      <c r="RIG71" s="497"/>
      <c r="RIH71" s="497"/>
      <c r="RII71" s="497"/>
      <c r="RIJ71" s="497"/>
      <c r="RIK71" s="497"/>
      <c r="RIL71" s="497"/>
      <c r="RIM71" s="497"/>
      <c r="RIN71" s="497"/>
      <c r="RIO71" s="497"/>
      <c r="RIP71" s="497"/>
      <c r="RIQ71" s="497"/>
      <c r="RIR71" s="497"/>
      <c r="RIS71" s="497"/>
      <c r="RIT71" s="497"/>
      <c r="RIU71" s="497"/>
      <c r="RIV71" s="497"/>
      <c r="RIW71" s="497"/>
      <c r="RIX71" s="497"/>
      <c r="RIY71" s="497"/>
      <c r="RIZ71" s="497"/>
      <c r="RJA71" s="497"/>
      <c r="RJB71" s="497"/>
      <c r="RJC71" s="497"/>
      <c r="RJD71" s="497"/>
      <c r="RJE71" s="497"/>
      <c r="RJF71" s="497"/>
      <c r="RJG71" s="497"/>
      <c r="RJH71" s="497"/>
      <c r="RJI71" s="497"/>
      <c r="RJJ71" s="497"/>
      <c r="RJK71" s="497"/>
      <c r="RJL71" s="497"/>
      <c r="RJM71" s="497"/>
      <c r="RJN71" s="497"/>
      <c r="RJO71" s="497"/>
      <c r="RJP71" s="497"/>
      <c r="RJQ71" s="497"/>
      <c r="RJR71" s="497"/>
      <c r="RJS71" s="497"/>
      <c r="RJT71" s="497"/>
      <c r="RJU71" s="497"/>
      <c r="RJV71" s="497"/>
      <c r="RJW71" s="497"/>
      <c r="RJX71" s="497"/>
      <c r="RJY71" s="497"/>
      <c r="RJZ71" s="497"/>
      <c r="RKA71" s="497"/>
      <c r="RKB71" s="497"/>
      <c r="RKC71" s="497"/>
      <c r="RKD71" s="497"/>
      <c r="RKE71" s="497"/>
      <c r="RKF71" s="497"/>
      <c r="RKG71" s="497"/>
      <c r="RKH71" s="497"/>
      <c r="RKI71" s="497"/>
      <c r="RKJ71" s="497"/>
      <c r="RKK71" s="497"/>
      <c r="RKL71" s="497"/>
      <c r="RKM71" s="497"/>
      <c r="RKN71" s="497"/>
      <c r="RKO71" s="497"/>
      <c r="RKP71" s="497"/>
      <c r="RKQ71" s="497"/>
      <c r="RKR71" s="497"/>
      <c r="RKS71" s="497"/>
      <c r="RKT71" s="497"/>
      <c r="RKU71" s="497"/>
      <c r="RKV71" s="497"/>
      <c r="RKW71" s="497"/>
      <c r="RKX71" s="497"/>
      <c r="RKY71" s="497"/>
      <c r="RKZ71" s="497"/>
      <c r="RLA71" s="497"/>
      <c r="RLB71" s="497"/>
      <c r="RLC71" s="497"/>
      <c r="RLD71" s="497"/>
      <c r="RLE71" s="497"/>
      <c r="RLF71" s="497"/>
      <c r="RLG71" s="497"/>
      <c r="RLH71" s="497"/>
      <c r="RLI71" s="497"/>
      <c r="RLJ71" s="497"/>
      <c r="RLK71" s="497"/>
      <c r="RLL71" s="497"/>
      <c r="RLM71" s="497"/>
      <c r="RLN71" s="497"/>
      <c r="RLO71" s="497"/>
      <c r="RLP71" s="497"/>
      <c r="RLQ71" s="497"/>
      <c r="RLR71" s="497"/>
      <c r="RLS71" s="497"/>
      <c r="RLT71" s="497"/>
      <c r="RLU71" s="497"/>
      <c r="RLV71" s="497"/>
      <c r="RLW71" s="497"/>
      <c r="RLX71" s="497"/>
      <c r="RLY71" s="497"/>
      <c r="RLZ71" s="497"/>
      <c r="RMA71" s="497"/>
      <c r="RMB71" s="497"/>
      <c r="RMC71" s="497"/>
      <c r="RMD71" s="497"/>
      <c r="RME71" s="497"/>
      <c r="RMF71" s="497"/>
      <c r="RMG71" s="497"/>
      <c r="RMH71" s="497"/>
      <c r="RMI71" s="497"/>
      <c r="RMJ71" s="497"/>
      <c r="RMK71" s="497"/>
      <c r="RML71" s="497"/>
      <c r="RMM71" s="497"/>
      <c r="RMN71" s="497"/>
      <c r="RMO71" s="497"/>
      <c r="RMP71" s="497"/>
      <c r="RMQ71" s="497"/>
      <c r="RMR71" s="497"/>
      <c r="RMS71" s="497"/>
      <c r="RMT71" s="497"/>
      <c r="RMU71" s="497"/>
      <c r="RMV71" s="497"/>
      <c r="RMW71" s="497"/>
      <c r="RMX71" s="497"/>
      <c r="RMY71" s="497"/>
      <c r="RMZ71" s="497"/>
      <c r="RNA71" s="497"/>
      <c r="RNB71" s="497"/>
      <c r="RNC71" s="497"/>
      <c r="RND71" s="497"/>
      <c r="RNE71" s="497"/>
      <c r="RNF71" s="497"/>
      <c r="RNG71" s="497"/>
      <c r="RNH71" s="497"/>
      <c r="RNI71" s="497"/>
      <c r="RNJ71" s="497"/>
      <c r="RNK71" s="497"/>
      <c r="RNL71" s="497"/>
      <c r="RNM71" s="497"/>
      <c r="RNN71" s="497"/>
      <c r="RNO71" s="497"/>
      <c r="RNP71" s="497"/>
      <c r="RNQ71" s="497"/>
      <c r="RNR71" s="497"/>
      <c r="RNS71" s="497"/>
      <c r="RNT71" s="497"/>
      <c r="RNU71" s="497"/>
      <c r="RNV71" s="497"/>
      <c r="RNW71" s="497"/>
      <c r="RNX71" s="497"/>
      <c r="RNY71" s="497"/>
      <c r="RNZ71" s="497"/>
      <c r="ROA71" s="497"/>
      <c r="ROB71" s="497"/>
      <c r="ROC71" s="497"/>
      <c r="ROD71" s="497"/>
      <c r="ROE71" s="497"/>
      <c r="ROF71" s="497"/>
      <c r="ROG71" s="497"/>
      <c r="ROH71" s="497"/>
      <c r="ROI71" s="497"/>
      <c r="ROJ71" s="497"/>
      <c r="ROK71" s="497"/>
      <c r="ROL71" s="497"/>
      <c r="ROM71" s="497"/>
      <c r="RON71" s="497"/>
      <c r="ROO71" s="497"/>
      <c r="ROP71" s="497"/>
      <c r="ROQ71" s="497"/>
      <c r="ROR71" s="497"/>
      <c r="ROS71" s="497"/>
      <c r="ROT71" s="497"/>
      <c r="ROU71" s="497"/>
      <c r="ROV71" s="497"/>
      <c r="ROW71" s="497"/>
      <c r="ROX71" s="497"/>
      <c r="ROY71" s="497"/>
      <c r="ROZ71" s="497"/>
      <c r="RPA71" s="497"/>
      <c r="RPB71" s="497"/>
      <c r="RPC71" s="497"/>
      <c r="RPD71" s="497"/>
      <c r="RPE71" s="497"/>
      <c r="RPF71" s="497"/>
      <c r="RPG71" s="497"/>
      <c r="RPH71" s="497"/>
      <c r="RPI71" s="497"/>
      <c r="RPJ71" s="497"/>
      <c r="RPK71" s="497"/>
      <c r="RPL71" s="497"/>
      <c r="RPM71" s="497"/>
      <c r="RPN71" s="497"/>
      <c r="RPO71" s="497"/>
      <c r="RPP71" s="497"/>
      <c r="RPQ71" s="497"/>
      <c r="RPR71" s="497"/>
      <c r="RPS71" s="497"/>
      <c r="RPT71" s="497"/>
      <c r="RPU71" s="497"/>
      <c r="RPV71" s="497"/>
      <c r="RPW71" s="497"/>
      <c r="RPX71" s="497"/>
      <c r="RPY71" s="497"/>
      <c r="RPZ71" s="497"/>
      <c r="RQA71" s="497"/>
      <c r="RQB71" s="497"/>
      <c r="RQC71" s="497"/>
      <c r="RQD71" s="497"/>
      <c r="RQE71" s="497"/>
      <c r="RQF71" s="497"/>
      <c r="RQG71" s="497"/>
      <c r="RQH71" s="497"/>
      <c r="RQI71" s="497"/>
      <c r="RQJ71" s="497"/>
      <c r="RQK71" s="497"/>
      <c r="RQL71" s="497"/>
      <c r="RQM71" s="497"/>
      <c r="RQN71" s="497"/>
      <c r="RQO71" s="497"/>
      <c r="RQP71" s="497"/>
      <c r="RQQ71" s="497"/>
      <c r="RQR71" s="497"/>
      <c r="RQS71" s="497"/>
      <c r="RQT71" s="497"/>
      <c r="RQU71" s="497"/>
      <c r="RQV71" s="497"/>
      <c r="RQW71" s="497"/>
      <c r="RQX71" s="497"/>
      <c r="RQY71" s="497"/>
      <c r="RQZ71" s="497"/>
      <c r="RRA71" s="497"/>
      <c r="RRB71" s="497"/>
      <c r="RRC71" s="497"/>
      <c r="RRD71" s="497"/>
      <c r="RRE71" s="497"/>
      <c r="RRF71" s="497"/>
      <c r="RRG71" s="497"/>
      <c r="RRH71" s="497"/>
      <c r="RRI71" s="497"/>
      <c r="RRJ71" s="497"/>
      <c r="RRK71" s="497"/>
      <c r="RRL71" s="497"/>
      <c r="RRM71" s="497"/>
      <c r="RRN71" s="497"/>
      <c r="RRO71" s="497"/>
      <c r="RRP71" s="497"/>
      <c r="RRQ71" s="497"/>
      <c r="RRR71" s="497"/>
      <c r="RRS71" s="497"/>
      <c r="RRT71" s="497"/>
      <c r="RRU71" s="497"/>
      <c r="RRV71" s="497"/>
      <c r="RRW71" s="497"/>
      <c r="RRX71" s="497"/>
      <c r="RRY71" s="497"/>
      <c r="RRZ71" s="497"/>
      <c r="RSA71" s="497"/>
      <c r="RSB71" s="497"/>
      <c r="RSC71" s="497"/>
      <c r="RSD71" s="497"/>
      <c r="RSE71" s="497"/>
      <c r="RSF71" s="497"/>
      <c r="RSG71" s="497"/>
      <c r="RSH71" s="497"/>
      <c r="RSI71" s="497"/>
      <c r="RSJ71" s="497"/>
      <c r="RSK71" s="497"/>
      <c r="RSL71" s="497"/>
      <c r="RSM71" s="497"/>
      <c r="RSN71" s="497"/>
      <c r="RSO71" s="497"/>
      <c r="RSP71" s="497"/>
      <c r="RSQ71" s="497"/>
      <c r="RSR71" s="497"/>
      <c r="RSS71" s="497"/>
      <c r="RST71" s="497"/>
      <c r="RSU71" s="497"/>
      <c r="RSV71" s="497"/>
      <c r="RSW71" s="497"/>
      <c r="RSX71" s="497"/>
      <c r="RSY71" s="497"/>
      <c r="RSZ71" s="497"/>
      <c r="RTA71" s="497"/>
      <c r="RTB71" s="497"/>
      <c r="RTC71" s="497"/>
      <c r="RTD71" s="497"/>
      <c r="RTE71" s="497"/>
      <c r="RTF71" s="497"/>
      <c r="RTG71" s="497"/>
      <c r="RTH71" s="497"/>
      <c r="RTI71" s="497"/>
      <c r="RTJ71" s="497"/>
      <c r="RTK71" s="497"/>
      <c r="RTL71" s="497"/>
      <c r="RTM71" s="497"/>
      <c r="RTN71" s="497"/>
      <c r="RTO71" s="497"/>
      <c r="RTP71" s="497"/>
      <c r="RTQ71" s="497"/>
      <c r="RTR71" s="497"/>
      <c r="RTS71" s="497"/>
      <c r="RTT71" s="497"/>
      <c r="RTU71" s="497"/>
      <c r="RTV71" s="497"/>
      <c r="RTW71" s="497"/>
      <c r="RTX71" s="497"/>
      <c r="RTY71" s="497"/>
      <c r="RTZ71" s="497"/>
      <c r="RUA71" s="497"/>
      <c r="RUB71" s="497"/>
      <c r="RUC71" s="497"/>
      <c r="RUD71" s="497"/>
      <c r="RUE71" s="497"/>
      <c r="RUF71" s="497"/>
      <c r="RUG71" s="497"/>
      <c r="RUH71" s="497"/>
      <c r="RUI71" s="497"/>
      <c r="RUJ71" s="497"/>
      <c r="RUK71" s="497"/>
      <c r="RUL71" s="497"/>
      <c r="RUM71" s="497"/>
      <c r="RUN71" s="497"/>
      <c r="RUO71" s="497"/>
      <c r="RUP71" s="497"/>
      <c r="RUQ71" s="497"/>
      <c r="RUR71" s="497"/>
      <c r="RUS71" s="497"/>
      <c r="RUT71" s="497"/>
      <c r="RUU71" s="497"/>
      <c r="RUV71" s="497"/>
      <c r="RUW71" s="497"/>
      <c r="RUX71" s="497"/>
      <c r="RUY71" s="497"/>
      <c r="RUZ71" s="497"/>
      <c r="RVA71" s="497"/>
      <c r="RVB71" s="497"/>
      <c r="RVC71" s="497"/>
      <c r="RVD71" s="497"/>
      <c r="RVE71" s="497"/>
      <c r="RVF71" s="497"/>
      <c r="RVG71" s="497"/>
      <c r="RVH71" s="497"/>
      <c r="RVI71" s="497"/>
      <c r="RVJ71" s="497"/>
      <c r="RVK71" s="497"/>
      <c r="RVL71" s="497"/>
      <c r="RVM71" s="497"/>
      <c r="RVN71" s="497"/>
      <c r="RVO71" s="497"/>
      <c r="RVP71" s="497"/>
      <c r="RVQ71" s="497"/>
      <c r="RVR71" s="497"/>
      <c r="RVS71" s="497"/>
      <c r="RVT71" s="497"/>
      <c r="RVU71" s="497"/>
      <c r="RVV71" s="497"/>
      <c r="RVW71" s="497"/>
      <c r="RVX71" s="497"/>
      <c r="RVY71" s="497"/>
      <c r="RVZ71" s="497"/>
      <c r="RWA71" s="497"/>
      <c r="RWB71" s="497"/>
      <c r="RWC71" s="497"/>
      <c r="RWD71" s="497"/>
      <c r="RWE71" s="497"/>
      <c r="RWF71" s="497"/>
      <c r="RWG71" s="497"/>
      <c r="RWH71" s="497"/>
      <c r="RWI71" s="497"/>
      <c r="RWJ71" s="497"/>
      <c r="RWK71" s="497"/>
      <c r="RWL71" s="497"/>
      <c r="RWM71" s="497"/>
      <c r="RWN71" s="497"/>
      <c r="RWO71" s="497"/>
      <c r="RWP71" s="497"/>
      <c r="RWQ71" s="497"/>
      <c r="RWR71" s="497"/>
      <c r="RWS71" s="497"/>
      <c r="RWT71" s="497"/>
      <c r="RWU71" s="497"/>
      <c r="RWV71" s="497"/>
      <c r="RWW71" s="497"/>
      <c r="RWX71" s="497"/>
      <c r="RWY71" s="497"/>
      <c r="RWZ71" s="497"/>
      <c r="RXA71" s="497"/>
      <c r="RXB71" s="497"/>
      <c r="RXC71" s="497"/>
      <c r="RXD71" s="497"/>
      <c r="RXE71" s="497"/>
      <c r="RXF71" s="497"/>
      <c r="RXG71" s="497"/>
      <c r="RXH71" s="497"/>
      <c r="RXI71" s="497"/>
      <c r="RXJ71" s="497"/>
      <c r="RXK71" s="497"/>
      <c r="RXL71" s="497"/>
      <c r="RXM71" s="497"/>
      <c r="RXN71" s="497"/>
      <c r="RXO71" s="497"/>
      <c r="RXP71" s="497"/>
      <c r="RXQ71" s="497"/>
      <c r="RXR71" s="497"/>
      <c r="RXS71" s="497"/>
      <c r="RXT71" s="497"/>
      <c r="RXU71" s="497"/>
      <c r="RXV71" s="497"/>
      <c r="RXW71" s="497"/>
      <c r="RXX71" s="497"/>
      <c r="RXY71" s="497"/>
      <c r="RXZ71" s="497"/>
      <c r="RYA71" s="497"/>
      <c r="RYB71" s="497"/>
      <c r="RYC71" s="497"/>
      <c r="RYD71" s="497"/>
      <c r="RYE71" s="497"/>
      <c r="RYF71" s="497"/>
      <c r="RYG71" s="497"/>
      <c r="RYH71" s="497"/>
      <c r="RYI71" s="497"/>
      <c r="RYJ71" s="497"/>
      <c r="RYK71" s="497"/>
      <c r="RYL71" s="497"/>
      <c r="RYM71" s="497"/>
      <c r="RYN71" s="497"/>
      <c r="RYO71" s="497"/>
      <c r="RYP71" s="497"/>
      <c r="RYQ71" s="497"/>
      <c r="RYR71" s="497"/>
      <c r="RYS71" s="497"/>
      <c r="RYT71" s="497"/>
      <c r="RYU71" s="497"/>
      <c r="RYV71" s="497"/>
      <c r="RYW71" s="497"/>
      <c r="RYX71" s="497"/>
      <c r="RYY71" s="497"/>
      <c r="RYZ71" s="497"/>
      <c r="RZA71" s="497"/>
      <c r="RZB71" s="497"/>
      <c r="RZC71" s="497"/>
      <c r="RZD71" s="497"/>
      <c r="RZE71" s="497"/>
      <c r="RZF71" s="497"/>
      <c r="RZG71" s="497"/>
      <c r="RZH71" s="497"/>
      <c r="RZI71" s="497"/>
      <c r="RZJ71" s="497"/>
      <c r="RZK71" s="497"/>
      <c r="RZL71" s="497"/>
      <c r="RZM71" s="497"/>
      <c r="RZN71" s="497"/>
      <c r="RZO71" s="497"/>
      <c r="RZP71" s="497"/>
      <c r="RZQ71" s="497"/>
      <c r="RZR71" s="497"/>
      <c r="RZS71" s="497"/>
      <c r="RZT71" s="497"/>
      <c r="RZU71" s="497"/>
      <c r="RZV71" s="497"/>
      <c r="RZW71" s="497"/>
      <c r="RZX71" s="497"/>
      <c r="RZY71" s="497"/>
      <c r="RZZ71" s="497"/>
      <c r="SAA71" s="497"/>
      <c r="SAB71" s="497"/>
      <c r="SAC71" s="497"/>
      <c r="SAD71" s="497"/>
      <c r="SAE71" s="497"/>
      <c r="SAF71" s="497"/>
      <c r="SAG71" s="497"/>
      <c r="SAH71" s="497"/>
      <c r="SAI71" s="497"/>
      <c r="SAJ71" s="497"/>
      <c r="SAK71" s="497"/>
      <c r="SAL71" s="497"/>
      <c r="SAM71" s="497"/>
      <c r="SAN71" s="497"/>
      <c r="SAO71" s="497"/>
      <c r="SAP71" s="497"/>
      <c r="SAQ71" s="497"/>
      <c r="SAR71" s="497"/>
      <c r="SAS71" s="497"/>
      <c r="SAT71" s="497"/>
      <c r="SAU71" s="497"/>
      <c r="SAV71" s="497"/>
      <c r="SAW71" s="497"/>
      <c r="SAX71" s="497"/>
      <c r="SAY71" s="497"/>
      <c r="SAZ71" s="497"/>
      <c r="SBA71" s="497"/>
      <c r="SBB71" s="497"/>
      <c r="SBC71" s="497"/>
      <c r="SBD71" s="497"/>
      <c r="SBE71" s="497"/>
      <c r="SBF71" s="497"/>
      <c r="SBG71" s="497"/>
      <c r="SBH71" s="497"/>
      <c r="SBI71" s="497"/>
      <c r="SBJ71" s="497"/>
      <c r="SBK71" s="497"/>
      <c r="SBL71" s="497"/>
      <c r="SBM71" s="497"/>
      <c r="SBN71" s="497"/>
      <c r="SBO71" s="497"/>
      <c r="SBP71" s="497"/>
      <c r="SBQ71" s="497"/>
      <c r="SBR71" s="497"/>
      <c r="SBS71" s="497"/>
      <c r="SBT71" s="497"/>
      <c r="SBU71" s="497"/>
      <c r="SBV71" s="497"/>
      <c r="SBW71" s="497"/>
      <c r="SBX71" s="497"/>
      <c r="SBY71" s="497"/>
      <c r="SBZ71" s="497"/>
      <c r="SCA71" s="497"/>
      <c r="SCB71" s="497"/>
      <c r="SCC71" s="497"/>
      <c r="SCD71" s="497"/>
      <c r="SCE71" s="497"/>
      <c r="SCF71" s="497"/>
      <c r="SCG71" s="497"/>
      <c r="SCH71" s="497"/>
      <c r="SCI71" s="497"/>
      <c r="SCJ71" s="497"/>
      <c r="SCK71" s="497"/>
      <c r="SCL71" s="497"/>
      <c r="SCM71" s="497"/>
      <c r="SCN71" s="497"/>
      <c r="SCO71" s="497"/>
      <c r="SCP71" s="497"/>
      <c r="SCQ71" s="497"/>
      <c r="SCR71" s="497"/>
      <c r="SCS71" s="497"/>
      <c r="SCT71" s="497"/>
      <c r="SCU71" s="497"/>
      <c r="SCV71" s="497"/>
      <c r="SCW71" s="497"/>
      <c r="SCX71" s="497"/>
      <c r="SCY71" s="497"/>
      <c r="SCZ71" s="497"/>
      <c r="SDA71" s="497"/>
      <c r="SDB71" s="497"/>
      <c r="SDC71" s="497"/>
      <c r="SDD71" s="497"/>
      <c r="SDE71" s="497"/>
      <c r="SDF71" s="497"/>
      <c r="SDG71" s="497"/>
      <c r="SDH71" s="497"/>
      <c r="SDI71" s="497"/>
      <c r="SDJ71" s="497"/>
      <c r="SDK71" s="497"/>
      <c r="SDL71" s="497"/>
      <c r="SDM71" s="497"/>
      <c r="SDN71" s="497"/>
      <c r="SDO71" s="497"/>
      <c r="SDP71" s="497"/>
      <c r="SDQ71" s="497"/>
      <c r="SDR71" s="497"/>
      <c r="SDS71" s="497"/>
      <c r="SDT71" s="497"/>
      <c r="SDU71" s="497"/>
      <c r="SDV71" s="497"/>
      <c r="SDW71" s="497"/>
      <c r="SDX71" s="497"/>
      <c r="SDY71" s="497"/>
      <c r="SDZ71" s="497"/>
      <c r="SEA71" s="497"/>
      <c r="SEB71" s="497"/>
      <c r="SEC71" s="497"/>
      <c r="SED71" s="497"/>
      <c r="SEE71" s="497"/>
      <c r="SEF71" s="497"/>
      <c r="SEG71" s="497"/>
      <c r="SEH71" s="497"/>
      <c r="SEI71" s="497"/>
      <c r="SEJ71" s="497"/>
      <c r="SEK71" s="497"/>
      <c r="SEL71" s="497"/>
      <c r="SEM71" s="497"/>
      <c r="SEN71" s="497"/>
      <c r="SEO71" s="497"/>
      <c r="SEP71" s="497"/>
      <c r="SEQ71" s="497"/>
      <c r="SER71" s="497"/>
      <c r="SES71" s="497"/>
      <c r="SET71" s="497"/>
      <c r="SEU71" s="497"/>
      <c r="SEV71" s="497"/>
      <c r="SEW71" s="497"/>
      <c r="SEX71" s="497"/>
      <c r="SEY71" s="497"/>
      <c r="SEZ71" s="497"/>
      <c r="SFA71" s="497"/>
      <c r="SFB71" s="497"/>
      <c r="SFC71" s="497"/>
      <c r="SFD71" s="497"/>
      <c r="SFE71" s="497"/>
      <c r="SFF71" s="497"/>
      <c r="SFG71" s="497"/>
      <c r="SFH71" s="497"/>
      <c r="SFI71" s="497"/>
      <c r="SFJ71" s="497"/>
      <c r="SFK71" s="497"/>
      <c r="SFL71" s="497"/>
      <c r="SFM71" s="497"/>
      <c r="SFN71" s="497"/>
      <c r="SFO71" s="497"/>
      <c r="SFP71" s="497"/>
      <c r="SFQ71" s="497"/>
      <c r="SFR71" s="497"/>
      <c r="SFS71" s="497"/>
      <c r="SFT71" s="497"/>
      <c r="SFU71" s="497"/>
      <c r="SFV71" s="497"/>
      <c r="SFW71" s="497"/>
      <c r="SFX71" s="497"/>
      <c r="SFY71" s="497"/>
      <c r="SFZ71" s="497"/>
      <c r="SGA71" s="497"/>
      <c r="SGB71" s="497"/>
      <c r="SGC71" s="497"/>
      <c r="SGD71" s="497"/>
      <c r="SGE71" s="497"/>
      <c r="SGF71" s="497"/>
      <c r="SGG71" s="497"/>
      <c r="SGH71" s="497"/>
      <c r="SGI71" s="497"/>
      <c r="SGJ71" s="497"/>
      <c r="SGK71" s="497"/>
      <c r="SGL71" s="497"/>
      <c r="SGM71" s="497"/>
      <c r="SGN71" s="497"/>
      <c r="SGO71" s="497"/>
      <c r="SGP71" s="497"/>
      <c r="SGQ71" s="497"/>
      <c r="SGR71" s="497"/>
      <c r="SGS71" s="497"/>
      <c r="SGT71" s="497"/>
      <c r="SGU71" s="497"/>
      <c r="SGV71" s="497"/>
      <c r="SGW71" s="497"/>
      <c r="SGX71" s="497"/>
      <c r="SGY71" s="497"/>
      <c r="SGZ71" s="497"/>
      <c r="SHA71" s="497"/>
      <c r="SHB71" s="497"/>
      <c r="SHC71" s="497"/>
      <c r="SHD71" s="497"/>
      <c r="SHE71" s="497"/>
      <c r="SHF71" s="497"/>
      <c r="SHG71" s="497"/>
      <c r="SHH71" s="497"/>
      <c r="SHI71" s="497"/>
      <c r="SHJ71" s="497"/>
      <c r="SHK71" s="497"/>
      <c r="SHL71" s="497"/>
      <c r="SHM71" s="497"/>
      <c r="SHN71" s="497"/>
      <c r="SHO71" s="497"/>
      <c r="SHP71" s="497"/>
      <c r="SHQ71" s="497"/>
      <c r="SHR71" s="497"/>
      <c r="SHS71" s="497"/>
      <c r="SHT71" s="497"/>
      <c r="SHU71" s="497"/>
      <c r="SHV71" s="497"/>
      <c r="SHW71" s="497"/>
      <c r="SHX71" s="497"/>
      <c r="SHY71" s="497"/>
      <c r="SHZ71" s="497"/>
      <c r="SIA71" s="497"/>
      <c r="SIB71" s="497"/>
      <c r="SIC71" s="497"/>
      <c r="SID71" s="497"/>
      <c r="SIE71" s="497"/>
      <c r="SIF71" s="497"/>
      <c r="SIG71" s="497"/>
      <c r="SIH71" s="497"/>
      <c r="SII71" s="497"/>
      <c r="SIJ71" s="497"/>
      <c r="SIK71" s="497"/>
      <c r="SIL71" s="497"/>
      <c r="SIM71" s="497"/>
      <c r="SIN71" s="497"/>
      <c r="SIO71" s="497"/>
      <c r="SIP71" s="497"/>
      <c r="SIQ71" s="497"/>
      <c r="SIR71" s="497"/>
      <c r="SIS71" s="497"/>
      <c r="SIT71" s="497"/>
      <c r="SIU71" s="497"/>
      <c r="SIV71" s="497"/>
      <c r="SIW71" s="497"/>
      <c r="SIX71" s="497"/>
      <c r="SIY71" s="497"/>
      <c r="SIZ71" s="497"/>
      <c r="SJA71" s="497"/>
      <c r="SJB71" s="497"/>
      <c r="SJC71" s="497"/>
      <c r="SJD71" s="497"/>
      <c r="SJE71" s="497"/>
      <c r="SJF71" s="497"/>
      <c r="SJG71" s="497"/>
      <c r="SJH71" s="497"/>
      <c r="SJI71" s="497"/>
      <c r="SJJ71" s="497"/>
      <c r="SJK71" s="497"/>
      <c r="SJL71" s="497"/>
      <c r="SJM71" s="497"/>
      <c r="SJN71" s="497"/>
      <c r="SJO71" s="497"/>
      <c r="SJP71" s="497"/>
      <c r="SJQ71" s="497"/>
      <c r="SJR71" s="497"/>
      <c r="SJS71" s="497"/>
      <c r="SJT71" s="497"/>
      <c r="SJU71" s="497"/>
      <c r="SJV71" s="497"/>
      <c r="SJW71" s="497"/>
      <c r="SJX71" s="497"/>
      <c r="SJY71" s="497"/>
      <c r="SJZ71" s="497"/>
      <c r="SKA71" s="497"/>
      <c r="SKB71" s="497"/>
      <c r="SKC71" s="497"/>
      <c r="SKD71" s="497"/>
      <c r="SKE71" s="497"/>
      <c r="SKF71" s="497"/>
      <c r="SKG71" s="497"/>
      <c r="SKH71" s="497"/>
      <c r="SKI71" s="497"/>
      <c r="SKJ71" s="497"/>
      <c r="SKK71" s="497"/>
      <c r="SKL71" s="497"/>
      <c r="SKM71" s="497"/>
      <c r="SKN71" s="497"/>
      <c r="SKO71" s="497"/>
      <c r="SKP71" s="497"/>
      <c r="SKQ71" s="497"/>
      <c r="SKR71" s="497"/>
      <c r="SKS71" s="497"/>
      <c r="SKT71" s="497"/>
      <c r="SKU71" s="497"/>
      <c r="SKV71" s="497"/>
      <c r="SKW71" s="497"/>
      <c r="SKX71" s="497"/>
      <c r="SKY71" s="497"/>
      <c r="SKZ71" s="497"/>
      <c r="SLA71" s="497"/>
      <c r="SLB71" s="497"/>
      <c r="SLC71" s="497"/>
      <c r="SLD71" s="497"/>
      <c r="SLE71" s="497"/>
      <c r="SLF71" s="497"/>
      <c r="SLG71" s="497"/>
      <c r="SLH71" s="497"/>
      <c r="SLI71" s="497"/>
      <c r="SLJ71" s="497"/>
      <c r="SLK71" s="497"/>
      <c r="SLL71" s="497"/>
      <c r="SLM71" s="497"/>
      <c r="SLN71" s="497"/>
      <c r="SLO71" s="497"/>
      <c r="SLP71" s="497"/>
      <c r="SLQ71" s="497"/>
      <c r="SLR71" s="497"/>
      <c r="SLS71" s="497"/>
      <c r="SLT71" s="497"/>
      <c r="SLU71" s="497"/>
      <c r="SLV71" s="497"/>
      <c r="SLW71" s="497"/>
      <c r="SLX71" s="497"/>
      <c r="SLY71" s="497"/>
      <c r="SLZ71" s="497"/>
      <c r="SMA71" s="497"/>
      <c r="SMB71" s="497"/>
      <c r="SMC71" s="497"/>
      <c r="SMD71" s="497"/>
      <c r="SME71" s="497"/>
      <c r="SMF71" s="497"/>
      <c r="SMG71" s="497"/>
      <c r="SMH71" s="497"/>
      <c r="SMI71" s="497"/>
      <c r="SMJ71" s="497"/>
      <c r="SMK71" s="497"/>
      <c r="SML71" s="497"/>
      <c r="SMM71" s="497"/>
      <c r="SMN71" s="497"/>
      <c r="SMO71" s="497"/>
      <c r="SMP71" s="497"/>
      <c r="SMQ71" s="497"/>
      <c r="SMR71" s="497"/>
      <c r="SMS71" s="497"/>
      <c r="SMT71" s="497"/>
      <c r="SMU71" s="497"/>
      <c r="SMV71" s="497"/>
      <c r="SMW71" s="497"/>
      <c r="SMX71" s="497"/>
      <c r="SMY71" s="497"/>
      <c r="SMZ71" s="497"/>
      <c r="SNA71" s="497"/>
      <c r="SNB71" s="497"/>
      <c r="SNC71" s="497"/>
      <c r="SND71" s="497"/>
      <c r="SNE71" s="497"/>
      <c r="SNF71" s="497"/>
      <c r="SNG71" s="497"/>
      <c r="SNH71" s="497"/>
      <c r="SNI71" s="497"/>
      <c r="SNJ71" s="497"/>
      <c r="SNK71" s="497"/>
      <c r="SNL71" s="497"/>
      <c r="SNM71" s="497"/>
      <c r="SNN71" s="497"/>
      <c r="SNO71" s="497"/>
      <c r="SNP71" s="497"/>
      <c r="SNQ71" s="497"/>
      <c r="SNR71" s="497"/>
      <c r="SNS71" s="497"/>
      <c r="SNT71" s="497"/>
      <c r="SNU71" s="497"/>
      <c r="SNV71" s="497"/>
      <c r="SNW71" s="497"/>
      <c r="SNX71" s="497"/>
      <c r="SNY71" s="497"/>
      <c r="SNZ71" s="497"/>
      <c r="SOA71" s="497"/>
      <c r="SOB71" s="497"/>
      <c r="SOC71" s="497"/>
      <c r="SOD71" s="497"/>
      <c r="SOE71" s="497"/>
      <c r="SOF71" s="497"/>
      <c r="SOG71" s="497"/>
      <c r="SOH71" s="497"/>
      <c r="SOI71" s="497"/>
      <c r="SOJ71" s="497"/>
      <c r="SOK71" s="497"/>
      <c r="SOL71" s="497"/>
      <c r="SOM71" s="497"/>
      <c r="SON71" s="497"/>
      <c r="SOO71" s="497"/>
      <c r="SOP71" s="497"/>
      <c r="SOQ71" s="497"/>
      <c r="SOR71" s="497"/>
      <c r="SOS71" s="497"/>
      <c r="SOT71" s="497"/>
      <c r="SOU71" s="497"/>
      <c r="SOV71" s="497"/>
      <c r="SOW71" s="497"/>
      <c r="SOX71" s="497"/>
      <c r="SOY71" s="497"/>
      <c r="SOZ71" s="497"/>
      <c r="SPA71" s="497"/>
      <c r="SPB71" s="497"/>
      <c r="SPC71" s="497"/>
      <c r="SPD71" s="497"/>
      <c r="SPE71" s="497"/>
      <c r="SPF71" s="497"/>
      <c r="SPG71" s="497"/>
      <c r="SPH71" s="497"/>
      <c r="SPI71" s="497"/>
      <c r="SPJ71" s="497"/>
      <c r="SPK71" s="497"/>
      <c r="SPL71" s="497"/>
      <c r="SPM71" s="497"/>
      <c r="SPN71" s="497"/>
      <c r="SPO71" s="497"/>
      <c r="SPP71" s="497"/>
      <c r="SPQ71" s="497"/>
      <c r="SPR71" s="497"/>
      <c r="SPS71" s="497"/>
      <c r="SPT71" s="497"/>
      <c r="SPU71" s="497"/>
      <c r="SPV71" s="497"/>
      <c r="SPW71" s="497"/>
      <c r="SPX71" s="497"/>
      <c r="SPY71" s="497"/>
      <c r="SPZ71" s="497"/>
      <c r="SQA71" s="497"/>
      <c r="SQB71" s="497"/>
      <c r="SQC71" s="497"/>
      <c r="SQD71" s="497"/>
      <c r="SQE71" s="497"/>
      <c r="SQF71" s="497"/>
      <c r="SQG71" s="497"/>
      <c r="SQH71" s="497"/>
      <c r="SQI71" s="497"/>
      <c r="SQJ71" s="497"/>
      <c r="SQK71" s="497"/>
      <c r="SQL71" s="497"/>
      <c r="SQM71" s="497"/>
      <c r="SQN71" s="497"/>
      <c r="SQO71" s="497"/>
      <c r="SQP71" s="497"/>
      <c r="SQQ71" s="497"/>
      <c r="SQR71" s="497"/>
      <c r="SQS71" s="497"/>
      <c r="SQT71" s="497"/>
      <c r="SQU71" s="497"/>
      <c r="SQV71" s="497"/>
      <c r="SQW71" s="497"/>
      <c r="SQX71" s="497"/>
      <c r="SQY71" s="497"/>
      <c r="SQZ71" s="497"/>
      <c r="SRA71" s="497"/>
      <c r="SRB71" s="497"/>
      <c r="SRC71" s="497"/>
      <c r="SRD71" s="497"/>
      <c r="SRE71" s="497"/>
      <c r="SRF71" s="497"/>
      <c r="SRG71" s="497"/>
      <c r="SRH71" s="497"/>
      <c r="SRI71" s="497"/>
      <c r="SRJ71" s="497"/>
      <c r="SRK71" s="497"/>
      <c r="SRL71" s="497"/>
      <c r="SRM71" s="497"/>
      <c r="SRN71" s="497"/>
      <c r="SRO71" s="497"/>
      <c r="SRP71" s="497"/>
      <c r="SRQ71" s="497"/>
      <c r="SRR71" s="497"/>
      <c r="SRS71" s="497"/>
      <c r="SRT71" s="497"/>
      <c r="SRU71" s="497"/>
      <c r="SRV71" s="497"/>
      <c r="SRW71" s="497"/>
      <c r="SRX71" s="497"/>
      <c r="SRY71" s="497"/>
      <c r="SRZ71" s="497"/>
      <c r="SSA71" s="497"/>
      <c r="SSB71" s="497"/>
      <c r="SSC71" s="497"/>
      <c r="SSD71" s="497"/>
      <c r="SSE71" s="497"/>
      <c r="SSF71" s="497"/>
      <c r="SSG71" s="497"/>
      <c r="SSH71" s="497"/>
      <c r="SSI71" s="497"/>
      <c r="SSJ71" s="497"/>
      <c r="SSK71" s="497"/>
      <c r="SSL71" s="497"/>
      <c r="SSM71" s="497"/>
      <c r="SSN71" s="497"/>
      <c r="SSO71" s="497"/>
      <c r="SSP71" s="497"/>
      <c r="SSQ71" s="497"/>
      <c r="SSR71" s="497"/>
      <c r="SSS71" s="497"/>
      <c r="SST71" s="497"/>
      <c r="SSU71" s="497"/>
      <c r="SSV71" s="497"/>
      <c r="SSW71" s="497"/>
      <c r="SSX71" s="497"/>
      <c r="SSY71" s="497"/>
      <c r="SSZ71" s="497"/>
      <c r="STA71" s="497"/>
      <c r="STB71" s="497"/>
      <c r="STC71" s="497"/>
      <c r="STD71" s="497"/>
      <c r="STE71" s="497"/>
      <c r="STF71" s="497"/>
      <c r="STG71" s="497"/>
      <c r="STH71" s="497"/>
      <c r="STI71" s="497"/>
      <c r="STJ71" s="497"/>
      <c r="STK71" s="497"/>
      <c r="STL71" s="497"/>
      <c r="STM71" s="497"/>
      <c r="STN71" s="497"/>
      <c r="STO71" s="497"/>
      <c r="STP71" s="497"/>
      <c r="STQ71" s="497"/>
      <c r="STR71" s="497"/>
      <c r="STS71" s="497"/>
      <c r="STT71" s="497"/>
      <c r="STU71" s="497"/>
      <c r="STV71" s="497"/>
      <c r="STW71" s="497"/>
      <c r="STX71" s="497"/>
      <c r="STY71" s="497"/>
      <c r="STZ71" s="497"/>
      <c r="SUA71" s="497"/>
      <c r="SUB71" s="497"/>
      <c r="SUC71" s="497"/>
      <c r="SUD71" s="497"/>
      <c r="SUE71" s="497"/>
      <c r="SUF71" s="497"/>
      <c r="SUG71" s="497"/>
      <c r="SUH71" s="497"/>
      <c r="SUI71" s="497"/>
      <c r="SUJ71" s="497"/>
      <c r="SUK71" s="497"/>
      <c r="SUL71" s="497"/>
      <c r="SUM71" s="497"/>
      <c r="SUN71" s="497"/>
      <c r="SUO71" s="497"/>
      <c r="SUP71" s="497"/>
      <c r="SUQ71" s="497"/>
      <c r="SUR71" s="497"/>
      <c r="SUS71" s="497"/>
      <c r="SUT71" s="497"/>
      <c r="SUU71" s="497"/>
      <c r="SUV71" s="497"/>
      <c r="SUW71" s="497"/>
      <c r="SUX71" s="497"/>
      <c r="SUY71" s="497"/>
      <c r="SUZ71" s="497"/>
      <c r="SVA71" s="497"/>
      <c r="SVB71" s="497"/>
      <c r="SVC71" s="497"/>
      <c r="SVD71" s="497"/>
      <c r="SVE71" s="497"/>
      <c r="SVF71" s="497"/>
      <c r="SVG71" s="497"/>
      <c r="SVH71" s="497"/>
      <c r="SVI71" s="497"/>
      <c r="SVJ71" s="497"/>
      <c r="SVK71" s="497"/>
      <c r="SVL71" s="497"/>
      <c r="SVM71" s="497"/>
      <c r="SVN71" s="497"/>
      <c r="SVO71" s="497"/>
      <c r="SVP71" s="497"/>
      <c r="SVQ71" s="497"/>
      <c r="SVR71" s="497"/>
      <c r="SVS71" s="497"/>
      <c r="SVT71" s="497"/>
      <c r="SVU71" s="497"/>
      <c r="SVV71" s="497"/>
      <c r="SVW71" s="497"/>
      <c r="SVX71" s="497"/>
      <c r="SVY71" s="497"/>
      <c r="SVZ71" s="497"/>
      <c r="SWA71" s="497"/>
      <c r="SWB71" s="497"/>
      <c r="SWC71" s="497"/>
      <c r="SWD71" s="497"/>
      <c r="SWE71" s="497"/>
      <c r="SWF71" s="497"/>
      <c r="SWG71" s="497"/>
      <c r="SWH71" s="497"/>
      <c r="SWI71" s="497"/>
      <c r="SWJ71" s="497"/>
      <c r="SWK71" s="497"/>
      <c r="SWL71" s="497"/>
      <c r="SWM71" s="497"/>
      <c r="SWN71" s="497"/>
      <c r="SWO71" s="497"/>
      <c r="SWP71" s="497"/>
      <c r="SWQ71" s="497"/>
      <c r="SWR71" s="497"/>
      <c r="SWS71" s="497"/>
      <c r="SWT71" s="497"/>
      <c r="SWU71" s="497"/>
      <c r="SWV71" s="497"/>
      <c r="SWW71" s="497"/>
      <c r="SWX71" s="497"/>
      <c r="SWY71" s="497"/>
      <c r="SWZ71" s="497"/>
      <c r="SXA71" s="497"/>
      <c r="SXB71" s="497"/>
      <c r="SXC71" s="497"/>
      <c r="SXD71" s="497"/>
      <c r="SXE71" s="497"/>
      <c r="SXF71" s="497"/>
      <c r="SXG71" s="497"/>
      <c r="SXH71" s="497"/>
      <c r="SXI71" s="497"/>
      <c r="SXJ71" s="497"/>
      <c r="SXK71" s="497"/>
      <c r="SXL71" s="497"/>
      <c r="SXM71" s="497"/>
      <c r="SXN71" s="497"/>
      <c r="SXO71" s="497"/>
      <c r="SXP71" s="497"/>
      <c r="SXQ71" s="497"/>
      <c r="SXR71" s="497"/>
      <c r="SXS71" s="497"/>
      <c r="SXT71" s="497"/>
      <c r="SXU71" s="497"/>
      <c r="SXV71" s="497"/>
      <c r="SXW71" s="497"/>
      <c r="SXX71" s="497"/>
      <c r="SXY71" s="497"/>
      <c r="SXZ71" s="497"/>
      <c r="SYA71" s="497"/>
      <c r="SYB71" s="497"/>
      <c r="SYC71" s="497"/>
      <c r="SYD71" s="497"/>
      <c r="SYE71" s="497"/>
      <c r="SYF71" s="497"/>
      <c r="SYG71" s="497"/>
      <c r="SYH71" s="497"/>
      <c r="SYI71" s="497"/>
      <c r="SYJ71" s="497"/>
      <c r="SYK71" s="497"/>
      <c r="SYL71" s="497"/>
      <c r="SYM71" s="497"/>
      <c r="SYN71" s="497"/>
      <c r="SYO71" s="497"/>
      <c r="SYP71" s="497"/>
      <c r="SYQ71" s="497"/>
      <c r="SYR71" s="497"/>
      <c r="SYS71" s="497"/>
      <c r="SYT71" s="497"/>
      <c r="SYU71" s="497"/>
      <c r="SYV71" s="497"/>
      <c r="SYW71" s="497"/>
      <c r="SYX71" s="497"/>
      <c r="SYY71" s="497"/>
      <c r="SYZ71" s="497"/>
      <c r="SZA71" s="497"/>
      <c r="SZB71" s="497"/>
      <c r="SZC71" s="497"/>
      <c r="SZD71" s="497"/>
      <c r="SZE71" s="497"/>
      <c r="SZF71" s="497"/>
      <c r="SZG71" s="497"/>
      <c r="SZH71" s="497"/>
      <c r="SZI71" s="497"/>
      <c r="SZJ71" s="497"/>
      <c r="SZK71" s="497"/>
      <c r="SZL71" s="497"/>
      <c r="SZM71" s="497"/>
      <c r="SZN71" s="497"/>
      <c r="SZO71" s="497"/>
      <c r="SZP71" s="497"/>
      <c r="SZQ71" s="497"/>
      <c r="SZR71" s="497"/>
      <c r="SZS71" s="497"/>
      <c r="SZT71" s="497"/>
      <c r="SZU71" s="497"/>
      <c r="SZV71" s="497"/>
      <c r="SZW71" s="497"/>
      <c r="SZX71" s="497"/>
      <c r="SZY71" s="497"/>
      <c r="SZZ71" s="497"/>
      <c r="TAA71" s="497"/>
      <c r="TAB71" s="497"/>
      <c r="TAC71" s="497"/>
      <c r="TAD71" s="497"/>
      <c r="TAE71" s="497"/>
      <c r="TAF71" s="497"/>
      <c r="TAG71" s="497"/>
      <c r="TAH71" s="497"/>
      <c r="TAI71" s="497"/>
      <c r="TAJ71" s="497"/>
      <c r="TAK71" s="497"/>
      <c r="TAL71" s="497"/>
      <c r="TAM71" s="497"/>
      <c r="TAN71" s="497"/>
      <c r="TAO71" s="497"/>
      <c r="TAP71" s="497"/>
      <c r="TAQ71" s="497"/>
      <c r="TAR71" s="497"/>
      <c r="TAS71" s="497"/>
      <c r="TAT71" s="497"/>
      <c r="TAU71" s="497"/>
      <c r="TAV71" s="497"/>
      <c r="TAW71" s="497"/>
      <c r="TAX71" s="497"/>
      <c r="TAY71" s="497"/>
      <c r="TAZ71" s="497"/>
      <c r="TBA71" s="497"/>
      <c r="TBB71" s="497"/>
      <c r="TBC71" s="497"/>
      <c r="TBD71" s="497"/>
      <c r="TBE71" s="497"/>
      <c r="TBF71" s="497"/>
      <c r="TBG71" s="497"/>
      <c r="TBH71" s="497"/>
      <c r="TBI71" s="497"/>
      <c r="TBJ71" s="497"/>
      <c r="TBK71" s="497"/>
      <c r="TBL71" s="497"/>
      <c r="TBM71" s="497"/>
      <c r="TBN71" s="497"/>
      <c r="TBO71" s="497"/>
      <c r="TBP71" s="497"/>
      <c r="TBQ71" s="497"/>
      <c r="TBR71" s="497"/>
      <c r="TBS71" s="497"/>
      <c r="TBT71" s="497"/>
      <c r="TBU71" s="497"/>
      <c r="TBV71" s="497"/>
      <c r="TBW71" s="497"/>
      <c r="TBX71" s="497"/>
      <c r="TBY71" s="497"/>
      <c r="TBZ71" s="497"/>
      <c r="TCA71" s="497"/>
      <c r="TCB71" s="497"/>
      <c r="TCC71" s="497"/>
      <c r="TCD71" s="497"/>
      <c r="TCE71" s="497"/>
      <c r="TCF71" s="497"/>
      <c r="TCG71" s="497"/>
      <c r="TCH71" s="497"/>
      <c r="TCI71" s="497"/>
      <c r="TCJ71" s="497"/>
      <c r="TCK71" s="497"/>
      <c r="TCL71" s="497"/>
      <c r="TCM71" s="497"/>
      <c r="TCN71" s="497"/>
      <c r="TCO71" s="497"/>
      <c r="TCP71" s="497"/>
      <c r="TCQ71" s="497"/>
      <c r="TCR71" s="497"/>
      <c r="TCS71" s="497"/>
      <c r="TCT71" s="497"/>
      <c r="TCU71" s="497"/>
      <c r="TCV71" s="497"/>
      <c r="TCW71" s="497"/>
      <c r="TCX71" s="497"/>
      <c r="TCY71" s="497"/>
      <c r="TCZ71" s="497"/>
      <c r="TDA71" s="497"/>
      <c r="TDB71" s="497"/>
      <c r="TDC71" s="497"/>
      <c r="TDD71" s="497"/>
      <c r="TDE71" s="497"/>
      <c r="TDF71" s="497"/>
      <c r="TDG71" s="497"/>
      <c r="TDH71" s="497"/>
      <c r="TDI71" s="497"/>
      <c r="TDJ71" s="497"/>
      <c r="TDK71" s="497"/>
      <c r="TDL71" s="497"/>
      <c r="TDM71" s="497"/>
      <c r="TDN71" s="497"/>
      <c r="TDO71" s="497"/>
      <c r="TDP71" s="497"/>
      <c r="TDQ71" s="497"/>
      <c r="TDR71" s="497"/>
      <c r="TDS71" s="497"/>
      <c r="TDT71" s="497"/>
      <c r="TDU71" s="497"/>
      <c r="TDV71" s="497"/>
      <c r="TDW71" s="497"/>
      <c r="TDX71" s="497"/>
      <c r="TDY71" s="497"/>
      <c r="TDZ71" s="497"/>
      <c r="TEA71" s="497"/>
      <c r="TEB71" s="497"/>
      <c r="TEC71" s="497"/>
      <c r="TED71" s="497"/>
      <c r="TEE71" s="497"/>
      <c r="TEF71" s="497"/>
      <c r="TEG71" s="497"/>
      <c r="TEH71" s="497"/>
      <c r="TEI71" s="497"/>
      <c r="TEJ71" s="497"/>
      <c r="TEK71" s="497"/>
      <c r="TEL71" s="497"/>
      <c r="TEM71" s="497"/>
      <c r="TEN71" s="497"/>
      <c r="TEO71" s="497"/>
      <c r="TEP71" s="497"/>
      <c r="TEQ71" s="497"/>
      <c r="TER71" s="497"/>
      <c r="TES71" s="497"/>
      <c r="TET71" s="497"/>
      <c r="TEU71" s="497"/>
      <c r="TEV71" s="497"/>
      <c r="TEW71" s="497"/>
      <c r="TEX71" s="497"/>
      <c r="TEY71" s="497"/>
      <c r="TEZ71" s="497"/>
      <c r="TFA71" s="497"/>
      <c r="TFB71" s="497"/>
      <c r="TFC71" s="497"/>
      <c r="TFD71" s="497"/>
      <c r="TFE71" s="497"/>
      <c r="TFF71" s="497"/>
      <c r="TFG71" s="497"/>
      <c r="TFH71" s="497"/>
      <c r="TFI71" s="497"/>
      <c r="TFJ71" s="497"/>
      <c r="TFK71" s="497"/>
      <c r="TFL71" s="497"/>
      <c r="TFM71" s="497"/>
      <c r="TFN71" s="497"/>
      <c r="TFO71" s="497"/>
      <c r="TFP71" s="497"/>
      <c r="TFQ71" s="497"/>
      <c r="TFR71" s="497"/>
      <c r="TFS71" s="497"/>
      <c r="TFT71" s="497"/>
      <c r="TFU71" s="497"/>
      <c r="TFV71" s="497"/>
      <c r="TFW71" s="497"/>
      <c r="TFX71" s="497"/>
      <c r="TFY71" s="497"/>
      <c r="TFZ71" s="497"/>
      <c r="TGA71" s="497"/>
      <c r="TGB71" s="497"/>
      <c r="TGC71" s="497"/>
      <c r="TGD71" s="497"/>
      <c r="TGE71" s="497"/>
      <c r="TGF71" s="497"/>
      <c r="TGG71" s="497"/>
      <c r="TGH71" s="497"/>
      <c r="TGI71" s="497"/>
      <c r="TGJ71" s="497"/>
      <c r="TGK71" s="497"/>
      <c r="TGL71" s="497"/>
      <c r="TGM71" s="497"/>
      <c r="TGN71" s="497"/>
      <c r="TGO71" s="497"/>
      <c r="TGP71" s="497"/>
      <c r="TGQ71" s="497"/>
      <c r="TGR71" s="497"/>
      <c r="TGS71" s="497"/>
      <c r="TGT71" s="497"/>
      <c r="TGU71" s="497"/>
      <c r="TGV71" s="497"/>
      <c r="TGW71" s="497"/>
      <c r="TGX71" s="497"/>
      <c r="TGY71" s="497"/>
      <c r="TGZ71" s="497"/>
      <c r="THA71" s="497"/>
      <c r="THB71" s="497"/>
      <c r="THC71" s="497"/>
      <c r="THD71" s="497"/>
      <c r="THE71" s="497"/>
      <c r="THF71" s="497"/>
      <c r="THG71" s="497"/>
      <c r="THH71" s="497"/>
      <c r="THI71" s="497"/>
      <c r="THJ71" s="497"/>
      <c r="THK71" s="497"/>
      <c r="THL71" s="497"/>
      <c r="THM71" s="497"/>
      <c r="THN71" s="497"/>
      <c r="THO71" s="497"/>
      <c r="THP71" s="497"/>
      <c r="THQ71" s="497"/>
      <c r="THR71" s="497"/>
      <c r="THS71" s="497"/>
      <c r="THT71" s="497"/>
      <c r="THU71" s="497"/>
      <c r="THV71" s="497"/>
      <c r="THW71" s="497"/>
      <c r="THX71" s="497"/>
      <c r="THY71" s="497"/>
      <c r="THZ71" s="497"/>
      <c r="TIA71" s="497"/>
      <c r="TIB71" s="497"/>
      <c r="TIC71" s="497"/>
      <c r="TID71" s="497"/>
      <c r="TIE71" s="497"/>
      <c r="TIF71" s="497"/>
      <c r="TIG71" s="497"/>
      <c r="TIH71" s="497"/>
      <c r="TII71" s="497"/>
      <c r="TIJ71" s="497"/>
      <c r="TIK71" s="497"/>
      <c r="TIL71" s="497"/>
      <c r="TIM71" s="497"/>
      <c r="TIN71" s="497"/>
      <c r="TIO71" s="497"/>
      <c r="TIP71" s="497"/>
      <c r="TIQ71" s="497"/>
      <c r="TIR71" s="497"/>
      <c r="TIS71" s="497"/>
      <c r="TIT71" s="497"/>
      <c r="TIU71" s="497"/>
      <c r="TIV71" s="497"/>
      <c r="TIW71" s="497"/>
      <c r="TIX71" s="497"/>
      <c r="TIY71" s="497"/>
      <c r="TIZ71" s="497"/>
      <c r="TJA71" s="497"/>
      <c r="TJB71" s="497"/>
      <c r="TJC71" s="497"/>
      <c r="TJD71" s="497"/>
      <c r="TJE71" s="497"/>
      <c r="TJF71" s="497"/>
      <c r="TJG71" s="497"/>
      <c r="TJH71" s="497"/>
      <c r="TJI71" s="497"/>
      <c r="TJJ71" s="497"/>
      <c r="TJK71" s="497"/>
      <c r="TJL71" s="497"/>
      <c r="TJM71" s="497"/>
      <c r="TJN71" s="497"/>
      <c r="TJO71" s="497"/>
      <c r="TJP71" s="497"/>
      <c r="TJQ71" s="497"/>
      <c r="TJR71" s="497"/>
      <c r="TJS71" s="497"/>
      <c r="TJT71" s="497"/>
      <c r="TJU71" s="497"/>
      <c r="TJV71" s="497"/>
      <c r="TJW71" s="497"/>
      <c r="TJX71" s="497"/>
      <c r="TJY71" s="497"/>
      <c r="TJZ71" s="497"/>
      <c r="TKA71" s="497"/>
      <c r="TKB71" s="497"/>
      <c r="TKC71" s="497"/>
      <c r="TKD71" s="497"/>
      <c r="TKE71" s="497"/>
      <c r="TKF71" s="497"/>
      <c r="TKG71" s="497"/>
      <c r="TKH71" s="497"/>
      <c r="TKI71" s="497"/>
      <c r="TKJ71" s="497"/>
      <c r="TKK71" s="497"/>
      <c r="TKL71" s="497"/>
      <c r="TKM71" s="497"/>
      <c r="TKN71" s="497"/>
      <c r="TKO71" s="497"/>
      <c r="TKP71" s="497"/>
      <c r="TKQ71" s="497"/>
      <c r="TKR71" s="497"/>
      <c r="TKS71" s="497"/>
      <c r="TKT71" s="497"/>
      <c r="TKU71" s="497"/>
      <c r="TKV71" s="497"/>
      <c r="TKW71" s="497"/>
      <c r="TKX71" s="497"/>
      <c r="TKY71" s="497"/>
      <c r="TKZ71" s="497"/>
      <c r="TLA71" s="497"/>
      <c r="TLB71" s="497"/>
      <c r="TLC71" s="497"/>
      <c r="TLD71" s="497"/>
      <c r="TLE71" s="497"/>
      <c r="TLF71" s="497"/>
      <c r="TLG71" s="497"/>
      <c r="TLH71" s="497"/>
      <c r="TLI71" s="497"/>
      <c r="TLJ71" s="497"/>
      <c r="TLK71" s="497"/>
      <c r="TLL71" s="497"/>
      <c r="TLM71" s="497"/>
      <c r="TLN71" s="497"/>
      <c r="TLO71" s="497"/>
      <c r="TLP71" s="497"/>
      <c r="TLQ71" s="497"/>
      <c r="TLR71" s="497"/>
      <c r="TLS71" s="497"/>
      <c r="TLT71" s="497"/>
      <c r="TLU71" s="497"/>
      <c r="TLV71" s="497"/>
      <c r="TLW71" s="497"/>
      <c r="TLX71" s="497"/>
      <c r="TLY71" s="497"/>
      <c r="TLZ71" s="497"/>
      <c r="TMA71" s="497"/>
      <c r="TMB71" s="497"/>
      <c r="TMC71" s="497"/>
      <c r="TMD71" s="497"/>
      <c r="TME71" s="497"/>
      <c r="TMF71" s="497"/>
      <c r="TMG71" s="497"/>
      <c r="TMH71" s="497"/>
      <c r="TMI71" s="497"/>
      <c r="TMJ71" s="497"/>
      <c r="TMK71" s="497"/>
      <c r="TML71" s="497"/>
      <c r="TMM71" s="497"/>
      <c r="TMN71" s="497"/>
      <c r="TMO71" s="497"/>
      <c r="TMP71" s="497"/>
      <c r="TMQ71" s="497"/>
      <c r="TMR71" s="497"/>
      <c r="TMS71" s="497"/>
      <c r="TMT71" s="497"/>
      <c r="TMU71" s="497"/>
      <c r="TMV71" s="497"/>
      <c r="TMW71" s="497"/>
      <c r="TMX71" s="497"/>
      <c r="TMY71" s="497"/>
      <c r="TMZ71" s="497"/>
      <c r="TNA71" s="497"/>
      <c r="TNB71" s="497"/>
      <c r="TNC71" s="497"/>
      <c r="TND71" s="497"/>
      <c r="TNE71" s="497"/>
      <c r="TNF71" s="497"/>
      <c r="TNG71" s="497"/>
      <c r="TNH71" s="497"/>
      <c r="TNI71" s="497"/>
      <c r="TNJ71" s="497"/>
      <c r="TNK71" s="497"/>
      <c r="TNL71" s="497"/>
      <c r="TNM71" s="497"/>
      <c r="TNN71" s="497"/>
      <c r="TNO71" s="497"/>
      <c r="TNP71" s="497"/>
      <c r="TNQ71" s="497"/>
      <c r="TNR71" s="497"/>
      <c r="TNS71" s="497"/>
      <c r="TNT71" s="497"/>
      <c r="TNU71" s="497"/>
      <c r="TNV71" s="497"/>
      <c r="TNW71" s="497"/>
      <c r="TNX71" s="497"/>
      <c r="TNY71" s="497"/>
      <c r="TNZ71" s="497"/>
      <c r="TOA71" s="497"/>
      <c r="TOB71" s="497"/>
      <c r="TOC71" s="497"/>
      <c r="TOD71" s="497"/>
      <c r="TOE71" s="497"/>
      <c r="TOF71" s="497"/>
      <c r="TOG71" s="497"/>
      <c r="TOH71" s="497"/>
      <c r="TOI71" s="497"/>
      <c r="TOJ71" s="497"/>
      <c r="TOK71" s="497"/>
      <c r="TOL71" s="497"/>
      <c r="TOM71" s="497"/>
      <c r="TON71" s="497"/>
      <c r="TOO71" s="497"/>
      <c r="TOP71" s="497"/>
      <c r="TOQ71" s="497"/>
      <c r="TOR71" s="497"/>
      <c r="TOS71" s="497"/>
      <c r="TOT71" s="497"/>
      <c r="TOU71" s="497"/>
      <c r="TOV71" s="497"/>
      <c r="TOW71" s="497"/>
      <c r="TOX71" s="497"/>
      <c r="TOY71" s="497"/>
      <c r="TOZ71" s="497"/>
      <c r="TPA71" s="497"/>
      <c r="TPB71" s="497"/>
      <c r="TPC71" s="497"/>
      <c r="TPD71" s="497"/>
      <c r="TPE71" s="497"/>
      <c r="TPF71" s="497"/>
      <c r="TPG71" s="497"/>
      <c r="TPH71" s="497"/>
      <c r="TPI71" s="497"/>
      <c r="TPJ71" s="497"/>
      <c r="TPK71" s="497"/>
      <c r="TPL71" s="497"/>
      <c r="TPM71" s="497"/>
      <c r="TPN71" s="497"/>
      <c r="TPO71" s="497"/>
      <c r="TPP71" s="497"/>
      <c r="TPQ71" s="497"/>
      <c r="TPR71" s="497"/>
      <c r="TPS71" s="497"/>
      <c r="TPT71" s="497"/>
      <c r="TPU71" s="497"/>
      <c r="TPV71" s="497"/>
      <c r="TPW71" s="497"/>
      <c r="TPX71" s="497"/>
      <c r="TPY71" s="497"/>
      <c r="TPZ71" s="497"/>
      <c r="TQA71" s="497"/>
      <c r="TQB71" s="497"/>
      <c r="TQC71" s="497"/>
      <c r="TQD71" s="497"/>
      <c r="TQE71" s="497"/>
      <c r="TQF71" s="497"/>
      <c r="TQG71" s="497"/>
      <c r="TQH71" s="497"/>
      <c r="TQI71" s="497"/>
      <c r="TQJ71" s="497"/>
      <c r="TQK71" s="497"/>
      <c r="TQL71" s="497"/>
      <c r="TQM71" s="497"/>
      <c r="TQN71" s="497"/>
      <c r="TQO71" s="497"/>
      <c r="TQP71" s="497"/>
      <c r="TQQ71" s="497"/>
      <c r="TQR71" s="497"/>
      <c r="TQS71" s="497"/>
      <c r="TQT71" s="497"/>
      <c r="TQU71" s="497"/>
      <c r="TQV71" s="497"/>
      <c r="TQW71" s="497"/>
      <c r="TQX71" s="497"/>
      <c r="TQY71" s="497"/>
      <c r="TQZ71" s="497"/>
      <c r="TRA71" s="497"/>
      <c r="TRB71" s="497"/>
      <c r="TRC71" s="497"/>
      <c r="TRD71" s="497"/>
      <c r="TRE71" s="497"/>
      <c r="TRF71" s="497"/>
      <c r="TRG71" s="497"/>
      <c r="TRH71" s="497"/>
      <c r="TRI71" s="497"/>
      <c r="TRJ71" s="497"/>
      <c r="TRK71" s="497"/>
      <c r="TRL71" s="497"/>
      <c r="TRM71" s="497"/>
      <c r="TRN71" s="497"/>
      <c r="TRO71" s="497"/>
      <c r="TRP71" s="497"/>
      <c r="TRQ71" s="497"/>
      <c r="TRR71" s="497"/>
      <c r="TRS71" s="497"/>
      <c r="TRT71" s="497"/>
      <c r="TRU71" s="497"/>
      <c r="TRV71" s="497"/>
      <c r="TRW71" s="497"/>
      <c r="TRX71" s="497"/>
      <c r="TRY71" s="497"/>
      <c r="TRZ71" s="497"/>
      <c r="TSA71" s="497"/>
      <c r="TSB71" s="497"/>
      <c r="TSC71" s="497"/>
      <c r="TSD71" s="497"/>
      <c r="TSE71" s="497"/>
      <c r="TSF71" s="497"/>
      <c r="TSG71" s="497"/>
      <c r="TSH71" s="497"/>
      <c r="TSI71" s="497"/>
      <c r="TSJ71" s="497"/>
      <c r="TSK71" s="497"/>
      <c r="TSL71" s="497"/>
      <c r="TSM71" s="497"/>
      <c r="TSN71" s="497"/>
      <c r="TSO71" s="497"/>
      <c r="TSP71" s="497"/>
      <c r="TSQ71" s="497"/>
      <c r="TSR71" s="497"/>
      <c r="TSS71" s="497"/>
      <c r="TST71" s="497"/>
      <c r="TSU71" s="497"/>
      <c r="TSV71" s="497"/>
      <c r="TSW71" s="497"/>
      <c r="TSX71" s="497"/>
      <c r="TSY71" s="497"/>
      <c r="TSZ71" s="497"/>
      <c r="TTA71" s="497"/>
      <c r="TTB71" s="497"/>
      <c r="TTC71" s="497"/>
      <c r="TTD71" s="497"/>
      <c r="TTE71" s="497"/>
      <c r="TTF71" s="497"/>
      <c r="TTG71" s="497"/>
      <c r="TTH71" s="497"/>
      <c r="TTI71" s="497"/>
      <c r="TTJ71" s="497"/>
      <c r="TTK71" s="497"/>
      <c r="TTL71" s="497"/>
      <c r="TTM71" s="497"/>
      <c r="TTN71" s="497"/>
      <c r="TTO71" s="497"/>
      <c r="TTP71" s="497"/>
      <c r="TTQ71" s="497"/>
      <c r="TTR71" s="497"/>
      <c r="TTS71" s="497"/>
      <c r="TTT71" s="497"/>
      <c r="TTU71" s="497"/>
      <c r="TTV71" s="497"/>
      <c r="TTW71" s="497"/>
      <c r="TTX71" s="497"/>
      <c r="TTY71" s="497"/>
      <c r="TTZ71" s="497"/>
      <c r="TUA71" s="497"/>
      <c r="TUB71" s="497"/>
      <c r="TUC71" s="497"/>
      <c r="TUD71" s="497"/>
      <c r="TUE71" s="497"/>
      <c r="TUF71" s="497"/>
      <c r="TUG71" s="497"/>
      <c r="TUH71" s="497"/>
      <c r="TUI71" s="497"/>
      <c r="TUJ71" s="497"/>
      <c r="TUK71" s="497"/>
      <c r="TUL71" s="497"/>
      <c r="TUM71" s="497"/>
      <c r="TUN71" s="497"/>
      <c r="TUO71" s="497"/>
      <c r="TUP71" s="497"/>
      <c r="TUQ71" s="497"/>
      <c r="TUR71" s="497"/>
      <c r="TUS71" s="497"/>
      <c r="TUT71" s="497"/>
      <c r="TUU71" s="497"/>
      <c r="TUV71" s="497"/>
      <c r="TUW71" s="497"/>
      <c r="TUX71" s="497"/>
      <c r="TUY71" s="497"/>
      <c r="TUZ71" s="497"/>
      <c r="TVA71" s="497"/>
      <c r="TVB71" s="497"/>
      <c r="TVC71" s="497"/>
      <c r="TVD71" s="497"/>
      <c r="TVE71" s="497"/>
      <c r="TVF71" s="497"/>
      <c r="TVG71" s="497"/>
      <c r="TVH71" s="497"/>
      <c r="TVI71" s="497"/>
      <c r="TVJ71" s="497"/>
      <c r="TVK71" s="497"/>
      <c r="TVL71" s="497"/>
      <c r="TVM71" s="497"/>
      <c r="TVN71" s="497"/>
      <c r="TVO71" s="497"/>
      <c r="TVP71" s="497"/>
      <c r="TVQ71" s="497"/>
      <c r="TVR71" s="497"/>
      <c r="TVS71" s="497"/>
      <c r="TVT71" s="497"/>
      <c r="TVU71" s="497"/>
      <c r="TVV71" s="497"/>
      <c r="TVW71" s="497"/>
      <c r="TVX71" s="497"/>
      <c r="TVY71" s="497"/>
      <c r="TVZ71" s="497"/>
      <c r="TWA71" s="497"/>
      <c r="TWB71" s="497"/>
      <c r="TWC71" s="497"/>
      <c r="TWD71" s="497"/>
      <c r="TWE71" s="497"/>
      <c r="TWF71" s="497"/>
      <c r="TWG71" s="497"/>
      <c r="TWH71" s="497"/>
      <c r="TWI71" s="497"/>
      <c r="TWJ71" s="497"/>
      <c r="TWK71" s="497"/>
      <c r="TWL71" s="497"/>
      <c r="TWM71" s="497"/>
      <c r="TWN71" s="497"/>
      <c r="TWO71" s="497"/>
      <c r="TWP71" s="497"/>
      <c r="TWQ71" s="497"/>
      <c r="TWR71" s="497"/>
      <c r="TWS71" s="497"/>
      <c r="TWT71" s="497"/>
      <c r="TWU71" s="497"/>
      <c r="TWV71" s="497"/>
      <c r="TWW71" s="497"/>
      <c r="TWX71" s="497"/>
      <c r="TWY71" s="497"/>
      <c r="TWZ71" s="497"/>
      <c r="TXA71" s="497"/>
      <c r="TXB71" s="497"/>
      <c r="TXC71" s="497"/>
      <c r="TXD71" s="497"/>
      <c r="TXE71" s="497"/>
      <c r="TXF71" s="497"/>
      <c r="TXG71" s="497"/>
      <c r="TXH71" s="497"/>
      <c r="TXI71" s="497"/>
      <c r="TXJ71" s="497"/>
      <c r="TXK71" s="497"/>
      <c r="TXL71" s="497"/>
      <c r="TXM71" s="497"/>
      <c r="TXN71" s="497"/>
      <c r="TXO71" s="497"/>
      <c r="TXP71" s="497"/>
      <c r="TXQ71" s="497"/>
      <c r="TXR71" s="497"/>
      <c r="TXS71" s="497"/>
      <c r="TXT71" s="497"/>
      <c r="TXU71" s="497"/>
      <c r="TXV71" s="497"/>
      <c r="TXW71" s="497"/>
      <c r="TXX71" s="497"/>
      <c r="TXY71" s="497"/>
      <c r="TXZ71" s="497"/>
      <c r="TYA71" s="497"/>
      <c r="TYB71" s="497"/>
      <c r="TYC71" s="497"/>
      <c r="TYD71" s="497"/>
      <c r="TYE71" s="497"/>
      <c r="TYF71" s="497"/>
      <c r="TYG71" s="497"/>
      <c r="TYH71" s="497"/>
      <c r="TYI71" s="497"/>
      <c r="TYJ71" s="497"/>
      <c r="TYK71" s="497"/>
      <c r="TYL71" s="497"/>
      <c r="TYM71" s="497"/>
      <c r="TYN71" s="497"/>
      <c r="TYO71" s="497"/>
      <c r="TYP71" s="497"/>
      <c r="TYQ71" s="497"/>
      <c r="TYR71" s="497"/>
      <c r="TYS71" s="497"/>
      <c r="TYT71" s="497"/>
      <c r="TYU71" s="497"/>
      <c r="TYV71" s="497"/>
      <c r="TYW71" s="497"/>
      <c r="TYX71" s="497"/>
      <c r="TYY71" s="497"/>
      <c r="TYZ71" s="497"/>
      <c r="TZA71" s="497"/>
      <c r="TZB71" s="497"/>
      <c r="TZC71" s="497"/>
      <c r="TZD71" s="497"/>
      <c r="TZE71" s="497"/>
      <c r="TZF71" s="497"/>
      <c r="TZG71" s="497"/>
      <c r="TZH71" s="497"/>
      <c r="TZI71" s="497"/>
      <c r="TZJ71" s="497"/>
      <c r="TZK71" s="497"/>
      <c r="TZL71" s="497"/>
      <c r="TZM71" s="497"/>
      <c r="TZN71" s="497"/>
      <c r="TZO71" s="497"/>
      <c r="TZP71" s="497"/>
      <c r="TZQ71" s="497"/>
      <c r="TZR71" s="497"/>
      <c r="TZS71" s="497"/>
      <c r="TZT71" s="497"/>
      <c r="TZU71" s="497"/>
      <c r="TZV71" s="497"/>
      <c r="TZW71" s="497"/>
      <c r="TZX71" s="497"/>
      <c r="TZY71" s="497"/>
      <c r="TZZ71" s="497"/>
      <c r="UAA71" s="497"/>
      <c r="UAB71" s="497"/>
      <c r="UAC71" s="497"/>
      <c r="UAD71" s="497"/>
      <c r="UAE71" s="497"/>
      <c r="UAF71" s="497"/>
      <c r="UAG71" s="497"/>
      <c r="UAH71" s="497"/>
      <c r="UAI71" s="497"/>
      <c r="UAJ71" s="497"/>
      <c r="UAK71" s="497"/>
      <c r="UAL71" s="497"/>
      <c r="UAM71" s="497"/>
      <c r="UAN71" s="497"/>
      <c r="UAO71" s="497"/>
      <c r="UAP71" s="497"/>
      <c r="UAQ71" s="497"/>
      <c r="UAR71" s="497"/>
      <c r="UAS71" s="497"/>
      <c r="UAT71" s="497"/>
      <c r="UAU71" s="497"/>
      <c r="UAV71" s="497"/>
      <c r="UAW71" s="497"/>
      <c r="UAX71" s="497"/>
      <c r="UAY71" s="497"/>
      <c r="UAZ71" s="497"/>
      <c r="UBA71" s="497"/>
      <c r="UBB71" s="497"/>
      <c r="UBC71" s="497"/>
      <c r="UBD71" s="497"/>
      <c r="UBE71" s="497"/>
      <c r="UBF71" s="497"/>
      <c r="UBG71" s="497"/>
      <c r="UBH71" s="497"/>
      <c r="UBI71" s="497"/>
      <c r="UBJ71" s="497"/>
      <c r="UBK71" s="497"/>
      <c r="UBL71" s="497"/>
      <c r="UBM71" s="497"/>
      <c r="UBN71" s="497"/>
      <c r="UBO71" s="497"/>
      <c r="UBP71" s="497"/>
      <c r="UBQ71" s="497"/>
      <c r="UBR71" s="497"/>
      <c r="UBS71" s="497"/>
      <c r="UBT71" s="497"/>
      <c r="UBU71" s="497"/>
      <c r="UBV71" s="497"/>
      <c r="UBW71" s="497"/>
      <c r="UBX71" s="497"/>
      <c r="UBY71" s="497"/>
      <c r="UBZ71" s="497"/>
      <c r="UCA71" s="497"/>
      <c r="UCB71" s="497"/>
      <c r="UCC71" s="497"/>
      <c r="UCD71" s="497"/>
      <c r="UCE71" s="497"/>
      <c r="UCF71" s="497"/>
      <c r="UCG71" s="497"/>
      <c r="UCH71" s="497"/>
      <c r="UCI71" s="497"/>
      <c r="UCJ71" s="497"/>
      <c r="UCK71" s="497"/>
      <c r="UCL71" s="497"/>
      <c r="UCM71" s="497"/>
      <c r="UCN71" s="497"/>
      <c r="UCO71" s="497"/>
      <c r="UCP71" s="497"/>
      <c r="UCQ71" s="497"/>
      <c r="UCR71" s="497"/>
      <c r="UCS71" s="497"/>
      <c r="UCT71" s="497"/>
      <c r="UCU71" s="497"/>
      <c r="UCV71" s="497"/>
      <c r="UCW71" s="497"/>
      <c r="UCX71" s="497"/>
      <c r="UCY71" s="497"/>
      <c r="UCZ71" s="497"/>
      <c r="UDA71" s="497"/>
      <c r="UDB71" s="497"/>
      <c r="UDC71" s="497"/>
      <c r="UDD71" s="497"/>
      <c r="UDE71" s="497"/>
      <c r="UDF71" s="497"/>
      <c r="UDG71" s="497"/>
      <c r="UDH71" s="497"/>
      <c r="UDI71" s="497"/>
      <c r="UDJ71" s="497"/>
      <c r="UDK71" s="497"/>
      <c r="UDL71" s="497"/>
      <c r="UDM71" s="497"/>
      <c r="UDN71" s="497"/>
      <c r="UDO71" s="497"/>
      <c r="UDP71" s="497"/>
      <c r="UDQ71" s="497"/>
      <c r="UDR71" s="497"/>
      <c r="UDS71" s="497"/>
      <c r="UDT71" s="497"/>
      <c r="UDU71" s="497"/>
      <c r="UDV71" s="497"/>
      <c r="UDW71" s="497"/>
      <c r="UDX71" s="497"/>
      <c r="UDY71" s="497"/>
      <c r="UDZ71" s="497"/>
      <c r="UEA71" s="497"/>
      <c r="UEB71" s="497"/>
      <c r="UEC71" s="497"/>
      <c r="UED71" s="497"/>
      <c r="UEE71" s="497"/>
      <c r="UEF71" s="497"/>
      <c r="UEG71" s="497"/>
      <c r="UEH71" s="497"/>
      <c r="UEI71" s="497"/>
      <c r="UEJ71" s="497"/>
      <c r="UEK71" s="497"/>
      <c r="UEL71" s="497"/>
      <c r="UEM71" s="497"/>
      <c r="UEN71" s="497"/>
      <c r="UEO71" s="497"/>
      <c r="UEP71" s="497"/>
      <c r="UEQ71" s="497"/>
      <c r="UER71" s="497"/>
      <c r="UES71" s="497"/>
      <c r="UET71" s="497"/>
      <c r="UEU71" s="497"/>
      <c r="UEV71" s="497"/>
      <c r="UEW71" s="497"/>
      <c r="UEX71" s="497"/>
      <c r="UEY71" s="497"/>
      <c r="UEZ71" s="497"/>
      <c r="UFA71" s="497"/>
      <c r="UFB71" s="497"/>
      <c r="UFC71" s="497"/>
      <c r="UFD71" s="497"/>
      <c r="UFE71" s="497"/>
      <c r="UFF71" s="497"/>
      <c r="UFG71" s="497"/>
      <c r="UFH71" s="497"/>
      <c r="UFI71" s="497"/>
      <c r="UFJ71" s="497"/>
      <c r="UFK71" s="497"/>
      <c r="UFL71" s="497"/>
      <c r="UFM71" s="497"/>
      <c r="UFN71" s="497"/>
      <c r="UFO71" s="497"/>
      <c r="UFP71" s="497"/>
      <c r="UFQ71" s="497"/>
      <c r="UFR71" s="497"/>
      <c r="UFS71" s="497"/>
      <c r="UFT71" s="497"/>
      <c r="UFU71" s="497"/>
      <c r="UFV71" s="497"/>
      <c r="UFW71" s="497"/>
      <c r="UFX71" s="497"/>
      <c r="UFY71" s="497"/>
      <c r="UFZ71" s="497"/>
      <c r="UGA71" s="497"/>
      <c r="UGB71" s="497"/>
      <c r="UGC71" s="497"/>
      <c r="UGD71" s="497"/>
      <c r="UGE71" s="497"/>
      <c r="UGF71" s="497"/>
      <c r="UGG71" s="497"/>
      <c r="UGH71" s="497"/>
      <c r="UGI71" s="497"/>
      <c r="UGJ71" s="497"/>
      <c r="UGK71" s="497"/>
      <c r="UGL71" s="497"/>
      <c r="UGM71" s="497"/>
      <c r="UGN71" s="497"/>
      <c r="UGO71" s="497"/>
      <c r="UGP71" s="497"/>
      <c r="UGQ71" s="497"/>
      <c r="UGR71" s="497"/>
      <c r="UGS71" s="497"/>
      <c r="UGT71" s="497"/>
      <c r="UGU71" s="497"/>
      <c r="UGV71" s="497"/>
      <c r="UGW71" s="497"/>
      <c r="UGX71" s="497"/>
      <c r="UGY71" s="497"/>
      <c r="UGZ71" s="497"/>
      <c r="UHA71" s="497"/>
      <c r="UHB71" s="497"/>
      <c r="UHC71" s="497"/>
      <c r="UHD71" s="497"/>
      <c r="UHE71" s="497"/>
      <c r="UHF71" s="497"/>
      <c r="UHG71" s="497"/>
      <c r="UHH71" s="497"/>
      <c r="UHI71" s="497"/>
      <c r="UHJ71" s="497"/>
      <c r="UHK71" s="497"/>
      <c r="UHL71" s="497"/>
      <c r="UHM71" s="497"/>
      <c r="UHN71" s="497"/>
      <c r="UHO71" s="497"/>
      <c r="UHP71" s="497"/>
      <c r="UHQ71" s="497"/>
      <c r="UHR71" s="497"/>
      <c r="UHS71" s="497"/>
      <c r="UHT71" s="497"/>
      <c r="UHU71" s="497"/>
      <c r="UHV71" s="497"/>
      <c r="UHW71" s="497"/>
      <c r="UHX71" s="497"/>
      <c r="UHY71" s="497"/>
      <c r="UHZ71" s="497"/>
      <c r="UIA71" s="497"/>
      <c r="UIB71" s="497"/>
      <c r="UIC71" s="497"/>
      <c r="UID71" s="497"/>
      <c r="UIE71" s="497"/>
      <c r="UIF71" s="497"/>
      <c r="UIG71" s="497"/>
      <c r="UIH71" s="497"/>
      <c r="UII71" s="497"/>
      <c r="UIJ71" s="497"/>
      <c r="UIK71" s="497"/>
      <c r="UIL71" s="497"/>
      <c r="UIM71" s="497"/>
      <c r="UIN71" s="497"/>
      <c r="UIO71" s="497"/>
      <c r="UIP71" s="497"/>
      <c r="UIQ71" s="497"/>
      <c r="UIR71" s="497"/>
      <c r="UIS71" s="497"/>
      <c r="UIT71" s="497"/>
      <c r="UIU71" s="497"/>
      <c r="UIV71" s="497"/>
      <c r="UIW71" s="497"/>
      <c r="UIX71" s="497"/>
      <c r="UIY71" s="497"/>
      <c r="UIZ71" s="497"/>
      <c r="UJA71" s="497"/>
      <c r="UJB71" s="497"/>
      <c r="UJC71" s="497"/>
      <c r="UJD71" s="497"/>
      <c r="UJE71" s="497"/>
      <c r="UJF71" s="497"/>
      <c r="UJG71" s="497"/>
      <c r="UJH71" s="497"/>
      <c r="UJI71" s="497"/>
      <c r="UJJ71" s="497"/>
      <c r="UJK71" s="497"/>
      <c r="UJL71" s="497"/>
      <c r="UJM71" s="497"/>
      <c r="UJN71" s="497"/>
      <c r="UJO71" s="497"/>
      <c r="UJP71" s="497"/>
      <c r="UJQ71" s="497"/>
      <c r="UJR71" s="497"/>
      <c r="UJS71" s="497"/>
      <c r="UJT71" s="497"/>
      <c r="UJU71" s="497"/>
      <c r="UJV71" s="497"/>
      <c r="UJW71" s="497"/>
      <c r="UJX71" s="497"/>
      <c r="UJY71" s="497"/>
      <c r="UJZ71" s="497"/>
      <c r="UKA71" s="497"/>
      <c r="UKB71" s="497"/>
      <c r="UKC71" s="497"/>
      <c r="UKD71" s="497"/>
      <c r="UKE71" s="497"/>
      <c r="UKF71" s="497"/>
      <c r="UKG71" s="497"/>
      <c r="UKH71" s="497"/>
      <c r="UKI71" s="497"/>
      <c r="UKJ71" s="497"/>
      <c r="UKK71" s="497"/>
      <c r="UKL71" s="497"/>
      <c r="UKM71" s="497"/>
      <c r="UKN71" s="497"/>
      <c r="UKO71" s="497"/>
      <c r="UKP71" s="497"/>
      <c r="UKQ71" s="497"/>
      <c r="UKR71" s="497"/>
      <c r="UKS71" s="497"/>
      <c r="UKT71" s="497"/>
      <c r="UKU71" s="497"/>
      <c r="UKV71" s="497"/>
      <c r="UKW71" s="497"/>
      <c r="UKX71" s="497"/>
      <c r="UKY71" s="497"/>
      <c r="UKZ71" s="497"/>
      <c r="ULA71" s="497"/>
      <c r="ULB71" s="497"/>
      <c r="ULC71" s="497"/>
      <c r="ULD71" s="497"/>
      <c r="ULE71" s="497"/>
      <c r="ULF71" s="497"/>
      <c r="ULG71" s="497"/>
      <c r="ULH71" s="497"/>
      <c r="ULI71" s="497"/>
      <c r="ULJ71" s="497"/>
      <c r="ULK71" s="497"/>
      <c r="ULL71" s="497"/>
      <c r="ULM71" s="497"/>
      <c r="ULN71" s="497"/>
      <c r="ULO71" s="497"/>
      <c r="ULP71" s="497"/>
      <c r="ULQ71" s="497"/>
      <c r="ULR71" s="497"/>
      <c r="ULS71" s="497"/>
      <c r="ULT71" s="497"/>
      <c r="ULU71" s="497"/>
      <c r="ULV71" s="497"/>
      <c r="ULW71" s="497"/>
      <c r="ULX71" s="497"/>
      <c r="ULY71" s="497"/>
      <c r="ULZ71" s="497"/>
      <c r="UMA71" s="497"/>
      <c r="UMB71" s="497"/>
      <c r="UMC71" s="497"/>
      <c r="UMD71" s="497"/>
      <c r="UME71" s="497"/>
      <c r="UMF71" s="497"/>
      <c r="UMG71" s="497"/>
      <c r="UMH71" s="497"/>
      <c r="UMI71" s="497"/>
      <c r="UMJ71" s="497"/>
      <c r="UMK71" s="497"/>
      <c r="UML71" s="497"/>
      <c r="UMM71" s="497"/>
      <c r="UMN71" s="497"/>
      <c r="UMO71" s="497"/>
      <c r="UMP71" s="497"/>
      <c r="UMQ71" s="497"/>
      <c r="UMR71" s="497"/>
      <c r="UMS71" s="497"/>
      <c r="UMT71" s="497"/>
      <c r="UMU71" s="497"/>
      <c r="UMV71" s="497"/>
      <c r="UMW71" s="497"/>
      <c r="UMX71" s="497"/>
      <c r="UMY71" s="497"/>
      <c r="UMZ71" s="497"/>
      <c r="UNA71" s="497"/>
      <c r="UNB71" s="497"/>
      <c r="UNC71" s="497"/>
      <c r="UND71" s="497"/>
      <c r="UNE71" s="497"/>
      <c r="UNF71" s="497"/>
      <c r="UNG71" s="497"/>
      <c r="UNH71" s="497"/>
      <c r="UNI71" s="497"/>
      <c r="UNJ71" s="497"/>
      <c r="UNK71" s="497"/>
      <c r="UNL71" s="497"/>
      <c r="UNM71" s="497"/>
      <c r="UNN71" s="497"/>
      <c r="UNO71" s="497"/>
      <c r="UNP71" s="497"/>
      <c r="UNQ71" s="497"/>
      <c r="UNR71" s="497"/>
      <c r="UNS71" s="497"/>
      <c r="UNT71" s="497"/>
      <c r="UNU71" s="497"/>
      <c r="UNV71" s="497"/>
      <c r="UNW71" s="497"/>
      <c r="UNX71" s="497"/>
      <c r="UNY71" s="497"/>
      <c r="UNZ71" s="497"/>
      <c r="UOA71" s="497"/>
      <c r="UOB71" s="497"/>
      <c r="UOC71" s="497"/>
      <c r="UOD71" s="497"/>
      <c r="UOE71" s="497"/>
      <c r="UOF71" s="497"/>
      <c r="UOG71" s="497"/>
      <c r="UOH71" s="497"/>
      <c r="UOI71" s="497"/>
      <c r="UOJ71" s="497"/>
      <c r="UOK71" s="497"/>
      <c r="UOL71" s="497"/>
      <c r="UOM71" s="497"/>
      <c r="UON71" s="497"/>
      <c r="UOO71" s="497"/>
      <c r="UOP71" s="497"/>
      <c r="UOQ71" s="497"/>
      <c r="UOR71" s="497"/>
      <c r="UOS71" s="497"/>
      <c r="UOT71" s="497"/>
      <c r="UOU71" s="497"/>
      <c r="UOV71" s="497"/>
      <c r="UOW71" s="497"/>
      <c r="UOX71" s="497"/>
      <c r="UOY71" s="497"/>
      <c r="UOZ71" s="497"/>
      <c r="UPA71" s="497"/>
      <c r="UPB71" s="497"/>
      <c r="UPC71" s="497"/>
      <c r="UPD71" s="497"/>
      <c r="UPE71" s="497"/>
      <c r="UPF71" s="497"/>
      <c r="UPG71" s="497"/>
      <c r="UPH71" s="497"/>
      <c r="UPI71" s="497"/>
      <c r="UPJ71" s="497"/>
      <c r="UPK71" s="497"/>
      <c r="UPL71" s="497"/>
      <c r="UPM71" s="497"/>
      <c r="UPN71" s="497"/>
      <c r="UPO71" s="497"/>
      <c r="UPP71" s="497"/>
      <c r="UPQ71" s="497"/>
      <c r="UPR71" s="497"/>
      <c r="UPS71" s="497"/>
      <c r="UPT71" s="497"/>
      <c r="UPU71" s="497"/>
      <c r="UPV71" s="497"/>
      <c r="UPW71" s="497"/>
      <c r="UPX71" s="497"/>
      <c r="UPY71" s="497"/>
      <c r="UPZ71" s="497"/>
      <c r="UQA71" s="497"/>
      <c r="UQB71" s="497"/>
      <c r="UQC71" s="497"/>
      <c r="UQD71" s="497"/>
      <c r="UQE71" s="497"/>
      <c r="UQF71" s="497"/>
      <c r="UQG71" s="497"/>
      <c r="UQH71" s="497"/>
      <c r="UQI71" s="497"/>
      <c r="UQJ71" s="497"/>
      <c r="UQK71" s="497"/>
      <c r="UQL71" s="497"/>
      <c r="UQM71" s="497"/>
      <c r="UQN71" s="497"/>
      <c r="UQO71" s="497"/>
      <c r="UQP71" s="497"/>
      <c r="UQQ71" s="497"/>
      <c r="UQR71" s="497"/>
      <c r="UQS71" s="497"/>
      <c r="UQT71" s="497"/>
      <c r="UQU71" s="497"/>
      <c r="UQV71" s="497"/>
      <c r="UQW71" s="497"/>
      <c r="UQX71" s="497"/>
      <c r="UQY71" s="497"/>
      <c r="UQZ71" s="497"/>
      <c r="URA71" s="497"/>
      <c r="URB71" s="497"/>
      <c r="URC71" s="497"/>
      <c r="URD71" s="497"/>
      <c r="URE71" s="497"/>
      <c r="URF71" s="497"/>
      <c r="URG71" s="497"/>
      <c r="URH71" s="497"/>
      <c r="URI71" s="497"/>
      <c r="URJ71" s="497"/>
      <c r="URK71" s="497"/>
      <c r="URL71" s="497"/>
      <c r="URM71" s="497"/>
      <c r="URN71" s="497"/>
      <c r="URO71" s="497"/>
      <c r="URP71" s="497"/>
      <c r="URQ71" s="497"/>
      <c r="URR71" s="497"/>
      <c r="URS71" s="497"/>
      <c r="URT71" s="497"/>
      <c r="URU71" s="497"/>
      <c r="URV71" s="497"/>
      <c r="URW71" s="497"/>
      <c r="URX71" s="497"/>
      <c r="URY71" s="497"/>
      <c r="URZ71" s="497"/>
      <c r="USA71" s="497"/>
      <c r="USB71" s="497"/>
      <c r="USC71" s="497"/>
      <c r="USD71" s="497"/>
      <c r="USE71" s="497"/>
      <c r="USF71" s="497"/>
      <c r="USG71" s="497"/>
      <c r="USH71" s="497"/>
      <c r="USI71" s="497"/>
      <c r="USJ71" s="497"/>
      <c r="USK71" s="497"/>
      <c r="USL71" s="497"/>
      <c r="USM71" s="497"/>
      <c r="USN71" s="497"/>
      <c r="USO71" s="497"/>
      <c r="USP71" s="497"/>
      <c r="USQ71" s="497"/>
      <c r="USR71" s="497"/>
      <c r="USS71" s="497"/>
      <c r="UST71" s="497"/>
      <c r="USU71" s="497"/>
      <c r="USV71" s="497"/>
      <c r="USW71" s="497"/>
      <c r="USX71" s="497"/>
      <c r="USY71" s="497"/>
      <c r="USZ71" s="497"/>
      <c r="UTA71" s="497"/>
      <c r="UTB71" s="497"/>
      <c r="UTC71" s="497"/>
      <c r="UTD71" s="497"/>
      <c r="UTE71" s="497"/>
      <c r="UTF71" s="497"/>
      <c r="UTG71" s="497"/>
      <c r="UTH71" s="497"/>
      <c r="UTI71" s="497"/>
      <c r="UTJ71" s="497"/>
      <c r="UTK71" s="497"/>
      <c r="UTL71" s="497"/>
      <c r="UTM71" s="497"/>
      <c r="UTN71" s="497"/>
      <c r="UTO71" s="497"/>
      <c r="UTP71" s="497"/>
      <c r="UTQ71" s="497"/>
      <c r="UTR71" s="497"/>
      <c r="UTS71" s="497"/>
      <c r="UTT71" s="497"/>
      <c r="UTU71" s="497"/>
      <c r="UTV71" s="497"/>
      <c r="UTW71" s="497"/>
      <c r="UTX71" s="497"/>
      <c r="UTY71" s="497"/>
      <c r="UTZ71" s="497"/>
      <c r="UUA71" s="497"/>
      <c r="UUB71" s="497"/>
      <c r="UUC71" s="497"/>
      <c r="UUD71" s="497"/>
      <c r="UUE71" s="497"/>
      <c r="UUF71" s="497"/>
      <c r="UUG71" s="497"/>
      <c r="UUH71" s="497"/>
      <c r="UUI71" s="497"/>
      <c r="UUJ71" s="497"/>
      <c r="UUK71" s="497"/>
      <c r="UUL71" s="497"/>
      <c r="UUM71" s="497"/>
      <c r="UUN71" s="497"/>
      <c r="UUO71" s="497"/>
      <c r="UUP71" s="497"/>
      <c r="UUQ71" s="497"/>
      <c r="UUR71" s="497"/>
      <c r="UUS71" s="497"/>
      <c r="UUT71" s="497"/>
      <c r="UUU71" s="497"/>
      <c r="UUV71" s="497"/>
      <c r="UUW71" s="497"/>
      <c r="UUX71" s="497"/>
      <c r="UUY71" s="497"/>
      <c r="UUZ71" s="497"/>
      <c r="UVA71" s="497"/>
      <c r="UVB71" s="497"/>
      <c r="UVC71" s="497"/>
      <c r="UVD71" s="497"/>
      <c r="UVE71" s="497"/>
      <c r="UVF71" s="497"/>
      <c r="UVG71" s="497"/>
      <c r="UVH71" s="497"/>
      <c r="UVI71" s="497"/>
      <c r="UVJ71" s="497"/>
      <c r="UVK71" s="497"/>
      <c r="UVL71" s="497"/>
      <c r="UVM71" s="497"/>
      <c r="UVN71" s="497"/>
      <c r="UVO71" s="497"/>
      <c r="UVP71" s="497"/>
      <c r="UVQ71" s="497"/>
      <c r="UVR71" s="497"/>
      <c r="UVS71" s="497"/>
      <c r="UVT71" s="497"/>
      <c r="UVU71" s="497"/>
      <c r="UVV71" s="497"/>
      <c r="UVW71" s="497"/>
      <c r="UVX71" s="497"/>
      <c r="UVY71" s="497"/>
      <c r="UVZ71" s="497"/>
      <c r="UWA71" s="497"/>
      <c r="UWB71" s="497"/>
      <c r="UWC71" s="497"/>
      <c r="UWD71" s="497"/>
      <c r="UWE71" s="497"/>
      <c r="UWF71" s="497"/>
      <c r="UWG71" s="497"/>
      <c r="UWH71" s="497"/>
      <c r="UWI71" s="497"/>
      <c r="UWJ71" s="497"/>
      <c r="UWK71" s="497"/>
      <c r="UWL71" s="497"/>
      <c r="UWM71" s="497"/>
      <c r="UWN71" s="497"/>
      <c r="UWO71" s="497"/>
      <c r="UWP71" s="497"/>
      <c r="UWQ71" s="497"/>
      <c r="UWR71" s="497"/>
      <c r="UWS71" s="497"/>
      <c r="UWT71" s="497"/>
      <c r="UWU71" s="497"/>
      <c r="UWV71" s="497"/>
      <c r="UWW71" s="497"/>
      <c r="UWX71" s="497"/>
      <c r="UWY71" s="497"/>
      <c r="UWZ71" s="497"/>
      <c r="UXA71" s="497"/>
      <c r="UXB71" s="497"/>
      <c r="UXC71" s="497"/>
      <c r="UXD71" s="497"/>
      <c r="UXE71" s="497"/>
      <c r="UXF71" s="497"/>
      <c r="UXG71" s="497"/>
      <c r="UXH71" s="497"/>
      <c r="UXI71" s="497"/>
      <c r="UXJ71" s="497"/>
      <c r="UXK71" s="497"/>
      <c r="UXL71" s="497"/>
      <c r="UXM71" s="497"/>
      <c r="UXN71" s="497"/>
      <c r="UXO71" s="497"/>
      <c r="UXP71" s="497"/>
      <c r="UXQ71" s="497"/>
      <c r="UXR71" s="497"/>
      <c r="UXS71" s="497"/>
      <c r="UXT71" s="497"/>
      <c r="UXU71" s="497"/>
      <c r="UXV71" s="497"/>
      <c r="UXW71" s="497"/>
      <c r="UXX71" s="497"/>
      <c r="UXY71" s="497"/>
      <c r="UXZ71" s="497"/>
      <c r="UYA71" s="497"/>
      <c r="UYB71" s="497"/>
      <c r="UYC71" s="497"/>
      <c r="UYD71" s="497"/>
      <c r="UYE71" s="497"/>
      <c r="UYF71" s="497"/>
      <c r="UYG71" s="497"/>
      <c r="UYH71" s="497"/>
      <c r="UYI71" s="497"/>
      <c r="UYJ71" s="497"/>
      <c r="UYK71" s="497"/>
      <c r="UYL71" s="497"/>
      <c r="UYM71" s="497"/>
      <c r="UYN71" s="497"/>
      <c r="UYO71" s="497"/>
      <c r="UYP71" s="497"/>
      <c r="UYQ71" s="497"/>
      <c r="UYR71" s="497"/>
      <c r="UYS71" s="497"/>
      <c r="UYT71" s="497"/>
      <c r="UYU71" s="497"/>
      <c r="UYV71" s="497"/>
      <c r="UYW71" s="497"/>
      <c r="UYX71" s="497"/>
      <c r="UYY71" s="497"/>
      <c r="UYZ71" s="497"/>
      <c r="UZA71" s="497"/>
      <c r="UZB71" s="497"/>
      <c r="UZC71" s="497"/>
      <c r="UZD71" s="497"/>
      <c r="UZE71" s="497"/>
      <c r="UZF71" s="497"/>
      <c r="UZG71" s="497"/>
      <c r="UZH71" s="497"/>
      <c r="UZI71" s="497"/>
      <c r="UZJ71" s="497"/>
      <c r="UZK71" s="497"/>
      <c r="UZL71" s="497"/>
      <c r="UZM71" s="497"/>
      <c r="UZN71" s="497"/>
      <c r="UZO71" s="497"/>
      <c r="UZP71" s="497"/>
      <c r="UZQ71" s="497"/>
      <c r="UZR71" s="497"/>
      <c r="UZS71" s="497"/>
      <c r="UZT71" s="497"/>
      <c r="UZU71" s="497"/>
      <c r="UZV71" s="497"/>
      <c r="UZW71" s="497"/>
      <c r="UZX71" s="497"/>
      <c r="UZY71" s="497"/>
      <c r="UZZ71" s="497"/>
      <c r="VAA71" s="497"/>
      <c r="VAB71" s="497"/>
      <c r="VAC71" s="497"/>
      <c r="VAD71" s="497"/>
      <c r="VAE71" s="497"/>
      <c r="VAF71" s="497"/>
      <c r="VAG71" s="497"/>
      <c r="VAH71" s="497"/>
      <c r="VAI71" s="497"/>
      <c r="VAJ71" s="497"/>
      <c r="VAK71" s="497"/>
      <c r="VAL71" s="497"/>
      <c r="VAM71" s="497"/>
      <c r="VAN71" s="497"/>
      <c r="VAO71" s="497"/>
      <c r="VAP71" s="497"/>
      <c r="VAQ71" s="497"/>
      <c r="VAR71" s="497"/>
      <c r="VAS71" s="497"/>
      <c r="VAT71" s="497"/>
      <c r="VAU71" s="497"/>
      <c r="VAV71" s="497"/>
      <c r="VAW71" s="497"/>
      <c r="VAX71" s="497"/>
      <c r="VAY71" s="497"/>
      <c r="VAZ71" s="497"/>
      <c r="VBA71" s="497"/>
      <c r="VBB71" s="497"/>
      <c r="VBC71" s="497"/>
      <c r="VBD71" s="497"/>
      <c r="VBE71" s="497"/>
      <c r="VBF71" s="497"/>
      <c r="VBG71" s="497"/>
      <c r="VBH71" s="497"/>
      <c r="VBI71" s="497"/>
      <c r="VBJ71" s="497"/>
      <c r="VBK71" s="497"/>
      <c r="VBL71" s="497"/>
      <c r="VBM71" s="497"/>
      <c r="VBN71" s="497"/>
      <c r="VBO71" s="497"/>
      <c r="VBP71" s="497"/>
      <c r="VBQ71" s="497"/>
      <c r="VBR71" s="497"/>
      <c r="VBS71" s="497"/>
      <c r="VBT71" s="497"/>
      <c r="VBU71" s="497"/>
      <c r="VBV71" s="497"/>
      <c r="VBW71" s="497"/>
      <c r="VBX71" s="497"/>
      <c r="VBY71" s="497"/>
      <c r="VBZ71" s="497"/>
      <c r="VCA71" s="497"/>
      <c r="VCB71" s="497"/>
      <c r="VCC71" s="497"/>
      <c r="VCD71" s="497"/>
      <c r="VCE71" s="497"/>
      <c r="VCF71" s="497"/>
      <c r="VCG71" s="497"/>
      <c r="VCH71" s="497"/>
      <c r="VCI71" s="497"/>
      <c r="VCJ71" s="497"/>
      <c r="VCK71" s="497"/>
      <c r="VCL71" s="497"/>
      <c r="VCM71" s="497"/>
      <c r="VCN71" s="497"/>
      <c r="VCO71" s="497"/>
      <c r="VCP71" s="497"/>
      <c r="VCQ71" s="497"/>
      <c r="VCR71" s="497"/>
      <c r="VCS71" s="497"/>
      <c r="VCT71" s="497"/>
      <c r="VCU71" s="497"/>
      <c r="VCV71" s="497"/>
      <c r="VCW71" s="497"/>
      <c r="VCX71" s="497"/>
      <c r="VCY71" s="497"/>
      <c r="VCZ71" s="497"/>
      <c r="VDA71" s="497"/>
      <c r="VDB71" s="497"/>
      <c r="VDC71" s="497"/>
      <c r="VDD71" s="497"/>
      <c r="VDE71" s="497"/>
      <c r="VDF71" s="497"/>
      <c r="VDG71" s="497"/>
      <c r="VDH71" s="497"/>
      <c r="VDI71" s="497"/>
      <c r="VDJ71" s="497"/>
      <c r="VDK71" s="497"/>
      <c r="VDL71" s="497"/>
      <c r="VDM71" s="497"/>
      <c r="VDN71" s="497"/>
      <c r="VDO71" s="497"/>
      <c r="VDP71" s="497"/>
      <c r="VDQ71" s="497"/>
      <c r="VDR71" s="497"/>
      <c r="VDS71" s="497"/>
      <c r="VDT71" s="497"/>
      <c r="VDU71" s="497"/>
      <c r="VDV71" s="497"/>
      <c r="VDW71" s="497"/>
      <c r="VDX71" s="497"/>
      <c r="VDY71" s="497"/>
      <c r="VDZ71" s="497"/>
      <c r="VEA71" s="497"/>
      <c r="VEB71" s="497"/>
      <c r="VEC71" s="497"/>
      <c r="VED71" s="497"/>
      <c r="VEE71" s="497"/>
      <c r="VEF71" s="497"/>
      <c r="VEG71" s="497"/>
      <c r="VEH71" s="497"/>
      <c r="VEI71" s="497"/>
      <c r="VEJ71" s="497"/>
      <c r="VEK71" s="497"/>
      <c r="VEL71" s="497"/>
      <c r="VEM71" s="497"/>
      <c r="VEN71" s="497"/>
      <c r="VEO71" s="497"/>
      <c r="VEP71" s="497"/>
      <c r="VEQ71" s="497"/>
      <c r="VER71" s="497"/>
      <c r="VES71" s="497"/>
      <c r="VET71" s="497"/>
      <c r="VEU71" s="497"/>
      <c r="VEV71" s="497"/>
      <c r="VEW71" s="497"/>
      <c r="VEX71" s="497"/>
      <c r="VEY71" s="497"/>
      <c r="VEZ71" s="497"/>
      <c r="VFA71" s="497"/>
      <c r="VFB71" s="497"/>
      <c r="VFC71" s="497"/>
      <c r="VFD71" s="497"/>
      <c r="VFE71" s="497"/>
      <c r="VFF71" s="497"/>
      <c r="VFG71" s="497"/>
      <c r="VFH71" s="497"/>
      <c r="VFI71" s="497"/>
      <c r="VFJ71" s="497"/>
      <c r="VFK71" s="497"/>
      <c r="VFL71" s="497"/>
      <c r="VFM71" s="497"/>
      <c r="VFN71" s="497"/>
      <c r="VFO71" s="497"/>
      <c r="VFP71" s="497"/>
      <c r="VFQ71" s="497"/>
      <c r="VFR71" s="497"/>
      <c r="VFS71" s="497"/>
      <c r="VFT71" s="497"/>
      <c r="VFU71" s="497"/>
      <c r="VFV71" s="497"/>
      <c r="VFW71" s="497"/>
      <c r="VFX71" s="497"/>
      <c r="VFY71" s="497"/>
      <c r="VFZ71" s="497"/>
      <c r="VGA71" s="497"/>
      <c r="VGB71" s="497"/>
      <c r="VGC71" s="497"/>
      <c r="VGD71" s="497"/>
      <c r="VGE71" s="497"/>
      <c r="VGF71" s="497"/>
      <c r="VGG71" s="497"/>
      <c r="VGH71" s="497"/>
      <c r="VGI71" s="497"/>
      <c r="VGJ71" s="497"/>
      <c r="VGK71" s="497"/>
      <c r="VGL71" s="497"/>
      <c r="VGM71" s="497"/>
      <c r="VGN71" s="497"/>
      <c r="VGO71" s="497"/>
      <c r="VGP71" s="497"/>
      <c r="VGQ71" s="497"/>
      <c r="VGR71" s="497"/>
      <c r="VGS71" s="497"/>
      <c r="VGT71" s="497"/>
      <c r="VGU71" s="497"/>
      <c r="VGV71" s="497"/>
      <c r="VGW71" s="497"/>
      <c r="VGX71" s="497"/>
      <c r="VGY71" s="497"/>
      <c r="VGZ71" s="497"/>
      <c r="VHA71" s="497"/>
      <c r="VHB71" s="497"/>
      <c r="VHC71" s="497"/>
      <c r="VHD71" s="497"/>
      <c r="VHE71" s="497"/>
      <c r="VHF71" s="497"/>
      <c r="VHG71" s="497"/>
      <c r="VHH71" s="497"/>
      <c r="VHI71" s="497"/>
      <c r="VHJ71" s="497"/>
      <c r="VHK71" s="497"/>
      <c r="VHL71" s="497"/>
      <c r="VHM71" s="497"/>
      <c r="VHN71" s="497"/>
      <c r="VHO71" s="497"/>
      <c r="VHP71" s="497"/>
      <c r="VHQ71" s="497"/>
      <c r="VHR71" s="497"/>
      <c r="VHS71" s="497"/>
      <c r="VHT71" s="497"/>
      <c r="VHU71" s="497"/>
      <c r="VHV71" s="497"/>
      <c r="VHW71" s="497"/>
      <c r="VHX71" s="497"/>
      <c r="VHY71" s="497"/>
      <c r="VHZ71" s="497"/>
      <c r="VIA71" s="497"/>
      <c r="VIB71" s="497"/>
      <c r="VIC71" s="497"/>
      <c r="VID71" s="497"/>
      <c r="VIE71" s="497"/>
      <c r="VIF71" s="497"/>
      <c r="VIG71" s="497"/>
      <c r="VIH71" s="497"/>
      <c r="VII71" s="497"/>
      <c r="VIJ71" s="497"/>
      <c r="VIK71" s="497"/>
      <c r="VIL71" s="497"/>
      <c r="VIM71" s="497"/>
      <c r="VIN71" s="497"/>
      <c r="VIO71" s="497"/>
      <c r="VIP71" s="497"/>
      <c r="VIQ71" s="497"/>
      <c r="VIR71" s="497"/>
      <c r="VIS71" s="497"/>
      <c r="VIT71" s="497"/>
      <c r="VIU71" s="497"/>
      <c r="VIV71" s="497"/>
      <c r="VIW71" s="497"/>
      <c r="VIX71" s="497"/>
      <c r="VIY71" s="497"/>
      <c r="VIZ71" s="497"/>
      <c r="VJA71" s="497"/>
      <c r="VJB71" s="497"/>
      <c r="VJC71" s="497"/>
      <c r="VJD71" s="497"/>
      <c r="VJE71" s="497"/>
      <c r="VJF71" s="497"/>
      <c r="VJG71" s="497"/>
      <c r="VJH71" s="497"/>
      <c r="VJI71" s="497"/>
      <c r="VJJ71" s="497"/>
      <c r="VJK71" s="497"/>
      <c r="VJL71" s="497"/>
      <c r="VJM71" s="497"/>
      <c r="VJN71" s="497"/>
      <c r="VJO71" s="497"/>
      <c r="VJP71" s="497"/>
      <c r="VJQ71" s="497"/>
      <c r="VJR71" s="497"/>
      <c r="VJS71" s="497"/>
      <c r="VJT71" s="497"/>
      <c r="VJU71" s="497"/>
      <c r="VJV71" s="497"/>
      <c r="VJW71" s="497"/>
      <c r="VJX71" s="497"/>
      <c r="VJY71" s="497"/>
      <c r="VJZ71" s="497"/>
      <c r="VKA71" s="497"/>
      <c r="VKB71" s="497"/>
      <c r="VKC71" s="497"/>
      <c r="VKD71" s="497"/>
      <c r="VKE71" s="497"/>
      <c r="VKF71" s="497"/>
      <c r="VKG71" s="497"/>
      <c r="VKH71" s="497"/>
      <c r="VKI71" s="497"/>
      <c r="VKJ71" s="497"/>
      <c r="VKK71" s="497"/>
      <c r="VKL71" s="497"/>
      <c r="VKM71" s="497"/>
      <c r="VKN71" s="497"/>
      <c r="VKO71" s="497"/>
      <c r="VKP71" s="497"/>
      <c r="VKQ71" s="497"/>
      <c r="VKR71" s="497"/>
      <c r="VKS71" s="497"/>
      <c r="VKT71" s="497"/>
      <c r="VKU71" s="497"/>
      <c r="VKV71" s="497"/>
      <c r="VKW71" s="497"/>
      <c r="VKX71" s="497"/>
      <c r="VKY71" s="497"/>
      <c r="VKZ71" s="497"/>
      <c r="VLA71" s="497"/>
      <c r="VLB71" s="497"/>
      <c r="VLC71" s="497"/>
      <c r="VLD71" s="497"/>
      <c r="VLE71" s="497"/>
      <c r="VLF71" s="497"/>
      <c r="VLG71" s="497"/>
      <c r="VLH71" s="497"/>
      <c r="VLI71" s="497"/>
      <c r="VLJ71" s="497"/>
      <c r="VLK71" s="497"/>
      <c r="VLL71" s="497"/>
      <c r="VLM71" s="497"/>
      <c r="VLN71" s="497"/>
      <c r="VLO71" s="497"/>
      <c r="VLP71" s="497"/>
      <c r="VLQ71" s="497"/>
      <c r="VLR71" s="497"/>
      <c r="VLS71" s="497"/>
      <c r="VLT71" s="497"/>
      <c r="VLU71" s="497"/>
      <c r="VLV71" s="497"/>
      <c r="VLW71" s="497"/>
      <c r="VLX71" s="497"/>
      <c r="VLY71" s="497"/>
      <c r="VLZ71" s="497"/>
      <c r="VMA71" s="497"/>
      <c r="VMB71" s="497"/>
      <c r="VMC71" s="497"/>
      <c r="VMD71" s="497"/>
      <c r="VME71" s="497"/>
      <c r="VMF71" s="497"/>
      <c r="VMG71" s="497"/>
      <c r="VMH71" s="497"/>
      <c r="VMI71" s="497"/>
      <c r="VMJ71" s="497"/>
      <c r="VMK71" s="497"/>
      <c r="VML71" s="497"/>
      <c r="VMM71" s="497"/>
      <c r="VMN71" s="497"/>
      <c r="VMO71" s="497"/>
      <c r="VMP71" s="497"/>
      <c r="VMQ71" s="497"/>
      <c r="VMR71" s="497"/>
      <c r="VMS71" s="497"/>
      <c r="VMT71" s="497"/>
      <c r="VMU71" s="497"/>
      <c r="VMV71" s="497"/>
      <c r="VMW71" s="497"/>
      <c r="VMX71" s="497"/>
      <c r="VMY71" s="497"/>
      <c r="VMZ71" s="497"/>
      <c r="VNA71" s="497"/>
      <c r="VNB71" s="497"/>
      <c r="VNC71" s="497"/>
      <c r="VND71" s="497"/>
      <c r="VNE71" s="497"/>
      <c r="VNF71" s="497"/>
      <c r="VNG71" s="497"/>
      <c r="VNH71" s="497"/>
      <c r="VNI71" s="497"/>
      <c r="VNJ71" s="497"/>
      <c r="VNK71" s="497"/>
      <c r="VNL71" s="497"/>
      <c r="VNM71" s="497"/>
      <c r="VNN71" s="497"/>
      <c r="VNO71" s="497"/>
      <c r="VNP71" s="497"/>
      <c r="VNQ71" s="497"/>
      <c r="VNR71" s="497"/>
      <c r="VNS71" s="497"/>
      <c r="VNT71" s="497"/>
      <c r="VNU71" s="497"/>
      <c r="VNV71" s="497"/>
      <c r="VNW71" s="497"/>
      <c r="VNX71" s="497"/>
      <c r="VNY71" s="497"/>
      <c r="VNZ71" s="497"/>
      <c r="VOA71" s="497"/>
      <c r="VOB71" s="497"/>
      <c r="VOC71" s="497"/>
      <c r="VOD71" s="497"/>
      <c r="VOE71" s="497"/>
      <c r="VOF71" s="497"/>
      <c r="VOG71" s="497"/>
      <c r="VOH71" s="497"/>
      <c r="VOI71" s="497"/>
      <c r="VOJ71" s="497"/>
      <c r="VOK71" s="497"/>
      <c r="VOL71" s="497"/>
      <c r="VOM71" s="497"/>
      <c r="VON71" s="497"/>
      <c r="VOO71" s="497"/>
      <c r="VOP71" s="497"/>
      <c r="VOQ71" s="497"/>
      <c r="VOR71" s="497"/>
      <c r="VOS71" s="497"/>
      <c r="VOT71" s="497"/>
      <c r="VOU71" s="497"/>
      <c r="VOV71" s="497"/>
      <c r="VOW71" s="497"/>
      <c r="VOX71" s="497"/>
      <c r="VOY71" s="497"/>
      <c r="VOZ71" s="497"/>
      <c r="VPA71" s="497"/>
      <c r="VPB71" s="497"/>
      <c r="VPC71" s="497"/>
      <c r="VPD71" s="497"/>
      <c r="VPE71" s="497"/>
      <c r="VPF71" s="497"/>
      <c r="VPG71" s="497"/>
      <c r="VPH71" s="497"/>
      <c r="VPI71" s="497"/>
      <c r="VPJ71" s="497"/>
      <c r="VPK71" s="497"/>
      <c r="VPL71" s="497"/>
      <c r="VPM71" s="497"/>
      <c r="VPN71" s="497"/>
      <c r="VPO71" s="497"/>
      <c r="VPP71" s="497"/>
      <c r="VPQ71" s="497"/>
      <c r="VPR71" s="497"/>
      <c r="VPS71" s="497"/>
      <c r="VPT71" s="497"/>
      <c r="VPU71" s="497"/>
      <c r="VPV71" s="497"/>
      <c r="VPW71" s="497"/>
      <c r="VPX71" s="497"/>
      <c r="VPY71" s="497"/>
      <c r="VPZ71" s="497"/>
      <c r="VQA71" s="497"/>
      <c r="VQB71" s="497"/>
      <c r="VQC71" s="497"/>
      <c r="VQD71" s="497"/>
      <c r="VQE71" s="497"/>
      <c r="VQF71" s="497"/>
      <c r="VQG71" s="497"/>
      <c r="VQH71" s="497"/>
      <c r="VQI71" s="497"/>
      <c r="VQJ71" s="497"/>
      <c r="VQK71" s="497"/>
      <c r="VQL71" s="497"/>
      <c r="VQM71" s="497"/>
      <c r="VQN71" s="497"/>
      <c r="VQO71" s="497"/>
      <c r="VQP71" s="497"/>
      <c r="VQQ71" s="497"/>
      <c r="VQR71" s="497"/>
      <c r="VQS71" s="497"/>
      <c r="VQT71" s="497"/>
      <c r="VQU71" s="497"/>
      <c r="VQV71" s="497"/>
      <c r="VQW71" s="497"/>
      <c r="VQX71" s="497"/>
      <c r="VQY71" s="497"/>
      <c r="VQZ71" s="497"/>
      <c r="VRA71" s="497"/>
      <c r="VRB71" s="497"/>
      <c r="VRC71" s="497"/>
      <c r="VRD71" s="497"/>
      <c r="VRE71" s="497"/>
      <c r="VRF71" s="497"/>
      <c r="VRG71" s="497"/>
      <c r="VRH71" s="497"/>
      <c r="VRI71" s="497"/>
      <c r="VRJ71" s="497"/>
      <c r="VRK71" s="497"/>
      <c r="VRL71" s="497"/>
      <c r="VRM71" s="497"/>
      <c r="VRN71" s="497"/>
      <c r="VRO71" s="497"/>
      <c r="VRP71" s="497"/>
      <c r="VRQ71" s="497"/>
      <c r="VRR71" s="497"/>
      <c r="VRS71" s="497"/>
      <c r="VRT71" s="497"/>
      <c r="VRU71" s="497"/>
      <c r="VRV71" s="497"/>
      <c r="VRW71" s="497"/>
      <c r="VRX71" s="497"/>
      <c r="VRY71" s="497"/>
      <c r="VRZ71" s="497"/>
      <c r="VSA71" s="497"/>
      <c r="VSB71" s="497"/>
      <c r="VSC71" s="497"/>
      <c r="VSD71" s="497"/>
      <c r="VSE71" s="497"/>
      <c r="VSF71" s="497"/>
      <c r="VSG71" s="497"/>
      <c r="VSH71" s="497"/>
      <c r="VSI71" s="497"/>
      <c r="VSJ71" s="497"/>
      <c r="VSK71" s="497"/>
      <c r="VSL71" s="497"/>
      <c r="VSM71" s="497"/>
      <c r="VSN71" s="497"/>
      <c r="VSO71" s="497"/>
      <c r="VSP71" s="497"/>
      <c r="VSQ71" s="497"/>
      <c r="VSR71" s="497"/>
      <c r="VSS71" s="497"/>
      <c r="VST71" s="497"/>
      <c r="VSU71" s="497"/>
      <c r="VSV71" s="497"/>
      <c r="VSW71" s="497"/>
      <c r="VSX71" s="497"/>
      <c r="VSY71" s="497"/>
      <c r="VSZ71" s="497"/>
      <c r="VTA71" s="497"/>
      <c r="VTB71" s="497"/>
      <c r="VTC71" s="497"/>
      <c r="VTD71" s="497"/>
      <c r="VTE71" s="497"/>
      <c r="VTF71" s="497"/>
      <c r="VTG71" s="497"/>
      <c r="VTH71" s="497"/>
      <c r="VTI71" s="497"/>
      <c r="VTJ71" s="497"/>
      <c r="VTK71" s="497"/>
      <c r="VTL71" s="497"/>
      <c r="VTM71" s="497"/>
      <c r="VTN71" s="497"/>
      <c r="VTO71" s="497"/>
      <c r="VTP71" s="497"/>
      <c r="VTQ71" s="497"/>
      <c r="VTR71" s="497"/>
      <c r="VTS71" s="497"/>
      <c r="VTT71" s="497"/>
      <c r="VTU71" s="497"/>
      <c r="VTV71" s="497"/>
      <c r="VTW71" s="497"/>
      <c r="VTX71" s="497"/>
      <c r="VTY71" s="497"/>
      <c r="VTZ71" s="497"/>
      <c r="VUA71" s="497"/>
      <c r="VUB71" s="497"/>
      <c r="VUC71" s="497"/>
      <c r="VUD71" s="497"/>
      <c r="VUE71" s="497"/>
      <c r="VUF71" s="497"/>
      <c r="VUG71" s="497"/>
      <c r="VUH71" s="497"/>
      <c r="VUI71" s="497"/>
      <c r="VUJ71" s="497"/>
      <c r="VUK71" s="497"/>
      <c r="VUL71" s="497"/>
      <c r="VUM71" s="497"/>
      <c r="VUN71" s="497"/>
      <c r="VUO71" s="497"/>
      <c r="VUP71" s="497"/>
      <c r="VUQ71" s="497"/>
      <c r="VUR71" s="497"/>
      <c r="VUS71" s="497"/>
      <c r="VUT71" s="497"/>
      <c r="VUU71" s="497"/>
      <c r="VUV71" s="497"/>
      <c r="VUW71" s="497"/>
      <c r="VUX71" s="497"/>
      <c r="VUY71" s="497"/>
      <c r="VUZ71" s="497"/>
      <c r="VVA71" s="497"/>
      <c r="VVB71" s="497"/>
      <c r="VVC71" s="497"/>
      <c r="VVD71" s="497"/>
      <c r="VVE71" s="497"/>
      <c r="VVF71" s="497"/>
      <c r="VVG71" s="497"/>
      <c r="VVH71" s="497"/>
      <c r="VVI71" s="497"/>
      <c r="VVJ71" s="497"/>
      <c r="VVK71" s="497"/>
      <c r="VVL71" s="497"/>
      <c r="VVM71" s="497"/>
      <c r="VVN71" s="497"/>
      <c r="VVO71" s="497"/>
      <c r="VVP71" s="497"/>
      <c r="VVQ71" s="497"/>
      <c r="VVR71" s="497"/>
      <c r="VVS71" s="497"/>
      <c r="VVT71" s="497"/>
      <c r="VVU71" s="497"/>
      <c r="VVV71" s="497"/>
      <c r="VVW71" s="497"/>
      <c r="VVX71" s="497"/>
      <c r="VVY71" s="497"/>
      <c r="VVZ71" s="497"/>
      <c r="VWA71" s="497"/>
      <c r="VWB71" s="497"/>
      <c r="VWC71" s="497"/>
      <c r="VWD71" s="497"/>
      <c r="VWE71" s="497"/>
      <c r="VWF71" s="497"/>
      <c r="VWG71" s="497"/>
      <c r="VWH71" s="497"/>
      <c r="VWI71" s="497"/>
      <c r="VWJ71" s="497"/>
      <c r="VWK71" s="497"/>
      <c r="VWL71" s="497"/>
      <c r="VWM71" s="497"/>
      <c r="VWN71" s="497"/>
      <c r="VWO71" s="497"/>
      <c r="VWP71" s="497"/>
      <c r="VWQ71" s="497"/>
      <c r="VWR71" s="497"/>
      <c r="VWS71" s="497"/>
      <c r="VWT71" s="497"/>
      <c r="VWU71" s="497"/>
      <c r="VWV71" s="497"/>
      <c r="VWW71" s="497"/>
      <c r="VWX71" s="497"/>
      <c r="VWY71" s="497"/>
      <c r="VWZ71" s="497"/>
      <c r="VXA71" s="497"/>
      <c r="VXB71" s="497"/>
      <c r="VXC71" s="497"/>
      <c r="VXD71" s="497"/>
      <c r="VXE71" s="497"/>
      <c r="VXF71" s="497"/>
      <c r="VXG71" s="497"/>
      <c r="VXH71" s="497"/>
      <c r="VXI71" s="497"/>
      <c r="VXJ71" s="497"/>
      <c r="VXK71" s="497"/>
      <c r="VXL71" s="497"/>
      <c r="VXM71" s="497"/>
      <c r="VXN71" s="497"/>
      <c r="VXO71" s="497"/>
      <c r="VXP71" s="497"/>
      <c r="VXQ71" s="497"/>
      <c r="VXR71" s="497"/>
      <c r="VXS71" s="497"/>
      <c r="VXT71" s="497"/>
      <c r="VXU71" s="497"/>
      <c r="VXV71" s="497"/>
      <c r="VXW71" s="497"/>
      <c r="VXX71" s="497"/>
      <c r="VXY71" s="497"/>
      <c r="VXZ71" s="497"/>
      <c r="VYA71" s="497"/>
      <c r="VYB71" s="497"/>
      <c r="VYC71" s="497"/>
      <c r="VYD71" s="497"/>
      <c r="VYE71" s="497"/>
      <c r="VYF71" s="497"/>
      <c r="VYG71" s="497"/>
      <c r="VYH71" s="497"/>
      <c r="VYI71" s="497"/>
      <c r="VYJ71" s="497"/>
      <c r="VYK71" s="497"/>
      <c r="VYL71" s="497"/>
      <c r="VYM71" s="497"/>
      <c r="VYN71" s="497"/>
      <c r="VYO71" s="497"/>
      <c r="VYP71" s="497"/>
      <c r="VYQ71" s="497"/>
      <c r="VYR71" s="497"/>
      <c r="VYS71" s="497"/>
      <c r="VYT71" s="497"/>
      <c r="VYU71" s="497"/>
      <c r="VYV71" s="497"/>
      <c r="VYW71" s="497"/>
      <c r="VYX71" s="497"/>
      <c r="VYY71" s="497"/>
      <c r="VYZ71" s="497"/>
      <c r="VZA71" s="497"/>
      <c r="VZB71" s="497"/>
      <c r="VZC71" s="497"/>
      <c r="VZD71" s="497"/>
      <c r="VZE71" s="497"/>
      <c r="VZF71" s="497"/>
      <c r="VZG71" s="497"/>
      <c r="VZH71" s="497"/>
      <c r="VZI71" s="497"/>
      <c r="VZJ71" s="497"/>
      <c r="VZK71" s="497"/>
      <c r="VZL71" s="497"/>
      <c r="VZM71" s="497"/>
      <c r="VZN71" s="497"/>
      <c r="VZO71" s="497"/>
      <c r="VZP71" s="497"/>
      <c r="VZQ71" s="497"/>
      <c r="VZR71" s="497"/>
      <c r="VZS71" s="497"/>
      <c r="VZT71" s="497"/>
      <c r="VZU71" s="497"/>
      <c r="VZV71" s="497"/>
      <c r="VZW71" s="497"/>
      <c r="VZX71" s="497"/>
      <c r="VZY71" s="497"/>
      <c r="VZZ71" s="497"/>
      <c r="WAA71" s="497"/>
      <c r="WAB71" s="497"/>
      <c r="WAC71" s="497"/>
      <c r="WAD71" s="497"/>
      <c r="WAE71" s="497"/>
      <c r="WAF71" s="497"/>
      <c r="WAG71" s="497"/>
      <c r="WAH71" s="497"/>
      <c r="WAI71" s="497"/>
      <c r="WAJ71" s="497"/>
      <c r="WAK71" s="497"/>
      <c r="WAL71" s="497"/>
      <c r="WAM71" s="497"/>
      <c r="WAN71" s="497"/>
      <c r="WAO71" s="497"/>
      <c r="WAP71" s="497"/>
      <c r="WAQ71" s="497"/>
      <c r="WAR71" s="497"/>
      <c r="WAS71" s="497"/>
      <c r="WAT71" s="497"/>
      <c r="WAU71" s="497"/>
      <c r="WAV71" s="497"/>
      <c r="WAW71" s="497"/>
      <c r="WAX71" s="497"/>
      <c r="WAY71" s="497"/>
      <c r="WAZ71" s="497"/>
      <c r="WBA71" s="497"/>
      <c r="WBB71" s="497"/>
      <c r="WBC71" s="497"/>
      <c r="WBD71" s="497"/>
      <c r="WBE71" s="497"/>
      <c r="WBF71" s="497"/>
      <c r="WBG71" s="497"/>
      <c r="WBH71" s="497"/>
      <c r="WBI71" s="497"/>
      <c r="WBJ71" s="497"/>
      <c r="WBK71" s="497"/>
      <c r="WBL71" s="497"/>
      <c r="WBM71" s="497"/>
      <c r="WBN71" s="497"/>
      <c r="WBO71" s="497"/>
      <c r="WBP71" s="497"/>
      <c r="WBQ71" s="497"/>
      <c r="WBR71" s="497"/>
      <c r="WBS71" s="497"/>
      <c r="WBT71" s="497"/>
      <c r="WBU71" s="497"/>
      <c r="WBV71" s="497"/>
      <c r="WBW71" s="497"/>
      <c r="WBX71" s="497"/>
      <c r="WBY71" s="497"/>
      <c r="WBZ71" s="497"/>
      <c r="WCA71" s="497"/>
      <c r="WCB71" s="497"/>
      <c r="WCC71" s="497"/>
      <c r="WCD71" s="497"/>
      <c r="WCE71" s="497"/>
      <c r="WCF71" s="497"/>
      <c r="WCG71" s="497"/>
      <c r="WCH71" s="497"/>
      <c r="WCI71" s="497"/>
      <c r="WCJ71" s="497"/>
      <c r="WCK71" s="497"/>
      <c r="WCL71" s="497"/>
      <c r="WCM71" s="497"/>
      <c r="WCN71" s="497"/>
      <c r="WCO71" s="497"/>
      <c r="WCP71" s="497"/>
      <c r="WCQ71" s="497"/>
      <c r="WCR71" s="497"/>
      <c r="WCS71" s="497"/>
      <c r="WCT71" s="497"/>
      <c r="WCU71" s="497"/>
      <c r="WCV71" s="497"/>
      <c r="WCW71" s="497"/>
      <c r="WCX71" s="497"/>
      <c r="WCY71" s="497"/>
      <c r="WCZ71" s="497"/>
      <c r="WDA71" s="497"/>
      <c r="WDB71" s="497"/>
      <c r="WDC71" s="497"/>
      <c r="WDD71" s="497"/>
      <c r="WDE71" s="497"/>
      <c r="WDF71" s="497"/>
      <c r="WDG71" s="497"/>
      <c r="WDH71" s="497"/>
      <c r="WDI71" s="497"/>
      <c r="WDJ71" s="497"/>
      <c r="WDK71" s="497"/>
      <c r="WDL71" s="497"/>
      <c r="WDM71" s="497"/>
      <c r="WDN71" s="497"/>
      <c r="WDO71" s="497"/>
      <c r="WDP71" s="497"/>
      <c r="WDQ71" s="497"/>
      <c r="WDR71" s="497"/>
      <c r="WDS71" s="497"/>
      <c r="WDT71" s="497"/>
      <c r="WDU71" s="497"/>
      <c r="WDV71" s="497"/>
      <c r="WDW71" s="497"/>
      <c r="WDX71" s="497"/>
      <c r="WDY71" s="497"/>
      <c r="WDZ71" s="497"/>
      <c r="WEA71" s="497"/>
      <c r="WEB71" s="497"/>
      <c r="WEC71" s="497"/>
      <c r="WED71" s="497"/>
      <c r="WEE71" s="497"/>
      <c r="WEF71" s="497"/>
      <c r="WEG71" s="497"/>
      <c r="WEH71" s="497"/>
      <c r="WEI71" s="497"/>
      <c r="WEJ71" s="497"/>
      <c r="WEK71" s="497"/>
      <c r="WEL71" s="497"/>
      <c r="WEM71" s="497"/>
      <c r="WEN71" s="497"/>
      <c r="WEO71" s="497"/>
      <c r="WEP71" s="497"/>
      <c r="WEQ71" s="497"/>
      <c r="WER71" s="497"/>
      <c r="WES71" s="497"/>
      <c r="WET71" s="497"/>
      <c r="WEU71" s="497"/>
      <c r="WEV71" s="497"/>
      <c r="WEW71" s="497"/>
      <c r="WEX71" s="497"/>
      <c r="WEY71" s="497"/>
      <c r="WEZ71" s="497"/>
      <c r="WFA71" s="497"/>
      <c r="WFB71" s="497"/>
      <c r="WFC71" s="497"/>
      <c r="WFD71" s="497"/>
      <c r="WFE71" s="497"/>
      <c r="WFF71" s="497"/>
      <c r="WFG71" s="497"/>
      <c r="WFH71" s="497"/>
      <c r="WFI71" s="497"/>
      <c r="WFJ71" s="497"/>
      <c r="WFK71" s="497"/>
      <c r="WFL71" s="497"/>
      <c r="WFM71" s="497"/>
      <c r="WFN71" s="497"/>
      <c r="WFO71" s="497"/>
      <c r="WFP71" s="497"/>
      <c r="WFQ71" s="497"/>
      <c r="WFR71" s="497"/>
      <c r="WFS71" s="497"/>
      <c r="WFT71" s="497"/>
      <c r="WFU71" s="497"/>
      <c r="WFV71" s="497"/>
      <c r="WFW71" s="497"/>
      <c r="WFX71" s="497"/>
      <c r="WFY71" s="497"/>
      <c r="WFZ71" s="497"/>
      <c r="WGA71" s="497"/>
      <c r="WGB71" s="497"/>
      <c r="WGC71" s="497"/>
      <c r="WGD71" s="497"/>
      <c r="WGE71" s="497"/>
      <c r="WGF71" s="497"/>
      <c r="WGG71" s="497"/>
      <c r="WGH71" s="497"/>
      <c r="WGI71" s="497"/>
      <c r="WGJ71" s="497"/>
      <c r="WGK71" s="497"/>
      <c r="WGL71" s="497"/>
      <c r="WGM71" s="497"/>
      <c r="WGN71" s="497"/>
      <c r="WGO71" s="497"/>
      <c r="WGP71" s="497"/>
      <c r="WGQ71" s="497"/>
      <c r="WGR71" s="497"/>
      <c r="WGS71" s="497"/>
      <c r="WGT71" s="497"/>
      <c r="WGU71" s="497"/>
      <c r="WGV71" s="497"/>
      <c r="WGW71" s="497"/>
      <c r="WGX71" s="497"/>
      <c r="WGY71" s="497"/>
      <c r="WGZ71" s="497"/>
      <c r="WHA71" s="497"/>
      <c r="WHB71" s="497"/>
      <c r="WHC71" s="497"/>
      <c r="WHD71" s="497"/>
      <c r="WHE71" s="497"/>
      <c r="WHF71" s="497"/>
      <c r="WHG71" s="497"/>
      <c r="WHH71" s="497"/>
      <c r="WHI71" s="497"/>
      <c r="WHJ71" s="497"/>
      <c r="WHK71" s="497"/>
      <c r="WHL71" s="497"/>
      <c r="WHM71" s="497"/>
      <c r="WHN71" s="497"/>
      <c r="WHO71" s="497"/>
      <c r="WHP71" s="497"/>
      <c r="WHQ71" s="497"/>
      <c r="WHR71" s="497"/>
      <c r="WHS71" s="497"/>
      <c r="WHT71" s="497"/>
      <c r="WHU71" s="497"/>
      <c r="WHV71" s="497"/>
      <c r="WHW71" s="497"/>
      <c r="WHX71" s="497"/>
      <c r="WHY71" s="497"/>
      <c r="WHZ71" s="497"/>
      <c r="WIA71" s="497"/>
      <c r="WIB71" s="497"/>
      <c r="WIC71" s="497"/>
      <c r="WID71" s="497"/>
      <c r="WIE71" s="497"/>
      <c r="WIF71" s="497"/>
      <c r="WIG71" s="497"/>
      <c r="WIH71" s="497"/>
      <c r="WII71" s="497"/>
      <c r="WIJ71" s="497"/>
      <c r="WIK71" s="497"/>
      <c r="WIL71" s="497"/>
      <c r="WIM71" s="497"/>
      <c r="WIN71" s="497"/>
      <c r="WIO71" s="497"/>
      <c r="WIP71" s="497"/>
      <c r="WIQ71" s="497"/>
      <c r="WIR71" s="497"/>
      <c r="WIS71" s="497"/>
      <c r="WIT71" s="497"/>
      <c r="WIU71" s="497"/>
      <c r="WIV71" s="497"/>
      <c r="WIW71" s="497"/>
      <c r="WIX71" s="497"/>
      <c r="WIY71" s="497"/>
      <c r="WIZ71" s="497"/>
      <c r="WJA71" s="497"/>
      <c r="WJB71" s="497"/>
      <c r="WJC71" s="497"/>
      <c r="WJD71" s="497"/>
      <c r="WJE71" s="497"/>
      <c r="WJF71" s="497"/>
      <c r="WJG71" s="497"/>
      <c r="WJH71" s="497"/>
      <c r="WJI71" s="497"/>
      <c r="WJJ71" s="497"/>
      <c r="WJK71" s="497"/>
      <c r="WJL71" s="497"/>
      <c r="WJM71" s="497"/>
      <c r="WJN71" s="497"/>
      <c r="WJO71" s="497"/>
      <c r="WJP71" s="497"/>
      <c r="WJQ71" s="497"/>
      <c r="WJR71" s="497"/>
      <c r="WJS71" s="497"/>
      <c r="WJT71" s="497"/>
      <c r="WJU71" s="497"/>
      <c r="WJV71" s="497"/>
      <c r="WJW71" s="497"/>
      <c r="WJX71" s="497"/>
      <c r="WJY71" s="497"/>
      <c r="WJZ71" s="497"/>
      <c r="WKA71" s="497"/>
      <c r="WKB71" s="497"/>
      <c r="WKC71" s="497"/>
      <c r="WKD71" s="497"/>
      <c r="WKE71" s="497"/>
      <c r="WKF71" s="497"/>
      <c r="WKG71" s="497"/>
      <c r="WKH71" s="497"/>
      <c r="WKI71" s="497"/>
      <c r="WKJ71" s="497"/>
      <c r="WKK71" s="497"/>
      <c r="WKL71" s="497"/>
      <c r="WKM71" s="497"/>
      <c r="WKN71" s="497"/>
      <c r="WKO71" s="497"/>
      <c r="WKP71" s="497"/>
      <c r="WKQ71" s="497"/>
      <c r="WKR71" s="497"/>
      <c r="WKS71" s="497"/>
      <c r="WKT71" s="497"/>
      <c r="WKU71" s="497"/>
      <c r="WKV71" s="497"/>
      <c r="WKW71" s="497"/>
      <c r="WKX71" s="497"/>
      <c r="WKY71" s="497"/>
      <c r="WKZ71" s="497"/>
      <c r="WLA71" s="497"/>
      <c r="WLB71" s="497"/>
      <c r="WLC71" s="497"/>
      <c r="WLD71" s="497"/>
      <c r="WLE71" s="497"/>
      <c r="WLF71" s="497"/>
      <c r="WLG71" s="497"/>
      <c r="WLH71" s="497"/>
      <c r="WLI71" s="497"/>
      <c r="WLJ71" s="497"/>
      <c r="WLK71" s="497"/>
      <c r="WLL71" s="497"/>
      <c r="WLM71" s="497"/>
      <c r="WLN71" s="497"/>
      <c r="WLO71" s="497"/>
      <c r="WLP71" s="497"/>
      <c r="WLQ71" s="497"/>
      <c r="WLR71" s="497"/>
      <c r="WLS71" s="497"/>
      <c r="WLT71" s="497"/>
      <c r="WLU71" s="497"/>
      <c r="WLV71" s="497"/>
      <c r="WLW71" s="497"/>
      <c r="WLX71" s="497"/>
      <c r="WLY71" s="497"/>
      <c r="WLZ71" s="497"/>
      <c r="WMA71" s="497"/>
      <c r="WMB71" s="497"/>
      <c r="WMC71" s="497"/>
      <c r="WMD71" s="497"/>
      <c r="WME71" s="497"/>
      <c r="WMF71" s="497"/>
      <c r="WMG71" s="497"/>
      <c r="WMH71" s="497"/>
      <c r="WMI71" s="497"/>
      <c r="WMJ71" s="497"/>
      <c r="WMK71" s="497"/>
      <c r="WML71" s="497"/>
      <c r="WMM71" s="497"/>
      <c r="WMN71" s="497"/>
      <c r="WMO71" s="497"/>
      <c r="WMP71" s="497"/>
      <c r="WMQ71" s="497"/>
      <c r="WMR71" s="497"/>
      <c r="WMS71" s="497"/>
      <c r="WMT71" s="497"/>
      <c r="WMU71" s="497"/>
      <c r="WMV71" s="497"/>
      <c r="WMW71" s="497"/>
      <c r="WMX71" s="497"/>
      <c r="WMY71" s="497"/>
      <c r="WMZ71" s="497"/>
      <c r="WNA71" s="497"/>
      <c r="WNB71" s="497"/>
      <c r="WNC71" s="497"/>
      <c r="WND71" s="497"/>
      <c r="WNE71" s="497"/>
      <c r="WNF71" s="497"/>
      <c r="WNG71" s="497"/>
      <c r="WNH71" s="497"/>
      <c r="WNI71" s="497"/>
      <c r="WNJ71" s="497"/>
      <c r="WNK71" s="497"/>
      <c r="WNL71" s="497"/>
      <c r="WNM71" s="497"/>
      <c r="WNN71" s="497"/>
      <c r="WNO71" s="497"/>
      <c r="WNP71" s="497"/>
      <c r="WNQ71" s="497"/>
      <c r="WNR71" s="497"/>
      <c r="WNS71" s="497"/>
      <c r="WNT71" s="497"/>
      <c r="WNU71" s="497"/>
      <c r="WNV71" s="497"/>
      <c r="WNW71" s="497"/>
      <c r="WNX71" s="497"/>
      <c r="WNY71" s="497"/>
      <c r="WNZ71" s="497"/>
      <c r="WOA71" s="497"/>
      <c r="WOB71" s="497"/>
      <c r="WOC71" s="497"/>
      <c r="WOD71" s="497"/>
      <c r="WOE71" s="497"/>
      <c r="WOF71" s="497"/>
      <c r="WOG71" s="497"/>
      <c r="WOH71" s="497"/>
      <c r="WOI71" s="497"/>
      <c r="WOJ71" s="497"/>
      <c r="WOK71" s="497"/>
      <c r="WOL71" s="497"/>
      <c r="WOM71" s="497"/>
      <c r="WON71" s="497"/>
      <c r="WOO71" s="497"/>
      <c r="WOP71" s="497"/>
      <c r="WOQ71" s="497"/>
      <c r="WOR71" s="497"/>
      <c r="WOS71" s="497"/>
      <c r="WOT71" s="497"/>
      <c r="WOU71" s="497"/>
      <c r="WOV71" s="497"/>
      <c r="WOW71" s="497"/>
      <c r="WOX71" s="497"/>
      <c r="WOY71" s="497"/>
      <c r="WOZ71" s="497"/>
      <c r="WPA71" s="497"/>
      <c r="WPB71" s="497"/>
      <c r="WPC71" s="497"/>
      <c r="WPD71" s="497"/>
      <c r="WPE71" s="497"/>
      <c r="WPF71" s="497"/>
      <c r="WPG71" s="497"/>
      <c r="WPH71" s="497"/>
      <c r="WPI71" s="497"/>
      <c r="WPJ71" s="497"/>
      <c r="WPK71" s="497"/>
      <c r="WPL71" s="497"/>
      <c r="WPM71" s="497"/>
      <c r="WPN71" s="497"/>
      <c r="WPO71" s="497"/>
      <c r="WPP71" s="497"/>
      <c r="WPQ71" s="497"/>
      <c r="WPR71" s="497"/>
      <c r="WPS71" s="497"/>
      <c r="WPT71" s="497"/>
      <c r="WPU71" s="497"/>
      <c r="WPV71" s="497"/>
      <c r="WPW71" s="497"/>
      <c r="WPX71" s="497"/>
      <c r="WPY71" s="497"/>
      <c r="WPZ71" s="497"/>
      <c r="WQA71" s="497"/>
      <c r="WQB71" s="497"/>
      <c r="WQC71" s="497"/>
      <c r="WQD71" s="497"/>
      <c r="WQE71" s="497"/>
      <c r="WQF71" s="497"/>
      <c r="WQG71" s="497"/>
      <c r="WQH71" s="497"/>
      <c r="WQI71" s="497"/>
      <c r="WQJ71" s="497"/>
      <c r="WQK71" s="497"/>
      <c r="WQL71" s="497"/>
      <c r="WQM71" s="497"/>
      <c r="WQN71" s="497"/>
      <c r="WQO71" s="497"/>
      <c r="WQP71" s="497"/>
      <c r="WQQ71" s="497"/>
      <c r="WQR71" s="497"/>
      <c r="WQS71" s="497"/>
      <c r="WQT71" s="497"/>
      <c r="WQU71" s="497"/>
      <c r="WQV71" s="497"/>
      <c r="WQW71" s="497"/>
      <c r="WQX71" s="497"/>
      <c r="WQY71" s="497"/>
      <c r="WQZ71" s="497"/>
      <c r="WRA71" s="497"/>
      <c r="WRB71" s="497"/>
      <c r="WRC71" s="497"/>
      <c r="WRD71" s="497"/>
      <c r="WRE71" s="497"/>
      <c r="WRF71" s="497"/>
      <c r="WRG71" s="497"/>
      <c r="WRH71" s="497"/>
      <c r="WRI71" s="497"/>
      <c r="WRJ71" s="497"/>
      <c r="WRK71" s="497"/>
      <c r="WRL71" s="497"/>
      <c r="WRM71" s="497"/>
      <c r="WRN71" s="497"/>
      <c r="WRO71" s="497"/>
      <c r="WRP71" s="497"/>
      <c r="WRQ71" s="497"/>
      <c r="WRR71" s="497"/>
      <c r="WRS71" s="497"/>
      <c r="WRT71" s="497"/>
      <c r="WRU71" s="497"/>
      <c r="WRV71" s="497"/>
      <c r="WRW71" s="497"/>
      <c r="WRX71" s="497"/>
      <c r="WRY71" s="497"/>
      <c r="WRZ71" s="497"/>
      <c r="WSA71" s="497"/>
      <c r="WSB71" s="497"/>
      <c r="WSC71" s="497"/>
      <c r="WSD71" s="497"/>
      <c r="WSE71" s="497"/>
      <c r="WSF71" s="497"/>
      <c r="WSG71" s="497"/>
      <c r="WSH71" s="497"/>
      <c r="WSI71" s="497"/>
      <c r="WSJ71" s="497"/>
      <c r="WSK71" s="497"/>
      <c r="WSL71" s="497"/>
      <c r="WSM71" s="497"/>
      <c r="WSN71" s="497"/>
      <c r="WSO71" s="497"/>
      <c r="WSP71" s="497"/>
      <c r="WSQ71" s="497"/>
      <c r="WSR71" s="497"/>
      <c r="WSS71" s="497"/>
      <c r="WST71" s="497"/>
      <c r="WSU71" s="497"/>
      <c r="WSV71" s="497"/>
      <c r="WSW71" s="497"/>
      <c r="WSX71" s="497"/>
      <c r="WSY71" s="497"/>
      <c r="WSZ71" s="497"/>
      <c r="WTA71" s="497"/>
      <c r="WTB71" s="497"/>
      <c r="WTC71" s="497"/>
      <c r="WTD71" s="497"/>
      <c r="WTE71" s="497"/>
      <c r="WTF71" s="497"/>
      <c r="WTG71" s="497"/>
      <c r="WTH71" s="497"/>
      <c r="WTI71" s="497"/>
      <c r="WTJ71" s="497"/>
      <c r="WTK71" s="497"/>
      <c r="WTL71" s="497"/>
      <c r="WTM71" s="497"/>
      <c r="WTN71" s="497"/>
      <c r="WTO71" s="497"/>
      <c r="WTP71" s="497"/>
      <c r="WTQ71" s="497"/>
      <c r="WTR71" s="497"/>
      <c r="WTS71" s="497"/>
      <c r="WTT71" s="497"/>
      <c r="WTU71" s="497"/>
      <c r="WTV71" s="497"/>
      <c r="WTW71" s="497"/>
      <c r="WTX71" s="497"/>
      <c r="WTY71" s="497"/>
      <c r="WTZ71" s="497"/>
      <c r="WUA71" s="497"/>
      <c r="WUB71" s="497"/>
      <c r="WUC71" s="497"/>
      <c r="WUD71" s="497"/>
      <c r="WUE71" s="497"/>
      <c r="WUF71" s="497"/>
      <c r="WUG71" s="497"/>
      <c r="WUH71" s="497"/>
      <c r="WUI71" s="497"/>
      <c r="WUJ71" s="497"/>
      <c r="WUK71" s="497"/>
      <c r="WUL71" s="497"/>
      <c r="WUM71" s="497"/>
      <c r="WUN71" s="497"/>
      <c r="WUO71" s="497"/>
      <c r="WUP71" s="497"/>
      <c r="WUQ71" s="497"/>
      <c r="WUR71" s="497"/>
      <c r="WUS71" s="497"/>
      <c r="WUT71" s="497"/>
      <c r="WUU71" s="497"/>
      <c r="WUV71" s="497"/>
      <c r="WUW71" s="497"/>
      <c r="WUX71" s="497"/>
      <c r="WUY71" s="497"/>
      <c r="WUZ71" s="497"/>
      <c r="WVA71" s="497"/>
      <c r="WVB71" s="497"/>
      <c r="WVC71" s="497"/>
      <c r="WVD71" s="497"/>
      <c r="WVE71" s="497"/>
      <c r="WVF71" s="497"/>
      <c r="WVG71" s="497"/>
      <c r="WVH71" s="497"/>
      <c r="WVI71" s="497"/>
      <c r="WVJ71" s="497"/>
      <c r="WVK71" s="497"/>
      <c r="WVL71" s="497"/>
      <c r="WVM71" s="497"/>
      <c r="WVN71" s="497"/>
      <c r="WVO71" s="497"/>
      <c r="WVP71" s="497"/>
      <c r="WVQ71" s="497"/>
      <c r="WVR71" s="497"/>
      <c r="WVS71" s="497"/>
      <c r="WVT71" s="497"/>
      <c r="WVU71" s="497"/>
      <c r="WVV71" s="497"/>
      <c r="WVW71" s="497"/>
      <c r="WVX71" s="497"/>
      <c r="WVY71" s="497"/>
      <c r="WVZ71" s="497"/>
      <c r="WWA71" s="497"/>
      <c r="WWB71" s="497"/>
      <c r="WWC71" s="497"/>
      <c r="WWD71" s="497"/>
      <c r="WWE71" s="497"/>
      <c r="WWF71" s="497"/>
      <c r="WWG71" s="497"/>
      <c r="WWH71" s="497"/>
      <c r="WWI71" s="497"/>
      <c r="WWJ71" s="497"/>
      <c r="WWK71" s="497"/>
      <c r="WWL71" s="497"/>
      <c r="WWM71" s="497"/>
      <c r="WWN71" s="497"/>
      <c r="WWO71" s="497"/>
      <c r="WWP71" s="497"/>
      <c r="WWQ71" s="497"/>
      <c r="WWR71" s="497"/>
      <c r="WWS71" s="497"/>
      <c r="WWT71" s="497"/>
      <c r="WWU71" s="497"/>
      <c r="WWV71" s="497"/>
      <c r="WWW71" s="497"/>
      <c r="WWX71" s="497"/>
      <c r="WWY71" s="497"/>
      <c r="WWZ71" s="497"/>
      <c r="WXA71" s="497"/>
      <c r="WXB71" s="497"/>
      <c r="WXC71" s="497"/>
      <c r="WXD71" s="497"/>
      <c r="WXE71" s="497"/>
      <c r="WXF71" s="497"/>
      <c r="WXG71" s="497"/>
      <c r="WXH71" s="497"/>
      <c r="WXI71" s="497"/>
      <c r="WXJ71" s="497"/>
      <c r="WXK71" s="497"/>
      <c r="WXL71" s="497"/>
      <c r="WXM71" s="497"/>
      <c r="WXN71" s="497"/>
      <c r="WXO71" s="497"/>
      <c r="WXP71" s="497"/>
      <c r="WXQ71" s="497"/>
      <c r="WXR71" s="497"/>
      <c r="WXS71" s="497"/>
      <c r="WXT71" s="497"/>
      <c r="WXU71" s="497"/>
      <c r="WXV71" s="497"/>
      <c r="WXW71" s="497"/>
      <c r="WXX71" s="497"/>
      <c r="WXY71" s="497"/>
      <c r="WXZ71" s="497"/>
      <c r="WYA71" s="497"/>
      <c r="WYB71" s="497"/>
      <c r="WYC71" s="497"/>
      <c r="WYD71" s="497"/>
      <c r="WYE71" s="497"/>
      <c r="WYF71" s="497"/>
      <c r="WYG71" s="497"/>
      <c r="WYH71" s="497"/>
      <c r="WYI71" s="497"/>
      <c r="WYJ71" s="497"/>
      <c r="WYK71" s="497"/>
      <c r="WYL71" s="497"/>
      <c r="WYM71" s="497"/>
      <c r="WYN71" s="497"/>
      <c r="WYO71" s="497"/>
      <c r="WYP71" s="497"/>
      <c r="WYQ71" s="497"/>
      <c r="WYR71" s="497"/>
      <c r="WYS71" s="497"/>
      <c r="WYT71" s="497"/>
      <c r="WYU71" s="497"/>
      <c r="WYV71" s="497"/>
      <c r="WYW71" s="497"/>
      <c r="WYX71" s="497"/>
      <c r="WYY71" s="497"/>
      <c r="WYZ71" s="497"/>
      <c r="WZA71" s="497"/>
      <c r="WZB71" s="497"/>
      <c r="WZC71" s="497"/>
      <c r="WZD71" s="497"/>
      <c r="WZE71" s="497"/>
      <c r="WZF71" s="497"/>
      <c r="WZG71" s="497"/>
      <c r="WZH71" s="497"/>
      <c r="WZI71" s="497"/>
      <c r="WZJ71" s="497"/>
      <c r="WZK71" s="497"/>
      <c r="WZL71" s="497"/>
      <c r="WZM71" s="497"/>
      <c r="WZN71" s="497"/>
      <c r="WZO71" s="497"/>
      <c r="WZP71" s="497"/>
      <c r="WZQ71" s="497"/>
      <c r="WZR71" s="497"/>
      <c r="WZS71" s="497"/>
      <c r="WZT71" s="497"/>
      <c r="WZU71" s="497"/>
      <c r="WZV71" s="497"/>
      <c r="WZW71" s="497"/>
      <c r="WZX71" s="497"/>
      <c r="WZY71" s="497"/>
      <c r="WZZ71" s="497"/>
      <c r="XAA71" s="497"/>
      <c r="XAB71" s="497"/>
      <c r="XAC71" s="497"/>
      <c r="XAD71" s="497"/>
      <c r="XAE71" s="497"/>
      <c r="XAF71" s="497"/>
      <c r="XAG71" s="497"/>
      <c r="XAH71" s="497"/>
      <c r="XAI71" s="497"/>
      <c r="XAJ71" s="497"/>
      <c r="XAK71" s="497"/>
      <c r="XAL71" s="497"/>
      <c r="XAM71" s="497"/>
      <c r="XAN71" s="497"/>
      <c r="XAO71" s="497"/>
      <c r="XAP71" s="497"/>
      <c r="XAQ71" s="497"/>
      <c r="XAR71" s="497"/>
      <c r="XAS71" s="497"/>
      <c r="XAT71" s="497"/>
      <c r="XAU71" s="497"/>
      <c r="XAV71" s="497"/>
      <c r="XAW71" s="497"/>
      <c r="XAX71" s="497"/>
      <c r="XAY71" s="497"/>
      <c r="XAZ71" s="497"/>
      <c r="XBA71" s="497"/>
      <c r="XBB71" s="497"/>
      <c r="XBC71" s="497"/>
      <c r="XBD71" s="497"/>
      <c r="XBE71" s="497"/>
      <c r="XBF71" s="497"/>
      <c r="XBG71" s="497"/>
      <c r="XBH71" s="497"/>
      <c r="XBI71" s="497"/>
      <c r="XBJ71" s="497"/>
      <c r="XBK71" s="497"/>
      <c r="XBL71" s="497"/>
      <c r="XBM71" s="497"/>
      <c r="XBN71" s="497"/>
      <c r="XBO71" s="497"/>
      <c r="XBP71" s="497"/>
      <c r="XBQ71" s="497"/>
      <c r="XBR71" s="497"/>
      <c r="XBS71" s="497"/>
      <c r="XBT71" s="497"/>
      <c r="XBU71" s="497"/>
      <c r="XBV71" s="497"/>
      <c r="XBW71" s="497"/>
      <c r="XBX71" s="497"/>
      <c r="XBY71" s="497"/>
      <c r="XBZ71" s="497"/>
      <c r="XCA71" s="497"/>
      <c r="XCB71" s="497"/>
      <c r="XCC71" s="497"/>
      <c r="XCD71" s="497"/>
      <c r="XCE71" s="497"/>
      <c r="XCF71" s="497"/>
      <c r="XCG71" s="497"/>
      <c r="XCH71" s="497"/>
      <c r="XCI71" s="497"/>
      <c r="XCJ71" s="497"/>
      <c r="XCK71" s="497"/>
      <c r="XCL71" s="497"/>
      <c r="XCM71" s="497"/>
      <c r="XCN71" s="497"/>
      <c r="XCO71" s="497"/>
      <c r="XCP71" s="497"/>
      <c r="XCQ71" s="497"/>
      <c r="XCR71" s="497"/>
      <c r="XCS71" s="497"/>
      <c r="XCT71" s="497"/>
      <c r="XCU71" s="497"/>
      <c r="XCV71" s="497"/>
      <c r="XCW71" s="497"/>
      <c r="XCX71" s="497"/>
      <c r="XCY71" s="497"/>
      <c r="XCZ71" s="497"/>
      <c r="XDA71" s="497"/>
      <c r="XDB71" s="497"/>
      <c r="XDC71" s="497"/>
      <c r="XDD71" s="497"/>
      <c r="XDE71" s="497"/>
      <c r="XDF71" s="497"/>
      <c r="XDG71" s="497"/>
      <c r="XDH71" s="497"/>
      <c r="XDI71" s="497"/>
      <c r="XDJ71" s="497"/>
      <c r="XDK71" s="497"/>
      <c r="XDL71" s="497"/>
      <c r="XDM71" s="497"/>
      <c r="XDN71" s="497"/>
      <c r="XDO71" s="497"/>
      <c r="XDP71" s="497"/>
      <c r="XDQ71" s="497"/>
      <c r="XDR71" s="497"/>
      <c r="XDS71" s="497"/>
      <c r="XDT71" s="497"/>
      <c r="XDU71" s="497"/>
      <c r="XDV71" s="497"/>
      <c r="XDW71" s="497"/>
      <c r="XDX71" s="497"/>
      <c r="XDY71" s="497"/>
      <c r="XDZ71" s="497"/>
      <c r="XEA71" s="497"/>
      <c r="XEB71" s="497"/>
      <c r="XEC71" s="497"/>
      <c r="XED71" s="497"/>
      <c r="XEE71" s="497"/>
      <c r="XEF71" s="497"/>
      <c r="XEG71" s="497"/>
      <c r="XEH71" s="497"/>
      <c r="XEI71" s="497"/>
      <c r="XEJ71" s="497"/>
      <c r="XEK71" s="497"/>
      <c r="XEL71" s="497"/>
      <c r="XEM71" s="497"/>
      <c r="XEN71" s="497"/>
      <c r="XEO71" s="497"/>
      <c r="XEP71" s="497"/>
      <c r="XEQ71" s="497"/>
      <c r="XER71" s="497"/>
      <c r="XES71" s="497"/>
      <c r="XET71" s="497"/>
      <c r="XEU71" s="497"/>
      <c r="XEV71" s="497"/>
      <c r="XEW71" s="497"/>
      <c r="XEX71" s="497"/>
      <c r="XEY71" s="497"/>
      <c r="XEZ71" s="497"/>
      <c r="XFA71" s="497"/>
      <c r="XFB71" s="497"/>
      <c r="XFC71" s="497"/>
      <c r="XFD71" s="497"/>
    </row>
    <row r="72" customHeight="1" spans="1:16384">
      <c r="A72" s="505">
        <f t="shared" si="30"/>
        <v>0</v>
      </c>
      <c r="B72" s="506">
        <f t="shared" si="6"/>
        <v>0</v>
      </c>
      <c r="C72" s="506">
        <f t="shared" si="7"/>
        <v>0</v>
      </c>
      <c r="D72" s="507">
        <f t="shared" si="8"/>
        <v>0</v>
      </c>
      <c r="E72" s="508">
        <f t="shared" si="9"/>
        <v>0</v>
      </c>
      <c r="F72" s="508">
        <f t="shared" si="10"/>
        <v>0</v>
      </c>
      <c r="G72" s="508">
        <f t="shared" si="11"/>
        <v>0</v>
      </c>
      <c r="H72" s="508">
        <f t="shared" si="12"/>
        <v>0</v>
      </c>
      <c r="I72" s="508">
        <f t="shared" si="13"/>
        <v>0</v>
      </c>
      <c r="J72" s="529">
        <f t="shared" si="14"/>
        <v>0</v>
      </c>
      <c r="K72" s="530">
        <f t="shared" si="15"/>
        <v>0.4</v>
      </c>
      <c r="L72" s="531">
        <f>LOOKUP(MAX(J72,I72),{0,3,4,5,6.5,7.5,9,10},{0.3,0.4,0.5,0.6,0.7,0.8,0.9})</f>
        <v>0.3</v>
      </c>
      <c r="M72" s="530">
        <f t="shared" si="16"/>
        <v>0.6</v>
      </c>
      <c r="N72" s="530">
        <f t="shared" si="17"/>
        <v>0.6</v>
      </c>
      <c r="O72" s="532">
        <f t="shared" si="18"/>
        <v>0.2</v>
      </c>
      <c r="P72" s="533">
        <f t="shared" si="19"/>
        <v>0.2</v>
      </c>
      <c r="Q72" s="533">
        <f t="shared" si="20"/>
        <v>0</v>
      </c>
      <c r="R72" s="535">
        <f t="shared" si="21"/>
        <v>0</v>
      </c>
      <c r="S72" s="536">
        <f t="shared" si="22"/>
        <v>0</v>
      </c>
      <c r="T72" s="537">
        <f t="shared" si="23"/>
        <v>1</v>
      </c>
      <c r="U72" s="532">
        <f t="shared" si="24"/>
        <v>0</v>
      </c>
      <c r="V72" s="532">
        <f t="shared" si="25"/>
        <v>0</v>
      </c>
      <c r="W72" s="537">
        <f t="shared" si="26"/>
        <v>0</v>
      </c>
      <c r="X72" s="538">
        <f t="shared" si="31"/>
        <v>0</v>
      </c>
      <c r="Y72" s="477"/>
      <c r="Z72" s="389"/>
      <c r="AB72" s="389"/>
      <c r="AC72" s="389"/>
      <c r="XFC72" s="384"/>
      <c r="XFD72" s="384"/>
    </row>
    <row r="73" customHeight="1" spans="2:26">
      <c r="B73" s="461"/>
      <c r="C73" s="509"/>
      <c r="K73" s="534"/>
      <c r="S73" s="386"/>
      <c r="X73" s="389"/>
      <c r="Y73" s="384">
        <f>SUM(Y41:Y72)</f>
        <v>12.33250375</v>
      </c>
      <c r="Z73" s="493"/>
    </row>
    <row r="74" ht="24.95" customHeight="1" spans="2:5">
      <c r="B74" s="396" t="s">
        <v>56</v>
      </c>
      <c r="C74" s="396"/>
      <c r="D74" s="396"/>
      <c r="E74" s="396"/>
    </row>
    <row r="75" customHeight="1" spans="2:19">
      <c r="B75" s="397" t="s">
        <v>57</v>
      </c>
      <c r="C75" s="419" t="s">
        <v>58</v>
      </c>
      <c r="D75" s="399" t="s">
        <v>59</v>
      </c>
      <c r="E75" s="510" t="s">
        <v>60</v>
      </c>
      <c r="G75" s="511" t="s">
        <v>61</v>
      </c>
      <c r="H75" s="511"/>
      <c r="S75" s="386"/>
    </row>
    <row r="76" customHeight="1" spans="2:19">
      <c r="B76" s="425" t="s">
        <v>62</v>
      </c>
      <c r="C76" s="512" t="s">
        <v>63</v>
      </c>
      <c r="D76" s="428">
        <v>0.3</v>
      </c>
      <c r="E76" s="513">
        <v>0.3</v>
      </c>
      <c r="F76" s="514"/>
      <c r="S76" s="386"/>
    </row>
    <row r="77" customHeight="1" spans="2:19">
      <c r="B77" s="421" t="s">
        <v>64</v>
      </c>
      <c r="C77" s="515" t="s">
        <v>65</v>
      </c>
      <c r="D77" s="424">
        <v>0.3</v>
      </c>
      <c r="E77" s="516">
        <v>0.3</v>
      </c>
      <c r="F77" s="514"/>
      <c r="S77" s="386"/>
    </row>
    <row r="78" s="386" customFormat="1" customHeight="1" spans="2:23">
      <c r="B78" s="421" t="s">
        <v>66</v>
      </c>
      <c r="C78" s="515" t="s">
        <v>67</v>
      </c>
      <c r="D78" s="424">
        <v>0.4</v>
      </c>
      <c r="E78" s="516">
        <v>0.4</v>
      </c>
      <c r="F78" s="517"/>
      <c r="G78" s="518"/>
      <c r="H78" s="519"/>
      <c r="I78" s="519"/>
      <c r="J78" s="519"/>
      <c r="K78" s="519"/>
      <c r="L78" s="384"/>
      <c r="M78" s="519"/>
      <c r="N78" s="519"/>
      <c r="S78" s="384"/>
      <c r="T78" s="389"/>
      <c r="U78" s="389"/>
      <c r="W78" s="384"/>
    </row>
    <row r="79" customHeight="1" spans="2:6">
      <c r="B79" s="421" t="s">
        <v>68</v>
      </c>
      <c r="C79" s="515" t="s">
        <v>69</v>
      </c>
      <c r="D79" s="424">
        <v>0.4</v>
      </c>
      <c r="E79" s="516">
        <v>0.4</v>
      </c>
      <c r="F79" s="517"/>
    </row>
    <row r="80" s="386" customFormat="1" customHeight="1" spans="2:23">
      <c r="B80" s="421" t="s">
        <v>70</v>
      </c>
      <c r="C80" s="515" t="s">
        <v>71</v>
      </c>
      <c r="D80" s="424">
        <v>0.5</v>
      </c>
      <c r="E80" s="516">
        <v>0.5</v>
      </c>
      <c r="F80" s="514"/>
      <c r="L80" s="384"/>
      <c r="S80" s="384"/>
      <c r="T80" s="389"/>
      <c r="U80" s="389"/>
      <c r="W80" s="384"/>
    </row>
    <row r="81" s="386" customFormat="1" customHeight="1" spans="2:23">
      <c r="B81" s="421" t="s">
        <v>72</v>
      </c>
      <c r="C81" s="515" t="s">
        <v>73</v>
      </c>
      <c r="D81" s="424">
        <v>0.5</v>
      </c>
      <c r="E81" s="516">
        <v>0.5</v>
      </c>
      <c r="F81" s="514"/>
      <c r="L81" s="384"/>
      <c r="S81" s="384"/>
      <c r="T81" s="389"/>
      <c r="U81" s="389"/>
      <c r="W81" s="384"/>
    </row>
    <row r="82" s="386" customFormat="1" customHeight="1" spans="2:23">
      <c r="B82" s="421" t="s">
        <v>74</v>
      </c>
      <c r="C82" s="515" t="s">
        <v>75</v>
      </c>
      <c r="D82" s="424">
        <v>0.6</v>
      </c>
      <c r="E82" s="516">
        <v>0.6</v>
      </c>
      <c r="F82" s="514"/>
      <c r="L82" s="384"/>
      <c r="S82" s="384"/>
      <c r="T82" s="389"/>
      <c r="U82" s="389"/>
      <c r="W82" s="384"/>
    </row>
    <row r="83" customHeight="1" spans="2:10">
      <c r="B83" s="425" t="s">
        <v>76</v>
      </c>
      <c r="C83" s="512" t="s">
        <v>77</v>
      </c>
      <c r="D83" s="428">
        <v>0.6</v>
      </c>
      <c r="E83" s="513">
        <v>0.6</v>
      </c>
      <c r="F83" s="514"/>
      <c r="G83" s="520"/>
      <c r="H83" s="520"/>
      <c r="I83" s="520"/>
      <c r="J83" s="520"/>
    </row>
    <row r="84" customHeight="1" spans="2:10">
      <c r="B84" s="421" t="s">
        <v>78</v>
      </c>
      <c r="C84" s="521" t="s">
        <v>79</v>
      </c>
      <c r="D84" s="448">
        <v>0.6</v>
      </c>
      <c r="E84" s="522">
        <v>0.6</v>
      </c>
      <c r="F84" s="514"/>
      <c r="I84" s="386"/>
      <c r="J84" s="386"/>
    </row>
    <row r="85" customHeight="1" spans="2:10">
      <c r="B85" s="421" t="s">
        <v>80</v>
      </c>
      <c r="C85" s="521" t="s">
        <v>81</v>
      </c>
      <c r="D85" s="523">
        <v>0.7</v>
      </c>
      <c r="E85" s="524">
        <v>0.6</v>
      </c>
      <c r="F85" s="514"/>
      <c r="I85" s="386"/>
      <c r="J85" s="386"/>
    </row>
    <row r="86" customHeight="1" spans="2:10">
      <c r="B86" s="421" t="s">
        <v>82</v>
      </c>
      <c r="C86" s="521" t="s">
        <v>81</v>
      </c>
      <c r="D86" s="448">
        <v>0.7</v>
      </c>
      <c r="E86" s="522">
        <v>0.7</v>
      </c>
      <c r="I86" s="386"/>
      <c r="J86" s="386"/>
    </row>
    <row r="87" customHeight="1" spans="2:10">
      <c r="B87" s="421" t="s">
        <v>83</v>
      </c>
      <c r="C87" s="521" t="s">
        <v>84</v>
      </c>
      <c r="D87" s="448">
        <v>0.8</v>
      </c>
      <c r="E87" s="522">
        <v>0.8</v>
      </c>
      <c r="F87" s="514"/>
      <c r="I87" s="386"/>
      <c r="J87" s="386"/>
    </row>
    <row r="88" customHeight="1" spans="2:10">
      <c r="B88" s="421" t="s">
        <v>85</v>
      </c>
      <c r="C88" s="521" t="s">
        <v>84</v>
      </c>
      <c r="D88" s="448">
        <v>0.8</v>
      </c>
      <c r="E88" s="522">
        <v>0.8</v>
      </c>
      <c r="F88" s="514"/>
      <c r="I88" s="386"/>
      <c r="J88" s="386"/>
    </row>
    <row r="89" customHeight="1" spans="2:10">
      <c r="B89" s="525" t="s">
        <v>86</v>
      </c>
      <c r="C89" s="526"/>
      <c r="D89" s="527">
        <v>0.9</v>
      </c>
      <c r="E89" s="528">
        <v>0.9</v>
      </c>
      <c r="F89" s="514"/>
      <c r="G89" s="520"/>
      <c r="H89" s="520"/>
      <c r="I89" s="386"/>
      <c r="J89" s="386"/>
    </row>
    <row r="90" customHeight="1" spans="5:15">
      <c r="E90" s="519"/>
      <c r="N90" s="386"/>
      <c r="O90" s="386"/>
    </row>
    <row r="91" customHeight="1" spans="5:15">
      <c r="E91" s="519"/>
      <c r="N91" s="386"/>
      <c r="O91" s="386"/>
    </row>
    <row r="92" customHeight="1" spans="5:15">
      <c r="E92" s="519"/>
      <c r="N92" s="386"/>
      <c r="O92" s="386"/>
    </row>
    <row r="93" customHeight="1" spans="5:15">
      <c r="E93" s="519"/>
      <c r="N93" s="386"/>
      <c r="O93" s="386"/>
    </row>
    <row r="94" customHeight="1" spans="5:15">
      <c r="E94" s="519"/>
      <c r="N94" s="386"/>
      <c r="O94" s="386"/>
    </row>
    <row r="95" customHeight="1" spans="5:15">
      <c r="E95" s="519"/>
      <c r="N95" s="386"/>
      <c r="O95" s="386"/>
    </row>
  </sheetData>
  <autoFilter ref="B2:Q89">
    <extLst/>
  </autoFilter>
  <mergeCells count="36">
    <mergeCell ref="K3:O3"/>
    <mergeCell ref="P3:S3"/>
    <mergeCell ref="K4:L4"/>
    <mergeCell ref="M4:N4"/>
    <mergeCell ref="P4:Q4"/>
    <mergeCell ref="R4:S4"/>
    <mergeCell ref="O39:S39"/>
    <mergeCell ref="T39:X39"/>
    <mergeCell ref="O40:P40"/>
    <mergeCell ref="Q40:R40"/>
    <mergeCell ref="T40:U40"/>
    <mergeCell ref="V40:W40"/>
    <mergeCell ref="G75:H75"/>
    <mergeCell ref="A3:A4"/>
    <mergeCell ref="A39:A40"/>
    <mergeCell ref="B3:B4"/>
    <mergeCell ref="D39:D40"/>
    <mergeCell ref="F76:F77"/>
    <mergeCell ref="F78:F79"/>
    <mergeCell ref="F80:F81"/>
    <mergeCell ref="F82:F85"/>
    <mergeCell ref="F87:F89"/>
    <mergeCell ref="K39:K40"/>
    <mergeCell ref="L39:L40"/>
    <mergeCell ref="U3:U4"/>
    <mergeCell ref="Z27:Z28"/>
    <mergeCell ref="C3:D4"/>
    <mergeCell ref="E3:F4"/>
    <mergeCell ref="G3:H4"/>
    <mergeCell ref="I3:J4"/>
    <mergeCell ref="V3:W4"/>
    <mergeCell ref="B39:C40"/>
    <mergeCell ref="E39:F40"/>
    <mergeCell ref="G39:H40"/>
    <mergeCell ref="I39:J40"/>
    <mergeCell ref="M39:N40"/>
  </mergeCells>
  <pageMargins left="0.7" right="0.7" top="0.75" bottom="0.75" header="0.3" footer="0.3"/>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8"/>
  <dimension ref="B1:AC140"/>
  <sheetViews>
    <sheetView topLeftCell="A7" workbookViewId="0">
      <selection activeCell="H94" sqref="H94"/>
    </sheetView>
  </sheetViews>
  <sheetFormatPr defaultColWidth="9" defaultRowHeight="13.5"/>
  <cols>
    <col min="1" max="2" width="9" style="273"/>
    <col min="3" max="3" width="20" style="273" customWidth="1"/>
    <col min="4" max="4" width="9" style="273"/>
    <col min="5" max="5" width="10.25" style="273" customWidth="1"/>
    <col min="6" max="7" width="18.75" style="273" customWidth="1"/>
    <col min="8" max="8" width="9" style="273"/>
    <col min="9" max="9" width="10.25" style="273" customWidth="1"/>
    <col min="10" max="10" width="10.5" style="273" customWidth="1"/>
    <col min="11" max="11" width="9.625" style="273" customWidth="1"/>
    <col min="12" max="12" width="9" style="273" customWidth="1"/>
    <col min="13" max="259" width="9" style="273"/>
    <col min="260" max="260" width="20" style="273" customWidth="1"/>
    <col min="261" max="261" width="9" style="273"/>
    <col min="262" max="262" width="10.25" style="273" customWidth="1"/>
    <col min="263" max="263" width="18.75" style="273" customWidth="1"/>
    <col min="264" max="264" width="9" style="273"/>
    <col min="265" max="265" width="10.25" style="273" customWidth="1"/>
    <col min="266" max="266" width="10.5" style="273" customWidth="1"/>
    <col min="267" max="515" width="9" style="273"/>
    <col min="516" max="516" width="20" style="273" customWidth="1"/>
    <col min="517" max="517" width="9" style="273"/>
    <col min="518" max="518" width="10.25" style="273" customWidth="1"/>
    <col min="519" max="519" width="18.75" style="273" customWidth="1"/>
    <col min="520" max="520" width="9" style="273"/>
    <col min="521" max="521" width="10.25" style="273" customWidth="1"/>
    <col min="522" max="522" width="10.5" style="273" customWidth="1"/>
    <col min="523" max="771" width="9" style="273"/>
    <col min="772" max="772" width="20" style="273" customWidth="1"/>
    <col min="773" max="773" width="9" style="273"/>
    <col min="774" max="774" width="10.25" style="273" customWidth="1"/>
    <col min="775" max="775" width="18.75" style="273" customWidth="1"/>
    <col min="776" max="776" width="9" style="273"/>
    <col min="777" max="777" width="10.25" style="273" customWidth="1"/>
    <col min="778" max="778" width="10.5" style="273" customWidth="1"/>
    <col min="779" max="1027" width="9" style="273"/>
    <col min="1028" max="1028" width="20" style="273" customWidth="1"/>
    <col min="1029" max="1029" width="9" style="273"/>
    <col min="1030" max="1030" width="10.25" style="273" customWidth="1"/>
    <col min="1031" max="1031" width="18.75" style="273" customWidth="1"/>
    <col min="1032" max="1032" width="9" style="273"/>
    <col min="1033" max="1033" width="10.25" style="273" customWidth="1"/>
    <col min="1034" max="1034" width="10.5" style="273" customWidth="1"/>
    <col min="1035" max="1283" width="9" style="273"/>
    <col min="1284" max="1284" width="20" style="273" customWidth="1"/>
    <col min="1285" max="1285" width="9" style="273"/>
    <col min="1286" max="1286" width="10.25" style="273" customWidth="1"/>
    <col min="1287" max="1287" width="18.75" style="273" customWidth="1"/>
    <col min="1288" max="1288" width="9" style="273"/>
    <col min="1289" max="1289" width="10.25" style="273" customWidth="1"/>
    <col min="1290" max="1290" width="10.5" style="273" customWidth="1"/>
    <col min="1291" max="1539" width="9" style="273"/>
    <col min="1540" max="1540" width="20" style="273" customWidth="1"/>
    <col min="1541" max="1541" width="9" style="273"/>
    <col min="1542" max="1542" width="10.25" style="273" customWidth="1"/>
    <col min="1543" max="1543" width="18.75" style="273" customWidth="1"/>
    <col min="1544" max="1544" width="9" style="273"/>
    <col min="1545" max="1545" width="10.25" style="273" customWidth="1"/>
    <col min="1546" max="1546" width="10.5" style="273" customWidth="1"/>
    <col min="1547" max="1795" width="9" style="273"/>
    <col min="1796" max="1796" width="20" style="273" customWidth="1"/>
    <col min="1797" max="1797" width="9" style="273"/>
    <col min="1798" max="1798" width="10.25" style="273" customWidth="1"/>
    <col min="1799" max="1799" width="18.75" style="273" customWidth="1"/>
    <col min="1800" max="1800" width="9" style="273"/>
    <col min="1801" max="1801" width="10.25" style="273" customWidth="1"/>
    <col min="1802" max="1802" width="10.5" style="273" customWidth="1"/>
    <col min="1803" max="2051" width="9" style="273"/>
    <col min="2052" max="2052" width="20" style="273" customWidth="1"/>
    <col min="2053" max="2053" width="9" style="273"/>
    <col min="2054" max="2054" width="10.25" style="273" customWidth="1"/>
    <col min="2055" max="2055" width="18.75" style="273" customWidth="1"/>
    <col min="2056" max="2056" width="9" style="273"/>
    <col min="2057" max="2057" width="10.25" style="273" customWidth="1"/>
    <col min="2058" max="2058" width="10.5" style="273" customWidth="1"/>
    <col min="2059" max="2307" width="9" style="273"/>
    <col min="2308" max="2308" width="20" style="273" customWidth="1"/>
    <col min="2309" max="2309" width="9" style="273"/>
    <col min="2310" max="2310" width="10.25" style="273" customWidth="1"/>
    <col min="2311" max="2311" width="18.75" style="273" customWidth="1"/>
    <col min="2312" max="2312" width="9" style="273"/>
    <col min="2313" max="2313" width="10.25" style="273" customWidth="1"/>
    <col min="2314" max="2314" width="10.5" style="273" customWidth="1"/>
    <col min="2315" max="2563" width="9" style="273"/>
    <col min="2564" max="2564" width="20" style="273" customWidth="1"/>
    <col min="2565" max="2565" width="9" style="273"/>
    <col min="2566" max="2566" width="10.25" style="273" customWidth="1"/>
    <col min="2567" max="2567" width="18.75" style="273" customWidth="1"/>
    <col min="2568" max="2568" width="9" style="273"/>
    <col min="2569" max="2569" width="10.25" style="273" customWidth="1"/>
    <col min="2570" max="2570" width="10.5" style="273" customWidth="1"/>
    <col min="2571" max="2819" width="9" style="273"/>
    <col min="2820" max="2820" width="20" style="273" customWidth="1"/>
    <col min="2821" max="2821" width="9" style="273"/>
    <col min="2822" max="2822" width="10.25" style="273" customWidth="1"/>
    <col min="2823" max="2823" width="18.75" style="273" customWidth="1"/>
    <col min="2824" max="2824" width="9" style="273"/>
    <col min="2825" max="2825" width="10.25" style="273" customWidth="1"/>
    <col min="2826" max="2826" width="10.5" style="273" customWidth="1"/>
    <col min="2827" max="3075" width="9" style="273"/>
    <col min="3076" max="3076" width="20" style="273" customWidth="1"/>
    <col min="3077" max="3077" width="9" style="273"/>
    <col min="3078" max="3078" width="10.25" style="273" customWidth="1"/>
    <col min="3079" max="3079" width="18.75" style="273" customWidth="1"/>
    <col min="3080" max="3080" width="9" style="273"/>
    <col min="3081" max="3081" width="10.25" style="273" customWidth="1"/>
    <col min="3082" max="3082" width="10.5" style="273" customWidth="1"/>
    <col min="3083" max="3331" width="9" style="273"/>
    <col min="3332" max="3332" width="20" style="273" customWidth="1"/>
    <col min="3333" max="3333" width="9" style="273"/>
    <col min="3334" max="3334" width="10.25" style="273" customWidth="1"/>
    <col min="3335" max="3335" width="18.75" style="273" customWidth="1"/>
    <col min="3336" max="3336" width="9" style="273"/>
    <col min="3337" max="3337" width="10.25" style="273" customWidth="1"/>
    <col min="3338" max="3338" width="10.5" style="273" customWidth="1"/>
    <col min="3339" max="3587" width="9" style="273"/>
    <col min="3588" max="3588" width="20" style="273" customWidth="1"/>
    <col min="3589" max="3589" width="9" style="273"/>
    <col min="3590" max="3590" width="10.25" style="273" customWidth="1"/>
    <col min="3591" max="3591" width="18.75" style="273" customWidth="1"/>
    <col min="3592" max="3592" width="9" style="273"/>
    <col min="3593" max="3593" width="10.25" style="273" customWidth="1"/>
    <col min="3594" max="3594" width="10.5" style="273" customWidth="1"/>
    <col min="3595" max="3843" width="9" style="273"/>
    <col min="3844" max="3844" width="20" style="273" customWidth="1"/>
    <col min="3845" max="3845" width="9" style="273"/>
    <col min="3846" max="3846" width="10.25" style="273" customWidth="1"/>
    <col min="3847" max="3847" width="18.75" style="273" customWidth="1"/>
    <col min="3848" max="3848" width="9" style="273"/>
    <col min="3849" max="3849" width="10.25" style="273" customWidth="1"/>
    <col min="3850" max="3850" width="10.5" style="273" customWidth="1"/>
    <col min="3851" max="4099" width="9" style="273"/>
    <col min="4100" max="4100" width="20" style="273" customWidth="1"/>
    <col min="4101" max="4101" width="9" style="273"/>
    <col min="4102" max="4102" width="10.25" style="273" customWidth="1"/>
    <col min="4103" max="4103" width="18.75" style="273" customWidth="1"/>
    <col min="4104" max="4104" width="9" style="273"/>
    <col min="4105" max="4105" width="10.25" style="273" customWidth="1"/>
    <col min="4106" max="4106" width="10.5" style="273" customWidth="1"/>
    <col min="4107" max="4355" width="9" style="273"/>
    <col min="4356" max="4356" width="20" style="273" customWidth="1"/>
    <col min="4357" max="4357" width="9" style="273"/>
    <col min="4358" max="4358" width="10.25" style="273" customWidth="1"/>
    <col min="4359" max="4359" width="18.75" style="273" customWidth="1"/>
    <col min="4360" max="4360" width="9" style="273"/>
    <col min="4361" max="4361" width="10.25" style="273" customWidth="1"/>
    <col min="4362" max="4362" width="10.5" style="273" customWidth="1"/>
    <col min="4363" max="4611" width="9" style="273"/>
    <col min="4612" max="4612" width="20" style="273" customWidth="1"/>
    <col min="4613" max="4613" width="9" style="273"/>
    <col min="4614" max="4614" width="10.25" style="273" customWidth="1"/>
    <col min="4615" max="4615" width="18.75" style="273" customWidth="1"/>
    <col min="4616" max="4616" width="9" style="273"/>
    <col min="4617" max="4617" width="10.25" style="273" customWidth="1"/>
    <col min="4618" max="4618" width="10.5" style="273" customWidth="1"/>
    <col min="4619" max="4867" width="9" style="273"/>
    <col min="4868" max="4868" width="20" style="273" customWidth="1"/>
    <col min="4869" max="4869" width="9" style="273"/>
    <col min="4870" max="4870" width="10.25" style="273" customWidth="1"/>
    <col min="4871" max="4871" width="18.75" style="273" customWidth="1"/>
    <col min="4872" max="4872" width="9" style="273"/>
    <col min="4873" max="4873" width="10.25" style="273" customWidth="1"/>
    <col min="4874" max="4874" width="10.5" style="273" customWidth="1"/>
    <col min="4875" max="5123" width="9" style="273"/>
    <col min="5124" max="5124" width="20" style="273" customWidth="1"/>
    <col min="5125" max="5125" width="9" style="273"/>
    <col min="5126" max="5126" width="10.25" style="273" customWidth="1"/>
    <col min="5127" max="5127" width="18.75" style="273" customWidth="1"/>
    <col min="5128" max="5128" width="9" style="273"/>
    <col min="5129" max="5129" width="10.25" style="273" customWidth="1"/>
    <col min="5130" max="5130" width="10.5" style="273" customWidth="1"/>
    <col min="5131" max="5379" width="9" style="273"/>
    <col min="5380" max="5380" width="20" style="273" customWidth="1"/>
    <col min="5381" max="5381" width="9" style="273"/>
    <col min="5382" max="5382" width="10.25" style="273" customWidth="1"/>
    <col min="5383" max="5383" width="18.75" style="273" customWidth="1"/>
    <col min="5384" max="5384" width="9" style="273"/>
    <col min="5385" max="5385" width="10.25" style="273" customWidth="1"/>
    <col min="5386" max="5386" width="10.5" style="273" customWidth="1"/>
    <col min="5387" max="5635" width="9" style="273"/>
    <col min="5636" max="5636" width="20" style="273" customWidth="1"/>
    <col min="5637" max="5637" width="9" style="273"/>
    <col min="5638" max="5638" width="10.25" style="273" customWidth="1"/>
    <col min="5639" max="5639" width="18.75" style="273" customWidth="1"/>
    <col min="5640" max="5640" width="9" style="273"/>
    <col min="5641" max="5641" width="10.25" style="273" customWidth="1"/>
    <col min="5642" max="5642" width="10.5" style="273" customWidth="1"/>
    <col min="5643" max="5891" width="9" style="273"/>
    <col min="5892" max="5892" width="20" style="273" customWidth="1"/>
    <col min="5893" max="5893" width="9" style="273"/>
    <col min="5894" max="5894" width="10.25" style="273" customWidth="1"/>
    <col min="5895" max="5895" width="18.75" style="273" customWidth="1"/>
    <col min="5896" max="5896" width="9" style="273"/>
    <col min="5897" max="5897" width="10.25" style="273" customWidth="1"/>
    <col min="5898" max="5898" width="10.5" style="273" customWidth="1"/>
    <col min="5899" max="6147" width="9" style="273"/>
    <col min="6148" max="6148" width="20" style="273" customWidth="1"/>
    <col min="6149" max="6149" width="9" style="273"/>
    <col min="6150" max="6150" width="10.25" style="273" customWidth="1"/>
    <col min="6151" max="6151" width="18.75" style="273" customWidth="1"/>
    <col min="6152" max="6152" width="9" style="273"/>
    <col min="6153" max="6153" width="10.25" style="273" customWidth="1"/>
    <col min="6154" max="6154" width="10.5" style="273" customWidth="1"/>
    <col min="6155" max="6403" width="9" style="273"/>
    <col min="6404" max="6404" width="20" style="273" customWidth="1"/>
    <col min="6405" max="6405" width="9" style="273"/>
    <col min="6406" max="6406" width="10.25" style="273" customWidth="1"/>
    <col min="6407" max="6407" width="18.75" style="273" customWidth="1"/>
    <col min="6408" max="6408" width="9" style="273"/>
    <col min="6409" max="6409" width="10.25" style="273" customWidth="1"/>
    <col min="6410" max="6410" width="10.5" style="273" customWidth="1"/>
    <col min="6411" max="6659" width="9" style="273"/>
    <col min="6660" max="6660" width="20" style="273" customWidth="1"/>
    <col min="6661" max="6661" width="9" style="273"/>
    <col min="6662" max="6662" width="10.25" style="273" customWidth="1"/>
    <col min="6663" max="6663" width="18.75" style="273" customWidth="1"/>
    <col min="6664" max="6664" width="9" style="273"/>
    <col min="6665" max="6665" width="10.25" style="273" customWidth="1"/>
    <col min="6666" max="6666" width="10.5" style="273" customWidth="1"/>
    <col min="6667" max="6915" width="9" style="273"/>
    <col min="6916" max="6916" width="20" style="273" customWidth="1"/>
    <col min="6917" max="6917" width="9" style="273"/>
    <col min="6918" max="6918" width="10.25" style="273" customWidth="1"/>
    <col min="6919" max="6919" width="18.75" style="273" customWidth="1"/>
    <col min="6920" max="6920" width="9" style="273"/>
    <col min="6921" max="6921" width="10.25" style="273" customWidth="1"/>
    <col min="6922" max="6922" width="10.5" style="273" customWidth="1"/>
    <col min="6923" max="7171" width="9" style="273"/>
    <col min="7172" max="7172" width="20" style="273" customWidth="1"/>
    <col min="7173" max="7173" width="9" style="273"/>
    <col min="7174" max="7174" width="10.25" style="273" customWidth="1"/>
    <col min="7175" max="7175" width="18.75" style="273" customWidth="1"/>
    <col min="7176" max="7176" width="9" style="273"/>
    <col min="7177" max="7177" width="10.25" style="273" customWidth="1"/>
    <col min="7178" max="7178" width="10.5" style="273" customWidth="1"/>
    <col min="7179" max="7427" width="9" style="273"/>
    <col min="7428" max="7428" width="20" style="273" customWidth="1"/>
    <col min="7429" max="7429" width="9" style="273"/>
    <col min="7430" max="7430" width="10.25" style="273" customWidth="1"/>
    <col min="7431" max="7431" width="18.75" style="273" customWidth="1"/>
    <col min="7432" max="7432" width="9" style="273"/>
    <col min="7433" max="7433" width="10.25" style="273" customWidth="1"/>
    <col min="7434" max="7434" width="10.5" style="273" customWidth="1"/>
    <col min="7435" max="7683" width="9" style="273"/>
    <col min="7684" max="7684" width="20" style="273" customWidth="1"/>
    <col min="7685" max="7685" width="9" style="273"/>
    <col min="7686" max="7686" width="10.25" style="273" customWidth="1"/>
    <col min="7687" max="7687" width="18.75" style="273" customWidth="1"/>
    <col min="7688" max="7688" width="9" style="273"/>
    <col min="7689" max="7689" width="10.25" style="273" customWidth="1"/>
    <col min="7690" max="7690" width="10.5" style="273" customWidth="1"/>
    <col min="7691" max="7939" width="9" style="273"/>
    <col min="7940" max="7940" width="20" style="273" customWidth="1"/>
    <col min="7941" max="7941" width="9" style="273"/>
    <col min="7942" max="7942" width="10.25" style="273" customWidth="1"/>
    <col min="7943" max="7943" width="18.75" style="273" customWidth="1"/>
    <col min="7944" max="7944" width="9" style="273"/>
    <col min="7945" max="7945" width="10.25" style="273" customWidth="1"/>
    <col min="7946" max="7946" width="10.5" style="273" customWidth="1"/>
    <col min="7947" max="8195" width="9" style="273"/>
    <col min="8196" max="8196" width="20" style="273" customWidth="1"/>
    <col min="8197" max="8197" width="9" style="273"/>
    <col min="8198" max="8198" width="10.25" style="273" customWidth="1"/>
    <col min="8199" max="8199" width="18.75" style="273" customWidth="1"/>
    <col min="8200" max="8200" width="9" style="273"/>
    <col min="8201" max="8201" width="10.25" style="273" customWidth="1"/>
    <col min="8202" max="8202" width="10.5" style="273" customWidth="1"/>
    <col min="8203" max="8451" width="9" style="273"/>
    <col min="8452" max="8452" width="20" style="273" customWidth="1"/>
    <col min="8453" max="8453" width="9" style="273"/>
    <col min="8454" max="8454" width="10.25" style="273" customWidth="1"/>
    <col min="8455" max="8455" width="18.75" style="273" customWidth="1"/>
    <col min="8456" max="8456" width="9" style="273"/>
    <col min="8457" max="8457" width="10.25" style="273" customWidth="1"/>
    <col min="8458" max="8458" width="10.5" style="273" customWidth="1"/>
    <col min="8459" max="8707" width="9" style="273"/>
    <col min="8708" max="8708" width="20" style="273" customWidth="1"/>
    <col min="8709" max="8709" width="9" style="273"/>
    <col min="8710" max="8710" width="10.25" style="273" customWidth="1"/>
    <col min="8711" max="8711" width="18.75" style="273" customWidth="1"/>
    <col min="8712" max="8712" width="9" style="273"/>
    <col min="8713" max="8713" width="10.25" style="273" customWidth="1"/>
    <col min="8714" max="8714" width="10.5" style="273" customWidth="1"/>
    <col min="8715" max="8963" width="9" style="273"/>
    <col min="8964" max="8964" width="20" style="273" customWidth="1"/>
    <col min="8965" max="8965" width="9" style="273"/>
    <col min="8966" max="8966" width="10.25" style="273" customWidth="1"/>
    <col min="8967" max="8967" width="18.75" style="273" customWidth="1"/>
    <col min="8968" max="8968" width="9" style="273"/>
    <col min="8969" max="8969" width="10.25" style="273" customWidth="1"/>
    <col min="8970" max="8970" width="10.5" style="273" customWidth="1"/>
    <col min="8971" max="9219" width="9" style="273"/>
    <col min="9220" max="9220" width="20" style="273" customWidth="1"/>
    <col min="9221" max="9221" width="9" style="273"/>
    <col min="9222" max="9222" width="10.25" style="273" customWidth="1"/>
    <col min="9223" max="9223" width="18.75" style="273" customWidth="1"/>
    <col min="9224" max="9224" width="9" style="273"/>
    <col min="9225" max="9225" width="10.25" style="273" customWidth="1"/>
    <col min="9226" max="9226" width="10.5" style="273" customWidth="1"/>
    <col min="9227" max="9475" width="9" style="273"/>
    <col min="9476" max="9476" width="20" style="273" customWidth="1"/>
    <col min="9477" max="9477" width="9" style="273"/>
    <col min="9478" max="9478" width="10.25" style="273" customWidth="1"/>
    <col min="9479" max="9479" width="18.75" style="273" customWidth="1"/>
    <col min="9480" max="9480" width="9" style="273"/>
    <col min="9481" max="9481" width="10.25" style="273" customWidth="1"/>
    <col min="9482" max="9482" width="10.5" style="273" customWidth="1"/>
    <col min="9483" max="9731" width="9" style="273"/>
    <col min="9732" max="9732" width="20" style="273" customWidth="1"/>
    <col min="9733" max="9733" width="9" style="273"/>
    <col min="9734" max="9734" width="10.25" style="273" customWidth="1"/>
    <col min="9735" max="9735" width="18.75" style="273" customWidth="1"/>
    <col min="9736" max="9736" width="9" style="273"/>
    <col min="9737" max="9737" width="10.25" style="273" customWidth="1"/>
    <col min="9738" max="9738" width="10.5" style="273" customWidth="1"/>
    <col min="9739" max="9987" width="9" style="273"/>
    <col min="9988" max="9988" width="20" style="273" customWidth="1"/>
    <col min="9989" max="9989" width="9" style="273"/>
    <col min="9990" max="9990" width="10.25" style="273" customWidth="1"/>
    <col min="9991" max="9991" width="18.75" style="273" customWidth="1"/>
    <col min="9992" max="9992" width="9" style="273"/>
    <col min="9993" max="9993" width="10.25" style="273" customWidth="1"/>
    <col min="9994" max="9994" width="10.5" style="273" customWidth="1"/>
    <col min="9995" max="10243" width="9" style="273"/>
    <col min="10244" max="10244" width="20" style="273" customWidth="1"/>
    <col min="10245" max="10245" width="9" style="273"/>
    <col min="10246" max="10246" width="10.25" style="273" customWidth="1"/>
    <col min="10247" max="10247" width="18.75" style="273" customWidth="1"/>
    <col min="10248" max="10248" width="9" style="273"/>
    <col min="10249" max="10249" width="10.25" style="273" customWidth="1"/>
    <col min="10250" max="10250" width="10.5" style="273" customWidth="1"/>
    <col min="10251" max="10499" width="9" style="273"/>
    <col min="10500" max="10500" width="20" style="273" customWidth="1"/>
    <col min="10501" max="10501" width="9" style="273"/>
    <col min="10502" max="10502" width="10.25" style="273" customWidth="1"/>
    <col min="10503" max="10503" width="18.75" style="273" customWidth="1"/>
    <col min="10504" max="10504" width="9" style="273"/>
    <col min="10505" max="10505" width="10.25" style="273" customWidth="1"/>
    <col min="10506" max="10506" width="10.5" style="273" customWidth="1"/>
    <col min="10507" max="10755" width="9" style="273"/>
    <col min="10756" max="10756" width="20" style="273" customWidth="1"/>
    <col min="10757" max="10757" width="9" style="273"/>
    <col min="10758" max="10758" width="10.25" style="273" customWidth="1"/>
    <col min="10759" max="10759" width="18.75" style="273" customWidth="1"/>
    <col min="10760" max="10760" width="9" style="273"/>
    <col min="10761" max="10761" width="10.25" style="273" customWidth="1"/>
    <col min="10762" max="10762" width="10.5" style="273" customWidth="1"/>
    <col min="10763" max="11011" width="9" style="273"/>
    <col min="11012" max="11012" width="20" style="273" customWidth="1"/>
    <col min="11013" max="11013" width="9" style="273"/>
    <col min="11014" max="11014" width="10.25" style="273" customWidth="1"/>
    <col min="11015" max="11015" width="18.75" style="273" customWidth="1"/>
    <col min="11016" max="11016" width="9" style="273"/>
    <col min="11017" max="11017" width="10.25" style="273" customWidth="1"/>
    <col min="11018" max="11018" width="10.5" style="273" customWidth="1"/>
    <col min="11019" max="11267" width="9" style="273"/>
    <col min="11268" max="11268" width="20" style="273" customWidth="1"/>
    <col min="11269" max="11269" width="9" style="273"/>
    <col min="11270" max="11270" width="10.25" style="273" customWidth="1"/>
    <col min="11271" max="11271" width="18.75" style="273" customWidth="1"/>
    <col min="11272" max="11272" width="9" style="273"/>
    <col min="11273" max="11273" width="10.25" style="273" customWidth="1"/>
    <col min="11274" max="11274" width="10.5" style="273" customWidth="1"/>
    <col min="11275" max="11523" width="9" style="273"/>
    <col min="11524" max="11524" width="20" style="273" customWidth="1"/>
    <col min="11525" max="11525" width="9" style="273"/>
    <col min="11526" max="11526" width="10.25" style="273" customWidth="1"/>
    <col min="11527" max="11527" width="18.75" style="273" customWidth="1"/>
    <col min="11528" max="11528" width="9" style="273"/>
    <col min="11529" max="11529" width="10.25" style="273" customWidth="1"/>
    <col min="11530" max="11530" width="10.5" style="273" customWidth="1"/>
    <col min="11531" max="11779" width="9" style="273"/>
    <col min="11780" max="11780" width="20" style="273" customWidth="1"/>
    <col min="11781" max="11781" width="9" style="273"/>
    <col min="11782" max="11782" width="10.25" style="273" customWidth="1"/>
    <col min="11783" max="11783" width="18.75" style="273" customWidth="1"/>
    <col min="11784" max="11784" width="9" style="273"/>
    <col min="11785" max="11785" width="10.25" style="273" customWidth="1"/>
    <col min="11786" max="11786" width="10.5" style="273" customWidth="1"/>
    <col min="11787" max="12035" width="9" style="273"/>
    <col min="12036" max="12036" width="20" style="273" customWidth="1"/>
    <col min="12037" max="12037" width="9" style="273"/>
    <col min="12038" max="12038" width="10.25" style="273" customWidth="1"/>
    <col min="12039" max="12039" width="18.75" style="273" customWidth="1"/>
    <col min="12040" max="12040" width="9" style="273"/>
    <col min="12041" max="12041" width="10.25" style="273" customWidth="1"/>
    <col min="12042" max="12042" width="10.5" style="273" customWidth="1"/>
    <col min="12043" max="12291" width="9" style="273"/>
    <col min="12292" max="12292" width="20" style="273" customWidth="1"/>
    <col min="12293" max="12293" width="9" style="273"/>
    <col min="12294" max="12294" width="10.25" style="273" customWidth="1"/>
    <col min="12295" max="12295" width="18.75" style="273" customWidth="1"/>
    <col min="12296" max="12296" width="9" style="273"/>
    <col min="12297" max="12297" width="10.25" style="273" customWidth="1"/>
    <col min="12298" max="12298" width="10.5" style="273" customWidth="1"/>
    <col min="12299" max="12547" width="9" style="273"/>
    <col min="12548" max="12548" width="20" style="273" customWidth="1"/>
    <col min="12549" max="12549" width="9" style="273"/>
    <col min="12550" max="12550" width="10.25" style="273" customWidth="1"/>
    <col min="12551" max="12551" width="18.75" style="273" customWidth="1"/>
    <col min="12552" max="12552" width="9" style="273"/>
    <col min="12553" max="12553" width="10.25" style="273" customWidth="1"/>
    <col min="12554" max="12554" width="10.5" style="273" customWidth="1"/>
    <col min="12555" max="12803" width="9" style="273"/>
    <col min="12804" max="12804" width="20" style="273" customWidth="1"/>
    <col min="12805" max="12805" width="9" style="273"/>
    <col min="12806" max="12806" width="10.25" style="273" customWidth="1"/>
    <col min="12807" max="12807" width="18.75" style="273" customWidth="1"/>
    <col min="12808" max="12808" width="9" style="273"/>
    <col min="12809" max="12809" width="10.25" style="273" customWidth="1"/>
    <col min="12810" max="12810" width="10.5" style="273" customWidth="1"/>
    <col min="12811" max="13059" width="9" style="273"/>
    <col min="13060" max="13060" width="20" style="273" customWidth="1"/>
    <col min="13061" max="13061" width="9" style="273"/>
    <col min="13062" max="13062" width="10.25" style="273" customWidth="1"/>
    <col min="13063" max="13063" width="18.75" style="273" customWidth="1"/>
    <col min="13064" max="13064" width="9" style="273"/>
    <col min="13065" max="13065" width="10.25" style="273" customWidth="1"/>
    <col min="13066" max="13066" width="10.5" style="273" customWidth="1"/>
    <col min="13067" max="13315" width="9" style="273"/>
    <col min="13316" max="13316" width="20" style="273" customWidth="1"/>
    <col min="13317" max="13317" width="9" style="273"/>
    <col min="13318" max="13318" width="10.25" style="273" customWidth="1"/>
    <col min="13319" max="13319" width="18.75" style="273" customWidth="1"/>
    <col min="13320" max="13320" width="9" style="273"/>
    <col min="13321" max="13321" width="10.25" style="273" customWidth="1"/>
    <col min="13322" max="13322" width="10.5" style="273" customWidth="1"/>
    <col min="13323" max="13571" width="9" style="273"/>
    <col min="13572" max="13572" width="20" style="273" customWidth="1"/>
    <col min="13573" max="13573" width="9" style="273"/>
    <col min="13574" max="13574" width="10.25" style="273" customWidth="1"/>
    <col min="13575" max="13575" width="18.75" style="273" customWidth="1"/>
    <col min="13576" max="13576" width="9" style="273"/>
    <col min="13577" max="13577" width="10.25" style="273" customWidth="1"/>
    <col min="13578" max="13578" width="10.5" style="273" customWidth="1"/>
    <col min="13579" max="13827" width="9" style="273"/>
    <col min="13828" max="13828" width="20" style="273" customWidth="1"/>
    <col min="13829" max="13829" width="9" style="273"/>
    <col min="13830" max="13830" width="10.25" style="273" customWidth="1"/>
    <col min="13831" max="13831" width="18.75" style="273" customWidth="1"/>
    <col min="13832" max="13832" width="9" style="273"/>
    <col min="13833" max="13833" width="10.25" style="273" customWidth="1"/>
    <col min="13834" max="13834" width="10.5" style="273" customWidth="1"/>
    <col min="13835" max="14083" width="9" style="273"/>
    <col min="14084" max="14084" width="20" style="273" customWidth="1"/>
    <col min="14085" max="14085" width="9" style="273"/>
    <col min="14086" max="14086" width="10.25" style="273" customWidth="1"/>
    <col min="14087" max="14087" width="18.75" style="273" customWidth="1"/>
    <col min="14088" max="14088" width="9" style="273"/>
    <col min="14089" max="14089" width="10.25" style="273" customWidth="1"/>
    <col min="14090" max="14090" width="10.5" style="273" customWidth="1"/>
    <col min="14091" max="14339" width="9" style="273"/>
    <col min="14340" max="14340" width="20" style="273" customWidth="1"/>
    <col min="14341" max="14341" width="9" style="273"/>
    <col min="14342" max="14342" width="10.25" style="273" customWidth="1"/>
    <col min="14343" max="14343" width="18.75" style="273" customWidth="1"/>
    <col min="14344" max="14344" width="9" style="273"/>
    <col min="14345" max="14345" width="10.25" style="273" customWidth="1"/>
    <col min="14346" max="14346" width="10.5" style="273" customWidth="1"/>
    <col min="14347" max="14595" width="9" style="273"/>
    <col min="14596" max="14596" width="20" style="273" customWidth="1"/>
    <col min="14597" max="14597" width="9" style="273"/>
    <col min="14598" max="14598" width="10.25" style="273" customWidth="1"/>
    <col min="14599" max="14599" width="18.75" style="273" customWidth="1"/>
    <col min="14600" max="14600" width="9" style="273"/>
    <col min="14601" max="14601" width="10.25" style="273" customWidth="1"/>
    <col min="14602" max="14602" width="10.5" style="273" customWidth="1"/>
    <col min="14603" max="14851" width="9" style="273"/>
    <col min="14852" max="14852" width="20" style="273" customWidth="1"/>
    <col min="14853" max="14853" width="9" style="273"/>
    <col min="14854" max="14854" width="10.25" style="273" customWidth="1"/>
    <col min="14855" max="14855" width="18.75" style="273" customWidth="1"/>
    <col min="14856" max="14856" width="9" style="273"/>
    <col min="14857" max="14857" width="10.25" style="273" customWidth="1"/>
    <col min="14858" max="14858" width="10.5" style="273" customWidth="1"/>
    <col min="14859" max="15107" width="9" style="273"/>
    <col min="15108" max="15108" width="20" style="273" customWidth="1"/>
    <col min="15109" max="15109" width="9" style="273"/>
    <col min="15110" max="15110" width="10.25" style="273" customWidth="1"/>
    <col min="15111" max="15111" width="18.75" style="273" customWidth="1"/>
    <col min="15112" max="15112" width="9" style="273"/>
    <col min="15113" max="15113" width="10.25" style="273" customWidth="1"/>
    <col min="15114" max="15114" width="10.5" style="273" customWidth="1"/>
    <col min="15115" max="15363" width="9" style="273"/>
    <col min="15364" max="15364" width="20" style="273" customWidth="1"/>
    <col min="15365" max="15365" width="9" style="273"/>
    <col min="15366" max="15366" width="10.25" style="273" customWidth="1"/>
    <col min="15367" max="15367" width="18.75" style="273" customWidth="1"/>
    <col min="15368" max="15368" width="9" style="273"/>
    <col min="15369" max="15369" width="10.25" style="273" customWidth="1"/>
    <col min="15370" max="15370" width="10.5" style="273" customWidth="1"/>
    <col min="15371" max="15619" width="9" style="273"/>
    <col min="15620" max="15620" width="20" style="273" customWidth="1"/>
    <col min="15621" max="15621" width="9" style="273"/>
    <col min="15622" max="15622" width="10.25" style="273" customWidth="1"/>
    <col min="15623" max="15623" width="18.75" style="273" customWidth="1"/>
    <col min="15624" max="15624" width="9" style="273"/>
    <col min="15625" max="15625" width="10.25" style="273" customWidth="1"/>
    <col min="15626" max="15626" width="10.5" style="273" customWidth="1"/>
    <col min="15627" max="15875" width="9" style="273"/>
    <col min="15876" max="15876" width="20" style="273" customWidth="1"/>
    <col min="15877" max="15877" width="9" style="273"/>
    <col min="15878" max="15878" width="10.25" style="273" customWidth="1"/>
    <col min="15879" max="15879" width="18.75" style="273" customWidth="1"/>
    <col min="15880" max="15880" width="9" style="273"/>
    <col min="15881" max="15881" width="10.25" style="273" customWidth="1"/>
    <col min="15882" max="15882" width="10.5" style="273" customWidth="1"/>
    <col min="15883" max="16131" width="9" style="273"/>
    <col min="16132" max="16132" width="20" style="273" customWidth="1"/>
    <col min="16133" max="16133" width="9" style="273"/>
    <col min="16134" max="16134" width="10.25" style="273" customWidth="1"/>
    <col min="16135" max="16135" width="18.75" style="273" customWidth="1"/>
    <col min="16136" max="16136" width="9" style="273"/>
    <col min="16137" max="16137" width="10.25" style="273" customWidth="1"/>
    <col min="16138" max="16138" width="10.5" style="273" customWidth="1"/>
    <col min="16139" max="16384" width="9" style="273"/>
  </cols>
  <sheetData>
    <row r="1" spans="8:12">
      <c r="H1" s="274"/>
      <c r="I1" s="308" t="s">
        <v>59</v>
      </c>
      <c r="J1" s="308" t="s">
        <v>57</v>
      </c>
      <c r="K1" s="308" t="s">
        <v>87</v>
      </c>
      <c r="L1" s="309" t="s">
        <v>88</v>
      </c>
    </row>
    <row r="2" spans="8:12">
      <c r="H2" s="275" t="str">
        <f>'0.结构参数'!A41</f>
        <v>ZU1-2</v>
      </c>
      <c r="I2" s="310">
        <f>'0.结构参数'!L41</f>
        <v>0.3</v>
      </c>
      <c r="J2" s="311">
        <f>MAX('0.结构参数'!I41,'0.结构参数'!J41)</f>
        <v>0.86038</v>
      </c>
      <c r="K2" s="312">
        <f>3.1-MIN('0.结构参数'!I5,'0.结构参数'!J5)</f>
        <v>0.61238</v>
      </c>
      <c r="L2" s="313">
        <v>14</v>
      </c>
    </row>
    <row r="3" spans="8:12">
      <c r="H3" s="275" t="str">
        <f>'0.结构参数'!A42</f>
        <v>ZU2-2</v>
      </c>
      <c r="I3" s="310">
        <f>'0.结构参数'!L42</f>
        <v>0.3</v>
      </c>
      <c r="J3" s="311">
        <f>MAX('0.结构参数'!I42,'0.结构参数'!J42)</f>
        <v>1.36104</v>
      </c>
      <c r="K3" s="312">
        <f>3.1-MIN('0.结构参数'!I6,'0.结构参数'!J6)</f>
        <v>1.11304</v>
      </c>
      <c r="L3" s="313">
        <v>14</v>
      </c>
    </row>
    <row r="4" spans="8:12">
      <c r="H4" s="275" t="str">
        <f>'0.结构参数'!A43</f>
        <v>ZU3-2</v>
      </c>
      <c r="I4" s="310">
        <f>'0.结构参数'!L43</f>
        <v>0.3</v>
      </c>
      <c r="J4" s="311">
        <f>MAX('0.结构参数'!I43,'0.结构参数'!J43)</f>
        <v>1.86179</v>
      </c>
      <c r="K4" s="312">
        <f>3.1-MIN('0.结构参数'!I7,'0.结构参数'!J7)</f>
        <v>1.61379</v>
      </c>
      <c r="L4" s="313">
        <v>14</v>
      </c>
    </row>
    <row r="5" spans="8:12">
      <c r="H5" s="275" t="str">
        <f>'0.结构参数'!A44</f>
        <v>ZU4-2</v>
      </c>
      <c r="I5" s="310">
        <f>'0.结构参数'!L44</f>
        <v>0.3</v>
      </c>
      <c r="J5" s="311">
        <f>MAX('0.结构参数'!I44,'0.结构参数'!J44)</f>
        <v>2.36254</v>
      </c>
      <c r="K5" s="312">
        <f>3.1-MIN('0.结构参数'!I8,'0.结构参数'!J8)</f>
        <v>2.11454</v>
      </c>
      <c r="L5" s="313">
        <v>14</v>
      </c>
    </row>
    <row r="6" spans="8:12">
      <c r="H6" s="276" t="str">
        <f>'0.结构参数'!A45</f>
        <v>ZU5-2</v>
      </c>
      <c r="I6" s="310">
        <f>'0.结构参数'!L45</f>
        <v>0.3</v>
      </c>
      <c r="J6" s="311">
        <f>MAX('0.结构参数'!I45,'0.结构参数'!J45)</f>
        <v>2.86329</v>
      </c>
      <c r="K6" s="312">
        <f>3.1-MIN('0.结构参数'!I9,'0.结构参数'!J9)</f>
        <v>2.61529</v>
      </c>
      <c r="L6" s="314">
        <v>18</v>
      </c>
    </row>
    <row r="7" spans="8:12">
      <c r="H7" s="275" t="str">
        <f>'0.结构参数'!A46</f>
        <v>ZU6-2</v>
      </c>
      <c r="I7" s="310">
        <f>'0.结构参数'!L46</f>
        <v>0.4</v>
      </c>
      <c r="J7" s="311">
        <f>MAX('0.结构参数'!I46,'0.结构参数'!J46)</f>
        <v>3.36404</v>
      </c>
      <c r="K7" s="312">
        <f>3.1-MIN('0.结构参数'!I10,'0.结构参数'!J10)</f>
        <v>3.11604</v>
      </c>
      <c r="L7" s="313">
        <v>18</v>
      </c>
    </row>
    <row r="8" spans="8:12">
      <c r="H8" s="276" t="str">
        <f>'0.结构参数'!A47</f>
        <v>ZU7-2</v>
      </c>
      <c r="I8" s="310">
        <f>'0.结构参数'!L47</f>
        <v>0.4</v>
      </c>
      <c r="J8" s="311">
        <f>MAX('0.结构参数'!I47,'0.结构参数'!J47)</f>
        <v>3.86479</v>
      </c>
      <c r="K8" s="312">
        <f>3.1-MIN('0.结构参数'!I11,'0.结构参数'!J11)</f>
        <v>3.61679</v>
      </c>
      <c r="L8" s="314">
        <v>22</v>
      </c>
    </row>
    <row r="9" spans="8:12">
      <c r="H9" s="276" t="str">
        <f>'0.结构参数'!A48</f>
        <v>ZU8-2</v>
      </c>
      <c r="I9" s="310">
        <f>'0.结构参数'!L48</f>
        <v>0.5</v>
      </c>
      <c r="J9" s="311">
        <f>MAX('0.结构参数'!I48,'0.结构参数'!J48)</f>
        <v>4.36554</v>
      </c>
      <c r="K9" s="312">
        <f>3.1-MIN('0.结构参数'!I12,'0.结构参数'!J12)</f>
        <v>4.11754</v>
      </c>
      <c r="L9" s="314">
        <v>25</v>
      </c>
    </row>
    <row r="10" ht="25.5" spans="2:13">
      <c r="B10" s="277" t="s">
        <v>89</v>
      </c>
      <c r="C10" s="277"/>
      <c r="D10" s="277"/>
      <c r="E10" s="277"/>
      <c r="F10" s="277"/>
      <c r="G10" s="277"/>
      <c r="H10" s="276" t="str">
        <f>'0.结构参数'!A49</f>
        <v>ZU9-2</v>
      </c>
      <c r="I10" s="315">
        <f>'0.结构参数'!L49</f>
        <v>0.5</v>
      </c>
      <c r="J10" s="316">
        <f>MAX('0.结构参数'!I49,'0.结构参数'!J49)</f>
        <v>4.86629</v>
      </c>
      <c r="K10" s="317">
        <f>3.1-MIN('0.结构参数'!I13,'0.结构参数'!J13)</f>
        <v>4.61829</v>
      </c>
      <c r="L10" s="313">
        <v>20</v>
      </c>
      <c r="M10" s="273" t="s">
        <v>90</v>
      </c>
    </row>
    <row r="11" ht="25.5" spans="2:13">
      <c r="B11" s="277"/>
      <c r="C11" s="277"/>
      <c r="D11" s="277"/>
      <c r="E11" s="277"/>
      <c r="F11" s="277"/>
      <c r="G11" s="277"/>
      <c r="H11" s="276" t="str">
        <f>'0.结构参数'!A50</f>
        <v>ZU10-2</v>
      </c>
      <c r="I11" s="315">
        <f>'0.结构参数'!L50</f>
        <v>0.5</v>
      </c>
      <c r="J11" s="316">
        <f>MAX('0.结构参数'!I50,'0.结构参数'!J50)</f>
        <v>4.96733</v>
      </c>
      <c r="K11" s="317">
        <f>3.1-MIN('0.结构参数'!I14,'0.结构参数'!J14)</f>
        <v>4.71933</v>
      </c>
      <c r="L11" s="313">
        <v>20</v>
      </c>
      <c r="M11" s="273" t="s">
        <v>90</v>
      </c>
    </row>
    <row r="12" customHeight="1" spans="8:13">
      <c r="H12" s="276" t="str">
        <f>'0.结构参数'!A51</f>
        <v>ZU11-2</v>
      </c>
      <c r="I12" s="315">
        <f>'0.结构参数'!L51</f>
        <v>0.5</v>
      </c>
      <c r="J12" s="316">
        <f>MAX('0.结构参数'!I51,'0.结构参数'!J51)</f>
        <v>4.8</v>
      </c>
      <c r="K12" s="317">
        <f>3.1-MIN('0.结构参数'!I15,'0.结构参数'!J15)</f>
        <v>4.552</v>
      </c>
      <c r="L12" s="313">
        <v>18</v>
      </c>
      <c r="M12" s="273" t="s">
        <v>91</v>
      </c>
    </row>
    <row r="13" spans="2:22">
      <c r="B13" s="278" t="s">
        <v>92</v>
      </c>
      <c r="C13" s="278" t="s">
        <v>93</v>
      </c>
      <c r="H13" s="276" t="str">
        <f>'0.结构参数'!A52</f>
        <v>ZU12-2</v>
      </c>
      <c r="I13" s="315">
        <f>'0.结构参数'!L52</f>
        <v>0.5</v>
      </c>
      <c r="J13" s="316">
        <f>MAX('0.结构参数'!I52,'0.结构参数'!J52)</f>
        <v>4.79925</v>
      </c>
      <c r="K13" s="317">
        <f>3.1-MIN('0.结构参数'!I16,'0.结构参数'!J16)</f>
        <v>4.55125</v>
      </c>
      <c r="L13" s="313">
        <v>18</v>
      </c>
      <c r="M13" s="273" t="s">
        <v>91</v>
      </c>
      <c r="N13" s="318"/>
      <c r="O13" s="319"/>
      <c r="P13" s="320"/>
      <c r="Q13" s="321"/>
      <c r="R13" s="321"/>
      <c r="S13" s="322"/>
      <c r="T13" s="323"/>
      <c r="U13" s="323"/>
      <c r="V13" s="323"/>
    </row>
    <row r="14" ht="27" customHeight="1" spans="8:18">
      <c r="H14" s="276" t="str">
        <f>'0.结构参数'!A53</f>
        <v>ZU13-2</v>
      </c>
      <c r="I14" s="310">
        <f>'0.结构参数'!L53</f>
        <v>0.5</v>
      </c>
      <c r="J14" s="311">
        <f>MAX('0.结构参数'!I53,'0.结构参数'!J53)</f>
        <v>4.3029</v>
      </c>
      <c r="K14" s="312">
        <f>3.1-MIN('0.结构参数'!I17,'0.结构参数'!J17)</f>
        <v>4.0549</v>
      </c>
      <c r="L14" s="314">
        <v>25</v>
      </c>
      <c r="M14" s="321"/>
      <c r="N14" s="321"/>
      <c r="O14" s="322"/>
      <c r="P14" s="323"/>
      <c r="Q14" s="323"/>
      <c r="R14" s="323"/>
    </row>
    <row r="15" spans="8:18">
      <c r="H15" s="276" t="str">
        <f>'0.结构参数'!A54</f>
        <v>ZU14-2</v>
      </c>
      <c r="I15" s="310">
        <f>'0.结构参数'!L54</f>
        <v>0.4</v>
      </c>
      <c r="J15" s="311">
        <f>MAX('0.结构参数'!I54,'0.结构参数'!J54)</f>
        <v>3.80215</v>
      </c>
      <c r="K15" s="312">
        <f>3.1-MIN('0.结构参数'!I18,'0.结构参数'!J18)</f>
        <v>3.55415</v>
      </c>
      <c r="L15" s="314">
        <v>22</v>
      </c>
      <c r="M15" s="321"/>
      <c r="N15" s="321"/>
      <c r="O15" s="322"/>
      <c r="P15" s="323"/>
      <c r="Q15" s="323"/>
      <c r="R15" s="323"/>
    </row>
    <row r="16" spans="8:18">
      <c r="H16" s="276" t="str">
        <f>'0.结构参数'!A55</f>
        <v>ZU15-2</v>
      </c>
      <c r="I16" s="310">
        <f>'0.结构参数'!L55</f>
        <v>0.4</v>
      </c>
      <c r="J16" s="311">
        <f>MAX('0.结构参数'!I55,'0.结构参数'!J55)</f>
        <v>3.3014</v>
      </c>
      <c r="K16" s="312">
        <f>3.1-MIN('0.结构参数'!I19,'0.结构参数'!J19)</f>
        <v>3.0534</v>
      </c>
      <c r="L16" s="314">
        <v>18</v>
      </c>
      <c r="M16" s="321"/>
      <c r="N16" s="321"/>
      <c r="O16" s="322"/>
      <c r="P16" s="323"/>
      <c r="Q16" s="323"/>
      <c r="R16" s="323"/>
    </row>
    <row r="17" spans="8:18">
      <c r="H17" s="275" t="str">
        <f>'0.结构参数'!A56</f>
        <v>ZU16-2</v>
      </c>
      <c r="I17" s="310">
        <f>'0.结构参数'!L56</f>
        <v>0.3</v>
      </c>
      <c r="J17" s="311">
        <f>MAX('0.结构参数'!I56,'0.结构参数'!J56)</f>
        <v>2.80065</v>
      </c>
      <c r="K17" s="312">
        <f>3.1-MIN('0.结构参数'!I20,'0.结构参数'!J20)</f>
        <v>2.55265</v>
      </c>
      <c r="L17" s="313">
        <v>16</v>
      </c>
      <c r="M17" s="321"/>
      <c r="N17" s="321"/>
      <c r="O17" s="322"/>
      <c r="P17" s="323"/>
      <c r="Q17" s="323"/>
      <c r="R17" s="323"/>
    </row>
    <row r="18" spans="8:18">
      <c r="H18" s="275" t="str">
        <f>'0.结构参数'!A57</f>
        <v>ZU17-2</v>
      </c>
      <c r="I18" s="310">
        <f>'0.结构参数'!L57</f>
        <v>0.3</v>
      </c>
      <c r="J18" s="311">
        <f>MAX('0.结构参数'!I57,'0.结构参数'!J57)</f>
        <v>2.2999</v>
      </c>
      <c r="K18" s="312">
        <f>3.1-MIN('0.结构参数'!I21,'0.结构参数'!J21)</f>
        <v>2.0519</v>
      </c>
      <c r="L18" s="313">
        <v>14</v>
      </c>
      <c r="M18" s="321"/>
      <c r="N18" s="321"/>
      <c r="O18" s="322"/>
      <c r="P18" s="323"/>
      <c r="Q18" s="323"/>
      <c r="R18" s="323"/>
    </row>
    <row r="19" spans="8:18">
      <c r="H19" s="275" t="str">
        <f>'0.结构参数'!A58</f>
        <v>ZU18-2</v>
      </c>
      <c r="I19" s="310">
        <f>'0.结构参数'!L58</f>
        <v>0.3</v>
      </c>
      <c r="J19" s="311">
        <f>MAX('0.结构参数'!I58,'0.结构参数'!J58)</f>
        <v>1.79915</v>
      </c>
      <c r="K19" s="312">
        <f>3.1-MIN('0.结构参数'!I22,'0.结构参数'!J22)</f>
        <v>1.55115</v>
      </c>
      <c r="L19" s="313">
        <v>14</v>
      </c>
      <c r="M19" s="321"/>
      <c r="N19" s="321"/>
      <c r="O19" s="322"/>
      <c r="P19" s="323"/>
      <c r="Q19" s="323"/>
      <c r="R19" s="341"/>
    </row>
    <row r="20" spans="8:18">
      <c r="H20" s="275" t="str">
        <f>'0.结构参数'!A59</f>
        <v>ZU19-2</v>
      </c>
      <c r="I20" s="310">
        <f>'0.结构参数'!L59</f>
        <v>0.3</v>
      </c>
      <c r="J20" s="311">
        <f>MAX('0.结构参数'!I59,'0.结构参数'!J59)</f>
        <v>1.29845</v>
      </c>
      <c r="K20" s="312">
        <f>3.1-MIN('0.结构参数'!I23,'0.结构参数'!J23)</f>
        <v>1.05045</v>
      </c>
      <c r="L20" s="313">
        <v>14</v>
      </c>
      <c r="M20" s="321"/>
      <c r="N20" s="321"/>
      <c r="O20" s="322"/>
      <c r="P20" s="323"/>
      <c r="Q20" s="323"/>
      <c r="R20" s="341"/>
    </row>
    <row r="21" spans="8:18">
      <c r="H21" s="279" t="str">
        <f>'0.结构参数'!A60</f>
        <v>东U10</v>
      </c>
      <c r="I21" s="324">
        <f>'0.结构参数'!L60</f>
        <v>0.3</v>
      </c>
      <c r="J21" s="325">
        <f>MAX('0.结构参数'!I60,'0.结构参数'!J60)</f>
        <v>1.63657</v>
      </c>
      <c r="K21" s="326">
        <f>3.15-MIN('0.结构参数'!I24,'0.结构参数'!J24)</f>
        <v>0.87257</v>
      </c>
      <c r="L21" s="327">
        <v>14</v>
      </c>
      <c r="M21" s="321"/>
      <c r="N21" s="321"/>
      <c r="O21" s="322"/>
      <c r="P21" s="323"/>
      <c r="Q21" s="323"/>
      <c r="R21" s="341"/>
    </row>
    <row r="22" spans="8:21">
      <c r="H22" s="279" t="str">
        <f>'0.结构参数'!A61</f>
        <v>西U10-1</v>
      </c>
      <c r="I22" s="324">
        <f>'0.结构参数'!L61</f>
        <v>0.3</v>
      </c>
      <c r="J22" s="325">
        <f>MAX('0.结构参数'!I61,'0.结构参数'!J61)</f>
        <v>1.61126</v>
      </c>
      <c r="K22" s="326">
        <f>3.15-MIN('0.结构参数'!I25,'0.结构参数'!J25)</f>
        <v>1.41326</v>
      </c>
      <c r="L22" s="327">
        <v>14</v>
      </c>
      <c r="N22" s="319"/>
      <c r="O22" s="328"/>
      <c r="P22" s="321"/>
      <c r="Q22" s="321"/>
      <c r="R22" s="322"/>
      <c r="S22" s="323"/>
      <c r="T22" s="323"/>
      <c r="U22" s="341"/>
    </row>
    <row r="23" spans="8:25">
      <c r="H23" s="279" t="str">
        <f>'0.结构参数'!A62</f>
        <v>西U9-1</v>
      </c>
      <c r="I23" s="324">
        <f>'0.结构参数'!L62</f>
        <v>0.3</v>
      </c>
      <c r="J23" s="325">
        <f>MAX('0.结构参数'!I62,'0.结构参数'!J62)</f>
        <v>2.17365</v>
      </c>
      <c r="K23" s="326">
        <f>3.15-MIN('0.结构参数'!I26,'0.结构参数'!J26)</f>
        <v>1.97565</v>
      </c>
      <c r="L23" s="327">
        <v>14</v>
      </c>
      <c r="M23" s="329"/>
      <c r="Q23" s="342"/>
      <c r="R23" s="319"/>
      <c r="S23" s="343"/>
      <c r="T23" s="321"/>
      <c r="U23" s="321"/>
      <c r="V23" s="322"/>
      <c r="W23" s="323"/>
      <c r="X23" s="323"/>
      <c r="Y23" s="341"/>
    </row>
    <row r="24" spans="8:25">
      <c r="H24" s="279" t="str">
        <f>'0.结构参数'!A63</f>
        <v>西U6-1</v>
      </c>
      <c r="I24" s="324">
        <f>'0.结构参数'!L63</f>
        <v>0.5</v>
      </c>
      <c r="J24" s="325">
        <f>MAX('0.结构参数'!I63,'0.结构参数'!J63)</f>
        <v>4.54681</v>
      </c>
      <c r="K24" s="326">
        <f>3.15-MIN('0.结构参数'!I27,'0.结构参数'!J27)</f>
        <v>4.34881</v>
      </c>
      <c r="L24" s="327">
        <v>22</v>
      </c>
      <c r="M24" s="330"/>
      <c r="Q24" s="342"/>
      <c r="R24" s="319"/>
      <c r="S24" s="328"/>
      <c r="T24" s="321"/>
      <c r="U24" s="321"/>
      <c r="V24" s="322"/>
      <c r="W24" s="323"/>
      <c r="X24" s="323"/>
      <c r="Y24" s="341"/>
    </row>
    <row r="25" spans="8:25">
      <c r="H25" s="279" t="str">
        <f>'0.结构参数'!A64</f>
        <v>西U5-1</v>
      </c>
      <c r="I25" s="324">
        <f>'0.结构参数'!L64</f>
        <v>0.6</v>
      </c>
      <c r="J25" s="325">
        <f>MAX('0.结构参数'!I64,'0.结构参数'!J64)</f>
        <v>5.33797</v>
      </c>
      <c r="K25" s="326">
        <f>3.15-MIN('0.结构参数'!I28,'0.结构参数'!J28)</f>
        <v>5.13997</v>
      </c>
      <c r="L25" s="327">
        <v>25</v>
      </c>
      <c r="M25" s="329"/>
      <c r="Q25" s="342"/>
      <c r="R25" s="319"/>
      <c r="S25" s="320"/>
      <c r="T25" s="321"/>
      <c r="U25" s="321"/>
      <c r="V25" s="322"/>
      <c r="W25" s="323"/>
      <c r="X25" s="323"/>
      <c r="Y25" s="341"/>
    </row>
    <row r="26" spans="8:25">
      <c r="H26" s="279" t="str">
        <f>'0.结构参数'!A65</f>
        <v>西U4-1</v>
      </c>
      <c r="I26" s="324">
        <f>'0.结构参数'!L65</f>
        <v>0.6</v>
      </c>
      <c r="J26" s="325">
        <f>MAX('0.结构参数'!I65,'0.结构参数'!J65)</f>
        <v>6.12914</v>
      </c>
      <c r="K26" s="326">
        <f>3.15-MIN('0.结构参数'!I29,'0.结构参数'!J29)</f>
        <v>5.93114</v>
      </c>
      <c r="L26" s="327">
        <v>20</v>
      </c>
      <c r="M26" s="330"/>
      <c r="Q26" s="342"/>
      <c r="R26" s="319"/>
      <c r="S26" s="328"/>
      <c r="T26" s="321"/>
      <c r="U26" s="321"/>
      <c r="V26" s="322"/>
      <c r="W26" s="323"/>
      <c r="X26" s="323"/>
      <c r="Y26" s="341"/>
    </row>
    <row r="27" spans="8:25">
      <c r="H27" s="279" t="str">
        <f>'0.结构参数'!A66</f>
        <v>西U3-1</v>
      </c>
      <c r="I27" s="324">
        <f>'0.结构参数'!L66</f>
        <v>0.7</v>
      </c>
      <c r="J27" s="325">
        <f>MAX('0.结构参数'!I66,'0.结构参数'!J66)</f>
        <v>6.69325</v>
      </c>
      <c r="K27" s="326">
        <f>3.15-MIN('0.结构参数'!I30,'0.结构参数'!J30)</f>
        <v>6.49525</v>
      </c>
      <c r="L27" s="327">
        <v>22</v>
      </c>
      <c r="M27" s="329"/>
      <c r="Q27" s="342"/>
      <c r="R27" s="344"/>
      <c r="S27" s="345"/>
      <c r="T27" s="321"/>
      <c r="U27" s="321"/>
      <c r="V27" s="322"/>
      <c r="W27" s="323"/>
      <c r="X27" s="323"/>
      <c r="Y27" s="341"/>
    </row>
    <row r="28" spans="8:25">
      <c r="H28" s="279" t="str">
        <f>'0.结构参数'!A67</f>
        <v>西U2-1</v>
      </c>
      <c r="I28" s="324">
        <f>'0.结构参数'!L67</f>
        <v>0.7</v>
      </c>
      <c r="J28" s="325">
        <f>MAX('0.结构参数'!I67,'0.结构参数'!J67)</f>
        <v>7.25702</v>
      </c>
      <c r="K28" s="326">
        <f>3.15-MIN('0.结构参数'!I31,'0.结构参数'!J31)</f>
        <v>7.05902</v>
      </c>
      <c r="L28" s="327">
        <v>25</v>
      </c>
      <c r="M28" s="330"/>
      <c r="Q28" s="342"/>
      <c r="R28" s="319"/>
      <c r="S28" s="328"/>
      <c r="T28" s="321"/>
      <c r="U28" s="321"/>
      <c r="V28" s="322"/>
      <c r="W28" s="323"/>
      <c r="X28" s="323"/>
      <c r="Y28" s="341"/>
    </row>
    <row r="29" spans="8:25">
      <c r="H29" s="279" t="str">
        <f>'0.结构参数'!A68</f>
        <v>西U6-2</v>
      </c>
      <c r="I29" s="324">
        <f>'0.结构参数'!L68</f>
        <v>0.5</v>
      </c>
      <c r="J29" s="325">
        <f>MAX('0.结构参数'!I68,'0.结构参数'!J68)</f>
        <v>4.54681</v>
      </c>
      <c r="K29" s="326">
        <f>3.15-MIN('0.结构参数'!I32,'0.结构参数'!J32)</f>
        <v>4.34881</v>
      </c>
      <c r="L29" s="327">
        <v>22</v>
      </c>
      <c r="M29" s="329"/>
      <c r="Q29" s="342"/>
      <c r="R29" s="319"/>
      <c r="S29" s="343"/>
      <c r="T29" s="321"/>
      <c r="U29" s="321"/>
      <c r="V29" s="322"/>
      <c r="W29" s="323"/>
      <c r="X29" s="323"/>
      <c r="Y29" s="341"/>
    </row>
    <row r="30" spans="2:25">
      <c r="B30" s="280" t="s">
        <v>94</v>
      </c>
      <c r="C30" s="281" t="s">
        <v>95</v>
      </c>
      <c r="D30" s="281" t="s">
        <v>96</v>
      </c>
      <c r="E30" s="282">
        <v>0.3</v>
      </c>
      <c r="H30" s="279" t="str">
        <f>'0.结构参数'!A69</f>
        <v>西U5-2</v>
      </c>
      <c r="I30" s="324">
        <f>'0.结构参数'!L69</f>
        <v>0.6</v>
      </c>
      <c r="J30" s="325">
        <f>MAX('0.结构参数'!I69,'0.结构参数'!J69)</f>
        <v>5.33797</v>
      </c>
      <c r="K30" s="326">
        <f>3.15-MIN('0.结构参数'!I33,'0.结构参数'!J33)</f>
        <v>5.13997</v>
      </c>
      <c r="L30" s="327">
        <v>25</v>
      </c>
      <c r="M30" s="330"/>
      <c r="Q30" s="342"/>
      <c r="R30" s="319"/>
      <c r="S30" s="328"/>
      <c r="T30" s="321"/>
      <c r="U30" s="321"/>
      <c r="V30" s="322"/>
      <c r="W30" s="323"/>
      <c r="X30" s="323"/>
      <c r="Y30" s="341"/>
    </row>
    <row r="31" spans="2:29">
      <c r="B31" s="280"/>
      <c r="C31" s="281" t="s">
        <v>97</v>
      </c>
      <c r="D31" s="281" t="s">
        <v>98</v>
      </c>
      <c r="E31" s="283">
        <f>E30</f>
        <v>0.3</v>
      </c>
      <c r="F31" s="284"/>
      <c r="G31" s="284"/>
      <c r="H31" s="279" t="str">
        <f>'0.结构参数'!A70</f>
        <v>西U4-2</v>
      </c>
      <c r="I31" s="324">
        <f>'0.结构参数'!L70</f>
        <v>0.6</v>
      </c>
      <c r="J31" s="325">
        <f>MAX('0.结构参数'!I70,'0.结构参数'!J70)</f>
        <v>6.12914</v>
      </c>
      <c r="K31" s="326">
        <f>3.15-MIN('0.结构参数'!I34,'0.结构参数'!J34)</f>
        <v>5.93114</v>
      </c>
      <c r="L31" s="327">
        <v>20</v>
      </c>
      <c r="U31" s="318"/>
      <c r="V31" s="319"/>
      <c r="W31" s="343"/>
      <c r="X31" s="321"/>
      <c r="Y31" s="321"/>
      <c r="Z31" s="322"/>
      <c r="AA31" s="323"/>
      <c r="AB31" s="323"/>
      <c r="AC31" s="341"/>
    </row>
    <row r="32" spans="2:29">
      <c r="B32" s="280"/>
      <c r="C32" s="281" t="s">
        <v>99</v>
      </c>
      <c r="D32" s="281" t="s">
        <v>100</v>
      </c>
      <c r="E32" s="282">
        <v>2.4</v>
      </c>
      <c r="F32" s="284"/>
      <c r="G32" s="284"/>
      <c r="H32" s="279" t="str">
        <f>'0.结构参数'!A71</f>
        <v>西U3-2</v>
      </c>
      <c r="I32" s="324">
        <f>'0.结构参数'!L71</f>
        <v>0.7</v>
      </c>
      <c r="J32" s="325">
        <f>MAX('0.结构参数'!I71,'0.结构参数'!J71)</f>
        <v>6.69325</v>
      </c>
      <c r="K32" s="326">
        <f>3.15-MIN('0.结构参数'!I35,'0.结构参数'!J35)</f>
        <v>6.49525</v>
      </c>
      <c r="L32" s="327">
        <v>22</v>
      </c>
      <c r="U32" s="318"/>
      <c r="V32" s="319"/>
      <c r="W32" s="328"/>
      <c r="X32" s="321"/>
      <c r="Y32" s="321"/>
      <c r="Z32" s="322"/>
      <c r="AA32" s="323"/>
      <c r="AB32" s="323"/>
      <c r="AC32" s="341"/>
    </row>
    <row r="33" ht="14.25" spans="2:29">
      <c r="B33" s="280"/>
      <c r="C33" s="281" t="s">
        <v>101</v>
      </c>
      <c r="D33" s="281" t="s">
        <v>102</v>
      </c>
      <c r="E33" s="282">
        <v>2.1</v>
      </c>
      <c r="F33" s="284"/>
      <c r="G33" s="284"/>
      <c r="H33" s="285"/>
      <c r="I33" s="331"/>
      <c r="J33" s="332"/>
      <c r="K33" s="333"/>
      <c r="L33" s="334"/>
      <c r="U33" s="318"/>
      <c r="V33" s="319"/>
      <c r="W33" s="343"/>
      <c r="X33" s="321"/>
      <c r="Y33" s="321"/>
      <c r="Z33" s="322"/>
      <c r="AA33" s="323"/>
      <c r="AB33" s="323"/>
      <c r="AC33" s="323"/>
    </row>
    <row r="34" ht="12.75" customHeight="1" spans="21:29">
      <c r="U34" s="318"/>
      <c r="V34" s="319"/>
      <c r="W34" s="328"/>
      <c r="X34" s="321"/>
      <c r="Y34" s="321"/>
      <c r="Z34" s="322"/>
      <c r="AA34" s="323"/>
      <c r="AB34" s="323"/>
      <c r="AC34" s="323"/>
    </row>
    <row r="35" spans="2:3">
      <c r="B35" s="278" t="s">
        <v>103</v>
      </c>
      <c r="C35" s="278" t="s">
        <v>104</v>
      </c>
    </row>
    <row r="37" ht="14.25" spans="2:12">
      <c r="B37" s="286"/>
      <c r="C37" s="281" t="s">
        <v>105</v>
      </c>
      <c r="D37" s="281" t="s">
        <v>106</v>
      </c>
      <c r="E37" s="281">
        <f>IF(E32&gt;5,IF(F37="二级及以下公路",1,1.05),IF(F37="二级及以下公路",0.95,1))</f>
        <v>1</v>
      </c>
      <c r="F37" s="287" t="s">
        <v>107</v>
      </c>
      <c r="G37" s="288"/>
      <c r="H37" s="289" t="s">
        <v>108</v>
      </c>
      <c r="I37" s="289"/>
      <c r="J37" s="289"/>
      <c r="K37" s="284"/>
      <c r="L37" s="284"/>
    </row>
    <row r="38" spans="2:12">
      <c r="B38" s="286"/>
      <c r="C38" s="281" t="s">
        <v>109</v>
      </c>
      <c r="D38" s="281" t="s">
        <v>110</v>
      </c>
      <c r="E38" s="281">
        <v>1.4</v>
      </c>
      <c r="F38" s="281"/>
      <c r="G38" s="290"/>
      <c r="H38" s="291" t="s">
        <v>111</v>
      </c>
      <c r="I38" s="335" t="s">
        <v>107</v>
      </c>
      <c r="J38" s="336" t="s">
        <v>112</v>
      </c>
      <c r="K38" s="284"/>
      <c r="L38" s="284"/>
    </row>
    <row r="39" spans="2:12">
      <c r="B39" s="286"/>
      <c r="C39" s="281" t="s">
        <v>113</v>
      </c>
      <c r="D39" s="281" t="s">
        <v>114</v>
      </c>
      <c r="E39" s="281">
        <v>1</v>
      </c>
      <c r="F39" s="281"/>
      <c r="G39" s="290"/>
      <c r="H39" s="292" t="s">
        <v>115</v>
      </c>
      <c r="I39" s="337">
        <v>1</v>
      </c>
      <c r="J39" s="338">
        <v>0.95</v>
      </c>
      <c r="K39" s="284"/>
      <c r="L39" s="284"/>
    </row>
    <row r="40" ht="14.25" spans="2:12">
      <c r="B40" s="286"/>
      <c r="C40" s="281" t="s">
        <v>116</v>
      </c>
      <c r="D40" s="281" t="s">
        <v>117</v>
      </c>
      <c r="E40" s="281">
        <v>1.4</v>
      </c>
      <c r="F40" s="281"/>
      <c r="G40" s="290"/>
      <c r="H40" s="293" t="s">
        <v>118</v>
      </c>
      <c r="I40" s="339">
        <v>1.05</v>
      </c>
      <c r="J40" s="340">
        <v>1</v>
      </c>
      <c r="K40" s="284"/>
      <c r="L40" s="284"/>
    </row>
    <row r="41" spans="11:12">
      <c r="K41" s="284"/>
      <c r="L41" s="284"/>
    </row>
    <row r="42" spans="2:12">
      <c r="B42" s="294">
        <v>2.1</v>
      </c>
      <c r="C42" s="278" t="s">
        <v>119</v>
      </c>
      <c r="I42" s="284"/>
      <c r="J42" s="284"/>
      <c r="K42" s="284"/>
      <c r="L42" s="284"/>
    </row>
    <row r="43" spans="9:12">
      <c r="I43" s="284"/>
      <c r="J43" s="284"/>
      <c r="K43" s="284"/>
      <c r="L43" s="284"/>
    </row>
    <row r="44" spans="2:7">
      <c r="B44" s="295" t="s">
        <v>120</v>
      </c>
      <c r="C44" s="296" t="s">
        <v>121</v>
      </c>
      <c r="D44" s="281" t="s">
        <v>122</v>
      </c>
      <c r="E44" s="297">
        <v>0</v>
      </c>
      <c r="F44" s="298"/>
      <c r="G44" s="284"/>
    </row>
    <row r="45" spans="2:7">
      <c r="B45" s="280"/>
      <c r="C45" s="296" t="s">
        <v>123</v>
      </c>
      <c r="D45" s="281" t="s">
        <v>124</v>
      </c>
      <c r="E45" s="297">
        <v>23</v>
      </c>
      <c r="F45" s="298"/>
      <c r="G45" s="284"/>
    </row>
    <row r="46" spans="2:7">
      <c r="B46" s="280"/>
      <c r="C46" s="296" t="s">
        <v>125</v>
      </c>
      <c r="D46" s="281" t="s">
        <v>126</v>
      </c>
      <c r="E46" s="297">
        <v>11.5</v>
      </c>
      <c r="F46" s="298"/>
      <c r="G46" s="284"/>
    </row>
    <row r="47" spans="2:7">
      <c r="B47" s="280"/>
      <c r="C47" s="296" t="s">
        <v>127</v>
      </c>
      <c r="D47" s="281" t="s">
        <v>128</v>
      </c>
      <c r="E47" s="297">
        <v>0</v>
      </c>
      <c r="F47" s="298"/>
      <c r="G47" s="284"/>
    </row>
    <row r="48" spans="2:7">
      <c r="B48" s="280"/>
      <c r="C48" s="296" t="s">
        <v>129</v>
      </c>
      <c r="D48" s="281" t="s">
        <v>130</v>
      </c>
      <c r="E48" s="297">
        <v>18</v>
      </c>
      <c r="F48" s="298"/>
      <c r="G48" s="284"/>
    </row>
    <row r="49" spans="2:7">
      <c r="B49" s="280"/>
      <c r="C49" s="296" t="s">
        <v>131</v>
      </c>
      <c r="D49" s="281" t="s">
        <v>132</v>
      </c>
      <c r="E49" s="297">
        <v>20</v>
      </c>
      <c r="F49" s="298"/>
      <c r="G49" s="284"/>
    </row>
    <row r="50" spans="2:7">
      <c r="B50" s="280"/>
      <c r="C50" s="296" t="s">
        <v>133</v>
      </c>
      <c r="D50" s="281" t="s">
        <v>134</v>
      </c>
      <c r="E50" s="297">
        <v>10</v>
      </c>
      <c r="F50" s="298"/>
      <c r="G50" s="284"/>
    </row>
    <row r="51" spans="2:5">
      <c r="B51" s="284"/>
      <c r="C51" s="284"/>
      <c r="D51" s="284"/>
      <c r="E51" s="284"/>
    </row>
    <row r="52" customHeight="1" spans="2:5">
      <c r="B52" s="295" t="s">
        <v>135</v>
      </c>
      <c r="C52" s="299" t="s">
        <v>136</v>
      </c>
      <c r="D52" s="300"/>
      <c r="E52" s="301">
        <f>COS(RADIANS(E45-E47))</f>
        <v>0.92050485345244</v>
      </c>
    </row>
    <row r="53" spans="2:5">
      <c r="B53" s="295"/>
      <c r="C53" s="299" t="s">
        <v>137</v>
      </c>
      <c r="D53" s="300"/>
      <c r="E53" s="281">
        <f>COS(RADIANS(E47))</f>
        <v>1</v>
      </c>
    </row>
    <row r="54" spans="2:5">
      <c r="B54" s="295"/>
      <c r="C54" s="299" t="s">
        <v>138</v>
      </c>
      <c r="D54" s="300"/>
      <c r="E54" s="301">
        <f>COS(RADIANS(E47+E46))</f>
        <v>0.97992470462083</v>
      </c>
    </row>
    <row r="55" spans="2:5">
      <c r="B55" s="295"/>
      <c r="C55" s="299" t="s">
        <v>139</v>
      </c>
      <c r="D55" s="300"/>
      <c r="E55" s="301">
        <f>SIN(RADIANS(E45+E46))</f>
        <v>0.566406236924833</v>
      </c>
    </row>
    <row r="56" spans="2:5">
      <c r="B56" s="295"/>
      <c r="C56" s="299" t="s">
        <v>140</v>
      </c>
      <c r="D56" s="300"/>
      <c r="E56" s="301">
        <f>SIN(RADIANS(E45-E44))</f>
        <v>0.390731128489274</v>
      </c>
    </row>
    <row r="57" spans="2:5">
      <c r="B57" s="295"/>
      <c r="C57" s="299" t="s">
        <v>141</v>
      </c>
      <c r="D57" s="300"/>
      <c r="E57" s="281">
        <f>COS(RADIANS(E47-E44))</f>
        <v>1</v>
      </c>
    </row>
    <row r="58" spans="2:5">
      <c r="B58" s="295"/>
      <c r="C58" s="299" t="s">
        <v>142</v>
      </c>
      <c r="D58" s="300"/>
      <c r="E58" s="301">
        <f>E52^2/(E53^2*E54*(1+SQRT(E55*E56/(E54*E57)))^2)</f>
        <v>0.397317937689011</v>
      </c>
    </row>
    <row r="59" spans="2:5">
      <c r="B59" s="302" t="s">
        <v>143</v>
      </c>
      <c r="C59" s="303"/>
      <c r="D59" s="304"/>
      <c r="E59" s="281">
        <v>1.3</v>
      </c>
    </row>
    <row r="60" spans="2:5">
      <c r="B60" s="284"/>
      <c r="C60" s="284"/>
      <c r="D60" s="284"/>
      <c r="E60" s="284"/>
    </row>
    <row r="61" spans="2:5">
      <c r="B61" s="280" t="s">
        <v>144</v>
      </c>
      <c r="C61" s="305" t="s">
        <v>145</v>
      </c>
      <c r="D61" s="306"/>
      <c r="E61" s="281">
        <v>0</v>
      </c>
    </row>
    <row r="62" spans="2:5">
      <c r="B62" s="280"/>
      <c r="C62" s="305" t="s">
        <v>146</v>
      </c>
      <c r="D62" s="306"/>
      <c r="E62" s="307">
        <f>E59*E58*E48*(E32-E33)</f>
        <v>2.78917192257686</v>
      </c>
    </row>
    <row r="63" spans="2:5">
      <c r="B63" s="280"/>
      <c r="C63" s="305" t="s">
        <v>147</v>
      </c>
      <c r="D63" s="306"/>
      <c r="E63" s="307">
        <f>E59*E58*E50*E33+E62</f>
        <v>13.6359516214869</v>
      </c>
    </row>
    <row r="64" spans="2:5">
      <c r="B64" s="280"/>
      <c r="C64" s="305" t="s">
        <v>148</v>
      </c>
      <c r="D64" s="306"/>
      <c r="E64" s="307">
        <f>1/2*1*E62*(E32-E33)</f>
        <v>0.418375788386528</v>
      </c>
    </row>
    <row r="65" spans="2:5">
      <c r="B65" s="280"/>
      <c r="C65" s="305" t="s">
        <v>149</v>
      </c>
      <c r="D65" s="306"/>
      <c r="E65" s="307">
        <f>1/2*1*(E62+E63)*E33</f>
        <v>17.2463797212669</v>
      </c>
    </row>
    <row r="66" spans="2:5">
      <c r="B66" s="280"/>
      <c r="C66" s="305" t="s">
        <v>150</v>
      </c>
      <c r="D66" s="306"/>
      <c r="E66" s="307">
        <f>E33+1/3*(E32-E33)</f>
        <v>2.2</v>
      </c>
    </row>
    <row r="67" spans="2:5">
      <c r="B67" s="280"/>
      <c r="C67" s="305" t="s">
        <v>151</v>
      </c>
      <c r="D67" s="306"/>
      <c r="E67" s="307">
        <f>1/3*E33*(2*E62+E63)/(E62+E63)</f>
        <v>0.818867924528302</v>
      </c>
    </row>
    <row r="68" spans="2:5">
      <c r="B68" s="280"/>
      <c r="C68" s="305" t="s">
        <v>152</v>
      </c>
      <c r="D68" s="306"/>
      <c r="E68" s="346">
        <f>E64+E65</f>
        <v>17.6647555096534</v>
      </c>
    </row>
    <row r="69" spans="2:5">
      <c r="B69" s="280"/>
      <c r="C69" s="305" t="s">
        <v>153</v>
      </c>
      <c r="D69" s="306"/>
      <c r="E69" s="346">
        <f>E64*E66+E65*E67</f>
        <v>15.0429339024312</v>
      </c>
    </row>
    <row r="71" spans="2:3">
      <c r="B71" s="294">
        <v>2.2</v>
      </c>
      <c r="C71" s="278" t="s">
        <v>154</v>
      </c>
    </row>
    <row r="72" spans="3:5">
      <c r="C72" s="284"/>
      <c r="D72" s="284"/>
      <c r="E72" s="284"/>
    </row>
    <row r="73" spans="2:5">
      <c r="B73" s="347" t="s">
        <v>155</v>
      </c>
      <c r="C73" s="305" t="s">
        <v>156</v>
      </c>
      <c r="D73" s="306"/>
      <c r="E73" s="281">
        <v>0</v>
      </c>
    </row>
    <row r="74" spans="2:5">
      <c r="B74" s="347"/>
      <c r="C74" s="305" t="s">
        <v>157</v>
      </c>
      <c r="D74" s="306"/>
      <c r="E74" s="281">
        <f>10*E33</f>
        <v>21</v>
      </c>
    </row>
    <row r="75" spans="2:5">
      <c r="B75" s="347"/>
      <c r="C75" s="348" t="s">
        <v>158</v>
      </c>
      <c r="D75" s="349"/>
      <c r="E75" s="281">
        <f>1/2*E74*E33</f>
        <v>22.05</v>
      </c>
    </row>
    <row r="76" spans="2:5">
      <c r="B76" s="347"/>
      <c r="C76" s="305" t="s">
        <v>159</v>
      </c>
      <c r="D76" s="306"/>
      <c r="E76" s="301">
        <f>E33/3</f>
        <v>0.7</v>
      </c>
    </row>
    <row r="77" spans="2:5">
      <c r="B77" s="347"/>
      <c r="C77" s="305" t="s">
        <v>160</v>
      </c>
      <c r="D77" s="306"/>
      <c r="E77" s="350">
        <f>E75</f>
        <v>22.05</v>
      </c>
    </row>
    <row r="78" spans="2:5">
      <c r="B78" s="347"/>
      <c r="C78" s="305" t="s">
        <v>161</v>
      </c>
      <c r="D78" s="306"/>
      <c r="E78" s="351">
        <f>E75*E76</f>
        <v>15.435</v>
      </c>
    </row>
    <row r="81" spans="2:3">
      <c r="B81" s="294">
        <v>2.3</v>
      </c>
      <c r="C81" s="278" t="s">
        <v>162</v>
      </c>
    </row>
    <row r="83" spans="2:5">
      <c r="B83" s="280" t="s">
        <v>162</v>
      </c>
      <c r="C83" s="348" t="s">
        <v>163</v>
      </c>
      <c r="D83" s="349"/>
      <c r="E83" s="352">
        <f>IF(E32&lt;2,20,(IF(E32&gt;10,10,(20-(E32-2)/(10-2)*(20-10)))))</f>
        <v>19.5</v>
      </c>
    </row>
    <row r="84" spans="2:5">
      <c r="B84" s="280"/>
      <c r="C84" s="348" t="s">
        <v>164</v>
      </c>
      <c r="D84" s="349"/>
      <c r="E84" s="353">
        <f>E83/E48</f>
        <v>1.08333333333333</v>
      </c>
    </row>
    <row r="85" spans="2:5">
      <c r="B85" s="280"/>
      <c r="C85" s="354" t="s">
        <v>165</v>
      </c>
      <c r="D85" s="355"/>
      <c r="E85" s="356">
        <f>1/2*1*E59*E58*E48*(E32+2*E84)</f>
        <v>21.2286974107239</v>
      </c>
    </row>
    <row r="86" spans="2:5">
      <c r="B86" s="280"/>
      <c r="C86" s="354" t="s">
        <v>166</v>
      </c>
      <c r="D86" s="355"/>
      <c r="E86" s="356">
        <f>E32/3*((E32+E84/3)/(E32+E84/2))</f>
        <v>0.750897072710104</v>
      </c>
    </row>
    <row r="87" spans="2:5">
      <c r="B87" s="280"/>
      <c r="C87" s="354" t="s">
        <v>167</v>
      </c>
      <c r="D87" s="355"/>
      <c r="E87" s="356">
        <f>E85*E86</f>
        <v>15.9405667431611</v>
      </c>
    </row>
    <row r="88" spans="3:5">
      <c r="C88" s="357"/>
      <c r="D88" s="357"/>
      <c r="E88" s="357"/>
    </row>
    <row r="89" spans="2:3">
      <c r="B89" s="294">
        <v>2.4</v>
      </c>
      <c r="C89" s="278" t="s">
        <v>168</v>
      </c>
    </row>
    <row r="91" spans="2:5">
      <c r="B91" s="284"/>
      <c r="C91" s="358" t="s">
        <v>169</v>
      </c>
      <c r="D91" s="359"/>
      <c r="E91" s="360"/>
    </row>
    <row r="92" spans="2:5">
      <c r="B92" s="284"/>
      <c r="C92" s="348" t="s">
        <v>170</v>
      </c>
      <c r="D92" s="349"/>
      <c r="E92" s="301">
        <f>E37*(E38*E69+E39*E78+E40*E87)</f>
        <v>58.8119009038292</v>
      </c>
    </row>
    <row r="93" spans="2:5">
      <c r="B93" s="284"/>
      <c r="C93" s="348" t="s">
        <v>171</v>
      </c>
      <c r="D93" s="349"/>
      <c r="E93" s="301">
        <f>E37*(E38*E68+E39*E77+E40*E85)</f>
        <v>76.5008340885282</v>
      </c>
    </row>
    <row r="94" spans="2:5">
      <c r="B94" s="284"/>
      <c r="C94" s="284"/>
      <c r="D94" s="284"/>
      <c r="E94" s="361"/>
    </row>
    <row r="95" spans="2:5">
      <c r="B95" s="284"/>
      <c r="C95" s="358" t="s">
        <v>172</v>
      </c>
      <c r="D95" s="359"/>
      <c r="E95" s="360"/>
    </row>
    <row r="96" spans="2:5">
      <c r="B96" s="284"/>
      <c r="C96" s="348" t="s">
        <v>173</v>
      </c>
      <c r="D96" s="349"/>
      <c r="E96" s="301">
        <f>E69+E78+0.4*E87</f>
        <v>36.8541605996956</v>
      </c>
    </row>
    <row r="97" spans="2:5">
      <c r="B97" s="284"/>
      <c r="C97" s="348" t="s">
        <v>174</v>
      </c>
      <c r="D97" s="349"/>
      <c r="E97" s="301">
        <f>E68+E77+0.4*E85</f>
        <v>48.206234473943</v>
      </c>
    </row>
    <row r="98" spans="2:5">
      <c r="B98" s="284"/>
      <c r="C98" s="284"/>
      <c r="D98" s="284"/>
      <c r="E98" s="361"/>
    </row>
    <row r="99" spans="2:5">
      <c r="B99" s="284"/>
      <c r="C99" s="358" t="s">
        <v>175</v>
      </c>
      <c r="D99" s="359"/>
      <c r="E99" s="360"/>
    </row>
    <row r="100" spans="2:5">
      <c r="B100" s="284"/>
      <c r="C100" s="348" t="s">
        <v>173</v>
      </c>
      <c r="D100" s="349"/>
      <c r="E100" s="301">
        <f>E69+E78+0.7*E87</f>
        <v>41.636330622644</v>
      </c>
    </row>
    <row r="101" spans="2:5">
      <c r="B101" s="284"/>
      <c r="C101" s="348" t="s">
        <v>174</v>
      </c>
      <c r="D101" s="349"/>
      <c r="E101" s="301">
        <f>E68+E77+0.7*E85</f>
        <v>54.5748436971601</v>
      </c>
    </row>
    <row r="104" ht="14.25" spans="2:3">
      <c r="B104" s="294">
        <v>2.5</v>
      </c>
      <c r="C104" s="278" t="s">
        <v>176</v>
      </c>
    </row>
    <row r="105" spans="8:11">
      <c r="H105" s="362"/>
      <c r="I105" s="308" t="s">
        <v>177</v>
      </c>
      <c r="J105" s="308" t="s">
        <v>178</v>
      </c>
      <c r="K105" s="372" t="s">
        <v>179</v>
      </c>
    </row>
    <row r="106" spans="2:11">
      <c r="B106" s="347" t="s">
        <v>180</v>
      </c>
      <c r="C106" s="296" t="s">
        <v>181</v>
      </c>
      <c r="D106" s="363" t="s">
        <v>182</v>
      </c>
      <c r="E106" s="281">
        <f>VLOOKUP(D106,H106:J109,2,1)</f>
        <v>16.1</v>
      </c>
      <c r="F106" s="284" t="s">
        <v>183</v>
      </c>
      <c r="G106" s="284"/>
      <c r="H106" s="364" t="s">
        <v>184</v>
      </c>
      <c r="I106" s="373">
        <v>16.1</v>
      </c>
      <c r="J106" s="373">
        <v>1.52</v>
      </c>
      <c r="K106" s="374">
        <v>3.15</v>
      </c>
    </row>
    <row r="107" spans="2:11">
      <c r="B107" s="347"/>
      <c r="C107" s="296" t="s">
        <v>185</v>
      </c>
      <c r="D107" s="363" t="s">
        <v>182</v>
      </c>
      <c r="E107" s="281">
        <f>VLOOKUP(D107,H106:J109,3,1)</f>
        <v>1.52</v>
      </c>
      <c r="F107" s="284" t="s">
        <v>183</v>
      </c>
      <c r="G107" s="284"/>
      <c r="H107" s="364" t="s">
        <v>186</v>
      </c>
      <c r="I107" s="373">
        <v>18.1</v>
      </c>
      <c r="J107" s="373">
        <v>1.65</v>
      </c>
      <c r="K107" s="374">
        <v>3.25</v>
      </c>
    </row>
    <row r="108" spans="2:11">
      <c r="B108" s="347"/>
      <c r="C108" s="305" t="s">
        <v>187</v>
      </c>
      <c r="D108" s="306"/>
      <c r="E108" s="281">
        <v>330</v>
      </c>
      <c r="F108" s="284" t="s">
        <v>183</v>
      </c>
      <c r="G108" s="284"/>
      <c r="H108" s="364" t="s">
        <v>188</v>
      </c>
      <c r="I108" s="373">
        <v>20.5</v>
      </c>
      <c r="J108" s="373">
        <v>1.74</v>
      </c>
      <c r="K108" s="374">
        <v>3.35</v>
      </c>
    </row>
    <row r="109" ht="14.25" spans="2:11">
      <c r="B109" s="347"/>
      <c r="C109" s="305" t="s">
        <v>189</v>
      </c>
      <c r="D109" s="306"/>
      <c r="E109" s="281">
        <v>330</v>
      </c>
      <c r="F109" s="284" t="s">
        <v>183</v>
      </c>
      <c r="G109" s="284"/>
      <c r="H109" s="365" t="s">
        <v>190</v>
      </c>
      <c r="I109" s="375">
        <v>22.4</v>
      </c>
      <c r="J109" s="375">
        <v>1.83</v>
      </c>
      <c r="K109" s="376">
        <v>3.45</v>
      </c>
    </row>
    <row r="110" spans="2:7">
      <c r="B110" s="347"/>
      <c r="C110" s="305" t="s">
        <v>191</v>
      </c>
      <c r="D110" s="306"/>
      <c r="E110" s="287">
        <v>8</v>
      </c>
      <c r="F110" s="284"/>
      <c r="G110" s="284"/>
    </row>
    <row r="111" spans="2:7">
      <c r="B111" s="347"/>
      <c r="C111" s="348" t="s">
        <v>192</v>
      </c>
      <c r="D111" s="349"/>
      <c r="E111" s="366">
        <v>14</v>
      </c>
      <c r="F111" s="284" t="s">
        <v>193</v>
      </c>
      <c r="G111" s="284"/>
    </row>
    <row r="112" spans="2:7">
      <c r="B112" s="347"/>
      <c r="C112" s="305" t="s">
        <v>194</v>
      </c>
      <c r="D112" s="306"/>
      <c r="E112" s="301">
        <f>E110*PI()*E111^2/4</f>
        <v>1231.5043202072</v>
      </c>
      <c r="F112" s="284" t="s">
        <v>195</v>
      </c>
      <c r="G112" s="284"/>
    </row>
    <row r="113" spans="2:7">
      <c r="B113" s="347"/>
      <c r="C113" s="305" t="s">
        <v>196</v>
      </c>
      <c r="D113" s="306"/>
      <c r="E113" s="287">
        <v>8</v>
      </c>
      <c r="F113" s="284"/>
      <c r="G113" s="284"/>
    </row>
    <row r="114" spans="2:7">
      <c r="B114" s="347"/>
      <c r="C114" s="348" t="s">
        <v>197</v>
      </c>
      <c r="D114" s="349"/>
      <c r="E114" s="287">
        <v>12</v>
      </c>
      <c r="F114" s="284" t="s">
        <v>193</v>
      </c>
      <c r="G114" s="284"/>
    </row>
    <row r="115" spans="2:7">
      <c r="B115" s="347"/>
      <c r="C115" s="305" t="s">
        <v>198</v>
      </c>
      <c r="D115" s="306"/>
      <c r="E115" s="301">
        <f>E113*PI()*E114^2/4</f>
        <v>904.77868423386</v>
      </c>
      <c r="F115" s="284" t="s">
        <v>195</v>
      </c>
      <c r="G115" s="284"/>
    </row>
    <row r="116" spans="2:7">
      <c r="B116" s="347"/>
      <c r="C116" s="348" t="s">
        <v>199</v>
      </c>
      <c r="D116" s="349"/>
      <c r="E116" s="281">
        <v>65</v>
      </c>
      <c r="F116" s="284" t="s">
        <v>193</v>
      </c>
      <c r="G116" s="284"/>
    </row>
    <row r="117" spans="2:7">
      <c r="B117" s="347"/>
      <c r="C117" s="348" t="s">
        <v>200</v>
      </c>
      <c r="D117" s="349"/>
      <c r="E117" s="281">
        <f>E31*1000-E116</f>
        <v>235</v>
      </c>
      <c r="F117" s="284" t="s">
        <v>193</v>
      </c>
      <c r="G117" s="284"/>
    </row>
    <row r="118" spans="2:7">
      <c r="B118" s="347"/>
      <c r="C118" s="367" t="s">
        <v>201</v>
      </c>
      <c r="D118" s="368"/>
      <c r="E118" s="301">
        <f>45*E107/E108</f>
        <v>0.207272727272727</v>
      </c>
      <c r="F118" s="284" t="s">
        <v>202</v>
      </c>
      <c r="G118" s="284"/>
    </row>
    <row r="119" spans="2:7">
      <c r="B119" s="347"/>
      <c r="C119" s="305" t="s">
        <v>203</v>
      </c>
      <c r="D119" s="306"/>
      <c r="E119" s="281">
        <v>0.56</v>
      </c>
      <c r="F119" s="284"/>
      <c r="G119" s="284"/>
    </row>
    <row r="121" spans="2:7">
      <c r="B121" s="369" t="s">
        <v>204</v>
      </c>
      <c r="C121" s="348" t="s">
        <v>205</v>
      </c>
      <c r="D121" s="349"/>
      <c r="E121" s="301">
        <f>(E108*E112-E109*E115)/(E106*1000)</f>
        <v>6.69686086156533</v>
      </c>
      <c r="F121" s="290" t="s">
        <v>193</v>
      </c>
      <c r="G121" s="284"/>
    </row>
    <row r="122" spans="2:7">
      <c r="B122" s="369"/>
      <c r="C122" s="348" t="s">
        <v>206</v>
      </c>
      <c r="D122" s="349"/>
      <c r="E122" s="301">
        <f>E121/E117</f>
        <v>0.0284972802619801</v>
      </c>
      <c r="F122" s="290"/>
      <c r="G122" s="284"/>
    </row>
    <row r="123" spans="2:7">
      <c r="B123" s="347"/>
      <c r="C123" s="348" t="s">
        <v>207</v>
      </c>
      <c r="D123" s="349"/>
      <c r="E123" s="370" t="str">
        <f>IF(E121&gt;E119*E117,"NO","YES")</f>
        <v>YES</v>
      </c>
      <c r="F123" s="284"/>
      <c r="G123" s="284"/>
    </row>
    <row r="124" spans="2:7">
      <c r="B124" s="347"/>
      <c r="C124" s="348" t="s">
        <v>208</v>
      </c>
      <c r="D124" s="349"/>
      <c r="E124" s="351">
        <f>(E106*1000*E121*(E117-E121/2)+E109*E115*(E117-E116))/1000000</f>
        <v>75.7346312947887</v>
      </c>
      <c r="F124" s="284" t="s">
        <v>209</v>
      </c>
      <c r="G124" s="284"/>
    </row>
    <row r="125" spans="2:7">
      <c r="B125" s="347"/>
      <c r="C125" s="348" t="s">
        <v>210</v>
      </c>
      <c r="D125" s="349"/>
      <c r="E125" s="371" t="str">
        <f>IF(E124&gt;E92,"YES","NO")</f>
        <v>YES</v>
      </c>
      <c r="F125" s="284"/>
      <c r="G125" s="284"/>
    </row>
    <row r="126" spans="2:7">
      <c r="B126" s="347"/>
      <c r="C126" s="348" t="s">
        <v>211</v>
      </c>
      <c r="D126" s="349"/>
      <c r="E126" s="301">
        <f>E112/1000/E117*100</f>
        <v>0.524044391577531</v>
      </c>
      <c r="F126" s="284" t="s">
        <v>202</v>
      </c>
      <c r="G126" s="284"/>
    </row>
    <row r="127" spans="2:7">
      <c r="B127" s="347"/>
      <c r="C127" s="348" t="s">
        <v>212</v>
      </c>
      <c r="D127" s="349"/>
      <c r="E127" s="371" t="str">
        <f>IF(E126&gt;E118,"YES","NO")</f>
        <v>YES</v>
      </c>
      <c r="F127" s="284"/>
      <c r="G127" s="284"/>
    </row>
    <row r="129" spans="2:5">
      <c r="B129" s="278" t="s">
        <v>213</v>
      </c>
      <c r="C129" s="278" t="s">
        <v>214</v>
      </c>
      <c r="D129" s="284"/>
      <c r="E129" s="284"/>
    </row>
    <row r="130" spans="2:5">
      <c r="B130" s="278"/>
      <c r="C130" s="278"/>
      <c r="D130" s="284"/>
      <c r="E130" s="284"/>
    </row>
    <row r="131" spans="2:7">
      <c r="B131" s="377" t="s">
        <v>214</v>
      </c>
      <c r="C131" s="348" t="s">
        <v>215</v>
      </c>
      <c r="D131" s="349"/>
      <c r="E131" s="281">
        <v>1</v>
      </c>
      <c r="F131" s="284" t="s">
        <v>216</v>
      </c>
      <c r="G131" s="284"/>
    </row>
    <row r="132" spans="2:7">
      <c r="B132" s="378"/>
      <c r="C132" s="379" t="s">
        <v>217</v>
      </c>
      <c r="D132" s="379"/>
      <c r="E132" s="281">
        <f>1+0.5*E96/E100</f>
        <v>1.44257214851268</v>
      </c>
      <c r="F132" s="284"/>
      <c r="G132" s="284"/>
    </row>
    <row r="133" spans="2:7">
      <c r="B133" s="378"/>
      <c r="C133" s="379" t="s">
        <v>218</v>
      </c>
      <c r="D133" s="379"/>
      <c r="E133" s="281">
        <v>1</v>
      </c>
      <c r="F133" s="284"/>
      <c r="G133" s="284"/>
    </row>
    <row r="134" spans="2:7">
      <c r="B134" s="378"/>
      <c r="C134" s="348" t="s">
        <v>219</v>
      </c>
      <c r="D134" s="349"/>
      <c r="E134" s="301">
        <f>10^6*E100/(0.87*E112*E117)</f>
        <v>165.367207959689</v>
      </c>
      <c r="F134" s="284" t="s">
        <v>183</v>
      </c>
      <c r="G134" s="284"/>
    </row>
    <row r="135" spans="2:7">
      <c r="B135" s="378"/>
      <c r="C135" s="348" t="s">
        <v>220</v>
      </c>
      <c r="D135" s="349"/>
      <c r="E135" s="281">
        <f>E111</f>
        <v>14</v>
      </c>
      <c r="F135" s="284" t="s">
        <v>193</v>
      </c>
      <c r="G135" s="284"/>
    </row>
    <row r="136" spans="2:7">
      <c r="B136" s="378"/>
      <c r="C136" s="348" t="s">
        <v>221</v>
      </c>
      <c r="D136" s="349"/>
      <c r="E136" s="301">
        <f>IF(E112/(E117*E31*1000)&gt;0.02,0.02,IF(E112/(E117*E31*1000)&lt;0.006,0.006,E112/(E117*E31*1000)))</f>
        <v>0.0174681463859177</v>
      </c>
      <c r="F136" s="284"/>
      <c r="G136" s="284"/>
    </row>
    <row r="137" spans="2:7">
      <c r="B137" s="378"/>
      <c r="C137" s="348" t="s">
        <v>222</v>
      </c>
      <c r="D137" s="349"/>
      <c r="E137" s="281">
        <f>2*10^5</f>
        <v>200000</v>
      </c>
      <c r="F137" s="284" t="s">
        <v>183</v>
      </c>
      <c r="G137" s="284"/>
    </row>
    <row r="138" spans="2:7">
      <c r="B138" s="378"/>
      <c r="C138" s="348" t="s">
        <v>223</v>
      </c>
      <c r="D138" s="349"/>
      <c r="E138" s="301">
        <f>E131*E132*E133*E134/E137*((30+E135)/(0.28+10*E136))</f>
        <v>0.115425660461593</v>
      </c>
      <c r="F138" s="284"/>
      <c r="G138" s="284"/>
    </row>
    <row r="139" spans="2:5">
      <c r="B139" s="378"/>
      <c r="C139" s="380" t="s">
        <v>224</v>
      </c>
      <c r="D139" s="381"/>
      <c r="E139" s="287">
        <v>0.15</v>
      </c>
    </row>
    <row r="140" spans="2:5">
      <c r="B140" s="382"/>
      <c r="C140" s="348" t="s">
        <v>225</v>
      </c>
      <c r="D140" s="349"/>
      <c r="E140" s="371" t="str">
        <f>IF(E138&lt;E139,"YES","NO")</f>
        <v>YES</v>
      </c>
    </row>
  </sheetData>
  <mergeCells count="78">
    <mergeCell ref="H37:J37"/>
    <mergeCell ref="C52:D52"/>
    <mergeCell ref="C53:D53"/>
    <mergeCell ref="C54:D54"/>
    <mergeCell ref="C55:D55"/>
    <mergeCell ref="C56:D56"/>
    <mergeCell ref="C57:D57"/>
    <mergeCell ref="C58:D58"/>
    <mergeCell ref="B59:D59"/>
    <mergeCell ref="C61:D61"/>
    <mergeCell ref="C62:D62"/>
    <mergeCell ref="C63:D63"/>
    <mergeCell ref="C64:D64"/>
    <mergeCell ref="C65:D65"/>
    <mergeCell ref="C66:D66"/>
    <mergeCell ref="C67:D67"/>
    <mergeCell ref="C68:D68"/>
    <mergeCell ref="C69:D69"/>
    <mergeCell ref="C73:D73"/>
    <mergeCell ref="C74:D74"/>
    <mergeCell ref="C75:D75"/>
    <mergeCell ref="C76:D76"/>
    <mergeCell ref="C77:D77"/>
    <mergeCell ref="C78:D78"/>
    <mergeCell ref="C83:D83"/>
    <mergeCell ref="C84:D84"/>
    <mergeCell ref="C85:D85"/>
    <mergeCell ref="C86:D86"/>
    <mergeCell ref="C87:D87"/>
    <mergeCell ref="C91:E91"/>
    <mergeCell ref="C92:D92"/>
    <mergeCell ref="C93:D93"/>
    <mergeCell ref="C95:E95"/>
    <mergeCell ref="C96:D96"/>
    <mergeCell ref="C97:D97"/>
    <mergeCell ref="C99:E99"/>
    <mergeCell ref="C100:D100"/>
    <mergeCell ref="C101:D101"/>
    <mergeCell ref="C108:D108"/>
    <mergeCell ref="C109:D109"/>
    <mergeCell ref="C110:D110"/>
    <mergeCell ref="C111:D111"/>
    <mergeCell ref="C112:D112"/>
    <mergeCell ref="C113:D113"/>
    <mergeCell ref="C114:D114"/>
    <mergeCell ref="C115:D115"/>
    <mergeCell ref="C116:D116"/>
    <mergeCell ref="C117:D117"/>
    <mergeCell ref="C118:D118"/>
    <mergeCell ref="C119:D119"/>
    <mergeCell ref="C121:D121"/>
    <mergeCell ref="C122:D122"/>
    <mergeCell ref="C123:D123"/>
    <mergeCell ref="C124:D124"/>
    <mergeCell ref="C125:D125"/>
    <mergeCell ref="C126:D126"/>
    <mergeCell ref="C127:D127"/>
    <mergeCell ref="C131:D131"/>
    <mergeCell ref="C134:D134"/>
    <mergeCell ref="C135:D135"/>
    <mergeCell ref="C136:D136"/>
    <mergeCell ref="C137:D137"/>
    <mergeCell ref="C138:D138"/>
    <mergeCell ref="C139:D139"/>
    <mergeCell ref="C140:D140"/>
    <mergeCell ref="B30:B33"/>
    <mergeCell ref="B37:B40"/>
    <mergeCell ref="B44:B50"/>
    <mergeCell ref="B52:B58"/>
    <mergeCell ref="B61:B69"/>
    <mergeCell ref="B73:B78"/>
    <mergeCell ref="B83:B87"/>
    <mergeCell ref="B106:B119"/>
    <mergeCell ref="B121:B127"/>
    <mergeCell ref="B131:B140"/>
    <mergeCell ref="U31:U32"/>
    <mergeCell ref="U33:U34"/>
    <mergeCell ref="B10:F11"/>
  </mergeCells>
  <dataValidations count="6">
    <dataValidation allowBlank="1" showInputMessage="1" showErrorMessage="1" prompt="底板顶高程E2-水位高程" sqref="E33"/>
    <dataValidation allowBlank="1" showInputMessage="1" showErrorMessage="1" prompt="边墙厚度B" sqref="E30"/>
    <dataValidation allowBlank="1" showInputMessage="1" showErrorMessage="1" prompt="结构净高H" sqref="E32"/>
    <dataValidation allowBlank="1" showInputMessage="1" showErrorMessage="1" prompt="详见右表" sqref="E37 IR37 SN37 ACJ37 AMF37 AWB37 BFX37 BPT37 BZP37 CJL37 CTH37 DDD37 DMZ37 DWV37 EGR37 EQN37 FAJ37 FKF37 FUB37 GDX37 GNT37 GXP37 HHL37 HRH37 IBD37 IKZ37 IUV37 JER37 JON37 JYJ37 KIF37 KSB37 LBX37 LLT37 LVP37 MFL37 MPH37 MZD37 NIZ37 NSV37 OCR37 OMN37 OWJ37 PGF37 PQB37 PZX37 QJT37 QTP37 RDL37 RNH37 RXD37 SGZ37 SQV37 TAR37 TKN37 TUJ37 UEF37 UOB37 UXX37 VHT37 VRP37 WBL37 WLH37 WVD37 E65573 JB65573 SX65573 ACT65573 AMP65573 AWL65573 BGH65573 BQD65573 BZZ65573 CJV65573 CTR65573 DDN65573 DNJ65573 DXF65573 EHB65573 EQX65573 FAT65573 FKP65573 FUL65573 GEH65573 GOD65573 GXZ65573 HHV65573 HRR65573 IBN65573 ILJ65573 IVF65573 JFB65573 JOX65573 JYT65573 KIP65573 KSL65573 LCH65573 LMD65573 LVZ65573 MFV65573 MPR65573 MZN65573 NJJ65573 NTF65573 ODB65573 OMX65573 OWT65573 PGP65573 PQL65573 QAH65573 QKD65573 QTZ65573 RDV65573 RNR65573 RXN65573 SHJ65573 SRF65573 TBB65573 TKX65573 TUT65573 UEP65573 UOL65573 UYH65573 VID65573 VRZ65573 WBV65573 WLR65573 WVN65573 E131109 JB131109 SX131109 ACT131109 AMP131109 AWL131109 BGH131109 BQD131109 BZZ131109 CJV131109 CTR131109 DDN131109 DNJ131109 DXF131109 EHB131109 EQX131109 FAT131109 FKP131109 FUL131109 GEH131109 GOD131109 GXZ131109 HHV131109 HRR131109 IBN131109 ILJ131109 IVF131109 JFB131109 JOX131109 JYT131109 KIP131109 KSL131109 LCH131109 LMD131109 LVZ131109 MFV131109 MPR131109 MZN131109 NJJ131109 NTF131109 ODB131109 OMX131109 OWT131109 PGP131109 PQL131109 QAH131109 QKD131109 QTZ131109 RDV131109 RNR131109 RXN131109 SHJ131109 SRF131109 TBB131109 TKX131109 TUT131109 UEP131109 UOL131109 UYH131109 VID131109 VRZ131109 WBV131109 WLR131109 WVN131109 E196645 JB196645 SX196645 ACT196645 AMP196645 AWL196645 BGH196645 BQD196645 BZZ196645 CJV196645 CTR196645 DDN196645 DNJ196645 DXF196645 EHB196645 EQX196645 FAT196645 FKP196645 FUL196645 GEH196645 GOD196645 GXZ196645 HHV196645 HRR196645 IBN196645 ILJ196645 IVF196645 JFB196645 JOX196645 JYT196645 KIP196645 KSL196645 LCH196645 LMD196645 LVZ196645 MFV196645 MPR196645 MZN196645 NJJ196645 NTF196645 ODB196645 OMX196645 OWT196645 PGP196645 PQL196645 QAH196645 QKD196645 QTZ196645 RDV196645 RNR196645 RXN196645 SHJ196645 SRF196645 TBB196645 TKX196645 TUT196645 UEP196645 UOL196645 UYH196645 VID196645 VRZ196645 WBV196645 WLR196645 WVN196645 E262181 JB262181 SX262181 ACT262181 AMP262181 AWL262181 BGH262181 BQD262181 BZZ262181 CJV262181 CTR262181 DDN262181 DNJ262181 DXF262181 EHB262181 EQX262181 FAT262181 FKP262181 FUL262181 GEH262181 GOD262181 GXZ262181 HHV262181 HRR262181 IBN262181 ILJ262181 IVF262181 JFB262181 JOX262181 JYT262181 KIP262181 KSL262181 LCH262181 LMD262181 LVZ262181 MFV262181 MPR262181 MZN262181 NJJ262181 NTF262181 ODB262181 OMX262181 OWT262181 PGP262181 PQL262181 QAH262181 QKD262181 QTZ262181 RDV262181 RNR262181 RXN262181 SHJ262181 SRF262181 TBB262181 TKX262181 TUT262181 UEP262181 UOL262181 UYH262181 VID262181 VRZ262181 WBV262181 WLR262181 WVN262181 E327717 JB327717 SX327717 ACT327717 AMP327717 AWL327717 BGH327717 BQD327717 BZZ327717 CJV327717 CTR327717 DDN327717 DNJ327717 DXF327717 EHB327717 EQX327717 FAT327717 FKP327717 FUL327717 GEH327717 GOD327717 GXZ327717 HHV327717 HRR327717 IBN327717 ILJ327717 IVF327717 JFB327717 JOX327717 JYT327717 KIP327717 KSL327717 LCH327717 LMD327717 LVZ327717 MFV327717 MPR327717 MZN327717 NJJ327717 NTF327717 ODB327717 OMX327717 OWT327717 PGP327717 PQL327717 QAH327717 QKD327717 QTZ327717 RDV327717 RNR327717 RXN327717 SHJ327717 SRF327717 TBB327717 TKX327717 TUT327717 UEP327717 UOL327717 UYH327717 VID327717 VRZ327717 WBV327717 WLR327717 WVN327717 E393253 JB393253 SX393253 ACT393253 AMP393253 AWL393253 BGH393253 BQD393253 BZZ393253 CJV393253 CTR393253 DDN393253 DNJ393253 DXF393253 EHB393253 EQX393253 FAT393253 FKP393253 FUL393253 GEH393253 GOD393253 GXZ393253 HHV393253 HRR393253 IBN393253 ILJ393253 IVF393253 JFB393253 JOX393253 JYT393253 KIP393253 KSL393253 LCH393253 LMD393253 LVZ393253 MFV393253 MPR393253 MZN393253 NJJ393253 NTF393253 ODB393253 OMX393253 OWT393253 PGP393253 PQL393253 QAH393253 QKD393253 QTZ393253 RDV393253 RNR393253 RXN393253 SHJ393253 SRF393253 TBB393253 TKX393253 TUT393253 UEP393253 UOL393253 UYH393253 VID393253 VRZ393253 WBV393253 WLR393253 WVN393253 E458789 JB458789 SX458789 ACT458789 AMP458789 AWL458789 BGH458789 BQD458789 BZZ458789 CJV458789 CTR458789 DDN458789 DNJ458789 DXF458789 EHB458789 EQX458789 FAT458789 FKP458789 FUL458789 GEH458789 GOD458789 GXZ458789 HHV458789 HRR458789 IBN458789 ILJ458789 IVF458789 JFB458789 JOX458789 JYT458789 KIP458789 KSL458789 LCH458789 LMD458789 LVZ458789 MFV458789 MPR458789 MZN458789 NJJ458789 NTF458789 ODB458789 OMX458789 OWT458789 PGP458789 PQL458789 QAH458789 QKD458789 QTZ458789 RDV458789 RNR458789 RXN458789 SHJ458789 SRF458789 TBB458789 TKX458789 TUT458789 UEP458789 UOL458789 UYH458789 VID458789 VRZ458789 WBV458789 WLR458789 WVN458789 E524325 JB524325 SX524325 ACT524325 AMP524325 AWL524325 BGH524325 BQD524325 BZZ524325 CJV524325 CTR524325 DDN524325 DNJ524325 DXF524325 EHB524325 EQX524325 FAT524325 FKP524325 FUL524325 GEH524325 GOD524325 GXZ524325 HHV524325 HRR524325 IBN524325 ILJ524325 IVF524325 JFB524325 JOX524325 JYT524325 KIP524325 KSL524325 LCH524325 LMD524325 LVZ524325 MFV524325 MPR524325 MZN524325 NJJ524325 NTF524325 ODB524325 OMX524325 OWT524325 PGP524325 PQL524325 QAH524325 QKD524325 QTZ524325 RDV524325 RNR524325 RXN524325 SHJ524325 SRF524325 TBB524325 TKX524325 TUT524325 UEP524325 UOL524325 UYH524325 VID524325 VRZ524325 WBV524325 WLR524325 WVN524325 E589861 JB589861 SX589861 ACT589861 AMP589861 AWL589861 BGH589861 BQD589861 BZZ589861 CJV589861 CTR589861 DDN589861 DNJ589861 DXF589861 EHB589861 EQX589861 FAT589861 FKP589861 FUL589861 GEH589861 GOD589861 GXZ589861 HHV589861 HRR589861 IBN589861 ILJ589861 IVF589861 JFB589861 JOX589861 JYT589861 KIP589861 KSL589861 LCH589861 LMD589861 LVZ589861 MFV589861 MPR589861 MZN589861 NJJ589861 NTF589861 ODB589861 OMX589861 OWT589861 PGP589861 PQL589861 QAH589861 QKD589861 QTZ589861 RDV589861 RNR589861 RXN589861 SHJ589861 SRF589861 TBB589861 TKX589861 TUT589861 UEP589861 UOL589861 UYH589861 VID589861 VRZ589861 WBV589861 WLR589861 WVN589861 E655397 JB655397 SX655397 ACT655397 AMP655397 AWL655397 BGH655397 BQD655397 BZZ655397 CJV655397 CTR655397 DDN655397 DNJ655397 DXF655397 EHB655397 EQX655397 FAT655397 FKP655397 FUL655397 GEH655397 GOD655397 GXZ655397 HHV655397 HRR655397 IBN655397 ILJ655397 IVF655397 JFB655397 JOX655397 JYT655397 KIP655397 KSL655397 LCH655397 LMD655397 LVZ655397 MFV655397 MPR655397 MZN655397 NJJ655397 NTF655397 ODB655397 OMX655397 OWT655397 PGP655397 PQL655397 QAH655397 QKD655397 QTZ655397 RDV655397 RNR655397 RXN655397 SHJ655397 SRF655397 TBB655397 TKX655397 TUT655397 UEP655397 UOL655397 UYH655397 VID655397 VRZ655397 WBV655397 WLR655397 WVN655397 E720933 JB720933 SX720933 ACT720933 AMP720933 AWL720933 BGH720933 BQD720933 BZZ720933 CJV720933 CTR720933 DDN720933 DNJ720933 DXF720933 EHB720933 EQX720933 FAT720933 FKP720933 FUL720933 GEH720933 GOD720933 GXZ720933 HHV720933 HRR720933 IBN720933 ILJ720933 IVF720933 JFB720933 JOX720933 JYT720933 KIP720933 KSL720933 LCH720933 LMD720933 LVZ720933 MFV720933 MPR720933 MZN720933 NJJ720933 NTF720933 ODB720933 OMX720933 OWT720933 PGP720933 PQL720933 QAH720933 QKD720933 QTZ720933 RDV720933 RNR720933 RXN720933 SHJ720933 SRF720933 TBB720933 TKX720933 TUT720933 UEP720933 UOL720933 UYH720933 VID720933 VRZ720933 WBV720933 WLR720933 WVN720933 E786469 JB786469 SX786469 ACT786469 AMP786469 AWL786469 BGH786469 BQD786469 BZZ786469 CJV786469 CTR786469 DDN786469 DNJ786469 DXF786469 EHB786469 EQX786469 FAT786469 FKP786469 FUL786469 GEH786469 GOD786469 GXZ786469 HHV786469 HRR786469 IBN786469 ILJ786469 IVF786469 JFB786469 JOX786469 JYT786469 KIP786469 KSL786469 LCH786469 LMD786469 LVZ786469 MFV786469 MPR786469 MZN786469 NJJ786469 NTF786469 ODB786469 OMX786469 OWT786469 PGP786469 PQL786469 QAH786469 QKD786469 QTZ786469 RDV786469 RNR786469 RXN786469 SHJ786469 SRF786469 TBB786469 TKX786469 TUT786469 UEP786469 UOL786469 UYH786469 VID786469 VRZ786469 WBV786469 WLR786469 WVN786469 E852005 JB852005 SX852005 ACT852005 AMP852005 AWL852005 BGH852005 BQD852005 BZZ852005 CJV852005 CTR852005 DDN852005 DNJ852005 DXF852005 EHB852005 EQX852005 FAT852005 FKP852005 FUL852005 GEH852005 GOD852005 GXZ852005 HHV852005 HRR852005 IBN852005 ILJ852005 IVF852005 JFB852005 JOX852005 JYT852005 KIP852005 KSL852005 LCH852005 LMD852005 LVZ852005 MFV852005 MPR852005 MZN852005 NJJ852005 NTF852005 ODB852005 OMX852005 OWT852005 PGP852005 PQL852005 QAH852005 QKD852005 QTZ852005 RDV852005 RNR852005 RXN852005 SHJ852005 SRF852005 TBB852005 TKX852005 TUT852005 UEP852005 UOL852005 UYH852005 VID852005 VRZ852005 WBV852005 WLR852005 WVN852005 E917541 JB917541 SX917541 ACT917541 AMP917541 AWL917541 BGH917541 BQD917541 BZZ917541 CJV917541 CTR917541 DDN917541 DNJ917541 DXF917541 EHB917541 EQX917541 FAT917541 FKP917541 FUL917541 GEH917541 GOD917541 GXZ917541 HHV917541 HRR917541 IBN917541 ILJ917541 IVF917541 JFB917541 JOX917541 JYT917541 KIP917541 KSL917541 LCH917541 LMD917541 LVZ917541 MFV917541 MPR917541 MZN917541 NJJ917541 NTF917541 ODB917541 OMX917541 OWT917541 PGP917541 PQL917541 QAH917541 QKD917541 QTZ917541 RDV917541 RNR917541 RXN917541 SHJ917541 SRF917541 TBB917541 TKX917541 TUT917541 UEP917541 UOL917541 UYH917541 VID917541 VRZ917541 WBV917541 WLR917541 WVN917541 E983077 JB983077 SX983077 ACT983077 AMP983077 AWL983077 BGH983077 BQD983077 BZZ983077 CJV983077 CTR983077 DDN983077 DNJ983077 DXF983077 EHB983077 EQX983077 FAT983077 FKP983077 FUL983077 GEH983077 GOD983077 GXZ983077 HHV983077 HRR983077 IBN983077 ILJ983077 IVF983077 JFB983077 JOX983077 JYT983077 KIP983077 KSL983077 LCH983077 LMD983077 LVZ983077 MFV983077 MPR983077 MZN983077 NJJ983077 NTF983077 ODB983077 OMX983077 OWT983077 PGP983077 PQL983077 QAH983077 QKD983077 QTZ983077 RDV983077 RNR983077 RXN983077 SHJ983077 SRF983077 TBB983077 TKX983077 TUT983077 UEP983077 UOL983077 UYH983077 VID983077 VRZ983077 WBV983077 WLR983077 WVN983077"/>
    <dataValidation type="list" allowBlank="1" showInputMessage="1" showErrorMessage="1" sqref="F37 G37 IS37 SO37 ACK37 AMG37 AWC37 BFY37 BPU37 BZQ37 CJM37 CTI37 DDE37 DNA37 DWW37 EGS37 EQO37 FAK37 FKG37 FUC37 GDY37 GNU37 GXQ37 HHM37 HRI37 IBE37 ILA37 IUW37 JES37 JOO37 JYK37 KIG37 KSC37 LBY37 LLU37 LVQ37 MFM37 MPI37 MZE37 NJA37 NSW37 OCS37 OMO37 OWK37 PGG37 PQC37 PZY37 QJU37 QTQ37 RDM37 RNI37 RXE37 SHA37 SQW37 TAS37 TKO37 TUK37 UEG37 UOC37 UXY37 VHU37 VRQ37 WBM37 WLI37 WVE37 F65573 G65573 JC65573 SY65573 ACU65573 AMQ65573 AWM65573 BGI65573 BQE65573 CAA65573 CJW65573 CTS65573 DDO65573 DNK65573 DXG65573 EHC65573 EQY65573 FAU65573 FKQ65573 FUM65573 GEI65573 GOE65573 GYA65573 HHW65573 HRS65573 IBO65573 ILK65573 IVG65573 JFC65573 JOY65573 JYU65573 KIQ65573 KSM65573 LCI65573 LME65573 LWA65573 MFW65573 MPS65573 MZO65573 NJK65573 NTG65573 ODC65573 OMY65573 OWU65573 PGQ65573 PQM65573 QAI65573 QKE65573 QUA65573 RDW65573 RNS65573 RXO65573 SHK65573 SRG65573 TBC65573 TKY65573 TUU65573 UEQ65573 UOM65573 UYI65573 VIE65573 VSA65573 WBW65573 WLS65573 WVO65573 F131109 G131109 JC131109 SY131109 ACU131109 AMQ131109 AWM131109 BGI131109 BQE131109 CAA131109 CJW131109 CTS131109 DDO131109 DNK131109 DXG131109 EHC131109 EQY131109 FAU131109 FKQ131109 FUM131109 GEI131109 GOE131109 GYA131109 HHW131109 HRS131109 IBO131109 ILK131109 IVG131109 JFC131109 JOY131109 JYU131109 KIQ131109 KSM131109 LCI131109 LME131109 LWA131109 MFW131109 MPS131109 MZO131109 NJK131109 NTG131109 ODC131109 OMY131109 OWU131109 PGQ131109 PQM131109 QAI131109 QKE131109 QUA131109 RDW131109 RNS131109 RXO131109 SHK131109 SRG131109 TBC131109 TKY131109 TUU131109 UEQ131109 UOM131109 UYI131109 VIE131109 VSA131109 WBW131109 WLS131109 WVO131109 F196645 G196645 JC196645 SY196645 ACU196645 AMQ196645 AWM196645 BGI196645 BQE196645 CAA196645 CJW196645 CTS196645 DDO196645 DNK196645 DXG196645 EHC196645 EQY196645 FAU196645 FKQ196645 FUM196645 GEI196645 GOE196645 GYA196645 HHW196645 HRS196645 IBO196645 ILK196645 IVG196645 JFC196645 JOY196645 JYU196645 KIQ196645 KSM196645 LCI196645 LME196645 LWA196645 MFW196645 MPS196645 MZO196645 NJK196645 NTG196645 ODC196645 OMY196645 OWU196645 PGQ196645 PQM196645 QAI196645 QKE196645 QUA196645 RDW196645 RNS196645 RXO196645 SHK196645 SRG196645 TBC196645 TKY196645 TUU196645 UEQ196645 UOM196645 UYI196645 VIE196645 VSA196645 WBW196645 WLS196645 WVO196645 F262181 G262181 JC262181 SY262181 ACU262181 AMQ262181 AWM262181 BGI262181 BQE262181 CAA262181 CJW262181 CTS262181 DDO262181 DNK262181 DXG262181 EHC262181 EQY262181 FAU262181 FKQ262181 FUM262181 GEI262181 GOE262181 GYA262181 HHW262181 HRS262181 IBO262181 ILK262181 IVG262181 JFC262181 JOY262181 JYU262181 KIQ262181 KSM262181 LCI262181 LME262181 LWA262181 MFW262181 MPS262181 MZO262181 NJK262181 NTG262181 ODC262181 OMY262181 OWU262181 PGQ262181 PQM262181 QAI262181 QKE262181 QUA262181 RDW262181 RNS262181 RXO262181 SHK262181 SRG262181 TBC262181 TKY262181 TUU262181 UEQ262181 UOM262181 UYI262181 VIE262181 VSA262181 WBW262181 WLS262181 WVO262181 F327717 G327717 JC327717 SY327717 ACU327717 AMQ327717 AWM327717 BGI327717 BQE327717 CAA327717 CJW327717 CTS327717 DDO327717 DNK327717 DXG327717 EHC327717 EQY327717 FAU327717 FKQ327717 FUM327717 GEI327717 GOE327717 GYA327717 HHW327717 HRS327717 IBO327717 ILK327717 IVG327717 JFC327717 JOY327717 JYU327717 KIQ327717 KSM327717 LCI327717 LME327717 LWA327717 MFW327717 MPS327717 MZO327717 NJK327717 NTG327717 ODC327717 OMY327717 OWU327717 PGQ327717 PQM327717 QAI327717 QKE327717 QUA327717 RDW327717 RNS327717 RXO327717 SHK327717 SRG327717 TBC327717 TKY327717 TUU327717 UEQ327717 UOM327717 UYI327717 VIE327717 VSA327717 WBW327717 WLS327717 WVO327717 F393253 G393253 JC393253 SY393253 ACU393253 AMQ393253 AWM393253 BGI393253 BQE393253 CAA393253 CJW393253 CTS393253 DDO393253 DNK393253 DXG393253 EHC393253 EQY393253 FAU393253 FKQ393253 FUM393253 GEI393253 GOE393253 GYA393253 HHW393253 HRS393253 IBO393253 ILK393253 IVG393253 JFC393253 JOY393253 JYU393253 KIQ393253 KSM393253 LCI393253 LME393253 LWA393253 MFW393253 MPS393253 MZO393253 NJK393253 NTG393253 ODC393253 OMY393253 OWU393253 PGQ393253 PQM393253 QAI393253 QKE393253 QUA393253 RDW393253 RNS393253 RXO393253 SHK393253 SRG393253 TBC393253 TKY393253 TUU393253 UEQ393253 UOM393253 UYI393253 VIE393253 VSA393253 WBW393253 WLS393253 WVO393253 F458789 G458789 JC458789 SY458789 ACU458789 AMQ458789 AWM458789 BGI458789 BQE458789 CAA458789 CJW458789 CTS458789 DDO458789 DNK458789 DXG458789 EHC458789 EQY458789 FAU458789 FKQ458789 FUM458789 GEI458789 GOE458789 GYA458789 HHW458789 HRS458789 IBO458789 ILK458789 IVG458789 JFC458789 JOY458789 JYU458789 KIQ458789 KSM458789 LCI458789 LME458789 LWA458789 MFW458789 MPS458789 MZO458789 NJK458789 NTG458789 ODC458789 OMY458789 OWU458789 PGQ458789 PQM458789 QAI458789 QKE458789 QUA458789 RDW458789 RNS458789 RXO458789 SHK458789 SRG458789 TBC458789 TKY458789 TUU458789 UEQ458789 UOM458789 UYI458789 VIE458789 VSA458789 WBW458789 WLS458789 WVO458789 F524325 G524325 JC524325 SY524325 ACU524325 AMQ524325 AWM524325 BGI524325 BQE524325 CAA524325 CJW524325 CTS524325 DDO524325 DNK524325 DXG524325 EHC524325 EQY524325 FAU524325 FKQ524325 FUM524325 GEI524325 GOE524325 GYA524325 HHW524325 HRS524325 IBO524325 ILK524325 IVG524325 JFC524325 JOY524325 JYU524325 KIQ524325 KSM524325 LCI524325 LME524325 LWA524325 MFW524325 MPS524325 MZO524325 NJK524325 NTG524325 ODC524325 OMY524325 OWU524325 PGQ524325 PQM524325 QAI524325 QKE524325 QUA524325 RDW524325 RNS524325 RXO524325 SHK524325 SRG524325 TBC524325 TKY524325 TUU524325 UEQ524325 UOM524325 UYI524325 VIE524325 VSA524325 WBW524325 WLS524325 WVO524325 F589861 G589861 JC589861 SY589861 ACU589861 AMQ589861 AWM589861 BGI589861 BQE589861 CAA589861 CJW589861 CTS589861 DDO589861 DNK589861 DXG589861 EHC589861 EQY589861 FAU589861 FKQ589861 FUM589861 GEI589861 GOE589861 GYA589861 HHW589861 HRS589861 IBO589861 ILK589861 IVG589861 JFC589861 JOY589861 JYU589861 KIQ589861 KSM589861 LCI589861 LME589861 LWA589861 MFW589861 MPS589861 MZO589861 NJK589861 NTG589861 ODC589861 OMY589861 OWU589861 PGQ589861 PQM589861 QAI589861 QKE589861 QUA589861 RDW589861 RNS589861 RXO589861 SHK589861 SRG589861 TBC589861 TKY589861 TUU589861 UEQ589861 UOM589861 UYI589861 VIE589861 VSA589861 WBW589861 WLS589861 WVO589861 F655397 G655397 JC655397 SY655397 ACU655397 AMQ655397 AWM655397 BGI655397 BQE655397 CAA655397 CJW655397 CTS655397 DDO655397 DNK655397 DXG655397 EHC655397 EQY655397 FAU655397 FKQ655397 FUM655397 GEI655397 GOE655397 GYA655397 HHW655397 HRS655397 IBO655397 ILK655397 IVG655397 JFC655397 JOY655397 JYU655397 KIQ655397 KSM655397 LCI655397 LME655397 LWA655397 MFW655397 MPS655397 MZO655397 NJK655397 NTG655397 ODC655397 OMY655397 OWU655397 PGQ655397 PQM655397 QAI655397 QKE655397 QUA655397 RDW655397 RNS655397 RXO655397 SHK655397 SRG655397 TBC655397 TKY655397 TUU655397 UEQ655397 UOM655397 UYI655397 VIE655397 VSA655397 WBW655397 WLS655397 WVO655397 F720933 G720933 JC720933 SY720933 ACU720933 AMQ720933 AWM720933 BGI720933 BQE720933 CAA720933 CJW720933 CTS720933 DDO720933 DNK720933 DXG720933 EHC720933 EQY720933 FAU720933 FKQ720933 FUM720933 GEI720933 GOE720933 GYA720933 HHW720933 HRS720933 IBO720933 ILK720933 IVG720933 JFC720933 JOY720933 JYU720933 KIQ720933 KSM720933 LCI720933 LME720933 LWA720933 MFW720933 MPS720933 MZO720933 NJK720933 NTG720933 ODC720933 OMY720933 OWU720933 PGQ720933 PQM720933 QAI720933 QKE720933 QUA720933 RDW720933 RNS720933 RXO720933 SHK720933 SRG720933 TBC720933 TKY720933 TUU720933 UEQ720933 UOM720933 UYI720933 VIE720933 VSA720933 WBW720933 WLS720933 WVO720933 F786469 G786469 JC786469 SY786469 ACU786469 AMQ786469 AWM786469 BGI786469 BQE786469 CAA786469 CJW786469 CTS786469 DDO786469 DNK786469 DXG786469 EHC786469 EQY786469 FAU786469 FKQ786469 FUM786469 GEI786469 GOE786469 GYA786469 HHW786469 HRS786469 IBO786469 ILK786469 IVG786469 JFC786469 JOY786469 JYU786469 KIQ786469 KSM786469 LCI786469 LME786469 LWA786469 MFW786469 MPS786469 MZO786469 NJK786469 NTG786469 ODC786469 OMY786469 OWU786469 PGQ786469 PQM786469 QAI786469 QKE786469 QUA786469 RDW786469 RNS786469 RXO786469 SHK786469 SRG786469 TBC786469 TKY786469 TUU786469 UEQ786469 UOM786469 UYI786469 VIE786469 VSA786469 WBW786469 WLS786469 WVO786469 F852005 G852005 JC852005 SY852005 ACU852005 AMQ852005 AWM852005 BGI852005 BQE852005 CAA852005 CJW852005 CTS852005 DDO852005 DNK852005 DXG852005 EHC852005 EQY852005 FAU852005 FKQ852005 FUM852005 GEI852005 GOE852005 GYA852005 HHW852005 HRS852005 IBO852005 ILK852005 IVG852005 JFC852005 JOY852005 JYU852005 KIQ852005 KSM852005 LCI852005 LME852005 LWA852005 MFW852005 MPS852005 MZO852005 NJK852005 NTG852005 ODC852005 OMY852005 OWU852005 PGQ852005 PQM852005 QAI852005 QKE852005 QUA852005 RDW852005 RNS852005 RXO852005 SHK852005 SRG852005 TBC852005 TKY852005 TUU852005 UEQ852005 UOM852005 UYI852005 VIE852005 VSA852005 WBW852005 WLS852005 WVO852005 F917541 G917541 JC917541 SY917541 ACU917541 AMQ917541 AWM917541 BGI917541 BQE917541 CAA917541 CJW917541 CTS917541 DDO917541 DNK917541 DXG917541 EHC917541 EQY917541 FAU917541 FKQ917541 FUM917541 GEI917541 GOE917541 GYA917541 HHW917541 HRS917541 IBO917541 ILK917541 IVG917541 JFC917541 JOY917541 JYU917541 KIQ917541 KSM917541 LCI917541 LME917541 LWA917541 MFW917541 MPS917541 MZO917541 NJK917541 NTG917541 ODC917541 OMY917541 OWU917541 PGQ917541 PQM917541 QAI917541 QKE917541 QUA917541 RDW917541 RNS917541 RXO917541 SHK917541 SRG917541 TBC917541 TKY917541 TUU917541 UEQ917541 UOM917541 UYI917541 VIE917541 VSA917541 WBW917541 WLS917541 WVO917541 F983077 G983077 JC983077 SY983077 ACU983077 AMQ983077 AWM983077 BGI983077 BQE983077 CAA983077 CJW983077 CTS983077 DDO983077 DNK983077 DXG983077 EHC983077 EQY983077 FAU983077 FKQ983077 FUM983077 GEI983077 GOE983077 GYA983077 HHW983077 HRS983077 IBO983077 ILK983077 IVG983077 JFC983077 JOY983077 JYU983077 KIQ983077 KSM983077 LCI983077 LME983077 LWA983077 MFW983077 MPS983077 MZO983077 NJK983077 NTG983077 ODC983077 OMY983077 OWU983077 PGQ983077 PQM983077 QAI983077 QKE983077 QUA983077 RDW983077 RNS983077 RXO983077 SHK983077 SRG983077 TBC983077 TKY983077 TUU983077 UEQ983077 UOM983077 UYI983077 VIE983077 VSA983077 WBW983077 WLS983077 WVO983077">
      <formula1>$I$38:$J$38</formula1>
    </dataValidation>
    <dataValidation type="list" allowBlank="1" showInputMessage="1" showErrorMessage="1" sqref="D106:D107 D65642:D65643 D131178:D131179 D196714:D196715 D262250:D262251 D327786:D327787 D393322:D393323 D458858:D458859 D524394:D524395 D589930:D589931 D655466:D655467 D721002:D721003 D786538:D786539 D852074:D852075 D917610:D917611 D983146:D983147 JA106:JA107 JA65642:JA65643 JA131178:JA131179 JA196714:JA196715 JA262250:JA262251 JA327786:JA327787 JA393322:JA393323 JA458858:JA458859 JA524394:JA524395 JA589930:JA589931 JA655466:JA655467 JA721002:JA721003 JA786538:JA786539 JA852074:JA852075 JA917610:JA917611 JA983146:JA983147 SW106:SW107 SW65642:SW65643 SW131178:SW131179 SW196714:SW196715 SW262250:SW262251 SW327786:SW327787 SW393322:SW393323 SW458858:SW458859 SW524394:SW524395 SW589930:SW589931 SW655466:SW655467 SW721002:SW721003 SW786538:SW786539 SW852074:SW852075 SW917610:SW917611 SW983146:SW983147 ACS106:ACS107 ACS65642:ACS65643 ACS131178:ACS131179 ACS196714:ACS196715 ACS262250:ACS262251 ACS327786:ACS327787 ACS393322:ACS393323 ACS458858:ACS458859 ACS524394:ACS524395 ACS589930:ACS589931 ACS655466:ACS655467 ACS721002:ACS721003 ACS786538:ACS786539 ACS852074:ACS852075 ACS917610:ACS917611 ACS983146:ACS983147 AMO106:AMO107 AMO65642:AMO65643 AMO131178:AMO131179 AMO196714:AMO196715 AMO262250:AMO262251 AMO327786:AMO327787 AMO393322:AMO393323 AMO458858:AMO458859 AMO524394:AMO524395 AMO589930:AMO589931 AMO655466:AMO655467 AMO721002:AMO721003 AMO786538:AMO786539 AMO852074:AMO852075 AMO917610:AMO917611 AMO983146:AMO983147 AWK106:AWK107 AWK65642:AWK65643 AWK131178:AWK131179 AWK196714:AWK196715 AWK262250:AWK262251 AWK327786:AWK327787 AWK393322:AWK393323 AWK458858:AWK458859 AWK524394:AWK524395 AWK589930:AWK589931 AWK655466:AWK655467 AWK721002:AWK721003 AWK786538:AWK786539 AWK852074:AWK852075 AWK917610:AWK917611 AWK983146:AWK983147 BGG106:BGG107 BGG65642:BGG65643 BGG131178:BGG131179 BGG196714:BGG196715 BGG262250:BGG262251 BGG327786:BGG327787 BGG393322:BGG393323 BGG458858:BGG458859 BGG524394:BGG524395 BGG589930:BGG589931 BGG655466:BGG655467 BGG721002:BGG721003 BGG786538:BGG786539 BGG852074:BGG852075 BGG917610:BGG917611 BGG983146:BGG983147 BQC106:BQC107 BQC65642:BQC65643 BQC131178:BQC131179 BQC196714:BQC196715 BQC262250:BQC262251 BQC327786:BQC327787 BQC393322:BQC393323 BQC458858:BQC458859 BQC524394:BQC524395 BQC589930:BQC589931 BQC655466:BQC655467 BQC721002:BQC721003 BQC786538:BQC786539 BQC852074:BQC852075 BQC917610:BQC917611 BQC983146:BQC983147 BZY106:BZY107 BZY65642:BZY65643 BZY131178:BZY131179 BZY196714:BZY196715 BZY262250:BZY262251 BZY327786:BZY327787 BZY393322:BZY393323 BZY458858:BZY458859 BZY524394:BZY524395 BZY589930:BZY589931 BZY655466:BZY655467 BZY721002:BZY721003 BZY786538:BZY786539 BZY852074:BZY852075 BZY917610:BZY917611 BZY983146:BZY983147 CJU106:CJU107 CJU65642:CJU65643 CJU131178:CJU131179 CJU196714:CJU196715 CJU262250:CJU262251 CJU327786:CJU327787 CJU393322:CJU393323 CJU458858:CJU458859 CJU524394:CJU524395 CJU589930:CJU589931 CJU655466:CJU655467 CJU721002:CJU721003 CJU786538:CJU786539 CJU852074:CJU852075 CJU917610:CJU917611 CJU983146:CJU983147 CTQ106:CTQ107 CTQ65642:CTQ65643 CTQ131178:CTQ131179 CTQ196714:CTQ196715 CTQ262250:CTQ262251 CTQ327786:CTQ327787 CTQ393322:CTQ393323 CTQ458858:CTQ458859 CTQ524394:CTQ524395 CTQ589930:CTQ589931 CTQ655466:CTQ655467 CTQ721002:CTQ721003 CTQ786538:CTQ786539 CTQ852074:CTQ852075 CTQ917610:CTQ917611 CTQ983146:CTQ983147 DDM106:DDM107 DDM65642:DDM65643 DDM131178:DDM131179 DDM196714:DDM196715 DDM262250:DDM262251 DDM327786:DDM327787 DDM393322:DDM393323 DDM458858:DDM458859 DDM524394:DDM524395 DDM589930:DDM589931 DDM655466:DDM655467 DDM721002:DDM721003 DDM786538:DDM786539 DDM852074:DDM852075 DDM917610:DDM917611 DDM983146:DDM983147 DNI106:DNI107 DNI65642:DNI65643 DNI131178:DNI131179 DNI196714:DNI196715 DNI262250:DNI262251 DNI327786:DNI327787 DNI393322:DNI393323 DNI458858:DNI458859 DNI524394:DNI524395 DNI589930:DNI589931 DNI655466:DNI655467 DNI721002:DNI721003 DNI786538:DNI786539 DNI852074:DNI852075 DNI917610:DNI917611 DNI983146:DNI983147 DXE106:DXE107 DXE65642:DXE65643 DXE131178:DXE131179 DXE196714:DXE196715 DXE262250:DXE262251 DXE327786:DXE327787 DXE393322:DXE393323 DXE458858:DXE458859 DXE524394:DXE524395 DXE589930:DXE589931 DXE655466:DXE655467 DXE721002:DXE721003 DXE786538:DXE786539 DXE852074:DXE852075 DXE917610:DXE917611 DXE983146:DXE983147 EHA106:EHA107 EHA65642:EHA65643 EHA131178:EHA131179 EHA196714:EHA196715 EHA262250:EHA262251 EHA327786:EHA327787 EHA393322:EHA393323 EHA458858:EHA458859 EHA524394:EHA524395 EHA589930:EHA589931 EHA655466:EHA655467 EHA721002:EHA721003 EHA786538:EHA786539 EHA852074:EHA852075 EHA917610:EHA917611 EHA983146:EHA983147 EQW106:EQW107 EQW65642:EQW65643 EQW131178:EQW131179 EQW196714:EQW196715 EQW262250:EQW262251 EQW327786:EQW327787 EQW393322:EQW393323 EQW458858:EQW458859 EQW524394:EQW524395 EQW589930:EQW589931 EQW655466:EQW655467 EQW721002:EQW721003 EQW786538:EQW786539 EQW852074:EQW852075 EQW917610:EQW917611 EQW983146:EQW983147 FAS106:FAS107 FAS65642:FAS65643 FAS131178:FAS131179 FAS196714:FAS196715 FAS262250:FAS262251 FAS327786:FAS327787 FAS393322:FAS393323 FAS458858:FAS458859 FAS524394:FAS524395 FAS589930:FAS589931 FAS655466:FAS655467 FAS721002:FAS721003 FAS786538:FAS786539 FAS852074:FAS852075 FAS917610:FAS917611 FAS983146:FAS983147 FKO106:FKO107 FKO65642:FKO65643 FKO131178:FKO131179 FKO196714:FKO196715 FKO262250:FKO262251 FKO327786:FKO327787 FKO393322:FKO393323 FKO458858:FKO458859 FKO524394:FKO524395 FKO589930:FKO589931 FKO655466:FKO655467 FKO721002:FKO721003 FKO786538:FKO786539 FKO852074:FKO852075 FKO917610:FKO917611 FKO983146:FKO983147 FUK106:FUK107 FUK65642:FUK65643 FUK131178:FUK131179 FUK196714:FUK196715 FUK262250:FUK262251 FUK327786:FUK327787 FUK393322:FUK393323 FUK458858:FUK458859 FUK524394:FUK524395 FUK589930:FUK589931 FUK655466:FUK655467 FUK721002:FUK721003 FUK786538:FUK786539 FUK852074:FUK852075 FUK917610:FUK917611 FUK983146:FUK983147 GEG106:GEG107 GEG65642:GEG65643 GEG131178:GEG131179 GEG196714:GEG196715 GEG262250:GEG262251 GEG327786:GEG327787 GEG393322:GEG393323 GEG458858:GEG458859 GEG524394:GEG524395 GEG589930:GEG589931 GEG655466:GEG655467 GEG721002:GEG721003 GEG786538:GEG786539 GEG852074:GEG852075 GEG917610:GEG917611 GEG983146:GEG983147 GOC106:GOC107 GOC65642:GOC65643 GOC131178:GOC131179 GOC196714:GOC196715 GOC262250:GOC262251 GOC327786:GOC327787 GOC393322:GOC393323 GOC458858:GOC458859 GOC524394:GOC524395 GOC589930:GOC589931 GOC655466:GOC655467 GOC721002:GOC721003 GOC786538:GOC786539 GOC852074:GOC852075 GOC917610:GOC917611 GOC983146:GOC983147 GXY106:GXY107 GXY65642:GXY65643 GXY131178:GXY131179 GXY196714:GXY196715 GXY262250:GXY262251 GXY327786:GXY327787 GXY393322:GXY393323 GXY458858:GXY458859 GXY524394:GXY524395 GXY589930:GXY589931 GXY655466:GXY655467 GXY721002:GXY721003 GXY786538:GXY786539 GXY852074:GXY852075 GXY917610:GXY917611 GXY983146:GXY983147 HHU106:HHU107 HHU65642:HHU65643 HHU131178:HHU131179 HHU196714:HHU196715 HHU262250:HHU262251 HHU327786:HHU327787 HHU393322:HHU393323 HHU458858:HHU458859 HHU524394:HHU524395 HHU589930:HHU589931 HHU655466:HHU655467 HHU721002:HHU721003 HHU786538:HHU786539 HHU852074:HHU852075 HHU917610:HHU917611 HHU983146:HHU983147 HRQ106:HRQ107 HRQ65642:HRQ65643 HRQ131178:HRQ131179 HRQ196714:HRQ196715 HRQ262250:HRQ262251 HRQ327786:HRQ327787 HRQ393322:HRQ393323 HRQ458858:HRQ458859 HRQ524394:HRQ524395 HRQ589930:HRQ589931 HRQ655466:HRQ655467 HRQ721002:HRQ721003 HRQ786538:HRQ786539 HRQ852074:HRQ852075 HRQ917610:HRQ917611 HRQ983146:HRQ983147 IBM106:IBM107 IBM65642:IBM65643 IBM131178:IBM131179 IBM196714:IBM196715 IBM262250:IBM262251 IBM327786:IBM327787 IBM393322:IBM393323 IBM458858:IBM458859 IBM524394:IBM524395 IBM589930:IBM589931 IBM655466:IBM655467 IBM721002:IBM721003 IBM786538:IBM786539 IBM852074:IBM852075 IBM917610:IBM917611 IBM983146:IBM983147 ILI106:ILI107 ILI65642:ILI65643 ILI131178:ILI131179 ILI196714:ILI196715 ILI262250:ILI262251 ILI327786:ILI327787 ILI393322:ILI393323 ILI458858:ILI458859 ILI524394:ILI524395 ILI589930:ILI589931 ILI655466:ILI655467 ILI721002:ILI721003 ILI786538:ILI786539 ILI852074:ILI852075 ILI917610:ILI917611 ILI983146:ILI983147 IVE106:IVE107 IVE65642:IVE65643 IVE131178:IVE131179 IVE196714:IVE196715 IVE262250:IVE262251 IVE327786:IVE327787 IVE393322:IVE393323 IVE458858:IVE458859 IVE524394:IVE524395 IVE589930:IVE589931 IVE655466:IVE655467 IVE721002:IVE721003 IVE786538:IVE786539 IVE852074:IVE852075 IVE917610:IVE917611 IVE983146:IVE983147 JFA106:JFA107 JFA65642:JFA65643 JFA131178:JFA131179 JFA196714:JFA196715 JFA262250:JFA262251 JFA327786:JFA327787 JFA393322:JFA393323 JFA458858:JFA458859 JFA524394:JFA524395 JFA589930:JFA589931 JFA655466:JFA655467 JFA721002:JFA721003 JFA786538:JFA786539 JFA852074:JFA852075 JFA917610:JFA917611 JFA983146:JFA983147 JOW106:JOW107 JOW65642:JOW65643 JOW131178:JOW131179 JOW196714:JOW196715 JOW262250:JOW262251 JOW327786:JOW327787 JOW393322:JOW393323 JOW458858:JOW458859 JOW524394:JOW524395 JOW589930:JOW589931 JOW655466:JOW655467 JOW721002:JOW721003 JOW786538:JOW786539 JOW852074:JOW852075 JOW917610:JOW917611 JOW983146:JOW983147 JYS106:JYS107 JYS65642:JYS65643 JYS131178:JYS131179 JYS196714:JYS196715 JYS262250:JYS262251 JYS327786:JYS327787 JYS393322:JYS393323 JYS458858:JYS458859 JYS524394:JYS524395 JYS589930:JYS589931 JYS655466:JYS655467 JYS721002:JYS721003 JYS786538:JYS786539 JYS852074:JYS852075 JYS917610:JYS917611 JYS983146:JYS983147 KIO106:KIO107 KIO65642:KIO65643 KIO131178:KIO131179 KIO196714:KIO196715 KIO262250:KIO262251 KIO327786:KIO327787 KIO393322:KIO393323 KIO458858:KIO458859 KIO524394:KIO524395 KIO589930:KIO589931 KIO655466:KIO655467 KIO721002:KIO721003 KIO786538:KIO786539 KIO852074:KIO852075 KIO917610:KIO917611 KIO983146:KIO983147 KSK106:KSK107 KSK65642:KSK65643 KSK131178:KSK131179 KSK196714:KSK196715 KSK262250:KSK262251 KSK327786:KSK327787 KSK393322:KSK393323 KSK458858:KSK458859 KSK524394:KSK524395 KSK589930:KSK589931 KSK655466:KSK655467 KSK721002:KSK721003 KSK786538:KSK786539 KSK852074:KSK852075 KSK917610:KSK917611 KSK983146:KSK983147 LCG106:LCG107 LCG65642:LCG65643 LCG131178:LCG131179 LCG196714:LCG196715 LCG262250:LCG262251 LCG327786:LCG327787 LCG393322:LCG393323 LCG458858:LCG458859 LCG524394:LCG524395 LCG589930:LCG589931 LCG655466:LCG655467 LCG721002:LCG721003 LCG786538:LCG786539 LCG852074:LCG852075 LCG917610:LCG917611 LCG983146:LCG983147 LMC106:LMC107 LMC65642:LMC65643 LMC131178:LMC131179 LMC196714:LMC196715 LMC262250:LMC262251 LMC327786:LMC327787 LMC393322:LMC393323 LMC458858:LMC458859 LMC524394:LMC524395 LMC589930:LMC589931 LMC655466:LMC655467 LMC721002:LMC721003 LMC786538:LMC786539 LMC852074:LMC852075 LMC917610:LMC917611 LMC983146:LMC983147 LVY106:LVY107 LVY65642:LVY65643 LVY131178:LVY131179 LVY196714:LVY196715 LVY262250:LVY262251 LVY327786:LVY327787 LVY393322:LVY393323 LVY458858:LVY458859 LVY524394:LVY524395 LVY589930:LVY589931 LVY655466:LVY655467 LVY721002:LVY721003 LVY786538:LVY786539 LVY852074:LVY852075 LVY917610:LVY917611 LVY983146:LVY983147 MFU106:MFU107 MFU65642:MFU65643 MFU131178:MFU131179 MFU196714:MFU196715 MFU262250:MFU262251 MFU327786:MFU327787 MFU393322:MFU393323 MFU458858:MFU458859 MFU524394:MFU524395 MFU589930:MFU589931 MFU655466:MFU655467 MFU721002:MFU721003 MFU786538:MFU786539 MFU852074:MFU852075 MFU917610:MFU917611 MFU983146:MFU983147 MPQ106:MPQ107 MPQ65642:MPQ65643 MPQ131178:MPQ131179 MPQ196714:MPQ196715 MPQ262250:MPQ262251 MPQ327786:MPQ327787 MPQ393322:MPQ393323 MPQ458858:MPQ458859 MPQ524394:MPQ524395 MPQ589930:MPQ589931 MPQ655466:MPQ655467 MPQ721002:MPQ721003 MPQ786538:MPQ786539 MPQ852074:MPQ852075 MPQ917610:MPQ917611 MPQ983146:MPQ983147 MZM106:MZM107 MZM65642:MZM65643 MZM131178:MZM131179 MZM196714:MZM196715 MZM262250:MZM262251 MZM327786:MZM327787 MZM393322:MZM393323 MZM458858:MZM458859 MZM524394:MZM524395 MZM589930:MZM589931 MZM655466:MZM655467 MZM721002:MZM721003 MZM786538:MZM786539 MZM852074:MZM852075 MZM917610:MZM917611 MZM983146:MZM983147 NJI106:NJI107 NJI65642:NJI65643 NJI131178:NJI131179 NJI196714:NJI196715 NJI262250:NJI262251 NJI327786:NJI327787 NJI393322:NJI393323 NJI458858:NJI458859 NJI524394:NJI524395 NJI589930:NJI589931 NJI655466:NJI655467 NJI721002:NJI721003 NJI786538:NJI786539 NJI852074:NJI852075 NJI917610:NJI917611 NJI983146:NJI983147 NTE106:NTE107 NTE65642:NTE65643 NTE131178:NTE131179 NTE196714:NTE196715 NTE262250:NTE262251 NTE327786:NTE327787 NTE393322:NTE393323 NTE458858:NTE458859 NTE524394:NTE524395 NTE589930:NTE589931 NTE655466:NTE655467 NTE721002:NTE721003 NTE786538:NTE786539 NTE852074:NTE852075 NTE917610:NTE917611 NTE983146:NTE983147 ODA106:ODA107 ODA65642:ODA65643 ODA131178:ODA131179 ODA196714:ODA196715 ODA262250:ODA262251 ODA327786:ODA327787 ODA393322:ODA393323 ODA458858:ODA458859 ODA524394:ODA524395 ODA589930:ODA589931 ODA655466:ODA655467 ODA721002:ODA721003 ODA786538:ODA786539 ODA852074:ODA852075 ODA917610:ODA917611 ODA983146:ODA983147 OMW106:OMW107 OMW65642:OMW65643 OMW131178:OMW131179 OMW196714:OMW196715 OMW262250:OMW262251 OMW327786:OMW327787 OMW393322:OMW393323 OMW458858:OMW458859 OMW524394:OMW524395 OMW589930:OMW589931 OMW655466:OMW655467 OMW721002:OMW721003 OMW786538:OMW786539 OMW852074:OMW852075 OMW917610:OMW917611 OMW983146:OMW983147 OWS106:OWS107 OWS65642:OWS65643 OWS131178:OWS131179 OWS196714:OWS196715 OWS262250:OWS262251 OWS327786:OWS327787 OWS393322:OWS393323 OWS458858:OWS458859 OWS524394:OWS524395 OWS589930:OWS589931 OWS655466:OWS655467 OWS721002:OWS721003 OWS786538:OWS786539 OWS852074:OWS852075 OWS917610:OWS917611 OWS983146:OWS983147 PGO106:PGO107 PGO65642:PGO65643 PGO131178:PGO131179 PGO196714:PGO196715 PGO262250:PGO262251 PGO327786:PGO327787 PGO393322:PGO393323 PGO458858:PGO458859 PGO524394:PGO524395 PGO589930:PGO589931 PGO655466:PGO655467 PGO721002:PGO721003 PGO786538:PGO786539 PGO852074:PGO852075 PGO917610:PGO917611 PGO983146:PGO983147 PQK106:PQK107 PQK65642:PQK65643 PQK131178:PQK131179 PQK196714:PQK196715 PQK262250:PQK262251 PQK327786:PQK327787 PQK393322:PQK393323 PQK458858:PQK458859 PQK524394:PQK524395 PQK589930:PQK589931 PQK655466:PQK655467 PQK721002:PQK721003 PQK786538:PQK786539 PQK852074:PQK852075 PQK917610:PQK917611 PQK983146:PQK983147 QAG106:QAG107 QAG65642:QAG65643 QAG131178:QAG131179 QAG196714:QAG196715 QAG262250:QAG262251 QAG327786:QAG327787 QAG393322:QAG393323 QAG458858:QAG458859 QAG524394:QAG524395 QAG589930:QAG589931 QAG655466:QAG655467 QAG721002:QAG721003 QAG786538:QAG786539 QAG852074:QAG852075 QAG917610:QAG917611 QAG983146:QAG983147 QKC106:QKC107 QKC65642:QKC65643 QKC131178:QKC131179 QKC196714:QKC196715 QKC262250:QKC262251 QKC327786:QKC327787 QKC393322:QKC393323 QKC458858:QKC458859 QKC524394:QKC524395 QKC589930:QKC589931 QKC655466:QKC655467 QKC721002:QKC721003 QKC786538:QKC786539 QKC852074:QKC852075 QKC917610:QKC917611 QKC983146:QKC983147 QTY106:QTY107 QTY65642:QTY65643 QTY131178:QTY131179 QTY196714:QTY196715 QTY262250:QTY262251 QTY327786:QTY327787 QTY393322:QTY393323 QTY458858:QTY458859 QTY524394:QTY524395 QTY589930:QTY589931 QTY655466:QTY655467 QTY721002:QTY721003 QTY786538:QTY786539 QTY852074:QTY852075 QTY917610:QTY917611 QTY983146:QTY983147 RDU106:RDU107 RDU65642:RDU65643 RDU131178:RDU131179 RDU196714:RDU196715 RDU262250:RDU262251 RDU327786:RDU327787 RDU393322:RDU393323 RDU458858:RDU458859 RDU524394:RDU524395 RDU589930:RDU589931 RDU655466:RDU655467 RDU721002:RDU721003 RDU786538:RDU786539 RDU852074:RDU852075 RDU917610:RDU917611 RDU983146:RDU983147 RNQ106:RNQ107 RNQ65642:RNQ65643 RNQ131178:RNQ131179 RNQ196714:RNQ196715 RNQ262250:RNQ262251 RNQ327786:RNQ327787 RNQ393322:RNQ393323 RNQ458858:RNQ458859 RNQ524394:RNQ524395 RNQ589930:RNQ589931 RNQ655466:RNQ655467 RNQ721002:RNQ721003 RNQ786538:RNQ786539 RNQ852074:RNQ852075 RNQ917610:RNQ917611 RNQ983146:RNQ983147 RXM106:RXM107 RXM65642:RXM65643 RXM131178:RXM131179 RXM196714:RXM196715 RXM262250:RXM262251 RXM327786:RXM327787 RXM393322:RXM393323 RXM458858:RXM458859 RXM524394:RXM524395 RXM589930:RXM589931 RXM655466:RXM655467 RXM721002:RXM721003 RXM786538:RXM786539 RXM852074:RXM852075 RXM917610:RXM917611 RXM983146:RXM983147 SHI106:SHI107 SHI65642:SHI65643 SHI131178:SHI131179 SHI196714:SHI196715 SHI262250:SHI262251 SHI327786:SHI327787 SHI393322:SHI393323 SHI458858:SHI458859 SHI524394:SHI524395 SHI589930:SHI589931 SHI655466:SHI655467 SHI721002:SHI721003 SHI786538:SHI786539 SHI852074:SHI852075 SHI917610:SHI917611 SHI983146:SHI983147 SRE106:SRE107 SRE65642:SRE65643 SRE131178:SRE131179 SRE196714:SRE196715 SRE262250:SRE262251 SRE327786:SRE327787 SRE393322:SRE393323 SRE458858:SRE458859 SRE524394:SRE524395 SRE589930:SRE589931 SRE655466:SRE655467 SRE721002:SRE721003 SRE786538:SRE786539 SRE852074:SRE852075 SRE917610:SRE917611 SRE983146:SRE983147 TBA106:TBA107 TBA65642:TBA65643 TBA131178:TBA131179 TBA196714:TBA196715 TBA262250:TBA262251 TBA327786:TBA327787 TBA393322:TBA393323 TBA458858:TBA458859 TBA524394:TBA524395 TBA589930:TBA589931 TBA655466:TBA655467 TBA721002:TBA721003 TBA786538:TBA786539 TBA852074:TBA852075 TBA917610:TBA917611 TBA983146:TBA983147 TKW106:TKW107 TKW65642:TKW65643 TKW131178:TKW131179 TKW196714:TKW196715 TKW262250:TKW262251 TKW327786:TKW327787 TKW393322:TKW393323 TKW458858:TKW458859 TKW524394:TKW524395 TKW589930:TKW589931 TKW655466:TKW655467 TKW721002:TKW721003 TKW786538:TKW786539 TKW852074:TKW852075 TKW917610:TKW917611 TKW983146:TKW983147 TUS106:TUS107 TUS65642:TUS65643 TUS131178:TUS131179 TUS196714:TUS196715 TUS262250:TUS262251 TUS327786:TUS327787 TUS393322:TUS393323 TUS458858:TUS458859 TUS524394:TUS524395 TUS589930:TUS589931 TUS655466:TUS655467 TUS721002:TUS721003 TUS786538:TUS786539 TUS852074:TUS852075 TUS917610:TUS917611 TUS983146:TUS983147 UEO106:UEO107 UEO65642:UEO65643 UEO131178:UEO131179 UEO196714:UEO196715 UEO262250:UEO262251 UEO327786:UEO327787 UEO393322:UEO393323 UEO458858:UEO458859 UEO524394:UEO524395 UEO589930:UEO589931 UEO655466:UEO655467 UEO721002:UEO721003 UEO786538:UEO786539 UEO852074:UEO852075 UEO917610:UEO917611 UEO983146:UEO983147 UOK106:UOK107 UOK65642:UOK65643 UOK131178:UOK131179 UOK196714:UOK196715 UOK262250:UOK262251 UOK327786:UOK327787 UOK393322:UOK393323 UOK458858:UOK458859 UOK524394:UOK524395 UOK589930:UOK589931 UOK655466:UOK655467 UOK721002:UOK721003 UOK786538:UOK786539 UOK852074:UOK852075 UOK917610:UOK917611 UOK983146:UOK983147 UYG106:UYG107 UYG65642:UYG65643 UYG131178:UYG131179 UYG196714:UYG196715 UYG262250:UYG262251 UYG327786:UYG327787 UYG393322:UYG393323 UYG458858:UYG458859 UYG524394:UYG524395 UYG589930:UYG589931 UYG655466:UYG655467 UYG721002:UYG721003 UYG786538:UYG786539 UYG852074:UYG852075 UYG917610:UYG917611 UYG983146:UYG983147 VIC106:VIC107 VIC65642:VIC65643 VIC131178:VIC131179 VIC196714:VIC196715 VIC262250:VIC262251 VIC327786:VIC327787 VIC393322:VIC393323 VIC458858:VIC458859 VIC524394:VIC524395 VIC589930:VIC589931 VIC655466:VIC655467 VIC721002:VIC721003 VIC786538:VIC786539 VIC852074:VIC852075 VIC917610:VIC917611 VIC983146:VIC983147 VRY106:VRY107 VRY65642:VRY65643 VRY131178:VRY131179 VRY196714:VRY196715 VRY262250:VRY262251 VRY327786:VRY327787 VRY393322:VRY393323 VRY458858:VRY458859 VRY524394:VRY524395 VRY589930:VRY589931 VRY655466:VRY655467 VRY721002:VRY721003 VRY786538:VRY786539 VRY852074:VRY852075 VRY917610:VRY917611 VRY983146:VRY983147 WBU106:WBU107 WBU65642:WBU65643 WBU131178:WBU131179 WBU196714:WBU196715 WBU262250:WBU262251 WBU327786:WBU327787 WBU393322:WBU393323 WBU458858:WBU458859 WBU524394:WBU524395 WBU589930:WBU589931 WBU655466:WBU655467 WBU721002:WBU721003 WBU786538:WBU786539 WBU852074:WBU852075 WBU917610:WBU917611 WBU983146:WBU983147 WLQ106:WLQ107 WLQ65642:WLQ65643 WLQ131178:WLQ131179 WLQ196714:WLQ196715 WLQ262250:WLQ262251 WLQ327786:WLQ327787 WLQ393322:WLQ393323 WLQ458858:WLQ458859 WLQ524394:WLQ524395 WLQ589930:WLQ589931 WLQ655466:WLQ655467 WLQ721002:WLQ721003 WLQ786538:WLQ786539 WLQ852074:WLQ852075 WLQ917610:WLQ917611 WLQ983146:WLQ983147 WVM106:WVM107 WVM65642:WVM65643 WVM131178:WVM131179 WVM196714:WVM196715 WVM262250:WVM262251 WVM327786:WVM327787 WVM393322:WVM393323 WVM458858:WVM458859 WVM524394:WVM524395 WVM589930:WVM589931 WVM655466:WVM655467 WVM721002:WVM721003 WVM786538:WVM786539 WVM852074:WVM852075 WVM917610:WVM917611 WVM983146:WVM983147">
      <formula1>$H$106:$H$109</formula1>
    </dataValidation>
  </dataValidations>
  <pageMargins left="0.7" right="0.7" top="0.75" bottom="0.75" header="0.3" footer="0.3"/>
  <pageSetup paperSize="9" orientation="portrait" horizontalDpi="200" verticalDpi="300"/>
  <headerFooter alignWithMargins="0"/>
  <drawing r:id="rId2"/>
  <legacyDrawing r:id="rId3"/>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Sheet13"/>
  <dimension ref="A2:IL400"/>
  <sheetViews>
    <sheetView zoomScale="75" zoomScaleNormal="75" topLeftCell="A142" workbookViewId="0">
      <selection activeCell="Y168" sqref="Y168"/>
    </sheetView>
  </sheetViews>
  <sheetFormatPr defaultColWidth="6.625" defaultRowHeight="14.25"/>
  <cols>
    <col min="1" max="1" width="9.625" style="55" customWidth="1"/>
    <col min="2" max="2" width="9.625" style="53" customWidth="1"/>
    <col min="3" max="3" width="9.625" style="49" customWidth="1"/>
    <col min="4" max="8" width="9.625" style="53" customWidth="1"/>
    <col min="9" max="9" width="9.625" style="52" customWidth="1"/>
    <col min="10" max="10" width="9.625" style="53" customWidth="1"/>
    <col min="11" max="11" width="12" style="56" customWidth="1"/>
    <col min="12" max="12" width="9.5" style="53" customWidth="1"/>
    <col min="13" max="13" width="12.875" style="53" customWidth="1"/>
    <col min="14" max="14" width="10.625" style="53" customWidth="1"/>
    <col min="15" max="15" width="10.625" style="56" customWidth="1"/>
    <col min="16" max="17" width="10.625" style="53" customWidth="1"/>
    <col min="18" max="19" width="8.375" style="53" customWidth="1"/>
    <col min="20" max="20" width="17.375" style="53" customWidth="1"/>
    <col min="21" max="21" width="5.625" style="53" customWidth="1"/>
    <col min="22" max="22" width="7.5" style="53" customWidth="1"/>
    <col min="23" max="23" width="5.625" style="53" customWidth="1"/>
    <col min="24" max="24" width="9" style="53" customWidth="1"/>
    <col min="25" max="25" width="9.375" style="53" customWidth="1"/>
    <col min="26" max="26" width="9.625" style="53" customWidth="1"/>
    <col min="27" max="27" width="7.625" style="53" customWidth="1"/>
    <col min="28" max="28" width="9.375" style="53" customWidth="1"/>
    <col min="29" max="245" width="6.625" style="53"/>
    <col min="246" max="256" width="6.625" style="55"/>
    <col min="257" max="257" width="9" style="55" customWidth="1"/>
    <col min="258" max="258" width="7.5" style="55" customWidth="1"/>
    <col min="259" max="259" width="9.375" style="55" customWidth="1"/>
    <col min="260" max="261" width="7.5" style="55" customWidth="1"/>
    <col min="262" max="262" width="10.125" style="55" customWidth="1"/>
    <col min="263" max="263" width="13.625" style="55" customWidth="1"/>
    <col min="264" max="264" width="10.5" style="55" customWidth="1"/>
    <col min="265" max="265" width="7.5" style="55" customWidth="1"/>
    <col min="266" max="267" width="10.625" style="55" customWidth="1"/>
    <col min="268" max="268" width="9.5" style="55" customWidth="1"/>
    <col min="269" max="269" width="12.875" style="55" customWidth="1"/>
    <col min="270" max="273" width="10.625" style="55" customWidth="1"/>
    <col min="274" max="275" width="8.375" style="55" customWidth="1"/>
    <col min="276" max="276" width="17.375" style="55" customWidth="1"/>
    <col min="277" max="277" width="5.625" style="55" customWidth="1"/>
    <col min="278" max="278" width="7.5" style="55" customWidth="1"/>
    <col min="279" max="279" width="5.625" style="55" customWidth="1"/>
    <col min="280" max="280" width="9" style="55" customWidth="1"/>
    <col min="281" max="281" width="9.375" style="55" customWidth="1"/>
    <col min="282" max="282" width="9.625" style="55" customWidth="1"/>
    <col min="283" max="283" width="7.625" style="55" customWidth="1"/>
    <col min="284" max="284" width="9.375" style="55" customWidth="1"/>
    <col min="285" max="512" width="6.625" style="55"/>
    <col min="513" max="513" width="9" style="55" customWidth="1"/>
    <col min="514" max="514" width="7.5" style="55" customWidth="1"/>
    <col min="515" max="515" width="9.375" style="55" customWidth="1"/>
    <col min="516" max="517" width="7.5" style="55" customWidth="1"/>
    <col min="518" max="518" width="10.125" style="55" customWidth="1"/>
    <col min="519" max="519" width="13.625" style="55" customWidth="1"/>
    <col min="520" max="520" width="10.5" style="55" customWidth="1"/>
    <col min="521" max="521" width="7.5" style="55" customWidth="1"/>
    <col min="522" max="523" width="10.625" style="55" customWidth="1"/>
    <col min="524" max="524" width="9.5" style="55" customWidth="1"/>
    <col min="525" max="525" width="12.875" style="55" customWidth="1"/>
    <col min="526" max="529" width="10.625" style="55" customWidth="1"/>
    <col min="530" max="531" width="8.375" style="55" customWidth="1"/>
    <col min="532" max="532" width="17.375" style="55" customWidth="1"/>
    <col min="533" max="533" width="5.625" style="55" customWidth="1"/>
    <col min="534" max="534" width="7.5" style="55" customWidth="1"/>
    <col min="535" max="535" width="5.625" style="55" customWidth="1"/>
    <col min="536" max="536" width="9" style="55" customWidth="1"/>
    <col min="537" max="537" width="9.375" style="55" customWidth="1"/>
    <col min="538" max="538" width="9.625" style="55" customWidth="1"/>
    <col min="539" max="539" width="7.625" style="55" customWidth="1"/>
    <col min="540" max="540" width="9.375" style="55" customWidth="1"/>
    <col min="541" max="768" width="6.625" style="55"/>
    <col min="769" max="769" width="9" style="55" customWidth="1"/>
    <col min="770" max="770" width="7.5" style="55" customWidth="1"/>
    <col min="771" max="771" width="9.375" style="55" customWidth="1"/>
    <col min="772" max="773" width="7.5" style="55" customWidth="1"/>
    <col min="774" max="774" width="10.125" style="55" customWidth="1"/>
    <col min="775" max="775" width="13.625" style="55" customWidth="1"/>
    <col min="776" max="776" width="10.5" style="55" customWidth="1"/>
    <col min="777" max="777" width="7.5" style="55" customWidth="1"/>
    <col min="778" max="779" width="10.625" style="55" customWidth="1"/>
    <col min="780" max="780" width="9.5" style="55" customWidth="1"/>
    <col min="781" max="781" width="12.875" style="55" customWidth="1"/>
    <col min="782" max="785" width="10.625" style="55" customWidth="1"/>
    <col min="786" max="787" width="8.375" style="55" customWidth="1"/>
    <col min="788" max="788" width="17.375" style="55" customWidth="1"/>
    <col min="789" max="789" width="5.625" style="55" customWidth="1"/>
    <col min="790" max="790" width="7.5" style="55" customWidth="1"/>
    <col min="791" max="791" width="5.625" style="55" customWidth="1"/>
    <col min="792" max="792" width="9" style="55" customWidth="1"/>
    <col min="793" max="793" width="9.375" style="55" customWidth="1"/>
    <col min="794" max="794" width="9.625" style="55" customWidth="1"/>
    <col min="795" max="795" width="7.625" style="55" customWidth="1"/>
    <col min="796" max="796" width="9.375" style="55" customWidth="1"/>
    <col min="797" max="1024" width="6.625" style="55"/>
    <col min="1025" max="1025" width="9" style="55" customWidth="1"/>
    <col min="1026" max="1026" width="7.5" style="55" customWidth="1"/>
    <col min="1027" max="1027" width="9.375" style="55" customWidth="1"/>
    <col min="1028" max="1029" width="7.5" style="55" customWidth="1"/>
    <col min="1030" max="1030" width="10.125" style="55" customWidth="1"/>
    <col min="1031" max="1031" width="13.625" style="55" customWidth="1"/>
    <col min="1032" max="1032" width="10.5" style="55" customWidth="1"/>
    <col min="1033" max="1033" width="7.5" style="55" customWidth="1"/>
    <col min="1034" max="1035" width="10.625" style="55" customWidth="1"/>
    <col min="1036" max="1036" width="9.5" style="55" customWidth="1"/>
    <col min="1037" max="1037" width="12.875" style="55" customWidth="1"/>
    <col min="1038" max="1041" width="10.625" style="55" customWidth="1"/>
    <col min="1042" max="1043" width="8.375" style="55" customWidth="1"/>
    <col min="1044" max="1044" width="17.375" style="55" customWidth="1"/>
    <col min="1045" max="1045" width="5.625" style="55" customWidth="1"/>
    <col min="1046" max="1046" width="7.5" style="55" customWidth="1"/>
    <col min="1047" max="1047" width="5.625" style="55" customWidth="1"/>
    <col min="1048" max="1048" width="9" style="55" customWidth="1"/>
    <col min="1049" max="1049" width="9.375" style="55" customWidth="1"/>
    <col min="1050" max="1050" width="9.625" style="55" customWidth="1"/>
    <col min="1051" max="1051" width="7.625" style="55" customWidth="1"/>
    <col min="1052" max="1052" width="9.375" style="55" customWidth="1"/>
    <col min="1053" max="1280" width="6.625" style="55"/>
    <col min="1281" max="1281" width="9" style="55" customWidth="1"/>
    <col min="1282" max="1282" width="7.5" style="55" customWidth="1"/>
    <col min="1283" max="1283" width="9.375" style="55" customWidth="1"/>
    <col min="1284" max="1285" width="7.5" style="55" customWidth="1"/>
    <col min="1286" max="1286" width="10.125" style="55" customWidth="1"/>
    <col min="1287" max="1287" width="13.625" style="55" customWidth="1"/>
    <col min="1288" max="1288" width="10.5" style="55" customWidth="1"/>
    <col min="1289" max="1289" width="7.5" style="55" customWidth="1"/>
    <col min="1290" max="1291" width="10.625" style="55" customWidth="1"/>
    <col min="1292" max="1292" width="9.5" style="55" customWidth="1"/>
    <col min="1293" max="1293" width="12.875" style="55" customWidth="1"/>
    <col min="1294" max="1297" width="10.625" style="55" customWidth="1"/>
    <col min="1298" max="1299" width="8.375" style="55" customWidth="1"/>
    <col min="1300" max="1300" width="17.375" style="55" customWidth="1"/>
    <col min="1301" max="1301" width="5.625" style="55" customWidth="1"/>
    <col min="1302" max="1302" width="7.5" style="55" customWidth="1"/>
    <col min="1303" max="1303" width="5.625" style="55" customWidth="1"/>
    <col min="1304" max="1304" width="9" style="55" customWidth="1"/>
    <col min="1305" max="1305" width="9.375" style="55" customWidth="1"/>
    <col min="1306" max="1306" width="9.625" style="55" customWidth="1"/>
    <col min="1307" max="1307" width="7.625" style="55" customWidth="1"/>
    <col min="1308" max="1308" width="9.375" style="55" customWidth="1"/>
    <col min="1309" max="1536" width="6.625" style="55"/>
    <col min="1537" max="1537" width="9" style="55" customWidth="1"/>
    <col min="1538" max="1538" width="7.5" style="55" customWidth="1"/>
    <col min="1539" max="1539" width="9.375" style="55" customWidth="1"/>
    <col min="1540" max="1541" width="7.5" style="55" customWidth="1"/>
    <col min="1542" max="1542" width="10.125" style="55" customWidth="1"/>
    <col min="1543" max="1543" width="13.625" style="55" customWidth="1"/>
    <col min="1544" max="1544" width="10.5" style="55" customWidth="1"/>
    <col min="1545" max="1545" width="7.5" style="55" customWidth="1"/>
    <col min="1546" max="1547" width="10.625" style="55" customWidth="1"/>
    <col min="1548" max="1548" width="9.5" style="55" customWidth="1"/>
    <col min="1549" max="1549" width="12.875" style="55" customWidth="1"/>
    <col min="1550" max="1553" width="10.625" style="55" customWidth="1"/>
    <col min="1554" max="1555" width="8.375" style="55" customWidth="1"/>
    <col min="1556" max="1556" width="17.375" style="55" customWidth="1"/>
    <col min="1557" max="1557" width="5.625" style="55" customWidth="1"/>
    <col min="1558" max="1558" width="7.5" style="55" customWidth="1"/>
    <col min="1559" max="1559" width="5.625" style="55" customWidth="1"/>
    <col min="1560" max="1560" width="9" style="55" customWidth="1"/>
    <col min="1561" max="1561" width="9.375" style="55" customWidth="1"/>
    <col min="1562" max="1562" width="9.625" style="55" customWidth="1"/>
    <col min="1563" max="1563" width="7.625" style="55" customWidth="1"/>
    <col min="1564" max="1564" width="9.375" style="55" customWidth="1"/>
    <col min="1565" max="1792" width="6.625" style="55"/>
    <col min="1793" max="1793" width="9" style="55" customWidth="1"/>
    <col min="1794" max="1794" width="7.5" style="55" customWidth="1"/>
    <col min="1795" max="1795" width="9.375" style="55" customWidth="1"/>
    <col min="1796" max="1797" width="7.5" style="55" customWidth="1"/>
    <col min="1798" max="1798" width="10.125" style="55" customWidth="1"/>
    <col min="1799" max="1799" width="13.625" style="55" customWidth="1"/>
    <col min="1800" max="1800" width="10.5" style="55" customWidth="1"/>
    <col min="1801" max="1801" width="7.5" style="55" customWidth="1"/>
    <col min="1802" max="1803" width="10.625" style="55" customWidth="1"/>
    <col min="1804" max="1804" width="9.5" style="55" customWidth="1"/>
    <col min="1805" max="1805" width="12.875" style="55" customWidth="1"/>
    <col min="1806" max="1809" width="10.625" style="55" customWidth="1"/>
    <col min="1810" max="1811" width="8.375" style="55" customWidth="1"/>
    <col min="1812" max="1812" width="17.375" style="55" customWidth="1"/>
    <col min="1813" max="1813" width="5.625" style="55" customWidth="1"/>
    <col min="1814" max="1814" width="7.5" style="55" customWidth="1"/>
    <col min="1815" max="1815" width="5.625" style="55" customWidth="1"/>
    <col min="1816" max="1816" width="9" style="55" customWidth="1"/>
    <col min="1817" max="1817" width="9.375" style="55" customWidth="1"/>
    <col min="1818" max="1818" width="9.625" style="55" customWidth="1"/>
    <col min="1819" max="1819" width="7.625" style="55" customWidth="1"/>
    <col min="1820" max="1820" width="9.375" style="55" customWidth="1"/>
    <col min="1821" max="2048" width="6.625" style="55"/>
    <col min="2049" max="2049" width="9" style="55" customWidth="1"/>
    <col min="2050" max="2050" width="7.5" style="55" customWidth="1"/>
    <col min="2051" max="2051" width="9.375" style="55" customWidth="1"/>
    <col min="2052" max="2053" width="7.5" style="55" customWidth="1"/>
    <col min="2054" max="2054" width="10.125" style="55" customWidth="1"/>
    <col min="2055" max="2055" width="13.625" style="55" customWidth="1"/>
    <col min="2056" max="2056" width="10.5" style="55" customWidth="1"/>
    <col min="2057" max="2057" width="7.5" style="55" customWidth="1"/>
    <col min="2058" max="2059" width="10.625" style="55" customWidth="1"/>
    <col min="2060" max="2060" width="9.5" style="55" customWidth="1"/>
    <col min="2061" max="2061" width="12.875" style="55" customWidth="1"/>
    <col min="2062" max="2065" width="10.625" style="55" customWidth="1"/>
    <col min="2066" max="2067" width="8.375" style="55" customWidth="1"/>
    <col min="2068" max="2068" width="17.375" style="55" customWidth="1"/>
    <col min="2069" max="2069" width="5.625" style="55" customWidth="1"/>
    <col min="2070" max="2070" width="7.5" style="55" customWidth="1"/>
    <col min="2071" max="2071" width="5.625" style="55" customWidth="1"/>
    <col min="2072" max="2072" width="9" style="55" customWidth="1"/>
    <col min="2073" max="2073" width="9.375" style="55" customWidth="1"/>
    <col min="2074" max="2074" width="9.625" style="55" customWidth="1"/>
    <col min="2075" max="2075" width="7.625" style="55" customWidth="1"/>
    <col min="2076" max="2076" width="9.375" style="55" customWidth="1"/>
    <col min="2077" max="2304" width="6.625" style="55"/>
    <col min="2305" max="2305" width="9" style="55" customWidth="1"/>
    <col min="2306" max="2306" width="7.5" style="55" customWidth="1"/>
    <col min="2307" max="2307" width="9.375" style="55" customWidth="1"/>
    <col min="2308" max="2309" width="7.5" style="55" customWidth="1"/>
    <col min="2310" max="2310" width="10.125" style="55" customWidth="1"/>
    <col min="2311" max="2311" width="13.625" style="55" customWidth="1"/>
    <col min="2312" max="2312" width="10.5" style="55" customWidth="1"/>
    <col min="2313" max="2313" width="7.5" style="55" customWidth="1"/>
    <col min="2314" max="2315" width="10.625" style="55" customWidth="1"/>
    <col min="2316" max="2316" width="9.5" style="55" customWidth="1"/>
    <col min="2317" max="2317" width="12.875" style="55" customWidth="1"/>
    <col min="2318" max="2321" width="10.625" style="55" customWidth="1"/>
    <col min="2322" max="2323" width="8.375" style="55" customWidth="1"/>
    <col min="2324" max="2324" width="17.375" style="55" customWidth="1"/>
    <col min="2325" max="2325" width="5.625" style="55" customWidth="1"/>
    <col min="2326" max="2326" width="7.5" style="55" customWidth="1"/>
    <col min="2327" max="2327" width="5.625" style="55" customWidth="1"/>
    <col min="2328" max="2328" width="9" style="55" customWidth="1"/>
    <col min="2329" max="2329" width="9.375" style="55" customWidth="1"/>
    <col min="2330" max="2330" width="9.625" style="55" customWidth="1"/>
    <col min="2331" max="2331" width="7.625" style="55" customWidth="1"/>
    <col min="2332" max="2332" width="9.375" style="55" customWidth="1"/>
    <col min="2333" max="2560" width="6.625" style="55"/>
    <col min="2561" max="2561" width="9" style="55" customWidth="1"/>
    <col min="2562" max="2562" width="7.5" style="55" customWidth="1"/>
    <col min="2563" max="2563" width="9.375" style="55" customWidth="1"/>
    <col min="2564" max="2565" width="7.5" style="55" customWidth="1"/>
    <col min="2566" max="2566" width="10.125" style="55" customWidth="1"/>
    <col min="2567" max="2567" width="13.625" style="55" customWidth="1"/>
    <col min="2568" max="2568" width="10.5" style="55" customWidth="1"/>
    <col min="2569" max="2569" width="7.5" style="55" customWidth="1"/>
    <col min="2570" max="2571" width="10.625" style="55" customWidth="1"/>
    <col min="2572" max="2572" width="9.5" style="55" customWidth="1"/>
    <col min="2573" max="2573" width="12.875" style="55" customWidth="1"/>
    <col min="2574" max="2577" width="10.625" style="55" customWidth="1"/>
    <col min="2578" max="2579" width="8.375" style="55" customWidth="1"/>
    <col min="2580" max="2580" width="17.375" style="55" customWidth="1"/>
    <col min="2581" max="2581" width="5.625" style="55" customWidth="1"/>
    <col min="2582" max="2582" width="7.5" style="55" customWidth="1"/>
    <col min="2583" max="2583" width="5.625" style="55" customWidth="1"/>
    <col min="2584" max="2584" width="9" style="55" customWidth="1"/>
    <col min="2585" max="2585" width="9.375" style="55" customWidth="1"/>
    <col min="2586" max="2586" width="9.625" style="55" customWidth="1"/>
    <col min="2587" max="2587" width="7.625" style="55" customWidth="1"/>
    <col min="2588" max="2588" width="9.375" style="55" customWidth="1"/>
    <col min="2589" max="2816" width="6.625" style="55"/>
    <col min="2817" max="2817" width="9" style="55" customWidth="1"/>
    <col min="2818" max="2818" width="7.5" style="55" customWidth="1"/>
    <col min="2819" max="2819" width="9.375" style="55" customWidth="1"/>
    <col min="2820" max="2821" width="7.5" style="55" customWidth="1"/>
    <col min="2822" max="2822" width="10.125" style="55" customWidth="1"/>
    <col min="2823" max="2823" width="13.625" style="55" customWidth="1"/>
    <col min="2824" max="2824" width="10.5" style="55" customWidth="1"/>
    <col min="2825" max="2825" width="7.5" style="55" customWidth="1"/>
    <col min="2826" max="2827" width="10.625" style="55" customWidth="1"/>
    <col min="2828" max="2828" width="9.5" style="55" customWidth="1"/>
    <col min="2829" max="2829" width="12.875" style="55" customWidth="1"/>
    <col min="2830" max="2833" width="10.625" style="55" customWidth="1"/>
    <col min="2834" max="2835" width="8.375" style="55" customWidth="1"/>
    <col min="2836" max="2836" width="17.375" style="55" customWidth="1"/>
    <col min="2837" max="2837" width="5.625" style="55" customWidth="1"/>
    <col min="2838" max="2838" width="7.5" style="55" customWidth="1"/>
    <col min="2839" max="2839" width="5.625" style="55" customWidth="1"/>
    <col min="2840" max="2840" width="9" style="55" customWidth="1"/>
    <col min="2841" max="2841" width="9.375" style="55" customWidth="1"/>
    <col min="2842" max="2842" width="9.625" style="55" customWidth="1"/>
    <col min="2843" max="2843" width="7.625" style="55" customWidth="1"/>
    <col min="2844" max="2844" width="9.375" style="55" customWidth="1"/>
    <col min="2845" max="3072" width="6.625" style="55"/>
    <col min="3073" max="3073" width="9" style="55" customWidth="1"/>
    <col min="3074" max="3074" width="7.5" style="55" customWidth="1"/>
    <col min="3075" max="3075" width="9.375" style="55" customWidth="1"/>
    <col min="3076" max="3077" width="7.5" style="55" customWidth="1"/>
    <col min="3078" max="3078" width="10.125" style="55" customWidth="1"/>
    <col min="3079" max="3079" width="13.625" style="55" customWidth="1"/>
    <col min="3080" max="3080" width="10.5" style="55" customWidth="1"/>
    <col min="3081" max="3081" width="7.5" style="55" customWidth="1"/>
    <col min="3082" max="3083" width="10.625" style="55" customWidth="1"/>
    <col min="3084" max="3084" width="9.5" style="55" customWidth="1"/>
    <col min="3085" max="3085" width="12.875" style="55" customWidth="1"/>
    <col min="3086" max="3089" width="10.625" style="55" customWidth="1"/>
    <col min="3090" max="3091" width="8.375" style="55" customWidth="1"/>
    <col min="3092" max="3092" width="17.375" style="55" customWidth="1"/>
    <col min="3093" max="3093" width="5.625" style="55" customWidth="1"/>
    <col min="3094" max="3094" width="7.5" style="55" customWidth="1"/>
    <col min="3095" max="3095" width="5.625" style="55" customWidth="1"/>
    <col min="3096" max="3096" width="9" style="55" customWidth="1"/>
    <col min="3097" max="3097" width="9.375" style="55" customWidth="1"/>
    <col min="3098" max="3098" width="9.625" style="55" customWidth="1"/>
    <col min="3099" max="3099" width="7.625" style="55" customWidth="1"/>
    <col min="3100" max="3100" width="9.375" style="55" customWidth="1"/>
    <col min="3101" max="3328" width="6.625" style="55"/>
    <col min="3329" max="3329" width="9" style="55" customWidth="1"/>
    <col min="3330" max="3330" width="7.5" style="55" customWidth="1"/>
    <col min="3331" max="3331" width="9.375" style="55" customWidth="1"/>
    <col min="3332" max="3333" width="7.5" style="55" customWidth="1"/>
    <col min="3334" max="3334" width="10.125" style="55" customWidth="1"/>
    <col min="3335" max="3335" width="13.625" style="55" customWidth="1"/>
    <col min="3336" max="3336" width="10.5" style="55" customWidth="1"/>
    <col min="3337" max="3337" width="7.5" style="55" customWidth="1"/>
    <col min="3338" max="3339" width="10.625" style="55" customWidth="1"/>
    <col min="3340" max="3340" width="9.5" style="55" customWidth="1"/>
    <col min="3341" max="3341" width="12.875" style="55" customWidth="1"/>
    <col min="3342" max="3345" width="10.625" style="55" customWidth="1"/>
    <col min="3346" max="3347" width="8.375" style="55" customWidth="1"/>
    <col min="3348" max="3348" width="17.375" style="55" customWidth="1"/>
    <col min="3349" max="3349" width="5.625" style="55" customWidth="1"/>
    <col min="3350" max="3350" width="7.5" style="55" customWidth="1"/>
    <col min="3351" max="3351" width="5.625" style="55" customWidth="1"/>
    <col min="3352" max="3352" width="9" style="55" customWidth="1"/>
    <col min="3353" max="3353" width="9.375" style="55" customWidth="1"/>
    <col min="3354" max="3354" width="9.625" style="55" customWidth="1"/>
    <col min="3355" max="3355" width="7.625" style="55" customWidth="1"/>
    <col min="3356" max="3356" width="9.375" style="55" customWidth="1"/>
    <col min="3357" max="3584" width="6.625" style="55"/>
    <col min="3585" max="3585" width="9" style="55" customWidth="1"/>
    <col min="3586" max="3586" width="7.5" style="55" customWidth="1"/>
    <col min="3587" max="3587" width="9.375" style="55" customWidth="1"/>
    <col min="3588" max="3589" width="7.5" style="55" customWidth="1"/>
    <col min="3590" max="3590" width="10.125" style="55" customWidth="1"/>
    <col min="3591" max="3591" width="13.625" style="55" customWidth="1"/>
    <col min="3592" max="3592" width="10.5" style="55" customWidth="1"/>
    <col min="3593" max="3593" width="7.5" style="55" customWidth="1"/>
    <col min="3594" max="3595" width="10.625" style="55" customWidth="1"/>
    <col min="3596" max="3596" width="9.5" style="55" customWidth="1"/>
    <col min="3597" max="3597" width="12.875" style="55" customWidth="1"/>
    <col min="3598" max="3601" width="10.625" style="55" customWidth="1"/>
    <col min="3602" max="3603" width="8.375" style="55" customWidth="1"/>
    <col min="3604" max="3604" width="17.375" style="55" customWidth="1"/>
    <col min="3605" max="3605" width="5.625" style="55" customWidth="1"/>
    <col min="3606" max="3606" width="7.5" style="55" customWidth="1"/>
    <col min="3607" max="3607" width="5.625" style="55" customWidth="1"/>
    <col min="3608" max="3608" width="9" style="55" customWidth="1"/>
    <col min="3609" max="3609" width="9.375" style="55" customWidth="1"/>
    <col min="3610" max="3610" width="9.625" style="55" customWidth="1"/>
    <col min="3611" max="3611" width="7.625" style="55" customWidth="1"/>
    <col min="3612" max="3612" width="9.375" style="55" customWidth="1"/>
    <col min="3613" max="3840" width="6.625" style="55"/>
    <col min="3841" max="3841" width="9" style="55" customWidth="1"/>
    <col min="3842" max="3842" width="7.5" style="55" customWidth="1"/>
    <col min="3843" max="3843" width="9.375" style="55" customWidth="1"/>
    <col min="3844" max="3845" width="7.5" style="55" customWidth="1"/>
    <col min="3846" max="3846" width="10.125" style="55" customWidth="1"/>
    <col min="3847" max="3847" width="13.625" style="55" customWidth="1"/>
    <col min="3848" max="3848" width="10.5" style="55" customWidth="1"/>
    <col min="3849" max="3849" width="7.5" style="55" customWidth="1"/>
    <col min="3850" max="3851" width="10.625" style="55" customWidth="1"/>
    <col min="3852" max="3852" width="9.5" style="55" customWidth="1"/>
    <col min="3853" max="3853" width="12.875" style="55" customWidth="1"/>
    <col min="3854" max="3857" width="10.625" style="55" customWidth="1"/>
    <col min="3858" max="3859" width="8.375" style="55" customWidth="1"/>
    <col min="3860" max="3860" width="17.375" style="55" customWidth="1"/>
    <col min="3861" max="3861" width="5.625" style="55" customWidth="1"/>
    <col min="3862" max="3862" width="7.5" style="55" customWidth="1"/>
    <col min="3863" max="3863" width="5.625" style="55" customWidth="1"/>
    <col min="3864" max="3864" width="9" style="55" customWidth="1"/>
    <col min="3865" max="3865" width="9.375" style="55" customWidth="1"/>
    <col min="3866" max="3866" width="9.625" style="55" customWidth="1"/>
    <col min="3867" max="3867" width="7.625" style="55" customWidth="1"/>
    <col min="3868" max="3868" width="9.375" style="55" customWidth="1"/>
    <col min="3869" max="4096" width="6.625" style="55"/>
    <col min="4097" max="4097" width="9" style="55" customWidth="1"/>
    <col min="4098" max="4098" width="7.5" style="55" customWidth="1"/>
    <col min="4099" max="4099" width="9.375" style="55" customWidth="1"/>
    <col min="4100" max="4101" width="7.5" style="55" customWidth="1"/>
    <col min="4102" max="4102" width="10.125" style="55" customWidth="1"/>
    <col min="4103" max="4103" width="13.625" style="55" customWidth="1"/>
    <col min="4104" max="4104" width="10.5" style="55" customWidth="1"/>
    <col min="4105" max="4105" width="7.5" style="55" customWidth="1"/>
    <col min="4106" max="4107" width="10.625" style="55" customWidth="1"/>
    <col min="4108" max="4108" width="9.5" style="55" customWidth="1"/>
    <col min="4109" max="4109" width="12.875" style="55" customWidth="1"/>
    <col min="4110" max="4113" width="10.625" style="55" customWidth="1"/>
    <col min="4114" max="4115" width="8.375" style="55" customWidth="1"/>
    <col min="4116" max="4116" width="17.375" style="55" customWidth="1"/>
    <col min="4117" max="4117" width="5.625" style="55" customWidth="1"/>
    <col min="4118" max="4118" width="7.5" style="55" customWidth="1"/>
    <col min="4119" max="4119" width="5.625" style="55" customWidth="1"/>
    <col min="4120" max="4120" width="9" style="55" customWidth="1"/>
    <col min="4121" max="4121" width="9.375" style="55" customWidth="1"/>
    <col min="4122" max="4122" width="9.625" style="55" customWidth="1"/>
    <col min="4123" max="4123" width="7.625" style="55" customWidth="1"/>
    <col min="4124" max="4124" width="9.375" style="55" customWidth="1"/>
    <col min="4125" max="4352" width="6.625" style="55"/>
    <col min="4353" max="4353" width="9" style="55" customWidth="1"/>
    <col min="4354" max="4354" width="7.5" style="55" customWidth="1"/>
    <col min="4355" max="4355" width="9.375" style="55" customWidth="1"/>
    <col min="4356" max="4357" width="7.5" style="55" customWidth="1"/>
    <col min="4358" max="4358" width="10.125" style="55" customWidth="1"/>
    <col min="4359" max="4359" width="13.625" style="55" customWidth="1"/>
    <col min="4360" max="4360" width="10.5" style="55" customWidth="1"/>
    <col min="4361" max="4361" width="7.5" style="55" customWidth="1"/>
    <col min="4362" max="4363" width="10.625" style="55" customWidth="1"/>
    <col min="4364" max="4364" width="9.5" style="55" customWidth="1"/>
    <col min="4365" max="4365" width="12.875" style="55" customWidth="1"/>
    <col min="4366" max="4369" width="10.625" style="55" customWidth="1"/>
    <col min="4370" max="4371" width="8.375" style="55" customWidth="1"/>
    <col min="4372" max="4372" width="17.375" style="55" customWidth="1"/>
    <col min="4373" max="4373" width="5.625" style="55" customWidth="1"/>
    <col min="4374" max="4374" width="7.5" style="55" customWidth="1"/>
    <col min="4375" max="4375" width="5.625" style="55" customWidth="1"/>
    <col min="4376" max="4376" width="9" style="55" customWidth="1"/>
    <col min="4377" max="4377" width="9.375" style="55" customWidth="1"/>
    <col min="4378" max="4378" width="9.625" style="55" customWidth="1"/>
    <col min="4379" max="4379" width="7.625" style="55" customWidth="1"/>
    <col min="4380" max="4380" width="9.375" style="55" customWidth="1"/>
    <col min="4381" max="4608" width="6.625" style="55"/>
    <col min="4609" max="4609" width="9" style="55" customWidth="1"/>
    <col min="4610" max="4610" width="7.5" style="55" customWidth="1"/>
    <col min="4611" max="4611" width="9.375" style="55" customWidth="1"/>
    <col min="4612" max="4613" width="7.5" style="55" customWidth="1"/>
    <col min="4614" max="4614" width="10.125" style="55" customWidth="1"/>
    <col min="4615" max="4615" width="13.625" style="55" customWidth="1"/>
    <col min="4616" max="4616" width="10.5" style="55" customWidth="1"/>
    <col min="4617" max="4617" width="7.5" style="55" customWidth="1"/>
    <col min="4618" max="4619" width="10.625" style="55" customWidth="1"/>
    <col min="4620" max="4620" width="9.5" style="55" customWidth="1"/>
    <col min="4621" max="4621" width="12.875" style="55" customWidth="1"/>
    <col min="4622" max="4625" width="10.625" style="55" customWidth="1"/>
    <col min="4626" max="4627" width="8.375" style="55" customWidth="1"/>
    <col min="4628" max="4628" width="17.375" style="55" customWidth="1"/>
    <col min="4629" max="4629" width="5.625" style="55" customWidth="1"/>
    <col min="4630" max="4630" width="7.5" style="55" customWidth="1"/>
    <col min="4631" max="4631" width="5.625" style="55" customWidth="1"/>
    <col min="4632" max="4632" width="9" style="55" customWidth="1"/>
    <col min="4633" max="4633" width="9.375" style="55" customWidth="1"/>
    <col min="4634" max="4634" width="9.625" style="55" customWidth="1"/>
    <col min="4635" max="4635" width="7.625" style="55" customWidth="1"/>
    <col min="4636" max="4636" width="9.375" style="55" customWidth="1"/>
    <col min="4637" max="4864" width="6.625" style="55"/>
    <col min="4865" max="4865" width="9" style="55" customWidth="1"/>
    <col min="4866" max="4866" width="7.5" style="55" customWidth="1"/>
    <col min="4867" max="4867" width="9.375" style="55" customWidth="1"/>
    <col min="4868" max="4869" width="7.5" style="55" customWidth="1"/>
    <col min="4870" max="4870" width="10.125" style="55" customWidth="1"/>
    <col min="4871" max="4871" width="13.625" style="55" customWidth="1"/>
    <col min="4872" max="4872" width="10.5" style="55" customWidth="1"/>
    <col min="4873" max="4873" width="7.5" style="55" customWidth="1"/>
    <col min="4874" max="4875" width="10.625" style="55" customWidth="1"/>
    <col min="4876" max="4876" width="9.5" style="55" customWidth="1"/>
    <col min="4877" max="4877" width="12.875" style="55" customWidth="1"/>
    <col min="4878" max="4881" width="10.625" style="55" customWidth="1"/>
    <col min="4882" max="4883" width="8.375" style="55" customWidth="1"/>
    <col min="4884" max="4884" width="17.375" style="55" customWidth="1"/>
    <col min="4885" max="4885" width="5.625" style="55" customWidth="1"/>
    <col min="4886" max="4886" width="7.5" style="55" customWidth="1"/>
    <col min="4887" max="4887" width="5.625" style="55" customWidth="1"/>
    <col min="4888" max="4888" width="9" style="55" customWidth="1"/>
    <col min="4889" max="4889" width="9.375" style="55" customWidth="1"/>
    <col min="4890" max="4890" width="9.625" style="55" customWidth="1"/>
    <col min="4891" max="4891" width="7.625" style="55" customWidth="1"/>
    <col min="4892" max="4892" width="9.375" style="55" customWidth="1"/>
    <col min="4893" max="5120" width="6.625" style="55"/>
    <col min="5121" max="5121" width="9" style="55" customWidth="1"/>
    <col min="5122" max="5122" width="7.5" style="55" customWidth="1"/>
    <col min="5123" max="5123" width="9.375" style="55" customWidth="1"/>
    <col min="5124" max="5125" width="7.5" style="55" customWidth="1"/>
    <col min="5126" max="5126" width="10.125" style="55" customWidth="1"/>
    <col min="5127" max="5127" width="13.625" style="55" customWidth="1"/>
    <col min="5128" max="5128" width="10.5" style="55" customWidth="1"/>
    <col min="5129" max="5129" width="7.5" style="55" customWidth="1"/>
    <col min="5130" max="5131" width="10.625" style="55" customWidth="1"/>
    <col min="5132" max="5132" width="9.5" style="55" customWidth="1"/>
    <col min="5133" max="5133" width="12.875" style="55" customWidth="1"/>
    <col min="5134" max="5137" width="10.625" style="55" customWidth="1"/>
    <col min="5138" max="5139" width="8.375" style="55" customWidth="1"/>
    <col min="5140" max="5140" width="17.375" style="55" customWidth="1"/>
    <col min="5141" max="5141" width="5.625" style="55" customWidth="1"/>
    <col min="5142" max="5142" width="7.5" style="55" customWidth="1"/>
    <col min="5143" max="5143" width="5.625" style="55" customWidth="1"/>
    <col min="5144" max="5144" width="9" style="55" customWidth="1"/>
    <col min="5145" max="5145" width="9.375" style="55" customWidth="1"/>
    <col min="5146" max="5146" width="9.625" style="55" customWidth="1"/>
    <col min="5147" max="5147" width="7.625" style="55" customWidth="1"/>
    <col min="5148" max="5148" width="9.375" style="55" customWidth="1"/>
    <col min="5149" max="5376" width="6.625" style="55"/>
    <col min="5377" max="5377" width="9" style="55" customWidth="1"/>
    <col min="5378" max="5378" width="7.5" style="55" customWidth="1"/>
    <col min="5379" max="5379" width="9.375" style="55" customWidth="1"/>
    <col min="5380" max="5381" width="7.5" style="55" customWidth="1"/>
    <col min="5382" max="5382" width="10.125" style="55" customWidth="1"/>
    <col min="5383" max="5383" width="13.625" style="55" customWidth="1"/>
    <col min="5384" max="5384" width="10.5" style="55" customWidth="1"/>
    <col min="5385" max="5385" width="7.5" style="55" customWidth="1"/>
    <col min="5386" max="5387" width="10.625" style="55" customWidth="1"/>
    <col min="5388" max="5388" width="9.5" style="55" customWidth="1"/>
    <col min="5389" max="5389" width="12.875" style="55" customWidth="1"/>
    <col min="5390" max="5393" width="10.625" style="55" customWidth="1"/>
    <col min="5394" max="5395" width="8.375" style="55" customWidth="1"/>
    <col min="5396" max="5396" width="17.375" style="55" customWidth="1"/>
    <col min="5397" max="5397" width="5.625" style="55" customWidth="1"/>
    <col min="5398" max="5398" width="7.5" style="55" customWidth="1"/>
    <col min="5399" max="5399" width="5.625" style="55" customWidth="1"/>
    <col min="5400" max="5400" width="9" style="55" customWidth="1"/>
    <col min="5401" max="5401" width="9.375" style="55" customWidth="1"/>
    <col min="5402" max="5402" width="9.625" style="55" customWidth="1"/>
    <col min="5403" max="5403" width="7.625" style="55" customWidth="1"/>
    <col min="5404" max="5404" width="9.375" style="55" customWidth="1"/>
    <col min="5405" max="5632" width="6.625" style="55"/>
    <col min="5633" max="5633" width="9" style="55" customWidth="1"/>
    <col min="5634" max="5634" width="7.5" style="55" customWidth="1"/>
    <col min="5635" max="5635" width="9.375" style="55" customWidth="1"/>
    <col min="5636" max="5637" width="7.5" style="55" customWidth="1"/>
    <col min="5638" max="5638" width="10.125" style="55" customWidth="1"/>
    <col min="5639" max="5639" width="13.625" style="55" customWidth="1"/>
    <col min="5640" max="5640" width="10.5" style="55" customWidth="1"/>
    <col min="5641" max="5641" width="7.5" style="55" customWidth="1"/>
    <col min="5642" max="5643" width="10.625" style="55" customWidth="1"/>
    <col min="5644" max="5644" width="9.5" style="55" customWidth="1"/>
    <col min="5645" max="5645" width="12.875" style="55" customWidth="1"/>
    <col min="5646" max="5649" width="10.625" style="55" customWidth="1"/>
    <col min="5650" max="5651" width="8.375" style="55" customWidth="1"/>
    <col min="5652" max="5652" width="17.375" style="55" customWidth="1"/>
    <col min="5653" max="5653" width="5.625" style="55" customWidth="1"/>
    <col min="5654" max="5654" width="7.5" style="55" customWidth="1"/>
    <col min="5655" max="5655" width="5.625" style="55" customWidth="1"/>
    <col min="5656" max="5656" width="9" style="55" customWidth="1"/>
    <col min="5657" max="5657" width="9.375" style="55" customWidth="1"/>
    <col min="5658" max="5658" width="9.625" style="55" customWidth="1"/>
    <col min="5659" max="5659" width="7.625" style="55" customWidth="1"/>
    <col min="5660" max="5660" width="9.375" style="55" customWidth="1"/>
    <col min="5661" max="5888" width="6.625" style="55"/>
    <col min="5889" max="5889" width="9" style="55" customWidth="1"/>
    <col min="5890" max="5890" width="7.5" style="55" customWidth="1"/>
    <col min="5891" max="5891" width="9.375" style="55" customWidth="1"/>
    <col min="5892" max="5893" width="7.5" style="55" customWidth="1"/>
    <col min="5894" max="5894" width="10.125" style="55" customWidth="1"/>
    <col min="5895" max="5895" width="13.625" style="55" customWidth="1"/>
    <col min="5896" max="5896" width="10.5" style="55" customWidth="1"/>
    <col min="5897" max="5897" width="7.5" style="55" customWidth="1"/>
    <col min="5898" max="5899" width="10.625" style="55" customWidth="1"/>
    <col min="5900" max="5900" width="9.5" style="55" customWidth="1"/>
    <col min="5901" max="5901" width="12.875" style="55" customWidth="1"/>
    <col min="5902" max="5905" width="10.625" style="55" customWidth="1"/>
    <col min="5906" max="5907" width="8.375" style="55" customWidth="1"/>
    <col min="5908" max="5908" width="17.375" style="55" customWidth="1"/>
    <col min="5909" max="5909" width="5.625" style="55" customWidth="1"/>
    <col min="5910" max="5910" width="7.5" style="55" customWidth="1"/>
    <col min="5911" max="5911" width="5.625" style="55" customWidth="1"/>
    <col min="5912" max="5912" width="9" style="55" customWidth="1"/>
    <col min="5913" max="5913" width="9.375" style="55" customWidth="1"/>
    <col min="5914" max="5914" width="9.625" style="55" customWidth="1"/>
    <col min="5915" max="5915" width="7.625" style="55" customWidth="1"/>
    <col min="5916" max="5916" width="9.375" style="55" customWidth="1"/>
    <col min="5917" max="6144" width="6.625" style="55"/>
    <col min="6145" max="6145" width="9" style="55" customWidth="1"/>
    <col min="6146" max="6146" width="7.5" style="55" customWidth="1"/>
    <col min="6147" max="6147" width="9.375" style="55" customWidth="1"/>
    <col min="6148" max="6149" width="7.5" style="55" customWidth="1"/>
    <col min="6150" max="6150" width="10.125" style="55" customWidth="1"/>
    <col min="6151" max="6151" width="13.625" style="55" customWidth="1"/>
    <col min="6152" max="6152" width="10.5" style="55" customWidth="1"/>
    <col min="6153" max="6153" width="7.5" style="55" customWidth="1"/>
    <col min="6154" max="6155" width="10.625" style="55" customWidth="1"/>
    <col min="6156" max="6156" width="9.5" style="55" customWidth="1"/>
    <col min="6157" max="6157" width="12.875" style="55" customWidth="1"/>
    <col min="6158" max="6161" width="10.625" style="55" customWidth="1"/>
    <col min="6162" max="6163" width="8.375" style="55" customWidth="1"/>
    <col min="6164" max="6164" width="17.375" style="55" customWidth="1"/>
    <col min="6165" max="6165" width="5.625" style="55" customWidth="1"/>
    <col min="6166" max="6166" width="7.5" style="55" customWidth="1"/>
    <col min="6167" max="6167" width="5.625" style="55" customWidth="1"/>
    <col min="6168" max="6168" width="9" style="55" customWidth="1"/>
    <col min="6169" max="6169" width="9.375" style="55" customWidth="1"/>
    <col min="6170" max="6170" width="9.625" style="55" customWidth="1"/>
    <col min="6171" max="6171" width="7.625" style="55" customWidth="1"/>
    <col min="6172" max="6172" width="9.375" style="55" customWidth="1"/>
    <col min="6173" max="6400" width="6.625" style="55"/>
    <col min="6401" max="6401" width="9" style="55" customWidth="1"/>
    <col min="6402" max="6402" width="7.5" style="55" customWidth="1"/>
    <col min="6403" max="6403" width="9.375" style="55" customWidth="1"/>
    <col min="6404" max="6405" width="7.5" style="55" customWidth="1"/>
    <col min="6406" max="6406" width="10.125" style="55" customWidth="1"/>
    <col min="6407" max="6407" width="13.625" style="55" customWidth="1"/>
    <col min="6408" max="6408" width="10.5" style="55" customWidth="1"/>
    <col min="6409" max="6409" width="7.5" style="55" customWidth="1"/>
    <col min="6410" max="6411" width="10.625" style="55" customWidth="1"/>
    <col min="6412" max="6412" width="9.5" style="55" customWidth="1"/>
    <col min="6413" max="6413" width="12.875" style="55" customWidth="1"/>
    <col min="6414" max="6417" width="10.625" style="55" customWidth="1"/>
    <col min="6418" max="6419" width="8.375" style="55" customWidth="1"/>
    <col min="6420" max="6420" width="17.375" style="55" customWidth="1"/>
    <col min="6421" max="6421" width="5.625" style="55" customWidth="1"/>
    <col min="6422" max="6422" width="7.5" style="55" customWidth="1"/>
    <col min="6423" max="6423" width="5.625" style="55" customWidth="1"/>
    <col min="6424" max="6424" width="9" style="55" customWidth="1"/>
    <col min="6425" max="6425" width="9.375" style="55" customWidth="1"/>
    <col min="6426" max="6426" width="9.625" style="55" customWidth="1"/>
    <col min="6427" max="6427" width="7.625" style="55" customWidth="1"/>
    <col min="6428" max="6428" width="9.375" style="55" customWidth="1"/>
    <col min="6429" max="6656" width="6.625" style="55"/>
    <col min="6657" max="6657" width="9" style="55" customWidth="1"/>
    <col min="6658" max="6658" width="7.5" style="55" customWidth="1"/>
    <col min="6659" max="6659" width="9.375" style="55" customWidth="1"/>
    <col min="6660" max="6661" width="7.5" style="55" customWidth="1"/>
    <col min="6662" max="6662" width="10.125" style="55" customWidth="1"/>
    <col min="6663" max="6663" width="13.625" style="55" customWidth="1"/>
    <col min="6664" max="6664" width="10.5" style="55" customWidth="1"/>
    <col min="6665" max="6665" width="7.5" style="55" customWidth="1"/>
    <col min="6666" max="6667" width="10.625" style="55" customWidth="1"/>
    <col min="6668" max="6668" width="9.5" style="55" customWidth="1"/>
    <col min="6669" max="6669" width="12.875" style="55" customWidth="1"/>
    <col min="6670" max="6673" width="10.625" style="55" customWidth="1"/>
    <col min="6674" max="6675" width="8.375" style="55" customWidth="1"/>
    <col min="6676" max="6676" width="17.375" style="55" customWidth="1"/>
    <col min="6677" max="6677" width="5.625" style="55" customWidth="1"/>
    <col min="6678" max="6678" width="7.5" style="55" customWidth="1"/>
    <col min="6679" max="6679" width="5.625" style="55" customWidth="1"/>
    <col min="6680" max="6680" width="9" style="55" customWidth="1"/>
    <col min="6681" max="6681" width="9.375" style="55" customWidth="1"/>
    <col min="6682" max="6682" width="9.625" style="55" customWidth="1"/>
    <col min="6683" max="6683" width="7.625" style="55" customWidth="1"/>
    <col min="6684" max="6684" width="9.375" style="55" customWidth="1"/>
    <col min="6685" max="6912" width="6.625" style="55"/>
    <col min="6913" max="6913" width="9" style="55" customWidth="1"/>
    <col min="6914" max="6914" width="7.5" style="55" customWidth="1"/>
    <col min="6915" max="6915" width="9.375" style="55" customWidth="1"/>
    <col min="6916" max="6917" width="7.5" style="55" customWidth="1"/>
    <col min="6918" max="6918" width="10.125" style="55" customWidth="1"/>
    <col min="6919" max="6919" width="13.625" style="55" customWidth="1"/>
    <col min="6920" max="6920" width="10.5" style="55" customWidth="1"/>
    <col min="6921" max="6921" width="7.5" style="55" customWidth="1"/>
    <col min="6922" max="6923" width="10.625" style="55" customWidth="1"/>
    <col min="6924" max="6924" width="9.5" style="55" customWidth="1"/>
    <col min="6925" max="6925" width="12.875" style="55" customWidth="1"/>
    <col min="6926" max="6929" width="10.625" style="55" customWidth="1"/>
    <col min="6930" max="6931" width="8.375" style="55" customWidth="1"/>
    <col min="6932" max="6932" width="17.375" style="55" customWidth="1"/>
    <col min="6933" max="6933" width="5.625" style="55" customWidth="1"/>
    <col min="6934" max="6934" width="7.5" style="55" customWidth="1"/>
    <col min="6935" max="6935" width="5.625" style="55" customWidth="1"/>
    <col min="6936" max="6936" width="9" style="55" customWidth="1"/>
    <col min="6937" max="6937" width="9.375" style="55" customWidth="1"/>
    <col min="6938" max="6938" width="9.625" style="55" customWidth="1"/>
    <col min="6939" max="6939" width="7.625" style="55" customWidth="1"/>
    <col min="6940" max="6940" width="9.375" style="55" customWidth="1"/>
    <col min="6941" max="7168" width="6.625" style="55"/>
    <col min="7169" max="7169" width="9" style="55" customWidth="1"/>
    <col min="7170" max="7170" width="7.5" style="55" customWidth="1"/>
    <col min="7171" max="7171" width="9.375" style="55" customWidth="1"/>
    <col min="7172" max="7173" width="7.5" style="55" customWidth="1"/>
    <col min="7174" max="7174" width="10.125" style="55" customWidth="1"/>
    <col min="7175" max="7175" width="13.625" style="55" customWidth="1"/>
    <col min="7176" max="7176" width="10.5" style="55" customWidth="1"/>
    <col min="7177" max="7177" width="7.5" style="55" customWidth="1"/>
    <col min="7178" max="7179" width="10.625" style="55" customWidth="1"/>
    <col min="7180" max="7180" width="9.5" style="55" customWidth="1"/>
    <col min="7181" max="7181" width="12.875" style="55" customWidth="1"/>
    <col min="7182" max="7185" width="10.625" style="55" customWidth="1"/>
    <col min="7186" max="7187" width="8.375" style="55" customWidth="1"/>
    <col min="7188" max="7188" width="17.375" style="55" customWidth="1"/>
    <col min="7189" max="7189" width="5.625" style="55" customWidth="1"/>
    <col min="7190" max="7190" width="7.5" style="55" customWidth="1"/>
    <col min="7191" max="7191" width="5.625" style="55" customWidth="1"/>
    <col min="7192" max="7192" width="9" style="55" customWidth="1"/>
    <col min="7193" max="7193" width="9.375" style="55" customWidth="1"/>
    <col min="7194" max="7194" width="9.625" style="55" customWidth="1"/>
    <col min="7195" max="7195" width="7.625" style="55" customWidth="1"/>
    <col min="7196" max="7196" width="9.375" style="55" customWidth="1"/>
    <col min="7197" max="7424" width="6.625" style="55"/>
    <col min="7425" max="7425" width="9" style="55" customWidth="1"/>
    <col min="7426" max="7426" width="7.5" style="55" customWidth="1"/>
    <col min="7427" max="7427" width="9.375" style="55" customWidth="1"/>
    <col min="7428" max="7429" width="7.5" style="55" customWidth="1"/>
    <col min="7430" max="7430" width="10.125" style="55" customWidth="1"/>
    <col min="7431" max="7431" width="13.625" style="55" customWidth="1"/>
    <col min="7432" max="7432" width="10.5" style="55" customWidth="1"/>
    <col min="7433" max="7433" width="7.5" style="55" customWidth="1"/>
    <col min="7434" max="7435" width="10.625" style="55" customWidth="1"/>
    <col min="7436" max="7436" width="9.5" style="55" customWidth="1"/>
    <col min="7437" max="7437" width="12.875" style="55" customWidth="1"/>
    <col min="7438" max="7441" width="10.625" style="55" customWidth="1"/>
    <col min="7442" max="7443" width="8.375" style="55" customWidth="1"/>
    <col min="7444" max="7444" width="17.375" style="55" customWidth="1"/>
    <col min="7445" max="7445" width="5.625" style="55" customWidth="1"/>
    <col min="7446" max="7446" width="7.5" style="55" customWidth="1"/>
    <col min="7447" max="7447" width="5.625" style="55" customWidth="1"/>
    <col min="7448" max="7448" width="9" style="55" customWidth="1"/>
    <col min="7449" max="7449" width="9.375" style="55" customWidth="1"/>
    <col min="7450" max="7450" width="9.625" style="55" customWidth="1"/>
    <col min="7451" max="7451" width="7.625" style="55" customWidth="1"/>
    <col min="7452" max="7452" width="9.375" style="55" customWidth="1"/>
    <col min="7453" max="7680" width="6.625" style="55"/>
    <col min="7681" max="7681" width="9" style="55" customWidth="1"/>
    <col min="7682" max="7682" width="7.5" style="55" customWidth="1"/>
    <col min="7683" max="7683" width="9.375" style="55" customWidth="1"/>
    <col min="7684" max="7685" width="7.5" style="55" customWidth="1"/>
    <col min="7686" max="7686" width="10.125" style="55" customWidth="1"/>
    <col min="7687" max="7687" width="13.625" style="55" customWidth="1"/>
    <col min="7688" max="7688" width="10.5" style="55" customWidth="1"/>
    <col min="7689" max="7689" width="7.5" style="55" customWidth="1"/>
    <col min="7690" max="7691" width="10.625" style="55" customWidth="1"/>
    <col min="7692" max="7692" width="9.5" style="55" customWidth="1"/>
    <col min="7693" max="7693" width="12.875" style="55" customWidth="1"/>
    <col min="7694" max="7697" width="10.625" style="55" customWidth="1"/>
    <col min="7698" max="7699" width="8.375" style="55" customWidth="1"/>
    <col min="7700" max="7700" width="17.375" style="55" customWidth="1"/>
    <col min="7701" max="7701" width="5.625" style="55" customWidth="1"/>
    <col min="7702" max="7702" width="7.5" style="55" customWidth="1"/>
    <col min="7703" max="7703" width="5.625" style="55" customWidth="1"/>
    <col min="7704" max="7704" width="9" style="55" customWidth="1"/>
    <col min="7705" max="7705" width="9.375" style="55" customWidth="1"/>
    <col min="7706" max="7706" width="9.625" style="55" customWidth="1"/>
    <col min="7707" max="7707" width="7.625" style="55" customWidth="1"/>
    <col min="7708" max="7708" width="9.375" style="55" customWidth="1"/>
    <col min="7709" max="7936" width="6.625" style="55"/>
    <col min="7937" max="7937" width="9" style="55" customWidth="1"/>
    <col min="7938" max="7938" width="7.5" style="55" customWidth="1"/>
    <col min="7939" max="7939" width="9.375" style="55" customWidth="1"/>
    <col min="7940" max="7941" width="7.5" style="55" customWidth="1"/>
    <col min="7942" max="7942" width="10.125" style="55" customWidth="1"/>
    <col min="7943" max="7943" width="13.625" style="55" customWidth="1"/>
    <col min="7944" max="7944" width="10.5" style="55" customWidth="1"/>
    <col min="7945" max="7945" width="7.5" style="55" customWidth="1"/>
    <col min="7946" max="7947" width="10.625" style="55" customWidth="1"/>
    <col min="7948" max="7948" width="9.5" style="55" customWidth="1"/>
    <col min="7949" max="7949" width="12.875" style="55" customWidth="1"/>
    <col min="7950" max="7953" width="10.625" style="55" customWidth="1"/>
    <col min="7954" max="7955" width="8.375" style="55" customWidth="1"/>
    <col min="7956" max="7956" width="17.375" style="55" customWidth="1"/>
    <col min="7957" max="7957" width="5.625" style="55" customWidth="1"/>
    <col min="7958" max="7958" width="7.5" style="55" customWidth="1"/>
    <col min="7959" max="7959" width="5.625" style="55" customWidth="1"/>
    <col min="7960" max="7960" width="9" style="55" customWidth="1"/>
    <col min="7961" max="7961" width="9.375" style="55" customWidth="1"/>
    <col min="7962" max="7962" width="9.625" style="55" customWidth="1"/>
    <col min="7963" max="7963" width="7.625" style="55" customWidth="1"/>
    <col min="7964" max="7964" width="9.375" style="55" customWidth="1"/>
    <col min="7965" max="8192" width="6.625" style="55"/>
    <col min="8193" max="8193" width="9" style="55" customWidth="1"/>
    <col min="8194" max="8194" width="7.5" style="55" customWidth="1"/>
    <col min="8195" max="8195" width="9.375" style="55" customWidth="1"/>
    <col min="8196" max="8197" width="7.5" style="55" customWidth="1"/>
    <col min="8198" max="8198" width="10.125" style="55" customWidth="1"/>
    <col min="8199" max="8199" width="13.625" style="55" customWidth="1"/>
    <col min="8200" max="8200" width="10.5" style="55" customWidth="1"/>
    <col min="8201" max="8201" width="7.5" style="55" customWidth="1"/>
    <col min="8202" max="8203" width="10.625" style="55" customWidth="1"/>
    <col min="8204" max="8204" width="9.5" style="55" customWidth="1"/>
    <col min="8205" max="8205" width="12.875" style="55" customWidth="1"/>
    <col min="8206" max="8209" width="10.625" style="55" customWidth="1"/>
    <col min="8210" max="8211" width="8.375" style="55" customWidth="1"/>
    <col min="8212" max="8212" width="17.375" style="55" customWidth="1"/>
    <col min="8213" max="8213" width="5.625" style="55" customWidth="1"/>
    <col min="8214" max="8214" width="7.5" style="55" customWidth="1"/>
    <col min="8215" max="8215" width="5.625" style="55" customWidth="1"/>
    <col min="8216" max="8216" width="9" style="55" customWidth="1"/>
    <col min="8217" max="8217" width="9.375" style="55" customWidth="1"/>
    <col min="8218" max="8218" width="9.625" style="55" customWidth="1"/>
    <col min="8219" max="8219" width="7.625" style="55" customWidth="1"/>
    <col min="8220" max="8220" width="9.375" style="55" customWidth="1"/>
    <col min="8221" max="8448" width="6.625" style="55"/>
    <col min="8449" max="8449" width="9" style="55" customWidth="1"/>
    <col min="8450" max="8450" width="7.5" style="55" customWidth="1"/>
    <col min="8451" max="8451" width="9.375" style="55" customWidth="1"/>
    <col min="8452" max="8453" width="7.5" style="55" customWidth="1"/>
    <col min="8454" max="8454" width="10.125" style="55" customWidth="1"/>
    <col min="8455" max="8455" width="13.625" style="55" customWidth="1"/>
    <col min="8456" max="8456" width="10.5" style="55" customWidth="1"/>
    <col min="8457" max="8457" width="7.5" style="55" customWidth="1"/>
    <col min="8458" max="8459" width="10.625" style="55" customWidth="1"/>
    <col min="8460" max="8460" width="9.5" style="55" customWidth="1"/>
    <col min="8461" max="8461" width="12.875" style="55" customWidth="1"/>
    <col min="8462" max="8465" width="10.625" style="55" customWidth="1"/>
    <col min="8466" max="8467" width="8.375" style="55" customWidth="1"/>
    <col min="8468" max="8468" width="17.375" style="55" customWidth="1"/>
    <col min="8469" max="8469" width="5.625" style="55" customWidth="1"/>
    <col min="8470" max="8470" width="7.5" style="55" customWidth="1"/>
    <col min="8471" max="8471" width="5.625" style="55" customWidth="1"/>
    <col min="8472" max="8472" width="9" style="55" customWidth="1"/>
    <col min="8473" max="8473" width="9.375" style="55" customWidth="1"/>
    <col min="8474" max="8474" width="9.625" style="55" customWidth="1"/>
    <col min="8475" max="8475" width="7.625" style="55" customWidth="1"/>
    <col min="8476" max="8476" width="9.375" style="55" customWidth="1"/>
    <col min="8477" max="8704" width="6.625" style="55"/>
    <col min="8705" max="8705" width="9" style="55" customWidth="1"/>
    <col min="8706" max="8706" width="7.5" style="55" customWidth="1"/>
    <col min="8707" max="8707" width="9.375" style="55" customWidth="1"/>
    <col min="8708" max="8709" width="7.5" style="55" customWidth="1"/>
    <col min="8710" max="8710" width="10.125" style="55" customWidth="1"/>
    <col min="8711" max="8711" width="13.625" style="55" customWidth="1"/>
    <col min="8712" max="8712" width="10.5" style="55" customWidth="1"/>
    <col min="8713" max="8713" width="7.5" style="55" customWidth="1"/>
    <col min="8714" max="8715" width="10.625" style="55" customWidth="1"/>
    <col min="8716" max="8716" width="9.5" style="55" customWidth="1"/>
    <col min="8717" max="8717" width="12.875" style="55" customWidth="1"/>
    <col min="8718" max="8721" width="10.625" style="55" customWidth="1"/>
    <col min="8722" max="8723" width="8.375" style="55" customWidth="1"/>
    <col min="8724" max="8724" width="17.375" style="55" customWidth="1"/>
    <col min="8725" max="8725" width="5.625" style="55" customWidth="1"/>
    <col min="8726" max="8726" width="7.5" style="55" customWidth="1"/>
    <col min="8727" max="8727" width="5.625" style="55" customWidth="1"/>
    <col min="8728" max="8728" width="9" style="55" customWidth="1"/>
    <col min="8729" max="8729" width="9.375" style="55" customWidth="1"/>
    <col min="8730" max="8730" width="9.625" style="55" customWidth="1"/>
    <col min="8731" max="8731" width="7.625" style="55" customWidth="1"/>
    <col min="8732" max="8732" width="9.375" style="55" customWidth="1"/>
    <col min="8733" max="8960" width="6.625" style="55"/>
    <col min="8961" max="8961" width="9" style="55" customWidth="1"/>
    <col min="8962" max="8962" width="7.5" style="55" customWidth="1"/>
    <col min="8963" max="8963" width="9.375" style="55" customWidth="1"/>
    <col min="8964" max="8965" width="7.5" style="55" customWidth="1"/>
    <col min="8966" max="8966" width="10.125" style="55" customWidth="1"/>
    <col min="8967" max="8967" width="13.625" style="55" customWidth="1"/>
    <col min="8968" max="8968" width="10.5" style="55" customWidth="1"/>
    <col min="8969" max="8969" width="7.5" style="55" customWidth="1"/>
    <col min="8970" max="8971" width="10.625" style="55" customWidth="1"/>
    <col min="8972" max="8972" width="9.5" style="55" customWidth="1"/>
    <col min="8973" max="8973" width="12.875" style="55" customWidth="1"/>
    <col min="8974" max="8977" width="10.625" style="55" customWidth="1"/>
    <col min="8978" max="8979" width="8.375" style="55" customWidth="1"/>
    <col min="8980" max="8980" width="17.375" style="55" customWidth="1"/>
    <col min="8981" max="8981" width="5.625" style="55" customWidth="1"/>
    <col min="8982" max="8982" width="7.5" style="55" customWidth="1"/>
    <col min="8983" max="8983" width="5.625" style="55" customWidth="1"/>
    <col min="8984" max="8984" width="9" style="55" customWidth="1"/>
    <col min="8985" max="8985" width="9.375" style="55" customWidth="1"/>
    <col min="8986" max="8986" width="9.625" style="55" customWidth="1"/>
    <col min="8987" max="8987" width="7.625" style="55" customWidth="1"/>
    <col min="8988" max="8988" width="9.375" style="55" customWidth="1"/>
    <col min="8989" max="9216" width="6.625" style="55"/>
    <col min="9217" max="9217" width="9" style="55" customWidth="1"/>
    <col min="9218" max="9218" width="7.5" style="55" customWidth="1"/>
    <col min="9219" max="9219" width="9.375" style="55" customWidth="1"/>
    <col min="9220" max="9221" width="7.5" style="55" customWidth="1"/>
    <col min="9222" max="9222" width="10.125" style="55" customWidth="1"/>
    <col min="9223" max="9223" width="13.625" style="55" customWidth="1"/>
    <col min="9224" max="9224" width="10.5" style="55" customWidth="1"/>
    <col min="9225" max="9225" width="7.5" style="55" customWidth="1"/>
    <col min="9226" max="9227" width="10.625" style="55" customWidth="1"/>
    <col min="9228" max="9228" width="9.5" style="55" customWidth="1"/>
    <col min="9229" max="9229" width="12.875" style="55" customWidth="1"/>
    <col min="9230" max="9233" width="10.625" style="55" customWidth="1"/>
    <col min="9234" max="9235" width="8.375" style="55" customWidth="1"/>
    <col min="9236" max="9236" width="17.375" style="55" customWidth="1"/>
    <col min="9237" max="9237" width="5.625" style="55" customWidth="1"/>
    <col min="9238" max="9238" width="7.5" style="55" customWidth="1"/>
    <col min="9239" max="9239" width="5.625" style="55" customWidth="1"/>
    <col min="9240" max="9240" width="9" style="55" customWidth="1"/>
    <col min="9241" max="9241" width="9.375" style="55" customWidth="1"/>
    <col min="9242" max="9242" width="9.625" style="55" customWidth="1"/>
    <col min="9243" max="9243" width="7.625" style="55" customWidth="1"/>
    <col min="9244" max="9244" width="9.375" style="55" customWidth="1"/>
    <col min="9245" max="9472" width="6.625" style="55"/>
    <col min="9473" max="9473" width="9" style="55" customWidth="1"/>
    <col min="9474" max="9474" width="7.5" style="55" customWidth="1"/>
    <col min="9475" max="9475" width="9.375" style="55" customWidth="1"/>
    <col min="9476" max="9477" width="7.5" style="55" customWidth="1"/>
    <col min="9478" max="9478" width="10.125" style="55" customWidth="1"/>
    <col min="9479" max="9479" width="13.625" style="55" customWidth="1"/>
    <col min="9480" max="9480" width="10.5" style="55" customWidth="1"/>
    <col min="9481" max="9481" width="7.5" style="55" customWidth="1"/>
    <col min="9482" max="9483" width="10.625" style="55" customWidth="1"/>
    <col min="9484" max="9484" width="9.5" style="55" customWidth="1"/>
    <col min="9485" max="9485" width="12.875" style="55" customWidth="1"/>
    <col min="9486" max="9489" width="10.625" style="55" customWidth="1"/>
    <col min="9490" max="9491" width="8.375" style="55" customWidth="1"/>
    <col min="9492" max="9492" width="17.375" style="55" customWidth="1"/>
    <col min="9493" max="9493" width="5.625" style="55" customWidth="1"/>
    <col min="9494" max="9494" width="7.5" style="55" customWidth="1"/>
    <col min="9495" max="9495" width="5.625" style="55" customWidth="1"/>
    <col min="9496" max="9496" width="9" style="55" customWidth="1"/>
    <col min="9497" max="9497" width="9.375" style="55" customWidth="1"/>
    <col min="9498" max="9498" width="9.625" style="55" customWidth="1"/>
    <col min="9499" max="9499" width="7.625" style="55" customWidth="1"/>
    <col min="9500" max="9500" width="9.375" style="55" customWidth="1"/>
    <col min="9501" max="9728" width="6.625" style="55"/>
    <col min="9729" max="9729" width="9" style="55" customWidth="1"/>
    <col min="9730" max="9730" width="7.5" style="55" customWidth="1"/>
    <col min="9731" max="9731" width="9.375" style="55" customWidth="1"/>
    <col min="9732" max="9733" width="7.5" style="55" customWidth="1"/>
    <col min="9734" max="9734" width="10.125" style="55" customWidth="1"/>
    <col min="9735" max="9735" width="13.625" style="55" customWidth="1"/>
    <col min="9736" max="9736" width="10.5" style="55" customWidth="1"/>
    <col min="9737" max="9737" width="7.5" style="55" customWidth="1"/>
    <col min="9738" max="9739" width="10.625" style="55" customWidth="1"/>
    <col min="9740" max="9740" width="9.5" style="55" customWidth="1"/>
    <col min="9741" max="9741" width="12.875" style="55" customWidth="1"/>
    <col min="9742" max="9745" width="10.625" style="55" customWidth="1"/>
    <col min="9746" max="9747" width="8.375" style="55" customWidth="1"/>
    <col min="9748" max="9748" width="17.375" style="55" customWidth="1"/>
    <col min="9749" max="9749" width="5.625" style="55" customWidth="1"/>
    <col min="9750" max="9750" width="7.5" style="55" customWidth="1"/>
    <col min="9751" max="9751" width="5.625" style="55" customWidth="1"/>
    <col min="9752" max="9752" width="9" style="55" customWidth="1"/>
    <col min="9753" max="9753" width="9.375" style="55" customWidth="1"/>
    <col min="9754" max="9754" width="9.625" style="55" customWidth="1"/>
    <col min="9755" max="9755" width="7.625" style="55" customWidth="1"/>
    <col min="9756" max="9756" width="9.375" style="55" customWidth="1"/>
    <col min="9757" max="9984" width="6.625" style="55"/>
    <col min="9985" max="9985" width="9" style="55" customWidth="1"/>
    <col min="9986" max="9986" width="7.5" style="55" customWidth="1"/>
    <col min="9987" max="9987" width="9.375" style="55" customWidth="1"/>
    <col min="9988" max="9989" width="7.5" style="55" customWidth="1"/>
    <col min="9990" max="9990" width="10.125" style="55" customWidth="1"/>
    <col min="9991" max="9991" width="13.625" style="55" customWidth="1"/>
    <col min="9992" max="9992" width="10.5" style="55" customWidth="1"/>
    <col min="9993" max="9993" width="7.5" style="55" customWidth="1"/>
    <col min="9994" max="9995" width="10.625" style="55" customWidth="1"/>
    <col min="9996" max="9996" width="9.5" style="55" customWidth="1"/>
    <col min="9997" max="9997" width="12.875" style="55" customWidth="1"/>
    <col min="9998" max="10001" width="10.625" style="55" customWidth="1"/>
    <col min="10002" max="10003" width="8.375" style="55" customWidth="1"/>
    <col min="10004" max="10004" width="17.375" style="55" customWidth="1"/>
    <col min="10005" max="10005" width="5.625" style="55" customWidth="1"/>
    <col min="10006" max="10006" width="7.5" style="55" customWidth="1"/>
    <col min="10007" max="10007" width="5.625" style="55" customWidth="1"/>
    <col min="10008" max="10008" width="9" style="55" customWidth="1"/>
    <col min="10009" max="10009" width="9.375" style="55" customWidth="1"/>
    <col min="10010" max="10010" width="9.625" style="55" customWidth="1"/>
    <col min="10011" max="10011" width="7.625" style="55" customWidth="1"/>
    <col min="10012" max="10012" width="9.375" style="55" customWidth="1"/>
    <col min="10013" max="10240" width="6.625" style="55"/>
    <col min="10241" max="10241" width="9" style="55" customWidth="1"/>
    <col min="10242" max="10242" width="7.5" style="55" customWidth="1"/>
    <col min="10243" max="10243" width="9.375" style="55" customWidth="1"/>
    <col min="10244" max="10245" width="7.5" style="55" customWidth="1"/>
    <col min="10246" max="10246" width="10.125" style="55" customWidth="1"/>
    <col min="10247" max="10247" width="13.625" style="55" customWidth="1"/>
    <col min="10248" max="10248" width="10.5" style="55" customWidth="1"/>
    <col min="10249" max="10249" width="7.5" style="55" customWidth="1"/>
    <col min="10250" max="10251" width="10.625" style="55" customWidth="1"/>
    <col min="10252" max="10252" width="9.5" style="55" customWidth="1"/>
    <col min="10253" max="10253" width="12.875" style="55" customWidth="1"/>
    <col min="10254" max="10257" width="10.625" style="55" customWidth="1"/>
    <col min="10258" max="10259" width="8.375" style="55" customWidth="1"/>
    <col min="10260" max="10260" width="17.375" style="55" customWidth="1"/>
    <col min="10261" max="10261" width="5.625" style="55" customWidth="1"/>
    <col min="10262" max="10262" width="7.5" style="55" customWidth="1"/>
    <col min="10263" max="10263" width="5.625" style="55" customWidth="1"/>
    <col min="10264" max="10264" width="9" style="55" customWidth="1"/>
    <col min="10265" max="10265" width="9.375" style="55" customWidth="1"/>
    <col min="10266" max="10266" width="9.625" style="55" customWidth="1"/>
    <col min="10267" max="10267" width="7.625" style="55" customWidth="1"/>
    <col min="10268" max="10268" width="9.375" style="55" customWidth="1"/>
    <col min="10269" max="10496" width="6.625" style="55"/>
    <col min="10497" max="10497" width="9" style="55" customWidth="1"/>
    <col min="10498" max="10498" width="7.5" style="55" customWidth="1"/>
    <col min="10499" max="10499" width="9.375" style="55" customWidth="1"/>
    <col min="10500" max="10501" width="7.5" style="55" customWidth="1"/>
    <col min="10502" max="10502" width="10.125" style="55" customWidth="1"/>
    <col min="10503" max="10503" width="13.625" style="55" customWidth="1"/>
    <col min="10504" max="10504" width="10.5" style="55" customWidth="1"/>
    <col min="10505" max="10505" width="7.5" style="55" customWidth="1"/>
    <col min="10506" max="10507" width="10.625" style="55" customWidth="1"/>
    <col min="10508" max="10508" width="9.5" style="55" customWidth="1"/>
    <col min="10509" max="10509" width="12.875" style="55" customWidth="1"/>
    <col min="10510" max="10513" width="10.625" style="55" customWidth="1"/>
    <col min="10514" max="10515" width="8.375" style="55" customWidth="1"/>
    <col min="10516" max="10516" width="17.375" style="55" customWidth="1"/>
    <col min="10517" max="10517" width="5.625" style="55" customWidth="1"/>
    <col min="10518" max="10518" width="7.5" style="55" customWidth="1"/>
    <col min="10519" max="10519" width="5.625" style="55" customWidth="1"/>
    <col min="10520" max="10520" width="9" style="55" customWidth="1"/>
    <col min="10521" max="10521" width="9.375" style="55" customWidth="1"/>
    <col min="10522" max="10522" width="9.625" style="55" customWidth="1"/>
    <col min="10523" max="10523" width="7.625" style="55" customWidth="1"/>
    <col min="10524" max="10524" width="9.375" style="55" customWidth="1"/>
    <col min="10525" max="10752" width="6.625" style="55"/>
    <col min="10753" max="10753" width="9" style="55" customWidth="1"/>
    <col min="10754" max="10754" width="7.5" style="55" customWidth="1"/>
    <col min="10755" max="10755" width="9.375" style="55" customWidth="1"/>
    <col min="10756" max="10757" width="7.5" style="55" customWidth="1"/>
    <col min="10758" max="10758" width="10.125" style="55" customWidth="1"/>
    <col min="10759" max="10759" width="13.625" style="55" customWidth="1"/>
    <col min="10760" max="10760" width="10.5" style="55" customWidth="1"/>
    <col min="10761" max="10761" width="7.5" style="55" customWidth="1"/>
    <col min="10762" max="10763" width="10.625" style="55" customWidth="1"/>
    <col min="10764" max="10764" width="9.5" style="55" customWidth="1"/>
    <col min="10765" max="10765" width="12.875" style="55" customWidth="1"/>
    <col min="10766" max="10769" width="10.625" style="55" customWidth="1"/>
    <col min="10770" max="10771" width="8.375" style="55" customWidth="1"/>
    <col min="10772" max="10772" width="17.375" style="55" customWidth="1"/>
    <col min="10773" max="10773" width="5.625" style="55" customWidth="1"/>
    <col min="10774" max="10774" width="7.5" style="55" customWidth="1"/>
    <col min="10775" max="10775" width="5.625" style="55" customWidth="1"/>
    <col min="10776" max="10776" width="9" style="55" customWidth="1"/>
    <col min="10777" max="10777" width="9.375" style="55" customWidth="1"/>
    <col min="10778" max="10778" width="9.625" style="55" customWidth="1"/>
    <col min="10779" max="10779" width="7.625" style="55" customWidth="1"/>
    <col min="10780" max="10780" width="9.375" style="55" customWidth="1"/>
    <col min="10781" max="11008" width="6.625" style="55"/>
    <col min="11009" max="11009" width="9" style="55" customWidth="1"/>
    <col min="11010" max="11010" width="7.5" style="55" customWidth="1"/>
    <col min="11011" max="11011" width="9.375" style="55" customWidth="1"/>
    <col min="11012" max="11013" width="7.5" style="55" customWidth="1"/>
    <col min="11014" max="11014" width="10.125" style="55" customWidth="1"/>
    <col min="11015" max="11015" width="13.625" style="55" customWidth="1"/>
    <col min="11016" max="11016" width="10.5" style="55" customWidth="1"/>
    <col min="11017" max="11017" width="7.5" style="55" customWidth="1"/>
    <col min="11018" max="11019" width="10.625" style="55" customWidth="1"/>
    <col min="11020" max="11020" width="9.5" style="55" customWidth="1"/>
    <col min="11021" max="11021" width="12.875" style="55" customWidth="1"/>
    <col min="11022" max="11025" width="10.625" style="55" customWidth="1"/>
    <col min="11026" max="11027" width="8.375" style="55" customWidth="1"/>
    <col min="11028" max="11028" width="17.375" style="55" customWidth="1"/>
    <col min="11029" max="11029" width="5.625" style="55" customWidth="1"/>
    <col min="11030" max="11030" width="7.5" style="55" customWidth="1"/>
    <col min="11031" max="11031" width="5.625" style="55" customWidth="1"/>
    <col min="11032" max="11032" width="9" style="55" customWidth="1"/>
    <col min="11033" max="11033" width="9.375" style="55" customWidth="1"/>
    <col min="11034" max="11034" width="9.625" style="55" customWidth="1"/>
    <col min="11035" max="11035" width="7.625" style="55" customWidth="1"/>
    <col min="11036" max="11036" width="9.375" style="55" customWidth="1"/>
    <col min="11037" max="11264" width="6.625" style="55"/>
    <col min="11265" max="11265" width="9" style="55" customWidth="1"/>
    <col min="11266" max="11266" width="7.5" style="55" customWidth="1"/>
    <col min="11267" max="11267" width="9.375" style="55" customWidth="1"/>
    <col min="11268" max="11269" width="7.5" style="55" customWidth="1"/>
    <col min="11270" max="11270" width="10.125" style="55" customWidth="1"/>
    <col min="11271" max="11271" width="13.625" style="55" customWidth="1"/>
    <col min="11272" max="11272" width="10.5" style="55" customWidth="1"/>
    <col min="11273" max="11273" width="7.5" style="55" customWidth="1"/>
    <col min="11274" max="11275" width="10.625" style="55" customWidth="1"/>
    <col min="11276" max="11276" width="9.5" style="55" customWidth="1"/>
    <col min="11277" max="11277" width="12.875" style="55" customWidth="1"/>
    <col min="11278" max="11281" width="10.625" style="55" customWidth="1"/>
    <col min="11282" max="11283" width="8.375" style="55" customWidth="1"/>
    <col min="11284" max="11284" width="17.375" style="55" customWidth="1"/>
    <col min="11285" max="11285" width="5.625" style="55" customWidth="1"/>
    <col min="11286" max="11286" width="7.5" style="55" customWidth="1"/>
    <col min="11287" max="11287" width="5.625" style="55" customWidth="1"/>
    <col min="11288" max="11288" width="9" style="55" customWidth="1"/>
    <col min="11289" max="11289" width="9.375" style="55" customWidth="1"/>
    <col min="11290" max="11290" width="9.625" style="55" customWidth="1"/>
    <col min="11291" max="11291" width="7.625" style="55" customWidth="1"/>
    <col min="11292" max="11292" width="9.375" style="55" customWidth="1"/>
    <col min="11293" max="11520" width="6.625" style="55"/>
    <col min="11521" max="11521" width="9" style="55" customWidth="1"/>
    <col min="11522" max="11522" width="7.5" style="55" customWidth="1"/>
    <col min="11523" max="11523" width="9.375" style="55" customWidth="1"/>
    <col min="11524" max="11525" width="7.5" style="55" customWidth="1"/>
    <col min="11526" max="11526" width="10.125" style="55" customWidth="1"/>
    <col min="11527" max="11527" width="13.625" style="55" customWidth="1"/>
    <col min="11528" max="11528" width="10.5" style="55" customWidth="1"/>
    <col min="11529" max="11529" width="7.5" style="55" customWidth="1"/>
    <col min="11530" max="11531" width="10.625" style="55" customWidth="1"/>
    <col min="11532" max="11532" width="9.5" style="55" customWidth="1"/>
    <col min="11533" max="11533" width="12.875" style="55" customWidth="1"/>
    <col min="11534" max="11537" width="10.625" style="55" customWidth="1"/>
    <col min="11538" max="11539" width="8.375" style="55" customWidth="1"/>
    <col min="11540" max="11540" width="17.375" style="55" customWidth="1"/>
    <col min="11541" max="11541" width="5.625" style="55" customWidth="1"/>
    <col min="11542" max="11542" width="7.5" style="55" customWidth="1"/>
    <col min="11543" max="11543" width="5.625" style="55" customWidth="1"/>
    <col min="11544" max="11544" width="9" style="55" customWidth="1"/>
    <col min="11545" max="11545" width="9.375" style="55" customWidth="1"/>
    <col min="11546" max="11546" width="9.625" style="55" customWidth="1"/>
    <col min="11547" max="11547" width="7.625" style="55" customWidth="1"/>
    <col min="11548" max="11548" width="9.375" style="55" customWidth="1"/>
    <col min="11549" max="11776" width="6.625" style="55"/>
    <col min="11777" max="11777" width="9" style="55" customWidth="1"/>
    <col min="11778" max="11778" width="7.5" style="55" customWidth="1"/>
    <col min="11779" max="11779" width="9.375" style="55" customWidth="1"/>
    <col min="11780" max="11781" width="7.5" style="55" customWidth="1"/>
    <col min="11782" max="11782" width="10.125" style="55" customWidth="1"/>
    <col min="11783" max="11783" width="13.625" style="55" customWidth="1"/>
    <col min="11784" max="11784" width="10.5" style="55" customWidth="1"/>
    <col min="11785" max="11785" width="7.5" style="55" customWidth="1"/>
    <col min="11786" max="11787" width="10.625" style="55" customWidth="1"/>
    <col min="11788" max="11788" width="9.5" style="55" customWidth="1"/>
    <col min="11789" max="11789" width="12.875" style="55" customWidth="1"/>
    <col min="11790" max="11793" width="10.625" style="55" customWidth="1"/>
    <col min="11794" max="11795" width="8.375" style="55" customWidth="1"/>
    <col min="11796" max="11796" width="17.375" style="55" customWidth="1"/>
    <col min="11797" max="11797" width="5.625" style="55" customWidth="1"/>
    <col min="11798" max="11798" width="7.5" style="55" customWidth="1"/>
    <col min="11799" max="11799" width="5.625" style="55" customWidth="1"/>
    <col min="11800" max="11800" width="9" style="55" customWidth="1"/>
    <col min="11801" max="11801" width="9.375" style="55" customWidth="1"/>
    <col min="11802" max="11802" width="9.625" style="55" customWidth="1"/>
    <col min="11803" max="11803" width="7.625" style="55" customWidth="1"/>
    <col min="11804" max="11804" width="9.375" style="55" customWidth="1"/>
    <col min="11805" max="12032" width="6.625" style="55"/>
    <col min="12033" max="12033" width="9" style="55" customWidth="1"/>
    <col min="12034" max="12034" width="7.5" style="55" customWidth="1"/>
    <col min="12035" max="12035" width="9.375" style="55" customWidth="1"/>
    <col min="12036" max="12037" width="7.5" style="55" customWidth="1"/>
    <col min="12038" max="12038" width="10.125" style="55" customWidth="1"/>
    <col min="12039" max="12039" width="13.625" style="55" customWidth="1"/>
    <col min="12040" max="12040" width="10.5" style="55" customWidth="1"/>
    <col min="12041" max="12041" width="7.5" style="55" customWidth="1"/>
    <col min="12042" max="12043" width="10.625" style="55" customWidth="1"/>
    <col min="12044" max="12044" width="9.5" style="55" customWidth="1"/>
    <col min="12045" max="12045" width="12.875" style="55" customWidth="1"/>
    <col min="12046" max="12049" width="10.625" style="55" customWidth="1"/>
    <col min="12050" max="12051" width="8.375" style="55" customWidth="1"/>
    <col min="12052" max="12052" width="17.375" style="55" customWidth="1"/>
    <col min="12053" max="12053" width="5.625" style="55" customWidth="1"/>
    <col min="12054" max="12054" width="7.5" style="55" customWidth="1"/>
    <col min="12055" max="12055" width="5.625" style="55" customWidth="1"/>
    <col min="12056" max="12056" width="9" style="55" customWidth="1"/>
    <col min="12057" max="12057" width="9.375" style="55" customWidth="1"/>
    <col min="12058" max="12058" width="9.625" style="55" customWidth="1"/>
    <col min="12059" max="12059" width="7.625" style="55" customWidth="1"/>
    <col min="12060" max="12060" width="9.375" style="55" customWidth="1"/>
    <col min="12061" max="12288" width="6.625" style="55"/>
    <col min="12289" max="12289" width="9" style="55" customWidth="1"/>
    <col min="12290" max="12290" width="7.5" style="55" customWidth="1"/>
    <col min="12291" max="12291" width="9.375" style="55" customWidth="1"/>
    <col min="12292" max="12293" width="7.5" style="55" customWidth="1"/>
    <col min="12294" max="12294" width="10.125" style="55" customWidth="1"/>
    <col min="12295" max="12295" width="13.625" style="55" customWidth="1"/>
    <col min="12296" max="12296" width="10.5" style="55" customWidth="1"/>
    <col min="12297" max="12297" width="7.5" style="55" customWidth="1"/>
    <col min="12298" max="12299" width="10.625" style="55" customWidth="1"/>
    <col min="12300" max="12300" width="9.5" style="55" customWidth="1"/>
    <col min="12301" max="12301" width="12.875" style="55" customWidth="1"/>
    <col min="12302" max="12305" width="10.625" style="55" customWidth="1"/>
    <col min="12306" max="12307" width="8.375" style="55" customWidth="1"/>
    <col min="12308" max="12308" width="17.375" style="55" customWidth="1"/>
    <col min="12309" max="12309" width="5.625" style="55" customWidth="1"/>
    <col min="12310" max="12310" width="7.5" style="55" customWidth="1"/>
    <col min="12311" max="12311" width="5.625" style="55" customWidth="1"/>
    <col min="12312" max="12312" width="9" style="55" customWidth="1"/>
    <col min="12313" max="12313" width="9.375" style="55" customWidth="1"/>
    <col min="12314" max="12314" width="9.625" style="55" customWidth="1"/>
    <col min="12315" max="12315" width="7.625" style="55" customWidth="1"/>
    <col min="12316" max="12316" width="9.375" style="55" customWidth="1"/>
    <col min="12317" max="12544" width="6.625" style="55"/>
    <col min="12545" max="12545" width="9" style="55" customWidth="1"/>
    <col min="12546" max="12546" width="7.5" style="55" customWidth="1"/>
    <col min="12547" max="12547" width="9.375" style="55" customWidth="1"/>
    <col min="12548" max="12549" width="7.5" style="55" customWidth="1"/>
    <col min="12550" max="12550" width="10.125" style="55" customWidth="1"/>
    <col min="12551" max="12551" width="13.625" style="55" customWidth="1"/>
    <col min="12552" max="12552" width="10.5" style="55" customWidth="1"/>
    <col min="12553" max="12553" width="7.5" style="55" customWidth="1"/>
    <col min="12554" max="12555" width="10.625" style="55" customWidth="1"/>
    <col min="12556" max="12556" width="9.5" style="55" customWidth="1"/>
    <col min="12557" max="12557" width="12.875" style="55" customWidth="1"/>
    <col min="12558" max="12561" width="10.625" style="55" customWidth="1"/>
    <col min="12562" max="12563" width="8.375" style="55" customWidth="1"/>
    <col min="12564" max="12564" width="17.375" style="55" customWidth="1"/>
    <col min="12565" max="12565" width="5.625" style="55" customWidth="1"/>
    <col min="12566" max="12566" width="7.5" style="55" customWidth="1"/>
    <col min="12567" max="12567" width="5.625" style="55" customWidth="1"/>
    <col min="12568" max="12568" width="9" style="55" customWidth="1"/>
    <col min="12569" max="12569" width="9.375" style="55" customWidth="1"/>
    <col min="12570" max="12570" width="9.625" style="55" customWidth="1"/>
    <col min="12571" max="12571" width="7.625" style="55" customWidth="1"/>
    <col min="12572" max="12572" width="9.375" style="55" customWidth="1"/>
    <col min="12573" max="12800" width="6.625" style="55"/>
    <col min="12801" max="12801" width="9" style="55" customWidth="1"/>
    <col min="12802" max="12802" width="7.5" style="55" customWidth="1"/>
    <col min="12803" max="12803" width="9.375" style="55" customWidth="1"/>
    <col min="12804" max="12805" width="7.5" style="55" customWidth="1"/>
    <col min="12806" max="12806" width="10.125" style="55" customWidth="1"/>
    <col min="12807" max="12807" width="13.625" style="55" customWidth="1"/>
    <col min="12808" max="12808" width="10.5" style="55" customWidth="1"/>
    <col min="12809" max="12809" width="7.5" style="55" customWidth="1"/>
    <col min="12810" max="12811" width="10.625" style="55" customWidth="1"/>
    <col min="12812" max="12812" width="9.5" style="55" customWidth="1"/>
    <col min="12813" max="12813" width="12.875" style="55" customWidth="1"/>
    <col min="12814" max="12817" width="10.625" style="55" customWidth="1"/>
    <col min="12818" max="12819" width="8.375" style="55" customWidth="1"/>
    <col min="12820" max="12820" width="17.375" style="55" customWidth="1"/>
    <col min="12821" max="12821" width="5.625" style="55" customWidth="1"/>
    <col min="12822" max="12822" width="7.5" style="55" customWidth="1"/>
    <col min="12823" max="12823" width="5.625" style="55" customWidth="1"/>
    <col min="12824" max="12824" width="9" style="55" customWidth="1"/>
    <col min="12825" max="12825" width="9.375" style="55" customWidth="1"/>
    <col min="12826" max="12826" width="9.625" style="55" customWidth="1"/>
    <col min="12827" max="12827" width="7.625" style="55" customWidth="1"/>
    <col min="12828" max="12828" width="9.375" style="55" customWidth="1"/>
    <col min="12829" max="13056" width="6.625" style="55"/>
    <col min="13057" max="13057" width="9" style="55" customWidth="1"/>
    <col min="13058" max="13058" width="7.5" style="55" customWidth="1"/>
    <col min="13059" max="13059" width="9.375" style="55" customWidth="1"/>
    <col min="13060" max="13061" width="7.5" style="55" customWidth="1"/>
    <col min="13062" max="13062" width="10.125" style="55" customWidth="1"/>
    <col min="13063" max="13063" width="13.625" style="55" customWidth="1"/>
    <col min="13064" max="13064" width="10.5" style="55" customWidth="1"/>
    <col min="13065" max="13065" width="7.5" style="55" customWidth="1"/>
    <col min="13066" max="13067" width="10.625" style="55" customWidth="1"/>
    <col min="13068" max="13068" width="9.5" style="55" customWidth="1"/>
    <col min="13069" max="13069" width="12.875" style="55" customWidth="1"/>
    <col min="13070" max="13073" width="10.625" style="55" customWidth="1"/>
    <col min="13074" max="13075" width="8.375" style="55" customWidth="1"/>
    <col min="13076" max="13076" width="17.375" style="55" customWidth="1"/>
    <col min="13077" max="13077" width="5.625" style="55" customWidth="1"/>
    <col min="13078" max="13078" width="7.5" style="55" customWidth="1"/>
    <col min="13079" max="13079" width="5.625" style="55" customWidth="1"/>
    <col min="13080" max="13080" width="9" style="55" customWidth="1"/>
    <col min="13081" max="13081" width="9.375" style="55" customWidth="1"/>
    <col min="13082" max="13082" width="9.625" style="55" customWidth="1"/>
    <col min="13083" max="13083" width="7.625" style="55" customWidth="1"/>
    <col min="13084" max="13084" width="9.375" style="55" customWidth="1"/>
    <col min="13085" max="13312" width="6.625" style="55"/>
    <col min="13313" max="13313" width="9" style="55" customWidth="1"/>
    <col min="13314" max="13314" width="7.5" style="55" customWidth="1"/>
    <col min="13315" max="13315" width="9.375" style="55" customWidth="1"/>
    <col min="13316" max="13317" width="7.5" style="55" customWidth="1"/>
    <col min="13318" max="13318" width="10.125" style="55" customWidth="1"/>
    <col min="13319" max="13319" width="13.625" style="55" customWidth="1"/>
    <col min="13320" max="13320" width="10.5" style="55" customWidth="1"/>
    <col min="13321" max="13321" width="7.5" style="55" customWidth="1"/>
    <col min="13322" max="13323" width="10.625" style="55" customWidth="1"/>
    <col min="13324" max="13324" width="9.5" style="55" customWidth="1"/>
    <col min="13325" max="13325" width="12.875" style="55" customWidth="1"/>
    <col min="13326" max="13329" width="10.625" style="55" customWidth="1"/>
    <col min="13330" max="13331" width="8.375" style="55" customWidth="1"/>
    <col min="13332" max="13332" width="17.375" style="55" customWidth="1"/>
    <col min="13333" max="13333" width="5.625" style="55" customWidth="1"/>
    <col min="13334" max="13334" width="7.5" style="55" customWidth="1"/>
    <col min="13335" max="13335" width="5.625" style="55" customWidth="1"/>
    <col min="13336" max="13336" width="9" style="55" customWidth="1"/>
    <col min="13337" max="13337" width="9.375" style="55" customWidth="1"/>
    <col min="13338" max="13338" width="9.625" style="55" customWidth="1"/>
    <col min="13339" max="13339" width="7.625" style="55" customWidth="1"/>
    <col min="13340" max="13340" width="9.375" style="55" customWidth="1"/>
    <col min="13341" max="13568" width="6.625" style="55"/>
    <col min="13569" max="13569" width="9" style="55" customWidth="1"/>
    <col min="13570" max="13570" width="7.5" style="55" customWidth="1"/>
    <col min="13571" max="13571" width="9.375" style="55" customWidth="1"/>
    <col min="13572" max="13573" width="7.5" style="55" customWidth="1"/>
    <col min="13574" max="13574" width="10.125" style="55" customWidth="1"/>
    <col min="13575" max="13575" width="13.625" style="55" customWidth="1"/>
    <col min="13576" max="13576" width="10.5" style="55" customWidth="1"/>
    <col min="13577" max="13577" width="7.5" style="55" customWidth="1"/>
    <col min="13578" max="13579" width="10.625" style="55" customWidth="1"/>
    <col min="13580" max="13580" width="9.5" style="55" customWidth="1"/>
    <col min="13581" max="13581" width="12.875" style="55" customWidth="1"/>
    <col min="13582" max="13585" width="10.625" style="55" customWidth="1"/>
    <col min="13586" max="13587" width="8.375" style="55" customWidth="1"/>
    <col min="13588" max="13588" width="17.375" style="55" customWidth="1"/>
    <col min="13589" max="13589" width="5.625" style="55" customWidth="1"/>
    <col min="13590" max="13590" width="7.5" style="55" customWidth="1"/>
    <col min="13591" max="13591" width="5.625" style="55" customWidth="1"/>
    <col min="13592" max="13592" width="9" style="55" customWidth="1"/>
    <col min="13593" max="13593" width="9.375" style="55" customWidth="1"/>
    <col min="13594" max="13594" width="9.625" style="55" customWidth="1"/>
    <col min="13595" max="13595" width="7.625" style="55" customWidth="1"/>
    <col min="13596" max="13596" width="9.375" style="55" customWidth="1"/>
    <col min="13597" max="13824" width="6.625" style="55"/>
    <col min="13825" max="13825" width="9" style="55" customWidth="1"/>
    <col min="13826" max="13826" width="7.5" style="55" customWidth="1"/>
    <col min="13827" max="13827" width="9.375" style="55" customWidth="1"/>
    <col min="13828" max="13829" width="7.5" style="55" customWidth="1"/>
    <col min="13830" max="13830" width="10.125" style="55" customWidth="1"/>
    <col min="13831" max="13831" width="13.625" style="55" customWidth="1"/>
    <col min="13832" max="13832" width="10.5" style="55" customWidth="1"/>
    <col min="13833" max="13833" width="7.5" style="55" customWidth="1"/>
    <col min="13834" max="13835" width="10.625" style="55" customWidth="1"/>
    <col min="13836" max="13836" width="9.5" style="55" customWidth="1"/>
    <col min="13837" max="13837" width="12.875" style="55" customWidth="1"/>
    <col min="13838" max="13841" width="10.625" style="55" customWidth="1"/>
    <col min="13842" max="13843" width="8.375" style="55" customWidth="1"/>
    <col min="13844" max="13844" width="17.375" style="55" customWidth="1"/>
    <col min="13845" max="13845" width="5.625" style="55" customWidth="1"/>
    <col min="13846" max="13846" width="7.5" style="55" customWidth="1"/>
    <col min="13847" max="13847" width="5.625" style="55" customWidth="1"/>
    <col min="13848" max="13848" width="9" style="55" customWidth="1"/>
    <col min="13849" max="13849" width="9.375" style="55" customWidth="1"/>
    <col min="13850" max="13850" width="9.625" style="55" customWidth="1"/>
    <col min="13851" max="13851" width="7.625" style="55" customWidth="1"/>
    <col min="13852" max="13852" width="9.375" style="55" customWidth="1"/>
    <col min="13853" max="14080" width="6.625" style="55"/>
    <col min="14081" max="14081" width="9" style="55" customWidth="1"/>
    <col min="14082" max="14082" width="7.5" style="55" customWidth="1"/>
    <col min="14083" max="14083" width="9.375" style="55" customWidth="1"/>
    <col min="14084" max="14085" width="7.5" style="55" customWidth="1"/>
    <col min="14086" max="14086" width="10.125" style="55" customWidth="1"/>
    <col min="14087" max="14087" width="13.625" style="55" customWidth="1"/>
    <col min="14088" max="14088" width="10.5" style="55" customWidth="1"/>
    <col min="14089" max="14089" width="7.5" style="55" customWidth="1"/>
    <col min="14090" max="14091" width="10.625" style="55" customWidth="1"/>
    <col min="14092" max="14092" width="9.5" style="55" customWidth="1"/>
    <col min="14093" max="14093" width="12.875" style="55" customWidth="1"/>
    <col min="14094" max="14097" width="10.625" style="55" customWidth="1"/>
    <col min="14098" max="14099" width="8.375" style="55" customWidth="1"/>
    <col min="14100" max="14100" width="17.375" style="55" customWidth="1"/>
    <col min="14101" max="14101" width="5.625" style="55" customWidth="1"/>
    <col min="14102" max="14102" width="7.5" style="55" customWidth="1"/>
    <col min="14103" max="14103" width="5.625" style="55" customWidth="1"/>
    <col min="14104" max="14104" width="9" style="55" customWidth="1"/>
    <col min="14105" max="14105" width="9.375" style="55" customWidth="1"/>
    <col min="14106" max="14106" width="9.625" style="55" customWidth="1"/>
    <col min="14107" max="14107" width="7.625" style="55" customWidth="1"/>
    <col min="14108" max="14108" width="9.375" style="55" customWidth="1"/>
    <col min="14109" max="14336" width="6.625" style="55"/>
    <col min="14337" max="14337" width="9" style="55" customWidth="1"/>
    <col min="14338" max="14338" width="7.5" style="55" customWidth="1"/>
    <col min="14339" max="14339" width="9.375" style="55" customWidth="1"/>
    <col min="14340" max="14341" width="7.5" style="55" customWidth="1"/>
    <col min="14342" max="14342" width="10.125" style="55" customWidth="1"/>
    <col min="14343" max="14343" width="13.625" style="55" customWidth="1"/>
    <col min="14344" max="14344" width="10.5" style="55" customWidth="1"/>
    <col min="14345" max="14345" width="7.5" style="55" customWidth="1"/>
    <col min="14346" max="14347" width="10.625" style="55" customWidth="1"/>
    <col min="14348" max="14348" width="9.5" style="55" customWidth="1"/>
    <col min="14349" max="14349" width="12.875" style="55" customWidth="1"/>
    <col min="14350" max="14353" width="10.625" style="55" customWidth="1"/>
    <col min="14354" max="14355" width="8.375" style="55" customWidth="1"/>
    <col min="14356" max="14356" width="17.375" style="55" customWidth="1"/>
    <col min="14357" max="14357" width="5.625" style="55" customWidth="1"/>
    <col min="14358" max="14358" width="7.5" style="55" customWidth="1"/>
    <col min="14359" max="14359" width="5.625" style="55" customWidth="1"/>
    <col min="14360" max="14360" width="9" style="55" customWidth="1"/>
    <col min="14361" max="14361" width="9.375" style="55" customWidth="1"/>
    <col min="14362" max="14362" width="9.625" style="55" customWidth="1"/>
    <col min="14363" max="14363" width="7.625" style="55" customWidth="1"/>
    <col min="14364" max="14364" width="9.375" style="55" customWidth="1"/>
    <col min="14365" max="14592" width="6.625" style="55"/>
    <col min="14593" max="14593" width="9" style="55" customWidth="1"/>
    <col min="14594" max="14594" width="7.5" style="55" customWidth="1"/>
    <col min="14595" max="14595" width="9.375" style="55" customWidth="1"/>
    <col min="14596" max="14597" width="7.5" style="55" customWidth="1"/>
    <col min="14598" max="14598" width="10.125" style="55" customWidth="1"/>
    <col min="14599" max="14599" width="13.625" style="55" customWidth="1"/>
    <col min="14600" max="14600" width="10.5" style="55" customWidth="1"/>
    <col min="14601" max="14601" width="7.5" style="55" customWidth="1"/>
    <col min="14602" max="14603" width="10.625" style="55" customWidth="1"/>
    <col min="14604" max="14604" width="9.5" style="55" customWidth="1"/>
    <col min="14605" max="14605" width="12.875" style="55" customWidth="1"/>
    <col min="14606" max="14609" width="10.625" style="55" customWidth="1"/>
    <col min="14610" max="14611" width="8.375" style="55" customWidth="1"/>
    <col min="14612" max="14612" width="17.375" style="55" customWidth="1"/>
    <col min="14613" max="14613" width="5.625" style="55" customWidth="1"/>
    <col min="14614" max="14614" width="7.5" style="55" customWidth="1"/>
    <col min="14615" max="14615" width="5.625" style="55" customWidth="1"/>
    <col min="14616" max="14616" width="9" style="55" customWidth="1"/>
    <col min="14617" max="14617" width="9.375" style="55" customWidth="1"/>
    <col min="14618" max="14618" width="9.625" style="55" customWidth="1"/>
    <col min="14619" max="14619" width="7.625" style="55" customWidth="1"/>
    <col min="14620" max="14620" width="9.375" style="55" customWidth="1"/>
    <col min="14621" max="14848" width="6.625" style="55"/>
    <col min="14849" max="14849" width="9" style="55" customWidth="1"/>
    <col min="14850" max="14850" width="7.5" style="55" customWidth="1"/>
    <col min="14851" max="14851" width="9.375" style="55" customWidth="1"/>
    <col min="14852" max="14853" width="7.5" style="55" customWidth="1"/>
    <col min="14854" max="14854" width="10.125" style="55" customWidth="1"/>
    <col min="14855" max="14855" width="13.625" style="55" customWidth="1"/>
    <col min="14856" max="14856" width="10.5" style="55" customWidth="1"/>
    <col min="14857" max="14857" width="7.5" style="55" customWidth="1"/>
    <col min="14858" max="14859" width="10.625" style="55" customWidth="1"/>
    <col min="14860" max="14860" width="9.5" style="55" customWidth="1"/>
    <col min="14861" max="14861" width="12.875" style="55" customWidth="1"/>
    <col min="14862" max="14865" width="10.625" style="55" customWidth="1"/>
    <col min="14866" max="14867" width="8.375" style="55" customWidth="1"/>
    <col min="14868" max="14868" width="17.375" style="55" customWidth="1"/>
    <col min="14869" max="14869" width="5.625" style="55" customWidth="1"/>
    <col min="14870" max="14870" width="7.5" style="55" customWidth="1"/>
    <col min="14871" max="14871" width="5.625" style="55" customWidth="1"/>
    <col min="14872" max="14872" width="9" style="55" customWidth="1"/>
    <col min="14873" max="14873" width="9.375" style="55" customWidth="1"/>
    <col min="14874" max="14874" width="9.625" style="55" customWidth="1"/>
    <col min="14875" max="14875" width="7.625" style="55" customWidth="1"/>
    <col min="14876" max="14876" width="9.375" style="55" customWidth="1"/>
    <col min="14877" max="15104" width="6.625" style="55"/>
    <col min="15105" max="15105" width="9" style="55" customWidth="1"/>
    <col min="15106" max="15106" width="7.5" style="55" customWidth="1"/>
    <col min="15107" max="15107" width="9.375" style="55" customWidth="1"/>
    <col min="15108" max="15109" width="7.5" style="55" customWidth="1"/>
    <col min="15110" max="15110" width="10.125" style="55" customWidth="1"/>
    <col min="15111" max="15111" width="13.625" style="55" customWidth="1"/>
    <col min="15112" max="15112" width="10.5" style="55" customWidth="1"/>
    <col min="15113" max="15113" width="7.5" style="55" customWidth="1"/>
    <col min="15114" max="15115" width="10.625" style="55" customWidth="1"/>
    <col min="15116" max="15116" width="9.5" style="55" customWidth="1"/>
    <col min="15117" max="15117" width="12.875" style="55" customWidth="1"/>
    <col min="15118" max="15121" width="10.625" style="55" customWidth="1"/>
    <col min="15122" max="15123" width="8.375" style="55" customWidth="1"/>
    <col min="15124" max="15124" width="17.375" style="55" customWidth="1"/>
    <col min="15125" max="15125" width="5.625" style="55" customWidth="1"/>
    <col min="15126" max="15126" width="7.5" style="55" customWidth="1"/>
    <col min="15127" max="15127" width="5.625" style="55" customWidth="1"/>
    <col min="15128" max="15128" width="9" style="55" customWidth="1"/>
    <col min="15129" max="15129" width="9.375" style="55" customWidth="1"/>
    <col min="15130" max="15130" width="9.625" style="55" customWidth="1"/>
    <col min="15131" max="15131" width="7.625" style="55" customWidth="1"/>
    <col min="15132" max="15132" width="9.375" style="55" customWidth="1"/>
    <col min="15133" max="15360" width="6.625" style="55"/>
    <col min="15361" max="15361" width="9" style="55" customWidth="1"/>
    <col min="15362" max="15362" width="7.5" style="55" customWidth="1"/>
    <col min="15363" max="15363" width="9.375" style="55" customWidth="1"/>
    <col min="15364" max="15365" width="7.5" style="55" customWidth="1"/>
    <col min="15366" max="15366" width="10.125" style="55" customWidth="1"/>
    <col min="15367" max="15367" width="13.625" style="55" customWidth="1"/>
    <col min="15368" max="15368" width="10.5" style="55" customWidth="1"/>
    <col min="15369" max="15369" width="7.5" style="55" customWidth="1"/>
    <col min="15370" max="15371" width="10.625" style="55" customWidth="1"/>
    <col min="15372" max="15372" width="9.5" style="55" customWidth="1"/>
    <col min="15373" max="15373" width="12.875" style="55" customWidth="1"/>
    <col min="15374" max="15377" width="10.625" style="55" customWidth="1"/>
    <col min="15378" max="15379" width="8.375" style="55" customWidth="1"/>
    <col min="15380" max="15380" width="17.375" style="55" customWidth="1"/>
    <col min="15381" max="15381" width="5.625" style="55" customWidth="1"/>
    <col min="15382" max="15382" width="7.5" style="55" customWidth="1"/>
    <col min="15383" max="15383" width="5.625" style="55" customWidth="1"/>
    <col min="15384" max="15384" width="9" style="55" customWidth="1"/>
    <col min="15385" max="15385" width="9.375" style="55" customWidth="1"/>
    <col min="15386" max="15386" width="9.625" style="55" customWidth="1"/>
    <col min="15387" max="15387" width="7.625" style="55" customWidth="1"/>
    <col min="15388" max="15388" width="9.375" style="55" customWidth="1"/>
    <col min="15389" max="15616" width="6.625" style="55"/>
    <col min="15617" max="15617" width="9" style="55" customWidth="1"/>
    <col min="15618" max="15618" width="7.5" style="55" customWidth="1"/>
    <col min="15619" max="15619" width="9.375" style="55" customWidth="1"/>
    <col min="15620" max="15621" width="7.5" style="55" customWidth="1"/>
    <col min="15622" max="15622" width="10.125" style="55" customWidth="1"/>
    <col min="15623" max="15623" width="13.625" style="55" customWidth="1"/>
    <col min="15624" max="15624" width="10.5" style="55" customWidth="1"/>
    <col min="15625" max="15625" width="7.5" style="55" customWidth="1"/>
    <col min="15626" max="15627" width="10.625" style="55" customWidth="1"/>
    <col min="15628" max="15628" width="9.5" style="55" customWidth="1"/>
    <col min="15629" max="15629" width="12.875" style="55" customWidth="1"/>
    <col min="15630" max="15633" width="10.625" style="55" customWidth="1"/>
    <col min="15634" max="15635" width="8.375" style="55" customWidth="1"/>
    <col min="15636" max="15636" width="17.375" style="55" customWidth="1"/>
    <col min="15637" max="15637" width="5.625" style="55" customWidth="1"/>
    <col min="15638" max="15638" width="7.5" style="55" customWidth="1"/>
    <col min="15639" max="15639" width="5.625" style="55" customWidth="1"/>
    <col min="15640" max="15640" width="9" style="55" customWidth="1"/>
    <col min="15641" max="15641" width="9.375" style="55" customWidth="1"/>
    <col min="15642" max="15642" width="9.625" style="55" customWidth="1"/>
    <col min="15643" max="15643" width="7.625" style="55" customWidth="1"/>
    <col min="15644" max="15644" width="9.375" style="55" customWidth="1"/>
    <col min="15645" max="15872" width="6.625" style="55"/>
    <col min="15873" max="15873" width="9" style="55" customWidth="1"/>
    <col min="15874" max="15874" width="7.5" style="55" customWidth="1"/>
    <col min="15875" max="15875" width="9.375" style="55" customWidth="1"/>
    <col min="15876" max="15877" width="7.5" style="55" customWidth="1"/>
    <col min="15878" max="15878" width="10.125" style="55" customWidth="1"/>
    <col min="15879" max="15879" width="13.625" style="55" customWidth="1"/>
    <col min="15880" max="15880" width="10.5" style="55" customWidth="1"/>
    <col min="15881" max="15881" width="7.5" style="55" customWidth="1"/>
    <col min="15882" max="15883" width="10.625" style="55" customWidth="1"/>
    <col min="15884" max="15884" width="9.5" style="55" customWidth="1"/>
    <col min="15885" max="15885" width="12.875" style="55" customWidth="1"/>
    <col min="15886" max="15889" width="10.625" style="55" customWidth="1"/>
    <col min="15890" max="15891" width="8.375" style="55" customWidth="1"/>
    <col min="15892" max="15892" width="17.375" style="55" customWidth="1"/>
    <col min="15893" max="15893" width="5.625" style="55" customWidth="1"/>
    <col min="15894" max="15894" width="7.5" style="55" customWidth="1"/>
    <col min="15895" max="15895" width="5.625" style="55" customWidth="1"/>
    <col min="15896" max="15896" width="9" style="55" customWidth="1"/>
    <col min="15897" max="15897" width="9.375" style="55" customWidth="1"/>
    <col min="15898" max="15898" width="9.625" style="55" customWidth="1"/>
    <col min="15899" max="15899" width="7.625" style="55" customWidth="1"/>
    <col min="15900" max="15900" width="9.375" style="55" customWidth="1"/>
    <col min="15901" max="16128" width="6.625" style="55"/>
    <col min="16129" max="16129" width="9" style="55" customWidth="1"/>
    <col min="16130" max="16130" width="7.5" style="55" customWidth="1"/>
    <col min="16131" max="16131" width="9.375" style="55" customWidth="1"/>
    <col min="16132" max="16133" width="7.5" style="55" customWidth="1"/>
    <col min="16134" max="16134" width="10.125" style="55" customWidth="1"/>
    <col min="16135" max="16135" width="13.625" style="55" customWidth="1"/>
    <col min="16136" max="16136" width="10.5" style="55" customWidth="1"/>
    <col min="16137" max="16137" width="7.5" style="55" customWidth="1"/>
    <col min="16138" max="16139" width="10.625" style="55" customWidth="1"/>
    <col min="16140" max="16140" width="9.5" style="55" customWidth="1"/>
    <col min="16141" max="16141" width="12.875" style="55" customWidth="1"/>
    <col min="16142" max="16145" width="10.625" style="55" customWidth="1"/>
    <col min="16146" max="16147" width="8.375" style="55" customWidth="1"/>
    <col min="16148" max="16148" width="17.375" style="55" customWidth="1"/>
    <col min="16149" max="16149" width="5.625" style="55" customWidth="1"/>
    <col min="16150" max="16150" width="7.5" style="55" customWidth="1"/>
    <col min="16151" max="16151" width="5.625" style="55" customWidth="1"/>
    <col min="16152" max="16152" width="9" style="55" customWidth="1"/>
    <col min="16153" max="16153" width="9.375" style="55" customWidth="1"/>
    <col min="16154" max="16154" width="9.625" style="55" customWidth="1"/>
    <col min="16155" max="16155" width="7.625" style="55" customWidth="1"/>
    <col min="16156" max="16156" width="9.375" style="55" customWidth="1"/>
    <col min="16157" max="16384" width="6.625" style="55"/>
  </cols>
  <sheetData>
    <row r="2" s="49" customFormat="1" ht="30" customHeight="1" spans="1:16">
      <c r="A2" s="57" t="s">
        <v>226</v>
      </c>
      <c r="B2" s="58" t="s">
        <v>227</v>
      </c>
      <c r="C2" s="59" t="s">
        <v>228</v>
      </c>
      <c r="D2" s="59"/>
      <c r="E2" s="59" t="s">
        <v>229</v>
      </c>
      <c r="F2" s="59"/>
      <c r="G2" s="59" t="s">
        <v>52</v>
      </c>
      <c r="H2" s="60" t="s">
        <v>51</v>
      </c>
      <c r="I2" s="101" t="s">
        <v>53</v>
      </c>
      <c r="J2" s="59" t="s">
        <v>230</v>
      </c>
      <c r="K2" s="102" t="s">
        <v>231</v>
      </c>
      <c r="L2" s="103"/>
      <c r="M2" s="103"/>
      <c r="N2" s="104" t="s">
        <v>232</v>
      </c>
      <c r="O2" s="105" t="s">
        <v>233</v>
      </c>
      <c r="P2" s="106"/>
    </row>
    <row r="3" ht="15" spans="1:245">
      <c r="A3" s="57"/>
      <c r="B3" s="61"/>
      <c r="C3" s="62" t="s">
        <v>234</v>
      </c>
      <c r="D3" s="62" t="s">
        <v>235</v>
      </c>
      <c r="E3" s="63" t="s">
        <v>236</v>
      </c>
      <c r="F3" s="63" t="s">
        <v>237</v>
      </c>
      <c r="G3" s="63"/>
      <c r="H3" s="64"/>
      <c r="I3" s="107"/>
      <c r="J3" s="63"/>
      <c r="K3" s="108"/>
      <c r="L3" s="109"/>
      <c r="M3" s="110"/>
      <c r="N3" s="111">
        <v>90</v>
      </c>
      <c r="O3" s="112">
        <v>4</v>
      </c>
      <c r="P3" s="113">
        <v>4</v>
      </c>
      <c r="T3" s="132"/>
      <c r="U3" s="132"/>
      <c r="Y3" s="147"/>
      <c r="AA3" s="134"/>
      <c r="AB3" s="134"/>
      <c r="II3" s="55"/>
      <c r="IJ3" s="55"/>
      <c r="IK3" s="55"/>
    </row>
    <row r="4" spans="1:245">
      <c r="A4" s="57"/>
      <c r="B4" s="65" t="str">
        <f>'0.结构参数'!A41</f>
        <v>ZU1-2</v>
      </c>
      <c r="C4" s="66">
        <f>MIN('0.结构参数'!I41,'0.结构参数'!J41)*100</f>
        <v>69.116</v>
      </c>
      <c r="D4" s="66">
        <f>MAX('0.结构参数'!I41,'0.结构参数'!J41)*100</f>
        <v>86.038</v>
      </c>
      <c r="E4" s="66">
        <f>MAX('0.结构参数'!E5,'0.结构参数'!F5)*100</f>
        <v>2000</v>
      </c>
      <c r="F4" s="66">
        <f>MIN('0.结构参数'!E5,'0.结构参数'!F5)*100</f>
        <v>2000</v>
      </c>
      <c r="G4" s="67">
        <f>'0.结构参数'!L41*100</f>
        <v>30</v>
      </c>
      <c r="H4" s="67">
        <f>'0.结构参数'!K41*100</f>
        <v>40</v>
      </c>
      <c r="I4" s="67">
        <f>('0.结构参数'!M41+'0.结构参数'!N41)/2*100</f>
        <v>860</v>
      </c>
      <c r="J4" s="114">
        <f>(C4+$H4)</f>
        <v>109.116</v>
      </c>
      <c r="K4" s="115">
        <f>(D4+$H4)</f>
        <v>126.038</v>
      </c>
      <c r="L4" s="103"/>
      <c r="M4" s="116"/>
      <c r="O4" s="53"/>
      <c r="Q4" s="132"/>
      <c r="R4" s="132"/>
      <c r="V4" s="133"/>
      <c r="X4" s="134"/>
      <c r="Y4" s="134"/>
      <c r="IF4" s="55"/>
      <c r="IG4" s="55"/>
      <c r="IH4" s="55"/>
      <c r="II4" s="55"/>
      <c r="IJ4" s="55"/>
      <c r="IK4" s="55"/>
    </row>
    <row r="5" spans="1:245">
      <c r="A5" s="57"/>
      <c r="B5" s="65" t="str">
        <f>'0.结构参数'!A42</f>
        <v>ZU2-2</v>
      </c>
      <c r="C5" s="66">
        <f>MIN('0.结构参数'!I42,'0.结构参数'!J42)*100</f>
        <v>86.104</v>
      </c>
      <c r="D5" s="66">
        <f>MAX('0.结构参数'!I42,'0.结构参数'!J42)*100</f>
        <v>136.104</v>
      </c>
      <c r="E5" s="66">
        <f>MAX('0.结构参数'!E6,'0.结构参数'!F6)*100</f>
        <v>2000</v>
      </c>
      <c r="F5" s="66">
        <f>MIN('0.结构参数'!E6,'0.结构参数'!F6)*100</f>
        <v>2000</v>
      </c>
      <c r="G5" s="67">
        <f>'0.结构参数'!L42*100</f>
        <v>30</v>
      </c>
      <c r="H5" s="67">
        <f>'0.结构参数'!K42*100</f>
        <v>40</v>
      </c>
      <c r="I5" s="67">
        <f>('0.结构参数'!M42+'0.结构参数'!N42)/2*100</f>
        <v>860</v>
      </c>
      <c r="J5" s="114">
        <f t="shared" ref="J5:J35" si="0">(C5+$H5)</f>
        <v>126.104</v>
      </c>
      <c r="K5" s="115">
        <f t="shared" ref="K5:K35" si="1">(D5+$H5)</f>
        <v>176.104</v>
      </c>
      <c r="L5" s="103"/>
      <c r="M5" s="110"/>
      <c r="N5" s="110"/>
      <c r="O5" s="103"/>
      <c r="T5" s="132"/>
      <c r="U5" s="132"/>
      <c r="Y5" s="133"/>
      <c r="AA5" s="134"/>
      <c r="AB5" s="134"/>
      <c r="II5" s="55"/>
      <c r="IJ5" s="55"/>
      <c r="IK5" s="55"/>
    </row>
    <row r="6" spans="1:245">
      <c r="A6" s="57"/>
      <c r="B6" s="65" t="str">
        <f>'0.结构参数'!A43</f>
        <v>ZU3-2</v>
      </c>
      <c r="C6" s="66">
        <f>MIN('0.结构参数'!I43,'0.结构参数'!J43)*100</f>
        <v>136.179</v>
      </c>
      <c r="D6" s="66">
        <f>MAX('0.结构参数'!I43,'0.结构参数'!J43)*100</f>
        <v>186.179</v>
      </c>
      <c r="E6" s="66">
        <f>MAX('0.结构参数'!E7,'0.结构参数'!F7)*100</f>
        <v>2000</v>
      </c>
      <c r="F6" s="66">
        <f>MIN('0.结构参数'!E7,'0.结构参数'!F7)*100</f>
        <v>2000</v>
      </c>
      <c r="G6" s="67">
        <f>'0.结构参数'!L43*100</f>
        <v>30</v>
      </c>
      <c r="H6" s="67">
        <f>'0.结构参数'!K43*100</f>
        <v>40</v>
      </c>
      <c r="I6" s="67">
        <f>('0.结构参数'!M43+'0.结构参数'!N43)/2*100</f>
        <v>860</v>
      </c>
      <c r="J6" s="114">
        <f t="shared" si="0"/>
        <v>176.179</v>
      </c>
      <c r="K6" s="115">
        <f t="shared" si="1"/>
        <v>226.179</v>
      </c>
      <c r="L6" s="103"/>
      <c r="M6" s="117"/>
      <c r="N6" s="117"/>
      <c r="O6" s="117"/>
      <c r="P6" s="117"/>
      <c r="Q6" s="117"/>
      <c r="T6" s="132"/>
      <c r="U6" s="132"/>
      <c r="Y6" s="133"/>
      <c r="AA6" s="134"/>
      <c r="AB6" s="134"/>
      <c r="II6" s="55"/>
      <c r="IJ6" s="55"/>
      <c r="IK6" s="55"/>
    </row>
    <row r="7" s="50" customFormat="1" customHeight="1" spans="1:242">
      <c r="A7" s="68"/>
      <c r="B7" s="65" t="str">
        <f>'0.结构参数'!A44</f>
        <v>ZU4-2</v>
      </c>
      <c r="C7" s="69">
        <f>MIN('0.结构参数'!I44,'0.结构参数'!J44)*100</f>
        <v>186.254</v>
      </c>
      <c r="D7" s="69">
        <f>MAX('0.结构参数'!I44,'0.结构参数'!J44)*100</f>
        <v>236.254</v>
      </c>
      <c r="E7" s="69">
        <f>MAX('0.结构参数'!E8,'0.结构参数'!F8)*100</f>
        <v>2000</v>
      </c>
      <c r="F7" s="69">
        <f>MIN('0.结构参数'!E8,'0.结构参数'!F8)*100</f>
        <v>2000</v>
      </c>
      <c r="G7" s="67">
        <f>'0.结构参数'!L44*100</f>
        <v>30</v>
      </c>
      <c r="H7" s="67">
        <f>'0.结构参数'!K44*100</f>
        <v>40</v>
      </c>
      <c r="I7" s="67">
        <f>('0.结构参数'!M44+'0.结构参数'!N44)/2*100</f>
        <v>860</v>
      </c>
      <c r="J7" s="114">
        <f t="shared" si="0"/>
        <v>226.254</v>
      </c>
      <c r="K7" s="115">
        <f t="shared" si="1"/>
        <v>276.254</v>
      </c>
      <c r="L7" s="103"/>
      <c r="M7" s="118"/>
      <c r="N7" s="118"/>
      <c r="O7" s="118"/>
      <c r="P7" s="118"/>
      <c r="Q7" s="118"/>
      <c r="R7" s="52"/>
      <c r="S7" s="135"/>
      <c r="T7" s="52"/>
      <c r="U7" s="52"/>
      <c r="V7" s="52"/>
      <c r="W7" s="52"/>
      <c r="X7" s="52"/>
      <c r="Y7" s="148"/>
      <c r="Z7" s="52"/>
      <c r="AA7" s="149"/>
      <c r="AB7" s="149"/>
      <c r="AC7" s="52"/>
      <c r="AD7" s="52"/>
      <c r="AE7" s="52"/>
      <c r="AF7" s="52"/>
      <c r="AG7" s="52"/>
      <c r="AH7" s="52"/>
      <c r="AI7" s="52"/>
      <c r="AJ7" s="52"/>
      <c r="AK7" s="52"/>
      <c r="AL7" s="52"/>
      <c r="AM7" s="52"/>
      <c r="AN7" s="52"/>
      <c r="AO7" s="52"/>
      <c r="AP7" s="52"/>
      <c r="AQ7" s="52"/>
      <c r="AR7" s="52"/>
      <c r="AS7" s="52"/>
      <c r="AT7" s="52"/>
      <c r="AU7" s="52"/>
      <c r="AV7" s="52"/>
      <c r="AW7" s="52"/>
      <c r="AX7" s="52"/>
      <c r="AY7" s="52"/>
      <c r="AZ7" s="52"/>
      <c r="BA7" s="52"/>
      <c r="BB7" s="52"/>
      <c r="BC7" s="52"/>
      <c r="BD7" s="52"/>
      <c r="BE7" s="52"/>
      <c r="BF7" s="52"/>
      <c r="BG7" s="52"/>
      <c r="BH7" s="52"/>
      <c r="BI7" s="52"/>
      <c r="BJ7" s="52"/>
      <c r="BK7" s="52"/>
      <c r="BL7" s="52"/>
      <c r="BM7" s="52"/>
      <c r="BN7" s="52"/>
      <c r="BO7" s="52"/>
      <c r="BP7" s="52"/>
      <c r="BQ7" s="52"/>
      <c r="BR7" s="52"/>
      <c r="BS7" s="52"/>
      <c r="BT7" s="52"/>
      <c r="BU7" s="52"/>
      <c r="BV7" s="52"/>
      <c r="BW7" s="52"/>
      <c r="BX7" s="52"/>
      <c r="BY7" s="52"/>
      <c r="BZ7" s="52"/>
      <c r="CA7" s="52"/>
      <c r="CB7" s="52"/>
      <c r="CC7" s="52"/>
      <c r="CD7" s="52"/>
      <c r="CE7" s="52"/>
      <c r="CF7" s="52"/>
      <c r="CG7" s="52"/>
      <c r="CH7" s="52"/>
      <c r="CI7" s="52"/>
      <c r="CJ7" s="52"/>
      <c r="CK7" s="52"/>
      <c r="CL7" s="52"/>
      <c r="CM7" s="52"/>
      <c r="CN7" s="52"/>
      <c r="CO7" s="52"/>
      <c r="CP7" s="52"/>
      <c r="CQ7" s="52"/>
      <c r="CR7" s="52"/>
      <c r="CS7" s="52"/>
      <c r="CT7" s="52"/>
      <c r="CU7" s="52"/>
      <c r="CV7" s="52"/>
      <c r="CW7" s="52"/>
      <c r="CX7" s="52"/>
      <c r="CY7" s="52"/>
      <c r="CZ7" s="52"/>
      <c r="DA7" s="52"/>
      <c r="DB7" s="52"/>
      <c r="DC7" s="52"/>
      <c r="DD7" s="52"/>
      <c r="DE7" s="52"/>
      <c r="DF7" s="52"/>
      <c r="DG7" s="52"/>
      <c r="DH7" s="52"/>
      <c r="DI7" s="52"/>
      <c r="DJ7" s="52"/>
      <c r="DK7" s="52"/>
      <c r="DL7" s="52"/>
      <c r="DM7" s="52"/>
      <c r="DN7" s="52"/>
      <c r="DO7" s="52"/>
      <c r="DP7" s="52"/>
      <c r="DQ7" s="52"/>
      <c r="DR7" s="52"/>
      <c r="DS7" s="52"/>
      <c r="DT7" s="52"/>
      <c r="DU7" s="52"/>
      <c r="DV7" s="52"/>
      <c r="DW7" s="52"/>
      <c r="DX7" s="52"/>
      <c r="DY7" s="52"/>
      <c r="DZ7" s="52"/>
      <c r="EA7" s="52"/>
      <c r="EB7" s="52"/>
      <c r="EC7" s="52"/>
      <c r="ED7" s="52"/>
      <c r="EE7" s="52"/>
      <c r="EF7" s="52"/>
      <c r="EG7" s="52"/>
      <c r="EH7" s="52"/>
      <c r="EI7" s="52"/>
      <c r="EJ7" s="52"/>
      <c r="EK7" s="52"/>
      <c r="EL7" s="52"/>
      <c r="EM7" s="52"/>
      <c r="EN7" s="52"/>
      <c r="EO7" s="52"/>
      <c r="EP7" s="52"/>
      <c r="EQ7" s="52"/>
      <c r="ER7" s="52"/>
      <c r="ES7" s="52"/>
      <c r="ET7" s="52"/>
      <c r="EU7" s="52"/>
      <c r="EV7" s="52"/>
      <c r="EW7" s="52"/>
      <c r="EX7" s="52"/>
      <c r="EY7" s="52"/>
      <c r="EZ7" s="52"/>
      <c r="FA7" s="52"/>
      <c r="FB7" s="52"/>
      <c r="FC7" s="52"/>
      <c r="FD7" s="52"/>
      <c r="FE7" s="52"/>
      <c r="FF7" s="52"/>
      <c r="FG7" s="52"/>
      <c r="FH7" s="52"/>
      <c r="FI7" s="52"/>
      <c r="FJ7" s="52"/>
      <c r="FK7" s="52"/>
      <c r="FL7" s="52"/>
      <c r="FM7" s="52"/>
      <c r="FN7" s="52"/>
      <c r="FO7" s="52"/>
      <c r="FP7" s="52"/>
      <c r="FQ7" s="52"/>
      <c r="FR7" s="52"/>
      <c r="FS7" s="52"/>
      <c r="FT7" s="52"/>
      <c r="FU7" s="52"/>
      <c r="FV7" s="52"/>
      <c r="FW7" s="52"/>
      <c r="FX7" s="52"/>
      <c r="FY7" s="52"/>
      <c r="FZ7" s="52"/>
      <c r="GA7" s="52"/>
      <c r="GB7" s="52"/>
      <c r="GC7" s="52"/>
      <c r="GD7" s="52"/>
      <c r="GE7" s="52"/>
      <c r="GF7" s="52"/>
      <c r="GG7" s="52"/>
      <c r="GH7" s="52"/>
      <c r="GI7" s="52"/>
      <c r="GJ7" s="52"/>
      <c r="GK7" s="52"/>
      <c r="GL7" s="52"/>
      <c r="GM7" s="52"/>
      <c r="GN7" s="52"/>
      <c r="GO7" s="52"/>
      <c r="GP7" s="52"/>
      <c r="GQ7" s="52"/>
      <c r="GR7" s="52"/>
      <c r="GS7" s="52"/>
      <c r="GT7" s="52"/>
      <c r="GU7" s="52"/>
      <c r="GV7" s="52"/>
      <c r="GW7" s="52"/>
      <c r="GX7" s="52"/>
      <c r="GY7" s="52"/>
      <c r="GZ7" s="52"/>
      <c r="HA7" s="52"/>
      <c r="HB7" s="52"/>
      <c r="HC7" s="52"/>
      <c r="HD7" s="52"/>
      <c r="HE7" s="52"/>
      <c r="HF7" s="52"/>
      <c r="HG7" s="52"/>
      <c r="HH7" s="52"/>
      <c r="HI7" s="52"/>
      <c r="HJ7" s="52"/>
      <c r="HK7" s="52"/>
      <c r="HL7" s="52"/>
      <c r="HM7" s="52"/>
      <c r="HN7" s="52"/>
      <c r="HO7" s="52"/>
      <c r="HP7" s="52"/>
      <c r="HQ7" s="52"/>
      <c r="HR7" s="52"/>
      <c r="HS7" s="52"/>
      <c r="HT7" s="52"/>
      <c r="HU7" s="52"/>
      <c r="HV7" s="52"/>
      <c r="HW7" s="52"/>
      <c r="HX7" s="52"/>
      <c r="HY7" s="52"/>
      <c r="HZ7" s="52"/>
      <c r="IA7" s="52"/>
      <c r="IB7" s="52"/>
      <c r="IC7" s="52"/>
      <c r="ID7" s="52"/>
      <c r="IE7" s="52"/>
      <c r="IF7" s="52"/>
      <c r="IG7" s="52"/>
      <c r="IH7" s="52"/>
    </row>
    <row r="8" spans="1:245">
      <c r="A8" s="57"/>
      <c r="B8" s="65" t="str">
        <f>'0.结构参数'!A45</f>
        <v>ZU5-2</v>
      </c>
      <c r="C8" s="66">
        <f>MIN('0.结构参数'!I45,'0.结构参数'!J45)*100</f>
        <v>236.329</v>
      </c>
      <c r="D8" s="66">
        <f>MAX('0.结构参数'!I45,'0.结构参数'!J45)*100</f>
        <v>286.329</v>
      </c>
      <c r="E8" s="66">
        <f>MAX('0.结构参数'!E9,'0.结构参数'!F9)*100</f>
        <v>2000</v>
      </c>
      <c r="F8" s="66">
        <f>MIN('0.结构参数'!E9,'0.结构参数'!F9)*100</f>
        <v>2000</v>
      </c>
      <c r="G8" s="67">
        <f>'0.结构参数'!L45*100</f>
        <v>30</v>
      </c>
      <c r="H8" s="67">
        <f>'0.结构参数'!K45*100</f>
        <v>40</v>
      </c>
      <c r="I8" s="67">
        <f>('0.结构参数'!M45+'0.结构参数'!N45)/2*100</f>
        <v>860</v>
      </c>
      <c r="J8" s="114">
        <f t="shared" si="0"/>
        <v>276.329</v>
      </c>
      <c r="K8" s="115">
        <f t="shared" si="1"/>
        <v>326.329</v>
      </c>
      <c r="L8" s="103"/>
      <c r="M8" s="119"/>
      <c r="N8" s="53" t="s">
        <v>238</v>
      </c>
      <c r="O8" s="119"/>
      <c r="P8" s="119"/>
      <c r="Q8" s="119"/>
      <c r="S8" s="136"/>
      <c r="Y8" s="133"/>
      <c r="AA8" s="134"/>
      <c r="AB8" s="134"/>
      <c r="II8" s="55"/>
      <c r="IJ8" s="55"/>
      <c r="IK8" s="55"/>
    </row>
    <row r="9" spans="1:245">
      <c r="A9" s="57"/>
      <c r="B9" s="65" t="str">
        <f>'0.结构参数'!A46</f>
        <v>ZU6-2</v>
      </c>
      <c r="C9" s="66">
        <f>MIN('0.结构参数'!I46,'0.结构参数'!J46)*100</f>
        <v>286.404</v>
      </c>
      <c r="D9" s="66">
        <f>MAX('0.结构参数'!I46,'0.结构参数'!J46)*100</f>
        <v>336.404</v>
      </c>
      <c r="E9" s="66">
        <f>MAX('0.结构参数'!E10,'0.结构参数'!F10)*100</f>
        <v>2000</v>
      </c>
      <c r="F9" s="66">
        <f>MIN('0.结构参数'!E10,'0.结构参数'!F10)*100</f>
        <v>2000</v>
      </c>
      <c r="G9" s="67">
        <f>'0.结构参数'!L46*100</f>
        <v>40</v>
      </c>
      <c r="H9" s="67">
        <f>'0.结构参数'!K46*100</f>
        <v>50</v>
      </c>
      <c r="I9" s="67">
        <f>('0.结构参数'!M46+'0.结构参数'!N46)/2*100</f>
        <v>880</v>
      </c>
      <c r="J9" s="114">
        <f t="shared" si="0"/>
        <v>336.404</v>
      </c>
      <c r="K9" s="115">
        <f t="shared" si="1"/>
        <v>386.404</v>
      </c>
      <c r="L9" s="103"/>
      <c r="M9" s="120"/>
      <c r="N9" s="120"/>
      <c r="O9" s="120"/>
      <c r="P9" s="120"/>
      <c r="Q9" s="120"/>
      <c r="Y9" s="147"/>
      <c r="AA9" s="134"/>
      <c r="AB9" s="134"/>
      <c r="II9" s="55"/>
      <c r="IJ9" s="55"/>
      <c r="IK9" s="55"/>
    </row>
    <row r="10" spans="1:245">
      <c r="A10" s="57"/>
      <c r="B10" s="65" t="str">
        <f>'0.结构参数'!A47</f>
        <v>ZU7-2</v>
      </c>
      <c r="C10" s="66">
        <f>MIN('0.结构参数'!I47,'0.结构参数'!J47)*100</f>
        <v>336.479</v>
      </c>
      <c r="D10" s="66">
        <f>MAX('0.结构参数'!I47,'0.结构参数'!J47)*100</f>
        <v>386.479</v>
      </c>
      <c r="E10" s="66">
        <f>MAX('0.结构参数'!E11,'0.结构参数'!F11)*100</f>
        <v>2000</v>
      </c>
      <c r="F10" s="66">
        <f>MIN('0.结构参数'!E11,'0.结构参数'!F11)*100</f>
        <v>2000</v>
      </c>
      <c r="G10" s="67">
        <f>'0.结构参数'!L47*100</f>
        <v>40</v>
      </c>
      <c r="H10" s="67">
        <f>'0.结构参数'!K47*100</f>
        <v>50</v>
      </c>
      <c r="I10" s="67">
        <f>('0.结构参数'!M47+'0.结构参数'!N47)/2*100</f>
        <v>880</v>
      </c>
      <c r="J10" s="114">
        <f t="shared" si="0"/>
        <v>386.479</v>
      </c>
      <c r="K10" s="115">
        <f t="shared" si="1"/>
        <v>436.479</v>
      </c>
      <c r="L10" s="103"/>
      <c r="M10" s="120"/>
      <c r="N10" s="120"/>
      <c r="O10" s="120"/>
      <c r="P10" s="120"/>
      <c r="Q10" s="120"/>
      <c r="Y10" s="150"/>
      <c r="AA10" s="134"/>
      <c r="AB10" s="134"/>
      <c r="II10" s="55"/>
      <c r="IJ10" s="55"/>
      <c r="IK10" s="55"/>
    </row>
    <row r="11" spans="1:245">
      <c r="A11" s="57"/>
      <c r="B11" s="65" t="str">
        <f>'0.结构参数'!A48</f>
        <v>ZU8-2</v>
      </c>
      <c r="C11" s="66">
        <f>MIN('0.结构参数'!I48,'0.结构参数'!J48)*100</f>
        <v>386.554</v>
      </c>
      <c r="D11" s="66">
        <f>MAX('0.结构参数'!I48,'0.结构参数'!J48)*100</f>
        <v>436.554</v>
      </c>
      <c r="E11" s="66">
        <f>MAX('0.结构参数'!E12,'0.结构参数'!F12)*100</f>
        <v>2000</v>
      </c>
      <c r="F11" s="66">
        <f>MIN('0.结构参数'!E12,'0.结构参数'!F12)*100</f>
        <v>2000</v>
      </c>
      <c r="G11" s="67">
        <f>'0.结构参数'!L48*100</f>
        <v>50</v>
      </c>
      <c r="H11" s="67">
        <f>'0.结构参数'!K48*100</f>
        <v>60</v>
      </c>
      <c r="I11" s="67">
        <f>('0.结构参数'!M48+'0.结构参数'!N48)/2*100</f>
        <v>900</v>
      </c>
      <c r="J11" s="114">
        <f t="shared" si="0"/>
        <v>446.554</v>
      </c>
      <c r="K11" s="115">
        <f t="shared" si="1"/>
        <v>496.554</v>
      </c>
      <c r="L11" s="103"/>
      <c r="M11" s="120"/>
      <c r="N11" s="120"/>
      <c r="O11" s="120"/>
      <c r="P11" s="120"/>
      <c r="Q11" s="120"/>
      <c r="T11" s="137"/>
      <c r="U11" s="137"/>
      <c r="V11" s="137"/>
      <c r="W11" s="137"/>
      <c r="Y11" s="133"/>
      <c r="AA11" s="134"/>
      <c r="AB11" s="134"/>
      <c r="II11" s="55"/>
      <c r="IJ11" s="55"/>
      <c r="IK11" s="55"/>
    </row>
    <row r="12" spans="1:245">
      <c r="A12" s="57"/>
      <c r="B12" s="65" t="str">
        <f>'0.结构参数'!A49</f>
        <v>ZU9-2</v>
      </c>
      <c r="C12" s="66">
        <f>MIN('0.结构参数'!I49,'0.结构参数'!J49)*100</f>
        <v>436.629</v>
      </c>
      <c r="D12" s="66">
        <f>MAX('0.结构参数'!I49,'0.结构参数'!J49)*100</f>
        <v>486.629</v>
      </c>
      <c r="E12" s="66">
        <f>MAX('0.结构参数'!E13,'0.结构参数'!F13)*100</f>
        <v>2000</v>
      </c>
      <c r="F12" s="66">
        <f>MIN('0.结构参数'!E13,'0.结构参数'!F13)*100</f>
        <v>2000</v>
      </c>
      <c r="G12" s="67">
        <f>'0.结构参数'!L49*100</f>
        <v>50</v>
      </c>
      <c r="H12" s="67">
        <f>'0.结构参数'!K49*100</f>
        <v>60</v>
      </c>
      <c r="I12" s="67">
        <f>('0.结构参数'!M49+'0.结构参数'!N49)/2*100</f>
        <v>900</v>
      </c>
      <c r="J12" s="114">
        <f t="shared" si="0"/>
        <v>496.629</v>
      </c>
      <c r="K12" s="115">
        <f t="shared" si="1"/>
        <v>546.629</v>
      </c>
      <c r="L12" s="103"/>
      <c r="N12" s="120"/>
      <c r="O12" s="120"/>
      <c r="P12" s="120"/>
      <c r="Q12" s="120"/>
      <c r="Y12" s="133"/>
      <c r="AA12" s="134"/>
      <c r="AB12" s="134"/>
      <c r="II12" s="55"/>
      <c r="IJ12" s="55"/>
      <c r="IK12" s="55"/>
    </row>
    <row r="13" ht="13.5" customHeight="1" spans="1:246">
      <c r="A13" s="57"/>
      <c r="B13" s="65" t="str">
        <f>'0.结构参数'!A50</f>
        <v>ZU10-2</v>
      </c>
      <c r="C13" s="66">
        <f>MIN('0.结构参数'!I50,'0.结构参数'!J50)*100</f>
        <v>486.644</v>
      </c>
      <c r="D13" s="66">
        <f>MAX('0.结构参数'!I50,'0.结构参数'!J50)*100</f>
        <v>496.733</v>
      </c>
      <c r="E13" s="66">
        <f>MAX('0.结构参数'!E14,'0.结构参数'!F14)*100</f>
        <v>2000</v>
      </c>
      <c r="F13" s="66">
        <f>MIN('0.结构参数'!E14,'0.结构参数'!F14)*100</f>
        <v>2000</v>
      </c>
      <c r="G13" s="67">
        <f>'0.结构参数'!L50*100</f>
        <v>50</v>
      </c>
      <c r="H13" s="67">
        <f>'0.结构参数'!K50*100</f>
        <v>60</v>
      </c>
      <c r="I13" s="67">
        <f>('0.结构参数'!M50+'0.结构参数'!N50)/2*100</f>
        <v>900</v>
      </c>
      <c r="J13" s="114">
        <f t="shared" si="0"/>
        <v>546.644</v>
      </c>
      <c r="K13" s="115">
        <f t="shared" si="1"/>
        <v>556.733</v>
      </c>
      <c r="L13" s="103"/>
      <c r="M13" s="120"/>
      <c r="N13" s="120"/>
      <c r="O13" s="120"/>
      <c r="P13" s="120"/>
      <c r="Q13" s="120"/>
      <c r="Y13" s="133"/>
      <c r="AA13" s="134"/>
      <c r="AB13" s="134"/>
      <c r="IL13" s="53"/>
    </row>
    <row r="14" ht="13.5" customHeight="1" spans="1:246">
      <c r="A14" s="57"/>
      <c r="B14" s="65" t="str">
        <f>'0.结构参数'!A51</f>
        <v>ZU11-2</v>
      </c>
      <c r="C14" s="66">
        <f>MIN('0.结构参数'!I51,'0.结构参数'!J51)*100</f>
        <v>480</v>
      </c>
      <c r="D14" s="66">
        <f>MAX('0.结构参数'!I51,'0.结构参数'!J51)*100</f>
        <v>480</v>
      </c>
      <c r="E14" s="66">
        <f>MAX('0.结构参数'!E15,'0.结构参数'!F15)*100</f>
        <v>2000</v>
      </c>
      <c r="F14" s="66">
        <f>MIN('0.结构参数'!E15,'0.结构参数'!F15)*100</f>
        <v>2000</v>
      </c>
      <c r="G14" s="67">
        <f>'0.结构参数'!L51*100</f>
        <v>50</v>
      </c>
      <c r="H14" s="67">
        <f>'0.结构参数'!K51*100</f>
        <v>60</v>
      </c>
      <c r="I14" s="67">
        <f>('0.结构参数'!M51+'0.结构参数'!N51)/2*100</f>
        <v>900</v>
      </c>
      <c r="J14" s="114">
        <f t="shared" si="0"/>
        <v>540</v>
      </c>
      <c r="K14" s="115">
        <f t="shared" si="1"/>
        <v>540</v>
      </c>
      <c r="L14" s="103"/>
      <c r="M14" s="121"/>
      <c r="N14" s="120"/>
      <c r="O14" s="120"/>
      <c r="P14" s="120"/>
      <c r="Q14" s="120"/>
      <c r="R14" s="138"/>
      <c r="T14" s="139"/>
      <c r="U14" s="138"/>
      <c r="V14" s="138"/>
      <c r="W14" s="138"/>
      <c r="Y14" s="133"/>
      <c r="AA14" s="134"/>
      <c r="AB14" s="134"/>
      <c r="IL14" s="53"/>
    </row>
    <row r="15" ht="13.5" customHeight="1" spans="1:246">
      <c r="A15" s="57"/>
      <c r="B15" s="65" t="str">
        <f>'0.结构参数'!A52</f>
        <v>ZU12-2</v>
      </c>
      <c r="C15" s="69">
        <f>MIN('0.结构参数'!I52,'0.结构参数'!J52)*100</f>
        <v>430.364</v>
      </c>
      <c r="D15" s="69">
        <f>MAX('0.结构参数'!I52,'0.结构参数'!J52)*100</f>
        <v>479.925</v>
      </c>
      <c r="E15" s="69">
        <f>MAX('0.结构参数'!E16,'0.结构参数'!F16)*100</f>
        <v>2000</v>
      </c>
      <c r="F15" s="69">
        <f>MIN('0.结构参数'!E16,'0.结构参数'!F16)*100</f>
        <v>2000</v>
      </c>
      <c r="G15" s="67">
        <f>'0.结构参数'!L52*100</f>
        <v>50</v>
      </c>
      <c r="H15" s="67">
        <f>'0.结构参数'!K52*100</f>
        <v>60</v>
      </c>
      <c r="I15" s="67">
        <f>('0.结构参数'!M52+'0.结构参数'!N52)/2*100</f>
        <v>900</v>
      </c>
      <c r="J15" s="114">
        <f t="shared" si="0"/>
        <v>490.364</v>
      </c>
      <c r="K15" s="115">
        <f t="shared" si="1"/>
        <v>539.925</v>
      </c>
      <c r="L15" s="103"/>
      <c r="M15" s="120"/>
      <c r="N15" s="122"/>
      <c r="O15" s="122"/>
      <c r="P15" s="122"/>
      <c r="Q15" s="122"/>
      <c r="R15" s="138"/>
      <c r="T15" s="139"/>
      <c r="U15" s="138"/>
      <c r="V15" s="138"/>
      <c r="W15" s="138"/>
      <c r="Y15" s="133"/>
      <c r="AA15" s="134"/>
      <c r="AB15" s="134"/>
      <c r="IL15" s="53"/>
    </row>
    <row r="16" ht="13.5" customHeight="1" spans="1:246">
      <c r="A16" s="57"/>
      <c r="B16" s="65" t="str">
        <f>'0.结构参数'!A53</f>
        <v>ZU13-2</v>
      </c>
      <c r="C16" s="69">
        <f>MIN('0.结构参数'!I53,'0.结构参数'!J53)*100</f>
        <v>380.29</v>
      </c>
      <c r="D16" s="69">
        <f>MAX('0.结构参数'!I53,'0.结构参数'!J53)*100</f>
        <v>430.29</v>
      </c>
      <c r="E16" s="69">
        <f>MAX('0.结构参数'!E17,'0.结构参数'!F17)*100</f>
        <v>2000</v>
      </c>
      <c r="F16" s="69">
        <f>MIN('0.结构参数'!E17,'0.结构参数'!F17)*100</f>
        <v>2000</v>
      </c>
      <c r="G16" s="67">
        <f>'0.结构参数'!L53*100</f>
        <v>50</v>
      </c>
      <c r="H16" s="67">
        <f>'0.结构参数'!K53*100</f>
        <v>60</v>
      </c>
      <c r="I16" s="67">
        <f>('0.结构参数'!M53+'0.结构参数'!N53)/2*100</f>
        <v>900</v>
      </c>
      <c r="J16" s="114">
        <f t="shared" si="0"/>
        <v>440.29</v>
      </c>
      <c r="K16" s="115">
        <f t="shared" si="1"/>
        <v>490.29</v>
      </c>
      <c r="L16" s="103"/>
      <c r="M16" s="122"/>
      <c r="N16" s="122"/>
      <c r="O16" s="122"/>
      <c r="P16" s="122"/>
      <c r="Q16" s="122"/>
      <c r="R16" s="138"/>
      <c r="T16" s="139"/>
      <c r="U16" s="138"/>
      <c r="V16" s="138"/>
      <c r="W16" s="138"/>
      <c r="Y16" s="133"/>
      <c r="AA16" s="134"/>
      <c r="AB16" s="134"/>
      <c r="IL16" s="53"/>
    </row>
    <row r="17" ht="13.5" customHeight="1" spans="1:246">
      <c r="A17" s="57"/>
      <c r="B17" s="65" t="str">
        <f>'0.结构参数'!A54</f>
        <v>ZU14-2</v>
      </c>
      <c r="C17" s="69">
        <f>MIN('0.结构参数'!I54,'0.结构参数'!J54)*100</f>
        <v>330.215</v>
      </c>
      <c r="D17" s="69">
        <f>MAX('0.结构参数'!I54,'0.结构参数'!J54)*100</f>
        <v>380.215</v>
      </c>
      <c r="E17" s="69">
        <f>MAX('0.结构参数'!E18,'0.结构参数'!F18)*100</f>
        <v>2000</v>
      </c>
      <c r="F17" s="69">
        <f>MIN('0.结构参数'!E18,'0.结构参数'!F18)*100</f>
        <v>2000</v>
      </c>
      <c r="G17" s="67">
        <f>'0.结构参数'!L54*100</f>
        <v>40</v>
      </c>
      <c r="H17" s="67">
        <f>'0.结构参数'!K54*100</f>
        <v>50</v>
      </c>
      <c r="I17" s="67">
        <f>('0.结构参数'!M54+'0.结构参数'!N54)/2*100</f>
        <v>880</v>
      </c>
      <c r="J17" s="114">
        <f t="shared" si="0"/>
        <v>380.215</v>
      </c>
      <c r="K17" s="115">
        <f t="shared" si="1"/>
        <v>430.215</v>
      </c>
      <c r="L17" s="103"/>
      <c r="M17" s="122"/>
      <c r="N17" s="122"/>
      <c r="O17" s="122"/>
      <c r="P17" s="122"/>
      <c r="Q17" s="122"/>
      <c r="R17" s="138"/>
      <c r="T17" s="139"/>
      <c r="U17" s="138"/>
      <c r="V17" s="138"/>
      <c r="W17" s="138"/>
      <c r="Y17" s="133"/>
      <c r="AA17" s="134"/>
      <c r="AB17" s="134"/>
      <c r="IL17" s="53"/>
    </row>
    <row r="18" ht="13.5" customHeight="1" spans="1:246">
      <c r="A18" s="57"/>
      <c r="B18" s="65" t="str">
        <f>'0.结构参数'!A55</f>
        <v>ZU15-2</v>
      </c>
      <c r="C18" s="69">
        <f>MIN('0.结构参数'!I55,'0.结构参数'!J55)*100</f>
        <v>280.14</v>
      </c>
      <c r="D18" s="69">
        <f>MAX('0.结构参数'!I55,'0.结构参数'!J55)*100</f>
        <v>330.14</v>
      </c>
      <c r="E18" s="69">
        <f>MAX('0.结构参数'!E19,'0.结构参数'!F19)*100</f>
        <v>2000</v>
      </c>
      <c r="F18" s="69">
        <f>MIN('0.结构参数'!E19,'0.结构参数'!F19)*100</f>
        <v>2000</v>
      </c>
      <c r="G18" s="67">
        <f>'0.结构参数'!L55*100</f>
        <v>40</v>
      </c>
      <c r="H18" s="67">
        <f>'0.结构参数'!K55*100</f>
        <v>50</v>
      </c>
      <c r="I18" s="67">
        <f>('0.结构参数'!M55+'0.结构参数'!N55)/2*100</f>
        <v>880</v>
      </c>
      <c r="J18" s="114">
        <f t="shared" si="0"/>
        <v>330.14</v>
      </c>
      <c r="K18" s="115">
        <f t="shared" si="1"/>
        <v>380.14</v>
      </c>
      <c r="L18" s="103"/>
      <c r="M18" s="122"/>
      <c r="N18" s="122"/>
      <c r="O18" s="122"/>
      <c r="P18" s="122"/>
      <c r="Q18" s="122"/>
      <c r="R18" s="138"/>
      <c r="T18" s="139"/>
      <c r="U18" s="138"/>
      <c r="V18" s="138"/>
      <c r="W18" s="138"/>
      <c r="Y18" s="133"/>
      <c r="AA18" s="134"/>
      <c r="AB18" s="134"/>
      <c r="IL18" s="53"/>
    </row>
    <row r="19" ht="13.5" customHeight="1" spans="1:246">
      <c r="A19" s="57"/>
      <c r="B19" s="65" t="str">
        <f>'0.结构参数'!A56</f>
        <v>ZU16-2</v>
      </c>
      <c r="C19" s="69">
        <f>MIN('0.结构参数'!I56,'0.结构参数'!J56)*100</f>
        <v>230.065</v>
      </c>
      <c r="D19" s="69">
        <f>MAX('0.结构参数'!I56,'0.结构参数'!J56)*100</f>
        <v>280.065</v>
      </c>
      <c r="E19" s="69">
        <f>MAX('0.结构参数'!E20,'0.结构参数'!F20)*100</f>
        <v>2000</v>
      </c>
      <c r="F19" s="69">
        <f>MIN('0.结构参数'!E20,'0.结构参数'!F20)*100</f>
        <v>2000</v>
      </c>
      <c r="G19" s="67">
        <f>'0.结构参数'!L56*100</f>
        <v>30</v>
      </c>
      <c r="H19" s="67">
        <f>'0.结构参数'!K56*100</f>
        <v>40</v>
      </c>
      <c r="I19" s="67">
        <f>('0.结构参数'!M56+'0.结构参数'!N56)/2*100</f>
        <v>860</v>
      </c>
      <c r="J19" s="114">
        <f t="shared" si="0"/>
        <v>270.065</v>
      </c>
      <c r="K19" s="115">
        <f t="shared" si="1"/>
        <v>320.065</v>
      </c>
      <c r="L19" s="103"/>
      <c r="M19" s="122"/>
      <c r="N19" s="122"/>
      <c r="O19" s="122"/>
      <c r="P19" s="122"/>
      <c r="Q19" s="122"/>
      <c r="R19" s="138"/>
      <c r="T19" s="139"/>
      <c r="U19" s="138"/>
      <c r="V19" s="138"/>
      <c r="W19" s="138"/>
      <c r="Y19" s="133"/>
      <c r="AA19" s="134"/>
      <c r="AB19" s="134"/>
      <c r="IL19" s="53"/>
    </row>
    <row r="20" ht="13.5" customHeight="1" spans="1:246">
      <c r="A20" s="57"/>
      <c r="B20" s="65" t="str">
        <f>'0.结构参数'!A57</f>
        <v>ZU17-2</v>
      </c>
      <c r="C20" s="69">
        <f>MIN('0.结构参数'!I57,'0.结构参数'!J57)*100</f>
        <v>179.99</v>
      </c>
      <c r="D20" s="69">
        <f>MAX('0.结构参数'!I57,'0.结构参数'!J57)*100</f>
        <v>229.99</v>
      </c>
      <c r="E20" s="69">
        <f>MAX('0.结构参数'!E21,'0.结构参数'!F21)*100</f>
        <v>2000</v>
      </c>
      <c r="F20" s="69">
        <f>MIN('0.结构参数'!E21,'0.结构参数'!F21)*100</f>
        <v>2000</v>
      </c>
      <c r="G20" s="67">
        <f>'0.结构参数'!L57*100</f>
        <v>30</v>
      </c>
      <c r="H20" s="67">
        <f>'0.结构参数'!K57*100</f>
        <v>40</v>
      </c>
      <c r="I20" s="67">
        <f>('0.结构参数'!M57+'0.结构参数'!N57)/2*100</f>
        <v>860</v>
      </c>
      <c r="J20" s="114">
        <f t="shared" si="0"/>
        <v>219.99</v>
      </c>
      <c r="K20" s="115">
        <f t="shared" si="1"/>
        <v>269.99</v>
      </c>
      <c r="L20" s="103"/>
      <c r="M20" s="122"/>
      <c r="N20" s="122"/>
      <c r="O20" s="122"/>
      <c r="P20" s="122"/>
      <c r="Q20" s="122"/>
      <c r="R20" s="138"/>
      <c r="T20" s="139"/>
      <c r="U20" s="138"/>
      <c r="V20" s="138"/>
      <c r="W20" s="138"/>
      <c r="Y20" s="133"/>
      <c r="AA20" s="134"/>
      <c r="AB20" s="134"/>
      <c r="IL20" s="53"/>
    </row>
    <row r="21" ht="13.5" customHeight="1" spans="1:246">
      <c r="A21" s="57"/>
      <c r="B21" s="65" t="str">
        <f>'0.结构参数'!A58</f>
        <v>ZU18-2</v>
      </c>
      <c r="C21" s="69">
        <f>MIN('0.结构参数'!I58,'0.结构参数'!J58)*100</f>
        <v>129.915</v>
      </c>
      <c r="D21" s="69">
        <f>MAX('0.结构参数'!I58,'0.结构参数'!J58)*100</f>
        <v>179.915</v>
      </c>
      <c r="E21" s="69">
        <f>MAX('0.结构参数'!E22,'0.结构参数'!F22)*100</f>
        <v>2000</v>
      </c>
      <c r="F21" s="69">
        <f>MIN('0.结构参数'!E22,'0.结构参数'!F22)*100</f>
        <v>2000</v>
      </c>
      <c r="G21" s="67">
        <f>'0.结构参数'!L58*100</f>
        <v>30</v>
      </c>
      <c r="H21" s="67">
        <f>'0.结构参数'!K58*100</f>
        <v>40</v>
      </c>
      <c r="I21" s="67">
        <f>('0.结构参数'!M58+'0.结构参数'!N58)/2*100</f>
        <v>860</v>
      </c>
      <c r="J21" s="114">
        <f t="shared" si="0"/>
        <v>169.915</v>
      </c>
      <c r="K21" s="115">
        <f t="shared" si="1"/>
        <v>219.915</v>
      </c>
      <c r="L21" s="103"/>
      <c r="M21" s="122"/>
      <c r="N21" s="122"/>
      <c r="O21" s="122"/>
      <c r="P21" s="122"/>
      <c r="Q21" s="122"/>
      <c r="R21" s="138"/>
      <c r="T21" s="139"/>
      <c r="U21" s="138"/>
      <c r="V21" s="138"/>
      <c r="W21" s="138"/>
      <c r="Y21" s="133"/>
      <c r="AA21" s="134"/>
      <c r="AB21" s="134"/>
      <c r="IL21" s="53"/>
    </row>
    <row r="22" ht="13.5" customHeight="1" spans="1:246">
      <c r="A22" s="57"/>
      <c r="B22" s="65" t="str">
        <f>'0.结构参数'!A59</f>
        <v>ZU19-2</v>
      </c>
      <c r="C22" s="69">
        <f>MIN('0.结构参数'!I59,'0.结构参数'!J59)*100</f>
        <v>93.802</v>
      </c>
      <c r="D22" s="69">
        <f>MAX('0.结构参数'!I59,'0.结构参数'!J59)*100</f>
        <v>129.845</v>
      </c>
      <c r="E22" s="69">
        <f>MAX('0.结构参数'!E23,'0.结构参数'!F23)*100</f>
        <v>1547.05</v>
      </c>
      <c r="F22" s="69">
        <f>MIN('0.结构参数'!E23,'0.结构参数'!F23)*100</f>
        <v>1547.05</v>
      </c>
      <c r="G22" s="67">
        <f>'0.结构参数'!L59*100</f>
        <v>30</v>
      </c>
      <c r="H22" s="67">
        <f>'0.结构参数'!K59*100</f>
        <v>40</v>
      </c>
      <c r="I22" s="67">
        <f>('0.结构参数'!M59+'0.结构参数'!N59)/2*100</f>
        <v>860</v>
      </c>
      <c r="J22" s="114">
        <f t="shared" si="0"/>
        <v>133.802</v>
      </c>
      <c r="K22" s="115">
        <f t="shared" si="1"/>
        <v>169.845</v>
      </c>
      <c r="L22" s="103"/>
      <c r="M22" s="122"/>
      <c r="N22" s="122"/>
      <c r="O22" s="122"/>
      <c r="P22" s="122"/>
      <c r="Q22" s="122"/>
      <c r="R22" s="138"/>
      <c r="T22" s="139"/>
      <c r="U22" s="138"/>
      <c r="V22" s="138"/>
      <c r="W22" s="138"/>
      <c r="Y22" s="133"/>
      <c r="AA22" s="134"/>
      <c r="AB22" s="134"/>
      <c r="IL22" s="53"/>
    </row>
    <row r="23" ht="13.5" hidden="1" customHeight="1" spans="1:246">
      <c r="A23" s="57"/>
      <c r="B23" s="70" t="str">
        <f>'0.结构参数'!A60</f>
        <v>东U10</v>
      </c>
      <c r="C23" s="71">
        <f>MIN('0.结构参数'!I60,'0.结构参数'!J60)*100</f>
        <v>125.466</v>
      </c>
      <c r="D23" s="71">
        <f>MAX('0.结构参数'!I60,'0.结构参数'!J60)*100</f>
        <v>163.657</v>
      </c>
      <c r="E23" s="71">
        <f>MAX('0.结构参数'!E24,'0.结构参数'!F24)*100</f>
        <v>2000</v>
      </c>
      <c r="F23" s="71">
        <f>MIN('0.结构参数'!E24,'0.结构参数'!F24)*100</f>
        <v>2000</v>
      </c>
      <c r="G23" s="72">
        <f>'0.结构参数'!L60*100</f>
        <v>30</v>
      </c>
      <c r="H23" s="72">
        <f>'0.结构参数'!K60*100</f>
        <v>40</v>
      </c>
      <c r="I23" s="72">
        <f>('0.结构参数'!M60+'0.结构参数'!N60)/2*100</f>
        <v>860</v>
      </c>
      <c r="J23" s="123">
        <f t="shared" si="0"/>
        <v>165.466</v>
      </c>
      <c r="K23" s="124">
        <f t="shared" si="1"/>
        <v>203.657</v>
      </c>
      <c r="L23" s="103"/>
      <c r="M23" s="122"/>
      <c r="N23" s="122"/>
      <c r="O23" s="122"/>
      <c r="P23" s="122"/>
      <c r="Q23" s="122"/>
      <c r="R23" s="138"/>
      <c r="T23" s="139"/>
      <c r="U23" s="138"/>
      <c r="V23" s="138"/>
      <c r="W23" s="138"/>
      <c r="Y23" s="133"/>
      <c r="AA23" s="134"/>
      <c r="AB23" s="134"/>
      <c r="IL23" s="53"/>
    </row>
    <row r="24" ht="13.5" hidden="1" customHeight="1" spans="1:246">
      <c r="A24" s="57"/>
      <c r="B24" s="70" t="str">
        <f>'0.结构参数'!A61</f>
        <v>西U10-1</v>
      </c>
      <c r="C24" s="71">
        <f>MIN('0.结构参数'!I61,'0.结构参数'!J61)*100</f>
        <v>130</v>
      </c>
      <c r="D24" s="71">
        <f>MAX('0.结构参数'!I61,'0.结构参数'!J61)*100</f>
        <v>161.126</v>
      </c>
      <c r="E24" s="71">
        <f>MAX('0.结构参数'!E25,'0.结构参数'!F25)*100</f>
        <v>2000</v>
      </c>
      <c r="F24" s="71">
        <f>MIN('0.结构参数'!E25,'0.结构参数'!F25)*100</f>
        <v>2000</v>
      </c>
      <c r="G24" s="72">
        <f>'0.结构参数'!L61*100</f>
        <v>30</v>
      </c>
      <c r="H24" s="72">
        <f>'0.结构参数'!K61*100</f>
        <v>40</v>
      </c>
      <c r="I24" s="72">
        <f>('0.结构参数'!M61+'0.结构参数'!N61)/2*100</f>
        <v>2285</v>
      </c>
      <c r="J24" s="123">
        <f t="shared" si="0"/>
        <v>170</v>
      </c>
      <c r="K24" s="124">
        <f t="shared" si="1"/>
        <v>201.126</v>
      </c>
      <c r="L24" s="103"/>
      <c r="M24" s="122"/>
      <c r="N24" s="122"/>
      <c r="O24" s="122"/>
      <c r="P24" s="122"/>
      <c r="Q24" s="122"/>
      <c r="R24" s="138"/>
      <c r="T24" s="139"/>
      <c r="U24" s="138"/>
      <c r="V24" s="138"/>
      <c r="W24" s="138"/>
      <c r="Y24" s="133"/>
      <c r="AA24" s="134"/>
      <c r="AB24" s="134"/>
      <c r="IL24" s="53"/>
    </row>
    <row r="25" ht="13.5" hidden="1" customHeight="1" spans="1:246">
      <c r="A25" s="57"/>
      <c r="B25" s="70" t="str">
        <f>'0.结构参数'!A62</f>
        <v>西U9-1</v>
      </c>
      <c r="C25" s="71">
        <f>MIN('0.结构参数'!I62,'0.结构参数'!J62)*100</f>
        <v>161.21</v>
      </c>
      <c r="D25" s="71">
        <f>MAX('0.结构参数'!I62,'0.结构参数'!J62)*100</f>
        <v>217.365</v>
      </c>
      <c r="E25" s="71">
        <f>MAX('0.结构参数'!E26,'0.结构参数'!F26)*100</f>
        <v>2000</v>
      </c>
      <c r="F25" s="71">
        <f>MIN('0.结构参数'!E26,'0.结构参数'!F26)*100</f>
        <v>2000</v>
      </c>
      <c r="G25" s="72">
        <f>'0.结构参数'!L62*100</f>
        <v>30</v>
      </c>
      <c r="H25" s="72">
        <f>'0.结构参数'!K62*100</f>
        <v>40</v>
      </c>
      <c r="I25" s="72">
        <f>('0.结构参数'!M62+'0.结构参数'!N62)/2*100</f>
        <v>2285</v>
      </c>
      <c r="J25" s="123">
        <f t="shared" si="0"/>
        <v>201.21</v>
      </c>
      <c r="K25" s="124">
        <f t="shared" si="1"/>
        <v>257.365</v>
      </c>
      <c r="L25" s="103"/>
      <c r="M25" s="122"/>
      <c r="N25" s="122"/>
      <c r="O25" s="122"/>
      <c r="P25" s="122"/>
      <c r="Q25" s="122"/>
      <c r="R25" s="138"/>
      <c r="T25" s="139"/>
      <c r="U25" s="138"/>
      <c r="V25" s="138"/>
      <c r="W25" s="138"/>
      <c r="Y25" s="133"/>
      <c r="AA25" s="134"/>
      <c r="AB25" s="134"/>
      <c r="IL25" s="53"/>
    </row>
    <row r="26" ht="13.5" hidden="1" customHeight="1" spans="1:246">
      <c r="A26" s="57"/>
      <c r="B26" s="70" t="str">
        <f>'0.结构参数'!A63</f>
        <v>西U6-1</v>
      </c>
      <c r="C26" s="71">
        <f>MIN('0.结构参数'!I63,'0.结构参数'!J63)*100</f>
        <v>375.682</v>
      </c>
      <c r="D26" s="71">
        <f>MAX('0.结构参数'!I63,'0.结构参数'!J63)*100</f>
        <v>454.681</v>
      </c>
      <c r="E26" s="71">
        <f>MAX('0.结构参数'!E27,'0.结构参数'!F27)*100</f>
        <v>2000</v>
      </c>
      <c r="F26" s="71">
        <f>MIN('0.结构参数'!E27,'0.结构参数'!F27)*100</f>
        <v>2000</v>
      </c>
      <c r="G26" s="72">
        <f>'0.结构参数'!L63*100</f>
        <v>50</v>
      </c>
      <c r="H26" s="72">
        <f>'0.结构参数'!K63*100</f>
        <v>60</v>
      </c>
      <c r="I26" s="72">
        <f>('0.结构参数'!M63+'0.结构参数'!N63)/2*100</f>
        <v>1350</v>
      </c>
      <c r="J26" s="123">
        <f t="shared" si="0"/>
        <v>435.682</v>
      </c>
      <c r="K26" s="124">
        <f t="shared" si="1"/>
        <v>514.681</v>
      </c>
      <c r="L26" s="103"/>
      <c r="M26" s="122"/>
      <c r="N26" s="122"/>
      <c r="O26" s="122"/>
      <c r="P26" s="122"/>
      <c r="Q26" s="122"/>
      <c r="R26" s="138"/>
      <c r="T26" s="139"/>
      <c r="U26" s="138"/>
      <c r="V26" s="138"/>
      <c r="W26" s="138"/>
      <c r="Y26" s="133"/>
      <c r="AA26" s="134"/>
      <c r="AB26" s="134"/>
      <c r="IL26" s="53"/>
    </row>
    <row r="27" ht="13.5" hidden="1" customHeight="1" spans="1:246">
      <c r="A27" s="57"/>
      <c r="B27" s="70" t="str">
        <f>'0.结构参数'!A64</f>
        <v>西U5-1</v>
      </c>
      <c r="C27" s="71">
        <f>MIN('0.结构参数'!I64,'0.结构参数'!J64)*100</f>
        <v>454.799</v>
      </c>
      <c r="D27" s="71">
        <f>MAX('0.结构参数'!I64,'0.结构参数'!J64)*100</f>
        <v>533.797</v>
      </c>
      <c r="E27" s="71">
        <f>MAX('0.结构参数'!E28,'0.结构参数'!F28)*100</f>
        <v>2000</v>
      </c>
      <c r="F27" s="71">
        <f>MIN('0.结构参数'!E28,'0.结构参数'!F28)*100</f>
        <v>2000</v>
      </c>
      <c r="G27" s="72">
        <f>'0.结构参数'!L64*100</f>
        <v>60</v>
      </c>
      <c r="H27" s="72">
        <f>'0.结构参数'!K64*100</f>
        <v>70</v>
      </c>
      <c r="I27" s="72">
        <f>('0.结构参数'!M64+'0.结构参数'!N64)/2*100</f>
        <v>1370</v>
      </c>
      <c r="J27" s="123">
        <f t="shared" si="0"/>
        <v>524.799</v>
      </c>
      <c r="K27" s="124">
        <f t="shared" si="1"/>
        <v>603.797</v>
      </c>
      <c r="L27" s="103"/>
      <c r="M27" s="122"/>
      <c r="N27" s="122"/>
      <c r="O27" s="122"/>
      <c r="P27" s="122"/>
      <c r="Q27" s="122"/>
      <c r="R27" s="138"/>
      <c r="T27" s="139"/>
      <c r="U27" s="138"/>
      <c r="V27" s="138"/>
      <c r="W27" s="138"/>
      <c r="Y27" s="133"/>
      <c r="AA27" s="134"/>
      <c r="AB27" s="134"/>
      <c r="IL27" s="53"/>
    </row>
    <row r="28" ht="13.5" hidden="1" customHeight="1" spans="1:246">
      <c r="A28" s="57"/>
      <c r="B28" s="70" t="str">
        <f>'0.结构参数'!A65</f>
        <v>西U4-1</v>
      </c>
      <c r="C28" s="71">
        <f>MIN('0.结构参数'!I65,'0.结构参数'!J65)*100</f>
        <v>533.916</v>
      </c>
      <c r="D28" s="71">
        <f>MAX('0.结构参数'!I65,'0.结构参数'!J65)*100</f>
        <v>612.914</v>
      </c>
      <c r="E28" s="71">
        <f>MAX('0.结构参数'!E29,'0.结构参数'!F29)*100</f>
        <v>2000</v>
      </c>
      <c r="F28" s="71">
        <f>MIN('0.结构参数'!E29,'0.结构参数'!F29)*100</f>
        <v>2000</v>
      </c>
      <c r="G28" s="72">
        <f>'0.结构参数'!L65*100</f>
        <v>60</v>
      </c>
      <c r="H28" s="72">
        <f>'0.结构参数'!K65*100</f>
        <v>70</v>
      </c>
      <c r="I28" s="72">
        <f>('0.结构参数'!M65+'0.结构参数'!N65)/2*100</f>
        <v>1370</v>
      </c>
      <c r="J28" s="123">
        <f t="shared" si="0"/>
        <v>603.916</v>
      </c>
      <c r="K28" s="124">
        <f t="shared" si="1"/>
        <v>682.914</v>
      </c>
      <c r="L28" s="103"/>
      <c r="M28" s="122"/>
      <c r="N28" s="122"/>
      <c r="O28" s="122"/>
      <c r="P28" s="122"/>
      <c r="Q28" s="122"/>
      <c r="R28" s="138"/>
      <c r="T28" s="139"/>
      <c r="U28" s="138"/>
      <c r="V28" s="138"/>
      <c r="W28" s="138"/>
      <c r="Y28" s="133"/>
      <c r="AA28" s="134"/>
      <c r="AB28" s="134"/>
      <c r="IL28" s="53"/>
    </row>
    <row r="29" ht="13.5" hidden="1" customHeight="1" spans="1:246">
      <c r="A29" s="57"/>
      <c r="B29" s="70" t="str">
        <f>'0.结构参数'!A66</f>
        <v>西U3-1</v>
      </c>
      <c r="C29" s="71">
        <f>MIN('0.结构参数'!I66,'0.结构参数'!J66)*100</f>
        <v>613.033</v>
      </c>
      <c r="D29" s="71">
        <f>MAX('0.结构参数'!I66,'0.结构参数'!J66)*100</f>
        <v>669.325</v>
      </c>
      <c r="E29" s="71">
        <f>MAX('0.结构参数'!E30,'0.结构参数'!F30)*100</f>
        <v>2000</v>
      </c>
      <c r="F29" s="71">
        <f>MIN('0.结构参数'!E30,'0.结构参数'!F30)*100</f>
        <v>2000</v>
      </c>
      <c r="G29" s="72">
        <f>'0.结构参数'!L66*100</f>
        <v>70</v>
      </c>
      <c r="H29" s="72">
        <f>'0.结构参数'!K66*100</f>
        <v>80</v>
      </c>
      <c r="I29" s="72">
        <f>('0.结构参数'!M66+'0.结构参数'!N66)/2*100</f>
        <v>1390</v>
      </c>
      <c r="J29" s="123">
        <f t="shared" si="0"/>
        <v>693.033</v>
      </c>
      <c r="K29" s="124">
        <f t="shared" si="1"/>
        <v>749.325</v>
      </c>
      <c r="L29" s="103"/>
      <c r="M29" s="122"/>
      <c r="N29" s="122"/>
      <c r="O29" s="122"/>
      <c r="P29" s="122"/>
      <c r="Q29" s="122"/>
      <c r="R29" s="138"/>
      <c r="T29" s="139"/>
      <c r="U29" s="138"/>
      <c r="V29" s="138"/>
      <c r="W29" s="138"/>
      <c r="Y29" s="133"/>
      <c r="AA29" s="134"/>
      <c r="AB29" s="134"/>
      <c r="IL29" s="53"/>
    </row>
    <row r="30" ht="13.5" hidden="1" customHeight="1" spans="1:246">
      <c r="A30" s="57"/>
      <c r="B30" s="70" t="str">
        <f>'0.结构参数'!A67</f>
        <v>西U2-1</v>
      </c>
      <c r="C30" s="71">
        <f>MIN('0.结构参数'!I67,'0.结构参数'!J67)*100</f>
        <v>669.41</v>
      </c>
      <c r="D30" s="71">
        <f>MAX('0.结构参数'!I67,'0.结构参数'!J67)*100</f>
        <v>725.702</v>
      </c>
      <c r="E30" s="71">
        <f>MAX('0.结构参数'!E31,'0.结构参数'!F31)*100</f>
        <v>2000</v>
      </c>
      <c r="F30" s="71">
        <f>MIN('0.结构参数'!E31,'0.结构参数'!F31)*100</f>
        <v>2000</v>
      </c>
      <c r="G30" s="72">
        <f>'0.结构参数'!L67*100</f>
        <v>70</v>
      </c>
      <c r="H30" s="72">
        <f>'0.结构参数'!K67*100</f>
        <v>80</v>
      </c>
      <c r="I30" s="72">
        <f>('0.结构参数'!M67+'0.结构参数'!N67)/2*100</f>
        <v>2667</v>
      </c>
      <c r="J30" s="123">
        <f t="shared" si="0"/>
        <v>749.41</v>
      </c>
      <c r="K30" s="124">
        <f t="shared" si="1"/>
        <v>805.702</v>
      </c>
      <c r="L30" s="103"/>
      <c r="M30" s="122"/>
      <c r="N30" s="122"/>
      <c r="O30" s="122"/>
      <c r="P30" s="122"/>
      <c r="Q30" s="122"/>
      <c r="R30" s="138"/>
      <c r="T30" s="139"/>
      <c r="U30" s="138"/>
      <c r="V30" s="138"/>
      <c r="W30" s="138"/>
      <c r="Y30" s="133"/>
      <c r="AA30" s="134"/>
      <c r="AB30" s="134"/>
      <c r="IL30" s="53"/>
    </row>
    <row r="31" ht="13.5" hidden="1" customHeight="1" spans="1:246">
      <c r="A31" s="57"/>
      <c r="B31" s="70" t="str">
        <f>'0.结构参数'!A68</f>
        <v>西U6-2</v>
      </c>
      <c r="C31" s="71">
        <f>MIN('0.结构参数'!I68,'0.结构参数'!J68)*100</f>
        <v>375.682</v>
      </c>
      <c r="D31" s="71">
        <f>MAX('0.结构参数'!I68,'0.结构参数'!J68)*100</f>
        <v>454.681</v>
      </c>
      <c r="E31" s="71">
        <f>MAX('0.结构参数'!E32,'0.结构参数'!F32)*100</f>
        <v>2000</v>
      </c>
      <c r="F31" s="71">
        <f>MIN('0.结构参数'!E32,'0.结构参数'!F32)*100</f>
        <v>2000</v>
      </c>
      <c r="G31" s="72">
        <f>'0.结构参数'!L68*100</f>
        <v>50</v>
      </c>
      <c r="H31" s="72">
        <f>'0.结构参数'!K68*100</f>
        <v>60</v>
      </c>
      <c r="I31" s="72">
        <f>('0.结构参数'!M68+'0.结构参数'!N68)/2*100</f>
        <v>954.5</v>
      </c>
      <c r="J31" s="123">
        <f t="shared" si="0"/>
        <v>435.682</v>
      </c>
      <c r="K31" s="124">
        <f t="shared" si="1"/>
        <v>514.681</v>
      </c>
      <c r="L31" s="103"/>
      <c r="M31" s="122"/>
      <c r="N31" s="122"/>
      <c r="O31" s="122"/>
      <c r="P31" s="122"/>
      <c r="Q31" s="122"/>
      <c r="R31" s="138"/>
      <c r="T31" s="139"/>
      <c r="U31" s="138"/>
      <c r="V31" s="138"/>
      <c r="W31" s="138"/>
      <c r="Y31" s="133"/>
      <c r="AA31" s="134"/>
      <c r="AB31" s="134"/>
      <c r="IL31" s="53"/>
    </row>
    <row r="32" ht="13.5" hidden="1" customHeight="1" spans="1:246">
      <c r="A32" s="57"/>
      <c r="B32" s="70" t="str">
        <f>'0.结构参数'!A69</f>
        <v>西U5-2</v>
      </c>
      <c r="C32" s="71">
        <f>MIN('0.结构参数'!I69,'0.结构参数'!J69)*100</f>
        <v>454.799</v>
      </c>
      <c r="D32" s="71">
        <f>MAX('0.结构参数'!I69,'0.结构参数'!J69)*100</f>
        <v>533.797</v>
      </c>
      <c r="E32" s="71">
        <f>MAX('0.结构参数'!E33,'0.结构参数'!F33)*100</f>
        <v>2000</v>
      </c>
      <c r="F32" s="71">
        <f>MIN('0.结构参数'!E33,'0.结构参数'!F33)*100</f>
        <v>2000</v>
      </c>
      <c r="G32" s="72">
        <f>'0.结构参数'!L69*100</f>
        <v>60</v>
      </c>
      <c r="H32" s="72">
        <f>'0.结构参数'!K69*100</f>
        <v>70</v>
      </c>
      <c r="I32" s="72">
        <f>('0.结构参数'!M69+'0.结构参数'!N69)/2*100</f>
        <v>974.5</v>
      </c>
      <c r="J32" s="123">
        <f t="shared" si="0"/>
        <v>524.799</v>
      </c>
      <c r="K32" s="124">
        <f t="shared" si="1"/>
        <v>603.797</v>
      </c>
      <c r="L32" s="103"/>
      <c r="M32" s="122"/>
      <c r="N32" s="122"/>
      <c r="O32" s="122"/>
      <c r="P32" s="122"/>
      <c r="Q32" s="122"/>
      <c r="R32" s="138"/>
      <c r="T32" s="139"/>
      <c r="U32" s="138"/>
      <c r="V32" s="138"/>
      <c r="W32" s="138"/>
      <c r="Y32" s="133"/>
      <c r="AA32" s="134"/>
      <c r="AB32" s="134"/>
      <c r="IL32" s="53"/>
    </row>
    <row r="33" ht="13.5" hidden="1" customHeight="1" spans="1:246">
      <c r="A33" s="57"/>
      <c r="B33" s="70" t="str">
        <f>'0.结构参数'!A70</f>
        <v>西U4-2</v>
      </c>
      <c r="C33" s="71">
        <f>MIN('0.结构参数'!I70,'0.结构参数'!J70)*100</f>
        <v>533.916</v>
      </c>
      <c r="D33" s="71">
        <f>MAX('0.结构参数'!I70,'0.结构参数'!J70)*100</f>
        <v>612.914</v>
      </c>
      <c r="E33" s="71">
        <f>MAX('0.结构参数'!E34,'0.结构参数'!F34)*100</f>
        <v>2000</v>
      </c>
      <c r="F33" s="71">
        <f>MIN('0.结构参数'!E34,'0.结构参数'!F34)*100</f>
        <v>2000</v>
      </c>
      <c r="G33" s="72">
        <f>'0.结构参数'!L70*100</f>
        <v>60</v>
      </c>
      <c r="H33" s="72">
        <f>'0.结构参数'!K70*100</f>
        <v>70</v>
      </c>
      <c r="I33" s="72">
        <f>('0.结构参数'!M70+'0.结构参数'!N70)/2*100</f>
        <v>920</v>
      </c>
      <c r="J33" s="123">
        <f t="shared" si="0"/>
        <v>603.916</v>
      </c>
      <c r="K33" s="124">
        <f t="shared" si="1"/>
        <v>682.914</v>
      </c>
      <c r="L33" s="103"/>
      <c r="M33" s="122"/>
      <c r="N33" s="122"/>
      <c r="O33" s="122"/>
      <c r="P33" s="122"/>
      <c r="Q33" s="122"/>
      <c r="R33" s="138"/>
      <c r="T33" s="139"/>
      <c r="U33" s="138"/>
      <c r="V33" s="138"/>
      <c r="W33" s="138"/>
      <c r="Y33" s="133"/>
      <c r="AA33" s="134"/>
      <c r="AB33" s="134"/>
      <c r="IL33" s="53"/>
    </row>
    <row r="34" ht="13.5" hidden="1" customHeight="1" spans="1:246">
      <c r="A34" s="57"/>
      <c r="B34" s="70" t="str">
        <f>'0.结构参数'!A71</f>
        <v>西U3-2</v>
      </c>
      <c r="C34" s="71">
        <f>MIN('0.结构参数'!I71,'0.结构参数'!J71)*100</f>
        <v>613.033</v>
      </c>
      <c r="D34" s="71">
        <f>MAX('0.结构参数'!I71,'0.结构参数'!J71)*100</f>
        <v>669.325</v>
      </c>
      <c r="E34" s="71">
        <f>MAX('0.结构参数'!E35,'0.结构参数'!F35)*100</f>
        <v>2000</v>
      </c>
      <c r="F34" s="71">
        <f>MIN('0.结构参数'!E35,'0.结构参数'!F35)*100</f>
        <v>2000</v>
      </c>
      <c r="G34" s="72">
        <f>'0.结构参数'!L71*100</f>
        <v>70</v>
      </c>
      <c r="H34" s="72">
        <f>'0.结构参数'!K71*100</f>
        <v>80</v>
      </c>
      <c r="I34" s="72">
        <f>('0.结构参数'!M71+'0.结构参数'!N71)/2*100</f>
        <v>1243</v>
      </c>
      <c r="J34" s="123">
        <f t="shared" si="0"/>
        <v>693.033</v>
      </c>
      <c r="K34" s="124">
        <f t="shared" si="1"/>
        <v>749.325</v>
      </c>
      <c r="L34" s="103"/>
      <c r="M34" s="122"/>
      <c r="N34" s="122"/>
      <c r="O34" s="122"/>
      <c r="P34" s="122"/>
      <c r="Q34" s="122"/>
      <c r="R34" s="138"/>
      <c r="T34" s="139"/>
      <c r="U34" s="138"/>
      <c r="V34" s="138"/>
      <c r="W34" s="138"/>
      <c r="Y34" s="133"/>
      <c r="AA34" s="134"/>
      <c r="AB34" s="134"/>
      <c r="IL34" s="53"/>
    </row>
    <row r="35" ht="13.5" hidden="1" customHeight="1" spans="1:246">
      <c r="A35" s="57"/>
      <c r="B35" s="70">
        <f>'0.结构参数'!A72</f>
        <v>0</v>
      </c>
      <c r="C35" s="71">
        <f>MIN('0.结构参数'!I72,'0.结构参数'!J72)*100</f>
        <v>0</v>
      </c>
      <c r="D35" s="71">
        <f>MAX('0.结构参数'!I72,'0.结构参数'!J72)*100</f>
        <v>0</v>
      </c>
      <c r="E35" s="71">
        <f>MAX('0.结构参数'!E36,'0.结构参数'!F36)*100</f>
        <v>0</v>
      </c>
      <c r="F35" s="71">
        <f>MIN('0.结构参数'!E36,'0.结构参数'!F36)*100</f>
        <v>0</v>
      </c>
      <c r="G35" s="72">
        <f>'0.结构参数'!L72*100</f>
        <v>30</v>
      </c>
      <c r="H35" s="72">
        <f>'0.结构参数'!K72*100</f>
        <v>40</v>
      </c>
      <c r="I35" s="72">
        <f>('0.结构参数'!M72+'0.结构参数'!N72)/2*100</f>
        <v>60</v>
      </c>
      <c r="J35" s="123">
        <f t="shared" si="0"/>
        <v>40</v>
      </c>
      <c r="K35" s="124">
        <f t="shared" si="1"/>
        <v>40</v>
      </c>
      <c r="L35" s="103"/>
      <c r="M35" s="119"/>
      <c r="N35" s="119"/>
      <c r="O35" s="119"/>
      <c r="P35" s="119"/>
      <c r="Q35" s="119"/>
      <c r="R35" s="138"/>
      <c r="T35" s="139"/>
      <c r="U35" s="138"/>
      <c r="V35" s="138"/>
      <c r="W35" s="138"/>
      <c r="IL35" s="53"/>
    </row>
    <row r="36" ht="13.5" customHeight="1" spans="1:245">
      <c r="A36" s="57"/>
      <c r="B36" s="73"/>
      <c r="C36" s="74"/>
      <c r="D36" s="74"/>
      <c r="E36" s="75"/>
      <c r="F36" s="75"/>
      <c r="G36" s="76"/>
      <c r="H36" s="76"/>
      <c r="I36" s="125"/>
      <c r="J36" s="126"/>
      <c r="K36" s="127"/>
      <c r="L36" s="103"/>
      <c r="M36" s="55"/>
      <c r="N36" s="55"/>
      <c r="O36" s="55"/>
      <c r="P36" s="55"/>
      <c r="Q36" s="55"/>
      <c r="R36" s="138"/>
      <c r="T36" s="139"/>
      <c r="U36" s="138"/>
      <c r="V36" s="138"/>
      <c r="W36" s="138"/>
      <c r="IJ36" s="55"/>
      <c r="IK36" s="55"/>
    </row>
    <row r="37" s="51" customFormat="1" ht="39.95" customHeight="1" spans="1:242">
      <c r="A37" s="77"/>
      <c r="B37" s="78"/>
      <c r="C37" s="79"/>
      <c r="D37" s="79"/>
      <c r="E37" s="80"/>
      <c r="F37" s="81" t="s">
        <v>239</v>
      </c>
      <c r="G37" s="82"/>
      <c r="H37" s="82"/>
      <c r="I37" s="128"/>
      <c r="J37" s="82"/>
      <c r="K37" s="81"/>
      <c r="L37" s="81"/>
      <c r="M37" s="81"/>
      <c r="N37" s="81"/>
      <c r="O37" s="81"/>
      <c r="P37" s="81" t="s">
        <v>240</v>
      </c>
      <c r="Q37" s="81"/>
      <c r="R37" s="81"/>
      <c r="S37" s="81"/>
      <c r="T37" s="81"/>
      <c r="U37" s="81"/>
      <c r="V37" s="81"/>
      <c r="W37" s="81"/>
      <c r="X37" s="81"/>
      <c r="Y37" s="81"/>
      <c r="Z37" s="81"/>
      <c r="AA37" s="81"/>
      <c r="AB37" s="81"/>
      <c r="AC37" s="81"/>
      <c r="AD37" s="81"/>
      <c r="AE37" s="81"/>
      <c r="AF37" s="81"/>
      <c r="AG37" s="81"/>
      <c r="AH37" s="81"/>
      <c r="AI37" s="81"/>
      <c r="AJ37" s="81"/>
      <c r="AK37" s="81"/>
      <c r="AL37" s="81"/>
      <c r="AM37" s="81"/>
      <c r="AN37" s="81"/>
      <c r="AO37" s="81"/>
      <c r="AP37" s="81"/>
      <c r="AQ37" s="81"/>
      <c r="AR37" s="81"/>
      <c r="AS37" s="81"/>
      <c r="AT37" s="81"/>
      <c r="AU37" s="81"/>
      <c r="AV37" s="81"/>
      <c r="AW37" s="81"/>
      <c r="AX37" s="81"/>
      <c r="AY37" s="81"/>
      <c r="AZ37" s="81"/>
      <c r="BA37" s="81"/>
      <c r="BB37" s="81"/>
      <c r="BC37" s="81"/>
      <c r="BD37" s="81"/>
      <c r="BE37" s="81"/>
      <c r="BF37" s="81"/>
      <c r="BG37" s="81"/>
      <c r="BH37" s="81"/>
      <c r="BI37" s="81"/>
      <c r="BJ37" s="81"/>
      <c r="BK37" s="81"/>
      <c r="BL37" s="81"/>
      <c r="BM37" s="81"/>
      <c r="BN37" s="81"/>
      <c r="BO37" s="81"/>
      <c r="BP37" s="81"/>
      <c r="BQ37" s="81"/>
      <c r="BR37" s="81"/>
      <c r="BS37" s="81"/>
      <c r="BT37" s="81"/>
      <c r="BU37" s="81"/>
      <c r="BV37" s="81"/>
      <c r="BW37" s="81"/>
      <c r="BX37" s="81"/>
      <c r="BY37" s="81"/>
      <c r="BZ37" s="81"/>
      <c r="CA37" s="81"/>
      <c r="CB37" s="81"/>
      <c r="CC37" s="81"/>
      <c r="CD37" s="81"/>
      <c r="CE37" s="81"/>
      <c r="CF37" s="81"/>
      <c r="CG37" s="81"/>
      <c r="CH37" s="81"/>
      <c r="CI37" s="81"/>
      <c r="CJ37" s="81"/>
      <c r="CK37" s="81"/>
      <c r="CL37" s="81"/>
      <c r="CM37" s="81"/>
      <c r="CN37" s="81"/>
      <c r="CO37" s="81"/>
      <c r="CP37" s="81"/>
      <c r="CQ37" s="81"/>
      <c r="CR37" s="81"/>
      <c r="CS37" s="81"/>
      <c r="CT37" s="81"/>
      <c r="CU37" s="81"/>
      <c r="CV37" s="81"/>
      <c r="CW37" s="81"/>
      <c r="CX37" s="81"/>
      <c r="CY37" s="81"/>
      <c r="CZ37" s="81"/>
      <c r="DA37" s="81"/>
      <c r="DB37" s="81"/>
      <c r="DC37" s="81"/>
      <c r="DD37" s="81"/>
      <c r="DE37" s="81"/>
      <c r="DF37" s="81"/>
      <c r="DG37" s="81"/>
      <c r="DH37" s="81"/>
      <c r="DI37" s="81"/>
      <c r="DJ37" s="81"/>
      <c r="DK37" s="81"/>
      <c r="DL37" s="81"/>
      <c r="DM37" s="81"/>
      <c r="DN37" s="81"/>
      <c r="DO37" s="81"/>
      <c r="DP37" s="81"/>
      <c r="DQ37" s="81"/>
      <c r="DR37" s="81"/>
      <c r="DS37" s="81"/>
      <c r="DT37" s="81"/>
      <c r="DU37" s="81"/>
      <c r="DV37" s="81"/>
      <c r="DW37" s="81"/>
      <c r="DX37" s="81"/>
      <c r="DY37" s="81"/>
      <c r="DZ37" s="81"/>
      <c r="EA37" s="81"/>
      <c r="EB37" s="81"/>
      <c r="EC37" s="81"/>
      <c r="ED37" s="81"/>
      <c r="EE37" s="81"/>
      <c r="EF37" s="81"/>
      <c r="EG37" s="81"/>
      <c r="EH37" s="81"/>
      <c r="EI37" s="81"/>
      <c r="EJ37" s="81"/>
      <c r="EK37" s="81"/>
      <c r="EL37" s="81"/>
      <c r="EM37" s="81"/>
      <c r="EN37" s="81"/>
      <c r="EO37" s="81"/>
      <c r="EP37" s="81"/>
      <c r="EQ37" s="81"/>
      <c r="ER37" s="81"/>
      <c r="ES37" s="81"/>
      <c r="ET37" s="81"/>
      <c r="EU37" s="81"/>
      <c r="EV37" s="81"/>
      <c r="EW37" s="81"/>
      <c r="EX37" s="81"/>
      <c r="EY37" s="81"/>
      <c r="EZ37" s="81"/>
      <c r="FA37" s="81"/>
      <c r="FB37" s="81"/>
      <c r="FC37" s="81"/>
      <c r="FD37" s="81"/>
      <c r="FE37" s="81"/>
      <c r="FF37" s="81"/>
      <c r="FG37" s="81"/>
      <c r="FH37" s="81"/>
      <c r="FI37" s="81"/>
      <c r="FJ37" s="81"/>
      <c r="FK37" s="81"/>
      <c r="FL37" s="81"/>
      <c r="FM37" s="81"/>
      <c r="FN37" s="81"/>
      <c r="FO37" s="81"/>
      <c r="FP37" s="81"/>
      <c r="FQ37" s="81"/>
      <c r="FR37" s="81"/>
      <c r="FS37" s="81"/>
      <c r="FT37" s="81"/>
      <c r="FU37" s="81"/>
      <c r="FV37" s="81"/>
      <c r="FW37" s="81"/>
      <c r="FX37" s="81"/>
      <c r="FY37" s="81"/>
      <c r="FZ37" s="81"/>
      <c r="GA37" s="81"/>
      <c r="GB37" s="81"/>
      <c r="GC37" s="81"/>
      <c r="GD37" s="81"/>
      <c r="GE37" s="81"/>
      <c r="GF37" s="81"/>
      <c r="GG37" s="81"/>
      <c r="GH37" s="81"/>
      <c r="GI37" s="81"/>
      <c r="GJ37" s="81"/>
      <c r="GK37" s="81"/>
      <c r="GL37" s="81"/>
      <c r="GM37" s="81"/>
      <c r="GN37" s="81"/>
      <c r="GO37" s="81"/>
      <c r="GP37" s="81"/>
      <c r="GQ37" s="81"/>
      <c r="GR37" s="81"/>
      <c r="GS37" s="81"/>
      <c r="GT37" s="81"/>
      <c r="GU37" s="81"/>
      <c r="GV37" s="81"/>
      <c r="GW37" s="81"/>
      <c r="GX37" s="81"/>
      <c r="GY37" s="81"/>
      <c r="GZ37" s="81"/>
      <c r="HA37" s="81"/>
      <c r="HB37" s="81"/>
      <c r="HC37" s="81"/>
      <c r="HD37" s="81"/>
      <c r="HE37" s="81"/>
      <c r="HF37" s="81"/>
      <c r="HG37" s="81"/>
      <c r="HH37" s="81"/>
      <c r="HI37" s="81"/>
      <c r="HJ37" s="81"/>
      <c r="HK37" s="81"/>
      <c r="HL37" s="81"/>
      <c r="HM37" s="81"/>
      <c r="HN37" s="81"/>
      <c r="HO37" s="81"/>
      <c r="HP37" s="81"/>
      <c r="HQ37" s="81"/>
      <c r="HR37" s="81"/>
      <c r="HS37" s="81"/>
      <c r="HT37" s="81"/>
      <c r="HU37" s="81"/>
      <c r="HV37" s="81"/>
      <c r="HW37" s="81"/>
      <c r="HX37" s="81"/>
      <c r="HY37" s="81"/>
      <c r="HZ37" s="81"/>
      <c r="IA37" s="81"/>
      <c r="IB37" s="81"/>
      <c r="IC37" s="81"/>
      <c r="ID37" s="81"/>
      <c r="IE37" s="81"/>
      <c r="IF37" s="81"/>
      <c r="IG37" s="81"/>
      <c r="IH37" s="81"/>
    </row>
    <row r="38" ht="27" spans="1:27">
      <c r="A38" s="57" t="s">
        <v>241</v>
      </c>
      <c r="B38" s="83" t="s">
        <v>242</v>
      </c>
      <c r="C38" s="84" t="s">
        <v>243</v>
      </c>
      <c r="D38" s="85" t="s">
        <v>244</v>
      </c>
      <c r="E38" s="84" t="s">
        <v>245</v>
      </c>
      <c r="F38" s="86" t="s">
        <v>246</v>
      </c>
      <c r="G38" s="86" t="s">
        <v>247</v>
      </c>
      <c r="H38" s="87" t="s">
        <v>248</v>
      </c>
      <c r="I38" s="129" t="s">
        <v>249</v>
      </c>
      <c r="J38" s="86" t="s">
        <v>250</v>
      </c>
      <c r="K38" s="84" t="s">
        <v>251</v>
      </c>
      <c r="L38" s="84" t="s">
        <v>252</v>
      </c>
      <c r="M38" s="85" t="s">
        <v>253</v>
      </c>
      <c r="N38" s="84" t="s">
        <v>254</v>
      </c>
      <c r="O38" s="86" t="s">
        <v>255</v>
      </c>
      <c r="P38" s="86" t="s">
        <v>256</v>
      </c>
      <c r="Q38" s="84" t="s">
        <v>257</v>
      </c>
      <c r="R38" s="86" t="s">
        <v>258</v>
      </c>
      <c r="S38" s="140" t="s">
        <v>259</v>
      </c>
      <c r="T38" s="86" t="s">
        <v>260</v>
      </c>
      <c r="U38" s="87" t="s">
        <v>261</v>
      </c>
      <c r="V38" s="86" t="s">
        <v>262</v>
      </c>
      <c r="W38" s="86" t="s">
        <v>263</v>
      </c>
      <c r="X38" s="86" t="s">
        <v>264</v>
      </c>
      <c r="Y38" s="86" t="s">
        <v>265</v>
      </c>
      <c r="Z38" s="151" t="s">
        <v>266</v>
      </c>
      <c r="AA38" s="152" t="s">
        <v>267</v>
      </c>
    </row>
    <row r="39" s="50" customFormat="1" ht="20.1" customHeight="1" spans="1:245">
      <c r="A39" s="68"/>
      <c r="B39" s="88" t="str">
        <f>B4</f>
        <v>ZU1-2</v>
      </c>
      <c r="C39" s="89">
        <f>VLOOKUP(B39,$B$4:$K$36,8,0)</f>
        <v>860</v>
      </c>
      <c r="D39" s="90">
        <f>ROUNDDOWN((C39/E39-1),0)</f>
        <v>67</v>
      </c>
      <c r="E39" s="91">
        <f>12.5</f>
        <v>12.5</v>
      </c>
      <c r="F39" s="92">
        <f>C39-D39*E39-2*J39</f>
        <v>6.5</v>
      </c>
      <c r="G39" s="89">
        <f>VLOOKUP(B39,$B$4:$J$72,6,0)</f>
        <v>30</v>
      </c>
      <c r="H39" s="93">
        <v>2</v>
      </c>
      <c r="I39" s="89">
        <f>(G39-J39*2)/H39</f>
        <v>7</v>
      </c>
      <c r="J39" s="91">
        <v>8</v>
      </c>
      <c r="K39" s="89">
        <f>VLOOKUP(B39,$B$4:$K$36,2,0)</f>
        <v>69.116</v>
      </c>
      <c r="L39" s="89">
        <f>VLOOKUP(B39,$B$4:$K$36,3,0)</f>
        <v>86.038</v>
      </c>
      <c r="M39" s="130">
        <f>ROUND((L39-5)/12.5,0)-1</f>
        <v>5</v>
      </c>
      <c r="N39" s="89">
        <f>(L39-5-P39)/M39</f>
        <v>14.6076</v>
      </c>
      <c r="O39" s="89">
        <f>(K39-P39-5)/M39</f>
        <v>11.2232</v>
      </c>
      <c r="P39" s="91">
        <v>8</v>
      </c>
      <c r="Q39" s="89">
        <f>VLOOKUP($B39,$B$4:$K$36,7,0)</f>
        <v>40</v>
      </c>
      <c r="R39" s="93">
        <v>3</v>
      </c>
      <c r="S39" s="89">
        <f>(Q39-2*J39)/R39</f>
        <v>8</v>
      </c>
      <c r="T39" s="141">
        <f>VLOOKUP($B39,$B$4:$K$36,4,0)</f>
        <v>2000</v>
      </c>
      <c r="U39" s="141">
        <f>ROUNDDOWN(T39/V39,0)-1</f>
        <v>159</v>
      </c>
      <c r="V39" s="142">
        <v>12.5</v>
      </c>
      <c r="W39" s="141">
        <f>VLOOKUP($B39,$B$4:$K$36,5,0)</f>
        <v>2000</v>
      </c>
      <c r="X39" s="143">
        <f>U39</f>
        <v>159</v>
      </c>
      <c r="Y39" s="89">
        <f>(W39-Z39*2)/X39</f>
        <v>12.5</v>
      </c>
      <c r="Z39" s="153">
        <f>(T39-U39*V39)/2</f>
        <v>6.25</v>
      </c>
      <c r="AA39" s="154">
        <f>L39-M39*12.5-5</f>
        <v>18.538</v>
      </c>
      <c r="AB39" s="52"/>
      <c r="AC39" s="52"/>
      <c r="AD39" s="52"/>
      <c r="AE39" s="52"/>
      <c r="AF39" s="52"/>
      <c r="AG39" s="52"/>
      <c r="AH39" s="52"/>
      <c r="AI39" s="52"/>
      <c r="AJ39" s="52"/>
      <c r="AK39" s="52"/>
      <c r="AL39" s="52"/>
      <c r="AM39" s="52"/>
      <c r="AN39" s="52"/>
      <c r="AO39" s="52"/>
      <c r="AP39" s="52"/>
      <c r="AQ39" s="52"/>
      <c r="AR39" s="52"/>
      <c r="AS39" s="52"/>
      <c r="AT39" s="52"/>
      <c r="AU39" s="52"/>
      <c r="AV39" s="52"/>
      <c r="AW39" s="52"/>
      <c r="AX39" s="52"/>
      <c r="AY39" s="52"/>
      <c r="AZ39" s="52"/>
      <c r="BA39" s="52"/>
      <c r="BB39" s="52"/>
      <c r="BC39" s="52"/>
      <c r="BD39" s="52"/>
      <c r="BE39" s="52"/>
      <c r="BF39" s="52"/>
      <c r="BG39" s="52"/>
      <c r="BH39" s="52"/>
      <c r="BI39" s="52"/>
      <c r="BJ39" s="52"/>
      <c r="BK39" s="52"/>
      <c r="BL39" s="52"/>
      <c r="BM39" s="52"/>
      <c r="BN39" s="52"/>
      <c r="BO39" s="52"/>
      <c r="BP39" s="52"/>
      <c r="BQ39" s="52"/>
      <c r="BR39" s="52"/>
      <c r="BS39" s="52"/>
      <c r="BT39" s="52"/>
      <c r="BU39" s="52"/>
      <c r="BV39" s="52"/>
      <c r="BW39" s="52"/>
      <c r="BX39" s="52"/>
      <c r="BY39" s="52"/>
      <c r="BZ39" s="52"/>
      <c r="CA39" s="52"/>
      <c r="CB39" s="52"/>
      <c r="CC39" s="52"/>
      <c r="CD39" s="52"/>
      <c r="CE39" s="52"/>
      <c r="CF39" s="52"/>
      <c r="CG39" s="52"/>
      <c r="CH39" s="52"/>
      <c r="CI39" s="52"/>
      <c r="CJ39" s="52"/>
      <c r="CK39" s="52"/>
      <c r="CL39" s="52"/>
      <c r="CM39" s="52"/>
      <c r="CN39" s="52"/>
      <c r="CO39" s="52"/>
      <c r="CP39" s="52"/>
      <c r="CQ39" s="52"/>
      <c r="CR39" s="52"/>
      <c r="CS39" s="52"/>
      <c r="CT39" s="52"/>
      <c r="CU39" s="52"/>
      <c r="CV39" s="52"/>
      <c r="CW39" s="52"/>
      <c r="CX39" s="52"/>
      <c r="CY39" s="52"/>
      <c r="CZ39" s="52"/>
      <c r="DA39" s="52"/>
      <c r="DB39" s="52"/>
      <c r="DC39" s="52"/>
      <c r="DD39" s="52"/>
      <c r="DE39" s="52"/>
      <c r="DF39" s="52"/>
      <c r="DG39" s="52"/>
      <c r="DH39" s="52"/>
      <c r="DI39" s="52"/>
      <c r="DJ39" s="52"/>
      <c r="DK39" s="52"/>
      <c r="DL39" s="52"/>
      <c r="DM39" s="52"/>
      <c r="DN39" s="52"/>
      <c r="DO39" s="52"/>
      <c r="DP39" s="52"/>
      <c r="DQ39" s="52"/>
      <c r="DR39" s="52"/>
      <c r="DS39" s="52"/>
      <c r="DT39" s="52"/>
      <c r="DU39" s="52"/>
      <c r="DV39" s="52"/>
      <c r="DW39" s="52"/>
      <c r="DX39" s="52"/>
      <c r="DY39" s="52"/>
      <c r="DZ39" s="52"/>
      <c r="EA39" s="52"/>
      <c r="EB39" s="52"/>
      <c r="EC39" s="52"/>
      <c r="ED39" s="52"/>
      <c r="EE39" s="52"/>
      <c r="EF39" s="52"/>
      <c r="EG39" s="52"/>
      <c r="EH39" s="52"/>
      <c r="EI39" s="52"/>
      <c r="EJ39" s="52"/>
      <c r="EK39" s="52"/>
      <c r="EL39" s="52"/>
      <c r="EM39" s="52"/>
      <c r="EN39" s="52"/>
      <c r="EO39" s="52"/>
      <c r="EP39" s="52"/>
      <c r="EQ39" s="52"/>
      <c r="ER39" s="52"/>
      <c r="ES39" s="52"/>
      <c r="ET39" s="52"/>
      <c r="EU39" s="52"/>
      <c r="EV39" s="52"/>
      <c r="EW39" s="52"/>
      <c r="EX39" s="52"/>
      <c r="EY39" s="52"/>
      <c r="EZ39" s="52"/>
      <c r="FA39" s="52"/>
      <c r="FB39" s="52"/>
      <c r="FC39" s="52"/>
      <c r="FD39" s="52"/>
      <c r="FE39" s="52"/>
      <c r="FF39" s="52"/>
      <c r="FG39" s="52"/>
      <c r="FH39" s="52"/>
      <c r="FI39" s="52"/>
      <c r="FJ39" s="52"/>
      <c r="FK39" s="52"/>
      <c r="FL39" s="52"/>
      <c r="FM39" s="52"/>
      <c r="FN39" s="52"/>
      <c r="FO39" s="52"/>
      <c r="FP39" s="52"/>
      <c r="FQ39" s="52"/>
      <c r="FR39" s="52"/>
      <c r="FS39" s="52"/>
      <c r="FT39" s="52"/>
      <c r="FU39" s="52"/>
      <c r="FV39" s="52"/>
      <c r="FW39" s="52"/>
      <c r="FX39" s="52"/>
      <c r="FY39" s="52"/>
      <c r="FZ39" s="52"/>
      <c r="GA39" s="52"/>
      <c r="GB39" s="52"/>
      <c r="GC39" s="52"/>
      <c r="GD39" s="52"/>
      <c r="GE39" s="52"/>
      <c r="GF39" s="52"/>
      <c r="GG39" s="52"/>
      <c r="GH39" s="52"/>
      <c r="GI39" s="52"/>
      <c r="GJ39" s="52"/>
      <c r="GK39" s="52"/>
      <c r="GL39" s="52"/>
      <c r="GM39" s="52"/>
      <c r="GN39" s="52"/>
      <c r="GO39" s="52"/>
      <c r="GP39" s="52"/>
      <c r="GQ39" s="52"/>
      <c r="GR39" s="52"/>
      <c r="GS39" s="52"/>
      <c r="GT39" s="52"/>
      <c r="GU39" s="52"/>
      <c r="GV39" s="52"/>
      <c r="GW39" s="52"/>
      <c r="GX39" s="52"/>
      <c r="GY39" s="52"/>
      <c r="GZ39" s="52"/>
      <c r="HA39" s="52"/>
      <c r="HB39" s="52"/>
      <c r="HC39" s="52"/>
      <c r="HD39" s="52"/>
      <c r="HE39" s="52"/>
      <c r="HF39" s="52"/>
      <c r="HG39" s="52"/>
      <c r="HH39" s="52"/>
      <c r="HI39" s="52"/>
      <c r="HJ39" s="52"/>
      <c r="HK39" s="52"/>
      <c r="HL39" s="52"/>
      <c r="HM39" s="52"/>
      <c r="HN39" s="52"/>
      <c r="HO39" s="52"/>
      <c r="HP39" s="52"/>
      <c r="HQ39" s="52"/>
      <c r="HR39" s="52"/>
      <c r="HS39" s="52"/>
      <c r="HT39" s="52"/>
      <c r="HU39" s="52"/>
      <c r="HV39" s="52"/>
      <c r="HW39" s="52"/>
      <c r="HX39" s="52"/>
      <c r="HY39" s="52"/>
      <c r="HZ39" s="52"/>
      <c r="IA39" s="52"/>
      <c r="IB39" s="52"/>
      <c r="IC39" s="52"/>
      <c r="ID39" s="52"/>
      <c r="IE39" s="52"/>
      <c r="IF39" s="52"/>
      <c r="IG39" s="52"/>
      <c r="IH39" s="52"/>
      <c r="II39" s="52"/>
      <c r="IJ39" s="52"/>
      <c r="IK39" s="52"/>
    </row>
    <row r="40" s="50" customFormat="1" ht="19.5" customHeight="1" spans="1:245">
      <c r="A40" s="68"/>
      <c r="B40" s="88" t="str">
        <f t="shared" ref="B40:B62" si="2">B5</f>
        <v>ZU2-2</v>
      </c>
      <c r="C40" s="89">
        <f t="shared" ref="C40:C62" si="3">VLOOKUP(B40,$B$4:$K$36,8,0)</f>
        <v>860</v>
      </c>
      <c r="D40" s="90">
        <f t="shared" ref="D40:D62" si="4">ROUNDDOWN((C40/E40-1),0)</f>
        <v>67</v>
      </c>
      <c r="E40" s="91">
        <f t="shared" ref="E40:E49" si="5">12.5</f>
        <v>12.5</v>
      </c>
      <c r="F40" s="92">
        <f t="shared" ref="F40:F62" si="6">C40-D40*E40-2*J40</f>
        <v>6.5</v>
      </c>
      <c r="G40" s="89">
        <f t="shared" ref="G40:G62" si="7">VLOOKUP(B40,$B$4:$J$72,6,0)</f>
        <v>30</v>
      </c>
      <c r="H40" s="93">
        <v>2</v>
      </c>
      <c r="I40" s="89">
        <f t="shared" ref="I40:I62" si="8">(G40-J40*2)/H40</f>
        <v>7</v>
      </c>
      <c r="J40" s="91">
        <v>8</v>
      </c>
      <c r="K40" s="89">
        <f t="shared" ref="K40:K62" si="9">VLOOKUP(B40,$B$4:$K$36,2,0)</f>
        <v>86.104</v>
      </c>
      <c r="L40" s="89">
        <f t="shared" ref="L40:L62" si="10">VLOOKUP(B40,$B$4:$K$36,3,0)</f>
        <v>136.104</v>
      </c>
      <c r="M40" s="130">
        <f t="shared" ref="M40:M62" si="11">ROUND((L40-5)/12.5,0)-1</f>
        <v>9</v>
      </c>
      <c r="N40" s="89">
        <f t="shared" ref="N40:N62" si="12">(L40-5-P40)/M40</f>
        <v>13.6782222222222</v>
      </c>
      <c r="O40" s="89">
        <f t="shared" ref="O40:O62" si="13">(K40-P40-5)/M40</f>
        <v>8.12266666666667</v>
      </c>
      <c r="P40" s="91">
        <v>8</v>
      </c>
      <c r="Q40" s="89">
        <f t="shared" ref="Q40:Q62" si="14">VLOOKUP($B40,$B$4:$K$36,7,0)</f>
        <v>40</v>
      </c>
      <c r="R40" s="93">
        <v>3</v>
      </c>
      <c r="S40" s="89">
        <f t="shared" ref="S40:S62" si="15">(Q40-2*J40)/R40</f>
        <v>8</v>
      </c>
      <c r="T40" s="141">
        <f t="shared" ref="T40:T62" si="16">VLOOKUP($B40,$B$4:$K$36,4,0)</f>
        <v>2000</v>
      </c>
      <c r="U40" s="141">
        <f t="shared" ref="U40:U62" si="17">ROUNDDOWN(T40/V40,0)-1</f>
        <v>159</v>
      </c>
      <c r="V40" s="142">
        <v>12.5</v>
      </c>
      <c r="W40" s="141">
        <f t="shared" ref="W40:W62" si="18">VLOOKUP($B40,$B$4:$K$36,5,0)</f>
        <v>2000</v>
      </c>
      <c r="X40" s="143">
        <f t="shared" ref="X40:X62" si="19">U40</f>
        <v>159</v>
      </c>
      <c r="Y40" s="89">
        <f t="shared" ref="Y40:Y62" si="20">(W40-Z40*2)/X40</f>
        <v>12.5</v>
      </c>
      <c r="Z40" s="153">
        <f t="shared" ref="Z40:Z62" si="21">(T40-U40*V40)/2</f>
        <v>6.25</v>
      </c>
      <c r="AA40" s="154">
        <f t="shared" ref="AA40:AA62" si="22">L40-M40*12.5-5</f>
        <v>18.604</v>
      </c>
      <c r="AB40" s="52"/>
      <c r="AC40" s="52"/>
      <c r="AD40" s="52"/>
      <c r="AE40" s="52"/>
      <c r="AF40" s="52"/>
      <c r="AG40" s="52"/>
      <c r="AH40" s="52"/>
      <c r="AI40" s="52"/>
      <c r="AJ40" s="52"/>
      <c r="AK40" s="52"/>
      <c r="AL40" s="52"/>
      <c r="AM40" s="52"/>
      <c r="AN40" s="52"/>
      <c r="AO40" s="52"/>
      <c r="AP40" s="52"/>
      <c r="AQ40" s="52"/>
      <c r="AR40" s="52"/>
      <c r="AS40" s="52"/>
      <c r="AT40" s="52"/>
      <c r="AU40" s="52"/>
      <c r="AV40" s="52"/>
      <c r="AW40" s="52"/>
      <c r="AX40" s="52"/>
      <c r="AY40" s="52"/>
      <c r="AZ40" s="52"/>
      <c r="BA40" s="52"/>
      <c r="BB40" s="52"/>
      <c r="BC40" s="52"/>
      <c r="BD40" s="52"/>
      <c r="BE40" s="52"/>
      <c r="BF40" s="52"/>
      <c r="BG40" s="52"/>
      <c r="BH40" s="52"/>
      <c r="BI40" s="52"/>
      <c r="BJ40" s="52"/>
      <c r="BK40" s="52"/>
      <c r="BL40" s="52"/>
      <c r="BM40" s="52"/>
      <c r="BN40" s="52"/>
      <c r="BO40" s="52"/>
      <c r="BP40" s="52"/>
      <c r="BQ40" s="52"/>
      <c r="BR40" s="52"/>
      <c r="BS40" s="52"/>
      <c r="BT40" s="52"/>
      <c r="BU40" s="52"/>
      <c r="BV40" s="52"/>
      <c r="BW40" s="52"/>
      <c r="BX40" s="52"/>
      <c r="BY40" s="52"/>
      <c r="BZ40" s="52"/>
      <c r="CA40" s="52"/>
      <c r="CB40" s="52"/>
      <c r="CC40" s="52"/>
      <c r="CD40" s="52"/>
      <c r="CE40" s="52"/>
      <c r="CF40" s="52"/>
      <c r="CG40" s="52"/>
      <c r="CH40" s="52"/>
      <c r="CI40" s="52"/>
      <c r="CJ40" s="52"/>
      <c r="CK40" s="52"/>
      <c r="CL40" s="52"/>
      <c r="CM40" s="52"/>
      <c r="CN40" s="52"/>
      <c r="CO40" s="52"/>
      <c r="CP40" s="52"/>
      <c r="CQ40" s="52"/>
      <c r="CR40" s="52"/>
      <c r="CS40" s="52"/>
      <c r="CT40" s="52"/>
      <c r="CU40" s="52"/>
      <c r="CV40" s="52"/>
      <c r="CW40" s="52"/>
      <c r="CX40" s="52"/>
      <c r="CY40" s="52"/>
      <c r="CZ40" s="52"/>
      <c r="DA40" s="52"/>
      <c r="DB40" s="52"/>
      <c r="DC40" s="52"/>
      <c r="DD40" s="52"/>
      <c r="DE40" s="52"/>
      <c r="DF40" s="52"/>
      <c r="DG40" s="52"/>
      <c r="DH40" s="52"/>
      <c r="DI40" s="52"/>
      <c r="DJ40" s="52"/>
      <c r="DK40" s="52"/>
      <c r="DL40" s="52"/>
      <c r="DM40" s="52"/>
      <c r="DN40" s="52"/>
      <c r="DO40" s="52"/>
      <c r="DP40" s="52"/>
      <c r="DQ40" s="52"/>
      <c r="DR40" s="52"/>
      <c r="DS40" s="52"/>
      <c r="DT40" s="52"/>
      <c r="DU40" s="52"/>
      <c r="DV40" s="52"/>
      <c r="DW40" s="52"/>
      <c r="DX40" s="52"/>
      <c r="DY40" s="52"/>
      <c r="DZ40" s="52"/>
      <c r="EA40" s="52"/>
      <c r="EB40" s="52"/>
      <c r="EC40" s="52"/>
      <c r="ED40" s="52"/>
      <c r="EE40" s="52"/>
      <c r="EF40" s="52"/>
      <c r="EG40" s="52"/>
      <c r="EH40" s="52"/>
      <c r="EI40" s="52"/>
      <c r="EJ40" s="52"/>
      <c r="EK40" s="52"/>
      <c r="EL40" s="52"/>
      <c r="EM40" s="52"/>
      <c r="EN40" s="52"/>
      <c r="EO40" s="52"/>
      <c r="EP40" s="52"/>
      <c r="EQ40" s="52"/>
      <c r="ER40" s="52"/>
      <c r="ES40" s="52"/>
      <c r="ET40" s="52"/>
      <c r="EU40" s="52"/>
      <c r="EV40" s="52"/>
      <c r="EW40" s="52"/>
      <c r="EX40" s="52"/>
      <c r="EY40" s="52"/>
      <c r="EZ40" s="52"/>
      <c r="FA40" s="52"/>
      <c r="FB40" s="52"/>
      <c r="FC40" s="52"/>
      <c r="FD40" s="52"/>
      <c r="FE40" s="52"/>
      <c r="FF40" s="52"/>
      <c r="FG40" s="52"/>
      <c r="FH40" s="52"/>
      <c r="FI40" s="52"/>
      <c r="FJ40" s="52"/>
      <c r="FK40" s="52"/>
      <c r="FL40" s="52"/>
      <c r="FM40" s="52"/>
      <c r="FN40" s="52"/>
      <c r="FO40" s="52"/>
      <c r="FP40" s="52"/>
      <c r="FQ40" s="52"/>
      <c r="FR40" s="52"/>
      <c r="FS40" s="52"/>
      <c r="FT40" s="52"/>
      <c r="FU40" s="52"/>
      <c r="FV40" s="52"/>
      <c r="FW40" s="52"/>
      <c r="FX40" s="52"/>
      <c r="FY40" s="52"/>
      <c r="FZ40" s="52"/>
      <c r="GA40" s="52"/>
      <c r="GB40" s="52"/>
      <c r="GC40" s="52"/>
      <c r="GD40" s="52"/>
      <c r="GE40" s="52"/>
      <c r="GF40" s="52"/>
      <c r="GG40" s="52"/>
      <c r="GH40" s="52"/>
      <c r="GI40" s="52"/>
      <c r="GJ40" s="52"/>
      <c r="GK40" s="52"/>
      <c r="GL40" s="52"/>
      <c r="GM40" s="52"/>
      <c r="GN40" s="52"/>
      <c r="GO40" s="52"/>
      <c r="GP40" s="52"/>
      <c r="GQ40" s="52"/>
      <c r="GR40" s="52"/>
      <c r="GS40" s="52"/>
      <c r="GT40" s="52"/>
      <c r="GU40" s="52"/>
      <c r="GV40" s="52"/>
      <c r="GW40" s="52"/>
      <c r="GX40" s="52"/>
      <c r="GY40" s="52"/>
      <c r="GZ40" s="52"/>
      <c r="HA40" s="52"/>
      <c r="HB40" s="52"/>
      <c r="HC40" s="52"/>
      <c r="HD40" s="52"/>
      <c r="HE40" s="52"/>
      <c r="HF40" s="52"/>
      <c r="HG40" s="52"/>
      <c r="HH40" s="52"/>
      <c r="HI40" s="52"/>
      <c r="HJ40" s="52"/>
      <c r="HK40" s="52"/>
      <c r="HL40" s="52"/>
      <c r="HM40" s="52"/>
      <c r="HN40" s="52"/>
      <c r="HO40" s="52"/>
      <c r="HP40" s="52"/>
      <c r="HQ40" s="52"/>
      <c r="HR40" s="52"/>
      <c r="HS40" s="52"/>
      <c r="HT40" s="52"/>
      <c r="HU40" s="52"/>
      <c r="HV40" s="52"/>
      <c r="HW40" s="52"/>
      <c r="HX40" s="52"/>
      <c r="HY40" s="52"/>
      <c r="HZ40" s="52"/>
      <c r="IA40" s="52"/>
      <c r="IB40" s="52"/>
      <c r="IC40" s="52"/>
      <c r="ID40" s="52"/>
      <c r="IE40" s="52"/>
      <c r="IF40" s="52"/>
      <c r="IG40" s="52"/>
      <c r="IH40" s="52"/>
      <c r="II40" s="52"/>
      <c r="IJ40" s="52"/>
      <c r="IK40" s="52"/>
    </row>
    <row r="41" s="50" customFormat="1" ht="20.1" customHeight="1" spans="1:245">
      <c r="A41" s="94"/>
      <c r="B41" s="88" t="str">
        <f t="shared" si="2"/>
        <v>ZU3-2</v>
      </c>
      <c r="C41" s="89">
        <f t="shared" si="3"/>
        <v>860</v>
      </c>
      <c r="D41" s="90">
        <f t="shared" si="4"/>
        <v>67</v>
      </c>
      <c r="E41" s="91">
        <f t="shared" si="5"/>
        <v>12.5</v>
      </c>
      <c r="F41" s="92">
        <f t="shared" si="6"/>
        <v>6.5</v>
      </c>
      <c r="G41" s="89">
        <f t="shared" si="7"/>
        <v>30</v>
      </c>
      <c r="H41" s="93">
        <v>2</v>
      </c>
      <c r="I41" s="89">
        <f t="shared" si="8"/>
        <v>7</v>
      </c>
      <c r="J41" s="91">
        <v>8</v>
      </c>
      <c r="K41" s="89">
        <f t="shared" si="9"/>
        <v>136.179</v>
      </c>
      <c r="L41" s="89">
        <f t="shared" si="10"/>
        <v>186.179</v>
      </c>
      <c r="M41" s="130">
        <f t="shared" si="11"/>
        <v>13</v>
      </c>
      <c r="N41" s="89">
        <f t="shared" si="12"/>
        <v>13.3214615384615</v>
      </c>
      <c r="O41" s="89">
        <f t="shared" si="13"/>
        <v>9.47530769230769</v>
      </c>
      <c r="P41" s="91">
        <v>8</v>
      </c>
      <c r="Q41" s="89">
        <f t="shared" si="14"/>
        <v>40</v>
      </c>
      <c r="R41" s="93">
        <v>3</v>
      </c>
      <c r="S41" s="89">
        <f t="shared" si="15"/>
        <v>8</v>
      </c>
      <c r="T41" s="141">
        <f t="shared" si="16"/>
        <v>2000</v>
      </c>
      <c r="U41" s="141">
        <f t="shared" si="17"/>
        <v>159</v>
      </c>
      <c r="V41" s="142">
        <v>12.5</v>
      </c>
      <c r="W41" s="141">
        <f t="shared" si="18"/>
        <v>2000</v>
      </c>
      <c r="X41" s="143">
        <f t="shared" si="19"/>
        <v>159</v>
      </c>
      <c r="Y41" s="89">
        <f t="shared" si="20"/>
        <v>12.5</v>
      </c>
      <c r="Z41" s="153">
        <f t="shared" si="21"/>
        <v>6.25</v>
      </c>
      <c r="AA41" s="154">
        <f t="shared" si="22"/>
        <v>18.679</v>
      </c>
      <c r="AB41" s="52"/>
      <c r="AC41" s="52"/>
      <c r="AD41" s="52"/>
      <c r="AE41" s="52"/>
      <c r="AF41" s="52"/>
      <c r="AG41" s="52"/>
      <c r="AH41" s="52"/>
      <c r="AI41" s="52"/>
      <c r="AJ41" s="52"/>
      <c r="AK41" s="52"/>
      <c r="AL41" s="52"/>
      <c r="AM41" s="52"/>
      <c r="AN41" s="52"/>
      <c r="AO41" s="52"/>
      <c r="AP41" s="52"/>
      <c r="AQ41" s="52"/>
      <c r="AR41" s="52"/>
      <c r="AS41" s="52"/>
      <c r="AT41" s="52"/>
      <c r="AU41" s="52"/>
      <c r="AV41" s="52"/>
      <c r="AW41" s="52"/>
      <c r="AX41" s="52"/>
      <c r="AY41" s="52"/>
      <c r="AZ41" s="52"/>
      <c r="BA41" s="52"/>
      <c r="BB41" s="52"/>
      <c r="BC41" s="52"/>
      <c r="BD41" s="52"/>
      <c r="BE41" s="52"/>
      <c r="BF41" s="52"/>
      <c r="BG41" s="52"/>
      <c r="BH41" s="52"/>
      <c r="BI41" s="52"/>
      <c r="BJ41" s="52"/>
      <c r="BK41" s="52"/>
      <c r="BL41" s="52"/>
      <c r="BM41" s="52"/>
      <c r="BN41" s="52"/>
      <c r="BO41" s="52"/>
      <c r="BP41" s="52"/>
      <c r="BQ41" s="52"/>
      <c r="BR41" s="52"/>
      <c r="BS41" s="52"/>
      <c r="BT41" s="52"/>
      <c r="BU41" s="52"/>
      <c r="BV41" s="52"/>
      <c r="BW41" s="52"/>
      <c r="BX41" s="52"/>
      <c r="BY41" s="52"/>
      <c r="BZ41" s="52"/>
      <c r="CA41" s="52"/>
      <c r="CB41" s="52"/>
      <c r="CC41" s="52"/>
      <c r="CD41" s="52"/>
      <c r="CE41" s="52"/>
      <c r="CF41" s="52"/>
      <c r="CG41" s="52"/>
      <c r="CH41" s="52"/>
      <c r="CI41" s="52"/>
      <c r="CJ41" s="52"/>
      <c r="CK41" s="52"/>
      <c r="CL41" s="52"/>
      <c r="CM41" s="52"/>
      <c r="CN41" s="52"/>
      <c r="CO41" s="52"/>
      <c r="CP41" s="52"/>
      <c r="CQ41" s="52"/>
      <c r="CR41" s="52"/>
      <c r="CS41" s="52"/>
      <c r="CT41" s="52"/>
      <c r="CU41" s="52"/>
      <c r="CV41" s="52"/>
      <c r="CW41" s="52"/>
      <c r="CX41" s="52"/>
      <c r="CY41" s="52"/>
      <c r="CZ41" s="52"/>
      <c r="DA41" s="52"/>
      <c r="DB41" s="52"/>
      <c r="DC41" s="52"/>
      <c r="DD41" s="52"/>
      <c r="DE41" s="52"/>
      <c r="DF41" s="52"/>
      <c r="DG41" s="52"/>
      <c r="DH41" s="52"/>
      <c r="DI41" s="52"/>
      <c r="DJ41" s="52"/>
      <c r="DK41" s="52"/>
      <c r="DL41" s="52"/>
      <c r="DM41" s="52"/>
      <c r="DN41" s="52"/>
      <c r="DO41" s="52"/>
      <c r="DP41" s="52"/>
      <c r="DQ41" s="52"/>
      <c r="DR41" s="52"/>
      <c r="DS41" s="52"/>
      <c r="DT41" s="52"/>
      <c r="DU41" s="52"/>
      <c r="DV41" s="52"/>
      <c r="DW41" s="52"/>
      <c r="DX41" s="52"/>
      <c r="DY41" s="52"/>
      <c r="DZ41" s="52"/>
      <c r="EA41" s="52"/>
      <c r="EB41" s="52"/>
      <c r="EC41" s="52"/>
      <c r="ED41" s="52"/>
      <c r="EE41" s="52"/>
      <c r="EF41" s="52"/>
      <c r="EG41" s="52"/>
      <c r="EH41" s="52"/>
      <c r="EI41" s="52"/>
      <c r="EJ41" s="52"/>
      <c r="EK41" s="52"/>
      <c r="EL41" s="52"/>
      <c r="EM41" s="52"/>
      <c r="EN41" s="52"/>
      <c r="EO41" s="52"/>
      <c r="EP41" s="52"/>
      <c r="EQ41" s="52"/>
      <c r="ER41" s="52"/>
      <c r="ES41" s="52"/>
      <c r="ET41" s="52"/>
      <c r="EU41" s="52"/>
      <c r="EV41" s="52"/>
      <c r="EW41" s="52"/>
      <c r="EX41" s="52"/>
      <c r="EY41" s="52"/>
      <c r="EZ41" s="52"/>
      <c r="FA41" s="52"/>
      <c r="FB41" s="52"/>
      <c r="FC41" s="52"/>
      <c r="FD41" s="52"/>
      <c r="FE41" s="52"/>
      <c r="FF41" s="52"/>
      <c r="FG41" s="52"/>
      <c r="FH41" s="52"/>
      <c r="FI41" s="52"/>
      <c r="FJ41" s="52"/>
      <c r="FK41" s="52"/>
      <c r="FL41" s="52"/>
      <c r="FM41" s="52"/>
      <c r="FN41" s="52"/>
      <c r="FO41" s="52"/>
      <c r="FP41" s="52"/>
      <c r="FQ41" s="52"/>
      <c r="FR41" s="52"/>
      <c r="FS41" s="52"/>
      <c r="FT41" s="52"/>
      <c r="FU41" s="52"/>
      <c r="FV41" s="52"/>
      <c r="FW41" s="52"/>
      <c r="FX41" s="52"/>
      <c r="FY41" s="52"/>
      <c r="FZ41" s="52"/>
      <c r="GA41" s="52"/>
      <c r="GB41" s="52"/>
      <c r="GC41" s="52"/>
      <c r="GD41" s="52"/>
      <c r="GE41" s="52"/>
      <c r="GF41" s="52"/>
      <c r="GG41" s="52"/>
      <c r="GH41" s="52"/>
      <c r="GI41" s="52"/>
      <c r="GJ41" s="52"/>
      <c r="GK41" s="52"/>
      <c r="GL41" s="52"/>
      <c r="GM41" s="52"/>
      <c r="GN41" s="52"/>
      <c r="GO41" s="52"/>
      <c r="GP41" s="52"/>
      <c r="GQ41" s="52"/>
      <c r="GR41" s="52"/>
      <c r="GS41" s="52"/>
      <c r="GT41" s="52"/>
      <c r="GU41" s="52"/>
      <c r="GV41" s="52"/>
      <c r="GW41" s="52"/>
      <c r="GX41" s="52"/>
      <c r="GY41" s="52"/>
      <c r="GZ41" s="52"/>
      <c r="HA41" s="52"/>
      <c r="HB41" s="52"/>
      <c r="HC41" s="52"/>
      <c r="HD41" s="52"/>
      <c r="HE41" s="52"/>
      <c r="HF41" s="52"/>
      <c r="HG41" s="52"/>
      <c r="HH41" s="52"/>
      <c r="HI41" s="52"/>
      <c r="HJ41" s="52"/>
      <c r="HK41" s="52"/>
      <c r="HL41" s="52"/>
      <c r="HM41" s="52"/>
      <c r="HN41" s="52"/>
      <c r="HO41" s="52"/>
      <c r="HP41" s="52"/>
      <c r="HQ41" s="52"/>
      <c r="HR41" s="52"/>
      <c r="HS41" s="52"/>
      <c r="HT41" s="52"/>
      <c r="HU41" s="52"/>
      <c r="HV41" s="52"/>
      <c r="HW41" s="52"/>
      <c r="HX41" s="52"/>
      <c r="HY41" s="52"/>
      <c r="HZ41" s="52"/>
      <c r="IA41" s="52"/>
      <c r="IB41" s="52"/>
      <c r="IC41" s="52"/>
      <c r="ID41" s="52"/>
      <c r="IE41" s="52"/>
      <c r="IF41" s="52"/>
      <c r="IG41" s="52"/>
      <c r="IH41" s="52"/>
      <c r="II41" s="52"/>
      <c r="IJ41" s="52"/>
      <c r="IK41" s="52"/>
    </row>
    <row r="42" ht="19.5" customHeight="1" spans="1:28">
      <c r="A42" s="57"/>
      <c r="B42" s="88" t="str">
        <f t="shared" si="2"/>
        <v>ZU4-2</v>
      </c>
      <c r="C42" s="89">
        <f t="shared" si="3"/>
        <v>860</v>
      </c>
      <c r="D42" s="90">
        <f t="shared" si="4"/>
        <v>67</v>
      </c>
      <c r="E42" s="91">
        <f t="shared" si="5"/>
        <v>12.5</v>
      </c>
      <c r="F42" s="92">
        <f t="shared" si="6"/>
        <v>6.5</v>
      </c>
      <c r="G42" s="89">
        <f t="shared" si="7"/>
        <v>30</v>
      </c>
      <c r="H42" s="93">
        <v>2</v>
      </c>
      <c r="I42" s="89">
        <f t="shared" si="8"/>
        <v>7</v>
      </c>
      <c r="J42" s="91">
        <v>8</v>
      </c>
      <c r="K42" s="89">
        <f t="shared" si="9"/>
        <v>186.254</v>
      </c>
      <c r="L42" s="89">
        <f t="shared" si="10"/>
        <v>236.254</v>
      </c>
      <c r="M42" s="130">
        <f t="shared" si="11"/>
        <v>18</v>
      </c>
      <c r="N42" s="89">
        <f t="shared" si="12"/>
        <v>12.403</v>
      </c>
      <c r="O42" s="89">
        <f t="shared" si="13"/>
        <v>9.62522222222222</v>
      </c>
      <c r="P42" s="91">
        <v>8</v>
      </c>
      <c r="Q42" s="89">
        <f t="shared" si="14"/>
        <v>40</v>
      </c>
      <c r="R42" s="93">
        <v>4</v>
      </c>
      <c r="S42" s="89">
        <f t="shared" si="15"/>
        <v>6</v>
      </c>
      <c r="T42" s="141">
        <f t="shared" si="16"/>
        <v>2000</v>
      </c>
      <c r="U42" s="141">
        <f t="shared" si="17"/>
        <v>159</v>
      </c>
      <c r="V42" s="142">
        <v>12.5</v>
      </c>
      <c r="W42" s="141">
        <f t="shared" si="18"/>
        <v>2000</v>
      </c>
      <c r="X42" s="143">
        <f t="shared" si="19"/>
        <v>159</v>
      </c>
      <c r="Y42" s="89">
        <f t="shared" si="20"/>
        <v>12.5</v>
      </c>
      <c r="Z42" s="153">
        <f t="shared" si="21"/>
        <v>6.25</v>
      </c>
      <c r="AA42" s="154">
        <f t="shared" si="22"/>
        <v>6.25399999999999</v>
      </c>
      <c r="AB42" s="52"/>
    </row>
    <row r="43" s="52" customFormat="1" ht="20.1" customHeight="1" spans="1:27">
      <c r="A43" s="94"/>
      <c r="B43" s="88" t="str">
        <f t="shared" si="2"/>
        <v>ZU5-2</v>
      </c>
      <c r="C43" s="89">
        <f t="shared" si="3"/>
        <v>860</v>
      </c>
      <c r="D43" s="90">
        <f t="shared" si="4"/>
        <v>67</v>
      </c>
      <c r="E43" s="91">
        <f t="shared" si="5"/>
        <v>12.5</v>
      </c>
      <c r="F43" s="92">
        <f t="shared" si="6"/>
        <v>6.5</v>
      </c>
      <c r="G43" s="89">
        <f t="shared" si="7"/>
        <v>30</v>
      </c>
      <c r="H43" s="93">
        <v>2</v>
      </c>
      <c r="I43" s="89">
        <f t="shared" si="8"/>
        <v>7</v>
      </c>
      <c r="J43" s="91">
        <v>8</v>
      </c>
      <c r="K43" s="89">
        <f t="shared" si="9"/>
        <v>236.329</v>
      </c>
      <c r="L43" s="89">
        <f t="shared" si="10"/>
        <v>286.329</v>
      </c>
      <c r="M43" s="130">
        <f t="shared" si="11"/>
        <v>22</v>
      </c>
      <c r="N43" s="89">
        <f t="shared" si="12"/>
        <v>12.4240454545455</v>
      </c>
      <c r="O43" s="89">
        <f t="shared" si="13"/>
        <v>10.1513181818182</v>
      </c>
      <c r="P43" s="91">
        <v>8</v>
      </c>
      <c r="Q43" s="89">
        <f t="shared" si="14"/>
        <v>40</v>
      </c>
      <c r="R43" s="93">
        <v>4</v>
      </c>
      <c r="S43" s="89">
        <f t="shared" si="15"/>
        <v>6</v>
      </c>
      <c r="T43" s="141">
        <f t="shared" si="16"/>
        <v>2000</v>
      </c>
      <c r="U43" s="141">
        <f t="shared" si="17"/>
        <v>159</v>
      </c>
      <c r="V43" s="142">
        <v>12.5</v>
      </c>
      <c r="W43" s="141">
        <f t="shared" si="18"/>
        <v>2000</v>
      </c>
      <c r="X43" s="143">
        <f t="shared" si="19"/>
        <v>159</v>
      </c>
      <c r="Y43" s="89">
        <f t="shared" si="20"/>
        <v>12.5</v>
      </c>
      <c r="Z43" s="153">
        <f t="shared" si="21"/>
        <v>6.25</v>
      </c>
      <c r="AA43" s="154">
        <f t="shared" si="22"/>
        <v>6.32900000000001</v>
      </c>
    </row>
    <row r="44" s="52" customFormat="1" ht="19.5" customHeight="1" spans="1:27">
      <c r="A44" s="94"/>
      <c r="B44" s="88" t="str">
        <f t="shared" si="2"/>
        <v>ZU6-2</v>
      </c>
      <c r="C44" s="89">
        <f t="shared" si="3"/>
        <v>880</v>
      </c>
      <c r="D44" s="90">
        <f t="shared" si="4"/>
        <v>69</v>
      </c>
      <c r="E44" s="91">
        <f t="shared" si="5"/>
        <v>12.5</v>
      </c>
      <c r="F44" s="92">
        <f t="shared" si="6"/>
        <v>1.5</v>
      </c>
      <c r="G44" s="89">
        <f t="shared" si="7"/>
        <v>40</v>
      </c>
      <c r="H44" s="93">
        <v>3</v>
      </c>
      <c r="I44" s="89">
        <f t="shared" si="8"/>
        <v>8</v>
      </c>
      <c r="J44" s="91">
        <v>8</v>
      </c>
      <c r="K44" s="89">
        <f t="shared" si="9"/>
        <v>286.404</v>
      </c>
      <c r="L44" s="89">
        <f t="shared" si="10"/>
        <v>336.404</v>
      </c>
      <c r="M44" s="130">
        <f t="shared" si="11"/>
        <v>26</v>
      </c>
      <c r="N44" s="89">
        <f t="shared" si="12"/>
        <v>12.4386153846154</v>
      </c>
      <c r="O44" s="89">
        <f t="shared" si="13"/>
        <v>10.5155384615385</v>
      </c>
      <c r="P44" s="91">
        <v>8</v>
      </c>
      <c r="Q44" s="89">
        <f t="shared" si="14"/>
        <v>50</v>
      </c>
      <c r="R44" s="93">
        <v>4</v>
      </c>
      <c r="S44" s="89">
        <f t="shared" si="15"/>
        <v>8.5</v>
      </c>
      <c r="T44" s="141">
        <f t="shared" si="16"/>
        <v>2000</v>
      </c>
      <c r="U44" s="141">
        <f t="shared" si="17"/>
        <v>159</v>
      </c>
      <c r="V44" s="142">
        <v>12.5</v>
      </c>
      <c r="W44" s="141">
        <f t="shared" si="18"/>
        <v>2000</v>
      </c>
      <c r="X44" s="143">
        <f t="shared" si="19"/>
        <v>159</v>
      </c>
      <c r="Y44" s="89">
        <f t="shared" si="20"/>
        <v>12.5</v>
      </c>
      <c r="Z44" s="153">
        <f t="shared" si="21"/>
        <v>6.25</v>
      </c>
      <c r="AA44" s="154">
        <f t="shared" si="22"/>
        <v>6.404</v>
      </c>
    </row>
    <row r="45" ht="20.1" customHeight="1" spans="1:28">
      <c r="A45" s="57"/>
      <c r="B45" s="88" t="str">
        <f t="shared" si="2"/>
        <v>ZU7-2</v>
      </c>
      <c r="C45" s="89">
        <f t="shared" si="3"/>
        <v>880</v>
      </c>
      <c r="D45" s="90">
        <f t="shared" si="4"/>
        <v>69</v>
      </c>
      <c r="E45" s="91">
        <f t="shared" si="5"/>
        <v>12.5</v>
      </c>
      <c r="F45" s="92">
        <f t="shared" si="6"/>
        <v>1.5</v>
      </c>
      <c r="G45" s="89">
        <f t="shared" si="7"/>
        <v>40</v>
      </c>
      <c r="H45" s="93">
        <v>3</v>
      </c>
      <c r="I45" s="89">
        <f t="shared" si="8"/>
        <v>8</v>
      </c>
      <c r="J45" s="91">
        <v>8</v>
      </c>
      <c r="K45" s="89">
        <f t="shared" si="9"/>
        <v>336.479</v>
      </c>
      <c r="L45" s="89">
        <f t="shared" si="10"/>
        <v>386.479</v>
      </c>
      <c r="M45" s="130">
        <f t="shared" si="11"/>
        <v>30</v>
      </c>
      <c r="N45" s="89">
        <f t="shared" si="12"/>
        <v>12.4493</v>
      </c>
      <c r="O45" s="89">
        <f t="shared" si="13"/>
        <v>10.7826333333333</v>
      </c>
      <c r="P45" s="91">
        <v>8</v>
      </c>
      <c r="Q45" s="89">
        <f t="shared" si="14"/>
        <v>50</v>
      </c>
      <c r="R45" s="93">
        <v>4</v>
      </c>
      <c r="S45" s="89">
        <f t="shared" si="15"/>
        <v>8.5</v>
      </c>
      <c r="T45" s="141">
        <f t="shared" si="16"/>
        <v>2000</v>
      </c>
      <c r="U45" s="141">
        <f t="shared" si="17"/>
        <v>159</v>
      </c>
      <c r="V45" s="142">
        <v>12.5</v>
      </c>
      <c r="W45" s="141">
        <f t="shared" si="18"/>
        <v>2000</v>
      </c>
      <c r="X45" s="143">
        <f t="shared" si="19"/>
        <v>159</v>
      </c>
      <c r="Y45" s="89">
        <f t="shared" si="20"/>
        <v>12.5</v>
      </c>
      <c r="Z45" s="153">
        <f t="shared" si="21"/>
        <v>6.25</v>
      </c>
      <c r="AA45" s="154">
        <f t="shared" si="22"/>
        <v>6.47899999999998</v>
      </c>
      <c r="AB45" s="52"/>
    </row>
    <row r="46" ht="20.1" customHeight="1" spans="1:28">
      <c r="A46" s="57"/>
      <c r="B46" s="88" t="str">
        <f t="shared" si="2"/>
        <v>ZU8-2</v>
      </c>
      <c r="C46" s="89">
        <f t="shared" si="3"/>
        <v>900</v>
      </c>
      <c r="D46" s="90">
        <f t="shared" ref="D46:D51" si="23">ROUNDDOWN((C46/E46-2),0)</f>
        <v>70</v>
      </c>
      <c r="E46" s="91">
        <f t="shared" si="5"/>
        <v>12.5</v>
      </c>
      <c r="F46" s="92">
        <f t="shared" si="6"/>
        <v>9</v>
      </c>
      <c r="G46" s="89">
        <f t="shared" si="7"/>
        <v>50</v>
      </c>
      <c r="H46" s="93">
        <v>4</v>
      </c>
      <c r="I46" s="89">
        <f t="shared" si="8"/>
        <v>8.5</v>
      </c>
      <c r="J46" s="91">
        <v>8</v>
      </c>
      <c r="K46" s="89">
        <f t="shared" si="9"/>
        <v>386.554</v>
      </c>
      <c r="L46" s="89">
        <f t="shared" si="10"/>
        <v>436.554</v>
      </c>
      <c r="M46" s="130">
        <f t="shared" si="11"/>
        <v>34</v>
      </c>
      <c r="N46" s="89">
        <f t="shared" si="12"/>
        <v>12.4574705882353</v>
      </c>
      <c r="O46" s="89">
        <f t="shared" si="13"/>
        <v>10.9868823529412</v>
      </c>
      <c r="P46" s="91">
        <v>8</v>
      </c>
      <c r="Q46" s="89">
        <f t="shared" si="14"/>
        <v>60</v>
      </c>
      <c r="R46" s="93">
        <v>4</v>
      </c>
      <c r="S46" s="89">
        <f t="shared" si="15"/>
        <v>11</v>
      </c>
      <c r="T46" s="141">
        <f t="shared" si="16"/>
        <v>2000</v>
      </c>
      <c r="U46" s="141">
        <f t="shared" si="17"/>
        <v>159</v>
      </c>
      <c r="V46" s="142">
        <v>12.5</v>
      </c>
      <c r="W46" s="141">
        <f t="shared" si="18"/>
        <v>2000</v>
      </c>
      <c r="X46" s="143">
        <f t="shared" si="19"/>
        <v>159</v>
      </c>
      <c r="Y46" s="89">
        <f t="shared" si="20"/>
        <v>12.5</v>
      </c>
      <c r="Z46" s="153">
        <f t="shared" si="21"/>
        <v>6.25</v>
      </c>
      <c r="AA46" s="154">
        <f t="shared" si="22"/>
        <v>6.55399999999997</v>
      </c>
      <c r="AB46" s="52"/>
    </row>
    <row r="47" s="50" customFormat="1" ht="20.1" customHeight="1" spans="1:245">
      <c r="A47" s="68"/>
      <c r="B47" s="88" t="str">
        <f t="shared" si="2"/>
        <v>ZU9-2</v>
      </c>
      <c r="C47" s="89">
        <f t="shared" si="3"/>
        <v>900</v>
      </c>
      <c r="D47" s="90">
        <f t="shared" si="23"/>
        <v>70</v>
      </c>
      <c r="E47" s="91">
        <f t="shared" si="5"/>
        <v>12.5</v>
      </c>
      <c r="F47" s="92">
        <f t="shared" si="6"/>
        <v>9</v>
      </c>
      <c r="G47" s="89">
        <f t="shared" si="7"/>
        <v>50</v>
      </c>
      <c r="H47" s="93">
        <v>4</v>
      </c>
      <c r="I47" s="89">
        <f t="shared" si="8"/>
        <v>8.5</v>
      </c>
      <c r="J47" s="91">
        <v>8</v>
      </c>
      <c r="K47" s="89">
        <f t="shared" si="9"/>
        <v>436.629</v>
      </c>
      <c r="L47" s="89">
        <f t="shared" si="10"/>
        <v>486.629</v>
      </c>
      <c r="M47" s="130">
        <f t="shared" si="11"/>
        <v>38</v>
      </c>
      <c r="N47" s="89">
        <f t="shared" si="12"/>
        <v>12.4639210526316</v>
      </c>
      <c r="O47" s="89">
        <f t="shared" si="13"/>
        <v>11.1481315789474</v>
      </c>
      <c r="P47" s="91">
        <v>8</v>
      </c>
      <c r="Q47" s="89">
        <f t="shared" si="14"/>
        <v>60</v>
      </c>
      <c r="R47" s="93">
        <v>4</v>
      </c>
      <c r="S47" s="89">
        <f t="shared" si="15"/>
        <v>11</v>
      </c>
      <c r="T47" s="141">
        <f t="shared" si="16"/>
        <v>2000</v>
      </c>
      <c r="U47" s="141">
        <f t="shared" si="17"/>
        <v>159</v>
      </c>
      <c r="V47" s="142">
        <v>12.5</v>
      </c>
      <c r="W47" s="141">
        <f t="shared" si="18"/>
        <v>2000</v>
      </c>
      <c r="X47" s="143">
        <f t="shared" si="19"/>
        <v>159</v>
      </c>
      <c r="Y47" s="89">
        <f t="shared" si="20"/>
        <v>12.5</v>
      </c>
      <c r="Z47" s="153">
        <f t="shared" si="21"/>
        <v>6.25</v>
      </c>
      <c r="AA47" s="154">
        <f t="shared" si="22"/>
        <v>6.62900000000002</v>
      </c>
      <c r="AB47" s="52"/>
      <c r="AC47" s="52"/>
      <c r="AD47" s="52"/>
      <c r="AE47" s="52"/>
      <c r="AF47" s="52"/>
      <c r="AG47" s="52"/>
      <c r="AH47" s="52"/>
      <c r="AI47" s="52"/>
      <c r="AJ47" s="52"/>
      <c r="AK47" s="52"/>
      <c r="AL47" s="52"/>
      <c r="AM47" s="52"/>
      <c r="AN47" s="52"/>
      <c r="AO47" s="52"/>
      <c r="AP47" s="52"/>
      <c r="AQ47" s="52"/>
      <c r="AR47" s="52"/>
      <c r="AS47" s="52"/>
      <c r="AT47" s="52"/>
      <c r="AU47" s="52"/>
      <c r="AV47" s="52"/>
      <c r="AW47" s="52"/>
      <c r="AX47" s="52"/>
      <c r="AY47" s="52"/>
      <c r="AZ47" s="52"/>
      <c r="BA47" s="52"/>
      <c r="BB47" s="52"/>
      <c r="BC47" s="52"/>
      <c r="BD47" s="52"/>
      <c r="BE47" s="52"/>
      <c r="BF47" s="52"/>
      <c r="BG47" s="52"/>
      <c r="BH47" s="52"/>
      <c r="BI47" s="52"/>
      <c r="BJ47" s="52"/>
      <c r="BK47" s="52"/>
      <c r="BL47" s="52"/>
      <c r="BM47" s="52"/>
      <c r="BN47" s="52"/>
      <c r="BO47" s="52"/>
      <c r="BP47" s="52"/>
      <c r="BQ47" s="52"/>
      <c r="BR47" s="52"/>
      <c r="BS47" s="52"/>
      <c r="BT47" s="52"/>
      <c r="BU47" s="52"/>
      <c r="BV47" s="52"/>
      <c r="BW47" s="52"/>
      <c r="BX47" s="52"/>
      <c r="BY47" s="52"/>
      <c r="BZ47" s="52"/>
      <c r="CA47" s="52"/>
      <c r="CB47" s="52"/>
      <c r="CC47" s="52"/>
      <c r="CD47" s="52"/>
      <c r="CE47" s="52"/>
      <c r="CF47" s="52"/>
      <c r="CG47" s="52"/>
      <c r="CH47" s="52"/>
      <c r="CI47" s="52"/>
      <c r="CJ47" s="52"/>
      <c r="CK47" s="52"/>
      <c r="CL47" s="52"/>
      <c r="CM47" s="52"/>
      <c r="CN47" s="52"/>
      <c r="CO47" s="52"/>
      <c r="CP47" s="52"/>
      <c r="CQ47" s="52"/>
      <c r="CR47" s="52"/>
      <c r="CS47" s="52"/>
      <c r="CT47" s="52"/>
      <c r="CU47" s="52"/>
      <c r="CV47" s="52"/>
      <c r="CW47" s="52"/>
      <c r="CX47" s="52"/>
      <c r="CY47" s="52"/>
      <c r="CZ47" s="52"/>
      <c r="DA47" s="52"/>
      <c r="DB47" s="52"/>
      <c r="DC47" s="52"/>
      <c r="DD47" s="52"/>
      <c r="DE47" s="52"/>
      <c r="DF47" s="52"/>
      <c r="DG47" s="52"/>
      <c r="DH47" s="52"/>
      <c r="DI47" s="52"/>
      <c r="DJ47" s="52"/>
      <c r="DK47" s="52"/>
      <c r="DL47" s="52"/>
      <c r="DM47" s="52"/>
      <c r="DN47" s="52"/>
      <c r="DO47" s="52"/>
      <c r="DP47" s="52"/>
      <c r="DQ47" s="52"/>
      <c r="DR47" s="52"/>
      <c r="DS47" s="52"/>
      <c r="DT47" s="52"/>
      <c r="DU47" s="52"/>
      <c r="DV47" s="52"/>
      <c r="DW47" s="52"/>
      <c r="DX47" s="52"/>
      <c r="DY47" s="52"/>
      <c r="DZ47" s="52"/>
      <c r="EA47" s="52"/>
      <c r="EB47" s="52"/>
      <c r="EC47" s="52"/>
      <c r="ED47" s="52"/>
      <c r="EE47" s="52"/>
      <c r="EF47" s="52"/>
      <c r="EG47" s="52"/>
      <c r="EH47" s="52"/>
      <c r="EI47" s="52"/>
      <c r="EJ47" s="52"/>
      <c r="EK47" s="52"/>
      <c r="EL47" s="52"/>
      <c r="EM47" s="52"/>
      <c r="EN47" s="52"/>
      <c r="EO47" s="52"/>
      <c r="EP47" s="52"/>
      <c r="EQ47" s="52"/>
      <c r="ER47" s="52"/>
      <c r="ES47" s="52"/>
      <c r="ET47" s="52"/>
      <c r="EU47" s="52"/>
      <c r="EV47" s="52"/>
      <c r="EW47" s="52"/>
      <c r="EX47" s="52"/>
      <c r="EY47" s="52"/>
      <c r="EZ47" s="52"/>
      <c r="FA47" s="52"/>
      <c r="FB47" s="52"/>
      <c r="FC47" s="52"/>
      <c r="FD47" s="52"/>
      <c r="FE47" s="52"/>
      <c r="FF47" s="52"/>
      <c r="FG47" s="52"/>
      <c r="FH47" s="52"/>
      <c r="FI47" s="52"/>
      <c r="FJ47" s="52"/>
      <c r="FK47" s="52"/>
      <c r="FL47" s="52"/>
      <c r="FM47" s="52"/>
      <c r="FN47" s="52"/>
      <c r="FO47" s="52"/>
      <c r="FP47" s="52"/>
      <c r="FQ47" s="52"/>
      <c r="FR47" s="52"/>
      <c r="FS47" s="52"/>
      <c r="FT47" s="52"/>
      <c r="FU47" s="52"/>
      <c r="FV47" s="52"/>
      <c r="FW47" s="52"/>
      <c r="FX47" s="52"/>
      <c r="FY47" s="52"/>
      <c r="FZ47" s="52"/>
      <c r="GA47" s="52"/>
      <c r="GB47" s="52"/>
      <c r="GC47" s="52"/>
      <c r="GD47" s="52"/>
      <c r="GE47" s="52"/>
      <c r="GF47" s="52"/>
      <c r="GG47" s="52"/>
      <c r="GH47" s="52"/>
      <c r="GI47" s="52"/>
      <c r="GJ47" s="52"/>
      <c r="GK47" s="52"/>
      <c r="GL47" s="52"/>
      <c r="GM47" s="52"/>
      <c r="GN47" s="52"/>
      <c r="GO47" s="52"/>
      <c r="GP47" s="52"/>
      <c r="GQ47" s="52"/>
      <c r="GR47" s="52"/>
      <c r="GS47" s="52"/>
      <c r="GT47" s="52"/>
      <c r="GU47" s="52"/>
      <c r="GV47" s="52"/>
      <c r="GW47" s="52"/>
      <c r="GX47" s="52"/>
      <c r="GY47" s="52"/>
      <c r="GZ47" s="52"/>
      <c r="HA47" s="52"/>
      <c r="HB47" s="52"/>
      <c r="HC47" s="52"/>
      <c r="HD47" s="52"/>
      <c r="HE47" s="52"/>
      <c r="HF47" s="52"/>
      <c r="HG47" s="52"/>
      <c r="HH47" s="52"/>
      <c r="HI47" s="52"/>
      <c r="HJ47" s="52"/>
      <c r="HK47" s="52"/>
      <c r="HL47" s="52"/>
      <c r="HM47" s="52"/>
      <c r="HN47" s="52"/>
      <c r="HO47" s="52"/>
      <c r="HP47" s="52"/>
      <c r="HQ47" s="52"/>
      <c r="HR47" s="52"/>
      <c r="HS47" s="52"/>
      <c r="HT47" s="52"/>
      <c r="HU47" s="52"/>
      <c r="HV47" s="52"/>
      <c r="HW47" s="52"/>
      <c r="HX47" s="52"/>
      <c r="HY47" s="52"/>
      <c r="HZ47" s="52"/>
      <c r="IA47" s="52"/>
      <c r="IB47" s="52"/>
      <c r="IC47" s="52"/>
      <c r="ID47" s="52"/>
      <c r="IE47" s="52"/>
      <c r="IF47" s="52"/>
      <c r="IG47" s="52"/>
      <c r="IH47" s="52"/>
      <c r="II47" s="52"/>
      <c r="IJ47" s="52"/>
      <c r="IK47" s="52"/>
    </row>
    <row r="48" ht="20.1" customHeight="1" spans="1:28">
      <c r="A48" s="57"/>
      <c r="B48" s="88" t="str">
        <f t="shared" si="2"/>
        <v>ZU10-2</v>
      </c>
      <c r="C48" s="89">
        <f t="shared" si="3"/>
        <v>900</v>
      </c>
      <c r="D48" s="90">
        <f t="shared" si="23"/>
        <v>70</v>
      </c>
      <c r="E48" s="91">
        <f t="shared" si="5"/>
        <v>12.5</v>
      </c>
      <c r="F48" s="92">
        <f t="shared" si="6"/>
        <v>9</v>
      </c>
      <c r="G48" s="89">
        <f t="shared" si="7"/>
        <v>50</v>
      </c>
      <c r="H48" s="93">
        <v>4</v>
      </c>
      <c r="I48" s="89">
        <f t="shared" si="8"/>
        <v>8.5</v>
      </c>
      <c r="J48" s="91">
        <v>8</v>
      </c>
      <c r="K48" s="89">
        <f t="shared" si="9"/>
        <v>486.644</v>
      </c>
      <c r="L48" s="89">
        <f t="shared" si="10"/>
        <v>496.733</v>
      </c>
      <c r="M48" s="130">
        <f t="shared" si="11"/>
        <v>38</v>
      </c>
      <c r="N48" s="89">
        <f t="shared" si="12"/>
        <v>12.7298157894737</v>
      </c>
      <c r="O48" s="89">
        <f t="shared" si="13"/>
        <v>12.4643157894737</v>
      </c>
      <c r="P48" s="91">
        <v>8</v>
      </c>
      <c r="Q48" s="89">
        <f t="shared" si="14"/>
        <v>60</v>
      </c>
      <c r="R48" s="93">
        <v>4</v>
      </c>
      <c r="S48" s="89">
        <f t="shared" si="15"/>
        <v>11</v>
      </c>
      <c r="T48" s="141">
        <f t="shared" si="16"/>
        <v>2000</v>
      </c>
      <c r="U48" s="141">
        <f t="shared" si="17"/>
        <v>159</v>
      </c>
      <c r="V48" s="142">
        <v>12.5</v>
      </c>
      <c r="W48" s="141">
        <f t="shared" si="18"/>
        <v>2000</v>
      </c>
      <c r="X48" s="143">
        <f t="shared" si="19"/>
        <v>159</v>
      </c>
      <c r="Y48" s="89">
        <f t="shared" si="20"/>
        <v>12.5</v>
      </c>
      <c r="Z48" s="153">
        <f t="shared" si="21"/>
        <v>6.25</v>
      </c>
      <c r="AA48" s="154">
        <f t="shared" si="22"/>
        <v>16.733</v>
      </c>
      <c r="AB48" s="52"/>
    </row>
    <row r="49" s="52" customFormat="1" ht="20.1" customHeight="1" spans="1:27">
      <c r="A49" s="68"/>
      <c r="B49" s="88" t="str">
        <f t="shared" si="2"/>
        <v>ZU11-2</v>
      </c>
      <c r="C49" s="89">
        <f t="shared" si="3"/>
        <v>900</v>
      </c>
      <c r="D49" s="90">
        <f t="shared" si="23"/>
        <v>70</v>
      </c>
      <c r="E49" s="91">
        <f t="shared" si="5"/>
        <v>12.5</v>
      </c>
      <c r="F49" s="92">
        <f t="shared" si="6"/>
        <v>9</v>
      </c>
      <c r="G49" s="89">
        <f t="shared" si="7"/>
        <v>50</v>
      </c>
      <c r="H49" s="93">
        <v>4</v>
      </c>
      <c r="I49" s="89">
        <f t="shared" si="8"/>
        <v>8.5</v>
      </c>
      <c r="J49" s="91">
        <v>8</v>
      </c>
      <c r="K49" s="89">
        <f t="shared" si="9"/>
        <v>480</v>
      </c>
      <c r="L49" s="89">
        <f t="shared" si="10"/>
        <v>480</v>
      </c>
      <c r="M49" s="130">
        <f t="shared" si="11"/>
        <v>37</v>
      </c>
      <c r="N49" s="89">
        <f t="shared" si="12"/>
        <v>12.6216216216216</v>
      </c>
      <c r="O49" s="89">
        <f t="shared" si="13"/>
        <v>12.6216216216216</v>
      </c>
      <c r="P49" s="91">
        <v>8</v>
      </c>
      <c r="Q49" s="89">
        <f t="shared" si="14"/>
        <v>60</v>
      </c>
      <c r="R49" s="93">
        <v>4</v>
      </c>
      <c r="S49" s="89">
        <f t="shared" si="15"/>
        <v>11</v>
      </c>
      <c r="T49" s="141">
        <f t="shared" si="16"/>
        <v>2000</v>
      </c>
      <c r="U49" s="141">
        <f t="shared" si="17"/>
        <v>159</v>
      </c>
      <c r="V49" s="142">
        <v>12.5</v>
      </c>
      <c r="W49" s="141">
        <f t="shared" si="18"/>
        <v>2000</v>
      </c>
      <c r="X49" s="143">
        <f t="shared" si="19"/>
        <v>159</v>
      </c>
      <c r="Y49" s="89">
        <f t="shared" si="20"/>
        <v>12.5</v>
      </c>
      <c r="Z49" s="153">
        <f t="shared" si="21"/>
        <v>6.25</v>
      </c>
      <c r="AA49" s="154">
        <f t="shared" si="22"/>
        <v>12.5</v>
      </c>
    </row>
    <row r="50" ht="20.1" customHeight="1" spans="1:28">
      <c r="A50" s="57"/>
      <c r="B50" s="88" t="str">
        <f t="shared" si="2"/>
        <v>ZU12-2</v>
      </c>
      <c r="C50" s="89">
        <f t="shared" si="3"/>
        <v>900</v>
      </c>
      <c r="D50" s="90">
        <f t="shared" si="23"/>
        <v>70</v>
      </c>
      <c r="E50" s="91">
        <f t="shared" ref="E50:E62" si="24">12.5</f>
        <v>12.5</v>
      </c>
      <c r="F50" s="92">
        <f t="shared" si="6"/>
        <v>9</v>
      </c>
      <c r="G50" s="89">
        <f t="shared" si="7"/>
        <v>50</v>
      </c>
      <c r="H50" s="93">
        <v>4</v>
      </c>
      <c r="I50" s="89">
        <f t="shared" si="8"/>
        <v>8.5</v>
      </c>
      <c r="J50" s="91">
        <v>8</v>
      </c>
      <c r="K50" s="89">
        <f t="shared" si="9"/>
        <v>430.364</v>
      </c>
      <c r="L50" s="89">
        <f t="shared" si="10"/>
        <v>479.925</v>
      </c>
      <c r="M50" s="130">
        <f t="shared" si="11"/>
        <v>37</v>
      </c>
      <c r="N50" s="89">
        <f t="shared" si="12"/>
        <v>12.6195945945946</v>
      </c>
      <c r="O50" s="89">
        <f t="shared" si="13"/>
        <v>11.2801081081081</v>
      </c>
      <c r="P50" s="91">
        <v>8</v>
      </c>
      <c r="Q50" s="89">
        <f t="shared" si="14"/>
        <v>60</v>
      </c>
      <c r="R50" s="93">
        <v>4</v>
      </c>
      <c r="S50" s="89">
        <f t="shared" si="15"/>
        <v>11</v>
      </c>
      <c r="T50" s="141">
        <f t="shared" si="16"/>
        <v>2000</v>
      </c>
      <c r="U50" s="141">
        <f t="shared" si="17"/>
        <v>159</v>
      </c>
      <c r="V50" s="142">
        <v>12.5</v>
      </c>
      <c r="W50" s="141">
        <f t="shared" si="18"/>
        <v>2000</v>
      </c>
      <c r="X50" s="143">
        <f t="shared" si="19"/>
        <v>159</v>
      </c>
      <c r="Y50" s="89">
        <f t="shared" si="20"/>
        <v>12.5</v>
      </c>
      <c r="Z50" s="153">
        <f t="shared" si="21"/>
        <v>6.25</v>
      </c>
      <c r="AA50" s="154">
        <f t="shared" si="22"/>
        <v>12.425</v>
      </c>
      <c r="AB50" s="52"/>
    </row>
    <row r="51" ht="20.1" customHeight="1" spans="1:28">
      <c r="A51" s="57"/>
      <c r="B51" s="88" t="str">
        <f t="shared" si="2"/>
        <v>ZU13-2</v>
      </c>
      <c r="C51" s="89">
        <f t="shared" si="3"/>
        <v>900</v>
      </c>
      <c r="D51" s="90">
        <f t="shared" si="23"/>
        <v>70</v>
      </c>
      <c r="E51" s="91">
        <f t="shared" si="24"/>
        <v>12.5</v>
      </c>
      <c r="F51" s="92">
        <f t="shared" si="6"/>
        <v>9</v>
      </c>
      <c r="G51" s="89">
        <f t="shared" si="7"/>
        <v>50</v>
      </c>
      <c r="H51" s="93">
        <v>4</v>
      </c>
      <c r="I51" s="89">
        <f t="shared" si="8"/>
        <v>8.5</v>
      </c>
      <c r="J51" s="91">
        <v>8</v>
      </c>
      <c r="K51" s="89">
        <f t="shared" si="9"/>
        <v>380.29</v>
      </c>
      <c r="L51" s="89">
        <f t="shared" si="10"/>
        <v>430.29</v>
      </c>
      <c r="M51" s="130">
        <f t="shared" si="11"/>
        <v>33</v>
      </c>
      <c r="N51" s="89">
        <f t="shared" si="12"/>
        <v>12.6451515151515</v>
      </c>
      <c r="O51" s="89">
        <f t="shared" si="13"/>
        <v>11.13</v>
      </c>
      <c r="P51" s="91">
        <v>8</v>
      </c>
      <c r="Q51" s="89">
        <f t="shared" si="14"/>
        <v>60</v>
      </c>
      <c r="R51" s="93">
        <v>4</v>
      </c>
      <c r="S51" s="89">
        <f t="shared" si="15"/>
        <v>11</v>
      </c>
      <c r="T51" s="141">
        <f t="shared" si="16"/>
        <v>2000</v>
      </c>
      <c r="U51" s="141">
        <f t="shared" si="17"/>
        <v>159</v>
      </c>
      <c r="V51" s="142">
        <v>12.5</v>
      </c>
      <c r="W51" s="141">
        <f t="shared" si="18"/>
        <v>2000</v>
      </c>
      <c r="X51" s="143">
        <f t="shared" si="19"/>
        <v>159</v>
      </c>
      <c r="Y51" s="89">
        <f t="shared" si="20"/>
        <v>12.5</v>
      </c>
      <c r="Z51" s="153">
        <f t="shared" si="21"/>
        <v>6.25</v>
      </c>
      <c r="AA51" s="154">
        <f t="shared" si="22"/>
        <v>12.79</v>
      </c>
      <c r="AB51" s="52"/>
    </row>
    <row r="52" ht="20.1" customHeight="1" spans="1:28">
      <c r="A52" s="57"/>
      <c r="B52" s="88" t="str">
        <f t="shared" si="2"/>
        <v>ZU14-2</v>
      </c>
      <c r="C52" s="89">
        <f t="shared" si="3"/>
        <v>880</v>
      </c>
      <c r="D52" s="90">
        <f t="shared" si="4"/>
        <v>69</v>
      </c>
      <c r="E52" s="91">
        <f t="shared" si="24"/>
        <v>12.5</v>
      </c>
      <c r="F52" s="92">
        <f t="shared" si="6"/>
        <v>1.5</v>
      </c>
      <c r="G52" s="89">
        <f t="shared" si="7"/>
        <v>40</v>
      </c>
      <c r="H52" s="93">
        <v>3</v>
      </c>
      <c r="I52" s="89">
        <f t="shared" si="8"/>
        <v>8</v>
      </c>
      <c r="J52" s="91">
        <v>8</v>
      </c>
      <c r="K52" s="89">
        <f t="shared" si="9"/>
        <v>330.215</v>
      </c>
      <c r="L52" s="89">
        <f t="shared" si="10"/>
        <v>380.215</v>
      </c>
      <c r="M52" s="130">
        <f t="shared" si="11"/>
        <v>29</v>
      </c>
      <c r="N52" s="89">
        <f t="shared" si="12"/>
        <v>12.6625862068966</v>
      </c>
      <c r="O52" s="89">
        <f t="shared" si="13"/>
        <v>10.9384482758621</v>
      </c>
      <c r="P52" s="91">
        <v>8</v>
      </c>
      <c r="Q52" s="89">
        <f t="shared" si="14"/>
        <v>50</v>
      </c>
      <c r="R52" s="93">
        <v>4</v>
      </c>
      <c r="S52" s="89">
        <f t="shared" si="15"/>
        <v>8.5</v>
      </c>
      <c r="T52" s="141">
        <f t="shared" si="16"/>
        <v>2000</v>
      </c>
      <c r="U52" s="141">
        <f t="shared" si="17"/>
        <v>159</v>
      </c>
      <c r="V52" s="142">
        <v>12.5</v>
      </c>
      <c r="W52" s="141">
        <f t="shared" si="18"/>
        <v>2000</v>
      </c>
      <c r="X52" s="143">
        <f t="shared" si="19"/>
        <v>159</v>
      </c>
      <c r="Y52" s="89">
        <f t="shared" si="20"/>
        <v>12.5</v>
      </c>
      <c r="Z52" s="153">
        <f t="shared" si="21"/>
        <v>6.25</v>
      </c>
      <c r="AA52" s="154">
        <f t="shared" si="22"/>
        <v>12.715</v>
      </c>
      <c r="AB52" s="52"/>
    </row>
    <row r="53" ht="20.1" customHeight="1" spans="1:28">
      <c r="A53" s="57"/>
      <c r="B53" s="88" t="str">
        <f t="shared" si="2"/>
        <v>ZU15-2</v>
      </c>
      <c r="C53" s="89">
        <f t="shared" si="3"/>
        <v>880</v>
      </c>
      <c r="D53" s="90">
        <f t="shared" si="4"/>
        <v>69</v>
      </c>
      <c r="E53" s="91">
        <f t="shared" si="24"/>
        <v>12.5</v>
      </c>
      <c r="F53" s="92">
        <f t="shared" si="6"/>
        <v>1.5</v>
      </c>
      <c r="G53" s="89">
        <f t="shared" si="7"/>
        <v>40</v>
      </c>
      <c r="H53" s="93">
        <v>3</v>
      </c>
      <c r="I53" s="89">
        <f t="shared" si="8"/>
        <v>8</v>
      </c>
      <c r="J53" s="91">
        <v>8</v>
      </c>
      <c r="K53" s="89">
        <f t="shared" si="9"/>
        <v>280.14</v>
      </c>
      <c r="L53" s="89">
        <f t="shared" si="10"/>
        <v>330.14</v>
      </c>
      <c r="M53" s="130">
        <f t="shared" si="11"/>
        <v>25</v>
      </c>
      <c r="N53" s="89">
        <f t="shared" si="12"/>
        <v>12.6856</v>
      </c>
      <c r="O53" s="89">
        <f t="shared" si="13"/>
        <v>10.6856</v>
      </c>
      <c r="P53" s="91">
        <v>8</v>
      </c>
      <c r="Q53" s="89">
        <f t="shared" si="14"/>
        <v>50</v>
      </c>
      <c r="R53" s="93">
        <v>4</v>
      </c>
      <c r="S53" s="89">
        <f t="shared" si="15"/>
        <v>8.5</v>
      </c>
      <c r="T53" s="141">
        <f t="shared" si="16"/>
        <v>2000</v>
      </c>
      <c r="U53" s="141">
        <f t="shared" si="17"/>
        <v>159</v>
      </c>
      <c r="V53" s="142">
        <v>12.5</v>
      </c>
      <c r="W53" s="141">
        <f t="shared" si="18"/>
        <v>2000</v>
      </c>
      <c r="X53" s="143">
        <f t="shared" si="19"/>
        <v>159</v>
      </c>
      <c r="Y53" s="89">
        <f t="shared" si="20"/>
        <v>12.5</v>
      </c>
      <c r="Z53" s="153">
        <f t="shared" si="21"/>
        <v>6.25</v>
      </c>
      <c r="AA53" s="154">
        <f t="shared" si="22"/>
        <v>12.64</v>
      </c>
      <c r="AB53" s="52"/>
    </row>
    <row r="54" customFormat="1" ht="20.1" customHeight="1" spans="1:28">
      <c r="A54" s="57"/>
      <c r="B54" s="88" t="str">
        <f t="shared" si="2"/>
        <v>ZU16-2</v>
      </c>
      <c r="C54" s="89">
        <f t="shared" si="3"/>
        <v>860</v>
      </c>
      <c r="D54" s="90">
        <f t="shared" si="4"/>
        <v>67</v>
      </c>
      <c r="E54" s="91">
        <f t="shared" si="24"/>
        <v>12.5</v>
      </c>
      <c r="F54" s="92">
        <f t="shared" si="6"/>
        <v>6.5</v>
      </c>
      <c r="G54" s="89">
        <f t="shared" si="7"/>
        <v>30</v>
      </c>
      <c r="H54" s="93">
        <v>2</v>
      </c>
      <c r="I54" s="89">
        <f t="shared" si="8"/>
        <v>7</v>
      </c>
      <c r="J54" s="91">
        <v>8</v>
      </c>
      <c r="K54" s="89">
        <f t="shared" si="9"/>
        <v>230.065</v>
      </c>
      <c r="L54" s="89">
        <f t="shared" si="10"/>
        <v>280.065</v>
      </c>
      <c r="M54" s="130">
        <f t="shared" si="11"/>
        <v>21</v>
      </c>
      <c r="N54" s="89">
        <f t="shared" si="12"/>
        <v>12.717380952381</v>
      </c>
      <c r="O54" s="89">
        <f t="shared" si="13"/>
        <v>10.3364285714286</v>
      </c>
      <c r="P54" s="91">
        <v>8</v>
      </c>
      <c r="Q54" s="89">
        <f t="shared" si="14"/>
        <v>40</v>
      </c>
      <c r="R54" s="93">
        <v>3</v>
      </c>
      <c r="S54" s="89">
        <f t="shared" si="15"/>
        <v>8</v>
      </c>
      <c r="T54" s="141">
        <f t="shared" si="16"/>
        <v>2000</v>
      </c>
      <c r="U54" s="141">
        <f t="shared" si="17"/>
        <v>159</v>
      </c>
      <c r="V54" s="142">
        <v>12.5</v>
      </c>
      <c r="W54" s="141">
        <f t="shared" si="18"/>
        <v>2000</v>
      </c>
      <c r="X54" s="143">
        <f t="shared" si="19"/>
        <v>159</v>
      </c>
      <c r="Y54" s="89">
        <f t="shared" si="20"/>
        <v>12.5</v>
      </c>
      <c r="Z54" s="153">
        <f t="shared" si="21"/>
        <v>6.25</v>
      </c>
      <c r="AA54" s="154">
        <f t="shared" si="22"/>
        <v>12.565</v>
      </c>
      <c r="AB54" s="52"/>
    </row>
    <row r="55" customFormat="1" ht="20.1" customHeight="1" spans="1:28">
      <c r="A55" s="57"/>
      <c r="B55" s="88" t="str">
        <f t="shared" si="2"/>
        <v>ZU17-2</v>
      </c>
      <c r="C55" s="89">
        <f t="shared" si="3"/>
        <v>860</v>
      </c>
      <c r="D55" s="90">
        <f t="shared" si="4"/>
        <v>67</v>
      </c>
      <c r="E55" s="91">
        <f t="shared" si="24"/>
        <v>12.5</v>
      </c>
      <c r="F55" s="92">
        <f t="shared" si="6"/>
        <v>6.5</v>
      </c>
      <c r="G55" s="89">
        <f t="shared" si="7"/>
        <v>30</v>
      </c>
      <c r="H55" s="93">
        <v>2</v>
      </c>
      <c r="I55" s="89">
        <f t="shared" si="8"/>
        <v>7</v>
      </c>
      <c r="J55" s="91">
        <v>8</v>
      </c>
      <c r="K55" s="89">
        <f t="shared" si="9"/>
        <v>179.99</v>
      </c>
      <c r="L55" s="89">
        <f t="shared" si="10"/>
        <v>229.99</v>
      </c>
      <c r="M55" s="130">
        <f t="shared" si="11"/>
        <v>17</v>
      </c>
      <c r="N55" s="89">
        <f t="shared" si="12"/>
        <v>12.7641176470588</v>
      </c>
      <c r="O55" s="89">
        <f t="shared" si="13"/>
        <v>9.82294117647059</v>
      </c>
      <c r="P55" s="91">
        <v>8</v>
      </c>
      <c r="Q55" s="89">
        <f t="shared" si="14"/>
        <v>40</v>
      </c>
      <c r="R55" s="93">
        <v>3</v>
      </c>
      <c r="S55" s="89">
        <f t="shared" si="15"/>
        <v>8</v>
      </c>
      <c r="T55" s="141">
        <f t="shared" si="16"/>
        <v>2000</v>
      </c>
      <c r="U55" s="141">
        <f t="shared" si="17"/>
        <v>159</v>
      </c>
      <c r="V55" s="142">
        <v>12.5</v>
      </c>
      <c r="W55" s="141">
        <f t="shared" si="18"/>
        <v>2000</v>
      </c>
      <c r="X55" s="143">
        <f t="shared" si="19"/>
        <v>159</v>
      </c>
      <c r="Y55" s="89">
        <f t="shared" si="20"/>
        <v>12.5</v>
      </c>
      <c r="Z55" s="153">
        <f t="shared" si="21"/>
        <v>6.25</v>
      </c>
      <c r="AA55" s="154">
        <f t="shared" si="22"/>
        <v>12.49</v>
      </c>
      <c r="AB55" s="52"/>
    </row>
    <row r="56" customFormat="1" ht="20.1" customHeight="1" spans="1:28">
      <c r="A56" s="57"/>
      <c r="B56" s="88" t="str">
        <f t="shared" si="2"/>
        <v>ZU18-2</v>
      </c>
      <c r="C56" s="89">
        <f t="shared" si="3"/>
        <v>860</v>
      </c>
      <c r="D56" s="90">
        <f t="shared" si="4"/>
        <v>67</v>
      </c>
      <c r="E56" s="91">
        <f t="shared" si="24"/>
        <v>12.5</v>
      </c>
      <c r="F56" s="92">
        <f t="shared" si="6"/>
        <v>6.5</v>
      </c>
      <c r="G56" s="89">
        <f t="shared" si="7"/>
        <v>30</v>
      </c>
      <c r="H56" s="93">
        <v>2</v>
      </c>
      <c r="I56" s="89">
        <f t="shared" si="8"/>
        <v>7</v>
      </c>
      <c r="J56" s="91">
        <v>8</v>
      </c>
      <c r="K56" s="89">
        <f t="shared" si="9"/>
        <v>129.915</v>
      </c>
      <c r="L56" s="89">
        <f t="shared" si="10"/>
        <v>179.915</v>
      </c>
      <c r="M56" s="130">
        <f t="shared" si="11"/>
        <v>13</v>
      </c>
      <c r="N56" s="89">
        <f t="shared" si="12"/>
        <v>12.8396153846154</v>
      </c>
      <c r="O56" s="89">
        <f t="shared" si="13"/>
        <v>8.99346153846154</v>
      </c>
      <c r="P56" s="91">
        <v>8</v>
      </c>
      <c r="Q56" s="89">
        <f t="shared" si="14"/>
        <v>40</v>
      </c>
      <c r="R56" s="93">
        <v>3</v>
      </c>
      <c r="S56" s="89">
        <f t="shared" si="15"/>
        <v>8</v>
      </c>
      <c r="T56" s="141">
        <f t="shared" si="16"/>
        <v>2000</v>
      </c>
      <c r="U56" s="141">
        <f t="shared" si="17"/>
        <v>159</v>
      </c>
      <c r="V56" s="142">
        <v>12.5</v>
      </c>
      <c r="W56" s="141">
        <f t="shared" si="18"/>
        <v>2000</v>
      </c>
      <c r="X56" s="143">
        <f t="shared" si="19"/>
        <v>159</v>
      </c>
      <c r="Y56" s="89">
        <f t="shared" si="20"/>
        <v>12.5</v>
      </c>
      <c r="Z56" s="153">
        <f t="shared" si="21"/>
        <v>6.25</v>
      </c>
      <c r="AA56" s="154">
        <f t="shared" si="22"/>
        <v>12.415</v>
      </c>
      <c r="AB56" s="52"/>
    </row>
    <row r="57" customFormat="1" ht="20.1" customHeight="1" spans="1:28">
      <c r="A57" s="57"/>
      <c r="B57" s="88" t="str">
        <f t="shared" si="2"/>
        <v>ZU19-2</v>
      </c>
      <c r="C57" s="89">
        <f t="shared" si="3"/>
        <v>860</v>
      </c>
      <c r="D57" s="90">
        <f t="shared" si="4"/>
        <v>67</v>
      </c>
      <c r="E57" s="91">
        <f t="shared" si="24"/>
        <v>12.5</v>
      </c>
      <c r="F57" s="92">
        <f t="shared" si="6"/>
        <v>6.5</v>
      </c>
      <c r="G57" s="89">
        <f t="shared" si="7"/>
        <v>30</v>
      </c>
      <c r="H57" s="93">
        <v>2</v>
      </c>
      <c r="I57" s="89">
        <f t="shared" si="8"/>
        <v>7</v>
      </c>
      <c r="J57" s="91">
        <v>8</v>
      </c>
      <c r="K57" s="89">
        <f t="shared" si="9"/>
        <v>93.802</v>
      </c>
      <c r="L57" s="89">
        <f t="shared" si="10"/>
        <v>129.845</v>
      </c>
      <c r="M57" s="130">
        <f t="shared" si="11"/>
        <v>9</v>
      </c>
      <c r="N57" s="89">
        <f t="shared" si="12"/>
        <v>12.9827777777778</v>
      </c>
      <c r="O57" s="89">
        <f t="shared" si="13"/>
        <v>8.978</v>
      </c>
      <c r="P57" s="91">
        <v>8</v>
      </c>
      <c r="Q57" s="89">
        <f t="shared" si="14"/>
        <v>40</v>
      </c>
      <c r="R57" s="93">
        <v>3</v>
      </c>
      <c r="S57" s="89">
        <f t="shared" si="15"/>
        <v>8</v>
      </c>
      <c r="T57" s="141">
        <f t="shared" si="16"/>
        <v>1547.05</v>
      </c>
      <c r="U57" s="141">
        <f t="shared" si="17"/>
        <v>122</v>
      </c>
      <c r="V57" s="142">
        <v>12.5</v>
      </c>
      <c r="W57" s="141">
        <f t="shared" si="18"/>
        <v>1547.05</v>
      </c>
      <c r="X57" s="143">
        <f t="shared" si="19"/>
        <v>122</v>
      </c>
      <c r="Y57" s="89">
        <f t="shared" si="20"/>
        <v>12.5</v>
      </c>
      <c r="Z57" s="153">
        <f t="shared" si="21"/>
        <v>11.025</v>
      </c>
      <c r="AA57" s="154">
        <f t="shared" si="22"/>
        <v>12.345</v>
      </c>
      <c r="AB57" s="52"/>
    </row>
    <row r="58" customFormat="1" ht="20.1" hidden="1" customHeight="1" spans="1:28">
      <c r="A58" s="57"/>
      <c r="B58" s="95" t="str">
        <f t="shared" si="2"/>
        <v>东U10</v>
      </c>
      <c r="C58" s="96">
        <f t="shared" si="3"/>
        <v>860</v>
      </c>
      <c r="D58" s="97">
        <f t="shared" si="4"/>
        <v>67</v>
      </c>
      <c r="E58" s="98">
        <f t="shared" si="24"/>
        <v>12.5</v>
      </c>
      <c r="F58" s="99">
        <f t="shared" si="6"/>
        <v>6.5</v>
      </c>
      <c r="G58" s="96">
        <f t="shared" si="7"/>
        <v>30</v>
      </c>
      <c r="H58" s="100">
        <v>2</v>
      </c>
      <c r="I58" s="96">
        <f t="shared" si="8"/>
        <v>7</v>
      </c>
      <c r="J58" s="98">
        <v>8</v>
      </c>
      <c r="K58" s="96">
        <f t="shared" si="9"/>
        <v>125.466</v>
      </c>
      <c r="L58" s="96">
        <f t="shared" si="10"/>
        <v>163.657</v>
      </c>
      <c r="M58" s="131">
        <f t="shared" si="11"/>
        <v>12</v>
      </c>
      <c r="N58" s="96">
        <f t="shared" si="12"/>
        <v>12.55475</v>
      </c>
      <c r="O58" s="96">
        <f t="shared" si="13"/>
        <v>9.37216666666667</v>
      </c>
      <c r="P58" s="98">
        <v>8</v>
      </c>
      <c r="Q58" s="96">
        <f t="shared" si="14"/>
        <v>40</v>
      </c>
      <c r="R58" s="100">
        <v>4</v>
      </c>
      <c r="S58" s="96">
        <f t="shared" si="15"/>
        <v>6</v>
      </c>
      <c r="T58" s="144">
        <f t="shared" si="16"/>
        <v>2000</v>
      </c>
      <c r="U58" s="144">
        <f t="shared" si="17"/>
        <v>62</v>
      </c>
      <c r="V58" s="145">
        <v>31.5</v>
      </c>
      <c r="W58" s="144">
        <f t="shared" si="18"/>
        <v>2000</v>
      </c>
      <c r="X58" s="146">
        <f t="shared" si="19"/>
        <v>62</v>
      </c>
      <c r="Y58" s="96">
        <f t="shared" si="20"/>
        <v>31.5</v>
      </c>
      <c r="Z58" s="155">
        <f t="shared" si="21"/>
        <v>23.5</v>
      </c>
      <c r="AA58" s="156">
        <f t="shared" si="22"/>
        <v>8.65700000000001</v>
      </c>
      <c r="AB58" s="52"/>
    </row>
    <row r="59" customFormat="1" ht="20.1" hidden="1" customHeight="1" spans="1:28">
      <c r="A59" s="57"/>
      <c r="B59" s="95" t="str">
        <f t="shared" si="2"/>
        <v>西U10-1</v>
      </c>
      <c r="C59" s="96">
        <f t="shared" si="3"/>
        <v>2285</v>
      </c>
      <c r="D59" s="97">
        <f t="shared" si="4"/>
        <v>181</v>
      </c>
      <c r="E59" s="98">
        <f t="shared" si="24"/>
        <v>12.5</v>
      </c>
      <c r="F59" s="99">
        <f t="shared" si="6"/>
        <v>6.5</v>
      </c>
      <c r="G59" s="96">
        <f t="shared" si="7"/>
        <v>30</v>
      </c>
      <c r="H59" s="100">
        <v>2</v>
      </c>
      <c r="I59" s="96">
        <f t="shared" si="8"/>
        <v>7</v>
      </c>
      <c r="J59" s="98">
        <v>8</v>
      </c>
      <c r="K59" s="96">
        <f t="shared" si="9"/>
        <v>130</v>
      </c>
      <c r="L59" s="96">
        <f t="shared" si="10"/>
        <v>161.126</v>
      </c>
      <c r="M59" s="131">
        <f t="shared" si="11"/>
        <v>11</v>
      </c>
      <c r="N59" s="96">
        <f t="shared" si="12"/>
        <v>13.466</v>
      </c>
      <c r="O59" s="96">
        <f t="shared" si="13"/>
        <v>10.6363636363636</v>
      </c>
      <c r="P59" s="98">
        <v>8</v>
      </c>
      <c r="Q59" s="96">
        <f t="shared" si="14"/>
        <v>40</v>
      </c>
      <c r="R59" s="100">
        <v>4</v>
      </c>
      <c r="S59" s="96">
        <f t="shared" si="15"/>
        <v>6</v>
      </c>
      <c r="T59" s="144">
        <f t="shared" si="16"/>
        <v>2000</v>
      </c>
      <c r="U59" s="144">
        <f t="shared" si="17"/>
        <v>60</v>
      </c>
      <c r="V59" s="145">
        <v>32.5</v>
      </c>
      <c r="W59" s="144">
        <f t="shared" si="18"/>
        <v>2000</v>
      </c>
      <c r="X59" s="146">
        <f t="shared" si="19"/>
        <v>60</v>
      </c>
      <c r="Y59" s="96">
        <f t="shared" si="20"/>
        <v>32.5</v>
      </c>
      <c r="Z59" s="155">
        <f t="shared" si="21"/>
        <v>25</v>
      </c>
      <c r="AA59" s="156">
        <f t="shared" si="22"/>
        <v>18.626</v>
      </c>
      <c r="AB59" s="52"/>
    </row>
    <row r="60" customFormat="1" ht="20.1" hidden="1" customHeight="1" spans="1:28">
      <c r="A60" s="57"/>
      <c r="B60" s="95" t="str">
        <f t="shared" si="2"/>
        <v>西U9-1</v>
      </c>
      <c r="C60" s="96">
        <f t="shared" si="3"/>
        <v>2285</v>
      </c>
      <c r="D60" s="97">
        <f t="shared" si="4"/>
        <v>181</v>
      </c>
      <c r="E60" s="98">
        <f t="shared" si="24"/>
        <v>12.5</v>
      </c>
      <c r="F60" s="99">
        <f t="shared" si="6"/>
        <v>6.5</v>
      </c>
      <c r="G60" s="96">
        <f t="shared" si="7"/>
        <v>30</v>
      </c>
      <c r="H60" s="100">
        <v>2</v>
      </c>
      <c r="I60" s="96">
        <f t="shared" si="8"/>
        <v>7</v>
      </c>
      <c r="J60" s="98">
        <v>8</v>
      </c>
      <c r="K60" s="96">
        <f t="shared" si="9"/>
        <v>161.21</v>
      </c>
      <c r="L60" s="96">
        <f t="shared" si="10"/>
        <v>217.365</v>
      </c>
      <c r="M60" s="131">
        <f t="shared" si="11"/>
        <v>16</v>
      </c>
      <c r="N60" s="96">
        <f t="shared" si="12"/>
        <v>12.7728125</v>
      </c>
      <c r="O60" s="96">
        <f t="shared" si="13"/>
        <v>9.263125</v>
      </c>
      <c r="P60" s="98">
        <v>8</v>
      </c>
      <c r="Q60" s="96">
        <f t="shared" si="14"/>
        <v>40</v>
      </c>
      <c r="R60" s="100">
        <v>4</v>
      </c>
      <c r="S60" s="96">
        <f t="shared" si="15"/>
        <v>6</v>
      </c>
      <c r="T60" s="144">
        <f t="shared" si="16"/>
        <v>2000</v>
      </c>
      <c r="U60" s="144">
        <f t="shared" si="17"/>
        <v>58</v>
      </c>
      <c r="V60" s="145">
        <v>33.5</v>
      </c>
      <c r="W60" s="144">
        <f t="shared" si="18"/>
        <v>2000</v>
      </c>
      <c r="X60" s="146">
        <f t="shared" si="19"/>
        <v>58</v>
      </c>
      <c r="Y60" s="96">
        <f t="shared" si="20"/>
        <v>33.5</v>
      </c>
      <c r="Z60" s="155">
        <f t="shared" si="21"/>
        <v>28.5</v>
      </c>
      <c r="AA60" s="156">
        <f t="shared" si="22"/>
        <v>12.365</v>
      </c>
      <c r="AB60" s="52"/>
    </row>
    <row r="61" customFormat="1" ht="20.1" hidden="1" customHeight="1" spans="1:28">
      <c r="A61" s="57"/>
      <c r="B61" s="95" t="str">
        <f t="shared" si="2"/>
        <v>西U6-1</v>
      </c>
      <c r="C61" s="96">
        <f t="shared" si="3"/>
        <v>1350</v>
      </c>
      <c r="D61" s="97">
        <f>ROUNDDOWN((C61/E61-2),0)</f>
        <v>106</v>
      </c>
      <c r="E61" s="98">
        <f t="shared" si="24"/>
        <v>12.5</v>
      </c>
      <c r="F61" s="99">
        <f t="shared" si="6"/>
        <v>9</v>
      </c>
      <c r="G61" s="96">
        <f t="shared" si="7"/>
        <v>50</v>
      </c>
      <c r="H61" s="100">
        <v>4</v>
      </c>
      <c r="I61" s="96">
        <f t="shared" si="8"/>
        <v>8.5</v>
      </c>
      <c r="J61" s="98">
        <v>8</v>
      </c>
      <c r="K61" s="96">
        <f t="shared" si="9"/>
        <v>375.682</v>
      </c>
      <c r="L61" s="96">
        <f t="shared" si="10"/>
        <v>454.681</v>
      </c>
      <c r="M61" s="131">
        <f t="shared" si="11"/>
        <v>35</v>
      </c>
      <c r="N61" s="96">
        <f t="shared" si="12"/>
        <v>12.6194571428571</v>
      </c>
      <c r="O61" s="96">
        <f t="shared" si="13"/>
        <v>10.3623428571429</v>
      </c>
      <c r="P61" s="98">
        <v>8</v>
      </c>
      <c r="Q61" s="96">
        <f t="shared" si="14"/>
        <v>60</v>
      </c>
      <c r="R61" s="100">
        <v>4</v>
      </c>
      <c r="S61" s="96">
        <f t="shared" si="15"/>
        <v>11</v>
      </c>
      <c r="T61" s="144">
        <f t="shared" si="16"/>
        <v>2000</v>
      </c>
      <c r="U61" s="144">
        <f t="shared" si="17"/>
        <v>56</v>
      </c>
      <c r="V61" s="145">
        <v>34.5</v>
      </c>
      <c r="W61" s="144">
        <f t="shared" si="18"/>
        <v>2000</v>
      </c>
      <c r="X61" s="146">
        <f t="shared" si="19"/>
        <v>56</v>
      </c>
      <c r="Y61" s="96">
        <f t="shared" si="20"/>
        <v>34.5</v>
      </c>
      <c r="Z61" s="155">
        <f t="shared" si="21"/>
        <v>34</v>
      </c>
      <c r="AA61" s="156">
        <f t="shared" si="22"/>
        <v>12.181</v>
      </c>
      <c r="AB61" s="52"/>
    </row>
    <row r="62" customFormat="1" ht="20.1" hidden="1" customHeight="1" spans="1:28">
      <c r="A62" s="57"/>
      <c r="B62" s="95" t="str">
        <f t="shared" si="2"/>
        <v>西U5-1</v>
      </c>
      <c r="C62" s="96">
        <f t="shared" si="3"/>
        <v>1370</v>
      </c>
      <c r="D62" s="97">
        <f t="shared" si="4"/>
        <v>108</v>
      </c>
      <c r="E62" s="98">
        <f t="shared" si="24"/>
        <v>12.5</v>
      </c>
      <c r="F62" s="99">
        <f t="shared" si="6"/>
        <v>4</v>
      </c>
      <c r="G62" s="96">
        <f t="shared" si="7"/>
        <v>60</v>
      </c>
      <c r="H62" s="100">
        <v>4</v>
      </c>
      <c r="I62" s="96">
        <f t="shared" si="8"/>
        <v>11</v>
      </c>
      <c r="J62" s="98">
        <v>8</v>
      </c>
      <c r="K62" s="96">
        <f t="shared" si="9"/>
        <v>454.799</v>
      </c>
      <c r="L62" s="96">
        <f t="shared" si="10"/>
        <v>533.797</v>
      </c>
      <c r="M62" s="131">
        <f t="shared" si="11"/>
        <v>41</v>
      </c>
      <c r="N62" s="96">
        <f t="shared" si="12"/>
        <v>12.7023658536585</v>
      </c>
      <c r="O62" s="96">
        <f t="shared" si="13"/>
        <v>10.7755853658537</v>
      </c>
      <c r="P62" s="98">
        <v>8</v>
      </c>
      <c r="Q62" s="96">
        <f t="shared" si="14"/>
        <v>70</v>
      </c>
      <c r="R62" s="100">
        <v>6</v>
      </c>
      <c r="S62" s="96">
        <f t="shared" si="15"/>
        <v>9</v>
      </c>
      <c r="T62" s="144">
        <f t="shared" si="16"/>
        <v>2000</v>
      </c>
      <c r="U62" s="144">
        <f t="shared" si="17"/>
        <v>55</v>
      </c>
      <c r="V62" s="145">
        <v>35.5</v>
      </c>
      <c r="W62" s="144">
        <f t="shared" si="18"/>
        <v>2000</v>
      </c>
      <c r="X62" s="146">
        <f t="shared" si="19"/>
        <v>55</v>
      </c>
      <c r="Y62" s="96">
        <f t="shared" si="20"/>
        <v>35.5</v>
      </c>
      <c r="Z62" s="155">
        <f t="shared" si="21"/>
        <v>23.75</v>
      </c>
      <c r="AA62" s="156">
        <f t="shared" si="22"/>
        <v>16.297</v>
      </c>
      <c r="AB62" s="52"/>
    </row>
    <row r="63" customFormat="1" ht="20.1" hidden="1" customHeight="1" spans="1:28">
      <c r="A63" s="57"/>
      <c r="B63" s="95" t="str">
        <f t="shared" ref="B63:B72" si="25">B28</f>
        <v>西U4-1</v>
      </c>
      <c r="C63" s="96">
        <f t="shared" ref="C63:C72" si="26">VLOOKUP(B63,$B$4:$K$36,8,0)</f>
        <v>1370</v>
      </c>
      <c r="D63" s="97">
        <f t="shared" ref="D63:D72" si="27">ROUNDDOWN((C63/E63-1),0)</f>
        <v>108</v>
      </c>
      <c r="E63" s="98">
        <f t="shared" ref="E63:E72" si="28">12.5</f>
        <v>12.5</v>
      </c>
      <c r="F63" s="99">
        <f t="shared" ref="F63:F72" si="29">C63-D63*E63-2*J63</f>
        <v>4</v>
      </c>
      <c r="G63" s="96">
        <f t="shared" ref="G63:G72" si="30">VLOOKUP(B63,$B$4:$J$72,6,0)</f>
        <v>60</v>
      </c>
      <c r="H63" s="100">
        <v>4</v>
      </c>
      <c r="I63" s="96">
        <f t="shared" ref="I63:I72" si="31">(G63-J63*2)/H63</f>
        <v>11</v>
      </c>
      <c r="J63" s="98">
        <v>8</v>
      </c>
      <c r="K63" s="96">
        <f t="shared" ref="K63:K72" si="32">VLOOKUP(B63,$B$4:$K$36,2,0)</f>
        <v>533.916</v>
      </c>
      <c r="L63" s="96">
        <f t="shared" ref="L63:L72" si="33">VLOOKUP(B63,$B$4:$K$36,3,0)</f>
        <v>612.914</v>
      </c>
      <c r="M63" s="131">
        <f t="shared" ref="M63:M72" si="34">ROUND((L63-5)/12.5,0)-1</f>
        <v>48</v>
      </c>
      <c r="N63" s="96">
        <f t="shared" ref="N63:N72" si="35">(L63-5-P63)/M63</f>
        <v>12.4982083333333</v>
      </c>
      <c r="O63" s="96">
        <f t="shared" ref="O63:O72" si="36">(K63-P63-5)/M63</f>
        <v>10.8524166666667</v>
      </c>
      <c r="P63" s="98">
        <v>8</v>
      </c>
      <c r="Q63" s="96">
        <f t="shared" ref="Q63:Q72" si="37">VLOOKUP($B63,$B$4:$K$36,7,0)</f>
        <v>70</v>
      </c>
      <c r="R63" s="100">
        <v>6</v>
      </c>
      <c r="S63" s="96">
        <f t="shared" ref="S63:S72" si="38">(Q63-2*J63)/R63</f>
        <v>9</v>
      </c>
      <c r="T63" s="144">
        <f t="shared" ref="T63:T72" si="39">VLOOKUP($B63,$B$4:$K$36,4,0)</f>
        <v>2000</v>
      </c>
      <c r="U63" s="144">
        <f t="shared" ref="U63:U72" si="40">ROUNDDOWN(T63/V63,0)-1</f>
        <v>53</v>
      </c>
      <c r="V63" s="145">
        <v>36.5</v>
      </c>
      <c r="W63" s="144">
        <f t="shared" ref="W63:W72" si="41">VLOOKUP($B63,$B$4:$K$36,5,0)</f>
        <v>2000</v>
      </c>
      <c r="X63" s="146">
        <f t="shared" ref="X63:X72" si="42">U63</f>
        <v>53</v>
      </c>
      <c r="Y63" s="96">
        <f t="shared" ref="Y63:Y72" si="43">(W63-Z63*2)/X63</f>
        <v>36.5</v>
      </c>
      <c r="Z63" s="155">
        <f t="shared" ref="Z63:Z72" si="44">(T63-U63*V63)/2</f>
        <v>32.75</v>
      </c>
      <c r="AA63" s="156">
        <f t="shared" ref="AA63:AA72" si="45">L63-M63*12.5-5</f>
        <v>7.91399999999999</v>
      </c>
      <c r="AB63" s="52"/>
    </row>
    <row r="64" customFormat="1" ht="20.1" hidden="1" customHeight="1" spans="1:28">
      <c r="A64" s="57"/>
      <c r="B64" s="95" t="str">
        <f t="shared" si="25"/>
        <v>西U3-1</v>
      </c>
      <c r="C64" s="96">
        <f t="shared" si="26"/>
        <v>1390</v>
      </c>
      <c r="D64" s="97">
        <f>ROUNDDOWN((C64/E64-2),0)</f>
        <v>109</v>
      </c>
      <c r="E64" s="98">
        <f t="shared" si="28"/>
        <v>12.5</v>
      </c>
      <c r="F64" s="99">
        <f t="shared" si="29"/>
        <v>11.5</v>
      </c>
      <c r="G64" s="96">
        <f t="shared" si="30"/>
        <v>70</v>
      </c>
      <c r="H64" s="100">
        <v>6</v>
      </c>
      <c r="I64" s="96">
        <f t="shared" si="31"/>
        <v>9</v>
      </c>
      <c r="J64" s="98">
        <v>8</v>
      </c>
      <c r="K64" s="96">
        <f t="shared" si="32"/>
        <v>613.033</v>
      </c>
      <c r="L64" s="96">
        <f t="shared" si="33"/>
        <v>669.325</v>
      </c>
      <c r="M64" s="131">
        <f t="shared" si="34"/>
        <v>52</v>
      </c>
      <c r="N64" s="96">
        <f t="shared" si="35"/>
        <v>12.6216346153846</v>
      </c>
      <c r="O64" s="96">
        <f t="shared" si="36"/>
        <v>11.5390961538462</v>
      </c>
      <c r="P64" s="98">
        <v>8</v>
      </c>
      <c r="Q64" s="96">
        <f t="shared" si="37"/>
        <v>80</v>
      </c>
      <c r="R64" s="100">
        <v>8</v>
      </c>
      <c r="S64" s="96">
        <f t="shared" si="38"/>
        <v>8</v>
      </c>
      <c r="T64" s="144">
        <f t="shared" si="39"/>
        <v>2000</v>
      </c>
      <c r="U64" s="144">
        <f t="shared" si="40"/>
        <v>52</v>
      </c>
      <c r="V64" s="145">
        <v>37.5</v>
      </c>
      <c r="W64" s="144">
        <f t="shared" si="41"/>
        <v>2000</v>
      </c>
      <c r="X64" s="146">
        <f t="shared" si="42"/>
        <v>52</v>
      </c>
      <c r="Y64" s="96">
        <f t="shared" si="43"/>
        <v>37.5</v>
      </c>
      <c r="Z64" s="155">
        <f t="shared" si="44"/>
        <v>25</v>
      </c>
      <c r="AA64" s="156">
        <f t="shared" si="45"/>
        <v>14.325</v>
      </c>
      <c r="AB64" s="52"/>
    </row>
    <row r="65" customFormat="1" ht="20.1" hidden="1" customHeight="1" spans="1:28">
      <c r="A65" s="57"/>
      <c r="B65" s="95" t="str">
        <f t="shared" si="25"/>
        <v>西U2-1</v>
      </c>
      <c r="C65" s="96">
        <f t="shared" si="26"/>
        <v>2667</v>
      </c>
      <c r="D65" s="97">
        <f t="shared" si="27"/>
        <v>212</v>
      </c>
      <c r="E65" s="98">
        <f t="shared" si="28"/>
        <v>12.5</v>
      </c>
      <c r="F65" s="99">
        <f t="shared" si="29"/>
        <v>1</v>
      </c>
      <c r="G65" s="96">
        <f t="shared" si="30"/>
        <v>70</v>
      </c>
      <c r="H65" s="100">
        <v>6</v>
      </c>
      <c r="I65" s="96">
        <f t="shared" si="31"/>
        <v>9</v>
      </c>
      <c r="J65" s="98">
        <v>8</v>
      </c>
      <c r="K65" s="96">
        <f t="shared" si="32"/>
        <v>669.41</v>
      </c>
      <c r="L65" s="96">
        <f t="shared" si="33"/>
        <v>725.702</v>
      </c>
      <c r="M65" s="131">
        <f t="shared" si="34"/>
        <v>57</v>
      </c>
      <c r="N65" s="96">
        <f t="shared" si="35"/>
        <v>12.5035438596491</v>
      </c>
      <c r="O65" s="96">
        <f t="shared" si="36"/>
        <v>11.5159649122807</v>
      </c>
      <c r="P65" s="98">
        <v>8</v>
      </c>
      <c r="Q65" s="96">
        <f t="shared" si="37"/>
        <v>80</v>
      </c>
      <c r="R65" s="100">
        <v>8</v>
      </c>
      <c r="S65" s="96">
        <f t="shared" si="38"/>
        <v>8</v>
      </c>
      <c r="T65" s="144">
        <f t="shared" si="39"/>
        <v>2000</v>
      </c>
      <c r="U65" s="144">
        <f t="shared" si="40"/>
        <v>50</v>
      </c>
      <c r="V65" s="145">
        <v>38.5</v>
      </c>
      <c r="W65" s="144">
        <f t="shared" si="41"/>
        <v>2000</v>
      </c>
      <c r="X65" s="146">
        <f t="shared" si="42"/>
        <v>50</v>
      </c>
      <c r="Y65" s="96">
        <f t="shared" si="43"/>
        <v>38.5</v>
      </c>
      <c r="Z65" s="155">
        <f t="shared" si="44"/>
        <v>37.5</v>
      </c>
      <c r="AA65" s="156">
        <f t="shared" si="45"/>
        <v>8.202</v>
      </c>
      <c r="AB65" s="52"/>
    </row>
    <row r="66" customFormat="1" ht="20.1" hidden="1" customHeight="1" spans="1:28">
      <c r="A66" s="57"/>
      <c r="B66" s="95" t="str">
        <f t="shared" si="25"/>
        <v>西U6-2</v>
      </c>
      <c r="C66" s="96">
        <f t="shared" si="26"/>
        <v>954.5</v>
      </c>
      <c r="D66" s="97">
        <f t="shared" si="27"/>
        <v>75</v>
      </c>
      <c r="E66" s="98">
        <f t="shared" si="28"/>
        <v>12.5</v>
      </c>
      <c r="F66" s="99">
        <f t="shared" si="29"/>
        <v>1</v>
      </c>
      <c r="G66" s="96">
        <f t="shared" si="30"/>
        <v>50</v>
      </c>
      <c r="H66" s="100">
        <v>4</v>
      </c>
      <c r="I66" s="96">
        <f t="shared" si="31"/>
        <v>8.5</v>
      </c>
      <c r="J66" s="98">
        <v>8</v>
      </c>
      <c r="K66" s="96">
        <f t="shared" si="32"/>
        <v>375.682</v>
      </c>
      <c r="L66" s="96">
        <f t="shared" si="33"/>
        <v>454.681</v>
      </c>
      <c r="M66" s="131">
        <f t="shared" si="34"/>
        <v>35</v>
      </c>
      <c r="N66" s="96">
        <f t="shared" si="35"/>
        <v>12.6194571428571</v>
      </c>
      <c r="O66" s="96">
        <f t="shared" si="36"/>
        <v>10.3623428571429</v>
      </c>
      <c r="P66" s="98">
        <v>8</v>
      </c>
      <c r="Q66" s="96">
        <f t="shared" si="37"/>
        <v>60</v>
      </c>
      <c r="R66" s="100">
        <v>4</v>
      </c>
      <c r="S66" s="96">
        <f t="shared" si="38"/>
        <v>11</v>
      </c>
      <c r="T66" s="144">
        <f t="shared" si="39"/>
        <v>2000</v>
      </c>
      <c r="U66" s="144">
        <f t="shared" si="40"/>
        <v>49</v>
      </c>
      <c r="V66" s="145">
        <v>39.5</v>
      </c>
      <c r="W66" s="144">
        <f t="shared" si="41"/>
        <v>2000</v>
      </c>
      <c r="X66" s="146">
        <f t="shared" si="42"/>
        <v>49</v>
      </c>
      <c r="Y66" s="96">
        <f t="shared" si="43"/>
        <v>39.5</v>
      </c>
      <c r="Z66" s="155">
        <f t="shared" si="44"/>
        <v>32.25</v>
      </c>
      <c r="AA66" s="156">
        <f t="shared" si="45"/>
        <v>12.181</v>
      </c>
      <c r="AB66" s="52"/>
    </row>
    <row r="67" customFormat="1" ht="20.1" hidden="1" customHeight="1" spans="1:28">
      <c r="A67" s="57"/>
      <c r="B67" s="95" t="str">
        <f t="shared" si="25"/>
        <v>西U5-2</v>
      </c>
      <c r="C67" s="96">
        <f t="shared" si="26"/>
        <v>974.5</v>
      </c>
      <c r="D67" s="97">
        <f t="shared" si="27"/>
        <v>76</v>
      </c>
      <c r="E67" s="98">
        <f t="shared" si="28"/>
        <v>12.5</v>
      </c>
      <c r="F67" s="99">
        <f t="shared" si="29"/>
        <v>8.5</v>
      </c>
      <c r="G67" s="96">
        <f t="shared" si="30"/>
        <v>60</v>
      </c>
      <c r="H67" s="100">
        <v>4</v>
      </c>
      <c r="I67" s="96">
        <f t="shared" si="31"/>
        <v>11</v>
      </c>
      <c r="J67" s="98">
        <v>8</v>
      </c>
      <c r="K67" s="96">
        <f t="shared" si="32"/>
        <v>454.799</v>
      </c>
      <c r="L67" s="96">
        <f t="shared" si="33"/>
        <v>533.797</v>
      </c>
      <c r="M67" s="131">
        <f t="shared" si="34"/>
        <v>41</v>
      </c>
      <c r="N67" s="96">
        <f t="shared" si="35"/>
        <v>12.7023658536585</v>
      </c>
      <c r="O67" s="96">
        <f t="shared" si="36"/>
        <v>10.7755853658537</v>
      </c>
      <c r="P67" s="98">
        <v>8</v>
      </c>
      <c r="Q67" s="96">
        <f t="shared" si="37"/>
        <v>70</v>
      </c>
      <c r="R67" s="100">
        <v>6</v>
      </c>
      <c r="S67" s="96">
        <f t="shared" si="38"/>
        <v>9</v>
      </c>
      <c r="T67" s="144">
        <f t="shared" si="39"/>
        <v>2000</v>
      </c>
      <c r="U67" s="144">
        <f t="shared" si="40"/>
        <v>48</v>
      </c>
      <c r="V67" s="145">
        <v>40.5</v>
      </c>
      <c r="W67" s="144">
        <f t="shared" si="41"/>
        <v>2000</v>
      </c>
      <c r="X67" s="146">
        <f t="shared" si="42"/>
        <v>48</v>
      </c>
      <c r="Y67" s="96">
        <f t="shared" si="43"/>
        <v>40.5</v>
      </c>
      <c r="Z67" s="155">
        <f t="shared" si="44"/>
        <v>28</v>
      </c>
      <c r="AA67" s="156">
        <f t="shared" si="45"/>
        <v>16.297</v>
      </c>
      <c r="AB67" s="52"/>
    </row>
    <row r="68" customFormat="1" ht="20.1" hidden="1" customHeight="1" spans="1:28">
      <c r="A68" s="57"/>
      <c r="B68" s="95" t="str">
        <f t="shared" si="25"/>
        <v>西U4-2</v>
      </c>
      <c r="C68" s="96">
        <f t="shared" si="26"/>
        <v>920</v>
      </c>
      <c r="D68" s="97">
        <f t="shared" si="27"/>
        <v>72</v>
      </c>
      <c r="E68" s="98">
        <f t="shared" si="28"/>
        <v>12.5</v>
      </c>
      <c r="F68" s="99">
        <f t="shared" si="29"/>
        <v>4</v>
      </c>
      <c r="G68" s="96">
        <f t="shared" si="30"/>
        <v>60</v>
      </c>
      <c r="H68" s="100">
        <v>4</v>
      </c>
      <c r="I68" s="96">
        <f t="shared" si="31"/>
        <v>11</v>
      </c>
      <c r="J68" s="98">
        <v>8</v>
      </c>
      <c r="K68" s="96">
        <f t="shared" si="32"/>
        <v>533.916</v>
      </c>
      <c r="L68" s="96">
        <f t="shared" si="33"/>
        <v>612.914</v>
      </c>
      <c r="M68" s="131">
        <f t="shared" si="34"/>
        <v>48</v>
      </c>
      <c r="N68" s="96">
        <f t="shared" si="35"/>
        <v>12.4982083333333</v>
      </c>
      <c r="O68" s="96">
        <f t="shared" si="36"/>
        <v>10.8524166666667</v>
      </c>
      <c r="P68" s="98">
        <v>8</v>
      </c>
      <c r="Q68" s="96">
        <f t="shared" si="37"/>
        <v>70</v>
      </c>
      <c r="R68" s="100">
        <v>6</v>
      </c>
      <c r="S68" s="96">
        <f t="shared" si="38"/>
        <v>9</v>
      </c>
      <c r="T68" s="144">
        <f t="shared" si="39"/>
        <v>2000</v>
      </c>
      <c r="U68" s="144">
        <f t="shared" si="40"/>
        <v>47</v>
      </c>
      <c r="V68" s="145">
        <v>41.5</v>
      </c>
      <c r="W68" s="144">
        <f t="shared" si="41"/>
        <v>2000</v>
      </c>
      <c r="X68" s="146">
        <f t="shared" si="42"/>
        <v>47</v>
      </c>
      <c r="Y68" s="96">
        <f t="shared" si="43"/>
        <v>41.5</v>
      </c>
      <c r="Z68" s="155">
        <f t="shared" si="44"/>
        <v>24.75</v>
      </c>
      <c r="AA68" s="156">
        <f t="shared" si="45"/>
        <v>7.91399999999999</v>
      </c>
      <c r="AB68" s="52"/>
    </row>
    <row r="69" customFormat="1" ht="20.1" hidden="1" customHeight="1" spans="1:28">
      <c r="A69" s="57"/>
      <c r="B69" s="95" t="str">
        <f t="shared" si="25"/>
        <v>西U3-2</v>
      </c>
      <c r="C69" s="96">
        <f t="shared" si="26"/>
        <v>1243</v>
      </c>
      <c r="D69" s="97">
        <f t="shared" si="27"/>
        <v>98</v>
      </c>
      <c r="E69" s="98">
        <f t="shared" si="28"/>
        <v>12.5</v>
      </c>
      <c r="F69" s="99">
        <f t="shared" si="29"/>
        <v>2</v>
      </c>
      <c r="G69" s="96">
        <f t="shared" si="30"/>
        <v>70</v>
      </c>
      <c r="H69" s="100">
        <v>6</v>
      </c>
      <c r="I69" s="96">
        <f t="shared" si="31"/>
        <v>9</v>
      </c>
      <c r="J69" s="98">
        <v>8</v>
      </c>
      <c r="K69" s="96">
        <f t="shared" si="32"/>
        <v>613.033</v>
      </c>
      <c r="L69" s="96">
        <f t="shared" si="33"/>
        <v>669.325</v>
      </c>
      <c r="M69" s="131">
        <f t="shared" si="34"/>
        <v>52</v>
      </c>
      <c r="N69" s="96">
        <f t="shared" si="35"/>
        <v>12.6216346153846</v>
      </c>
      <c r="O69" s="96">
        <f t="shared" si="36"/>
        <v>11.5390961538462</v>
      </c>
      <c r="P69" s="98">
        <v>8</v>
      </c>
      <c r="Q69" s="96">
        <f t="shared" si="37"/>
        <v>80</v>
      </c>
      <c r="R69" s="100">
        <v>8</v>
      </c>
      <c r="S69" s="96">
        <f t="shared" si="38"/>
        <v>8</v>
      </c>
      <c r="T69" s="144">
        <f t="shared" si="39"/>
        <v>2000</v>
      </c>
      <c r="U69" s="144">
        <f t="shared" si="40"/>
        <v>46</v>
      </c>
      <c r="V69" s="145">
        <v>42.5</v>
      </c>
      <c r="W69" s="144">
        <f t="shared" si="41"/>
        <v>2000</v>
      </c>
      <c r="X69" s="146">
        <f t="shared" si="42"/>
        <v>46</v>
      </c>
      <c r="Y69" s="96">
        <f t="shared" si="43"/>
        <v>42.5</v>
      </c>
      <c r="Z69" s="155">
        <f t="shared" si="44"/>
        <v>22.5</v>
      </c>
      <c r="AA69" s="156">
        <f t="shared" si="45"/>
        <v>14.325</v>
      </c>
      <c r="AB69" s="52"/>
    </row>
    <row r="70" customFormat="1" ht="20.1" customHeight="1" spans="1:28">
      <c r="A70" s="57"/>
      <c r="B70" s="157">
        <f t="shared" si="25"/>
        <v>0</v>
      </c>
      <c r="C70" s="158">
        <f t="shared" si="26"/>
        <v>60</v>
      </c>
      <c r="D70" s="159">
        <f t="shared" si="27"/>
        <v>3</v>
      </c>
      <c r="E70" s="160">
        <f t="shared" si="28"/>
        <v>12.5</v>
      </c>
      <c r="F70" s="161">
        <f t="shared" si="29"/>
        <v>6.5</v>
      </c>
      <c r="G70" s="158">
        <f t="shared" si="30"/>
        <v>30</v>
      </c>
      <c r="H70" s="162">
        <v>34</v>
      </c>
      <c r="I70" s="158">
        <f t="shared" si="31"/>
        <v>0.411764705882353</v>
      </c>
      <c r="J70" s="160">
        <v>8</v>
      </c>
      <c r="K70" s="158">
        <f t="shared" si="32"/>
        <v>0</v>
      </c>
      <c r="L70" s="158">
        <f t="shared" si="33"/>
        <v>0</v>
      </c>
      <c r="M70" s="194">
        <f t="shared" si="34"/>
        <v>-1</v>
      </c>
      <c r="N70" s="158">
        <f t="shared" si="35"/>
        <v>13</v>
      </c>
      <c r="O70" s="158">
        <f t="shared" si="36"/>
        <v>13</v>
      </c>
      <c r="P70" s="160">
        <v>8</v>
      </c>
      <c r="Q70" s="158">
        <f t="shared" si="37"/>
        <v>40</v>
      </c>
      <c r="R70" s="162">
        <v>35</v>
      </c>
      <c r="S70" s="158">
        <f t="shared" si="38"/>
        <v>0.685714285714286</v>
      </c>
      <c r="T70" s="220">
        <f t="shared" si="39"/>
        <v>0</v>
      </c>
      <c r="U70" s="220">
        <f t="shared" si="40"/>
        <v>-1</v>
      </c>
      <c r="V70" s="221">
        <v>43.5</v>
      </c>
      <c r="W70" s="220">
        <f t="shared" si="41"/>
        <v>0</v>
      </c>
      <c r="X70" s="222">
        <f t="shared" si="42"/>
        <v>-1</v>
      </c>
      <c r="Y70" s="158">
        <f t="shared" si="43"/>
        <v>43.5</v>
      </c>
      <c r="Z70" s="248">
        <f t="shared" si="44"/>
        <v>21.75</v>
      </c>
      <c r="AA70" s="156">
        <f t="shared" si="45"/>
        <v>7.5</v>
      </c>
      <c r="AB70" s="52"/>
    </row>
    <row r="71" s="53" customFormat="1" spans="1:22">
      <c r="A71" s="55"/>
      <c r="B71" s="163"/>
      <c r="C71" s="164"/>
      <c r="D71" s="165"/>
      <c r="E71" s="166"/>
      <c r="F71" s="167"/>
      <c r="H71" s="168"/>
      <c r="I71" s="52"/>
      <c r="R71" s="168"/>
      <c r="V71" s="223"/>
    </row>
    <row r="72" s="53" customFormat="1" spans="1:22">
      <c r="A72" s="55"/>
      <c r="B72" s="163"/>
      <c r="C72" s="164"/>
      <c r="D72" s="165"/>
      <c r="E72" s="166"/>
      <c r="F72" s="167"/>
      <c r="H72" s="168"/>
      <c r="I72" s="52"/>
      <c r="R72" s="168"/>
      <c r="V72" s="223"/>
    </row>
    <row r="73" s="49" customFormat="1" ht="15" spans="1:242">
      <c r="A73" s="169"/>
      <c r="B73" s="169"/>
      <c r="C73" s="169"/>
      <c r="D73" s="169"/>
      <c r="E73" s="169"/>
      <c r="F73" s="169"/>
      <c r="G73" s="169"/>
      <c r="H73" s="169"/>
      <c r="I73" s="195"/>
      <c r="J73" s="169"/>
      <c r="K73" s="169"/>
      <c r="L73" s="169"/>
      <c r="M73" s="169"/>
      <c r="N73" s="169"/>
      <c r="O73" s="169"/>
      <c r="P73" s="169"/>
      <c r="Q73" s="169"/>
      <c r="R73" s="169"/>
      <c r="S73" s="169"/>
      <c r="T73" s="169"/>
      <c r="U73" s="169"/>
      <c r="V73" s="169"/>
      <c r="W73" s="169"/>
      <c r="X73" s="169"/>
      <c r="Y73" s="169"/>
      <c r="Z73" s="169"/>
      <c r="AA73" s="169"/>
      <c r="AB73" s="169"/>
      <c r="AC73" s="169"/>
      <c r="AD73" s="249"/>
      <c r="AE73" s="249"/>
      <c r="AF73" s="249"/>
      <c r="AG73" s="249"/>
      <c r="AH73" s="249"/>
      <c r="AI73" s="249"/>
      <c r="AJ73" s="249"/>
      <c r="AK73" s="249"/>
      <c r="AL73" s="249"/>
      <c r="AM73" s="249"/>
      <c r="AN73" s="249"/>
      <c r="AO73" s="249"/>
      <c r="AP73" s="249"/>
      <c r="AQ73" s="249"/>
      <c r="AR73" s="249"/>
      <c r="AS73" s="249"/>
      <c r="AT73" s="249"/>
      <c r="AU73" s="249"/>
      <c r="AV73" s="249"/>
      <c r="AW73" s="249"/>
      <c r="AX73" s="249"/>
      <c r="AY73" s="249"/>
      <c r="AZ73" s="249"/>
      <c r="BA73" s="249"/>
      <c r="BB73" s="249"/>
      <c r="BC73" s="249"/>
      <c r="BD73" s="249"/>
      <c r="BE73" s="249"/>
      <c r="BF73" s="249"/>
      <c r="BG73" s="249"/>
      <c r="BH73" s="249"/>
      <c r="BI73" s="249"/>
      <c r="BJ73" s="249"/>
      <c r="BK73" s="249"/>
      <c r="BL73" s="249"/>
      <c r="BM73" s="249"/>
      <c r="BN73" s="249"/>
      <c r="BO73" s="249"/>
      <c r="BP73" s="249"/>
      <c r="BQ73" s="249"/>
      <c r="BR73" s="249"/>
      <c r="BS73" s="249"/>
      <c r="BT73" s="249"/>
      <c r="BU73" s="249"/>
      <c r="BV73" s="249"/>
      <c r="BW73" s="249"/>
      <c r="BX73" s="249"/>
      <c r="BY73" s="249"/>
      <c r="BZ73" s="249"/>
      <c r="CA73" s="249"/>
      <c r="CB73" s="249"/>
      <c r="CC73" s="249"/>
      <c r="CD73" s="249"/>
      <c r="CE73" s="249"/>
      <c r="CF73" s="249"/>
      <c r="CG73" s="249"/>
      <c r="CH73" s="249"/>
      <c r="CI73" s="249"/>
      <c r="CJ73" s="249"/>
      <c r="CK73" s="249"/>
      <c r="CL73" s="249"/>
      <c r="CM73" s="249"/>
      <c r="CN73" s="249"/>
      <c r="CO73" s="249"/>
      <c r="CP73" s="249"/>
      <c r="CQ73" s="249"/>
      <c r="CR73" s="249"/>
      <c r="CS73" s="249"/>
      <c r="CT73" s="249"/>
      <c r="CU73" s="249"/>
      <c r="CV73" s="249"/>
      <c r="CW73" s="249"/>
      <c r="CX73" s="249"/>
      <c r="CY73" s="249"/>
      <c r="CZ73" s="249"/>
      <c r="DA73" s="249"/>
      <c r="DB73" s="249"/>
      <c r="DC73" s="249"/>
      <c r="DD73" s="249"/>
      <c r="DE73" s="249"/>
      <c r="DF73" s="249"/>
      <c r="DG73" s="249"/>
      <c r="DH73" s="249"/>
      <c r="DI73" s="249"/>
      <c r="DJ73" s="249"/>
      <c r="DK73" s="249"/>
      <c r="DL73" s="249"/>
      <c r="DM73" s="249"/>
      <c r="DN73" s="249"/>
      <c r="DO73" s="249"/>
      <c r="DP73" s="249"/>
      <c r="DQ73" s="249"/>
      <c r="DR73" s="249"/>
      <c r="DS73" s="249"/>
      <c r="DT73" s="249"/>
      <c r="DU73" s="249"/>
      <c r="DV73" s="249"/>
      <c r="DW73" s="249"/>
      <c r="DX73" s="249"/>
      <c r="DY73" s="249"/>
      <c r="DZ73" s="249"/>
      <c r="EA73" s="249"/>
      <c r="EB73" s="249"/>
      <c r="EC73" s="249"/>
      <c r="ED73" s="249"/>
      <c r="EE73" s="249"/>
      <c r="EF73" s="249"/>
      <c r="EG73" s="249"/>
      <c r="EH73" s="249"/>
      <c r="EI73" s="249"/>
      <c r="EJ73" s="249"/>
      <c r="EK73" s="249"/>
      <c r="EL73" s="249"/>
      <c r="EM73" s="249"/>
      <c r="EN73" s="249"/>
      <c r="EO73" s="249"/>
      <c r="EP73" s="249"/>
      <c r="EQ73" s="249"/>
      <c r="ER73" s="249"/>
      <c r="ES73" s="249"/>
      <c r="ET73" s="249"/>
      <c r="EU73" s="249"/>
      <c r="EV73" s="249"/>
      <c r="EW73" s="249"/>
      <c r="EX73" s="249"/>
      <c r="EY73" s="249"/>
      <c r="EZ73" s="249"/>
      <c r="FA73" s="249"/>
      <c r="FB73" s="249"/>
      <c r="FC73" s="249"/>
      <c r="FD73" s="249"/>
      <c r="FE73" s="249"/>
      <c r="FF73" s="249"/>
      <c r="FG73" s="249"/>
      <c r="FH73" s="249"/>
      <c r="FI73" s="249"/>
      <c r="FJ73" s="249"/>
      <c r="FK73" s="249"/>
      <c r="FL73" s="249"/>
      <c r="FM73" s="249"/>
      <c r="FN73" s="249"/>
      <c r="FO73" s="249"/>
      <c r="FP73" s="249"/>
      <c r="FQ73" s="249"/>
      <c r="FR73" s="249"/>
      <c r="FS73" s="249"/>
      <c r="FT73" s="249"/>
      <c r="FU73" s="249"/>
      <c r="FV73" s="249"/>
      <c r="FW73" s="249"/>
      <c r="FX73" s="249"/>
      <c r="FY73" s="249"/>
      <c r="FZ73" s="249"/>
      <c r="GA73" s="249"/>
      <c r="GB73" s="249"/>
      <c r="GC73" s="249"/>
      <c r="GD73" s="249"/>
      <c r="GE73" s="249"/>
      <c r="GF73" s="249"/>
      <c r="GG73" s="249"/>
      <c r="GH73" s="249"/>
      <c r="GI73" s="249"/>
      <c r="GJ73" s="249"/>
      <c r="GK73" s="249"/>
      <c r="GL73" s="249"/>
      <c r="GM73" s="249"/>
      <c r="GN73" s="249"/>
      <c r="GO73" s="249"/>
      <c r="GP73" s="249"/>
      <c r="GQ73" s="249"/>
      <c r="GR73" s="249"/>
      <c r="GS73" s="249"/>
      <c r="GT73" s="249"/>
      <c r="GU73" s="249"/>
      <c r="GV73" s="249"/>
      <c r="GW73" s="249"/>
      <c r="GX73" s="249"/>
      <c r="GY73" s="249"/>
      <c r="GZ73" s="249"/>
      <c r="HA73" s="249"/>
      <c r="HB73" s="249"/>
      <c r="HC73" s="249"/>
      <c r="HD73" s="249"/>
      <c r="HE73" s="249"/>
      <c r="HF73" s="249"/>
      <c r="HG73" s="249"/>
      <c r="HH73" s="249"/>
      <c r="HI73" s="249"/>
      <c r="HJ73" s="249"/>
      <c r="HK73" s="249"/>
      <c r="HL73" s="249"/>
      <c r="HM73" s="249"/>
      <c r="HN73" s="249"/>
      <c r="HO73" s="249"/>
      <c r="HP73" s="249"/>
      <c r="HQ73" s="249"/>
      <c r="HR73" s="249"/>
      <c r="HS73" s="249"/>
      <c r="HT73" s="249"/>
      <c r="HU73" s="249"/>
      <c r="HV73" s="249"/>
      <c r="HW73" s="249"/>
      <c r="HX73" s="249"/>
      <c r="HY73" s="249"/>
      <c r="HZ73" s="249"/>
      <c r="IA73" s="249"/>
      <c r="IB73" s="249"/>
      <c r="IC73" s="249"/>
      <c r="ID73" s="249"/>
      <c r="IE73" s="249"/>
      <c r="IF73" s="249"/>
      <c r="IG73" s="249"/>
      <c r="IH73" s="249"/>
    </row>
    <row r="74" s="53" customFormat="1" ht="9.95" customHeight="1" spans="1:22">
      <c r="A74" s="55"/>
      <c r="B74" s="49" t="str">
        <f>B4</f>
        <v>ZU1-2</v>
      </c>
      <c r="C74" s="49"/>
      <c r="D74" s="49"/>
      <c r="E74" s="58" t="s">
        <v>268</v>
      </c>
      <c r="F74" s="59"/>
      <c r="G74" s="59"/>
      <c r="H74" s="170" t="s">
        <v>269</v>
      </c>
      <c r="I74" s="196" t="str">
        <f>B74</f>
        <v>ZU1-2</v>
      </c>
      <c r="J74" s="197" t="s">
        <v>270</v>
      </c>
      <c r="K74" s="59" t="s">
        <v>271</v>
      </c>
      <c r="L74" s="59" t="s">
        <v>272</v>
      </c>
      <c r="M74" s="198" t="s">
        <v>273</v>
      </c>
      <c r="N74" s="59" t="s">
        <v>274</v>
      </c>
      <c r="O74" s="198" t="s">
        <v>275</v>
      </c>
      <c r="P74" s="198" t="s">
        <v>276</v>
      </c>
      <c r="Q74" s="224" t="s">
        <v>277</v>
      </c>
      <c r="R74" s="225" t="s">
        <v>278</v>
      </c>
      <c r="S74" s="226"/>
      <c r="T74" s="227"/>
      <c r="V74" s="49" t="s">
        <v>279</v>
      </c>
    </row>
    <row r="75" s="49" customFormat="1" ht="9.95" customHeight="1" spans="5:20">
      <c r="E75" s="61"/>
      <c r="F75" s="63"/>
      <c r="G75" s="63"/>
      <c r="H75" s="171"/>
      <c r="I75" s="199"/>
      <c r="J75" s="200"/>
      <c r="K75" s="63"/>
      <c r="L75" s="63"/>
      <c r="M75" s="201"/>
      <c r="N75" s="63"/>
      <c r="O75" s="201"/>
      <c r="P75" s="201"/>
      <c r="Q75" s="228"/>
      <c r="R75" s="229"/>
      <c r="S75" s="230"/>
      <c r="T75" s="231"/>
    </row>
    <row r="76" s="53" customFormat="1" ht="36" customHeight="1" spans="1:26">
      <c r="A76" s="55"/>
      <c r="B76" s="49"/>
      <c r="C76" s="49"/>
      <c r="D76" s="49"/>
      <c r="E76" s="61"/>
      <c r="F76" s="63"/>
      <c r="G76" s="63"/>
      <c r="H76" s="63" t="s">
        <v>280</v>
      </c>
      <c r="I76" s="202"/>
      <c r="J76" s="200" t="s">
        <v>281</v>
      </c>
      <c r="K76" s="203">
        <f>'1.U型槽主筋验算'!L2</f>
        <v>14</v>
      </c>
      <c r="L76" s="204"/>
      <c r="M76" s="205">
        <f>(R76+S76)/2+ROUNDUP((IF(K76&lt;26,10.927,11.212))*K76/10,0)*2</f>
        <v>1144.154</v>
      </c>
      <c r="N76" s="206">
        <f>ROUNDUP((H79/12.5),0)*IF(I77&gt;600,2,1)</f>
        <v>160</v>
      </c>
      <c r="O76" s="207">
        <f t="shared" ref="O76:O83" si="46">M76*N76/100</f>
        <v>1830.6464</v>
      </c>
      <c r="P76" s="63">
        <f t="shared" ref="P76:P83" si="47">ROUND(K76^2*PI()/4/1000000*7850,3)</f>
        <v>1.208</v>
      </c>
      <c r="Q76" s="232">
        <f t="shared" ref="Q76:Q83" si="48">O76*P76</f>
        <v>2211.4208512</v>
      </c>
      <c r="R76" s="233">
        <f>(H77+I81-I84*2)*2+(T76)+(H81-I84*2)*2</f>
        <v>1095.232</v>
      </c>
      <c r="S76" s="234">
        <f>(I77+I81-I84*2)*2+(T76)+(H81-I84*2)*2</f>
        <v>1129.076</v>
      </c>
      <c r="T76" s="235">
        <f>R78</f>
        <v>849</v>
      </c>
      <c r="V76" s="236">
        <f t="shared" ref="V76:V81" si="49">ROUNDUP((IF(K76&lt;26,10.927,11.212))*K76/10,0)</f>
        <v>16</v>
      </c>
      <c r="X76" s="237"/>
      <c r="Y76" s="237"/>
      <c r="Z76" s="237"/>
    </row>
    <row r="77" s="53" customFormat="1" ht="18" customHeight="1" spans="1:26">
      <c r="A77" s="55"/>
      <c r="B77" s="49"/>
      <c r="C77" s="49"/>
      <c r="D77" s="49"/>
      <c r="E77" s="172" t="s">
        <v>244</v>
      </c>
      <c r="F77" s="173" t="s">
        <v>282</v>
      </c>
      <c r="G77" s="173" t="s">
        <v>283</v>
      </c>
      <c r="H77" s="174">
        <f>MIN(VLOOKUP(I74,$B$4:$J$70,2,0),VLOOKUP(I74,$B$4:$J$70,3,0))</f>
        <v>69.116</v>
      </c>
      <c r="I77" s="208">
        <f>MAX(VLOOKUP(I74,$B$4:$J$70,2,0),VLOOKUP(I74,$B$4:$J$70,3,0))</f>
        <v>86.038</v>
      </c>
      <c r="J77" s="200" t="s">
        <v>284</v>
      </c>
      <c r="K77" s="209">
        <v>12</v>
      </c>
      <c r="L77" s="204"/>
      <c r="M77" s="205">
        <f>(R77+S77)/2+ROUNDUP((IF(K77&lt;26,10.927,11.212))*K77/10,0)*2</f>
        <v>137.577</v>
      </c>
      <c r="N77" s="210">
        <f>ROUNDUP((H79/12.5*1),0)*2</f>
        <v>320</v>
      </c>
      <c r="O77" s="207">
        <f t="shared" si="46"/>
        <v>440.2464</v>
      </c>
      <c r="P77" s="63">
        <f t="shared" si="47"/>
        <v>0.888</v>
      </c>
      <c r="Q77" s="232">
        <f t="shared" si="48"/>
        <v>390.9388032</v>
      </c>
      <c r="R77" s="238">
        <f>H77+I81-I84*2</f>
        <v>101.116</v>
      </c>
      <c r="S77" s="239">
        <f>I77+I81-I84*2</f>
        <v>118.038</v>
      </c>
      <c r="T77" s="240" t="str">
        <f>ROUND(R77,1)&amp;"~"&amp;ROUND(S77,1)</f>
        <v>101.1~118</v>
      </c>
      <c r="V77" s="236">
        <f t="shared" si="49"/>
        <v>14</v>
      </c>
      <c r="X77" s="237"/>
      <c r="Y77" s="237"/>
      <c r="Z77" s="237"/>
    </row>
    <row r="78" s="53" customFormat="1" ht="18" customHeight="1" spans="1:26">
      <c r="A78" s="55"/>
      <c r="B78" s="49"/>
      <c r="C78" s="49"/>
      <c r="D78" s="49"/>
      <c r="E78" s="172">
        <f>VLOOKUP(I74,$B$39:$Z$70,3,0)</f>
        <v>67</v>
      </c>
      <c r="F78" s="175">
        <f>VLOOKUP(I74,$B$39:$Z$70,17,0)</f>
        <v>3</v>
      </c>
      <c r="G78" s="173">
        <f>VLOOKUP(I74,$B$39:$Z$70,12,0)</f>
        <v>5</v>
      </c>
      <c r="H78" s="173" t="s">
        <v>229</v>
      </c>
      <c r="I78" s="202"/>
      <c r="J78" s="200" t="s">
        <v>285</v>
      </c>
      <c r="K78" s="203">
        <v>14</v>
      </c>
      <c r="L78" s="204"/>
      <c r="M78" s="211">
        <f>R78+2*ROUNDUP((IF(K78&lt;26,10.927,11.212))*K78/10,0)</f>
        <v>881</v>
      </c>
      <c r="N78" s="206">
        <f>ROUNDUP(H79/12.5,0)</f>
        <v>160</v>
      </c>
      <c r="O78" s="207">
        <f t="shared" si="46"/>
        <v>1409.6</v>
      </c>
      <c r="P78" s="63">
        <f t="shared" si="47"/>
        <v>1.208</v>
      </c>
      <c r="Q78" s="232">
        <f t="shared" si="48"/>
        <v>1702.7968</v>
      </c>
      <c r="R78" s="233">
        <f>H83-I84*2-(K76+K83*2)/10</f>
        <v>849</v>
      </c>
      <c r="S78" s="207" t="s">
        <v>286</v>
      </c>
      <c r="T78" s="241"/>
      <c r="V78" s="236">
        <f t="shared" si="49"/>
        <v>16</v>
      </c>
      <c r="X78" s="237"/>
      <c r="Y78" s="237"/>
      <c r="Z78" s="237"/>
    </row>
    <row r="79" s="53" customFormat="1" ht="18" customHeight="1" spans="1:26">
      <c r="A79" s="55"/>
      <c r="B79" s="49"/>
      <c r="C79" s="49"/>
      <c r="D79" s="49"/>
      <c r="E79" s="176" t="s">
        <v>287</v>
      </c>
      <c r="F79" s="173" t="s">
        <v>288</v>
      </c>
      <c r="G79" s="173" t="s">
        <v>289</v>
      </c>
      <c r="H79" s="177">
        <f>MAX(VLOOKUP(I74,$B$4:$J$70,4,0),VLOOKUP(I74,$B$4:$J$70,5,0))</f>
        <v>2000</v>
      </c>
      <c r="I79" s="212">
        <f>MIN(VLOOKUP(I74,$B$4:$J$70,4,0),VLOOKUP(I74,$B$4:$J$70,5,0))</f>
        <v>2000</v>
      </c>
      <c r="J79" s="200" t="s">
        <v>290</v>
      </c>
      <c r="K79" s="209">
        <v>14</v>
      </c>
      <c r="L79" s="204"/>
      <c r="M79" s="211">
        <f>R79+2*ROUNDUP((IF(K79&lt;26,10.927,11.212))*K79/10,0)</f>
        <v>139.965512114594</v>
      </c>
      <c r="N79" s="210">
        <f>ROUNDUP(H79/12.5,0)*2</f>
        <v>320</v>
      </c>
      <c r="O79" s="207">
        <f t="shared" si="46"/>
        <v>447.8896387667</v>
      </c>
      <c r="P79" s="63">
        <f t="shared" si="47"/>
        <v>1.208</v>
      </c>
      <c r="Q79" s="232">
        <f t="shared" si="48"/>
        <v>541.050683630174</v>
      </c>
      <c r="R79" s="242">
        <f>((H81+I81-I84*2)+(20-I84*2^0.5))*(2^0.5)</f>
        <v>107.965512114594</v>
      </c>
      <c r="S79" s="207" t="s">
        <v>286</v>
      </c>
      <c r="T79" s="241"/>
      <c r="V79" s="236">
        <f t="shared" si="49"/>
        <v>16</v>
      </c>
      <c r="X79" s="237"/>
      <c r="Y79" s="237"/>
      <c r="Z79" s="237"/>
    </row>
    <row r="80" s="53" customFormat="1" ht="18" customHeight="1" spans="1:26">
      <c r="A80" s="55"/>
      <c r="B80" s="49"/>
      <c r="C80" s="49"/>
      <c r="D80" s="49"/>
      <c r="E80" s="178">
        <f>VLOOKUP(I74,$B$39:$Z$70,20,0)</f>
        <v>159</v>
      </c>
      <c r="F80" s="173">
        <f>VLOOKUP(I74,$B$39:$Z$70,23,0)</f>
        <v>159</v>
      </c>
      <c r="G80" s="173">
        <f>VLOOKUP(I74,$B$39:$Z$70,7,0)</f>
        <v>2</v>
      </c>
      <c r="H80" s="179" t="s">
        <v>291</v>
      </c>
      <c r="I80" s="202" t="s">
        <v>292</v>
      </c>
      <c r="J80" s="200" t="s">
        <v>293</v>
      </c>
      <c r="K80" s="203">
        <v>12</v>
      </c>
      <c r="L80" s="204"/>
      <c r="M80" s="211">
        <f>(R80+S80)/2+2*ROUNDUP((IF(K80&lt;26,10.927,11.212))*K80/10,0)</f>
        <v>2020</v>
      </c>
      <c r="N80" s="213">
        <f>4*(G78+1)+(G80-1)*2</f>
        <v>26</v>
      </c>
      <c r="O80" s="207">
        <f t="shared" si="46"/>
        <v>525.2</v>
      </c>
      <c r="P80" s="63">
        <f t="shared" si="47"/>
        <v>0.888</v>
      </c>
      <c r="Q80" s="232">
        <f t="shared" si="48"/>
        <v>466.3776</v>
      </c>
      <c r="R80" s="243">
        <f>H79-I84*2</f>
        <v>1992</v>
      </c>
      <c r="S80" s="207">
        <f>I79-I84*2</f>
        <v>1992</v>
      </c>
      <c r="T80" s="240" t="str">
        <f>ROUND(S80,1)&amp;"~"&amp;ROUND(R80,1)</f>
        <v>1992~1992</v>
      </c>
      <c r="V80" s="236">
        <f t="shared" si="49"/>
        <v>14</v>
      </c>
      <c r="X80" s="237"/>
      <c r="Y80" s="237"/>
      <c r="Z80" s="237"/>
    </row>
    <row r="81" s="53" customFormat="1" ht="18" customHeight="1" spans="1:26">
      <c r="A81" s="55"/>
      <c r="B81" s="49"/>
      <c r="C81" s="49"/>
      <c r="D81" s="49"/>
      <c r="E81" s="180"/>
      <c r="F81" s="181"/>
      <c r="G81" s="181"/>
      <c r="H81" s="182">
        <f>VLOOKUP(I74,$B$4:$J$70,6,0)</f>
        <v>30</v>
      </c>
      <c r="I81" s="212">
        <f>VLOOKUP(I74,$B$4:$J$70,7,0)</f>
        <v>40</v>
      </c>
      <c r="J81" s="200" t="s">
        <v>294</v>
      </c>
      <c r="K81" s="203">
        <v>12</v>
      </c>
      <c r="L81" s="204"/>
      <c r="M81" s="211">
        <f>(R81+S81)/2+2*ROUNDUP((IF(K81&lt;26,10.927,11.212))*K81/10,0)</f>
        <v>2028.07158723982</v>
      </c>
      <c r="N81" s="63">
        <f>2*(E78+1)+F78*2</f>
        <v>142</v>
      </c>
      <c r="O81" s="207">
        <f t="shared" si="46"/>
        <v>2879.86165388054</v>
      </c>
      <c r="P81" s="63">
        <f t="shared" si="47"/>
        <v>0.888</v>
      </c>
      <c r="Q81" s="232">
        <f t="shared" si="48"/>
        <v>2557.31714864592</v>
      </c>
      <c r="R81" s="243">
        <f>((I77-H77)^2+H79^2)^0.5</f>
        <v>2000.07158723982</v>
      </c>
      <c r="S81" s="207">
        <f>((I77-H77)^2+I79^2)^0.5</f>
        <v>2000.07158723982</v>
      </c>
      <c r="T81" s="240" t="str">
        <f>ROUND(S81,1)&amp;"~"&amp;ROUND(R81,1)</f>
        <v>2000.1~2000.1</v>
      </c>
      <c r="V81" s="236">
        <f t="shared" si="49"/>
        <v>14</v>
      </c>
      <c r="X81" s="237"/>
      <c r="Y81" s="237"/>
      <c r="Z81" s="237"/>
    </row>
    <row r="82" s="53" customFormat="1" ht="18" customHeight="1" spans="1:26">
      <c r="A82" s="55"/>
      <c r="B82" s="49"/>
      <c r="C82" s="49"/>
      <c r="D82" s="49"/>
      <c r="E82" s="183" t="s">
        <v>295</v>
      </c>
      <c r="F82" s="184"/>
      <c r="G82" s="185"/>
      <c r="H82" s="186" t="s">
        <v>296</v>
      </c>
      <c r="I82" s="214"/>
      <c r="J82" s="200" t="s">
        <v>297</v>
      </c>
      <c r="K82" s="209">
        <v>8</v>
      </c>
      <c r="L82" s="204"/>
      <c r="M82" s="211">
        <f>R82+11</f>
        <v>43</v>
      </c>
      <c r="N82" s="215">
        <f>ROUNDDOWN(((VLOOKUP(I74,$B$39:$Z$70,2,0))/(VLOOKUP(I74,$B$39:$Z$70,4,0))-1),0)/4*((VLOOKUP(I74,$B$39:$Z$70,20,0))+1)</f>
        <v>2680</v>
      </c>
      <c r="O82" s="207">
        <f t="shared" si="46"/>
        <v>1152.4</v>
      </c>
      <c r="P82" s="63">
        <f t="shared" si="47"/>
        <v>0.395</v>
      </c>
      <c r="Q82" s="232">
        <f t="shared" si="48"/>
        <v>455.198</v>
      </c>
      <c r="R82" s="242">
        <f>I81-2*I84</f>
        <v>32</v>
      </c>
      <c r="S82" s="207" t="s">
        <v>286</v>
      </c>
      <c r="T82" s="241"/>
      <c r="V82" s="244"/>
      <c r="X82" s="237">
        <f>VLOOKUP(I74,$B$39:$Z$70,4,0)</f>
        <v>12.5</v>
      </c>
      <c r="Y82" s="237"/>
      <c r="Z82" s="237"/>
    </row>
    <row r="83" s="53" customFormat="1" ht="18" customHeight="1" spans="1:26">
      <c r="A83" s="55"/>
      <c r="B83" s="49"/>
      <c r="C83" s="49"/>
      <c r="D83" s="49"/>
      <c r="E83" s="187" t="s">
        <v>298</v>
      </c>
      <c r="F83" s="188" t="s">
        <v>299</v>
      </c>
      <c r="G83" s="189" t="s">
        <v>300</v>
      </c>
      <c r="H83" s="186">
        <f>VLOOKUP(I74,$B$4:$J$70,8,0)</f>
        <v>860</v>
      </c>
      <c r="I83" s="214"/>
      <c r="J83" s="200" t="s">
        <v>301</v>
      </c>
      <c r="K83" s="209">
        <v>8</v>
      </c>
      <c r="L83" s="204"/>
      <c r="M83" s="211">
        <f>R83+11</f>
        <v>33</v>
      </c>
      <c r="N83" s="216">
        <f>ROUND(E80/4*G78,0)*2</f>
        <v>398</v>
      </c>
      <c r="O83" s="207">
        <f t="shared" si="46"/>
        <v>131.34</v>
      </c>
      <c r="P83" s="63">
        <f t="shared" si="47"/>
        <v>0.395</v>
      </c>
      <c r="Q83" s="232">
        <f t="shared" si="48"/>
        <v>51.8793</v>
      </c>
      <c r="R83" s="242">
        <f>H81-2*I84</f>
        <v>22</v>
      </c>
      <c r="S83" s="207" t="s">
        <v>286</v>
      </c>
      <c r="T83" s="241"/>
      <c r="V83" s="244"/>
      <c r="X83" s="237"/>
      <c r="Y83" s="237"/>
      <c r="Z83" s="237"/>
    </row>
    <row r="84" s="53" customFormat="1" ht="18" customHeight="1" spans="1:26">
      <c r="A84" s="55"/>
      <c r="B84" s="49"/>
      <c r="C84" s="49"/>
      <c r="D84" s="49"/>
      <c r="E84" s="190">
        <f>IF(I74=0,0,ROUND(((H77+I77)/2*H81*2+H83*I81+0.2*0.2+0.25*0.05*2)*(H79+I79)/2/1000000,1))</f>
        <v>78.1</v>
      </c>
      <c r="F84" s="191">
        <f>IF(I74=0,0,ROUND(Q82+Q83,1))</f>
        <v>507.1</v>
      </c>
      <c r="G84" s="192">
        <f>IF(I74=0,0,ROUND(Q76+Q77+Q78+Q79+Q80+Q81,1))</f>
        <v>7869.9</v>
      </c>
      <c r="H84" s="193" t="s">
        <v>302</v>
      </c>
      <c r="I84" s="217">
        <f>$P$3</f>
        <v>4</v>
      </c>
      <c r="J84" s="218" t="s">
        <v>303</v>
      </c>
      <c r="K84" s="219" t="str">
        <f>"C40混凝土:"&amp;ROUND(((H77+I77)/2*H81*2+H83*I81+0.2*0.2+0.25*0.05*2)*(H79+I79)/2/1000000,1)&amp;"m"&amp;"      "&amp;"HPB300:"&amp;ROUND(Q82+Q83,1)&amp;"kg       "&amp;"HRB400:"&amp;ROUND(Q76+Q77+Q78+Q79+Q80+Q81,1)&amp;"kg"</f>
        <v>C40混凝土:78.1m      HPB300:507.1kg       HRB400:7869.9kg</v>
      </c>
      <c r="L84" s="219"/>
      <c r="M84" s="219"/>
      <c r="N84" s="219"/>
      <c r="O84" s="219"/>
      <c r="P84" s="219"/>
      <c r="Q84" s="245"/>
      <c r="R84" s="246" t="s">
        <v>304</v>
      </c>
      <c r="S84" s="219">
        <f>ROUND(SUM(Q76:Q83)/ROUND(((H77+I77)/2*H81*2+H83*I81+0.2*0.2+0.25*0.05*2)*(H79+I79)/2/1000000,1),1)</f>
        <v>107.3</v>
      </c>
      <c r="T84" s="247"/>
      <c r="Y84" s="237"/>
      <c r="Z84" s="237"/>
    </row>
    <row r="85" s="53" customFormat="1" ht="15" spans="1:15">
      <c r="A85" s="55"/>
      <c r="C85" s="49"/>
      <c r="I85" s="52"/>
      <c r="K85" s="56"/>
      <c r="O85" s="56"/>
    </row>
    <row r="86" s="53" customFormat="1" ht="9.95" customHeight="1" spans="1:22">
      <c r="A86" s="55"/>
      <c r="B86" s="49" t="str">
        <f>B5</f>
        <v>ZU2-2</v>
      </c>
      <c r="C86" s="49"/>
      <c r="D86" s="49"/>
      <c r="E86" s="58" t="s">
        <v>268</v>
      </c>
      <c r="F86" s="59"/>
      <c r="G86" s="59"/>
      <c r="H86" s="170" t="s">
        <v>269</v>
      </c>
      <c r="I86" s="196" t="str">
        <f>B86</f>
        <v>ZU2-2</v>
      </c>
      <c r="J86" s="197" t="s">
        <v>270</v>
      </c>
      <c r="K86" s="59" t="s">
        <v>271</v>
      </c>
      <c r="L86" s="59" t="s">
        <v>272</v>
      </c>
      <c r="M86" s="198" t="s">
        <v>273</v>
      </c>
      <c r="N86" s="59" t="s">
        <v>274</v>
      </c>
      <c r="O86" s="198" t="s">
        <v>275</v>
      </c>
      <c r="P86" s="198" t="s">
        <v>276</v>
      </c>
      <c r="Q86" s="224" t="s">
        <v>277</v>
      </c>
      <c r="R86" s="225" t="s">
        <v>278</v>
      </c>
      <c r="S86" s="226"/>
      <c r="T86" s="227"/>
      <c r="V86" s="49" t="s">
        <v>279</v>
      </c>
    </row>
    <row r="87" s="49" customFormat="1" ht="9.95" customHeight="1" spans="5:20">
      <c r="E87" s="61"/>
      <c r="F87" s="63"/>
      <c r="G87" s="63"/>
      <c r="H87" s="171"/>
      <c r="I87" s="199"/>
      <c r="J87" s="200"/>
      <c r="K87" s="63"/>
      <c r="L87" s="63"/>
      <c r="M87" s="201"/>
      <c r="N87" s="63"/>
      <c r="O87" s="201"/>
      <c r="P87" s="201"/>
      <c r="Q87" s="228"/>
      <c r="R87" s="229"/>
      <c r="S87" s="230"/>
      <c r="T87" s="231"/>
    </row>
    <row r="88" s="53" customFormat="1" ht="36" customHeight="1" spans="1:26">
      <c r="A88" s="55"/>
      <c r="B88" s="49"/>
      <c r="C88" s="49"/>
      <c r="D88" s="49"/>
      <c r="E88" s="61"/>
      <c r="F88" s="63"/>
      <c r="G88" s="63"/>
      <c r="H88" s="63" t="s">
        <v>280</v>
      </c>
      <c r="I88" s="202"/>
      <c r="J88" s="200" t="s">
        <v>281</v>
      </c>
      <c r="K88" s="203">
        <f>'1.U型槽主筋验算'!L3</f>
        <v>14</v>
      </c>
      <c r="L88" s="204"/>
      <c r="M88" s="205">
        <f>(R88+S88)/2+ROUNDUP((IF(K88&lt;26,10.927,11.212))*K88/10,0)*2</f>
        <v>1211.208</v>
      </c>
      <c r="N88" s="206">
        <f>ROUNDUP((H91/12.5),0)*IF(I89&gt;600,2,1)</f>
        <v>160</v>
      </c>
      <c r="O88" s="207">
        <f t="shared" ref="O88:O95" si="50">M88*N88/100</f>
        <v>1937.9328</v>
      </c>
      <c r="P88" s="63">
        <f t="shared" ref="P88:P95" si="51">ROUND(K88^2*PI()/4/1000000*7850,3)</f>
        <v>1.208</v>
      </c>
      <c r="Q88" s="232">
        <f t="shared" ref="Q88:Q95" si="52">O88*P88</f>
        <v>2341.0228224</v>
      </c>
      <c r="R88" s="233">
        <f>(H89+I93-I96*2)*2+(T88)+(H93-I96*2)*2</f>
        <v>1129.208</v>
      </c>
      <c r="S88" s="234">
        <f>(I89+I93-I96*2)*2+(T88)+(H93-I96*2)*2</f>
        <v>1229.208</v>
      </c>
      <c r="T88" s="235">
        <f>R90</f>
        <v>849</v>
      </c>
      <c r="V88" s="236">
        <f t="shared" ref="V88:V93" si="53">ROUNDUP((IF(K88&lt;26,10.927,11.212))*K88/10,0)</f>
        <v>16</v>
      </c>
      <c r="X88" s="237"/>
      <c r="Y88" s="237"/>
      <c r="Z88" s="237"/>
    </row>
    <row r="89" s="53" customFormat="1" ht="18" customHeight="1" spans="1:26">
      <c r="A89" s="55"/>
      <c r="B89" s="49"/>
      <c r="C89" s="49"/>
      <c r="D89" s="49"/>
      <c r="E89" s="172" t="s">
        <v>244</v>
      </c>
      <c r="F89" s="173" t="s">
        <v>282</v>
      </c>
      <c r="G89" s="173" t="s">
        <v>283</v>
      </c>
      <c r="H89" s="174">
        <f>MIN(VLOOKUP(I86,$B$4:$J$70,2,0),VLOOKUP(I86,$B$4:$J$70,3,0))</f>
        <v>86.104</v>
      </c>
      <c r="I89" s="208">
        <f>MAX(VLOOKUP(I86,$B$4:$J$70,2,0),VLOOKUP(I86,$B$4:$J$70,3,0))</f>
        <v>136.104</v>
      </c>
      <c r="J89" s="200" t="s">
        <v>284</v>
      </c>
      <c r="K89" s="209">
        <v>12</v>
      </c>
      <c r="L89" s="204"/>
      <c r="M89" s="205">
        <f>(R89+S89)/2+ROUNDUP((IF(K89&lt;26,10.927,11.212))*K89/10,0)*2</f>
        <v>171.104</v>
      </c>
      <c r="N89" s="210">
        <f>ROUNDUP((H91/12.5*1),0)*2</f>
        <v>320</v>
      </c>
      <c r="O89" s="207">
        <f t="shared" si="50"/>
        <v>547.5328</v>
      </c>
      <c r="P89" s="63">
        <f t="shared" si="51"/>
        <v>0.888</v>
      </c>
      <c r="Q89" s="232">
        <f t="shared" si="52"/>
        <v>486.2091264</v>
      </c>
      <c r="R89" s="238">
        <f>H89+I93-I96*2</f>
        <v>118.104</v>
      </c>
      <c r="S89" s="239">
        <f>I89+I93-I96*2</f>
        <v>168.104</v>
      </c>
      <c r="T89" s="240" t="str">
        <f>ROUND(R89,1)&amp;"~"&amp;ROUND(S89,1)</f>
        <v>118.1~168.1</v>
      </c>
      <c r="V89" s="236">
        <f t="shared" si="53"/>
        <v>14</v>
      </c>
      <c r="X89" s="237"/>
      <c r="Y89" s="237"/>
      <c r="Z89" s="237"/>
    </row>
    <row r="90" s="53" customFormat="1" ht="18" customHeight="1" spans="1:26">
      <c r="A90" s="55"/>
      <c r="B90" s="49"/>
      <c r="C90" s="49"/>
      <c r="D90" s="49"/>
      <c r="E90" s="172">
        <f>VLOOKUP(I86,$B$39:$Z$70,3,0)</f>
        <v>67</v>
      </c>
      <c r="F90" s="175">
        <f>VLOOKUP(I86,$B$39:$Z$70,17,0)</f>
        <v>3</v>
      </c>
      <c r="G90" s="173">
        <f>VLOOKUP(I86,$B$39:$Z$70,12,0)</f>
        <v>9</v>
      </c>
      <c r="H90" s="173" t="s">
        <v>229</v>
      </c>
      <c r="I90" s="202"/>
      <c r="J90" s="200" t="s">
        <v>285</v>
      </c>
      <c r="K90" s="203">
        <v>14</v>
      </c>
      <c r="L90" s="204"/>
      <c r="M90" s="211">
        <f>R90+2*ROUNDUP((IF(K90&lt;26,10.927,11.212))*K90/10,0)</f>
        <v>881</v>
      </c>
      <c r="N90" s="206">
        <f>ROUNDUP(H91/12.5,0)</f>
        <v>160</v>
      </c>
      <c r="O90" s="207">
        <f t="shared" si="50"/>
        <v>1409.6</v>
      </c>
      <c r="P90" s="63">
        <f t="shared" si="51"/>
        <v>1.208</v>
      </c>
      <c r="Q90" s="232">
        <f t="shared" si="52"/>
        <v>1702.7968</v>
      </c>
      <c r="R90" s="233">
        <f>H95-I96*2-(K88+K95*2)/10</f>
        <v>849</v>
      </c>
      <c r="S90" s="207" t="s">
        <v>286</v>
      </c>
      <c r="T90" s="241"/>
      <c r="V90" s="236">
        <f t="shared" si="53"/>
        <v>16</v>
      </c>
      <c r="X90" s="237"/>
      <c r="Y90" s="237"/>
      <c r="Z90" s="237"/>
    </row>
    <row r="91" s="53" customFormat="1" ht="18" customHeight="1" spans="1:26">
      <c r="A91" s="55"/>
      <c r="B91" s="49"/>
      <c r="C91" s="49"/>
      <c r="D91" s="49"/>
      <c r="E91" s="176" t="s">
        <v>287</v>
      </c>
      <c r="F91" s="173" t="s">
        <v>288</v>
      </c>
      <c r="G91" s="173" t="s">
        <v>289</v>
      </c>
      <c r="H91" s="177">
        <f>MAX(VLOOKUP(I86,$B$4:$J$70,4,0),VLOOKUP(I86,$B$4:$J$70,5,0))</f>
        <v>2000</v>
      </c>
      <c r="I91" s="212">
        <f>MIN(VLOOKUP(I86,$B$4:$J$70,4,0),VLOOKUP(I86,$B$4:$J$70,5,0))</f>
        <v>2000</v>
      </c>
      <c r="J91" s="200" t="s">
        <v>290</v>
      </c>
      <c r="K91" s="209">
        <v>14</v>
      </c>
      <c r="L91" s="204"/>
      <c r="M91" s="211">
        <f>R91+2*ROUNDUP((IF(K91&lt;26,10.927,11.212))*K91/10,0)</f>
        <v>139.965512114594</v>
      </c>
      <c r="N91" s="210">
        <f>ROUNDUP(H91/12.5,0)*2</f>
        <v>320</v>
      </c>
      <c r="O91" s="207">
        <f t="shared" si="50"/>
        <v>447.8896387667</v>
      </c>
      <c r="P91" s="63">
        <f t="shared" si="51"/>
        <v>1.208</v>
      </c>
      <c r="Q91" s="232">
        <f t="shared" si="52"/>
        <v>541.050683630174</v>
      </c>
      <c r="R91" s="242">
        <f>((H93+I93-I96*2)+(20-I96*2^0.5))*(2^0.5)</f>
        <v>107.965512114594</v>
      </c>
      <c r="S91" s="207" t="s">
        <v>286</v>
      </c>
      <c r="T91" s="241"/>
      <c r="V91" s="236">
        <f t="shared" si="53"/>
        <v>16</v>
      </c>
      <c r="X91" s="237"/>
      <c r="Y91" s="237"/>
      <c r="Z91" s="237"/>
    </row>
    <row r="92" s="53" customFormat="1" ht="18" customHeight="1" spans="1:26">
      <c r="A92" s="55"/>
      <c r="B92" s="49"/>
      <c r="C92" s="49"/>
      <c r="D92" s="49"/>
      <c r="E92" s="178">
        <f>VLOOKUP(I86,$B$39:$Z$70,20,0)</f>
        <v>159</v>
      </c>
      <c r="F92" s="173">
        <f>VLOOKUP(I86,$B$39:$Z$70,23,0)</f>
        <v>159</v>
      </c>
      <c r="G92" s="173">
        <f>VLOOKUP(I86,$B$39:$Z$70,7,0)</f>
        <v>2</v>
      </c>
      <c r="H92" s="179" t="s">
        <v>291</v>
      </c>
      <c r="I92" s="202" t="s">
        <v>292</v>
      </c>
      <c r="J92" s="200" t="s">
        <v>293</v>
      </c>
      <c r="K92" s="203">
        <v>12</v>
      </c>
      <c r="L92" s="204"/>
      <c r="M92" s="211">
        <f>(R92+S92)/2+2*ROUNDUP((IF(K92&lt;26,10.927,11.212))*K92/10,0)</f>
        <v>2020</v>
      </c>
      <c r="N92" s="213">
        <f>4*(G90+1)+(G92-1)*2</f>
        <v>42</v>
      </c>
      <c r="O92" s="207">
        <f t="shared" si="50"/>
        <v>848.4</v>
      </c>
      <c r="P92" s="63">
        <f t="shared" si="51"/>
        <v>0.888</v>
      </c>
      <c r="Q92" s="232">
        <f t="shared" si="52"/>
        <v>753.3792</v>
      </c>
      <c r="R92" s="243">
        <f>H91-I96*2</f>
        <v>1992</v>
      </c>
      <c r="S92" s="207">
        <f>I91-I96*2</f>
        <v>1992</v>
      </c>
      <c r="T92" s="240" t="str">
        <f>ROUND(S92,1)&amp;"~"&amp;ROUND(R92,1)</f>
        <v>1992~1992</v>
      </c>
      <c r="V92" s="236">
        <f t="shared" si="53"/>
        <v>14</v>
      </c>
      <c r="X92" s="237"/>
      <c r="Y92" s="237"/>
      <c r="Z92" s="237"/>
    </row>
    <row r="93" s="53" customFormat="1" ht="18" customHeight="1" spans="1:26">
      <c r="A93" s="55"/>
      <c r="B93" s="49"/>
      <c r="C93" s="49"/>
      <c r="D93" s="49"/>
      <c r="E93" s="180"/>
      <c r="F93" s="181"/>
      <c r="G93" s="181"/>
      <c r="H93" s="182">
        <f>VLOOKUP(I86,$B$4:$J$70,6,0)</f>
        <v>30</v>
      </c>
      <c r="I93" s="212">
        <f>VLOOKUP(I86,$B$4:$J$70,7,0)</f>
        <v>40</v>
      </c>
      <c r="J93" s="200" t="s">
        <v>294</v>
      </c>
      <c r="K93" s="203">
        <v>12</v>
      </c>
      <c r="L93" s="204"/>
      <c r="M93" s="211">
        <f>(R93+S93)/2+2*ROUNDUP((IF(K93&lt;26,10.927,11.212))*K93/10,0)</f>
        <v>2028.62490237426</v>
      </c>
      <c r="N93" s="63">
        <f>2*(E90+1)+F90*2</f>
        <v>142</v>
      </c>
      <c r="O93" s="207">
        <f t="shared" si="50"/>
        <v>2880.64736137144</v>
      </c>
      <c r="P93" s="63">
        <f t="shared" si="51"/>
        <v>0.888</v>
      </c>
      <c r="Q93" s="232">
        <f t="shared" si="52"/>
        <v>2558.01485689784</v>
      </c>
      <c r="R93" s="243">
        <f>((I89-H89)^2+H91^2)^0.5</f>
        <v>2000.62490237426</v>
      </c>
      <c r="S93" s="207">
        <f>((I89-H89)^2+I91^2)^0.5</f>
        <v>2000.62490237426</v>
      </c>
      <c r="T93" s="240" t="str">
        <f>ROUND(S93,1)&amp;"~"&amp;ROUND(R93,1)</f>
        <v>2000.6~2000.6</v>
      </c>
      <c r="V93" s="236">
        <f t="shared" si="53"/>
        <v>14</v>
      </c>
      <c r="X93" s="237"/>
      <c r="Y93" s="237"/>
      <c r="Z93" s="237"/>
    </row>
    <row r="94" s="53" customFormat="1" ht="18" customHeight="1" spans="1:26">
      <c r="A94" s="55"/>
      <c r="B94" s="49"/>
      <c r="C94" s="49"/>
      <c r="D94" s="49"/>
      <c r="E94" s="183" t="s">
        <v>295</v>
      </c>
      <c r="F94" s="184"/>
      <c r="G94" s="185"/>
      <c r="H94" s="186" t="s">
        <v>296</v>
      </c>
      <c r="I94" s="214"/>
      <c r="J94" s="200" t="s">
        <v>297</v>
      </c>
      <c r="K94" s="209">
        <v>8</v>
      </c>
      <c r="L94" s="204"/>
      <c r="M94" s="211">
        <f>R94+11</f>
        <v>43</v>
      </c>
      <c r="N94" s="215">
        <f>ROUNDDOWN(((VLOOKUP(I86,$B$39:$Z$70,2,0))/(VLOOKUP(I86,$B$39:$Z$70,4,0))-1),0)/4*((VLOOKUP(I86,$B$39:$Z$70,20,0))+1)</f>
        <v>2680</v>
      </c>
      <c r="O94" s="207">
        <f t="shared" si="50"/>
        <v>1152.4</v>
      </c>
      <c r="P94" s="63">
        <f t="shared" si="51"/>
        <v>0.395</v>
      </c>
      <c r="Q94" s="232">
        <f t="shared" si="52"/>
        <v>455.198</v>
      </c>
      <c r="R94" s="242">
        <f>I93-2*I96</f>
        <v>32</v>
      </c>
      <c r="S94" s="207" t="s">
        <v>286</v>
      </c>
      <c r="T94" s="241"/>
      <c r="V94" s="244"/>
      <c r="X94" s="237"/>
      <c r="Y94" s="237"/>
      <c r="Z94" s="237"/>
    </row>
    <row r="95" s="53" customFormat="1" ht="18" customHeight="1" spans="1:26">
      <c r="A95" s="55"/>
      <c r="B95" s="49"/>
      <c r="C95" s="49"/>
      <c r="D95" s="49"/>
      <c r="E95" s="187" t="s">
        <v>298</v>
      </c>
      <c r="F95" s="188" t="s">
        <v>299</v>
      </c>
      <c r="G95" s="189" t="s">
        <v>300</v>
      </c>
      <c r="H95" s="186">
        <f>VLOOKUP(I86,$B$4:$J$70,8,0)</f>
        <v>860</v>
      </c>
      <c r="I95" s="214"/>
      <c r="J95" s="200" t="s">
        <v>301</v>
      </c>
      <c r="K95" s="209">
        <v>8</v>
      </c>
      <c r="L95" s="204"/>
      <c r="M95" s="211">
        <f>R95+11</f>
        <v>33</v>
      </c>
      <c r="N95" s="216">
        <f>ROUND(E92/4*G90,0)*2</f>
        <v>716</v>
      </c>
      <c r="O95" s="207">
        <f t="shared" si="50"/>
        <v>236.28</v>
      </c>
      <c r="P95" s="63">
        <f t="shared" si="51"/>
        <v>0.395</v>
      </c>
      <c r="Q95" s="232">
        <f t="shared" si="52"/>
        <v>93.3306</v>
      </c>
      <c r="R95" s="242">
        <f>H93-2*I96</f>
        <v>22</v>
      </c>
      <c r="S95" s="207" t="s">
        <v>286</v>
      </c>
      <c r="T95" s="241"/>
      <c r="V95" s="244"/>
      <c r="X95" s="237"/>
      <c r="Y95" s="237"/>
      <c r="Z95" s="237"/>
    </row>
    <row r="96" s="53" customFormat="1" ht="18" customHeight="1" spans="1:26">
      <c r="A96" s="55"/>
      <c r="B96" s="49"/>
      <c r="C96" s="49"/>
      <c r="D96" s="49"/>
      <c r="E96" s="190">
        <f>IF(I86=0,0,ROUND(((H89+I89)/2*H93*2+H95*I93+0.2*0.2+0.25*0.05*2)*(H91+I91)/2/1000000,1))</f>
        <v>82.1</v>
      </c>
      <c r="F96" s="191">
        <f>IF(I86=0,0,ROUND(Q94+Q95,1))</f>
        <v>548.5</v>
      </c>
      <c r="G96" s="192">
        <f>IF(I86=0,0,ROUND(Q88+Q89+Q90+Q91+Q92+Q93,1))</f>
        <v>8382.5</v>
      </c>
      <c r="H96" s="193" t="s">
        <v>302</v>
      </c>
      <c r="I96" s="217">
        <f>$P$3</f>
        <v>4</v>
      </c>
      <c r="J96" s="218" t="s">
        <v>303</v>
      </c>
      <c r="K96" s="219" t="str">
        <f>"C40混凝土:"&amp;ROUND(((H89+I89)/2*H93*2+H95*I93+0.2*0.2+0.25*0.05*2)*(H91+I91)/2/1000000,1)&amp;"m"&amp;"      "&amp;"HPB300:"&amp;ROUND(Q94+Q95,1)&amp;"kg       "&amp;"HRB400:"&amp;ROUND(Q88+Q89+Q90+Q91+Q92+Q93,1)&amp;"kg"</f>
        <v>C40混凝土:82.1m      HPB300:548.5kg       HRB400:8382.5kg</v>
      </c>
      <c r="L96" s="219"/>
      <c r="M96" s="219"/>
      <c r="N96" s="219"/>
      <c r="O96" s="219"/>
      <c r="P96" s="219"/>
      <c r="Q96" s="245"/>
      <c r="R96" s="246" t="s">
        <v>304</v>
      </c>
      <c r="S96" s="219">
        <f>ROUND(SUM(Q88:Q95)/ROUND(((H89+I89)/2*H93*2+H95*I93+0.2*0.2+0.25*0.05*2)*(H91+I91)/2/1000000,1),1)</f>
        <v>108.8</v>
      </c>
      <c r="T96" s="247"/>
      <c r="X96" s="237"/>
      <c r="Y96" s="237"/>
      <c r="Z96" s="237"/>
    </row>
    <row r="97" s="53" customFormat="1" ht="15" spans="1:15">
      <c r="A97" s="55"/>
      <c r="C97" s="49"/>
      <c r="I97" s="52"/>
      <c r="K97" s="56"/>
      <c r="O97" s="56"/>
    </row>
    <row r="98" s="53" customFormat="1" ht="9.95" customHeight="1" spans="1:22">
      <c r="A98" s="55"/>
      <c r="B98" s="49" t="str">
        <f>B6</f>
        <v>ZU3-2</v>
      </c>
      <c r="C98" s="49"/>
      <c r="D98" s="49"/>
      <c r="E98" s="58" t="s">
        <v>268</v>
      </c>
      <c r="F98" s="59"/>
      <c r="G98" s="59"/>
      <c r="H98" s="170" t="s">
        <v>269</v>
      </c>
      <c r="I98" s="196" t="str">
        <f>B98</f>
        <v>ZU3-2</v>
      </c>
      <c r="J98" s="197" t="s">
        <v>270</v>
      </c>
      <c r="K98" s="59" t="s">
        <v>271</v>
      </c>
      <c r="L98" s="59" t="s">
        <v>272</v>
      </c>
      <c r="M98" s="198" t="s">
        <v>273</v>
      </c>
      <c r="N98" s="59" t="s">
        <v>274</v>
      </c>
      <c r="O98" s="198" t="s">
        <v>275</v>
      </c>
      <c r="P98" s="198" t="s">
        <v>276</v>
      </c>
      <c r="Q98" s="224" t="s">
        <v>277</v>
      </c>
      <c r="R98" s="225" t="s">
        <v>278</v>
      </c>
      <c r="S98" s="226"/>
      <c r="T98" s="227"/>
      <c r="V98" s="49" t="s">
        <v>279</v>
      </c>
    </row>
    <row r="99" s="49" customFormat="1" ht="9.95" customHeight="1" spans="5:20">
      <c r="E99" s="61"/>
      <c r="F99" s="63"/>
      <c r="G99" s="63"/>
      <c r="H99" s="171"/>
      <c r="I99" s="199"/>
      <c r="J99" s="200"/>
      <c r="K99" s="63"/>
      <c r="L99" s="63"/>
      <c r="M99" s="201"/>
      <c r="N99" s="63"/>
      <c r="O99" s="201"/>
      <c r="P99" s="201"/>
      <c r="Q99" s="228"/>
      <c r="R99" s="229"/>
      <c r="S99" s="230"/>
      <c r="T99" s="231"/>
    </row>
    <row r="100" s="53" customFormat="1" ht="36" customHeight="1" spans="1:26">
      <c r="A100" s="55"/>
      <c r="B100" s="49"/>
      <c r="C100" s="49"/>
      <c r="D100" s="49"/>
      <c r="E100" s="61"/>
      <c r="F100" s="63"/>
      <c r="G100" s="63"/>
      <c r="H100" s="63" t="s">
        <v>280</v>
      </c>
      <c r="I100" s="202"/>
      <c r="J100" s="200" t="s">
        <v>281</v>
      </c>
      <c r="K100" s="203">
        <f>'1.U型槽主筋验算'!L4</f>
        <v>14</v>
      </c>
      <c r="L100" s="204"/>
      <c r="M100" s="205">
        <f>(R100+S100)/2+ROUNDUP((IF(K100&lt;26,10.927,11.212))*K100/10,0)*2</f>
        <v>1311.358</v>
      </c>
      <c r="N100" s="206">
        <f>ROUNDUP((H103/12.5),0)*IF(I101&gt;600,2,1)</f>
        <v>160</v>
      </c>
      <c r="O100" s="207">
        <f t="shared" ref="O100:O107" si="54">M100*N100/100</f>
        <v>2098.1728</v>
      </c>
      <c r="P100" s="63">
        <f t="shared" ref="P100:P107" si="55">ROUND(K100^2*PI()/4/1000000*7850,3)</f>
        <v>1.208</v>
      </c>
      <c r="Q100" s="232">
        <f t="shared" ref="Q100:Q107" si="56">O100*P100</f>
        <v>2534.5927424</v>
      </c>
      <c r="R100" s="233">
        <f>(H101+I105-I108*2)*2+(T100)+(H105-I108*2)*2</f>
        <v>1229.358</v>
      </c>
      <c r="S100" s="234">
        <f>(I101+I105-I108*2)*2+(T100)+(H105-I108*2)*2</f>
        <v>1329.358</v>
      </c>
      <c r="T100" s="235">
        <f>R102</f>
        <v>849</v>
      </c>
      <c r="V100" s="236">
        <f t="shared" ref="V100:V105" si="57">ROUNDUP((IF(K100&lt;26,10.927,11.212))*K100/10,0)</f>
        <v>16</v>
      </c>
      <c r="X100" s="237"/>
      <c r="Y100" s="237"/>
      <c r="Z100" s="237"/>
    </row>
    <row r="101" s="53" customFormat="1" ht="18" customHeight="1" spans="1:26">
      <c r="A101" s="55"/>
      <c r="B101" s="49"/>
      <c r="C101" s="49"/>
      <c r="D101" s="49"/>
      <c r="E101" s="172" t="s">
        <v>244</v>
      </c>
      <c r="F101" s="173" t="s">
        <v>282</v>
      </c>
      <c r="G101" s="173" t="s">
        <v>283</v>
      </c>
      <c r="H101" s="174">
        <f>MIN(VLOOKUP(I98,$B$4:$J$70,2,0),VLOOKUP(I98,$B$4:$J$70,3,0))</f>
        <v>136.179</v>
      </c>
      <c r="I101" s="208">
        <f>MAX(VLOOKUP(I98,$B$4:$J$70,2,0),VLOOKUP(I98,$B$4:$J$70,3,0))</f>
        <v>186.179</v>
      </c>
      <c r="J101" s="200" t="s">
        <v>284</v>
      </c>
      <c r="K101" s="209">
        <v>12</v>
      </c>
      <c r="L101" s="204"/>
      <c r="M101" s="205">
        <f>(R101+S101)/2+ROUNDUP((IF(K101&lt;26,10.927,11.212))*K101/10,0)*2</f>
        <v>221.179</v>
      </c>
      <c r="N101" s="210">
        <f>ROUNDUP((H103/12.5*1),0)*2</f>
        <v>320</v>
      </c>
      <c r="O101" s="207">
        <f t="shared" si="54"/>
        <v>707.7728</v>
      </c>
      <c r="P101" s="63">
        <f t="shared" si="55"/>
        <v>0.888</v>
      </c>
      <c r="Q101" s="232">
        <f t="shared" si="56"/>
        <v>628.5022464</v>
      </c>
      <c r="R101" s="238">
        <f>H101+I105-I108*2</f>
        <v>168.179</v>
      </c>
      <c r="S101" s="239">
        <f>I101+I105-I108*2</f>
        <v>218.179</v>
      </c>
      <c r="T101" s="240" t="str">
        <f>ROUND(R101,1)&amp;"~"&amp;ROUND(S101,1)</f>
        <v>168.2~218.2</v>
      </c>
      <c r="V101" s="236">
        <f t="shared" si="57"/>
        <v>14</v>
      </c>
      <c r="X101" s="237"/>
      <c r="Y101" s="237"/>
      <c r="Z101" s="237"/>
    </row>
    <row r="102" s="53" customFormat="1" ht="18" customHeight="1" spans="1:26">
      <c r="A102" s="55"/>
      <c r="B102" s="49"/>
      <c r="C102" s="49"/>
      <c r="D102" s="49"/>
      <c r="E102" s="172">
        <f>VLOOKUP(I98,$B$39:$Z$70,3,0)</f>
        <v>67</v>
      </c>
      <c r="F102" s="175">
        <f>VLOOKUP(I98,$B$39:$Z$70,17,0)</f>
        <v>3</v>
      </c>
      <c r="G102" s="173">
        <f>VLOOKUP(I98,$B$39:$Z$70,12,0)</f>
        <v>13</v>
      </c>
      <c r="H102" s="173" t="s">
        <v>229</v>
      </c>
      <c r="I102" s="202"/>
      <c r="J102" s="200" t="s">
        <v>285</v>
      </c>
      <c r="K102" s="203">
        <v>14</v>
      </c>
      <c r="L102" s="204"/>
      <c r="M102" s="211">
        <f>R102+2*ROUNDUP((IF(K102&lt;26,10.927,11.212))*K102/10,0)</f>
        <v>881</v>
      </c>
      <c r="N102" s="206">
        <f>ROUNDUP(H103/12.5,0)</f>
        <v>160</v>
      </c>
      <c r="O102" s="207">
        <f t="shared" si="54"/>
        <v>1409.6</v>
      </c>
      <c r="P102" s="63">
        <f t="shared" si="55"/>
        <v>1.208</v>
      </c>
      <c r="Q102" s="232">
        <f t="shared" si="56"/>
        <v>1702.7968</v>
      </c>
      <c r="R102" s="233">
        <f>H107-I108*2-(K100+K107*2)/10</f>
        <v>849</v>
      </c>
      <c r="S102" s="207" t="s">
        <v>286</v>
      </c>
      <c r="T102" s="241"/>
      <c r="V102" s="236">
        <f t="shared" si="57"/>
        <v>16</v>
      </c>
      <c r="X102" s="237"/>
      <c r="Y102" s="237"/>
      <c r="Z102" s="237"/>
    </row>
    <row r="103" s="53" customFormat="1" ht="18" customHeight="1" spans="1:26">
      <c r="A103" s="55"/>
      <c r="B103" s="49"/>
      <c r="C103" s="49"/>
      <c r="D103" s="49"/>
      <c r="E103" s="176" t="s">
        <v>287</v>
      </c>
      <c r="F103" s="173" t="s">
        <v>288</v>
      </c>
      <c r="G103" s="173" t="s">
        <v>289</v>
      </c>
      <c r="H103" s="177">
        <f>MAX(VLOOKUP(I98,$B$4:$J$70,4,0),VLOOKUP(I98,$B$4:$J$70,5,0))</f>
        <v>2000</v>
      </c>
      <c r="I103" s="212">
        <f>MIN(VLOOKUP(I98,$B$4:$J$70,4,0),VLOOKUP(I98,$B$4:$J$70,5,0))</f>
        <v>2000</v>
      </c>
      <c r="J103" s="200" t="s">
        <v>290</v>
      </c>
      <c r="K103" s="209">
        <v>14</v>
      </c>
      <c r="L103" s="204"/>
      <c r="M103" s="211">
        <f>R103+2*ROUNDUP((IF(K103&lt;26,10.927,11.212))*K103/10,0)</f>
        <v>139.965512114594</v>
      </c>
      <c r="N103" s="210">
        <f>ROUNDUP(H103/12.5,0)*2</f>
        <v>320</v>
      </c>
      <c r="O103" s="207">
        <f t="shared" si="54"/>
        <v>447.8896387667</v>
      </c>
      <c r="P103" s="63">
        <f t="shared" si="55"/>
        <v>1.208</v>
      </c>
      <c r="Q103" s="232">
        <f t="shared" si="56"/>
        <v>541.050683630174</v>
      </c>
      <c r="R103" s="242">
        <f>((H105+I105-I108*2)+(20-I108*2^0.5))*(2^0.5)</f>
        <v>107.965512114594</v>
      </c>
      <c r="S103" s="207" t="s">
        <v>286</v>
      </c>
      <c r="T103" s="241"/>
      <c r="V103" s="236">
        <f t="shared" si="57"/>
        <v>16</v>
      </c>
      <c r="X103" s="237"/>
      <c r="Y103" s="237"/>
      <c r="Z103" s="237"/>
    </row>
    <row r="104" s="53" customFormat="1" ht="18" customHeight="1" spans="1:26">
      <c r="A104" s="55"/>
      <c r="B104" s="49"/>
      <c r="C104" s="49"/>
      <c r="D104" s="49"/>
      <c r="E104" s="178">
        <f>VLOOKUP(I98,$B$39:$Z$70,20,0)</f>
        <v>159</v>
      </c>
      <c r="F104" s="173">
        <f>VLOOKUP(I98,$B$39:$Z$70,23,0)</f>
        <v>159</v>
      </c>
      <c r="G104" s="173">
        <f>VLOOKUP(I98,$B$39:$Z$70,7,0)</f>
        <v>2</v>
      </c>
      <c r="H104" s="179" t="s">
        <v>291</v>
      </c>
      <c r="I104" s="202" t="s">
        <v>292</v>
      </c>
      <c r="J104" s="200" t="s">
        <v>293</v>
      </c>
      <c r="K104" s="203">
        <v>12</v>
      </c>
      <c r="L104" s="204"/>
      <c r="M104" s="211">
        <f>(R104+S104)/2+2*ROUNDUP((IF(K104&lt;26,10.927,11.212))*K104/10,0)</f>
        <v>2020</v>
      </c>
      <c r="N104" s="213">
        <f>4*(G102+1)+(G104-1)*2</f>
        <v>58</v>
      </c>
      <c r="O104" s="207">
        <f t="shared" si="54"/>
        <v>1171.6</v>
      </c>
      <c r="P104" s="63">
        <f t="shared" si="55"/>
        <v>0.888</v>
      </c>
      <c r="Q104" s="232">
        <f t="shared" si="56"/>
        <v>1040.3808</v>
      </c>
      <c r="R104" s="243">
        <f>H103-I108*2</f>
        <v>1992</v>
      </c>
      <c r="S104" s="207">
        <f>I103-I108*2</f>
        <v>1992</v>
      </c>
      <c r="T104" s="240" t="str">
        <f>ROUND(S104,1)&amp;"~"&amp;ROUND(R104,1)</f>
        <v>1992~1992</v>
      </c>
      <c r="V104" s="236">
        <f t="shared" si="57"/>
        <v>14</v>
      </c>
      <c r="X104" s="237"/>
      <c r="Y104" s="237"/>
      <c r="Z104" s="237"/>
    </row>
    <row r="105" s="53" customFormat="1" ht="18" customHeight="1" spans="1:26">
      <c r="A105" s="55"/>
      <c r="B105" s="49"/>
      <c r="C105" s="49"/>
      <c r="D105" s="49"/>
      <c r="E105" s="180"/>
      <c r="F105" s="181"/>
      <c r="G105" s="181"/>
      <c r="H105" s="182">
        <f>VLOOKUP(I98,$B$4:$J$70,6,0)</f>
        <v>30</v>
      </c>
      <c r="I105" s="212">
        <f>VLOOKUP(I98,$B$4:$J$70,7,0)</f>
        <v>40</v>
      </c>
      <c r="J105" s="200" t="s">
        <v>294</v>
      </c>
      <c r="K105" s="203">
        <v>12</v>
      </c>
      <c r="L105" s="204"/>
      <c r="M105" s="211">
        <f>(R105+S105)/2+2*ROUNDUP((IF(K105&lt;26,10.927,11.212))*K105/10,0)</f>
        <v>2028.62490237426</v>
      </c>
      <c r="N105" s="63">
        <f>2*(E102+1)+F102*2</f>
        <v>142</v>
      </c>
      <c r="O105" s="207">
        <f t="shared" si="54"/>
        <v>2880.64736137144</v>
      </c>
      <c r="P105" s="63">
        <f t="shared" si="55"/>
        <v>0.888</v>
      </c>
      <c r="Q105" s="232">
        <f t="shared" si="56"/>
        <v>2558.01485689784</v>
      </c>
      <c r="R105" s="243">
        <f>((I101-H101)^2+H103^2)^0.5</f>
        <v>2000.62490237426</v>
      </c>
      <c r="S105" s="207">
        <f>((I101-H101)^2+I103^2)^0.5</f>
        <v>2000.62490237426</v>
      </c>
      <c r="T105" s="240" t="str">
        <f>ROUND(S105,1)&amp;"~"&amp;ROUND(R105,1)</f>
        <v>2000.6~2000.6</v>
      </c>
      <c r="V105" s="236">
        <f t="shared" si="57"/>
        <v>14</v>
      </c>
      <c r="X105" s="237"/>
      <c r="Y105" s="237"/>
      <c r="Z105" s="237"/>
    </row>
    <row r="106" s="53" customFormat="1" ht="18" customHeight="1" spans="1:26">
      <c r="A106" s="55"/>
      <c r="B106" s="49"/>
      <c r="C106" s="49"/>
      <c r="D106" s="49"/>
      <c r="E106" s="183" t="s">
        <v>295</v>
      </c>
      <c r="F106" s="184"/>
      <c r="G106" s="185"/>
      <c r="H106" s="186" t="s">
        <v>296</v>
      </c>
      <c r="I106" s="214"/>
      <c r="J106" s="200" t="s">
        <v>297</v>
      </c>
      <c r="K106" s="209">
        <v>8</v>
      </c>
      <c r="L106" s="204"/>
      <c r="M106" s="211">
        <f>R106+11</f>
        <v>43</v>
      </c>
      <c r="N106" s="215">
        <f>ROUNDDOWN(((VLOOKUP(I98,$B$39:$Z$70,2,0))/(VLOOKUP(I98,$B$39:$Z$70,4,0))-1),0)/4*((VLOOKUP(I98,$B$39:$Z$70,20,0))+1)</f>
        <v>2680</v>
      </c>
      <c r="O106" s="207">
        <f t="shared" si="54"/>
        <v>1152.4</v>
      </c>
      <c r="P106" s="63">
        <f t="shared" si="55"/>
        <v>0.395</v>
      </c>
      <c r="Q106" s="232">
        <f t="shared" si="56"/>
        <v>455.198</v>
      </c>
      <c r="R106" s="242">
        <f>I105-2*I108</f>
        <v>32</v>
      </c>
      <c r="S106" s="207" t="s">
        <v>286</v>
      </c>
      <c r="T106" s="241"/>
      <c r="V106" s="244"/>
      <c r="X106" s="237"/>
      <c r="Y106" s="237"/>
      <c r="Z106" s="237"/>
    </row>
    <row r="107" s="53" customFormat="1" ht="18" customHeight="1" spans="1:26">
      <c r="A107" s="55"/>
      <c r="B107" s="49"/>
      <c r="C107" s="49"/>
      <c r="D107" s="49"/>
      <c r="E107" s="187" t="s">
        <v>298</v>
      </c>
      <c r="F107" s="188" t="s">
        <v>299</v>
      </c>
      <c r="G107" s="189" t="s">
        <v>300</v>
      </c>
      <c r="H107" s="186">
        <f>VLOOKUP(I98,$B$4:$J$70,8,0)</f>
        <v>860</v>
      </c>
      <c r="I107" s="214"/>
      <c r="J107" s="200" t="s">
        <v>301</v>
      </c>
      <c r="K107" s="209">
        <v>8</v>
      </c>
      <c r="L107" s="204"/>
      <c r="M107" s="211">
        <f>R107+11</f>
        <v>33</v>
      </c>
      <c r="N107" s="216">
        <f>ROUND(E104/4*G102,0)*2</f>
        <v>1034</v>
      </c>
      <c r="O107" s="207">
        <f t="shared" si="54"/>
        <v>341.22</v>
      </c>
      <c r="P107" s="63">
        <f t="shared" si="55"/>
        <v>0.395</v>
      </c>
      <c r="Q107" s="232">
        <f t="shared" si="56"/>
        <v>134.7819</v>
      </c>
      <c r="R107" s="242">
        <f>H105-2*I108</f>
        <v>22</v>
      </c>
      <c r="S107" s="207" t="s">
        <v>286</v>
      </c>
      <c r="T107" s="241"/>
      <c r="V107" s="244"/>
      <c r="X107" s="237"/>
      <c r="Y107" s="237"/>
      <c r="Z107" s="237"/>
    </row>
    <row r="108" s="53" customFormat="1" ht="18" customHeight="1" spans="1:26">
      <c r="A108" s="55"/>
      <c r="B108" s="49"/>
      <c r="C108" s="49"/>
      <c r="D108" s="49"/>
      <c r="E108" s="190">
        <f>IF(I98=0,0,ROUND(((H101+I101)/2*H105*2+H107*I105+0.2*0.2+0.25*0.05*2)*(H103+I103)/2/1000000,1))</f>
        <v>88.1</v>
      </c>
      <c r="F108" s="191">
        <f>IF(I98=0,0,ROUND(Q106+Q107,1))</f>
        <v>590</v>
      </c>
      <c r="G108" s="192">
        <f>IF(I98=0,0,ROUND(Q100+Q101+Q102+Q103+Q104+Q105,1))</f>
        <v>9005.3</v>
      </c>
      <c r="H108" s="193" t="s">
        <v>302</v>
      </c>
      <c r="I108" s="217">
        <f>$P$3</f>
        <v>4</v>
      </c>
      <c r="J108" s="218" t="s">
        <v>303</v>
      </c>
      <c r="K108" s="219" t="str">
        <f>"C40混凝土:"&amp;ROUND(((H101+I101)/2*H105*2+H107*I105+0.2*0.2+0.25*0.05*2)*(H103+I103)/2/1000000,1)&amp;"m"&amp;"      "&amp;"HPB300:"&amp;ROUND(Q106+Q107,1)&amp;"kg       "&amp;"HRB400:"&amp;ROUND(Q100+Q101+Q102+Q103+Q104+Q105,1)&amp;"kg"</f>
        <v>C40混凝土:88.1m      HPB300:590kg       HRB400:9005.3kg</v>
      </c>
      <c r="L108" s="219"/>
      <c r="M108" s="219"/>
      <c r="N108" s="219"/>
      <c r="O108" s="219"/>
      <c r="P108" s="219"/>
      <c r="Q108" s="245"/>
      <c r="R108" s="246" t="s">
        <v>304</v>
      </c>
      <c r="S108" s="219">
        <f>ROUND(SUM(Q100:Q107)/ROUND(((H101+I101)/2*H105*2+H107*I105+0.2*0.2+0.25*0.05*2)*(H103+I103)/2/1000000,1),1)</f>
        <v>108.9</v>
      </c>
      <c r="T108" s="247"/>
      <c r="X108" s="237"/>
      <c r="Y108" s="237"/>
      <c r="Z108" s="237"/>
    </row>
    <row r="109" s="53" customFormat="1" ht="15" spans="1:15">
      <c r="A109" s="55"/>
      <c r="C109" s="49"/>
      <c r="I109" s="52"/>
      <c r="K109" s="56"/>
      <c r="O109" s="56"/>
    </row>
    <row r="110" spans="2:22">
      <c r="B110" s="49" t="str">
        <f>B18</f>
        <v>ZU15-2</v>
      </c>
      <c r="D110" s="49"/>
      <c r="E110" s="58" t="s">
        <v>268</v>
      </c>
      <c r="F110" s="59"/>
      <c r="G110" s="59"/>
      <c r="H110" s="170" t="s">
        <v>269</v>
      </c>
      <c r="I110" s="196" t="str">
        <f>B110</f>
        <v>ZU15-2</v>
      </c>
      <c r="J110" s="197" t="s">
        <v>270</v>
      </c>
      <c r="K110" s="59" t="s">
        <v>271</v>
      </c>
      <c r="L110" s="59" t="s">
        <v>272</v>
      </c>
      <c r="M110" s="198" t="s">
        <v>273</v>
      </c>
      <c r="N110" s="59" t="s">
        <v>274</v>
      </c>
      <c r="O110" s="198" t="s">
        <v>275</v>
      </c>
      <c r="P110" s="198" t="s">
        <v>276</v>
      </c>
      <c r="Q110" s="224" t="s">
        <v>277</v>
      </c>
      <c r="R110" s="225" t="s">
        <v>278</v>
      </c>
      <c r="S110" s="226"/>
      <c r="T110" s="227"/>
      <c r="V110" s="49" t="s">
        <v>279</v>
      </c>
    </row>
    <row r="111" spans="2:22">
      <c r="B111" s="49"/>
      <c r="D111" s="49"/>
      <c r="E111" s="61"/>
      <c r="F111" s="63"/>
      <c r="G111" s="63"/>
      <c r="H111" s="171"/>
      <c r="I111" s="199"/>
      <c r="J111" s="200"/>
      <c r="K111" s="63"/>
      <c r="L111" s="63"/>
      <c r="M111" s="201"/>
      <c r="N111" s="63"/>
      <c r="O111" s="201"/>
      <c r="P111" s="201"/>
      <c r="Q111" s="228"/>
      <c r="R111" s="229"/>
      <c r="S111" s="230"/>
      <c r="T111" s="231"/>
      <c r="U111" s="49"/>
      <c r="V111" s="49"/>
    </row>
    <row r="112" spans="2:22">
      <c r="B112" s="49"/>
      <c r="D112" s="49"/>
      <c r="E112" s="61"/>
      <c r="F112" s="63"/>
      <c r="G112" s="63"/>
      <c r="H112" s="63" t="s">
        <v>280</v>
      </c>
      <c r="I112" s="202"/>
      <c r="J112" s="200" t="s">
        <v>281</v>
      </c>
      <c r="K112" s="203">
        <f>'1.U型槽主筋验算'!L16</f>
        <v>18</v>
      </c>
      <c r="L112" s="204"/>
      <c r="M112" s="205">
        <f>(R112+S112)/2+ROUNDUP((IF(K112&lt;26,10.927,11.212))*K112/10,0)*2</f>
        <v>1666.88</v>
      </c>
      <c r="N112" s="206">
        <f>ROUNDUP((H115/12.5),0)*IF(I113&gt;600,2,1)</f>
        <v>160</v>
      </c>
      <c r="O112" s="207">
        <f t="shared" ref="O112:O119" si="58">M112*N112/100</f>
        <v>2667.008</v>
      </c>
      <c r="P112" s="63">
        <f t="shared" ref="P112:P119" si="59">ROUND(K112^2*PI()/4/1000000*7850,3)</f>
        <v>1.998</v>
      </c>
      <c r="Q112" s="232">
        <f t="shared" ref="Q112:Q119" si="60">O112*P112</f>
        <v>5328.681984</v>
      </c>
      <c r="R112" s="233">
        <f>(H113+I117-I120*2)*2+(T112)+(H117-I120*2)*2</f>
        <v>1576.88</v>
      </c>
      <c r="S112" s="234">
        <f>(I113+I117-I120*2)*2+(T112)+(H117-I120*2)*2</f>
        <v>1676.88</v>
      </c>
      <c r="T112" s="235">
        <f>R114</f>
        <v>868.6</v>
      </c>
      <c r="V112" s="236">
        <f t="shared" ref="V112:V117" si="61">ROUNDUP((IF(K112&lt;26,10.927,11.212))*K112/10,0)</f>
        <v>20</v>
      </c>
    </row>
    <row r="113" spans="2:22">
      <c r="B113" s="49"/>
      <c r="D113" s="49"/>
      <c r="E113" s="172" t="s">
        <v>244</v>
      </c>
      <c r="F113" s="173" t="s">
        <v>282</v>
      </c>
      <c r="G113" s="173" t="s">
        <v>283</v>
      </c>
      <c r="H113" s="174">
        <f>MIN(VLOOKUP(I110,$B$4:$J$70,2,0),VLOOKUP(I110,$B$4:$J$70,3,0))</f>
        <v>280.14</v>
      </c>
      <c r="I113" s="208">
        <f>MAX(VLOOKUP(I110,$B$4:$J$70,2,0),VLOOKUP(I110,$B$4:$J$70,3,0))</f>
        <v>330.14</v>
      </c>
      <c r="J113" s="200" t="s">
        <v>284</v>
      </c>
      <c r="K113" s="209">
        <v>12</v>
      </c>
      <c r="L113" s="204"/>
      <c r="M113" s="205">
        <f>(R113+S113)/2+ROUNDUP((IF(K113&lt;26,10.927,11.212))*K113/10,0)*2</f>
        <v>375.14</v>
      </c>
      <c r="N113" s="210">
        <f>ROUNDUP((H115/12.5*1),0)*2</f>
        <v>320</v>
      </c>
      <c r="O113" s="207">
        <f t="shared" si="58"/>
        <v>1200.448</v>
      </c>
      <c r="P113" s="63">
        <f t="shared" si="59"/>
        <v>0.888</v>
      </c>
      <c r="Q113" s="232">
        <f t="shared" si="60"/>
        <v>1065.997824</v>
      </c>
      <c r="R113" s="238">
        <f>H113+I117-I120*2</f>
        <v>322.14</v>
      </c>
      <c r="S113" s="239">
        <f>I113+I117-I120*2</f>
        <v>372.14</v>
      </c>
      <c r="T113" s="240" t="str">
        <f>ROUND(R113,1)&amp;"~"&amp;ROUND(S113,1)</f>
        <v>322.1~372.1</v>
      </c>
      <c r="V113" s="236">
        <f t="shared" si="61"/>
        <v>14</v>
      </c>
    </row>
    <row r="114" spans="2:22">
      <c r="B114" s="49"/>
      <c r="D114" s="49"/>
      <c r="E114" s="172">
        <f>VLOOKUP(I110,$B$39:$Z$70,3,0)</f>
        <v>69</v>
      </c>
      <c r="F114" s="175">
        <f>VLOOKUP(I110,$B$39:$Z$70,17,0)</f>
        <v>4</v>
      </c>
      <c r="G114" s="173">
        <f>VLOOKUP(I110,$B$39:$Z$70,12,0)</f>
        <v>25</v>
      </c>
      <c r="H114" s="173" t="s">
        <v>229</v>
      </c>
      <c r="I114" s="202"/>
      <c r="J114" s="200" t="s">
        <v>285</v>
      </c>
      <c r="K114" s="203">
        <v>14</v>
      </c>
      <c r="L114" s="204"/>
      <c r="M114" s="211">
        <f>R114+2*ROUNDUP((IF(K114&lt;26,10.927,11.212))*K114/10,0)</f>
        <v>900.6</v>
      </c>
      <c r="N114" s="206">
        <f>ROUNDUP(H115/12.5,0)</f>
        <v>160</v>
      </c>
      <c r="O114" s="207">
        <f t="shared" si="58"/>
        <v>1440.96</v>
      </c>
      <c r="P114" s="63">
        <f t="shared" si="59"/>
        <v>1.208</v>
      </c>
      <c r="Q114" s="232">
        <f t="shared" si="60"/>
        <v>1740.67968</v>
      </c>
      <c r="R114" s="233">
        <f>H119-I120*2-(K112+K119*2)/10</f>
        <v>868.6</v>
      </c>
      <c r="S114" s="207" t="s">
        <v>286</v>
      </c>
      <c r="T114" s="241"/>
      <c r="V114" s="236">
        <f t="shared" si="61"/>
        <v>16</v>
      </c>
    </row>
    <row r="115" spans="2:22">
      <c r="B115" s="49"/>
      <c r="D115" s="49"/>
      <c r="E115" s="176" t="s">
        <v>287</v>
      </c>
      <c r="F115" s="173" t="s">
        <v>288</v>
      </c>
      <c r="G115" s="173" t="s">
        <v>289</v>
      </c>
      <c r="H115" s="177">
        <f>MAX(VLOOKUP(I110,$B$4:$J$70,4,0),VLOOKUP(I110,$B$4:$J$70,5,0))</f>
        <v>2000</v>
      </c>
      <c r="I115" s="212">
        <f>MIN(VLOOKUP(I110,$B$4:$J$70,4,0),VLOOKUP(I110,$B$4:$J$70,5,0))</f>
        <v>2000</v>
      </c>
      <c r="J115" s="200" t="s">
        <v>290</v>
      </c>
      <c r="K115" s="209">
        <v>14</v>
      </c>
      <c r="L115" s="204"/>
      <c r="M115" s="211">
        <f>R115+2*ROUNDUP((IF(K115&lt;26,10.927,11.212))*K115/10,0)</f>
        <v>168.249783362056</v>
      </c>
      <c r="N115" s="210">
        <f>ROUNDUP(H115/12.5,0)*2</f>
        <v>320</v>
      </c>
      <c r="O115" s="207">
        <f t="shared" si="58"/>
        <v>538.399306758578</v>
      </c>
      <c r="P115" s="63">
        <f t="shared" si="59"/>
        <v>1.208</v>
      </c>
      <c r="Q115" s="232">
        <f t="shared" si="60"/>
        <v>650.386362564363</v>
      </c>
      <c r="R115" s="242">
        <f>((H117+I117-I120*2)+(20-I120*2^0.5))*(2^0.5)</f>
        <v>136.249783362056</v>
      </c>
      <c r="S115" s="207" t="s">
        <v>286</v>
      </c>
      <c r="T115" s="241"/>
      <c r="V115" s="236">
        <f t="shared" si="61"/>
        <v>16</v>
      </c>
    </row>
    <row r="116" spans="2:22">
      <c r="B116" s="49"/>
      <c r="D116" s="49"/>
      <c r="E116" s="178">
        <f>VLOOKUP(I110,$B$39:$Z$70,20,0)</f>
        <v>159</v>
      </c>
      <c r="F116" s="173">
        <f>VLOOKUP(I110,$B$39:$Z$70,23,0)</f>
        <v>159</v>
      </c>
      <c r="G116" s="173">
        <f>VLOOKUP(I110,$B$39:$Z$70,7,0)</f>
        <v>3</v>
      </c>
      <c r="H116" s="179" t="s">
        <v>291</v>
      </c>
      <c r="I116" s="202" t="s">
        <v>292</v>
      </c>
      <c r="J116" s="200" t="s">
        <v>293</v>
      </c>
      <c r="K116" s="203">
        <v>12</v>
      </c>
      <c r="L116" s="204"/>
      <c r="M116" s="211">
        <f>(R116+S116)/2+2*ROUNDUP((IF(K116&lt;26,10.927,11.212))*K116/10,0)</f>
        <v>2020</v>
      </c>
      <c r="N116" s="213">
        <f>4*(G114+1)+(G116-1)*2</f>
        <v>108</v>
      </c>
      <c r="O116" s="207">
        <f t="shared" si="58"/>
        <v>2181.6</v>
      </c>
      <c r="P116" s="63">
        <f t="shared" si="59"/>
        <v>0.888</v>
      </c>
      <c r="Q116" s="232">
        <f t="shared" si="60"/>
        <v>1937.2608</v>
      </c>
      <c r="R116" s="243">
        <f>H115-I120*2</f>
        <v>1992</v>
      </c>
      <c r="S116" s="207">
        <f>I115-I120*2</f>
        <v>1992</v>
      </c>
      <c r="T116" s="240" t="str">
        <f>ROUND(S116,1)&amp;"~"&amp;ROUND(R116,1)</f>
        <v>1992~1992</v>
      </c>
      <c r="V116" s="236">
        <f t="shared" si="61"/>
        <v>14</v>
      </c>
    </row>
    <row r="117" ht="15" spans="2:22">
      <c r="B117" s="49"/>
      <c r="D117" s="49"/>
      <c r="E117" s="180"/>
      <c r="F117" s="181"/>
      <c r="G117" s="181"/>
      <c r="H117" s="182">
        <f>VLOOKUP(I110,$B$4:$J$70,6,0)</f>
        <v>40</v>
      </c>
      <c r="I117" s="212">
        <f>VLOOKUP(I110,$B$4:$J$70,7,0)</f>
        <v>50</v>
      </c>
      <c r="J117" s="200" t="s">
        <v>294</v>
      </c>
      <c r="K117" s="203">
        <v>12</v>
      </c>
      <c r="L117" s="204"/>
      <c r="M117" s="211">
        <f>(R117+S117)/2+2*ROUNDUP((IF(K117&lt;26,10.927,11.212))*K117/10,0)</f>
        <v>2028.62490237426</v>
      </c>
      <c r="N117" s="63">
        <f>2*(E114+1)+F114*2</f>
        <v>148</v>
      </c>
      <c r="O117" s="207">
        <f t="shared" si="58"/>
        <v>3002.3648555139</v>
      </c>
      <c r="P117" s="63">
        <f t="shared" si="59"/>
        <v>0.888</v>
      </c>
      <c r="Q117" s="232">
        <f t="shared" si="60"/>
        <v>2666.09999169634</v>
      </c>
      <c r="R117" s="243">
        <f>((I113-H113)^2+H115^2)^0.5</f>
        <v>2000.62490237426</v>
      </c>
      <c r="S117" s="207">
        <f>((I113-H113)^2+I115^2)^0.5</f>
        <v>2000.62490237426</v>
      </c>
      <c r="T117" s="240" t="str">
        <f>ROUND(S117,1)&amp;"~"&amp;ROUND(R117,1)</f>
        <v>2000.6~2000.6</v>
      </c>
      <c r="V117" s="236">
        <f t="shared" si="61"/>
        <v>14</v>
      </c>
    </row>
    <row r="118" spans="2:22">
      <c r="B118" s="49"/>
      <c r="D118" s="49"/>
      <c r="E118" s="183" t="s">
        <v>295</v>
      </c>
      <c r="F118" s="184"/>
      <c r="G118" s="185"/>
      <c r="H118" s="186" t="s">
        <v>296</v>
      </c>
      <c r="I118" s="214"/>
      <c r="J118" s="200" t="s">
        <v>297</v>
      </c>
      <c r="K118" s="209">
        <v>8</v>
      </c>
      <c r="L118" s="204"/>
      <c r="M118" s="211">
        <f>R118+11</f>
        <v>53</v>
      </c>
      <c r="N118" s="215">
        <f>ROUNDDOWN(((VLOOKUP(I110,$B$39:$Z$70,2,0))/(VLOOKUP(I110,$B$39:$Z$70,4,0))-1),0)/4*((VLOOKUP(I110,$B$39:$Z$70,20,0))+1)</f>
        <v>2760</v>
      </c>
      <c r="O118" s="207">
        <f t="shared" si="58"/>
        <v>1462.8</v>
      </c>
      <c r="P118" s="63">
        <f t="shared" si="59"/>
        <v>0.395</v>
      </c>
      <c r="Q118" s="232">
        <f t="shared" si="60"/>
        <v>577.806</v>
      </c>
      <c r="R118" s="242">
        <f>I117-2*I120</f>
        <v>42</v>
      </c>
      <c r="S118" s="207" t="s">
        <v>286</v>
      </c>
      <c r="T118" s="241"/>
      <c r="V118" s="244"/>
    </row>
    <row r="119" spans="2:22">
      <c r="B119" s="49"/>
      <c r="D119" s="49"/>
      <c r="E119" s="187" t="s">
        <v>298</v>
      </c>
      <c r="F119" s="188" t="s">
        <v>299</v>
      </c>
      <c r="G119" s="189" t="s">
        <v>300</v>
      </c>
      <c r="H119" s="186">
        <f>VLOOKUP(I110,$B$4:$J$70,8,0)</f>
        <v>880</v>
      </c>
      <c r="I119" s="214"/>
      <c r="J119" s="200" t="s">
        <v>301</v>
      </c>
      <c r="K119" s="209">
        <v>8</v>
      </c>
      <c r="L119" s="204"/>
      <c r="M119" s="211">
        <f>R119+11</f>
        <v>43</v>
      </c>
      <c r="N119" s="216">
        <f>ROUND(E116/4*G114,0)*2</f>
        <v>1988</v>
      </c>
      <c r="O119" s="207">
        <f t="shared" si="58"/>
        <v>854.84</v>
      </c>
      <c r="P119" s="63">
        <f t="shared" si="59"/>
        <v>0.395</v>
      </c>
      <c r="Q119" s="232">
        <f t="shared" si="60"/>
        <v>337.6618</v>
      </c>
      <c r="R119" s="242">
        <f>H117-2*I120</f>
        <v>32</v>
      </c>
      <c r="S119" s="207" t="s">
        <v>286</v>
      </c>
      <c r="T119" s="241"/>
      <c r="V119" s="244"/>
    </row>
    <row r="120" ht="15" spans="2:20">
      <c r="B120" s="49"/>
      <c r="D120" s="49"/>
      <c r="E120" s="190">
        <f>IF(I110=0,0,ROUND(((H113+I113)/2*H117*2+H119*I117+0.2*0.2+0.25*0.05*2)*(H115+I115)/2/1000000,1))</f>
        <v>136.8</v>
      </c>
      <c r="F120" s="191">
        <f>IF(I110=0,0,ROUND(Q118+Q119,1))</f>
        <v>915.5</v>
      </c>
      <c r="G120" s="192">
        <f>IF(I110=0,0,ROUND(Q112+Q113+Q114+Q115+Q116+Q117,1))</f>
        <v>13389.1</v>
      </c>
      <c r="H120" s="193" t="s">
        <v>302</v>
      </c>
      <c r="I120" s="217">
        <f>$P$3</f>
        <v>4</v>
      </c>
      <c r="J120" s="218" t="s">
        <v>303</v>
      </c>
      <c r="K120" s="219" t="str">
        <f>"C40混凝土:"&amp;ROUND(((H113+I113)/2*H117*2+H119*I117+0.2*0.2+0.25*0.05*2)*(H115+I115)/2/1000000,1)&amp;"m"&amp;"      "&amp;"HPB300:"&amp;ROUND(Q118+Q119,1)&amp;"kg       "&amp;"HRB400:"&amp;ROUND(Q112+Q113+Q114+Q115+Q116+Q117,1)&amp;"kg"</f>
        <v>C40混凝土:136.8m      HPB300:915.5kg       HRB400:13389.1kg</v>
      </c>
      <c r="L120" s="219"/>
      <c r="M120" s="219"/>
      <c r="N120" s="219"/>
      <c r="O120" s="219"/>
      <c r="P120" s="219"/>
      <c r="Q120" s="245"/>
      <c r="R120" s="246" t="s">
        <v>304</v>
      </c>
      <c r="S120" s="219">
        <f>ROUND(SUM(Q112:Q119)/ROUND(((H113+I113)/2*H117*2+H119*I117+0.2*0.2+0.25*0.05*2)*(H115+I115)/2/1000000,1),1)</f>
        <v>104.6</v>
      </c>
      <c r="T120" s="247"/>
    </row>
    <row r="122" spans="2:22">
      <c r="B122" s="49" t="str">
        <f>B19</f>
        <v>ZU16-2</v>
      </c>
      <c r="D122" s="49"/>
      <c r="E122" s="58" t="s">
        <v>268</v>
      </c>
      <c r="F122" s="59"/>
      <c r="G122" s="59"/>
      <c r="H122" s="170" t="s">
        <v>269</v>
      </c>
      <c r="I122" s="196" t="str">
        <f>B122</f>
        <v>ZU16-2</v>
      </c>
      <c r="J122" s="197" t="s">
        <v>270</v>
      </c>
      <c r="K122" s="59" t="s">
        <v>271</v>
      </c>
      <c r="L122" s="59" t="s">
        <v>272</v>
      </c>
      <c r="M122" s="198" t="s">
        <v>273</v>
      </c>
      <c r="N122" s="59" t="s">
        <v>274</v>
      </c>
      <c r="O122" s="198" t="s">
        <v>275</v>
      </c>
      <c r="P122" s="198" t="s">
        <v>276</v>
      </c>
      <c r="Q122" s="224" t="s">
        <v>277</v>
      </c>
      <c r="R122" s="225" t="s">
        <v>278</v>
      </c>
      <c r="S122" s="226"/>
      <c r="T122" s="227"/>
      <c r="V122" s="49" t="s">
        <v>279</v>
      </c>
    </row>
    <row r="123" spans="2:22">
      <c r="B123" s="49"/>
      <c r="D123" s="49"/>
      <c r="E123" s="61"/>
      <c r="F123" s="63"/>
      <c r="G123" s="63"/>
      <c r="H123" s="171"/>
      <c r="I123" s="199"/>
      <c r="J123" s="200"/>
      <c r="K123" s="63"/>
      <c r="L123" s="63"/>
      <c r="M123" s="201"/>
      <c r="N123" s="63"/>
      <c r="O123" s="201"/>
      <c r="P123" s="201"/>
      <c r="Q123" s="228"/>
      <c r="R123" s="229"/>
      <c r="S123" s="230"/>
      <c r="T123" s="231"/>
      <c r="U123" s="49"/>
      <c r="V123" s="49"/>
    </row>
    <row r="124" spans="2:22">
      <c r="B124" s="49"/>
      <c r="D124" s="49"/>
      <c r="E124" s="61"/>
      <c r="F124" s="63"/>
      <c r="G124" s="63"/>
      <c r="H124" s="63" t="s">
        <v>280</v>
      </c>
      <c r="I124" s="202"/>
      <c r="J124" s="200" t="s">
        <v>281</v>
      </c>
      <c r="K124" s="203">
        <f>'1.U型槽主筋验算'!L17</f>
        <v>16</v>
      </c>
      <c r="L124" s="204"/>
      <c r="M124" s="205">
        <f>(R124+S124)/2+ROUNDUP((IF(K124&lt;26,10.927,11.212))*K124/10,0)*2</f>
        <v>1502.93</v>
      </c>
      <c r="N124" s="206">
        <f>ROUNDUP((H127/12.5),0)*IF(I125&gt;600,2,1)</f>
        <v>160</v>
      </c>
      <c r="O124" s="207">
        <f t="shared" ref="O124:O131" si="62">M124*N124/100</f>
        <v>2404.688</v>
      </c>
      <c r="P124" s="63">
        <f t="shared" ref="P124:P131" si="63">ROUND(K124^2*PI()/4/1000000*7850,3)</f>
        <v>1.578</v>
      </c>
      <c r="Q124" s="232">
        <f t="shared" ref="Q124:Q131" si="64">O124*P124</f>
        <v>3794.597664</v>
      </c>
      <c r="R124" s="233">
        <f>(H125+I129-I132*2)*2+(T124)+(H129-I132*2)*2</f>
        <v>1416.93</v>
      </c>
      <c r="S124" s="234">
        <f>(I125+I129-I132*2)*2+(T124)+(H129-I132*2)*2</f>
        <v>1516.93</v>
      </c>
      <c r="T124" s="235">
        <f>R126</f>
        <v>848.8</v>
      </c>
      <c r="V124" s="236">
        <f t="shared" ref="V124:V129" si="65">ROUNDUP((IF(K124&lt;26,10.927,11.212))*K124/10,0)</f>
        <v>18</v>
      </c>
    </row>
    <row r="125" spans="2:22">
      <c r="B125" s="49"/>
      <c r="D125" s="49"/>
      <c r="E125" s="172" t="s">
        <v>244</v>
      </c>
      <c r="F125" s="173" t="s">
        <v>282</v>
      </c>
      <c r="G125" s="173" t="s">
        <v>283</v>
      </c>
      <c r="H125" s="174">
        <f>MIN(VLOOKUP(I122,$B$4:$J$70,2,0),VLOOKUP(I122,$B$4:$J$70,3,0))</f>
        <v>230.065</v>
      </c>
      <c r="I125" s="208">
        <f>MAX(VLOOKUP(I122,$B$4:$J$70,2,0),VLOOKUP(I122,$B$4:$J$70,3,0))</f>
        <v>280.065</v>
      </c>
      <c r="J125" s="200" t="s">
        <v>284</v>
      </c>
      <c r="K125" s="209">
        <v>12</v>
      </c>
      <c r="L125" s="204"/>
      <c r="M125" s="205">
        <f>(R125+S125)/2+ROUNDUP((IF(K125&lt;26,10.927,11.212))*K125/10,0)*2</f>
        <v>315.065</v>
      </c>
      <c r="N125" s="210">
        <f>ROUNDUP((H127/12.5*1),0)*2</f>
        <v>320</v>
      </c>
      <c r="O125" s="207">
        <f t="shared" si="62"/>
        <v>1008.208</v>
      </c>
      <c r="P125" s="63">
        <f t="shared" si="63"/>
        <v>0.888</v>
      </c>
      <c r="Q125" s="232">
        <f t="shared" si="64"/>
        <v>895.288704</v>
      </c>
      <c r="R125" s="238">
        <f>H125+I129-I132*2</f>
        <v>262.065</v>
      </c>
      <c r="S125" s="239">
        <f>I125+I129-I132*2</f>
        <v>312.065</v>
      </c>
      <c r="T125" s="240" t="str">
        <f>ROUND(R125,1)&amp;"~"&amp;ROUND(S125,1)</f>
        <v>262.1~312.1</v>
      </c>
      <c r="V125" s="236">
        <f t="shared" si="65"/>
        <v>14</v>
      </c>
    </row>
    <row r="126" spans="2:22">
      <c r="B126" s="49"/>
      <c r="D126" s="49"/>
      <c r="E126" s="172">
        <f>VLOOKUP(I122,$B$39:$Z$70,3,0)</f>
        <v>67</v>
      </c>
      <c r="F126" s="175">
        <f>VLOOKUP(I122,$B$39:$Z$70,17,0)</f>
        <v>3</v>
      </c>
      <c r="G126" s="173">
        <f>VLOOKUP(I122,$B$39:$Z$70,12,0)</f>
        <v>21</v>
      </c>
      <c r="H126" s="173" t="s">
        <v>229</v>
      </c>
      <c r="I126" s="202"/>
      <c r="J126" s="200" t="s">
        <v>285</v>
      </c>
      <c r="K126" s="203">
        <v>14</v>
      </c>
      <c r="L126" s="204"/>
      <c r="M126" s="211">
        <f>R126+2*ROUNDUP((IF(K126&lt;26,10.927,11.212))*K126/10,0)</f>
        <v>880.8</v>
      </c>
      <c r="N126" s="206">
        <f>ROUNDUP(H127/12.5,0)</f>
        <v>160</v>
      </c>
      <c r="O126" s="207">
        <f t="shared" si="62"/>
        <v>1409.28</v>
      </c>
      <c r="P126" s="63">
        <f t="shared" si="63"/>
        <v>1.208</v>
      </c>
      <c r="Q126" s="232">
        <f t="shared" si="64"/>
        <v>1702.41024</v>
      </c>
      <c r="R126" s="233">
        <f>H131-I132*2-(K124+K131*2)/10</f>
        <v>848.8</v>
      </c>
      <c r="S126" s="207" t="s">
        <v>286</v>
      </c>
      <c r="T126" s="241"/>
      <c r="V126" s="236">
        <f t="shared" si="65"/>
        <v>16</v>
      </c>
    </row>
    <row r="127" spans="2:22">
      <c r="B127" s="49"/>
      <c r="D127" s="49"/>
      <c r="E127" s="176" t="s">
        <v>287</v>
      </c>
      <c r="F127" s="173" t="s">
        <v>288</v>
      </c>
      <c r="G127" s="173" t="s">
        <v>289</v>
      </c>
      <c r="H127" s="177">
        <f>MAX(VLOOKUP(I122,$B$4:$J$70,4,0),VLOOKUP(I122,$B$4:$J$70,5,0))</f>
        <v>2000</v>
      </c>
      <c r="I127" s="212">
        <f>MIN(VLOOKUP(I122,$B$4:$J$70,4,0),VLOOKUP(I122,$B$4:$J$70,5,0))</f>
        <v>2000</v>
      </c>
      <c r="J127" s="200" t="s">
        <v>290</v>
      </c>
      <c r="K127" s="209">
        <v>14</v>
      </c>
      <c r="L127" s="204"/>
      <c r="M127" s="211">
        <f>R127+2*ROUNDUP((IF(K127&lt;26,10.927,11.212))*K127/10,0)</f>
        <v>139.965512114594</v>
      </c>
      <c r="N127" s="210">
        <f>ROUNDUP(H127/12.5,0)*2</f>
        <v>320</v>
      </c>
      <c r="O127" s="207">
        <f t="shared" si="62"/>
        <v>447.8896387667</v>
      </c>
      <c r="P127" s="63">
        <f t="shared" si="63"/>
        <v>1.208</v>
      </c>
      <c r="Q127" s="232">
        <f t="shared" si="64"/>
        <v>541.050683630174</v>
      </c>
      <c r="R127" s="242">
        <f>((H129+I129-I132*2)+(20-I132*2^0.5))*(2^0.5)</f>
        <v>107.965512114594</v>
      </c>
      <c r="S127" s="207" t="s">
        <v>286</v>
      </c>
      <c r="T127" s="241"/>
      <c r="V127" s="236">
        <f t="shared" si="65"/>
        <v>16</v>
      </c>
    </row>
    <row r="128" spans="2:22">
      <c r="B128" s="49"/>
      <c r="D128" s="49"/>
      <c r="E128" s="178">
        <f>VLOOKUP(I122,$B$39:$Z$70,20,0)</f>
        <v>159</v>
      </c>
      <c r="F128" s="173">
        <f>VLOOKUP(I122,$B$39:$Z$70,23,0)</f>
        <v>159</v>
      </c>
      <c r="G128" s="173">
        <f>VLOOKUP(I122,$B$39:$Z$70,7,0)</f>
        <v>2</v>
      </c>
      <c r="H128" s="179" t="s">
        <v>291</v>
      </c>
      <c r="I128" s="202" t="s">
        <v>292</v>
      </c>
      <c r="J128" s="200" t="s">
        <v>293</v>
      </c>
      <c r="K128" s="203">
        <v>12</v>
      </c>
      <c r="L128" s="204"/>
      <c r="M128" s="211">
        <f>(R128+S128)/2+2*ROUNDUP((IF(K128&lt;26,10.927,11.212))*K128/10,0)</f>
        <v>2020</v>
      </c>
      <c r="N128" s="213">
        <f>4*(G126+1)+(G128-1)*2</f>
        <v>90</v>
      </c>
      <c r="O128" s="207">
        <f t="shared" si="62"/>
        <v>1818</v>
      </c>
      <c r="P128" s="63">
        <f t="shared" si="63"/>
        <v>0.888</v>
      </c>
      <c r="Q128" s="232">
        <f t="shared" si="64"/>
        <v>1614.384</v>
      </c>
      <c r="R128" s="243">
        <f>H127-I132*2</f>
        <v>1992</v>
      </c>
      <c r="S128" s="207">
        <f>I127-I132*2</f>
        <v>1992</v>
      </c>
      <c r="T128" s="240" t="str">
        <f>ROUND(S128,1)&amp;"~"&amp;ROUND(R128,1)</f>
        <v>1992~1992</v>
      </c>
      <c r="V128" s="236">
        <f t="shared" si="65"/>
        <v>14</v>
      </c>
    </row>
    <row r="129" ht="15" spans="2:22">
      <c r="B129" s="49"/>
      <c r="D129" s="49"/>
      <c r="E129" s="180"/>
      <c r="F129" s="181"/>
      <c r="G129" s="181"/>
      <c r="H129" s="182">
        <f>VLOOKUP(I122,$B$4:$J$70,6,0)</f>
        <v>30</v>
      </c>
      <c r="I129" s="212">
        <f>VLOOKUP(I122,$B$4:$J$70,7,0)</f>
        <v>40</v>
      </c>
      <c r="J129" s="200" t="s">
        <v>294</v>
      </c>
      <c r="K129" s="203">
        <v>12</v>
      </c>
      <c r="L129" s="204"/>
      <c r="M129" s="211">
        <f>(R129+S129)/2+2*ROUNDUP((IF(K129&lt;26,10.927,11.212))*K129/10,0)</f>
        <v>2028.62490237426</v>
      </c>
      <c r="N129" s="63">
        <f>2*(E126+1)+F126*2</f>
        <v>142</v>
      </c>
      <c r="O129" s="207">
        <f t="shared" si="62"/>
        <v>2880.64736137144</v>
      </c>
      <c r="P129" s="63">
        <f t="shared" si="63"/>
        <v>0.888</v>
      </c>
      <c r="Q129" s="232">
        <f t="shared" si="64"/>
        <v>2558.01485689784</v>
      </c>
      <c r="R129" s="243">
        <f>((I125-H125)^2+H127^2)^0.5</f>
        <v>2000.62490237426</v>
      </c>
      <c r="S129" s="207">
        <f>((I125-H125)^2+I127^2)^0.5</f>
        <v>2000.62490237426</v>
      </c>
      <c r="T129" s="240" t="str">
        <f>ROUND(S129,1)&amp;"~"&amp;ROUND(R129,1)</f>
        <v>2000.6~2000.6</v>
      </c>
      <c r="V129" s="236">
        <f t="shared" si="65"/>
        <v>14</v>
      </c>
    </row>
    <row r="130" spans="2:22">
      <c r="B130" s="49"/>
      <c r="D130" s="49"/>
      <c r="E130" s="183" t="s">
        <v>295</v>
      </c>
      <c r="F130" s="184"/>
      <c r="G130" s="185"/>
      <c r="H130" s="186" t="s">
        <v>296</v>
      </c>
      <c r="I130" s="214"/>
      <c r="J130" s="200" t="s">
        <v>297</v>
      </c>
      <c r="K130" s="209">
        <v>8</v>
      </c>
      <c r="L130" s="204"/>
      <c r="M130" s="211">
        <f>R130+11</f>
        <v>43</v>
      </c>
      <c r="N130" s="215">
        <f>ROUNDDOWN(((VLOOKUP(I122,$B$39:$Z$70,2,0))/(VLOOKUP(I122,$B$39:$Z$70,4,0))-1),0)/4*((VLOOKUP(I122,$B$39:$Z$70,20,0))+1)</f>
        <v>2680</v>
      </c>
      <c r="O130" s="207">
        <f t="shared" si="62"/>
        <v>1152.4</v>
      </c>
      <c r="P130" s="63">
        <f t="shared" si="63"/>
        <v>0.395</v>
      </c>
      <c r="Q130" s="232">
        <f t="shared" si="64"/>
        <v>455.198</v>
      </c>
      <c r="R130" s="242">
        <f>I129-2*I132</f>
        <v>32</v>
      </c>
      <c r="S130" s="207" t="s">
        <v>286</v>
      </c>
      <c r="T130" s="241"/>
      <c r="V130" s="244"/>
    </row>
    <row r="131" spans="2:22">
      <c r="B131" s="49"/>
      <c r="D131" s="49"/>
      <c r="E131" s="187" t="s">
        <v>298</v>
      </c>
      <c r="F131" s="188" t="s">
        <v>299</v>
      </c>
      <c r="G131" s="189" t="s">
        <v>300</v>
      </c>
      <c r="H131" s="186">
        <f>VLOOKUP(I122,$B$4:$J$70,8,0)</f>
        <v>860</v>
      </c>
      <c r="I131" s="214"/>
      <c r="J131" s="200" t="s">
        <v>301</v>
      </c>
      <c r="K131" s="209">
        <v>8</v>
      </c>
      <c r="L131" s="204"/>
      <c r="M131" s="211">
        <f>R131+11</f>
        <v>33</v>
      </c>
      <c r="N131" s="216">
        <f>ROUND(E128/4*G126,0)*2</f>
        <v>1670</v>
      </c>
      <c r="O131" s="207">
        <f t="shared" si="62"/>
        <v>551.1</v>
      </c>
      <c r="P131" s="63">
        <f t="shared" si="63"/>
        <v>0.395</v>
      </c>
      <c r="Q131" s="232">
        <f t="shared" si="64"/>
        <v>217.6845</v>
      </c>
      <c r="R131" s="242">
        <f>H129-2*I132</f>
        <v>22</v>
      </c>
      <c r="S131" s="207" t="s">
        <v>286</v>
      </c>
      <c r="T131" s="241"/>
      <c r="V131" s="244"/>
    </row>
    <row r="132" ht="15" spans="2:20">
      <c r="B132" s="49"/>
      <c r="D132" s="49"/>
      <c r="E132" s="190">
        <f>IF(I122=0,0,ROUND(((H125+I125)/2*H129*2+H131*I129+0.2*0.2+0.25*0.05*2)*(H127+I127)/2/1000000,1))</f>
        <v>99.4</v>
      </c>
      <c r="F132" s="191">
        <f>IF(I122=0,0,ROUND(Q130+Q131,1))</f>
        <v>672.9</v>
      </c>
      <c r="G132" s="192">
        <f>IF(I122=0,0,ROUND(Q124+Q125+Q126+Q127+Q128+Q129,1))</f>
        <v>11105.7</v>
      </c>
      <c r="H132" s="193" t="s">
        <v>302</v>
      </c>
      <c r="I132" s="217">
        <f>$P$3</f>
        <v>4</v>
      </c>
      <c r="J132" s="218" t="s">
        <v>303</v>
      </c>
      <c r="K132" s="219" t="str">
        <f>"C40混凝土:"&amp;ROUND(((H125+I125)/2*H129*2+H131*I129+0.2*0.2+0.25*0.05*2)*(H127+I127)/2/1000000,1)&amp;"m"&amp;"      "&amp;"HPB300:"&amp;ROUND(Q130+Q131,1)&amp;"kg       "&amp;"HRB400:"&amp;ROUND(Q124+Q125+Q126+Q127+Q128+Q129,1)&amp;"kg"</f>
        <v>C40混凝土:99.4m      HPB300:672.9kg       HRB400:11105.7kg</v>
      </c>
      <c r="L132" s="219"/>
      <c r="M132" s="219"/>
      <c r="N132" s="219"/>
      <c r="O132" s="219"/>
      <c r="P132" s="219"/>
      <c r="Q132" s="245"/>
      <c r="R132" s="246" t="s">
        <v>304</v>
      </c>
      <c r="S132" s="219">
        <f>ROUND(SUM(Q124:Q131)/ROUND(((H125+I125)/2*H129*2+H131*I129+0.2*0.2+0.25*0.05*2)*(H127+I127)/2/1000000,1),1)</f>
        <v>118.5</v>
      </c>
      <c r="T132" s="247"/>
    </row>
    <row r="134" spans="2:22">
      <c r="B134" s="49" t="str">
        <f>B20</f>
        <v>ZU17-2</v>
      </c>
      <c r="D134" s="49"/>
      <c r="E134" s="58" t="s">
        <v>268</v>
      </c>
      <c r="F134" s="59"/>
      <c r="G134" s="59"/>
      <c r="H134" s="170" t="s">
        <v>269</v>
      </c>
      <c r="I134" s="196" t="str">
        <f>B134</f>
        <v>ZU17-2</v>
      </c>
      <c r="J134" s="197" t="s">
        <v>270</v>
      </c>
      <c r="K134" s="59" t="s">
        <v>271</v>
      </c>
      <c r="L134" s="59" t="s">
        <v>272</v>
      </c>
      <c r="M134" s="198" t="s">
        <v>273</v>
      </c>
      <c r="N134" s="59" t="s">
        <v>274</v>
      </c>
      <c r="O134" s="198" t="s">
        <v>275</v>
      </c>
      <c r="P134" s="198" t="s">
        <v>276</v>
      </c>
      <c r="Q134" s="224" t="s">
        <v>277</v>
      </c>
      <c r="R134" s="225" t="s">
        <v>278</v>
      </c>
      <c r="S134" s="226"/>
      <c r="T134" s="227"/>
      <c r="V134" s="49" t="s">
        <v>279</v>
      </c>
    </row>
    <row r="135" spans="2:22">
      <c r="B135" s="49"/>
      <c r="D135" s="49"/>
      <c r="E135" s="61"/>
      <c r="F135" s="63"/>
      <c r="G135" s="63"/>
      <c r="H135" s="171"/>
      <c r="I135" s="199"/>
      <c r="J135" s="200"/>
      <c r="K135" s="63"/>
      <c r="L135" s="63"/>
      <c r="M135" s="201"/>
      <c r="N135" s="63"/>
      <c r="O135" s="201"/>
      <c r="P135" s="201"/>
      <c r="Q135" s="228"/>
      <c r="R135" s="229"/>
      <c r="S135" s="230"/>
      <c r="T135" s="231"/>
      <c r="U135" s="49"/>
      <c r="V135" s="49"/>
    </row>
    <row r="136" spans="2:22">
      <c r="B136" s="49"/>
      <c r="D136" s="49"/>
      <c r="E136" s="61"/>
      <c r="F136" s="63"/>
      <c r="G136" s="63"/>
      <c r="H136" s="63" t="s">
        <v>280</v>
      </c>
      <c r="I136" s="202"/>
      <c r="J136" s="200" t="s">
        <v>281</v>
      </c>
      <c r="K136" s="203">
        <f>'1.U型槽主筋验算'!L18</f>
        <v>14</v>
      </c>
      <c r="L136" s="204"/>
      <c r="M136" s="205">
        <f>(R136+S136)/2+ROUNDUP((IF(K136&lt;26,10.927,11.212))*K136/10,0)*2</f>
        <v>1398.98</v>
      </c>
      <c r="N136" s="206">
        <f>ROUNDUP((H139/12.5),0)*IF(I137&gt;600,2,1)</f>
        <v>160</v>
      </c>
      <c r="O136" s="207">
        <f t="shared" ref="O136:O143" si="66">M136*N136/100</f>
        <v>2238.368</v>
      </c>
      <c r="P136" s="63">
        <f t="shared" ref="P136:P143" si="67">ROUND(K136^2*PI()/4/1000000*7850,3)</f>
        <v>1.208</v>
      </c>
      <c r="Q136" s="232">
        <f t="shared" ref="Q136:Q143" si="68">O136*P136</f>
        <v>2703.948544</v>
      </c>
      <c r="R136" s="233">
        <f>(H137+I141-I144*2)*2+(T136)+(H141-I144*2)*2</f>
        <v>1316.98</v>
      </c>
      <c r="S136" s="234">
        <f>(I137+I141-I144*2)*2+(T136)+(H141-I144*2)*2</f>
        <v>1416.98</v>
      </c>
      <c r="T136" s="235">
        <f>R138</f>
        <v>849</v>
      </c>
      <c r="V136" s="236">
        <f t="shared" ref="V136:V141" si="69">ROUNDUP((IF(K136&lt;26,10.927,11.212))*K136/10,0)</f>
        <v>16</v>
      </c>
    </row>
    <row r="137" spans="2:22">
      <c r="B137" s="49"/>
      <c r="D137" s="49"/>
      <c r="E137" s="172" t="s">
        <v>244</v>
      </c>
      <c r="F137" s="173" t="s">
        <v>282</v>
      </c>
      <c r="G137" s="173" t="s">
        <v>283</v>
      </c>
      <c r="H137" s="174">
        <f>MIN(VLOOKUP(I134,$B$4:$J$70,2,0),VLOOKUP(I134,$B$4:$J$70,3,0))</f>
        <v>179.99</v>
      </c>
      <c r="I137" s="208">
        <f>MAX(VLOOKUP(I134,$B$4:$J$70,2,0),VLOOKUP(I134,$B$4:$J$70,3,0))</f>
        <v>229.99</v>
      </c>
      <c r="J137" s="200" t="s">
        <v>284</v>
      </c>
      <c r="K137" s="209">
        <v>12</v>
      </c>
      <c r="L137" s="204"/>
      <c r="M137" s="205">
        <f>(R137+S137)/2+ROUNDUP((IF(K137&lt;26,10.927,11.212))*K137/10,0)*2</f>
        <v>264.99</v>
      </c>
      <c r="N137" s="210">
        <f>ROUNDUP((H139/12.5*1),0)*2</f>
        <v>320</v>
      </c>
      <c r="O137" s="207">
        <f t="shared" si="66"/>
        <v>847.968</v>
      </c>
      <c r="P137" s="63">
        <f t="shared" si="67"/>
        <v>0.888</v>
      </c>
      <c r="Q137" s="232">
        <f t="shared" si="68"/>
        <v>752.995584</v>
      </c>
      <c r="R137" s="238">
        <f>H137+I141-I144*2</f>
        <v>211.99</v>
      </c>
      <c r="S137" s="239">
        <f>I137+I141-I144*2</f>
        <v>261.99</v>
      </c>
      <c r="T137" s="240" t="str">
        <f>ROUND(R137,1)&amp;"~"&amp;ROUND(S137,1)</f>
        <v>212~262</v>
      </c>
      <c r="V137" s="236">
        <f t="shared" si="69"/>
        <v>14</v>
      </c>
    </row>
    <row r="138" spans="2:22">
      <c r="B138" s="49"/>
      <c r="D138" s="49"/>
      <c r="E138" s="172">
        <f>VLOOKUP(I134,$B$39:$Z$70,3,0)</f>
        <v>67</v>
      </c>
      <c r="F138" s="175">
        <f>VLOOKUP(I134,$B$39:$Z$70,17,0)</f>
        <v>3</v>
      </c>
      <c r="G138" s="173">
        <f>VLOOKUP(I134,$B$39:$Z$70,12,0)</f>
        <v>17</v>
      </c>
      <c r="H138" s="173" t="s">
        <v>229</v>
      </c>
      <c r="I138" s="202"/>
      <c r="J138" s="200" t="s">
        <v>285</v>
      </c>
      <c r="K138" s="203">
        <v>14</v>
      </c>
      <c r="L138" s="204"/>
      <c r="M138" s="211">
        <f>R138+2*ROUNDUP((IF(K138&lt;26,10.927,11.212))*K138/10,0)</f>
        <v>881</v>
      </c>
      <c r="N138" s="206">
        <f>ROUNDUP(H139/12.5,0)</f>
        <v>160</v>
      </c>
      <c r="O138" s="207">
        <f t="shared" si="66"/>
        <v>1409.6</v>
      </c>
      <c r="P138" s="63">
        <f t="shared" si="67"/>
        <v>1.208</v>
      </c>
      <c r="Q138" s="232">
        <f t="shared" si="68"/>
        <v>1702.7968</v>
      </c>
      <c r="R138" s="233">
        <f>H143-I144*2-(K136+K143*2)/10</f>
        <v>849</v>
      </c>
      <c r="S138" s="207" t="s">
        <v>286</v>
      </c>
      <c r="T138" s="241"/>
      <c r="V138" s="236">
        <f t="shared" si="69"/>
        <v>16</v>
      </c>
    </row>
    <row r="139" spans="2:22">
      <c r="B139" s="49"/>
      <c r="D139" s="49"/>
      <c r="E139" s="176" t="s">
        <v>287</v>
      </c>
      <c r="F139" s="173" t="s">
        <v>288</v>
      </c>
      <c r="G139" s="173" t="s">
        <v>289</v>
      </c>
      <c r="H139" s="177">
        <f>MAX(VLOOKUP(I134,$B$4:$J$70,4,0),VLOOKUP(I134,$B$4:$J$70,5,0))</f>
        <v>2000</v>
      </c>
      <c r="I139" s="212">
        <f>MIN(VLOOKUP(I134,$B$4:$J$70,4,0),VLOOKUP(I134,$B$4:$J$70,5,0))</f>
        <v>2000</v>
      </c>
      <c r="J139" s="200" t="s">
        <v>290</v>
      </c>
      <c r="K139" s="209">
        <v>14</v>
      </c>
      <c r="L139" s="204"/>
      <c r="M139" s="211">
        <f>R139+2*ROUNDUP((IF(K139&lt;26,10.927,11.212))*K139/10,0)</f>
        <v>139.965512114594</v>
      </c>
      <c r="N139" s="210">
        <f>ROUNDUP(H139/12.5,0)*2</f>
        <v>320</v>
      </c>
      <c r="O139" s="207">
        <f t="shared" si="66"/>
        <v>447.8896387667</v>
      </c>
      <c r="P139" s="63">
        <f t="shared" si="67"/>
        <v>1.208</v>
      </c>
      <c r="Q139" s="232">
        <f t="shared" si="68"/>
        <v>541.050683630174</v>
      </c>
      <c r="R139" s="242">
        <f>((H141+I141-I144*2)+(20-I144*2^0.5))*(2^0.5)</f>
        <v>107.965512114594</v>
      </c>
      <c r="S139" s="207" t="s">
        <v>286</v>
      </c>
      <c r="T139" s="241"/>
      <c r="V139" s="236">
        <f t="shared" si="69"/>
        <v>16</v>
      </c>
    </row>
    <row r="140" spans="2:22">
      <c r="B140" s="49"/>
      <c r="D140" s="49"/>
      <c r="E140" s="178">
        <f>VLOOKUP(I134,$B$39:$Z$70,20,0)</f>
        <v>159</v>
      </c>
      <c r="F140" s="173">
        <f>VLOOKUP(I134,$B$39:$Z$70,23,0)</f>
        <v>159</v>
      </c>
      <c r="G140" s="173">
        <f>VLOOKUP(I134,$B$39:$Z$70,7,0)</f>
        <v>2</v>
      </c>
      <c r="H140" s="179" t="s">
        <v>291</v>
      </c>
      <c r="I140" s="202" t="s">
        <v>292</v>
      </c>
      <c r="J140" s="200" t="s">
        <v>293</v>
      </c>
      <c r="K140" s="203">
        <v>12</v>
      </c>
      <c r="L140" s="204"/>
      <c r="M140" s="211">
        <f>(R140+S140)/2+2*ROUNDUP((IF(K140&lt;26,10.927,11.212))*K140/10,0)</f>
        <v>2020</v>
      </c>
      <c r="N140" s="213">
        <f>4*(G138+1)+(G140-1)*2</f>
        <v>74</v>
      </c>
      <c r="O140" s="207">
        <f t="shared" si="66"/>
        <v>1494.8</v>
      </c>
      <c r="P140" s="63">
        <f t="shared" si="67"/>
        <v>0.888</v>
      </c>
      <c r="Q140" s="232">
        <f t="shared" si="68"/>
        <v>1327.3824</v>
      </c>
      <c r="R140" s="243">
        <f>H139-I144*2</f>
        <v>1992</v>
      </c>
      <c r="S140" s="207">
        <f>I139-I144*2</f>
        <v>1992</v>
      </c>
      <c r="T140" s="240" t="str">
        <f>ROUND(S140,1)&amp;"~"&amp;ROUND(R140,1)</f>
        <v>1992~1992</v>
      </c>
      <c r="V140" s="236">
        <f t="shared" si="69"/>
        <v>14</v>
      </c>
    </row>
    <row r="141" ht="15" spans="2:22">
      <c r="B141" s="49"/>
      <c r="D141" s="49"/>
      <c r="E141" s="180"/>
      <c r="F141" s="181"/>
      <c r="G141" s="181"/>
      <c r="H141" s="182">
        <f>VLOOKUP(I134,$B$4:$J$70,6,0)</f>
        <v>30</v>
      </c>
      <c r="I141" s="212">
        <f>VLOOKUP(I134,$B$4:$J$70,7,0)</f>
        <v>40</v>
      </c>
      <c r="J141" s="200" t="s">
        <v>294</v>
      </c>
      <c r="K141" s="203">
        <v>12</v>
      </c>
      <c r="L141" s="204"/>
      <c r="M141" s="211">
        <f>(R141+S141)/2+2*ROUNDUP((IF(K141&lt;26,10.927,11.212))*K141/10,0)</f>
        <v>2028.62490237426</v>
      </c>
      <c r="N141" s="63">
        <f>2*(E138+1)+F138*2</f>
        <v>142</v>
      </c>
      <c r="O141" s="207">
        <f t="shared" si="66"/>
        <v>2880.64736137144</v>
      </c>
      <c r="P141" s="63">
        <f t="shared" si="67"/>
        <v>0.888</v>
      </c>
      <c r="Q141" s="232">
        <f t="shared" si="68"/>
        <v>2558.01485689784</v>
      </c>
      <c r="R141" s="243">
        <f>((I137-H137)^2+H139^2)^0.5</f>
        <v>2000.62490237426</v>
      </c>
      <c r="S141" s="207">
        <f>((I137-H137)^2+I139^2)^0.5</f>
        <v>2000.62490237426</v>
      </c>
      <c r="T141" s="240" t="str">
        <f>ROUND(S141,1)&amp;"~"&amp;ROUND(R141,1)</f>
        <v>2000.6~2000.6</v>
      </c>
      <c r="V141" s="236">
        <f t="shared" si="69"/>
        <v>14</v>
      </c>
    </row>
    <row r="142" spans="2:22">
      <c r="B142" s="49"/>
      <c r="D142" s="49"/>
      <c r="E142" s="183" t="s">
        <v>295</v>
      </c>
      <c r="F142" s="184"/>
      <c r="G142" s="185"/>
      <c r="H142" s="186" t="s">
        <v>296</v>
      </c>
      <c r="I142" s="214"/>
      <c r="J142" s="200" t="s">
        <v>297</v>
      </c>
      <c r="K142" s="209">
        <v>8</v>
      </c>
      <c r="L142" s="204"/>
      <c r="M142" s="211">
        <f>R142+11</f>
        <v>43</v>
      </c>
      <c r="N142" s="215">
        <f>ROUNDDOWN(((VLOOKUP(I134,$B$39:$Z$70,2,0))/(VLOOKUP(I134,$B$39:$Z$70,4,0))-1),0)/4*((VLOOKUP(I134,$B$39:$Z$70,20,0))+1)</f>
        <v>2680</v>
      </c>
      <c r="O142" s="207">
        <f t="shared" si="66"/>
        <v>1152.4</v>
      </c>
      <c r="P142" s="63">
        <f t="shared" si="67"/>
        <v>0.395</v>
      </c>
      <c r="Q142" s="232">
        <f t="shared" si="68"/>
        <v>455.198</v>
      </c>
      <c r="R142" s="242">
        <f>I141-2*I144</f>
        <v>32</v>
      </c>
      <c r="S142" s="207" t="s">
        <v>286</v>
      </c>
      <c r="T142" s="241"/>
      <c r="V142" s="244"/>
    </row>
    <row r="143" spans="2:22">
      <c r="B143" s="49"/>
      <c r="D143" s="49"/>
      <c r="E143" s="187" t="s">
        <v>298</v>
      </c>
      <c r="F143" s="188" t="s">
        <v>299</v>
      </c>
      <c r="G143" s="189" t="s">
        <v>300</v>
      </c>
      <c r="H143" s="186">
        <f>VLOOKUP(I134,$B$4:$J$70,8,0)</f>
        <v>860</v>
      </c>
      <c r="I143" s="214"/>
      <c r="J143" s="200" t="s">
        <v>301</v>
      </c>
      <c r="K143" s="209">
        <v>8</v>
      </c>
      <c r="L143" s="204"/>
      <c r="M143" s="211">
        <f>R143+11</f>
        <v>33</v>
      </c>
      <c r="N143" s="216">
        <f>ROUND(E140/4*G138,0)*2</f>
        <v>1352</v>
      </c>
      <c r="O143" s="207">
        <f t="shared" si="66"/>
        <v>446.16</v>
      </c>
      <c r="P143" s="63">
        <f t="shared" si="67"/>
        <v>0.395</v>
      </c>
      <c r="Q143" s="232">
        <f t="shared" si="68"/>
        <v>176.2332</v>
      </c>
      <c r="R143" s="242">
        <f>H141-2*I144</f>
        <v>22</v>
      </c>
      <c r="S143" s="207" t="s">
        <v>286</v>
      </c>
      <c r="T143" s="241"/>
      <c r="V143" s="244"/>
    </row>
    <row r="144" ht="15" spans="2:20">
      <c r="B144" s="49"/>
      <c r="D144" s="49"/>
      <c r="E144" s="190">
        <f>IF(I134=0,0,ROUND(((H137+I137)/2*H141*2+H143*I141+0.2*0.2+0.25*0.05*2)*(H139+I139)/2/1000000,1))</f>
        <v>93.4</v>
      </c>
      <c r="F144" s="191">
        <f>IF(I134=0,0,ROUND(Q142+Q143,1))</f>
        <v>631.4</v>
      </c>
      <c r="G144" s="192">
        <f>IF(I134=0,0,ROUND(Q136+Q137+Q138+Q139+Q140+Q141,1))</f>
        <v>9586.2</v>
      </c>
      <c r="H144" s="193" t="s">
        <v>302</v>
      </c>
      <c r="I144" s="217">
        <f>$P$3</f>
        <v>4</v>
      </c>
      <c r="J144" s="218" t="s">
        <v>303</v>
      </c>
      <c r="K144" s="219" t="str">
        <f>"C40混凝土:"&amp;ROUND(((H137+I137)/2*H141*2+H143*I141+0.2*0.2+0.25*0.05*2)*(H139+I139)/2/1000000,1)&amp;"m"&amp;"      "&amp;"HPB300:"&amp;ROUND(Q142+Q143,1)&amp;"kg       "&amp;"HRB400:"&amp;ROUND(Q136+Q137+Q138+Q139+Q140+Q141,1)&amp;"kg"</f>
        <v>C40混凝土:93.4m      HPB300:631.4kg       HRB400:9586.2kg</v>
      </c>
      <c r="L144" s="219"/>
      <c r="M144" s="219"/>
      <c r="N144" s="219"/>
      <c r="O144" s="219"/>
      <c r="P144" s="219"/>
      <c r="Q144" s="245"/>
      <c r="R144" s="246" t="s">
        <v>304</v>
      </c>
      <c r="S144" s="219">
        <f>ROUND(SUM(Q136:Q143)/ROUND(((H137+I137)/2*H141*2+H143*I141+0.2*0.2+0.25*0.05*2)*(H139+I139)/2/1000000,1),1)</f>
        <v>109.4</v>
      </c>
      <c r="T144" s="247"/>
    </row>
    <row r="146" spans="2:22">
      <c r="B146" s="49" t="str">
        <f>B21</f>
        <v>ZU18-2</v>
      </c>
      <c r="D146" s="49"/>
      <c r="E146" s="58" t="s">
        <v>268</v>
      </c>
      <c r="F146" s="59"/>
      <c r="G146" s="59"/>
      <c r="H146" s="170" t="s">
        <v>269</v>
      </c>
      <c r="I146" s="196" t="str">
        <f>B146</f>
        <v>ZU18-2</v>
      </c>
      <c r="J146" s="197" t="s">
        <v>270</v>
      </c>
      <c r="K146" s="59" t="s">
        <v>271</v>
      </c>
      <c r="L146" s="59" t="s">
        <v>272</v>
      </c>
      <c r="M146" s="198" t="s">
        <v>273</v>
      </c>
      <c r="N146" s="59" t="s">
        <v>274</v>
      </c>
      <c r="O146" s="198" t="s">
        <v>275</v>
      </c>
      <c r="P146" s="198" t="s">
        <v>276</v>
      </c>
      <c r="Q146" s="224" t="s">
        <v>277</v>
      </c>
      <c r="R146" s="225" t="s">
        <v>278</v>
      </c>
      <c r="S146" s="226"/>
      <c r="T146" s="227"/>
      <c r="V146" s="49" t="s">
        <v>279</v>
      </c>
    </row>
    <row r="147" spans="2:22">
      <c r="B147" s="49"/>
      <c r="D147" s="49"/>
      <c r="E147" s="61"/>
      <c r="F147" s="63"/>
      <c r="G147" s="63"/>
      <c r="H147" s="171"/>
      <c r="I147" s="199"/>
      <c r="J147" s="200"/>
      <c r="K147" s="63"/>
      <c r="L147" s="63"/>
      <c r="M147" s="201"/>
      <c r="N147" s="63"/>
      <c r="O147" s="201"/>
      <c r="P147" s="201"/>
      <c r="Q147" s="228"/>
      <c r="R147" s="229"/>
      <c r="S147" s="230"/>
      <c r="T147" s="231"/>
      <c r="U147" s="49"/>
      <c r="V147" s="49"/>
    </row>
    <row r="148" spans="2:22">
      <c r="B148" s="49"/>
      <c r="D148" s="49"/>
      <c r="E148" s="61"/>
      <c r="F148" s="63"/>
      <c r="G148" s="63"/>
      <c r="H148" s="63" t="s">
        <v>280</v>
      </c>
      <c r="I148" s="202"/>
      <c r="J148" s="200" t="s">
        <v>281</v>
      </c>
      <c r="K148" s="203">
        <f>'1.U型槽主筋验算'!L19</f>
        <v>14</v>
      </c>
      <c r="L148" s="204"/>
      <c r="M148" s="205">
        <f>(R148+S148)/2+ROUNDUP((IF(K148&lt;26,10.927,11.212))*K148/10,0)*2</f>
        <v>1298.83</v>
      </c>
      <c r="N148" s="206">
        <f>ROUNDUP((H151/12.5),0)*IF(I149&gt;600,2,1)</f>
        <v>160</v>
      </c>
      <c r="O148" s="207">
        <f t="shared" ref="O148:O155" si="70">M148*N148/100</f>
        <v>2078.128</v>
      </c>
      <c r="P148" s="63">
        <f t="shared" ref="P148:P155" si="71">ROUND(K148^2*PI()/4/1000000*7850,3)</f>
        <v>1.208</v>
      </c>
      <c r="Q148" s="232">
        <f t="shared" ref="Q148:Q155" si="72">O148*P148</f>
        <v>2510.378624</v>
      </c>
      <c r="R148" s="233">
        <f>(H149+I153-I156*2)*2+(T148)+(H153-I156*2)*2</f>
        <v>1216.83</v>
      </c>
      <c r="S148" s="234">
        <f>(I149+I153-I156*2)*2+(T148)+(H153-I156*2)*2</f>
        <v>1316.83</v>
      </c>
      <c r="T148" s="235">
        <f>R150</f>
        <v>849</v>
      </c>
      <c r="V148" s="236">
        <f t="shared" ref="V148:V153" si="73">ROUNDUP((IF(K148&lt;26,10.927,11.212))*K148/10,0)</f>
        <v>16</v>
      </c>
    </row>
    <row r="149" spans="2:22">
      <c r="B149" s="49"/>
      <c r="D149" s="49"/>
      <c r="E149" s="172" t="s">
        <v>244</v>
      </c>
      <c r="F149" s="173" t="s">
        <v>282</v>
      </c>
      <c r="G149" s="173" t="s">
        <v>283</v>
      </c>
      <c r="H149" s="174">
        <f>MIN(VLOOKUP(I146,$B$4:$J$70,2,0),VLOOKUP(I146,$B$4:$J$70,3,0))</f>
        <v>129.915</v>
      </c>
      <c r="I149" s="208">
        <f>MAX(VLOOKUP(I146,$B$4:$J$70,2,0),VLOOKUP(I146,$B$4:$J$70,3,0))</f>
        <v>179.915</v>
      </c>
      <c r="J149" s="200" t="s">
        <v>284</v>
      </c>
      <c r="K149" s="209">
        <v>12</v>
      </c>
      <c r="L149" s="204"/>
      <c r="M149" s="205">
        <f>(R149+S149)/2+ROUNDUP((IF(K149&lt;26,10.927,11.212))*K149/10,0)*2</f>
        <v>214.915</v>
      </c>
      <c r="N149" s="210">
        <f>ROUNDUP((H151/12.5*1),0)*2</f>
        <v>320</v>
      </c>
      <c r="O149" s="207">
        <f t="shared" si="70"/>
        <v>687.728</v>
      </c>
      <c r="P149" s="63">
        <f t="shared" si="71"/>
        <v>0.888</v>
      </c>
      <c r="Q149" s="232">
        <f t="shared" si="72"/>
        <v>610.702464</v>
      </c>
      <c r="R149" s="238">
        <f>H149+I153-I156*2</f>
        <v>161.915</v>
      </c>
      <c r="S149" s="239">
        <f>I149+I153-I156*2</f>
        <v>211.915</v>
      </c>
      <c r="T149" s="240" t="str">
        <f>ROUND(R149,1)&amp;"~"&amp;ROUND(S149,1)</f>
        <v>161.9~211.9</v>
      </c>
      <c r="V149" s="236">
        <f t="shared" si="73"/>
        <v>14</v>
      </c>
    </row>
    <row r="150" spans="2:22">
      <c r="B150" s="49"/>
      <c r="D150" s="49"/>
      <c r="E150" s="172">
        <f>VLOOKUP(I146,$B$39:$Z$70,3,0)</f>
        <v>67</v>
      </c>
      <c r="F150" s="175">
        <f>VLOOKUP(I146,$B$39:$Z$70,17,0)</f>
        <v>3</v>
      </c>
      <c r="G150" s="173">
        <f>VLOOKUP(I146,$B$39:$Z$70,12,0)</f>
        <v>13</v>
      </c>
      <c r="H150" s="173" t="s">
        <v>229</v>
      </c>
      <c r="I150" s="202"/>
      <c r="J150" s="200" t="s">
        <v>285</v>
      </c>
      <c r="K150" s="203">
        <v>14</v>
      </c>
      <c r="L150" s="204"/>
      <c r="M150" s="211">
        <f>R150+2*ROUNDUP((IF(K150&lt;26,10.927,11.212))*K150/10,0)</f>
        <v>881</v>
      </c>
      <c r="N150" s="206">
        <f>ROUNDUP(H151/12.5,0)</f>
        <v>160</v>
      </c>
      <c r="O150" s="207">
        <f t="shared" si="70"/>
        <v>1409.6</v>
      </c>
      <c r="P150" s="63">
        <f t="shared" si="71"/>
        <v>1.208</v>
      </c>
      <c r="Q150" s="232">
        <f t="shared" si="72"/>
        <v>1702.7968</v>
      </c>
      <c r="R150" s="233">
        <f>H155-I156*2-(K148+K155*2)/10</f>
        <v>849</v>
      </c>
      <c r="S150" s="207" t="s">
        <v>286</v>
      </c>
      <c r="T150" s="241"/>
      <c r="V150" s="236">
        <f t="shared" si="73"/>
        <v>16</v>
      </c>
    </row>
    <row r="151" spans="2:22">
      <c r="B151" s="49"/>
      <c r="D151" s="49"/>
      <c r="E151" s="176" t="s">
        <v>287</v>
      </c>
      <c r="F151" s="173" t="s">
        <v>288</v>
      </c>
      <c r="G151" s="173" t="s">
        <v>289</v>
      </c>
      <c r="H151" s="177">
        <f>MAX(VLOOKUP(I146,$B$4:$J$70,4,0),VLOOKUP(I146,$B$4:$J$70,5,0))</f>
        <v>2000</v>
      </c>
      <c r="I151" s="212">
        <f>MIN(VLOOKUP(I146,$B$4:$J$70,4,0),VLOOKUP(I146,$B$4:$J$70,5,0))</f>
        <v>2000</v>
      </c>
      <c r="J151" s="200" t="s">
        <v>290</v>
      </c>
      <c r="K151" s="209">
        <v>14</v>
      </c>
      <c r="L151" s="204"/>
      <c r="M151" s="211">
        <f>R151+2*ROUNDUP((IF(K151&lt;26,10.927,11.212))*K151/10,0)</f>
        <v>139.965512114594</v>
      </c>
      <c r="N151" s="210">
        <f>ROUNDUP(H151/12.5,0)*2</f>
        <v>320</v>
      </c>
      <c r="O151" s="207">
        <f t="shared" si="70"/>
        <v>447.8896387667</v>
      </c>
      <c r="P151" s="63">
        <f t="shared" si="71"/>
        <v>1.208</v>
      </c>
      <c r="Q151" s="232">
        <f t="shared" si="72"/>
        <v>541.050683630174</v>
      </c>
      <c r="R151" s="242">
        <f>((H153+I153-I156*2)+(20-I156*2^0.5))*(2^0.5)</f>
        <v>107.965512114594</v>
      </c>
      <c r="S151" s="207" t="s">
        <v>286</v>
      </c>
      <c r="T151" s="241"/>
      <c r="V151" s="236">
        <f t="shared" si="73"/>
        <v>16</v>
      </c>
    </row>
    <row r="152" spans="2:22">
      <c r="B152" s="49"/>
      <c r="D152" s="49"/>
      <c r="E152" s="178">
        <f>VLOOKUP(I146,$B$39:$Z$70,20,0)</f>
        <v>159</v>
      </c>
      <c r="F152" s="173">
        <f>VLOOKUP(I146,$B$39:$Z$70,23,0)</f>
        <v>159</v>
      </c>
      <c r="G152" s="173">
        <f>VLOOKUP(I146,$B$39:$Z$70,7,0)</f>
        <v>2</v>
      </c>
      <c r="H152" s="179" t="s">
        <v>291</v>
      </c>
      <c r="I152" s="202" t="s">
        <v>292</v>
      </c>
      <c r="J152" s="200" t="s">
        <v>293</v>
      </c>
      <c r="K152" s="203">
        <v>12</v>
      </c>
      <c r="L152" s="204"/>
      <c r="M152" s="211">
        <f>(R152+S152)/2+2*ROUNDUP((IF(K152&lt;26,10.927,11.212))*K152/10,0)</f>
        <v>2020</v>
      </c>
      <c r="N152" s="213">
        <f>4*(G150+1)+(G152-1)*2</f>
        <v>58</v>
      </c>
      <c r="O152" s="207">
        <f t="shared" si="70"/>
        <v>1171.6</v>
      </c>
      <c r="P152" s="63">
        <f t="shared" si="71"/>
        <v>0.888</v>
      </c>
      <c r="Q152" s="232">
        <f t="shared" si="72"/>
        <v>1040.3808</v>
      </c>
      <c r="R152" s="243">
        <f>H151-I156*2</f>
        <v>1992</v>
      </c>
      <c r="S152" s="207">
        <f>I151-I156*2</f>
        <v>1992</v>
      </c>
      <c r="T152" s="240" t="str">
        <f>ROUND(S152,1)&amp;"~"&amp;ROUND(R152,1)</f>
        <v>1992~1992</v>
      </c>
      <c r="V152" s="236">
        <f t="shared" si="73"/>
        <v>14</v>
      </c>
    </row>
    <row r="153" ht="15" spans="2:22">
      <c r="B153" s="49"/>
      <c r="D153" s="49"/>
      <c r="E153" s="180"/>
      <c r="F153" s="181"/>
      <c r="G153" s="181"/>
      <c r="H153" s="182">
        <f>VLOOKUP(I146,$B$4:$J$70,6,0)</f>
        <v>30</v>
      </c>
      <c r="I153" s="212">
        <f>VLOOKUP(I146,$B$4:$J$70,7,0)</f>
        <v>40</v>
      </c>
      <c r="J153" s="200" t="s">
        <v>294</v>
      </c>
      <c r="K153" s="203">
        <v>12</v>
      </c>
      <c r="L153" s="204"/>
      <c r="M153" s="211">
        <f>(R153+S153)/2+2*ROUNDUP((IF(K153&lt;26,10.927,11.212))*K153/10,0)</f>
        <v>2028.62490237426</v>
      </c>
      <c r="N153" s="63">
        <f>2*(E150+1)+F150*2</f>
        <v>142</v>
      </c>
      <c r="O153" s="207">
        <f t="shared" si="70"/>
        <v>2880.64736137144</v>
      </c>
      <c r="P153" s="63">
        <f t="shared" si="71"/>
        <v>0.888</v>
      </c>
      <c r="Q153" s="232">
        <f t="shared" si="72"/>
        <v>2558.01485689784</v>
      </c>
      <c r="R153" s="243">
        <f>((I149-H149)^2+H151^2)^0.5</f>
        <v>2000.62490237426</v>
      </c>
      <c r="S153" s="207">
        <f>((I149-H149)^2+I151^2)^0.5</f>
        <v>2000.62490237426</v>
      </c>
      <c r="T153" s="240" t="str">
        <f>ROUND(S153,1)&amp;"~"&amp;ROUND(R153,1)</f>
        <v>2000.6~2000.6</v>
      </c>
      <c r="V153" s="236">
        <f t="shared" si="73"/>
        <v>14</v>
      </c>
    </row>
    <row r="154" spans="2:22">
      <c r="B154" s="49"/>
      <c r="D154" s="49"/>
      <c r="E154" s="183" t="s">
        <v>295</v>
      </c>
      <c r="F154" s="184"/>
      <c r="G154" s="185"/>
      <c r="H154" s="186" t="s">
        <v>296</v>
      </c>
      <c r="I154" s="214"/>
      <c r="J154" s="200" t="s">
        <v>297</v>
      </c>
      <c r="K154" s="209">
        <v>8</v>
      </c>
      <c r="L154" s="204"/>
      <c r="M154" s="211">
        <f>R154+11</f>
        <v>43</v>
      </c>
      <c r="N154" s="215">
        <f>ROUNDDOWN(((VLOOKUP(I146,$B$39:$Z$70,2,0))/(VLOOKUP(I146,$B$39:$Z$70,4,0))-1),0)/4*((VLOOKUP(I146,$B$39:$Z$70,20,0))+1)</f>
        <v>2680</v>
      </c>
      <c r="O154" s="207">
        <f t="shared" si="70"/>
        <v>1152.4</v>
      </c>
      <c r="P154" s="63">
        <f t="shared" si="71"/>
        <v>0.395</v>
      </c>
      <c r="Q154" s="232">
        <f t="shared" si="72"/>
        <v>455.198</v>
      </c>
      <c r="R154" s="242">
        <f>I153-2*I156</f>
        <v>32</v>
      </c>
      <c r="S154" s="207" t="s">
        <v>286</v>
      </c>
      <c r="T154" s="241"/>
      <c r="V154" s="244"/>
    </row>
    <row r="155" spans="2:22">
      <c r="B155" s="49"/>
      <c r="D155" s="49"/>
      <c r="E155" s="187" t="s">
        <v>298</v>
      </c>
      <c r="F155" s="188" t="s">
        <v>299</v>
      </c>
      <c r="G155" s="189" t="s">
        <v>300</v>
      </c>
      <c r="H155" s="186">
        <f>VLOOKUP(I146,$B$4:$J$70,8,0)</f>
        <v>860</v>
      </c>
      <c r="I155" s="214"/>
      <c r="J155" s="200" t="s">
        <v>301</v>
      </c>
      <c r="K155" s="209">
        <v>8</v>
      </c>
      <c r="L155" s="204"/>
      <c r="M155" s="211">
        <f>R155+11</f>
        <v>33</v>
      </c>
      <c r="N155" s="216">
        <f>ROUND(E152/4*G150,0)*2</f>
        <v>1034</v>
      </c>
      <c r="O155" s="207">
        <f t="shared" si="70"/>
        <v>341.22</v>
      </c>
      <c r="P155" s="63">
        <f t="shared" si="71"/>
        <v>0.395</v>
      </c>
      <c r="Q155" s="232">
        <f t="shared" si="72"/>
        <v>134.7819</v>
      </c>
      <c r="R155" s="242">
        <f>H153-2*I156</f>
        <v>22</v>
      </c>
      <c r="S155" s="207" t="s">
        <v>286</v>
      </c>
      <c r="T155" s="241"/>
      <c r="V155" s="244"/>
    </row>
    <row r="156" ht="15" spans="2:20">
      <c r="B156" s="49"/>
      <c r="D156" s="49"/>
      <c r="E156" s="190">
        <f>IF(I146=0,0,ROUND(((H149+I149)/2*H153*2+H155*I153+0.2*0.2+0.25*0.05*2)*(H151+I151)/2/1000000,1))</f>
        <v>87.4</v>
      </c>
      <c r="F156" s="191">
        <f>IF(I146=0,0,ROUND(Q154+Q155,1))</f>
        <v>590</v>
      </c>
      <c r="G156" s="192">
        <f>IF(I146=0,0,ROUND(Q148+Q149+Q150+Q151+Q152+Q153,1))</f>
        <v>8963.3</v>
      </c>
      <c r="H156" s="193" t="s">
        <v>302</v>
      </c>
      <c r="I156" s="217">
        <f>$P$3</f>
        <v>4</v>
      </c>
      <c r="J156" s="218" t="s">
        <v>303</v>
      </c>
      <c r="K156" s="219" t="str">
        <f>"C40混凝土:"&amp;ROUND(((H149+I149)/2*H153*2+H155*I153+0.2*0.2+0.25*0.05*2)*(H151+I151)/2/1000000,1)&amp;"m"&amp;"      "&amp;"HPB300:"&amp;ROUND(Q154+Q155,1)&amp;"kg       "&amp;"HRB400:"&amp;ROUND(Q148+Q149+Q150+Q151+Q152+Q153,1)&amp;"kg"</f>
        <v>C40混凝土:87.4m      HPB300:590kg       HRB400:8963.3kg</v>
      </c>
      <c r="L156" s="219"/>
      <c r="M156" s="219"/>
      <c r="N156" s="219"/>
      <c r="O156" s="219"/>
      <c r="P156" s="219"/>
      <c r="Q156" s="245"/>
      <c r="R156" s="246" t="s">
        <v>304</v>
      </c>
      <c r="S156" s="219">
        <f>ROUND(SUM(Q148:Q155)/ROUND(((H149+I149)/2*H153*2+H155*I153+0.2*0.2+0.25*0.05*2)*(H151+I151)/2/1000000,1),1)</f>
        <v>109.3</v>
      </c>
      <c r="T156" s="247"/>
    </row>
    <row r="158" spans="2:22">
      <c r="B158" s="49" t="str">
        <f>B22</f>
        <v>ZU19-2</v>
      </c>
      <c r="D158" s="49"/>
      <c r="E158" s="58" t="s">
        <v>268</v>
      </c>
      <c r="F158" s="59"/>
      <c r="G158" s="59"/>
      <c r="H158" s="170" t="s">
        <v>269</v>
      </c>
      <c r="I158" s="196" t="str">
        <f>B158</f>
        <v>ZU19-2</v>
      </c>
      <c r="J158" s="197" t="s">
        <v>270</v>
      </c>
      <c r="K158" s="59" t="s">
        <v>271</v>
      </c>
      <c r="L158" s="59" t="s">
        <v>272</v>
      </c>
      <c r="M158" s="198" t="s">
        <v>273</v>
      </c>
      <c r="N158" s="59" t="s">
        <v>274</v>
      </c>
      <c r="O158" s="198" t="s">
        <v>275</v>
      </c>
      <c r="P158" s="198" t="s">
        <v>276</v>
      </c>
      <c r="Q158" s="224" t="s">
        <v>277</v>
      </c>
      <c r="R158" s="225" t="s">
        <v>278</v>
      </c>
      <c r="S158" s="226"/>
      <c r="T158" s="227"/>
      <c r="V158" s="49" t="s">
        <v>279</v>
      </c>
    </row>
    <row r="159" spans="2:22">
      <c r="B159" s="49"/>
      <c r="D159" s="49"/>
      <c r="E159" s="61"/>
      <c r="F159" s="63"/>
      <c r="G159" s="63"/>
      <c r="H159" s="171"/>
      <c r="I159" s="199"/>
      <c r="J159" s="200"/>
      <c r="K159" s="63"/>
      <c r="L159" s="63"/>
      <c r="M159" s="201"/>
      <c r="N159" s="63"/>
      <c r="O159" s="201"/>
      <c r="P159" s="201"/>
      <c r="Q159" s="228"/>
      <c r="R159" s="229"/>
      <c r="S159" s="230"/>
      <c r="T159" s="231"/>
      <c r="U159" s="49"/>
      <c r="V159" s="49"/>
    </row>
    <row r="160" spans="2:22">
      <c r="B160" s="49"/>
      <c r="D160" s="49"/>
      <c r="E160" s="61"/>
      <c r="F160" s="63"/>
      <c r="G160" s="63"/>
      <c r="H160" s="63" t="s">
        <v>280</v>
      </c>
      <c r="I160" s="202"/>
      <c r="J160" s="200" t="s">
        <v>281</v>
      </c>
      <c r="K160" s="203">
        <f>'1.U型槽主筋验算'!L20</f>
        <v>14</v>
      </c>
      <c r="L160" s="204"/>
      <c r="M160" s="205">
        <f>(R160+S160)/2+ROUNDUP((IF(K160&lt;26,10.927,11.212))*K160/10,0)*2</f>
        <v>1212.647</v>
      </c>
      <c r="N160" s="206">
        <f>ROUNDUP((H163/12.5),0)*IF(I161&gt;600,2,1)</f>
        <v>124</v>
      </c>
      <c r="O160" s="207">
        <f t="shared" ref="O160:O167" si="74">M160*N160/100</f>
        <v>1503.68228</v>
      </c>
      <c r="P160" s="63">
        <f t="shared" ref="P160:P167" si="75">ROUND(K160^2*PI()/4/1000000*7850,3)</f>
        <v>1.208</v>
      </c>
      <c r="Q160" s="232">
        <f t="shared" ref="Q160:Q167" si="76">O160*P160</f>
        <v>1816.44819424</v>
      </c>
      <c r="R160" s="233">
        <f>(H161+I165-I168*2)*2+(T160)+(H165-I168*2)*2</f>
        <v>1144.604</v>
      </c>
      <c r="S160" s="234">
        <f>(I161+I165-I168*2)*2+(T160)+(H165-I168*2)*2</f>
        <v>1216.69</v>
      </c>
      <c r="T160" s="235">
        <f>R162</f>
        <v>849</v>
      </c>
      <c r="V160" s="236">
        <f t="shared" ref="V160:V165" si="77">ROUNDUP((IF(K160&lt;26,10.927,11.212))*K160/10,0)</f>
        <v>16</v>
      </c>
    </row>
    <row r="161" spans="2:22">
      <c r="B161" s="49"/>
      <c r="D161" s="49"/>
      <c r="E161" s="172" t="s">
        <v>244</v>
      </c>
      <c r="F161" s="173" t="s">
        <v>282</v>
      </c>
      <c r="G161" s="173" t="s">
        <v>283</v>
      </c>
      <c r="H161" s="174">
        <f>MIN(VLOOKUP(I158,$B$4:$J$70,2,0),VLOOKUP(I158,$B$4:$J$70,3,0))</f>
        <v>93.802</v>
      </c>
      <c r="I161" s="208">
        <f>MAX(VLOOKUP(I158,$B$4:$J$70,2,0),VLOOKUP(I158,$B$4:$J$70,3,0))</f>
        <v>129.845</v>
      </c>
      <c r="J161" s="200" t="s">
        <v>284</v>
      </c>
      <c r="K161" s="209">
        <v>12</v>
      </c>
      <c r="L161" s="204"/>
      <c r="M161" s="205">
        <f>(R161+S161)/2+ROUNDUP((IF(K161&lt;26,10.927,11.212))*K161/10,0)*2</f>
        <v>171.8235</v>
      </c>
      <c r="N161" s="210">
        <f>ROUNDUP((H163/12.5*1),0)*2</f>
        <v>248</v>
      </c>
      <c r="O161" s="207">
        <f t="shared" si="74"/>
        <v>426.12228</v>
      </c>
      <c r="P161" s="63">
        <f t="shared" si="75"/>
        <v>0.888</v>
      </c>
      <c r="Q161" s="232">
        <f t="shared" si="76"/>
        <v>378.39658464</v>
      </c>
      <c r="R161" s="238">
        <f>H161+I165-I168*2</f>
        <v>125.802</v>
      </c>
      <c r="S161" s="239">
        <f>I161+I165-I168*2</f>
        <v>161.845</v>
      </c>
      <c r="T161" s="240" t="str">
        <f>ROUND(R161,1)&amp;"~"&amp;ROUND(S161,1)</f>
        <v>125.8~161.8</v>
      </c>
      <c r="V161" s="236">
        <f t="shared" si="77"/>
        <v>14</v>
      </c>
    </row>
    <row r="162" spans="2:22">
      <c r="B162" s="49"/>
      <c r="D162" s="49"/>
      <c r="E162" s="172">
        <f>VLOOKUP(I158,$B$39:$Z$70,3,0)</f>
        <v>67</v>
      </c>
      <c r="F162" s="175">
        <f>VLOOKUP(I158,$B$39:$Z$70,17,0)</f>
        <v>3</v>
      </c>
      <c r="G162" s="173">
        <f>VLOOKUP(I158,$B$39:$Z$70,12,0)</f>
        <v>9</v>
      </c>
      <c r="H162" s="173" t="s">
        <v>229</v>
      </c>
      <c r="I162" s="202"/>
      <c r="J162" s="200" t="s">
        <v>285</v>
      </c>
      <c r="K162" s="203">
        <v>14</v>
      </c>
      <c r="L162" s="204"/>
      <c r="M162" s="211">
        <f>R162+2*ROUNDUP((IF(K162&lt;26,10.927,11.212))*K162/10,0)</f>
        <v>881</v>
      </c>
      <c r="N162" s="206">
        <f>ROUNDUP(H163/12.5,0)</f>
        <v>124</v>
      </c>
      <c r="O162" s="207">
        <f t="shared" si="74"/>
        <v>1092.44</v>
      </c>
      <c r="P162" s="63">
        <f t="shared" si="75"/>
        <v>1.208</v>
      </c>
      <c r="Q162" s="232">
        <f t="shared" si="76"/>
        <v>1319.66752</v>
      </c>
      <c r="R162" s="233">
        <f>H167-I168*2-(K160+K167*2)/10</f>
        <v>849</v>
      </c>
      <c r="S162" s="207" t="s">
        <v>286</v>
      </c>
      <c r="T162" s="241"/>
      <c r="V162" s="236">
        <f t="shared" si="77"/>
        <v>16</v>
      </c>
    </row>
    <row r="163" spans="2:22">
      <c r="B163" s="49"/>
      <c r="D163" s="49"/>
      <c r="E163" s="176" t="s">
        <v>287</v>
      </c>
      <c r="F163" s="173" t="s">
        <v>288</v>
      </c>
      <c r="G163" s="173" t="s">
        <v>289</v>
      </c>
      <c r="H163" s="177">
        <f>MAX(VLOOKUP(I158,$B$4:$J$70,4,0),VLOOKUP(I158,$B$4:$J$70,5,0))</f>
        <v>1547.05</v>
      </c>
      <c r="I163" s="212">
        <f>MIN(VLOOKUP(I158,$B$4:$J$70,4,0),VLOOKUP(I158,$B$4:$J$70,5,0))</f>
        <v>1547.05</v>
      </c>
      <c r="J163" s="200" t="s">
        <v>290</v>
      </c>
      <c r="K163" s="209">
        <v>14</v>
      </c>
      <c r="L163" s="204"/>
      <c r="M163" s="211">
        <f>R163+2*ROUNDUP((IF(K163&lt;26,10.927,11.212))*K163/10,0)</f>
        <v>139.965512114594</v>
      </c>
      <c r="N163" s="210">
        <f>ROUNDUP(H163/12.5,0)*2</f>
        <v>248</v>
      </c>
      <c r="O163" s="207">
        <f t="shared" si="74"/>
        <v>347.114470044193</v>
      </c>
      <c r="P163" s="63">
        <f t="shared" si="75"/>
        <v>1.208</v>
      </c>
      <c r="Q163" s="232">
        <f t="shared" si="76"/>
        <v>419.314279813385</v>
      </c>
      <c r="R163" s="242">
        <f>((H165+I165-I168*2)+(20-I168*2^0.5))*(2^0.5)</f>
        <v>107.965512114594</v>
      </c>
      <c r="S163" s="207" t="s">
        <v>286</v>
      </c>
      <c r="T163" s="241"/>
      <c r="V163" s="236">
        <f t="shared" si="77"/>
        <v>16</v>
      </c>
    </row>
    <row r="164" spans="2:22">
      <c r="B164" s="49"/>
      <c r="D164" s="49"/>
      <c r="E164" s="178">
        <f>VLOOKUP(I158,$B$39:$Z$70,20,0)</f>
        <v>122</v>
      </c>
      <c r="F164" s="173">
        <f>VLOOKUP(I158,$B$39:$Z$70,23,0)</f>
        <v>122</v>
      </c>
      <c r="G164" s="173">
        <f>VLOOKUP(I158,$B$39:$Z$70,7,0)</f>
        <v>2</v>
      </c>
      <c r="H164" s="179" t="s">
        <v>291</v>
      </c>
      <c r="I164" s="202" t="s">
        <v>292</v>
      </c>
      <c r="J164" s="200" t="s">
        <v>293</v>
      </c>
      <c r="K164" s="203">
        <v>12</v>
      </c>
      <c r="L164" s="204"/>
      <c r="M164" s="211">
        <f>(R164+S164)/2+2*ROUNDUP((IF(K164&lt;26,10.927,11.212))*K164/10,0)</f>
        <v>1567.05</v>
      </c>
      <c r="N164" s="213">
        <f>4*(G162+1)+(G164-1)*2</f>
        <v>42</v>
      </c>
      <c r="O164" s="207">
        <f t="shared" si="74"/>
        <v>658.161</v>
      </c>
      <c r="P164" s="63">
        <f t="shared" si="75"/>
        <v>0.888</v>
      </c>
      <c r="Q164" s="232">
        <f t="shared" si="76"/>
        <v>584.446968</v>
      </c>
      <c r="R164" s="243">
        <f>H163-I168*2</f>
        <v>1539.05</v>
      </c>
      <c r="S164" s="207">
        <f>I163-I168*2</f>
        <v>1539.05</v>
      </c>
      <c r="T164" s="240" t="str">
        <f>ROUND(S164,1)&amp;"~"&amp;ROUND(R164,1)</f>
        <v>1539.1~1539.1</v>
      </c>
      <c r="V164" s="236">
        <f t="shared" si="77"/>
        <v>14</v>
      </c>
    </row>
    <row r="165" ht="15" spans="2:22">
      <c r="B165" s="49"/>
      <c r="D165" s="49"/>
      <c r="E165" s="180"/>
      <c r="F165" s="181"/>
      <c r="G165" s="181"/>
      <c r="H165" s="182">
        <f>VLOOKUP(I158,$B$4:$J$70,6,0)</f>
        <v>30</v>
      </c>
      <c r="I165" s="212">
        <f>VLOOKUP(I158,$B$4:$J$70,7,0)</f>
        <v>40</v>
      </c>
      <c r="J165" s="200" t="s">
        <v>294</v>
      </c>
      <c r="K165" s="203">
        <v>12</v>
      </c>
      <c r="L165" s="204"/>
      <c r="M165" s="211">
        <f>(R165+S165)/2+2*ROUNDUP((IF(K165&lt;26,10.927,11.212))*K165/10,0)</f>
        <v>1575.46980595713</v>
      </c>
      <c r="N165" s="63">
        <f>2*(E162+1)+F162*2</f>
        <v>142</v>
      </c>
      <c r="O165" s="207">
        <f t="shared" si="74"/>
        <v>2237.16712445913</v>
      </c>
      <c r="P165" s="63">
        <f t="shared" si="75"/>
        <v>0.888</v>
      </c>
      <c r="Q165" s="232">
        <f t="shared" si="76"/>
        <v>1986.6044065197</v>
      </c>
      <c r="R165" s="243">
        <f>((I161-H161)^2+H163^2)^0.5</f>
        <v>1547.46980595713</v>
      </c>
      <c r="S165" s="207">
        <f>((I161-H161)^2+I163^2)^0.5</f>
        <v>1547.46980595713</v>
      </c>
      <c r="T165" s="240" t="str">
        <f>ROUND(S165,1)&amp;"~"&amp;ROUND(R165,1)</f>
        <v>1547.5~1547.5</v>
      </c>
      <c r="V165" s="236">
        <f t="shared" si="77"/>
        <v>14</v>
      </c>
    </row>
    <row r="166" spans="2:22">
      <c r="B166" s="49"/>
      <c r="D166" s="49"/>
      <c r="E166" s="183" t="s">
        <v>295</v>
      </c>
      <c r="F166" s="184"/>
      <c r="G166" s="185"/>
      <c r="H166" s="186" t="s">
        <v>296</v>
      </c>
      <c r="I166" s="214"/>
      <c r="J166" s="200" t="s">
        <v>297</v>
      </c>
      <c r="K166" s="209">
        <v>8</v>
      </c>
      <c r="L166" s="204"/>
      <c r="M166" s="211">
        <f>R166+11</f>
        <v>43</v>
      </c>
      <c r="N166" s="215">
        <f>ROUNDDOWN(((VLOOKUP(I158,$B$39:$Z$70,2,0))/(VLOOKUP(I158,$B$39:$Z$70,4,0))-1),0)/4*((VLOOKUP(I158,$B$39:$Z$70,20,0))+1)</f>
        <v>2060.25</v>
      </c>
      <c r="O166" s="207">
        <f t="shared" si="74"/>
        <v>885.9075</v>
      </c>
      <c r="P166" s="63">
        <f t="shared" si="75"/>
        <v>0.395</v>
      </c>
      <c r="Q166" s="232">
        <f t="shared" si="76"/>
        <v>349.9334625</v>
      </c>
      <c r="R166" s="242">
        <f>I165-2*I168</f>
        <v>32</v>
      </c>
      <c r="S166" s="207" t="s">
        <v>286</v>
      </c>
      <c r="T166" s="241"/>
      <c r="V166" s="244"/>
    </row>
    <row r="167" spans="2:22">
      <c r="B167" s="49"/>
      <c r="D167" s="49"/>
      <c r="E167" s="187" t="s">
        <v>298</v>
      </c>
      <c r="F167" s="188" t="s">
        <v>299</v>
      </c>
      <c r="G167" s="189" t="s">
        <v>300</v>
      </c>
      <c r="H167" s="186">
        <f>VLOOKUP(I158,$B$4:$J$70,8,0)</f>
        <v>860</v>
      </c>
      <c r="I167" s="214"/>
      <c r="J167" s="200" t="s">
        <v>301</v>
      </c>
      <c r="K167" s="209">
        <v>8</v>
      </c>
      <c r="L167" s="204"/>
      <c r="M167" s="211">
        <f>R167+11</f>
        <v>33</v>
      </c>
      <c r="N167" s="216">
        <f>ROUND(E164/4*G162,0)*2</f>
        <v>550</v>
      </c>
      <c r="O167" s="207">
        <f t="shared" si="74"/>
        <v>181.5</v>
      </c>
      <c r="P167" s="63">
        <f t="shared" si="75"/>
        <v>0.395</v>
      </c>
      <c r="Q167" s="232">
        <f t="shared" si="76"/>
        <v>71.6925</v>
      </c>
      <c r="R167" s="242">
        <f>H165-2*I168</f>
        <v>22</v>
      </c>
      <c r="S167" s="207" t="s">
        <v>286</v>
      </c>
      <c r="T167" s="241"/>
      <c r="V167" s="244"/>
    </row>
    <row r="168" ht="15" spans="2:20">
      <c r="B168" s="49"/>
      <c r="D168" s="49"/>
      <c r="E168" s="190">
        <f>IF(I158=0,0,ROUND(((H161+I161)/2*H165*2+H167*I165+0.2*0.2+0.25*0.05*2)*(H163+I163)/2/1000000,1))</f>
        <v>63.6</v>
      </c>
      <c r="F168" s="191">
        <f>IF(I158=0,0,ROUND(Q166+Q167,1))</f>
        <v>421.6</v>
      </c>
      <c r="G168" s="192">
        <f>IF(I158=0,0,ROUND(Q160+Q161+Q162+Q163+Q164+Q165,1))</f>
        <v>6504.9</v>
      </c>
      <c r="H168" s="193" t="s">
        <v>302</v>
      </c>
      <c r="I168" s="217">
        <f>$P$3</f>
        <v>4</v>
      </c>
      <c r="J168" s="218" t="s">
        <v>303</v>
      </c>
      <c r="K168" s="219" t="str">
        <f>"C40混凝土:"&amp;ROUND(((H161+I161)/2*H165*2+H167*I165+0.2*0.2+0.25*0.05*2)*(H163+I163)/2/1000000,1)&amp;"m"&amp;"      "&amp;"HPB300:"&amp;ROUND(Q166+Q167,1)&amp;"kg       "&amp;"HRB400:"&amp;ROUND(Q160+Q161+Q162+Q163+Q164+Q165,1)&amp;"kg"</f>
        <v>C40混凝土:63.6m      HPB300:421.6kg       HRB400:6504.9kg</v>
      </c>
      <c r="L168" s="219"/>
      <c r="M168" s="219"/>
      <c r="N168" s="219"/>
      <c r="O168" s="219"/>
      <c r="P168" s="219"/>
      <c r="Q168" s="245"/>
      <c r="R168" s="246" t="s">
        <v>304</v>
      </c>
      <c r="S168" s="219">
        <f>ROUND(SUM(Q160:Q167)/ROUND(((H161+I161)/2*H165*2+H167*I165+0.2*0.2+0.25*0.05*2)*(H163+I163)/2/1000000,1),1)</f>
        <v>108.9</v>
      </c>
      <c r="T168" s="247"/>
    </row>
    <row r="170" hidden="1" spans="2:22">
      <c r="B170" s="49"/>
      <c r="D170" s="49"/>
      <c r="E170" s="58" t="s">
        <v>268</v>
      </c>
      <c r="F170" s="59"/>
      <c r="G170" s="59"/>
      <c r="H170" s="170" t="s">
        <v>269</v>
      </c>
      <c r="I170" s="196">
        <f>B170</f>
        <v>0</v>
      </c>
      <c r="J170" s="197" t="s">
        <v>270</v>
      </c>
      <c r="K170" s="59" t="s">
        <v>271</v>
      </c>
      <c r="L170" s="59" t="s">
        <v>272</v>
      </c>
      <c r="M170" s="198" t="s">
        <v>273</v>
      </c>
      <c r="N170" s="59" t="s">
        <v>274</v>
      </c>
      <c r="O170" s="198" t="s">
        <v>275</v>
      </c>
      <c r="P170" s="198" t="s">
        <v>276</v>
      </c>
      <c r="Q170" s="224" t="s">
        <v>277</v>
      </c>
      <c r="R170" s="225" t="s">
        <v>278</v>
      </c>
      <c r="S170" s="226"/>
      <c r="T170" s="227"/>
      <c r="V170" s="49" t="s">
        <v>279</v>
      </c>
    </row>
    <row r="171" hidden="1" spans="2:22">
      <c r="B171" s="49"/>
      <c r="D171" s="49"/>
      <c r="E171" s="61"/>
      <c r="F171" s="63"/>
      <c r="G171" s="63"/>
      <c r="H171" s="171"/>
      <c r="I171" s="199"/>
      <c r="J171" s="200"/>
      <c r="K171" s="63"/>
      <c r="L171" s="63"/>
      <c r="M171" s="201"/>
      <c r="N171" s="63"/>
      <c r="O171" s="201"/>
      <c r="P171" s="201"/>
      <c r="Q171" s="228"/>
      <c r="R171" s="229"/>
      <c r="S171" s="230"/>
      <c r="T171" s="231"/>
      <c r="U171" s="49"/>
      <c r="V171" s="49"/>
    </row>
    <row r="172" hidden="1" spans="2:22">
      <c r="B172" s="49"/>
      <c r="D172" s="49"/>
      <c r="E172" s="61"/>
      <c r="F172" s="63"/>
      <c r="G172" s="63"/>
      <c r="H172" s="63" t="s">
        <v>280</v>
      </c>
      <c r="I172" s="202"/>
      <c r="J172" s="200" t="s">
        <v>281</v>
      </c>
      <c r="K172" s="203">
        <f>'1.U型槽主筋验算'!L21</f>
        <v>14</v>
      </c>
      <c r="L172" s="204"/>
      <c r="M172" s="205">
        <f>(R172+S172)/2+ROUNDUP((IF(K172&lt;26,10.927,11.212))*K172/10,0)*2</f>
        <v>192</v>
      </c>
      <c r="N172" s="206">
        <f>ROUNDUP((H175/12.5),0)*IF(I173&gt;600,2,1)</f>
        <v>0</v>
      </c>
      <c r="O172" s="207">
        <f t="shared" ref="O172:O179" si="78">M172*N172/100</f>
        <v>0</v>
      </c>
      <c r="P172" s="63">
        <f t="shared" ref="P172:P179" si="79">ROUND(K172^2*PI()/4/1000000*7850,3)</f>
        <v>1.208</v>
      </c>
      <c r="Q172" s="232">
        <f t="shared" ref="Q172:Q179" si="80">O172*P172</f>
        <v>0</v>
      </c>
      <c r="R172" s="243">
        <f>(H173+I177-I180*2)*2+(H179-I180*2)+(H177-I180*2)*2</f>
        <v>160</v>
      </c>
      <c r="S172" s="207">
        <f>(I173+I177-I180*2)*2+(H179-I180*2)+(H177-I180*2)*2</f>
        <v>160</v>
      </c>
      <c r="T172" s="235">
        <f>R174</f>
        <v>52</v>
      </c>
      <c r="V172" s="236">
        <f t="shared" ref="V172:V177" si="81">ROUNDUP((IF(K172&lt;26,10.927,11.212))*K172/10,0)</f>
        <v>16</v>
      </c>
    </row>
    <row r="173" hidden="1" spans="2:22">
      <c r="B173" s="49"/>
      <c r="D173" s="49"/>
      <c r="E173" s="172" t="s">
        <v>244</v>
      </c>
      <c r="F173" s="173" t="s">
        <v>282</v>
      </c>
      <c r="G173" s="173" t="s">
        <v>283</v>
      </c>
      <c r="H173" s="174">
        <f>MIN(VLOOKUP(I170,$B$4:$J$70,2,0),VLOOKUP(I170,$B$4:$J$70,3,0))</f>
        <v>0</v>
      </c>
      <c r="I173" s="208">
        <f>MAX(VLOOKUP(I170,$B$4:$J$70,2,0),VLOOKUP(I170,$B$4:$J$70,3,0))</f>
        <v>0</v>
      </c>
      <c r="J173" s="200" t="s">
        <v>284</v>
      </c>
      <c r="K173" s="209">
        <v>12</v>
      </c>
      <c r="L173" s="204"/>
      <c r="M173" s="205">
        <f>(R173+S173)/2+ROUNDUP((IF(K173&lt;26,10.927,11.212))*K173/10,0)*2</f>
        <v>60</v>
      </c>
      <c r="N173" s="210">
        <f>ROUNDUP((H175/12.5*1),0)*2</f>
        <v>0</v>
      </c>
      <c r="O173" s="207">
        <f t="shared" si="78"/>
        <v>0</v>
      </c>
      <c r="P173" s="63">
        <f t="shared" si="79"/>
        <v>0.888</v>
      </c>
      <c r="Q173" s="232">
        <f t="shared" si="80"/>
        <v>0</v>
      </c>
      <c r="R173" s="238">
        <f>H173+I177-I180*2</f>
        <v>32</v>
      </c>
      <c r="S173" s="239">
        <f>I173+I177-I180*2</f>
        <v>32</v>
      </c>
      <c r="T173" s="240" t="str">
        <f>ROUND(R173,1)&amp;"~"&amp;ROUND(S173,1)</f>
        <v>32~32</v>
      </c>
      <c r="V173" s="236">
        <f t="shared" si="81"/>
        <v>14</v>
      </c>
    </row>
    <row r="174" hidden="1" spans="2:22">
      <c r="B174" s="49"/>
      <c r="D174" s="49"/>
      <c r="E174" s="172">
        <f>VLOOKUP(I170,$B$39:$Z$70,3,0)</f>
        <v>3</v>
      </c>
      <c r="F174" s="175">
        <f>VLOOKUP(I170,$B$39:$Z$70,17,0)</f>
        <v>35</v>
      </c>
      <c r="G174" s="173">
        <f>VLOOKUP(I170,$B$39:$Z$70,12,0)</f>
        <v>-1</v>
      </c>
      <c r="H174" s="173" t="s">
        <v>229</v>
      </c>
      <c r="I174" s="202"/>
      <c r="J174" s="200" t="s">
        <v>285</v>
      </c>
      <c r="K174" s="203">
        <v>14</v>
      </c>
      <c r="L174" s="204"/>
      <c r="M174" s="211">
        <f>R174+2*ROUNDUP((IF(K174&lt;26,10.927,11.212))*K174/10,0)</f>
        <v>84</v>
      </c>
      <c r="N174" s="206">
        <f>ROUNDUP(H175/12.5,0)</f>
        <v>0</v>
      </c>
      <c r="O174" s="207">
        <f t="shared" si="78"/>
        <v>0</v>
      </c>
      <c r="P174" s="63">
        <f t="shared" si="79"/>
        <v>1.208</v>
      </c>
      <c r="Q174" s="232">
        <f t="shared" si="80"/>
        <v>0</v>
      </c>
      <c r="R174" s="242">
        <f>H179-I180*2</f>
        <v>52</v>
      </c>
      <c r="S174" s="207" t="s">
        <v>286</v>
      </c>
      <c r="T174" s="241"/>
      <c r="V174" s="236">
        <f t="shared" si="81"/>
        <v>16</v>
      </c>
    </row>
    <row r="175" hidden="1" spans="2:22">
      <c r="B175" s="49"/>
      <c r="D175" s="49"/>
      <c r="E175" s="176" t="s">
        <v>287</v>
      </c>
      <c r="F175" s="173" t="s">
        <v>288</v>
      </c>
      <c r="G175" s="173" t="s">
        <v>289</v>
      </c>
      <c r="H175" s="177">
        <f>MAX(VLOOKUP(I170,$B$4:$J$70,4,0),VLOOKUP(I170,$B$4:$J$70,5,0))</f>
        <v>0</v>
      </c>
      <c r="I175" s="212">
        <f>MIN(VLOOKUP(I170,$B$4:$J$70,4,0),VLOOKUP(I170,$B$4:$J$70,5,0))</f>
        <v>0</v>
      </c>
      <c r="J175" s="200" t="s">
        <v>290</v>
      </c>
      <c r="K175" s="209">
        <v>14</v>
      </c>
      <c r="L175" s="204"/>
      <c r="M175" s="211">
        <f>R175+2*ROUNDUP((IF(K175&lt;26,10.927,11.212))*K175/10,0)</f>
        <v>139.965512114594</v>
      </c>
      <c r="N175" s="210">
        <f>ROUNDUP(H175/12.5,0)*2</f>
        <v>0</v>
      </c>
      <c r="O175" s="207">
        <f t="shared" si="78"/>
        <v>0</v>
      </c>
      <c r="P175" s="63">
        <f t="shared" si="79"/>
        <v>1.208</v>
      </c>
      <c r="Q175" s="232">
        <f t="shared" si="80"/>
        <v>0</v>
      </c>
      <c r="R175" s="242">
        <f>((H177+I177-I180*2)+(20-I180*2^0.5))*(2^0.5)</f>
        <v>107.965512114594</v>
      </c>
      <c r="S175" s="207" t="s">
        <v>286</v>
      </c>
      <c r="T175" s="241"/>
      <c r="V175" s="236">
        <f t="shared" si="81"/>
        <v>16</v>
      </c>
    </row>
    <row r="176" hidden="1" spans="2:22">
      <c r="B176" s="49"/>
      <c r="D176" s="49"/>
      <c r="E176" s="178">
        <f>VLOOKUP(I170,$B$39:$Z$70,20,0)</f>
        <v>-1</v>
      </c>
      <c r="F176" s="173">
        <f>VLOOKUP(I170,$B$39:$Z$70,23,0)</f>
        <v>-1</v>
      </c>
      <c r="G176" s="173">
        <f>VLOOKUP(I170,$B$39:$Z$70,7,0)</f>
        <v>34</v>
      </c>
      <c r="H176" s="179" t="s">
        <v>291</v>
      </c>
      <c r="I176" s="202" t="s">
        <v>292</v>
      </c>
      <c r="J176" s="200" t="s">
        <v>293</v>
      </c>
      <c r="K176" s="203">
        <v>12</v>
      </c>
      <c r="L176" s="204"/>
      <c r="M176" s="211">
        <f>(R176+S176)/2+2*ROUNDUP((IF(K176&lt;26,10.927,11.212))*K176/10,0)</f>
        <v>20</v>
      </c>
      <c r="N176" s="213">
        <f>4*(G174+1)+(G176-1)*2</f>
        <v>66</v>
      </c>
      <c r="O176" s="207">
        <f t="shared" si="78"/>
        <v>13.2</v>
      </c>
      <c r="P176" s="63">
        <f t="shared" si="79"/>
        <v>0.888</v>
      </c>
      <c r="Q176" s="232">
        <f t="shared" si="80"/>
        <v>11.7216</v>
      </c>
      <c r="R176" s="243">
        <f>H175-I180*2</f>
        <v>-8</v>
      </c>
      <c r="S176" s="207">
        <f>I175-I180*2</f>
        <v>-8</v>
      </c>
      <c r="T176" s="240" t="str">
        <f>ROUND(S176,1)&amp;"~"&amp;ROUND(R176,1)</f>
        <v>-8~-8</v>
      </c>
      <c r="V176" s="236">
        <f t="shared" si="81"/>
        <v>14</v>
      </c>
    </row>
    <row r="177" ht="15" hidden="1" spans="2:22">
      <c r="B177" s="49"/>
      <c r="D177" s="49"/>
      <c r="E177" s="180"/>
      <c r="F177" s="181"/>
      <c r="G177" s="181"/>
      <c r="H177" s="182">
        <f>VLOOKUP(I170,$B$4:$J$70,6,0)</f>
        <v>30</v>
      </c>
      <c r="I177" s="212">
        <f>VLOOKUP(I170,$B$4:$J$70,7,0)</f>
        <v>40</v>
      </c>
      <c r="J177" s="200" t="s">
        <v>294</v>
      </c>
      <c r="K177" s="203">
        <v>12</v>
      </c>
      <c r="L177" s="204"/>
      <c r="M177" s="211">
        <f>(R177+S177)/2+2*ROUNDUP((IF(K177&lt;26,10.927,11.212))*K177/10,0)</f>
        <v>28</v>
      </c>
      <c r="N177" s="63">
        <f>2*(E174+1)+F174*2</f>
        <v>78</v>
      </c>
      <c r="O177" s="207">
        <f t="shared" si="78"/>
        <v>21.84</v>
      </c>
      <c r="P177" s="63">
        <f t="shared" si="79"/>
        <v>0.888</v>
      </c>
      <c r="Q177" s="232">
        <f t="shared" si="80"/>
        <v>19.39392</v>
      </c>
      <c r="R177" s="243">
        <f>((I173-H173)^2+H175^2)^0.5</f>
        <v>0</v>
      </c>
      <c r="S177" s="207">
        <f>((I173-H173)^2+I175^2)^0.5</f>
        <v>0</v>
      </c>
      <c r="T177" s="240" t="str">
        <f>ROUND(S177,1)&amp;"~"&amp;ROUND(R177,1)</f>
        <v>0~0</v>
      </c>
      <c r="V177" s="236">
        <f t="shared" si="81"/>
        <v>14</v>
      </c>
    </row>
    <row r="178" hidden="1" spans="2:22">
      <c r="B178" s="49"/>
      <c r="D178" s="49"/>
      <c r="E178" s="183" t="s">
        <v>295</v>
      </c>
      <c r="F178" s="184"/>
      <c r="G178" s="185"/>
      <c r="H178" s="186" t="s">
        <v>296</v>
      </c>
      <c r="I178" s="214"/>
      <c r="J178" s="200" t="s">
        <v>297</v>
      </c>
      <c r="K178" s="209">
        <v>8</v>
      </c>
      <c r="L178" s="204"/>
      <c r="M178" s="211">
        <f>R178+11</f>
        <v>43</v>
      </c>
      <c r="N178" s="215">
        <f>ROUNDDOWN(((VLOOKUP(I170,$B$39:$Z$70,2,0))/(VLOOKUP(I170,$B$39:$Z$70,4,0))-1),0)/4*((VLOOKUP(I170,$B$39:$Z$70,20,0))+1)</f>
        <v>0</v>
      </c>
      <c r="O178" s="207">
        <f t="shared" si="78"/>
        <v>0</v>
      </c>
      <c r="P178" s="63">
        <f t="shared" si="79"/>
        <v>0.395</v>
      </c>
      <c r="Q178" s="232">
        <f t="shared" si="80"/>
        <v>0</v>
      </c>
      <c r="R178" s="242">
        <f>I177-2*I180</f>
        <v>32</v>
      </c>
      <c r="S178" s="207" t="s">
        <v>286</v>
      </c>
      <c r="T178" s="241"/>
      <c r="V178" s="244"/>
    </row>
    <row r="179" hidden="1" spans="2:22">
      <c r="B179" s="49"/>
      <c r="D179" s="49"/>
      <c r="E179" s="187" t="s">
        <v>298</v>
      </c>
      <c r="F179" s="188" t="s">
        <v>299</v>
      </c>
      <c r="G179" s="189" t="s">
        <v>300</v>
      </c>
      <c r="H179" s="186">
        <f>VLOOKUP(I170,$B$4:$J$70,8,0)</f>
        <v>60</v>
      </c>
      <c r="I179" s="214"/>
      <c r="J179" s="200" t="s">
        <v>301</v>
      </c>
      <c r="K179" s="209">
        <v>8</v>
      </c>
      <c r="L179" s="204"/>
      <c r="M179" s="211">
        <f>R179+11</f>
        <v>33</v>
      </c>
      <c r="N179" s="216">
        <f>ROUND(E176/4*G174,0)*2</f>
        <v>0</v>
      </c>
      <c r="O179" s="207">
        <f t="shared" si="78"/>
        <v>0</v>
      </c>
      <c r="P179" s="63">
        <f t="shared" si="79"/>
        <v>0.395</v>
      </c>
      <c r="Q179" s="232">
        <f t="shared" si="80"/>
        <v>0</v>
      </c>
      <c r="R179" s="242">
        <f>H177-2*I180</f>
        <v>22</v>
      </c>
      <c r="S179" s="207" t="s">
        <v>286</v>
      </c>
      <c r="T179" s="241"/>
      <c r="V179" s="244"/>
    </row>
    <row r="180" s="54" customFormat="1" ht="15" hidden="1" spans="2:245">
      <c r="B180" s="49"/>
      <c r="C180" s="49"/>
      <c r="D180" s="49"/>
      <c r="E180" s="190">
        <f>IF(I170=0,0,ROUND(((H173+I173)/2*H177*2+H179*I177+0.2*0.2+0.25*0.05*2)*(H175+I175)/2/1000000,1))</f>
        <v>0</v>
      </c>
      <c r="F180" s="191">
        <f>IF(I170=0,0,ROUND(Q178+Q179,1))</f>
        <v>0</v>
      </c>
      <c r="G180" s="192">
        <f>IF(I170=0,0,ROUND(Q172+Q173+Q174+Q175+Q176+Q177,1))</f>
        <v>0</v>
      </c>
      <c r="H180" s="193" t="s">
        <v>302</v>
      </c>
      <c r="I180" s="217">
        <f>$P$3</f>
        <v>4</v>
      </c>
      <c r="J180" s="218" t="s">
        <v>303</v>
      </c>
      <c r="K180" s="219" t="str">
        <f>"C40混凝土:"&amp;ROUND(((H173+I173)/2*H177*2+H179*I177+0.2*0.2+0.25*0.05*2)*(H175+I175)/2/1000000,1)&amp;"m"&amp;"      "&amp;"HPB300:"&amp;ROUND(Q178+Q179,1)&amp;"kg       "&amp;"HRB400:"&amp;ROUND(Q172+Q173+Q174+Q175+Q176+Q177,1)&amp;"kg"</f>
        <v>C40混凝土:0m      HPB300:0kg       HRB400:31.1kg</v>
      </c>
      <c r="L180" s="219"/>
      <c r="M180" s="219"/>
      <c r="N180" s="219"/>
      <c r="O180" s="219"/>
      <c r="P180" s="219"/>
      <c r="Q180" s="245"/>
      <c r="R180" s="246" t="s">
        <v>304</v>
      </c>
      <c r="S180" s="219" t="e">
        <f>ROUND(SUM(Q172:Q179)/ROUND(((H173+I173)/2*H177*2+H179*I177+0.2*0.2+0.25*0.05*2)*(H175+I175)/2/1000000,1),1)</f>
        <v>#DIV/0!</v>
      </c>
      <c r="T180" s="247"/>
      <c r="U180" s="53"/>
      <c r="V180" s="53"/>
      <c r="W180" s="250"/>
      <c r="X180" s="250"/>
      <c r="Y180" s="250"/>
      <c r="Z180" s="250"/>
      <c r="AA180" s="250"/>
      <c r="AB180" s="250"/>
      <c r="AC180" s="250"/>
      <c r="AD180" s="250"/>
      <c r="AE180" s="250"/>
      <c r="AF180" s="250"/>
      <c r="AG180" s="250"/>
      <c r="AH180" s="250"/>
      <c r="AI180" s="250"/>
      <c r="AJ180" s="250"/>
      <c r="AK180" s="250"/>
      <c r="AL180" s="250"/>
      <c r="AM180" s="250"/>
      <c r="AN180" s="250"/>
      <c r="AO180" s="250"/>
      <c r="AP180" s="250"/>
      <c r="AQ180" s="250"/>
      <c r="AR180" s="250"/>
      <c r="AS180" s="250"/>
      <c r="AT180" s="250"/>
      <c r="AU180" s="250"/>
      <c r="AV180" s="250"/>
      <c r="AW180" s="250"/>
      <c r="AX180" s="250"/>
      <c r="AY180" s="250"/>
      <c r="AZ180" s="250"/>
      <c r="BA180" s="250"/>
      <c r="BB180" s="250"/>
      <c r="BC180" s="250"/>
      <c r="BD180" s="250"/>
      <c r="BE180" s="250"/>
      <c r="BF180" s="250"/>
      <c r="BG180" s="250"/>
      <c r="BH180" s="250"/>
      <c r="BI180" s="250"/>
      <c r="BJ180" s="250"/>
      <c r="BK180" s="250"/>
      <c r="BL180" s="250"/>
      <c r="BM180" s="250"/>
      <c r="BN180" s="250"/>
      <c r="BO180" s="250"/>
      <c r="BP180" s="250"/>
      <c r="BQ180" s="250"/>
      <c r="BR180" s="250"/>
      <c r="BS180" s="250"/>
      <c r="BT180" s="250"/>
      <c r="BU180" s="250"/>
      <c r="BV180" s="250"/>
      <c r="BW180" s="250"/>
      <c r="BX180" s="250"/>
      <c r="BY180" s="250"/>
      <c r="BZ180" s="250"/>
      <c r="CA180" s="250"/>
      <c r="CB180" s="250"/>
      <c r="CC180" s="250"/>
      <c r="CD180" s="250"/>
      <c r="CE180" s="250"/>
      <c r="CF180" s="250"/>
      <c r="CG180" s="250"/>
      <c r="CH180" s="250"/>
      <c r="CI180" s="250"/>
      <c r="CJ180" s="250"/>
      <c r="CK180" s="250"/>
      <c r="CL180" s="250"/>
      <c r="CM180" s="250"/>
      <c r="CN180" s="250"/>
      <c r="CO180" s="250"/>
      <c r="CP180" s="250"/>
      <c r="CQ180" s="250"/>
      <c r="CR180" s="250"/>
      <c r="CS180" s="250"/>
      <c r="CT180" s="250"/>
      <c r="CU180" s="250"/>
      <c r="CV180" s="250"/>
      <c r="CW180" s="250"/>
      <c r="CX180" s="250"/>
      <c r="CY180" s="250"/>
      <c r="CZ180" s="250"/>
      <c r="DA180" s="250"/>
      <c r="DB180" s="250"/>
      <c r="DC180" s="250"/>
      <c r="DD180" s="250"/>
      <c r="DE180" s="250"/>
      <c r="DF180" s="250"/>
      <c r="DG180" s="250"/>
      <c r="DH180" s="250"/>
      <c r="DI180" s="250"/>
      <c r="DJ180" s="250"/>
      <c r="DK180" s="250"/>
      <c r="DL180" s="250"/>
      <c r="DM180" s="250"/>
      <c r="DN180" s="250"/>
      <c r="DO180" s="250"/>
      <c r="DP180" s="250"/>
      <c r="DQ180" s="250"/>
      <c r="DR180" s="250"/>
      <c r="DS180" s="250"/>
      <c r="DT180" s="250"/>
      <c r="DU180" s="250"/>
      <c r="DV180" s="250"/>
      <c r="DW180" s="250"/>
      <c r="DX180" s="250"/>
      <c r="DY180" s="250"/>
      <c r="DZ180" s="250"/>
      <c r="EA180" s="250"/>
      <c r="EB180" s="250"/>
      <c r="EC180" s="250"/>
      <c r="ED180" s="250"/>
      <c r="EE180" s="250"/>
      <c r="EF180" s="250"/>
      <c r="EG180" s="250"/>
      <c r="EH180" s="250"/>
      <c r="EI180" s="250"/>
      <c r="EJ180" s="250"/>
      <c r="EK180" s="250"/>
      <c r="EL180" s="250"/>
      <c r="EM180" s="250"/>
      <c r="EN180" s="250"/>
      <c r="EO180" s="250"/>
      <c r="EP180" s="250"/>
      <c r="EQ180" s="250"/>
      <c r="ER180" s="250"/>
      <c r="ES180" s="250"/>
      <c r="ET180" s="250"/>
      <c r="EU180" s="250"/>
      <c r="EV180" s="250"/>
      <c r="EW180" s="250"/>
      <c r="EX180" s="250"/>
      <c r="EY180" s="250"/>
      <c r="EZ180" s="250"/>
      <c r="FA180" s="250"/>
      <c r="FB180" s="250"/>
      <c r="FC180" s="250"/>
      <c r="FD180" s="250"/>
      <c r="FE180" s="250"/>
      <c r="FF180" s="250"/>
      <c r="FG180" s="250"/>
      <c r="FH180" s="250"/>
      <c r="FI180" s="250"/>
      <c r="FJ180" s="250"/>
      <c r="FK180" s="250"/>
      <c r="FL180" s="250"/>
      <c r="FM180" s="250"/>
      <c r="FN180" s="250"/>
      <c r="FO180" s="250"/>
      <c r="FP180" s="250"/>
      <c r="FQ180" s="250"/>
      <c r="FR180" s="250"/>
      <c r="FS180" s="250"/>
      <c r="FT180" s="250"/>
      <c r="FU180" s="250"/>
      <c r="FV180" s="250"/>
      <c r="FW180" s="250"/>
      <c r="FX180" s="250"/>
      <c r="FY180" s="250"/>
      <c r="FZ180" s="250"/>
      <c r="GA180" s="250"/>
      <c r="GB180" s="250"/>
      <c r="GC180" s="250"/>
      <c r="GD180" s="250"/>
      <c r="GE180" s="250"/>
      <c r="GF180" s="250"/>
      <c r="GG180" s="250"/>
      <c r="GH180" s="250"/>
      <c r="GI180" s="250"/>
      <c r="GJ180" s="250"/>
      <c r="GK180" s="250"/>
      <c r="GL180" s="250"/>
      <c r="GM180" s="250"/>
      <c r="GN180" s="250"/>
      <c r="GO180" s="250"/>
      <c r="GP180" s="250"/>
      <c r="GQ180" s="250"/>
      <c r="GR180" s="250"/>
      <c r="GS180" s="250"/>
      <c r="GT180" s="250"/>
      <c r="GU180" s="250"/>
      <c r="GV180" s="250"/>
      <c r="GW180" s="250"/>
      <c r="GX180" s="250"/>
      <c r="GY180" s="250"/>
      <c r="GZ180" s="250"/>
      <c r="HA180" s="250"/>
      <c r="HB180" s="250"/>
      <c r="HC180" s="250"/>
      <c r="HD180" s="250"/>
      <c r="HE180" s="250"/>
      <c r="HF180" s="250"/>
      <c r="HG180" s="250"/>
      <c r="HH180" s="250"/>
      <c r="HI180" s="250"/>
      <c r="HJ180" s="250"/>
      <c r="HK180" s="250"/>
      <c r="HL180" s="250"/>
      <c r="HM180" s="250"/>
      <c r="HN180" s="250"/>
      <c r="HO180" s="250"/>
      <c r="HP180" s="250"/>
      <c r="HQ180" s="250"/>
      <c r="HR180" s="250"/>
      <c r="HS180" s="250"/>
      <c r="HT180" s="250"/>
      <c r="HU180" s="250"/>
      <c r="HV180" s="250"/>
      <c r="HW180" s="250"/>
      <c r="HX180" s="250"/>
      <c r="HY180" s="250"/>
      <c r="HZ180" s="250"/>
      <c r="IA180" s="250"/>
      <c r="IB180" s="250"/>
      <c r="IC180" s="250"/>
      <c r="ID180" s="250"/>
      <c r="IE180" s="250"/>
      <c r="IF180" s="250"/>
      <c r="IG180" s="250"/>
      <c r="IH180" s="250"/>
      <c r="II180" s="250"/>
      <c r="IJ180" s="250"/>
      <c r="IK180" s="250"/>
    </row>
    <row r="181" hidden="1"/>
    <row r="182" hidden="1" spans="2:22">
      <c r="B182" s="49"/>
      <c r="D182" s="49"/>
      <c r="E182" s="58" t="s">
        <v>268</v>
      </c>
      <c r="F182" s="59"/>
      <c r="G182" s="59"/>
      <c r="H182" s="170" t="s">
        <v>269</v>
      </c>
      <c r="I182" s="196">
        <f>B182</f>
        <v>0</v>
      </c>
      <c r="J182" s="197" t="s">
        <v>270</v>
      </c>
      <c r="K182" s="59" t="s">
        <v>271</v>
      </c>
      <c r="L182" s="59" t="s">
        <v>272</v>
      </c>
      <c r="M182" s="198" t="s">
        <v>273</v>
      </c>
      <c r="N182" s="59" t="s">
        <v>274</v>
      </c>
      <c r="O182" s="198" t="s">
        <v>275</v>
      </c>
      <c r="P182" s="198" t="s">
        <v>276</v>
      </c>
      <c r="Q182" s="224" t="s">
        <v>277</v>
      </c>
      <c r="R182" s="225" t="s">
        <v>278</v>
      </c>
      <c r="S182" s="226"/>
      <c r="T182" s="227"/>
      <c r="V182" s="49" t="s">
        <v>279</v>
      </c>
    </row>
    <row r="183" hidden="1" spans="2:22">
      <c r="B183" s="49"/>
      <c r="D183" s="49"/>
      <c r="E183" s="61"/>
      <c r="F183" s="63"/>
      <c r="G183" s="63"/>
      <c r="H183" s="171"/>
      <c r="I183" s="199"/>
      <c r="J183" s="200"/>
      <c r="K183" s="63"/>
      <c r="L183" s="63"/>
      <c r="M183" s="201"/>
      <c r="N183" s="63"/>
      <c r="O183" s="201"/>
      <c r="P183" s="201"/>
      <c r="Q183" s="228"/>
      <c r="R183" s="229"/>
      <c r="S183" s="230"/>
      <c r="T183" s="231"/>
      <c r="U183" s="49"/>
      <c r="V183" s="49"/>
    </row>
    <row r="184" hidden="1" spans="2:22">
      <c r="B184" s="49"/>
      <c r="D184" s="49"/>
      <c r="E184" s="61"/>
      <c r="F184" s="63"/>
      <c r="G184" s="63"/>
      <c r="H184" s="63" t="s">
        <v>280</v>
      </c>
      <c r="I184" s="202"/>
      <c r="J184" s="200" t="s">
        <v>281</v>
      </c>
      <c r="K184" s="203">
        <f>'1.U型槽主筋验算'!L22</f>
        <v>14</v>
      </c>
      <c r="L184" s="204"/>
      <c r="M184" s="205">
        <f>(R184+S184)/2+ROUNDUP((IF(K184&lt;26,10.927,11.212))*K184/10,0)*2</f>
        <v>192</v>
      </c>
      <c r="N184" s="206">
        <f>ROUNDUP((H187/12.5),0)*IF(I185&gt;600,2,1)</f>
        <v>0</v>
      </c>
      <c r="O184" s="207">
        <f t="shared" ref="O184:O191" si="82">M184*N184/100</f>
        <v>0</v>
      </c>
      <c r="P184" s="63">
        <f t="shared" ref="P184:P191" si="83">ROUND(K184^2*PI()/4/1000000*7850,3)</f>
        <v>1.208</v>
      </c>
      <c r="Q184" s="232">
        <f t="shared" ref="Q184:Q191" si="84">O184*P184</f>
        <v>0</v>
      </c>
      <c r="R184" s="243">
        <f>(H185+I189-I192*2)*2+(H191-I192*2)+(H189-I192*2)*2</f>
        <v>160</v>
      </c>
      <c r="S184" s="207">
        <f>(I185+I189-I192*2)*2+(H191-I192*2)+(H189-I192*2)*2</f>
        <v>160</v>
      </c>
      <c r="T184" s="235">
        <f>R186</f>
        <v>52</v>
      </c>
      <c r="V184" s="236">
        <f t="shared" ref="V184:V189" si="85">ROUNDUP((IF(K184&lt;26,10.927,11.212))*K184/10,0)</f>
        <v>16</v>
      </c>
    </row>
    <row r="185" hidden="1" spans="2:22">
      <c r="B185" s="49"/>
      <c r="D185" s="49"/>
      <c r="E185" s="172" t="s">
        <v>244</v>
      </c>
      <c r="F185" s="173" t="s">
        <v>282</v>
      </c>
      <c r="G185" s="173" t="s">
        <v>283</v>
      </c>
      <c r="H185" s="174">
        <f>MIN(VLOOKUP(I182,$B$4:$J$70,2,0),VLOOKUP(I182,$B$4:$J$70,3,0))</f>
        <v>0</v>
      </c>
      <c r="I185" s="208">
        <f>MAX(VLOOKUP(I182,$B$4:$J$70,2,0),VLOOKUP(I182,$B$4:$J$70,3,0))</f>
        <v>0</v>
      </c>
      <c r="J185" s="200" t="s">
        <v>284</v>
      </c>
      <c r="K185" s="209">
        <v>12</v>
      </c>
      <c r="L185" s="204"/>
      <c r="M185" s="205">
        <f>(R185+S185)/2+ROUNDUP((IF(K185&lt;26,10.927,11.212))*K185/10,0)*2</f>
        <v>60</v>
      </c>
      <c r="N185" s="210">
        <f>ROUNDUP((H187/12.5*1),0)*2</f>
        <v>0</v>
      </c>
      <c r="O185" s="207">
        <f t="shared" si="82"/>
        <v>0</v>
      </c>
      <c r="P185" s="63">
        <f t="shared" si="83"/>
        <v>0.888</v>
      </c>
      <c r="Q185" s="232">
        <f t="shared" si="84"/>
        <v>0</v>
      </c>
      <c r="R185" s="238">
        <f>H185+I189-I192*2</f>
        <v>32</v>
      </c>
      <c r="S185" s="239">
        <f>I185+I189-I192*2</f>
        <v>32</v>
      </c>
      <c r="T185" s="240" t="str">
        <f>ROUND(R185,1)&amp;"~"&amp;ROUND(S185,1)</f>
        <v>32~32</v>
      </c>
      <c r="V185" s="236">
        <f t="shared" si="85"/>
        <v>14</v>
      </c>
    </row>
    <row r="186" hidden="1" spans="2:22">
      <c r="B186" s="49"/>
      <c r="D186" s="49"/>
      <c r="E186" s="172">
        <f>VLOOKUP(I182,$B$39:$Z$70,3,0)</f>
        <v>3</v>
      </c>
      <c r="F186" s="175">
        <f>VLOOKUP(I182,$B$39:$Z$70,17,0)</f>
        <v>35</v>
      </c>
      <c r="G186" s="173">
        <f>VLOOKUP(I182,$B$39:$Z$70,12,0)</f>
        <v>-1</v>
      </c>
      <c r="H186" s="173" t="s">
        <v>229</v>
      </c>
      <c r="I186" s="202"/>
      <c r="J186" s="200" t="s">
        <v>285</v>
      </c>
      <c r="K186" s="203">
        <v>14</v>
      </c>
      <c r="L186" s="204"/>
      <c r="M186" s="211">
        <f>R186+2*ROUNDUP((IF(K186&lt;26,10.927,11.212))*K186/10,0)</f>
        <v>84</v>
      </c>
      <c r="N186" s="206">
        <f>ROUNDUP(H187/12.5,0)</f>
        <v>0</v>
      </c>
      <c r="O186" s="207">
        <f t="shared" si="82"/>
        <v>0</v>
      </c>
      <c r="P186" s="63">
        <f t="shared" si="83"/>
        <v>1.208</v>
      </c>
      <c r="Q186" s="232">
        <f t="shared" si="84"/>
        <v>0</v>
      </c>
      <c r="R186" s="242">
        <f>H191-I192*2</f>
        <v>52</v>
      </c>
      <c r="S186" s="207" t="s">
        <v>286</v>
      </c>
      <c r="T186" s="241"/>
      <c r="V186" s="236">
        <f t="shared" si="85"/>
        <v>16</v>
      </c>
    </row>
    <row r="187" hidden="1" spans="2:22">
      <c r="B187" s="49"/>
      <c r="D187" s="49"/>
      <c r="E187" s="176" t="s">
        <v>287</v>
      </c>
      <c r="F187" s="173" t="s">
        <v>288</v>
      </c>
      <c r="G187" s="173" t="s">
        <v>289</v>
      </c>
      <c r="H187" s="177">
        <f>MAX(VLOOKUP(I182,$B$4:$J$70,4,0),VLOOKUP(I182,$B$4:$J$70,5,0))</f>
        <v>0</v>
      </c>
      <c r="I187" s="212">
        <f>MIN(VLOOKUP(I182,$B$4:$J$70,4,0),VLOOKUP(I182,$B$4:$J$70,5,0))</f>
        <v>0</v>
      </c>
      <c r="J187" s="200" t="s">
        <v>290</v>
      </c>
      <c r="K187" s="209">
        <v>14</v>
      </c>
      <c r="L187" s="204"/>
      <c r="M187" s="211">
        <f>R187+2*ROUNDUP((IF(K187&lt;26,10.927,11.212))*K187/10,0)</f>
        <v>139.965512114594</v>
      </c>
      <c r="N187" s="210">
        <f>ROUNDUP(H187/12.5,0)*2</f>
        <v>0</v>
      </c>
      <c r="O187" s="207">
        <f t="shared" si="82"/>
        <v>0</v>
      </c>
      <c r="P187" s="63">
        <f t="shared" si="83"/>
        <v>1.208</v>
      </c>
      <c r="Q187" s="232">
        <f t="shared" si="84"/>
        <v>0</v>
      </c>
      <c r="R187" s="242">
        <f>((H189+I189-I192*2)+(20-I192*2^0.5))*(2^0.5)</f>
        <v>107.965512114594</v>
      </c>
      <c r="S187" s="207" t="s">
        <v>286</v>
      </c>
      <c r="T187" s="241"/>
      <c r="V187" s="236">
        <f t="shared" si="85"/>
        <v>16</v>
      </c>
    </row>
    <row r="188" hidden="1" spans="2:22">
      <c r="B188" s="49"/>
      <c r="D188" s="49"/>
      <c r="E188" s="178">
        <f>VLOOKUP(I182,$B$39:$Z$70,20,0)</f>
        <v>-1</v>
      </c>
      <c r="F188" s="173">
        <f>VLOOKUP(I182,$B$39:$Z$70,23,0)</f>
        <v>-1</v>
      </c>
      <c r="G188" s="173">
        <f>VLOOKUP(I182,$B$39:$Z$70,7,0)</f>
        <v>34</v>
      </c>
      <c r="H188" s="179" t="s">
        <v>291</v>
      </c>
      <c r="I188" s="202" t="s">
        <v>292</v>
      </c>
      <c r="J188" s="200" t="s">
        <v>293</v>
      </c>
      <c r="K188" s="203">
        <v>12</v>
      </c>
      <c r="L188" s="204"/>
      <c r="M188" s="211">
        <f>(R188+S188)/2+2*ROUNDUP((IF(K188&lt;26,10.927,11.212))*K188/10,0)</f>
        <v>20</v>
      </c>
      <c r="N188" s="213">
        <f>4*(G186+1)+(G188-1)*2</f>
        <v>66</v>
      </c>
      <c r="O188" s="207">
        <f t="shared" si="82"/>
        <v>13.2</v>
      </c>
      <c r="P188" s="63">
        <f t="shared" si="83"/>
        <v>0.888</v>
      </c>
      <c r="Q188" s="232">
        <f t="shared" si="84"/>
        <v>11.7216</v>
      </c>
      <c r="R188" s="243">
        <f>H187-I192*2</f>
        <v>-8</v>
      </c>
      <c r="S188" s="207">
        <f>I187-I192*2</f>
        <v>-8</v>
      </c>
      <c r="T188" s="240" t="str">
        <f>ROUND(S188,1)&amp;"~"&amp;ROUND(R188,1)</f>
        <v>-8~-8</v>
      </c>
      <c r="V188" s="236">
        <f t="shared" si="85"/>
        <v>14</v>
      </c>
    </row>
    <row r="189" ht="15" hidden="1" spans="2:22">
      <c r="B189" s="49"/>
      <c r="D189" s="49"/>
      <c r="E189" s="180"/>
      <c r="F189" s="181"/>
      <c r="G189" s="181"/>
      <c r="H189" s="182">
        <f>VLOOKUP(I182,$B$4:$J$70,6,0)</f>
        <v>30</v>
      </c>
      <c r="I189" s="212">
        <f>VLOOKUP(I182,$B$4:$J$70,7,0)</f>
        <v>40</v>
      </c>
      <c r="J189" s="200" t="s">
        <v>294</v>
      </c>
      <c r="K189" s="203">
        <v>12</v>
      </c>
      <c r="L189" s="204"/>
      <c r="M189" s="211">
        <f>(R189+S189)/2+2*ROUNDUP((IF(K189&lt;26,10.927,11.212))*K189/10,0)</f>
        <v>28</v>
      </c>
      <c r="N189" s="63">
        <f>2*(E186+1)+F186*2</f>
        <v>78</v>
      </c>
      <c r="O189" s="207">
        <f t="shared" si="82"/>
        <v>21.84</v>
      </c>
      <c r="P189" s="63">
        <f t="shared" si="83"/>
        <v>0.888</v>
      </c>
      <c r="Q189" s="232">
        <f t="shared" si="84"/>
        <v>19.39392</v>
      </c>
      <c r="R189" s="243">
        <f>((I185-H185)^2+H187^2)^0.5</f>
        <v>0</v>
      </c>
      <c r="S189" s="207">
        <f>((I185-H185)^2+I187^2)^0.5</f>
        <v>0</v>
      </c>
      <c r="T189" s="240" t="str">
        <f>ROUND(S189,1)&amp;"~"&amp;ROUND(R189,1)</f>
        <v>0~0</v>
      </c>
      <c r="V189" s="236">
        <f t="shared" si="85"/>
        <v>14</v>
      </c>
    </row>
    <row r="190" hidden="1" spans="2:22">
      <c r="B190" s="49"/>
      <c r="D190" s="49"/>
      <c r="E190" s="183" t="s">
        <v>295</v>
      </c>
      <c r="F190" s="184"/>
      <c r="G190" s="185"/>
      <c r="H190" s="186" t="s">
        <v>296</v>
      </c>
      <c r="I190" s="214"/>
      <c r="J190" s="200" t="s">
        <v>297</v>
      </c>
      <c r="K190" s="209">
        <v>8</v>
      </c>
      <c r="L190" s="204"/>
      <c r="M190" s="211">
        <f>R190+11</f>
        <v>43</v>
      </c>
      <c r="N190" s="215">
        <f>ROUNDDOWN(((VLOOKUP(I182,$B$39:$Z$70,2,0))/(VLOOKUP(I182,$B$39:$Z$70,4,0))-1),0)/4*((VLOOKUP(I182,$B$39:$Z$70,20,0))+1)</f>
        <v>0</v>
      </c>
      <c r="O190" s="207">
        <f t="shared" si="82"/>
        <v>0</v>
      </c>
      <c r="P190" s="63">
        <f t="shared" si="83"/>
        <v>0.395</v>
      </c>
      <c r="Q190" s="232">
        <f t="shared" si="84"/>
        <v>0</v>
      </c>
      <c r="R190" s="242">
        <f>I189-2*I192</f>
        <v>32</v>
      </c>
      <c r="S190" s="207" t="s">
        <v>286</v>
      </c>
      <c r="T190" s="241"/>
      <c r="V190" s="244"/>
    </row>
    <row r="191" hidden="1" spans="2:22">
      <c r="B191" s="49"/>
      <c r="D191" s="49"/>
      <c r="E191" s="187" t="s">
        <v>298</v>
      </c>
      <c r="F191" s="188" t="s">
        <v>299</v>
      </c>
      <c r="G191" s="189" t="s">
        <v>300</v>
      </c>
      <c r="H191" s="186">
        <f>VLOOKUP(I182,$B$4:$J$70,8,0)</f>
        <v>60</v>
      </c>
      <c r="I191" s="214"/>
      <c r="J191" s="200" t="s">
        <v>301</v>
      </c>
      <c r="K191" s="209">
        <v>8</v>
      </c>
      <c r="L191" s="204"/>
      <c r="M191" s="211">
        <f>R191+11</f>
        <v>33</v>
      </c>
      <c r="N191" s="216">
        <f>ROUND(E188/4*G186,0)*2</f>
        <v>0</v>
      </c>
      <c r="O191" s="207">
        <f t="shared" si="82"/>
        <v>0</v>
      </c>
      <c r="P191" s="63">
        <f t="shared" si="83"/>
        <v>0.395</v>
      </c>
      <c r="Q191" s="232">
        <f t="shared" si="84"/>
        <v>0</v>
      </c>
      <c r="R191" s="242">
        <f>H189-2*I192</f>
        <v>22</v>
      </c>
      <c r="S191" s="207" t="s">
        <v>286</v>
      </c>
      <c r="T191" s="241"/>
      <c r="V191" s="244"/>
    </row>
    <row r="192" ht="15" hidden="1" spans="2:20">
      <c r="B192" s="49"/>
      <c r="D192" s="49"/>
      <c r="E192" s="190">
        <f>IF(I182=0,0,ROUND(((H185+I185)/2*H189*2+H191*I189+0.2*0.2+0.25*0.05*2)*(H187+I187)/2/1000000,1))</f>
        <v>0</v>
      </c>
      <c r="F192" s="191">
        <f>IF(I182=0,0,ROUND(Q190+Q191,1))</f>
        <v>0</v>
      </c>
      <c r="G192" s="192">
        <f>IF(I182=0,0,ROUND(Q184+Q185+Q186+Q187+Q188+Q189,1))</f>
        <v>0</v>
      </c>
      <c r="H192" s="193" t="s">
        <v>302</v>
      </c>
      <c r="I192" s="217">
        <f>$P$3</f>
        <v>4</v>
      </c>
      <c r="J192" s="218" t="s">
        <v>303</v>
      </c>
      <c r="K192" s="219" t="str">
        <f>"C40混凝土:"&amp;ROUND(((H185+I185)/2*H189*2+H191*I189+0.2*0.2+0.25*0.05*2)*(H187+I187)/2/1000000,1)&amp;"m"&amp;"      "&amp;"HPB300:"&amp;ROUND(Q190+Q191,1)&amp;"kg       "&amp;"HRB400:"&amp;ROUND(Q184+Q185+Q186+Q187+Q188+Q189,1)&amp;"kg"</f>
        <v>C40混凝土:0m      HPB300:0kg       HRB400:31.1kg</v>
      </c>
      <c r="L192" s="219"/>
      <c r="M192" s="219"/>
      <c r="N192" s="219"/>
      <c r="O192" s="219"/>
      <c r="P192" s="219"/>
      <c r="Q192" s="245"/>
      <c r="R192" s="246" t="s">
        <v>304</v>
      </c>
      <c r="S192" s="219" t="e">
        <f>ROUND(SUM(Q184:Q191)/ROUND(((H185+I185)/2*H189*2+H191*I189+0.2*0.2+0.25*0.05*2)*(H187+I187)/2/1000000,1),1)</f>
        <v>#DIV/0!</v>
      </c>
      <c r="T192" s="247"/>
    </row>
    <row r="193" hidden="1"/>
    <row r="194" hidden="1" spans="2:22">
      <c r="B194" s="49"/>
      <c r="D194" s="49"/>
      <c r="E194" s="58" t="s">
        <v>268</v>
      </c>
      <c r="F194" s="59"/>
      <c r="G194" s="59"/>
      <c r="H194" s="170" t="s">
        <v>269</v>
      </c>
      <c r="I194" s="196">
        <f>B194</f>
        <v>0</v>
      </c>
      <c r="J194" s="197" t="s">
        <v>270</v>
      </c>
      <c r="K194" s="59" t="s">
        <v>271</v>
      </c>
      <c r="L194" s="59" t="s">
        <v>272</v>
      </c>
      <c r="M194" s="198" t="s">
        <v>273</v>
      </c>
      <c r="N194" s="59" t="s">
        <v>274</v>
      </c>
      <c r="O194" s="198" t="s">
        <v>275</v>
      </c>
      <c r="P194" s="198" t="s">
        <v>276</v>
      </c>
      <c r="Q194" s="224" t="s">
        <v>277</v>
      </c>
      <c r="R194" s="225" t="s">
        <v>278</v>
      </c>
      <c r="S194" s="226"/>
      <c r="T194" s="227"/>
      <c r="V194" s="49" t="s">
        <v>279</v>
      </c>
    </row>
    <row r="195" hidden="1" spans="2:22">
      <c r="B195" s="49"/>
      <c r="D195" s="49"/>
      <c r="E195" s="61"/>
      <c r="F195" s="63"/>
      <c r="G195" s="63"/>
      <c r="H195" s="171"/>
      <c r="I195" s="199"/>
      <c r="J195" s="200"/>
      <c r="K195" s="63"/>
      <c r="L195" s="63"/>
      <c r="M195" s="201"/>
      <c r="N195" s="63"/>
      <c r="O195" s="201"/>
      <c r="P195" s="201"/>
      <c r="Q195" s="228"/>
      <c r="R195" s="229"/>
      <c r="S195" s="230"/>
      <c r="T195" s="231"/>
      <c r="U195" s="49"/>
      <c r="V195" s="49"/>
    </row>
    <row r="196" hidden="1" spans="2:22">
      <c r="B196" s="49"/>
      <c r="D196" s="49"/>
      <c r="E196" s="61"/>
      <c r="F196" s="63"/>
      <c r="G196" s="63"/>
      <c r="H196" s="63" t="s">
        <v>280</v>
      </c>
      <c r="I196" s="202"/>
      <c r="J196" s="200" t="s">
        <v>281</v>
      </c>
      <c r="K196" s="203">
        <f>'1.U型槽主筋验算'!L23</f>
        <v>14</v>
      </c>
      <c r="L196" s="204"/>
      <c r="M196" s="205">
        <f>(R196+S196)/2+ROUNDUP((IF(K196&lt;26,10.927,11.212))*K196/10,0)*2</f>
        <v>192</v>
      </c>
      <c r="N196" s="206">
        <f>ROUNDUP((H199/12.5),0)*IF(I197&gt;600,2,1)</f>
        <v>0</v>
      </c>
      <c r="O196" s="207">
        <f t="shared" ref="O196:O203" si="86">M196*N196/100</f>
        <v>0</v>
      </c>
      <c r="P196" s="63">
        <f t="shared" ref="P196:P203" si="87">ROUND(K196^2*PI()/4/1000000*7850,3)</f>
        <v>1.208</v>
      </c>
      <c r="Q196" s="232">
        <f t="shared" ref="Q196:Q203" si="88">O196*P196</f>
        <v>0</v>
      </c>
      <c r="R196" s="243">
        <f>(H197+I201-I204*2)*2+(H203-I204*2)+(H201-I204*2)*2</f>
        <v>160</v>
      </c>
      <c r="S196" s="207">
        <f>(I197+I201-I204*2)*2+(H203-I204*2)+(H201-I204*2)*2</f>
        <v>160</v>
      </c>
      <c r="T196" s="235">
        <f>R198</f>
        <v>52</v>
      </c>
      <c r="V196" s="236">
        <f t="shared" ref="V196:V201" si="89">ROUNDUP((IF(K196&lt;26,10.927,11.212))*K196/10,0)</f>
        <v>16</v>
      </c>
    </row>
    <row r="197" hidden="1" spans="2:22">
      <c r="B197" s="49"/>
      <c r="D197" s="49"/>
      <c r="E197" s="172" t="s">
        <v>244</v>
      </c>
      <c r="F197" s="173" t="s">
        <v>282</v>
      </c>
      <c r="G197" s="173" t="s">
        <v>283</v>
      </c>
      <c r="H197" s="174">
        <f>MIN(VLOOKUP(I194,$B$4:$J$70,2,0),VLOOKUP(I194,$B$4:$J$70,3,0))</f>
        <v>0</v>
      </c>
      <c r="I197" s="208">
        <f>MAX(VLOOKUP(I194,$B$4:$J$70,2,0),VLOOKUP(I194,$B$4:$J$70,3,0))</f>
        <v>0</v>
      </c>
      <c r="J197" s="200" t="s">
        <v>284</v>
      </c>
      <c r="K197" s="209">
        <v>12</v>
      </c>
      <c r="L197" s="204"/>
      <c r="M197" s="205">
        <f>(R197+S197)/2+ROUNDUP((IF(K197&lt;26,10.927,11.212))*K197/10,0)*2</f>
        <v>60</v>
      </c>
      <c r="N197" s="210">
        <f>ROUNDUP((H199/12.5*1),0)*2</f>
        <v>0</v>
      </c>
      <c r="O197" s="207">
        <f t="shared" si="86"/>
        <v>0</v>
      </c>
      <c r="P197" s="63">
        <f t="shared" si="87"/>
        <v>0.888</v>
      </c>
      <c r="Q197" s="232">
        <f t="shared" si="88"/>
        <v>0</v>
      </c>
      <c r="R197" s="238">
        <f>H197+I201-I204*2</f>
        <v>32</v>
      </c>
      <c r="S197" s="239">
        <f>I197+I201-I204*2</f>
        <v>32</v>
      </c>
      <c r="T197" s="240" t="str">
        <f>ROUND(R197,1)&amp;"~"&amp;ROUND(S197,1)</f>
        <v>32~32</v>
      </c>
      <c r="V197" s="236">
        <f t="shared" si="89"/>
        <v>14</v>
      </c>
    </row>
    <row r="198" hidden="1" spans="2:22">
      <c r="B198" s="49"/>
      <c r="D198" s="49"/>
      <c r="E198" s="172">
        <f>VLOOKUP(I194,$B$39:$Z$70,3,0)</f>
        <v>3</v>
      </c>
      <c r="F198" s="175">
        <f>VLOOKUP(I194,$B$39:$Z$70,17,0)</f>
        <v>35</v>
      </c>
      <c r="G198" s="173">
        <f>VLOOKUP(I194,$B$39:$Z$70,12,0)</f>
        <v>-1</v>
      </c>
      <c r="H198" s="173" t="s">
        <v>229</v>
      </c>
      <c r="I198" s="202"/>
      <c r="J198" s="200" t="s">
        <v>285</v>
      </c>
      <c r="K198" s="203">
        <v>14</v>
      </c>
      <c r="L198" s="204"/>
      <c r="M198" s="211">
        <f>R198+2*ROUNDUP((IF(K198&lt;26,10.927,11.212))*K198/10,0)</f>
        <v>84</v>
      </c>
      <c r="N198" s="206">
        <f>ROUNDUP(H199/12.5,0)</f>
        <v>0</v>
      </c>
      <c r="O198" s="207">
        <f t="shared" si="86"/>
        <v>0</v>
      </c>
      <c r="P198" s="63">
        <f t="shared" si="87"/>
        <v>1.208</v>
      </c>
      <c r="Q198" s="232">
        <f t="shared" si="88"/>
        <v>0</v>
      </c>
      <c r="R198" s="242">
        <f>H203-I204*2</f>
        <v>52</v>
      </c>
      <c r="S198" s="207" t="s">
        <v>286</v>
      </c>
      <c r="T198" s="241"/>
      <c r="V198" s="236">
        <f t="shared" si="89"/>
        <v>16</v>
      </c>
    </row>
    <row r="199" hidden="1" spans="2:22">
      <c r="B199" s="49"/>
      <c r="D199" s="49"/>
      <c r="E199" s="176" t="s">
        <v>287</v>
      </c>
      <c r="F199" s="173" t="s">
        <v>288</v>
      </c>
      <c r="G199" s="173" t="s">
        <v>289</v>
      </c>
      <c r="H199" s="177">
        <f>MAX(VLOOKUP(I194,$B$4:$J$70,4,0),VLOOKUP(I194,$B$4:$J$70,5,0))</f>
        <v>0</v>
      </c>
      <c r="I199" s="212">
        <f>MIN(VLOOKUP(I194,$B$4:$J$70,4,0),VLOOKUP(I194,$B$4:$J$70,5,0))</f>
        <v>0</v>
      </c>
      <c r="J199" s="200" t="s">
        <v>290</v>
      </c>
      <c r="K199" s="209">
        <v>14</v>
      </c>
      <c r="L199" s="204"/>
      <c r="M199" s="211">
        <f>R199+2*ROUNDUP((IF(K199&lt;26,10.927,11.212))*K199/10,0)</f>
        <v>139.965512114594</v>
      </c>
      <c r="N199" s="210">
        <f>ROUNDUP(H199/12.5,0)*2</f>
        <v>0</v>
      </c>
      <c r="O199" s="207">
        <f t="shared" si="86"/>
        <v>0</v>
      </c>
      <c r="P199" s="63">
        <f t="shared" si="87"/>
        <v>1.208</v>
      </c>
      <c r="Q199" s="232">
        <f t="shared" si="88"/>
        <v>0</v>
      </c>
      <c r="R199" s="242">
        <f>((H201+I201-I204*2)+(20-I204*2^0.5))*(2^0.5)</f>
        <v>107.965512114594</v>
      </c>
      <c r="S199" s="207" t="s">
        <v>286</v>
      </c>
      <c r="T199" s="241"/>
      <c r="V199" s="236">
        <f t="shared" si="89"/>
        <v>16</v>
      </c>
    </row>
    <row r="200" hidden="1" spans="2:22">
      <c r="B200" s="49"/>
      <c r="D200" s="49"/>
      <c r="E200" s="178">
        <f>VLOOKUP(I194,$B$39:$Z$70,20,0)</f>
        <v>-1</v>
      </c>
      <c r="F200" s="173">
        <f>VLOOKUP(I194,$B$39:$Z$70,23,0)</f>
        <v>-1</v>
      </c>
      <c r="G200" s="173">
        <f>VLOOKUP(I194,$B$39:$Z$70,7,0)</f>
        <v>34</v>
      </c>
      <c r="H200" s="179" t="s">
        <v>291</v>
      </c>
      <c r="I200" s="202" t="s">
        <v>292</v>
      </c>
      <c r="J200" s="200" t="s">
        <v>293</v>
      </c>
      <c r="K200" s="203">
        <v>12</v>
      </c>
      <c r="L200" s="204"/>
      <c r="M200" s="211">
        <f>(R200+S200)/2+2*ROUNDUP((IF(K200&lt;26,10.927,11.212))*K200/10,0)</f>
        <v>20</v>
      </c>
      <c r="N200" s="213">
        <f>4*(G198+1)+(G200-1)*2</f>
        <v>66</v>
      </c>
      <c r="O200" s="207">
        <f t="shared" si="86"/>
        <v>13.2</v>
      </c>
      <c r="P200" s="63">
        <f t="shared" si="87"/>
        <v>0.888</v>
      </c>
      <c r="Q200" s="232">
        <f t="shared" si="88"/>
        <v>11.7216</v>
      </c>
      <c r="R200" s="243">
        <f>H199-I204*2</f>
        <v>-8</v>
      </c>
      <c r="S200" s="207">
        <f>I199-I204*2</f>
        <v>-8</v>
      </c>
      <c r="T200" s="240" t="str">
        <f>ROUND(S200,1)&amp;"~"&amp;ROUND(R200,1)</f>
        <v>-8~-8</v>
      </c>
      <c r="V200" s="236">
        <f t="shared" si="89"/>
        <v>14</v>
      </c>
    </row>
    <row r="201" ht="15" hidden="1" spans="2:22">
      <c r="B201" s="49"/>
      <c r="D201" s="49"/>
      <c r="E201" s="180"/>
      <c r="F201" s="181"/>
      <c r="G201" s="181"/>
      <c r="H201" s="182">
        <f>VLOOKUP(I194,$B$4:$J$70,6,0)</f>
        <v>30</v>
      </c>
      <c r="I201" s="212">
        <f>VLOOKUP(I194,$B$4:$J$70,7,0)</f>
        <v>40</v>
      </c>
      <c r="J201" s="200" t="s">
        <v>294</v>
      </c>
      <c r="K201" s="203">
        <v>12</v>
      </c>
      <c r="L201" s="204"/>
      <c r="M201" s="211">
        <f>(R201+S201)/2+2*ROUNDUP((IF(K201&lt;26,10.927,11.212))*K201/10,0)</f>
        <v>28</v>
      </c>
      <c r="N201" s="63">
        <f>2*(E198+1)+F198*2</f>
        <v>78</v>
      </c>
      <c r="O201" s="207">
        <f t="shared" si="86"/>
        <v>21.84</v>
      </c>
      <c r="P201" s="63">
        <f t="shared" si="87"/>
        <v>0.888</v>
      </c>
      <c r="Q201" s="232">
        <f t="shared" si="88"/>
        <v>19.39392</v>
      </c>
      <c r="R201" s="243">
        <f>((I197-H197)^2+H199^2)^0.5</f>
        <v>0</v>
      </c>
      <c r="S201" s="207">
        <f>((I197-H197)^2+I199^2)^0.5</f>
        <v>0</v>
      </c>
      <c r="T201" s="240" t="str">
        <f>ROUND(S201,1)&amp;"~"&amp;ROUND(R201,1)</f>
        <v>0~0</v>
      </c>
      <c r="V201" s="236">
        <f t="shared" si="89"/>
        <v>14</v>
      </c>
    </row>
    <row r="202" hidden="1" spans="2:22">
      <c r="B202" s="49"/>
      <c r="D202" s="49"/>
      <c r="E202" s="183" t="s">
        <v>295</v>
      </c>
      <c r="F202" s="184"/>
      <c r="G202" s="185"/>
      <c r="H202" s="186" t="s">
        <v>296</v>
      </c>
      <c r="I202" s="214"/>
      <c r="J202" s="200" t="s">
        <v>297</v>
      </c>
      <c r="K202" s="209">
        <v>8</v>
      </c>
      <c r="L202" s="204"/>
      <c r="M202" s="211">
        <f>R202+11</f>
        <v>43</v>
      </c>
      <c r="N202" s="215">
        <f>ROUNDDOWN(((VLOOKUP(I194,$B$39:$Z$70,2,0))/(VLOOKUP(I194,$B$39:$Z$70,4,0))-1),0)/4*((VLOOKUP(I194,$B$39:$Z$70,20,0))+1)</f>
        <v>0</v>
      </c>
      <c r="O202" s="207">
        <f t="shared" si="86"/>
        <v>0</v>
      </c>
      <c r="P202" s="63">
        <f t="shared" si="87"/>
        <v>0.395</v>
      </c>
      <c r="Q202" s="232">
        <f t="shared" si="88"/>
        <v>0</v>
      </c>
      <c r="R202" s="242">
        <f>I201-2*I204</f>
        <v>32</v>
      </c>
      <c r="S202" s="207" t="s">
        <v>286</v>
      </c>
      <c r="T202" s="241"/>
      <c r="V202" s="244"/>
    </row>
    <row r="203" hidden="1" spans="2:22">
      <c r="B203" s="49"/>
      <c r="D203" s="49"/>
      <c r="E203" s="187" t="s">
        <v>298</v>
      </c>
      <c r="F203" s="188" t="s">
        <v>299</v>
      </c>
      <c r="G203" s="189" t="s">
        <v>300</v>
      </c>
      <c r="H203" s="186">
        <f>VLOOKUP(I194,$B$4:$J$70,8,0)</f>
        <v>60</v>
      </c>
      <c r="I203" s="214"/>
      <c r="J203" s="200" t="s">
        <v>301</v>
      </c>
      <c r="K203" s="209">
        <v>8</v>
      </c>
      <c r="L203" s="204"/>
      <c r="M203" s="211">
        <f>R203+11</f>
        <v>33</v>
      </c>
      <c r="N203" s="216">
        <f>ROUND(E200/4*G198,0)*2</f>
        <v>0</v>
      </c>
      <c r="O203" s="207">
        <f t="shared" si="86"/>
        <v>0</v>
      </c>
      <c r="P203" s="63">
        <f t="shared" si="87"/>
        <v>0.395</v>
      </c>
      <c r="Q203" s="232">
        <f t="shared" si="88"/>
        <v>0</v>
      </c>
      <c r="R203" s="242">
        <f>H201-2*I204</f>
        <v>22</v>
      </c>
      <c r="S203" s="207" t="s">
        <v>286</v>
      </c>
      <c r="T203" s="241"/>
      <c r="V203" s="244"/>
    </row>
    <row r="204" ht="15" hidden="1" spans="2:20">
      <c r="B204" s="49"/>
      <c r="D204" s="49"/>
      <c r="E204" s="190">
        <f>IF(I194=0,0,ROUND(((H197+I197)/2*H201*2+H203*I201+0.2*0.2+0.25*0.05*2)*(H199+I199)/2/1000000,1))</f>
        <v>0</v>
      </c>
      <c r="F204" s="191">
        <f>IF(I194=0,0,ROUND(Q202+Q203,1))</f>
        <v>0</v>
      </c>
      <c r="G204" s="192">
        <f>IF(I194=0,0,ROUND(Q196+Q197+Q198+Q199+Q200+Q201,1))</f>
        <v>0</v>
      </c>
      <c r="H204" s="193" t="s">
        <v>302</v>
      </c>
      <c r="I204" s="217">
        <f>$P$3</f>
        <v>4</v>
      </c>
      <c r="J204" s="218" t="s">
        <v>303</v>
      </c>
      <c r="K204" s="219" t="str">
        <f>"C40混凝土:"&amp;ROUND(((H197+I197)/2*H201*2+H203*I201+0.2*0.2+0.25*0.05*2)*(H199+I199)/2/1000000,1)&amp;"m"&amp;"      "&amp;"HPB300:"&amp;ROUND(Q202+Q203,1)&amp;"kg       "&amp;"HRB400:"&amp;ROUND(Q196+Q197+Q198+Q199+Q200+Q201,1)&amp;"kg"</f>
        <v>C40混凝土:0m      HPB300:0kg       HRB400:31.1kg</v>
      </c>
      <c r="L204" s="219"/>
      <c r="M204" s="219"/>
      <c r="N204" s="219"/>
      <c r="O204" s="219"/>
      <c r="P204" s="219"/>
      <c r="Q204" s="245"/>
      <c r="R204" s="246" t="s">
        <v>304</v>
      </c>
      <c r="S204" s="219" t="e">
        <f>ROUND(SUM(Q196:Q203)/ROUND(((H197+I197)/2*H201*2+H203*I201+0.2*0.2+0.25*0.05*2)*(H199+I199)/2/1000000,1),1)</f>
        <v>#DIV/0!</v>
      </c>
      <c r="T204" s="247"/>
    </row>
    <row r="205" hidden="1"/>
    <row r="206" hidden="1" spans="2:22">
      <c r="B206" s="49"/>
      <c r="D206" s="49"/>
      <c r="E206" s="58" t="s">
        <v>268</v>
      </c>
      <c r="F206" s="59"/>
      <c r="G206" s="59"/>
      <c r="H206" s="170" t="s">
        <v>269</v>
      </c>
      <c r="I206" s="196">
        <f>B206</f>
        <v>0</v>
      </c>
      <c r="J206" s="197" t="s">
        <v>270</v>
      </c>
      <c r="K206" s="59" t="s">
        <v>271</v>
      </c>
      <c r="L206" s="59" t="s">
        <v>272</v>
      </c>
      <c r="M206" s="198" t="s">
        <v>273</v>
      </c>
      <c r="N206" s="59" t="s">
        <v>274</v>
      </c>
      <c r="O206" s="198" t="s">
        <v>275</v>
      </c>
      <c r="P206" s="198" t="s">
        <v>276</v>
      </c>
      <c r="Q206" s="224" t="s">
        <v>277</v>
      </c>
      <c r="R206" s="225" t="s">
        <v>278</v>
      </c>
      <c r="S206" s="226"/>
      <c r="T206" s="227"/>
      <c r="V206" s="49" t="s">
        <v>279</v>
      </c>
    </row>
    <row r="207" hidden="1" spans="2:22">
      <c r="B207" s="49"/>
      <c r="D207" s="49"/>
      <c r="E207" s="61"/>
      <c r="F207" s="63"/>
      <c r="G207" s="63"/>
      <c r="H207" s="171"/>
      <c r="I207" s="199"/>
      <c r="J207" s="200"/>
      <c r="K207" s="63"/>
      <c r="L207" s="63"/>
      <c r="M207" s="201"/>
      <c r="N207" s="63"/>
      <c r="O207" s="201"/>
      <c r="P207" s="201"/>
      <c r="Q207" s="228"/>
      <c r="R207" s="229"/>
      <c r="S207" s="230"/>
      <c r="T207" s="231"/>
      <c r="U207" s="49"/>
      <c r="V207" s="49"/>
    </row>
    <row r="208" hidden="1" spans="2:22">
      <c r="B208" s="49"/>
      <c r="D208" s="49"/>
      <c r="E208" s="61"/>
      <c r="F208" s="63"/>
      <c r="G208" s="63"/>
      <c r="H208" s="63" t="s">
        <v>280</v>
      </c>
      <c r="I208" s="202"/>
      <c r="J208" s="200" t="s">
        <v>281</v>
      </c>
      <c r="K208" s="203">
        <f>'1.U型槽主筋验算'!L24</f>
        <v>22</v>
      </c>
      <c r="L208" s="204"/>
      <c r="M208" s="205">
        <f>(R208+S208)/2+ROUNDUP((IF(K208&lt;26,10.927,11.212))*K208/10,0)*2</f>
        <v>210</v>
      </c>
      <c r="N208" s="206">
        <f>ROUNDUP((H211/12.5),0)*IF(I209&gt;600,2,1)</f>
        <v>0</v>
      </c>
      <c r="O208" s="207">
        <f t="shared" ref="O208:O215" si="90">M208*N208/100</f>
        <v>0</v>
      </c>
      <c r="P208" s="63">
        <f t="shared" ref="P208:P215" si="91">ROUND(K208^2*PI()/4/1000000*7850,3)</f>
        <v>2.984</v>
      </c>
      <c r="Q208" s="232">
        <f t="shared" ref="Q208:Q215" si="92">O208*P208</f>
        <v>0</v>
      </c>
      <c r="R208" s="243">
        <f>(H209+I213-I216*2)*2+(H215-I216*2)+(H213-I216*2)*2</f>
        <v>160</v>
      </c>
      <c r="S208" s="207">
        <f>(I209+I213-I216*2)*2+(H215-I216*2)+(H213-I216*2)*2</f>
        <v>160</v>
      </c>
      <c r="T208" s="235">
        <f>R210</f>
        <v>52</v>
      </c>
      <c r="V208" s="236">
        <f t="shared" ref="V208:V213" si="93">ROUNDUP((IF(K208&lt;26,10.927,11.212))*K208/10,0)</f>
        <v>25</v>
      </c>
    </row>
    <row r="209" hidden="1" spans="2:22">
      <c r="B209" s="49"/>
      <c r="D209" s="49"/>
      <c r="E209" s="172" t="s">
        <v>244</v>
      </c>
      <c r="F209" s="173" t="s">
        <v>282</v>
      </c>
      <c r="G209" s="173" t="s">
        <v>283</v>
      </c>
      <c r="H209" s="174">
        <f>MIN(VLOOKUP(I206,$B$4:$J$70,2,0),VLOOKUP(I206,$B$4:$J$70,3,0))</f>
        <v>0</v>
      </c>
      <c r="I209" s="208">
        <f>MAX(VLOOKUP(I206,$B$4:$J$70,2,0),VLOOKUP(I206,$B$4:$J$70,3,0))</f>
        <v>0</v>
      </c>
      <c r="J209" s="200" t="s">
        <v>284</v>
      </c>
      <c r="K209" s="209">
        <v>12</v>
      </c>
      <c r="L209" s="204"/>
      <c r="M209" s="205">
        <f>(R209+S209)/2+ROUNDUP((IF(K209&lt;26,10.927,11.212))*K209/10,0)*2</f>
        <v>60</v>
      </c>
      <c r="N209" s="210">
        <f>ROUNDUP((H211/12.5*1),0)*2</f>
        <v>0</v>
      </c>
      <c r="O209" s="207">
        <f t="shared" si="90"/>
        <v>0</v>
      </c>
      <c r="P209" s="63">
        <f t="shared" si="91"/>
        <v>0.888</v>
      </c>
      <c r="Q209" s="232">
        <f t="shared" si="92"/>
        <v>0</v>
      </c>
      <c r="R209" s="238">
        <f>H209+I213-I216*2</f>
        <v>32</v>
      </c>
      <c r="S209" s="239">
        <f>I209+I213-I216*2</f>
        <v>32</v>
      </c>
      <c r="T209" s="240" t="str">
        <f>ROUND(R209,1)&amp;"~"&amp;ROUND(S209,1)</f>
        <v>32~32</v>
      </c>
      <c r="V209" s="236">
        <f t="shared" si="93"/>
        <v>14</v>
      </c>
    </row>
    <row r="210" hidden="1" spans="2:22">
      <c r="B210" s="49"/>
      <c r="D210" s="49"/>
      <c r="E210" s="172">
        <f>VLOOKUP(I206,$B$39:$Z$70,3,0)</f>
        <v>3</v>
      </c>
      <c r="F210" s="175">
        <f>VLOOKUP(I206,$B$39:$Z$70,17,0)</f>
        <v>35</v>
      </c>
      <c r="G210" s="173">
        <f>VLOOKUP(I206,$B$39:$Z$70,12,0)</f>
        <v>-1</v>
      </c>
      <c r="H210" s="173" t="s">
        <v>229</v>
      </c>
      <c r="I210" s="202"/>
      <c r="J210" s="200" t="s">
        <v>285</v>
      </c>
      <c r="K210" s="203">
        <v>14</v>
      </c>
      <c r="L210" s="204"/>
      <c r="M210" s="211">
        <f>R210+2*ROUNDUP((IF(K210&lt;26,10.927,11.212))*K210/10,0)</f>
        <v>84</v>
      </c>
      <c r="N210" s="206">
        <f>ROUNDUP(H211/12.5,0)</f>
        <v>0</v>
      </c>
      <c r="O210" s="207">
        <f t="shared" si="90"/>
        <v>0</v>
      </c>
      <c r="P210" s="63">
        <f t="shared" si="91"/>
        <v>1.208</v>
      </c>
      <c r="Q210" s="232">
        <f t="shared" si="92"/>
        <v>0</v>
      </c>
      <c r="R210" s="242">
        <f>H215-I216*2</f>
        <v>52</v>
      </c>
      <c r="S210" s="207" t="s">
        <v>286</v>
      </c>
      <c r="T210" s="241"/>
      <c r="V210" s="236">
        <f t="shared" si="93"/>
        <v>16</v>
      </c>
    </row>
    <row r="211" hidden="1" spans="2:22">
      <c r="B211" s="49"/>
      <c r="D211" s="49"/>
      <c r="E211" s="176" t="s">
        <v>287</v>
      </c>
      <c r="F211" s="173" t="s">
        <v>288</v>
      </c>
      <c r="G211" s="173" t="s">
        <v>289</v>
      </c>
      <c r="H211" s="177">
        <f>MAX(VLOOKUP(I206,$B$4:$J$70,4,0),VLOOKUP(I206,$B$4:$J$70,5,0))</f>
        <v>0</v>
      </c>
      <c r="I211" s="212">
        <f>MIN(VLOOKUP(I206,$B$4:$J$70,4,0),VLOOKUP(I206,$B$4:$J$70,5,0))</f>
        <v>0</v>
      </c>
      <c r="J211" s="200" t="s">
        <v>290</v>
      </c>
      <c r="K211" s="209">
        <v>14</v>
      </c>
      <c r="L211" s="204"/>
      <c r="M211" s="211">
        <f>R211+2*ROUNDUP((IF(K211&lt;26,10.927,11.212))*K211/10,0)</f>
        <v>139.965512114594</v>
      </c>
      <c r="N211" s="210">
        <f>ROUNDUP(H211/12.5,0)*2</f>
        <v>0</v>
      </c>
      <c r="O211" s="207">
        <f t="shared" si="90"/>
        <v>0</v>
      </c>
      <c r="P211" s="63">
        <f t="shared" si="91"/>
        <v>1.208</v>
      </c>
      <c r="Q211" s="232">
        <f t="shared" si="92"/>
        <v>0</v>
      </c>
      <c r="R211" s="242">
        <f>((H213+I213-I216*2)+(20-I216*2^0.5))*(2^0.5)</f>
        <v>107.965512114594</v>
      </c>
      <c r="S211" s="207" t="s">
        <v>286</v>
      </c>
      <c r="T211" s="241"/>
      <c r="V211" s="236">
        <f t="shared" si="93"/>
        <v>16</v>
      </c>
    </row>
    <row r="212" hidden="1" spans="2:22">
      <c r="B212" s="49"/>
      <c r="D212" s="49"/>
      <c r="E212" s="178">
        <f>VLOOKUP(I206,$B$39:$Z$70,20,0)</f>
        <v>-1</v>
      </c>
      <c r="F212" s="173">
        <f>VLOOKUP(I206,$B$39:$Z$70,23,0)</f>
        <v>-1</v>
      </c>
      <c r="G212" s="173">
        <f>VLOOKUP(I206,$B$39:$Z$70,7,0)</f>
        <v>34</v>
      </c>
      <c r="H212" s="179" t="s">
        <v>291</v>
      </c>
      <c r="I212" s="202" t="s">
        <v>292</v>
      </c>
      <c r="J212" s="200" t="s">
        <v>293</v>
      </c>
      <c r="K212" s="203">
        <v>12</v>
      </c>
      <c r="L212" s="204"/>
      <c r="M212" s="211">
        <f>(R212+S212)/2+2*ROUNDUP((IF(K212&lt;26,10.927,11.212))*K212/10,0)</f>
        <v>20</v>
      </c>
      <c r="N212" s="213">
        <f>4*(G210+1)+(G212-1)*2</f>
        <v>66</v>
      </c>
      <c r="O212" s="207">
        <f t="shared" si="90"/>
        <v>13.2</v>
      </c>
      <c r="P212" s="63">
        <f t="shared" si="91"/>
        <v>0.888</v>
      </c>
      <c r="Q212" s="232">
        <f t="shared" si="92"/>
        <v>11.7216</v>
      </c>
      <c r="R212" s="243">
        <f>H211-I216*2</f>
        <v>-8</v>
      </c>
      <c r="S212" s="207">
        <f>I211-I216*2</f>
        <v>-8</v>
      </c>
      <c r="T212" s="240" t="str">
        <f>ROUND(S212,1)&amp;"~"&amp;ROUND(R212,1)</f>
        <v>-8~-8</v>
      </c>
      <c r="V212" s="236">
        <f t="shared" si="93"/>
        <v>14</v>
      </c>
    </row>
    <row r="213" ht="15" hidden="1" spans="2:22">
      <c r="B213" s="49"/>
      <c r="D213" s="49"/>
      <c r="E213" s="180"/>
      <c r="F213" s="181"/>
      <c r="G213" s="181"/>
      <c r="H213" s="182">
        <f>VLOOKUP(I206,$B$4:$J$70,6,0)</f>
        <v>30</v>
      </c>
      <c r="I213" s="212">
        <f>VLOOKUP(I206,$B$4:$J$70,7,0)</f>
        <v>40</v>
      </c>
      <c r="J213" s="200" t="s">
        <v>294</v>
      </c>
      <c r="K213" s="203">
        <v>12</v>
      </c>
      <c r="L213" s="204"/>
      <c r="M213" s="211">
        <f>(R213+S213)/2+2*ROUNDUP((IF(K213&lt;26,10.927,11.212))*K213/10,0)</f>
        <v>28</v>
      </c>
      <c r="N213" s="63">
        <f>2*(E210+1)+F210*2</f>
        <v>78</v>
      </c>
      <c r="O213" s="207">
        <f t="shared" si="90"/>
        <v>21.84</v>
      </c>
      <c r="P213" s="63">
        <f t="shared" si="91"/>
        <v>0.888</v>
      </c>
      <c r="Q213" s="232">
        <f t="shared" si="92"/>
        <v>19.39392</v>
      </c>
      <c r="R213" s="243">
        <f>((I209-H209)^2+H211^2)^0.5</f>
        <v>0</v>
      </c>
      <c r="S213" s="207">
        <f>((I209-H209)^2+I211^2)^0.5</f>
        <v>0</v>
      </c>
      <c r="T213" s="240" t="str">
        <f>ROUND(S213,1)&amp;"~"&amp;ROUND(R213,1)</f>
        <v>0~0</v>
      </c>
      <c r="V213" s="236">
        <f t="shared" si="93"/>
        <v>14</v>
      </c>
    </row>
    <row r="214" hidden="1" spans="2:22">
      <c r="B214" s="49"/>
      <c r="D214" s="49"/>
      <c r="E214" s="183" t="s">
        <v>295</v>
      </c>
      <c r="F214" s="184"/>
      <c r="G214" s="185"/>
      <c r="H214" s="186" t="s">
        <v>296</v>
      </c>
      <c r="I214" s="214"/>
      <c r="J214" s="200" t="s">
        <v>297</v>
      </c>
      <c r="K214" s="209">
        <v>8</v>
      </c>
      <c r="L214" s="204"/>
      <c r="M214" s="211">
        <f>R214+11</f>
        <v>43</v>
      </c>
      <c r="N214" s="215">
        <f>ROUNDDOWN(((VLOOKUP(I206,$B$39:$Z$70,2,0))/(VLOOKUP(I206,$B$39:$Z$70,4,0))-1),0)/4*((VLOOKUP(I206,$B$39:$Z$70,20,0))+1)</f>
        <v>0</v>
      </c>
      <c r="O214" s="207">
        <f t="shared" si="90"/>
        <v>0</v>
      </c>
      <c r="P214" s="63">
        <f t="shared" si="91"/>
        <v>0.395</v>
      </c>
      <c r="Q214" s="232">
        <f t="shared" si="92"/>
        <v>0</v>
      </c>
      <c r="R214" s="242">
        <f>I213-2*I216</f>
        <v>32</v>
      </c>
      <c r="S214" s="207" t="s">
        <v>286</v>
      </c>
      <c r="T214" s="241"/>
      <c r="V214" s="244"/>
    </row>
    <row r="215" hidden="1" spans="2:22">
      <c r="B215" s="49"/>
      <c r="D215" s="49"/>
      <c r="E215" s="187" t="s">
        <v>298</v>
      </c>
      <c r="F215" s="188" t="s">
        <v>299</v>
      </c>
      <c r="G215" s="189" t="s">
        <v>300</v>
      </c>
      <c r="H215" s="186">
        <f>VLOOKUP(I206,$B$4:$J$70,8,0)</f>
        <v>60</v>
      </c>
      <c r="I215" s="214"/>
      <c r="J215" s="200" t="s">
        <v>301</v>
      </c>
      <c r="K215" s="209">
        <v>8</v>
      </c>
      <c r="L215" s="204"/>
      <c r="M215" s="211">
        <f>R215+11</f>
        <v>33</v>
      </c>
      <c r="N215" s="216">
        <f>ROUND(E212/4*G210,0)*2</f>
        <v>0</v>
      </c>
      <c r="O215" s="207">
        <f t="shared" si="90"/>
        <v>0</v>
      </c>
      <c r="P215" s="63">
        <f t="shared" si="91"/>
        <v>0.395</v>
      </c>
      <c r="Q215" s="232">
        <f t="shared" si="92"/>
        <v>0</v>
      </c>
      <c r="R215" s="242">
        <f>H213-2*I216</f>
        <v>22</v>
      </c>
      <c r="S215" s="207" t="s">
        <v>286</v>
      </c>
      <c r="T215" s="241"/>
      <c r="V215" s="244"/>
    </row>
    <row r="216" ht="15" hidden="1" spans="2:20">
      <c r="B216" s="49"/>
      <c r="D216" s="49"/>
      <c r="E216" s="190">
        <f>IF(I206=0,0,ROUND(((H209+I209)/2*H213*2+H215*I213+0.2*0.2+0.25*0.05*2)*(H211+I211)/2/1000000,1))</f>
        <v>0</v>
      </c>
      <c r="F216" s="191">
        <f>IF(I206=0,0,ROUND(Q214+Q215,1))</f>
        <v>0</v>
      </c>
      <c r="G216" s="192">
        <f>IF(I206=0,0,ROUND(Q208+Q209+Q210+Q211+Q212+Q213,1))</f>
        <v>0</v>
      </c>
      <c r="H216" s="193" t="s">
        <v>302</v>
      </c>
      <c r="I216" s="217">
        <f>$P$3</f>
        <v>4</v>
      </c>
      <c r="J216" s="218" t="s">
        <v>303</v>
      </c>
      <c r="K216" s="219" t="str">
        <f>"C40混凝土:"&amp;ROUND(((H209+I209)/2*H213*2+H215*I213+0.2*0.2+0.25*0.05*2)*(H211+I211)/2/1000000,1)&amp;"m"&amp;"      "&amp;"HPB300:"&amp;ROUND(Q214+Q215,1)&amp;"kg       "&amp;"HRB400:"&amp;ROUND(Q208+Q209+Q210+Q211+Q212+Q213,1)&amp;"kg"</f>
        <v>C40混凝土:0m      HPB300:0kg       HRB400:31.1kg</v>
      </c>
      <c r="L216" s="219"/>
      <c r="M216" s="219"/>
      <c r="N216" s="219"/>
      <c r="O216" s="219"/>
      <c r="P216" s="219"/>
      <c r="Q216" s="245"/>
      <c r="R216" s="246" t="s">
        <v>304</v>
      </c>
      <c r="S216" s="219" t="e">
        <f>ROUND(SUM(Q208:Q215)/ROUND(((H209+I209)/2*H213*2+H215*I213+0.2*0.2+0.25*0.05*2)*(H211+I211)/2/1000000,1),1)</f>
        <v>#DIV/0!</v>
      </c>
      <c r="T216" s="247"/>
    </row>
    <row r="217" hidden="1"/>
    <row r="218" hidden="1" spans="2:22">
      <c r="B218" s="49"/>
      <c r="D218" s="49"/>
      <c r="E218" s="58" t="s">
        <v>268</v>
      </c>
      <c r="F218" s="59"/>
      <c r="G218" s="59"/>
      <c r="H218" s="170" t="s">
        <v>269</v>
      </c>
      <c r="I218" s="196">
        <f>B218</f>
        <v>0</v>
      </c>
      <c r="J218" s="197" t="s">
        <v>270</v>
      </c>
      <c r="K218" s="59" t="s">
        <v>271</v>
      </c>
      <c r="L218" s="59" t="s">
        <v>272</v>
      </c>
      <c r="M218" s="198" t="s">
        <v>273</v>
      </c>
      <c r="N218" s="59" t="s">
        <v>274</v>
      </c>
      <c r="O218" s="198" t="s">
        <v>275</v>
      </c>
      <c r="P218" s="198" t="s">
        <v>276</v>
      </c>
      <c r="Q218" s="224" t="s">
        <v>277</v>
      </c>
      <c r="R218" s="225" t="s">
        <v>278</v>
      </c>
      <c r="S218" s="226"/>
      <c r="T218" s="227"/>
      <c r="V218" s="49" t="s">
        <v>279</v>
      </c>
    </row>
    <row r="219" hidden="1" spans="2:22">
      <c r="B219" s="49"/>
      <c r="D219" s="49"/>
      <c r="E219" s="61"/>
      <c r="F219" s="63"/>
      <c r="G219" s="63"/>
      <c r="H219" s="171"/>
      <c r="I219" s="199"/>
      <c r="J219" s="200"/>
      <c r="K219" s="63"/>
      <c r="L219" s="63"/>
      <c r="M219" s="201"/>
      <c r="N219" s="63"/>
      <c r="O219" s="201"/>
      <c r="P219" s="201"/>
      <c r="Q219" s="228"/>
      <c r="R219" s="229"/>
      <c r="S219" s="230"/>
      <c r="T219" s="231"/>
      <c r="U219" s="49"/>
      <c r="V219" s="49"/>
    </row>
    <row r="220" hidden="1" spans="2:22">
      <c r="B220" s="49"/>
      <c r="D220" s="49"/>
      <c r="E220" s="61"/>
      <c r="F220" s="63"/>
      <c r="G220" s="63"/>
      <c r="H220" s="63" t="s">
        <v>280</v>
      </c>
      <c r="I220" s="202"/>
      <c r="J220" s="200" t="s">
        <v>281</v>
      </c>
      <c r="K220" s="203">
        <f>'1.U型槽主筋验算'!L25</f>
        <v>25</v>
      </c>
      <c r="L220" s="204"/>
      <c r="M220" s="205">
        <f>(R220+S220)/2+ROUNDUP((IF(K220&lt;26,10.927,11.212))*K220/10,0)*2</f>
        <v>216</v>
      </c>
      <c r="N220" s="206">
        <f>ROUNDUP((H223/12.5),0)*IF(I221&gt;600,2,1)</f>
        <v>0</v>
      </c>
      <c r="O220" s="207">
        <f t="shared" ref="O220:O227" si="94">M220*N220/100</f>
        <v>0</v>
      </c>
      <c r="P220" s="63">
        <f t="shared" ref="P220:P227" si="95">ROUND(K220^2*PI()/4/1000000*7850,3)</f>
        <v>3.853</v>
      </c>
      <c r="Q220" s="232">
        <f t="shared" ref="Q220:Q227" si="96">O220*P220</f>
        <v>0</v>
      </c>
      <c r="R220" s="243">
        <f>(H221+I225-I228*2)*2+(H227-I228*2)+(H225-I228*2)*2</f>
        <v>160</v>
      </c>
      <c r="S220" s="207">
        <f>(I221+I225-I228*2)*2+(H227-I228*2)+(H225-I228*2)*2</f>
        <v>160</v>
      </c>
      <c r="T220" s="235">
        <f>R222</f>
        <v>52</v>
      </c>
      <c r="V220" s="236">
        <f t="shared" ref="V220:V225" si="97">ROUNDUP((IF(K220&lt;26,10.927,11.212))*K220/10,0)</f>
        <v>28</v>
      </c>
    </row>
    <row r="221" hidden="1" spans="2:22">
      <c r="B221" s="49"/>
      <c r="D221" s="49"/>
      <c r="E221" s="172" t="s">
        <v>244</v>
      </c>
      <c r="F221" s="173" t="s">
        <v>282</v>
      </c>
      <c r="G221" s="173" t="s">
        <v>283</v>
      </c>
      <c r="H221" s="174">
        <f>MIN(VLOOKUP(I218,$B$4:$J$70,2,0),VLOOKUP(I218,$B$4:$J$70,3,0))</f>
        <v>0</v>
      </c>
      <c r="I221" s="208">
        <f>MAX(VLOOKUP(I218,$B$4:$J$70,2,0),VLOOKUP(I218,$B$4:$J$70,3,0))</f>
        <v>0</v>
      </c>
      <c r="J221" s="200" t="s">
        <v>284</v>
      </c>
      <c r="K221" s="209">
        <v>12</v>
      </c>
      <c r="L221" s="204"/>
      <c r="M221" s="205">
        <f>(R221+S221)/2+ROUNDUP((IF(K221&lt;26,10.927,11.212))*K221/10,0)*2</f>
        <v>60</v>
      </c>
      <c r="N221" s="210">
        <f>ROUNDUP((H223/12.5*1),0)*2</f>
        <v>0</v>
      </c>
      <c r="O221" s="207">
        <f t="shared" si="94"/>
        <v>0</v>
      </c>
      <c r="P221" s="63">
        <f t="shared" si="95"/>
        <v>0.888</v>
      </c>
      <c r="Q221" s="232">
        <f t="shared" si="96"/>
        <v>0</v>
      </c>
      <c r="R221" s="238">
        <f>H221+I225-I228*2</f>
        <v>32</v>
      </c>
      <c r="S221" s="239">
        <f>I221+I225-I228*2</f>
        <v>32</v>
      </c>
      <c r="T221" s="240" t="str">
        <f>ROUND(R221,1)&amp;"~"&amp;ROUND(S221,1)</f>
        <v>32~32</v>
      </c>
      <c r="V221" s="236">
        <f t="shared" si="97"/>
        <v>14</v>
      </c>
    </row>
    <row r="222" hidden="1" spans="2:22">
      <c r="B222" s="49"/>
      <c r="D222" s="49"/>
      <c r="E222" s="172">
        <f>VLOOKUP(I218,$B$39:$Z$70,3,0)</f>
        <v>3</v>
      </c>
      <c r="F222" s="175">
        <f>VLOOKUP(I218,$B$39:$Z$70,17,0)</f>
        <v>35</v>
      </c>
      <c r="G222" s="173">
        <f>VLOOKUP(I218,$B$39:$Z$70,12,0)</f>
        <v>-1</v>
      </c>
      <c r="H222" s="173" t="s">
        <v>229</v>
      </c>
      <c r="I222" s="202"/>
      <c r="J222" s="200" t="s">
        <v>285</v>
      </c>
      <c r="K222" s="203">
        <v>14</v>
      </c>
      <c r="L222" s="204"/>
      <c r="M222" s="211">
        <f>R222+2*ROUNDUP((IF(K222&lt;26,10.927,11.212))*K222/10,0)</f>
        <v>84</v>
      </c>
      <c r="N222" s="206">
        <f>ROUNDUP(H223/12.5,0)</f>
        <v>0</v>
      </c>
      <c r="O222" s="207">
        <f t="shared" si="94"/>
        <v>0</v>
      </c>
      <c r="P222" s="63">
        <f t="shared" si="95"/>
        <v>1.208</v>
      </c>
      <c r="Q222" s="232">
        <f t="shared" si="96"/>
        <v>0</v>
      </c>
      <c r="R222" s="242">
        <f>H227-I228*2</f>
        <v>52</v>
      </c>
      <c r="S222" s="207" t="s">
        <v>286</v>
      </c>
      <c r="T222" s="241"/>
      <c r="V222" s="236">
        <f t="shared" si="97"/>
        <v>16</v>
      </c>
    </row>
    <row r="223" hidden="1" spans="2:22">
      <c r="B223" s="49"/>
      <c r="D223" s="49"/>
      <c r="E223" s="176" t="s">
        <v>287</v>
      </c>
      <c r="F223" s="173" t="s">
        <v>288</v>
      </c>
      <c r="G223" s="173" t="s">
        <v>289</v>
      </c>
      <c r="H223" s="177">
        <f>MAX(VLOOKUP(I218,$B$4:$J$70,4,0),VLOOKUP(I218,$B$4:$J$70,5,0))</f>
        <v>0</v>
      </c>
      <c r="I223" s="212">
        <f>MIN(VLOOKUP(I218,$B$4:$J$70,4,0),VLOOKUP(I218,$B$4:$J$70,5,0))</f>
        <v>0</v>
      </c>
      <c r="J223" s="200" t="s">
        <v>290</v>
      </c>
      <c r="K223" s="209">
        <v>14</v>
      </c>
      <c r="L223" s="204"/>
      <c r="M223" s="211">
        <f>R223+2*ROUNDUP((IF(K223&lt;26,10.927,11.212))*K223/10,0)</f>
        <v>139.965512114594</v>
      </c>
      <c r="N223" s="210">
        <f>ROUNDUP(H223/12.5,0)*2</f>
        <v>0</v>
      </c>
      <c r="O223" s="207">
        <f t="shared" si="94"/>
        <v>0</v>
      </c>
      <c r="P223" s="63">
        <f t="shared" si="95"/>
        <v>1.208</v>
      </c>
      <c r="Q223" s="232">
        <f t="shared" si="96"/>
        <v>0</v>
      </c>
      <c r="R223" s="242">
        <f>((H225+I225-I228*2)+(20-I228*2^0.5))*(2^0.5)</f>
        <v>107.965512114594</v>
      </c>
      <c r="S223" s="207" t="s">
        <v>286</v>
      </c>
      <c r="T223" s="241"/>
      <c r="V223" s="236">
        <f t="shared" si="97"/>
        <v>16</v>
      </c>
    </row>
    <row r="224" hidden="1" spans="2:22">
      <c r="B224" s="49"/>
      <c r="D224" s="49"/>
      <c r="E224" s="178">
        <f>VLOOKUP(I218,$B$39:$Z$70,20,0)</f>
        <v>-1</v>
      </c>
      <c r="F224" s="173">
        <f>VLOOKUP(I218,$B$39:$Z$70,23,0)</f>
        <v>-1</v>
      </c>
      <c r="G224" s="173">
        <f>VLOOKUP(I218,$B$39:$Z$70,7,0)</f>
        <v>34</v>
      </c>
      <c r="H224" s="179" t="s">
        <v>291</v>
      </c>
      <c r="I224" s="202" t="s">
        <v>292</v>
      </c>
      <c r="J224" s="200" t="s">
        <v>293</v>
      </c>
      <c r="K224" s="203">
        <v>12</v>
      </c>
      <c r="L224" s="204"/>
      <c r="M224" s="211">
        <f>(R224+S224)/2+2*ROUNDUP((IF(K224&lt;26,10.927,11.212))*K224/10,0)</f>
        <v>20</v>
      </c>
      <c r="N224" s="213">
        <f>4*(G222+1)+(G224-1)*2</f>
        <v>66</v>
      </c>
      <c r="O224" s="207">
        <f t="shared" si="94"/>
        <v>13.2</v>
      </c>
      <c r="P224" s="63">
        <f t="shared" si="95"/>
        <v>0.888</v>
      </c>
      <c r="Q224" s="232">
        <f t="shared" si="96"/>
        <v>11.7216</v>
      </c>
      <c r="R224" s="243">
        <f>H223-I228*2</f>
        <v>-8</v>
      </c>
      <c r="S224" s="207">
        <f>I223-I228*2</f>
        <v>-8</v>
      </c>
      <c r="T224" s="240" t="str">
        <f>ROUND(S224,1)&amp;"~"&amp;ROUND(R224,1)</f>
        <v>-8~-8</v>
      </c>
      <c r="V224" s="236">
        <f t="shared" si="97"/>
        <v>14</v>
      </c>
    </row>
    <row r="225" ht="15" hidden="1" spans="2:22">
      <c r="B225" s="49"/>
      <c r="D225" s="49"/>
      <c r="E225" s="180"/>
      <c r="F225" s="181"/>
      <c r="G225" s="181"/>
      <c r="H225" s="182">
        <f>VLOOKUP(I218,$B$4:$J$70,6,0)</f>
        <v>30</v>
      </c>
      <c r="I225" s="212">
        <f>VLOOKUP(I218,$B$4:$J$70,7,0)</f>
        <v>40</v>
      </c>
      <c r="J225" s="200" t="s">
        <v>294</v>
      </c>
      <c r="K225" s="203">
        <v>12</v>
      </c>
      <c r="L225" s="204"/>
      <c r="M225" s="211">
        <f>(R225+S225)/2+2*ROUNDUP((IF(K225&lt;26,10.927,11.212))*K225/10,0)</f>
        <v>28</v>
      </c>
      <c r="N225" s="63">
        <f>2*(E222+1)+F222*2</f>
        <v>78</v>
      </c>
      <c r="O225" s="207">
        <f t="shared" si="94"/>
        <v>21.84</v>
      </c>
      <c r="P225" s="63">
        <f t="shared" si="95"/>
        <v>0.888</v>
      </c>
      <c r="Q225" s="232">
        <f t="shared" si="96"/>
        <v>19.39392</v>
      </c>
      <c r="R225" s="243">
        <f>((I221-H221)^2+H223^2)^0.5</f>
        <v>0</v>
      </c>
      <c r="S225" s="207">
        <f>((I221-H221)^2+I223^2)^0.5</f>
        <v>0</v>
      </c>
      <c r="T225" s="240" t="str">
        <f>ROUND(S225,1)&amp;"~"&amp;ROUND(R225,1)</f>
        <v>0~0</v>
      </c>
      <c r="V225" s="236">
        <f t="shared" si="97"/>
        <v>14</v>
      </c>
    </row>
    <row r="226" hidden="1" spans="2:22">
      <c r="B226" s="49"/>
      <c r="D226" s="49"/>
      <c r="E226" s="183" t="s">
        <v>295</v>
      </c>
      <c r="F226" s="184"/>
      <c r="G226" s="185"/>
      <c r="H226" s="186" t="s">
        <v>296</v>
      </c>
      <c r="I226" s="214"/>
      <c r="J226" s="200" t="s">
        <v>297</v>
      </c>
      <c r="K226" s="209">
        <v>8</v>
      </c>
      <c r="L226" s="204"/>
      <c r="M226" s="211">
        <f>R226+11</f>
        <v>43</v>
      </c>
      <c r="N226" s="215">
        <f>ROUNDDOWN(((VLOOKUP(I218,$B$39:$Z$70,2,0))/(VLOOKUP(I218,$B$39:$Z$70,4,0))-1),0)/4*((VLOOKUP(I218,$B$39:$Z$70,20,0))+1)</f>
        <v>0</v>
      </c>
      <c r="O226" s="207">
        <f t="shared" si="94"/>
        <v>0</v>
      </c>
      <c r="P226" s="63">
        <f t="shared" si="95"/>
        <v>0.395</v>
      </c>
      <c r="Q226" s="232">
        <f t="shared" si="96"/>
        <v>0</v>
      </c>
      <c r="R226" s="242">
        <f>I225-2*I228</f>
        <v>32</v>
      </c>
      <c r="S226" s="207" t="s">
        <v>286</v>
      </c>
      <c r="T226" s="241"/>
      <c r="V226" s="244"/>
    </row>
    <row r="227" hidden="1" spans="2:22">
      <c r="B227" s="49"/>
      <c r="D227" s="49"/>
      <c r="E227" s="187" t="s">
        <v>298</v>
      </c>
      <c r="F227" s="188" t="s">
        <v>299</v>
      </c>
      <c r="G227" s="189" t="s">
        <v>300</v>
      </c>
      <c r="H227" s="186">
        <f>VLOOKUP(I218,$B$4:$J$70,8,0)</f>
        <v>60</v>
      </c>
      <c r="I227" s="214"/>
      <c r="J227" s="200" t="s">
        <v>301</v>
      </c>
      <c r="K227" s="209">
        <v>8</v>
      </c>
      <c r="L227" s="204"/>
      <c r="M227" s="211">
        <f>R227+11</f>
        <v>33</v>
      </c>
      <c r="N227" s="216">
        <f>ROUND(E224/4*G222,0)*2</f>
        <v>0</v>
      </c>
      <c r="O227" s="207">
        <f t="shared" si="94"/>
        <v>0</v>
      </c>
      <c r="P227" s="63">
        <f t="shared" si="95"/>
        <v>0.395</v>
      </c>
      <c r="Q227" s="232">
        <f t="shared" si="96"/>
        <v>0</v>
      </c>
      <c r="R227" s="242">
        <f>H225-2*I228</f>
        <v>22</v>
      </c>
      <c r="S227" s="207" t="s">
        <v>286</v>
      </c>
      <c r="T227" s="241"/>
      <c r="V227" s="244"/>
    </row>
    <row r="228" ht="15" hidden="1" spans="2:20">
      <c r="B228" s="49"/>
      <c r="D228" s="49"/>
      <c r="E228" s="190">
        <f>IF(I218=0,0,ROUND(((H221+I221)/2*H225*2+H227*I225+0.2*0.2+0.25*0.05*2)*(H223+I223)/2/1000000,1))</f>
        <v>0</v>
      </c>
      <c r="F228" s="191">
        <f>IF(I218=0,0,ROUND(Q226+Q227,1))</f>
        <v>0</v>
      </c>
      <c r="G228" s="192">
        <f>IF(I218=0,0,ROUND(Q220+Q221+Q222+Q223+Q224+Q225,1))</f>
        <v>0</v>
      </c>
      <c r="H228" s="193" t="s">
        <v>302</v>
      </c>
      <c r="I228" s="217">
        <f>$P$3</f>
        <v>4</v>
      </c>
      <c r="J228" s="218" t="s">
        <v>303</v>
      </c>
      <c r="K228" s="219" t="str">
        <f>"C40混凝土:"&amp;ROUND(((H221+I221)/2*H225*2+H227*I225+0.2*0.2+0.25*0.05*2)*(H223+I223)/2/1000000,1)&amp;"m"&amp;"      "&amp;"HPB300:"&amp;ROUND(Q226+Q227,1)&amp;"kg       "&amp;"HRB400:"&amp;ROUND(Q220+Q221+Q222+Q223+Q224+Q225,1)&amp;"kg"</f>
        <v>C40混凝土:0m      HPB300:0kg       HRB400:31.1kg</v>
      </c>
      <c r="L228" s="219"/>
      <c r="M228" s="219"/>
      <c r="N228" s="219"/>
      <c r="O228" s="219"/>
      <c r="P228" s="219"/>
      <c r="Q228" s="245"/>
      <c r="R228" s="246" t="s">
        <v>304</v>
      </c>
      <c r="S228" s="219" t="e">
        <f>ROUND(SUM(Q220:Q227)/ROUND(((H221+I221)/2*H225*2+H227*I225+0.2*0.2+0.25*0.05*2)*(H223+I223)/2/1000000,1),1)</f>
        <v>#DIV/0!</v>
      </c>
      <c r="T228" s="247"/>
    </row>
    <row r="229" hidden="1"/>
    <row r="230" hidden="1" spans="2:22">
      <c r="B230" s="49"/>
      <c r="D230" s="49"/>
      <c r="E230" s="58" t="s">
        <v>268</v>
      </c>
      <c r="F230" s="59"/>
      <c r="G230" s="59"/>
      <c r="H230" s="170" t="s">
        <v>269</v>
      </c>
      <c r="I230" s="196">
        <f>B230</f>
        <v>0</v>
      </c>
      <c r="J230" s="197" t="s">
        <v>270</v>
      </c>
      <c r="K230" s="59" t="s">
        <v>271</v>
      </c>
      <c r="L230" s="59" t="s">
        <v>272</v>
      </c>
      <c r="M230" s="198" t="s">
        <v>273</v>
      </c>
      <c r="N230" s="59" t="s">
        <v>274</v>
      </c>
      <c r="O230" s="198" t="s">
        <v>275</v>
      </c>
      <c r="P230" s="198" t="s">
        <v>276</v>
      </c>
      <c r="Q230" s="224" t="s">
        <v>277</v>
      </c>
      <c r="R230" s="225" t="s">
        <v>278</v>
      </c>
      <c r="S230" s="226"/>
      <c r="T230" s="227"/>
      <c r="V230" s="49" t="s">
        <v>279</v>
      </c>
    </row>
    <row r="231" hidden="1" spans="2:22">
      <c r="B231" s="49"/>
      <c r="D231" s="49"/>
      <c r="E231" s="61"/>
      <c r="F231" s="63"/>
      <c r="G231" s="63"/>
      <c r="H231" s="171"/>
      <c r="I231" s="199"/>
      <c r="J231" s="200"/>
      <c r="K231" s="63"/>
      <c r="L231" s="63"/>
      <c r="M231" s="201"/>
      <c r="N231" s="63"/>
      <c r="O231" s="201"/>
      <c r="P231" s="201"/>
      <c r="Q231" s="228"/>
      <c r="R231" s="229"/>
      <c r="S231" s="230"/>
      <c r="T231" s="231"/>
      <c r="U231" s="49"/>
      <c r="V231" s="49"/>
    </row>
    <row r="232" hidden="1" spans="2:22">
      <c r="B232" s="49"/>
      <c r="D232" s="49"/>
      <c r="E232" s="61"/>
      <c r="F232" s="63"/>
      <c r="G232" s="63"/>
      <c r="H232" s="63" t="s">
        <v>280</v>
      </c>
      <c r="I232" s="202"/>
      <c r="J232" s="200" t="s">
        <v>281</v>
      </c>
      <c r="K232" s="203">
        <f>'1.U型槽主筋验算'!L26</f>
        <v>20</v>
      </c>
      <c r="L232" s="204"/>
      <c r="M232" s="205">
        <f>(R232+S232)/2+ROUNDUP((IF(K232&lt;26,10.927,11.212))*K232/10,0)*2</f>
        <v>204</v>
      </c>
      <c r="N232" s="206">
        <f>ROUNDUP((H235/12.5),0)*IF(I233&gt;600,2,1)</f>
        <v>0</v>
      </c>
      <c r="O232" s="207">
        <f t="shared" ref="O232:O239" si="98">M232*N232/100</f>
        <v>0</v>
      </c>
      <c r="P232" s="63">
        <f t="shared" ref="P232:P239" si="99">ROUND(K232^2*PI()/4/1000000*7850,3)</f>
        <v>2.466</v>
      </c>
      <c r="Q232" s="232">
        <f t="shared" ref="Q232:Q239" si="100">O232*P232</f>
        <v>0</v>
      </c>
      <c r="R232" s="243">
        <f>(H233+I237-I240*2)*2+(H239-I240*2)+(H237-I240*2)*2</f>
        <v>160</v>
      </c>
      <c r="S232" s="207">
        <f>(I233+I237-I240*2)*2+(H239-I240*2)+(H237-I240*2)*2</f>
        <v>160</v>
      </c>
      <c r="T232" s="235">
        <f>R234</f>
        <v>52</v>
      </c>
      <c r="V232" s="236">
        <f t="shared" ref="V232:V237" si="101">ROUNDUP((IF(K232&lt;26,10.927,11.212))*K232/10,0)</f>
        <v>22</v>
      </c>
    </row>
    <row r="233" hidden="1" spans="2:22">
      <c r="B233" s="49"/>
      <c r="D233" s="49"/>
      <c r="E233" s="172" t="s">
        <v>244</v>
      </c>
      <c r="F233" s="173" t="s">
        <v>282</v>
      </c>
      <c r="G233" s="173" t="s">
        <v>283</v>
      </c>
      <c r="H233" s="174">
        <f>MIN(VLOOKUP(I230,$B$4:$J$70,2,0),VLOOKUP(I230,$B$4:$J$70,3,0))</f>
        <v>0</v>
      </c>
      <c r="I233" s="208">
        <f>MAX(VLOOKUP(I230,$B$4:$J$70,2,0),VLOOKUP(I230,$B$4:$J$70,3,0))</f>
        <v>0</v>
      </c>
      <c r="J233" s="200" t="s">
        <v>284</v>
      </c>
      <c r="K233" s="209">
        <v>12</v>
      </c>
      <c r="L233" s="204"/>
      <c r="M233" s="205">
        <f>(R233+S233)/2+ROUNDUP((IF(K233&lt;26,10.927,11.212))*K233/10,0)*2</f>
        <v>60</v>
      </c>
      <c r="N233" s="210">
        <f>ROUNDUP((H235/12.5*1),0)*2</f>
        <v>0</v>
      </c>
      <c r="O233" s="207">
        <f t="shared" si="98"/>
        <v>0</v>
      </c>
      <c r="P233" s="63">
        <f t="shared" si="99"/>
        <v>0.888</v>
      </c>
      <c r="Q233" s="232">
        <f t="shared" si="100"/>
        <v>0</v>
      </c>
      <c r="R233" s="238">
        <f>H233+I237-I240*2</f>
        <v>32</v>
      </c>
      <c r="S233" s="239">
        <f>I233+I237-I240*2</f>
        <v>32</v>
      </c>
      <c r="T233" s="240" t="str">
        <f>ROUND(R233,1)&amp;"~"&amp;ROUND(S233,1)</f>
        <v>32~32</v>
      </c>
      <c r="V233" s="236">
        <f t="shared" si="101"/>
        <v>14</v>
      </c>
    </row>
    <row r="234" hidden="1" spans="2:22">
      <c r="B234" s="49"/>
      <c r="D234" s="49"/>
      <c r="E234" s="172">
        <f>VLOOKUP(I230,$B$39:$Z$70,3,0)</f>
        <v>3</v>
      </c>
      <c r="F234" s="175">
        <f>VLOOKUP(I230,$B$39:$Z$70,17,0)</f>
        <v>35</v>
      </c>
      <c r="G234" s="173">
        <f>VLOOKUP(I230,$B$39:$Z$70,12,0)</f>
        <v>-1</v>
      </c>
      <c r="H234" s="173" t="s">
        <v>229</v>
      </c>
      <c r="I234" s="202"/>
      <c r="J234" s="200" t="s">
        <v>285</v>
      </c>
      <c r="K234" s="203">
        <v>14</v>
      </c>
      <c r="L234" s="204"/>
      <c r="M234" s="211">
        <f>R234+2*ROUNDUP((IF(K234&lt;26,10.927,11.212))*K234/10,0)</f>
        <v>84</v>
      </c>
      <c r="N234" s="206">
        <f>ROUNDUP(H235/12.5,0)</f>
        <v>0</v>
      </c>
      <c r="O234" s="207">
        <f t="shared" si="98"/>
        <v>0</v>
      </c>
      <c r="P234" s="63">
        <f t="shared" si="99"/>
        <v>1.208</v>
      </c>
      <c r="Q234" s="232">
        <f t="shared" si="100"/>
        <v>0</v>
      </c>
      <c r="R234" s="242">
        <f>H239-I240*2</f>
        <v>52</v>
      </c>
      <c r="S234" s="207" t="s">
        <v>286</v>
      </c>
      <c r="T234" s="241"/>
      <c r="V234" s="236">
        <f t="shared" si="101"/>
        <v>16</v>
      </c>
    </row>
    <row r="235" hidden="1" spans="2:22">
      <c r="B235" s="49"/>
      <c r="D235" s="49"/>
      <c r="E235" s="176" t="s">
        <v>287</v>
      </c>
      <c r="F235" s="173" t="s">
        <v>288</v>
      </c>
      <c r="G235" s="173" t="s">
        <v>289</v>
      </c>
      <c r="H235" s="177">
        <f>MAX(VLOOKUP(I230,$B$4:$J$70,4,0),VLOOKUP(I230,$B$4:$J$70,5,0))</f>
        <v>0</v>
      </c>
      <c r="I235" s="212">
        <f>MIN(VLOOKUP(I230,$B$4:$J$70,4,0),VLOOKUP(I230,$B$4:$J$70,5,0))</f>
        <v>0</v>
      </c>
      <c r="J235" s="200" t="s">
        <v>290</v>
      </c>
      <c r="K235" s="209">
        <v>14</v>
      </c>
      <c r="L235" s="204"/>
      <c r="M235" s="211">
        <f>R235+2*ROUNDUP((IF(K235&lt;26,10.927,11.212))*K235/10,0)</f>
        <v>139.965512114594</v>
      </c>
      <c r="N235" s="210">
        <f>ROUNDUP(H235/12.5,0)*2</f>
        <v>0</v>
      </c>
      <c r="O235" s="207">
        <f t="shared" si="98"/>
        <v>0</v>
      </c>
      <c r="P235" s="63">
        <f t="shared" si="99"/>
        <v>1.208</v>
      </c>
      <c r="Q235" s="232">
        <f t="shared" si="100"/>
        <v>0</v>
      </c>
      <c r="R235" s="242">
        <f>((H237+I237-I240*2)+(20-I240*2^0.5))*(2^0.5)</f>
        <v>107.965512114594</v>
      </c>
      <c r="S235" s="207" t="s">
        <v>286</v>
      </c>
      <c r="T235" s="241"/>
      <c r="V235" s="236">
        <f t="shared" si="101"/>
        <v>16</v>
      </c>
    </row>
    <row r="236" hidden="1" spans="2:22">
      <c r="B236" s="49"/>
      <c r="D236" s="49"/>
      <c r="E236" s="178">
        <f>VLOOKUP(I230,$B$39:$Z$70,20,0)</f>
        <v>-1</v>
      </c>
      <c r="F236" s="173">
        <f>VLOOKUP(I230,$B$39:$Z$70,23,0)</f>
        <v>-1</v>
      </c>
      <c r="G236" s="173">
        <f>VLOOKUP(I230,$B$39:$Z$70,7,0)</f>
        <v>34</v>
      </c>
      <c r="H236" s="179" t="s">
        <v>291</v>
      </c>
      <c r="I236" s="202" t="s">
        <v>292</v>
      </c>
      <c r="J236" s="200" t="s">
        <v>293</v>
      </c>
      <c r="K236" s="203">
        <v>12</v>
      </c>
      <c r="L236" s="204"/>
      <c r="M236" s="211">
        <f>(R236+S236)/2+2*ROUNDUP((IF(K236&lt;26,10.927,11.212))*K236/10,0)</f>
        <v>20</v>
      </c>
      <c r="N236" s="213">
        <f>4*(G234+1)+(G236-1)*2</f>
        <v>66</v>
      </c>
      <c r="O236" s="207">
        <f t="shared" si="98"/>
        <v>13.2</v>
      </c>
      <c r="P236" s="63">
        <f t="shared" si="99"/>
        <v>0.888</v>
      </c>
      <c r="Q236" s="232">
        <f t="shared" si="100"/>
        <v>11.7216</v>
      </c>
      <c r="R236" s="243">
        <f>H235-I240*2</f>
        <v>-8</v>
      </c>
      <c r="S236" s="207">
        <f>I235-I240*2</f>
        <v>-8</v>
      </c>
      <c r="T236" s="240" t="str">
        <f>ROUND(S236,1)&amp;"~"&amp;ROUND(R236,1)</f>
        <v>-8~-8</v>
      </c>
      <c r="V236" s="236">
        <f t="shared" si="101"/>
        <v>14</v>
      </c>
    </row>
    <row r="237" ht="15" hidden="1" spans="2:22">
      <c r="B237" s="49"/>
      <c r="D237" s="49"/>
      <c r="E237" s="180"/>
      <c r="F237" s="181"/>
      <c r="G237" s="181"/>
      <c r="H237" s="182">
        <f>VLOOKUP(I230,$B$4:$J$70,6,0)</f>
        <v>30</v>
      </c>
      <c r="I237" s="212">
        <f>VLOOKUP(I230,$B$4:$J$70,7,0)</f>
        <v>40</v>
      </c>
      <c r="J237" s="200" t="s">
        <v>294</v>
      </c>
      <c r="K237" s="203">
        <v>12</v>
      </c>
      <c r="L237" s="204"/>
      <c r="M237" s="211">
        <f>(R237+S237)/2+2*ROUNDUP((IF(K237&lt;26,10.927,11.212))*K237/10,0)</f>
        <v>28</v>
      </c>
      <c r="N237" s="63">
        <f>2*(E234+1)+F234*2</f>
        <v>78</v>
      </c>
      <c r="O237" s="207">
        <f t="shared" si="98"/>
        <v>21.84</v>
      </c>
      <c r="P237" s="63">
        <f t="shared" si="99"/>
        <v>0.888</v>
      </c>
      <c r="Q237" s="232">
        <f t="shared" si="100"/>
        <v>19.39392</v>
      </c>
      <c r="R237" s="243">
        <f>((I233-H233)^2+H235^2)^0.5</f>
        <v>0</v>
      </c>
      <c r="S237" s="207">
        <f>((I233-H233)^2+I235^2)^0.5</f>
        <v>0</v>
      </c>
      <c r="T237" s="240" t="str">
        <f>ROUND(S237,1)&amp;"~"&amp;ROUND(R237,1)</f>
        <v>0~0</v>
      </c>
      <c r="V237" s="236">
        <f t="shared" si="101"/>
        <v>14</v>
      </c>
    </row>
    <row r="238" hidden="1" spans="2:22">
      <c r="B238" s="49"/>
      <c r="D238" s="49"/>
      <c r="E238" s="183" t="s">
        <v>295</v>
      </c>
      <c r="F238" s="184"/>
      <c r="G238" s="185"/>
      <c r="H238" s="186" t="s">
        <v>296</v>
      </c>
      <c r="I238" s="214"/>
      <c r="J238" s="200" t="s">
        <v>297</v>
      </c>
      <c r="K238" s="209">
        <v>8</v>
      </c>
      <c r="L238" s="204"/>
      <c r="M238" s="211">
        <f>R238+11</f>
        <v>43</v>
      </c>
      <c r="N238" s="215">
        <f>ROUNDDOWN(((VLOOKUP(I230,$B$39:$Z$70,2,0))/(VLOOKUP(I230,$B$39:$Z$70,4,0))-1),0)/4*((VLOOKUP(I230,$B$39:$Z$70,20,0))+1)</f>
        <v>0</v>
      </c>
      <c r="O238" s="207">
        <f t="shared" si="98"/>
        <v>0</v>
      </c>
      <c r="P238" s="63">
        <f t="shared" si="99"/>
        <v>0.395</v>
      </c>
      <c r="Q238" s="232">
        <f t="shared" si="100"/>
        <v>0</v>
      </c>
      <c r="R238" s="242">
        <f>I237-2*I240</f>
        <v>32</v>
      </c>
      <c r="S238" s="207" t="s">
        <v>286</v>
      </c>
      <c r="T238" s="241"/>
      <c r="V238" s="244"/>
    </row>
    <row r="239" hidden="1" spans="2:22">
      <c r="B239" s="49"/>
      <c r="D239" s="49"/>
      <c r="E239" s="187" t="s">
        <v>298</v>
      </c>
      <c r="F239" s="188" t="s">
        <v>299</v>
      </c>
      <c r="G239" s="189" t="s">
        <v>300</v>
      </c>
      <c r="H239" s="186">
        <f>VLOOKUP(I230,$B$4:$J$70,8,0)</f>
        <v>60</v>
      </c>
      <c r="I239" s="214"/>
      <c r="J239" s="200" t="s">
        <v>301</v>
      </c>
      <c r="K239" s="209">
        <v>8</v>
      </c>
      <c r="L239" s="204"/>
      <c r="M239" s="211">
        <f>R239+11</f>
        <v>33</v>
      </c>
      <c r="N239" s="216">
        <f>ROUND(E236/4*G234,0)*2</f>
        <v>0</v>
      </c>
      <c r="O239" s="207">
        <f t="shared" si="98"/>
        <v>0</v>
      </c>
      <c r="P239" s="63">
        <f t="shared" si="99"/>
        <v>0.395</v>
      </c>
      <c r="Q239" s="232">
        <f t="shared" si="100"/>
        <v>0</v>
      </c>
      <c r="R239" s="242">
        <f>H237-2*I240</f>
        <v>22</v>
      </c>
      <c r="S239" s="207" t="s">
        <v>286</v>
      </c>
      <c r="T239" s="241"/>
      <c r="V239" s="244"/>
    </row>
    <row r="240" ht="15" hidden="1" spans="2:20">
      <c r="B240" s="49"/>
      <c r="D240" s="49"/>
      <c r="E240" s="190">
        <f>IF(I230=0,0,ROUND(((H233+I233)/2*H237*2+H239*I237+0.2*0.2+0.25*0.05*2)*(H235+I235)/2/1000000,1))</f>
        <v>0</v>
      </c>
      <c r="F240" s="191">
        <f>IF(I230=0,0,ROUND(Q238+Q239,1))</f>
        <v>0</v>
      </c>
      <c r="G240" s="192">
        <f>IF(I230=0,0,ROUND(Q232+Q233+Q234+Q235+Q236+Q237,1))</f>
        <v>0</v>
      </c>
      <c r="H240" s="193" t="s">
        <v>302</v>
      </c>
      <c r="I240" s="217">
        <f>$P$3</f>
        <v>4</v>
      </c>
      <c r="J240" s="218" t="s">
        <v>303</v>
      </c>
      <c r="K240" s="219" t="str">
        <f>"C40混凝土:"&amp;ROUND(((H233+I233)/2*H237*2+H239*I237+0.2*0.2+0.25*0.05*2)*(H235+I235)/2/1000000,1)&amp;"m"&amp;"      "&amp;"HPB300:"&amp;ROUND(Q238+Q239,1)&amp;"kg       "&amp;"HRB400:"&amp;ROUND(Q232+Q233+Q234+Q235+Q236+Q237,1)&amp;"kg"</f>
        <v>C40混凝土:0m      HPB300:0kg       HRB400:31.1kg</v>
      </c>
      <c r="L240" s="219"/>
      <c r="M240" s="219"/>
      <c r="N240" s="219"/>
      <c r="O240" s="219"/>
      <c r="P240" s="219"/>
      <c r="Q240" s="245"/>
      <c r="R240" s="246" t="s">
        <v>304</v>
      </c>
      <c r="S240" s="219" t="e">
        <f>ROUND(SUM(Q232:Q239)/ROUND(((H233+I233)/2*H237*2+H239*I237+0.2*0.2+0.25*0.05*2)*(H235+I235)/2/1000000,1),1)</f>
        <v>#DIV/0!</v>
      </c>
      <c r="T240" s="247"/>
    </row>
    <row r="241" hidden="1"/>
    <row r="242" hidden="1" spans="2:22">
      <c r="B242" s="49"/>
      <c r="D242" s="49"/>
      <c r="E242" s="58" t="s">
        <v>268</v>
      </c>
      <c r="F242" s="59"/>
      <c r="G242" s="59"/>
      <c r="H242" s="170" t="s">
        <v>269</v>
      </c>
      <c r="I242" s="196">
        <f>B242</f>
        <v>0</v>
      </c>
      <c r="J242" s="197" t="s">
        <v>270</v>
      </c>
      <c r="K242" s="59" t="s">
        <v>271</v>
      </c>
      <c r="L242" s="59" t="s">
        <v>272</v>
      </c>
      <c r="M242" s="198" t="s">
        <v>273</v>
      </c>
      <c r="N242" s="59" t="s">
        <v>274</v>
      </c>
      <c r="O242" s="198" t="s">
        <v>275</v>
      </c>
      <c r="P242" s="198" t="s">
        <v>276</v>
      </c>
      <c r="Q242" s="224" t="s">
        <v>277</v>
      </c>
      <c r="R242" s="225" t="s">
        <v>278</v>
      </c>
      <c r="S242" s="226"/>
      <c r="T242" s="227"/>
      <c r="V242" s="49" t="s">
        <v>279</v>
      </c>
    </row>
    <row r="243" hidden="1" spans="2:22">
      <c r="B243" s="49"/>
      <c r="D243" s="49"/>
      <c r="E243" s="61"/>
      <c r="F243" s="63"/>
      <c r="G243" s="63"/>
      <c r="H243" s="171"/>
      <c r="I243" s="199"/>
      <c r="J243" s="200"/>
      <c r="K243" s="63"/>
      <c r="L243" s="63"/>
      <c r="M243" s="201"/>
      <c r="N243" s="63"/>
      <c r="O243" s="201"/>
      <c r="P243" s="201"/>
      <c r="Q243" s="228"/>
      <c r="R243" s="229"/>
      <c r="S243" s="230"/>
      <c r="T243" s="231"/>
      <c r="U243" s="49"/>
      <c r="V243" s="49"/>
    </row>
    <row r="244" hidden="1" spans="2:22">
      <c r="B244" s="49"/>
      <c r="D244" s="49"/>
      <c r="E244" s="61"/>
      <c r="F244" s="63"/>
      <c r="G244" s="63"/>
      <c r="H244" s="63" t="s">
        <v>280</v>
      </c>
      <c r="I244" s="202"/>
      <c r="J244" s="200" t="s">
        <v>281</v>
      </c>
      <c r="K244" s="203">
        <f>'1.U型槽主筋验算'!L27</f>
        <v>22</v>
      </c>
      <c r="L244" s="204"/>
      <c r="M244" s="205">
        <f>(R244+S244)/2+ROUNDUP((IF(K244&lt;26,10.927,11.212))*K244/10,0)*2</f>
        <v>210</v>
      </c>
      <c r="N244" s="206">
        <f>ROUNDUP((H247/12.5),0)*IF(I245&gt;600,2,1)</f>
        <v>0</v>
      </c>
      <c r="O244" s="207">
        <f t="shared" ref="O244:O251" si="102">M244*N244/100</f>
        <v>0</v>
      </c>
      <c r="P244" s="63">
        <f t="shared" ref="P244:P251" si="103">ROUND(K244^2*PI()/4/1000000*7850,3)</f>
        <v>2.984</v>
      </c>
      <c r="Q244" s="232">
        <f t="shared" ref="Q244:Q251" si="104">O244*P244</f>
        <v>0</v>
      </c>
      <c r="R244" s="243">
        <f>(H245+I249-I252*2)*2+(H251-I252*2)+(H249-I252*2)*2</f>
        <v>160</v>
      </c>
      <c r="S244" s="207">
        <f>(I245+I249-I252*2)*2+(H251-I252*2)+(H249-I252*2)*2</f>
        <v>160</v>
      </c>
      <c r="T244" s="235">
        <f>R246</f>
        <v>52</v>
      </c>
      <c r="V244" s="236">
        <f t="shared" ref="V244:V249" si="105">ROUNDUP((IF(K244&lt;26,10.927,11.212))*K244/10,0)</f>
        <v>25</v>
      </c>
    </row>
    <row r="245" hidden="1" spans="2:22">
      <c r="B245" s="49"/>
      <c r="D245" s="49"/>
      <c r="E245" s="172" t="s">
        <v>244</v>
      </c>
      <c r="F245" s="173" t="s">
        <v>282</v>
      </c>
      <c r="G245" s="173" t="s">
        <v>283</v>
      </c>
      <c r="H245" s="174">
        <f>MIN(VLOOKUP(I242,$B$4:$J$70,2,0),VLOOKUP(I242,$B$4:$J$70,3,0))</f>
        <v>0</v>
      </c>
      <c r="I245" s="208">
        <f>MAX(VLOOKUP(I242,$B$4:$J$70,2,0),VLOOKUP(I242,$B$4:$J$70,3,0))</f>
        <v>0</v>
      </c>
      <c r="J245" s="200" t="s">
        <v>284</v>
      </c>
      <c r="K245" s="209">
        <v>12</v>
      </c>
      <c r="L245" s="204"/>
      <c r="M245" s="205">
        <f>(R245+S245)/2+ROUNDUP((IF(K245&lt;26,10.927,11.212))*K245/10,0)*2</f>
        <v>60</v>
      </c>
      <c r="N245" s="210">
        <f>ROUNDUP((H247/12.5*1),0)*2</f>
        <v>0</v>
      </c>
      <c r="O245" s="207">
        <f t="shared" si="102"/>
        <v>0</v>
      </c>
      <c r="P245" s="63">
        <f t="shared" si="103"/>
        <v>0.888</v>
      </c>
      <c r="Q245" s="232">
        <f t="shared" si="104"/>
        <v>0</v>
      </c>
      <c r="R245" s="238">
        <f>H245+I249-I252*2</f>
        <v>32</v>
      </c>
      <c r="S245" s="239">
        <f>I245+I249-I252*2</f>
        <v>32</v>
      </c>
      <c r="T245" s="240" t="str">
        <f>ROUND(R245,1)&amp;"~"&amp;ROUND(S245,1)</f>
        <v>32~32</v>
      </c>
      <c r="V245" s="236">
        <f t="shared" si="105"/>
        <v>14</v>
      </c>
    </row>
    <row r="246" hidden="1" spans="2:22">
      <c r="B246" s="49"/>
      <c r="D246" s="49"/>
      <c r="E246" s="172">
        <f>VLOOKUP(I242,$B$39:$Z$70,3,0)</f>
        <v>3</v>
      </c>
      <c r="F246" s="175">
        <f>VLOOKUP(I242,$B$39:$Z$70,17,0)</f>
        <v>35</v>
      </c>
      <c r="G246" s="173">
        <f>VLOOKUP(I242,$B$39:$Z$70,12,0)</f>
        <v>-1</v>
      </c>
      <c r="H246" s="173" t="s">
        <v>229</v>
      </c>
      <c r="I246" s="202"/>
      <c r="J246" s="200" t="s">
        <v>285</v>
      </c>
      <c r="K246" s="203">
        <v>14</v>
      </c>
      <c r="L246" s="204"/>
      <c r="M246" s="211">
        <f>R246+2*ROUNDUP((IF(K246&lt;26,10.927,11.212))*K246/10,0)</f>
        <v>84</v>
      </c>
      <c r="N246" s="206">
        <f>ROUNDUP(H247/12.5,0)</f>
        <v>0</v>
      </c>
      <c r="O246" s="207">
        <f t="shared" si="102"/>
        <v>0</v>
      </c>
      <c r="P246" s="63">
        <f t="shared" si="103"/>
        <v>1.208</v>
      </c>
      <c r="Q246" s="232">
        <f t="shared" si="104"/>
        <v>0</v>
      </c>
      <c r="R246" s="242">
        <f>H251-I252*2</f>
        <v>52</v>
      </c>
      <c r="S246" s="207" t="s">
        <v>286</v>
      </c>
      <c r="T246" s="241"/>
      <c r="V246" s="236">
        <f t="shared" si="105"/>
        <v>16</v>
      </c>
    </row>
    <row r="247" hidden="1" spans="2:22">
      <c r="B247" s="49"/>
      <c r="D247" s="49"/>
      <c r="E247" s="176" t="s">
        <v>287</v>
      </c>
      <c r="F247" s="173" t="s">
        <v>288</v>
      </c>
      <c r="G247" s="173" t="s">
        <v>289</v>
      </c>
      <c r="H247" s="177">
        <f>MAX(VLOOKUP(I242,$B$4:$J$70,4,0),VLOOKUP(I242,$B$4:$J$70,5,0))</f>
        <v>0</v>
      </c>
      <c r="I247" s="212">
        <f>MIN(VLOOKUP(I242,$B$4:$J$70,4,0),VLOOKUP(I242,$B$4:$J$70,5,0))</f>
        <v>0</v>
      </c>
      <c r="J247" s="200" t="s">
        <v>290</v>
      </c>
      <c r="K247" s="209">
        <v>14</v>
      </c>
      <c r="L247" s="204"/>
      <c r="M247" s="211">
        <f>R247+2*ROUNDUP((IF(K247&lt;26,10.927,11.212))*K247/10,0)</f>
        <v>139.965512114594</v>
      </c>
      <c r="N247" s="210">
        <f>ROUNDUP(H247/12.5,0)*2</f>
        <v>0</v>
      </c>
      <c r="O247" s="207">
        <f t="shared" si="102"/>
        <v>0</v>
      </c>
      <c r="P247" s="63">
        <f t="shared" si="103"/>
        <v>1.208</v>
      </c>
      <c r="Q247" s="232">
        <f t="shared" si="104"/>
        <v>0</v>
      </c>
      <c r="R247" s="242">
        <f>((H249+I249-I252*2)+(20-I252*2^0.5))*(2^0.5)</f>
        <v>107.965512114594</v>
      </c>
      <c r="S247" s="207" t="s">
        <v>286</v>
      </c>
      <c r="T247" s="241"/>
      <c r="V247" s="236">
        <f t="shared" si="105"/>
        <v>16</v>
      </c>
    </row>
    <row r="248" hidden="1" spans="2:22">
      <c r="B248" s="49"/>
      <c r="D248" s="49"/>
      <c r="E248" s="178">
        <f>VLOOKUP(I242,$B$39:$Z$70,20,0)</f>
        <v>-1</v>
      </c>
      <c r="F248" s="173">
        <f>VLOOKUP(I242,$B$39:$Z$70,23,0)</f>
        <v>-1</v>
      </c>
      <c r="G248" s="173">
        <f>VLOOKUP(I242,$B$39:$Z$70,7,0)</f>
        <v>34</v>
      </c>
      <c r="H248" s="179" t="s">
        <v>291</v>
      </c>
      <c r="I248" s="202" t="s">
        <v>292</v>
      </c>
      <c r="J248" s="200" t="s">
        <v>293</v>
      </c>
      <c r="K248" s="203">
        <v>12</v>
      </c>
      <c r="L248" s="204"/>
      <c r="M248" s="211">
        <f>(R248+S248)/2+2*ROUNDUP((IF(K248&lt;26,10.927,11.212))*K248/10,0)</f>
        <v>20</v>
      </c>
      <c r="N248" s="213">
        <f>4*(G246+1)+(G248-1)*2</f>
        <v>66</v>
      </c>
      <c r="O248" s="207">
        <f t="shared" si="102"/>
        <v>13.2</v>
      </c>
      <c r="P248" s="63">
        <f t="shared" si="103"/>
        <v>0.888</v>
      </c>
      <c r="Q248" s="232">
        <f t="shared" si="104"/>
        <v>11.7216</v>
      </c>
      <c r="R248" s="243">
        <f>H247-I252*2</f>
        <v>-8</v>
      </c>
      <c r="S248" s="207">
        <f>I247-I252*2</f>
        <v>-8</v>
      </c>
      <c r="T248" s="240" t="str">
        <f>ROUND(S248,1)&amp;"~"&amp;ROUND(R248,1)</f>
        <v>-8~-8</v>
      </c>
      <c r="V248" s="236">
        <f t="shared" si="105"/>
        <v>14</v>
      </c>
    </row>
    <row r="249" ht="15" hidden="1" spans="2:22">
      <c r="B249" s="49"/>
      <c r="D249" s="49"/>
      <c r="E249" s="180"/>
      <c r="F249" s="181"/>
      <c r="G249" s="181"/>
      <c r="H249" s="182">
        <f>VLOOKUP(I242,$B$4:$J$70,6,0)</f>
        <v>30</v>
      </c>
      <c r="I249" s="212">
        <f>VLOOKUP(I242,$B$4:$J$70,7,0)</f>
        <v>40</v>
      </c>
      <c r="J249" s="200" t="s">
        <v>294</v>
      </c>
      <c r="K249" s="203">
        <v>12</v>
      </c>
      <c r="L249" s="204"/>
      <c r="M249" s="211">
        <f>(R249+S249)/2+2*ROUNDUP((IF(K249&lt;26,10.927,11.212))*K249/10,0)</f>
        <v>28</v>
      </c>
      <c r="N249" s="63">
        <f>2*(E246+1)+F246*2</f>
        <v>78</v>
      </c>
      <c r="O249" s="207">
        <f t="shared" si="102"/>
        <v>21.84</v>
      </c>
      <c r="P249" s="63">
        <f t="shared" si="103"/>
        <v>0.888</v>
      </c>
      <c r="Q249" s="232">
        <f t="shared" si="104"/>
        <v>19.39392</v>
      </c>
      <c r="R249" s="243">
        <f>((I245-H245)^2+H247^2)^0.5</f>
        <v>0</v>
      </c>
      <c r="S249" s="207">
        <f>((I245-H245)^2+I247^2)^0.5</f>
        <v>0</v>
      </c>
      <c r="T249" s="240" t="str">
        <f>ROUND(S249,1)&amp;"~"&amp;ROUND(R249,1)</f>
        <v>0~0</v>
      </c>
      <c r="V249" s="236">
        <f t="shared" si="105"/>
        <v>14</v>
      </c>
    </row>
    <row r="250" hidden="1" spans="2:22">
      <c r="B250" s="49"/>
      <c r="D250" s="49"/>
      <c r="E250" s="183" t="s">
        <v>295</v>
      </c>
      <c r="F250" s="184"/>
      <c r="G250" s="185"/>
      <c r="H250" s="186" t="s">
        <v>296</v>
      </c>
      <c r="I250" s="214"/>
      <c r="J250" s="200" t="s">
        <v>297</v>
      </c>
      <c r="K250" s="209">
        <v>8</v>
      </c>
      <c r="L250" s="204"/>
      <c r="M250" s="211">
        <f>R250+11</f>
        <v>43</v>
      </c>
      <c r="N250" s="215">
        <f>ROUNDDOWN(((VLOOKUP(I242,$B$39:$Z$70,2,0))/(VLOOKUP(I242,$B$39:$Z$70,4,0))-1),0)/4*((VLOOKUP(I242,$B$39:$Z$70,20,0))+1)</f>
        <v>0</v>
      </c>
      <c r="O250" s="207">
        <f t="shared" si="102"/>
        <v>0</v>
      </c>
      <c r="P250" s="63">
        <f t="shared" si="103"/>
        <v>0.395</v>
      </c>
      <c r="Q250" s="232">
        <f t="shared" si="104"/>
        <v>0</v>
      </c>
      <c r="R250" s="242">
        <f>I249-2*I252</f>
        <v>32</v>
      </c>
      <c r="S250" s="207" t="s">
        <v>286</v>
      </c>
      <c r="T250" s="241"/>
      <c r="V250" s="244"/>
    </row>
    <row r="251" hidden="1" spans="2:22">
      <c r="B251" s="49"/>
      <c r="D251" s="49"/>
      <c r="E251" s="187" t="s">
        <v>298</v>
      </c>
      <c r="F251" s="188" t="s">
        <v>299</v>
      </c>
      <c r="G251" s="189" t="s">
        <v>300</v>
      </c>
      <c r="H251" s="186">
        <f>VLOOKUP(I242,$B$4:$J$70,8,0)</f>
        <v>60</v>
      </c>
      <c r="I251" s="214"/>
      <c r="J251" s="200" t="s">
        <v>301</v>
      </c>
      <c r="K251" s="209">
        <v>8</v>
      </c>
      <c r="L251" s="204"/>
      <c r="M251" s="211">
        <f>R251+11</f>
        <v>33</v>
      </c>
      <c r="N251" s="216">
        <f>ROUND(E248/4*G246,0)*2</f>
        <v>0</v>
      </c>
      <c r="O251" s="207">
        <f t="shared" si="102"/>
        <v>0</v>
      </c>
      <c r="P251" s="63">
        <f t="shared" si="103"/>
        <v>0.395</v>
      </c>
      <c r="Q251" s="232">
        <f t="shared" si="104"/>
        <v>0</v>
      </c>
      <c r="R251" s="242">
        <f>H249-2*I252</f>
        <v>22</v>
      </c>
      <c r="S251" s="207" t="s">
        <v>286</v>
      </c>
      <c r="T251" s="241"/>
      <c r="V251" s="244"/>
    </row>
    <row r="252" ht="15" hidden="1" spans="2:20">
      <c r="B252" s="49"/>
      <c r="D252" s="49"/>
      <c r="E252" s="190">
        <f>IF(I242=0,0,ROUND(((H245+I245)/2*H249*2+H251*I249+0.2*0.2+0.25*0.05*2)*(H247+I247)/2/1000000,1))</f>
        <v>0</v>
      </c>
      <c r="F252" s="191">
        <f>IF(I242=0,0,ROUND(Q250+Q251,1))</f>
        <v>0</v>
      </c>
      <c r="G252" s="192">
        <f>IF(I242=0,0,ROUND(Q244+Q245+Q246+Q247+Q248+Q249,1))</f>
        <v>0</v>
      </c>
      <c r="H252" s="193" t="s">
        <v>302</v>
      </c>
      <c r="I252" s="217">
        <f>$P$3</f>
        <v>4</v>
      </c>
      <c r="J252" s="218" t="s">
        <v>303</v>
      </c>
      <c r="K252" s="219" t="str">
        <f>"C40混凝土:"&amp;ROUND(((H245+I245)/2*H249*2+H251*I249+0.2*0.2+0.25*0.05*2)*(H247+I247)/2/1000000,1)&amp;"m"&amp;"      "&amp;"HPB300:"&amp;ROUND(Q250+Q251,1)&amp;"kg       "&amp;"HRB400:"&amp;ROUND(Q244+Q245+Q246+Q247+Q248+Q249,1)&amp;"kg"</f>
        <v>C40混凝土:0m      HPB300:0kg       HRB400:31.1kg</v>
      </c>
      <c r="L252" s="219"/>
      <c r="M252" s="219"/>
      <c r="N252" s="219"/>
      <c r="O252" s="219"/>
      <c r="P252" s="219"/>
      <c r="Q252" s="245"/>
      <c r="R252" s="246" t="s">
        <v>304</v>
      </c>
      <c r="S252" s="219" t="e">
        <f>ROUND(SUM(Q244:Q251)/ROUND(((H245+I245)/2*H249*2+H251*I249+0.2*0.2+0.25*0.05*2)*(H247+I247)/2/1000000,1),1)</f>
        <v>#DIV/0!</v>
      </c>
      <c r="T252" s="247"/>
    </row>
    <row r="253" ht="15" hidden="1" spans="2:19">
      <c r="B253" s="49"/>
      <c r="D253" s="49"/>
      <c r="E253" s="251"/>
      <c r="F253" s="252"/>
      <c r="G253" s="252"/>
      <c r="H253" s="253"/>
      <c r="I253" s="244"/>
      <c r="J253" s="254"/>
      <c r="K253" s="49"/>
      <c r="L253" s="49"/>
      <c r="M253" s="49"/>
      <c r="N253" s="49"/>
      <c r="O253" s="49"/>
      <c r="P253" s="49"/>
      <c r="Q253" s="49"/>
      <c r="R253" s="49"/>
      <c r="S253" s="49"/>
    </row>
    <row r="254" hidden="1" spans="2:22">
      <c r="B254" s="49"/>
      <c r="D254" s="49"/>
      <c r="E254" s="58" t="s">
        <v>268</v>
      </c>
      <c r="F254" s="59"/>
      <c r="G254" s="59"/>
      <c r="H254" s="170" t="s">
        <v>269</v>
      </c>
      <c r="I254" s="196">
        <f>B254</f>
        <v>0</v>
      </c>
      <c r="J254" s="197" t="s">
        <v>270</v>
      </c>
      <c r="K254" s="59" t="s">
        <v>271</v>
      </c>
      <c r="L254" s="59" t="s">
        <v>272</v>
      </c>
      <c r="M254" s="198" t="s">
        <v>273</v>
      </c>
      <c r="N254" s="59" t="s">
        <v>274</v>
      </c>
      <c r="O254" s="198" t="s">
        <v>275</v>
      </c>
      <c r="P254" s="198" t="s">
        <v>276</v>
      </c>
      <c r="Q254" s="224" t="s">
        <v>277</v>
      </c>
      <c r="R254" s="225" t="s">
        <v>278</v>
      </c>
      <c r="S254" s="226"/>
      <c r="T254" s="227"/>
      <c r="V254" s="49" t="s">
        <v>279</v>
      </c>
    </row>
    <row r="255" hidden="1" spans="2:22">
      <c r="B255" s="49"/>
      <c r="D255" s="49"/>
      <c r="E255" s="61"/>
      <c r="F255" s="63"/>
      <c r="G255" s="63"/>
      <c r="H255" s="171"/>
      <c r="I255" s="199"/>
      <c r="J255" s="200"/>
      <c r="K255" s="63"/>
      <c r="L255" s="63"/>
      <c r="M255" s="201"/>
      <c r="N255" s="63"/>
      <c r="O255" s="201"/>
      <c r="P255" s="201"/>
      <c r="Q255" s="228"/>
      <c r="R255" s="229"/>
      <c r="S255" s="230"/>
      <c r="T255" s="231"/>
      <c r="U255" s="49"/>
      <c r="V255" s="49"/>
    </row>
    <row r="256" hidden="1" spans="2:22">
      <c r="B256" s="49"/>
      <c r="D256" s="49"/>
      <c r="E256" s="61"/>
      <c r="F256" s="63"/>
      <c r="G256" s="63"/>
      <c r="H256" s="63" t="s">
        <v>280</v>
      </c>
      <c r="I256" s="202"/>
      <c r="J256" s="200" t="s">
        <v>281</v>
      </c>
      <c r="K256" s="203">
        <f>'1.U型槽主筋验算'!L28</f>
        <v>25</v>
      </c>
      <c r="L256" s="204"/>
      <c r="M256" s="205">
        <f>(R256+S256)/2+ROUNDUP((IF(K256&lt;26,10.927,11.212))*K256/10,0)*2</f>
        <v>216</v>
      </c>
      <c r="N256" s="206">
        <f>ROUNDUP((H259/12.5),0)*IF(I257&gt;600,2,1)</f>
        <v>0</v>
      </c>
      <c r="O256" s="207">
        <f t="shared" ref="O256:O263" si="106">M256*N256/100</f>
        <v>0</v>
      </c>
      <c r="P256" s="63">
        <f t="shared" ref="P256:P263" si="107">ROUND(K256^2*PI()/4/1000000*7850,3)</f>
        <v>3.853</v>
      </c>
      <c r="Q256" s="232">
        <f t="shared" ref="Q256:Q263" si="108">O256*P256</f>
        <v>0</v>
      </c>
      <c r="R256" s="243">
        <f>(H257+I261-I264*2)*2+(H263-I264*2)+(H261-I264*2)*2</f>
        <v>160</v>
      </c>
      <c r="S256" s="207">
        <f>(I257+I261-I264*2)*2+(H263-I264*2)+(H261-I264*2)*2</f>
        <v>160</v>
      </c>
      <c r="T256" s="235">
        <f>R258</f>
        <v>52</v>
      </c>
      <c r="V256" s="236">
        <f t="shared" ref="V256:V261" si="109">ROUNDUP((IF(K256&lt;26,10.927,11.212))*K256/10,0)</f>
        <v>28</v>
      </c>
    </row>
    <row r="257" hidden="1" spans="2:22">
      <c r="B257" s="49"/>
      <c r="D257" s="49"/>
      <c r="E257" s="172" t="s">
        <v>244</v>
      </c>
      <c r="F257" s="173" t="s">
        <v>282</v>
      </c>
      <c r="G257" s="173" t="s">
        <v>283</v>
      </c>
      <c r="H257" s="174">
        <f>MIN(VLOOKUP(I254,$B$4:$J$70,2,0),VLOOKUP(I254,$B$4:$J$70,3,0))</f>
        <v>0</v>
      </c>
      <c r="I257" s="208">
        <f>MAX(VLOOKUP(I254,$B$4:$J$70,2,0),VLOOKUP(I254,$B$4:$J$70,3,0))</f>
        <v>0</v>
      </c>
      <c r="J257" s="200" t="s">
        <v>284</v>
      </c>
      <c r="K257" s="209">
        <v>12</v>
      </c>
      <c r="L257" s="204"/>
      <c r="M257" s="205">
        <f>(R257+S257)/2+ROUNDUP((IF(K257&lt;26,10.927,11.212))*K257/10,0)*2</f>
        <v>60</v>
      </c>
      <c r="N257" s="210">
        <f>ROUNDUP((H259/12.5*1),0)*2</f>
        <v>0</v>
      </c>
      <c r="O257" s="207">
        <f t="shared" si="106"/>
        <v>0</v>
      </c>
      <c r="P257" s="63">
        <f t="shared" si="107"/>
        <v>0.888</v>
      </c>
      <c r="Q257" s="232">
        <f t="shared" si="108"/>
        <v>0</v>
      </c>
      <c r="R257" s="238">
        <f>H257+I261-I264*2</f>
        <v>32</v>
      </c>
      <c r="S257" s="239">
        <f>I257+I261-I264*2</f>
        <v>32</v>
      </c>
      <c r="T257" s="240" t="str">
        <f>ROUND(R257,1)&amp;"~"&amp;ROUND(S257,1)</f>
        <v>32~32</v>
      </c>
      <c r="V257" s="236">
        <f t="shared" si="109"/>
        <v>14</v>
      </c>
    </row>
    <row r="258" hidden="1" spans="2:22">
      <c r="B258" s="49"/>
      <c r="D258" s="49"/>
      <c r="E258" s="172">
        <f>VLOOKUP(I254,$B$39:$Z$70,3,0)</f>
        <v>3</v>
      </c>
      <c r="F258" s="175">
        <f>VLOOKUP(I254,$B$39:$Z$70,17,0)</f>
        <v>35</v>
      </c>
      <c r="G258" s="173">
        <f>VLOOKUP(I254,$B$39:$Z$70,12,0)</f>
        <v>-1</v>
      </c>
      <c r="H258" s="173" t="s">
        <v>229</v>
      </c>
      <c r="I258" s="202"/>
      <c r="J258" s="200" t="s">
        <v>285</v>
      </c>
      <c r="K258" s="203">
        <v>14</v>
      </c>
      <c r="L258" s="204"/>
      <c r="M258" s="211">
        <f>R258+2*ROUNDUP((IF(K258&lt;26,10.927,11.212))*K258/10,0)</f>
        <v>84</v>
      </c>
      <c r="N258" s="206">
        <f>ROUNDUP(H259/12.5,0)</f>
        <v>0</v>
      </c>
      <c r="O258" s="207">
        <f t="shared" si="106"/>
        <v>0</v>
      </c>
      <c r="P258" s="63">
        <f t="shared" si="107"/>
        <v>1.208</v>
      </c>
      <c r="Q258" s="232">
        <f t="shared" si="108"/>
        <v>0</v>
      </c>
      <c r="R258" s="242">
        <f>H263-I264*2</f>
        <v>52</v>
      </c>
      <c r="S258" s="207" t="s">
        <v>286</v>
      </c>
      <c r="T258" s="241"/>
      <c r="V258" s="236">
        <f t="shared" si="109"/>
        <v>16</v>
      </c>
    </row>
    <row r="259" hidden="1" spans="2:22">
      <c r="B259" s="49"/>
      <c r="D259" s="49"/>
      <c r="E259" s="176" t="s">
        <v>287</v>
      </c>
      <c r="F259" s="173" t="s">
        <v>288</v>
      </c>
      <c r="G259" s="173" t="s">
        <v>289</v>
      </c>
      <c r="H259" s="177">
        <f>MAX(VLOOKUP(I254,$B$4:$J$70,4,0),VLOOKUP(I254,$B$4:$J$70,5,0))</f>
        <v>0</v>
      </c>
      <c r="I259" s="212">
        <f>MIN(VLOOKUP(I254,$B$4:$J$70,4,0),VLOOKUP(I254,$B$4:$J$70,5,0))</f>
        <v>0</v>
      </c>
      <c r="J259" s="200" t="s">
        <v>290</v>
      </c>
      <c r="K259" s="209">
        <v>14</v>
      </c>
      <c r="L259" s="204"/>
      <c r="M259" s="211">
        <f>R259+2*ROUNDUP((IF(K259&lt;26,10.927,11.212))*K259/10,0)</f>
        <v>139.965512114594</v>
      </c>
      <c r="N259" s="210">
        <f>ROUNDUP(H259/12.5,0)*2</f>
        <v>0</v>
      </c>
      <c r="O259" s="207">
        <f t="shared" si="106"/>
        <v>0</v>
      </c>
      <c r="P259" s="63">
        <f t="shared" si="107"/>
        <v>1.208</v>
      </c>
      <c r="Q259" s="232">
        <f t="shared" si="108"/>
        <v>0</v>
      </c>
      <c r="R259" s="242">
        <f>((H261+I261-I264*2)+(20-I264*2^0.5))*(2^0.5)</f>
        <v>107.965512114594</v>
      </c>
      <c r="S259" s="207" t="s">
        <v>286</v>
      </c>
      <c r="T259" s="241"/>
      <c r="V259" s="236">
        <f t="shared" si="109"/>
        <v>16</v>
      </c>
    </row>
    <row r="260" hidden="1" spans="2:22">
      <c r="B260" s="49"/>
      <c r="D260" s="49"/>
      <c r="E260" s="178">
        <f>VLOOKUP(I254,$B$39:$Z$70,20,0)</f>
        <v>-1</v>
      </c>
      <c r="F260" s="173">
        <f>VLOOKUP(I254,$B$39:$Z$70,23,0)</f>
        <v>-1</v>
      </c>
      <c r="G260" s="173">
        <f>VLOOKUP(I254,$B$39:$Z$70,7,0)</f>
        <v>34</v>
      </c>
      <c r="H260" s="179" t="s">
        <v>291</v>
      </c>
      <c r="I260" s="202" t="s">
        <v>292</v>
      </c>
      <c r="J260" s="200" t="s">
        <v>293</v>
      </c>
      <c r="K260" s="203">
        <v>12</v>
      </c>
      <c r="L260" s="204"/>
      <c r="M260" s="211">
        <f>(R260+S260)/2+2*ROUNDUP((IF(K260&lt;26,10.927,11.212))*K260/10,0)</f>
        <v>20</v>
      </c>
      <c r="N260" s="213">
        <f>4*(G258+1)+(G260-1)*2</f>
        <v>66</v>
      </c>
      <c r="O260" s="207">
        <f t="shared" si="106"/>
        <v>13.2</v>
      </c>
      <c r="P260" s="63">
        <f t="shared" si="107"/>
        <v>0.888</v>
      </c>
      <c r="Q260" s="232">
        <f t="shared" si="108"/>
        <v>11.7216</v>
      </c>
      <c r="R260" s="243">
        <f>H259-I264*2</f>
        <v>-8</v>
      </c>
      <c r="S260" s="207">
        <f>I259-I264*2</f>
        <v>-8</v>
      </c>
      <c r="T260" s="240" t="str">
        <f>ROUND(S260,1)&amp;"~"&amp;ROUND(R260,1)</f>
        <v>-8~-8</v>
      </c>
      <c r="V260" s="236">
        <f t="shared" si="109"/>
        <v>14</v>
      </c>
    </row>
    <row r="261" ht="15" hidden="1" spans="2:22">
      <c r="B261" s="49"/>
      <c r="D261" s="49"/>
      <c r="E261" s="180"/>
      <c r="F261" s="181"/>
      <c r="G261" s="181"/>
      <c r="H261" s="182">
        <f>VLOOKUP(I254,$B$4:$J$70,6,0)</f>
        <v>30</v>
      </c>
      <c r="I261" s="212">
        <f>VLOOKUP(I254,$B$4:$J$70,7,0)</f>
        <v>40</v>
      </c>
      <c r="J261" s="200" t="s">
        <v>294</v>
      </c>
      <c r="K261" s="203">
        <v>12</v>
      </c>
      <c r="L261" s="204"/>
      <c r="M261" s="211">
        <f>(R261+S261)/2+2*ROUNDUP((IF(K261&lt;26,10.927,11.212))*K261/10,0)</f>
        <v>28</v>
      </c>
      <c r="N261" s="63">
        <f>2*(E258+1)+F258*2</f>
        <v>78</v>
      </c>
      <c r="O261" s="207">
        <f t="shared" si="106"/>
        <v>21.84</v>
      </c>
      <c r="P261" s="63">
        <f t="shared" si="107"/>
        <v>0.888</v>
      </c>
      <c r="Q261" s="232">
        <f t="shared" si="108"/>
        <v>19.39392</v>
      </c>
      <c r="R261" s="243">
        <f>((I257-H257)^2+H259^2)^0.5</f>
        <v>0</v>
      </c>
      <c r="S261" s="207">
        <f>((I257-H257)^2+I259^2)^0.5</f>
        <v>0</v>
      </c>
      <c r="T261" s="240" t="str">
        <f>ROUND(S261,1)&amp;"~"&amp;ROUND(R261,1)</f>
        <v>0~0</v>
      </c>
      <c r="V261" s="236">
        <f t="shared" si="109"/>
        <v>14</v>
      </c>
    </row>
    <row r="262" hidden="1" spans="2:22">
      <c r="B262" s="49"/>
      <c r="D262" s="49"/>
      <c r="E262" s="183" t="s">
        <v>295</v>
      </c>
      <c r="F262" s="184"/>
      <c r="G262" s="185"/>
      <c r="H262" s="186" t="s">
        <v>296</v>
      </c>
      <c r="I262" s="214"/>
      <c r="J262" s="200" t="s">
        <v>297</v>
      </c>
      <c r="K262" s="209">
        <v>8</v>
      </c>
      <c r="L262" s="204"/>
      <c r="M262" s="211">
        <f>R262+11</f>
        <v>43</v>
      </c>
      <c r="N262" s="215">
        <f>ROUNDDOWN(((VLOOKUP(I254,$B$39:$Z$70,2,0))/(VLOOKUP(I254,$B$39:$Z$70,4,0))-1),0)/4*((VLOOKUP(I254,$B$39:$Z$70,20,0))+1)</f>
        <v>0</v>
      </c>
      <c r="O262" s="207">
        <f t="shared" si="106"/>
        <v>0</v>
      </c>
      <c r="P262" s="63">
        <f t="shared" si="107"/>
        <v>0.395</v>
      </c>
      <c r="Q262" s="232">
        <f t="shared" si="108"/>
        <v>0</v>
      </c>
      <c r="R262" s="242">
        <f>I261-2*I264</f>
        <v>32</v>
      </c>
      <c r="S262" s="207" t="s">
        <v>286</v>
      </c>
      <c r="T262" s="241"/>
      <c r="V262" s="244"/>
    </row>
    <row r="263" hidden="1" spans="2:22">
      <c r="B263" s="49"/>
      <c r="D263" s="49"/>
      <c r="E263" s="187" t="s">
        <v>298</v>
      </c>
      <c r="F263" s="188" t="s">
        <v>299</v>
      </c>
      <c r="G263" s="189" t="s">
        <v>300</v>
      </c>
      <c r="H263" s="186">
        <f>VLOOKUP(I254,$B$4:$J$70,8,0)</f>
        <v>60</v>
      </c>
      <c r="I263" s="214"/>
      <c r="J263" s="200" t="s">
        <v>301</v>
      </c>
      <c r="K263" s="209">
        <v>8</v>
      </c>
      <c r="L263" s="204"/>
      <c r="M263" s="211">
        <f>R263+11</f>
        <v>33</v>
      </c>
      <c r="N263" s="216">
        <f>ROUND(E260/4*G258,0)*2</f>
        <v>0</v>
      </c>
      <c r="O263" s="207">
        <f t="shared" si="106"/>
        <v>0</v>
      </c>
      <c r="P263" s="63">
        <f t="shared" si="107"/>
        <v>0.395</v>
      </c>
      <c r="Q263" s="232">
        <f t="shared" si="108"/>
        <v>0</v>
      </c>
      <c r="R263" s="242">
        <f>H261-2*I264</f>
        <v>22</v>
      </c>
      <c r="S263" s="207" t="s">
        <v>286</v>
      </c>
      <c r="T263" s="241"/>
      <c r="V263" s="244"/>
    </row>
    <row r="264" ht="15" hidden="1" spans="2:20">
      <c r="B264" s="49"/>
      <c r="D264" s="49"/>
      <c r="E264" s="190">
        <f>IF(I254=0,0,ROUND(((H257+I257)/2*H261*2+H263*I261+0.2*0.2+0.25*0.05*2)*(H259+I259)/2/1000000,1))</f>
        <v>0</v>
      </c>
      <c r="F264" s="191">
        <f>IF(I254=0,0,ROUND(Q262+Q263,1))</f>
        <v>0</v>
      </c>
      <c r="G264" s="192">
        <f>IF(I254=0,0,ROUND(Q256+Q257+Q258+Q259+Q260+Q261,1))</f>
        <v>0</v>
      </c>
      <c r="H264" s="193" t="s">
        <v>302</v>
      </c>
      <c r="I264" s="217">
        <f>$P$3</f>
        <v>4</v>
      </c>
      <c r="J264" s="218" t="s">
        <v>303</v>
      </c>
      <c r="K264" s="219" t="str">
        <f>"C40混凝土:"&amp;ROUND(((H257+I257)/2*H261*2+H263*I261+0.2*0.2+0.25*0.05*2)*(H259+I259)/2/1000000,1)&amp;"m"&amp;"      "&amp;"HPB300:"&amp;ROUND(Q262+Q263,1)&amp;"kg       "&amp;"HRB400:"&amp;ROUND(Q256+Q257+Q258+Q259+Q260+Q261,1)&amp;"kg"</f>
        <v>C40混凝土:0m      HPB300:0kg       HRB400:31.1kg</v>
      </c>
      <c r="L264" s="219"/>
      <c r="M264" s="219"/>
      <c r="N264" s="219"/>
      <c r="O264" s="219"/>
      <c r="P264" s="219"/>
      <c r="Q264" s="245"/>
      <c r="R264" s="246" t="s">
        <v>304</v>
      </c>
      <c r="S264" s="219" t="e">
        <f>ROUND(SUM(Q256:Q263)/ROUND(((H257+I257)/2*H261*2+H263*I261+0.2*0.2+0.25*0.05*2)*(H259+I259)/2/1000000,1),1)</f>
        <v>#DIV/0!</v>
      </c>
      <c r="T264" s="247"/>
    </row>
    <row r="265" hidden="1"/>
    <row r="266" hidden="1" spans="2:22">
      <c r="B266" s="49"/>
      <c r="D266" s="49"/>
      <c r="E266" s="58" t="s">
        <v>268</v>
      </c>
      <c r="F266" s="59"/>
      <c r="G266" s="59"/>
      <c r="H266" s="170" t="s">
        <v>269</v>
      </c>
      <c r="I266" s="196">
        <f>B266</f>
        <v>0</v>
      </c>
      <c r="J266" s="197" t="s">
        <v>270</v>
      </c>
      <c r="K266" s="59" t="s">
        <v>271</v>
      </c>
      <c r="L266" s="59" t="s">
        <v>272</v>
      </c>
      <c r="M266" s="198" t="s">
        <v>273</v>
      </c>
      <c r="N266" s="59" t="s">
        <v>274</v>
      </c>
      <c r="O266" s="198" t="s">
        <v>275</v>
      </c>
      <c r="P266" s="198" t="s">
        <v>276</v>
      </c>
      <c r="Q266" s="224" t="s">
        <v>277</v>
      </c>
      <c r="R266" s="225" t="s">
        <v>278</v>
      </c>
      <c r="S266" s="226"/>
      <c r="T266" s="227"/>
      <c r="V266" s="49" t="s">
        <v>279</v>
      </c>
    </row>
    <row r="267" hidden="1" spans="2:22">
      <c r="B267" s="49"/>
      <c r="D267" s="49"/>
      <c r="E267" s="61"/>
      <c r="F267" s="63"/>
      <c r="G267" s="63"/>
      <c r="H267" s="171"/>
      <c r="I267" s="199"/>
      <c r="J267" s="200"/>
      <c r="K267" s="63"/>
      <c r="L267" s="63"/>
      <c r="M267" s="201"/>
      <c r="N267" s="63"/>
      <c r="O267" s="201"/>
      <c r="P267" s="201"/>
      <c r="Q267" s="228"/>
      <c r="R267" s="229"/>
      <c r="S267" s="230"/>
      <c r="T267" s="231"/>
      <c r="U267" s="49"/>
      <c r="V267" s="49"/>
    </row>
    <row r="268" hidden="1" spans="2:22">
      <c r="B268" s="49"/>
      <c r="D268" s="49"/>
      <c r="E268" s="61"/>
      <c r="F268" s="63"/>
      <c r="G268" s="63"/>
      <c r="H268" s="63" t="s">
        <v>280</v>
      </c>
      <c r="I268" s="202"/>
      <c r="J268" s="200" t="s">
        <v>281</v>
      </c>
      <c r="K268" s="203">
        <f>'1.U型槽主筋验算'!L29</f>
        <v>22</v>
      </c>
      <c r="L268" s="204"/>
      <c r="M268" s="205">
        <f>(R268+S268)/2+ROUNDUP((IF(K268&lt;26,10.927,11.212))*K268/10,0)*2</f>
        <v>210</v>
      </c>
      <c r="N268" s="206">
        <f>ROUNDUP((H271/12.5),0)*IF(I269&gt;600,2,1)</f>
        <v>0</v>
      </c>
      <c r="O268" s="207">
        <f t="shared" ref="O268:O275" si="110">M268*N268/100</f>
        <v>0</v>
      </c>
      <c r="P268" s="63">
        <f t="shared" ref="P268:P275" si="111">ROUND(K268^2*PI()/4/1000000*7850,3)</f>
        <v>2.984</v>
      </c>
      <c r="Q268" s="232">
        <f t="shared" ref="Q268:Q275" si="112">O268*P268</f>
        <v>0</v>
      </c>
      <c r="R268" s="243">
        <f>(H269+I273-I276*2)*2+(H275-I276*2)+(H273-I276*2)*2</f>
        <v>160</v>
      </c>
      <c r="S268" s="207">
        <f>(I269+I273-I276*2)*2+(H275-I276*2)+(H273-I276*2)*2</f>
        <v>160</v>
      </c>
      <c r="T268" s="235">
        <f>R270</f>
        <v>52</v>
      </c>
      <c r="V268" s="236">
        <f t="shared" ref="V268:V273" si="113">ROUNDUP((IF(K268&lt;26,10.927,11.212))*K268/10,0)</f>
        <v>25</v>
      </c>
    </row>
    <row r="269" hidden="1" spans="2:22">
      <c r="B269" s="49"/>
      <c r="D269" s="49"/>
      <c r="E269" s="172" t="s">
        <v>244</v>
      </c>
      <c r="F269" s="173" t="s">
        <v>282</v>
      </c>
      <c r="G269" s="173" t="s">
        <v>283</v>
      </c>
      <c r="H269" s="174">
        <f>MIN(VLOOKUP(I266,$B$4:$J$70,2,0),VLOOKUP(I266,$B$4:$J$70,3,0))</f>
        <v>0</v>
      </c>
      <c r="I269" s="208">
        <f>MAX(VLOOKUP(I266,$B$4:$J$70,2,0),VLOOKUP(I266,$B$4:$J$70,3,0))</f>
        <v>0</v>
      </c>
      <c r="J269" s="200" t="s">
        <v>284</v>
      </c>
      <c r="K269" s="209">
        <v>12</v>
      </c>
      <c r="L269" s="204"/>
      <c r="M269" s="205">
        <f>(R269+S269)/2+ROUNDUP((IF(K269&lt;26,10.927,11.212))*K269/10,0)*2</f>
        <v>60</v>
      </c>
      <c r="N269" s="210">
        <f>ROUNDUP((H271/12.5*1),0)*2</f>
        <v>0</v>
      </c>
      <c r="O269" s="207">
        <f t="shared" si="110"/>
        <v>0</v>
      </c>
      <c r="P269" s="63">
        <f t="shared" si="111"/>
        <v>0.888</v>
      </c>
      <c r="Q269" s="232">
        <f t="shared" si="112"/>
        <v>0</v>
      </c>
      <c r="R269" s="238">
        <f>H269+I273-I276*2</f>
        <v>32</v>
      </c>
      <c r="S269" s="239">
        <f>I269+I273-I276*2</f>
        <v>32</v>
      </c>
      <c r="T269" s="240" t="str">
        <f>ROUND(R269,1)&amp;"~"&amp;ROUND(S269,1)</f>
        <v>32~32</v>
      </c>
      <c r="V269" s="236">
        <f t="shared" si="113"/>
        <v>14</v>
      </c>
    </row>
    <row r="270" hidden="1" spans="2:22">
      <c r="B270" s="49"/>
      <c r="D270" s="49"/>
      <c r="E270" s="172">
        <f>VLOOKUP(I266,$B$39:$Z$70,3,0)</f>
        <v>3</v>
      </c>
      <c r="F270" s="175">
        <f>VLOOKUP(I266,$B$39:$Z$70,17,0)</f>
        <v>35</v>
      </c>
      <c r="G270" s="173">
        <f>VLOOKUP(I266,$B$39:$Z$70,12,0)</f>
        <v>-1</v>
      </c>
      <c r="H270" s="173" t="s">
        <v>229</v>
      </c>
      <c r="I270" s="202"/>
      <c r="J270" s="200" t="s">
        <v>285</v>
      </c>
      <c r="K270" s="203">
        <v>14</v>
      </c>
      <c r="L270" s="204"/>
      <c r="M270" s="211">
        <f>R270+2*ROUNDUP((IF(K270&lt;26,10.927,11.212))*K270/10,0)</f>
        <v>84</v>
      </c>
      <c r="N270" s="206">
        <f>ROUNDUP(H271/12.5,0)</f>
        <v>0</v>
      </c>
      <c r="O270" s="207">
        <f t="shared" si="110"/>
        <v>0</v>
      </c>
      <c r="P270" s="63">
        <f t="shared" si="111"/>
        <v>1.208</v>
      </c>
      <c r="Q270" s="232">
        <f t="shared" si="112"/>
        <v>0</v>
      </c>
      <c r="R270" s="242">
        <f>H275-I276*2</f>
        <v>52</v>
      </c>
      <c r="S270" s="207" t="s">
        <v>286</v>
      </c>
      <c r="T270" s="241"/>
      <c r="V270" s="236">
        <f t="shared" si="113"/>
        <v>16</v>
      </c>
    </row>
    <row r="271" hidden="1" spans="2:22">
      <c r="B271" s="49"/>
      <c r="D271" s="49"/>
      <c r="E271" s="176" t="s">
        <v>287</v>
      </c>
      <c r="F271" s="173" t="s">
        <v>288</v>
      </c>
      <c r="G271" s="173" t="s">
        <v>289</v>
      </c>
      <c r="H271" s="177">
        <f>MAX(VLOOKUP(I266,$B$4:$J$70,4,0),VLOOKUP(I266,$B$4:$J$70,5,0))</f>
        <v>0</v>
      </c>
      <c r="I271" s="212">
        <f>MIN(VLOOKUP(I266,$B$4:$J$70,4,0),VLOOKUP(I266,$B$4:$J$70,5,0))</f>
        <v>0</v>
      </c>
      <c r="J271" s="200" t="s">
        <v>290</v>
      </c>
      <c r="K271" s="209">
        <v>14</v>
      </c>
      <c r="L271" s="204"/>
      <c r="M271" s="211">
        <f>R271+2*ROUNDUP((IF(K271&lt;26,10.927,11.212))*K271/10,0)</f>
        <v>139.965512114594</v>
      </c>
      <c r="N271" s="210">
        <f>ROUNDUP(H271/12.5,0)*2</f>
        <v>0</v>
      </c>
      <c r="O271" s="207">
        <f t="shared" si="110"/>
        <v>0</v>
      </c>
      <c r="P271" s="63">
        <f t="shared" si="111"/>
        <v>1.208</v>
      </c>
      <c r="Q271" s="232">
        <f t="shared" si="112"/>
        <v>0</v>
      </c>
      <c r="R271" s="242">
        <f>((H273+I273-I276*2)+(20-I276*2^0.5))*(2^0.5)</f>
        <v>107.965512114594</v>
      </c>
      <c r="S271" s="207" t="s">
        <v>286</v>
      </c>
      <c r="T271" s="241"/>
      <c r="V271" s="236">
        <f t="shared" si="113"/>
        <v>16</v>
      </c>
    </row>
    <row r="272" hidden="1" spans="2:22">
      <c r="B272" s="49"/>
      <c r="D272" s="49"/>
      <c r="E272" s="178">
        <f>VLOOKUP(I266,$B$39:$Z$70,20,0)</f>
        <v>-1</v>
      </c>
      <c r="F272" s="173">
        <f>VLOOKUP(I266,$B$39:$Z$70,23,0)</f>
        <v>-1</v>
      </c>
      <c r="G272" s="173">
        <f>VLOOKUP(I266,$B$39:$Z$70,7,0)</f>
        <v>34</v>
      </c>
      <c r="H272" s="179" t="s">
        <v>291</v>
      </c>
      <c r="I272" s="202" t="s">
        <v>292</v>
      </c>
      <c r="J272" s="200" t="s">
        <v>293</v>
      </c>
      <c r="K272" s="203">
        <v>12</v>
      </c>
      <c r="L272" s="204"/>
      <c r="M272" s="211">
        <f>(R272+S272)/2+2*ROUNDUP((IF(K272&lt;26,10.927,11.212))*K272/10,0)</f>
        <v>20</v>
      </c>
      <c r="N272" s="213">
        <f>4*(G270+1)+(G272-1)*2</f>
        <v>66</v>
      </c>
      <c r="O272" s="207">
        <f t="shared" si="110"/>
        <v>13.2</v>
      </c>
      <c r="P272" s="63">
        <f t="shared" si="111"/>
        <v>0.888</v>
      </c>
      <c r="Q272" s="232">
        <f t="shared" si="112"/>
        <v>11.7216</v>
      </c>
      <c r="R272" s="243">
        <f>H271-I276*2</f>
        <v>-8</v>
      </c>
      <c r="S272" s="207">
        <f>I271-I276*2</f>
        <v>-8</v>
      </c>
      <c r="T272" s="240" t="str">
        <f>ROUND(S272,1)&amp;"~"&amp;ROUND(R272,1)</f>
        <v>-8~-8</v>
      </c>
      <c r="V272" s="236">
        <f t="shared" si="113"/>
        <v>14</v>
      </c>
    </row>
    <row r="273" ht="15" hidden="1" spans="2:22">
      <c r="B273" s="49"/>
      <c r="D273" s="49"/>
      <c r="E273" s="180"/>
      <c r="F273" s="181"/>
      <c r="G273" s="181"/>
      <c r="H273" s="182">
        <f>VLOOKUP(I266,$B$4:$J$70,6,0)</f>
        <v>30</v>
      </c>
      <c r="I273" s="212">
        <f>VLOOKUP(I266,$B$4:$J$70,7,0)</f>
        <v>40</v>
      </c>
      <c r="J273" s="200" t="s">
        <v>294</v>
      </c>
      <c r="K273" s="203">
        <v>12</v>
      </c>
      <c r="L273" s="204"/>
      <c r="M273" s="211">
        <f>(R273+S273)/2+2*ROUNDUP((IF(K273&lt;26,10.927,11.212))*K273/10,0)</f>
        <v>28</v>
      </c>
      <c r="N273" s="63">
        <f>2*(E270+1)+F270*2</f>
        <v>78</v>
      </c>
      <c r="O273" s="207">
        <f t="shared" si="110"/>
        <v>21.84</v>
      </c>
      <c r="P273" s="63">
        <f t="shared" si="111"/>
        <v>0.888</v>
      </c>
      <c r="Q273" s="232">
        <f t="shared" si="112"/>
        <v>19.39392</v>
      </c>
      <c r="R273" s="243">
        <f>((I269-H269)^2+H271^2)^0.5</f>
        <v>0</v>
      </c>
      <c r="S273" s="207">
        <f>((I269-H269)^2+I271^2)^0.5</f>
        <v>0</v>
      </c>
      <c r="T273" s="240" t="str">
        <f>ROUND(S273,1)&amp;"~"&amp;ROUND(R273,1)</f>
        <v>0~0</v>
      </c>
      <c r="V273" s="236">
        <f t="shared" si="113"/>
        <v>14</v>
      </c>
    </row>
    <row r="274" hidden="1" spans="2:22">
      <c r="B274" s="49"/>
      <c r="D274" s="49"/>
      <c r="E274" s="183" t="s">
        <v>295</v>
      </c>
      <c r="F274" s="184"/>
      <c r="G274" s="185"/>
      <c r="H274" s="186" t="s">
        <v>296</v>
      </c>
      <c r="I274" s="214"/>
      <c r="J274" s="200" t="s">
        <v>297</v>
      </c>
      <c r="K274" s="209">
        <v>8</v>
      </c>
      <c r="L274" s="204"/>
      <c r="M274" s="211">
        <f>R274+11</f>
        <v>43</v>
      </c>
      <c r="N274" s="215">
        <f>ROUNDDOWN(((VLOOKUP(I266,$B$39:$Z$70,2,0))/(VLOOKUP(I266,$B$39:$Z$70,4,0))-1),0)/4*((VLOOKUP(I266,$B$39:$Z$70,20,0))+1)</f>
        <v>0</v>
      </c>
      <c r="O274" s="207">
        <f t="shared" si="110"/>
        <v>0</v>
      </c>
      <c r="P274" s="63">
        <f t="shared" si="111"/>
        <v>0.395</v>
      </c>
      <c r="Q274" s="232">
        <f t="shared" si="112"/>
        <v>0</v>
      </c>
      <c r="R274" s="242">
        <f>I273-2*I276</f>
        <v>32</v>
      </c>
      <c r="S274" s="207" t="s">
        <v>286</v>
      </c>
      <c r="T274" s="241"/>
      <c r="V274" s="244"/>
    </row>
    <row r="275" hidden="1" spans="2:22">
      <c r="B275" s="49"/>
      <c r="D275" s="49"/>
      <c r="E275" s="187" t="s">
        <v>298</v>
      </c>
      <c r="F275" s="188" t="s">
        <v>299</v>
      </c>
      <c r="G275" s="189" t="s">
        <v>300</v>
      </c>
      <c r="H275" s="186">
        <f>VLOOKUP(I266,$B$4:$J$70,8,0)</f>
        <v>60</v>
      </c>
      <c r="I275" s="214"/>
      <c r="J275" s="200" t="s">
        <v>301</v>
      </c>
      <c r="K275" s="209">
        <v>8</v>
      </c>
      <c r="L275" s="204"/>
      <c r="M275" s="211">
        <f>R275+11</f>
        <v>33</v>
      </c>
      <c r="N275" s="216">
        <f>ROUND(E272/4*G270,0)*2</f>
        <v>0</v>
      </c>
      <c r="O275" s="207">
        <f t="shared" si="110"/>
        <v>0</v>
      </c>
      <c r="P275" s="63">
        <f t="shared" si="111"/>
        <v>0.395</v>
      </c>
      <c r="Q275" s="232">
        <f t="shared" si="112"/>
        <v>0</v>
      </c>
      <c r="R275" s="242">
        <f>H273-2*I276</f>
        <v>22</v>
      </c>
      <c r="S275" s="207" t="s">
        <v>286</v>
      </c>
      <c r="T275" s="241"/>
      <c r="V275" s="244"/>
    </row>
    <row r="276" ht="15" hidden="1" spans="2:20">
      <c r="B276" s="49"/>
      <c r="D276" s="49"/>
      <c r="E276" s="190">
        <f>IF(I266=0,0,ROUND(((H269+I269)/2*H273*2+H275*I273+0.2*0.2+0.25*0.05*2)*(H271+I271)/2/1000000,1))</f>
        <v>0</v>
      </c>
      <c r="F276" s="191">
        <f>IF(I266=0,0,ROUND(Q274+Q275,1))</f>
        <v>0</v>
      </c>
      <c r="G276" s="192">
        <f>IF(I266=0,0,ROUND(Q268+Q269+Q270+Q271+Q272+Q273,1))</f>
        <v>0</v>
      </c>
      <c r="H276" s="193" t="s">
        <v>302</v>
      </c>
      <c r="I276" s="217">
        <f>$P$3</f>
        <v>4</v>
      </c>
      <c r="J276" s="218" t="s">
        <v>303</v>
      </c>
      <c r="K276" s="219" t="str">
        <f>"C40混凝土:"&amp;ROUND(((H269+I269)/2*H273*2+H275*I273+0.2*0.2+0.25*0.05*2)*(H271+I271)/2/1000000,1)&amp;"m"&amp;"      "&amp;"HPB300:"&amp;ROUND(Q274+Q275,1)&amp;"kg       "&amp;"HRB400:"&amp;ROUND(Q268+Q269+Q270+Q271+Q272+Q273,1)&amp;"kg"</f>
        <v>C40混凝土:0m      HPB300:0kg       HRB400:31.1kg</v>
      </c>
      <c r="L276" s="219"/>
      <c r="M276" s="219"/>
      <c r="N276" s="219"/>
      <c r="O276" s="219"/>
      <c r="P276" s="219"/>
      <c r="Q276" s="245"/>
      <c r="R276" s="246" t="s">
        <v>304</v>
      </c>
      <c r="S276" s="219" t="e">
        <f>ROUND(SUM(Q268:Q275)/ROUND(((H269+I269)/2*H273*2+H275*I273+0.2*0.2+0.25*0.05*2)*(H271+I271)/2/1000000,1),1)</f>
        <v>#DIV/0!</v>
      </c>
      <c r="T276" s="247"/>
    </row>
    <row r="277" hidden="1"/>
    <row r="278" hidden="1" spans="2:22">
      <c r="B278" s="49"/>
      <c r="D278" s="49"/>
      <c r="E278" s="58" t="s">
        <v>268</v>
      </c>
      <c r="F278" s="59"/>
      <c r="G278" s="59"/>
      <c r="H278" s="170" t="s">
        <v>269</v>
      </c>
      <c r="I278" s="196">
        <f>B278</f>
        <v>0</v>
      </c>
      <c r="J278" s="197" t="s">
        <v>270</v>
      </c>
      <c r="K278" s="59" t="s">
        <v>271</v>
      </c>
      <c r="L278" s="59" t="s">
        <v>272</v>
      </c>
      <c r="M278" s="198" t="s">
        <v>273</v>
      </c>
      <c r="N278" s="59" t="s">
        <v>274</v>
      </c>
      <c r="O278" s="198" t="s">
        <v>275</v>
      </c>
      <c r="P278" s="198" t="s">
        <v>276</v>
      </c>
      <c r="Q278" s="224" t="s">
        <v>277</v>
      </c>
      <c r="R278" s="225" t="s">
        <v>278</v>
      </c>
      <c r="S278" s="226"/>
      <c r="T278" s="227"/>
      <c r="V278" s="49" t="s">
        <v>279</v>
      </c>
    </row>
    <row r="279" hidden="1" spans="2:22">
      <c r="B279" s="49"/>
      <c r="D279" s="49"/>
      <c r="E279" s="61"/>
      <c r="F279" s="63"/>
      <c r="G279" s="63"/>
      <c r="H279" s="171"/>
      <c r="I279" s="199"/>
      <c r="J279" s="200"/>
      <c r="K279" s="63"/>
      <c r="L279" s="63"/>
      <c r="M279" s="201"/>
      <c r="N279" s="63"/>
      <c r="O279" s="201"/>
      <c r="P279" s="201"/>
      <c r="Q279" s="228"/>
      <c r="R279" s="229"/>
      <c r="S279" s="230"/>
      <c r="T279" s="231"/>
      <c r="U279" s="49"/>
      <c r="V279" s="49"/>
    </row>
    <row r="280" hidden="1" spans="2:22">
      <c r="B280" s="49"/>
      <c r="D280" s="49"/>
      <c r="E280" s="61"/>
      <c r="F280" s="63"/>
      <c r="G280" s="63"/>
      <c r="H280" s="63" t="s">
        <v>280</v>
      </c>
      <c r="I280" s="202"/>
      <c r="J280" s="200" t="s">
        <v>281</v>
      </c>
      <c r="K280" s="203">
        <f>'1.U型槽主筋验算'!L30</f>
        <v>25</v>
      </c>
      <c r="L280" s="204"/>
      <c r="M280" s="205">
        <f>(R280+S280)/2+ROUNDUP((IF(K280&lt;26,10.927,11.212))*K280/10,0)*2</f>
        <v>216</v>
      </c>
      <c r="N280" s="206">
        <f>ROUNDUP((H283/12.5),0)*IF(I281&gt;600,2,1)</f>
        <v>0</v>
      </c>
      <c r="O280" s="207">
        <f t="shared" ref="O280:O287" si="114">M280*N280/100</f>
        <v>0</v>
      </c>
      <c r="P280" s="63">
        <f t="shared" ref="P280:P287" si="115">ROUND(K280^2*PI()/4/1000000*7850,3)</f>
        <v>3.853</v>
      </c>
      <c r="Q280" s="232">
        <f t="shared" ref="Q280:Q287" si="116">O280*P280</f>
        <v>0</v>
      </c>
      <c r="R280" s="243">
        <f>(H281+I285-I288*2)*2+(H287-I288*2)+(H285-I288*2)*2</f>
        <v>160</v>
      </c>
      <c r="S280" s="207">
        <f>(I281+I285-I288*2)*2+(H287-I288*2)+(H285-I288*2)*2</f>
        <v>160</v>
      </c>
      <c r="T280" s="235">
        <f>R282</f>
        <v>52</v>
      </c>
      <c r="V280" s="236">
        <f t="shared" ref="V280:V285" si="117">ROUNDUP((IF(K280&lt;26,10.927,11.212))*K280/10,0)</f>
        <v>28</v>
      </c>
    </row>
    <row r="281" hidden="1" spans="2:22">
      <c r="B281" s="49"/>
      <c r="D281" s="49"/>
      <c r="E281" s="172" t="s">
        <v>244</v>
      </c>
      <c r="F281" s="173" t="s">
        <v>282</v>
      </c>
      <c r="G281" s="173" t="s">
        <v>283</v>
      </c>
      <c r="H281" s="174">
        <f>MIN(VLOOKUP(I278,$B$4:$J$70,2,0),VLOOKUP(I278,$B$4:$J$70,3,0))</f>
        <v>0</v>
      </c>
      <c r="I281" s="208">
        <f>MAX(VLOOKUP(I278,$B$4:$J$70,2,0),VLOOKUP(I278,$B$4:$J$70,3,0))</f>
        <v>0</v>
      </c>
      <c r="J281" s="200" t="s">
        <v>284</v>
      </c>
      <c r="K281" s="209">
        <v>12</v>
      </c>
      <c r="L281" s="204"/>
      <c r="M281" s="205">
        <f>(R281+S281)/2+ROUNDUP((IF(K281&lt;26,10.927,11.212))*K281/10,0)*2</f>
        <v>60</v>
      </c>
      <c r="N281" s="210">
        <f>ROUNDUP((H283/12.5*1),0)*2</f>
        <v>0</v>
      </c>
      <c r="O281" s="207">
        <f t="shared" si="114"/>
        <v>0</v>
      </c>
      <c r="P281" s="63">
        <f t="shared" si="115"/>
        <v>0.888</v>
      </c>
      <c r="Q281" s="232">
        <f t="shared" si="116"/>
        <v>0</v>
      </c>
      <c r="R281" s="238">
        <f>H281+I285-I288*2</f>
        <v>32</v>
      </c>
      <c r="S281" s="239">
        <f>I281+I285-I288*2</f>
        <v>32</v>
      </c>
      <c r="T281" s="240" t="str">
        <f>ROUND(R281,1)&amp;"~"&amp;ROUND(S281,1)</f>
        <v>32~32</v>
      </c>
      <c r="V281" s="236">
        <f t="shared" si="117"/>
        <v>14</v>
      </c>
    </row>
    <row r="282" hidden="1" spans="2:22">
      <c r="B282" s="49"/>
      <c r="D282" s="49"/>
      <c r="E282" s="172">
        <f>VLOOKUP(I278,$B$39:$Z$70,3,0)</f>
        <v>3</v>
      </c>
      <c r="F282" s="175">
        <f>VLOOKUP(I278,$B$39:$Z$70,17,0)</f>
        <v>35</v>
      </c>
      <c r="G282" s="173">
        <f>VLOOKUP(I278,$B$39:$Z$70,12,0)</f>
        <v>-1</v>
      </c>
      <c r="H282" s="173" t="s">
        <v>229</v>
      </c>
      <c r="I282" s="202"/>
      <c r="J282" s="200" t="s">
        <v>285</v>
      </c>
      <c r="K282" s="203">
        <v>14</v>
      </c>
      <c r="L282" s="204"/>
      <c r="M282" s="211">
        <f>R282+2*ROUNDUP((IF(K282&lt;26,10.927,11.212))*K282/10,0)</f>
        <v>84</v>
      </c>
      <c r="N282" s="206">
        <f>ROUNDUP(H283/12.5,0)</f>
        <v>0</v>
      </c>
      <c r="O282" s="207">
        <f t="shared" si="114"/>
        <v>0</v>
      </c>
      <c r="P282" s="63">
        <f t="shared" si="115"/>
        <v>1.208</v>
      </c>
      <c r="Q282" s="232">
        <f t="shared" si="116"/>
        <v>0</v>
      </c>
      <c r="R282" s="242">
        <f>H287-I288*2</f>
        <v>52</v>
      </c>
      <c r="S282" s="207" t="s">
        <v>286</v>
      </c>
      <c r="T282" s="241"/>
      <c r="V282" s="236">
        <f t="shared" si="117"/>
        <v>16</v>
      </c>
    </row>
    <row r="283" hidden="1" spans="2:22">
      <c r="B283" s="49"/>
      <c r="D283" s="49"/>
      <c r="E283" s="176" t="s">
        <v>287</v>
      </c>
      <c r="F283" s="173" t="s">
        <v>288</v>
      </c>
      <c r="G283" s="173" t="s">
        <v>289</v>
      </c>
      <c r="H283" s="177">
        <f>MAX(VLOOKUP(I278,$B$4:$J$70,4,0),VLOOKUP(I278,$B$4:$J$70,5,0))</f>
        <v>0</v>
      </c>
      <c r="I283" s="212">
        <f>MIN(VLOOKUP(I278,$B$4:$J$70,4,0),VLOOKUP(I278,$B$4:$J$70,5,0))</f>
        <v>0</v>
      </c>
      <c r="J283" s="200" t="s">
        <v>290</v>
      </c>
      <c r="K283" s="209">
        <v>14</v>
      </c>
      <c r="L283" s="204"/>
      <c r="M283" s="211">
        <f>R283+2*ROUNDUP((IF(K283&lt;26,10.927,11.212))*K283/10,0)</f>
        <v>139.965512114594</v>
      </c>
      <c r="N283" s="210">
        <f>ROUNDUP(H283/12.5,0)*2</f>
        <v>0</v>
      </c>
      <c r="O283" s="207">
        <f t="shared" si="114"/>
        <v>0</v>
      </c>
      <c r="P283" s="63">
        <f t="shared" si="115"/>
        <v>1.208</v>
      </c>
      <c r="Q283" s="232">
        <f t="shared" si="116"/>
        <v>0</v>
      </c>
      <c r="R283" s="242">
        <f>((H285+I285-I288*2)+(20-I288*2^0.5))*(2^0.5)</f>
        <v>107.965512114594</v>
      </c>
      <c r="S283" s="207" t="s">
        <v>286</v>
      </c>
      <c r="T283" s="241"/>
      <c r="V283" s="236">
        <f t="shared" si="117"/>
        <v>16</v>
      </c>
    </row>
    <row r="284" hidden="1" spans="2:22">
      <c r="B284" s="49"/>
      <c r="D284" s="49"/>
      <c r="E284" s="178">
        <f>VLOOKUP(I278,$B$39:$Z$70,20,0)</f>
        <v>-1</v>
      </c>
      <c r="F284" s="173">
        <f>VLOOKUP(I278,$B$39:$Z$70,23,0)</f>
        <v>-1</v>
      </c>
      <c r="G284" s="173">
        <f>VLOOKUP(I278,$B$39:$Z$70,7,0)</f>
        <v>34</v>
      </c>
      <c r="H284" s="179" t="s">
        <v>291</v>
      </c>
      <c r="I284" s="202" t="s">
        <v>292</v>
      </c>
      <c r="J284" s="200" t="s">
        <v>293</v>
      </c>
      <c r="K284" s="203">
        <v>12</v>
      </c>
      <c r="L284" s="204"/>
      <c r="M284" s="211">
        <f>(R284+S284)/2+2*ROUNDUP((IF(K284&lt;26,10.927,11.212))*K284/10,0)</f>
        <v>20</v>
      </c>
      <c r="N284" s="213">
        <f>4*(G282+1)+(G284-1)*2</f>
        <v>66</v>
      </c>
      <c r="O284" s="207">
        <f t="shared" si="114"/>
        <v>13.2</v>
      </c>
      <c r="P284" s="63">
        <f t="shared" si="115"/>
        <v>0.888</v>
      </c>
      <c r="Q284" s="232">
        <f t="shared" si="116"/>
        <v>11.7216</v>
      </c>
      <c r="R284" s="243">
        <f>H283-I288*2</f>
        <v>-8</v>
      </c>
      <c r="S284" s="207">
        <f>I283-I288*2</f>
        <v>-8</v>
      </c>
      <c r="T284" s="240" t="str">
        <f>ROUND(S284,1)&amp;"~"&amp;ROUND(R284,1)</f>
        <v>-8~-8</v>
      </c>
      <c r="V284" s="236">
        <f t="shared" si="117"/>
        <v>14</v>
      </c>
    </row>
    <row r="285" ht="15" hidden="1" spans="2:22">
      <c r="B285" s="49"/>
      <c r="D285" s="49"/>
      <c r="E285" s="180"/>
      <c r="F285" s="181"/>
      <c r="G285" s="181"/>
      <c r="H285" s="182">
        <f>VLOOKUP(I278,$B$4:$J$70,6,0)</f>
        <v>30</v>
      </c>
      <c r="I285" s="212">
        <f>VLOOKUP(I278,$B$4:$J$70,7,0)</f>
        <v>40</v>
      </c>
      <c r="J285" s="200" t="s">
        <v>294</v>
      </c>
      <c r="K285" s="203">
        <v>12</v>
      </c>
      <c r="L285" s="204"/>
      <c r="M285" s="211">
        <f>(R285+S285)/2+2*ROUNDUP((IF(K285&lt;26,10.927,11.212))*K285/10,0)</f>
        <v>28</v>
      </c>
      <c r="N285" s="63">
        <f>2*(E282+1)+F282*2</f>
        <v>78</v>
      </c>
      <c r="O285" s="207">
        <f t="shared" si="114"/>
        <v>21.84</v>
      </c>
      <c r="P285" s="63">
        <f t="shared" si="115"/>
        <v>0.888</v>
      </c>
      <c r="Q285" s="232">
        <f t="shared" si="116"/>
        <v>19.39392</v>
      </c>
      <c r="R285" s="243">
        <f>((I281-H281)^2+H283^2)^0.5</f>
        <v>0</v>
      </c>
      <c r="S285" s="207">
        <f>((I281-H281)^2+I283^2)^0.5</f>
        <v>0</v>
      </c>
      <c r="T285" s="240" t="str">
        <f>ROUND(S285,1)&amp;"~"&amp;ROUND(R285,1)</f>
        <v>0~0</v>
      </c>
      <c r="V285" s="236">
        <f t="shared" si="117"/>
        <v>14</v>
      </c>
    </row>
    <row r="286" hidden="1" spans="2:22">
      <c r="B286" s="49"/>
      <c r="D286" s="49"/>
      <c r="E286" s="183" t="s">
        <v>295</v>
      </c>
      <c r="F286" s="184"/>
      <c r="G286" s="185"/>
      <c r="H286" s="186" t="s">
        <v>296</v>
      </c>
      <c r="I286" s="214"/>
      <c r="J286" s="200" t="s">
        <v>297</v>
      </c>
      <c r="K286" s="209">
        <v>8</v>
      </c>
      <c r="L286" s="204"/>
      <c r="M286" s="211">
        <f>R286+11</f>
        <v>43</v>
      </c>
      <c r="N286" s="215">
        <f>ROUNDDOWN(((VLOOKUP(I278,$B$39:$Z$70,2,0))/(VLOOKUP(I278,$B$39:$Z$70,4,0))-1),0)/4*((VLOOKUP(I278,$B$39:$Z$70,20,0))+1)</f>
        <v>0</v>
      </c>
      <c r="O286" s="207">
        <f t="shared" si="114"/>
        <v>0</v>
      </c>
      <c r="P286" s="63">
        <f t="shared" si="115"/>
        <v>0.395</v>
      </c>
      <c r="Q286" s="232">
        <f t="shared" si="116"/>
        <v>0</v>
      </c>
      <c r="R286" s="242">
        <f>I285-2*I288</f>
        <v>32</v>
      </c>
      <c r="S286" s="207" t="s">
        <v>286</v>
      </c>
      <c r="T286" s="241"/>
      <c r="V286" s="244"/>
    </row>
    <row r="287" hidden="1" spans="2:22">
      <c r="B287" s="49"/>
      <c r="D287" s="49"/>
      <c r="E287" s="187" t="s">
        <v>298</v>
      </c>
      <c r="F287" s="188" t="s">
        <v>299</v>
      </c>
      <c r="G287" s="189" t="s">
        <v>300</v>
      </c>
      <c r="H287" s="186">
        <f>VLOOKUP(I278,$B$4:$J$70,8,0)</f>
        <v>60</v>
      </c>
      <c r="I287" s="214"/>
      <c r="J287" s="200" t="s">
        <v>301</v>
      </c>
      <c r="K287" s="209">
        <v>8</v>
      </c>
      <c r="L287" s="204"/>
      <c r="M287" s="211">
        <f>R287+11</f>
        <v>33</v>
      </c>
      <c r="N287" s="216">
        <f>ROUND(E284/4*G282,0)*2</f>
        <v>0</v>
      </c>
      <c r="O287" s="207">
        <f t="shared" si="114"/>
        <v>0</v>
      </c>
      <c r="P287" s="63">
        <f t="shared" si="115"/>
        <v>0.395</v>
      </c>
      <c r="Q287" s="232">
        <f t="shared" si="116"/>
        <v>0</v>
      </c>
      <c r="R287" s="242">
        <f>H285-2*I288</f>
        <v>22</v>
      </c>
      <c r="S287" s="207" t="s">
        <v>286</v>
      </c>
      <c r="T287" s="241"/>
      <c r="V287" s="244"/>
    </row>
    <row r="288" ht="15" hidden="1" spans="2:20">
      <c r="B288" s="49"/>
      <c r="D288" s="49"/>
      <c r="E288" s="190">
        <f>IF(I278=0,0,ROUND(((H281+I281)/2*H285*2+H287*I285+0.2*0.2+0.25*0.05*2)*(H283+I283)/2/1000000,1))</f>
        <v>0</v>
      </c>
      <c r="F288" s="191">
        <f>IF(I278=0,0,ROUND(Q286+Q287,1))</f>
        <v>0</v>
      </c>
      <c r="G288" s="192">
        <f>IF(I278=0,0,ROUND(Q280+Q281+Q282+Q283+Q284+Q285,1))</f>
        <v>0</v>
      </c>
      <c r="H288" s="193" t="s">
        <v>302</v>
      </c>
      <c r="I288" s="217">
        <f>$P$3</f>
        <v>4</v>
      </c>
      <c r="J288" s="218" t="s">
        <v>303</v>
      </c>
      <c r="K288" s="219" t="str">
        <f>"C40混凝土:"&amp;ROUND(((H281+I281)/2*H285*2+H287*I285+0.2*0.2+0.25*0.05*2)*(H283+I283)/2/1000000,1)&amp;"m"&amp;"      "&amp;"HPB300:"&amp;ROUND(Q286+Q287,1)&amp;"kg       "&amp;"HRB400:"&amp;ROUND(Q280+Q281+Q282+Q283+Q284+Q285,1)&amp;"kg"</f>
        <v>C40混凝土:0m      HPB300:0kg       HRB400:31.1kg</v>
      </c>
      <c r="L288" s="219"/>
      <c r="M288" s="219"/>
      <c r="N288" s="219"/>
      <c r="O288" s="219"/>
      <c r="P288" s="219"/>
      <c r="Q288" s="245"/>
      <c r="R288" s="246" t="s">
        <v>304</v>
      </c>
      <c r="S288" s="219" t="e">
        <f>ROUND(SUM(Q280:Q287)/ROUND(((H281+I281)/2*H285*2+H287*I285+0.2*0.2+0.25*0.05*2)*(H283+I283)/2/1000000,1),1)</f>
        <v>#DIV/0!</v>
      </c>
      <c r="T288" s="247"/>
    </row>
    <row r="289" hidden="1"/>
    <row r="290" hidden="1" spans="2:22">
      <c r="B290" s="49"/>
      <c r="D290" s="49"/>
      <c r="E290" s="58" t="s">
        <v>268</v>
      </c>
      <c r="F290" s="59"/>
      <c r="G290" s="59"/>
      <c r="H290" s="170" t="s">
        <v>269</v>
      </c>
      <c r="I290" s="196">
        <f>B290</f>
        <v>0</v>
      </c>
      <c r="J290" s="197" t="s">
        <v>270</v>
      </c>
      <c r="K290" s="59" t="s">
        <v>271</v>
      </c>
      <c r="L290" s="59" t="s">
        <v>272</v>
      </c>
      <c r="M290" s="198" t="s">
        <v>273</v>
      </c>
      <c r="N290" s="59" t="s">
        <v>274</v>
      </c>
      <c r="O290" s="198" t="s">
        <v>275</v>
      </c>
      <c r="P290" s="198" t="s">
        <v>276</v>
      </c>
      <c r="Q290" s="224" t="s">
        <v>277</v>
      </c>
      <c r="R290" s="225" t="s">
        <v>278</v>
      </c>
      <c r="S290" s="226"/>
      <c r="T290" s="227"/>
      <c r="V290" s="49" t="s">
        <v>279</v>
      </c>
    </row>
    <row r="291" hidden="1" spans="2:22">
      <c r="B291" s="49"/>
      <c r="D291" s="49"/>
      <c r="E291" s="61"/>
      <c r="F291" s="63"/>
      <c r="G291" s="63"/>
      <c r="H291" s="171"/>
      <c r="I291" s="199"/>
      <c r="J291" s="200"/>
      <c r="K291" s="63"/>
      <c r="L291" s="63"/>
      <c r="M291" s="201"/>
      <c r="N291" s="63"/>
      <c r="O291" s="201"/>
      <c r="P291" s="201"/>
      <c r="Q291" s="228"/>
      <c r="R291" s="229"/>
      <c r="S291" s="230"/>
      <c r="T291" s="231"/>
      <c r="U291" s="49"/>
      <c r="V291" s="49"/>
    </row>
    <row r="292" hidden="1" spans="2:22">
      <c r="B292" s="49"/>
      <c r="D292" s="49"/>
      <c r="E292" s="61"/>
      <c r="F292" s="63"/>
      <c r="G292" s="63"/>
      <c r="H292" s="63" t="s">
        <v>280</v>
      </c>
      <c r="I292" s="202"/>
      <c r="J292" s="200" t="s">
        <v>281</v>
      </c>
      <c r="K292" s="203">
        <f>'1.U型槽主筋验算'!L31</f>
        <v>20</v>
      </c>
      <c r="L292" s="204"/>
      <c r="M292" s="205">
        <f>(R292+S292)/2+ROUNDUP((IF(K292&lt;26,10.927,11.212))*K292/10,0)*2</f>
        <v>204</v>
      </c>
      <c r="N292" s="206">
        <f>ROUNDUP((H295/12.5),0)*IF(I293&gt;600,2,1)</f>
        <v>0</v>
      </c>
      <c r="O292" s="207">
        <f t="shared" ref="O292:O299" si="118">M292*N292/100</f>
        <v>0</v>
      </c>
      <c r="P292" s="63">
        <f t="shared" ref="P292:P299" si="119">ROUND(K292^2*PI()/4/1000000*7850,3)</f>
        <v>2.466</v>
      </c>
      <c r="Q292" s="232">
        <f t="shared" ref="Q292:Q299" si="120">O292*P292</f>
        <v>0</v>
      </c>
      <c r="R292" s="243">
        <f>(H293+I297-I300*2)*2+(H299-I300*2)+(H297-I300*2)*2</f>
        <v>160</v>
      </c>
      <c r="S292" s="207">
        <f>(I293+I297-I300*2)*2+(H299-I300*2)+(H297-I300*2)*2</f>
        <v>160</v>
      </c>
      <c r="T292" s="235">
        <f>R294</f>
        <v>52</v>
      </c>
      <c r="V292" s="236">
        <f t="shared" ref="V292:V297" si="121">ROUNDUP((IF(K292&lt;26,10.927,11.212))*K292/10,0)</f>
        <v>22</v>
      </c>
    </row>
    <row r="293" hidden="1" spans="2:22">
      <c r="B293" s="49"/>
      <c r="D293" s="49"/>
      <c r="E293" s="172" t="s">
        <v>244</v>
      </c>
      <c r="F293" s="173" t="s">
        <v>282</v>
      </c>
      <c r="G293" s="173" t="s">
        <v>283</v>
      </c>
      <c r="H293" s="174">
        <f>MIN(VLOOKUP(I290,$B$4:$J$70,2,0),VLOOKUP(I290,$B$4:$J$70,3,0))</f>
        <v>0</v>
      </c>
      <c r="I293" s="208">
        <f>MAX(VLOOKUP(I290,$B$4:$J$70,2,0),VLOOKUP(I290,$B$4:$J$70,3,0))</f>
        <v>0</v>
      </c>
      <c r="J293" s="200" t="s">
        <v>284</v>
      </c>
      <c r="K293" s="209">
        <v>12</v>
      </c>
      <c r="L293" s="204"/>
      <c r="M293" s="205">
        <f>(R293+S293)/2+ROUNDUP((IF(K293&lt;26,10.927,11.212))*K293/10,0)*2</f>
        <v>60</v>
      </c>
      <c r="N293" s="210">
        <f>ROUNDUP((H295/12.5*1),0)*2</f>
        <v>0</v>
      </c>
      <c r="O293" s="207">
        <f t="shared" si="118"/>
        <v>0</v>
      </c>
      <c r="P293" s="63">
        <f t="shared" si="119"/>
        <v>0.888</v>
      </c>
      <c r="Q293" s="232">
        <f t="shared" si="120"/>
        <v>0</v>
      </c>
      <c r="R293" s="238">
        <f>H293+I297-I300*2</f>
        <v>32</v>
      </c>
      <c r="S293" s="239">
        <f>I293+I297-I300*2</f>
        <v>32</v>
      </c>
      <c r="T293" s="240" t="str">
        <f>ROUND(R293,1)&amp;"~"&amp;ROUND(S293,1)</f>
        <v>32~32</v>
      </c>
      <c r="V293" s="236">
        <f t="shared" si="121"/>
        <v>14</v>
      </c>
    </row>
    <row r="294" hidden="1" spans="2:22">
      <c r="B294" s="49"/>
      <c r="D294" s="49"/>
      <c r="E294" s="172">
        <f>VLOOKUP(I290,$B$39:$Z$70,3,0)</f>
        <v>3</v>
      </c>
      <c r="F294" s="175">
        <f>VLOOKUP(I290,$B$39:$Z$70,17,0)</f>
        <v>35</v>
      </c>
      <c r="G294" s="173">
        <f>VLOOKUP(I290,$B$39:$Z$70,12,0)</f>
        <v>-1</v>
      </c>
      <c r="H294" s="173" t="s">
        <v>229</v>
      </c>
      <c r="I294" s="202"/>
      <c r="J294" s="200" t="s">
        <v>285</v>
      </c>
      <c r="K294" s="203">
        <v>14</v>
      </c>
      <c r="L294" s="204"/>
      <c r="M294" s="211">
        <f>R294+2*ROUNDUP((IF(K294&lt;26,10.927,11.212))*K294/10,0)</f>
        <v>84</v>
      </c>
      <c r="N294" s="206">
        <f>ROUNDUP(H295/12.5,0)</f>
        <v>0</v>
      </c>
      <c r="O294" s="207">
        <f t="shared" si="118"/>
        <v>0</v>
      </c>
      <c r="P294" s="63">
        <f t="shared" si="119"/>
        <v>1.208</v>
      </c>
      <c r="Q294" s="232">
        <f t="shared" si="120"/>
        <v>0</v>
      </c>
      <c r="R294" s="242">
        <f>H299-I300*2</f>
        <v>52</v>
      </c>
      <c r="S294" s="207" t="s">
        <v>286</v>
      </c>
      <c r="T294" s="241"/>
      <c r="V294" s="236">
        <f t="shared" si="121"/>
        <v>16</v>
      </c>
    </row>
    <row r="295" hidden="1" spans="2:22">
      <c r="B295" s="49"/>
      <c r="D295" s="49"/>
      <c r="E295" s="176" t="s">
        <v>287</v>
      </c>
      <c r="F295" s="173" t="s">
        <v>288</v>
      </c>
      <c r="G295" s="173" t="s">
        <v>289</v>
      </c>
      <c r="H295" s="177">
        <f>MAX(VLOOKUP(I290,$B$4:$J$70,4,0),VLOOKUP(I290,$B$4:$J$70,5,0))</f>
        <v>0</v>
      </c>
      <c r="I295" s="212">
        <f>MIN(VLOOKUP(I290,$B$4:$J$70,4,0),VLOOKUP(I290,$B$4:$J$70,5,0))</f>
        <v>0</v>
      </c>
      <c r="J295" s="200" t="s">
        <v>290</v>
      </c>
      <c r="K295" s="209">
        <v>14</v>
      </c>
      <c r="L295" s="204"/>
      <c r="M295" s="211">
        <f>R295+2*ROUNDUP((IF(K295&lt;26,10.927,11.212))*K295/10,0)</f>
        <v>139.965512114594</v>
      </c>
      <c r="N295" s="210">
        <f>ROUNDUP(H295/12.5,0)*2</f>
        <v>0</v>
      </c>
      <c r="O295" s="207">
        <f t="shared" si="118"/>
        <v>0</v>
      </c>
      <c r="P295" s="63">
        <f t="shared" si="119"/>
        <v>1.208</v>
      </c>
      <c r="Q295" s="232">
        <f t="shared" si="120"/>
        <v>0</v>
      </c>
      <c r="R295" s="242">
        <f>((H297+I297-I300*2)+(20-I300*2^0.5))*(2^0.5)</f>
        <v>107.965512114594</v>
      </c>
      <c r="S295" s="207" t="s">
        <v>286</v>
      </c>
      <c r="T295" s="241"/>
      <c r="V295" s="236">
        <f t="shared" si="121"/>
        <v>16</v>
      </c>
    </row>
    <row r="296" hidden="1" spans="2:22">
      <c r="B296" s="49"/>
      <c r="D296" s="49"/>
      <c r="E296" s="178">
        <f>VLOOKUP(I290,$B$39:$Z$70,20,0)</f>
        <v>-1</v>
      </c>
      <c r="F296" s="173">
        <f>VLOOKUP(I290,$B$39:$Z$70,23,0)</f>
        <v>-1</v>
      </c>
      <c r="G296" s="173">
        <f>VLOOKUP(I290,$B$39:$Z$70,7,0)</f>
        <v>34</v>
      </c>
      <c r="H296" s="179" t="s">
        <v>291</v>
      </c>
      <c r="I296" s="202" t="s">
        <v>292</v>
      </c>
      <c r="J296" s="200" t="s">
        <v>293</v>
      </c>
      <c r="K296" s="203">
        <v>12</v>
      </c>
      <c r="L296" s="204"/>
      <c r="M296" s="211">
        <f>(R296+S296)/2+2*ROUNDUP((IF(K296&lt;26,10.927,11.212))*K296/10,0)</f>
        <v>20</v>
      </c>
      <c r="N296" s="213">
        <f>4*(G294+1)+(G296-1)*2</f>
        <v>66</v>
      </c>
      <c r="O296" s="207">
        <f t="shared" si="118"/>
        <v>13.2</v>
      </c>
      <c r="P296" s="63">
        <f t="shared" si="119"/>
        <v>0.888</v>
      </c>
      <c r="Q296" s="232">
        <f t="shared" si="120"/>
        <v>11.7216</v>
      </c>
      <c r="R296" s="243">
        <f>H295-I300*2</f>
        <v>-8</v>
      </c>
      <c r="S296" s="207">
        <f>I295-I300*2</f>
        <v>-8</v>
      </c>
      <c r="T296" s="240" t="str">
        <f>ROUND(S296,1)&amp;"~"&amp;ROUND(R296,1)</f>
        <v>-8~-8</v>
      </c>
      <c r="V296" s="236">
        <f t="shared" si="121"/>
        <v>14</v>
      </c>
    </row>
    <row r="297" ht="15" hidden="1" spans="2:22">
      <c r="B297" s="49"/>
      <c r="D297" s="49"/>
      <c r="E297" s="180"/>
      <c r="F297" s="181"/>
      <c r="G297" s="181"/>
      <c r="H297" s="182">
        <f>VLOOKUP(I290,$B$4:$J$70,6,0)</f>
        <v>30</v>
      </c>
      <c r="I297" s="212">
        <f>VLOOKUP(I290,$B$4:$J$70,7,0)</f>
        <v>40</v>
      </c>
      <c r="J297" s="200" t="s">
        <v>294</v>
      </c>
      <c r="K297" s="203">
        <v>12</v>
      </c>
      <c r="L297" s="204"/>
      <c r="M297" s="211">
        <f>(R297+S297)/2+2*ROUNDUP((IF(K297&lt;26,10.927,11.212))*K297/10,0)</f>
        <v>28</v>
      </c>
      <c r="N297" s="63">
        <f>2*(E294+1)+F294*2</f>
        <v>78</v>
      </c>
      <c r="O297" s="207">
        <f t="shared" si="118"/>
        <v>21.84</v>
      </c>
      <c r="P297" s="63">
        <f t="shared" si="119"/>
        <v>0.888</v>
      </c>
      <c r="Q297" s="232">
        <f t="shared" si="120"/>
        <v>19.39392</v>
      </c>
      <c r="R297" s="243">
        <f>((I293-H293)^2+H295^2)^0.5</f>
        <v>0</v>
      </c>
      <c r="S297" s="207">
        <f>((I293-H293)^2+I295^2)^0.5</f>
        <v>0</v>
      </c>
      <c r="T297" s="240" t="str">
        <f>ROUND(S297,1)&amp;"~"&amp;ROUND(R297,1)</f>
        <v>0~0</v>
      </c>
      <c r="V297" s="236">
        <f t="shared" si="121"/>
        <v>14</v>
      </c>
    </row>
    <row r="298" hidden="1" spans="2:22">
      <c r="B298" s="49"/>
      <c r="D298" s="49"/>
      <c r="E298" s="183" t="s">
        <v>295</v>
      </c>
      <c r="F298" s="184"/>
      <c r="G298" s="185"/>
      <c r="H298" s="186" t="s">
        <v>296</v>
      </c>
      <c r="I298" s="214"/>
      <c r="J298" s="200" t="s">
        <v>297</v>
      </c>
      <c r="K298" s="209">
        <v>8</v>
      </c>
      <c r="L298" s="204"/>
      <c r="M298" s="211">
        <f>R298+11</f>
        <v>43</v>
      </c>
      <c r="N298" s="215">
        <f>ROUNDDOWN(((VLOOKUP(I290,$B$39:$Z$70,2,0))/(VLOOKUP(I290,$B$39:$Z$70,4,0))-1),0)/4*((VLOOKUP(I290,$B$39:$Z$70,20,0))+1)</f>
        <v>0</v>
      </c>
      <c r="O298" s="207">
        <f t="shared" si="118"/>
        <v>0</v>
      </c>
      <c r="P298" s="63">
        <f t="shared" si="119"/>
        <v>0.395</v>
      </c>
      <c r="Q298" s="232">
        <f t="shared" si="120"/>
        <v>0</v>
      </c>
      <c r="R298" s="242">
        <f>I297-2*I300</f>
        <v>32</v>
      </c>
      <c r="S298" s="207" t="s">
        <v>286</v>
      </c>
      <c r="T298" s="241"/>
      <c r="V298" s="244"/>
    </row>
    <row r="299" hidden="1" spans="2:22">
      <c r="B299" s="49"/>
      <c r="D299" s="49"/>
      <c r="E299" s="187" t="s">
        <v>298</v>
      </c>
      <c r="F299" s="188" t="s">
        <v>299</v>
      </c>
      <c r="G299" s="189" t="s">
        <v>300</v>
      </c>
      <c r="H299" s="186">
        <f>VLOOKUP(I290,$B$4:$J$70,8,0)</f>
        <v>60</v>
      </c>
      <c r="I299" s="214"/>
      <c r="J299" s="200" t="s">
        <v>301</v>
      </c>
      <c r="K299" s="209">
        <v>8</v>
      </c>
      <c r="L299" s="204"/>
      <c r="M299" s="211">
        <f>R299+11</f>
        <v>33</v>
      </c>
      <c r="N299" s="216">
        <f>ROUND(E296/4*G294,0)*2</f>
        <v>0</v>
      </c>
      <c r="O299" s="207">
        <f t="shared" si="118"/>
        <v>0</v>
      </c>
      <c r="P299" s="63">
        <f t="shared" si="119"/>
        <v>0.395</v>
      </c>
      <c r="Q299" s="232">
        <f t="shared" si="120"/>
        <v>0</v>
      </c>
      <c r="R299" s="242">
        <f>H297-2*I300</f>
        <v>22</v>
      </c>
      <c r="S299" s="207" t="s">
        <v>286</v>
      </c>
      <c r="T299" s="241"/>
      <c r="V299" s="244"/>
    </row>
    <row r="300" ht="15" hidden="1" spans="2:20">
      <c r="B300" s="49"/>
      <c r="D300" s="49"/>
      <c r="E300" s="190">
        <f>IF(I290=0,0,ROUND(((H293+I293)/2*H297*2+H299*I297+0.2*0.2+0.25*0.05*2)*(H295+I295)/2/1000000,1))</f>
        <v>0</v>
      </c>
      <c r="F300" s="191">
        <f>IF(I290=0,0,ROUND(Q298+Q299,1))</f>
        <v>0</v>
      </c>
      <c r="G300" s="192">
        <f>IF(I290=0,0,ROUND(Q292+Q293+Q294+Q295+Q296+Q297,1))</f>
        <v>0</v>
      </c>
      <c r="H300" s="193" t="s">
        <v>302</v>
      </c>
      <c r="I300" s="217">
        <f>$P$3</f>
        <v>4</v>
      </c>
      <c r="J300" s="218" t="s">
        <v>303</v>
      </c>
      <c r="K300" s="219" t="str">
        <f>"C40混凝土:"&amp;ROUND(((H293+I293)/2*H297*2+H299*I297+0.2*0.2+0.25*0.05*2)*(H295+I295)/2/1000000,1)&amp;"m"&amp;"      "&amp;"HPB300:"&amp;ROUND(Q298+Q299,1)&amp;"kg       "&amp;"HRB400:"&amp;ROUND(Q292+Q293+Q294+Q295+Q296+Q297,1)&amp;"kg"</f>
        <v>C40混凝土:0m      HPB300:0kg       HRB400:31.1kg</v>
      </c>
      <c r="L300" s="219"/>
      <c r="M300" s="219"/>
      <c r="N300" s="219"/>
      <c r="O300" s="219"/>
      <c r="P300" s="219"/>
      <c r="Q300" s="245"/>
      <c r="R300" s="246" t="s">
        <v>304</v>
      </c>
      <c r="S300" s="219" t="e">
        <f>ROUND(SUM(Q292:Q299)/ROUND(((H293+I293)/2*H297*2+H299*I297+0.2*0.2+0.25*0.05*2)*(H295+I295)/2/1000000,1),1)</f>
        <v>#DIV/0!</v>
      </c>
      <c r="T300" s="247"/>
    </row>
    <row r="301" hidden="1"/>
    <row r="302" hidden="1" spans="2:22">
      <c r="B302" s="49"/>
      <c r="D302" s="49"/>
      <c r="E302" s="58" t="s">
        <v>268</v>
      </c>
      <c r="F302" s="59"/>
      <c r="G302" s="59"/>
      <c r="H302" s="170" t="s">
        <v>269</v>
      </c>
      <c r="I302" s="196">
        <f>B302</f>
        <v>0</v>
      </c>
      <c r="J302" s="197" t="s">
        <v>270</v>
      </c>
      <c r="K302" s="59" t="s">
        <v>271</v>
      </c>
      <c r="L302" s="59" t="s">
        <v>272</v>
      </c>
      <c r="M302" s="198" t="s">
        <v>273</v>
      </c>
      <c r="N302" s="59" t="s">
        <v>274</v>
      </c>
      <c r="O302" s="198" t="s">
        <v>275</v>
      </c>
      <c r="P302" s="198" t="s">
        <v>276</v>
      </c>
      <c r="Q302" s="224" t="s">
        <v>277</v>
      </c>
      <c r="R302" s="225" t="s">
        <v>278</v>
      </c>
      <c r="S302" s="226"/>
      <c r="T302" s="227"/>
      <c r="V302" s="49" t="s">
        <v>279</v>
      </c>
    </row>
    <row r="303" hidden="1" spans="2:22">
      <c r="B303" s="49"/>
      <c r="D303" s="49"/>
      <c r="E303" s="61"/>
      <c r="F303" s="63"/>
      <c r="G303" s="63"/>
      <c r="H303" s="171"/>
      <c r="I303" s="199"/>
      <c r="J303" s="200"/>
      <c r="K303" s="63"/>
      <c r="L303" s="63"/>
      <c r="M303" s="201"/>
      <c r="N303" s="63"/>
      <c r="O303" s="201"/>
      <c r="P303" s="201"/>
      <c r="Q303" s="228"/>
      <c r="R303" s="229"/>
      <c r="S303" s="230"/>
      <c r="T303" s="231"/>
      <c r="U303" s="49"/>
      <c r="V303" s="49"/>
    </row>
    <row r="304" hidden="1" spans="2:22">
      <c r="B304" s="49"/>
      <c r="D304" s="49"/>
      <c r="E304" s="61"/>
      <c r="F304" s="63"/>
      <c r="G304" s="63"/>
      <c r="H304" s="63" t="s">
        <v>280</v>
      </c>
      <c r="I304" s="202"/>
      <c r="J304" s="200" t="s">
        <v>281</v>
      </c>
      <c r="K304" s="203">
        <f>'1.U型槽主筋验算'!L32</f>
        <v>22</v>
      </c>
      <c r="L304" s="204"/>
      <c r="M304" s="205">
        <f>(R304+S304)/2+ROUNDUP((IF(K304&lt;26,10.927,11.212))*K304/10,0)*2</f>
        <v>210</v>
      </c>
      <c r="N304" s="206">
        <f>ROUNDUP((H307/12.5),0)*IF(I305&gt;600,2,1)</f>
        <v>0</v>
      </c>
      <c r="O304" s="207">
        <f t="shared" ref="O304:O311" si="122">M304*N304/100</f>
        <v>0</v>
      </c>
      <c r="P304" s="63">
        <f t="shared" ref="P304:P311" si="123">ROUND(K304^2*PI()/4/1000000*7850,3)</f>
        <v>2.984</v>
      </c>
      <c r="Q304" s="232">
        <f t="shared" ref="Q304:Q311" si="124">O304*P304</f>
        <v>0</v>
      </c>
      <c r="R304" s="243">
        <f>(H305+I309-I312*2)*2+(H311-I312*2)+(H309-I312*2)*2</f>
        <v>160</v>
      </c>
      <c r="S304" s="207">
        <f>(I305+I309-I312*2)*2+(H311-I312*2)+(H309-I312*2)*2</f>
        <v>160</v>
      </c>
      <c r="T304" s="235">
        <f>R306</f>
        <v>52</v>
      </c>
      <c r="V304" s="236">
        <f t="shared" ref="V304:V309" si="125">ROUNDUP((IF(K304&lt;26,10.927,11.212))*K304/10,0)</f>
        <v>25</v>
      </c>
    </row>
    <row r="305" hidden="1" spans="2:22">
      <c r="B305" s="49"/>
      <c r="D305" s="49"/>
      <c r="E305" s="172" t="s">
        <v>244</v>
      </c>
      <c r="F305" s="173" t="s">
        <v>282</v>
      </c>
      <c r="G305" s="173" t="s">
        <v>283</v>
      </c>
      <c r="H305" s="174">
        <f>MIN(VLOOKUP(I302,$B$4:$J$70,2,0),VLOOKUP(I302,$B$4:$J$70,3,0))</f>
        <v>0</v>
      </c>
      <c r="I305" s="208">
        <f>MAX(VLOOKUP(I302,$B$4:$J$70,2,0),VLOOKUP(I302,$B$4:$J$70,3,0))</f>
        <v>0</v>
      </c>
      <c r="J305" s="200" t="s">
        <v>284</v>
      </c>
      <c r="K305" s="209">
        <v>12</v>
      </c>
      <c r="L305" s="204"/>
      <c r="M305" s="205">
        <f>(R305+S305)/2+ROUNDUP((IF(K305&lt;26,10.927,11.212))*K305/10,0)*2</f>
        <v>60</v>
      </c>
      <c r="N305" s="210">
        <f>ROUNDUP((H307/12.5*1),0)*2</f>
        <v>0</v>
      </c>
      <c r="O305" s="207">
        <f t="shared" si="122"/>
        <v>0</v>
      </c>
      <c r="P305" s="63">
        <f t="shared" si="123"/>
        <v>0.888</v>
      </c>
      <c r="Q305" s="232">
        <f t="shared" si="124"/>
        <v>0</v>
      </c>
      <c r="R305" s="238">
        <f>H305+I309-I312*2</f>
        <v>32</v>
      </c>
      <c r="S305" s="239">
        <f>I305+I309-I312*2</f>
        <v>32</v>
      </c>
      <c r="T305" s="240" t="str">
        <f>ROUND(R305,1)&amp;"~"&amp;ROUND(S305,1)</f>
        <v>32~32</v>
      </c>
      <c r="V305" s="236">
        <f t="shared" si="125"/>
        <v>14</v>
      </c>
    </row>
    <row r="306" hidden="1" spans="2:22">
      <c r="B306" s="49"/>
      <c r="D306" s="49"/>
      <c r="E306" s="172">
        <f>VLOOKUP(I302,$B$39:$Z$70,3,0)</f>
        <v>3</v>
      </c>
      <c r="F306" s="175">
        <f>VLOOKUP(I302,$B$39:$Z$70,17,0)</f>
        <v>35</v>
      </c>
      <c r="G306" s="173">
        <f>VLOOKUP(I302,$B$39:$Z$70,12,0)</f>
        <v>-1</v>
      </c>
      <c r="H306" s="173" t="s">
        <v>229</v>
      </c>
      <c r="I306" s="202"/>
      <c r="J306" s="200" t="s">
        <v>285</v>
      </c>
      <c r="K306" s="203">
        <v>14</v>
      </c>
      <c r="L306" s="204"/>
      <c r="M306" s="211">
        <f>R306+2*ROUNDUP((IF(K306&lt;26,10.927,11.212))*K306/10,0)</f>
        <v>84</v>
      </c>
      <c r="N306" s="206">
        <f>ROUNDUP(H307/12.5,0)</f>
        <v>0</v>
      </c>
      <c r="O306" s="207">
        <f t="shared" si="122"/>
        <v>0</v>
      </c>
      <c r="P306" s="63">
        <f t="shared" si="123"/>
        <v>1.208</v>
      </c>
      <c r="Q306" s="232">
        <f t="shared" si="124"/>
        <v>0</v>
      </c>
      <c r="R306" s="242">
        <f>H311-I312*2</f>
        <v>52</v>
      </c>
      <c r="S306" s="207" t="s">
        <v>286</v>
      </c>
      <c r="T306" s="241"/>
      <c r="V306" s="236">
        <f t="shared" si="125"/>
        <v>16</v>
      </c>
    </row>
    <row r="307" hidden="1" spans="2:22">
      <c r="B307" s="49"/>
      <c r="D307" s="49"/>
      <c r="E307" s="176" t="s">
        <v>287</v>
      </c>
      <c r="F307" s="173" t="s">
        <v>288</v>
      </c>
      <c r="G307" s="173" t="s">
        <v>289</v>
      </c>
      <c r="H307" s="177">
        <f>MAX(VLOOKUP(I302,$B$4:$J$70,4,0),VLOOKUP(I302,$B$4:$J$70,5,0))</f>
        <v>0</v>
      </c>
      <c r="I307" s="212">
        <f>MIN(VLOOKUP(I302,$B$4:$J$70,4,0),VLOOKUP(I302,$B$4:$J$70,5,0))</f>
        <v>0</v>
      </c>
      <c r="J307" s="200" t="s">
        <v>290</v>
      </c>
      <c r="K307" s="209">
        <v>14</v>
      </c>
      <c r="L307" s="204"/>
      <c r="M307" s="211">
        <f>R307+2*ROUNDUP((IF(K307&lt;26,10.927,11.212))*K307/10,0)</f>
        <v>139.965512114594</v>
      </c>
      <c r="N307" s="210">
        <f>ROUNDUP(H307/12.5,0)*2</f>
        <v>0</v>
      </c>
      <c r="O307" s="207">
        <f t="shared" si="122"/>
        <v>0</v>
      </c>
      <c r="P307" s="63">
        <f t="shared" si="123"/>
        <v>1.208</v>
      </c>
      <c r="Q307" s="232">
        <f t="shared" si="124"/>
        <v>0</v>
      </c>
      <c r="R307" s="242">
        <f>((H309+I309-I312*2)+(20-I312*2^0.5))*(2^0.5)</f>
        <v>107.965512114594</v>
      </c>
      <c r="S307" s="207" t="s">
        <v>286</v>
      </c>
      <c r="T307" s="241"/>
      <c r="V307" s="236">
        <f t="shared" si="125"/>
        <v>16</v>
      </c>
    </row>
    <row r="308" hidden="1" spans="2:22">
      <c r="B308" s="49"/>
      <c r="D308" s="49"/>
      <c r="E308" s="178">
        <f>VLOOKUP(I302,$B$39:$Z$70,20,0)</f>
        <v>-1</v>
      </c>
      <c r="F308" s="173">
        <f>VLOOKUP(I302,$B$39:$Z$70,23,0)</f>
        <v>-1</v>
      </c>
      <c r="G308" s="173">
        <f>VLOOKUP(I302,$B$39:$Z$70,7,0)</f>
        <v>34</v>
      </c>
      <c r="H308" s="179" t="s">
        <v>291</v>
      </c>
      <c r="I308" s="202" t="s">
        <v>292</v>
      </c>
      <c r="J308" s="200" t="s">
        <v>293</v>
      </c>
      <c r="K308" s="203">
        <v>12</v>
      </c>
      <c r="L308" s="204"/>
      <c r="M308" s="211">
        <f>(R308+S308)/2+2*ROUNDUP((IF(K308&lt;26,10.927,11.212))*K308/10,0)</f>
        <v>20</v>
      </c>
      <c r="N308" s="213">
        <f>4*(G306+1)+(G308-1)*2</f>
        <v>66</v>
      </c>
      <c r="O308" s="207">
        <f t="shared" si="122"/>
        <v>13.2</v>
      </c>
      <c r="P308" s="63">
        <f t="shared" si="123"/>
        <v>0.888</v>
      </c>
      <c r="Q308" s="232">
        <f t="shared" si="124"/>
        <v>11.7216</v>
      </c>
      <c r="R308" s="243">
        <f>H307-I312*2</f>
        <v>-8</v>
      </c>
      <c r="S308" s="207">
        <f>I307-I312*2</f>
        <v>-8</v>
      </c>
      <c r="T308" s="240" t="str">
        <f>ROUND(S308,1)&amp;"~"&amp;ROUND(R308,1)</f>
        <v>-8~-8</v>
      </c>
      <c r="V308" s="236">
        <f t="shared" si="125"/>
        <v>14</v>
      </c>
    </row>
    <row r="309" ht="15" hidden="1" spans="2:22">
      <c r="B309" s="49"/>
      <c r="D309" s="49"/>
      <c r="E309" s="180"/>
      <c r="F309" s="181"/>
      <c r="G309" s="181"/>
      <c r="H309" s="182">
        <f>VLOOKUP(I302,$B$4:$J$70,6,0)</f>
        <v>30</v>
      </c>
      <c r="I309" s="212">
        <f>VLOOKUP(I302,$B$4:$J$70,7,0)</f>
        <v>40</v>
      </c>
      <c r="J309" s="200" t="s">
        <v>294</v>
      </c>
      <c r="K309" s="203">
        <v>12</v>
      </c>
      <c r="L309" s="204"/>
      <c r="M309" s="211">
        <f>(R309+S309)/2+2*ROUNDUP((IF(K309&lt;26,10.927,11.212))*K309/10,0)</f>
        <v>28</v>
      </c>
      <c r="N309" s="63">
        <f>2*(E306+1)+F306*2</f>
        <v>78</v>
      </c>
      <c r="O309" s="207">
        <f t="shared" si="122"/>
        <v>21.84</v>
      </c>
      <c r="P309" s="63">
        <f t="shared" si="123"/>
        <v>0.888</v>
      </c>
      <c r="Q309" s="232">
        <f t="shared" si="124"/>
        <v>19.39392</v>
      </c>
      <c r="R309" s="243">
        <f>((I305-H305)^2+H307^2)^0.5</f>
        <v>0</v>
      </c>
      <c r="S309" s="207">
        <f>((I305-H305)^2+I307^2)^0.5</f>
        <v>0</v>
      </c>
      <c r="T309" s="240" t="str">
        <f>ROUND(S309,1)&amp;"~"&amp;ROUND(R309,1)</f>
        <v>0~0</v>
      </c>
      <c r="V309" s="236">
        <f t="shared" si="125"/>
        <v>14</v>
      </c>
    </row>
    <row r="310" hidden="1" spans="2:22">
      <c r="B310" s="49"/>
      <c r="D310" s="49"/>
      <c r="E310" s="183" t="s">
        <v>295</v>
      </c>
      <c r="F310" s="184"/>
      <c r="G310" s="185"/>
      <c r="H310" s="186" t="s">
        <v>296</v>
      </c>
      <c r="I310" s="214"/>
      <c r="J310" s="200" t="s">
        <v>297</v>
      </c>
      <c r="K310" s="209">
        <v>8</v>
      </c>
      <c r="L310" s="204"/>
      <c r="M310" s="211">
        <f>R310+11</f>
        <v>43</v>
      </c>
      <c r="N310" s="215">
        <f>ROUNDDOWN(((VLOOKUP(I302,$B$39:$Z$70,2,0))/(VLOOKUP(I302,$B$39:$Z$70,4,0))-1),0)/4*((VLOOKUP(I302,$B$39:$Z$70,20,0))+1)</f>
        <v>0</v>
      </c>
      <c r="O310" s="207">
        <f t="shared" si="122"/>
        <v>0</v>
      </c>
      <c r="P310" s="63">
        <f t="shared" si="123"/>
        <v>0.395</v>
      </c>
      <c r="Q310" s="232">
        <f t="shared" si="124"/>
        <v>0</v>
      </c>
      <c r="R310" s="242">
        <f>I309-2*I312</f>
        <v>32</v>
      </c>
      <c r="S310" s="207" t="s">
        <v>286</v>
      </c>
      <c r="T310" s="241"/>
      <c r="V310" s="244"/>
    </row>
    <row r="311" hidden="1" spans="2:22">
      <c r="B311" s="49"/>
      <c r="D311" s="49"/>
      <c r="E311" s="187" t="s">
        <v>298</v>
      </c>
      <c r="F311" s="188" t="s">
        <v>299</v>
      </c>
      <c r="G311" s="189" t="s">
        <v>300</v>
      </c>
      <c r="H311" s="186">
        <f>VLOOKUP(I302,$B$4:$J$70,8,0)</f>
        <v>60</v>
      </c>
      <c r="I311" s="214"/>
      <c r="J311" s="200" t="s">
        <v>301</v>
      </c>
      <c r="K311" s="209">
        <v>8</v>
      </c>
      <c r="L311" s="204"/>
      <c r="M311" s="211">
        <f>R311+11</f>
        <v>33</v>
      </c>
      <c r="N311" s="216">
        <f>ROUND(E308/4*G306,0)*2</f>
        <v>0</v>
      </c>
      <c r="O311" s="207">
        <f t="shared" si="122"/>
        <v>0</v>
      </c>
      <c r="P311" s="63">
        <f t="shared" si="123"/>
        <v>0.395</v>
      </c>
      <c r="Q311" s="232">
        <f t="shared" si="124"/>
        <v>0</v>
      </c>
      <c r="R311" s="242">
        <f>H309-2*I312</f>
        <v>22</v>
      </c>
      <c r="S311" s="207" t="s">
        <v>286</v>
      </c>
      <c r="T311" s="241"/>
      <c r="V311" s="244"/>
    </row>
    <row r="312" ht="15" hidden="1" spans="2:20">
      <c r="B312" s="49"/>
      <c r="D312" s="49"/>
      <c r="E312" s="190">
        <f>IF(I302=0,0,ROUND(((H305+I305)/2*H309*2+H311*I309+0.2*0.2+0.25*0.05*2)*(H307+I307)/2/1000000,1))</f>
        <v>0</v>
      </c>
      <c r="F312" s="191">
        <f>IF(I302=0,0,ROUND(Q310+Q311,1))</f>
        <v>0</v>
      </c>
      <c r="G312" s="192">
        <f>IF(I302=0,0,ROUND(Q304+Q305+Q306+Q307+Q308+Q309,1))</f>
        <v>0</v>
      </c>
      <c r="H312" s="193" t="s">
        <v>302</v>
      </c>
      <c r="I312" s="217">
        <f>$P$3</f>
        <v>4</v>
      </c>
      <c r="J312" s="218" t="s">
        <v>303</v>
      </c>
      <c r="K312" s="219" t="str">
        <f>"C40混凝土:"&amp;ROUND(((H305+I305)/2*H309*2+H311*I309+0.2*0.2+0.25*0.05*2)*(H307+I307)/2/1000000,1)&amp;"m"&amp;"      "&amp;"HPB300:"&amp;ROUND(Q310+Q311,1)&amp;"kg       "&amp;"HRB400:"&amp;ROUND(Q304+Q305+Q306+Q307+Q308+Q309,1)&amp;"kg"</f>
        <v>C40混凝土:0m      HPB300:0kg       HRB400:31.1kg</v>
      </c>
      <c r="L312" s="219"/>
      <c r="M312" s="219"/>
      <c r="N312" s="219"/>
      <c r="O312" s="219"/>
      <c r="P312" s="219"/>
      <c r="Q312" s="245"/>
      <c r="R312" s="246" t="s">
        <v>304</v>
      </c>
      <c r="S312" s="219" t="e">
        <f>ROUND(SUM(Q304:Q311)/ROUND(((H305+I305)/2*H309*2+H311*I309+0.2*0.2+0.25*0.05*2)*(H307+I307)/2/1000000,1),1)</f>
        <v>#DIV/0!</v>
      </c>
      <c r="T312" s="247"/>
    </row>
    <row r="313" hidden="1"/>
    <row r="314" hidden="1" spans="2:22">
      <c r="B314" s="49"/>
      <c r="D314" s="49"/>
      <c r="E314" s="58"/>
      <c r="F314" s="59"/>
      <c r="G314" s="59"/>
      <c r="H314" s="170"/>
      <c r="I314" s="196"/>
      <c r="J314" s="197"/>
      <c r="K314" s="59"/>
      <c r="L314" s="59"/>
      <c r="M314" s="198"/>
      <c r="N314" s="59"/>
      <c r="O314" s="198"/>
      <c r="P314" s="198"/>
      <c r="Q314" s="224"/>
      <c r="R314" s="225"/>
      <c r="S314" s="226"/>
      <c r="T314" s="227"/>
      <c r="V314" s="49"/>
    </row>
    <row r="315" hidden="1" spans="2:22">
      <c r="B315" s="49"/>
      <c r="D315" s="49"/>
      <c r="E315" s="61"/>
      <c r="F315" s="63"/>
      <c r="G315" s="63"/>
      <c r="H315" s="171"/>
      <c r="I315" s="199"/>
      <c r="J315" s="200"/>
      <c r="K315" s="63"/>
      <c r="L315" s="63"/>
      <c r="M315" s="201"/>
      <c r="N315" s="63"/>
      <c r="O315" s="201"/>
      <c r="P315" s="201"/>
      <c r="Q315" s="228"/>
      <c r="R315" s="229"/>
      <c r="S315" s="230"/>
      <c r="T315" s="231"/>
      <c r="U315" s="49"/>
      <c r="V315" s="49"/>
    </row>
    <row r="316" hidden="1" spans="2:22">
      <c r="B316" s="49"/>
      <c r="D316" s="49"/>
      <c r="E316" s="61"/>
      <c r="F316" s="63"/>
      <c r="G316" s="63"/>
      <c r="H316" s="63"/>
      <c r="I316" s="202"/>
      <c r="J316" s="200"/>
      <c r="K316" s="203"/>
      <c r="L316" s="204"/>
      <c r="M316" s="205"/>
      <c r="N316" s="206"/>
      <c r="O316" s="207"/>
      <c r="P316" s="63"/>
      <c r="Q316" s="232"/>
      <c r="R316" s="243"/>
      <c r="S316" s="207"/>
      <c r="T316" s="235"/>
      <c r="V316" s="236"/>
    </row>
    <row r="317" hidden="1" spans="2:22">
      <c r="B317" s="49"/>
      <c r="D317" s="49"/>
      <c r="E317" s="172"/>
      <c r="F317" s="173"/>
      <c r="G317" s="173"/>
      <c r="H317" s="174"/>
      <c r="I317" s="208"/>
      <c r="J317" s="200"/>
      <c r="K317" s="209"/>
      <c r="L317" s="204"/>
      <c r="M317" s="205"/>
      <c r="N317" s="210"/>
      <c r="O317" s="207"/>
      <c r="P317" s="63"/>
      <c r="Q317" s="232"/>
      <c r="R317" s="238"/>
      <c r="S317" s="239"/>
      <c r="T317" s="240"/>
      <c r="V317" s="236"/>
    </row>
    <row r="318" hidden="1" spans="2:22">
      <c r="B318" s="49"/>
      <c r="D318" s="49"/>
      <c r="E318" s="172"/>
      <c r="F318" s="175"/>
      <c r="G318" s="173"/>
      <c r="H318" s="173"/>
      <c r="I318" s="202"/>
      <c r="J318" s="200"/>
      <c r="K318" s="203"/>
      <c r="L318" s="204"/>
      <c r="M318" s="211"/>
      <c r="N318" s="206"/>
      <c r="O318" s="207"/>
      <c r="P318" s="63"/>
      <c r="Q318" s="232"/>
      <c r="R318" s="242"/>
      <c r="S318" s="207"/>
      <c r="T318" s="241"/>
      <c r="V318" s="236"/>
    </row>
    <row r="319" hidden="1" spans="2:22">
      <c r="B319" s="49"/>
      <c r="D319" s="49"/>
      <c r="E319" s="176"/>
      <c r="F319" s="173"/>
      <c r="G319" s="173"/>
      <c r="H319" s="177"/>
      <c r="I319" s="212"/>
      <c r="J319" s="200"/>
      <c r="K319" s="209"/>
      <c r="L319" s="204"/>
      <c r="M319" s="211"/>
      <c r="N319" s="210"/>
      <c r="O319" s="207"/>
      <c r="P319" s="63"/>
      <c r="Q319" s="232"/>
      <c r="R319" s="242"/>
      <c r="S319" s="207"/>
      <c r="T319" s="241"/>
      <c r="V319" s="236"/>
    </row>
    <row r="320" hidden="1" spans="2:22">
      <c r="B320" s="49"/>
      <c r="D320" s="49"/>
      <c r="E320" s="178"/>
      <c r="F320" s="173"/>
      <c r="G320" s="173"/>
      <c r="H320" s="179"/>
      <c r="I320" s="202"/>
      <c r="J320" s="200"/>
      <c r="K320" s="203"/>
      <c r="L320" s="204"/>
      <c r="M320" s="211"/>
      <c r="N320" s="213"/>
      <c r="O320" s="207"/>
      <c r="P320" s="63"/>
      <c r="Q320" s="232"/>
      <c r="R320" s="243"/>
      <c r="S320" s="207"/>
      <c r="T320" s="240"/>
      <c r="V320" s="236"/>
    </row>
    <row r="321" ht="15" hidden="1" spans="2:22">
      <c r="B321" s="49"/>
      <c r="D321" s="49"/>
      <c r="E321" s="180"/>
      <c r="F321" s="181"/>
      <c r="G321" s="181"/>
      <c r="H321" s="182"/>
      <c r="I321" s="212"/>
      <c r="J321" s="200"/>
      <c r="K321" s="203"/>
      <c r="L321" s="204"/>
      <c r="M321" s="211"/>
      <c r="N321" s="63"/>
      <c r="O321" s="207"/>
      <c r="P321" s="63"/>
      <c r="Q321" s="232"/>
      <c r="R321" s="243"/>
      <c r="S321" s="207"/>
      <c r="T321" s="240"/>
      <c r="V321" s="236"/>
    </row>
    <row r="322" hidden="1" spans="2:22">
      <c r="B322" s="49"/>
      <c r="D322" s="49"/>
      <c r="E322" s="183"/>
      <c r="F322" s="184"/>
      <c r="G322" s="185"/>
      <c r="H322" s="186"/>
      <c r="I322" s="214"/>
      <c r="J322" s="200"/>
      <c r="K322" s="209"/>
      <c r="L322" s="204"/>
      <c r="M322" s="211"/>
      <c r="N322" s="215"/>
      <c r="O322" s="207"/>
      <c r="P322" s="63"/>
      <c r="Q322" s="232"/>
      <c r="R322" s="242"/>
      <c r="S322" s="207"/>
      <c r="T322" s="241"/>
      <c r="V322" s="244"/>
    </row>
    <row r="323" hidden="1" spans="2:22">
      <c r="B323" s="49"/>
      <c r="D323" s="49"/>
      <c r="E323" s="187"/>
      <c r="F323" s="188"/>
      <c r="G323" s="189"/>
      <c r="H323" s="186"/>
      <c r="I323" s="214"/>
      <c r="J323" s="200"/>
      <c r="K323" s="209"/>
      <c r="L323" s="204"/>
      <c r="M323" s="211"/>
      <c r="N323" s="216"/>
      <c r="O323" s="207"/>
      <c r="P323" s="63"/>
      <c r="Q323" s="232"/>
      <c r="R323" s="242"/>
      <c r="S323" s="207"/>
      <c r="T323" s="241"/>
      <c r="V323" s="244"/>
    </row>
    <row r="324" ht="15" hidden="1" spans="2:20">
      <c r="B324" s="49"/>
      <c r="D324" s="49"/>
      <c r="E324" s="190"/>
      <c r="F324" s="191"/>
      <c r="G324" s="192"/>
      <c r="H324" s="193"/>
      <c r="I324" s="217"/>
      <c r="J324" s="218"/>
      <c r="K324" s="219"/>
      <c r="L324" s="219"/>
      <c r="M324" s="219"/>
      <c r="N324" s="219"/>
      <c r="O324" s="219"/>
      <c r="P324" s="219"/>
      <c r="Q324" s="245"/>
      <c r="R324" s="246"/>
      <c r="S324" s="219"/>
      <c r="T324" s="247"/>
    </row>
    <row r="325" s="53" customFormat="1" ht="15" spans="1:15">
      <c r="A325" s="55"/>
      <c r="C325" s="49"/>
      <c r="I325" s="52"/>
      <c r="O325" s="56"/>
    </row>
    <row r="326" s="53" customFormat="1" spans="1:15">
      <c r="A326" s="55"/>
      <c r="C326" s="49"/>
      <c r="H326" s="26" t="s">
        <v>305</v>
      </c>
      <c r="I326" s="27"/>
      <c r="J326" s="28"/>
      <c r="K326" s="29"/>
      <c r="O326" s="56"/>
    </row>
    <row r="327" s="53" customFormat="1" spans="1:15">
      <c r="A327" s="55"/>
      <c r="C327" s="49"/>
      <c r="H327" s="30" t="s">
        <v>227</v>
      </c>
      <c r="I327" s="257" t="s">
        <v>298</v>
      </c>
      <c r="J327" s="258" t="s">
        <v>299</v>
      </c>
      <c r="K327" s="259" t="s">
        <v>300</v>
      </c>
      <c r="L327" s="256" t="s">
        <v>304</v>
      </c>
      <c r="O327" s="56"/>
    </row>
    <row r="328" s="53" customFormat="1" spans="1:15">
      <c r="A328" s="55"/>
      <c r="C328" s="49"/>
      <c r="G328" s="53">
        <v>1</v>
      </c>
      <c r="H328" s="34" t="str">
        <f>B4</f>
        <v>ZU1-2</v>
      </c>
      <c r="I328" s="260">
        <f>E84</f>
        <v>78.1</v>
      </c>
      <c r="J328" s="261">
        <f>F84</f>
        <v>507.1</v>
      </c>
      <c r="K328" s="262">
        <f>G84</f>
        <v>7869.9</v>
      </c>
      <c r="L328" s="134">
        <f>(K328+J328)/I328</f>
        <v>107.259923175416</v>
      </c>
      <c r="M328" s="53">
        <v>84</v>
      </c>
      <c r="N328" s="53">
        <f>K328+J328</f>
        <v>8377</v>
      </c>
      <c r="O328" s="56">
        <f>N328/I328</f>
        <v>107.259923175416</v>
      </c>
    </row>
    <row r="329" s="53" customFormat="1" spans="1:15">
      <c r="A329" s="55"/>
      <c r="C329" s="49"/>
      <c r="G329" s="53">
        <v>2</v>
      </c>
      <c r="H329" s="34" t="str">
        <f t="shared" ref="H329:H359" si="126">B5</f>
        <v>ZU2-2</v>
      </c>
      <c r="I329" s="260">
        <f>E96</f>
        <v>82.1</v>
      </c>
      <c r="J329" s="261">
        <f>F96</f>
        <v>548.5</v>
      </c>
      <c r="K329" s="262">
        <f>G96</f>
        <v>8382.5</v>
      </c>
      <c r="L329" s="134">
        <f>S96</f>
        <v>108.8</v>
      </c>
      <c r="M329" s="53">
        <f>M328+12</f>
        <v>96</v>
      </c>
      <c r="O329" s="56"/>
    </row>
    <row r="330" s="53" customFormat="1" ht="15" spans="1:20">
      <c r="A330" s="55"/>
      <c r="C330" s="49"/>
      <c r="G330" s="53">
        <v>3</v>
      </c>
      <c r="H330" s="34" t="str">
        <f t="shared" si="126"/>
        <v>ZU3-2</v>
      </c>
      <c r="I330" s="260">
        <f>E108</f>
        <v>88.1</v>
      </c>
      <c r="J330" s="261">
        <f>F108</f>
        <v>590</v>
      </c>
      <c r="K330" s="262">
        <f>G108</f>
        <v>9005.3</v>
      </c>
      <c r="L330" s="134">
        <f>S108</f>
        <v>108.9</v>
      </c>
      <c r="M330" s="53">
        <f t="shared" ref="M330:M359" si="127">M329+12</f>
        <v>108</v>
      </c>
      <c r="O330" s="56"/>
      <c r="R330" s="272">
        <f t="shared" ref="R330:T330" si="128">SUM(R298:R316)</f>
        <v>451.965512114594</v>
      </c>
      <c r="S330" s="272" t="e">
        <f t="shared" si="128"/>
        <v>#DIV/0!</v>
      </c>
      <c r="T330" s="272">
        <f t="shared" si="128"/>
        <v>52</v>
      </c>
    </row>
    <row r="331" s="53" customFormat="1" spans="1:15">
      <c r="A331" s="55"/>
      <c r="C331" s="49"/>
      <c r="G331" s="53">
        <v>4</v>
      </c>
      <c r="H331" s="34" t="str">
        <f t="shared" si="126"/>
        <v>ZU4-2</v>
      </c>
      <c r="I331" s="260" t="e">
        <f>#REF!</f>
        <v>#REF!</v>
      </c>
      <c r="J331" s="261">
        <v>641.9</v>
      </c>
      <c r="K331" s="262">
        <v>9747.6</v>
      </c>
      <c r="L331" s="134" t="e">
        <f>#REF!</f>
        <v>#REF!</v>
      </c>
      <c r="M331" s="53">
        <f t="shared" si="127"/>
        <v>120</v>
      </c>
      <c r="O331" s="56"/>
    </row>
    <row r="332" s="53" customFormat="1" spans="1:15">
      <c r="A332" s="55"/>
      <c r="C332" s="49"/>
      <c r="G332" s="53">
        <v>5</v>
      </c>
      <c r="H332" s="34" t="str">
        <f t="shared" si="126"/>
        <v>ZU5-2</v>
      </c>
      <c r="I332" s="260" t="e">
        <f>#REF!</f>
        <v>#REF!</v>
      </c>
      <c r="J332" s="261" t="e">
        <f>#REF!</f>
        <v>#REF!</v>
      </c>
      <c r="K332" s="262" t="e">
        <f>#REF!</f>
        <v>#REF!</v>
      </c>
      <c r="L332" s="134" t="e">
        <f>#REF!</f>
        <v>#REF!</v>
      </c>
      <c r="M332" s="53">
        <f t="shared" si="127"/>
        <v>132</v>
      </c>
      <c r="O332" s="56"/>
    </row>
    <row r="333" s="53" customFormat="1" spans="1:15">
      <c r="A333" s="55"/>
      <c r="C333" s="49"/>
      <c r="G333" s="53">
        <v>6</v>
      </c>
      <c r="H333" s="34" t="str">
        <f t="shared" si="126"/>
        <v>ZU6-2</v>
      </c>
      <c r="I333" s="260" t="e">
        <f>#REF!</f>
        <v>#REF!</v>
      </c>
      <c r="J333" s="261" t="e">
        <f>#REF!</f>
        <v>#REF!</v>
      </c>
      <c r="K333" s="262" t="e">
        <f>#REF!</f>
        <v>#REF!</v>
      </c>
      <c r="L333" s="134" t="e">
        <f>#REF!</f>
        <v>#REF!</v>
      </c>
      <c r="M333" s="53">
        <f t="shared" si="127"/>
        <v>144</v>
      </c>
      <c r="O333" s="56"/>
    </row>
    <row r="334" s="53" customFormat="1" spans="1:15">
      <c r="A334" s="55"/>
      <c r="C334" s="49"/>
      <c r="G334" s="53">
        <v>7</v>
      </c>
      <c r="H334" s="34" t="str">
        <f t="shared" si="126"/>
        <v>ZU7-2</v>
      </c>
      <c r="I334" s="260" t="e">
        <f>#REF!</f>
        <v>#REF!</v>
      </c>
      <c r="J334" s="261" t="e">
        <f>#REF!</f>
        <v>#REF!</v>
      </c>
      <c r="K334" s="262" t="e">
        <f>#REF!</f>
        <v>#REF!</v>
      </c>
      <c r="L334" s="134" t="e">
        <f>#REF!</f>
        <v>#REF!</v>
      </c>
      <c r="M334" s="53">
        <f t="shared" si="127"/>
        <v>156</v>
      </c>
      <c r="O334" s="56"/>
    </row>
    <row r="335" s="53" customFormat="1" spans="1:15">
      <c r="A335" s="55"/>
      <c r="C335" s="49"/>
      <c r="G335" s="53">
        <v>8</v>
      </c>
      <c r="H335" s="34" t="str">
        <f t="shared" si="126"/>
        <v>ZU8-2</v>
      </c>
      <c r="I335" s="260" t="e">
        <f>#REF!</f>
        <v>#REF!</v>
      </c>
      <c r="J335" s="261" t="e">
        <f>#REF!</f>
        <v>#REF!</v>
      </c>
      <c r="K335" s="262" t="e">
        <f>#REF!</f>
        <v>#REF!</v>
      </c>
      <c r="L335" s="134" t="e">
        <f>#REF!</f>
        <v>#REF!</v>
      </c>
      <c r="M335" s="53">
        <f t="shared" si="127"/>
        <v>168</v>
      </c>
      <c r="O335" s="56"/>
    </row>
    <row r="336" s="53" customFormat="1" spans="1:15">
      <c r="A336" s="55"/>
      <c r="C336" s="49"/>
      <c r="G336" s="53">
        <v>9</v>
      </c>
      <c r="H336" s="34" t="str">
        <f t="shared" si="126"/>
        <v>ZU9-2</v>
      </c>
      <c r="I336" s="260" t="e">
        <f>#REF!</f>
        <v>#REF!</v>
      </c>
      <c r="J336" s="261" t="e">
        <f>#REF!</f>
        <v>#REF!</v>
      </c>
      <c r="K336" s="262">
        <v>25848.1</v>
      </c>
      <c r="L336" s="134" t="e">
        <f>#REF!</f>
        <v>#REF!</v>
      </c>
      <c r="M336" s="53">
        <f t="shared" si="127"/>
        <v>180</v>
      </c>
      <c r="O336" s="56"/>
    </row>
    <row r="337" s="53" customFormat="1" spans="1:15">
      <c r="A337" s="55"/>
      <c r="C337" s="49"/>
      <c r="G337" s="53">
        <v>10</v>
      </c>
      <c r="H337" s="34" t="str">
        <f t="shared" si="126"/>
        <v>ZU10-2</v>
      </c>
      <c r="I337" s="260" t="e">
        <f>#REF!</f>
        <v>#REF!</v>
      </c>
      <c r="J337" s="261" t="e">
        <f>#REF!</f>
        <v>#REF!</v>
      </c>
      <c r="K337" s="262">
        <v>26407.1</v>
      </c>
      <c r="L337" s="134" t="e">
        <f>#REF!</f>
        <v>#REF!</v>
      </c>
      <c r="M337" s="53">
        <f t="shared" si="127"/>
        <v>192</v>
      </c>
      <c r="O337" s="56"/>
    </row>
    <row r="338" s="53" customFormat="1" spans="1:15">
      <c r="A338" s="55"/>
      <c r="C338" s="49"/>
      <c r="G338" s="53">
        <v>11</v>
      </c>
      <c r="H338" s="34" t="str">
        <f t="shared" si="126"/>
        <v>ZU11-2</v>
      </c>
      <c r="I338" s="263" t="e">
        <f>#REF!</f>
        <v>#REF!</v>
      </c>
      <c r="J338" s="263" t="e">
        <f>#REF!</f>
        <v>#REF!</v>
      </c>
      <c r="K338" s="264">
        <v>17244.6</v>
      </c>
      <c r="L338" s="134" t="e">
        <f>#REF!</f>
        <v>#REF!</v>
      </c>
      <c r="M338" s="53">
        <f t="shared" si="127"/>
        <v>204</v>
      </c>
      <c r="O338" s="56"/>
    </row>
    <row r="339" s="53" customFormat="1" spans="1:15">
      <c r="A339" s="55"/>
      <c r="C339" s="49"/>
      <c r="G339" s="53">
        <v>12</v>
      </c>
      <c r="H339" s="34" t="str">
        <f t="shared" si="126"/>
        <v>ZU12-2</v>
      </c>
      <c r="I339" s="260" t="e">
        <f>#REF!</f>
        <v>#REF!</v>
      </c>
      <c r="J339" s="261" t="e">
        <f>#REF!</f>
        <v>#REF!</v>
      </c>
      <c r="K339" s="262">
        <v>22583.3</v>
      </c>
      <c r="L339" s="134" t="e">
        <f>(K339+J339)/I339</f>
        <v>#REF!</v>
      </c>
      <c r="M339" s="53">
        <f t="shared" si="127"/>
        <v>216</v>
      </c>
      <c r="O339" s="56"/>
    </row>
    <row r="340" s="53" customFormat="1" spans="1:15">
      <c r="A340" s="55"/>
      <c r="C340" s="49"/>
      <c r="G340" s="250">
        <v>13</v>
      </c>
      <c r="H340" s="34" t="str">
        <f t="shared" si="126"/>
        <v>ZU13-2</v>
      </c>
      <c r="I340" s="260" t="e">
        <f>#REF!</f>
        <v>#REF!</v>
      </c>
      <c r="J340" s="265" t="e">
        <f>#REF!</f>
        <v>#REF!</v>
      </c>
      <c r="K340" s="266" t="e">
        <f>#REF!</f>
        <v>#REF!</v>
      </c>
      <c r="L340" s="267" t="e">
        <f>(K340+J340)/I340</f>
        <v>#REF!</v>
      </c>
      <c r="M340" s="53">
        <f t="shared" si="127"/>
        <v>228</v>
      </c>
      <c r="O340" s="56"/>
    </row>
    <row r="341" s="53" customFormat="1" spans="1:15">
      <c r="A341" s="55"/>
      <c r="C341" s="49"/>
      <c r="G341" s="53">
        <v>14</v>
      </c>
      <c r="H341" s="34" t="str">
        <f t="shared" si="126"/>
        <v>ZU14-2</v>
      </c>
      <c r="I341" s="260" t="e">
        <f>#REF!</f>
        <v>#REF!</v>
      </c>
      <c r="J341" s="261" t="e">
        <f>#REF!</f>
        <v>#REF!</v>
      </c>
      <c r="K341" s="262" t="e">
        <f>#REF!</f>
        <v>#REF!</v>
      </c>
      <c r="L341" s="134" t="e">
        <f t="shared" ref="L340:L358" si="129">(K341+J341)/I341</f>
        <v>#REF!</v>
      </c>
      <c r="M341" s="53">
        <f t="shared" si="127"/>
        <v>240</v>
      </c>
      <c r="O341" s="56"/>
    </row>
    <row r="342" s="53" customFormat="1" spans="1:15">
      <c r="A342" s="55"/>
      <c r="C342" s="49"/>
      <c r="G342" s="53">
        <v>15</v>
      </c>
      <c r="H342" s="34" t="str">
        <f t="shared" si="126"/>
        <v>ZU15-2</v>
      </c>
      <c r="I342" s="260">
        <f>E120</f>
        <v>136.8</v>
      </c>
      <c r="J342" s="261">
        <f>F120</f>
        <v>915.5</v>
      </c>
      <c r="K342" s="262">
        <f>G120</f>
        <v>13389.1</v>
      </c>
      <c r="L342" s="134">
        <f t="shared" si="129"/>
        <v>104.565789473684</v>
      </c>
      <c r="M342" s="53">
        <f t="shared" si="127"/>
        <v>252</v>
      </c>
      <c r="O342" s="56"/>
    </row>
    <row r="343" s="53" customFormat="1" spans="1:15">
      <c r="A343" s="55"/>
      <c r="C343" s="49"/>
      <c r="G343" s="53">
        <v>16</v>
      </c>
      <c r="H343" s="34" t="str">
        <f t="shared" si="126"/>
        <v>ZU16-2</v>
      </c>
      <c r="I343" s="260">
        <f>E132</f>
        <v>99.4</v>
      </c>
      <c r="J343" s="261">
        <f>F132</f>
        <v>672.9</v>
      </c>
      <c r="K343" s="262">
        <f>G132</f>
        <v>11105.7</v>
      </c>
      <c r="L343" s="134">
        <f t="shared" si="129"/>
        <v>118.496981891348</v>
      </c>
      <c r="M343" s="53">
        <f t="shared" si="127"/>
        <v>264</v>
      </c>
      <c r="O343" s="56"/>
    </row>
    <row r="344" s="53" customFormat="1" spans="1:15">
      <c r="A344" s="55"/>
      <c r="C344" s="49"/>
      <c r="G344" s="53">
        <v>17</v>
      </c>
      <c r="H344" s="34" t="str">
        <f t="shared" si="126"/>
        <v>ZU17-2</v>
      </c>
      <c r="I344" s="260">
        <f>E144</f>
        <v>93.4</v>
      </c>
      <c r="J344" s="261">
        <f>F144</f>
        <v>631.4</v>
      </c>
      <c r="K344" s="262">
        <f>G144</f>
        <v>9586.2</v>
      </c>
      <c r="L344" s="134">
        <f t="shared" si="129"/>
        <v>109.396145610278</v>
      </c>
      <c r="M344" s="53">
        <f t="shared" si="127"/>
        <v>276</v>
      </c>
      <c r="O344" s="56"/>
    </row>
    <row r="345" s="53" customFormat="1" spans="1:15">
      <c r="A345" s="55"/>
      <c r="C345" s="49"/>
      <c r="G345" s="53">
        <v>18</v>
      </c>
      <c r="H345" s="34" t="str">
        <f t="shared" si="126"/>
        <v>ZU18-2</v>
      </c>
      <c r="I345" s="260">
        <f>E156</f>
        <v>87.4</v>
      </c>
      <c r="J345" s="261">
        <f>F156</f>
        <v>590</v>
      </c>
      <c r="K345" s="262">
        <f>G156</f>
        <v>8963.3</v>
      </c>
      <c r="L345" s="134">
        <f t="shared" si="129"/>
        <v>109.305491990847</v>
      </c>
      <c r="M345" s="53">
        <f t="shared" si="127"/>
        <v>288</v>
      </c>
      <c r="O345" s="56"/>
    </row>
    <row r="346" s="53" customFormat="1" spans="1:15">
      <c r="A346" s="55"/>
      <c r="C346" s="49"/>
      <c r="G346" s="53">
        <v>19</v>
      </c>
      <c r="H346" s="34" t="str">
        <f t="shared" si="126"/>
        <v>ZU19-2</v>
      </c>
      <c r="I346" s="260">
        <f>E168</f>
        <v>63.6</v>
      </c>
      <c r="J346" s="261">
        <f>F168</f>
        <v>421.6</v>
      </c>
      <c r="K346" s="262">
        <f>G168</f>
        <v>6504.9</v>
      </c>
      <c r="L346" s="134">
        <f t="shared" si="129"/>
        <v>108.907232704403</v>
      </c>
      <c r="M346" s="53">
        <f t="shared" si="127"/>
        <v>300</v>
      </c>
      <c r="O346" s="56"/>
    </row>
    <row r="347" s="53" customFormat="1" hidden="1" spans="1:15">
      <c r="A347" s="55"/>
      <c r="C347" s="49"/>
      <c r="G347" s="53">
        <v>20</v>
      </c>
      <c r="H347" s="34" t="str">
        <f t="shared" si="126"/>
        <v>东U10</v>
      </c>
      <c r="I347" s="268">
        <f>E180</f>
        <v>0</v>
      </c>
      <c r="J347" s="269">
        <f>F180</f>
        <v>0</v>
      </c>
      <c r="K347" s="270">
        <f>G180</f>
        <v>0</v>
      </c>
      <c r="L347" s="134" t="e">
        <f t="shared" si="129"/>
        <v>#DIV/0!</v>
      </c>
      <c r="M347" s="53">
        <f t="shared" si="127"/>
        <v>312</v>
      </c>
      <c r="O347" s="56"/>
    </row>
    <row r="348" s="53" customFormat="1" hidden="1" spans="1:15">
      <c r="A348" s="55"/>
      <c r="C348" s="49"/>
      <c r="G348" s="53">
        <v>21</v>
      </c>
      <c r="H348" s="34" t="str">
        <f t="shared" si="126"/>
        <v>西U10-1</v>
      </c>
      <c r="I348" s="268">
        <f>E192</f>
        <v>0</v>
      </c>
      <c r="J348" s="269">
        <f>F192</f>
        <v>0</v>
      </c>
      <c r="K348" s="270">
        <f>G192</f>
        <v>0</v>
      </c>
      <c r="L348" s="134" t="e">
        <f t="shared" si="129"/>
        <v>#DIV/0!</v>
      </c>
      <c r="M348" s="53">
        <f t="shared" si="127"/>
        <v>324</v>
      </c>
      <c r="O348" s="56"/>
    </row>
    <row r="349" s="53" customFormat="1" hidden="1" spans="1:15">
      <c r="A349" s="55"/>
      <c r="C349" s="49"/>
      <c r="G349" s="53">
        <v>22</v>
      </c>
      <c r="H349" s="34" t="str">
        <f t="shared" si="126"/>
        <v>西U9-1</v>
      </c>
      <c r="I349" s="268">
        <f>E204</f>
        <v>0</v>
      </c>
      <c r="J349" s="269">
        <f>F204</f>
        <v>0</v>
      </c>
      <c r="K349" s="270">
        <f>G204</f>
        <v>0</v>
      </c>
      <c r="L349" s="134" t="e">
        <f t="shared" si="129"/>
        <v>#DIV/0!</v>
      </c>
      <c r="M349" s="53">
        <f t="shared" si="127"/>
        <v>336</v>
      </c>
      <c r="O349" s="56"/>
    </row>
    <row r="350" s="53" customFormat="1" hidden="1" spans="1:15">
      <c r="A350" s="55"/>
      <c r="C350" s="49"/>
      <c r="G350" s="53">
        <v>23</v>
      </c>
      <c r="H350" s="34" t="str">
        <f t="shared" si="126"/>
        <v>西U6-1</v>
      </c>
      <c r="I350" s="268">
        <f>E216</f>
        <v>0</v>
      </c>
      <c r="J350" s="269">
        <f>F216</f>
        <v>0</v>
      </c>
      <c r="K350" s="270">
        <f>G216</f>
        <v>0</v>
      </c>
      <c r="L350" s="134" t="e">
        <f t="shared" si="129"/>
        <v>#DIV/0!</v>
      </c>
      <c r="M350" s="53">
        <f t="shared" si="127"/>
        <v>348</v>
      </c>
      <c r="O350" s="56"/>
    </row>
    <row r="351" s="53" customFormat="1" hidden="1" spans="1:15">
      <c r="A351" s="55"/>
      <c r="C351" s="49"/>
      <c r="G351" s="53">
        <v>24</v>
      </c>
      <c r="H351" s="34" t="str">
        <f t="shared" si="126"/>
        <v>西U5-1</v>
      </c>
      <c r="I351" s="268">
        <f>E228</f>
        <v>0</v>
      </c>
      <c r="J351" s="269">
        <f>F228</f>
        <v>0</v>
      </c>
      <c r="K351" s="270">
        <f>G228</f>
        <v>0</v>
      </c>
      <c r="L351" s="134" t="e">
        <f t="shared" si="129"/>
        <v>#DIV/0!</v>
      </c>
      <c r="M351" s="53">
        <f t="shared" si="127"/>
        <v>360</v>
      </c>
      <c r="O351" s="56"/>
    </row>
    <row r="352" s="53" customFormat="1" hidden="1" spans="1:15">
      <c r="A352" s="55"/>
      <c r="C352" s="49"/>
      <c r="G352" s="53">
        <v>25</v>
      </c>
      <c r="H352" s="34" t="str">
        <f t="shared" si="126"/>
        <v>西U4-1</v>
      </c>
      <c r="I352" s="268">
        <f>E240</f>
        <v>0</v>
      </c>
      <c r="J352" s="269">
        <f>F240</f>
        <v>0</v>
      </c>
      <c r="K352" s="270">
        <f>G240</f>
        <v>0</v>
      </c>
      <c r="L352" s="134" t="e">
        <f t="shared" si="129"/>
        <v>#DIV/0!</v>
      </c>
      <c r="M352" s="53">
        <f t="shared" si="127"/>
        <v>372</v>
      </c>
      <c r="O352" s="56"/>
    </row>
    <row r="353" s="53" customFormat="1" hidden="1" spans="1:15">
      <c r="A353" s="55"/>
      <c r="C353" s="49"/>
      <c r="G353" s="53">
        <v>26</v>
      </c>
      <c r="H353" s="34" t="str">
        <f t="shared" si="126"/>
        <v>西U3-1</v>
      </c>
      <c r="I353" s="268">
        <f>E252</f>
        <v>0</v>
      </c>
      <c r="J353" s="269">
        <f>F252</f>
        <v>0</v>
      </c>
      <c r="K353" s="270">
        <f>G252</f>
        <v>0</v>
      </c>
      <c r="L353" s="134" t="e">
        <f t="shared" si="129"/>
        <v>#DIV/0!</v>
      </c>
      <c r="M353" s="53">
        <f t="shared" si="127"/>
        <v>384</v>
      </c>
      <c r="O353" s="56"/>
    </row>
    <row r="354" s="53" customFormat="1" hidden="1" spans="1:15">
      <c r="A354" s="55"/>
      <c r="C354" s="49"/>
      <c r="G354" s="53">
        <v>27</v>
      </c>
      <c r="H354" s="34" t="str">
        <f t="shared" si="126"/>
        <v>西U2-1</v>
      </c>
      <c r="I354" s="268">
        <f>E264</f>
        <v>0</v>
      </c>
      <c r="J354" s="269">
        <f>F264</f>
        <v>0</v>
      </c>
      <c r="K354" s="270">
        <f>G264</f>
        <v>0</v>
      </c>
      <c r="L354" s="271" t="e">
        <f t="shared" si="129"/>
        <v>#DIV/0!</v>
      </c>
      <c r="M354" s="53">
        <f t="shared" si="127"/>
        <v>396</v>
      </c>
      <c r="O354" s="56"/>
    </row>
    <row r="355" s="53" customFormat="1" hidden="1" spans="1:15">
      <c r="A355" s="55"/>
      <c r="C355" s="49"/>
      <c r="G355" s="53">
        <v>28</v>
      </c>
      <c r="H355" s="34" t="str">
        <f t="shared" si="126"/>
        <v>西U6-2</v>
      </c>
      <c r="I355" s="268">
        <f>E276</f>
        <v>0</v>
      </c>
      <c r="J355" s="269">
        <f>F276</f>
        <v>0</v>
      </c>
      <c r="K355" s="270">
        <f>G276</f>
        <v>0</v>
      </c>
      <c r="L355" s="134" t="e">
        <f t="shared" si="129"/>
        <v>#DIV/0!</v>
      </c>
      <c r="M355" s="53">
        <f t="shared" si="127"/>
        <v>408</v>
      </c>
      <c r="O355" s="56"/>
    </row>
    <row r="356" s="53" customFormat="1" hidden="1" spans="1:15">
      <c r="A356" s="55"/>
      <c r="C356" s="49"/>
      <c r="G356" s="53">
        <v>29</v>
      </c>
      <c r="H356" s="34" t="str">
        <f t="shared" si="126"/>
        <v>西U5-2</v>
      </c>
      <c r="I356" s="268">
        <f>E288</f>
        <v>0</v>
      </c>
      <c r="J356" s="269">
        <f>F288</f>
        <v>0</v>
      </c>
      <c r="K356" s="270">
        <f>G288</f>
        <v>0</v>
      </c>
      <c r="L356" s="134" t="e">
        <f t="shared" si="129"/>
        <v>#DIV/0!</v>
      </c>
      <c r="M356" s="53">
        <f t="shared" si="127"/>
        <v>420</v>
      </c>
      <c r="O356" s="56"/>
    </row>
    <row r="357" s="53" customFormat="1" hidden="1" spans="1:15">
      <c r="A357" s="55"/>
      <c r="C357" s="49"/>
      <c r="G357" s="53">
        <v>30</v>
      </c>
      <c r="H357" s="34" t="str">
        <f t="shared" si="126"/>
        <v>西U4-2</v>
      </c>
      <c r="I357" s="268">
        <f>E300</f>
        <v>0</v>
      </c>
      <c r="J357" s="269">
        <f>F300</f>
        <v>0</v>
      </c>
      <c r="K357" s="270">
        <f>G300</f>
        <v>0</v>
      </c>
      <c r="L357" s="134" t="e">
        <f t="shared" si="129"/>
        <v>#DIV/0!</v>
      </c>
      <c r="M357" s="53">
        <f t="shared" si="127"/>
        <v>432</v>
      </c>
      <c r="O357" s="56"/>
    </row>
    <row r="358" s="53" customFormat="1" hidden="1" spans="1:15">
      <c r="A358" s="55"/>
      <c r="C358" s="49"/>
      <c r="H358" s="34" t="str">
        <f t="shared" si="126"/>
        <v>西U3-2</v>
      </c>
      <c r="I358" s="268">
        <f>E312</f>
        <v>0</v>
      </c>
      <c r="J358" s="269">
        <f>F312</f>
        <v>0</v>
      </c>
      <c r="K358" s="270">
        <f>G312</f>
        <v>0</v>
      </c>
      <c r="L358" s="134" t="e">
        <f t="shared" si="129"/>
        <v>#DIV/0!</v>
      </c>
      <c r="M358" s="53">
        <f t="shared" si="127"/>
        <v>444</v>
      </c>
      <c r="O358" s="56"/>
    </row>
    <row r="359" s="53" customFormat="1" spans="1:15">
      <c r="A359" s="55"/>
      <c r="C359" s="49"/>
      <c r="G359" s="55"/>
      <c r="H359" s="34">
        <f t="shared" si="126"/>
        <v>0</v>
      </c>
      <c r="I359" s="268"/>
      <c r="J359" s="269"/>
      <c r="K359" s="270"/>
      <c r="L359" s="134"/>
      <c r="M359" s="53">
        <f t="shared" si="127"/>
        <v>456</v>
      </c>
      <c r="O359" s="56"/>
    </row>
    <row r="360" s="53" customFormat="1" ht="15" spans="1:15">
      <c r="A360" s="55"/>
      <c r="C360" s="49"/>
      <c r="G360" s="55"/>
      <c r="H360" s="255" t="s">
        <v>303</v>
      </c>
      <c r="I360" s="272" t="e">
        <f>SUM(I328:I346)</f>
        <v>#REF!</v>
      </c>
      <c r="J360" s="272" t="e">
        <f>SUM(J328:J346)</f>
        <v>#REF!</v>
      </c>
      <c r="K360" s="272" t="e">
        <f>SUM(K328:K346)</f>
        <v>#REF!</v>
      </c>
      <c r="L360" s="134"/>
      <c r="O360" s="56"/>
    </row>
    <row r="361" s="53" customFormat="1" spans="1:15">
      <c r="A361" s="55"/>
      <c r="C361" s="49"/>
      <c r="I361" s="52"/>
      <c r="O361" s="56"/>
    </row>
    <row r="362" s="53" customFormat="1" spans="1:15">
      <c r="A362" s="55"/>
      <c r="C362" s="49"/>
      <c r="G362" s="55"/>
      <c r="H362" s="53" t="s">
        <v>26</v>
      </c>
      <c r="I362" s="52">
        <v>153</v>
      </c>
      <c r="J362" s="134">
        <v>991</v>
      </c>
      <c r="K362" s="134">
        <v>17244.6</v>
      </c>
      <c r="O362" s="56"/>
    </row>
    <row r="363" s="53" customFormat="1" spans="1:15">
      <c r="A363" s="55"/>
      <c r="C363" s="49"/>
      <c r="G363" s="55"/>
      <c r="I363" s="52"/>
      <c r="K363" s="134"/>
      <c r="O363" s="56"/>
    </row>
    <row r="364" s="53" customFormat="1" spans="1:15">
      <c r="A364" s="55"/>
      <c r="C364" s="49"/>
      <c r="G364" s="256"/>
      <c r="H364" s="53" t="s">
        <v>303</v>
      </c>
      <c r="I364" s="52">
        <v>2489.7</v>
      </c>
      <c r="J364" s="53">
        <v>16605.2</v>
      </c>
      <c r="K364" s="53">
        <v>279241</v>
      </c>
      <c r="O364" s="56"/>
    </row>
    <row r="365" s="53" customFormat="1" spans="1:15">
      <c r="A365" s="55"/>
      <c r="C365" s="49"/>
      <c r="G365" s="256"/>
      <c r="I365" s="52"/>
      <c r="O365" s="56"/>
    </row>
    <row r="366" s="53" customFormat="1" spans="1:15">
      <c r="A366" s="55"/>
      <c r="C366" s="49"/>
      <c r="I366" s="52"/>
      <c r="O366" s="56"/>
    </row>
    <row r="376" s="53" customFormat="1" spans="1:15">
      <c r="A376" s="55"/>
      <c r="C376" s="49"/>
      <c r="F376" s="49"/>
      <c r="I376" s="52"/>
      <c r="K376" s="56"/>
      <c r="O376" s="56"/>
    </row>
    <row r="377" s="53" customFormat="1" spans="1:15">
      <c r="A377" s="55"/>
      <c r="C377" s="49"/>
      <c r="F377" s="49"/>
      <c r="I377" s="52"/>
      <c r="K377" s="56"/>
      <c r="O377" s="56"/>
    </row>
    <row r="378" s="53" customFormat="1" spans="1:15">
      <c r="A378" s="55"/>
      <c r="C378" s="49"/>
      <c r="F378" s="49"/>
      <c r="I378" s="52"/>
      <c r="K378" s="56"/>
      <c r="O378" s="56"/>
    </row>
    <row r="379" s="53" customFormat="1" spans="1:15">
      <c r="A379" s="55"/>
      <c r="C379" s="49"/>
      <c r="F379" s="49"/>
      <c r="I379" s="52"/>
      <c r="K379" s="56"/>
      <c r="O379" s="56"/>
    </row>
    <row r="380" s="53" customFormat="1" spans="1:15">
      <c r="A380" s="55"/>
      <c r="C380" s="49"/>
      <c r="F380" s="49"/>
      <c r="I380" s="52"/>
      <c r="K380" s="56"/>
      <c r="O380" s="56"/>
    </row>
    <row r="381" s="53" customFormat="1" spans="1:15">
      <c r="A381" s="55"/>
      <c r="C381" s="49"/>
      <c r="F381" s="49"/>
      <c r="I381" s="52"/>
      <c r="K381" s="56"/>
      <c r="O381" s="56"/>
    </row>
    <row r="382" s="53" customFormat="1" spans="1:15">
      <c r="A382" s="55"/>
      <c r="C382" s="49"/>
      <c r="F382" s="49"/>
      <c r="I382" s="52"/>
      <c r="K382" s="56"/>
      <c r="O382" s="56"/>
    </row>
    <row r="383" s="53" customFormat="1" spans="1:15">
      <c r="A383" s="55"/>
      <c r="C383" s="49"/>
      <c r="F383" s="49"/>
      <c r="I383" s="52"/>
      <c r="K383" s="56"/>
      <c r="O383" s="56"/>
    </row>
    <row r="384" s="53" customFormat="1" spans="1:15">
      <c r="A384" s="55"/>
      <c r="C384" s="49"/>
      <c r="F384" s="49"/>
      <c r="I384" s="52"/>
      <c r="K384" s="56"/>
      <c r="O384" s="56"/>
    </row>
    <row r="385" s="53" customFormat="1" spans="1:15">
      <c r="A385" s="55"/>
      <c r="C385" s="49"/>
      <c r="F385" s="49"/>
      <c r="I385" s="52"/>
      <c r="K385" s="56"/>
      <c r="O385" s="56"/>
    </row>
    <row r="386" s="53" customFormat="1" spans="1:15">
      <c r="A386" s="55"/>
      <c r="C386" s="49"/>
      <c r="F386" s="49"/>
      <c r="I386" s="52"/>
      <c r="K386" s="56"/>
      <c r="O386" s="56"/>
    </row>
    <row r="387" s="53" customFormat="1" spans="1:15">
      <c r="A387" s="55"/>
      <c r="C387" s="49"/>
      <c r="F387" s="49"/>
      <c r="I387" s="52"/>
      <c r="K387" s="56"/>
      <c r="O387" s="56"/>
    </row>
    <row r="388" s="53" customFormat="1" spans="1:15">
      <c r="A388" s="55"/>
      <c r="C388" s="49"/>
      <c r="F388" s="49"/>
      <c r="I388" s="52"/>
      <c r="K388" s="56"/>
      <c r="O388" s="56"/>
    </row>
    <row r="389" s="53" customFormat="1" spans="1:15">
      <c r="A389" s="55"/>
      <c r="C389" s="49"/>
      <c r="F389" s="49"/>
      <c r="I389" s="52"/>
      <c r="K389" s="56"/>
      <c r="O389" s="56"/>
    </row>
    <row r="390" s="53" customFormat="1" spans="1:15">
      <c r="A390" s="55"/>
      <c r="C390" s="49"/>
      <c r="F390" s="49"/>
      <c r="I390" s="52"/>
      <c r="K390" s="56"/>
      <c r="O390" s="56"/>
    </row>
    <row r="391" s="53" customFormat="1" spans="1:15">
      <c r="A391" s="55"/>
      <c r="C391" s="49"/>
      <c r="F391" s="49"/>
      <c r="I391" s="52"/>
      <c r="K391" s="56"/>
      <c r="O391" s="56"/>
    </row>
    <row r="392" s="53" customFormat="1" spans="1:15">
      <c r="A392" s="55"/>
      <c r="C392" s="49"/>
      <c r="F392" s="49"/>
      <c r="I392" s="52"/>
      <c r="K392" s="56"/>
      <c r="O392" s="56"/>
    </row>
    <row r="393" s="53" customFormat="1" spans="1:15">
      <c r="A393" s="55"/>
      <c r="C393" s="49"/>
      <c r="F393" s="55"/>
      <c r="I393" s="52"/>
      <c r="K393" s="56"/>
      <c r="O393" s="56"/>
    </row>
    <row r="394" s="53" customFormat="1" spans="1:15">
      <c r="A394" s="55"/>
      <c r="C394" s="49"/>
      <c r="F394" s="55"/>
      <c r="I394" s="52"/>
      <c r="K394" s="56"/>
      <c r="O394" s="56"/>
    </row>
    <row r="395" s="53" customFormat="1" spans="1:15">
      <c r="A395" s="55"/>
      <c r="C395" s="49"/>
      <c r="F395" s="49"/>
      <c r="I395" s="52"/>
      <c r="K395" s="56"/>
      <c r="O395" s="56"/>
    </row>
    <row r="396" s="53" customFormat="1" spans="1:15">
      <c r="A396" s="55"/>
      <c r="C396" s="49"/>
      <c r="F396" s="55"/>
      <c r="I396" s="52"/>
      <c r="K396" s="56"/>
      <c r="O396" s="56"/>
    </row>
    <row r="397" s="53" customFormat="1" spans="1:15">
      <c r="A397" s="55"/>
      <c r="C397" s="49"/>
      <c r="F397" s="55"/>
      <c r="I397" s="52"/>
      <c r="K397" s="56"/>
      <c r="O397" s="56"/>
    </row>
    <row r="398" s="53" customFormat="1" spans="1:15">
      <c r="A398" s="55"/>
      <c r="C398" s="49"/>
      <c r="F398" s="49"/>
      <c r="I398" s="52"/>
      <c r="K398" s="56"/>
      <c r="O398" s="56"/>
    </row>
    <row r="399" s="53" customFormat="1" spans="1:15">
      <c r="A399" s="55"/>
      <c r="C399" s="49"/>
      <c r="F399" s="49"/>
      <c r="I399" s="52"/>
      <c r="K399" s="56"/>
      <c r="O399" s="56"/>
    </row>
    <row r="400" s="53" customFormat="1" spans="1:15">
      <c r="A400" s="55"/>
      <c r="C400" s="49"/>
      <c r="F400" s="49"/>
      <c r="I400" s="52"/>
      <c r="K400" s="56"/>
      <c r="O400" s="56"/>
    </row>
  </sheetData>
  <mergeCells count="435">
    <mergeCell ref="C2:D2"/>
    <mergeCell ref="E2:F2"/>
    <mergeCell ref="O2:P2"/>
    <mergeCell ref="M6:Q6"/>
    <mergeCell ref="M7:Q7"/>
    <mergeCell ref="A73:IH73"/>
    <mergeCell ref="H76:I76"/>
    <mergeCell ref="H78:I78"/>
    <mergeCell ref="E82:G82"/>
    <mergeCell ref="H82:I82"/>
    <mergeCell ref="H83:I83"/>
    <mergeCell ref="K84:Q84"/>
    <mergeCell ref="H88:I88"/>
    <mergeCell ref="H90:I90"/>
    <mergeCell ref="E94:G94"/>
    <mergeCell ref="H94:I94"/>
    <mergeCell ref="H95:I95"/>
    <mergeCell ref="K96:Q96"/>
    <mergeCell ref="H100:I100"/>
    <mergeCell ref="H102:I102"/>
    <mergeCell ref="E106:G106"/>
    <mergeCell ref="H106:I106"/>
    <mergeCell ref="H107:I107"/>
    <mergeCell ref="K108:Q108"/>
    <mergeCell ref="H112:I112"/>
    <mergeCell ref="H114:I114"/>
    <mergeCell ref="E118:G118"/>
    <mergeCell ref="H118:I118"/>
    <mergeCell ref="H119:I119"/>
    <mergeCell ref="K120:Q120"/>
    <mergeCell ref="H124:I124"/>
    <mergeCell ref="H126:I126"/>
    <mergeCell ref="E130:G130"/>
    <mergeCell ref="H130:I130"/>
    <mergeCell ref="H131:I131"/>
    <mergeCell ref="K132:Q132"/>
    <mergeCell ref="H136:I136"/>
    <mergeCell ref="H138:I138"/>
    <mergeCell ref="E142:G142"/>
    <mergeCell ref="H142:I142"/>
    <mergeCell ref="H143:I143"/>
    <mergeCell ref="K144:Q144"/>
    <mergeCell ref="H148:I148"/>
    <mergeCell ref="H150:I150"/>
    <mergeCell ref="E154:G154"/>
    <mergeCell ref="H154:I154"/>
    <mergeCell ref="H155:I155"/>
    <mergeCell ref="K156:Q156"/>
    <mergeCell ref="H160:I160"/>
    <mergeCell ref="H162:I162"/>
    <mergeCell ref="E166:G166"/>
    <mergeCell ref="H166:I166"/>
    <mergeCell ref="H167:I167"/>
    <mergeCell ref="K168:Q168"/>
    <mergeCell ref="H172:I172"/>
    <mergeCell ref="H174:I174"/>
    <mergeCell ref="E178:G178"/>
    <mergeCell ref="H178:I178"/>
    <mergeCell ref="H179:I179"/>
    <mergeCell ref="K180:Q180"/>
    <mergeCell ref="H184:I184"/>
    <mergeCell ref="H186:I186"/>
    <mergeCell ref="E190:G190"/>
    <mergeCell ref="H190:I190"/>
    <mergeCell ref="H191:I191"/>
    <mergeCell ref="K192:Q192"/>
    <mergeCell ref="H196:I196"/>
    <mergeCell ref="H198:I198"/>
    <mergeCell ref="E202:G202"/>
    <mergeCell ref="H202:I202"/>
    <mergeCell ref="H203:I203"/>
    <mergeCell ref="K204:Q204"/>
    <mergeCell ref="H208:I208"/>
    <mergeCell ref="H210:I210"/>
    <mergeCell ref="E214:G214"/>
    <mergeCell ref="H214:I214"/>
    <mergeCell ref="H215:I215"/>
    <mergeCell ref="K216:Q216"/>
    <mergeCell ref="H220:I220"/>
    <mergeCell ref="H222:I222"/>
    <mergeCell ref="E226:G226"/>
    <mergeCell ref="H226:I226"/>
    <mergeCell ref="H227:I227"/>
    <mergeCell ref="K228:Q228"/>
    <mergeCell ref="H232:I232"/>
    <mergeCell ref="H234:I234"/>
    <mergeCell ref="E238:G238"/>
    <mergeCell ref="H238:I238"/>
    <mergeCell ref="H239:I239"/>
    <mergeCell ref="K240:Q240"/>
    <mergeCell ref="H244:I244"/>
    <mergeCell ref="H246:I246"/>
    <mergeCell ref="E250:G250"/>
    <mergeCell ref="H250:I250"/>
    <mergeCell ref="H251:I251"/>
    <mergeCell ref="K252:Q252"/>
    <mergeCell ref="H256:I256"/>
    <mergeCell ref="H258:I258"/>
    <mergeCell ref="E262:G262"/>
    <mergeCell ref="H262:I262"/>
    <mergeCell ref="H263:I263"/>
    <mergeCell ref="K264:Q264"/>
    <mergeCell ref="H268:I268"/>
    <mergeCell ref="H270:I270"/>
    <mergeCell ref="E274:G274"/>
    <mergeCell ref="H274:I274"/>
    <mergeCell ref="H275:I275"/>
    <mergeCell ref="K276:Q276"/>
    <mergeCell ref="H280:I280"/>
    <mergeCell ref="H282:I282"/>
    <mergeCell ref="E286:G286"/>
    <mergeCell ref="H286:I286"/>
    <mergeCell ref="H287:I287"/>
    <mergeCell ref="K288:Q288"/>
    <mergeCell ref="H292:I292"/>
    <mergeCell ref="H294:I294"/>
    <mergeCell ref="E298:G298"/>
    <mergeCell ref="H298:I298"/>
    <mergeCell ref="H299:I299"/>
    <mergeCell ref="K300:Q300"/>
    <mergeCell ref="H304:I304"/>
    <mergeCell ref="H306:I306"/>
    <mergeCell ref="E310:G310"/>
    <mergeCell ref="H310:I310"/>
    <mergeCell ref="H311:I311"/>
    <mergeCell ref="K312:Q312"/>
    <mergeCell ref="H316:I316"/>
    <mergeCell ref="H318:I318"/>
    <mergeCell ref="E322:G322"/>
    <mergeCell ref="H322:I322"/>
    <mergeCell ref="H323:I323"/>
    <mergeCell ref="K324:Q324"/>
    <mergeCell ref="H326:K326"/>
    <mergeCell ref="A2:A36"/>
    <mergeCell ref="A38:A70"/>
    <mergeCell ref="B2:B3"/>
    <mergeCell ref="G2:G3"/>
    <mergeCell ref="H2:H3"/>
    <mergeCell ref="H74:H75"/>
    <mergeCell ref="H86:H87"/>
    <mergeCell ref="H98:H99"/>
    <mergeCell ref="H110:H111"/>
    <mergeCell ref="H122:H123"/>
    <mergeCell ref="H134:H135"/>
    <mergeCell ref="H146:H147"/>
    <mergeCell ref="H158:H159"/>
    <mergeCell ref="H170:H171"/>
    <mergeCell ref="H182:H183"/>
    <mergeCell ref="H194:H195"/>
    <mergeCell ref="H206:H207"/>
    <mergeCell ref="H218:H219"/>
    <mergeCell ref="H230:H231"/>
    <mergeCell ref="H242:H243"/>
    <mergeCell ref="H254:H255"/>
    <mergeCell ref="H266:H267"/>
    <mergeCell ref="H278:H279"/>
    <mergeCell ref="H290:H291"/>
    <mergeCell ref="H302:H303"/>
    <mergeCell ref="H314:H315"/>
    <mergeCell ref="I2:I3"/>
    <mergeCell ref="I74:I75"/>
    <mergeCell ref="I86:I87"/>
    <mergeCell ref="I98:I99"/>
    <mergeCell ref="I110:I111"/>
    <mergeCell ref="I122:I123"/>
    <mergeCell ref="I134:I135"/>
    <mergeCell ref="I146:I147"/>
    <mergeCell ref="I158:I159"/>
    <mergeCell ref="I170:I171"/>
    <mergeCell ref="I182:I183"/>
    <mergeCell ref="I194:I195"/>
    <mergeCell ref="I206:I207"/>
    <mergeCell ref="I218:I219"/>
    <mergeCell ref="I230:I231"/>
    <mergeCell ref="I242:I243"/>
    <mergeCell ref="I254:I255"/>
    <mergeCell ref="I266:I267"/>
    <mergeCell ref="I278:I279"/>
    <mergeCell ref="I290:I291"/>
    <mergeCell ref="I302:I303"/>
    <mergeCell ref="I314:I315"/>
    <mergeCell ref="J2:J3"/>
    <mergeCell ref="J74:J75"/>
    <mergeCell ref="J86:J87"/>
    <mergeCell ref="J98:J99"/>
    <mergeCell ref="J110:J111"/>
    <mergeCell ref="J122:J123"/>
    <mergeCell ref="J134:J135"/>
    <mergeCell ref="J146:J147"/>
    <mergeCell ref="J158:J159"/>
    <mergeCell ref="J170:J171"/>
    <mergeCell ref="J182:J183"/>
    <mergeCell ref="J194:J195"/>
    <mergeCell ref="J206:J207"/>
    <mergeCell ref="J218:J219"/>
    <mergeCell ref="J230:J231"/>
    <mergeCell ref="J242:J243"/>
    <mergeCell ref="J254:J255"/>
    <mergeCell ref="J266:J267"/>
    <mergeCell ref="J278:J279"/>
    <mergeCell ref="J290:J291"/>
    <mergeCell ref="J302:J303"/>
    <mergeCell ref="J314:J315"/>
    <mergeCell ref="K2:K3"/>
    <mergeCell ref="K74:K75"/>
    <mergeCell ref="K86:K87"/>
    <mergeCell ref="K98:K99"/>
    <mergeCell ref="K110:K111"/>
    <mergeCell ref="K122:K123"/>
    <mergeCell ref="K134:K135"/>
    <mergeCell ref="K146:K147"/>
    <mergeCell ref="K158:K159"/>
    <mergeCell ref="K170:K171"/>
    <mergeCell ref="K182:K183"/>
    <mergeCell ref="K194:K195"/>
    <mergeCell ref="K206:K207"/>
    <mergeCell ref="K218:K219"/>
    <mergeCell ref="K230:K231"/>
    <mergeCell ref="K242:K243"/>
    <mergeCell ref="K254:K255"/>
    <mergeCell ref="K266:K267"/>
    <mergeCell ref="K278:K279"/>
    <mergeCell ref="K290:K291"/>
    <mergeCell ref="K302:K303"/>
    <mergeCell ref="K314:K315"/>
    <mergeCell ref="L74:L75"/>
    <mergeCell ref="L86:L87"/>
    <mergeCell ref="L98:L99"/>
    <mergeCell ref="L110:L111"/>
    <mergeCell ref="L122:L123"/>
    <mergeCell ref="L134:L135"/>
    <mergeCell ref="L146:L147"/>
    <mergeCell ref="L158:L159"/>
    <mergeCell ref="L170:L171"/>
    <mergeCell ref="L182:L183"/>
    <mergeCell ref="L194:L195"/>
    <mergeCell ref="L206:L207"/>
    <mergeCell ref="L218:L219"/>
    <mergeCell ref="L230:L231"/>
    <mergeCell ref="L242:L243"/>
    <mergeCell ref="L254:L255"/>
    <mergeCell ref="L266:L267"/>
    <mergeCell ref="L278:L279"/>
    <mergeCell ref="L290:L291"/>
    <mergeCell ref="L302:L303"/>
    <mergeCell ref="L314:L315"/>
    <mergeCell ref="M74:M75"/>
    <mergeCell ref="M86:M87"/>
    <mergeCell ref="M98:M99"/>
    <mergeCell ref="M110:M111"/>
    <mergeCell ref="M122:M123"/>
    <mergeCell ref="M134:M135"/>
    <mergeCell ref="M146:M147"/>
    <mergeCell ref="M158:M159"/>
    <mergeCell ref="M170:M171"/>
    <mergeCell ref="M182:M183"/>
    <mergeCell ref="M194:M195"/>
    <mergeCell ref="M206:M207"/>
    <mergeCell ref="M218:M219"/>
    <mergeCell ref="M230:M231"/>
    <mergeCell ref="M242:M243"/>
    <mergeCell ref="M254:M255"/>
    <mergeCell ref="M266:M267"/>
    <mergeCell ref="M278:M279"/>
    <mergeCell ref="M290:M291"/>
    <mergeCell ref="M302:M303"/>
    <mergeCell ref="M314:M315"/>
    <mergeCell ref="N74:N75"/>
    <mergeCell ref="N86:N87"/>
    <mergeCell ref="N98:N99"/>
    <mergeCell ref="N110:N111"/>
    <mergeCell ref="N122:N123"/>
    <mergeCell ref="N134:N135"/>
    <mergeCell ref="N146:N147"/>
    <mergeCell ref="N158:N159"/>
    <mergeCell ref="N170:N171"/>
    <mergeCell ref="N182:N183"/>
    <mergeCell ref="N194:N195"/>
    <mergeCell ref="N206:N207"/>
    <mergeCell ref="N218:N219"/>
    <mergeCell ref="N230:N231"/>
    <mergeCell ref="N242:N243"/>
    <mergeCell ref="N254:N255"/>
    <mergeCell ref="N266:N267"/>
    <mergeCell ref="N278:N279"/>
    <mergeCell ref="N290:N291"/>
    <mergeCell ref="N302:N303"/>
    <mergeCell ref="N314:N315"/>
    <mergeCell ref="O74:O75"/>
    <mergeCell ref="O86:O87"/>
    <mergeCell ref="O98:O99"/>
    <mergeCell ref="O110:O111"/>
    <mergeCell ref="O122:O123"/>
    <mergeCell ref="O134:O135"/>
    <mergeCell ref="O146:O147"/>
    <mergeCell ref="O158:O159"/>
    <mergeCell ref="O170:O171"/>
    <mergeCell ref="O182:O183"/>
    <mergeCell ref="O194:O195"/>
    <mergeCell ref="O206:O207"/>
    <mergeCell ref="O218:O219"/>
    <mergeCell ref="O230:O231"/>
    <mergeCell ref="O242:O243"/>
    <mergeCell ref="O254:O255"/>
    <mergeCell ref="O266:O267"/>
    <mergeCell ref="O278:O279"/>
    <mergeCell ref="O290:O291"/>
    <mergeCell ref="O302:O303"/>
    <mergeCell ref="O314:O315"/>
    <mergeCell ref="P74:P75"/>
    <mergeCell ref="P86:P87"/>
    <mergeCell ref="P98:P99"/>
    <mergeCell ref="P110:P111"/>
    <mergeCell ref="P122:P123"/>
    <mergeCell ref="P134:P135"/>
    <mergeCell ref="P146:P147"/>
    <mergeCell ref="P158:P159"/>
    <mergeCell ref="P170:P171"/>
    <mergeCell ref="P182:P183"/>
    <mergeCell ref="P194:P195"/>
    <mergeCell ref="P206:P207"/>
    <mergeCell ref="P218:P219"/>
    <mergeCell ref="P230:P231"/>
    <mergeCell ref="P242:P243"/>
    <mergeCell ref="P254:P255"/>
    <mergeCell ref="P266:P267"/>
    <mergeCell ref="P278:P279"/>
    <mergeCell ref="P290:P291"/>
    <mergeCell ref="P302:P303"/>
    <mergeCell ref="P314:P315"/>
    <mergeCell ref="Q74:Q75"/>
    <mergeCell ref="Q86:Q87"/>
    <mergeCell ref="Q98:Q99"/>
    <mergeCell ref="Q110:Q111"/>
    <mergeCell ref="Q122:Q123"/>
    <mergeCell ref="Q134:Q135"/>
    <mergeCell ref="Q146:Q147"/>
    <mergeCell ref="Q158:Q159"/>
    <mergeCell ref="Q170:Q171"/>
    <mergeCell ref="Q182:Q183"/>
    <mergeCell ref="Q194:Q195"/>
    <mergeCell ref="Q206:Q207"/>
    <mergeCell ref="Q218:Q219"/>
    <mergeCell ref="Q230:Q231"/>
    <mergeCell ref="Q242:Q243"/>
    <mergeCell ref="Q254:Q255"/>
    <mergeCell ref="Q266:Q267"/>
    <mergeCell ref="Q278:Q279"/>
    <mergeCell ref="Q290:Q291"/>
    <mergeCell ref="Q302:Q303"/>
    <mergeCell ref="Q314:Q315"/>
    <mergeCell ref="V74:V75"/>
    <mergeCell ref="V86:V87"/>
    <mergeCell ref="V98:V99"/>
    <mergeCell ref="V110:V111"/>
    <mergeCell ref="V122:V123"/>
    <mergeCell ref="V134:V135"/>
    <mergeCell ref="V146:V147"/>
    <mergeCell ref="V158:V159"/>
    <mergeCell ref="V170:V171"/>
    <mergeCell ref="V182:V183"/>
    <mergeCell ref="V194:V195"/>
    <mergeCell ref="V206:V207"/>
    <mergeCell ref="V218:V219"/>
    <mergeCell ref="V230:V231"/>
    <mergeCell ref="V242:V243"/>
    <mergeCell ref="V254:V255"/>
    <mergeCell ref="V266:V267"/>
    <mergeCell ref="V278:V279"/>
    <mergeCell ref="V290:V291"/>
    <mergeCell ref="V302:V303"/>
    <mergeCell ref="V314:V315"/>
    <mergeCell ref="B206:D216"/>
    <mergeCell ref="B194:D204"/>
    <mergeCell ref="B182:D192"/>
    <mergeCell ref="B170:D180"/>
    <mergeCell ref="R158:T159"/>
    <mergeCell ref="B158:D168"/>
    <mergeCell ref="E158:G160"/>
    <mergeCell ref="B146:D156"/>
    <mergeCell ref="E146:G148"/>
    <mergeCell ref="R134:T135"/>
    <mergeCell ref="B134:D144"/>
    <mergeCell ref="R146:T147"/>
    <mergeCell ref="E134:G136"/>
    <mergeCell ref="B122:D132"/>
    <mergeCell ref="E122:G124"/>
    <mergeCell ref="R110:T111"/>
    <mergeCell ref="B110:D120"/>
    <mergeCell ref="R122:T123"/>
    <mergeCell ref="E110:G112"/>
    <mergeCell ref="B98:D108"/>
    <mergeCell ref="E98:G100"/>
    <mergeCell ref="R86:T87"/>
    <mergeCell ref="B86:D96"/>
    <mergeCell ref="R98:T99"/>
    <mergeCell ref="E86:G88"/>
    <mergeCell ref="R74:T75"/>
    <mergeCell ref="B74:D84"/>
    <mergeCell ref="E74:G76"/>
    <mergeCell ref="B230:D240"/>
    <mergeCell ref="B242:D252"/>
    <mergeCell ref="E170:G172"/>
    <mergeCell ref="R170:T171"/>
    <mergeCell ref="E182:G184"/>
    <mergeCell ref="R182:T183"/>
    <mergeCell ref="E194:G196"/>
    <mergeCell ref="R194:T195"/>
    <mergeCell ref="B254:D264"/>
    <mergeCell ref="B218:D228"/>
    <mergeCell ref="E206:G208"/>
    <mergeCell ref="E218:G220"/>
    <mergeCell ref="E230:G232"/>
    <mergeCell ref="E242:G244"/>
    <mergeCell ref="E254:G256"/>
    <mergeCell ref="B266:D276"/>
    <mergeCell ref="E266:G268"/>
    <mergeCell ref="B278:D288"/>
    <mergeCell ref="E278:G280"/>
    <mergeCell ref="B290:D300"/>
    <mergeCell ref="E290:G292"/>
    <mergeCell ref="B302:D312"/>
    <mergeCell ref="E302:G304"/>
    <mergeCell ref="R302:T303"/>
    <mergeCell ref="B314:D324"/>
    <mergeCell ref="E314:G316"/>
    <mergeCell ref="R314:T315"/>
    <mergeCell ref="R206:T207"/>
    <mergeCell ref="R218:T219"/>
    <mergeCell ref="R230:T231"/>
    <mergeCell ref="R242:T243"/>
    <mergeCell ref="R254:T255"/>
    <mergeCell ref="R266:T267"/>
    <mergeCell ref="R278:T279"/>
    <mergeCell ref="R290:T291"/>
  </mergeCells>
  <dataValidations count="4">
    <dataValidation allowBlank="1" showInputMessage="1" showErrorMessage="1" prompt="输入较大值" sqref="IY4 SU4 ACQ4 AMM4 AWI4 BGE4 BQA4 BZW4 CJS4 CTO4 DDK4 DNG4 DXC4 EGY4 EQU4 FAQ4 FKM4 FUI4 GEE4 GOA4 GXW4 HHS4 HRO4 IBK4 ILG4 IVC4 JEY4 JOU4 JYQ4 KIM4 KSI4 LCE4 LMA4 LVW4 MFS4 MPO4 MZK4 NJG4 NTC4 OCY4 OMU4 OWQ4 PGM4 PQI4 QAE4 QKA4 QTW4 RDS4 RNO4 RXK4 SHG4 SRC4 TAY4 TKU4 TUQ4 UEM4 UOI4 UYE4 VIA4 VRW4 WBS4 WLO4 WVK4 JA37 SW37 ACS37 AMO37 AWK37 BGG37 BQC37 BZY37 CJU37 CTQ37 DDM37 DNI37 DXE37 EHA37 EQW37 FAS37 FKO37 FUK37 GEG37 GOC37 GXY37 HHU37 HRQ37 IBM37 ILI37 IVE37 JFA37 JOW37 JYS37 KIO37 KSK37 LCG37 LMC37 LVY37 MFU37 MPQ37 MZM37 NJI37 NTE37 ODA37 OMW37 OWS37 PGO37 PQK37 QAG37 QKC37 QTY37 RDU37 RNQ37 RXM37 SHI37 SRE37 TBA37 TKW37 TUS37 UEO37 UOK37 UYG37 VIC37 VRY37 WBU37 WLQ37 WVM37 H79 JD79 SZ79 ACV79 AMR79 AWN79 BGJ79 BQF79 CAB79 CJX79 CTT79 DDP79 DNL79 DXH79 EHD79 EQZ79 FAV79 FKR79 FUN79 GEJ79 GOF79 GYB79 HHX79 HRT79 IBP79 ILL79 IVH79 JFD79 JOZ79 JYV79 KIR79 KSN79 LCJ79 LMF79 LWB79 MFX79 MPT79 MZP79 NJL79 NTH79 ODD79 OMZ79 OWV79 PGR79 PQN79 QAJ79 QKF79 QUB79 RDX79 RNT79 RXP79 SHL79 SRH79 TBD79 TKZ79 TUV79 UER79 UON79 UYJ79 VIF79 VSB79 WBX79 WLT79 WVP79 H81 JD81 SZ81 ACV81 AMR81 AWN81 BGJ81 BQF81 CAB81 CJX81 CTT81 DDP81 DNL81 DXH81 EHD81 EQZ81 FAV81 FKR81 FUN81 GEJ81 GOF81 GYB81 HHX81 HRT81 IBP81 ILL81 IVH81 JFD81 JOZ81 JYV81 KIR81 KSN81 LCJ81 LMF81 LWB81 MFX81 MPT81 MZP81 NJL81 NTH81 ODD81 OMZ81 OWV81 PGR81 PQN81 QAJ81 QKF81 QUB81 RDX81 RNT81 RXP81 SHL81 SRH81 TBD81 TKZ81 TUV81 UER81 UON81 UYJ81 VIF81 VSB81 WBX81 WLT81 WVP81 H91 JD91 SZ91 ACV91 AMR91 AWN91 BGJ91 BQF91 CAB91 CJX91 CTT91 DDP91 DNL91 DXH91 EHD91 EQZ91 FAV91 FKR91 FUN91 GEJ91 GOF91 GYB91 HHX91 HRT91 IBP91 ILL91 IVH91 JFD91 JOZ91 JYV91 KIR91 KSN91 LCJ91 LMF91 LWB91 MFX91 MPT91 MZP91 NJL91 NTH91 ODD91 OMZ91 OWV91 PGR91 PQN91 QAJ91 QKF91 QUB91 RDX91 RNT91 RXP91 SHL91 SRH91 TBD91 TKZ91 TUV91 UER91 UON91 UYJ91 VIF91 VSB91 WBX91 WLT91 WVP91 H93 JD93 SZ93 ACV93 AMR93 AWN93 BGJ93 BQF93 CAB93 CJX93 CTT93 DDP93 DNL93 DXH93 EHD93 EQZ93 FAV93 FKR93 FUN93 GEJ93 GOF93 GYB93 HHX93 HRT93 IBP93 ILL93 IVH93 JFD93 JOZ93 JYV93 KIR93 KSN93 LCJ93 LMF93 LWB93 MFX93 MPT93 MZP93 NJL93 NTH93 ODD93 OMZ93 OWV93 PGR93 PQN93 QAJ93 QKF93 QUB93 RDX93 RNT93 RXP93 SHL93 SRH93 TBD93 TKZ93 TUV93 UER93 UON93 UYJ93 VIF93 VSB93 WBX93 WLT93 WVP93 H103 JD103 SZ103 ACV103 AMR103 AWN103 BGJ103 BQF103 CAB103 CJX103 CTT103 DDP103 DNL103 DXH103 EHD103 EQZ103 FAV103 FKR103 FUN103 GEJ103 GOF103 GYB103 HHX103 HRT103 IBP103 ILL103 IVH103 JFD103 JOZ103 JYV103 KIR103 KSN103 LCJ103 LMF103 LWB103 MFX103 MPT103 MZP103 NJL103 NTH103 ODD103 OMZ103 OWV103 PGR103 PQN103 QAJ103 QKF103 QUB103 RDX103 RNT103 RXP103 SHL103 SRH103 TBD103 TKZ103 TUV103 UER103 UON103 UYJ103 VIF103 VSB103 WBX103 WLT103 WVP103 H105 JD105 SZ105 ACV105 AMR105 AWN105 BGJ105 BQF105 CAB105 CJX105 CTT105 DDP105 DNL105 DXH105 EHD105 EQZ105 FAV105 FKR105 FUN105 GEJ105 GOF105 GYB105 HHX105 HRT105 IBP105 ILL105 IVH105 JFD105 JOZ105 JYV105 KIR105 KSN105 LCJ105 LMF105 LWB105 MFX105 MPT105 MZP105 NJL105 NTH105 ODD105 OMZ105 OWV105 PGR105 PQN105 QAJ105 QKF105 QUB105 RDX105 RNT105 RXP105 SHL105 SRH105 TBD105 TKZ105 TUV105 UER105 UON105 UYJ105 VIF105 VSB105 WBX105 WLT105 WVP105 H115 H117 H127 H129 H139 H141 H151 H153 H163 H165 H175 H177 H187 H189 H199 H201 H211 H213 H223 H225 H235 H237 H247 H249 H259 H261 H271 H273 H283 H285 H295 H297 H307 H309 H319 H321 H65714 JD65714 SZ65714 ACV65714 AMR65714 AWN65714 BGJ65714 BQF65714 CAB65714 CJX65714 CTT65714 DDP65714 DNL65714 DXH65714 EHD65714 EQZ65714 FAV65714 FKR65714 FUN65714 GEJ65714 GOF65714 GYB65714 HHX65714 HRT65714 IBP65714 ILL65714 IVH65714 JFD65714 JOZ65714 JYV65714 KIR65714 KSN65714 LCJ65714 LMF65714 LWB65714 MFX65714 MPT65714 MZP65714 NJL65714 NTH65714 ODD65714 OMZ65714 OWV65714 PGR65714 PQN65714 QAJ65714 QKF65714 QUB65714 RDX65714 RNT65714 RXP65714 SHL65714 SRH65714 TBD65714 TKZ65714 TUV65714 UER65714 UON65714 UYJ65714 VIF65714 VSB65714 WBX65714 WLT65714 WVP65714 H65716 JD65716 SZ65716 ACV65716 AMR65716 AWN65716 BGJ65716 BQF65716 CAB65716 CJX65716 CTT65716 DDP65716 DNL65716 DXH65716 EHD65716 EQZ65716 FAV65716 FKR65716 FUN65716 GEJ65716 GOF65716 GYB65716 HHX65716 HRT65716 IBP65716 ILL65716 IVH65716 JFD65716 JOZ65716 JYV65716 KIR65716 KSN65716 LCJ65716 LMF65716 LWB65716 MFX65716 MPT65716 MZP65716 NJL65716 NTH65716 ODD65716 OMZ65716 OWV65716 PGR65716 PQN65716 QAJ65716 QKF65716 QUB65716 RDX65716 RNT65716 RXP65716 SHL65716 SRH65716 TBD65716 TKZ65716 TUV65716 UER65716 UON65716 UYJ65716 VIF65716 VSB65716 WBX65716 WLT65716 WVP65716 H65726 JD65726 SZ65726 ACV65726 AMR65726 AWN65726 BGJ65726 BQF65726 CAB65726 CJX65726 CTT65726 DDP65726 DNL65726 DXH65726 EHD65726 EQZ65726 FAV65726 FKR65726 FUN65726 GEJ65726 GOF65726 GYB65726 HHX65726 HRT65726 IBP65726 ILL65726 IVH65726 JFD65726 JOZ65726 JYV65726 KIR65726 KSN65726 LCJ65726 LMF65726 LWB65726 MFX65726 MPT65726 MZP65726 NJL65726 NTH65726 ODD65726 OMZ65726 OWV65726 PGR65726 PQN65726 QAJ65726 QKF65726 QUB65726 RDX65726 RNT65726 RXP65726 SHL65726 SRH65726 TBD65726 TKZ65726 TUV65726 UER65726 UON65726 UYJ65726 VIF65726 VSB65726 WBX65726 WLT65726 WVP65726 H65728 JD65728 SZ65728 ACV65728 AMR65728 AWN65728 BGJ65728 BQF65728 CAB65728 CJX65728 CTT65728 DDP65728 DNL65728 DXH65728 EHD65728 EQZ65728 FAV65728 FKR65728 FUN65728 GEJ65728 GOF65728 GYB65728 HHX65728 HRT65728 IBP65728 ILL65728 IVH65728 JFD65728 JOZ65728 JYV65728 KIR65728 KSN65728 LCJ65728 LMF65728 LWB65728 MFX65728 MPT65728 MZP65728 NJL65728 NTH65728 ODD65728 OMZ65728 OWV65728 PGR65728 PQN65728 QAJ65728 QKF65728 QUB65728 RDX65728 RNT65728 RXP65728 SHL65728 SRH65728 TBD65728 TKZ65728 TUV65728 UER65728 UON65728 UYJ65728 VIF65728 VSB65728 WBX65728 WLT65728 WVP65728 H65738 JD65738 SZ65738 ACV65738 AMR65738 AWN65738 BGJ65738 BQF65738 CAB65738 CJX65738 CTT65738 DDP65738 DNL65738 DXH65738 EHD65738 EQZ65738 FAV65738 FKR65738 FUN65738 GEJ65738 GOF65738 GYB65738 HHX65738 HRT65738 IBP65738 ILL65738 IVH65738 JFD65738 JOZ65738 JYV65738 KIR65738 KSN65738 LCJ65738 LMF65738 LWB65738 MFX65738 MPT65738 MZP65738 NJL65738 NTH65738 ODD65738 OMZ65738 OWV65738 PGR65738 PQN65738 QAJ65738 QKF65738 QUB65738 RDX65738 RNT65738 RXP65738 SHL65738 SRH65738 TBD65738 TKZ65738 TUV65738 UER65738 UON65738 UYJ65738 VIF65738 VSB65738 WBX65738 WLT65738 WVP65738 H65740 JD65740 SZ65740 ACV65740 AMR65740 AWN65740 BGJ65740 BQF65740 CAB65740 CJX65740 CTT65740 DDP65740 DNL65740 DXH65740 EHD65740 EQZ65740 FAV65740 FKR65740 FUN65740 GEJ65740 GOF65740 GYB65740 HHX65740 HRT65740 IBP65740 ILL65740 IVH65740 JFD65740 JOZ65740 JYV65740 KIR65740 KSN65740 LCJ65740 LMF65740 LWB65740 MFX65740 MPT65740 MZP65740 NJL65740 NTH65740 ODD65740 OMZ65740 OWV65740 PGR65740 PQN65740 QAJ65740 QKF65740 QUB65740 RDX65740 RNT65740 RXP65740 SHL65740 SRH65740 TBD65740 TKZ65740 TUV65740 UER65740 UON65740 UYJ65740 VIF65740 VSB65740 WBX65740 WLT65740 WVP65740 H65750 JD65750 SZ65750 ACV65750 AMR65750 AWN65750 BGJ65750 BQF65750 CAB65750 CJX65750 CTT65750 DDP65750 DNL65750 DXH65750 EHD65750 EQZ65750 FAV65750 FKR65750 FUN65750 GEJ65750 GOF65750 GYB65750 HHX65750 HRT65750 IBP65750 ILL65750 IVH65750 JFD65750 JOZ65750 JYV65750 KIR65750 KSN65750 LCJ65750 LMF65750 LWB65750 MFX65750 MPT65750 MZP65750 NJL65750 NTH65750 ODD65750 OMZ65750 OWV65750 PGR65750 PQN65750 QAJ65750 QKF65750 QUB65750 RDX65750 RNT65750 RXP65750 SHL65750 SRH65750 TBD65750 TKZ65750 TUV65750 UER65750 UON65750 UYJ65750 VIF65750 VSB65750 WBX65750 WLT65750 WVP65750 H65752 JD65752 SZ65752 ACV65752 AMR65752 AWN65752 BGJ65752 BQF65752 CAB65752 CJX65752 CTT65752 DDP65752 DNL65752 DXH65752 EHD65752 EQZ65752 FAV65752 FKR65752 FUN65752 GEJ65752 GOF65752 GYB65752 HHX65752 HRT65752 IBP65752 ILL65752 IVH65752 JFD65752 JOZ65752 JYV65752 KIR65752 KSN65752 LCJ65752 LMF65752 LWB65752 MFX65752 MPT65752 MZP65752 NJL65752 NTH65752 ODD65752 OMZ65752 OWV65752 PGR65752 PQN65752 QAJ65752 QKF65752 QUB65752 RDX65752 RNT65752 RXP65752 SHL65752 SRH65752 TBD65752 TKZ65752 TUV65752 UER65752 UON65752 UYJ65752 VIF65752 VSB65752 WBX65752 WLT65752 WVP65752 H65762 JD65762 SZ65762 ACV65762 AMR65762 AWN65762 BGJ65762 BQF65762 CAB65762 CJX65762 CTT65762 DDP65762 DNL65762 DXH65762 EHD65762 EQZ65762 FAV65762 FKR65762 FUN65762 GEJ65762 GOF65762 GYB65762 HHX65762 HRT65762 IBP65762 ILL65762 IVH65762 JFD65762 JOZ65762 JYV65762 KIR65762 KSN65762 LCJ65762 LMF65762 LWB65762 MFX65762 MPT65762 MZP65762 NJL65762 NTH65762 ODD65762 OMZ65762 OWV65762 PGR65762 PQN65762 QAJ65762 QKF65762 QUB65762 RDX65762 RNT65762 RXP65762 SHL65762 SRH65762 TBD65762 TKZ65762 TUV65762 UER65762 UON65762 UYJ65762 VIF65762 VSB65762 WBX65762 WLT65762 WVP65762 H65764 JD65764 SZ65764 ACV65764 AMR65764 AWN65764 BGJ65764 BQF65764 CAB65764 CJX65764 CTT65764 DDP65764 DNL65764 DXH65764 EHD65764 EQZ65764 FAV65764 FKR65764 FUN65764 GEJ65764 GOF65764 GYB65764 HHX65764 HRT65764 IBP65764 ILL65764 IVH65764 JFD65764 JOZ65764 JYV65764 KIR65764 KSN65764 LCJ65764 LMF65764 LWB65764 MFX65764 MPT65764 MZP65764 NJL65764 NTH65764 ODD65764 OMZ65764 OWV65764 PGR65764 PQN65764 QAJ65764 QKF65764 QUB65764 RDX65764 RNT65764 RXP65764 SHL65764 SRH65764 TBD65764 TKZ65764 TUV65764 UER65764 UON65764 UYJ65764 VIF65764 VSB65764 WBX65764 WLT65764 WVP65764 H65774 JD65774 SZ65774 ACV65774 AMR65774 AWN65774 BGJ65774 BQF65774 CAB65774 CJX65774 CTT65774 DDP65774 DNL65774 DXH65774 EHD65774 EQZ65774 FAV65774 FKR65774 FUN65774 GEJ65774 GOF65774 GYB65774 HHX65774 HRT65774 IBP65774 ILL65774 IVH65774 JFD65774 JOZ65774 JYV65774 KIR65774 KSN65774 LCJ65774 LMF65774 LWB65774 MFX65774 MPT65774 MZP65774 NJL65774 NTH65774 ODD65774 OMZ65774 OWV65774 PGR65774 PQN65774 QAJ65774 QKF65774 QUB65774 RDX65774 RNT65774 RXP65774 SHL65774 SRH65774 TBD65774 TKZ65774 TUV65774 UER65774 UON65774 UYJ65774 VIF65774 VSB65774 WBX65774 WLT65774 WVP65774 H65776 JD65776 SZ65776 ACV65776 AMR65776 AWN65776 BGJ65776 BQF65776 CAB65776 CJX65776 CTT65776 DDP65776 DNL65776 DXH65776 EHD65776 EQZ65776 FAV65776 FKR65776 FUN65776 GEJ65776 GOF65776 GYB65776 HHX65776 HRT65776 IBP65776 ILL65776 IVH65776 JFD65776 JOZ65776 JYV65776 KIR65776 KSN65776 LCJ65776 LMF65776 LWB65776 MFX65776 MPT65776 MZP65776 NJL65776 NTH65776 ODD65776 OMZ65776 OWV65776 PGR65776 PQN65776 QAJ65776 QKF65776 QUB65776 RDX65776 RNT65776 RXP65776 SHL65776 SRH65776 TBD65776 TKZ65776 TUV65776 UER65776 UON65776 UYJ65776 VIF65776 VSB65776 WBX65776 WLT65776 WVP65776 H65786 JD65786 SZ65786 ACV65786 AMR65786 AWN65786 BGJ65786 BQF65786 CAB65786 CJX65786 CTT65786 DDP65786 DNL65786 DXH65786 EHD65786 EQZ65786 FAV65786 FKR65786 FUN65786 GEJ65786 GOF65786 GYB65786 HHX65786 HRT65786 IBP65786 ILL65786 IVH65786 JFD65786 JOZ65786 JYV65786 KIR65786 KSN65786 LCJ65786 LMF65786 LWB65786 MFX65786 MPT65786 MZP65786 NJL65786 NTH65786 ODD65786 OMZ65786 OWV65786 PGR65786 PQN65786 QAJ65786 QKF65786 QUB65786 RDX65786 RNT65786 RXP65786 SHL65786 SRH65786 TBD65786 TKZ65786 TUV65786 UER65786 UON65786 UYJ65786 VIF65786 VSB65786 WBX65786 WLT65786 WVP65786 H65788 JD65788 SZ65788 ACV65788 AMR65788 AWN65788 BGJ65788 BQF65788 CAB65788 CJX65788 CTT65788 DDP65788 DNL65788 DXH65788 EHD65788 EQZ65788 FAV65788 FKR65788 FUN65788 GEJ65788 GOF65788 GYB65788 HHX65788 HRT65788 IBP65788 ILL65788 IVH65788 JFD65788 JOZ65788 JYV65788 KIR65788 KSN65788 LCJ65788 LMF65788 LWB65788 MFX65788 MPT65788 MZP65788 NJL65788 NTH65788 ODD65788 OMZ65788 OWV65788 PGR65788 PQN65788 QAJ65788 QKF65788 QUB65788 RDX65788 RNT65788 RXP65788 SHL65788 SRH65788 TBD65788 TKZ65788 TUV65788 UER65788 UON65788 UYJ65788 VIF65788 VSB65788 WBX65788 WLT65788 WVP65788 H65798 JD65798 SZ65798 ACV65798 AMR65798 AWN65798 BGJ65798 BQF65798 CAB65798 CJX65798 CTT65798 DDP65798 DNL65798 DXH65798 EHD65798 EQZ65798 FAV65798 FKR65798 FUN65798 GEJ65798 GOF65798 GYB65798 HHX65798 HRT65798 IBP65798 ILL65798 IVH65798 JFD65798 JOZ65798 JYV65798 KIR65798 KSN65798 LCJ65798 LMF65798 LWB65798 MFX65798 MPT65798 MZP65798 NJL65798 NTH65798 ODD65798 OMZ65798 OWV65798 PGR65798 PQN65798 QAJ65798 QKF65798 QUB65798 RDX65798 RNT65798 RXP65798 SHL65798 SRH65798 TBD65798 TKZ65798 TUV65798 UER65798 UON65798 UYJ65798 VIF65798 VSB65798 WBX65798 WLT65798 WVP65798 H65800 JD65800 SZ65800 ACV65800 AMR65800 AWN65800 BGJ65800 BQF65800 CAB65800 CJX65800 CTT65800 DDP65800 DNL65800 DXH65800 EHD65800 EQZ65800 FAV65800 FKR65800 FUN65800 GEJ65800 GOF65800 GYB65800 HHX65800 HRT65800 IBP65800 ILL65800 IVH65800 JFD65800 JOZ65800 JYV65800 KIR65800 KSN65800 LCJ65800 LMF65800 LWB65800 MFX65800 MPT65800 MZP65800 NJL65800 NTH65800 ODD65800 OMZ65800 OWV65800 PGR65800 PQN65800 QAJ65800 QKF65800 QUB65800 RDX65800 RNT65800 RXP65800 SHL65800 SRH65800 TBD65800 TKZ65800 TUV65800 UER65800 UON65800 UYJ65800 VIF65800 VSB65800 WBX65800 WLT65800 WVP65800 H65810 JD65810 SZ65810 ACV65810 AMR65810 AWN65810 BGJ65810 BQF65810 CAB65810 CJX65810 CTT65810 DDP65810 DNL65810 DXH65810 EHD65810 EQZ65810 FAV65810 FKR65810 FUN65810 GEJ65810 GOF65810 GYB65810 HHX65810 HRT65810 IBP65810 ILL65810 IVH65810 JFD65810 JOZ65810 JYV65810 KIR65810 KSN65810 LCJ65810 LMF65810 LWB65810 MFX65810 MPT65810 MZP65810 NJL65810 NTH65810 ODD65810 OMZ65810 OWV65810 PGR65810 PQN65810 QAJ65810 QKF65810 QUB65810 RDX65810 RNT65810 RXP65810 SHL65810 SRH65810 TBD65810 TKZ65810 TUV65810 UER65810 UON65810 UYJ65810 VIF65810 VSB65810 WBX65810 WLT65810 WVP65810 H65812 JD65812 SZ65812 ACV65812 AMR65812 AWN65812 BGJ65812 BQF65812 CAB65812 CJX65812 CTT65812 DDP65812 DNL65812 DXH65812 EHD65812 EQZ65812 FAV65812 FKR65812 FUN65812 GEJ65812 GOF65812 GYB65812 HHX65812 HRT65812 IBP65812 ILL65812 IVH65812 JFD65812 JOZ65812 JYV65812 KIR65812 KSN65812 LCJ65812 LMF65812 LWB65812 MFX65812 MPT65812 MZP65812 NJL65812 NTH65812 ODD65812 OMZ65812 OWV65812 PGR65812 PQN65812 QAJ65812 QKF65812 QUB65812 RDX65812 RNT65812 RXP65812 SHL65812 SRH65812 TBD65812 TKZ65812 TUV65812 UER65812 UON65812 UYJ65812 VIF65812 VSB65812 WBX65812 WLT65812 WVP65812 H65822 JD65822 SZ65822 ACV65822 AMR65822 AWN65822 BGJ65822 BQF65822 CAB65822 CJX65822 CTT65822 DDP65822 DNL65822 DXH65822 EHD65822 EQZ65822 FAV65822 FKR65822 FUN65822 GEJ65822 GOF65822 GYB65822 HHX65822 HRT65822 IBP65822 ILL65822 IVH65822 JFD65822 JOZ65822 JYV65822 KIR65822 KSN65822 LCJ65822 LMF65822 LWB65822 MFX65822 MPT65822 MZP65822 NJL65822 NTH65822 ODD65822 OMZ65822 OWV65822 PGR65822 PQN65822 QAJ65822 QKF65822 QUB65822 RDX65822 RNT65822 RXP65822 SHL65822 SRH65822 TBD65822 TKZ65822 TUV65822 UER65822 UON65822 UYJ65822 VIF65822 VSB65822 WBX65822 WLT65822 WVP65822 H65824 JD65824 SZ65824 ACV65824 AMR65824 AWN65824 BGJ65824 BQF65824 CAB65824 CJX65824 CTT65824 DDP65824 DNL65824 DXH65824 EHD65824 EQZ65824 FAV65824 FKR65824 FUN65824 GEJ65824 GOF65824 GYB65824 HHX65824 HRT65824 IBP65824 ILL65824 IVH65824 JFD65824 JOZ65824 JYV65824 KIR65824 KSN65824 LCJ65824 LMF65824 LWB65824 MFX65824 MPT65824 MZP65824 NJL65824 NTH65824 ODD65824 OMZ65824 OWV65824 PGR65824 PQN65824 QAJ65824 QKF65824 QUB65824 RDX65824 RNT65824 RXP65824 SHL65824 SRH65824 TBD65824 TKZ65824 TUV65824 UER65824 UON65824 UYJ65824 VIF65824 VSB65824 WBX65824 WLT65824 WVP65824 H65834 JD65834 SZ65834 ACV65834 AMR65834 AWN65834 BGJ65834 BQF65834 CAB65834 CJX65834 CTT65834 DDP65834 DNL65834 DXH65834 EHD65834 EQZ65834 FAV65834 FKR65834 FUN65834 GEJ65834 GOF65834 GYB65834 HHX65834 HRT65834 IBP65834 ILL65834 IVH65834 JFD65834 JOZ65834 JYV65834 KIR65834 KSN65834 LCJ65834 LMF65834 LWB65834 MFX65834 MPT65834 MZP65834 NJL65834 NTH65834 ODD65834 OMZ65834 OWV65834 PGR65834 PQN65834 QAJ65834 QKF65834 QUB65834 RDX65834 RNT65834 RXP65834 SHL65834 SRH65834 TBD65834 TKZ65834 TUV65834 UER65834 UON65834 UYJ65834 VIF65834 VSB65834 WBX65834 WLT65834 WVP65834 H65836 JD65836 SZ65836 ACV65836 AMR65836 AWN65836 BGJ65836 BQF65836 CAB65836 CJX65836 CTT65836 DDP65836 DNL65836 DXH65836 EHD65836 EQZ65836 FAV65836 FKR65836 FUN65836 GEJ65836 GOF65836 GYB65836 HHX65836 HRT65836 IBP65836 ILL65836 IVH65836 JFD65836 JOZ65836 JYV65836 KIR65836 KSN65836 LCJ65836 LMF65836 LWB65836 MFX65836 MPT65836 MZP65836 NJL65836 NTH65836 ODD65836 OMZ65836 OWV65836 PGR65836 PQN65836 QAJ65836 QKF65836 QUB65836 RDX65836 RNT65836 RXP65836 SHL65836 SRH65836 TBD65836 TKZ65836 TUV65836 UER65836 UON65836 UYJ65836 VIF65836 VSB65836 WBX65836 WLT65836 WVP65836 H65846 JD65846 SZ65846 ACV65846 AMR65846 AWN65846 BGJ65846 BQF65846 CAB65846 CJX65846 CTT65846 DDP65846 DNL65846 DXH65846 EHD65846 EQZ65846 FAV65846 FKR65846 FUN65846 GEJ65846 GOF65846 GYB65846 HHX65846 HRT65846 IBP65846 ILL65846 IVH65846 JFD65846 JOZ65846 JYV65846 KIR65846 KSN65846 LCJ65846 LMF65846 LWB65846 MFX65846 MPT65846 MZP65846 NJL65846 NTH65846 ODD65846 OMZ65846 OWV65846 PGR65846 PQN65846 QAJ65846 QKF65846 QUB65846 RDX65846 RNT65846 RXP65846 SHL65846 SRH65846 TBD65846 TKZ65846 TUV65846 UER65846 UON65846 UYJ65846 VIF65846 VSB65846 WBX65846 WLT65846 WVP65846 H65848 JD65848 SZ65848 ACV65848 AMR65848 AWN65848 BGJ65848 BQF65848 CAB65848 CJX65848 CTT65848 DDP65848 DNL65848 DXH65848 EHD65848 EQZ65848 FAV65848 FKR65848 FUN65848 GEJ65848 GOF65848 GYB65848 HHX65848 HRT65848 IBP65848 ILL65848 IVH65848 JFD65848 JOZ65848 JYV65848 KIR65848 KSN65848 LCJ65848 LMF65848 LWB65848 MFX65848 MPT65848 MZP65848 NJL65848 NTH65848 ODD65848 OMZ65848 OWV65848 PGR65848 PQN65848 QAJ65848 QKF65848 QUB65848 RDX65848 RNT65848 RXP65848 SHL65848 SRH65848 TBD65848 TKZ65848 TUV65848 UER65848 UON65848 UYJ65848 VIF65848 VSB65848 WBX65848 WLT65848 WVP65848 H65858 JD65858 SZ65858 ACV65858 AMR65858 AWN65858 BGJ65858 BQF65858 CAB65858 CJX65858 CTT65858 DDP65858 DNL65858 DXH65858 EHD65858 EQZ65858 FAV65858 FKR65858 FUN65858 GEJ65858 GOF65858 GYB65858 HHX65858 HRT65858 IBP65858 ILL65858 IVH65858 JFD65858 JOZ65858 JYV65858 KIR65858 KSN65858 LCJ65858 LMF65858 LWB65858 MFX65858 MPT65858 MZP65858 NJL65858 NTH65858 ODD65858 OMZ65858 OWV65858 PGR65858 PQN65858 QAJ65858 QKF65858 QUB65858 RDX65858 RNT65858 RXP65858 SHL65858 SRH65858 TBD65858 TKZ65858 TUV65858 UER65858 UON65858 UYJ65858 VIF65858 VSB65858 WBX65858 WLT65858 WVP65858 H65860 JD65860 SZ65860 ACV65860 AMR65860 AWN65860 BGJ65860 BQF65860 CAB65860 CJX65860 CTT65860 DDP65860 DNL65860 DXH65860 EHD65860 EQZ65860 FAV65860 FKR65860 FUN65860 GEJ65860 GOF65860 GYB65860 HHX65860 HRT65860 IBP65860 ILL65860 IVH65860 JFD65860 JOZ65860 JYV65860 KIR65860 KSN65860 LCJ65860 LMF65860 LWB65860 MFX65860 MPT65860 MZP65860 NJL65860 NTH65860 ODD65860 OMZ65860 OWV65860 PGR65860 PQN65860 QAJ65860 QKF65860 QUB65860 RDX65860 RNT65860 RXP65860 SHL65860 SRH65860 TBD65860 TKZ65860 TUV65860 UER65860 UON65860 UYJ65860 VIF65860 VSB65860 WBX65860 WLT65860 WVP65860 H65870 JD65870 SZ65870 ACV65870 AMR65870 AWN65870 BGJ65870 BQF65870 CAB65870 CJX65870 CTT65870 DDP65870 DNL65870 DXH65870 EHD65870 EQZ65870 FAV65870 FKR65870 FUN65870 GEJ65870 GOF65870 GYB65870 HHX65870 HRT65870 IBP65870 ILL65870 IVH65870 JFD65870 JOZ65870 JYV65870 KIR65870 KSN65870 LCJ65870 LMF65870 LWB65870 MFX65870 MPT65870 MZP65870 NJL65870 NTH65870 ODD65870 OMZ65870 OWV65870 PGR65870 PQN65870 QAJ65870 QKF65870 QUB65870 RDX65870 RNT65870 RXP65870 SHL65870 SRH65870 TBD65870 TKZ65870 TUV65870 UER65870 UON65870 UYJ65870 VIF65870 VSB65870 WBX65870 WLT65870 WVP65870 H65872 JD65872 SZ65872 ACV65872 AMR65872 AWN65872 BGJ65872 BQF65872 CAB65872 CJX65872 CTT65872 DDP65872 DNL65872 DXH65872 EHD65872 EQZ65872 FAV65872 FKR65872 FUN65872 GEJ65872 GOF65872 GYB65872 HHX65872 HRT65872 IBP65872 ILL65872 IVH65872 JFD65872 JOZ65872 JYV65872 KIR65872 KSN65872 LCJ65872 LMF65872 LWB65872 MFX65872 MPT65872 MZP65872 NJL65872 NTH65872 ODD65872 OMZ65872 OWV65872 PGR65872 PQN65872 QAJ65872 QKF65872 QUB65872 RDX65872 RNT65872 RXP65872 SHL65872 SRH65872 TBD65872 TKZ65872 TUV65872 UER65872 UON65872 UYJ65872 VIF65872 VSB65872 WBX65872 WLT65872 WVP65872 H131250 JD131250 SZ131250 ACV131250 AMR131250 AWN131250 BGJ131250 BQF131250 CAB131250 CJX131250 CTT131250 DDP131250 DNL131250 DXH131250 EHD131250 EQZ131250 FAV131250 FKR131250 FUN131250 GEJ131250 GOF131250 GYB131250 HHX131250 HRT131250 IBP131250 ILL131250 IVH131250 JFD131250 JOZ131250 JYV131250 KIR131250 KSN131250 LCJ131250 LMF131250 LWB131250 MFX131250 MPT131250 MZP131250 NJL131250 NTH131250 ODD131250 OMZ131250 OWV131250 PGR131250 PQN131250 QAJ131250 QKF131250 QUB131250 RDX131250 RNT131250 RXP131250 SHL131250 SRH131250 TBD131250 TKZ131250 TUV131250 UER131250 UON131250 UYJ131250 VIF131250 VSB131250 WBX131250 WLT131250 WVP131250 H131252 JD131252 SZ131252 ACV131252 AMR131252 AWN131252 BGJ131252 BQF131252 CAB131252 CJX131252 CTT131252 DDP131252 DNL131252 DXH131252 EHD131252 EQZ131252 FAV131252 FKR131252 FUN131252 GEJ131252 GOF131252 GYB131252 HHX131252 HRT131252 IBP131252 ILL131252 IVH131252 JFD131252 JOZ131252 JYV131252 KIR131252 KSN131252 LCJ131252 LMF131252 LWB131252 MFX131252 MPT131252 MZP131252 NJL131252 NTH131252 ODD131252 OMZ131252 OWV131252 PGR131252 PQN131252 QAJ131252 QKF131252 QUB131252 RDX131252 RNT131252 RXP131252 SHL131252 SRH131252 TBD131252 TKZ131252 TUV131252 UER131252 UON131252 UYJ131252 VIF131252 VSB131252 WBX131252 WLT131252 WVP131252 H131262 JD131262 SZ131262 ACV131262 AMR131262 AWN131262 BGJ131262 BQF131262 CAB131262 CJX131262 CTT131262 DDP131262 DNL131262 DXH131262 EHD131262 EQZ131262 FAV131262 FKR131262 FUN131262 GEJ131262 GOF131262 GYB131262 HHX131262 HRT131262 IBP131262 ILL131262 IVH131262 JFD131262 JOZ131262 JYV131262 KIR131262 KSN131262 LCJ131262 LMF131262 LWB131262 MFX131262 MPT131262 MZP131262 NJL131262 NTH131262 ODD131262 OMZ131262 OWV131262 PGR131262 PQN131262 QAJ131262 QKF131262 QUB131262 RDX131262 RNT131262 RXP131262 SHL131262 SRH131262 TBD131262 TKZ131262 TUV131262 UER131262 UON131262 UYJ131262 VIF131262 VSB131262 WBX131262 WLT131262 WVP131262 H131264 JD131264 SZ131264 ACV131264 AMR131264 AWN131264 BGJ131264 BQF131264 CAB131264 CJX131264 CTT131264 DDP131264 DNL131264 DXH131264 EHD131264 EQZ131264 FAV131264 FKR131264 FUN131264 GEJ131264 GOF131264 GYB131264 HHX131264 HRT131264 IBP131264 ILL131264 IVH131264 JFD131264 JOZ131264 JYV131264 KIR131264 KSN131264 LCJ131264 LMF131264 LWB131264 MFX131264 MPT131264 MZP131264 NJL131264 NTH131264 ODD131264 OMZ131264 OWV131264 PGR131264 PQN131264 QAJ131264 QKF131264 QUB131264 RDX131264 RNT131264 RXP131264 SHL131264 SRH131264 TBD131264 TKZ131264 TUV131264 UER131264 UON131264 UYJ131264 VIF131264 VSB131264 WBX131264 WLT131264 WVP131264 H131274 JD131274 SZ131274 ACV131274 AMR131274 AWN131274 BGJ131274 BQF131274 CAB131274 CJX131274 CTT131274 DDP131274 DNL131274 DXH131274 EHD131274 EQZ131274 FAV131274 FKR131274 FUN131274 GEJ131274 GOF131274 GYB131274 HHX131274 HRT131274 IBP131274 ILL131274 IVH131274 JFD131274 JOZ131274 JYV131274 KIR131274 KSN131274 LCJ131274 LMF131274 LWB131274 MFX131274 MPT131274 MZP131274 NJL131274 NTH131274 ODD131274 OMZ131274 OWV131274 PGR131274 PQN131274 QAJ131274 QKF131274 QUB131274 RDX131274 RNT131274 RXP131274 SHL131274 SRH131274 TBD131274 TKZ131274 TUV131274 UER131274 UON131274 UYJ131274 VIF131274 VSB131274 WBX131274 WLT131274 WVP131274 H131276 JD131276 SZ131276 ACV131276 AMR131276 AWN131276 BGJ131276 BQF131276 CAB131276 CJX131276 CTT131276 DDP131276 DNL131276 DXH131276 EHD131276 EQZ131276 FAV131276 FKR131276 FUN131276 GEJ131276 GOF131276 GYB131276 HHX131276 HRT131276 IBP131276 ILL131276 IVH131276 JFD131276 JOZ131276 JYV131276 KIR131276 KSN131276 LCJ131276 LMF131276 LWB131276 MFX131276 MPT131276 MZP131276 NJL131276 NTH131276 ODD131276 OMZ131276 OWV131276 PGR131276 PQN131276 QAJ131276 QKF131276 QUB131276 RDX131276 RNT131276 RXP131276 SHL131276 SRH131276 TBD131276 TKZ131276 TUV131276 UER131276 UON131276 UYJ131276 VIF131276 VSB131276 WBX131276 WLT131276 WVP131276 H131286 JD131286 SZ131286 ACV131286 AMR131286 AWN131286 BGJ131286 BQF131286 CAB131286 CJX131286 CTT131286 DDP131286 DNL131286 DXH131286 EHD131286 EQZ131286 FAV131286 FKR131286 FUN131286 GEJ131286 GOF131286 GYB131286 HHX131286 HRT131286 IBP131286 ILL131286 IVH131286 JFD131286 JOZ131286 JYV131286 KIR131286 KSN131286 LCJ131286 LMF131286 LWB131286 MFX131286 MPT131286 MZP131286 NJL131286 NTH131286 ODD131286 OMZ131286 OWV131286 PGR131286 PQN131286 QAJ131286 QKF131286 QUB131286 RDX131286 RNT131286 RXP131286 SHL131286 SRH131286 TBD131286 TKZ131286 TUV131286 UER131286 UON131286 UYJ131286 VIF131286 VSB131286 WBX131286 WLT131286 WVP131286 H131288 JD131288 SZ131288 ACV131288 AMR131288 AWN131288 BGJ131288 BQF131288 CAB131288 CJX131288 CTT131288 DDP131288 DNL131288 DXH131288 EHD131288 EQZ131288 FAV131288 FKR131288 FUN131288 GEJ131288 GOF131288 GYB131288 HHX131288 HRT131288 IBP131288 ILL131288 IVH131288 JFD131288 JOZ131288 JYV131288 KIR131288 KSN131288 LCJ131288 LMF131288 LWB131288 MFX131288 MPT131288 MZP131288 NJL131288 NTH131288 ODD131288 OMZ131288 OWV131288 PGR131288 PQN131288 QAJ131288 QKF131288 QUB131288 RDX131288 RNT131288 RXP131288 SHL131288 SRH131288 TBD131288 TKZ131288 TUV131288 UER131288 UON131288 UYJ131288 VIF131288 VSB131288 WBX131288 WLT131288 WVP131288 H131298 JD131298 SZ131298 ACV131298 AMR131298 AWN131298 BGJ131298 BQF131298 CAB131298 CJX131298 CTT131298 DDP131298 DNL131298 DXH131298 EHD131298 EQZ131298 FAV131298 FKR131298 FUN131298 GEJ131298 GOF131298 GYB131298 HHX131298 HRT131298 IBP131298 ILL131298 IVH131298 JFD131298 JOZ131298 JYV131298 KIR131298 KSN131298 LCJ131298 LMF131298 LWB131298 MFX131298 MPT131298 MZP131298 NJL131298 NTH131298 ODD131298 OMZ131298 OWV131298 PGR131298 PQN131298 QAJ131298 QKF131298 QUB131298 RDX131298 RNT131298 RXP131298 SHL131298 SRH131298 TBD131298 TKZ131298 TUV131298 UER131298 UON131298 UYJ131298 VIF131298 VSB131298 WBX131298 WLT131298 WVP131298 H131300 JD131300 SZ131300 ACV131300 AMR131300 AWN131300 BGJ131300 BQF131300 CAB131300 CJX131300 CTT131300 DDP131300 DNL131300 DXH131300 EHD131300 EQZ131300 FAV131300 FKR131300 FUN131300 GEJ131300 GOF131300 GYB131300 HHX131300 HRT131300 IBP131300 ILL131300 IVH131300 JFD131300 JOZ131300 JYV131300 KIR131300 KSN131300 LCJ131300 LMF131300 LWB131300 MFX131300 MPT131300 MZP131300 NJL131300 NTH131300 ODD131300 OMZ131300 OWV131300 PGR131300 PQN131300 QAJ131300 QKF131300 QUB131300 RDX131300 RNT131300 RXP131300 SHL131300 SRH131300 TBD131300 TKZ131300 TUV131300 UER131300 UON131300 UYJ131300 VIF131300 VSB131300 WBX131300 WLT131300 WVP131300 H131310 JD131310 SZ131310 ACV131310 AMR131310 AWN131310 BGJ131310 BQF131310 CAB131310 CJX131310 CTT131310 DDP131310 DNL131310 DXH131310 EHD131310 EQZ131310 FAV131310 FKR131310 FUN131310 GEJ131310 GOF131310 GYB131310 HHX131310 HRT131310 IBP131310 ILL131310 IVH131310 JFD131310 JOZ131310 JYV131310 KIR131310 KSN131310 LCJ131310 LMF131310 LWB131310 MFX131310 MPT131310 MZP131310 NJL131310 NTH131310 ODD131310 OMZ131310 OWV131310 PGR131310 PQN131310 QAJ131310 QKF131310 QUB131310 RDX131310 RNT131310 RXP131310 SHL131310 SRH131310 TBD131310 TKZ131310 TUV131310 UER131310 UON131310 UYJ131310 VIF131310 VSB131310 WBX131310 WLT131310 WVP131310 H131312 JD131312 SZ131312 ACV131312 AMR131312 AWN131312 BGJ131312 BQF131312 CAB131312 CJX131312 CTT131312 DDP131312 DNL131312 DXH131312 EHD131312 EQZ131312 FAV131312 FKR131312 FUN131312 GEJ131312 GOF131312 GYB131312 HHX131312 HRT131312 IBP131312 ILL131312 IVH131312 JFD131312 JOZ131312 JYV131312 KIR131312 KSN131312 LCJ131312 LMF131312 LWB131312 MFX131312 MPT131312 MZP131312 NJL131312 NTH131312 ODD131312 OMZ131312 OWV131312 PGR131312 PQN131312 QAJ131312 QKF131312 QUB131312 RDX131312 RNT131312 RXP131312 SHL131312 SRH131312 TBD131312 TKZ131312 TUV131312 UER131312 UON131312 UYJ131312 VIF131312 VSB131312 WBX131312 WLT131312 WVP131312 H131322 JD131322 SZ131322 ACV131322 AMR131322 AWN131322 BGJ131322 BQF131322 CAB131322 CJX131322 CTT131322 DDP131322 DNL131322 DXH131322 EHD131322 EQZ131322 FAV131322 FKR131322 FUN131322 GEJ131322 GOF131322 GYB131322 HHX131322 HRT131322 IBP131322 ILL131322 IVH131322 JFD131322 JOZ131322 JYV131322 KIR131322 KSN131322 LCJ131322 LMF131322 LWB131322 MFX131322 MPT131322 MZP131322 NJL131322 NTH131322 ODD131322 OMZ131322 OWV131322 PGR131322 PQN131322 QAJ131322 QKF131322 QUB131322 RDX131322 RNT131322 RXP131322 SHL131322 SRH131322 TBD131322 TKZ131322 TUV131322 UER131322 UON131322 UYJ131322 VIF131322 VSB131322 WBX131322 WLT131322 WVP131322 H131324 JD131324 SZ131324 ACV131324 AMR131324 AWN131324 BGJ131324 BQF131324 CAB131324 CJX131324 CTT131324 DDP131324 DNL131324 DXH131324 EHD131324 EQZ131324 FAV131324 FKR131324 FUN131324 GEJ131324 GOF131324 GYB131324 HHX131324 HRT131324 IBP131324 ILL131324 IVH131324 JFD131324 JOZ131324 JYV131324 KIR131324 KSN131324 LCJ131324 LMF131324 LWB131324 MFX131324 MPT131324 MZP131324 NJL131324 NTH131324 ODD131324 OMZ131324 OWV131324 PGR131324 PQN131324 QAJ131324 QKF131324 QUB131324 RDX131324 RNT131324 RXP131324 SHL131324 SRH131324 TBD131324 TKZ131324 TUV131324 UER131324 UON131324 UYJ131324 VIF131324 VSB131324 WBX131324 WLT131324 WVP131324 H131334 JD131334 SZ131334 ACV131334 AMR131334 AWN131334 BGJ131334 BQF131334 CAB131334 CJX131334 CTT131334 DDP131334 DNL131334 DXH131334 EHD131334 EQZ131334 FAV131334 FKR131334 FUN131334 GEJ131334 GOF131334 GYB131334 HHX131334 HRT131334 IBP131334 ILL131334 IVH131334 JFD131334 JOZ131334 JYV131334 KIR131334 KSN131334 LCJ131334 LMF131334 LWB131334 MFX131334 MPT131334 MZP131334 NJL131334 NTH131334 ODD131334 OMZ131334 OWV131334 PGR131334 PQN131334 QAJ131334 QKF131334 QUB131334 RDX131334 RNT131334 RXP131334 SHL131334 SRH131334 TBD131334 TKZ131334 TUV131334 UER131334 UON131334 UYJ131334 VIF131334 VSB131334 WBX131334 WLT131334 WVP131334 H131336 JD131336 SZ131336 ACV131336 AMR131336 AWN131336 BGJ131336 BQF131336 CAB131336 CJX131336 CTT131336 DDP131336 DNL131336 DXH131336 EHD131336 EQZ131336 FAV131336 FKR131336 FUN131336 GEJ131336 GOF131336 GYB131336 HHX131336 HRT131336 IBP131336 ILL131336 IVH131336 JFD131336 JOZ131336 JYV131336 KIR131336 KSN131336 LCJ131336 LMF131336 LWB131336 MFX131336 MPT131336 MZP131336 NJL131336 NTH131336 ODD131336 OMZ131336 OWV131336 PGR131336 PQN131336 QAJ131336 QKF131336 QUB131336 RDX131336 RNT131336 RXP131336 SHL131336 SRH131336 TBD131336 TKZ131336 TUV131336 UER131336 UON131336 UYJ131336 VIF131336 VSB131336 WBX131336 WLT131336 WVP131336 H131346 JD131346 SZ131346 ACV131346 AMR131346 AWN131346 BGJ131346 BQF131346 CAB131346 CJX131346 CTT131346 DDP131346 DNL131346 DXH131346 EHD131346 EQZ131346 FAV131346 FKR131346 FUN131346 GEJ131346 GOF131346 GYB131346 HHX131346 HRT131346 IBP131346 ILL131346 IVH131346 JFD131346 JOZ131346 JYV131346 KIR131346 KSN131346 LCJ131346 LMF131346 LWB131346 MFX131346 MPT131346 MZP131346 NJL131346 NTH131346 ODD131346 OMZ131346 OWV131346 PGR131346 PQN131346 QAJ131346 QKF131346 QUB131346 RDX131346 RNT131346 RXP131346 SHL131346 SRH131346 TBD131346 TKZ131346 TUV131346 UER131346 UON131346 UYJ131346 VIF131346 VSB131346 WBX131346 WLT131346 WVP131346 H131348 JD131348 SZ131348 ACV131348 AMR131348 AWN131348 BGJ131348 BQF131348 CAB131348 CJX131348 CTT131348 DDP131348 DNL131348 DXH131348 EHD131348 EQZ131348 FAV131348 FKR131348 FUN131348 GEJ131348 GOF131348 GYB131348 HHX131348 HRT131348 IBP131348 ILL131348 IVH131348 JFD131348 JOZ131348 JYV131348 KIR131348 KSN131348 LCJ131348 LMF131348 LWB131348 MFX131348 MPT131348 MZP131348 NJL131348 NTH131348 ODD131348 OMZ131348 OWV131348 PGR131348 PQN131348 QAJ131348 QKF131348 QUB131348 RDX131348 RNT131348 RXP131348 SHL131348 SRH131348 TBD131348 TKZ131348 TUV131348 UER131348 UON131348 UYJ131348 VIF131348 VSB131348 WBX131348 WLT131348 WVP131348 H131358 JD131358 SZ131358 ACV131358 AMR131358 AWN131358 BGJ131358 BQF131358 CAB131358 CJX131358 CTT131358 DDP131358 DNL131358 DXH131358 EHD131358 EQZ131358 FAV131358 FKR131358 FUN131358 GEJ131358 GOF131358 GYB131358 HHX131358 HRT131358 IBP131358 ILL131358 IVH131358 JFD131358 JOZ131358 JYV131358 KIR131358 KSN131358 LCJ131358 LMF131358 LWB131358 MFX131358 MPT131358 MZP131358 NJL131358 NTH131358 ODD131358 OMZ131358 OWV131358 PGR131358 PQN131358 QAJ131358 QKF131358 QUB131358 RDX131358 RNT131358 RXP131358 SHL131358 SRH131358 TBD131358 TKZ131358 TUV131358 UER131358 UON131358 UYJ131358 VIF131358 VSB131358 WBX131358 WLT131358 WVP131358 H131360 JD131360 SZ131360 ACV131360 AMR131360 AWN131360 BGJ131360 BQF131360 CAB131360 CJX131360 CTT131360 DDP131360 DNL131360 DXH131360 EHD131360 EQZ131360 FAV131360 FKR131360 FUN131360 GEJ131360 GOF131360 GYB131360 HHX131360 HRT131360 IBP131360 ILL131360 IVH131360 JFD131360 JOZ131360 JYV131360 KIR131360 KSN131360 LCJ131360 LMF131360 LWB131360 MFX131360 MPT131360 MZP131360 NJL131360 NTH131360 ODD131360 OMZ131360 OWV131360 PGR131360 PQN131360 QAJ131360 QKF131360 QUB131360 RDX131360 RNT131360 RXP131360 SHL131360 SRH131360 TBD131360 TKZ131360 TUV131360 UER131360 UON131360 UYJ131360 VIF131360 VSB131360 WBX131360 WLT131360 WVP131360 H131370 JD131370 SZ131370 ACV131370 AMR131370 AWN131370 BGJ131370 BQF131370 CAB131370 CJX131370 CTT131370 DDP131370 DNL131370 DXH131370 EHD131370 EQZ131370 FAV131370 FKR131370 FUN131370 GEJ131370 GOF131370 GYB131370 HHX131370 HRT131370 IBP131370 ILL131370 IVH131370 JFD131370 JOZ131370 JYV131370 KIR131370 KSN131370 LCJ131370 LMF131370 LWB131370 MFX131370 MPT131370 MZP131370 NJL131370 NTH131370 ODD131370 OMZ131370 OWV131370 PGR131370 PQN131370 QAJ131370 QKF131370 QUB131370 RDX131370 RNT131370 RXP131370 SHL131370 SRH131370 TBD131370 TKZ131370 TUV131370 UER131370 UON131370 UYJ131370 VIF131370 VSB131370 WBX131370 WLT131370 WVP131370 H131372 JD131372 SZ131372 ACV131372 AMR131372 AWN131372 BGJ131372 BQF131372 CAB131372 CJX131372 CTT131372 DDP131372 DNL131372 DXH131372 EHD131372 EQZ131372 FAV131372 FKR131372 FUN131372 GEJ131372 GOF131372 GYB131372 HHX131372 HRT131372 IBP131372 ILL131372 IVH131372 JFD131372 JOZ131372 JYV131372 KIR131372 KSN131372 LCJ131372 LMF131372 LWB131372 MFX131372 MPT131372 MZP131372 NJL131372 NTH131372 ODD131372 OMZ131372 OWV131372 PGR131372 PQN131372 QAJ131372 QKF131372 QUB131372 RDX131372 RNT131372 RXP131372 SHL131372 SRH131372 TBD131372 TKZ131372 TUV131372 UER131372 UON131372 UYJ131372 VIF131372 VSB131372 WBX131372 WLT131372 WVP131372 H131382 JD131382 SZ131382 ACV131382 AMR131382 AWN131382 BGJ131382 BQF131382 CAB131382 CJX131382 CTT131382 DDP131382 DNL131382 DXH131382 EHD131382 EQZ131382 FAV131382 FKR131382 FUN131382 GEJ131382 GOF131382 GYB131382 HHX131382 HRT131382 IBP131382 ILL131382 IVH131382 JFD131382 JOZ131382 JYV131382 KIR131382 KSN131382 LCJ131382 LMF131382 LWB131382 MFX131382 MPT131382 MZP131382 NJL131382 NTH131382 ODD131382 OMZ131382 OWV131382 PGR131382 PQN131382 QAJ131382 QKF131382 QUB131382 RDX131382 RNT131382 RXP131382 SHL131382 SRH131382 TBD131382 TKZ131382 TUV131382 UER131382 UON131382 UYJ131382 VIF131382 VSB131382 WBX131382 WLT131382 WVP131382 H131384 JD131384 SZ131384 ACV131384 AMR131384 AWN131384 BGJ131384 BQF131384 CAB131384 CJX131384 CTT131384 DDP131384 DNL131384 DXH131384 EHD131384 EQZ131384 FAV131384 FKR131384 FUN131384 GEJ131384 GOF131384 GYB131384 HHX131384 HRT131384 IBP131384 ILL131384 IVH131384 JFD131384 JOZ131384 JYV131384 KIR131384 KSN131384 LCJ131384 LMF131384 LWB131384 MFX131384 MPT131384 MZP131384 NJL131384 NTH131384 ODD131384 OMZ131384 OWV131384 PGR131384 PQN131384 QAJ131384 QKF131384 QUB131384 RDX131384 RNT131384 RXP131384 SHL131384 SRH131384 TBD131384 TKZ131384 TUV131384 UER131384 UON131384 UYJ131384 VIF131384 VSB131384 WBX131384 WLT131384 WVP131384 H131394 JD131394 SZ131394 ACV131394 AMR131394 AWN131394 BGJ131394 BQF131394 CAB131394 CJX131394 CTT131394 DDP131394 DNL131394 DXH131394 EHD131394 EQZ131394 FAV131394 FKR131394 FUN131394 GEJ131394 GOF131394 GYB131394 HHX131394 HRT131394 IBP131394 ILL131394 IVH131394 JFD131394 JOZ131394 JYV131394 KIR131394 KSN131394 LCJ131394 LMF131394 LWB131394 MFX131394 MPT131394 MZP131394 NJL131394 NTH131394 ODD131394 OMZ131394 OWV131394 PGR131394 PQN131394 QAJ131394 QKF131394 QUB131394 RDX131394 RNT131394 RXP131394 SHL131394 SRH131394 TBD131394 TKZ131394 TUV131394 UER131394 UON131394 UYJ131394 VIF131394 VSB131394 WBX131394 WLT131394 WVP131394 H131396 JD131396 SZ131396 ACV131396 AMR131396 AWN131396 BGJ131396 BQF131396 CAB131396 CJX131396 CTT131396 DDP131396 DNL131396 DXH131396 EHD131396 EQZ131396 FAV131396 FKR131396 FUN131396 GEJ131396 GOF131396 GYB131396 HHX131396 HRT131396 IBP131396 ILL131396 IVH131396 JFD131396 JOZ131396 JYV131396 KIR131396 KSN131396 LCJ131396 LMF131396 LWB131396 MFX131396 MPT131396 MZP131396 NJL131396 NTH131396 ODD131396 OMZ131396 OWV131396 PGR131396 PQN131396 QAJ131396 QKF131396 QUB131396 RDX131396 RNT131396 RXP131396 SHL131396 SRH131396 TBD131396 TKZ131396 TUV131396 UER131396 UON131396 UYJ131396 VIF131396 VSB131396 WBX131396 WLT131396 WVP131396 H131406 JD131406 SZ131406 ACV131406 AMR131406 AWN131406 BGJ131406 BQF131406 CAB131406 CJX131406 CTT131406 DDP131406 DNL131406 DXH131406 EHD131406 EQZ131406 FAV131406 FKR131406 FUN131406 GEJ131406 GOF131406 GYB131406 HHX131406 HRT131406 IBP131406 ILL131406 IVH131406 JFD131406 JOZ131406 JYV131406 KIR131406 KSN131406 LCJ131406 LMF131406 LWB131406 MFX131406 MPT131406 MZP131406 NJL131406 NTH131406 ODD131406 OMZ131406 OWV131406 PGR131406 PQN131406 QAJ131406 QKF131406 QUB131406 RDX131406 RNT131406 RXP131406 SHL131406 SRH131406 TBD131406 TKZ131406 TUV131406 UER131406 UON131406 UYJ131406 VIF131406 VSB131406 WBX131406 WLT131406 WVP131406 H131408 JD131408 SZ131408 ACV131408 AMR131408 AWN131408 BGJ131408 BQF131408 CAB131408 CJX131408 CTT131408 DDP131408 DNL131408 DXH131408 EHD131408 EQZ131408 FAV131408 FKR131408 FUN131408 GEJ131408 GOF131408 GYB131408 HHX131408 HRT131408 IBP131408 ILL131408 IVH131408 JFD131408 JOZ131408 JYV131408 KIR131408 KSN131408 LCJ131408 LMF131408 LWB131408 MFX131408 MPT131408 MZP131408 NJL131408 NTH131408 ODD131408 OMZ131408 OWV131408 PGR131408 PQN131408 QAJ131408 QKF131408 QUB131408 RDX131408 RNT131408 RXP131408 SHL131408 SRH131408 TBD131408 TKZ131408 TUV131408 UER131408 UON131408 UYJ131408 VIF131408 VSB131408 WBX131408 WLT131408 WVP131408 H196786 JD196786 SZ196786 ACV196786 AMR196786 AWN196786 BGJ196786 BQF196786 CAB196786 CJX196786 CTT196786 DDP196786 DNL196786 DXH196786 EHD196786 EQZ196786 FAV196786 FKR196786 FUN196786 GEJ196786 GOF196786 GYB196786 HHX196786 HRT196786 IBP196786 ILL196786 IVH196786 JFD196786 JOZ196786 JYV196786 KIR196786 KSN196786 LCJ196786 LMF196786 LWB196786 MFX196786 MPT196786 MZP196786 NJL196786 NTH196786 ODD196786 OMZ196786 OWV196786 PGR196786 PQN196786 QAJ196786 QKF196786 QUB196786 RDX196786 RNT196786 RXP196786 SHL196786 SRH196786 TBD196786 TKZ196786 TUV196786 UER196786 UON196786 UYJ196786 VIF196786 VSB196786 WBX196786 WLT196786 WVP196786 H196788 JD196788 SZ196788 ACV196788 AMR196788 AWN196788 BGJ196788 BQF196788 CAB196788 CJX196788 CTT196788 DDP196788 DNL196788 DXH196788 EHD196788 EQZ196788 FAV196788 FKR196788 FUN196788 GEJ196788 GOF196788 GYB196788 HHX196788 HRT196788 IBP196788 ILL196788 IVH196788 JFD196788 JOZ196788 JYV196788 KIR196788 KSN196788 LCJ196788 LMF196788 LWB196788 MFX196788 MPT196788 MZP196788 NJL196788 NTH196788 ODD196788 OMZ196788 OWV196788 PGR196788 PQN196788 QAJ196788 QKF196788 QUB196788 RDX196788 RNT196788 RXP196788 SHL196788 SRH196788 TBD196788 TKZ196788 TUV196788 UER196788 UON196788 UYJ196788 VIF196788 VSB196788 WBX196788 WLT196788 WVP196788 H196798 JD196798 SZ196798 ACV196798 AMR196798 AWN196798 BGJ196798 BQF196798 CAB196798 CJX196798 CTT196798 DDP196798 DNL196798 DXH196798 EHD196798 EQZ196798 FAV196798 FKR196798 FUN196798 GEJ196798 GOF196798 GYB196798 HHX196798 HRT196798 IBP196798 ILL196798 IVH196798 JFD196798 JOZ196798 JYV196798 KIR196798 KSN196798 LCJ196798 LMF196798 LWB196798 MFX196798 MPT196798 MZP196798 NJL196798 NTH196798 ODD196798 OMZ196798 OWV196798 PGR196798 PQN196798 QAJ196798 QKF196798 QUB196798 RDX196798 RNT196798 RXP196798 SHL196798 SRH196798 TBD196798 TKZ196798 TUV196798 UER196798 UON196798 UYJ196798 VIF196798 VSB196798 WBX196798 WLT196798 WVP196798 H196800 JD196800 SZ196800 ACV196800 AMR196800 AWN196800 BGJ196800 BQF196800 CAB196800 CJX196800 CTT196800 DDP196800 DNL196800 DXH196800 EHD196800 EQZ196800 FAV196800 FKR196800 FUN196800 GEJ196800 GOF196800 GYB196800 HHX196800 HRT196800 IBP196800 ILL196800 IVH196800 JFD196800 JOZ196800 JYV196800 KIR196800 KSN196800 LCJ196800 LMF196800 LWB196800 MFX196800 MPT196800 MZP196800 NJL196800 NTH196800 ODD196800 OMZ196800 OWV196800 PGR196800 PQN196800 QAJ196800 QKF196800 QUB196800 RDX196800 RNT196800 RXP196800 SHL196800 SRH196800 TBD196800 TKZ196800 TUV196800 UER196800 UON196800 UYJ196800 VIF196800 VSB196800 WBX196800 WLT196800 WVP196800 H196810 JD196810 SZ196810 ACV196810 AMR196810 AWN196810 BGJ196810 BQF196810 CAB196810 CJX196810 CTT196810 DDP196810 DNL196810 DXH196810 EHD196810 EQZ196810 FAV196810 FKR196810 FUN196810 GEJ196810 GOF196810 GYB196810 HHX196810 HRT196810 IBP196810 ILL196810 IVH196810 JFD196810 JOZ196810 JYV196810 KIR196810 KSN196810 LCJ196810 LMF196810 LWB196810 MFX196810 MPT196810 MZP196810 NJL196810 NTH196810 ODD196810 OMZ196810 OWV196810 PGR196810 PQN196810 QAJ196810 QKF196810 QUB196810 RDX196810 RNT196810 RXP196810 SHL196810 SRH196810 TBD196810 TKZ196810 TUV196810 UER196810 UON196810 UYJ196810 VIF196810 VSB196810 WBX196810 WLT196810 WVP196810 H196812 JD196812 SZ196812 ACV196812 AMR196812 AWN196812 BGJ196812 BQF196812 CAB196812 CJX196812 CTT196812 DDP196812 DNL196812 DXH196812 EHD196812 EQZ196812 FAV196812 FKR196812 FUN196812 GEJ196812 GOF196812 GYB196812 HHX196812 HRT196812 IBP196812 ILL196812 IVH196812 JFD196812 JOZ196812 JYV196812 KIR196812 KSN196812 LCJ196812 LMF196812 LWB196812 MFX196812 MPT196812 MZP196812 NJL196812 NTH196812 ODD196812 OMZ196812 OWV196812 PGR196812 PQN196812 QAJ196812 QKF196812 QUB196812 RDX196812 RNT196812 RXP196812 SHL196812 SRH196812 TBD196812 TKZ196812 TUV196812 UER196812 UON196812 UYJ196812 VIF196812 VSB196812 WBX196812 WLT196812 WVP196812 H196822 JD196822 SZ196822 ACV196822 AMR196822 AWN196822 BGJ196822 BQF196822 CAB196822 CJX196822 CTT196822 DDP196822 DNL196822 DXH196822 EHD196822 EQZ196822 FAV196822 FKR196822 FUN196822 GEJ196822 GOF196822 GYB196822 HHX196822 HRT196822 IBP196822 ILL196822 IVH196822 JFD196822 JOZ196822 JYV196822 KIR196822 KSN196822 LCJ196822 LMF196822 LWB196822 MFX196822 MPT196822 MZP196822 NJL196822 NTH196822 ODD196822 OMZ196822 OWV196822 PGR196822 PQN196822 QAJ196822 QKF196822 QUB196822 RDX196822 RNT196822 RXP196822 SHL196822 SRH196822 TBD196822 TKZ196822 TUV196822 UER196822 UON196822 UYJ196822 VIF196822 VSB196822 WBX196822 WLT196822 WVP196822 H196824 JD196824 SZ196824 ACV196824 AMR196824 AWN196824 BGJ196824 BQF196824 CAB196824 CJX196824 CTT196824 DDP196824 DNL196824 DXH196824 EHD196824 EQZ196824 FAV196824 FKR196824 FUN196824 GEJ196824 GOF196824 GYB196824 HHX196824 HRT196824 IBP196824 ILL196824 IVH196824 JFD196824 JOZ196824 JYV196824 KIR196824 KSN196824 LCJ196824 LMF196824 LWB196824 MFX196824 MPT196824 MZP196824 NJL196824 NTH196824 ODD196824 OMZ196824 OWV196824 PGR196824 PQN196824 QAJ196824 QKF196824 QUB196824 RDX196824 RNT196824 RXP196824 SHL196824 SRH196824 TBD196824 TKZ196824 TUV196824 UER196824 UON196824 UYJ196824 VIF196824 VSB196824 WBX196824 WLT196824 WVP196824 H196834 JD196834 SZ196834 ACV196834 AMR196834 AWN196834 BGJ196834 BQF196834 CAB196834 CJX196834 CTT196834 DDP196834 DNL196834 DXH196834 EHD196834 EQZ196834 FAV196834 FKR196834 FUN196834 GEJ196834 GOF196834 GYB196834 HHX196834 HRT196834 IBP196834 ILL196834 IVH196834 JFD196834 JOZ196834 JYV196834 KIR196834 KSN196834 LCJ196834 LMF196834 LWB196834 MFX196834 MPT196834 MZP196834 NJL196834 NTH196834 ODD196834 OMZ196834 OWV196834 PGR196834 PQN196834 QAJ196834 QKF196834 QUB196834 RDX196834 RNT196834 RXP196834 SHL196834 SRH196834 TBD196834 TKZ196834 TUV196834 UER196834 UON196834 UYJ196834 VIF196834 VSB196834 WBX196834 WLT196834 WVP196834 H196836 JD196836 SZ196836 ACV196836 AMR196836 AWN196836 BGJ196836 BQF196836 CAB196836 CJX196836 CTT196836 DDP196836 DNL196836 DXH196836 EHD196836 EQZ196836 FAV196836 FKR196836 FUN196836 GEJ196836 GOF196836 GYB196836 HHX196836 HRT196836 IBP196836 ILL196836 IVH196836 JFD196836 JOZ196836 JYV196836 KIR196836 KSN196836 LCJ196836 LMF196836 LWB196836 MFX196836 MPT196836 MZP196836 NJL196836 NTH196836 ODD196836 OMZ196836 OWV196836 PGR196836 PQN196836 QAJ196836 QKF196836 QUB196836 RDX196836 RNT196836 RXP196836 SHL196836 SRH196836 TBD196836 TKZ196836 TUV196836 UER196836 UON196836 UYJ196836 VIF196836 VSB196836 WBX196836 WLT196836 WVP196836 H196846 JD196846 SZ196846 ACV196846 AMR196846 AWN196846 BGJ196846 BQF196846 CAB196846 CJX196846 CTT196846 DDP196846 DNL196846 DXH196846 EHD196846 EQZ196846 FAV196846 FKR196846 FUN196846 GEJ196846 GOF196846 GYB196846 HHX196846 HRT196846 IBP196846 ILL196846 IVH196846 JFD196846 JOZ196846 JYV196846 KIR196846 KSN196846 LCJ196846 LMF196846 LWB196846 MFX196846 MPT196846 MZP196846 NJL196846 NTH196846 ODD196846 OMZ196846 OWV196846 PGR196846 PQN196846 QAJ196846 QKF196846 QUB196846 RDX196846 RNT196846 RXP196846 SHL196846 SRH196846 TBD196846 TKZ196846 TUV196846 UER196846 UON196846 UYJ196846 VIF196846 VSB196846 WBX196846 WLT196846 WVP196846 H196848 JD196848 SZ196848 ACV196848 AMR196848 AWN196848 BGJ196848 BQF196848 CAB196848 CJX196848 CTT196848 DDP196848 DNL196848 DXH196848 EHD196848 EQZ196848 FAV196848 FKR196848 FUN196848 GEJ196848 GOF196848 GYB196848 HHX196848 HRT196848 IBP196848 ILL196848 IVH196848 JFD196848 JOZ196848 JYV196848 KIR196848 KSN196848 LCJ196848 LMF196848 LWB196848 MFX196848 MPT196848 MZP196848 NJL196848 NTH196848 ODD196848 OMZ196848 OWV196848 PGR196848 PQN196848 QAJ196848 QKF196848 QUB196848 RDX196848 RNT196848 RXP196848 SHL196848 SRH196848 TBD196848 TKZ196848 TUV196848 UER196848 UON196848 UYJ196848 VIF196848 VSB196848 WBX196848 WLT196848 WVP196848 H196858 JD196858 SZ196858 ACV196858 AMR196858 AWN196858 BGJ196858 BQF196858 CAB196858 CJX196858 CTT196858 DDP196858 DNL196858 DXH196858 EHD196858 EQZ196858 FAV196858 FKR196858 FUN196858 GEJ196858 GOF196858 GYB196858 HHX196858 HRT196858 IBP196858 ILL196858 IVH196858 JFD196858 JOZ196858 JYV196858 KIR196858 KSN196858 LCJ196858 LMF196858 LWB196858 MFX196858 MPT196858 MZP196858 NJL196858 NTH196858 ODD196858 OMZ196858 OWV196858 PGR196858 PQN196858 QAJ196858 QKF196858 QUB196858 RDX196858 RNT196858 RXP196858 SHL196858 SRH196858 TBD196858 TKZ196858 TUV196858 UER196858 UON196858 UYJ196858 VIF196858 VSB196858 WBX196858 WLT196858 WVP196858 H196860 JD196860 SZ196860 ACV196860 AMR196860 AWN196860 BGJ196860 BQF196860 CAB196860 CJX196860 CTT196860 DDP196860 DNL196860 DXH196860 EHD196860 EQZ196860 FAV196860 FKR196860 FUN196860 GEJ196860 GOF196860 GYB196860 HHX196860 HRT196860 IBP196860 ILL196860 IVH196860 JFD196860 JOZ196860 JYV196860 KIR196860 KSN196860 LCJ196860 LMF196860 LWB196860 MFX196860 MPT196860 MZP196860 NJL196860 NTH196860 ODD196860 OMZ196860 OWV196860 PGR196860 PQN196860 QAJ196860 QKF196860 QUB196860 RDX196860 RNT196860 RXP196860 SHL196860 SRH196860 TBD196860 TKZ196860 TUV196860 UER196860 UON196860 UYJ196860 VIF196860 VSB196860 WBX196860 WLT196860 WVP196860 H196870 JD196870 SZ196870 ACV196870 AMR196870 AWN196870 BGJ196870 BQF196870 CAB196870 CJX196870 CTT196870 DDP196870 DNL196870 DXH196870 EHD196870 EQZ196870 FAV196870 FKR196870 FUN196870 GEJ196870 GOF196870 GYB196870 HHX196870 HRT196870 IBP196870 ILL196870 IVH196870 JFD196870 JOZ196870 JYV196870 KIR196870 KSN196870 LCJ196870 LMF196870 LWB196870 MFX196870 MPT196870 MZP196870 NJL196870 NTH196870 ODD196870 OMZ196870 OWV196870 PGR196870 PQN196870 QAJ196870 QKF196870 QUB196870 RDX196870 RNT196870 RXP196870 SHL196870 SRH196870 TBD196870 TKZ196870 TUV196870 UER196870 UON196870 UYJ196870 VIF196870 VSB196870 WBX196870 WLT196870 WVP196870 H196872 JD196872 SZ196872 ACV196872 AMR196872 AWN196872 BGJ196872 BQF196872 CAB196872 CJX196872 CTT196872 DDP196872 DNL196872 DXH196872 EHD196872 EQZ196872 FAV196872 FKR196872 FUN196872 GEJ196872 GOF196872 GYB196872 HHX196872 HRT196872 IBP196872 ILL196872 IVH196872 JFD196872 JOZ196872 JYV196872 KIR196872 KSN196872 LCJ196872 LMF196872 LWB196872 MFX196872 MPT196872 MZP196872 NJL196872 NTH196872 ODD196872 OMZ196872 OWV196872 PGR196872 PQN196872 QAJ196872 QKF196872 QUB196872 RDX196872 RNT196872 RXP196872 SHL196872 SRH196872 TBD196872 TKZ196872 TUV196872 UER196872 UON196872 UYJ196872 VIF196872 VSB196872 WBX196872 WLT196872 WVP196872 H196882 JD196882 SZ196882 ACV196882 AMR196882 AWN196882 BGJ196882 BQF196882 CAB196882 CJX196882 CTT196882 DDP196882 DNL196882 DXH196882 EHD196882 EQZ196882 FAV196882 FKR196882 FUN196882 GEJ196882 GOF196882 GYB196882 HHX196882 HRT196882 IBP196882 ILL196882 IVH196882 JFD196882 JOZ196882 JYV196882 KIR196882 KSN196882 LCJ196882 LMF196882 LWB196882 MFX196882 MPT196882 MZP196882 NJL196882 NTH196882 ODD196882 OMZ196882 OWV196882 PGR196882 PQN196882 QAJ196882 QKF196882 QUB196882 RDX196882 RNT196882 RXP196882 SHL196882 SRH196882 TBD196882 TKZ196882 TUV196882 UER196882 UON196882 UYJ196882 VIF196882 VSB196882 WBX196882 WLT196882 WVP196882 H196884 JD196884 SZ196884 ACV196884 AMR196884 AWN196884 BGJ196884 BQF196884 CAB196884 CJX196884 CTT196884 DDP196884 DNL196884 DXH196884 EHD196884 EQZ196884 FAV196884 FKR196884 FUN196884 GEJ196884 GOF196884 GYB196884 HHX196884 HRT196884 IBP196884 ILL196884 IVH196884 JFD196884 JOZ196884 JYV196884 KIR196884 KSN196884 LCJ196884 LMF196884 LWB196884 MFX196884 MPT196884 MZP196884 NJL196884 NTH196884 ODD196884 OMZ196884 OWV196884 PGR196884 PQN196884 QAJ196884 QKF196884 QUB196884 RDX196884 RNT196884 RXP196884 SHL196884 SRH196884 TBD196884 TKZ196884 TUV196884 UER196884 UON196884 UYJ196884 VIF196884 VSB196884 WBX196884 WLT196884 WVP196884 H196894 JD196894 SZ196894 ACV196894 AMR196894 AWN196894 BGJ196894 BQF196894 CAB196894 CJX196894 CTT196894 DDP196894 DNL196894 DXH196894 EHD196894 EQZ196894 FAV196894 FKR196894 FUN196894 GEJ196894 GOF196894 GYB196894 HHX196894 HRT196894 IBP196894 ILL196894 IVH196894 JFD196894 JOZ196894 JYV196894 KIR196894 KSN196894 LCJ196894 LMF196894 LWB196894 MFX196894 MPT196894 MZP196894 NJL196894 NTH196894 ODD196894 OMZ196894 OWV196894 PGR196894 PQN196894 QAJ196894 QKF196894 QUB196894 RDX196894 RNT196894 RXP196894 SHL196894 SRH196894 TBD196894 TKZ196894 TUV196894 UER196894 UON196894 UYJ196894 VIF196894 VSB196894 WBX196894 WLT196894 WVP196894 H196896 JD196896 SZ196896 ACV196896 AMR196896 AWN196896 BGJ196896 BQF196896 CAB196896 CJX196896 CTT196896 DDP196896 DNL196896 DXH196896 EHD196896 EQZ196896 FAV196896 FKR196896 FUN196896 GEJ196896 GOF196896 GYB196896 HHX196896 HRT196896 IBP196896 ILL196896 IVH196896 JFD196896 JOZ196896 JYV196896 KIR196896 KSN196896 LCJ196896 LMF196896 LWB196896 MFX196896 MPT196896 MZP196896 NJL196896 NTH196896 ODD196896 OMZ196896 OWV196896 PGR196896 PQN196896 QAJ196896 QKF196896 QUB196896 RDX196896 RNT196896 RXP196896 SHL196896 SRH196896 TBD196896 TKZ196896 TUV196896 UER196896 UON196896 UYJ196896 VIF196896 VSB196896 WBX196896 WLT196896 WVP196896 H196906 JD196906 SZ196906 ACV196906 AMR196906 AWN196906 BGJ196906 BQF196906 CAB196906 CJX196906 CTT196906 DDP196906 DNL196906 DXH196906 EHD196906 EQZ196906 FAV196906 FKR196906 FUN196906 GEJ196906 GOF196906 GYB196906 HHX196906 HRT196906 IBP196906 ILL196906 IVH196906 JFD196906 JOZ196906 JYV196906 KIR196906 KSN196906 LCJ196906 LMF196906 LWB196906 MFX196906 MPT196906 MZP196906 NJL196906 NTH196906 ODD196906 OMZ196906 OWV196906 PGR196906 PQN196906 QAJ196906 QKF196906 QUB196906 RDX196906 RNT196906 RXP196906 SHL196906 SRH196906 TBD196906 TKZ196906 TUV196906 UER196906 UON196906 UYJ196906 VIF196906 VSB196906 WBX196906 WLT196906 WVP196906 H196908 JD196908 SZ196908 ACV196908 AMR196908 AWN196908 BGJ196908 BQF196908 CAB196908 CJX196908 CTT196908 DDP196908 DNL196908 DXH196908 EHD196908 EQZ196908 FAV196908 FKR196908 FUN196908 GEJ196908 GOF196908 GYB196908 HHX196908 HRT196908 IBP196908 ILL196908 IVH196908 JFD196908 JOZ196908 JYV196908 KIR196908 KSN196908 LCJ196908 LMF196908 LWB196908 MFX196908 MPT196908 MZP196908 NJL196908 NTH196908 ODD196908 OMZ196908 OWV196908 PGR196908 PQN196908 QAJ196908 QKF196908 QUB196908 RDX196908 RNT196908 RXP196908 SHL196908 SRH196908 TBD196908 TKZ196908 TUV196908 UER196908 UON196908 UYJ196908 VIF196908 VSB196908 WBX196908 WLT196908 WVP196908 H196918 JD196918 SZ196918 ACV196918 AMR196918 AWN196918 BGJ196918 BQF196918 CAB196918 CJX196918 CTT196918 DDP196918 DNL196918 DXH196918 EHD196918 EQZ196918 FAV196918 FKR196918 FUN196918 GEJ196918 GOF196918 GYB196918 HHX196918 HRT196918 IBP196918 ILL196918 IVH196918 JFD196918 JOZ196918 JYV196918 KIR196918 KSN196918 LCJ196918 LMF196918 LWB196918 MFX196918 MPT196918 MZP196918 NJL196918 NTH196918 ODD196918 OMZ196918 OWV196918 PGR196918 PQN196918 QAJ196918 QKF196918 QUB196918 RDX196918 RNT196918 RXP196918 SHL196918 SRH196918 TBD196918 TKZ196918 TUV196918 UER196918 UON196918 UYJ196918 VIF196918 VSB196918 WBX196918 WLT196918 WVP196918 H196920 JD196920 SZ196920 ACV196920 AMR196920 AWN196920 BGJ196920 BQF196920 CAB196920 CJX196920 CTT196920 DDP196920 DNL196920 DXH196920 EHD196920 EQZ196920 FAV196920 FKR196920 FUN196920 GEJ196920 GOF196920 GYB196920 HHX196920 HRT196920 IBP196920 ILL196920 IVH196920 JFD196920 JOZ196920 JYV196920 KIR196920 KSN196920 LCJ196920 LMF196920 LWB196920 MFX196920 MPT196920 MZP196920 NJL196920 NTH196920 ODD196920 OMZ196920 OWV196920 PGR196920 PQN196920 QAJ196920 QKF196920 QUB196920 RDX196920 RNT196920 RXP196920 SHL196920 SRH196920 TBD196920 TKZ196920 TUV196920 UER196920 UON196920 UYJ196920 VIF196920 VSB196920 WBX196920 WLT196920 WVP196920 H196930 JD196930 SZ196930 ACV196930 AMR196930 AWN196930 BGJ196930 BQF196930 CAB196930 CJX196930 CTT196930 DDP196930 DNL196930 DXH196930 EHD196930 EQZ196930 FAV196930 FKR196930 FUN196930 GEJ196930 GOF196930 GYB196930 HHX196930 HRT196930 IBP196930 ILL196930 IVH196930 JFD196930 JOZ196930 JYV196930 KIR196930 KSN196930 LCJ196930 LMF196930 LWB196930 MFX196930 MPT196930 MZP196930 NJL196930 NTH196930 ODD196930 OMZ196930 OWV196930 PGR196930 PQN196930 QAJ196930 QKF196930 QUB196930 RDX196930 RNT196930 RXP196930 SHL196930 SRH196930 TBD196930 TKZ196930 TUV196930 UER196930 UON196930 UYJ196930 VIF196930 VSB196930 WBX196930 WLT196930 WVP196930 H196932 JD196932 SZ196932 ACV196932 AMR196932 AWN196932 BGJ196932 BQF196932 CAB196932 CJX196932 CTT196932 DDP196932 DNL196932 DXH196932 EHD196932 EQZ196932 FAV196932 FKR196932 FUN196932 GEJ196932 GOF196932 GYB196932 HHX196932 HRT196932 IBP196932 ILL196932 IVH196932 JFD196932 JOZ196932 JYV196932 KIR196932 KSN196932 LCJ196932 LMF196932 LWB196932 MFX196932 MPT196932 MZP196932 NJL196932 NTH196932 ODD196932 OMZ196932 OWV196932 PGR196932 PQN196932 QAJ196932 QKF196932 QUB196932 RDX196932 RNT196932 RXP196932 SHL196932 SRH196932 TBD196932 TKZ196932 TUV196932 UER196932 UON196932 UYJ196932 VIF196932 VSB196932 WBX196932 WLT196932 WVP196932 H196942 JD196942 SZ196942 ACV196942 AMR196942 AWN196942 BGJ196942 BQF196942 CAB196942 CJX196942 CTT196942 DDP196942 DNL196942 DXH196942 EHD196942 EQZ196942 FAV196942 FKR196942 FUN196942 GEJ196942 GOF196942 GYB196942 HHX196942 HRT196942 IBP196942 ILL196942 IVH196942 JFD196942 JOZ196942 JYV196942 KIR196942 KSN196942 LCJ196942 LMF196942 LWB196942 MFX196942 MPT196942 MZP196942 NJL196942 NTH196942 ODD196942 OMZ196942 OWV196942 PGR196942 PQN196942 QAJ196942 QKF196942 QUB196942 RDX196942 RNT196942 RXP196942 SHL196942 SRH196942 TBD196942 TKZ196942 TUV196942 UER196942 UON196942 UYJ196942 VIF196942 VSB196942 WBX196942 WLT196942 WVP196942 H196944 JD196944 SZ196944 ACV196944 AMR196944 AWN196944 BGJ196944 BQF196944 CAB196944 CJX196944 CTT196944 DDP196944 DNL196944 DXH196944 EHD196944 EQZ196944 FAV196944 FKR196944 FUN196944 GEJ196944 GOF196944 GYB196944 HHX196944 HRT196944 IBP196944 ILL196944 IVH196944 JFD196944 JOZ196944 JYV196944 KIR196944 KSN196944 LCJ196944 LMF196944 LWB196944 MFX196944 MPT196944 MZP196944 NJL196944 NTH196944 ODD196944 OMZ196944 OWV196944 PGR196944 PQN196944 QAJ196944 QKF196944 QUB196944 RDX196944 RNT196944 RXP196944 SHL196944 SRH196944 TBD196944 TKZ196944 TUV196944 UER196944 UON196944 UYJ196944 VIF196944 VSB196944 WBX196944 WLT196944 WVP196944 H262322 JD262322 SZ262322 ACV262322 AMR262322 AWN262322 BGJ262322 BQF262322 CAB262322 CJX262322 CTT262322 DDP262322 DNL262322 DXH262322 EHD262322 EQZ262322 FAV262322 FKR262322 FUN262322 GEJ262322 GOF262322 GYB262322 HHX262322 HRT262322 IBP262322 ILL262322 IVH262322 JFD262322 JOZ262322 JYV262322 KIR262322 KSN262322 LCJ262322 LMF262322 LWB262322 MFX262322 MPT262322 MZP262322 NJL262322 NTH262322 ODD262322 OMZ262322 OWV262322 PGR262322 PQN262322 QAJ262322 QKF262322 QUB262322 RDX262322 RNT262322 RXP262322 SHL262322 SRH262322 TBD262322 TKZ262322 TUV262322 UER262322 UON262322 UYJ262322 VIF262322 VSB262322 WBX262322 WLT262322 WVP262322 H262324 JD262324 SZ262324 ACV262324 AMR262324 AWN262324 BGJ262324 BQF262324 CAB262324 CJX262324 CTT262324 DDP262324 DNL262324 DXH262324 EHD262324 EQZ262324 FAV262324 FKR262324 FUN262324 GEJ262324 GOF262324 GYB262324 HHX262324 HRT262324 IBP262324 ILL262324 IVH262324 JFD262324 JOZ262324 JYV262324 KIR262324 KSN262324 LCJ262324 LMF262324 LWB262324 MFX262324 MPT262324 MZP262324 NJL262324 NTH262324 ODD262324 OMZ262324 OWV262324 PGR262324 PQN262324 QAJ262324 QKF262324 QUB262324 RDX262324 RNT262324 RXP262324 SHL262324 SRH262324 TBD262324 TKZ262324 TUV262324 UER262324 UON262324 UYJ262324 VIF262324 VSB262324 WBX262324 WLT262324 WVP262324 H262334 JD262334 SZ262334 ACV262334 AMR262334 AWN262334 BGJ262334 BQF262334 CAB262334 CJX262334 CTT262334 DDP262334 DNL262334 DXH262334 EHD262334 EQZ262334 FAV262334 FKR262334 FUN262334 GEJ262334 GOF262334 GYB262334 HHX262334 HRT262334 IBP262334 ILL262334 IVH262334 JFD262334 JOZ262334 JYV262334 KIR262334 KSN262334 LCJ262334 LMF262334 LWB262334 MFX262334 MPT262334 MZP262334 NJL262334 NTH262334 ODD262334 OMZ262334 OWV262334 PGR262334 PQN262334 QAJ262334 QKF262334 QUB262334 RDX262334 RNT262334 RXP262334 SHL262334 SRH262334 TBD262334 TKZ262334 TUV262334 UER262334 UON262334 UYJ262334 VIF262334 VSB262334 WBX262334 WLT262334 WVP262334 H262336 JD262336 SZ262336 ACV262336 AMR262336 AWN262336 BGJ262336 BQF262336 CAB262336 CJX262336 CTT262336 DDP262336 DNL262336 DXH262336 EHD262336 EQZ262336 FAV262336 FKR262336 FUN262336 GEJ262336 GOF262336 GYB262336 HHX262336 HRT262336 IBP262336 ILL262336 IVH262336 JFD262336 JOZ262336 JYV262336 KIR262336 KSN262336 LCJ262336 LMF262336 LWB262336 MFX262336 MPT262336 MZP262336 NJL262336 NTH262336 ODD262336 OMZ262336 OWV262336 PGR262336 PQN262336 QAJ262336 QKF262336 QUB262336 RDX262336 RNT262336 RXP262336 SHL262336 SRH262336 TBD262336 TKZ262336 TUV262336 UER262336 UON262336 UYJ262336 VIF262336 VSB262336 WBX262336 WLT262336 WVP262336 H262346 JD262346 SZ262346 ACV262346 AMR262346 AWN262346 BGJ262346 BQF262346 CAB262346 CJX262346 CTT262346 DDP262346 DNL262346 DXH262346 EHD262346 EQZ262346 FAV262346 FKR262346 FUN262346 GEJ262346 GOF262346 GYB262346 HHX262346 HRT262346 IBP262346 ILL262346 IVH262346 JFD262346 JOZ262346 JYV262346 KIR262346 KSN262346 LCJ262346 LMF262346 LWB262346 MFX262346 MPT262346 MZP262346 NJL262346 NTH262346 ODD262346 OMZ262346 OWV262346 PGR262346 PQN262346 QAJ262346 QKF262346 QUB262346 RDX262346 RNT262346 RXP262346 SHL262346 SRH262346 TBD262346 TKZ262346 TUV262346 UER262346 UON262346 UYJ262346 VIF262346 VSB262346 WBX262346 WLT262346 WVP262346 H262348 JD262348 SZ262348 ACV262348 AMR262348 AWN262348 BGJ262348 BQF262348 CAB262348 CJX262348 CTT262348 DDP262348 DNL262348 DXH262348 EHD262348 EQZ262348 FAV262348 FKR262348 FUN262348 GEJ262348 GOF262348 GYB262348 HHX262348 HRT262348 IBP262348 ILL262348 IVH262348 JFD262348 JOZ262348 JYV262348 KIR262348 KSN262348 LCJ262348 LMF262348 LWB262348 MFX262348 MPT262348 MZP262348 NJL262348 NTH262348 ODD262348 OMZ262348 OWV262348 PGR262348 PQN262348 QAJ262348 QKF262348 QUB262348 RDX262348 RNT262348 RXP262348 SHL262348 SRH262348 TBD262348 TKZ262348 TUV262348 UER262348 UON262348 UYJ262348 VIF262348 VSB262348 WBX262348 WLT262348 WVP262348 H262358 JD262358 SZ262358 ACV262358 AMR262358 AWN262358 BGJ262358 BQF262358 CAB262358 CJX262358 CTT262358 DDP262358 DNL262358 DXH262358 EHD262358 EQZ262358 FAV262358 FKR262358 FUN262358 GEJ262358 GOF262358 GYB262358 HHX262358 HRT262358 IBP262358 ILL262358 IVH262358 JFD262358 JOZ262358 JYV262358 KIR262358 KSN262358 LCJ262358 LMF262358 LWB262358 MFX262358 MPT262358 MZP262358 NJL262358 NTH262358 ODD262358 OMZ262358 OWV262358 PGR262358 PQN262358 QAJ262358 QKF262358 QUB262358 RDX262358 RNT262358 RXP262358 SHL262358 SRH262358 TBD262358 TKZ262358 TUV262358 UER262358 UON262358 UYJ262358 VIF262358 VSB262358 WBX262358 WLT262358 WVP262358 H262360 JD262360 SZ262360 ACV262360 AMR262360 AWN262360 BGJ262360 BQF262360 CAB262360 CJX262360 CTT262360 DDP262360 DNL262360 DXH262360 EHD262360 EQZ262360 FAV262360 FKR262360 FUN262360 GEJ262360 GOF262360 GYB262360 HHX262360 HRT262360 IBP262360 ILL262360 IVH262360 JFD262360 JOZ262360 JYV262360 KIR262360 KSN262360 LCJ262360 LMF262360 LWB262360 MFX262360 MPT262360 MZP262360 NJL262360 NTH262360 ODD262360 OMZ262360 OWV262360 PGR262360 PQN262360 QAJ262360 QKF262360 QUB262360 RDX262360 RNT262360 RXP262360 SHL262360 SRH262360 TBD262360 TKZ262360 TUV262360 UER262360 UON262360 UYJ262360 VIF262360 VSB262360 WBX262360 WLT262360 WVP262360 H262370 JD262370 SZ262370 ACV262370 AMR262370 AWN262370 BGJ262370 BQF262370 CAB262370 CJX262370 CTT262370 DDP262370 DNL262370 DXH262370 EHD262370 EQZ262370 FAV262370 FKR262370 FUN262370 GEJ262370 GOF262370 GYB262370 HHX262370 HRT262370 IBP262370 ILL262370 IVH262370 JFD262370 JOZ262370 JYV262370 KIR262370 KSN262370 LCJ262370 LMF262370 LWB262370 MFX262370 MPT262370 MZP262370 NJL262370 NTH262370 ODD262370 OMZ262370 OWV262370 PGR262370 PQN262370 QAJ262370 QKF262370 QUB262370 RDX262370 RNT262370 RXP262370 SHL262370 SRH262370 TBD262370 TKZ262370 TUV262370 UER262370 UON262370 UYJ262370 VIF262370 VSB262370 WBX262370 WLT262370 WVP262370 H262372 JD262372 SZ262372 ACV262372 AMR262372 AWN262372 BGJ262372 BQF262372 CAB262372 CJX262372 CTT262372 DDP262372 DNL262372 DXH262372 EHD262372 EQZ262372 FAV262372 FKR262372 FUN262372 GEJ262372 GOF262372 GYB262372 HHX262372 HRT262372 IBP262372 ILL262372 IVH262372 JFD262372 JOZ262372 JYV262372 KIR262372 KSN262372 LCJ262372 LMF262372 LWB262372 MFX262372 MPT262372 MZP262372 NJL262372 NTH262372 ODD262372 OMZ262372 OWV262372 PGR262372 PQN262372 QAJ262372 QKF262372 QUB262372 RDX262372 RNT262372 RXP262372 SHL262372 SRH262372 TBD262372 TKZ262372 TUV262372 UER262372 UON262372 UYJ262372 VIF262372 VSB262372 WBX262372 WLT262372 WVP262372 H262382 JD262382 SZ262382 ACV262382 AMR262382 AWN262382 BGJ262382 BQF262382 CAB262382 CJX262382 CTT262382 DDP262382 DNL262382 DXH262382 EHD262382 EQZ262382 FAV262382 FKR262382 FUN262382 GEJ262382 GOF262382 GYB262382 HHX262382 HRT262382 IBP262382 ILL262382 IVH262382 JFD262382 JOZ262382 JYV262382 KIR262382 KSN262382 LCJ262382 LMF262382 LWB262382 MFX262382 MPT262382 MZP262382 NJL262382 NTH262382 ODD262382 OMZ262382 OWV262382 PGR262382 PQN262382 QAJ262382 QKF262382 QUB262382 RDX262382 RNT262382 RXP262382 SHL262382 SRH262382 TBD262382 TKZ262382 TUV262382 UER262382 UON262382 UYJ262382 VIF262382 VSB262382 WBX262382 WLT262382 WVP262382 H262384 JD262384 SZ262384 ACV262384 AMR262384 AWN262384 BGJ262384 BQF262384 CAB262384 CJX262384 CTT262384 DDP262384 DNL262384 DXH262384 EHD262384 EQZ262384 FAV262384 FKR262384 FUN262384 GEJ262384 GOF262384 GYB262384 HHX262384 HRT262384 IBP262384 ILL262384 IVH262384 JFD262384 JOZ262384 JYV262384 KIR262384 KSN262384 LCJ262384 LMF262384 LWB262384 MFX262384 MPT262384 MZP262384 NJL262384 NTH262384 ODD262384 OMZ262384 OWV262384 PGR262384 PQN262384 QAJ262384 QKF262384 QUB262384 RDX262384 RNT262384 RXP262384 SHL262384 SRH262384 TBD262384 TKZ262384 TUV262384 UER262384 UON262384 UYJ262384 VIF262384 VSB262384 WBX262384 WLT262384 WVP262384 H262394 JD262394 SZ262394 ACV262394 AMR262394 AWN262394 BGJ262394 BQF262394 CAB262394 CJX262394 CTT262394 DDP262394 DNL262394 DXH262394 EHD262394 EQZ262394 FAV262394 FKR262394 FUN262394 GEJ262394 GOF262394 GYB262394 HHX262394 HRT262394 IBP262394 ILL262394 IVH262394 JFD262394 JOZ262394 JYV262394 KIR262394 KSN262394 LCJ262394 LMF262394 LWB262394 MFX262394 MPT262394 MZP262394 NJL262394 NTH262394 ODD262394 OMZ262394 OWV262394 PGR262394 PQN262394 QAJ262394 QKF262394 QUB262394 RDX262394 RNT262394 RXP262394 SHL262394 SRH262394 TBD262394 TKZ262394 TUV262394 UER262394 UON262394 UYJ262394 VIF262394 VSB262394 WBX262394 WLT262394 WVP262394 H262396 JD262396 SZ262396 ACV262396 AMR262396 AWN262396 BGJ262396 BQF262396 CAB262396 CJX262396 CTT262396 DDP262396 DNL262396 DXH262396 EHD262396 EQZ262396 FAV262396 FKR262396 FUN262396 GEJ262396 GOF262396 GYB262396 HHX262396 HRT262396 IBP262396 ILL262396 IVH262396 JFD262396 JOZ262396 JYV262396 KIR262396 KSN262396 LCJ262396 LMF262396 LWB262396 MFX262396 MPT262396 MZP262396 NJL262396 NTH262396 ODD262396 OMZ262396 OWV262396 PGR262396 PQN262396 QAJ262396 QKF262396 QUB262396 RDX262396 RNT262396 RXP262396 SHL262396 SRH262396 TBD262396 TKZ262396 TUV262396 UER262396 UON262396 UYJ262396 VIF262396 VSB262396 WBX262396 WLT262396 WVP262396 H262406 JD262406 SZ262406 ACV262406 AMR262406 AWN262406 BGJ262406 BQF262406 CAB262406 CJX262406 CTT262406 DDP262406 DNL262406 DXH262406 EHD262406 EQZ262406 FAV262406 FKR262406 FUN262406 GEJ262406 GOF262406 GYB262406 HHX262406 HRT262406 IBP262406 ILL262406 IVH262406 JFD262406 JOZ262406 JYV262406 KIR262406 KSN262406 LCJ262406 LMF262406 LWB262406 MFX262406 MPT262406 MZP262406 NJL262406 NTH262406 ODD262406 OMZ262406 OWV262406 PGR262406 PQN262406 QAJ262406 QKF262406 QUB262406 RDX262406 RNT262406 RXP262406 SHL262406 SRH262406 TBD262406 TKZ262406 TUV262406 UER262406 UON262406 UYJ262406 VIF262406 VSB262406 WBX262406 WLT262406 WVP262406 H262408 JD262408 SZ262408 ACV262408 AMR262408 AWN262408 BGJ262408 BQF262408 CAB262408 CJX262408 CTT262408 DDP262408 DNL262408 DXH262408 EHD262408 EQZ262408 FAV262408 FKR262408 FUN262408 GEJ262408 GOF262408 GYB262408 HHX262408 HRT262408 IBP262408 ILL262408 IVH262408 JFD262408 JOZ262408 JYV262408 KIR262408 KSN262408 LCJ262408 LMF262408 LWB262408 MFX262408 MPT262408 MZP262408 NJL262408 NTH262408 ODD262408 OMZ262408 OWV262408 PGR262408 PQN262408 QAJ262408 QKF262408 QUB262408 RDX262408 RNT262408 RXP262408 SHL262408 SRH262408 TBD262408 TKZ262408 TUV262408 UER262408 UON262408 UYJ262408 VIF262408 VSB262408 WBX262408 WLT262408 WVP262408 H262418 JD262418 SZ262418 ACV262418 AMR262418 AWN262418 BGJ262418 BQF262418 CAB262418 CJX262418 CTT262418 DDP262418 DNL262418 DXH262418 EHD262418 EQZ262418 FAV262418 FKR262418 FUN262418 GEJ262418 GOF262418 GYB262418 HHX262418 HRT262418 IBP262418 ILL262418 IVH262418 JFD262418 JOZ262418 JYV262418 KIR262418 KSN262418 LCJ262418 LMF262418 LWB262418 MFX262418 MPT262418 MZP262418 NJL262418 NTH262418 ODD262418 OMZ262418 OWV262418 PGR262418 PQN262418 QAJ262418 QKF262418 QUB262418 RDX262418 RNT262418 RXP262418 SHL262418 SRH262418 TBD262418 TKZ262418 TUV262418 UER262418 UON262418 UYJ262418 VIF262418 VSB262418 WBX262418 WLT262418 WVP262418 H262420 JD262420 SZ262420 ACV262420 AMR262420 AWN262420 BGJ262420 BQF262420 CAB262420 CJX262420 CTT262420 DDP262420 DNL262420 DXH262420 EHD262420 EQZ262420 FAV262420 FKR262420 FUN262420 GEJ262420 GOF262420 GYB262420 HHX262420 HRT262420 IBP262420 ILL262420 IVH262420 JFD262420 JOZ262420 JYV262420 KIR262420 KSN262420 LCJ262420 LMF262420 LWB262420 MFX262420 MPT262420 MZP262420 NJL262420 NTH262420 ODD262420 OMZ262420 OWV262420 PGR262420 PQN262420 QAJ262420 QKF262420 QUB262420 RDX262420 RNT262420 RXP262420 SHL262420 SRH262420 TBD262420 TKZ262420 TUV262420 UER262420 UON262420 UYJ262420 VIF262420 VSB262420 WBX262420 WLT262420 WVP262420 H262430 JD262430 SZ262430 ACV262430 AMR262430 AWN262430 BGJ262430 BQF262430 CAB262430 CJX262430 CTT262430 DDP262430 DNL262430 DXH262430 EHD262430 EQZ262430 FAV262430 FKR262430 FUN262430 GEJ262430 GOF262430 GYB262430 HHX262430 HRT262430 IBP262430 ILL262430 IVH262430 JFD262430 JOZ262430 JYV262430 KIR262430 KSN262430 LCJ262430 LMF262430 LWB262430 MFX262430 MPT262430 MZP262430 NJL262430 NTH262430 ODD262430 OMZ262430 OWV262430 PGR262430 PQN262430 QAJ262430 QKF262430 QUB262430 RDX262430 RNT262430 RXP262430 SHL262430 SRH262430 TBD262430 TKZ262430 TUV262430 UER262430 UON262430 UYJ262430 VIF262430 VSB262430 WBX262430 WLT262430 WVP262430 H262432 JD262432 SZ262432 ACV262432 AMR262432 AWN262432 BGJ262432 BQF262432 CAB262432 CJX262432 CTT262432 DDP262432 DNL262432 DXH262432 EHD262432 EQZ262432 FAV262432 FKR262432 FUN262432 GEJ262432 GOF262432 GYB262432 HHX262432 HRT262432 IBP262432 ILL262432 IVH262432 JFD262432 JOZ262432 JYV262432 KIR262432 KSN262432 LCJ262432 LMF262432 LWB262432 MFX262432 MPT262432 MZP262432 NJL262432 NTH262432 ODD262432 OMZ262432 OWV262432 PGR262432 PQN262432 QAJ262432 QKF262432 QUB262432 RDX262432 RNT262432 RXP262432 SHL262432 SRH262432 TBD262432 TKZ262432 TUV262432 UER262432 UON262432 UYJ262432 VIF262432 VSB262432 WBX262432 WLT262432 WVP262432 H262442 JD262442 SZ262442 ACV262442 AMR262442 AWN262442 BGJ262442 BQF262442 CAB262442 CJX262442 CTT262442 DDP262442 DNL262442 DXH262442 EHD262442 EQZ262442 FAV262442 FKR262442 FUN262442 GEJ262442 GOF262442 GYB262442 HHX262442 HRT262442 IBP262442 ILL262442 IVH262442 JFD262442 JOZ262442 JYV262442 KIR262442 KSN262442 LCJ262442 LMF262442 LWB262442 MFX262442 MPT262442 MZP262442 NJL262442 NTH262442 ODD262442 OMZ262442 OWV262442 PGR262442 PQN262442 QAJ262442 QKF262442 QUB262442 RDX262442 RNT262442 RXP262442 SHL262442 SRH262442 TBD262442 TKZ262442 TUV262442 UER262442 UON262442 UYJ262442 VIF262442 VSB262442 WBX262442 WLT262442 WVP262442 H262444 JD262444 SZ262444 ACV262444 AMR262444 AWN262444 BGJ262444 BQF262444 CAB262444 CJX262444 CTT262444 DDP262444 DNL262444 DXH262444 EHD262444 EQZ262444 FAV262444 FKR262444 FUN262444 GEJ262444 GOF262444 GYB262444 HHX262444 HRT262444 IBP262444 ILL262444 IVH262444 JFD262444 JOZ262444 JYV262444 KIR262444 KSN262444 LCJ262444 LMF262444 LWB262444 MFX262444 MPT262444 MZP262444 NJL262444 NTH262444 ODD262444 OMZ262444 OWV262444 PGR262444 PQN262444 QAJ262444 QKF262444 QUB262444 RDX262444 RNT262444 RXP262444 SHL262444 SRH262444 TBD262444 TKZ262444 TUV262444 UER262444 UON262444 UYJ262444 VIF262444 VSB262444 WBX262444 WLT262444 WVP262444 H262454 JD262454 SZ262454 ACV262454 AMR262454 AWN262454 BGJ262454 BQF262454 CAB262454 CJX262454 CTT262454 DDP262454 DNL262454 DXH262454 EHD262454 EQZ262454 FAV262454 FKR262454 FUN262454 GEJ262454 GOF262454 GYB262454 HHX262454 HRT262454 IBP262454 ILL262454 IVH262454 JFD262454 JOZ262454 JYV262454 KIR262454 KSN262454 LCJ262454 LMF262454 LWB262454 MFX262454 MPT262454 MZP262454 NJL262454 NTH262454 ODD262454 OMZ262454 OWV262454 PGR262454 PQN262454 QAJ262454 QKF262454 QUB262454 RDX262454 RNT262454 RXP262454 SHL262454 SRH262454 TBD262454 TKZ262454 TUV262454 UER262454 UON262454 UYJ262454 VIF262454 VSB262454 WBX262454 WLT262454 WVP262454 H262456 JD262456 SZ262456 ACV262456 AMR262456 AWN262456 BGJ262456 BQF262456 CAB262456 CJX262456 CTT262456 DDP262456 DNL262456 DXH262456 EHD262456 EQZ262456 FAV262456 FKR262456 FUN262456 GEJ262456 GOF262456 GYB262456 HHX262456 HRT262456 IBP262456 ILL262456 IVH262456 JFD262456 JOZ262456 JYV262456 KIR262456 KSN262456 LCJ262456 LMF262456 LWB262456 MFX262456 MPT262456 MZP262456 NJL262456 NTH262456 ODD262456 OMZ262456 OWV262456 PGR262456 PQN262456 QAJ262456 QKF262456 QUB262456 RDX262456 RNT262456 RXP262456 SHL262456 SRH262456 TBD262456 TKZ262456 TUV262456 UER262456 UON262456 UYJ262456 VIF262456 VSB262456 WBX262456 WLT262456 WVP262456 H262466 JD262466 SZ262466 ACV262466 AMR262466 AWN262466 BGJ262466 BQF262466 CAB262466 CJX262466 CTT262466 DDP262466 DNL262466 DXH262466 EHD262466 EQZ262466 FAV262466 FKR262466 FUN262466 GEJ262466 GOF262466 GYB262466 HHX262466 HRT262466 IBP262466 ILL262466 IVH262466 JFD262466 JOZ262466 JYV262466 KIR262466 KSN262466 LCJ262466 LMF262466 LWB262466 MFX262466 MPT262466 MZP262466 NJL262466 NTH262466 ODD262466 OMZ262466 OWV262466 PGR262466 PQN262466 QAJ262466 QKF262466 QUB262466 RDX262466 RNT262466 RXP262466 SHL262466 SRH262466 TBD262466 TKZ262466 TUV262466 UER262466 UON262466 UYJ262466 VIF262466 VSB262466 WBX262466 WLT262466 WVP262466 H262468 JD262468 SZ262468 ACV262468 AMR262468 AWN262468 BGJ262468 BQF262468 CAB262468 CJX262468 CTT262468 DDP262468 DNL262468 DXH262468 EHD262468 EQZ262468 FAV262468 FKR262468 FUN262468 GEJ262468 GOF262468 GYB262468 HHX262468 HRT262468 IBP262468 ILL262468 IVH262468 JFD262468 JOZ262468 JYV262468 KIR262468 KSN262468 LCJ262468 LMF262468 LWB262468 MFX262468 MPT262468 MZP262468 NJL262468 NTH262468 ODD262468 OMZ262468 OWV262468 PGR262468 PQN262468 QAJ262468 QKF262468 QUB262468 RDX262468 RNT262468 RXP262468 SHL262468 SRH262468 TBD262468 TKZ262468 TUV262468 UER262468 UON262468 UYJ262468 VIF262468 VSB262468 WBX262468 WLT262468 WVP262468 H262478 JD262478 SZ262478 ACV262478 AMR262478 AWN262478 BGJ262478 BQF262478 CAB262478 CJX262478 CTT262478 DDP262478 DNL262478 DXH262478 EHD262478 EQZ262478 FAV262478 FKR262478 FUN262478 GEJ262478 GOF262478 GYB262478 HHX262478 HRT262478 IBP262478 ILL262478 IVH262478 JFD262478 JOZ262478 JYV262478 KIR262478 KSN262478 LCJ262478 LMF262478 LWB262478 MFX262478 MPT262478 MZP262478 NJL262478 NTH262478 ODD262478 OMZ262478 OWV262478 PGR262478 PQN262478 QAJ262478 QKF262478 QUB262478 RDX262478 RNT262478 RXP262478 SHL262478 SRH262478 TBD262478 TKZ262478 TUV262478 UER262478 UON262478 UYJ262478 VIF262478 VSB262478 WBX262478 WLT262478 WVP262478 H262480 JD262480 SZ262480 ACV262480 AMR262480 AWN262480 BGJ262480 BQF262480 CAB262480 CJX262480 CTT262480 DDP262480 DNL262480 DXH262480 EHD262480 EQZ262480 FAV262480 FKR262480 FUN262480 GEJ262480 GOF262480 GYB262480 HHX262480 HRT262480 IBP262480 ILL262480 IVH262480 JFD262480 JOZ262480 JYV262480 KIR262480 KSN262480 LCJ262480 LMF262480 LWB262480 MFX262480 MPT262480 MZP262480 NJL262480 NTH262480 ODD262480 OMZ262480 OWV262480 PGR262480 PQN262480 QAJ262480 QKF262480 QUB262480 RDX262480 RNT262480 RXP262480 SHL262480 SRH262480 TBD262480 TKZ262480 TUV262480 UER262480 UON262480 UYJ262480 VIF262480 VSB262480 WBX262480 WLT262480 WVP262480 H327858 JD327858 SZ327858 ACV327858 AMR327858 AWN327858 BGJ327858 BQF327858 CAB327858 CJX327858 CTT327858 DDP327858 DNL327858 DXH327858 EHD327858 EQZ327858 FAV327858 FKR327858 FUN327858 GEJ327858 GOF327858 GYB327858 HHX327858 HRT327858 IBP327858 ILL327858 IVH327858 JFD327858 JOZ327858 JYV327858 KIR327858 KSN327858 LCJ327858 LMF327858 LWB327858 MFX327858 MPT327858 MZP327858 NJL327858 NTH327858 ODD327858 OMZ327858 OWV327858 PGR327858 PQN327858 QAJ327858 QKF327858 QUB327858 RDX327858 RNT327858 RXP327858 SHL327858 SRH327858 TBD327858 TKZ327858 TUV327858 UER327858 UON327858 UYJ327858 VIF327858 VSB327858 WBX327858 WLT327858 WVP327858 H327860 JD327860 SZ327860 ACV327860 AMR327860 AWN327860 BGJ327860 BQF327860 CAB327860 CJX327860 CTT327860 DDP327860 DNL327860 DXH327860 EHD327860 EQZ327860 FAV327860 FKR327860 FUN327860 GEJ327860 GOF327860 GYB327860 HHX327860 HRT327860 IBP327860 ILL327860 IVH327860 JFD327860 JOZ327860 JYV327860 KIR327860 KSN327860 LCJ327860 LMF327860 LWB327860 MFX327860 MPT327860 MZP327860 NJL327860 NTH327860 ODD327860 OMZ327860 OWV327860 PGR327860 PQN327860 QAJ327860 QKF327860 QUB327860 RDX327860 RNT327860 RXP327860 SHL327860 SRH327860 TBD327860 TKZ327860 TUV327860 UER327860 UON327860 UYJ327860 VIF327860 VSB327860 WBX327860 WLT327860 WVP327860 H327870 JD327870 SZ327870 ACV327870 AMR327870 AWN327870 BGJ327870 BQF327870 CAB327870 CJX327870 CTT327870 DDP327870 DNL327870 DXH327870 EHD327870 EQZ327870 FAV327870 FKR327870 FUN327870 GEJ327870 GOF327870 GYB327870 HHX327870 HRT327870 IBP327870 ILL327870 IVH327870 JFD327870 JOZ327870 JYV327870 KIR327870 KSN327870 LCJ327870 LMF327870 LWB327870 MFX327870 MPT327870 MZP327870 NJL327870 NTH327870 ODD327870 OMZ327870 OWV327870 PGR327870 PQN327870 QAJ327870 QKF327870 QUB327870 RDX327870 RNT327870 RXP327870 SHL327870 SRH327870 TBD327870 TKZ327870 TUV327870 UER327870 UON327870 UYJ327870 VIF327870 VSB327870 WBX327870 WLT327870 WVP327870 H327872 JD327872 SZ327872 ACV327872 AMR327872 AWN327872 BGJ327872 BQF327872 CAB327872 CJX327872 CTT327872 DDP327872 DNL327872 DXH327872 EHD327872 EQZ327872 FAV327872 FKR327872 FUN327872 GEJ327872 GOF327872 GYB327872 HHX327872 HRT327872 IBP327872 ILL327872 IVH327872 JFD327872 JOZ327872 JYV327872 KIR327872 KSN327872 LCJ327872 LMF327872 LWB327872 MFX327872 MPT327872 MZP327872 NJL327872 NTH327872 ODD327872 OMZ327872 OWV327872 PGR327872 PQN327872 QAJ327872 QKF327872 QUB327872 RDX327872 RNT327872 RXP327872 SHL327872 SRH327872 TBD327872 TKZ327872 TUV327872 UER327872 UON327872 UYJ327872 VIF327872 VSB327872 WBX327872 WLT327872 WVP327872 H327882 JD327882 SZ327882 ACV327882 AMR327882 AWN327882 BGJ327882 BQF327882 CAB327882 CJX327882 CTT327882 DDP327882 DNL327882 DXH327882 EHD327882 EQZ327882 FAV327882 FKR327882 FUN327882 GEJ327882 GOF327882 GYB327882 HHX327882 HRT327882 IBP327882 ILL327882 IVH327882 JFD327882 JOZ327882 JYV327882 KIR327882 KSN327882 LCJ327882 LMF327882 LWB327882 MFX327882 MPT327882 MZP327882 NJL327882 NTH327882 ODD327882 OMZ327882 OWV327882 PGR327882 PQN327882 QAJ327882 QKF327882 QUB327882 RDX327882 RNT327882 RXP327882 SHL327882 SRH327882 TBD327882 TKZ327882 TUV327882 UER327882 UON327882 UYJ327882 VIF327882 VSB327882 WBX327882 WLT327882 WVP327882 H327884 JD327884 SZ327884 ACV327884 AMR327884 AWN327884 BGJ327884 BQF327884 CAB327884 CJX327884 CTT327884 DDP327884 DNL327884 DXH327884 EHD327884 EQZ327884 FAV327884 FKR327884 FUN327884 GEJ327884 GOF327884 GYB327884 HHX327884 HRT327884 IBP327884 ILL327884 IVH327884 JFD327884 JOZ327884 JYV327884 KIR327884 KSN327884 LCJ327884 LMF327884 LWB327884 MFX327884 MPT327884 MZP327884 NJL327884 NTH327884 ODD327884 OMZ327884 OWV327884 PGR327884 PQN327884 QAJ327884 QKF327884 QUB327884 RDX327884 RNT327884 RXP327884 SHL327884 SRH327884 TBD327884 TKZ327884 TUV327884 UER327884 UON327884 UYJ327884 VIF327884 VSB327884 WBX327884 WLT327884 WVP327884 H327894 JD327894 SZ327894 ACV327894 AMR327894 AWN327894 BGJ327894 BQF327894 CAB327894 CJX327894 CTT327894 DDP327894 DNL327894 DXH327894 EHD327894 EQZ327894 FAV327894 FKR327894 FUN327894 GEJ327894 GOF327894 GYB327894 HHX327894 HRT327894 IBP327894 ILL327894 IVH327894 JFD327894 JOZ327894 JYV327894 KIR327894 KSN327894 LCJ327894 LMF327894 LWB327894 MFX327894 MPT327894 MZP327894 NJL327894 NTH327894 ODD327894 OMZ327894 OWV327894 PGR327894 PQN327894 QAJ327894 QKF327894 QUB327894 RDX327894 RNT327894 RXP327894 SHL327894 SRH327894 TBD327894 TKZ327894 TUV327894 UER327894 UON327894 UYJ327894 VIF327894 VSB327894 WBX327894 WLT327894 WVP327894 H327896 JD327896 SZ327896 ACV327896 AMR327896 AWN327896 BGJ327896 BQF327896 CAB327896 CJX327896 CTT327896 DDP327896 DNL327896 DXH327896 EHD327896 EQZ327896 FAV327896 FKR327896 FUN327896 GEJ327896 GOF327896 GYB327896 HHX327896 HRT327896 IBP327896 ILL327896 IVH327896 JFD327896 JOZ327896 JYV327896 KIR327896 KSN327896 LCJ327896 LMF327896 LWB327896 MFX327896 MPT327896 MZP327896 NJL327896 NTH327896 ODD327896 OMZ327896 OWV327896 PGR327896 PQN327896 QAJ327896 QKF327896 QUB327896 RDX327896 RNT327896 RXP327896 SHL327896 SRH327896 TBD327896 TKZ327896 TUV327896 UER327896 UON327896 UYJ327896 VIF327896 VSB327896 WBX327896 WLT327896 WVP327896 H327906 JD327906 SZ327906 ACV327906 AMR327906 AWN327906 BGJ327906 BQF327906 CAB327906 CJX327906 CTT327906 DDP327906 DNL327906 DXH327906 EHD327906 EQZ327906 FAV327906 FKR327906 FUN327906 GEJ327906 GOF327906 GYB327906 HHX327906 HRT327906 IBP327906 ILL327906 IVH327906 JFD327906 JOZ327906 JYV327906 KIR327906 KSN327906 LCJ327906 LMF327906 LWB327906 MFX327906 MPT327906 MZP327906 NJL327906 NTH327906 ODD327906 OMZ327906 OWV327906 PGR327906 PQN327906 QAJ327906 QKF327906 QUB327906 RDX327906 RNT327906 RXP327906 SHL327906 SRH327906 TBD327906 TKZ327906 TUV327906 UER327906 UON327906 UYJ327906 VIF327906 VSB327906 WBX327906 WLT327906 WVP327906 H327908 JD327908 SZ327908 ACV327908 AMR327908 AWN327908 BGJ327908 BQF327908 CAB327908 CJX327908 CTT327908 DDP327908 DNL327908 DXH327908 EHD327908 EQZ327908 FAV327908 FKR327908 FUN327908 GEJ327908 GOF327908 GYB327908 HHX327908 HRT327908 IBP327908 ILL327908 IVH327908 JFD327908 JOZ327908 JYV327908 KIR327908 KSN327908 LCJ327908 LMF327908 LWB327908 MFX327908 MPT327908 MZP327908 NJL327908 NTH327908 ODD327908 OMZ327908 OWV327908 PGR327908 PQN327908 QAJ327908 QKF327908 QUB327908 RDX327908 RNT327908 RXP327908 SHL327908 SRH327908 TBD327908 TKZ327908 TUV327908 UER327908 UON327908 UYJ327908 VIF327908 VSB327908 WBX327908 WLT327908 WVP327908 H327918 JD327918 SZ327918 ACV327918 AMR327918 AWN327918 BGJ327918 BQF327918 CAB327918 CJX327918 CTT327918 DDP327918 DNL327918 DXH327918 EHD327918 EQZ327918 FAV327918 FKR327918 FUN327918 GEJ327918 GOF327918 GYB327918 HHX327918 HRT327918 IBP327918 ILL327918 IVH327918 JFD327918 JOZ327918 JYV327918 KIR327918 KSN327918 LCJ327918 LMF327918 LWB327918 MFX327918 MPT327918 MZP327918 NJL327918 NTH327918 ODD327918 OMZ327918 OWV327918 PGR327918 PQN327918 QAJ327918 QKF327918 QUB327918 RDX327918 RNT327918 RXP327918 SHL327918 SRH327918 TBD327918 TKZ327918 TUV327918 UER327918 UON327918 UYJ327918 VIF327918 VSB327918 WBX327918 WLT327918 WVP327918 H327920 JD327920 SZ327920 ACV327920 AMR327920 AWN327920 BGJ327920 BQF327920 CAB327920 CJX327920 CTT327920 DDP327920 DNL327920 DXH327920 EHD327920 EQZ327920 FAV327920 FKR327920 FUN327920 GEJ327920 GOF327920 GYB327920 HHX327920 HRT327920 IBP327920 ILL327920 IVH327920 JFD327920 JOZ327920 JYV327920 KIR327920 KSN327920 LCJ327920 LMF327920 LWB327920 MFX327920 MPT327920 MZP327920 NJL327920 NTH327920 ODD327920 OMZ327920 OWV327920 PGR327920 PQN327920 QAJ327920 QKF327920 QUB327920 RDX327920 RNT327920 RXP327920 SHL327920 SRH327920 TBD327920 TKZ327920 TUV327920 UER327920 UON327920 UYJ327920 VIF327920 VSB327920 WBX327920 WLT327920 WVP327920 H327930 JD327930 SZ327930 ACV327930 AMR327930 AWN327930 BGJ327930 BQF327930 CAB327930 CJX327930 CTT327930 DDP327930 DNL327930 DXH327930 EHD327930 EQZ327930 FAV327930 FKR327930 FUN327930 GEJ327930 GOF327930 GYB327930 HHX327930 HRT327930 IBP327930 ILL327930 IVH327930 JFD327930 JOZ327930 JYV327930 KIR327930 KSN327930 LCJ327930 LMF327930 LWB327930 MFX327930 MPT327930 MZP327930 NJL327930 NTH327930 ODD327930 OMZ327930 OWV327930 PGR327930 PQN327930 QAJ327930 QKF327930 QUB327930 RDX327930 RNT327930 RXP327930 SHL327930 SRH327930 TBD327930 TKZ327930 TUV327930 UER327930 UON327930 UYJ327930 VIF327930 VSB327930 WBX327930 WLT327930 WVP327930 H327932 JD327932 SZ327932 ACV327932 AMR327932 AWN327932 BGJ327932 BQF327932 CAB327932 CJX327932 CTT327932 DDP327932 DNL327932 DXH327932 EHD327932 EQZ327932 FAV327932 FKR327932 FUN327932 GEJ327932 GOF327932 GYB327932 HHX327932 HRT327932 IBP327932 ILL327932 IVH327932 JFD327932 JOZ327932 JYV327932 KIR327932 KSN327932 LCJ327932 LMF327932 LWB327932 MFX327932 MPT327932 MZP327932 NJL327932 NTH327932 ODD327932 OMZ327932 OWV327932 PGR327932 PQN327932 QAJ327932 QKF327932 QUB327932 RDX327932 RNT327932 RXP327932 SHL327932 SRH327932 TBD327932 TKZ327932 TUV327932 UER327932 UON327932 UYJ327932 VIF327932 VSB327932 WBX327932 WLT327932 WVP327932 H327942 JD327942 SZ327942 ACV327942 AMR327942 AWN327942 BGJ327942 BQF327942 CAB327942 CJX327942 CTT327942 DDP327942 DNL327942 DXH327942 EHD327942 EQZ327942 FAV327942 FKR327942 FUN327942 GEJ327942 GOF327942 GYB327942 HHX327942 HRT327942 IBP327942 ILL327942 IVH327942 JFD327942 JOZ327942 JYV327942 KIR327942 KSN327942 LCJ327942 LMF327942 LWB327942 MFX327942 MPT327942 MZP327942 NJL327942 NTH327942 ODD327942 OMZ327942 OWV327942 PGR327942 PQN327942 QAJ327942 QKF327942 QUB327942 RDX327942 RNT327942 RXP327942 SHL327942 SRH327942 TBD327942 TKZ327942 TUV327942 UER327942 UON327942 UYJ327942 VIF327942 VSB327942 WBX327942 WLT327942 WVP327942 H327944 JD327944 SZ327944 ACV327944 AMR327944 AWN327944 BGJ327944 BQF327944 CAB327944 CJX327944 CTT327944 DDP327944 DNL327944 DXH327944 EHD327944 EQZ327944 FAV327944 FKR327944 FUN327944 GEJ327944 GOF327944 GYB327944 HHX327944 HRT327944 IBP327944 ILL327944 IVH327944 JFD327944 JOZ327944 JYV327944 KIR327944 KSN327944 LCJ327944 LMF327944 LWB327944 MFX327944 MPT327944 MZP327944 NJL327944 NTH327944 ODD327944 OMZ327944 OWV327944 PGR327944 PQN327944 QAJ327944 QKF327944 QUB327944 RDX327944 RNT327944 RXP327944 SHL327944 SRH327944 TBD327944 TKZ327944 TUV327944 UER327944 UON327944 UYJ327944 VIF327944 VSB327944 WBX327944 WLT327944 WVP327944 H327954 JD327954 SZ327954 ACV327954 AMR327954 AWN327954 BGJ327954 BQF327954 CAB327954 CJX327954 CTT327954 DDP327954 DNL327954 DXH327954 EHD327954 EQZ327954 FAV327954 FKR327954 FUN327954 GEJ327954 GOF327954 GYB327954 HHX327954 HRT327954 IBP327954 ILL327954 IVH327954 JFD327954 JOZ327954 JYV327954 KIR327954 KSN327954 LCJ327954 LMF327954 LWB327954 MFX327954 MPT327954 MZP327954 NJL327954 NTH327954 ODD327954 OMZ327954 OWV327954 PGR327954 PQN327954 QAJ327954 QKF327954 QUB327954 RDX327954 RNT327954 RXP327954 SHL327954 SRH327954 TBD327954 TKZ327954 TUV327954 UER327954 UON327954 UYJ327954 VIF327954 VSB327954 WBX327954 WLT327954 WVP327954 H327956 JD327956 SZ327956 ACV327956 AMR327956 AWN327956 BGJ327956 BQF327956 CAB327956 CJX327956 CTT327956 DDP327956 DNL327956 DXH327956 EHD327956 EQZ327956 FAV327956 FKR327956 FUN327956 GEJ327956 GOF327956 GYB327956 HHX327956 HRT327956 IBP327956 ILL327956 IVH327956 JFD327956 JOZ327956 JYV327956 KIR327956 KSN327956 LCJ327956 LMF327956 LWB327956 MFX327956 MPT327956 MZP327956 NJL327956 NTH327956 ODD327956 OMZ327956 OWV327956 PGR327956 PQN327956 QAJ327956 QKF327956 QUB327956 RDX327956 RNT327956 RXP327956 SHL327956 SRH327956 TBD327956 TKZ327956 TUV327956 UER327956 UON327956 UYJ327956 VIF327956 VSB327956 WBX327956 WLT327956 WVP327956 H327966 JD327966 SZ327966 ACV327966 AMR327966 AWN327966 BGJ327966 BQF327966 CAB327966 CJX327966 CTT327966 DDP327966 DNL327966 DXH327966 EHD327966 EQZ327966 FAV327966 FKR327966 FUN327966 GEJ327966 GOF327966 GYB327966 HHX327966 HRT327966 IBP327966 ILL327966 IVH327966 JFD327966 JOZ327966 JYV327966 KIR327966 KSN327966 LCJ327966 LMF327966 LWB327966 MFX327966 MPT327966 MZP327966 NJL327966 NTH327966 ODD327966 OMZ327966 OWV327966 PGR327966 PQN327966 QAJ327966 QKF327966 QUB327966 RDX327966 RNT327966 RXP327966 SHL327966 SRH327966 TBD327966 TKZ327966 TUV327966 UER327966 UON327966 UYJ327966 VIF327966 VSB327966 WBX327966 WLT327966 WVP327966 H327968 JD327968 SZ327968 ACV327968 AMR327968 AWN327968 BGJ327968 BQF327968 CAB327968 CJX327968 CTT327968 DDP327968 DNL327968 DXH327968 EHD327968 EQZ327968 FAV327968 FKR327968 FUN327968 GEJ327968 GOF327968 GYB327968 HHX327968 HRT327968 IBP327968 ILL327968 IVH327968 JFD327968 JOZ327968 JYV327968 KIR327968 KSN327968 LCJ327968 LMF327968 LWB327968 MFX327968 MPT327968 MZP327968 NJL327968 NTH327968 ODD327968 OMZ327968 OWV327968 PGR327968 PQN327968 QAJ327968 QKF327968 QUB327968 RDX327968 RNT327968 RXP327968 SHL327968 SRH327968 TBD327968 TKZ327968 TUV327968 UER327968 UON327968 UYJ327968 VIF327968 VSB327968 WBX327968 WLT327968 WVP327968 H327978 JD327978 SZ327978 ACV327978 AMR327978 AWN327978 BGJ327978 BQF327978 CAB327978 CJX327978 CTT327978 DDP327978 DNL327978 DXH327978 EHD327978 EQZ327978 FAV327978 FKR327978 FUN327978 GEJ327978 GOF327978 GYB327978 HHX327978 HRT327978 IBP327978 ILL327978 IVH327978 JFD327978 JOZ327978 JYV327978 KIR327978 KSN327978 LCJ327978 LMF327978 LWB327978 MFX327978 MPT327978 MZP327978 NJL327978 NTH327978 ODD327978 OMZ327978 OWV327978 PGR327978 PQN327978 QAJ327978 QKF327978 QUB327978 RDX327978 RNT327978 RXP327978 SHL327978 SRH327978 TBD327978 TKZ327978 TUV327978 UER327978 UON327978 UYJ327978 VIF327978 VSB327978 WBX327978 WLT327978 WVP327978 H327980 JD327980 SZ327980 ACV327980 AMR327980 AWN327980 BGJ327980 BQF327980 CAB327980 CJX327980 CTT327980 DDP327980 DNL327980 DXH327980 EHD327980 EQZ327980 FAV327980 FKR327980 FUN327980 GEJ327980 GOF327980 GYB327980 HHX327980 HRT327980 IBP327980 ILL327980 IVH327980 JFD327980 JOZ327980 JYV327980 KIR327980 KSN327980 LCJ327980 LMF327980 LWB327980 MFX327980 MPT327980 MZP327980 NJL327980 NTH327980 ODD327980 OMZ327980 OWV327980 PGR327980 PQN327980 QAJ327980 QKF327980 QUB327980 RDX327980 RNT327980 RXP327980 SHL327980 SRH327980 TBD327980 TKZ327980 TUV327980 UER327980 UON327980 UYJ327980 VIF327980 VSB327980 WBX327980 WLT327980 WVP327980 H327990 JD327990 SZ327990 ACV327990 AMR327990 AWN327990 BGJ327990 BQF327990 CAB327990 CJX327990 CTT327990 DDP327990 DNL327990 DXH327990 EHD327990 EQZ327990 FAV327990 FKR327990 FUN327990 GEJ327990 GOF327990 GYB327990 HHX327990 HRT327990 IBP327990 ILL327990 IVH327990 JFD327990 JOZ327990 JYV327990 KIR327990 KSN327990 LCJ327990 LMF327990 LWB327990 MFX327990 MPT327990 MZP327990 NJL327990 NTH327990 ODD327990 OMZ327990 OWV327990 PGR327990 PQN327990 QAJ327990 QKF327990 QUB327990 RDX327990 RNT327990 RXP327990 SHL327990 SRH327990 TBD327990 TKZ327990 TUV327990 UER327990 UON327990 UYJ327990 VIF327990 VSB327990 WBX327990 WLT327990 WVP327990 H327992 JD327992 SZ327992 ACV327992 AMR327992 AWN327992 BGJ327992 BQF327992 CAB327992 CJX327992 CTT327992 DDP327992 DNL327992 DXH327992 EHD327992 EQZ327992 FAV327992 FKR327992 FUN327992 GEJ327992 GOF327992 GYB327992 HHX327992 HRT327992 IBP327992 ILL327992 IVH327992 JFD327992 JOZ327992 JYV327992 KIR327992 KSN327992 LCJ327992 LMF327992 LWB327992 MFX327992 MPT327992 MZP327992 NJL327992 NTH327992 ODD327992 OMZ327992 OWV327992 PGR327992 PQN327992 QAJ327992 QKF327992 QUB327992 RDX327992 RNT327992 RXP327992 SHL327992 SRH327992 TBD327992 TKZ327992 TUV327992 UER327992 UON327992 UYJ327992 VIF327992 VSB327992 WBX327992 WLT327992 WVP327992 H328002 JD328002 SZ328002 ACV328002 AMR328002 AWN328002 BGJ328002 BQF328002 CAB328002 CJX328002 CTT328002 DDP328002 DNL328002 DXH328002 EHD328002 EQZ328002 FAV328002 FKR328002 FUN328002 GEJ328002 GOF328002 GYB328002 HHX328002 HRT328002 IBP328002 ILL328002 IVH328002 JFD328002 JOZ328002 JYV328002 KIR328002 KSN328002 LCJ328002 LMF328002 LWB328002 MFX328002 MPT328002 MZP328002 NJL328002 NTH328002 ODD328002 OMZ328002 OWV328002 PGR328002 PQN328002 QAJ328002 QKF328002 QUB328002 RDX328002 RNT328002 RXP328002 SHL328002 SRH328002 TBD328002 TKZ328002 TUV328002 UER328002 UON328002 UYJ328002 VIF328002 VSB328002 WBX328002 WLT328002 WVP328002 H328004 JD328004 SZ328004 ACV328004 AMR328004 AWN328004 BGJ328004 BQF328004 CAB328004 CJX328004 CTT328004 DDP328004 DNL328004 DXH328004 EHD328004 EQZ328004 FAV328004 FKR328004 FUN328004 GEJ328004 GOF328004 GYB328004 HHX328004 HRT328004 IBP328004 ILL328004 IVH328004 JFD328004 JOZ328004 JYV328004 KIR328004 KSN328004 LCJ328004 LMF328004 LWB328004 MFX328004 MPT328004 MZP328004 NJL328004 NTH328004 ODD328004 OMZ328004 OWV328004 PGR328004 PQN328004 QAJ328004 QKF328004 QUB328004 RDX328004 RNT328004 RXP328004 SHL328004 SRH328004 TBD328004 TKZ328004 TUV328004 UER328004 UON328004 UYJ328004 VIF328004 VSB328004 WBX328004 WLT328004 WVP328004 H328014 JD328014 SZ328014 ACV328014 AMR328014 AWN328014 BGJ328014 BQF328014 CAB328014 CJX328014 CTT328014 DDP328014 DNL328014 DXH328014 EHD328014 EQZ328014 FAV328014 FKR328014 FUN328014 GEJ328014 GOF328014 GYB328014 HHX328014 HRT328014 IBP328014 ILL328014 IVH328014 JFD328014 JOZ328014 JYV328014 KIR328014 KSN328014 LCJ328014 LMF328014 LWB328014 MFX328014 MPT328014 MZP328014 NJL328014 NTH328014 ODD328014 OMZ328014 OWV328014 PGR328014 PQN328014 QAJ328014 QKF328014 QUB328014 RDX328014 RNT328014 RXP328014 SHL328014 SRH328014 TBD328014 TKZ328014 TUV328014 UER328014 UON328014 UYJ328014 VIF328014 VSB328014 WBX328014 WLT328014 WVP328014 H328016 JD328016 SZ328016 ACV328016 AMR328016 AWN328016 BGJ328016 BQF328016 CAB328016 CJX328016 CTT328016 DDP328016 DNL328016 DXH328016 EHD328016 EQZ328016 FAV328016 FKR328016 FUN328016 GEJ328016 GOF328016 GYB328016 HHX328016 HRT328016 IBP328016 ILL328016 IVH328016 JFD328016 JOZ328016 JYV328016 KIR328016 KSN328016 LCJ328016 LMF328016 LWB328016 MFX328016 MPT328016 MZP328016 NJL328016 NTH328016 ODD328016 OMZ328016 OWV328016 PGR328016 PQN328016 QAJ328016 QKF328016 QUB328016 RDX328016 RNT328016 RXP328016 SHL328016 SRH328016 TBD328016 TKZ328016 TUV328016 UER328016 UON328016 UYJ328016 VIF328016 VSB328016 WBX328016 WLT328016 WVP328016 H393394 JD393394 SZ393394 ACV393394 AMR393394 AWN393394 BGJ393394 BQF393394 CAB393394 CJX393394 CTT393394 DDP393394 DNL393394 DXH393394 EHD393394 EQZ393394 FAV393394 FKR393394 FUN393394 GEJ393394 GOF393394 GYB393394 HHX393394 HRT393394 IBP393394 ILL393394 IVH393394 JFD393394 JOZ393394 JYV393394 KIR393394 KSN393394 LCJ393394 LMF393394 LWB393394 MFX393394 MPT393394 MZP393394 NJL393394 NTH393394 ODD393394 OMZ393394 OWV393394 PGR393394 PQN393394 QAJ393394 QKF393394 QUB393394 RDX393394 RNT393394 RXP393394 SHL393394 SRH393394 TBD393394 TKZ393394 TUV393394 UER393394 UON393394 UYJ393394 VIF393394 VSB393394 WBX393394 WLT393394 WVP393394 H393396 JD393396 SZ393396 ACV393396 AMR393396 AWN393396 BGJ393396 BQF393396 CAB393396 CJX393396 CTT393396 DDP393396 DNL393396 DXH393396 EHD393396 EQZ393396 FAV393396 FKR393396 FUN393396 GEJ393396 GOF393396 GYB393396 HHX393396 HRT393396 IBP393396 ILL393396 IVH393396 JFD393396 JOZ393396 JYV393396 KIR393396 KSN393396 LCJ393396 LMF393396 LWB393396 MFX393396 MPT393396 MZP393396 NJL393396 NTH393396 ODD393396 OMZ393396 OWV393396 PGR393396 PQN393396 QAJ393396 QKF393396 QUB393396 RDX393396 RNT393396 RXP393396 SHL393396 SRH393396 TBD393396 TKZ393396 TUV393396 UER393396 UON393396 UYJ393396 VIF393396 VSB393396 WBX393396 WLT393396 WVP393396 H393406 JD393406 SZ393406 ACV393406 AMR393406 AWN393406 BGJ393406 BQF393406 CAB393406 CJX393406 CTT393406 DDP393406 DNL393406 DXH393406 EHD393406 EQZ393406 FAV393406 FKR393406 FUN393406 GEJ393406 GOF393406 GYB393406 HHX393406 HRT393406 IBP393406 ILL393406 IVH393406 JFD393406 JOZ393406 JYV393406 KIR393406 KSN393406 LCJ393406 LMF393406 LWB393406 MFX393406 MPT393406 MZP393406 NJL393406 NTH393406 ODD393406 OMZ393406 OWV393406 PGR393406 PQN393406 QAJ393406 QKF393406 QUB393406 RDX393406 RNT393406 RXP393406 SHL393406 SRH393406 TBD393406 TKZ393406 TUV393406 UER393406 UON393406 UYJ393406 VIF393406 VSB393406 WBX393406 WLT393406 WVP393406 H393408 JD393408 SZ393408 ACV393408 AMR393408 AWN393408 BGJ393408 BQF393408 CAB393408 CJX393408 CTT393408 DDP393408 DNL393408 DXH393408 EHD393408 EQZ393408 FAV393408 FKR393408 FUN393408 GEJ393408 GOF393408 GYB393408 HHX393408 HRT393408 IBP393408 ILL393408 IVH393408 JFD393408 JOZ393408 JYV393408 KIR393408 KSN393408 LCJ393408 LMF393408 LWB393408 MFX393408 MPT393408 MZP393408 NJL393408 NTH393408 ODD393408 OMZ393408 OWV393408 PGR393408 PQN393408 QAJ393408 QKF393408 QUB393408 RDX393408 RNT393408 RXP393408 SHL393408 SRH393408 TBD393408 TKZ393408 TUV393408 UER393408 UON393408 UYJ393408 VIF393408 VSB393408 WBX393408 WLT393408 WVP393408 H393418 JD393418 SZ393418 ACV393418 AMR393418 AWN393418 BGJ393418 BQF393418 CAB393418 CJX393418 CTT393418 DDP393418 DNL393418 DXH393418 EHD393418 EQZ393418 FAV393418 FKR393418 FUN393418 GEJ393418 GOF393418 GYB393418 HHX393418 HRT393418 IBP393418 ILL393418 IVH393418 JFD393418 JOZ393418 JYV393418 KIR393418 KSN393418 LCJ393418 LMF393418 LWB393418 MFX393418 MPT393418 MZP393418 NJL393418 NTH393418 ODD393418 OMZ393418 OWV393418 PGR393418 PQN393418 QAJ393418 QKF393418 QUB393418 RDX393418 RNT393418 RXP393418 SHL393418 SRH393418 TBD393418 TKZ393418 TUV393418 UER393418 UON393418 UYJ393418 VIF393418 VSB393418 WBX393418 WLT393418 WVP393418 H393420 JD393420 SZ393420 ACV393420 AMR393420 AWN393420 BGJ393420 BQF393420 CAB393420 CJX393420 CTT393420 DDP393420 DNL393420 DXH393420 EHD393420 EQZ393420 FAV393420 FKR393420 FUN393420 GEJ393420 GOF393420 GYB393420 HHX393420 HRT393420 IBP393420 ILL393420 IVH393420 JFD393420 JOZ393420 JYV393420 KIR393420 KSN393420 LCJ393420 LMF393420 LWB393420 MFX393420 MPT393420 MZP393420 NJL393420 NTH393420 ODD393420 OMZ393420 OWV393420 PGR393420 PQN393420 QAJ393420 QKF393420 QUB393420 RDX393420 RNT393420 RXP393420 SHL393420 SRH393420 TBD393420 TKZ393420 TUV393420 UER393420 UON393420 UYJ393420 VIF393420 VSB393420 WBX393420 WLT393420 WVP393420 H393430 JD393430 SZ393430 ACV393430 AMR393430 AWN393430 BGJ393430 BQF393430 CAB393430 CJX393430 CTT393430 DDP393430 DNL393430 DXH393430 EHD393430 EQZ393430 FAV393430 FKR393430 FUN393430 GEJ393430 GOF393430 GYB393430 HHX393430 HRT393430 IBP393430 ILL393430 IVH393430 JFD393430 JOZ393430 JYV393430 KIR393430 KSN393430 LCJ393430 LMF393430 LWB393430 MFX393430 MPT393430 MZP393430 NJL393430 NTH393430 ODD393430 OMZ393430 OWV393430 PGR393430 PQN393430 QAJ393430 QKF393430 QUB393430 RDX393430 RNT393430 RXP393430 SHL393430 SRH393430 TBD393430 TKZ393430 TUV393430 UER393430 UON393430 UYJ393430 VIF393430 VSB393430 WBX393430 WLT393430 WVP393430 H393432 JD393432 SZ393432 ACV393432 AMR393432 AWN393432 BGJ393432 BQF393432 CAB393432 CJX393432 CTT393432 DDP393432 DNL393432 DXH393432 EHD393432 EQZ393432 FAV393432 FKR393432 FUN393432 GEJ393432 GOF393432 GYB393432 HHX393432 HRT393432 IBP393432 ILL393432 IVH393432 JFD393432 JOZ393432 JYV393432 KIR393432 KSN393432 LCJ393432 LMF393432 LWB393432 MFX393432 MPT393432 MZP393432 NJL393432 NTH393432 ODD393432 OMZ393432 OWV393432 PGR393432 PQN393432 QAJ393432 QKF393432 QUB393432 RDX393432 RNT393432 RXP393432 SHL393432 SRH393432 TBD393432 TKZ393432 TUV393432 UER393432 UON393432 UYJ393432 VIF393432 VSB393432 WBX393432 WLT393432 WVP393432 H393442 JD393442 SZ393442 ACV393442 AMR393442 AWN393442 BGJ393442 BQF393442 CAB393442 CJX393442 CTT393442 DDP393442 DNL393442 DXH393442 EHD393442 EQZ393442 FAV393442 FKR393442 FUN393442 GEJ393442 GOF393442 GYB393442 HHX393442 HRT393442 IBP393442 ILL393442 IVH393442 JFD393442 JOZ393442 JYV393442 KIR393442 KSN393442 LCJ393442 LMF393442 LWB393442 MFX393442 MPT393442 MZP393442 NJL393442 NTH393442 ODD393442 OMZ393442 OWV393442 PGR393442 PQN393442 QAJ393442 QKF393442 QUB393442 RDX393442 RNT393442 RXP393442 SHL393442 SRH393442 TBD393442 TKZ393442 TUV393442 UER393442 UON393442 UYJ393442 VIF393442 VSB393442 WBX393442 WLT393442 WVP393442 H393444 JD393444 SZ393444 ACV393444 AMR393444 AWN393444 BGJ393444 BQF393444 CAB393444 CJX393444 CTT393444 DDP393444 DNL393444 DXH393444 EHD393444 EQZ393444 FAV393444 FKR393444 FUN393444 GEJ393444 GOF393444 GYB393444 HHX393444 HRT393444 IBP393444 ILL393444 IVH393444 JFD393444 JOZ393444 JYV393444 KIR393444 KSN393444 LCJ393444 LMF393444 LWB393444 MFX393444 MPT393444 MZP393444 NJL393444 NTH393444 ODD393444 OMZ393444 OWV393444 PGR393444 PQN393444 QAJ393444 QKF393444 QUB393444 RDX393444 RNT393444 RXP393444 SHL393444 SRH393444 TBD393444 TKZ393444 TUV393444 UER393444 UON393444 UYJ393444 VIF393444 VSB393444 WBX393444 WLT393444 WVP393444 H393454 JD393454 SZ393454 ACV393454 AMR393454 AWN393454 BGJ393454 BQF393454 CAB393454 CJX393454 CTT393454 DDP393454 DNL393454 DXH393454 EHD393454 EQZ393454 FAV393454 FKR393454 FUN393454 GEJ393454 GOF393454 GYB393454 HHX393454 HRT393454 IBP393454 ILL393454 IVH393454 JFD393454 JOZ393454 JYV393454 KIR393454 KSN393454 LCJ393454 LMF393454 LWB393454 MFX393454 MPT393454 MZP393454 NJL393454 NTH393454 ODD393454 OMZ393454 OWV393454 PGR393454 PQN393454 QAJ393454 QKF393454 QUB393454 RDX393454 RNT393454 RXP393454 SHL393454 SRH393454 TBD393454 TKZ393454 TUV393454 UER393454 UON393454 UYJ393454 VIF393454 VSB393454 WBX393454 WLT393454 WVP393454 H393456 JD393456 SZ393456 ACV393456 AMR393456 AWN393456 BGJ393456 BQF393456 CAB393456 CJX393456 CTT393456 DDP393456 DNL393456 DXH393456 EHD393456 EQZ393456 FAV393456 FKR393456 FUN393456 GEJ393456 GOF393456 GYB393456 HHX393456 HRT393456 IBP393456 ILL393456 IVH393456 JFD393456 JOZ393456 JYV393456 KIR393456 KSN393456 LCJ393456 LMF393456 LWB393456 MFX393456 MPT393456 MZP393456 NJL393456 NTH393456 ODD393456 OMZ393456 OWV393456 PGR393456 PQN393456 QAJ393456 QKF393456 QUB393456 RDX393456 RNT393456 RXP393456 SHL393456 SRH393456 TBD393456 TKZ393456 TUV393456 UER393456 UON393456 UYJ393456 VIF393456 VSB393456 WBX393456 WLT393456 WVP393456 H393466 JD393466 SZ393466 ACV393466 AMR393466 AWN393466 BGJ393466 BQF393466 CAB393466 CJX393466 CTT393466 DDP393466 DNL393466 DXH393466 EHD393466 EQZ393466 FAV393466 FKR393466 FUN393466 GEJ393466 GOF393466 GYB393466 HHX393466 HRT393466 IBP393466 ILL393466 IVH393466 JFD393466 JOZ393466 JYV393466 KIR393466 KSN393466 LCJ393466 LMF393466 LWB393466 MFX393466 MPT393466 MZP393466 NJL393466 NTH393466 ODD393466 OMZ393466 OWV393466 PGR393466 PQN393466 QAJ393466 QKF393466 QUB393466 RDX393466 RNT393466 RXP393466 SHL393466 SRH393466 TBD393466 TKZ393466 TUV393466 UER393466 UON393466 UYJ393466 VIF393466 VSB393466 WBX393466 WLT393466 WVP393466 H393468 JD393468 SZ393468 ACV393468 AMR393468 AWN393468 BGJ393468 BQF393468 CAB393468 CJX393468 CTT393468 DDP393468 DNL393468 DXH393468 EHD393468 EQZ393468 FAV393468 FKR393468 FUN393468 GEJ393468 GOF393468 GYB393468 HHX393468 HRT393468 IBP393468 ILL393468 IVH393468 JFD393468 JOZ393468 JYV393468 KIR393468 KSN393468 LCJ393468 LMF393468 LWB393468 MFX393468 MPT393468 MZP393468 NJL393468 NTH393468 ODD393468 OMZ393468 OWV393468 PGR393468 PQN393468 QAJ393468 QKF393468 QUB393468 RDX393468 RNT393468 RXP393468 SHL393468 SRH393468 TBD393468 TKZ393468 TUV393468 UER393468 UON393468 UYJ393468 VIF393468 VSB393468 WBX393468 WLT393468 WVP393468 H393478 JD393478 SZ393478 ACV393478 AMR393478 AWN393478 BGJ393478 BQF393478 CAB393478 CJX393478 CTT393478 DDP393478 DNL393478 DXH393478 EHD393478 EQZ393478 FAV393478 FKR393478 FUN393478 GEJ393478 GOF393478 GYB393478 HHX393478 HRT393478 IBP393478 ILL393478 IVH393478 JFD393478 JOZ393478 JYV393478 KIR393478 KSN393478 LCJ393478 LMF393478 LWB393478 MFX393478 MPT393478 MZP393478 NJL393478 NTH393478 ODD393478 OMZ393478 OWV393478 PGR393478 PQN393478 QAJ393478 QKF393478 QUB393478 RDX393478 RNT393478 RXP393478 SHL393478 SRH393478 TBD393478 TKZ393478 TUV393478 UER393478 UON393478 UYJ393478 VIF393478 VSB393478 WBX393478 WLT393478 WVP393478 H393480 JD393480 SZ393480 ACV393480 AMR393480 AWN393480 BGJ393480 BQF393480 CAB393480 CJX393480 CTT393480 DDP393480 DNL393480 DXH393480 EHD393480 EQZ393480 FAV393480 FKR393480 FUN393480 GEJ393480 GOF393480 GYB393480 HHX393480 HRT393480 IBP393480 ILL393480 IVH393480 JFD393480 JOZ393480 JYV393480 KIR393480 KSN393480 LCJ393480 LMF393480 LWB393480 MFX393480 MPT393480 MZP393480 NJL393480 NTH393480 ODD393480 OMZ393480 OWV393480 PGR393480 PQN393480 QAJ393480 QKF393480 QUB393480 RDX393480 RNT393480 RXP393480 SHL393480 SRH393480 TBD393480 TKZ393480 TUV393480 UER393480 UON393480 UYJ393480 VIF393480 VSB393480 WBX393480 WLT393480 WVP393480 H393490 JD393490 SZ393490 ACV393490 AMR393490 AWN393490 BGJ393490 BQF393490 CAB393490 CJX393490 CTT393490 DDP393490 DNL393490 DXH393490 EHD393490 EQZ393490 FAV393490 FKR393490 FUN393490 GEJ393490 GOF393490 GYB393490 HHX393490 HRT393490 IBP393490 ILL393490 IVH393490 JFD393490 JOZ393490 JYV393490 KIR393490 KSN393490 LCJ393490 LMF393490 LWB393490 MFX393490 MPT393490 MZP393490 NJL393490 NTH393490 ODD393490 OMZ393490 OWV393490 PGR393490 PQN393490 QAJ393490 QKF393490 QUB393490 RDX393490 RNT393490 RXP393490 SHL393490 SRH393490 TBD393490 TKZ393490 TUV393490 UER393490 UON393490 UYJ393490 VIF393490 VSB393490 WBX393490 WLT393490 WVP393490 H393492 JD393492 SZ393492 ACV393492 AMR393492 AWN393492 BGJ393492 BQF393492 CAB393492 CJX393492 CTT393492 DDP393492 DNL393492 DXH393492 EHD393492 EQZ393492 FAV393492 FKR393492 FUN393492 GEJ393492 GOF393492 GYB393492 HHX393492 HRT393492 IBP393492 ILL393492 IVH393492 JFD393492 JOZ393492 JYV393492 KIR393492 KSN393492 LCJ393492 LMF393492 LWB393492 MFX393492 MPT393492 MZP393492 NJL393492 NTH393492 ODD393492 OMZ393492 OWV393492 PGR393492 PQN393492 QAJ393492 QKF393492 QUB393492 RDX393492 RNT393492 RXP393492 SHL393492 SRH393492 TBD393492 TKZ393492 TUV393492 UER393492 UON393492 UYJ393492 VIF393492 VSB393492 WBX393492 WLT393492 WVP393492 H393502 JD393502 SZ393502 ACV393502 AMR393502 AWN393502 BGJ393502 BQF393502 CAB393502 CJX393502 CTT393502 DDP393502 DNL393502 DXH393502 EHD393502 EQZ393502 FAV393502 FKR393502 FUN393502 GEJ393502 GOF393502 GYB393502 HHX393502 HRT393502 IBP393502 ILL393502 IVH393502 JFD393502 JOZ393502 JYV393502 KIR393502 KSN393502 LCJ393502 LMF393502 LWB393502 MFX393502 MPT393502 MZP393502 NJL393502 NTH393502 ODD393502 OMZ393502 OWV393502 PGR393502 PQN393502 QAJ393502 QKF393502 QUB393502 RDX393502 RNT393502 RXP393502 SHL393502 SRH393502 TBD393502 TKZ393502 TUV393502 UER393502 UON393502 UYJ393502 VIF393502 VSB393502 WBX393502 WLT393502 WVP393502 H393504 JD393504 SZ393504 ACV393504 AMR393504 AWN393504 BGJ393504 BQF393504 CAB393504 CJX393504 CTT393504 DDP393504 DNL393504 DXH393504 EHD393504 EQZ393504 FAV393504 FKR393504 FUN393504 GEJ393504 GOF393504 GYB393504 HHX393504 HRT393504 IBP393504 ILL393504 IVH393504 JFD393504 JOZ393504 JYV393504 KIR393504 KSN393504 LCJ393504 LMF393504 LWB393504 MFX393504 MPT393504 MZP393504 NJL393504 NTH393504 ODD393504 OMZ393504 OWV393504 PGR393504 PQN393504 QAJ393504 QKF393504 QUB393504 RDX393504 RNT393504 RXP393504 SHL393504 SRH393504 TBD393504 TKZ393504 TUV393504 UER393504 UON393504 UYJ393504 VIF393504 VSB393504 WBX393504 WLT393504 WVP393504 H393514 JD393514 SZ393514 ACV393514 AMR393514 AWN393514 BGJ393514 BQF393514 CAB393514 CJX393514 CTT393514 DDP393514 DNL393514 DXH393514 EHD393514 EQZ393514 FAV393514 FKR393514 FUN393514 GEJ393514 GOF393514 GYB393514 HHX393514 HRT393514 IBP393514 ILL393514 IVH393514 JFD393514 JOZ393514 JYV393514 KIR393514 KSN393514 LCJ393514 LMF393514 LWB393514 MFX393514 MPT393514 MZP393514 NJL393514 NTH393514 ODD393514 OMZ393514 OWV393514 PGR393514 PQN393514 QAJ393514 QKF393514 QUB393514 RDX393514 RNT393514 RXP393514 SHL393514 SRH393514 TBD393514 TKZ393514 TUV393514 UER393514 UON393514 UYJ393514 VIF393514 VSB393514 WBX393514 WLT393514 WVP393514 H393516 JD393516 SZ393516 ACV393516 AMR393516 AWN393516 BGJ393516 BQF393516 CAB393516 CJX393516 CTT393516 DDP393516 DNL393516 DXH393516 EHD393516 EQZ393516 FAV393516 FKR393516 FUN393516 GEJ393516 GOF393516 GYB393516 HHX393516 HRT393516 IBP393516 ILL393516 IVH393516 JFD393516 JOZ393516 JYV393516 KIR393516 KSN393516 LCJ393516 LMF393516 LWB393516 MFX393516 MPT393516 MZP393516 NJL393516 NTH393516 ODD393516 OMZ393516 OWV393516 PGR393516 PQN393516 QAJ393516 QKF393516 QUB393516 RDX393516 RNT393516 RXP393516 SHL393516 SRH393516 TBD393516 TKZ393516 TUV393516 UER393516 UON393516 UYJ393516 VIF393516 VSB393516 WBX393516 WLT393516 WVP393516 H393526 JD393526 SZ393526 ACV393526 AMR393526 AWN393526 BGJ393526 BQF393526 CAB393526 CJX393526 CTT393526 DDP393526 DNL393526 DXH393526 EHD393526 EQZ393526 FAV393526 FKR393526 FUN393526 GEJ393526 GOF393526 GYB393526 HHX393526 HRT393526 IBP393526 ILL393526 IVH393526 JFD393526 JOZ393526 JYV393526 KIR393526 KSN393526 LCJ393526 LMF393526 LWB393526 MFX393526 MPT393526 MZP393526 NJL393526 NTH393526 ODD393526 OMZ393526 OWV393526 PGR393526 PQN393526 QAJ393526 QKF393526 QUB393526 RDX393526 RNT393526 RXP393526 SHL393526 SRH393526 TBD393526 TKZ393526 TUV393526 UER393526 UON393526 UYJ393526 VIF393526 VSB393526 WBX393526 WLT393526 WVP393526 H393528 JD393528 SZ393528 ACV393528 AMR393528 AWN393528 BGJ393528 BQF393528 CAB393528 CJX393528 CTT393528 DDP393528 DNL393528 DXH393528 EHD393528 EQZ393528 FAV393528 FKR393528 FUN393528 GEJ393528 GOF393528 GYB393528 HHX393528 HRT393528 IBP393528 ILL393528 IVH393528 JFD393528 JOZ393528 JYV393528 KIR393528 KSN393528 LCJ393528 LMF393528 LWB393528 MFX393528 MPT393528 MZP393528 NJL393528 NTH393528 ODD393528 OMZ393528 OWV393528 PGR393528 PQN393528 QAJ393528 QKF393528 QUB393528 RDX393528 RNT393528 RXP393528 SHL393528 SRH393528 TBD393528 TKZ393528 TUV393528 UER393528 UON393528 UYJ393528 VIF393528 VSB393528 WBX393528 WLT393528 WVP393528 H393538 JD393538 SZ393538 ACV393538 AMR393538 AWN393538 BGJ393538 BQF393538 CAB393538 CJX393538 CTT393538 DDP393538 DNL393538 DXH393538 EHD393538 EQZ393538 FAV393538 FKR393538 FUN393538 GEJ393538 GOF393538 GYB393538 HHX393538 HRT393538 IBP393538 ILL393538 IVH393538 JFD393538 JOZ393538 JYV393538 KIR393538 KSN393538 LCJ393538 LMF393538 LWB393538 MFX393538 MPT393538 MZP393538 NJL393538 NTH393538 ODD393538 OMZ393538 OWV393538 PGR393538 PQN393538 QAJ393538 QKF393538 QUB393538 RDX393538 RNT393538 RXP393538 SHL393538 SRH393538 TBD393538 TKZ393538 TUV393538 UER393538 UON393538 UYJ393538 VIF393538 VSB393538 WBX393538 WLT393538 WVP393538 H393540 JD393540 SZ393540 ACV393540 AMR393540 AWN393540 BGJ393540 BQF393540 CAB393540 CJX393540 CTT393540 DDP393540 DNL393540 DXH393540 EHD393540 EQZ393540 FAV393540 FKR393540 FUN393540 GEJ393540 GOF393540 GYB393540 HHX393540 HRT393540 IBP393540 ILL393540 IVH393540 JFD393540 JOZ393540 JYV393540 KIR393540 KSN393540 LCJ393540 LMF393540 LWB393540 MFX393540 MPT393540 MZP393540 NJL393540 NTH393540 ODD393540 OMZ393540 OWV393540 PGR393540 PQN393540 QAJ393540 QKF393540 QUB393540 RDX393540 RNT393540 RXP393540 SHL393540 SRH393540 TBD393540 TKZ393540 TUV393540 UER393540 UON393540 UYJ393540 VIF393540 VSB393540 WBX393540 WLT393540 WVP393540 H393550 JD393550 SZ393550 ACV393550 AMR393550 AWN393550 BGJ393550 BQF393550 CAB393550 CJX393550 CTT393550 DDP393550 DNL393550 DXH393550 EHD393550 EQZ393550 FAV393550 FKR393550 FUN393550 GEJ393550 GOF393550 GYB393550 HHX393550 HRT393550 IBP393550 ILL393550 IVH393550 JFD393550 JOZ393550 JYV393550 KIR393550 KSN393550 LCJ393550 LMF393550 LWB393550 MFX393550 MPT393550 MZP393550 NJL393550 NTH393550 ODD393550 OMZ393550 OWV393550 PGR393550 PQN393550 QAJ393550 QKF393550 QUB393550 RDX393550 RNT393550 RXP393550 SHL393550 SRH393550 TBD393550 TKZ393550 TUV393550 UER393550 UON393550 UYJ393550 VIF393550 VSB393550 WBX393550 WLT393550 WVP393550 H393552 JD393552 SZ393552 ACV393552 AMR393552 AWN393552 BGJ393552 BQF393552 CAB393552 CJX393552 CTT393552 DDP393552 DNL393552 DXH393552 EHD393552 EQZ393552 FAV393552 FKR393552 FUN393552 GEJ393552 GOF393552 GYB393552 HHX393552 HRT393552 IBP393552 ILL393552 IVH393552 JFD393552 JOZ393552 JYV393552 KIR393552 KSN393552 LCJ393552 LMF393552 LWB393552 MFX393552 MPT393552 MZP393552 NJL393552 NTH393552 ODD393552 OMZ393552 OWV393552 PGR393552 PQN393552 QAJ393552 QKF393552 QUB393552 RDX393552 RNT393552 RXP393552 SHL393552 SRH393552 TBD393552 TKZ393552 TUV393552 UER393552 UON393552 UYJ393552 VIF393552 VSB393552 WBX393552 WLT393552 WVP393552 H458930 JD458930 SZ458930 ACV458930 AMR458930 AWN458930 BGJ458930 BQF458930 CAB458930 CJX458930 CTT458930 DDP458930 DNL458930 DXH458930 EHD458930 EQZ458930 FAV458930 FKR458930 FUN458930 GEJ458930 GOF458930 GYB458930 HHX458930 HRT458930 IBP458930 ILL458930 IVH458930 JFD458930 JOZ458930 JYV458930 KIR458930 KSN458930 LCJ458930 LMF458930 LWB458930 MFX458930 MPT458930 MZP458930 NJL458930 NTH458930 ODD458930 OMZ458930 OWV458930 PGR458930 PQN458930 QAJ458930 QKF458930 QUB458930 RDX458930 RNT458930 RXP458930 SHL458930 SRH458930 TBD458930 TKZ458930 TUV458930 UER458930 UON458930 UYJ458930 VIF458930 VSB458930 WBX458930 WLT458930 WVP458930 H458932 JD458932 SZ458932 ACV458932 AMR458932 AWN458932 BGJ458932 BQF458932 CAB458932 CJX458932 CTT458932 DDP458932 DNL458932 DXH458932 EHD458932 EQZ458932 FAV458932 FKR458932 FUN458932 GEJ458932 GOF458932 GYB458932 HHX458932 HRT458932 IBP458932 ILL458932 IVH458932 JFD458932 JOZ458932 JYV458932 KIR458932 KSN458932 LCJ458932 LMF458932 LWB458932 MFX458932 MPT458932 MZP458932 NJL458932 NTH458932 ODD458932 OMZ458932 OWV458932 PGR458932 PQN458932 QAJ458932 QKF458932 QUB458932 RDX458932 RNT458932 RXP458932 SHL458932 SRH458932 TBD458932 TKZ458932 TUV458932 UER458932 UON458932 UYJ458932 VIF458932 VSB458932 WBX458932 WLT458932 WVP458932 H458942 JD458942 SZ458942 ACV458942 AMR458942 AWN458942 BGJ458942 BQF458942 CAB458942 CJX458942 CTT458942 DDP458942 DNL458942 DXH458942 EHD458942 EQZ458942 FAV458942 FKR458942 FUN458942 GEJ458942 GOF458942 GYB458942 HHX458942 HRT458942 IBP458942 ILL458942 IVH458942 JFD458942 JOZ458942 JYV458942 KIR458942 KSN458942 LCJ458942 LMF458942 LWB458942 MFX458942 MPT458942 MZP458942 NJL458942 NTH458942 ODD458942 OMZ458942 OWV458942 PGR458942 PQN458942 QAJ458942 QKF458942 QUB458942 RDX458942 RNT458942 RXP458942 SHL458942 SRH458942 TBD458942 TKZ458942 TUV458942 UER458942 UON458942 UYJ458942 VIF458942 VSB458942 WBX458942 WLT458942 WVP458942 H458944 JD458944 SZ458944 ACV458944 AMR458944 AWN458944 BGJ458944 BQF458944 CAB458944 CJX458944 CTT458944 DDP458944 DNL458944 DXH458944 EHD458944 EQZ458944 FAV458944 FKR458944 FUN458944 GEJ458944 GOF458944 GYB458944 HHX458944 HRT458944 IBP458944 ILL458944 IVH458944 JFD458944 JOZ458944 JYV458944 KIR458944 KSN458944 LCJ458944 LMF458944 LWB458944 MFX458944 MPT458944 MZP458944 NJL458944 NTH458944 ODD458944 OMZ458944 OWV458944 PGR458944 PQN458944 QAJ458944 QKF458944 QUB458944 RDX458944 RNT458944 RXP458944 SHL458944 SRH458944 TBD458944 TKZ458944 TUV458944 UER458944 UON458944 UYJ458944 VIF458944 VSB458944 WBX458944 WLT458944 WVP458944 H458954 JD458954 SZ458954 ACV458954 AMR458954 AWN458954 BGJ458954 BQF458954 CAB458954 CJX458954 CTT458954 DDP458954 DNL458954 DXH458954 EHD458954 EQZ458954 FAV458954 FKR458954 FUN458954 GEJ458954 GOF458954 GYB458954 HHX458954 HRT458954 IBP458954 ILL458954 IVH458954 JFD458954 JOZ458954 JYV458954 KIR458954 KSN458954 LCJ458954 LMF458954 LWB458954 MFX458954 MPT458954 MZP458954 NJL458954 NTH458954 ODD458954 OMZ458954 OWV458954 PGR458954 PQN458954 QAJ458954 QKF458954 QUB458954 RDX458954 RNT458954 RXP458954 SHL458954 SRH458954 TBD458954 TKZ458954 TUV458954 UER458954 UON458954 UYJ458954 VIF458954 VSB458954 WBX458954 WLT458954 WVP458954 H458956 JD458956 SZ458956 ACV458956 AMR458956 AWN458956 BGJ458956 BQF458956 CAB458956 CJX458956 CTT458956 DDP458956 DNL458956 DXH458956 EHD458956 EQZ458956 FAV458956 FKR458956 FUN458956 GEJ458956 GOF458956 GYB458956 HHX458956 HRT458956 IBP458956 ILL458956 IVH458956 JFD458956 JOZ458956 JYV458956 KIR458956 KSN458956 LCJ458956 LMF458956 LWB458956 MFX458956 MPT458956 MZP458956 NJL458956 NTH458956 ODD458956 OMZ458956 OWV458956 PGR458956 PQN458956 QAJ458956 QKF458956 QUB458956 RDX458956 RNT458956 RXP458956 SHL458956 SRH458956 TBD458956 TKZ458956 TUV458956 UER458956 UON458956 UYJ458956 VIF458956 VSB458956 WBX458956 WLT458956 WVP458956 H458966 JD458966 SZ458966 ACV458966 AMR458966 AWN458966 BGJ458966 BQF458966 CAB458966 CJX458966 CTT458966 DDP458966 DNL458966 DXH458966 EHD458966 EQZ458966 FAV458966 FKR458966 FUN458966 GEJ458966 GOF458966 GYB458966 HHX458966 HRT458966 IBP458966 ILL458966 IVH458966 JFD458966 JOZ458966 JYV458966 KIR458966 KSN458966 LCJ458966 LMF458966 LWB458966 MFX458966 MPT458966 MZP458966 NJL458966 NTH458966 ODD458966 OMZ458966 OWV458966 PGR458966 PQN458966 QAJ458966 QKF458966 QUB458966 RDX458966 RNT458966 RXP458966 SHL458966 SRH458966 TBD458966 TKZ458966 TUV458966 UER458966 UON458966 UYJ458966 VIF458966 VSB458966 WBX458966 WLT458966 WVP458966 H458968 JD458968 SZ458968 ACV458968 AMR458968 AWN458968 BGJ458968 BQF458968 CAB458968 CJX458968 CTT458968 DDP458968 DNL458968 DXH458968 EHD458968 EQZ458968 FAV458968 FKR458968 FUN458968 GEJ458968 GOF458968 GYB458968 HHX458968 HRT458968 IBP458968 ILL458968 IVH458968 JFD458968 JOZ458968 JYV458968 KIR458968 KSN458968 LCJ458968 LMF458968 LWB458968 MFX458968 MPT458968 MZP458968 NJL458968 NTH458968 ODD458968 OMZ458968 OWV458968 PGR458968 PQN458968 QAJ458968 QKF458968 QUB458968 RDX458968 RNT458968 RXP458968 SHL458968 SRH458968 TBD458968 TKZ458968 TUV458968 UER458968 UON458968 UYJ458968 VIF458968 VSB458968 WBX458968 WLT458968 WVP458968 H458978 JD458978 SZ458978 ACV458978 AMR458978 AWN458978 BGJ458978 BQF458978 CAB458978 CJX458978 CTT458978 DDP458978 DNL458978 DXH458978 EHD458978 EQZ458978 FAV458978 FKR458978 FUN458978 GEJ458978 GOF458978 GYB458978 HHX458978 HRT458978 IBP458978 ILL458978 IVH458978 JFD458978 JOZ458978 JYV458978 KIR458978 KSN458978 LCJ458978 LMF458978 LWB458978 MFX458978 MPT458978 MZP458978 NJL458978 NTH458978 ODD458978 OMZ458978 OWV458978 PGR458978 PQN458978 QAJ458978 QKF458978 QUB458978 RDX458978 RNT458978 RXP458978 SHL458978 SRH458978 TBD458978 TKZ458978 TUV458978 UER458978 UON458978 UYJ458978 VIF458978 VSB458978 WBX458978 WLT458978 WVP458978 H458980 JD458980 SZ458980 ACV458980 AMR458980 AWN458980 BGJ458980 BQF458980 CAB458980 CJX458980 CTT458980 DDP458980 DNL458980 DXH458980 EHD458980 EQZ458980 FAV458980 FKR458980 FUN458980 GEJ458980 GOF458980 GYB458980 HHX458980 HRT458980 IBP458980 ILL458980 IVH458980 JFD458980 JOZ458980 JYV458980 KIR458980 KSN458980 LCJ458980 LMF458980 LWB458980 MFX458980 MPT458980 MZP458980 NJL458980 NTH458980 ODD458980 OMZ458980 OWV458980 PGR458980 PQN458980 QAJ458980 QKF458980 QUB458980 RDX458980 RNT458980 RXP458980 SHL458980 SRH458980 TBD458980 TKZ458980 TUV458980 UER458980 UON458980 UYJ458980 VIF458980 VSB458980 WBX458980 WLT458980 WVP458980 H458990 JD458990 SZ458990 ACV458990 AMR458990 AWN458990 BGJ458990 BQF458990 CAB458990 CJX458990 CTT458990 DDP458990 DNL458990 DXH458990 EHD458990 EQZ458990 FAV458990 FKR458990 FUN458990 GEJ458990 GOF458990 GYB458990 HHX458990 HRT458990 IBP458990 ILL458990 IVH458990 JFD458990 JOZ458990 JYV458990 KIR458990 KSN458990 LCJ458990 LMF458990 LWB458990 MFX458990 MPT458990 MZP458990 NJL458990 NTH458990 ODD458990 OMZ458990 OWV458990 PGR458990 PQN458990 QAJ458990 QKF458990 QUB458990 RDX458990 RNT458990 RXP458990 SHL458990 SRH458990 TBD458990 TKZ458990 TUV458990 UER458990 UON458990 UYJ458990 VIF458990 VSB458990 WBX458990 WLT458990 WVP458990 H458992 JD458992 SZ458992 ACV458992 AMR458992 AWN458992 BGJ458992 BQF458992 CAB458992 CJX458992 CTT458992 DDP458992 DNL458992 DXH458992 EHD458992 EQZ458992 FAV458992 FKR458992 FUN458992 GEJ458992 GOF458992 GYB458992 HHX458992 HRT458992 IBP458992 ILL458992 IVH458992 JFD458992 JOZ458992 JYV458992 KIR458992 KSN458992 LCJ458992 LMF458992 LWB458992 MFX458992 MPT458992 MZP458992 NJL458992 NTH458992 ODD458992 OMZ458992 OWV458992 PGR458992 PQN458992 QAJ458992 QKF458992 QUB458992 RDX458992 RNT458992 RXP458992 SHL458992 SRH458992 TBD458992 TKZ458992 TUV458992 UER458992 UON458992 UYJ458992 VIF458992 VSB458992 WBX458992 WLT458992 WVP458992 H459002 JD459002 SZ459002 ACV459002 AMR459002 AWN459002 BGJ459002 BQF459002 CAB459002 CJX459002 CTT459002 DDP459002 DNL459002 DXH459002 EHD459002 EQZ459002 FAV459002 FKR459002 FUN459002 GEJ459002 GOF459002 GYB459002 HHX459002 HRT459002 IBP459002 ILL459002 IVH459002 JFD459002 JOZ459002 JYV459002 KIR459002 KSN459002 LCJ459002 LMF459002 LWB459002 MFX459002 MPT459002 MZP459002 NJL459002 NTH459002 ODD459002 OMZ459002 OWV459002 PGR459002 PQN459002 QAJ459002 QKF459002 QUB459002 RDX459002 RNT459002 RXP459002 SHL459002 SRH459002 TBD459002 TKZ459002 TUV459002 UER459002 UON459002 UYJ459002 VIF459002 VSB459002 WBX459002 WLT459002 WVP459002 H459004 JD459004 SZ459004 ACV459004 AMR459004 AWN459004 BGJ459004 BQF459004 CAB459004 CJX459004 CTT459004 DDP459004 DNL459004 DXH459004 EHD459004 EQZ459004 FAV459004 FKR459004 FUN459004 GEJ459004 GOF459004 GYB459004 HHX459004 HRT459004 IBP459004 ILL459004 IVH459004 JFD459004 JOZ459004 JYV459004 KIR459004 KSN459004 LCJ459004 LMF459004 LWB459004 MFX459004 MPT459004 MZP459004 NJL459004 NTH459004 ODD459004 OMZ459004 OWV459004 PGR459004 PQN459004 QAJ459004 QKF459004 QUB459004 RDX459004 RNT459004 RXP459004 SHL459004 SRH459004 TBD459004 TKZ459004 TUV459004 UER459004 UON459004 UYJ459004 VIF459004 VSB459004 WBX459004 WLT459004 WVP459004 H459014 JD459014 SZ459014 ACV459014 AMR459014 AWN459014 BGJ459014 BQF459014 CAB459014 CJX459014 CTT459014 DDP459014 DNL459014 DXH459014 EHD459014 EQZ459014 FAV459014 FKR459014 FUN459014 GEJ459014 GOF459014 GYB459014 HHX459014 HRT459014 IBP459014 ILL459014 IVH459014 JFD459014 JOZ459014 JYV459014 KIR459014 KSN459014 LCJ459014 LMF459014 LWB459014 MFX459014 MPT459014 MZP459014 NJL459014 NTH459014 ODD459014 OMZ459014 OWV459014 PGR459014 PQN459014 QAJ459014 QKF459014 QUB459014 RDX459014 RNT459014 RXP459014 SHL459014 SRH459014 TBD459014 TKZ459014 TUV459014 UER459014 UON459014 UYJ459014 VIF459014 VSB459014 WBX459014 WLT459014 WVP459014 H459016 JD459016 SZ459016 ACV459016 AMR459016 AWN459016 BGJ459016 BQF459016 CAB459016 CJX459016 CTT459016 DDP459016 DNL459016 DXH459016 EHD459016 EQZ459016 FAV459016 FKR459016 FUN459016 GEJ459016 GOF459016 GYB459016 HHX459016 HRT459016 IBP459016 ILL459016 IVH459016 JFD459016 JOZ459016 JYV459016 KIR459016 KSN459016 LCJ459016 LMF459016 LWB459016 MFX459016 MPT459016 MZP459016 NJL459016 NTH459016 ODD459016 OMZ459016 OWV459016 PGR459016 PQN459016 QAJ459016 QKF459016 QUB459016 RDX459016 RNT459016 RXP459016 SHL459016 SRH459016 TBD459016 TKZ459016 TUV459016 UER459016 UON459016 UYJ459016 VIF459016 VSB459016 WBX459016 WLT459016 WVP459016 H459026 JD459026 SZ459026 ACV459026 AMR459026 AWN459026 BGJ459026 BQF459026 CAB459026 CJX459026 CTT459026 DDP459026 DNL459026 DXH459026 EHD459026 EQZ459026 FAV459026 FKR459026 FUN459026 GEJ459026 GOF459026 GYB459026 HHX459026 HRT459026 IBP459026 ILL459026 IVH459026 JFD459026 JOZ459026 JYV459026 KIR459026 KSN459026 LCJ459026 LMF459026 LWB459026 MFX459026 MPT459026 MZP459026 NJL459026 NTH459026 ODD459026 OMZ459026 OWV459026 PGR459026 PQN459026 QAJ459026 QKF459026 QUB459026 RDX459026 RNT459026 RXP459026 SHL459026 SRH459026 TBD459026 TKZ459026 TUV459026 UER459026 UON459026 UYJ459026 VIF459026 VSB459026 WBX459026 WLT459026 WVP459026 H459028 JD459028 SZ459028 ACV459028 AMR459028 AWN459028 BGJ459028 BQF459028 CAB459028 CJX459028 CTT459028 DDP459028 DNL459028 DXH459028 EHD459028 EQZ459028 FAV459028 FKR459028 FUN459028 GEJ459028 GOF459028 GYB459028 HHX459028 HRT459028 IBP459028 ILL459028 IVH459028 JFD459028 JOZ459028 JYV459028 KIR459028 KSN459028 LCJ459028 LMF459028 LWB459028 MFX459028 MPT459028 MZP459028 NJL459028 NTH459028 ODD459028 OMZ459028 OWV459028 PGR459028 PQN459028 QAJ459028 QKF459028 QUB459028 RDX459028 RNT459028 RXP459028 SHL459028 SRH459028 TBD459028 TKZ459028 TUV459028 UER459028 UON459028 UYJ459028 VIF459028 VSB459028 WBX459028 WLT459028 WVP459028 H459038 JD459038 SZ459038 ACV459038 AMR459038 AWN459038 BGJ459038 BQF459038 CAB459038 CJX459038 CTT459038 DDP459038 DNL459038 DXH459038 EHD459038 EQZ459038 FAV459038 FKR459038 FUN459038 GEJ459038 GOF459038 GYB459038 HHX459038 HRT459038 IBP459038 ILL459038 IVH459038 JFD459038 JOZ459038 JYV459038 KIR459038 KSN459038 LCJ459038 LMF459038 LWB459038 MFX459038 MPT459038 MZP459038 NJL459038 NTH459038 ODD459038 OMZ459038 OWV459038 PGR459038 PQN459038 QAJ459038 QKF459038 QUB459038 RDX459038 RNT459038 RXP459038 SHL459038 SRH459038 TBD459038 TKZ459038 TUV459038 UER459038 UON459038 UYJ459038 VIF459038 VSB459038 WBX459038 WLT459038 WVP459038 H459040 JD459040 SZ459040 ACV459040 AMR459040 AWN459040 BGJ459040 BQF459040 CAB459040 CJX459040 CTT459040 DDP459040 DNL459040 DXH459040 EHD459040 EQZ459040 FAV459040 FKR459040 FUN459040 GEJ459040 GOF459040 GYB459040 HHX459040 HRT459040 IBP459040 ILL459040 IVH459040 JFD459040 JOZ459040 JYV459040 KIR459040 KSN459040 LCJ459040 LMF459040 LWB459040 MFX459040 MPT459040 MZP459040 NJL459040 NTH459040 ODD459040 OMZ459040 OWV459040 PGR459040 PQN459040 QAJ459040 QKF459040 QUB459040 RDX459040 RNT459040 RXP459040 SHL459040 SRH459040 TBD459040 TKZ459040 TUV459040 UER459040 UON459040 UYJ459040 VIF459040 VSB459040 WBX459040 WLT459040 WVP459040 H459050 JD459050 SZ459050 ACV459050 AMR459050 AWN459050 BGJ459050 BQF459050 CAB459050 CJX459050 CTT459050 DDP459050 DNL459050 DXH459050 EHD459050 EQZ459050 FAV459050 FKR459050 FUN459050 GEJ459050 GOF459050 GYB459050 HHX459050 HRT459050 IBP459050 ILL459050 IVH459050 JFD459050 JOZ459050 JYV459050 KIR459050 KSN459050 LCJ459050 LMF459050 LWB459050 MFX459050 MPT459050 MZP459050 NJL459050 NTH459050 ODD459050 OMZ459050 OWV459050 PGR459050 PQN459050 QAJ459050 QKF459050 QUB459050 RDX459050 RNT459050 RXP459050 SHL459050 SRH459050 TBD459050 TKZ459050 TUV459050 UER459050 UON459050 UYJ459050 VIF459050 VSB459050 WBX459050 WLT459050 WVP459050 H459052 JD459052 SZ459052 ACV459052 AMR459052 AWN459052 BGJ459052 BQF459052 CAB459052 CJX459052 CTT459052 DDP459052 DNL459052 DXH459052 EHD459052 EQZ459052 FAV459052 FKR459052 FUN459052 GEJ459052 GOF459052 GYB459052 HHX459052 HRT459052 IBP459052 ILL459052 IVH459052 JFD459052 JOZ459052 JYV459052 KIR459052 KSN459052 LCJ459052 LMF459052 LWB459052 MFX459052 MPT459052 MZP459052 NJL459052 NTH459052 ODD459052 OMZ459052 OWV459052 PGR459052 PQN459052 QAJ459052 QKF459052 QUB459052 RDX459052 RNT459052 RXP459052 SHL459052 SRH459052 TBD459052 TKZ459052 TUV459052 UER459052 UON459052 UYJ459052 VIF459052 VSB459052 WBX459052 WLT459052 WVP459052 H459062 JD459062 SZ459062 ACV459062 AMR459062 AWN459062 BGJ459062 BQF459062 CAB459062 CJX459062 CTT459062 DDP459062 DNL459062 DXH459062 EHD459062 EQZ459062 FAV459062 FKR459062 FUN459062 GEJ459062 GOF459062 GYB459062 HHX459062 HRT459062 IBP459062 ILL459062 IVH459062 JFD459062 JOZ459062 JYV459062 KIR459062 KSN459062 LCJ459062 LMF459062 LWB459062 MFX459062 MPT459062 MZP459062 NJL459062 NTH459062 ODD459062 OMZ459062 OWV459062 PGR459062 PQN459062 QAJ459062 QKF459062 QUB459062 RDX459062 RNT459062 RXP459062 SHL459062 SRH459062 TBD459062 TKZ459062 TUV459062 UER459062 UON459062 UYJ459062 VIF459062 VSB459062 WBX459062 WLT459062 WVP459062 H459064 JD459064 SZ459064 ACV459064 AMR459064 AWN459064 BGJ459064 BQF459064 CAB459064 CJX459064 CTT459064 DDP459064 DNL459064 DXH459064 EHD459064 EQZ459064 FAV459064 FKR459064 FUN459064 GEJ459064 GOF459064 GYB459064 HHX459064 HRT459064 IBP459064 ILL459064 IVH459064 JFD459064 JOZ459064 JYV459064 KIR459064 KSN459064 LCJ459064 LMF459064 LWB459064 MFX459064 MPT459064 MZP459064 NJL459064 NTH459064 ODD459064 OMZ459064 OWV459064 PGR459064 PQN459064 QAJ459064 QKF459064 QUB459064 RDX459064 RNT459064 RXP459064 SHL459064 SRH459064 TBD459064 TKZ459064 TUV459064 UER459064 UON459064 UYJ459064 VIF459064 VSB459064 WBX459064 WLT459064 WVP459064 H459074 JD459074 SZ459074 ACV459074 AMR459074 AWN459074 BGJ459074 BQF459074 CAB459074 CJX459074 CTT459074 DDP459074 DNL459074 DXH459074 EHD459074 EQZ459074 FAV459074 FKR459074 FUN459074 GEJ459074 GOF459074 GYB459074 HHX459074 HRT459074 IBP459074 ILL459074 IVH459074 JFD459074 JOZ459074 JYV459074 KIR459074 KSN459074 LCJ459074 LMF459074 LWB459074 MFX459074 MPT459074 MZP459074 NJL459074 NTH459074 ODD459074 OMZ459074 OWV459074 PGR459074 PQN459074 QAJ459074 QKF459074 QUB459074 RDX459074 RNT459074 RXP459074 SHL459074 SRH459074 TBD459074 TKZ459074 TUV459074 UER459074 UON459074 UYJ459074 VIF459074 VSB459074 WBX459074 WLT459074 WVP459074 H459076 JD459076 SZ459076 ACV459076 AMR459076 AWN459076 BGJ459076 BQF459076 CAB459076 CJX459076 CTT459076 DDP459076 DNL459076 DXH459076 EHD459076 EQZ459076 FAV459076 FKR459076 FUN459076 GEJ459076 GOF459076 GYB459076 HHX459076 HRT459076 IBP459076 ILL459076 IVH459076 JFD459076 JOZ459076 JYV459076 KIR459076 KSN459076 LCJ459076 LMF459076 LWB459076 MFX459076 MPT459076 MZP459076 NJL459076 NTH459076 ODD459076 OMZ459076 OWV459076 PGR459076 PQN459076 QAJ459076 QKF459076 QUB459076 RDX459076 RNT459076 RXP459076 SHL459076 SRH459076 TBD459076 TKZ459076 TUV459076 UER459076 UON459076 UYJ459076 VIF459076 VSB459076 WBX459076 WLT459076 WVP459076 H459086 JD459086 SZ459086 ACV459086 AMR459086 AWN459086 BGJ459086 BQF459086 CAB459086 CJX459086 CTT459086 DDP459086 DNL459086 DXH459086 EHD459086 EQZ459086 FAV459086 FKR459086 FUN459086 GEJ459086 GOF459086 GYB459086 HHX459086 HRT459086 IBP459086 ILL459086 IVH459086 JFD459086 JOZ459086 JYV459086 KIR459086 KSN459086 LCJ459086 LMF459086 LWB459086 MFX459086 MPT459086 MZP459086 NJL459086 NTH459086 ODD459086 OMZ459086 OWV459086 PGR459086 PQN459086 QAJ459086 QKF459086 QUB459086 RDX459086 RNT459086 RXP459086 SHL459086 SRH459086 TBD459086 TKZ459086 TUV459086 UER459086 UON459086 UYJ459086 VIF459086 VSB459086 WBX459086 WLT459086 WVP459086 H459088 JD459088 SZ459088 ACV459088 AMR459088 AWN459088 BGJ459088 BQF459088 CAB459088 CJX459088 CTT459088 DDP459088 DNL459088 DXH459088 EHD459088 EQZ459088 FAV459088 FKR459088 FUN459088 GEJ459088 GOF459088 GYB459088 HHX459088 HRT459088 IBP459088 ILL459088 IVH459088 JFD459088 JOZ459088 JYV459088 KIR459088 KSN459088 LCJ459088 LMF459088 LWB459088 MFX459088 MPT459088 MZP459088 NJL459088 NTH459088 ODD459088 OMZ459088 OWV459088 PGR459088 PQN459088 QAJ459088 QKF459088 QUB459088 RDX459088 RNT459088 RXP459088 SHL459088 SRH459088 TBD459088 TKZ459088 TUV459088 UER459088 UON459088 UYJ459088 VIF459088 VSB459088 WBX459088 WLT459088 WVP459088 H524466 JD524466 SZ524466 ACV524466 AMR524466 AWN524466 BGJ524466 BQF524466 CAB524466 CJX524466 CTT524466 DDP524466 DNL524466 DXH524466 EHD524466 EQZ524466 FAV524466 FKR524466 FUN524466 GEJ524466 GOF524466 GYB524466 HHX524466 HRT524466 IBP524466 ILL524466 IVH524466 JFD524466 JOZ524466 JYV524466 KIR524466 KSN524466 LCJ524466 LMF524466 LWB524466 MFX524466 MPT524466 MZP524466 NJL524466 NTH524466 ODD524466 OMZ524466 OWV524466 PGR524466 PQN524466 QAJ524466 QKF524466 QUB524466 RDX524466 RNT524466 RXP524466 SHL524466 SRH524466 TBD524466 TKZ524466 TUV524466 UER524466 UON524466 UYJ524466 VIF524466 VSB524466 WBX524466 WLT524466 WVP524466 H524468 JD524468 SZ524468 ACV524468 AMR524468 AWN524468 BGJ524468 BQF524468 CAB524468 CJX524468 CTT524468 DDP524468 DNL524468 DXH524468 EHD524468 EQZ524468 FAV524468 FKR524468 FUN524468 GEJ524468 GOF524468 GYB524468 HHX524468 HRT524468 IBP524468 ILL524468 IVH524468 JFD524468 JOZ524468 JYV524468 KIR524468 KSN524468 LCJ524468 LMF524468 LWB524468 MFX524468 MPT524468 MZP524468 NJL524468 NTH524468 ODD524468 OMZ524468 OWV524468 PGR524468 PQN524468 QAJ524468 QKF524468 QUB524468 RDX524468 RNT524468 RXP524468 SHL524468 SRH524468 TBD524468 TKZ524468 TUV524468 UER524468 UON524468 UYJ524468 VIF524468 VSB524468 WBX524468 WLT524468 WVP524468 H524478 JD524478 SZ524478 ACV524478 AMR524478 AWN524478 BGJ524478 BQF524478 CAB524478 CJX524478 CTT524478 DDP524478 DNL524478 DXH524478 EHD524478 EQZ524478 FAV524478 FKR524478 FUN524478 GEJ524478 GOF524478 GYB524478 HHX524478 HRT524478 IBP524478 ILL524478 IVH524478 JFD524478 JOZ524478 JYV524478 KIR524478 KSN524478 LCJ524478 LMF524478 LWB524478 MFX524478 MPT524478 MZP524478 NJL524478 NTH524478 ODD524478 OMZ524478 OWV524478 PGR524478 PQN524478 QAJ524478 QKF524478 QUB524478 RDX524478 RNT524478 RXP524478 SHL524478 SRH524478 TBD524478 TKZ524478 TUV524478 UER524478 UON524478 UYJ524478 VIF524478 VSB524478 WBX524478 WLT524478 WVP524478 H524480 JD524480 SZ524480 ACV524480 AMR524480 AWN524480 BGJ524480 BQF524480 CAB524480 CJX524480 CTT524480 DDP524480 DNL524480 DXH524480 EHD524480 EQZ524480 FAV524480 FKR524480 FUN524480 GEJ524480 GOF524480 GYB524480 HHX524480 HRT524480 IBP524480 ILL524480 IVH524480 JFD524480 JOZ524480 JYV524480 KIR524480 KSN524480 LCJ524480 LMF524480 LWB524480 MFX524480 MPT524480 MZP524480 NJL524480 NTH524480 ODD524480 OMZ524480 OWV524480 PGR524480 PQN524480 QAJ524480 QKF524480 QUB524480 RDX524480 RNT524480 RXP524480 SHL524480 SRH524480 TBD524480 TKZ524480 TUV524480 UER524480 UON524480 UYJ524480 VIF524480 VSB524480 WBX524480 WLT524480 WVP524480 H524490 JD524490 SZ524490 ACV524490 AMR524490 AWN524490 BGJ524490 BQF524490 CAB524490 CJX524490 CTT524490 DDP524490 DNL524490 DXH524490 EHD524490 EQZ524490 FAV524490 FKR524490 FUN524490 GEJ524490 GOF524490 GYB524490 HHX524490 HRT524490 IBP524490 ILL524490 IVH524490 JFD524490 JOZ524490 JYV524490 KIR524490 KSN524490 LCJ524490 LMF524490 LWB524490 MFX524490 MPT524490 MZP524490 NJL524490 NTH524490 ODD524490 OMZ524490 OWV524490 PGR524490 PQN524490 QAJ524490 QKF524490 QUB524490 RDX524490 RNT524490 RXP524490 SHL524490 SRH524490 TBD524490 TKZ524490 TUV524490 UER524490 UON524490 UYJ524490 VIF524490 VSB524490 WBX524490 WLT524490 WVP524490 H524492 JD524492 SZ524492 ACV524492 AMR524492 AWN524492 BGJ524492 BQF524492 CAB524492 CJX524492 CTT524492 DDP524492 DNL524492 DXH524492 EHD524492 EQZ524492 FAV524492 FKR524492 FUN524492 GEJ524492 GOF524492 GYB524492 HHX524492 HRT524492 IBP524492 ILL524492 IVH524492 JFD524492 JOZ524492 JYV524492 KIR524492 KSN524492 LCJ524492 LMF524492 LWB524492 MFX524492 MPT524492 MZP524492 NJL524492 NTH524492 ODD524492 OMZ524492 OWV524492 PGR524492 PQN524492 QAJ524492 QKF524492 QUB524492 RDX524492 RNT524492 RXP524492 SHL524492 SRH524492 TBD524492 TKZ524492 TUV524492 UER524492 UON524492 UYJ524492 VIF524492 VSB524492 WBX524492 WLT524492 WVP524492 H524502 JD524502 SZ524502 ACV524502 AMR524502 AWN524502 BGJ524502 BQF524502 CAB524502 CJX524502 CTT524502 DDP524502 DNL524502 DXH524502 EHD524502 EQZ524502 FAV524502 FKR524502 FUN524502 GEJ524502 GOF524502 GYB524502 HHX524502 HRT524502 IBP524502 ILL524502 IVH524502 JFD524502 JOZ524502 JYV524502 KIR524502 KSN524502 LCJ524502 LMF524502 LWB524502 MFX524502 MPT524502 MZP524502 NJL524502 NTH524502 ODD524502 OMZ524502 OWV524502 PGR524502 PQN524502 QAJ524502 QKF524502 QUB524502 RDX524502 RNT524502 RXP524502 SHL524502 SRH524502 TBD524502 TKZ524502 TUV524502 UER524502 UON524502 UYJ524502 VIF524502 VSB524502 WBX524502 WLT524502 WVP524502 H524504 JD524504 SZ524504 ACV524504 AMR524504 AWN524504 BGJ524504 BQF524504 CAB524504 CJX524504 CTT524504 DDP524504 DNL524504 DXH524504 EHD524504 EQZ524504 FAV524504 FKR524504 FUN524504 GEJ524504 GOF524504 GYB524504 HHX524504 HRT524504 IBP524504 ILL524504 IVH524504 JFD524504 JOZ524504 JYV524504 KIR524504 KSN524504 LCJ524504 LMF524504 LWB524504 MFX524504 MPT524504 MZP524504 NJL524504 NTH524504 ODD524504 OMZ524504 OWV524504 PGR524504 PQN524504 QAJ524504 QKF524504 QUB524504 RDX524504 RNT524504 RXP524504 SHL524504 SRH524504 TBD524504 TKZ524504 TUV524504 UER524504 UON524504 UYJ524504 VIF524504 VSB524504 WBX524504 WLT524504 WVP524504 H524514 JD524514 SZ524514 ACV524514 AMR524514 AWN524514 BGJ524514 BQF524514 CAB524514 CJX524514 CTT524514 DDP524514 DNL524514 DXH524514 EHD524514 EQZ524514 FAV524514 FKR524514 FUN524514 GEJ524514 GOF524514 GYB524514 HHX524514 HRT524514 IBP524514 ILL524514 IVH524514 JFD524514 JOZ524514 JYV524514 KIR524514 KSN524514 LCJ524514 LMF524514 LWB524514 MFX524514 MPT524514 MZP524514 NJL524514 NTH524514 ODD524514 OMZ524514 OWV524514 PGR524514 PQN524514 QAJ524514 QKF524514 QUB524514 RDX524514 RNT524514 RXP524514 SHL524514 SRH524514 TBD524514 TKZ524514 TUV524514 UER524514 UON524514 UYJ524514 VIF524514 VSB524514 WBX524514 WLT524514 WVP524514 H524516 JD524516 SZ524516 ACV524516 AMR524516 AWN524516 BGJ524516 BQF524516 CAB524516 CJX524516 CTT524516 DDP524516 DNL524516 DXH524516 EHD524516 EQZ524516 FAV524516 FKR524516 FUN524516 GEJ524516 GOF524516 GYB524516 HHX524516 HRT524516 IBP524516 ILL524516 IVH524516 JFD524516 JOZ524516 JYV524516 KIR524516 KSN524516 LCJ524516 LMF524516 LWB524516 MFX524516 MPT524516 MZP524516 NJL524516 NTH524516 ODD524516 OMZ524516 OWV524516 PGR524516 PQN524516 QAJ524516 QKF524516 QUB524516 RDX524516 RNT524516 RXP524516 SHL524516 SRH524516 TBD524516 TKZ524516 TUV524516 UER524516 UON524516 UYJ524516 VIF524516 VSB524516 WBX524516 WLT524516 WVP524516 H524526 JD524526 SZ524526 ACV524526 AMR524526 AWN524526 BGJ524526 BQF524526 CAB524526 CJX524526 CTT524526 DDP524526 DNL524526 DXH524526 EHD524526 EQZ524526 FAV524526 FKR524526 FUN524526 GEJ524526 GOF524526 GYB524526 HHX524526 HRT524526 IBP524526 ILL524526 IVH524526 JFD524526 JOZ524526 JYV524526 KIR524526 KSN524526 LCJ524526 LMF524526 LWB524526 MFX524526 MPT524526 MZP524526 NJL524526 NTH524526 ODD524526 OMZ524526 OWV524526 PGR524526 PQN524526 QAJ524526 QKF524526 QUB524526 RDX524526 RNT524526 RXP524526 SHL524526 SRH524526 TBD524526 TKZ524526 TUV524526 UER524526 UON524526 UYJ524526 VIF524526 VSB524526 WBX524526 WLT524526 WVP524526 H524528 JD524528 SZ524528 ACV524528 AMR524528 AWN524528 BGJ524528 BQF524528 CAB524528 CJX524528 CTT524528 DDP524528 DNL524528 DXH524528 EHD524528 EQZ524528 FAV524528 FKR524528 FUN524528 GEJ524528 GOF524528 GYB524528 HHX524528 HRT524528 IBP524528 ILL524528 IVH524528 JFD524528 JOZ524528 JYV524528 KIR524528 KSN524528 LCJ524528 LMF524528 LWB524528 MFX524528 MPT524528 MZP524528 NJL524528 NTH524528 ODD524528 OMZ524528 OWV524528 PGR524528 PQN524528 QAJ524528 QKF524528 QUB524528 RDX524528 RNT524528 RXP524528 SHL524528 SRH524528 TBD524528 TKZ524528 TUV524528 UER524528 UON524528 UYJ524528 VIF524528 VSB524528 WBX524528 WLT524528 WVP524528 H524538 JD524538 SZ524538 ACV524538 AMR524538 AWN524538 BGJ524538 BQF524538 CAB524538 CJX524538 CTT524538 DDP524538 DNL524538 DXH524538 EHD524538 EQZ524538 FAV524538 FKR524538 FUN524538 GEJ524538 GOF524538 GYB524538 HHX524538 HRT524538 IBP524538 ILL524538 IVH524538 JFD524538 JOZ524538 JYV524538 KIR524538 KSN524538 LCJ524538 LMF524538 LWB524538 MFX524538 MPT524538 MZP524538 NJL524538 NTH524538 ODD524538 OMZ524538 OWV524538 PGR524538 PQN524538 QAJ524538 QKF524538 QUB524538 RDX524538 RNT524538 RXP524538 SHL524538 SRH524538 TBD524538 TKZ524538 TUV524538 UER524538 UON524538 UYJ524538 VIF524538 VSB524538 WBX524538 WLT524538 WVP524538 H524540 JD524540 SZ524540 ACV524540 AMR524540 AWN524540 BGJ524540 BQF524540 CAB524540 CJX524540 CTT524540 DDP524540 DNL524540 DXH524540 EHD524540 EQZ524540 FAV524540 FKR524540 FUN524540 GEJ524540 GOF524540 GYB524540 HHX524540 HRT524540 IBP524540 ILL524540 IVH524540 JFD524540 JOZ524540 JYV524540 KIR524540 KSN524540 LCJ524540 LMF524540 LWB524540 MFX524540 MPT524540 MZP524540 NJL524540 NTH524540 ODD524540 OMZ524540 OWV524540 PGR524540 PQN524540 QAJ524540 QKF524540 QUB524540 RDX524540 RNT524540 RXP524540 SHL524540 SRH524540 TBD524540 TKZ524540 TUV524540 UER524540 UON524540 UYJ524540 VIF524540 VSB524540 WBX524540 WLT524540 WVP524540 H524550 JD524550 SZ524550 ACV524550 AMR524550 AWN524550 BGJ524550 BQF524550 CAB524550 CJX524550 CTT524550 DDP524550 DNL524550 DXH524550 EHD524550 EQZ524550 FAV524550 FKR524550 FUN524550 GEJ524550 GOF524550 GYB524550 HHX524550 HRT524550 IBP524550 ILL524550 IVH524550 JFD524550 JOZ524550 JYV524550 KIR524550 KSN524550 LCJ524550 LMF524550 LWB524550 MFX524550 MPT524550 MZP524550 NJL524550 NTH524550 ODD524550 OMZ524550 OWV524550 PGR524550 PQN524550 QAJ524550 QKF524550 QUB524550 RDX524550 RNT524550 RXP524550 SHL524550 SRH524550 TBD524550 TKZ524550 TUV524550 UER524550 UON524550 UYJ524550 VIF524550 VSB524550 WBX524550 WLT524550 WVP524550 H524552 JD524552 SZ524552 ACV524552 AMR524552 AWN524552 BGJ524552 BQF524552 CAB524552 CJX524552 CTT524552 DDP524552 DNL524552 DXH524552 EHD524552 EQZ524552 FAV524552 FKR524552 FUN524552 GEJ524552 GOF524552 GYB524552 HHX524552 HRT524552 IBP524552 ILL524552 IVH524552 JFD524552 JOZ524552 JYV524552 KIR524552 KSN524552 LCJ524552 LMF524552 LWB524552 MFX524552 MPT524552 MZP524552 NJL524552 NTH524552 ODD524552 OMZ524552 OWV524552 PGR524552 PQN524552 QAJ524552 QKF524552 QUB524552 RDX524552 RNT524552 RXP524552 SHL524552 SRH524552 TBD524552 TKZ524552 TUV524552 UER524552 UON524552 UYJ524552 VIF524552 VSB524552 WBX524552 WLT524552 WVP524552 H524562 JD524562 SZ524562 ACV524562 AMR524562 AWN524562 BGJ524562 BQF524562 CAB524562 CJX524562 CTT524562 DDP524562 DNL524562 DXH524562 EHD524562 EQZ524562 FAV524562 FKR524562 FUN524562 GEJ524562 GOF524562 GYB524562 HHX524562 HRT524562 IBP524562 ILL524562 IVH524562 JFD524562 JOZ524562 JYV524562 KIR524562 KSN524562 LCJ524562 LMF524562 LWB524562 MFX524562 MPT524562 MZP524562 NJL524562 NTH524562 ODD524562 OMZ524562 OWV524562 PGR524562 PQN524562 QAJ524562 QKF524562 QUB524562 RDX524562 RNT524562 RXP524562 SHL524562 SRH524562 TBD524562 TKZ524562 TUV524562 UER524562 UON524562 UYJ524562 VIF524562 VSB524562 WBX524562 WLT524562 WVP524562 H524564 JD524564 SZ524564 ACV524564 AMR524564 AWN524564 BGJ524564 BQF524564 CAB524564 CJX524564 CTT524564 DDP524564 DNL524564 DXH524564 EHD524564 EQZ524564 FAV524564 FKR524564 FUN524564 GEJ524564 GOF524564 GYB524564 HHX524564 HRT524564 IBP524564 ILL524564 IVH524564 JFD524564 JOZ524564 JYV524564 KIR524564 KSN524564 LCJ524564 LMF524564 LWB524564 MFX524564 MPT524564 MZP524564 NJL524564 NTH524564 ODD524564 OMZ524564 OWV524564 PGR524564 PQN524564 QAJ524564 QKF524564 QUB524564 RDX524564 RNT524564 RXP524564 SHL524564 SRH524564 TBD524564 TKZ524564 TUV524564 UER524564 UON524564 UYJ524564 VIF524564 VSB524564 WBX524564 WLT524564 WVP524564 H524574 JD524574 SZ524574 ACV524574 AMR524574 AWN524574 BGJ524574 BQF524574 CAB524574 CJX524574 CTT524574 DDP524574 DNL524574 DXH524574 EHD524574 EQZ524574 FAV524574 FKR524574 FUN524574 GEJ524574 GOF524574 GYB524574 HHX524574 HRT524574 IBP524574 ILL524574 IVH524574 JFD524574 JOZ524574 JYV524574 KIR524574 KSN524574 LCJ524574 LMF524574 LWB524574 MFX524574 MPT524574 MZP524574 NJL524574 NTH524574 ODD524574 OMZ524574 OWV524574 PGR524574 PQN524574 QAJ524574 QKF524574 QUB524574 RDX524574 RNT524574 RXP524574 SHL524574 SRH524574 TBD524574 TKZ524574 TUV524574 UER524574 UON524574 UYJ524574 VIF524574 VSB524574 WBX524574 WLT524574 WVP524574 H524576 JD524576 SZ524576 ACV524576 AMR524576 AWN524576 BGJ524576 BQF524576 CAB524576 CJX524576 CTT524576 DDP524576 DNL524576 DXH524576 EHD524576 EQZ524576 FAV524576 FKR524576 FUN524576 GEJ524576 GOF524576 GYB524576 HHX524576 HRT524576 IBP524576 ILL524576 IVH524576 JFD524576 JOZ524576 JYV524576 KIR524576 KSN524576 LCJ524576 LMF524576 LWB524576 MFX524576 MPT524576 MZP524576 NJL524576 NTH524576 ODD524576 OMZ524576 OWV524576 PGR524576 PQN524576 QAJ524576 QKF524576 QUB524576 RDX524576 RNT524576 RXP524576 SHL524576 SRH524576 TBD524576 TKZ524576 TUV524576 UER524576 UON524576 UYJ524576 VIF524576 VSB524576 WBX524576 WLT524576 WVP524576 H524586 JD524586 SZ524586 ACV524586 AMR524586 AWN524586 BGJ524586 BQF524586 CAB524586 CJX524586 CTT524586 DDP524586 DNL524586 DXH524586 EHD524586 EQZ524586 FAV524586 FKR524586 FUN524586 GEJ524586 GOF524586 GYB524586 HHX524586 HRT524586 IBP524586 ILL524586 IVH524586 JFD524586 JOZ524586 JYV524586 KIR524586 KSN524586 LCJ524586 LMF524586 LWB524586 MFX524586 MPT524586 MZP524586 NJL524586 NTH524586 ODD524586 OMZ524586 OWV524586 PGR524586 PQN524586 QAJ524586 QKF524586 QUB524586 RDX524586 RNT524586 RXP524586 SHL524586 SRH524586 TBD524586 TKZ524586 TUV524586 UER524586 UON524586 UYJ524586 VIF524586 VSB524586 WBX524586 WLT524586 WVP524586 H524588 JD524588 SZ524588 ACV524588 AMR524588 AWN524588 BGJ524588 BQF524588 CAB524588 CJX524588 CTT524588 DDP524588 DNL524588 DXH524588 EHD524588 EQZ524588 FAV524588 FKR524588 FUN524588 GEJ524588 GOF524588 GYB524588 HHX524588 HRT524588 IBP524588 ILL524588 IVH524588 JFD524588 JOZ524588 JYV524588 KIR524588 KSN524588 LCJ524588 LMF524588 LWB524588 MFX524588 MPT524588 MZP524588 NJL524588 NTH524588 ODD524588 OMZ524588 OWV524588 PGR524588 PQN524588 QAJ524588 QKF524588 QUB524588 RDX524588 RNT524588 RXP524588 SHL524588 SRH524588 TBD524588 TKZ524588 TUV524588 UER524588 UON524588 UYJ524588 VIF524588 VSB524588 WBX524588 WLT524588 WVP524588 H524598 JD524598 SZ524598 ACV524598 AMR524598 AWN524598 BGJ524598 BQF524598 CAB524598 CJX524598 CTT524598 DDP524598 DNL524598 DXH524598 EHD524598 EQZ524598 FAV524598 FKR524598 FUN524598 GEJ524598 GOF524598 GYB524598 HHX524598 HRT524598 IBP524598 ILL524598 IVH524598 JFD524598 JOZ524598 JYV524598 KIR524598 KSN524598 LCJ524598 LMF524598 LWB524598 MFX524598 MPT524598 MZP524598 NJL524598 NTH524598 ODD524598 OMZ524598 OWV524598 PGR524598 PQN524598 QAJ524598 QKF524598 QUB524598 RDX524598 RNT524598 RXP524598 SHL524598 SRH524598 TBD524598 TKZ524598 TUV524598 UER524598 UON524598 UYJ524598 VIF524598 VSB524598 WBX524598 WLT524598 WVP524598 H524600 JD524600 SZ524600 ACV524600 AMR524600 AWN524600 BGJ524600 BQF524600 CAB524600 CJX524600 CTT524600 DDP524600 DNL524600 DXH524600 EHD524600 EQZ524600 FAV524600 FKR524600 FUN524600 GEJ524600 GOF524600 GYB524600 HHX524600 HRT524600 IBP524600 ILL524600 IVH524600 JFD524600 JOZ524600 JYV524600 KIR524600 KSN524600 LCJ524600 LMF524600 LWB524600 MFX524600 MPT524600 MZP524600 NJL524600 NTH524600 ODD524600 OMZ524600 OWV524600 PGR524600 PQN524600 QAJ524600 QKF524600 QUB524600 RDX524600 RNT524600 RXP524600 SHL524600 SRH524600 TBD524600 TKZ524600 TUV524600 UER524600 UON524600 UYJ524600 VIF524600 VSB524600 WBX524600 WLT524600 WVP524600 H524610 JD524610 SZ524610 ACV524610 AMR524610 AWN524610 BGJ524610 BQF524610 CAB524610 CJX524610 CTT524610 DDP524610 DNL524610 DXH524610 EHD524610 EQZ524610 FAV524610 FKR524610 FUN524610 GEJ524610 GOF524610 GYB524610 HHX524610 HRT524610 IBP524610 ILL524610 IVH524610 JFD524610 JOZ524610 JYV524610 KIR524610 KSN524610 LCJ524610 LMF524610 LWB524610 MFX524610 MPT524610 MZP524610 NJL524610 NTH524610 ODD524610 OMZ524610 OWV524610 PGR524610 PQN524610 QAJ524610 QKF524610 QUB524610 RDX524610 RNT524610 RXP524610 SHL524610 SRH524610 TBD524610 TKZ524610 TUV524610 UER524610 UON524610 UYJ524610 VIF524610 VSB524610 WBX524610 WLT524610 WVP524610 H524612 JD524612 SZ524612 ACV524612 AMR524612 AWN524612 BGJ524612 BQF524612 CAB524612 CJX524612 CTT524612 DDP524612 DNL524612 DXH524612 EHD524612 EQZ524612 FAV524612 FKR524612 FUN524612 GEJ524612 GOF524612 GYB524612 HHX524612 HRT524612 IBP524612 ILL524612 IVH524612 JFD524612 JOZ524612 JYV524612 KIR524612 KSN524612 LCJ524612 LMF524612 LWB524612 MFX524612 MPT524612 MZP524612 NJL524612 NTH524612 ODD524612 OMZ524612 OWV524612 PGR524612 PQN524612 QAJ524612 QKF524612 QUB524612 RDX524612 RNT524612 RXP524612 SHL524612 SRH524612 TBD524612 TKZ524612 TUV524612 UER524612 UON524612 UYJ524612 VIF524612 VSB524612 WBX524612 WLT524612 WVP524612 H524622 JD524622 SZ524622 ACV524622 AMR524622 AWN524622 BGJ524622 BQF524622 CAB524622 CJX524622 CTT524622 DDP524622 DNL524622 DXH524622 EHD524622 EQZ524622 FAV524622 FKR524622 FUN524622 GEJ524622 GOF524622 GYB524622 HHX524622 HRT524622 IBP524622 ILL524622 IVH524622 JFD524622 JOZ524622 JYV524622 KIR524622 KSN524622 LCJ524622 LMF524622 LWB524622 MFX524622 MPT524622 MZP524622 NJL524622 NTH524622 ODD524622 OMZ524622 OWV524622 PGR524622 PQN524622 QAJ524622 QKF524622 QUB524622 RDX524622 RNT524622 RXP524622 SHL524622 SRH524622 TBD524622 TKZ524622 TUV524622 UER524622 UON524622 UYJ524622 VIF524622 VSB524622 WBX524622 WLT524622 WVP524622 H524624 JD524624 SZ524624 ACV524624 AMR524624 AWN524624 BGJ524624 BQF524624 CAB524624 CJX524624 CTT524624 DDP524624 DNL524624 DXH524624 EHD524624 EQZ524624 FAV524624 FKR524624 FUN524624 GEJ524624 GOF524624 GYB524624 HHX524624 HRT524624 IBP524624 ILL524624 IVH524624 JFD524624 JOZ524624 JYV524624 KIR524624 KSN524624 LCJ524624 LMF524624 LWB524624 MFX524624 MPT524624 MZP524624 NJL524624 NTH524624 ODD524624 OMZ524624 OWV524624 PGR524624 PQN524624 QAJ524624 QKF524624 QUB524624 RDX524624 RNT524624 RXP524624 SHL524624 SRH524624 TBD524624 TKZ524624 TUV524624 UER524624 UON524624 UYJ524624 VIF524624 VSB524624 WBX524624 WLT524624 WVP524624 H590002 JD590002 SZ590002 ACV590002 AMR590002 AWN590002 BGJ590002 BQF590002 CAB590002 CJX590002 CTT590002 DDP590002 DNL590002 DXH590002 EHD590002 EQZ590002 FAV590002 FKR590002 FUN590002 GEJ590002 GOF590002 GYB590002 HHX590002 HRT590002 IBP590002 ILL590002 IVH590002 JFD590002 JOZ590002 JYV590002 KIR590002 KSN590002 LCJ590002 LMF590002 LWB590002 MFX590002 MPT590002 MZP590002 NJL590002 NTH590002 ODD590002 OMZ590002 OWV590002 PGR590002 PQN590002 QAJ590002 QKF590002 QUB590002 RDX590002 RNT590002 RXP590002 SHL590002 SRH590002 TBD590002 TKZ590002 TUV590002 UER590002 UON590002 UYJ590002 VIF590002 VSB590002 WBX590002 WLT590002 WVP590002 H590004 JD590004 SZ590004 ACV590004 AMR590004 AWN590004 BGJ590004 BQF590004 CAB590004 CJX590004 CTT590004 DDP590004 DNL590004 DXH590004 EHD590004 EQZ590004 FAV590004 FKR590004 FUN590004 GEJ590004 GOF590004 GYB590004 HHX590004 HRT590004 IBP590004 ILL590004 IVH590004 JFD590004 JOZ590004 JYV590004 KIR590004 KSN590004 LCJ590004 LMF590004 LWB590004 MFX590004 MPT590004 MZP590004 NJL590004 NTH590004 ODD590004 OMZ590004 OWV590004 PGR590004 PQN590004 QAJ590004 QKF590004 QUB590004 RDX590004 RNT590004 RXP590004 SHL590004 SRH590004 TBD590004 TKZ590004 TUV590004 UER590004 UON590004 UYJ590004 VIF590004 VSB590004 WBX590004 WLT590004 WVP590004 H590014 JD590014 SZ590014 ACV590014 AMR590014 AWN590014 BGJ590014 BQF590014 CAB590014 CJX590014 CTT590014 DDP590014 DNL590014 DXH590014 EHD590014 EQZ590014 FAV590014 FKR590014 FUN590014 GEJ590014 GOF590014 GYB590014 HHX590014 HRT590014 IBP590014 ILL590014 IVH590014 JFD590014 JOZ590014 JYV590014 KIR590014 KSN590014 LCJ590014 LMF590014 LWB590014 MFX590014 MPT590014 MZP590014 NJL590014 NTH590014 ODD590014 OMZ590014 OWV590014 PGR590014 PQN590014 QAJ590014 QKF590014 QUB590014 RDX590014 RNT590014 RXP590014 SHL590014 SRH590014 TBD590014 TKZ590014 TUV590014 UER590014 UON590014 UYJ590014 VIF590014 VSB590014 WBX590014 WLT590014 WVP590014 H590016 JD590016 SZ590016 ACV590016 AMR590016 AWN590016 BGJ590016 BQF590016 CAB590016 CJX590016 CTT590016 DDP590016 DNL590016 DXH590016 EHD590016 EQZ590016 FAV590016 FKR590016 FUN590016 GEJ590016 GOF590016 GYB590016 HHX590016 HRT590016 IBP590016 ILL590016 IVH590016 JFD590016 JOZ590016 JYV590016 KIR590016 KSN590016 LCJ590016 LMF590016 LWB590016 MFX590016 MPT590016 MZP590016 NJL590016 NTH590016 ODD590016 OMZ590016 OWV590016 PGR590016 PQN590016 QAJ590016 QKF590016 QUB590016 RDX590016 RNT590016 RXP590016 SHL590016 SRH590016 TBD590016 TKZ590016 TUV590016 UER590016 UON590016 UYJ590016 VIF590016 VSB590016 WBX590016 WLT590016 WVP590016 H590026 JD590026 SZ590026 ACV590026 AMR590026 AWN590026 BGJ590026 BQF590026 CAB590026 CJX590026 CTT590026 DDP590026 DNL590026 DXH590026 EHD590026 EQZ590026 FAV590026 FKR590026 FUN590026 GEJ590026 GOF590026 GYB590026 HHX590026 HRT590026 IBP590026 ILL590026 IVH590026 JFD590026 JOZ590026 JYV590026 KIR590026 KSN590026 LCJ590026 LMF590026 LWB590026 MFX590026 MPT590026 MZP590026 NJL590026 NTH590026 ODD590026 OMZ590026 OWV590026 PGR590026 PQN590026 QAJ590026 QKF590026 QUB590026 RDX590026 RNT590026 RXP590026 SHL590026 SRH590026 TBD590026 TKZ590026 TUV590026 UER590026 UON590026 UYJ590026 VIF590026 VSB590026 WBX590026 WLT590026 WVP590026 H590028 JD590028 SZ590028 ACV590028 AMR590028 AWN590028 BGJ590028 BQF590028 CAB590028 CJX590028 CTT590028 DDP590028 DNL590028 DXH590028 EHD590028 EQZ590028 FAV590028 FKR590028 FUN590028 GEJ590028 GOF590028 GYB590028 HHX590028 HRT590028 IBP590028 ILL590028 IVH590028 JFD590028 JOZ590028 JYV590028 KIR590028 KSN590028 LCJ590028 LMF590028 LWB590028 MFX590028 MPT590028 MZP590028 NJL590028 NTH590028 ODD590028 OMZ590028 OWV590028 PGR590028 PQN590028 QAJ590028 QKF590028 QUB590028 RDX590028 RNT590028 RXP590028 SHL590028 SRH590028 TBD590028 TKZ590028 TUV590028 UER590028 UON590028 UYJ590028 VIF590028 VSB590028 WBX590028 WLT590028 WVP590028 H590038 JD590038 SZ590038 ACV590038 AMR590038 AWN590038 BGJ590038 BQF590038 CAB590038 CJX590038 CTT590038 DDP590038 DNL590038 DXH590038 EHD590038 EQZ590038 FAV590038 FKR590038 FUN590038 GEJ590038 GOF590038 GYB590038 HHX590038 HRT590038 IBP590038 ILL590038 IVH590038 JFD590038 JOZ590038 JYV590038 KIR590038 KSN590038 LCJ590038 LMF590038 LWB590038 MFX590038 MPT590038 MZP590038 NJL590038 NTH590038 ODD590038 OMZ590038 OWV590038 PGR590038 PQN590038 QAJ590038 QKF590038 QUB590038 RDX590038 RNT590038 RXP590038 SHL590038 SRH590038 TBD590038 TKZ590038 TUV590038 UER590038 UON590038 UYJ590038 VIF590038 VSB590038 WBX590038 WLT590038 WVP590038 H590040 JD590040 SZ590040 ACV590040 AMR590040 AWN590040 BGJ590040 BQF590040 CAB590040 CJX590040 CTT590040 DDP590040 DNL590040 DXH590040 EHD590040 EQZ590040 FAV590040 FKR590040 FUN590040 GEJ590040 GOF590040 GYB590040 HHX590040 HRT590040 IBP590040 ILL590040 IVH590040 JFD590040 JOZ590040 JYV590040 KIR590040 KSN590040 LCJ590040 LMF590040 LWB590040 MFX590040 MPT590040 MZP590040 NJL590040 NTH590040 ODD590040 OMZ590040 OWV590040 PGR590040 PQN590040 QAJ590040 QKF590040 QUB590040 RDX590040 RNT590040 RXP590040 SHL590040 SRH590040 TBD590040 TKZ590040 TUV590040 UER590040 UON590040 UYJ590040 VIF590040 VSB590040 WBX590040 WLT590040 WVP590040 H590050 JD590050 SZ590050 ACV590050 AMR590050 AWN590050 BGJ590050 BQF590050 CAB590050 CJX590050 CTT590050 DDP590050 DNL590050 DXH590050 EHD590050 EQZ590050 FAV590050 FKR590050 FUN590050 GEJ590050 GOF590050 GYB590050 HHX590050 HRT590050 IBP590050 ILL590050 IVH590050 JFD590050 JOZ590050 JYV590050 KIR590050 KSN590050 LCJ590050 LMF590050 LWB590050 MFX590050 MPT590050 MZP590050 NJL590050 NTH590050 ODD590050 OMZ590050 OWV590050 PGR590050 PQN590050 QAJ590050 QKF590050 QUB590050 RDX590050 RNT590050 RXP590050 SHL590050 SRH590050 TBD590050 TKZ590050 TUV590050 UER590050 UON590050 UYJ590050 VIF590050 VSB590050 WBX590050 WLT590050 WVP590050 H590052 JD590052 SZ590052 ACV590052 AMR590052 AWN590052 BGJ590052 BQF590052 CAB590052 CJX590052 CTT590052 DDP590052 DNL590052 DXH590052 EHD590052 EQZ590052 FAV590052 FKR590052 FUN590052 GEJ590052 GOF590052 GYB590052 HHX590052 HRT590052 IBP590052 ILL590052 IVH590052 JFD590052 JOZ590052 JYV590052 KIR590052 KSN590052 LCJ590052 LMF590052 LWB590052 MFX590052 MPT590052 MZP590052 NJL590052 NTH590052 ODD590052 OMZ590052 OWV590052 PGR590052 PQN590052 QAJ590052 QKF590052 QUB590052 RDX590052 RNT590052 RXP590052 SHL590052 SRH590052 TBD590052 TKZ590052 TUV590052 UER590052 UON590052 UYJ590052 VIF590052 VSB590052 WBX590052 WLT590052 WVP590052 H590062 JD590062 SZ590062 ACV590062 AMR590062 AWN590062 BGJ590062 BQF590062 CAB590062 CJX590062 CTT590062 DDP590062 DNL590062 DXH590062 EHD590062 EQZ590062 FAV590062 FKR590062 FUN590062 GEJ590062 GOF590062 GYB590062 HHX590062 HRT590062 IBP590062 ILL590062 IVH590062 JFD590062 JOZ590062 JYV590062 KIR590062 KSN590062 LCJ590062 LMF590062 LWB590062 MFX590062 MPT590062 MZP590062 NJL590062 NTH590062 ODD590062 OMZ590062 OWV590062 PGR590062 PQN590062 QAJ590062 QKF590062 QUB590062 RDX590062 RNT590062 RXP590062 SHL590062 SRH590062 TBD590062 TKZ590062 TUV590062 UER590062 UON590062 UYJ590062 VIF590062 VSB590062 WBX590062 WLT590062 WVP590062 H590064 JD590064 SZ590064 ACV590064 AMR590064 AWN590064 BGJ590064 BQF590064 CAB590064 CJX590064 CTT590064 DDP590064 DNL590064 DXH590064 EHD590064 EQZ590064 FAV590064 FKR590064 FUN590064 GEJ590064 GOF590064 GYB590064 HHX590064 HRT590064 IBP590064 ILL590064 IVH590064 JFD590064 JOZ590064 JYV590064 KIR590064 KSN590064 LCJ590064 LMF590064 LWB590064 MFX590064 MPT590064 MZP590064 NJL590064 NTH590064 ODD590064 OMZ590064 OWV590064 PGR590064 PQN590064 QAJ590064 QKF590064 QUB590064 RDX590064 RNT590064 RXP590064 SHL590064 SRH590064 TBD590064 TKZ590064 TUV590064 UER590064 UON590064 UYJ590064 VIF590064 VSB590064 WBX590064 WLT590064 WVP590064 H590074 JD590074 SZ590074 ACV590074 AMR590074 AWN590074 BGJ590074 BQF590074 CAB590074 CJX590074 CTT590074 DDP590074 DNL590074 DXH590074 EHD590074 EQZ590074 FAV590074 FKR590074 FUN590074 GEJ590074 GOF590074 GYB590074 HHX590074 HRT590074 IBP590074 ILL590074 IVH590074 JFD590074 JOZ590074 JYV590074 KIR590074 KSN590074 LCJ590074 LMF590074 LWB590074 MFX590074 MPT590074 MZP590074 NJL590074 NTH590074 ODD590074 OMZ590074 OWV590074 PGR590074 PQN590074 QAJ590074 QKF590074 QUB590074 RDX590074 RNT590074 RXP590074 SHL590074 SRH590074 TBD590074 TKZ590074 TUV590074 UER590074 UON590074 UYJ590074 VIF590074 VSB590074 WBX590074 WLT590074 WVP590074 H590076 JD590076 SZ590076 ACV590076 AMR590076 AWN590076 BGJ590076 BQF590076 CAB590076 CJX590076 CTT590076 DDP590076 DNL590076 DXH590076 EHD590076 EQZ590076 FAV590076 FKR590076 FUN590076 GEJ590076 GOF590076 GYB590076 HHX590076 HRT590076 IBP590076 ILL590076 IVH590076 JFD590076 JOZ590076 JYV590076 KIR590076 KSN590076 LCJ590076 LMF590076 LWB590076 MFX590076 MPT590076 MZP590076 NJL590076 NTH590076 ODD590076 OMZ590076 OWV590076 PGR590076 PQN590076 QAJ590076 QKF590076 QUB590076 RDX590076 RNT590076 RXP590076 SHL590076 SRH590076 TBD590076 TKZ590076 TUV590076 UER590076 UON590076 UYJ590076 VIF590076 VSB590076 WBX590076 WLT590076 WVP590076 H590086 JD590086 SZ590086 ACV590086 AMR590086 AWN590086 BGJ590086 BQF590086 CAB590086 CJX590086 CTT590086 DDP590086 DNL590086 DXH590086 EHD590086 EQZ590086 FAV590086 FKR590086 FUN590086 GEJ590086 GOF590086 GYB590086 HHX590086 HRT590086 IBP590086 ILL590086 IVH590086 JFD590086 JOZ590086 JYV590086 KIR590086 KSN590086 LCJ590086 LMF590086 LWB590086 MFX590086 MPT590086 MZP590086 NJL590086 NTH590086 ODD590086 OMZ590086 OWV590086 PGR590086 PQN590086 QAJ590086 QKF590086 QUB590086 RDX590086 RNT590086 RXP590086 SHL590086 SRH590086 TBD590086 TKZ590086 TUV590086 UER590086 UON590086 UYJ590086 VIF590086 VSB590086 WBX590086 WLT590086 WVP590086 H590088 JD590088 SZ590088 ACV590088 AMR590088 AWN590088 BGJ590088 BQF590088 CAB590088 CJX590088 CTT590088 DDP590088 DNL590088 DXH590088 EHD590088 EQZ590088 FAV590088 FKR590088 FUN590088 GEJ590088 GOF590088 GYB590088 HHX590088 HRT590088 IBP590088 ILL590088 IVH590088 JFD590088 JOZ590088 JYV590088 KIR590088 KSN590088 LCJ590088 LMF590088 LWB590088 MFX590088 MPT590088 MZP590088 NJL590088 NTH590088 ODD590088 OMZ590088 OWV590088 PGR590088 PQN590088 QAJ590088 QKF590088 QUB590088 RDX590088 RNT590088 RXP590088 SHL590088 SRH590088 TBD590088 TKZ590088 TUV590088 UER590088 UON590088 UYJ590088 VIF590088 VSB590088 WBX590088 WLT590088 WVP590088 H590098 JD590098 SZ590098 ACV590098 AMR590098 AWN590098 BGJ590098 BQF590098 CAB590098 CJX590098 CTT590098 DDP590098 DNL590098 DXH590098 EHD590098 EQZ590098 FAV590098 FKR590098 FUN590098 GEJ590098 GOF590098 GYB590098 HHX590098 HRT590098 IBP590098 ILL590098 IVH590098 JFD590098 JOZ590098 JYV590098 KIR590098 KSN590098 LCJ590098 LMF590098 LWB590098 MFX590098 MPT590098 MZP590098 NJL590098 NTH590098 ODD590098 OMZ590098 OWV590098 PGR590098 PQN590098 QAJ590098 QKF590098 QUB590098 RDX590098 RNT590098 RXP590098 SHL590098 SRH590098 TBD590098 TKZ590098 TUV590098 UER590098 UON590098 UYJ590098 VIF590098 VSB590098 WBX590098 WLT590098 WVP590098 H590100 JD590100 SZ590100 ACV590100 AMR590100 AWN590100 BGJ590100 BQF590100 CAB590100 CJX590100 CTT590100 DDP590100 DNL590100 DXH590100 EHD590100 EQZ590100 FAV590100 FKR590100 FUN590100 GEJ590100 GOF590100 GYB590100 HHX590100 HRT590100 IBP590100 ILL590100 IVH590100 JFD590100 JOZ590100 JYV590100 KIR590100 KSN590100 LCJ590100 LMF590100 LWB590100 MFX590100 MPT590100 MZP590100 NJL590100 NTH590100 ODD590100 OMZ590100 OWV590100 PGR590100 PQN590100 QAJ590100 QKF590100 QUB590100 RDX590100 RNT590100 RXP590100 SHL590100 SRH590100 TBD590100 TKZ590100 TUV590100 UER590100 UON590100 UYJ590100 VIF590100 VSB590100 WBX590100 WLT590100 WVP590100 H590110 JD590110 SZ590110 ACV590110 AMR590110 AWN590110 BGJ590110 BQF590110 CAB590110 CJX590110 CTT590110 DDP590110 DNL590110 DXH590110 EHD590110 EQZ590110 FAV590110 FKR590110 FUN590110 GEJ590110 GOF590110 GYB590110 HHX590110 HRT590110 IBP590110 ILL590110 IVH590110 JFD590110 JOZ590110 JYV590110 KIR590110 KSN590110 LCJ590110 LMF590110 LWB590110 MFX590110 MPT590110 MZP590110 NJL590110 NTH590110 ODD590110 OMZ590110 OWV590110 PGR590110 PQN590110 QAJ590110 QKF590110 QUB590110 RDX590110 RNT590110 RXP590110 SHL590110 SRH590110 TBD590110 TKZ590110 TUV590110 UER590110 UON590110 UYJ590110 VIF590110 VSB590110 WBX590110 WLT590110 WVP590110 H590112 JD590112 SZ590112 ACV590112 AMR590112 AWN590112 BGJ590112 BQF590112 CAB590112 CJX590112 CTT590112 DDP590112 DNL590112 DXH590112 EHD590112 EQZ590112 FAV590112 FKR590112 FUN590112 GEJ590112 GOF590112 GYB590112 HHX590112 HRT590112 IBP590112 ILL590112 IVH590112 JFD590112 JOZ590112 JYV590112 KIR590112 KSN590112 LCJ590112 LMF590112 LWB590112 MFX590112 MPT590112 MZP590112 NJL590112 NTH590112 ODD590112 OMZ590112 OWV590112 PGR590112 PQN590112 QAJ590112 QKF590112 QUB590112 RDX590112 RNT590112 RXP590112 SHL590112 SRH590112 TBD590112 TKZ590112 TUV590112 UER590112 UON590112 UYJ590112 VIF590112 VSB590112 WBX590112 WLT590112 WVP590112 H590122 JD590122 SZ590122 ACV590122 AMR590122 AWN590122 BGJ590122 BQF590122 CAB590122 CJX590122 CTT590122 DDP590122 DNL590122 DXH590122 EHD590122 EQZ590122 FAV590122 FKR590122 FUN590122 GEJ590122 GOF590122 GYB590122 HHX590122 HRT590122 IBP590122 ILL590122 IVH590122 JFD590122 JOZ590122 JYV590122 KIR590122 KSN590122 LCJ590122 LMF590122 LWB590122 MFX590122 MPT590122 MZP590122 NJL590122 NTH590122 ODD590122 OMZ590122 OWV590122 PGR590122 PQN590122 QAJ590122 QKF590122 QUB590122 RDX590122 RNT590122 RXP590122 SHL590122 SRH590122 TBD590122 TKZ590122 TUV590122 UER590122 UON590122 UYJ590122 VIF590122 VSB590122 WBX590122 WLT590122 WVP590122 H590124 JD590124 SZ590124 ACV590124 AMR590124 AWN590124 BGJ590124 BQF590124 CAB590124 CJX590124 CTT590124 DDP590124 DNL590124 DXH590124 EHD590124 EQZ590124 FAV590124 FKR590124 FUN590124 GEJ590124 GOF590124 GYB590124 HHX590124 HRT590124 IBP590124 ILL590124 IVH590124 JFD590124 JOZ590124 JYV590124 KIR590124 KSN590124 LCJ590124 LMF590124 LWB590124 MFX590124 MPT590124 MZP590124 NJL590124 NTH590124 ODD590124 OMZ590124 OWV590124 PGR590124 PQN590124 QAJ590124 QKF590124 QUB590124 RDX590124 RNT590124 RXP590124 SHL590124 SRH590124 TBD590124 TKZ590124 TUV590124 UER590124 UON590124 UYJ590124 VIF590124 VSB590124 WBX590124 WLT590124 WVP590124 H590134 JD590134 SZ590134 ACV590134 AMR590134 AWN590134 BGJ590134 BQF590134 CAB590134 CJX590134 CTT590134 DDP590134 DNL590134 DXH590134 EHD590134 EQZ590134 FAV590134 FKR590134 FUN590134 GEJ590134 GOF590134 GYB590134 HHX590134 HRT590134 IBP590134 ILL590134 IVH590134 JFD590134 JOZ590134 JYV590134 KIR590134 KSN590134 LCJ590134 LMF590134 LWB590134 MFX590134 MPT590134 MZP590134 NJL590134 NTH590134 ODD590134 OMZ590134 OWV590134 PGR590134 PQN590134 QAJ590134 QKF590134 QUB590134 RDX590134 RNT590134 RXP590134 SHL590134 SRH590134 TBD590134 TKZ590134 TUV590134 UER590134 UON590134 UYJ590134 VIF590134 VSB590134 WBX590134 WLT590134 WVP590134 H590136 JD590136 SZ590136 ACV590136 AMR590136 AWN590136 BGJ590136 BQF590136 CAB590136 CJX590136 CTT590136 DDP590136 DNL590136 DXH590136 EHD590136 EQZ590136 FAV590136 FKR590136 FUN590136 GEJ590136 GOF590136 GYB590136 HHX590136 HRT590136 IBP590136 ILL590136 IVH590136 JFD590136 JOZ590136 JYV590136 KIR590136 KSN590136 LCJ590136 LMF590136 LWB590136 MFX590136 MPT590136 MZP590136 NJL590136 NTH590136 ODD590136 OMZ590136 OWV590136 PGR590136 PQN590136 QAJ590136 QKF590136 QUB590136 RDX590136 RNT590136 RXP590136 SHL590136 SRH590136 TBD590136 TKZ590136 TUV590136 UER590136 UON590136 UYJ590136 VIF590136 VSB590136 WBX590136 WLT590136 WVP590136 H590146 JD590146 SZ590146 ACV590146 AMR590146 AWN590146 BGJ590146 BQF590146 CAB590146 CJX590146 CTT590146 DDP590146 DNL590146 DXH590146 EHD590146 EQZ590146 FAV590146 FKR590146 FUN590146 GEJ590146 GOF590146 GYB590146 HHX590146 HRT590146 IBP590146 ILL590146 IVH590146 JFD590146 JOZ590146 JYV590146 KIR590146 KSN590146 LCJ590146 LMF590146 LWB590146 MFX590146 MPT590146 MZP590146 NJL590146 NTH590146 ODD590146 OMZ590146 OWV590146 PGR590146 PQN590146 QAJ590146 QKF590146 QUB590146 RDX590146 RNT590146 RXP590146 SHL590146 SRH590146 TBD590146 TKZ590146 TUV590146 UER590146 UON590146 UYJ590146 VIF590146 VSB590146 WBX590146 WLT590146 WVP590146 H590148 JD590148 SZ590148 ACV590148 AMR590148 AWN590148 BGJ590148 BQF590148 CAB590148 CJX590148 CTT590148 DDP590148 DNL590148 DXH590148 EHD590148 EQZ590148 FAV590148 FKR590148 FUN590148 GEJ590148 GOF590148 GYB590148 HHX590148 HRT590148 IBP590148 ILL590148 IVH590148 JFD590148 JOZ590148 JYV590148 KIR590148 KSN590148 LCJ590148 LMF590148 LWB590148 MFX590148 MPT590148 MZP590148 NJL590148 NTH590148 ODD590148 OMZ590148 OWV590148 PGR590148 PQN590148 QAJ590148 QKF590148 QUB590148 RDX590148 RNT590148 RXP590148 SHL590148 SRH590148 TBD590148 TKZ590148 TUV590148 UER590148 UON590148 UYJ590148 VIF590148 VSB590148 WBX590148 WLT590148 WVP590148 H590158 JD590158 SZ590158 ACV590158 AMR590158 AWN590158 BGJ590158 BQF590158 CAB590158 CJX590158 CTT590158 DDP590158 DNL590158 DXH590158 EHD590158 EQZ590158 FAV590158 FKR590158 FUN590158 GEJ590158 GOF590158 GYB590158 HHX590158 HRT590158 IBP590158 ILL590158 IVH590158 JFD590158 JOZ590158 JYV590158 KIR590158 KSN590158 LCJ590158 LMF590158 LWB590158 MFX590158 MPT590158 MZP590158 NJL590158 NTH590158 ODD590158 OMZ590158 OWV590158 PGR590158 PQN590158 QAJ590158 QKF590158 QUB590158 RDX590158 RNT590158 RXP590158 SHL590158 SRH590158 TBD590158 TKZ590158 TUV590158 UER590158 UON590158 UYJ590158 VIF590158 VSB590158 WBX590158 WLT590158 WVP590158 H590160 JD590160 SZ590160 ACV590160 AMR590160 AWN590160 BGJ590160 BQF590160 CAB590160 CJX590160 CTT590160 DDP590160 DNL590160 DXH590160 EHD590160 EQZ590160 FAV590160 FKR590160 FUN590160 GEJ590160 GOF590160 GYB590160 HHX590160 HRT590160 IBP590160 ILL590160 IVH590160 JFD590160 JOZ590160 JYV590160 KIR590160 KSN590160 LCJ590160 LMF590160 LWB590160 MFX590160 MPT590160 MZP590160 NJL590160 NTH590160 ODD590160 OMZ590160 OWV590160 PGR590160 PQN590160 QAJ590160 QKF590160 QUB590160 RDX590160 RNT590160 RXP590160 SHL590160 SRH590160 TBD590160 TKZ590160 TUV590160 UER590160 UON590160 UYJ590160 VIF590160 VSB590160 WBX590160 WLT590160 WVP590160 H655538 JD655538 SZ655538 ACV655538 AMR655538 AWN655538 BGJ655538 BQF655538 CAB655538 CJX655538 CTT655538 DDP655538 DNL655538 DXH655538 EHD655538 EQZ655538 FAV655538 FKR655538 FUN655538 GEJ655538 GOF655538 GYB655538 HHX655538 HRT655538 IBP655538 ILL655538 IVH655538 JFD655538 JOZ655538 JYV655538 KIR655538 KSN655538 LCJ655538 LMF655538 LWB655538 MFX655538 MPT655538 MZP655538 NJL655538 NTH655538 ODD655538 OMZ655538 OWV655538 PGR655538 PQN655538 QAJ655538 QKF655538 QUB655538 RDX655538 RNT655538 RXP655538 SHL655538 SRH655538 TBD655538 TKZ655538 TUV655538 UER655538 UON655538 UYJ655538 VIF655538 VSB655538 WBX655538 WLT655538 WVP655538 H655540 JD655540 SZ655540 ACV655540 AMR655540 AWN655540 BGJ655540 BQF655540 CAB655540 CJX655540 CTT655540 DDP655540 DNL655540 DXH655540 EHD655540 EQZ655540 FAV655540 FKR655540 FUN655540 GEJ655540 GOF655540 GYB655540 HHX655540 HRT655540 IBP655540 ILL655540 IVH655540 JFD655540 JOZ655540 JYV655540 KIR655540 KSN655540 LCJ655540 LMF655540 LWB655540 MFX655540 MPT655540 MZP655540 NJL655540 NTH655540 ODD655540 OMZ655540 OWV655540 PGR655540 PQN655540 QAJ655540 QKF655540 QUB655540 RDX655540 RNT655540 RXP655540 SHL655540 SRH655540 TBD655540 TKZ655540 TUV655540 UER655540 UON655540 UYJ655540 VIF655540 VSB655540 WBX655540 WLT655540 WVP655540 H655550 JD655550 SZ655550 ACV655550 AMR655550 AWN655550 BGJ655550 BQF655550 CAB655550 CJX655550 CTT655550 DDP655550 DNL655550 DXH655550 EHD655550 EQZ655550 FAV655550 FKR655550 FUN655550 GEJ655550 GOF655550 GYB655550 HHX655550 HRT655550 IBP655550 ILL655550 IVH655550 JFD655550 JOZ655550 JYV655550 KIR655550 KSN655550 LCJ655550 LMF655550 LWB655550 MFX655550 MPT655550 MZP655550 NJL655550 NTH655550 ODD655550 OMZ655550 OWV655550 PGR655550 PQN655550 QAJ655550 QKF655550 QUB655550 RDX655550 RNT655550 RXP655550 SHL655550 SRH655550 TBD655550 TKZ655550 TUV655550 UER655550 UON655550 UYJ655550 VIF655550 VSB655550 WBX655550 WLT655550 WVP655550 H655552 JD655552 SZ655552 ACV655552 AMR655552 AWN655552 BGJ655552 BQF655552 CAB655552 CJX655552 CTT655552 DDP655552 DNL655552 DXH655552 EHD655552 EQZ655552 FAV655552 FKR655552 FUN655552 GEJ655552 GOF655552 GYB655552 HHX655552 HRT655552 IBP655552 ILL655552 IVH655552 JFD655552 JOZ655552 JYV655552 KIR655552 KSN655552 LCJ655552 LMF655552 LWB655552 MFX655552 MPT655552 MZP655552 NJL655552 NTH655552 ODD655552 OMZ655552 OWV655552 PGR655552 PQN655552 QAJ655552 QKF655552 QUB655552 RDX655552 RNT655552 RXP655552 SHL655552 SRH655552 TBD655552 TKZ655552 TUV655552 UER655552 UON655552 UYJ655552 VIF655552 VSB655552 WBX655552 WLT655552 WVP655552 H655562 JD655562 SZ655562 ACV655562 AMR655562 AWN655562 BGJ655562 BQF655562 CAB655562 CJX655562 CTT655562 DDP655562 DNL655562 DXH655562 EHD655562 EQZ655562 FAV655562 FKR655562 FUN655562 GEJ655562 GOF655562 GYB655562 HHX655562 HRT655562 IBP655562 ILL655562 IVH655562 JFD655562 JOZ655562 JYV655562 KIR655562 KSN655562 LCJ655562 LMF655562 LWB655562 MFX655562 MPT655562 MZP655562 NJL655562 NTH655562 ODD655562 OMZ655562 OWV655562 PGR655562 PQN655562 QAJ655562 QKF655562 QUB655562 RDX655562 RNT655562 RXP655562 SHL655562 SRH655562 TBD655562 TKZ655562 TUV655562 UER655562 UON655562 UYJ655562 VIF655562 VSB655562 WBX655562 WLT655562 WVP655562 H655564 JD655564 SZ655564 ACV655564 AMR655564 AWN655564 BGJ655564 BQF655564 CAB655564 CJX655564 CTT655564 DDP655564 DNL655564 DXH655564 EHD655564 EQZ655564 FAV655564 FKR655564 FUN655564 GEJ655564 GOF655564 GYB655564 HHX655564 HRT655564 IBP655564 ILL655564 IVH655564 JFD655564 JOZ655564 JYV655564 KIR655564 KSN655564 LCJ655564 LMF655564 LWB655564 MFX655564 MPT655564 MZP655564 NJL655564 NTH655564 ODD655564 OMZ655564 OWV655564 PGR655564 PQN655564 QAJ655564 QKF655564 QUB655564 RDX655564 RNT655564 RXP655564 SHL655564 SRH655564 TBD655564 TKZ655564 TUV655564 UER655564 UON655564 UYJ655564 VIF655564 VSB655564 WBX655564 WLT655564 WVP655564 H655574 JD655574 SZ655574 ACV655574 AMR655574 AWN655574 BGJ655574 BQF655574 CAB655574 CJX655574 CTT655574 DDP655574 DNL655574 DXH655574 EHD655574 EQZ655574 FAV655574 FKR655574 FUN655574 GEJ655574 GOF655574 GYB655574 HHX655574 HRT655574 IBP655574 ILL655574 IVH655574 JFD655574 JOZ655574 JYV655574 KIR655574 KSN655574 LCJ655574 LMF655574 LWB655574 MFX655574 MPT655574 MZP655574 NJL655574 NTH655574 ODD655574 OMZ655574 OWV655574 PGR655574 PQN655574 QAJ655574 QKF655574 QUB655574 RDX655574 RNT655574 RXP655574 SHL655574 SRH655574 TBD655574 TKZ655574 TUV655574 UER655574 UON655574 UYJ655574 VIF655574 VSB655574 WBX655574 WLT655574 WVP655574 H655576 JD655576 SZ655576 ACV655576 AMR655576 AWN655576 BGJ655576 BQF655576 CAB655576 CJX655576 CTT655576 DDP655576 DNL655576 DXH655576 EHD655576 EQZ655576 FAV655576 FKR655576 FUN655576 GEJ655576 GOF655576 GYB655576 HHX655576 HRT655576 IBP655576 ILL655576 IVH655576 JFD655576 JOZ655576 JYV655576 KIR655576 KSN655576 LCJ655576 LMF655576 LWB655576 MFX655576 MPT655576 MZP655576 NJL655576 NTH655576 ODD655576 OMZ655576 OWV655576 PGR655576 PQN655576 QAJ655576 QKF655576 QUB655576 RDX655576 RNT655576 RXP655576 SHL655576 SRH655576 TBD655576 TKZ655576 TUV655576 UER655576 UON655576 UYJ655576 VIF655576 VSB655576 WBX655576 WLT655576 WVP655576 H655586 JD655586 SZ655586 ACV655586 AMR655586 AWN655586 BGJ655586 BQF655586 CAB655586 CJX655586 CTT655586 DDP655586 DNL655586 DXH655586 EHD655586 EQZ655586 FAV655586 FKR655586 FUN655586 GEJ655586 GOF655586 GYB655586 HHX655586 HRT655586 IBP655586 ILL655586 IVH655586 JFD655586 JOZ655586 JYV655586 KIR655586 KSN655586 LCJ655586 LMF655586 LWB655586 MFX655586 MPT655586 MZP655586 NJL655586 NTH655586 ODD655586 OMZ655586 OWV655586 PGR655586 PQN655586 QAJ655586 QKF655586 QUB655586 RDX655586 RNT655586 RXP655586 SHL655586 SRH655586 TBD655586 TKZ655586 TUV655586 UER655586 UON655586 UYJ655586 VIF655586 VSB655586 WBX655586 WLT655586 WVP655586 H655588 JD655588 SZ655588 ACV655588 AMR655588 AWN655588 BGJ655588 BQF655588 CAB655588 CJX655588 CTT655588 DDP655588 DNL655588 DXH655588 EHD655588 EQZ655588 FAV655588 FKR655588 FUN655588 GEJ655588 GOF655588 GYB655588 HHX655588 HRT655588 IBP655588 ILL655588 IVH655588 JFD655588 JOZ655588 JYV655588 KIR655588 KSN655588 LCJ655588 LMF655588 LWB655588 MFX655588 MPT655588 MZP655588 NJL655588 NTH655588 ODD655588 OMZ655588 OWV655588 PGR655588 PQN655588 QAJ655588 QKF655588 QUB655588 RDX655588 RNT655588 RXP655588 SHL655588 SRH655588 TBD655588 TKZ655588 TUV655588 UER655588 UON655588 UYJ655588 VIF655588 VSB655588 WBX655588 WLT655588 WVP655588 H655598 JD655598 SZ655598 ACV655598 AMR655598 AWN655598 BGJ655598 BQF655598 CAB655598 CJX655598 CTT655598 DDP655598 DNL655598 DXH655598 EHD655598 EQZ655598 FAV655598 FKR655598 FUN655598 GEJ655598 GOF655598 GYB655598 HHX655598 HRT655598 IBP655598 ILL655598 IVH655598 JFD655598 JOZ655598 JYV655598 KIR655598 KSN655598 LCJ655598 LMF655598 LWB655598 MFX655598 MPT655598 MZP655598 NJL655598 NTH655598 ODD655598 OMZ655598 OWV655598 PGR655598 PQN655598 QAJ655598 QKF655598 QUB655598 RDX655598 RNT655598 RXP655598 SHL655598 SRH655598 TBD655598 TKZ655598 TUV655598 UER655598 UON655598 UYJ655598 VIF655598 VSB655598 WBX655598 WLT655598 WVP655598 H655600 JD655600 SZ655600 ACV655600 AMR655600 AWN655600 BGJ655600 BQF655600 CAB655600 CJX655600 CTT655600 DDP655600 DNL655600 DXH655600 EHD655600 EQZ655600 FAV655600 FKR655600 FUN655600 GEJ655600 GOF655600 GYB655600 HHX655600 HRT655600 IBP655600 ILL655600 IVH655600 JFD655600 JOZ655600 JYV655600 KIR655600 KSN655600 LCJ655600 LMF655600 LWB655600 MFX655600 MPT655600 MZP655600 NJL655600 NTH655600 ODD655600 OMZ655600 OWV655600 PGR655600 PQN655600 QAJ655600 QKF655600 QUB655600 RDX655600 RNT655600 RXP655600 SHL655600 SRH655600 TBD655600 TKZ655600 TUV655600 UER655600 UON655600 UYJ655600 VIF655600 VSB655600 WBX655600 WLT655600 WVP655600 H655610 JD655610 SZ655610 ACV655610 AMR655610 AWN655610 BGJ655610 BQF655610 CAB655610 CJX655610 CTT655610 DDP655610 DNL655610 DXH655610 EHD655610 EQZ655610 FAV655610 FKR655610 FUN655610 GEJ655610 GOF655610 GYB655610 HHX655610 HRT655610 IBP655610 ILL655610 IVH655610 JFD655610 JOZ655610 JYV655610 KIR655610 KSN655610 LCJ655610 LMF655610 LWB655610 MFX655610 MPT655610 MZP655610 NJL655610 NTH655610 ODD655610 OMZ655610 OWV655610 PGR655610 PQN655610 QAJ655610 QKF655610 QUB655610 RDX655610 RNT655610 RXP655610 SHL655610 SRH655610 TBD655610 TKZ655610 TUV655610 UER655610 UON655610 UYJ655610 VIF655610 VSB655610 WBX655610 WLT655610 WVP655610 H655612 JD655612 SZ655612 ACV655612 AMR655612 AWN655612 BGJ655612 BQF655612 CAB655612 CJX655612 CTT655612 DDP655612 DNL655612 DXH655612 EHD655612 EQZ655612 FAV655612 FKR655612 FUN655612 GEJ655612 GOF655612 GYB655612 HHX655612 HRT655612 IBP655612 ILL655612 IVH655612 JFD655612 JOZ655612 JYV655612 KIR655612 KSN655612 LCJ655612 LMF655612 LWB655612 MFX655612 MPT655612 MZP655612 NJL655612 NTH655612 ODD655612 OMZ655612 OWV655612 PGR655612 PQN655612 QAJ655612 QKF655612 QUB655612 RDX655612 RNT655612 RXP655612 SHL655612 SRH655612 TBD655612 TKZ655612 TUV655612 UER655612 UON655612 UYJ655612 VIF655612 VSB655612 WBX655612 WLT655612 WVP655612 H655622 JD655622 SZ655622 ACV655622 AMR655622 AWN655622 BGJ655622 BQF655622 CAB655622 CJX655622 CTT655622 DDP655622 DNL655622 DXH655622 EHD655622 EQZ655622 FAV655622 FKR655622 FUN655622 GEJ655622 GOF655622 GYB655622 HHX655622 HRT655622 IBP655622 ILL655622 IVH655622 JFD655622 JOZ655622 JYV655622 KIR655622 KSN655622 LCJ655622 LMF655622 LWB655622 MFX655622 MPT655622 MZP655622 NJL655622 NTH655622 ODD655622 OMZ655622 OWV655622 PGR655622 PQN655622 QAJ655622 QKF655622 QUB655622 RDX655622 RNT655622 RXP655622 SHL655622 SRH655622 TBD655622 TKZ655622 TUV655622 UER655622 UON655622 UYJ655622 VIF655622 VSB655622 WBX655622 WLT655622 WVP655622 H655624 JD655624 SZ655624 ACV655624 AMR655624 AWN655624 BGJ655624 BQF655624 CAB655624 CJX655624 CTT655624 DDP655624 DNL655624 DXH655624 EHD655624 EQZ655624 FAV655624 FKR655624 FUN655624 GEJ655624 GOF655624 GYB655624 HHX655624 HRT655624 IBP655624 ILL655624 IVH655624 JFD655624 JOZ655624 JYV655624 KIR655624 KSN655624 LCJ655624 LMF655624 LWB655624 MFX655624 MPT655624 MZP655624 NJL655624 NTH655624 ODD655624 OMZ655624 OWV655624 PGR655624 PQN655624 QAJ655624 QKF655624 QUB655624 RDX655624 RNT655624 RXP655624 SHL655624 SRH655624 TBD655624 TKZ655624 TUV655624 UER655624 UON655624 UYJ655624 VIF655624 VSB655624 WBX655624 WLT655624 WVP655624 H655634 JD655634 SZ655634 ACV655634 AMR655634 AWN655634 BGJ655634 BQF655634 CAB655634 CJX655634 CTT655634 DDP655634 DNL655634 DXH655634 EHD655634 EQZ655634 FAV655634 FKR655634 FUN655634 GEJ655634 GOF655634 GYB655634 HHX655634 HRT655634 IBP655634 ILL655634 IVH655634 JFD655634 JOZ655634 JYV655634 KIR655634 KSN655634 LCJ655634 LMF655634 LWB655634 MFX655634 MPT655634 MZP655634 NJL655634 NTH655634 ODD655634 OMZ655634 OWV655634 PGR655634 PQN655634 QAJ655634 QKF655634 QUB655634 RDX655634 RNT655634 RXP655634 SHL655634 SRH655634 TBD655634 TKZ655634 TUV655634 UER655634 UON655634 UYJ655634 VIF655634 VSB655634 WBX655634 WLT655634 WVP655634 H655636 JD655636 SZ655636 ACV655636 AMR655636 AWN655636 BGJ655636 BQF655636 CAB655636 CJX655636 CTT655636 DDP655636 DNL655636 DXH655636 EHD655636 EQZ655636 FAV655636 FKR655636 FUN655636 GEJ655636 GOF655636 GYB655636 HHX655636 HRT655636 IBP655636 ILL655636 IVH655636 JFD655636 JOZ655636 JYV655636 KIR655636 KSN655636 LCJ655636 LMF655636 LWB655636 MFX655636 MPT655636 MZP655636 NJL655636 NTH655636 ODD655636 OMZ655636 OWV655636 PGR655636 PQN655636 QAJ655636 QKF655636 QUB655636 RDX655636 RNT655636 RXP655636 SHL655636 SRH655636 TBD655636 TKZ655636 TUV655636 UER655636 UON655636 UYJ655636 VIF655636 VSB655636 WBX655636 WLT655636 WVP655636 H655646 JD655646 SZ655646 ACV655646 AMR655646 AWN655646 BGJ655646 BQF655646 CAB655646 CJX655646 CTT655646 DDP655646 DNL655646 DXH655646 EHD655646 EQZ655646 FAV655646 FKR655646 FUN655646 GEJ655646 GOF655646 GYB655646 HHX655646 HRT655646 IBP655646 ILL655646 IVH655646 JFD655646 JOZ655646 JYV655646 KIR655646 KSN655646 LCJ655646 LMF655646 LWB655646 MFX655646 MPT655646 MZP655646 NJL655646 NTH655646 ODD655646 OMZ655646 OWV655646 PGR655646 PQN655646 QAJ655646 QKF655646 QUB655646 RDX655646 RNT655646 RXP655646 SHL655646 SRH655646 TBD655646 TKZ655646 TUV655646 UER655646 UON655646 UYJ655646 VIF655646 VSB655646 WBX655646 WLT655646 WVP655646 H655648 JD655648 SZ655648 ACV655648 AMR655648 AWN655648 BGJ655648 BQF655648 CAB655648 CJX655648 CTT655648 DDP655648 DNL655648 DXH655648 EHD655648 EQZ655648 FAV655648 FKR655648 FUN655648 GEJ655648 GOF655648 GYB655648 HHX655648 HRT655648 IBP655648 ILL655648 IVH655648 JFD655648 JOZ655648 JYV655648 KIR655648 KSN655648 LCJ655648 LMF655648 LWB655648 MFX655648 MPT655648 MZP655648 NJL655648 NTH655648 ODD655648 OMZ655648 OWV655648 PGR655648 PQN655648 QAJ655648 QKF655648 QUB655648 RDX655648 RNT655648 RXP655648 SHL655648 SRH655648 TBD655648 TKZ655648 TUV655648 UER655648 UON655648 UYJ655648 VIF655648 VSB655648 WBX655648 WLT655648 WVP655648 H655658 JD655658 SZ655658 ACV655658 AMR655658 AWN655658 BGJ655658 BQF655658 CAB655658 CJX655658 CTT655658 DDP655658 DNL655658 DXH655658 EHD655658 EQZ655658 FAV655658 FKR655658 FUN655658 GEJ655658 GOF655658 GYB655658 HHX655658 HRT655658 IBP655658 ILL655658 IVH655658 JFD655658 JOZ655658 JYV655658 KIR655658 KSN655658 LCJ655658 LMF655658 LWB655658 MFX655658 MPT655658 MZP655658 NJL655658 NTH655658 ODD655658 OMZ655658 OWV655658 PGR655658 PQN655658 QAJ655658 QKF655658 QUB655658 RDX655658 RNT655658 RXP655658 SHL655658 SRH655658 TBD655658 TKZ655658 TUV655658 UER655658 UON655658 UYJ655658 VIF655658 VSB655658 WBX655658 WLT655658 WVP655658 H655660 JD655660 SZ655660 ACV655660 AMR655660 AWN655660 BGJ655660 BQF655660 CAB655660 CJX655660 CTT655660 DDP655660 DNL655660 DXH655660 EHD655660 EQZ655660 FAV655660 FKR655660 FUN655660 GEJ655660 GOF655660 GYB655660 HHX655660 HRT655660 IBP655660 ILL655660 IVH655660 JFD655660 JOZ655660 JYV655660 KIR655660 KSN655660 LCJ655660 LMF655660 LWB655660 MFX655660 MPT655660 MZP655660 NJL655660 NTH655660 ODD655660 OMZ655660 OWV655660 PGR655660 PQN655660 QAJ655660 QKF655660 QUB655660 RDX655660 RNT655660 RXP655660 SHL655660 SRH655660 TBD655660 TKZ655660 TUV655660 UER655660 UON655660 UYJ655660 VIF655660 VSB655660 WBX655660 WLT655660 WVP655660 H655670 JD655670 SZ655670 ACV655670 AMR655670 AWN655670 BGJ655670 BQF655670 CAB655670 CJX655670 CTT655670 DDP655670 DNL655670 DXH655670 EHD655670 EQZ655670 FAV655670 FKR655670 FUN655670 GEJ655670 GOF655670 GYB655670 HHX655670 HRT655670 IBP655670 ILL655670 IVH655670 JFD655670 JOZ655670 JYV655670 KIR655670 KSN655670 LCJ655670 LMF655670 LWB655670 MFX655670 MPT655670 MZP655670 NJL655670 NTH655670 ODD655670 OMZ655670 OWV655670 PGR655670 PQN655670 QAJ655670 QKF655670 QUB655670 RDX655670 RNT655670 RXP655670 SHL655670 SRH655670 TBD655670 TKZ655670 TUV655670 UER655670 UON655670 UYJ655670 VIF655670 VSB655670 WBX655670 WLT655670 WVP655670 H655672 JD655672 SZ655672 ACV655672 AMR655672 AWN655672 BGJ655672 BQF655672 CAB655672 CJX655672 CTT655672 DDP655672 DNL655672 DXH655672 EHD655672 EQZ655672 FAV655672 FKR655672 FUN655672 GEJ655672 GOF655672 GYB655672 HHX655672 HRT655672 IBP655672 ILL655672 IVH655672 JFD655672 JOZ655672 JYV655672 KIR655672 KSN655672 LCJ655672 LMF655672 LWB655672 MFX655672 MPT655672 MZP655672 NJL655672 NTH655672 ODD655672 OMZ655672 OWV655672 PGR655672 PQN655672 QAJ655672 QKF655672 QUB655672 RDX655672 RNT655672 RXP655672 SHL655672 SRH655672 TBD655672 TKZ655672 TUV655672 UER655672 UON655672 UYJ655672 VIF655672 VSB655672 WBX655672 WLT655672 WVP655672 H655682 JD655682 SZ655682 ACV655682 AMR655682 AWN655682 BGJ655682 BQF655682 CAB655682 CJX655682 CTT655682 DDP655682 DNL655682 DXH655682 EHD655682 EQZ655682 FAV655682 FKR655682 FUN655682 GEJ655682 GOF655682 GYB655682 HHX655682 HRT655682 IBP655682 ILL655682 IVH655682 JFD655682 JOZ655682 JYV655682 KIR655682 KSN655682 LCJ655682 LMF655682 LWB655682 MFX655682 MPT655682 MZP655682 NJL655682 NTH655682 ODD655682 OMZ655682 OWV655682 PGR655682 PQN655682 QAJ655682 QKF655682 QUB655682 RDX655682 RNT655682 RXP655682 SHL655682 SRH655682 TBD655682 TKZ655682 TUV655682 UER655682 UON655682 UYJ655682 VIF655682 VSB655682 WBX655682 WLT655682 WVP655682 H655684 JD655684 SZ655684 ACV655684 AMR655684 AWN655684 BGJ655684 BQF655684 CAB655684 CJX655684 CTT655684 DDP655684 DNL655684 DXH655684 EHD655684 EQZ655684 FAV655684 FKR655684 FUN655684 GEJ655684 GOF655684 GYB655684 HHX655684 HRT655684 IBP655684 ILL655684 IVH655684 JFD655684 JOZ655684 JYV655684 KIR655684 KSN655684 LCJ655684 LMF655684 LWB655684 MFX655684 MPT655684 MZP655684 NJL655684 NTH655684 ODD655684 OMZ655684 OWV655684 PGR655684 PQN655684 QAJ655684 QKF655684 QUB655684 RDX655684 RNT655684 RXP655684 SHL655684 SRH655684 TBD655684 TKZ655684 TUV655684 UER655684 UON655684 UYJ655684 VIF655684 VSB655684 WBX655684 WLT655684 WVP655684 H655694 JD655694 SZ655694 ACV655694 AMR655694 AWN655694 BGJ655694 BQF655694 CAB655694 CJX655694 CTT655694 DDP655694 DNL655694 DXH655694 EHD655694 EQZ655694 FAV655694 FKR655694 FUN655694 GEJ655694 GOF655694 GYB655694 HHX655694 HRT655694 IBP655694 ILL655694 IVH655694 JFD655694 JOZ655694 JYV655694 KIR655694 KSN655694 LCJ655694 LMF655694 LWB655694 MFX655694 MPT655694 MZP655694 NJL655694 NTH655694 ODD655694 OMZ655694 OWV655694 PGR655694 PQN655694 QAJ655694 QKF655694 QUB655694 RDX655694 RNT655694 RXP655694 SHL655694 SRH655694 TBD655694 TKZ655694 TUV655694 UER655694 UON655694 UYJ655694 VIF655694 VSB655694 WBX655694 WLT655694 WVP655694 H655696 JD655696 SZ655696 ACV655696 AMR655696 AWN655696 BGJ655696 BQF655696 CAB655696 CJX655696 CTT655696 DDP655696 DNL655696 DXH655696 EHD655696 EQZ655696 FAV655696 FKR655696 FUN655696 GEJ655696 GOF655696 GYB655696 HHX655696 HRT655696 IBP655696 ILL655696 IVH655696 JFD655696 JOZ655696 JYV655696 KIR655696 KSN655696 LCJ655696 LMF655696 LWB655696 MFX655696 MPT655696 MZP655696 NJL655696 NTH655696 ODD655696 OMZ655696 OWV655696 PGR655696 PQN655696 QAJ655696 QKF655696 QUB655696 RDX655696 RNT655696 RXP655696 SHL655696 SRH655696 TBD655696 TKZ655696 TUV655696 UER655696 UON655696 UYJ655696 VIF655696 VSB655696 WBX655696 WLT655696 WVP655696 H721074 JD721074 SZ721074 ACV721074 AMR721074 AWN721074 BGJ721074 BQF721074 CAB721074 CJX721074 CTT721074 DDP721074 DNL721074 DXH721074 EHD721074 EQZ721074 FAV721074 FKR721074 FUN721074 GEJ721074 GOF721074 GYB721074 HHX721074 HRT721074 IBP721074 ILL721074 IVH721074 JFD721074 JOZ721074 JYV721074 KIR721074 KSN721074 LCJ721074 LMF721074 LWB721074 MFX721074 MPT721074 MZP721074 NJL721074 NTH721074 ODD721074 OMZ721074 OWV721074 PGR721074 PQN721074 QAJ721074 QKF721074 QUB721074 RDX721074 RNT721074 RXP721074 SHL721074 SRH721074 TBD721074 TKZ721074 TUV721074 UER721074 UON721074 UYJ721074 VIF721074 VSB721074 WBX721074 WLT721074 WVP721074 H721076 JD721076 SZ721076 ACV721076 AMR721076 AWN721076 BGJ721076 BQF721076 CAB721076 CJX721076 CTT721076 DDP721076 DNL721076 DXH721076 EHD721076 EQZ721076 FAV721076 FKR721076 FUN721076 GEJ721076 GOF721076 GYB721076 HHX721076 HRT721076 IBP721076 ILL721076 IVH721076 JFD721076 JOZ721076 JYV721076 KIR721076 KSN721076 LCJ721076 LMF721076 LWB721076 MFX721076 MPT721076 MZP721076 NJL721076 NTH721076 ODD721076 OMZ721076 OWV721076 PGR721076 PQN721076 QAJ721076 QKF721076 QUB721076 RDX721076 RNT721076 RXP721076 SHL721076 SRH721076 TBD721076 TKZ721076 TUV721076 UER721076 UON721076 UYJ721076 VIF721076 VSB721076 WBX721076 WLT721076 WVP721076 H721086 JD721086 SZ721086 ACV721086 AMR721086 AWN721086 BGJ721086 BQF721086 CAB721086 CJX721086 CTT721086 DDP721086 DNL721086 DXH721086 EHD721086 EQZ721086 FAV721086 FKR721086 FUN721086 GEJ721086 GOF721086 GYB721086 HHX721086 HRT721086 IBP721086 ILL721086 IVH721086 JFD721086 JOZ721086 JYV721086 KIR721086 KSN721086 LCJ721086 LMF721086 LWB721086 MFX721086 MPT721086 MZP721086 NJL721086 NTH721086 ODD721086 OMZ721086 OWV721086 PGR721086 PQN721086 QAJ721086 QKF721086 QUB721086 RDX721086 RNT721086 RXP721086 SHL721086 SRH721086 TBD721086 TKZ721086 TUV721086 UER721086 UON721086 UYJ721086 VIF721086 VSB721086 WBX721086 WLT721086 WVP721086 H721088 JD721088 SZ721088 ACV721088 AMR721088 AWN721088 BGJ721088 BQF721088 CAB721088 CJX721088 CTT721088 DDP721088 DNL721088 DXH721088 EHD721088 EQZ721088 FAV721088 FKR721088 FUN721088 GEJ721088 GOF721088 GYB721088 HHX721088 HRT721088 IBP721088 ILL721088 IVH721088 JFD721088 JOZ721088 JYV721088 KIR721088 KSN721088 LCJ721088 LMF721088 LWB721088 MFX721088 MPT721088 MZP721088 NJL721088 NTH721088 ODD721088 OMZ721088 OWV721088 PGR721088 PQN721088 QAJ721088 QKF721088 QUB721088 RDX721088 RNT721088 RXP721088 SHL721088 SRH721088 TBD721088 TKZ721088 TUV721088 UER721088 UON721088 UYJ721088 VIF721088 VSB721088 WBX721088 WLT721088 WVP721088 H721098 JD721098 SZ721098 ACV721098 AMR721098 AWN721098 BGJ721098 BQF721098 CAB721098 CJX721098 CTT721098 DDP721098 DNL721098 DXH721098 EHD721098 EQZ721098 FAV721098 FKR721098 FUN721098 GEJ721098 GOF721098 GYB721098 HHX721098 HRT721098 IBP721098 ILL721098 IVH721098 JFD721098 JOZ721098 JYV721098 KIR721098 KSN721098 LCJ721098 LMF721098 LWB721098 MFX721098 MPT721098 MZP721098 NJL721098 NTH721098 ODD721098 OMZ721098 OWV721098 PGR721098 PQN721098 QAJ721098 QKF721098 QUB721098 RDX721098 RNT721098 RXP721098 SHL721098 SRH721098 TBD721098 TKZ721098 TUV721098 UER721098 UON721098 UYJ721098 VIF721098 VSB721098 WBX721098 WLT721098 WVP721098 H721100 JD721100 SZ721100 ACV721100 AMR721100 AWN721100 BGJ721100 BQF721100 CAB721100 CJX721100 CTT721100 DDP721100 DNL721100 DXH721100 EHD721100 EQZ721100 FAV721100 FKR721100 FUN721100 GEJ721100 GOF721100 GYB721100 HHX721100 HRT721100 IBP721100 ILL721100 IVH721100 JFD721100 JOZ721100 JYV721100 KIR721100 KSN721100 LCJ721100 LMF721100 LWB721100 MFX721100 MPT721100 MZP721100 NJL721100 NTH721100 ODD721100 OMZ721100 OWV721100 PGR721100 PQN721100 QAJ721100 QKF721100 QUB721100 RDX721100 RNT721100 RXP721100 SHL721100 SRH721100 TBD721100 TKZ721100 TUV721100 UER721100 UON721100 UYJ721100 VIF721100 VSB721100 WBX721100 WLT721100 WVP721100 H721110 JD721110 SZ721110 ACV721110 AMR721110 AWN721110 BGJ721110 BQF721110 CAB721110 CJX721110 CTT721110 DDP721110 DNL721110 DXH721110 EHD721110 EQZ721110 FAV721110 FKR721110 FUN721110 GEJ721110 GOF721110 GYB721110 HHX721110 HRT721110 IBP721110 ILL721110 IVH721110 JFD721110 JOZ721110 JYV721110 KIR721110 KSN721110 LCJ721110 LMF721110 LWB721110 MFX721110 MPT721110 MZP721110 NJL721110 NTH721110 ODD721110 OMZ721110 OWV721110 PGR721110 PQN721110 QAJ721110 QKF721110 QUB721110 RDX721110 RNT721110 RXP721110 SHL721110 SRH721110 TBD721110 TKZ721110 TUV721110 UER721110 UON721110 UYJ721110 VIF721110 VSB721110 WBX721110 WLT721110 WVP721110 H721112 JD721112 SZ721112 ACV721112 AMR721112 AWN721112 BGJ721112 BQF721112 CAB721112 CJX721112 CTT721112 DDP721112 DNL721112 DXH721112 EHD721112 EQZ721112 FAV721112 FKR721112 FUN721112 GEJ721112 GOF721112 GYB721112 HHX721112 HRT721112 IBP721112 ILL721112 IVH721112 JFD721112 JOZ721112 JYV721112 KIR721112 KSN721112 LCJ721112 LMF721112 LWB721112 MFX721112 MPT721112 MZP721112 NJL721112 NTH721112 ODD721112 OMZ721112 OWV721112 PGR721112 PQN721112 QAJ721112 QKF721112 QUB721112 RDX721112 RNT721112 RXP721112 SHL721112 SRH721112 TBD721112 TKZ721112 TUV721112 UER721112 UON721112 UYJ721112 VIF721112 VSB721112 WBX721112 WLT721112 WVP721112 H721122 JD721122 SZ721122 ACV721122 AMR721122 AWN721122 BGJ721122 BQF721122 CAB721122 CJX721122 CTT721122 DDP721122 DNL721122 DXH721122 EHD721122 EQZ721122 FAV721122 FKR721122 FUN721122 GEJ721122 GOF721122 GYB721122 HHX721122 HRT721122 IBP721122 ILL721122 IVH721122 JFD721122 JOZ721122 JYV721122 KIR721122 KSN721122 LCJ721122 LMF721122 LWB721122 MFX721122 MPT721122 MZP721122 NJL721122 NTH721122 ODD721122 OMZ721122 OWV721122 PGR721122 PQN721122 QAJ721122 QKF721122 QUB721122 RDX721122 RNT721122 RXP721122 SHL721122 SRH721122 TBD721122 TKZ721122 TUV721122 UER721122 UON721122 UYJ721122 VIF721122 VSB721122 WBX721122 WLT721122 WVP721122 H721124 JD721124 SZ721124 ACV721124 AMR721124 AWN721124 BGJ721124 BQF721124 CAB721124 CJX721124 CTT721124 DDP721124 DNL721124 DXH721124 EHD721124 EQZ721124 FAV721124 FKR721124 FUN721124 GEJ721124 GOF721124 GYB721124 HHX721124 HRT721124 IBP721124 ILL721124 IVH721124 JFD721124 JOZ721124 JYV721124 KIR721124 KSN721124 LCJ721124 LMF721124 LWB721124 MFX721124 MPT721124 MZP721124 NJL721124 NTH721124 ODD721124 OMZ721124 OWV721124 PGR721124 PQN721124 QAJ721124 QKF721124 QUB721124 RDX721124 RNT721124 RXP721124 SHL721124 SRH721124 TBD721124 TKZ721124 TUV721124 UER721124 UON721124 UYJ721124 VIF721124 VSB721124 WBX721124 WLT721124 WVP721124 H721134 JD721134 SZ721134 ACV721134 AMR721134 AWN721134 BGJ721134 BQF721134 CAB721134 CJX721134 CTT721134 DDP721134 DNL721134 DXH721134 EHD721134 EQZ721134 FAV721134 FKR721134 FUN721134 GEJ721134 GOF721134 GYB721134 HHX721134 HRT721134 IBP721134 ILL721134 IVH721134 JFD721134 JOZ721134 JYV721134 KIR721134 KSN721134 LCJ721134 LMF721134 LWB721134 MFX721134 MPT721134 MZP721134 NJL721134 NTH721134 ODD721134 OMZ721134 OWV721134 PGR721134 PQN721134 QAJ721134 QKF721134 QUB721134 RDX721134 RNT721134 RXP721134 SHL721134 SRH721134 TBD721134 TKZ721134 TUV721134 UER721134 UON721134 UYJ721134 VIF721134 VSB721134 WBX721134 WLT721134 WVP721134 H721136 JD721136 SZ721136 ACV721136 AMR721136 AWN721136 BGJ721136 BQF721136 CAB721136 CJX721136 CTT721136 DDP721136 DNL721136 DXH721136 EHD721136 EQZ721136 FAV721136 FKR721136 FUN721136 GEJ721136 GOF721136 GYB721136 HHX721136 HRT721136 IBP721136 ILL721136 IVH721136 JFD721136 JOZ721136 JYV721136 KIR721136 KSN721136 LCJ721136 LMF721136 LWB721136 MFX721136 MPT721136 MZP721136 NJL721136 NTH721136 ODD721136 OMZ721136 OWV721136 PGR721136 PQN721136 QAJ721136 QKF721136 QUB721136 RDX721136 RNT721136 RXP721136 SHL721136 SRH721136 TBD721136 TKZ721136 TUV721136 UER721136 UON721136 UYJ721136 VIF721136 VSB721136 WBX721136 WLT721136 WVP721136 H721146 JD721146 SZ721146 ACV721146 AMR721146 AWN721146 BGJ721146 BQF721146 CAB721146 CJX721146 CTT721146 DDP721146 DNL721146 DXH721146 EHD721146 EQZ721146 FAV721146 FKR721146 FUN721146 GEJ721146 GOF721146 GYB721146 HHX721146 HRT721146 IBP721146 ILL721146 IVH721146 JFD721146 JOZ721146 JYV721146 KIR721146 KSN721146 LCJ721146 LMF721146 LWB721146 MFX721146 MPT721146 MZP721146 NJL721146 NTH721146 ODD721146 OMZ721146 OWV721146 PGR721146 PQN721146 QAJ721146 QKF721146 QUB721146 RDX721146 RNT721146 RXP721146 SHL721146 SRH721146 TBD721146 TKZ721146 TUV721146 UER721146 UON721146 UYJ721146 VIF721146 VSB721146 WBX721146 WLT721146 WVP721146 H721148 JD721148 SZ721148 ACV721148 AMR721148 AWN721148 BGJ721148 BQF721148 CAB721148 CJX721148 CTT721148 DDP721148 DNL721148 DXH721148 EHD721148 EQZ721148 FAV721148 FKR721148 FUN721148 GEJ721148 GOF721148 GYB721148 HHX721148 HRT721148 IBP721148 ILL721148 IVH721148 JFD721148 JOZ721148 JYV721148 KIR721148 KSN721148 LCJ721148 LMF721148 LWB721148 MFX721148 MPT721148 MZP721148 NJL721148 NTH721148 ODD721148 OMZ721148 OWV721148 PGR721148 PQN721148 QAJ721148 QKF721148 QUB721148 RDX721148 RNT721148 RXP721148 SHL721148 SRH721148 TBD721148 TKZ721148 TUV721148 UER721148 UON721148 UYJ721148 VIF721148 VSB721148 WBX721148 WLT721148 WVP721148 H721158 JD721158 SZ721158 ACV721158 AMR721158 AWN721158 BGJ721158 BQF721158 CAB721158 CJX721158 CTT721158 DDP721158 DNL721158 DXH721158 EHD721158 EQZ721158 FAV721158 FKR721158 FUN721158 GEJ721158 GOF721158 GYB721158 HHX721158 HRT721158 IBP721158 ILL721158 IVH721158 JFD721158 JOZ721158 JYV721158 KIR721158 KSN721158 LCJ721158 LMF721158 LWB721158 MFX721158 MPT721158 MZP721158 NJL721158 NTH721158 ODD721158 OMZ721158 OWV721158 PGR721158 PQN721158 QAJ721158 QKF721158 QUB721158 RDX721158 RNT721158 RXP721158 SHL721158 SRH721158 TBD721158 TKZ721158 TUV721158 UER721158 UON721158 UYJ721158 VIF721158 VSB721158 WBX721158 WLT721158 WVP721158 H721160 JD721160 SZ721160 ACV721160 AMR721160 AWN721160 BGJ721160 BQF721160 CAB721160 CJX721160 CTT721160 DDP721160 DNL721160 DXH721160 EHD721160 EQZ721160 FAV721160 FKR721160 FUN721160 GEJ721160 GOF721160 GYB721160 HHX721160 HRT721160 IBP721160 ILL721160 IVH721160 JFD721160 JOZ721160 JYV721160 KIR721160 KSN721160 LCJ721160 LMF721160 LWB721160 MFX721160 MPT721160 MZP721160 NJL721160 NTH721160 ODD721160 OMZ721160 OWV721160 PGR721160 PQN721160 QAJ721160 QKF721160 QUB721160 RDX721160 RNT721160 RXP721160 SHL721160 SRH721160 TBD721160 TKZ721160 TUV721160 UER721160 UON721160 UYJ721160 VIF721160 VSB721160 WBX721160 WLT721160 WVP721160 H721170 JD721170 SZ721170 ACV721170 AMR721170 AWN721170 BGJ721170 BQF721170 CAB721170 CJX721170 CTT721170 DDP721170 DNL721170 DXH721170 EHD721170 EQZ721170 FAV721170 FKR721170 FUN721170 GEJ721170 GOF721170 GYB721170 HHX721170 HRT721170 IBP721170 ILL721170 IVH721170 JFD721170 JOZ721170 JYV721170 KIR721170 KSN721170 LCJ721170 LMF721170 LWB721170 MFX721170 MPT721170 MZP721170 NJL721170 NTH721170 ODD721170 OMZ721170 OWV721170 PGR721170 PQN721170 QAJ721170 QKF721170 QUB721170 RDX721170 RNT721170 RXP721170 SHL721170 SRH721170 TBD721170 TKZ721170 TUV721170 UER721170 UON721170 UYJ721170 VIF721170 VSB721170 WBX721170 WLT721170 WVP721170 H721172 JD721172 SZ721172 ACV721172 AMR721172 AWN721172 BGJ721172 BQF721172 CAB721172 CJX721172 CTT721172 DDP721172 DNL721172 DXH721172 EHD721172 EQZ721172 FAV721172 FKR721172 FUN721172 GEJ721172 GOF721172 GYB721172 HHX721172 HRT721172 IBP721172 ILL721172 IVH721172 JFD721172 JOZ721172 JYV721172 KIR721172 KSN721172 LCJ721172 LMF721172 LWB721172 MFX721172 MPT721172 MZP721172 NJL721172 NTH721172 ODD721172 OMZ721172 OWV721172 PGR721172 PQN721172 QAJ721172 QKF721172 QUB721172 RDX721172 RNT721172 RXP721172 SHL721172 SRH721172 TBD721172 TKZ721172 TUV721172 UER721172 UON721172 UYJ721172 VIF721172 VSB721172 WBX721172 WLT721172 WVP721172 H721182 JD721182 SZ721182 ACV721182 AMR721182 AWN721182 BGJ721182 BQF721182 CAB721182 CJX721182 CTT721182 DDP721182 DNL721182 DXH721182 EHD721182 EQZ721182 FAV721182 FKR721182 FUN721182 GEJ721182 GOF721182 GYB721182 HHX721182 HRT721182 IBP721182 ILL721182 IVH721182 JFD721182 JOZ721182 JYV721182 KIR721182 KSN721182 LCJ721182 LMF721182 LWB721182 MFX721182 MPT721182 MZP721182 NJL721182 NTH721182 ODD721182 OMZ721182 OWV721182 PGR721182 PQN721182 QAJ721182 QKF721182 QUB721182 RDX721182 RNT721182 RXP721182 SHL721182 SRH721182 TBD721182 TKZ721182 TUV721182 UER721182 UON721182 UYJ721182 VIF721182 VSB721182 WBX721182 WLT721182 WVP721182 H721184 JD721184 SZ721184 ACV721184 AMR721184 AWN721184 BGJ721184 BQF721184 CAB721184 CJX721184 CTT721184 DDP721184 DNL721184 DXH721184 EHD721184 EQZ721184 FAV721184 FKR721184 FUN721184 GEJ721184 GOF721184 GYB721184 HHX721184 HRT721184 IBP721184 ILL721184 IVH721184 JFD721184 JOZ721184 JYV721184 KIR721184 KSN721184 LCJ721184 LMF721184 LWB721184 MFX721184 MPT721184 MZP721184 NJL721184 NTH721184 ODD721184 OMZ721184 OWV721184 PGR721184 PQN721184 QAJ721184 QKF721184 QUB721184 RDX721184 RNT721184 RXP721184 SHL721184 SRH721184 TBD721184 TKZ721184 TUV721184 UER721184 UON721184 UYJ721184 VIF721184 VSB721184 WBX721184 WLT721184 WVP721184 H721194 JD721194 SZ721194 ACV721194 AMR721194 AWN721194 BGJ721194 BQF721194 CAB721194 CJX721194 CTT721194 DDP721194 DNL721194 DXH721194 EHD721194 EQZ721194 FAV721194 FKR721194 FUN721194 GEJ721194 GOF721194 GYB721194 HHX721194 HRT721194 IBP721194 ILL721194 IVH721194 JFD721194 JOZ721194 JYV721194 KIR721194 KSN721194 LCJ721194 LMF721194 LWB721194 MFX721194 MPT721194 MZP721194 NJL721194 NTH721194 ODD721194 OMZ721194 OWV721194 PGR721194 PQN721194 QAJ721194 QKF721194 QUB721194 RDX721194 RNT721194 RXP721194 SHL721194 SRH721194 TBD721194 TKZ721194 TUV721194 UER721194 UON721194 UYJ721194 VIF721194 VSB721194 WBX721194 WLT721194 WVP721194 H721196 JD721196 SZ721196 ACV721196 AMR721196 AWN721196 BGJ721196 BQF721196 CAB721196 CJX721196 CTT721196 DDP721196 DNL721196 DXH721196 EHD721196 EQZ721196 FAV721196 FKR721196 FUN721196 GEJ721196 GOF721196 GYB721196 HHX721196 HRT721196 IBP721196 ILL721196 IVH721196 JFD721196 JOZ721196 JYV721196 KIR721196 KSN721196 LCJ721196 LMF721196 LWB721196 MFX721196 MPT721196 MZP721196 NJL721196 NTH721196 ODD721196 OMZ721196 OWV721196 PGR721196 PQN721196 QAJ721196 QKF721196 QUB721196 RDX721196 RNT721196 RXP721196 SHL721196 SRH721196 TBD721196 TKZ721196 TUV721196 UER721196 UON721196 UYJ721196 VIF721196 VSB721196 WBX721196 WLT721196 WVP721196 H721206 JD721206 SZ721206 ACV721206 AMR721206 AWN721206 BGJ721206 BQF721206 CAB721206 CJX721206 CTT721206 DDP721206 DNL721206 DXH721206 EHD721206 EQZ721206 FAV721206 FKR721206 FUN721206 GEJ721206 GOF721206 GYB721206 HHX721206 HRT721206 IBP721206 ILL721206 IVH721206 JFD721206 JOZ721206 JYV721206 KIR721206 KSN721206 LCJ721206 LMF721206 LWB721206 MFX721206 MPT721206 MZP721206 NJL721206 NTH721206 ODD721206 OMZ721206 OWV721206 PGR721206 PQN721206 QAJ721206 QKF721206 QUB721206 RDX721206 RNT721206 RXP721206 SHL721206 SRH721206 TBD721206 TKZ721206 TUV721206 UER721206 UON721206 UYJ721206 VIF721206 VSB721206 WBX721206 WLT721206 WVP721206 H721208 JD721208 SZ721208 ACV721208 AMR721208 AWN721208 BGJ721208 BQF721208 CAB721208 CJX721208 CTT721208 DDP721208 DNL721208 DXH721208 EHD721208 EQZ721208 FAV721208 FKR721208 FUN721208 GEJ721208 GOF721208 GYB721208 HHX721208 HRT721208 IBP721208 ILL721208 IVH721208 JFD721208 JOZ721208 JYV721208 KIR721208 KSN721208 LCJ721208 LMF721208 LWB721208 MFX721208 MPT721208 MZP721208 NJL721208 NTH721208 ODD721208 OMZ721208 OWV721208 PGR721208 PQN721208 QAJ721208 QKF721208 QUB721208 RDX721208 RNT721208 RXP721208 SHL721208 SRH721208 TBD721208 TKZ721208 TUV721208 UER721208 UON721208 UYJ721208 VIF721208 VSB721208 WBX721208 WLT721208 WVP721208 H721218 JD721218 SZ721218 ACV721218 AMR721218 AWN721218 BGJ721218 BQF721218 CAB721218 CJX721218 CTT721218 DDP721218 DNL721218 DXH721218 EHD721218 EQZ721218 FAV721218 FKR721218 FUN721218 GEJ721218 GOF721218 GYB721218 HHX721218 HRT721218 IBP721218 ILL721218 IVH721218 JFD721218 JOZ721218 JYV721218 KIR721218 KSN721218 LCJ721218 LMF721218 LWB721218 MFX721218 MPT721218 MZP721218 NJL721218 NTH721218 ODD721218 OMZ721218 OWV721218 PGR721218 PQN721218 QAJ721218 QKF721218 QUB721218 RDX721218 RNT721218 RXP721218 SHL721218 SRH721218 TBD721218 TKZ721218 TUV721218 UER721218 UON721218 UYJ721218 VIF721218 VSB721218 WBX721218 WLT721218 WVP721218 H721220 JD721220 SZ721220 ACV721220 AMR721220 AWN721220 BGJ721220 BQF721220 CAB721220 CJX721220 CTT721220 DDP721220 DNL721220 DXH721220 EHD721220 EQZ721220 FAV721220 FKR721220 FUN721220 GEJ721220 GOF721220 GYB721220 HHX721220 HRT721220 IBP721220 ILL721220 IVH721220 JFD721220 JOZ721220 JYV721220 KIR721220 KSN721220 LCJ721220 LMF721220 LWB721220 MFX721220 MPT721220 MZP721220 NJL721220 NTH721220 ODD721220 OMZ721220 OWV721220 PGR721220 PQN721220 QAJ721220 QKF721220 QUB721220 RDX721220 RNT721220 RXP721220 SHL721220 SRH721220 TBD721220 TKZ721220 TUV721220 UER721220 UON721220 UYJ721220 VIF721220 VSB721220 WBX721220 WLT721220 WVP721220 H721230 JD721230 SZ721230 ACV721230 AMR721230 AWN721230 BGJ721230 BQF721230 CAB721230 CJX721230 CTT721230 DDP721230 DNL721230 DXH721230 EHD721230 EQZ721230 FAV721230 FKR721230 FUN721230 GEJ721230 GOF721230 GYB721230 HHX721230 HRT721230 IBP721230 ILL721230 IVH721230 JFD721230 JOZ721230 JYV721230 KIR721230 KSN721230 LCJ721230 LMF721230 LWB721230 MFX721230 MPT721230 MZP721230 NJL721230 NTH721230 ODD721230 OMZ721230 OWV721230 PGR721230 PQN721230 QAJ721230 QKF721230 QUB721230 RDX721230 RNT721230 RXP721230 SHL721230 SRH721230 TBD721230 TKZ721230 TUV721230 UER721230 UON721230 UYJ721230 VIF721230 VSB721230 WBX721230 WLT721230 WVP721230 H721232 JD721232 SZ721232 ACV721232 AMR721232 AWN721232 BGJ721232 BQF721232 CAB721232 CJX721232 CTT721232 DDP721232 DNL721232 DXH721232 EHD721232 EQZ721232 FAV721232 FKR721232 FUN721232 GEJ721232 GOF721232 GYB721232 HHX721232 HRT721232 IBP721232 ILL721232 IVH721232 JFD721232 JOZ721232 JYV721232 KIR721232 KSN721232 LCJ721232 LMF721232 LWB721232 MFX721232 MPT721232 MZP721232 NJL721232 NTH721232 ODD721232 OMZ721232 OWV721232 PGR721232 PQN721232 QAJ721232 QKF721232 QUB721232 RDX721232 RNT721232 RXP721232 SHL721232 SRH721232 TBD721232 TKZ721232 TUV721232 UER721232 UON721232 UYJ721232 VIF721232 VSB721232 WBX721232 WLT721232 WVP721232 H786610 JD786610 SZ786610 ACV786610 AMR786610 AWN786610 BGJ786610 BQF786610 CAB786610 CJX786610 CTT786610 DDP786610 DNL786610 DXH786610 EHD786610 EQZ786610 FAV786610 FKR786610 FUN786610 GEJ786610 GOF786610 GYB786610 HHX786610 HRT786610 IBP786610 ILL786610 IVH786610 JFD786610 JOZ786610 JYV786610 KIR786610 KSN786610 LCJ786610 LMF786610 LWB786610 MFX786610 MPT786610 MZP786610 NJL786610 NTH786610 ODD786610 OMZ786610 OWV786610 PGR786610 PQN786610 QAJ786610 QKF786610 QUB786610 RDX786610 RNT786610 RXP786610 SHL786610 SRH786610 TBD786610 TKZ786610 TUV786610 UER786610 UON786610 UYJ786610 VIF786610 VSB786610 WBX786610 WLT786610 WVP786610 H786612 JD786612 SZ786612 ACV786612 AMR786612 AWN786612 BGJ786612 BQF786612 CAB786612 CJX786612 CTT786612 DDP786612 DNL786612 DXH786612 EHD786612 EQZ786612 FAV786612 FKR786612 FUN786612 GEJ786612 GOF786612 GYB786612 HHX786612 HRT786612 IBP786612 ILL786612 IVH786612 JFD786612 JOZ786612 JYV786612 KIR786612 KSN786612 LCJ786612 LMF786612 LWB786612 MFX786612 MPT786612 MZP786612 NJL786612 NTH786612 ODD786612 OMZ786612 OWV786612 PGR786612 PQN786612 QAJ786612 QKF786612 QUB786612 RDX786612 RNT786612 RXP786612 SHL786612 SRH786612 TBD786612 TKZ786612 TUV786612 UER786612 UON786612 UYJ786612 VIF786612 VSB786612 WBX786612 WLT786612 WVP786612 H786622 JD786622 SZ786622 ACV786622 AMR786622 AWN786622 BGJ786622 BQF786622 CAB786622 CJX786622 CTT786622 DDP786622 DNL786622 DXH786622 EHD786622 EQZ786622 FAV786622 FKR786622 FUN786622 GEJ786622 GOF786622 GYB786622 HHX786622 HRT786622 IBP786622 ILL786622 IVH786622 JFD786622 JOZ786622 JYV786622 KIR786622 KSN786622 LCJ786622 LMF786622 LWB786622 MFX786622 MPT786622 MZP786622 NJL786622 NTH786622 ODD786622 OMZ786622 OWV786622 PGR786622 PQN786622 QAJ786622 QKF786622 QUB786622 RDX786622 RNT786622 RXP786622 SHL786622 SRH786622 TBD786622 TKZ786622 TUV786622 UER786622 UON786622 UYJ786622 VIF786622 VSB786622 WBX786622 WLT786622 WVP786622 H786624 JD786624 SZ786624 ACV786624 AMR786624 AWN786624 BGJ786624 BQF786624 CAB786624 CJX786624 CTT786624 DDP786624 DNL786624 DXH786624 EHD786624 EQZ786624 FAV786624 FKR786624 FUN786624 GEJ786624 GOF786624 GYB786624 HHX786624 HRT786624 IBP786624 ILL786624 IVH786624 JFD786624 JOZ786624 JYV786624 KIR786624 KSN786624 LCJ786624 LMF786624 LWB786624 MFX786624 MPT786624 MZP786624 NJL786624 NTH786624 ODD786624 OMZ786624 OWV786624 PGR786624 PQN786624 QAJ786624 QKF786624 QUB786624 RDX786624 RNT786624 RXP786624 SHL786624 SRH786624 TBD786624 TKZ786624 TUV786624 UER786624 UON786624 UYJ786624 VIF786624 VSB786624 WBX786624 WLT786624 WVP786624 H786634 JD786634 SZ786634 ACV786634 AMR786634 AWN786634 BGJ786634 BQF786634 CAB786634 CJX786634 CTT786634 DDP786634 DNL786634 DXH786634 EHD786634 EQZ786634 FAV786634 FKR786634 FUN786634 GEJ786634 GOF786634 GYB786634 HHX786634 HRT786634 IBP786634 ILL786634 IVH786634 JFD786634 JOZ786634 JYV786634 KIR786634 KSN786634 LCJ786634 LMF786634 LWB786634 MFX786634 MPT786634 MZP786634 NJL786634 NTH786634 ODD786634 OMZ786634 OWV786634 PGR786634 PQN786634 QAJ786634 QKF786634 QUB786634 RDX786634 RNT786634 RXP786634 SHL786634 SRH786634 TBD786634 TKZ786634 TUV786634 UER786634 UON786634 UYJ786634 VIF786634 VSB786634 WBX786634 WLT786634 WVP786634 H786636 JD786636 SZ786636 ACV786636 AMR786636 AWN786636 BGJ786636 BQF786636 CAB786636 CJX786636 CTT786636 DDP786636 DNL786636 DXH786636 EHD786636 EQZ786636 FAV786636 FKR786636 FUN786636 GEJ786636 GOF786636 GYB786636 HHX786636 HRT786636 IBP786636 ILL786636 IVH786636 JFD786636 JOZ786636 JYV786636 KIR786636 KSN786636 LCJ786636 LMF786636 LWB786636 MFX786636 MPT786636 MZP786636 NJL786636 NTH786636 ODD786636 OMZ786636 OWV786636 PGR786636 PQN786636 QAJ786636 QKF786636 QUB786636 RDX786636 RNT786636 RXP786636 SHL786636 SRH786636 TBD786636 TKZ786636 TUV786636 UER786636 UON786636 UYJ786636 VIF786636 VSB786636 WBX786636 WLT786636 WVP786636 H786646 JD786646 SZ786646 ACV786646 AMR786646 AWN786646 BGJ786646 BQF786646 CAB786646 CJX786646 CTT786646 DDP786646 DNL786646 DXH786646 EHD786646 EQZ786646 FAV786646 FKR786646 FUN786646 GEJ786646 GOF786646 GYB786646 HHX786646 HRT786646 IBP786646 ILL786646 IVH786646 JFD786646 JOZ786646 JYV786646 KIR786646 KSN786646 LCJ786646 LMF786646 LWB786646 MFX786646 MPT786646 MZP786646 NJL786646 NTH786646 ODD786646 OMZ786646 OWV786646 PGR786646 PQN786646 QAJ786646 QKF786646 QUB786646 RDX786646 RNT786646 RXP786646 SHL786646 SRH786646 TBD786646 TKZ786646 TUV786646 UER786646 UON786646 UYJ786646 VIF786646 VSB786646 WBX786646 WLT786646 WVP786646 H786648 JD786648 SZ786648 ACV786648 AMR786648 AWN786648 BGJ786648 BQF786648 CAB786648 CJX786648 CTT786648 DDP786648 DNL786648 DXH786648 EHD786648 EQZ786648 FAV786648 FKR786648 FUN786648 GEJ786648 GOF786648 GYB786648 HHX786648 HRT786648 IBP786648 ILL786648 IVH786648 JFD786648 JOZ786648 JYV786648 KIR786648 KSN786648 LCJ786648 LMF786648 LWB786648 MFX786648 MPT786648 MZP786648 NJL786648 NTH786648 ODD786648 OMZ786648 OWV786648 PGR786648 PQN786648 QAJ786648 QKF786648 QUB786648 RDX786648 RNT786648 RXP786648 SHL786648 SRH786648 TBD786648 TKZ786648 TUV786648 UER786648 UON786648 UYJ786648 VIF786648 VSB786648 WBX786648 WLT786648 WVP786648 H786658 JD786658 SZ786658 ACV786658 AMR786658 AWN786658 BGJ786658 BQF786658 CAB786658 CJX786658 CTT786658 DDP786658 DNL786658 DXH786658 EHD786658 EQZ786658 FAV786658 FKR786658 FUN786658 GEJ786658 GOF786658 GYB786658 HHX786658 HRT786658 IBP786658 ILL786658 IVH786658 JFD786658 JOZ786658 JYV786658 KIR786658 KSN786658 LCJ786658 LMF786658 LWB786658 MFX786658 MPT786658 MZP786658 NJL786658 NTH786658 ODD786658 OMZ786658 OWV786658 PGR786658 PQN786658 QAJ786658 QKF786658 QUB786658 RDX786658 RNT786658 RXP786658 SHL786658 SRH786658 TBD786658 TKZ786658 TUV786658 UER786658 UON786658 UYJ786658 VIF786658 VSB786658 WBX786658 WLT786658 WVP786658 H786660 JD786660 SZ786660 ACV786660 AMR786660 AWN786660 BGJ786660 BQF786660 CAB786660 CJX786660 CTT786660 DDP786660 DNL786660 DXH786660 EHD786660 EQZ786660 FAV786660 FKR786660 FUN786660 GEJ786660 GOF786660 GYB786660 HHX786660 HRT786660 IBP786660 ILL786660 IVH786660 JFD786660 JOZ786660 JYV786660 KIR786660 KSN786660 LCJ786660 LMF786660 LWB786660 MFX786660 MPT786660 MZP786660 NJL786660 NTH786660 ODD786660 OMZ786660 OWV786660 PGR786660 PQN786660 QAJ786660 QKF786660 QUB786660 RDX786660 RNT786660 RXP786660 SHL786660 SRH786660 TBD786660 TKZ786660 TUV786660 UER786660 UON786660 UYJ786660 VIF786660 VSB786660 WBX786660 WLT786660 WVP786660 H786670 JD786670 SZ786670 ACV786670 AMR786670 AWN786670 BGJ786670 BQF786670 CAB786670 CJX786670 CTT786670 DDP786670 DNL786670 DXH786670 EHD786670 EQZ786670 FAV786670 FKR786670 FUN786670 GEJ786670 GOF786670 GYB786670 HHX786670 HRT786670 IBP786670 ILL786670 IVH786670 JFD786670 JOZ786670 JYV786670 KIR786670 KSN786670 LCJ786670 LMF786670 LWB786670 MFX786670 MPT786670 MZP786670 NJL786670 NTH786670 ODD786670 OMZ786670 OWV786670 PGR786670 PQN786670 QAJ786670 QKF786670 QUB786670 RDX786670 RNT786670 RXP786670 SHL786670 SRH786670 TBD786670 TKZ786670 TUV786670 UER786670 UON786670 UYJ786670 VIF786670 VSB786670 WBX786670 WLT786670 WVP786670 H786672 JD786672 SZ786672 ACV786672 AMR786672 AWN786672 BGJ786672 BQF786672 CAB786672 CJX786672 CTT786672 DDP786672 DNL786672 DXH786672 EHD786672 EQZ786672 FAV786672 FKR786672 FUN786672 GEJ786672 GOF786672 GYB786672 HHX786672 HRT786672 IBP786672 ILL786672 IVH786672 JFD786672 JOZ786672 JYV786672 KIR786672 KSN786672 LCJ786672 LMF786672 LWB786672 MFX786672 MPT786672 MZP786672 NJL786672 NTH786672 ODD786672 OMZ786672 OWV786672 PGR786672 PQN786672 QAJ786672 QKF786672 QUB786672 RDX786672 RNT786672 RXP786672 SHL786672 SRH786672 TBD786672 TKZ786672 TUV786672 UER786672 UON786672 UYJ786672 VIF786672 VSB786672 WBX786672 WLT786672 WVP786672 H786682 JD786682 SZ786682 ACV786682 AMR786682 AWN786682 BGJ786682 BQF786682 CAB786682 CJX786682 CTT786682 DDP786682 DNL786682 DXH786682 EHD786682 EQZ786682 FAV786682 FKR786682 FUN786682 GEJ786682 GOF786682 GYB786682 HHX786682 HRT786682 IBP786682 ILL786682 IVH786682 JFD786682 JOZ786682 JYV786682 KIR786682 KSN786682 LCJ786682 LMF786682 LWB786682 MFX786682 MPT786682 MZP786682 NJL786682 NTH786682 ODD786682 OMZ786682 OWV786682 PGR786682 PQN786682 QAJ786682 QKF786682 QUB786682 RDX786682 RNT786682 RXP786682 SHL786682 SRH786682 TBD786682 TKZ786682 TUV786682 UER786682 UON786682 UYJ786682 VIF786682 VSB786682 WBX786682 WLT786682 WVP786682 H786684 JD786684 SZ786684 ACV786684 AMR786684 AWN786684 BGJ786684 BQF786684 CAB786684 CJX786684 CTT786684 DDP786684 DNL786684 DXH786684 EHD786684 EQZ786684 FAV786684 FKR786684 FUN786684 GEJ786684 GOF786684 GYB786684 HHX786684 HRT786684 IBP786684 ILL786684 IVH786684 JFD786684 JOZ786684 JYV786684 KIR786684 KSN786684 LCJ786684 LMF786684 LWB786684 MFX786684 MPT786684 MZP786684 NJL786684 NTH786684 ODD786684 OMZ786684 OWV786684 PGR786684 PQN786684 QAJ786684 QKF786684 QUB786684 RDX786684 RNT786684 RXP786684 SHL786684 SRH786684 TBD786684 TKZ786684 TUV786684 UER786684 UON786684 UYJ786684 VIF786684 VSB786684 WBX786684 WLT786684 WVP786684 H786694 JD786694 SZ786694 ACV786694 AMR786694 AWN786694 BGJ786694 BQF786694 CAB786694 CJX786694 CTT786694 DDP786694 DNL786694 DXH786694 EHD786694 EQZ786694 FAV786694 FKR786694 FUN786694 GEJ786694 GOF786694 GYB786694 HHX786694 HRT786694 IBP786694 ILL786694 IVH786694 JFD786694 JOZ786694 JYV786694 KIR786694 KSN786694 LCJ786694 LMF786694 LWB786694 MFX786694 MPT786694 MZP786694 NJL786694 NTH786694 ODD786694 OMZ786694 OWV786694 PGR786694 PQN786694 QAJ786694 QKF786694 QUB786694 RDX786694 RNT786694 RXP786694 SHL786694 SRH786694 TBD786694 TKZ786694 TUV786694 UER786694 UON786694 UYJ786694 VIF786694 VSB786694 WBX786694 WLT786694 WVP786694 H786696 JD786696 SZ786696 ACV786696 AMR786696 AWN786696 BGJ786696 BQF786696 CAB786696 CJX786696 CTT786696 DDP786696 DNL786696 DXH786696 EHD786696 EQZ786696 FAV786696 FKR786696 FUN786696 GEJ786696 GOF786696 GYB786696 HHX786696 HRT786696 IBP786696 ILL786696 IVH786696 JFD786696 JOZ786696 JYV786696 KIR786696 KSN786696 LCJ786696 LMF786696 LWB786696 MFX786696 MPT786696 MZP786696 NJL786696 NTH786696 ODD786696 OMZ786696 OWV786696 PGR786696 PQN786696 QAJ786696 QKF786696 QUB786696 RDX786696 RNT786696 RXP786696 SHL786696 SRH786696 TBD786696 TKZ786696 TUV786696 UER786696 UON786696 UYJ786696 VIF786696 VSB786696 WBX786696 WLT786696 WVP786696 H786706 JD786706 SZ786706 ACV786706 AMR786706 AWN786706 BGJ786706 BQF786706 CAB786706 CJX786706 CTT786706 DDP786706 DNL786706 DXH786706 EHD786706 EQZ786706 FAV786706 FKR786706 FUN786706 GEJ786706 GOF786706 GYB786706 HHX786706 HRT786706 IBP786706 ILL786706 IVH786706 JFD786706 JOZ786706 JYV786706 KIR786706 KSN786706 LCJ786706 LMF786706 LWB786706 MFX786706 MPT786706 MZP786706 NJL786706 NTH786706 ODD786706 OMZ786706 OWV786706 PGR786706 PQN786706 QAJ786706 QKF786706 QUB786706 RDX786706 RNT786706 RXP786706 SHL786706 SRH786706 TBD786706 TKZ786706 TUV786706 UER786706 UON786706 UYJ786706 VIF786706 VSB786706 WBX786706 WLT786706 WVP786706 H786708 JD786708 SZ786708 ACV786708 AMR786708 AWN786708 BGJ786708 BQF786708 CAB786708 CJX786708 CTT786708 DDP786708 DNL786708 DXH786708 EHD786708 EQZ786708 FAV786708 FKR786708 FUN786708 GEJ786708 GOF786708 GYB786708 HHX786708 HRT786708 IBP786708 ILL786708 IVH786708 JFD786708 JOZ786708 JYV786708 KIR786708 KSN786708 LCJ786708 LMF786708 LWB786708 MFX786708 MPT786708 MZP786708 NJL786708 NTH786708 ODD786708 OMZ786708 OWV786708 PGR786708 PQN786708 QAJ786708 QKF786708 QUB786708 RDX786708 RNT786708 RXP786708 SHL786708 SRH786708 TBD786708 TKZ786708 TUV786708 UER786708 UON786708 UYJ786708 VIF786708 VSB786708 WBX786708 WLT786708 WVP786708 H786718 JD786718 SZ786718 ACV786718 AMR786718 AWN786718 BGJ786718 BQF786718 CAB786718 CJX786718 CTT786718 DDP786718 DNL786718 DXH786718 EHD786718 EQZ786718 FAV786718 FKR786718 FUN786718 GEJ786718 GOF786718 GYB786718 HHX786718 HRT786718 IBP786718 ILL786718 IVH786718 JFD786718 JOZ786718 JYV786718 KIR786718 KSN786718 LCJ786718 LMF786718 LWB786718 MFX786718 MPT786718 MZP786718 NJL786718 NTH786718 ODD786718 OMZ786718 OWV786718 PGR786718 PQN786718 QAJ786718 QKF786718 QUB786718 RDX786718 RNT786718 RXP786718 SHL786718 SRH786718 TBD786718 TKZ786718 TUV786718 UER786718 UON786718 UYJ786718 VIF786718 VSB786718 WBX786718 WLT786718 WVP786718 H786720 JD786720 SZ786720 ACV786720 AMR786720 AWN786720 BGJ786720 BQF786720 CAB786720 CJX786720 CTT786720 DDP786720 DNL786720 DXH786720 EHD786720 EQZ786720 FAV786720 FKR786720 FUN786720 GEJ786720 GOF786720 GYB786720 HHX786720 HRT786720 IBP786720 ILL786720 IVH786720 JFD786720 JOZ786720 JYV786720 KIR786720 KSN786720 LCJ786720 LMF786720 LWB786720 MFX786720 MPT786720 MZP786720 NJL786720 NTH786720 ODD786720 OMZ786720 OWV786720 PGR786720 PQN786720 QAJ786720 QKF786720 QUB786720 RDX786720 RNT786720 RXP786720 SHL786720 SRH786720 TBD786720 TKZ786720 TUV786720 UER786720 UON786720 UYJ786720 VIF786720 VSB786720 WBX786720 WLT786720 WVP786720 H786730 JD786730 SZ786730 ACV786730 AMR786730 AWN786730 BGJ786730 BQF786730 CAB786730 CJX786730 CTT786730 DDP786730 DNL786730 DXH786730 EHD786730 EQZ786730 FAV786730 FKR786730 FUN786730 GEJ786730 GOF786730 GYB786730 HHX786730 HRT786730 IBP786730 ILL786730 IVH786730 JFD786730 JOZ786730 JYV786730 KIR786730 KSN786730 LCJ786730 LMF786730 LWB786730 MFX786730 MPT786730 MZP786730 NJL786730 NTH786730 ODD786730 OMZ786730 OWV786730 PGR786730 PQN786730 QAJ786730 QKF786730 QUB786730 RDX786730 RNT786730 RXP786730 SHL786730 SRH786730 TBD786730 TKZ786730 TUV786730 UER786730 UON786730 UYJ786730 VIF786730 VSB786730 WBX786730 WLT786730 WVP786730 H786732 JD786732 SZ786732 ACV786732 AMR786732 AWN786732 BGJ786732 BQF786732 CAB786732 CJX786732 CTT786732 DDP786732 DNL786732 DXH786732 EHD786732 EQZ786732 FAV786732 FKR786732 FUN786732 GEJ786732 GOF786732 GYB786732 HHX786732 HRT786732 IBP786732 ILL786732 IVH786732 JFD786732 JOZ786732 JYV786732 KIR786732 KSN786732 LCJ786732 LMF786732 LWB786732 MFX786732 MPT786732 MZP786732 NJL786732 NTH786732 ODD786732 OMZ786732 OWV786732 PGR786732 PQN786732 QAJ786732 QKF786732 QUB786732 RDX786732 RNT786732 RXP786732 SHL786732 SRH786732 TBD786732 TKZ786732 TUV786732 UER786732 UON786732 UYJ786732 VIF786732 VSB786732 WBX786732 WLT786732 WVP786732 H786742 JD786742 SZ786742 ACV786742 AMR786742 AWN786742 BGJ786742 BQF786742 CAB786742 CJX786742 CTT786742 DDP786742 DNL786742 DXH786742 EHD786742 EQZ786742 FAV786742 FKR786742 FUN786742 GEJ786742 GOF786742 GYB786742 HHX786742 HRT786742 IBP786742 ILL786742 IVH786742 JFD786742 JOZ786742 JYV786742 KIR786742 KSN786742 LCJ786742 LMF786742 LWB786742 MFX786742 MPT786742 MZP786742 NJL786742 NTH786742 ODD786742 OMZ786742 OWV786742 PGR786742 PQN786742 QAJ786742 QKF786742 QUB786742 RDX786742 RNT786742 RXP786742 SHL786742 SRH786742 TBD786742 TKZ786742 TUV786742 UER786742 UON786742 UYJ786742 VIF786742 VSB786742 WBX786742 WLT786742 WVP786742 H786744 JD786744 SZ786744 ACV786744 AMR786744 AWN786744 BGJ786744 BQF786744 CAB786744 CJX786744 CTT786744 DDP786744 DNL786744 DXH786744 EHD786744 EQZ786744 FAV786744 FKR786744 FUN786744 GEJ786744 GOF786744 GYB786744 HHX786744 HRT786744 IBP786744 ILL786744 IVH786744 JFD786744 JOZ786744 JYV786744 KIR786744 KSN786744 LCJ786744 LMF786744 LWB786744 MFX786744 MPT786744 MZP786744 NJL786744 NTH786744 ODD786744 OMZ786744 OWV786744 PGR786744 PQN786744 QAJ786744 QKF786744 QUB786744 RDX786744 RNT786744 RXP786744 SHL786744 SRH786744 TBD786744 TKZ786744 TUV786744 UER786744 UON786744 UYJ786744 VIF786744 VSB786744 WBX786744 WLT786744 WVP786744 H786754 JD786754 SZ786754 ACV786754 AMR786754 AWN786754 BGJ786754 BQF786754 CAB786754 CJX786754 CTT786754 DDP786754 DNL786754 DXH786754 EHD786754 EQZ786754 FAV786754 FKR786754 FUN786754 GEJ786754 GOF786754 GYB786754 HHX786754 HRT786754 IBP786754 ILL786754 IVH786754 JFD786754 JOZ786754 JYV786754 KIR786754 KSN786754 LCJ786754 LMF786754 LWB786754 MFX786754 MPT786754 MZP786754 NJL786754 NTH786754 ODD786754 OMZ786754 OWV786754 PGR786754 PQN786754 QAJ786754 QKF786754 QUB786754 RDX786754 RNT786754 RXP786754 SHL786754 SRH786754 TBD786754 TKZ786754 TUV786754 UER786754 UON786754 UYJ786754 VIF786754 VSB786754 WBX786754 WLT786754 WVP786754 H786756 JD786756 SZ786756 ACV786756 AMR786756 AWN786756 BGJ786756 BQF786756 CAB786756 CJX786756 CTT786756 DDP786756 DNL786756 DXH786756 EHD786756 EQZ786756 FAV786756 FKR786756 FUN786756 GEJ786756 GOF786756 GYB786756 HHX786756 HRT786756 IBP786756 ILL786756 IVH786756 JFD786756 JOZ786756 JYV786756 KIR786756 KSN786756 LCJ786756 LMF786756 LWB786756 MFX786756 MPT786756 MZP786756 NJL786756 NTH786756 ODD786756 OMZ786756 OWV786756 PGR786756 PQN786756 QAJ786756 QKF786756 QUB786756 RDX786756 RNT786756 RXP786756 SHL786756 SRH786756 TBD786756 TKZ786756 TUV786756 UER786756 UON786756 UYJ786756 VIF786756 VSB786756 WBX786756 WLT786756 WVP786756 H786766 JD786766 SZ786766 ACV786766 AMR786766 AWN786766 BGJ786766 BQF786766 CAB786766 CJX786766 CTT786766 DDP786766 DNL786766 DXH786766 EHD786766 EQZ786766 FAV786766 FKR786766 FUN786766 GEJ786766 GOF786766 GYB786766 HHX786766 HRT786766 IBP786766 ILL786766 IVH786766 JFD786766 JOZ786766 JYV786766 KIR786766 KSN786766 LCJ786766 LMF786766 LWB786766 MFX786766 MPT786766 MZP786766 NJL786766 NTH786766 ODD786766 OMZ786766 OWV786766 PGR786766 PQN786766 QAJ786766 QKF786766 QUB786766 RDX786766 RNT786766 RXP786766 SHL786766 SRH786766 TBD786766 TKZ786766 TUV786766 UER786766 UON786766 UYJ786766 VIF786766 VSB786766 WBX786766 WLT786766 WVP786766 H786768 JD786768 SZ786768 ACV786768 AMR786768 AWN786768 BGJ786768 BQF786768 CAB786768 CJX786768 CTT786768 DDP786768 DNL786768 DXH786768 EHD786768 EQZ786768 FAV786768 FKR786768 FUN786768 GEJ786768 GOF786768 GYB786768 HHX786768 HRT786768 IBP786768 ILL786768 IVH786768 JFD786768 JOZ786768 JYV786768 KIR786768 KSN786768 LCJ786768 LMF786768 LWB786768 MFX786768 MPT786768 MZP786768 NJL786768 NTH786768 ODD786768 OMZ786768 OWV786768 PGR786768 PQN786768 QAJ786768 QKF786768 QUB786768 RDX786768 RNT786768 RXP786768 SHL786768 SRH786768 TBD786768 TKZ786768 TUV786768 UER786768 UON786768 UYJ786768 VIF786768 VSB786768 WBX786768 WLT786768 WVP786768 H852146 JD852146 SZ852146 ACV852146 AMR852146 AWN852146 BGJ852146 BQF852146 CAB852146 CJX852146 CTT852146 DDP852146 DNL852146 DXH852146 EHD852146 EQZ852146 FAV852146 FKR852146 FUN852146 GEJ852146 GOF852146 GYB852146 HHX852146 HRT852146 IBP852146 ILL852146 IVH852146 JFD852146 JOZ852146 JYV852146 KIR852146 KSN852146 LCJ852146 LMF852146 LWB852146 MFX852146 MPT852146 MZP852146 NJL852146 NTH852146 ODD852146 OMZ852146 OWV852146 PGR852146 PQN852146 QAJ852146 QKF852146 QUB852146 RDX852146 RNT852146 RXP852146 SHL852146 SRH852146 TBD852146 TKZ852146 TUV852146 UER852146 UON852146 UYJ852146 VIF852146 VSB852146 WBX852146 WLT852146 WVP852146 H852148 JD852148 SZ852148 ACV852148 AMR852148 AWN852148 BGJ852148 BQF852148 CAB852148 CJX852148 CTT852148 DDP852148 DNL852148 DXH852148 EHD852148 EQZ852148 FAV852148 FKR852148 FUN852148 GEJ852148 GOF852148 GYB852148 HHX852148 HRT852148 IBP852148 ILL852148 IVH852148 JFD852148 JOZ852148 JYV852148 KIR852148 KSN852148 LCJ852148 LMF852148 LWB852148 MFX852148 MPT852148 MZP852148 NJL852148 NTH852148 ODD852148 OMZ852148 OWV852148 PGR852148 PQN852148 QAJ852148 QKF852148 QUB852148 RDX852148 RNT852148 RXP852148 SHL852148 SRH852148 TBD852148 TKZ852148 TUV852148 UER852148 UON852148 UYJ852148 VIF852148 VSB852148 WBX852148 WLT852148 WVP852148 H852158 JD852158 SZ852158 ACV852158 AMR852158 AWN852158 BGJ852158 BQF852158 CAB852158 CJX852158 CTT852158 DDP852158 DNL852158 DXH852158 EHD852158 EQZ852158 FAV852158 FKR852158 FUN852158 GEJ852158 GOF852158 GYB852158 HHX852158 HRT852158 IBP852158 ILL852158 IVH852158 JFD852158 JOZ852158 JYV852158 KIR852158 KSN852158 LCJ852158 LMF852158 LWB852158 MFX852158 MPT852158 MZP852158 NJL852158 NTH852158 ODD852158 OMZ852158 OWV852158 PGR852158 PQN852158 QAJ852158 QKF852158 QUB852158 RDX852158 RNT852158 RXP852158 SHL852158 SRH852158 TBD852158 TKZ852158 TUV852158 UER852158 UON852158 UYJ852158 VIF852158 VSB852158 WBX852158 WLT852158 WVP852158 H852160 JD852160 SZ852160 ACV852160 AMR852160 AWN852160 BGJ852160 BQF852160 CAB852160 CJX852160 CTT852160 DDP852160 DNL852160 DXH852160 EHD852160 EQZ852160 FAV852160 FKR852160 FUN852160 GEJ852160 GOF852160 GYB852160 HHX852160 HRT852160 IBP852160 ILL852160 IVH852160 JFD852160 JOZ852160 JYV852160 KIR852160 KSN852160 LCJ852160 LMF852160 LWB852160 MFX852160 MPT852160 MZP852160 NJL852160 NTH852160 ODD852160 OMZ852160 OWV852160 PGR852160 PQN852160 QAJ852160 QKF852160 QUB852160 RDX852160 RNT852160 RXP852160 SHL852160 SRH852160 TBD852160 TKZ852160 TUV852160 UER852160 UON852160 UYJ852160 VIF852160 VSB852160 WBX852160 WLT852160 WVP852160 H852170 JD852170 SZ852170 ACV852170 AMR852170 AWN852170 BGJ852170 BQF852170 CAB852170 CJX852170 CTT852170 DDP852170 DNL852170 DXH852170 EHD852170 EQZ852170 FAV852170 FKR852170 FUN852170 GEJ852170 GOF852170 GYB852170 HHX852170 HRT852170 IBP852170 ILL852170 IVH852170 JFD852170 JOZ852170 JYV852170 KIR852170 KSN852170 LCJ852170 LMF852170 LWB852170 MFX852170 MPT852170 MZP852170 NJL852170 NTH852170 ODD852170 OMZ852170 OWV852170 PGR852170 PQN852170 QAJ852170 QKF852170 QUB852170 RDX852170 RNT852170 RXP852170 SHL852170 SRH852170 TBD852170 TKZ852170 TUV852170 UER852170 UON852170 UYJ852170 VIF852170 VSB852170 WBX852170 WLT852170 WVP852170 H852172 JD852172 SZ852172 ACV852172 AMR852172 AWN852172 BGJ852172 BQF852172 CAB852172 CJX852172 CTT852172 DDP852172 DNL852172 DXH852172 EHD852172 EQZ852172 FAV852172 FKR852172 FUN852172 GEJ852172 GOF852172 GYB852172 HHX852172 HRT852172 IBP852172 ILL852172 IVH852172 JFD852172 JOZ852172 JYV852172 KIR852172 KSN852172 LCJ852172 LMF852172 LWB852172 MFX852172 MPT852172 MZP852172 NJL852172 NTH852172 ODD852172 OMZ852172 OWV852172 PGR852172 PQN852172 QAJ852172 QKF852172 QUB852172 RDX852172 RNT852172 RXP852172 SHL852172 SRH852172 TBD852172 TKZ852172 TUV852172 UER852172 UON852172 UYJ852172 VIF852172 VSB852172 WBX852172 WLT852172 WVP852172 H852182 JD852182 SZ852182 ACV852182 AMR852182 AWN852182 BGJ852182 BQF852182 CAB852182 CJX852182 CTT852182 DDP852182 DNL852182 DXH852182 EHD852182 EQZ852182 FAV852182 FKR852182 FUN852182 GEJ852182 GOF852182 GYB852182 HHX852182 HRT852182 IBP852182 ILL852182 IVH852182 JFD852182 JOZ852182 JYV852182 KIR852182 KSN852182 LCJ852182 LMF852182 LWB852182 MFX852182 MPT852182 MZP852182 NJL852182 NTH852182 ODD852182 OMZ852182 OWV852182 PGR852182 PQN852182 QAJ852182 QKF852182 QUB852182 RDX852182 RNT852182 RXP852182 SHL852182 SRH852182 TBD852182 TKZ852182 TUV852182 UER852182 UON852182 UYJ852182 VIF852182 VSB852182 WBX852182 WLT852182 WVP852182 H852184 JD852184 SZ852184 ACV852184 AMR852184 AWN852184 BGJ852184 BQF852184 CAB852184 CJX852184 CTT852184 DDP852184 DNL852184 DXH852184 EHD852184 EQZ852184 FAV852184 FKR852184 FUN852184 GEJ852184 GOF852184 GYB852184 HHX852184 HRT852184 IBP852184 ILL852184 IVH852184 JFD852184 JOZ852184 JYV852184 KIR852184 KSN852184 LCJ852184 LMF852184 LWB852184 MFX852184 MPT852184 MZP852184 NJL852184 NTH852184 ODD852184 OMZ852184 OWV852184 PGR852184 PQN852184 QAJ852184 QKF852184 QUB852184 RDX852184 RNT852184 RXP852184 SHL852184 SRH852184 TBD852184 TKZ852184 TUV852184 UER852184 UON852184 UYJ852184 VIF852184 VSB852184 WBX852184 WLT852184 WVP852184 H852194 JD852194 SZ852194 ACV852194 AMR852194 AWN852194 BGJ852194 BQF852194 CAB852194 CJX852194 CTT852194 DDP852194 DNL852194 DXH852194 EHD852194 EQZ852194 FAV852194 FKR852194 FUN852194 GEJ852194 GOF852194 GYB852194 HHX852194 HRT852194 IBP852194 ILL852194 IVH852194 JFD852194 JOZ852194 JYV852194 KIR852194 KSN852194 LCJ852194 LMF852194 LWB852194 MFX852194 MPT852194 MZP852194 NJL852194 NTH852194 ODD852194 OMZ852194 OWV852194 PGR852194 PQN852194 QAJ852194 QKF852194 QUB852194 RDX852194 RNT852194 RXP852194 SHL852194 SRH852194 TBD852194 TKZ852194 TUV852194 UER852194 UON852194 UYJ852194 VIF852194 VSB852194 WBX852194 WLT852194 WVP852194 H852196 JD852196 SZ852196 ACV852196 AMR852196 AWN852196 BGJ852196 BQF852196 CAB852196 CJX852196 CTT852196 DDP852196 DNL852196 DXH852196 EHD852196 EQZ852196 FAV852196 FKR852196 FUN852196 GEJ852196 GOF852196 GYB852196 HHX852196 HRT852196 IBP852196 ILL852196 IVH852196 JFD852196 JOZ852196 JYV852196 KIR852196 KSN852196 LCJ852196 LMF852196 LWB852196 MFX852196 MPT852196 MZP852196 NJL852196 NTH852196 ODD852196 OMZ852196 OWV852196 PGR852196 PQN852196 QAJ852196 QKF852196 QUB852196 RDX852196 RNT852196 RXP852196 SHL852196 SRH852196 TBD852196 TKZ852196 TUV852196 UER852196 UON852196 UYJ852196 VIF852196 VSB852196 WBX852196 WLT852196 WVP852196 H852206 JD852206 SZ852206 ACV852206 AMR852206 AWN852206 BGJ852206 BQF852206 CAB852206 CJX852206 CTT852206 DDP852206 DNL852206 DXH852206 EHD852206 EQZ852206 FAV852206 FKR852206 FUN852206 GEJ852206 GOF852206 GYB852206 HHX852206 HRT852206 IBP852206 ILL852206 IVH852206 JFD852206 JOZ852206 JYV852206 KIR852206 KSN852206 LCJ852206 LMF852206 LWB852206 MFX852206 MPT852206 MZP852206 NJL852206 NTH852206 ODD852206 OMZ852206 OWV852206 PGR852206 PQN852206 QAJ852206 QKF852206 QUB852206 RDX852206 RNT852206 RXP852206 SHL852206 SRH852206 TBD852206 TKZ852206 TUV852206 UER852206 UON852206 UYJ852206 VIF852206 VSB852206 WBX852206 WLT852206 WVP852206 H852208 JD852208 SZ852208 ACV852208 AMR852208 AWN852208 BGJ852208 BQF852208 CAB852208 CJX852208 CTT852208 DDP852208 DNL852208 DXH852208 EHD852208 EQZ852208 FAV852208 FKR852208 FUN852208 GEJ852208 GOF852208 GYB852208 HHX852208 HRT852208 IBP852208 ILL852208 IVH852208 JFD852208 JOZ852208 JYV852208 KIR852208 KSN852208 LCJ852208 LMF852208 LWB852208 MFX852208 MPT852208 MZP852208 NJL852208 NTH852208 ODD852208 OMZ852208 OWV852208 PGR852208 PQN852208 QAJ852208 QKF852208 QUB852208 RDX852208 RNT852208 RXP852208 SHL852208 SRH852208 TBD852208 TKZ852208 TUV852208 UER852208 UON852208 UYJ852208 VIF852208 VSB852208 WBX852208 WLT852208 WVP852208 H852218 JD852218 SZ852218 ACV852218 AMR852218 AWN852218 BGJ852218 BQF852218 CAB852218 CJX852218 CTT852218 DDP852218 DNL852218 DXH852218 EHD852218 EQZ852218 FAV852218 FKR852218 FUN852218 GEJ852218 GOF852218 GYB852218 HHX852218 HRT852218 IBP852218 ILL852218 IVH852218 JFD852218 JOZ852218 JYV852218 KIR852218 KSN852218 LCJ852218 LMF852218 LWB852218 MFX852218 MPT852218 MZP852218 NJL852218 NTH852218 ODD852218 OMZ852218 OWV852218 PGR852218 PQN852218 QAJ852218 QKF852218 QUB852218 RDX852218 RNT852218 RXP852218 SHL852218 SRH852218 TBD852218 TKZ852218 TUV852218 UER852218 UON852218 UYJ852218 VIF852218 VSB852218 WBX852218 WLT852218 WVP852218 H852220 JD852220 SZ852220 ACV852220 AMR852220 AWN852220 BGJ852220 BQF852220 CAB852220 CJX852220 CTT852220 DDP852220 DNL852220 DXH852220 EHD852220 EQZ852220 FAV852220 FKR852220 FUN852220 GEJ852220 GOF852220 GYB852220 HHX852220 HRT852220 IBP852220 ILL852220 IVH852220 JFD852220 JOZ852220 JYV852220 KIR852220 KSN852220 LCJ852220 LMF852220 LWB852220 MFX852220 MPT852220 MZP852220 NJL852220 NTH852220 ODD852220 OMZ852220 OWV852220 PGR852220 PQN852220 QAJ852220 QKF852220 QUB852220 RDX852220 RNT852220 RXP852220 SHL852220 SRH852220 TBD852220 TKZ852220 TUV852220 UER852220 UON852220 UYJ852220 VIF852220 VSB852220 WBX852220 WLT852220 WVP852220 H852230 JD852230 SZ852230 ACV852230 AMR852230 AWN852230 BGJ852230 BQF852230 CAB852230 CJX852230 CTT852230 DDP852230 DNL852230 DXH852230 EHD852230 EQZ852230 FAV852230 FKR852230 FUN852230 GEJ852230 GOF852230 GYB852230 HHX852230 HRT852230 IBP852230 ILL852230 IVH852230 JFD852230 JOZ852230 JYV852230 KIR852230 KSN852230 LCJ852230 LMF852230 LWB852230 MFX852230 MPT852230 MZP852230 NJL852230 NTH852230 ODD852230 OMZ852230 OWV852230 PGR852230 PQN852230 QAJ852230 QKF852230 QUB852230 RDX852230 RNT852230 RXP852230 SHL852230 SRH852230 TBD852230 TKZ852230 TUV852230 UER852230 UON852230 UYJ852230 VIF852230 VSB852230 WBX852230 WLT852230 WVP852230 H852232 JD852232 SZ852232 ACV852232 AMR852232 AWN852232 BGJ852232 BQF852232 CAB852232 CJX852232 CTT852232 DDP852232 DNL852232 DXH852232 EHD852232 EQZ852232 FAV852232 FKR852232 FUN852232 GEJ852232 GOF852232 GYB852232 HHX852232 HRT852232 IBP852232 ILL852232 IVH852232 JFD852232 JOZ852232 JYV852232 KIR852232 KSN852232 LCJ852232 LMF852232 LWB852232 MFX852232 MPT852232 MZP852232 NJL852232 NTH852232 ODD852232 OMZ852232 OWV852232 PGR852232 PQN852232 QAJ852232 QKF852232 QUB852232 RDX852232 RNT852232 RXP852232 SHL852232 SRH852232 TBD852232 TKZ852232 TUV852232 UER852232 UON852232 UYJ852232 VIF852232 VSB852232 WBX852232 WLT852232 WVP852232 H852242 JD852242 SZ852242 ACV852242 AMR852242 AWN852242 BGJ852242 BQF852242 CAB852242 CJX852242 CTT852242 DDP852242 DNL852242 DXH852242 EHD852242 EQZ852242 FAV852242 FKR852242 FUN852242 GEJ852242 GOF852242 GYB852242 HHX852242 HRT852242 IBP852242 ILL852242 IVH852242 JFD852242 JOZ852242 JYV852242 KIR852242 KSN852242 LCJ852242 LMF852242 LWB852242 MFX852242 MPT852242 MZP852242 NJL852242 NTH852242 ODD852242 OMZ852242 OWV852242 PGR852242 PQN852242 QAJ852242 QKF852242 QUB852242 RDX852242 RNT852242 RXP852242 SHL852242 SRH852242 TBD852242 TKZ852242 TUV852242 UER852242 UON852242 UYJ852242 VIF852242 VSB852242 WBX852242 WLT852242 WVP852242 H852244 JD852244 SZ852244 ACV852244 AMR852244 AWN852244 BGJ852244 BQF852244 CAB852244 CJX852244 CTT852244 DDP852244 DNL852244 DXH852244 EHD852244 EQZ852244 FAV852244 FKR852244 FUN852244 GEJ852244 GOF852244 GYB852244 HHX852244 HRT852244 IBP852244 ILL852244 IVH852244 JFD852244 JOZ852244 JYV852244 KIR852244 KSN852244 LCJ852244 LMF852244 LWB852244 MFX852244 MPT852244 MZP852244 NJL852244 NTH852244 ODD852244 OMZ852244 OWV852244 PGR852244 PQN852244 QAJ852244 QKF852244 QUB852244 RDX852244 RNT852244 RXP852244 SHL852244 SRH852244 TBD852244 TKZ852244 TUV852244 UER852244 UON852244 UYJ852244 VIF852244 VSB852244 WBX852244 WLT852244 WVP852244 H852254 JD852254 SZ852254 ACV852254 AMR852254 AWN852254 BGJ852254 BQF852254 CAB852254 CJX852254 CTT852254 DDP852254 DNL852254 DXH852254 EHD852254 EQZ852254 FAV852254 FKR852254 FUN852254 GEJ852254 GOF852254 GYB852254 HHX852254 HRT852254 IBP852254 ILL852254 IVH852254 JFD852254 JOZ852254 JYV852254 KIR852254 KSN852254 LCJ852254 LMF852254 LWB852254 MFX852254 MPT852254 MZP852254 NJL852254 NTH852254 ODD852254 OMZ852254 OWV852254 PGR852254 PQN852254 QAJ852254 QKF852254 QUB852254 RDX852254 RNT852254 RXP852254 SHL852254 SRH852254 TBD852254 TKZ852254 TUV852254 UER852254 UON852254 UYJ852254 VIF852254 VSB852254 WBX852254 WLT852254 WVP852254 H852256 JD852256 SZ852256 ACV852256 AMR852256 AWN852256 BGJ852256 BQF852256 CAB852256 CJX852256 CTT852256 DDP852256 DNL852256 DXH852256 EHD852256 EQZ852256 FAV852256 FKR852256 FUN852256 GEJ852256 GOF852256 GYB852256 HHX852256 HRT852256 IBP852256 ILL852256 IVH852256 JFD852256 JOZ852256 JYV852256 KIR852256 KSN852256 LCJ852256 LMF852256 LWB852256 MFX852256 MPT852256 MZP852256 NJL852256 NTH852256 ODD852256 OMZ852256 OWV852256 PGR852256 PQN852256 QAJ852256 QKF852256 QUB852256 RDX852256 RNT852256 RXP852256 SHL852256 SRH852256 TBD852256 TKZ852256 TUV852256 UER852256 UON852256 UYJ852256 VIF852256 VSB852256 WBX852256 WLT852256 WVP852256 H852266 JD852266 SZ852266 ACV852266 AMR852266 AWN852266 BGJ852266 BQF852266 CAB852266 CJX852266 CTT852266 DDP852266 DNL852266 DXH852266 EHD852266 EQZ852266 FAV852266 FKR852266 FUN852266 GEJ852266 GOF852266 GYB852266 HHX852266 HRT852266 IBP852266 ILL852266 IVH852266 JFD852266 JOZ852266 JYV852266 KIR852266 KSN852266 LCJ852266 LMF852266 LWB852266 MFX852266 MPT852266 MZP852266 NJL852266 NTH852266 ODD852266 OMZ852266 OWV852266 PGR852266 PQN852266 QAJ852266 QKF852266 QUB852266 RDX852266 RNT852266 RXP852266 SHL852266 SRH852266 TBD852266 TKZ852266 TUV852266 UER852266 UON852266 UYJ852266 VIF852266 VSB852266 WBX852266 WLT852266 WVP852266 H852268 JD852268 SZ852268 ACV852268 AMR852268 AWN852268 BGJ852268 BQF852268 CAB852268 CJX852268 CTT852268 DDP852268 DNL852268 DXH852268 EHD852268 EQZ852268 FAV852268 FKR852268 FUN852268 GEJ852268 GOF852268 GYB852268 HHX852268 HRT852268 IBP852268 ILL852268 IVH852268 JFD852268 JOZ852268 JYV852268 KIR852268 KSN852268 LCJ852268 LMF852268 LWB852268 MFX852268 MPT852268 MZP852268 NJL852268 NTH852268 ODD852268 OMZ852268 OWV852268 PGR852268 PQN852268 QAJ852268 QKF852268 QUB852268 RDX852268 RNT852268 RXP852268 SHL852268 SRH852268 TBD852268 TKZ852268 TUV852268 UER852268 UON852268 UYJ852268 VIF852268 VSB852268 WBX852268 WLT852268 WVP852268 H852278 JD852278 SZ852278 ACV852278 AMR852278 AWN852278 BGJ852278 BQF852278 CAB852278 CJX852278 CTT852278 DDP852278 DNL852278 DXH852278 EHD852278 EQZ852278 FAV852278 FKR852278 FUN852278 GEJ852278 GOF852278 GYB852278 HHX852278 HRT852278 IBP852278 ILL852278 IVH852278 JFD852278 JOZ852278 JYV852278 KIR852278 KSN852278 LCJ852278 LMF852278 LWB852278 MFX852278 MPT852278 MZP852278 NJL852278 NTH852278 ODD852278 OMZ852278 OWV852278 PGR852278 PQN852278 QAJ852278 QKF852278 QUB852278 RDX852278 RNT852278 RXP852278 SHL852278 SRH852278 TBD852278 TKZ852278 TUV852278 UER852278 UON852278 UYJ852278 VIF852278 VSB852278 WBX852278 WLT852278 WVP852278 H852280 JD852280 SZ852280 ACV852280 AMR852280 AWN852280 BGJ852280 BQF852280 CAB852280 CJX852280 CTT852280 DDP852280 DNL852280 DXH852280 EHD852280 EQZ852280 FAV852280 FKR852280 FUN852280 GEJ852280 GOF852280 GYB852280 HHX852280 HRT852280 IBP852280 ILL852280 IVH852280 JFD852280 JOZ852280 JYV852280 KIR852280 KSN852280 LCJ852280 LMF852280 LWB852280 MFX852280 MPT852280 MZP852280 NJL852280 NTH852280 ODD852280 OMZ852280 OWV852280 PGR852280 PQN852280 QAJ852280 QKF852280 QUB852280 RDX852280 RNT852280 RXP852280 SHL852280 SRH852280 TBD852280 TKZ852280 TUV852280 UER852280 UON852280 UYJ852280 VIF852280 VSB852280 WBX852280 WLT852280 WVP852280 H852290 JD852290 SZ852290 ACV852290 AMR852290 AWN852290 BGJ852290 BQF852290 CAB852290 CJX852290 CTT852290 DDP852290 DNL852290 DXH852290 EHD852290 EQZ852290 FAV852290 FKR852290 FUN852290 GEJ852290 GOF852290 GYB852290 HHX852290 HRT852290 IBP852290 ILL852290 IVH852290 JFD852290 JOZ852290 JYV852290 KIR852290 KSN852290 LCJ852290 LMF852290 LWB852290 MFX852290 MPT852290 MZP852290 NJL852290 NTH852290 ODD852290 OMZ852290 OWV852290 PGR852290 PQN852290 QAJ852290 QKF852290 QUB852290 RDX852290 RNT852290 RXP852290 SHL852290 SRH852290 TBD852290 TKZ852290 TUV852290 UER852290 UON852290 UYJ852290 VIF852290 VSB852290 WBX852290 WLT852290 WVP852290 H852292 JD852292 SZ852292 ACV852292 AMR852292 AWN852292 BGJ852292 BQF852292 CAB852292 CJX852292 CTT852292 DDP852292 DNL852292 DXH852292 EHD852292 EQZ852292 FAV852292 FKR852292 FUN852292 GEJ852292 GOF852292 GYB852292 HHX852292 HRT852292 IBP852292 ILL852292 IVH852292 JFD852292 JOZ852292 JYV852292 KIR852292 KSN852292 LCJ852292 LMF852292 LWB852292 MFX852292 MPT852292 MZP852292 NJL852292 NTH852292 ODD852292 OMZ852292 OWV852292 PGR852292 PQN852292 QAJ852292 QKF852292 QUB852292 RDX852292 RNT852292 RXP852292 SHL852292 SRH852292 TBD852292 TKZ852292 TUV852292 UER852292 UON852292 UYJ852292 VIF852292 VSB852292 WBX852292 WLT852292 WVP852292 H852302 JD852302 SZ852302 ACV852302 AMR852302 AWN852302 BGJ852302 BQF852302 CAB852302 CJX852302 CTT852302 DDP852302 DNL852302 DXH852302 EHD852302 EQZ852302 FAV852302 FKR852302 FUN852302 GEJ852302 GOF852302 GYB852302 HHX852302 HRT852302 IBP852302 ILL852302 IVH852302 JFD852302 JOZ852302 JYV852302 KIR852302 KSN852302 LCJ852302 LMF852302 LWB852302 MFX852302 MPT852302 MZP852302 NJL852302 NTH852302 ODD852302 OMZ852302 OWV852302 PGR852302 PQN852302 QAJ852302 QKF852302 QUB852302 RDX852302 RNT852302 RXP852302 SHL852302 SRH852302 TBD852302 TKZ852302 TUV852302 UER852302 UON852302 UYJ852302 VIF852302 VSB852302 WBX852302 WLT852302 WVP852302 H852304 JD852304 SZ852304 ACV852304 AMR852304 AWN852304 BGJ852304 BQF852304 CAB852304 CJX852304 CTT852304 DDP852304 DNL852304 DXH852304 EHD852304 EQZ852304 FAV852304 FKR852304 FUN852304 GEJ852304 GOF852304 GYB852304 HHX852304 HRT852304 IBP852304 ILL852304 IVH852304 JFD852304 JOZ852304 JYV852304 KIR852304 KSN852304 LCJ852304 LMF852304 LWB852304 MFX852304 MPT852304 MZP852304 NJL852304 NTH852304 ODD852304 OMZ852304 OWV852304 PGR852304 PQN852304 QAJ852304 QKF852304 QUB852304 RDX852304 RNT852304 RXP852304 SHL852304 SRH852304 TBD852304 TKZ852304 TUV852304 UER852304 UON852304 UYJ852304 VIF852304 VSB852304 WBX852304 WLT852304 WVP852304 H917682 JD917682 SZ917682 ACV917682 AMR917682 AWN917682 BGJ917682 BQF917682 CAB917682 CJX917682 CTT917682 DDP917682 DNL917682 DXH917682 EHD917682 EQZ917682 FAV917682 FKR917682 FUN917682 GEJ917682 GOF917682 GYB917682 HHX917682 HRT917682 IBP917682 ILL917682 IVH917682 JFD917682 JOZ917682 JYV917682 KIR917682 KSN917682 LCJ917682 LMF917682 LWB917682 MFX917682 MPT917682 MZP917682 NJL917682 NTH917682 ODD917682 OMZ917682 OWV917682 PGR917682 PQN917682 QAJ917682 QKF917682 QUB917682 RDX917682 RNT917682 RXP917682 SHL917682 SRH917682 TBD917682 TKZ917682 TUV917682 UER917682 UON917682 UYJ917682 VIF917682 VSB917682 WBX917682 WLT917682 WVP917682 H917684 JD917684 SZ917684 ACV917684 AMR917684 AWN917684 BGJ917684 BQF917684 CAB917684 CJX917684 CTT917684 DDP917684 DNL917684 DXH917684 EHD917684 EQZ917684 FAV917684 FKR917684 FUN917684 GEJ917684 GOF917684 GYB917684 HHX917684 HRT917684 IBP917684 ILL917684 IVH917684 JFD917684 JOZ917684 JYV917684 KIR917684 KSN917684 LCJ917684 LMF917684 LWB917684 MFX917684 MPT917684 MZP917684 NJL917684 NTH917684 ODD917684 OMZ917684 OWV917684 PGR917684 PQN917684 QAJ917684 QKF917684 QUB917684 RDX917684 RNT917684 RXP917684 SHL917684 SRH917684 TBD917684 TKZ917684 TUV917684 UER917684 UON917684 UYJ917684 VIF917684 VSB917684 WBX917684 WLT917684 WVP917684 H917694 JD917694 SZ917694 ACV917694 AMR917694 AWN917694 BGJ917694 BQF917694 CAB917694 CJX917694 CTT917694 DDP917694 DNL917694 DXH917694 EHD917694 EQZ917694 FAV917694 FKR917694 FUN917694 GEJ917694 GOF917694 GYB917694 HHX917694 HRT917694 IBP917694 ILL917694 IVH917694 JFD917694 JOZ917694 JYV917694 KIR917694 KSN917694 LCJ917694 LMF917694 LWB917694 MFX917694 MPT917694 MZP917694 NJL917694 NTH917694 ODD917694 OMZ917694 OWV917694 PGR917694 PQN917694 QAJ917694 QKF917694 QUB917694 RDX917694 RNT917694 RXP917694 SHL917694 SRH917694 TBD917694 TKZ917694 TUV917694 UER917694 UON917694 UYJ917694 VIF917694 VSB917694 WBX917694 WLT917694 WVP917694 H917696 JD917696 SZ917696 ACV917696 AMR917696 AWN917696 BGJ917696 BQF917696 CAB917696 CJX917696 CTT917696 DDP917696 DNL917696 DXH917696 EHD917696 EQZ917696 FAV917696 FKR917696 FUN917696 GEJ917696 GOF917696 GYB917696 HHX917696 HRT917696 IBP917696 ILL917696 IVH917696 JFD917696 JOZ917696 JYV917696 KIR917696 KSN917696 LCJ917696 LMF917696 LWB917696 MFX917696 MPT917696 MZP917696 NJL917696 NTH917696 ODD917696 OMZ917696 OWV917696 PGR917696 PQN917696 QAJ917696 QKF917696 QUB917696 RDX917696 RNT917696 RXP917696 SHL917696 SRH917696 TBD917696 TKZ917696 TUV917696 UER917696 UON917696 UYJ917696 VIF917696 VSB917696 WBX917696 WLT917696 WVP917696 H917706 JD917706 SZ917706 ACV917706 AMR917706 AWN917706 BGJ917706 BQF917706 CAB917706 CJX917706 CTT917706 DDP917706 DNL917706 DXH917706 EHD917706 EQZ917706 FAV917706 FKR917706 FUN917706 GEJ917706 GOF917706 GYB917706 HHX917706 HRT917706 IBP917706 ILL917706 IVH917706 JFD917706 JOZ917706 JYV917706 KIR917706 KSN917706 LCJ917706 LMF917706 LWB917706 MFX917706 MPT917706 MZP917706 NJL917706 NTH917706 ODD917706 OMZ917706 OWV917706 PGR917706 PQN917706 QAJ917706 QKF917706 QUB917706 RDX917706 RNT917706 RXP917706 SHL917706 SRH917706 TBD917706 TKZ917706 TUV917706 UER917706 UON917706 UYJ917706 VIF917706 VSB917706 WBX917706 WLT917706 WVP917706 H917708 JD917708 SZ917708 ACV917708 AMR917708 AWN917708 BGJ917708 BQF917708 CAB917708 CJX917708 CTT917708 DDP917708 DNL917708 DXH917708 EHD917708 EQZ917708 FAV917708 FKR917708 FUN917708 GEJ917708 GOF917708 GYB917708 HHX917708 HRT917708 IBP917708 ILL917708 IVH917708 JFD917708 JOZ917708 JYV917708 KIR917708 KSN917708 LCJ917708 LMF917708 LWB917708 MFX917708 MPT917708 MZP917708 NJL917708 NTH917708 ODD917708 OMZ917708 OWV917708 PGR917708 PQN917708 QAJ917708 QKF917708 QUB917708 RDX917708 RNT917708 RXP917708 SHL917708 SRH917708 TBD917708 TKZ917708 TUV917708 UER917708 UON917708 UYJ917708 VIF917708 VSB917708 WBX917708 WLT917708 WVP917708 H917718 JD917718 SZ917718 ACV917718 AMR917718 AWN917718 BGJ917718 BQF917718 CAB917718 CJX917718 CTT917718 DDP917718 DNL917718 DXH917718 EHD917718 EQZ917718 FAV917718 FKR917718 FUN917718 GEJ917718 GOF917718 GYB917718 HHX917718 HRT917718 IBP917718 ILL917718 IVH917718 JFD917718 JOZ917718 JYV917718 KIR917718 KSN917718 LCJ917718 LMF917718 LWB917718 MFX917718 MPT917718 MZP917718 NJL917718 NTH917718 ODD917718 OMZ917718 OWV917718 PGR917718 PQN917718 QAJ917718 QKF917718 QUB917718 RDX917718 RNT917718 RXP917718 SHL917718 SRH917718 TBD917718 TKZ917718 TUV917718 UER917718 UON917718 UYJ917718 VIF917718 VSB917718 WBX917718 WLT917718 WVP917718 H917720 JD917720 SZ917720 ACV917720 AMR917720 AWN917720 BGJ917720 BQF917720 CAB917720 CJX917720 CTT917720 DDP917720 DNL917720 DXH917720 EHD917720 EQZ917720 FAV917720 FKR917720 FUN917720 GEJ917720 GOF917720 GYB917720 HHX917720 HRT917720 IBP917720 ILL917720 IVH917720 JFD917720 JOZ917720 JYV917720 KIR917720 KSN917720 LCJ917720 LMF917720 LWB917720 MFX917720 MPT917720 MZP917720 NJL917720 NTH917720 ODD917720 OMZ917720 OWV917720 PGR917720 PQN917720 QAJ917720 QKF917720 QUB917720 RDX917720 RNT917720 RXP917720 SHL917720 SRH917720 TBD917720 TKZ917720 TUV917720 UER917720 UON917720 UYJ917720 VIF917720 VSB917720 WBX917720 WLT917720 WVP917720 H917730 JD917730 SZ917730 ACV917730 AMR917730 AWN917730 BGJ917730 BQF917730 CAB917730 CJX917730 CTT917730 DDP917730 DNL917730 DXH917730 EHD917730 EQZ917730 FAV917730 FKR917730 FUN917730 GEJ917730 GOF917730 GYB917730 HHX917730 HRT917730 IBP917730 ILL917730 IVH917730 JFD917730 JOZ917730 JYV917730 KIR917730 KSN917730 LCJ917730 LMF917730 LWB917730 MFX917730 MPT917730 MZP917730 NJL917730 NTH917730 ODD917730 OMZ917730 OWV917730 PGR917730 PQN917730 QAJ917730 QKF917730 QUB917730 RDX917730 RNT917730 RXP917730 SHL917730 SRH917730 TBD917730 TKZ917730 TUV917730 UER917730 UON917730 UYJ917730 VIF917730 VSB917730 WBX917730 WLT917730 WVP917730 H917732 JD917732 SZ917732 ACV917732 AMR917732 AWN917732 BGJ917732 BQF917732 CAB917732 CJX917732 CTT917732 DDP917732 DNL917732 DXH917732 EHD917732 EQZ917732 FAV917732 FKR917732 FUN917732 GEJ917732 GOF917732 GYB917732 HHX917732 HRT917732 IBP917732 ILL917732 IVH917732 JFD917732 JOZ917732 JYV917732 KIR917732 KSN917732 LCJ917732 LMF917732 LWB917732 MFX917732 MPT917732 MZP917732 NJL917732 NTH917732 ODD917732 OMZ917732 OWV917732 PGR917732 PQN917732 QAJ917732 QKF917732 QUB917732 RDX917732 RNT917732 RXP917732 SHL917732 SRH917732 TBD917732 TKZ917732 TUV917732 UER917732 UON917732 UYJ917732 VIF917732 VSB917732 WBX917732 WLT917732 WVP917732 H917742 JD917742 SZ917742 ACV917742 AMR917742 AWN917742 BGJ917742 BQF917742 CAB917742 CJX917742 CTT917742 DDP917742 DNL917742 DXH917742 EHD917742 EQZ917742 FAV917742 FKR917742 FUN917742 GEJ917742 GOF917742 GYB917742 HHX917742 HRT917742 IBP917742 ILL917742 IVH917742 JFD917742 JOZ917742 JYV917742 KIR917742 KSN917742 LCJ917742 LMF917742 LWB917742 MFX917742 MPT917742 MZP917742 NJL917742 NTH917742 ODD917742 OMZ917742 OWV917742 PGR917742 PQN917742 QAJ917742 QKF917742 QUB917742 RDX917742 RNT917742 RXP917742 SHL917742 SRH917742 TBD917742 TKZ917742 TUV917742 UER917742 UON917742 UYJ917742 VIF917742 VSB917742 WBX917742 WLT917742 WVP917742 H917744 JD917744 SZ917744 ACV917744 AMR917744 AWN917744 BGJ917744 BQF917744 CAB917744 CJX917744 CTT917744 DDP917744 DNL917744 DXH917744 EHD917744 EQZ917744 FAV917744 FKR917744 FUN917744 GEJ917744 GOF917744 GYB917744 HHX917744 HRT917744 IBP917744 ILL917744 IVH917744 JFD917744 JOZ917744 JYV917744 KIR917744 KSN917744 LCJ917744 LMF917744 LWB917744 MFX917744 MPT917744 MZP917744 NJL917744 NTH917744 ODD917744 OMZ917744 OWV917744 PGR917744 PQN917744 QAJ917744 QKF917744 QUB917744 RDX917744 RNT917744 RXP917744 SHL917744 SRH917744 TBD917744 TKZ917744 TUV917744 UER917744 UON917744 UYJ917744 VIF917744 VSB917744 WBX917744 WLT917744 WVP917744 H917754 JD917754 SZ917754 ACV917754 AMR917754 AWN917754 BGJ917754 BQF917754 CAB917754 CJX917754 CTT917754 DDP917754 DNL917754 DXH917754 EHD917754 EQZ917754 FAV917754 FKR917754 FUN917754 GEJ917754 GOF917754 GYB917754 HHX917754 HRT917754 IBP917754 ILL917754 IVH917754 JFD917754 JOZ917754 JYV917754 KIR917754 KSN917754 LCJ917754 LMF917754 LWB917754 MFX917754 MPT917754 MZP917754 NJL917754 NTH917754 ODD917754 OMZ917754 OWV917754 PGR917754 PQN917754 QAJ917754 QKF917754 QUB917754 RDX917754 RNT917754 RXP917754 SHL917754 SRH917754 TBD917754 TKZ917754 TUV917754 UER917754 UON917754 UYJ917754 VIF917754 VSB917754 WBX917754 WLT917754 WVP917754 H917756 JD917756 SZ917756 ACV917756 AMR917756 AWN917756 BGJ917756 BQF917756 CAB917756 CJX917756 CTT917756 DDP917756 DNL917756 DXH917756 EHD917756 EQZ917756 FAV917756 FKR917756 FUN917756 GEJ917756 GOF917756 GYB917756 HHX917756 HRT917756 IBP917756 ILL917756 IVH917756 JFD917756 JOZ917756 JYV917756 KIR917756 KSN917756 LCJ917756 LMF917756 LWB917756 MFX917756 MPT917756 MZP917756 NJL917756 NTH917756 ODD917756 OMZ917756 OWV917756 PGR917756 PQN917756 QAJ917756 QKF917756 QUB917756 RDX917756 RNT917756 RXP917756 SHL917756 SRH917756 TBD917756 TKZ917756 TUV917756 UER917756 UON917756 UYJ917756 VIF917756 VSB917756 WBX917756 WLT917756 WVP917756 H917766 JD917766 SZ917766 ACV917766 AMR917766 AWN917766 BGJ917766 BQF917766 CAB917766 CJX917766 CTT917766 DDP917766 DNL917766 DXH917766 EHD917766 EQZ917766 FAV917766 FKR917766 FUN917766 GEJ917766 GOF917766 GYB917766 HHX917766 HRT917766 IBP917766 ILL917766 IVH917766 JFD917766 JOZ917766 JYV917766 KIR917766 KSN917766 LCJ917766 LMF917766 LWB917766 MFX917766 MPT917766 MZP917766 NJL917766 NTH917766 ODD917766 OMZ917766 OWV917766 PGR917766 PQN917766 QAJ917766 QKF917766 QUB917766 RDX917766 RNT917766 RXP917766 SHL917766 SRH917766 TBD917766 TKZ917766 TUV917766 UER917766 UON917766 UYJ917766 VIF917766 VSB917766 WBX917766 WLT917766 WVP917766 H917768 JD917768 SZ917768 ACV917768 AMR917768 AWN917768 BGJ917768 BQF917768 CAB917768 CJX917768 CTT917768 DDP917768 DNL917768 DXH917768 EHD917768 EQZ917768 FAV917768 FKR917768 FUN917768 GEJ917768 GOF917768 GYB917768 HHX917768 HRT917768 IBP917768 ILL917768 IVH917768 JFD917768 JOZ917768 JYV917768 KIR917768 KSN917768 LCJ917768 LMF917768 LWB917768 MFX917768 MPT917768 MZP917768 NJL917768 NTH917768 ODD917768 OMZ917768 OWV917768 PGR917768 PQN917768 QAJ917768 QKF917768 QUB917768 RDX917768 RNT917768 RXP917768 SHL917768 SRH917768 TBD917768 TKZ917768 TUV917768 UER917768 UON917768 UYJ917768 VIF917768 VSB917768 WBX917768 WLT917768 WVP917768 H917778 JD917778 SZ917778 ACV917778 AMR917778 AWN917778 BGJ917778 BQF917778 CAB917778 CJX917778 CTT917778 DDP917778 DNL917778 DXH917778 EHD917778 EQZ917778 FAV917778 FKR917778 FUN917778 GEJ917778 GOF917778 GYB917778 HHX917778 HRT917778 IBP917778 ILL917778 IVH917778 JFD917778 JOZ917778 JYV917778 KIR917778 KSN917778 LCJ917778 LMF917778 LWB917778 MFX917778 MPT917778 MZP917778 NJL917778 NTH917778 ODD917778 OMZ917778 OWV917778 PGR917778 PQN917778 QAJ917778 QKF917778 QUB917778 RDX917778 RNT917778 RXP917778 SHL917778 SRH917778 TBD917778 TKZ917778 TUV917778 UER917778 UON917778 UYJ917778 VIF917778 VSB917778 WBX917778 WLT917778 WVP917778 H917780 JD917780 SZ917780 ACV917780 AMR917780 AWN917780 BGJ917780 BQF917780 CAB917780 CJX917780 CTT917780 DDP917780 DNL917780 DXH917780 EHD917780 EQZ917780 FAV917780 FKR917780 FUN917780 GEJ917780 GOF917780 GYB917780 HHX917780 HRT917780 IBP917780 ILL917780 IVH917780 JFD917780 JOZ917780 JYV917780 KIR917780 KSN917780 LCJ917780 LMF917780 LWB917780 MFX917780 MPT917780 MZP917780 NJL917780 NTH917780 ODD917780 OMZ917780 OWV917780 PGR917780 PQN917780 QAJ917780 QKF917780 QUB917780 RDX917780 RNT917780 RXP917780 SHL917780 SRH917780 TBD917780 TKZ917780 TUV917780 UER917780 UON917780 UYJ917780 VIF917780 VSB917780 WBX917780 WLT917780 WVP917780 H917790 JD917790 SZ917790 ACV917790 AMR917790 AWN917790 BGJ917790 BQF917790 CAB917790 CJX917790 CTT917790 DDP917790 DNL917790 DXH917790 EHD917790 EQZ917790 FAV917790 FKR917790 FUN917790 GEJ917790 GOF917790 GYB917790 HHX917790 HRT917790 IBP917790 ILL917790 IVH917790 JFD917790 JOZ917790 JYV917790 KIR917790 KSN917790 LCJ917790 LMF917790 LWB917790 MFX917790 MPT917790 MZP917790 NJL917790 NTH917790 ODD917790 OMZ917790 OWV917790 PGR917790 PQN917790 QAJ917790 QKF917790 QUB917790 RDX917790 RNT917790 RXP917790 SHL917790 SRH917790 TBD917790 TKZ917790 TUV917790 UER917790 UON917790 UYJ917790 VIF917790 VSB917790 WBX917790 WLT917790 WVP917790 H917792 JD917792 SZ917792 ACV917792 AMR917792 AWN917792 BGJ917792 BQF917792 CAB917792 CJX917792 CTT917792 DDP917792 DNL917792 DXH917792 EHD917792 EQZ917792 FAV917792 FKR917792 FUN917792 GEJ917792 GOF917792 GYB917792 HHX917792 HRT917792 IBP917792 ILL917792 IVH917792 JFD917792 JOZ917792 JYV917792 KIR917792 KSN917792 LCJ917792 LMF917792 LWB917792 MFX917792 MPT917792 MZP917792 NJL917792 NTH917792 ODD917792 OMZ917792 OWV917792 PGR917792 PQN917792 QAJ917792 QKF917792 QUB917792 RDX917792 RNT917792 RXP917792 SHL917792 SRH917792 TBD917792 TKZ917792 TUV917792 UER917792 UON917792 UYJ917792 VIF917792 VSB917792 WBX917792 WLT917792 WVP917792 H917802 JD917802 SZ917802 ACV917802 AMR917802 AWN917802 BGJ917802 BQF917802 CAB917802 CJX917802 CTT917802 DDP917802 DNL917802 DXH917802 EHD917802 EQZ917802 FAV917802 FKR917802 FUN917802 GEJ917802 GOF917802 GYB917802 HHX917802 HRT917802 IBP917802 ILL917802 IVH917802 JFD917802 JOZ917802 JYV917802 KIR917802 KSN917802 LCJ917802 LMF917802 LWB917802 MFX917802 MPT917802 MZP917802 NJL917802 NTH917802 ODD917802 OMZ917802 OWV917802 PGR917802 PQN917802 QAJ917802 QKF917802 QUB917802 RDX917802 RNT917802 RXP917802 SHL917802 SRH917802 TBD917802 TKZ917802 TUV917802 UER917802 UON917802 UYJ917802 VIF917802 VSB917802 WBX917802 WLT917802 WVP917802 H917804 JD917804 SZ917804 ACV917804 AMR917804 AWN917804 BGJ917804 BQF917804 CAB917804 CJX917804 CTT917804 DDP917804 DNL917804 DXH917804 EHD917804 EQZ917804 FAV917804 FKR917804 FUN917804 GEJ917804 GOF917804 GYB917804 HHX917804 HRT917804 IBP917804 ILL917804 IVH917804 JFD917804 JOZ917804 JYV917804 KIR917804 KSN917804 LCJ917804 LMF917804 LWB917804 MFX917804 MPT917804 MZP917804 NJL917804 NTH917804 ODD917804 OMZ917804 OWV917804 PGR917804 PQN917804 QAJ917804 QKF917804 QUB917804 RDX917804 RNT917804 RXP917804 SHL917804 SRH917804 TBD917804 TKZ917804 TUV917804 UER917804 UON917804 UYJ917804 VIF917804 VSB917804 WBX917804 WLT917804 WVP917804 H917814 JD917814 SZ917814 ACV917814 AMR917814 AWN917814 BGJ917814 BQF917814 CAB917814 CJX917814 CTT917814 DDP917814 DNL917814 DXH917814 EHD917814 EQZ917814 FAV917814 FKR917814 FUN917814 GEJ917814 GOF917814 GYB917814 HHX917814 HRT917814 IBP917814 ILL917814 IVH917814 JFD917814 JOZ917814 JYV917814 KIR917814 KSN917814 LCJ917814 LMF917814 LWB917814 MFX917814 MPT917814 MZP917814 NJL917814 NTH917814 ODD917814 OMZ917814 OWV917814 PGR917814 PQN917814 QAJ917814 QKF917814 QUB917814 RDX917814 RNT917814 RXP917814 SHL917814 SRH917814 TBD917814 TKZ917814 TUV917814 UER917814 UON917814 UYJ917814 VIF917814 VSB917814 WBX917814 WLT917814 WVP917814 H917816 JD917816 SZ917816 ACV917816 AMR917816 AWN917816 BGJ917816 BQF917816 CAB917816 CJX917816 CTT917816 DDP917816 DNL917816 DXH917816 EHD917816 EQZ917816 FAV917816 FKR917816 FUN917816 GEJ917816 GOF917816 GYB917816 HHX917816 HRT917816 IBP917816 ILL917816 IVH917816 JFD917816 JOZ917816 JYV917816 KIR917816 KSN917816 LCJ917816 LMF917816 LWB917816 MFX917816 MPT917816 MZP917816 NJL917816 NTH917816 ODD917816 OMZ917816 OWV917816 PGR917816 PQN917816 QAJ917816 QKF917816 QUB917816 RDX917816 RNT917816 RXP917816 SHL917816 SRH917816 TBD917816 TKZ917816 TUV917816 UER917816 UON917816 UYJ917816 VIF917816 VSB917816 WBX917816 WLT917816 WVP917816 H917826 JD917826 SZ917826 ACV917826 AMR917826 AWN917826 BGJ917826 BQF917826 CAB917826 CJX917826 CTT917826 DDP917826 DNL917826 DXH917826 EHD917826 EQZ917826 FAV917826 FKR917826 FUN917826 GEJ917826 GOF917826 GYB917826 HHX917826 HRT917826 IBP917826 ILL917826 IVH917826 JFD917826 JOZ917826 JYV917826 KIR917826 KSN917826 LCJ917826 LMF917826 LWB917826 MFX917826 MPT917826 MZP917826 NJL917826 NTH917826 ODD917826 OMZ917826 OWV917826 PGR917826 PQN917826 QAJ917826 QKF917826 QUB917826 RDX917826 RNT917826 RXP917826 SHL917826 SRH917826 TBD917826 TKZ917826 TUV917826 UER917826 UON917826 UYJ917826 VIF917826 VSB917826 WBX917826 WLT917826 WVP917826 H917828 JD917828 SZ917828 ACV917828 AMR917828 AWN917828 BGJ917828 BQF917828 CAB917828 CJX917828 CTT917828 DDP917828 DNL917828 DXH917828 EHD917828 EQZ917828 FAV917828 FKR917828 FUN917828 GEJ917828 GOF917828 GYB917828 HHX917828 HRT917828 IBP917828 ILL917828 IVH917828 JFD917828 JOZ917828 JYV917828 KIR917828 KSN917828 LCJ917828 LMF917828 LWB917828 MFX917828 MPT917828 MZP917828 NJL917828 NTH917828 ODD917828 OMZ917828 OWV917828 PGR917828 PQN917828 QAJ917828 QKF917828 QUB917828 RDX917828 RNT917828 RXP917828 SHL917828 SRH917828 TBD917828 TKZ917828 TUV917828 UER917828 UON917828 UYJ917828 VIF917828 VSB917828 WBX917828 WLT917828 WVP917828 H917838 JD917838 SZ917838 ACV917838 AMR917838 AWN917838 BGJ917838 BQF917838 CAB917838 CJX917838 CTT917838 DDP917838 DNL917838 DXH917838 EHD917838 EQZ917838 FAV917838 FKR917838 FUN917838 GEJ917838 GOF917838 GYB917838 HHX917838 HRT917838 IBP917838 ILL917838 IVH917838 JFD917838 JOZ917838 JYV917838 KIR917838 KSN917838 LCJ917838 LMF917838 LWB917838 MFX917838 MPT917838 MZP917838 NJL917838 NTH917838 ODD917838 OMZ917838 OWV917838 PGR917838 PQN917838 QAJ917838 QKF917838 QUB917838 RDX917838 RNT917838 RXP917838 SHL917838 SRH917838 TBD917838 TKZ917838 TUV917838 UER917838 UON917838 UYJ917838 VIF917838 VSB917838 WBX917838 WLT917838 WVP917838 H917840 JD917840 SZ917840 ACV917840 AMR917840 AWN917840 BGJ917840 BQF917840 CAB917840 CJX917840 CTT917840 DDP917840 DNL917840 DXH917840 EHD917840 EQZ917840 FAV917840 FKR917840 FUN917840 GEJ917840 GOF917840 GYB917840 HHX917840 HRT917840 IBP917840 ILL917840 IVH917840 JFD917840 JOZ917840 JYV917840 KIR917840 KSN917840 LCJ917840 LMF917840 LWB917840 MFX917840 MPT917840 MZP917840 NJL917840 NTH917840 ODD917840 OMZ917840 OWV917840 PGR917840 PQN917840 QAJ917840 QKF917840 QUB917840 RDX917840 RNT917840 RXP917840 SHL917840 SRH917840 TBD917840 TKZ917840 TUV917840 UER917840 UON917840 UYJ917840 VIF917840 VSB917840 WBX917840 WLT917840 WVP917840 H983218 JD983218 SZ983218 ACV983218 AMR983218 AWN983218 BGJ983218 BQF983218 CAB983218 CJX983218 CTT983218 DDP983218 DNL983218 DXH983218 EHD983218 EQZ983218 FAV983218 FKR983218 FUN983218 GEJ983218 GOF983218 GYB983218 HHX983218 HRT983218 IBP983218 ILL983218 IVH983218 JFD983218 JOZ983218 JYV983218 KIR983218 KSN983218 LCJ983218 LMF983218 LWB983218 MFX983218 MPT983218 MZP983218 NJL983218 NTH983218 ODD983218 OMZ983218 OWV983218 PGR983218 PQN983218 QAJ983218 QKF983218 QUB983218 RDX983218 RNT983218 RXP983218 SHL983218 SRH983218 TBD983218 TKZ983218 TUV983218 UER983218 UON983218 UYJ983218 VIF983218 VSB983218 WBX983218 WLT983218 WVP983218 H983220 JD983220 SZ983220 ACV983220 AMR983220 AWN983220 BGJ983220 BQF983220 CAB983220 CJX983220 CTT983220 DDP983220 DNL983220 DXH983220 EHD983220 EQZ983220 FAV983220 FKR983220 FUN983220 GEJ983220 GOF983220 GYB983220 HHX983220 HRT983220 IBP983220 ILL983220 IVH983220 JFD983220 JOZ983220 JYV983220 KIR983220 KSN983220 LCJ983220 LMF983220 LWB983220 MFX983220 MPT983220 MZP983220 NJL983220 NTH983220 ODD983220 OMZ983220 OWV983220 PGR983220 PQN983220 QAJ983220 QKF983220 QUB983220 RDX983220 RNT983220 RXP983220 SHL983220 SRH983220 TBD983220 TKZ983220 TUV983220 UER983220 UON983220 UYJ983220 VIF983220 VSB983220 WBX983220 WLT983220 WVP983220 H983230 JD983230 SZ983230 ACV983230 AMR983230 AWN983230 BGJ983230 BQF983230 CAB983230 CJX983230 CTT983230 DDP983230 DNL983230 DXH983230 EHD983230 EQZ983230 FAV983230 FKR983230 FUN983230 GEJ983230 GOF983230 GYB983230 HHX983230 HRT983230 IBP983230 ILL983230 IVH983230 JFD983230 JOZ983230 JYV983230 KIR983230 KSN983230 LCJ983230 LMF983230 LWB983230 MFX983230 MPT983230 MZP983230 NJL983230 NTH983230 ODD983230 OMZ983230 OWV983230 PGR983230 PQN983230 QAJ983230 QKF983230 QUB983230 RDX983230 RNT983230 RXP983230 SHL983230 SRH983230 TBD983230 TKZ983230 TUV983230 UER983230 UON983230 UYJ983230 VIF983230 VSB983230 WBX983230 WLT983230 WVP983230 H983232 JD983232 SZ983232 ACV983232 AMR983232 AWN983232 BGJ983232 BQF983232 CAB983232 CJX983232 CTT983232 DDP983232 DNL983232 DXH983232 EHD983232 EQZ983232 FAV983232 FKR983232 FUN983232 GEJ983232 GOF983232 GYB983232 HHX983232 HRT983232 IBP983232 ILL983232 IVH983232 JFD983232 JOZ983232 JYV983232 KIR983232 KSN983232 LCJ983232 LMF983232 LWB983232 MFX983232 MPT983232 MZP983232 NJL983232 NTH983232 ODD983232 OMZ983232 OWV983232 PGR983232 PQN983232 QAJ983232 QKF983232 QUB983232 RDX983232 RNT983232 RXP983232 SHL983232 SRH983232 TBD983232 TKZ983232 TUV983232 UER983232 UON983232 UYJ983232 VIF983232 VSB983232 WBX983232 WLT983232 WVP983232 H983242 JD983242 SZ983242 ACV983242 AMR983242 AWN983242 BGJ983242 BQF983242 CAB983242 CJX983242 CTT983242 DDP983242 DNL983242 DXH983242 EHD983242 EQZ983242 FAV983242 FKR983242 FUN983242 GEJ983242 GOF983242 GYB983242 HHX983242 HRT983242 IBP983242 ILL983242 IVH983242 JFD983242 JOZ983242 JYV983242 KIR983242 KSN983242 LCJ983242 LMF983242 LWB983242 MFX983242 MPT983242 MZP983242 NJL983242 NTH983242 ODD983242 OMZ983242 OWV983242 PGR983242 PQN983242 QAJ983242 QKF983242 QUB983242 RDX983242 RNT983242 RXP983242 SHL983242 SRH983242 TBD983242 TKZ983242 TUV983242 UER983242 UON983242 UYJ983242 VIF983242 VSB983242 WBX983242 WLT983242 WVP983242 H983244 JD983244 SZ983244 ACV983244 AMR983244 AWN983244 BGJ983244 BQF983244 CAB983244 CJX983244 CTT983244 DDP983244 DNL983244 DXH983244 EHD983244 EQZ983244 FAV983244 FKR983244 FUN983244 GEJ983244 GOF983244 GYB983244 HHX983244 HRT983244 IBP983244 ILL983244 IVH983244 JFD983244 JOZ983244 JYV983244 KIR983244 KSN983244 LCJ983244 LMF983244 LWB983244 MFX983244 MPT983244 MZP983244 NJL983244 NTH983244 ODD983244 OMZ983244 OWV983244 PGR983244 PQN983244 QAJ983244 QKF983244 QUB983244 RDX983244 RNT983244 RXP983244 SHL983244 SRH983244 TBD983244 TKZ983244 TUV983244 UER983244 UON983244 UYJ983244 VIF983244 VSB983244 WBX983244 WLT983244 WVP983244 H983254 JD983254 SZ983254 ACV983254 AMR983254 AWN983254 BGJ983254 BQF983254 CAB983254 CJX983254 CTT983254 DDP983254 DNL983254 DXH983254 EHD983254 EQZ983254 FAV983254 FKR983254 FUN983254 GEJ983254 GOF983254 GYB983254 HHX983254 HRT983254 IBP983254 ILL983254 IVH983254 JFD983254 JOZ983254 JYV983254 KIR983254 KSN983254 LCJ983254 LMF983254 LWB983254 MFX983254 MPT983254 MZP983254 NJL983254 NTH983254 ODD983254 OMZ983254 OWV983254 PGR983254 PQN983254 QAJ983254 QKF983254 QUB983254 RDX983254 RNT983254 RXP983254 SHL983254 SRH983254 TBD983254 TKZ983254 TUV983254 UER983254 UON983254 UYJ983254 VIF983254 VSB983254 WBX983254 WLT983254 WVP983254 H983256 JD983256 SZ983256 ACV983256 AMR983256 AWN983256 BGJ983256 BQF983256 CAB983256 CJX983256 CTT983256 DDP983256 DNL983256 DXH983256 EHD983256 EQZ983256 FAV983256 FKR983256 FUN983256 GEJ983256 GOF983256 GYB983256 HHX983256 HRT983256 IBP983256 ILL983256 IVH983256 JFD983256 JOZ983256 JYV983256 KIR983256 KSN983256 LCJ983256 LMF983256 LWB983256 MFX983256 MPT983256 MZP983256 NJL983256 NTH983256 ODD983256 OMZ983256 OWV983256 PGR983256 PQN983256 QAJ983256 QKF983256 QUB983256 RDX983256 RNT983256 RXP983256 SHL983256 SRH983256 TBD983256 TKZ983256 TUV983256 UER983256 UON983256 UYJ983256 VIF983256 VSB983256 WBX983256 WLT983256 WVP983256 H983266 JD983266 SZ983266 ACV983266 AMR983266 AWN983266 BGJ983266 BQF983266 CAB983266 CJX983266 CTT983266 DDP983266 DNL983266 DXH983266 EHD983266 EQZ983266 FAV983266 FKR983266 FUN983266 GEJ983266 GOF983266 GYB983266 HHX983266 HRT983266 IBP983266 ILL983266 IVH983266 JFD983266 JOZ983266 JYV983266 KIR983266 KSN983266 LCJ983266 LMF983266 LWB983266 MFX983266 MPT983266 MZP983266 NJL983266 NTH983266 ODD983266 OMZ983266 OWV983266 PGR983266 PQN983266 QAJ983266 QKF983266 QUB983266 RDX983266 RNT983266 RXP983266 SHL983266 SRH983266 TBD983266 TKZ983266 TUV983266 UER983266 UON983266 UYJ983266 VIF983266 VSB983266 WBX983266 WLT983266 WVP983266 H983268 JD983268 SZ983268 ACV983268 AMR983268 AWN983268 BGJ983268 BQF983268 CAB983268 CJX983268 CTT983268 DDP983268 DNL983268 DXH983268 EHD983268 EQZ983268 FAV983268 FKR983268 FUN983268 GEJ983268 GOF983268 GYB983268 HHX983268 HRT983268 IBP983268 ILL983268 IVH983268 JFD983268 JOZ983268 JYV983268 KIR983268 KSN983268 LCJ983268 LMF983268 LWB983268 MFX983268 MPT983268 MZP983268 NJL983268 NTH983268 ODD983268 OMZ983268 OWV983268 PGR983268 PQN983268 QAJ983268 QKF983268 QUB983268 RDX983268 RNT983268 RXP983268 SHL983268 SRH983268 TBD983268 TKZ983268 TUV983268 UER983268 UON983268 UYJ983268 VIF983268 VSB983268 WBX983268 WLT983268 WVP983268 H983278 JD983278 SZ983278 ACV983278 AMR983278 AWN983278 BGJ983278 BQF983278 CAB983278 CJX983278 CTT983278 DDP983278 DNL983278 DXH983278 EHD983278 EQZ983278 FAV983278 FKR983278 FUN983278 GEJ983278 GOF983278 GYB983278 HHX983278 HRT983278 IBP983278 ILL983278 IVH983278 JFD983278 JOZ983278 JYV983278 KIR983278 KSN983278 LCJ983278 LMF983278 LWB983278 MFX983278 MPT983278 MZP983278 NJL983278 NTH983278 ODD983278 OMZ983278 OWV983278 PGR983278 PQN983278 QAJ983278 QKF983278 QUB983278 RDX983278 RNT983278 RXP983278 SHL983278 SRH983278 TBD983278 TKZ983278 TUV983278 UER983278 UON983278 UYJ983278 VIF983278 VSB983278 WBX983278 WLT983278 WVP983278 H983280 JD983280 SZ983280 ACV983280 AMR983280 AWN983280 BGJ983280 BQF983280 CAB983280 CJX983280 CTT983280 DDP983280 DNL983280 DXH983280 EHD983280 EQZ983280 FAV983280 FKR983280 FUN983280 GEJ983280 GOF983280 GYB983280 HHX983280 HRT983280 IBP983280 ILL983280 IVH983280 JFD983280 JOZ983280 JYV983280 KIR983280 KSN983280 LCJ983280 LMF983280 LWB983280 MFX983280 MPT983280 MZP983280 NJL983280 NTH983280 ODD983280 OMZ983280 OWV983280 PGR983280 PQN983280 QAJ983280 QKF983280 QUB983280 RDX983280 RNT983280 RXP983280 SHL983280 SRH983280 TBD983280 TKZ983280 TUV983280 UER983280 UON983280 UYJ983280 VIF983280 VSB983280 WBX983280 WLT983280 WVP983280 H983290 JD983290 SZ983290 ACV983290 AMR983290 AWN983290 BGJ983290 BQF983290 CAB983290 CJX983290 CTT983290 DDP983290 DNL983290 DXH983290 EHD983290 EQZ983290 FAV983290 FKR983290 FUN983290 GEJ983290 GOF983290 GYB983290 HHX983290 HRT983290 IBP983290 ILL983290 IVH983290 JFD983290 JOZ983290 JYV983290 KIR983290 KSN983290 LCJ983290 LMF983290 LWB983290 MFX983290 MPT983290 MZP983290 NJL983290 NTH983290 ODD983290 OMZ983290 OWV983290 PGR983290 PQN983290 QAJ983290 QKF983290 QUB983290 RDX983290 RNT983290 RXP983290 SHL983290 SRH983290 TBD983290 TKZ983290 TUV983290 UER983290 UON983290 UYJ983290 VIF983290 VSB983290 WBX983290 WLT983290 WVP983290 H983292 JD983292 SZ983292 ACV983292 AMR983292 AWN983292 BGJ983292 BQF983292 CAB983292 CJX983292 CTT983292 DDP983292 DNL983292 DXH983292 EHD983292 EQZ983292 FAV983292 FKR983292 FUN983292 GEJ983292 GOF983292 GYB983292 HHX983292 HRT983292 IBP983292 ILL983292 IVH983292 JFD983292 JOZ983292 JYV983292 KIR983292 KSN983292 LCJ983292 LMF983292 LWB983292 MFX983292 MPT983292 MZP983292 NJL983292 NTH983292 ODD983292 OMZ983292 OWV983292 PGR983292 PQN983292 QAJ983292 QKF983292 QUB983292 RDX983292 RNT983292 RXP983292 SHL983292 SRH983292 TBD983292 TKZ983292 TUV983292 UER983292 UON983292 UYJ983292 VIF983292 VSB983292 WBX983292 WLT983292 WVP983292 H983302 JD983302 SZ983302 ACV983302 AMR983302 AWN983302 BGJ983302 BQF983302 CAB983302 CJX983302 CTT983302 DDP983302 DNL983302 DXH983302 EHD983302 EQZ983302 FAV983302 FKR983302 FUN983302 GEJ983302 GOF983302 GYB983302 HHX983302 HRT983302 IBP983302 ILL983302 IVH983302 JFD983302 JOZ983302 JYV983302 KIR983302 KSN983302 LCJ983302 LMF983302 LWB983302 MFX983302 MPT983302 MZP983302 NJL983302 NTH983302 ODD983302 OMZ983302 OWV983302 PGR983302 PQN983302 QAJ983302 QKF983302 QUB983302 RDX983302 RNT983302 RXP983302 SHL983302 SRH983302 TBD983302 TKZ983302 TUV983302 UER983302 UON983302 UYJ983302 VIF983302 VSB983302 WBX983302 WLT983302 WVP983302 H983304 JD983304 SZ983304 ACV983304 AMR983304 AWN983304 BGJ983304 BQF983304 CAB983304 CJX983304 CTT983304 DDP983304 DNL983304 DXH983304 EHD983304 EQZ983304 FAV983304 FKR983304 FUN983304 GEJ983304 GOF983304 GYB983304 HHX983304 HRT983304 IBP983304 ILL983304 IVH983304 JFD983304 JOZ983304 JYV983304 KIR983304 KSN983304 LCJ983304 LMF983304 LWB983304 MFX983304 MPT983304 MZP983304 NJL983304 NTH983304 ODD983304 OMZ983304 OWV983304 PGR983304 PQN983304 QAJ983304 QKF983304 QUB983304 RDX983304 RNT983304 RXP983304 SHL983304 SRH983304 TBD983304 TKZ983304 TUV983304 UER983304 UON983304 UYJ983304 VIF983304 VSB983304 WBX983304 WLT983304 WVP983304 H983314 JD983314 SZ983314 ACV983314 AMR983314 AWN983314 BGJ983314 BQF983314 CAB983314 CJX983314 CTT983314 DDP983314 DNL983314 DXH983314 EHD983314 EQZ983314 FAV983314 FKR983314 FUN983314 GEJ983314 GOF983314 GYB983314 HHX983314 HRT983314 IBP983314 ILL983314 IVH983314 JFD983314 JOZ983314 JYV983314 KIR983314 KSN983314 LCJ983314 LMF983314 LWB983314 MFX983314 MPT983314 MZP983314 NJL983314 NTH983314 ODD983314 OMZ983314 OWV983314 PGR983314 PQN983314 QAJ983314 QKF983314 QUB983314 RDX983314 RNT983314 RXP983314 SHL983314 SRH983314 TBD983314 TKZ983314 TUV983314 UER983314 UON983314 UYJ983314 VIF983314 VSB983314 WBX983314 WLT983314 WVP983314 H983316 JD983316 SZ983316 ACV983316 AMR983316 AWN983316 BGJ983316 BQF983316 CAB983316 CJX983316 CTT983316 DDP983316 DNL983316 DXH983316 EHD983316 EQZ983316 FAV983316 FKR983316 FUN983316 GEJ983316 GOF983316 GYB983316 HHX983316 HRT983316 IBP983316 ILL983316 IVH983316 JFD983316 JOZ983316 JYV983316 KIR983316 KSN983316 LCJ983316 LMF983316 LWB983316 MFX983316 MPT983316 MZP983316 NJL983316 NTH983316 ODD983316 OMZ983316 OWV983316 PGR983316 PQN983316 QAJ983316 QKF983316 QUB983316 RDX983316 RNT983316 RXP983316 SHL983316 SRH983316 TBD983316 TKZ983316 TUV983316 UER983316 UON983316 UYJ983316 VIF983316 VSB983316 WBX983316 WLT983316 WVP983316 H983326 JD983326 SZ983326 ACV983326 AMR983326 AWN983326 BGJ983326 BQF983326 CAB983326 CJX983326 CTT983326 DDP983326 DNL983326 DXH983326 EHD983326 EQZ983326 FAV983326 FKR983326 FUN983326 GEJ983326 GOF983326 GYB983326 HHX983326 HRT983326 IBP983326 ILL983326 IVH983326 JFD983326 JOZ983326 JYV983326 KIR983326 KSN983326 LCJ983326 LMF983326 LWB983326 MFX983326 MPT983326 MZP983326 NJL983326 NTH983326 ODD983326 OMZ983326 OWV983326 PGR983326 PQN983326 QAJ983326 QKF983326 QUB983326 RDX983326 RNT983326 RXP983326 SHL983326 SRH983326 TBD983326 TKZ983326 TUV983326 UER983326 UON983326 UYJ983326 VIF983326 VSB983326 WBX983326 WLT983326 WVP983326 H983328 JD983328 SZ983328 ACV983328 AMR983328 AWN983328 BGJ983328 BQF983328 CAB983328 CJX983328 CTT983328 DDP983328 DNL983328 DXH983328 EHD983328 EQZ983328 FAV983328 FKR983328 FUN983328 GEJ983328 GOF983328 GYB983328 HHX983328 HRT983328 IBP983328 ILL983328 IVH983328 JFD983328 JOZ983328 JYV983328 KIR983328 KSN983328 LCJ983328 LMF983328 LWB983328 MFX983328 MPT983328 MZP983328 NJL983328 NTH983328 ODD983328 OMZ983328 OWV983328 PGR983328 PQN983328 QAJ983328 QKF983328 QUB983328 RDX983328 RNT983328 RXP983328 SHL983328 SRH983328 TBD983328 TKZ983328 TUV983328 UER983328 UON983328 UYJ983328 VIF983328 VSB983328 WBX983328 WLT983328 WVP983328 H983338 JD983338 SZ983338 ACV983338 AMR983338 AWN983338 BGJ983338 BQF983338 CAB983338 CJX983338 CTT983338 DDP983338 DNL983338 DXH983338 EHD983338 EQZ983338 FAV983338 FKR983338 FUN983338 GEJ983338 GOF983338 GYB983338 HHX983338 HRT983338 IBP983338 ILL983338 IVH983338 JFD983338 JOZ983338 JYV983338 KIR983338 KSN983338 LCJ983338 LMF983338 LWB983338 MFX983338 MPT983338 MZP983338 NJL983338 NTH983338 ODD983338 OMZ983338 OWV983338 PGR983338 PQN983338 QAJ983338 QKF983338 QUB983338 RDX983338 RNT983338 RXP983338 SHL983338 SRH983338 TBD983338 TKZ983338 TUV983338 UER983338 UON983338 UYJ983338 VIF983338 VSB983338 WBX983338 WLT983338 WVP983338 H983340 JD983340 SZ983340 ACV983340 AMR983340 AWN983340 BGJ983340 BQF983340 CAB983340 CJX983340 CTT983340 DDP983340 DNL983340 DXH983340 EHD983340 EQZ983340 FAV983340 FKR983340 FUN983340 GEJ983340 GOF983340 GYB983340 HHX983340 HRT983340 IBP983340 ILL983340 IVH983340 JFD983340 JOZ983340 JYV983340 KIR983340 KSN983340 LCJ983340 LMF983340 LWB983340 MFX983340 MPT983340 MZP983340 NJL983340 NTH983340 ODD983340 OMZ983340 OWV983340 PGR983340 PQN983340 QAJ983340 QKF983340 QUB983340 RDX983340 RNT983340 RXP983340 SHL983340 SRH983340 TBD983340 TKZ983340 TUV983340 UER983340 UON983340 UYJ983340 VIF983340 VSB983340 WBX983340 WLT983340 WVP983340 H983350 JD983350 SZ983350 ACV983350 AMR983350 AWN983350 BGJ983350 BQF983350 CAB983350 CJX983350 CTT983350 DDP983350 DNL983350 DXH983350 EHD983350 EQZ983350 FAV983350 FKR983350 FUN983350 GEJ983350 GOF983350 GYB983350 HHX983350 HRT983350 IBP983350 ILL983350 IVH983350 JFD983350 JOZ983350 JYV983350 KIR983350 KSN983350 LCJ983350 LMF983350 LWB983350 MFX983350 MPT983350 MZP983350 NJL983350 NTH983350 ODD983350 OMZ983350 OWV983350 PGR983350 PQN983350 QAJ983350 QKF983350 QUB983350 RDX983350 RNT983350 RXP983350 SHL983350 SRH983350 TBD983350 TKZ983350 TUV983350 UER983350 UON983350 UYJ983350 VIF983350 VSB983350 WBX983350 WLT983350 WVP983350 H983352 JD983352 SZ983352 ACV983352 AMR983352 AWN983352 BGJ983352 BQF983352 CAB983352 CJX983352 CTT983352 DDP983352 DNL983352 DXH983352 EHD983352 EQZ983352 FAV983352 FKR983352 FUN983352 GEJ983352 GOF983352 GYB983352 HHX983352 HRT983352 IBP983352 ILL983352 IVH983352 JFD983352 JOZ983352 JYV983352 KIR983352 KSN983352 LCJ983352 LMF983352 LWB983352 MFX983352 MPT983352 MZP983352 NJL983352 NTH983352 ODD983352 OMZ983352 OWV983352 PGR983352 PQN983352 QAJ983352 QKF983352 QUB983352 RDX983352 RNT983352 RXP983352 SHL983352 SRH983352 TBD983352 TKZ983352 TUV983352 UER983352 UON983352 UYJ983352 VIF983352 VSB983352 WBX983352 WLT983352 WVP983352 H983362 JD983362 SZ983362 ACV983362 AMR983362 AWN983362 BGJ983362 BQF983362 CAB983362 CJX983362 CTT983362 DDP983362 DNL983362 DXH983362 EHD983362 EQZ983362 FAV983362 FKR983362 FUN983362 GEJ983362 GOF983362 GYB983362 HHX983362 HRT983362 IBP983362 ILL983362 IVH983362 JFD983362 JOZ983362 JYV983362 KIR983362 KSN983362 LCJ983362 LMF983362 LWB983362 MFX983362 MPT983362 MZP983362 NJL983362 NTH983362 ODD983362 OMZ983362 OWV983362 PGR983362 PQN983362 QAJ983362 QKF983362 QUB983362 RDX983362 RNT983362 RXP983362 SHL983362 SRH983362 TBD983362 TKZ983362 TUV983362 UER983362 UON983362 UYJ983362 VIF983362 VSB983362 WBX983362 WLT983362 WVP983362 H983364 JD983364 SZ983364 ACV983364 AMR983364 AWN983364 BGJ983364 BQF983364 CAB983364 CJX983364 CTT983364 DDP983364 DNL983364 DXH983364 EHD983364 EQZ983364 FAV983364 FKR983364 FUN983364 GEJ983364 GOF983364 GYB983364 HHX983364 HRT983364 IBP983364 ILL983364 IVH983364 JFD983364 JOZ983364 JYV983364 KIR983364 KSN983364 LCJ983364 LMF983364 LWB983364 MFX983364 MPT983364 MZP983364 NJL983364 NTH983364 ODD983364 OMZ983364 OWV983364 PGR983364 PQN983364 QAJ983364 QKF983364 QUB983364 RDX983364 RNT983364 RXP983364 SHL983364 SRH983364 TBD983364 TKZ983364 TUV983364 UER983364 UON983364 UYJ983364 VIF983364 VSB983364 WBX983364 WLT983364 WVP983364 H983374 JD983374 SZ983374 ACV983374 AMR983374 AWN983374 BGJ983374 BQF983374 CAB983374 CJX983374 CTT983374 DDP983374 DNL983374 DXH983374 EHD983374 EQZ983374 FAV983374 FKR983374 FUN983374 GEJ983374 GOF983374 GYB983374 HHX983374 HRT983374 IBP983374 ILL983374 IVH983374 JFD983374 JOZ983374 JYV983374 KIR983374 KSN983374 LCJ983374 LMF983374 LWB983374 MFX983374 MPT983374 MZP983374 NJL983374 NTH983374 ODD983374 OMZ983374 OWV983374 PGR983374 PQN983374 QAJ983374 QKF983374 QUB983374 RDX983374 RNT983374 RXP983374 SHL983374 SRH983374 TBD983374 TKZ983374 TUV983374 UER983374 UON983374 UYJ983374 VIF983374 VSB983374 WBX983374 WLT983374 WVP983374 H983376 JD983376 SZ983376 ACV983376 AMR983376 AWN983376 BGJ983376 BQF983376 CAB983376 CJX983376 CTT983376 DDP983376 DNL983376 DXH983376 EHD983376 EQZ983376 FAV983376 FKR983376 FUN983376 GEJ983376 GOF983376 GYB983376 HHX983376 HRT983376 IBP983376 ILL983376 IVH983376 JFD983376 JOZ983376 JYV983376 KIR983376 KSN983376 LCJ983376 LMF983376 LWB983376 MFX983376 MPT983376 MZP983376 NJL983376 NTH983376 ODD983376 OMZ983376 OWV983376 PGR983376 PQN983376 QAJ983376 QKF983376 QUB983376 RDX983376 RNT983376 RXP983376 SHL983376 SRH983376 TBD983376 TKZ983376 TUV983376 UER983376 UON983376 UYJ983376 VIF983376 VSB983376 WBX983376 WLT983376 WVP983376 E36:E37 E65639:E65658 E131175:E131194 E196711:E196730 E262247:E262266 E327783:E327802 E393319:E393338 E458855:E458874 E524391:E524410 E589927:E589946 E655463:E655482 E720999:E721018 E786535:E786554 E852071:E852090 E917607:E917626 E983143:E983162 JA65639:JA65658 JA131175:JA131194 JA196711:JA196730 JA262247:JA262266 JA327783:JA327802 JA393319:JA393338 JA458855:JA458874 JA524391:JA524410 JA589927:JA589946 JA655463:JA655482 JA720999:JA721018 JA786535:JA786554 JA852071:JA852090 JA917607:JA917626 JA983143:JA983162 JB5:JB15 JB16:JB28 JB29:JB34 JB35:JB36 SW65639:SW65658 SW131175:SW131194 SW196711:SW196730 SW262247:SW262266 SW327783:SW327802 SW393319:SW393338 SW458855:SW458874 SW524391:SW524410 SW589927:SW589946 SW655463:SW655482 SW720999:SW721018 SW786535:SW786554 SW852071:SW852090 SW917607:SW917626 SW983143:SW983162 SX5:SX15 SX16:SX28 SX29:SX34 SX35:SX36 ACS65639:ACS65658 ACS131175:ACS131194 ACS196711:ACS196730 ACS262247:ACS262266 ACS327783:ACS327802 ACS393319:ACS393338 ACS458855:ACS458874 ACS524391:ACS524410 ACS589927:ACS589946 ACS655463:ACS655482 ACS720999:ACS721018 ACS786535:ACS786554 ACS852071:ACS852090 ACS917607:ACS917626 ACS983143:ACS983162 ACT5:ACT15 ACT16:ACT28 ACT29:ACT34 ACT35:ACT36 AMO65639:AMO65658 AMO131175:AMO131194 AMO196711:AMO196730 AMO262247:AMO262266 AMO327783:AMO327802 AMO393319:AMO393338 AMO458855:AMO458874 AMO524391:AMO524410 AMO589927:AMO589946 AMO655463:AMO655482 AMO720999:AMO721018 AMO786535:AMO786554 AMO852071:AMO852090 AMO917607:AMO917626 AMO983143:AMO983162 AMP5:AMP15 AMP16:AMP28 AMP29:AMP34 AMP35:AMP36 AWK65639:AWK65658 AWK131175:AWK131194 AWK196711:AWK196730 AWK262247:AWK262266 AWK327783:AWK327802 AWK393319:AWK393338 AWK458855:AWK458874 AWK524391:AWK524410 AWK589927:AWK589946 AWK655463:AWK655482 AWK720999:AWK721018 AWK786535:AWK786554 AWK852071:AWK852090 AWK917607:AWK917626 AWK983143:AWK983162 AWL5:AWL15 AWL16:AWL28 AWL29:AWL34 AWL35:AWL36 BGG65639:BGG65658 BGG131175:BGG131194 BGG196711:BGG196730 BGG262247:BGG262266 BGG327783:BGG327802 BGG393319:BGG393338 BGG458855:BGG458874 BGG524391:BGG524410 BGG589927:BGG589946 BGG655463:BGG655482 BGG720999:BGG721018 BGG786535:BGG786554 BGG852071:BGG852090 BGG917607:BGG917626 BGG983143:BGG983162 BGH5:BGH15 BGH16:BGH28 BGH29:BGH34 BGH35:BGH36 BQC65639:BQC65658 BQC131175:BQC131194 BQC196711:BQC196730 BQC262247:BQC262266 BQC327783:BQC327802 BQC393319:BQC393338 BQC458855:BQC458874 BQC524391:BQC524410 BQC589927:BQC589946 BQC655463:BQC655482 BQC720999:BQC721018 BQC786535:BQC786554 BQC852071:BQC852090 BQC917607:BQC917626 BQC983143:BQC983162 BQD5:BQD15 BQD16:BQD28 BQD29:BQD34 BQD35:BQD36 BZY65639:BZY65658 BZY131175:BZY131194 BZY196711:BZY196730 BZY262247:BZY262266 BZY327783:BZY327802 BZY393319:BZY393338 BZY458855:BZY458874 BZY524391:BZY524410 BZY589927:BZY589946 BZY655463:BZY655482 BZY720999:BZY721018 BZY786535:BZY786554 BZY852071:BZY852090 BZY917607:BZY917626 BZY983143:BZY983162 BZZ5:BZZ15 BZZ16:BZZ28 BZZ29:BZZ34 BZZ35:BZZ36 CJU65639:CJU65658 CJU131175:CJU131194 CJU196711:CJU196730 CJU262247:CJU262266 CJU327783:CJU327802 CJU393319:CJU393338 CJU458855:CJU458874 CJU524391:CJU524410 CJU589927:CJU589946 CJU655463:CJU655482 CJU720999:CJU721018 CJU786535:CJU786554 CJU852071:CJU852090 CJU917607:CJU917626 CJU983143:CJU983162 CJV5:CJV15 CJV16:CJV28 CJV29:CJV34 CJV35:CJV36 CTQ65639:CTQ65658 CTQ131175:CTQ131194 CTQ196711:CTQ196730 CTQ262247:CTQ262266 CTQ327783:CTQ327802 CTQ393319:CTQ393338 CTQ458855:CTQ458874 CTQ524391:CTQ524410 CTQ589927:CTQ589946 CTQ655463:CTQ655482 CTQ720999:CTQ721018 CTQ786535:CTQ786554 CTQ852071:CTQ852090 CTQ917607:CTQ917626 CTQ983143:CTQ983162 CTR5:CTR15 CTR16:CTR28 CTR29:CTR34 CTR35:CTR36 DDM65639:DDM65658 DDM131175:DDM131194 DDM196711:DDM196730 DDM262247:DDM262266 DDM327783:DDM327802 DDM393319:DDM393338 DDM458855:DDM458874 DDM524391:DDM524410 DDM589927:DDM589946 DDM655463:DDM655482 DDM720999:DDM721018 DDM786535:DDM786554 DDM852071:DDM852090 DDM917607:DDM917626 DDM983143:DDM983162 DDN5:DDN15 DDN16:DDN28 DDN29:DDN34 DDN35:DDN36 DNI65639:DNI65658 DNI131175:DNI131194 DNI196711:DNI196730 DNI262247:DNI262266 DNI327783:DNI327802 DNI393319:DNI393338 DNI458855:DNI458874 DNI524391:DNI524410 DNI589927:DNI589946 DNI655463:DNI655482 DNI720999:DNI721018 DNI786535:DNI786554 DNI852071:DNI852090 DNI917607:DNI917626 DNI983143:DNI983162 DNJ5:DNJ15 DNJ16:DNJ28 DNJ29:DNJ34 DNJ35:DNJ36 DXE65639:DXE65658 DXE131175:DXE131194 DXE196711:DXE196730 DXE262247:DXE262266 DXE327783:DXE327802 DXE393319:DXE393338 DXE458855:DXE458874 DXE524391:DXE524410 DXE589927:DXE589946 DXE655463:DXE655482 DXE720999:DXE721018 DXE786535:DXE786554 DXE852071:DXE852090 DXE917607:DXE917626 DXE983143:DXE983162 DXF5:DXF15 DXF16:DXF28 DXF29:DXF34 DXF35:DXF36 EHA65639:EHA65658 EHA131175:EHA131194 EHA196711:EHA196730 EHA262247:EHA262266 EHA327783:EHA327802 EHA393319:EHA393338 EHA458855:EHA458874 EHA524391:EHA524410 EHA589927:EHA589946 EHA655463:EHA655482 EHA720999:EHA721018 EHA786535:EHA786554 EHA852071:EHA852090 EHA917607:EHA917626 EHA983143:EHA983162 EHB5:EHB15 EHB16:EHB28 EHB29:EHB34 EHB35:EHB36 EQW65639:EQW65658 EQW131175:EQW131194 EQW196711:EQW196730 EQW262247:EQW262266 EQW327783:EQW327802 EQW393319:EQW393338 EQW458855:EQW458874 EQW524391:EQW524410 EQW589927:EQW589946 EQW655463:EQW655482 EQW720999:EQW721018 EQW786535:EQW786554 EQW852071:EQW852090 EQW917607:EQW917626 EQW983143:EQW983162 EQX5:EQX15 EQX16:EQX28 EQX29:EQX34 EQX35:EQX36 FAS65639:FAS65658 FAS131175:FAS131194 FAS196711:FAS196730 FAS262247:FAS262266 FAS327783:FAS327802 FAS393319:FAS393338 FAS458855:FAS458874 FAS524391:FAS524410 FAS589927:FAS589946 FAS655463:FAS655482 FAS720999:FAS721018 FAS786535:FAS786554 FAS852071:FAS852090 FAS917607:FAS917626 FAS983143:FAS983162 FAT5:FAT15 FAT16:FAT28 FAT29:FAT34 FAT35:FAT36 FKO65639:FKO65658 FKO131175:FKO131194 FKO196711:FKO196730 FKO262247:FKO262266 FKO327783:FKO327802 FKO393319:FKO393338 FKO458855:FKO458874 FKO524391:FKO524410 FKO589927:FKO589946 FKO655463:FKO655482 FKO720999:FKO721018 FKO786535:FKO786554 FKO852071:FKO852090 FKO917607:FKO917626 FKO983143:FKO983162 FKP5:FKP15 FKP16:FKP28 FKP29:FKP34 FKP35:FKP36 FUK65639:FUK65658 FUK131175:FUK131194 FUK196711:FUK196730 FUK262247:FUK262266 FUK327783:FUK327802 FUK393319:FUK393338 FUK458855:FUK458874 FUK524391:FUK524410 FUK589927:FUK589946 FUK655463:FUK655482 FUK720999:FUK721018 FUK786535:FUK786554 FUK852071:FUK852090 FUK917607:FUK917626 FUK983143:FUK983162 FUL5:FUL15 FUL16:FUL28 FUL29:FUL34 FUL35:FUL36 GEG65639:GEG65658 GEG131175:GEG131194 GEG196711:GEG196730 GEG262247:GEG262266 GEG327783:GEG327802 GEG393319:GEG393338 GEG458855:GEG458874 GEG524391:GEG524410 GEG589927:GEG589946 GEG655463:GEG655482 GEG720999:GEG721018 GEG786535:GEG786554 GEG852071:GEG852090 GEG917607:GEG917626 GEG983143:GEG983162 GEH5:GEH15 GEH16:GEH28 GEH29:GEH34 GEH35:GEH36 GOC65639:GOC65658 GOC131175:GOC131194 GOC196711:GOC196730 GOC262247:GOC262266 GOC327783:GOC327802 GOC393319:GOC393338 GOC458855:GOC458874 GOC524391:GOC524410 GOC589927:GOC589946 GOC655463:GOC655482 GOC720999:GOC721018 GOC786535:GOC786554 GOC852071:GOC852090 GOC917607:GOC917626 GOC983143:GOC983162 GOD5:GOD15 GOD16:GOD28 GOD29:GOD34 GOD35:GOD36 GXY65639:GXY65658 GXY131175:GXY131194 GXY196711:GXY196730 GXY262247:GXY262266 GXY327783:GXY327802 GXY393319:GXY393338 GXY458855:GXY458874 GXY524391:GXY524410 GXY589927:GXY589946 GXY655463:GXY655482 GXY720999:GXY721018 GXY786535:GXY786554 GXY852071:GXY852090 GXY917607:GXY917626 GXY983143:GXY983162 GXZ5:GXZ15 GXZ16:GXZ28 GXZ29:GXZ34 GXZ35:GXZ36 HHU65639:HHU65658 HHU131175:HHU131194 HHU196711:HHU196730 HHU262247:HHU262266 HHU327783:HHU327802 HHU393319:HHU393338 HHU458855:HHU458874 HHU524391:HHU524410 HHU589927:HHU589946 HHU655463:HHU655482 HHU720999:HHU721018 HHU786535:HHU786554 HHU852071:HHU852090 HHU917607:HHU917626 HHU983143:HHU983162 HHV5:HHV15 HHV16:HHV28 HHV29:HHV34 HHV35:HHV36 HRQ65639:HRQ65658 HRQ131175:HRQ131194 HRQ196711:HRQ196730 HRQ262247:HRQ262266 HRQ327783:HRQ327802 HRQ393319:HRQ393338 HRQ458855:HRQ458874 HRQ524391:HRQ524410 HRQ589927:HRQ589946 HRQ655463:HRQ655482 HRQ720999:HRQ721018 HRQ786535:HRQ786554 HRQ852071:HRQ852090 HRQ917607:HRQ917626 HRQ983143:HRQ983162 HRR5:HRR15 HRR16:HRR28 HRR29:HRR34 HRR35:HRR36 IBM65639:IBM65658 IBM131175:IBM131194 IBM196711:IBM196730 IBM262247:IBM262266 IBM327783:IBM327802 IBM393319:IBM393338 IBM458855:IBM458874 IBM524391:IBM524410 IBM589927:IBM589946 IBM655463:IBM655482 IBM720999:IBM721018 IBM786535:IBM786554 IBM852071:IBM852090 IBM917607:IBM917626 IBM983143:IBM983162 IBN5:IBN15 IBN16:IBN28 IBN29:IBN34 IBN35:IBN36 ILI65639:ILI65658 ILI131175:ILI131194 ILI196711:ILI196730 ILI262247:ILI262266 ILI327783:ILI327802 ILI393319:ILI393338 ILI458855:ILI458874 ILI524391:ILI524410 ILI589927:ILI589946 ILI655463:ILI655482 ILI720999:ILI721018 ILI786535:ILI786554 ILI852071:ILI852090 ILI917607:ILI917626 ILI983143:ILI983162 ILJ5:ILJ15 ILJ16:ILJ28 ILJ29:ILJ34 ILJ35:ILJ36 IVE65639:IVE65658 IVE131175:IVE131194 IVE196711:IVE196730 IVE262247:IVE262266 IVE327783:IVE327802 IVE393319:IVE393338 IVE458855:IVE458874 IVE524391:IVE524410 IVE589927:IVE589946 IVE655463:IVE655482 IVE720999:IVE721018 IVE786535:IVE786554 IVE852071:IVE852090 IVE917607:IVE917626 IVE983143:IVE983162 IVF5:IVF15 IVF16:IVF28 IVF29:IVF34 IVF35:IVF36 JFA65639:JFA65658 JFA131175:JFA131194 JFA196711:JFA196730 JFA262247:JFA262266 JFA327783:JFA327802 JFA393319:JFA393338 JFA458855:JFA458874 JFA524391:JFA524410 JFA589927:JFA589946 JFA655463:JFA655482 JFA720999:JFA721018 JFA786535:JFA786554 JFA852071:JFA852090 JFA917607:JFA917626 JFA983143:JFA983162 JFB5:JFB15 JFB16:JFB28 JFB29:JFB34 JFB35:JFB36 JOW65639:JOW65658 JOW131175:JOW131194 JOW196711:JOW196730 JOW262247:JOW262266 JOW327783:JOW327802 JOW393319:JOW393338 JOW458855:JOW458874 JOW524391:JOW524410 JOW589927:JOW589946 JOW655463:JOW655482 JOW720999:JOW721018 JOW786535:JOW786554 JOW852071:JOW852090 JOW917607:JOW917626 JOW983143:JOW983162 JOX5:JOX15 JOX16:JOX28 JOX29:JOX34 JOX35:JOX36 JYS65639:JYS65658 JYS131175:JYS131194 JYS196711:JYS196730 JYS262247:JYS262266 JYS327783:JYS327802 JYS393319:JYS393338 JYS458855:JYS458874 JYS524391:JYS524410 JYS589927:JYS589946 JYS655463:JYS655482 JYS720999:JYS721018 JYS786535:JYS786554 JYS852071:JYS852090 JYS917607:JYS917626 JYS983143:JYS983162 JYT5:JYT15 JYT16:JYT28 JYT29:JYT34 JYT35:JYT36 KIO65639:KIO65658 KIO131175:KIO131194 KIO196711:KIO196730 KIO262247:KIO262266 KIO327783:KIO327802 KIO393319:KIO393338 KIO458855:KIO458874 KIO524391:KIO524410 KIO589927:KIO589946 KIO655463:KIO655482 KIO720999:KIO721018 KIO786535:KIO786554 KIO852071:KIO852090 KIO917607:KIO917626 KIO983143:KIO983162 KIP5:KIP15 KIP16:KIP28 KIP29:KIP34 KIP35:KIP36 KSK65639:KSK65658 KSK131175:KSK131194 KSK196711:KSK196730 KSK262247:KSK262266 KSK327783:KSK327802 KSK393319:KSK393338 KSK458855:KSK458874 KSK524391:KSK524410 KSK589927:KSK589946 KSK655463:KSK655482 KSK720999:KSK721018 KSK786535:KSK786554 KSK852071:KSK852090 KSK917607:KSK917626 KSK983143:KSK983162 KSL5:KSL15 KSL16:KSL28 KSL29:KSL34 KSL35:KSL36 LCG65639:LCG65658 LCG131175:LCG131194 LCG196711:LCG196730 LCG262247:LCG262266 LCG327783:LCG327802 LCG393319:LCG393338 LCG458855:LCG458874 LCG524391:LCG524410 LCG589927:LCG589946 LCG655463:LCG655482 LCG720999:LCG721018 LCG786535:LCG786554 LCG852071:LCG852090 LCG917607:LCG917626 LCG983143:LCG983162 LCH5:LCH15 LCH16:LCH28 LCH29:LCH34 LCH35:LCH36 LMC65639:LMC65658 LMC131175:LMC131194 LMC196711:LMC196730 LMC262247:LMC262266 LMC327783:LMC327802 LMC393319:LMC393338 LMC458855:LMC458874 LMC524391:LMC524410 LMC589927:LMC589946 LMC655463:LMC655482 LMC720999:LMC721018 LMC786535:LMC786554 LMC852071:LMC852090 LMC917607:LMC917626 LMC983143:LMC983162 LMD5:LMD15 LMD16:LMD28 LMD29:LMD34 LMD35:LMD36 LVY65639:LVY65658 LVY131175:LVY131194 LVY196711:LVY196730 LVY262247:LVY262266 LVY327783:LVY327802 LVY393319:LVY393338 LVY458855:LVY458874 LVY524391:LVY524410 LVY589927:LVY589946 LVY655463:LVY655482 LVY720999:LVY721018 LVY786535:LVY786554 LVY852071:LVY852090 LVY917607:LVY917626 LVY983143:LVY983162 LVZ5:LVZ15 LVZ16:LVZ28 LVZ29:LVZ34 LVZ35:LVZ36 MFU65639:MFU65658 MFU131175:MFU131194 MFU196711:MFU196730 MFU262247:MFU262266 MFU327783:MFU327802 MFU393319:MFU393338 MFU458855:MFU458874 MFU524391:MFU524410 MFU589927:MFU589946 MFU655463:MFU655482 MFU720999:MFU721018 MFU786535:MFU786554 MFU852071:MFU852090 MFU917607:MFU917626 MFU983143:MFU983162 MFV5:MFV15 MFV16:MFV28 MFV29:MFV34 MFV35:MFV36 MPQ65639:MPQ65658 MPQ131175:MPQ131194 MPQ196711:MPQ196730 MPQ262247:MPQ262266 MPQ327783:MPQ327802 MPQ393319:MPQ393338 MPQ458855:MPQ458874 MPQ524391:MPQ524410 MPQ589927:MPQ589946 MPQ655463:MPQ655482 MPQ720999:MPQ721018 MPQ786535:MPQ786554 MPQ852071:MPQ852090 MPQ917607:MPQ917626 MPQ983143:MPQ983162 MPR5:MPR15 MPR16:MPR28 MPR29:MPR34 MPR35:MPR36 MZM65639:MZM65658 MZM131175:MZM131194 MZM196711:MZM196730 MZM262247:MZM262266 MZM327783:MZM327802 MZM393319:MZM393338 MZM458855:MZM458874 MZM524391:MZM524410 MZM589927:MZM589946 MZM655463:MZM655482 MZM720999:MZM721018 MZM786535:MZM786554 MZM852071:MZM852090 MZM917607:MZM917626 MZM983143:MZM983162 MZN5:MZN15 MZN16:MZN28 MZN29:MZN34 MZN35:MZN36 NJI65639:NJI65658 NJI131175:NJI131194 NJI196711:NJI196730 NJI262247:NJI262266 NJI327783:NJI327802 NJI393319:NJI393338 NJI458855:NJI458874 NJI524391:NJI524410 NJI589927:NJI589946 NJI655463:NJI655482 NJI720999:NJI721018 NJI786535:NJI786554 NJI852071:NJI852090 NJI917607:NJI917626 NJI983143:NJI983162 NJJ5:NJJ15 NJJ16:NJJ28 NJJ29:NJJ34 NJJ35:NJJ36 NTE65639:NTE65658 NTE131175:NTE131194 NTE196711:NTE196730 NTE262247:NTE262266 NTE327783:NTE327802 NTE393319:NTE393338 NTE458855:NTE458874 NTE524391:NTE524410 NTE589927:NTE589946 NTE655463:NTE655482 NTE720999:NTE721018 NTE786535:NTE786554 NTE852071:NTE852090 NTE917607:NTE917626 NTE983143:NTE983162 NTF5:NTF15 NTF16:NTF28 NTF29:NTF34 NTF35:NTF36 ODA65639:ODA65658 ODA131175:ODA131194 ODA196711:ODA196730 ODA262247:ODA262266 ODA327783:ODA327802 ODA393319:ODA393338 ODA458855:ODA458874 ODA524391:ODA524410 ODA589927:ODA589946 ODA655463:ODA655482 ODA720999:ODA721018 ODA786535:ODA786554 ODA852071:ODA852090 ODA917607:ODA917626 ODA983143:ODA983162 ODB5:ODB15 ODB16:ODB28 ODB29:ODB34 ODB35:ODB36 OMW65639:OMW65658 OMW131175:OMW131194 OMW196711:OMW196730 OMW262247:OMW262266 OMW327783:OMW327802 OMW393319:OMW393338 OMW458855:OMW458874 OMW524391:OMW524410 OMW589927:OMW589946 OMW655463:OMW655482 OMW720999:OMW721018 OMW786535:OMW786554 OMW852071:OMW852090 OMW917607:OMW917626 OMW983143:OMW983162 OMX5:OMX15 OMX16:OMX28 OMX29:OMX34 OMX35:OMX36 OWS65639:OWS65658 OWS131175:OWS131194 OWS196711:OWS196730 OWS262247:OWS262266 OWS327783:OWS327802 OWS393319:OWS393338 OWS458855:OWS458874 OWS524391:OWS524410 OWS589927:OWS589946 OWS655463:OWS655482 OWS720999:OWS721018 OWS786535:OWS786554 OWS852071:OWS852090 OWS917607:OWS917626 OWS983143:OWS983162 OWT5:OWT15 OWT16:OWT28 OWT29:OWT34 OWT35:OWT36 PGO65639:PGO65658 PGO131175:PGO131194 PGO196711:PGO196730 PGO262247:PGO262266 PGO327783:PGO327802 PGO393319:PGO393338 PGO458855:PGO458874 PGO524391:PGO524410 PGO589927:PGO589946 PGO655463:PGO655482 PGO720999:PGO721018 PGO786535:PGO786554 PGO852071:PGO852090 PGO917607:PGO917626 PGO983143:PGO983162 PGP5:PGP15 PGP16:PGP28 PGP29:PGP34 PGP35:PGP36 PQK65639:PQK65658 PQK131175:PQK131194 PQK196711:PQK196730 PQK262247:PQK262266 PQK327783:PQK327802 PQK393319:PQK393338 PQK458855:PQK458874 PQK524391:PQK524410 PQK589927:PQK589946 PQK655463:PQK655482 PQK720999:PQK721018 PQK786535:PQK786554 PQK852071:PQK852090 PQK917607:PQK917626 PQK983143:PQK983162 PQL5:PQL15 PQL16:PQL28 PQL29:PQL34 PQL35:PQL36 QAG65639:QAG65658 QAG131175:QAG131194 QAG196711:QAG196730 QAG262247:QAG262266 QAG327783:QAG327802 QAG393319:QAG393338 QAG458855:QAG458874 QAG524391:QAG524410 QAG589927:QAG589946 QAG655463:QAG655482 QAG720999:QAG721018 QAG786535:QAG786554 QAG852071:QAG852090 QAG917607:QAG917626 QAG983143:QAG983162 QAH5:QAH15 QAH16:QAH28 QAH29:QAH34 QAH35:QAH36 QKC65639:QKC65658 QKC131175:QKC131194 QKC196711:QKC196730 QKC262247:QKC262266 QKC327783:QKC327802 QKC393319:QKC393338 QKC458855:QKC458874 QKC524391:QKC524410 QKC589927:QKC589946 QKC655463:QKC655482 QKC720999:QKC721018 QKC786535:QKC786554 QKC852071:QKC852090 QKC917607:QKC917626 QKC983143:QKC983162 QKD5:QKD15 QKD16:QKD28 QKD29:QKD34 QKD35:QKD36 QTY65639:QTY65658 QTY131175:QTY131194 QTY196711:QTY196730 QTY262247:QTY262266 QTY327783:QTY327802 QTY393319:QTY393338 QTY458855:QTY458874 QTY524391:QTY524410 QTY589927:QTY589946 QTY655463:QTY655482 QTY720999:QTY721018 QTY786535:QTY786554 QTY852071:QTY852090 QTY917607:QTY917626 QTY983143:QTY983162 QTZ5:QTZ15 QTZ16:QTZ28 QTZ29:QTZ34 QTZ35:QTZ36 RDU65639:RDU65658 RDU131175:RDU131194 RDU196711:RDU196730 RDU262247:RDU262266 RDU327783:RDU327802 RDU393319:RDU393338 RDU458855:RDU458874 RDU524391:RDU524410 RDU589927:RDU589946 RDU655463:RDU655482 RDU720999:RDU721018 RDU786535:RDU786554 RDU852071:RDU852090 RDU917607:RDU917626 RDU983143:RDU983162 RDV5:RDV15 RDV16:RDV28 RDV29:RDV34 RDV35:RDV36 RNQ65639:RNQ65658 RNQ131175:RNQ131194 RNQ196711:RNQ196730 RNQ262247:RNQ262266 RNQ327783:RNQ327802 RNQ393319:RNQ393338 RNQ458855:RNQ458874 RNQ524391:RNQ524410 RNQ589927:RNQ589946 RNQ655463:RNQ655482 RNQ720999:RNQ721018 RNQ786535:RNQ786554 RNQ852071:RNQ852090 RNQ917607:RNQ917626 RNQ983143:RNQ983162 RNR5:RNR15 RNR16:RNR28 RNR29:RNR34 RNR35:RNR36 RXM65639:RXM65658 RXM131175:RXM131194 RXM196711:RXM196730 RXM262247:RXM262266 RXM327783:RXM327802 RXM393319:RXM393338 RXM458855:RXM458874 RXM524391:RXM524410 RXM589927:RXM589946 RXM655463:RXM655482 RXM720999:RXM721018 RXM786535:RXM786554 RXM852071:RXM852090 RXM917607:RXM917626 RXM983143:RXM983162 RXN5:RXN15 RXN16:RXN28 RXN29:RXN34 RXN35:RXN36 SHI65639:SHI65658 SHI131175:SHI131194 SHI196711:SHI196730 SHI262247:SHI262266 SHI327783:SHI327802 SHI393319:SHI393338 SHI458855:SHI458874 SHI524391:SHI524410 SHI589927:SHI589946 SHI655463:SHI655482 SHI720999:SHI721018 SHI786535:SHI786554 SHI852071:SHI852090 SHI917607:SHI917626 SHI983143:SHI983162 SHJ5:SHJ15 SHJ16:SHJ28 SHJ29:SHJ34 SHJ35:SHJ36 SRE65639:SRE65658 SRE131175:SRE131194 SRE196711:SRE196730 SRE262247:SRE262266 SRE327783:SRE327802 SRE393319:SRE393338 SRE458855:SRE458874 SRE524391:SRE524410 SRE589927:SRE589946 SRE655463:SRE655482 SRE720999:SRE721018 SRE786535:SRE786554 SRE852071:SRE852090 SRE917607:SRE917626 SRE983143:SRE983162 SRF5:SRF15 SRF16:SRF28 SRF29:SRF34 SRF35:SRF36 TBA65639:TBA65658 TBA131175:TBA131194 TBA196711:TBA196730 TBA262247:TBA262266 TBA327783:TBA327802 TBA393319:TBA393338 TBA458855:TBA458874 TBA524391:TBA524410 TBA589927:TBA589946 TBA655463:TBA655482 TBA720999:TBA721018 TBA786535:TBA786554 TBA852071:TBA852090 TBA917607:TBA917626 TBA983143:TBA983162 TBB5:TBB15 TBB16:TBB28 TBB29:TBB34 TBB35:TBB36 TKW65639:TKW65658 TKW131175:TKW131194 TKW196711:TKW196730 TKW262247:TKW262266 TKW327783:TKW327802 TKW393319:TKW393338 TKW458855:TKW458874 TKW524391:TKW524410 TKW589927:TKW589946 TKW655463:TKW655482 TKW720999:TKW721018 TKW786535:TKW786554 TKW852071:TKW852090 TKW917607:TKW917626 TKW983143:TKW983162 TKX5:TKX15 TKX16:TKX28 TKX29:TKX34 TKX35:TKX36 TUS65639:TUS65658 TUS131175:TUS131194 TUS196711:TUS196730 TUS262247:TUS262266 TUS327783:TUS327802 TUS393319:TUS393338 TUS458855:TUS458874 TUS524391:TUS524410 TUS589927:TUS589946 TUS655463:TUS655482 TUS720999:TUS721018 TUS786535:TUS786554 TUS852071:TUS852090 TUS917607:TUS917626 TUS983143:TUS983162 TUT5:TUT15 TUT16:TUT28 TUT29:TUT34 TUT35:TUT36 UEO65639:UEO65658 UEO131175:UEO131194 UEO196711:UEO196730 UEO262247:UEO262266 UEO327783:UEO327802 UEO393319:UEO393338 UEO458855:UEO458874 UEO524391:UEO524410 UEO589927:UEO589946 UEO655463:UEO655482 UEO720999:UEO721018 UEO786535:UEO786554 UEO852071:UEO852090 UEO917607:UEO917626 UEO983143:UEO983162 UEP5:UEP15 UEP16:UEP28 UEP29:UEP34 UEP35:UEP36 UOK65639:UOK65658 UOK131175:UOK131194 UOK196711:UOK196730 UOK262247:UOK262266 UOK327783:UOK327802 UOK393319:UOK393338 UOK458855:UOK458874 UOK524391:UOK524410 UOK589927:UOK589946 UOK655463:UOK655482 UOK720999:UOK721018 UOK786535:UOK786554 UOK852071:UOK852090 UOK917607:UOK917626 UOK983143:UOK983162 UOL5:UOL15 UOL16:UOL28 UOL29:UOL34 UOL35:UOL36 UYG65639:UYG65658 UYG131175:UYG131194 UYG196711:UYG196730 UYG262247:UYG262266 UYG327783:UYG327802 UYG393319:UYG393338 UYG458855:UYG458874 UYG524391:UYG524410 UYG589927:UYG589946 UYG655463:UYG655482 UYG720999:UYG721018 UYG786535:UYG786554 UYG852071:UYG852090 UYG917607:UYG917626 UYG983143:UYG983162 UYH5:UYH15 UYH16:UYH28 UYH29:UYH34 UYH35:UYH36 VIC65639:VIC65658 VIC131175:VIC131194 VIC196711:VIC196730 VIC262247:VIC262266 VIC327783:VIC327802 VIC393319:VIC393338 VIC458855:VIC458874 VIC524391:VIC524410 VIC589927:VIC589946 VIC655463:VIC655482 VIC720999:VIC721018 VIC786535:VIC786554 VIC852071:VIC852090 VIC917607:VIC917626 VIC983143:VIC983162 VID5:VID15 VID16:VID28 VID29:VID34 VID35:VID36 VRY65639:VRY65658 VRY131175:VRY131194 VRY196711:VRY196730 VRY262247:VRY262266 VRY327783:VRY327802 VRY393319:VRY393338 VRY458855:VRY458874 VRY524391:VRY524410 VRY589927:VRY589946 VRY655463:VRY655482 VRY720999:VRY721018 VRY786535:VRY786554 VRY852071:VRY852090 VRY917607:VRY917626 VRY983143:VRY983162 VRZ5:VRZ15 VRZ16:VRZ28 VRZ29:VRZ34 VRZ35:VRZ36 WBU65639:WBU65658 WBU131175:WBU131194 WBU196711:WBU196730 WBU262247:WBU262266 WBU327783:WBU327802 WBU393319:WBU393338 WBU458855:WBU458874 WBU524391:WBU524410 WBU589927:WBU589946 WBU655463:WBU655482 WBU720999:WBU721018 WBU786535:WBU786554 WBU852071:WBU852090 WBU917607:WBU917626 WBU983143:WBU983162 WBV5:WBV15 WBV16:WBV28 WBV29:WBV34 WBV35:WBV36 WLQ65639:WLQ65658 WLQ131175:WLQ131194 WLQ196711:WLQ196730 WLQ262247:WLQ262266 WLQ327783:WLQ327802 WLQ393319:WLQ393338 WLQ458855:WLQ458874 WLQ524391:WLQ524410 WLQ589927:WLQ589946 WLQ655463:WLQ655482 WLQ720999:WLQ721018 WLQ786535:WLQ786554 WLQ852071:WLQ852090 WLQ917607:WLQ917626 WLQ983143:WLQ983162 WLR5:WLR15 WLR16:WLR28 WLR29:WLR34 WLR35:WLR36 WVM65639:WVM65658 WVM131175:WVM131194 WVM196711:WVM196730 WVM262247:WVM262266 WVM327783:WVM327802 WVM393319:WVM393338 WVM458855:WVM458874 WVM524391:WVM524410 WVM589927:WVM589946 WVM655463:WVM655482 WVM720999:WVM721018 WVM786535:WVM786554 WVM852071:WVM852090 WVM917607:WVM917626 WVM983143:WVM983162 WVN5:WVN15 WVN16:WVN28 WVN29:WVN34 WVN35:WVN36"/>
    <dataValidation allowBlank="1" showInputMessage="1" showErrorMessage="1" prompt="请输入较大值" sqref="D37 IZ37 SV37 ACR37 AMN37 AWJ37 BGF37 BQB37 BZX37 CJT37 CTP37 DDL37 DNH37 DXD37 EGZ37 EQV37 FAR37 FKN37 FUJ37 GEF37 GOB37 GXX37 HHT37 HRP37 IBL37 ILH37 IVD37 JEZ37 JOV37 JYR37 KIN37 KSJ37 LCF37 LMB37 LVX37 MFT37 MPP37 MZL37 NJH37 NTD37 OCZ37 OMV37 OWR37 PGN37 PQJ37 QAF37 QKB37 QTX37 RDT37 RNP37 RXL37 SHH37 SRD37 TAZ37 TKV37 TUR37 UEN37 UOJ37 UYF37 VIB37 VRX37 WBT37 WLP37 WVL37 D65658 IZ65658 SV65658 ACR65658 AMN65658 AWJ65658 BGF65658 BQB65658 BZX65658 CJT65658 CTP65658 DDL65658 DNH65658 DXD65658 EGZ65658 EQV65658 FAR65658 FKN65658 FUJ65658 GEF65658 GOB65658 GXX65658 HHT65658 HRP65658 IBL65658 ILH65658 IVD65658 JEZ65658 JOV65658 JYR65658 KIN65658 KSJ65658 LCF65658 LMB65658 LVX65658 MFT65658 MPP65658 MZL65658 NJH65658 NTD65658 OCZ65658 OMV65658 OWR65658 PGN65658 PQJ65658 QAF65658 QKB65658 QTX65658 RDT65658 RNP65658 RXL65658 SHH65658 SRD65658 TAZ65658 TKV65658 TUR65658 UEN65658 UOJ65658 UYF65658 VIB65658 VRX65658 WBT65658 WLP65658 WVL65658 D131194 IZ131194 SV131194 ACR131194 AMN131194 AWJ131194 BGF131194 BQB131194 BZX131194 CJT131194 CTP131194 DDL131194 DNH131194 DXD131194 EGZ131194 EQV131194 FAR131194 FKN131194 FUJ131194 GEF131194 GOB131194 GXX131194 HHT131194 HRP131194 IBL131194 ILH131194 IVD131194 JEZ131194 JOV131194 JYR131194 KIN131194 KSJ131194 LCF131194 LMB131194 LVX131194 MFT131194 MPP131194 MZL131194 NJH131194 NTD131194 OCZ131194 OMV131194 OWR131194 PGN131194 PQJ131194 QAF131194 QKB131194 QTX131194 RDT131194 RNP131194 RXL131194 SHH131194 SRD131194 TAZ131194 TKV131194 TUR131194 UEN131194 UOJ131194 UYF131194 VIB131194 VRX131194 WBT131194 WLP131194 WVL131194 D196730 IZ196730 SV196730 ACR196730 AMN196730 AWJ196730 BGF196730 BQB196730 BZX196730 CJT196730 CTP196730 DDL196730 DNH196730 DXD196730 EGZ196730 EQV196730 FAR196730 FKN196730 FUJ196730 GEF196730 GOB196730 GXX196730 HHT196730 HRP196730 IBL196730 ILH196730 IVD196730 JEZ196730 JOV196730 JYR196730 KIN196730 KSJ196730 LCF196730 LMB196730 LVX196730 MFT196730 MPP196730 MZL196730 NJH196730 NTD196730 OCZ196730 OMV196730 OWR196730 PGN196730 PQJ196730 QAF196730 QKB196730 QTX196730 RDT196730 RNP196730 RXL196730 SHH196730 SRD196730 TAZ196730 TKV196730 TUR196730 UEN196730 UOJ196730 UYF196730 VIB196730 VRX196730 WBT196730 WLP196730 WVL196730 D262266 IZ262266 SV262266 ACR262266 AMN262266 AWJ262266 BGF262266 BQB262266 BZX262266 CJT262266 CTP262266 DDL262266 DNH262266 DXD262266 EGZ262266 EQV262266 FAR262266 FKN262266 FUJ262266 GEF262266 GOB262266 GXX262266 HHT262266 HRP262266 IBL262266 ILH262266 IVD262266 JEZ262266 JOV262266 JYR262266 KIN262266 KSJ262266 LCF262266 LMB262266 LVX262266 MFT262266 MPP262266 MZL262266 NJH262266 NTD262266 OCZ262266 OMV262266 OWR262266 PGN262266 PQJ262266 QAF262266 QKB262266 QTX262266 RDT262266 RNP262266 RXL262266 SHH262266 SRD262266 TAZ262266 TKV262266 TUR262266 UEN262266 UOJ262266 UYF262266 VIB262266 VRX262266 WBT262266 WLP262266 WVL262266 D327802 IZ327802 SV327802 ACR327802 AMN327802 AWJ327802 BGF327802 BQB327802 BZX327802 CJT327802 CTP327802 DDL327802 DNH327802 DXD327802 EGZ327802 EQV327802 FAR327802 FKN327802 FUJ327802 GEF327802 GOB327802 GXX327802 HHT327802 HRP327802 IBL327802 ILH327802 IVD327802 JEZ327802 JOV327802 JYR327802 KIN327802 KSJ327802 LCF327802 LMB327802 LVX327802 MFT327802 MPP327802 MZL327802 NJH327802 NTD327802 OCZ327802 OMV327802 OWR327802 PGN327802 PQJ327802 QAF327802 QKB327802 QTX327802 RDT327802 RNP327802 RXL327802 SHH327802 SRD327802 TAZ327802 TKV327802 TUR327802 UEN327802 UOJ327802 UYF327802 VIB327802 VRX327802 WBT327802 WLP327802 WVL327802 D393338 IZ393338 SV393338 ACR393338 AMN393338 AWJ393338 BGF393338 BQB393338 BZX393338 CJT393338 CTP393338 DDL393338 DNH393338 DXD393338 EGZ393338 EQV393338 FAR393338 FKN393338 FUJ393338 GEF393338 GOB393338 GXX393338 HHT393338 HRP393338 IBL393338 ILH393338 IVD393338 JEZ393338 JOV393338 JYR393338 KIN393338 KSJ393338 LCF393338 LMB393338 LVX393338 MFT393338 MPP393338 MZL393338 NJH393338 NTD393338 OCZ393338 OMV393338 OWR393338 PGN393338 PQJ393338 QAF393338 QKB393338 QTX393338 RDT393338 RNP393338 RXL393338 SHH393338 SRD393338 TAZ393338 TKV393338 TUR393338 UEN393338 UOJ393338 UYF393338 VIB393338 VRX393338 WBT393338 WLP393338 WVL393338 D458874 IZ458874 SV458874 ACR458874 AMN458874 AWJ458874 BGF458874 BQB458874 BZX458874 CJT458874 CTP458874 DDL458874 DNH458874 DXD458874 EGZ458874 EQV458874 FAR458874 FKN458874 FUJ458874 GEF458874 GOB458874 GXX458874 HHT458874 HRP458874 IBL458874 ILH458874 IVD458874 JEZ458874 JOV458874 JYR458874 KIN458874 KSJ458874 LCF458874 LMB458874 LVX458874 MFT458874 MPP458874 MZL458874 NJH458874 NTD458874 OCZ458874 OMV458874 OWR458874 PGN458874 PQJ458874 QAF458874 QKB458874 QTX458874 RDT458874 RNP458874 RXL458874 SHH458874 SRD458874 TAZ458874 TKV458874 TUR458874 UEN458874 UOJ458874 UYF458874 VIB458874 VRX458874 WBT458874 WLP458874 WVL458874 D524410 IZ524410 SV524410 ACR524410 AMN524410 AWJ524410 BGF524410 BQB524410 BZX524410 CJT524410 CTP524410 DDL524410 DNH524410 DXD524410 EGZ524410 EQV524410 FAR524410 FKN524410 FUJ524410 GEF524410 GOB524410 GXX524410 HHT524410 HRP524410 IBL524410 ILH524410 IVD524410 JEZ524410 JOV524410 JYR524410 KIN524410 KSJ524410 LCF524410 LMB524410 LVX524410 MFT524410 MPP524410 MZL524410 NJH524410 NTD524410 OCZ524410 OMV524410 OWR524410 PGN524410 PQJ524410 QAF524410 QKB524410 QTX524410 RDT524410 RNP524410 RXL524410 SHH524410 SRD524410 TAZ524410 TKV524410 TUR524410 UEN524410 UOJ524410 UYF524410 VIB524410 VRX524410 WBT524410 WLP524410 WVL524410 D589946 IZ589946 SV589946 ACR589946 AMN589946 AWJ589946 BGF589946 BQB589946 BZX589946 CJT589946 CTP589946 DDL589946 DNH589946 DXD589946 EGZ589946 EQV589946 FAR589946 FKN589946 FUJ589946 GEF589946 GOB589946 GXX589946 HHT589946 HRP589946 IBL589946 ILH589946 IVD589946 JEZ589946 JOV589946 JYR589946 KIN589946 KSJ589946 LCF589946 LMB589946 LVX589946 MFT589946 MPP589946 MZL589946 NJH589946 NTD589946 OCZ589946 OMV589946 OWR589946 PGN589946 PQJ589946 QAF589946 QKB589946 QTX589946 RDT589946 RNP589946 RXL589946 SHH589946 SRD589946 TAZ589946 TKV589946 TUR589946 UEN589946 UOJ589946 UYF589946 VIB589946 VRX589946 WBT589946 WLP589946 WVL589946 D655482 IZ655482 SV655482 ACR655482 AMN655482 AWJ655482 BGF655482 BQB655482 BZX655482 CJT655482 CTP655482 DDL655482 DNH655482 DXD655482 EGZ655482 EQV655482 FAR655482 FKN655482 FUJ655482 GEF655482 GOB655482 GXX655482 HHT655482 HRP655482 IBL655482 ILH655482 IVD655482 JEZ655482 JOV655482 JYR655482 KIN655482 KSJ655482 LCF655482 LMB655482 LVX655482 MFT655482 MPP655482 MZL655482 NJH655482 NTD655482 OCZ655482 OMV655482 OWR655482 PGN655482 PQJ655482 QAF655482 QKB655482 QTX655482 RDT655482 RNP655482 RXL655482 SHH655482 SRD655482 TAZ655482 TKV655482 TUR655482 UEN655482 UOJ655482 UYF655482 VIB655482 VRX655482 WBT655482 WLP655482 WVL655482 D721018 IZ721018 SV721018 ACR721018 AMN721018 AWJ721018 BGF721018 BQB721018 BZX721018 CJT721018 CTP721018 DDL721018 DNH721018 DXD721018 EGZ721018 EQV721018 FAR721018 FKN721018 FUJ721018 GEF721018 GOB721018 GXX721018 HHT721018 HRP721018 IBL721018 ILH721018 IVD721018 JEZ721018 JOV721018 JYR721018 KIN721018 KSJ721018 LCF721018 LMB721018 LVX721018 MFT721018 MPP721018 MZL721018 NJH721018 NTD721018 OCZ721018 OMV721018 OWR721018 PGN721018 PQJ721018 QAF721018 QKB721018 QTX721018 RDT721018 RNP721018 RXL721018 SHH721018 SRD721018 TAZ721018 TKV721018 TUR721018 UEN721018 UOJ721018 UYF721018 VIB721018 VRX721018 WBT721018 WLP721018 WVL721018 D786554 IZ786554 SV786554 ACR786554 AMN786554 AWJ786554 BGF786554 BQB786554 BZX786554 CJT786554 CTP786554 DDL786554 DNH786554 DXD786554 EGZ786554 EQV786554 FAR786554 FKN786554 FUJ786554 GEF786554 GOB786554 GXX786554 HHT786554 HRP786554 IBL786554 ILH786554 IVD786554 JEZ786554 JOV786554 JYR786554 KIN786554 KSJ786554 LCF786554 LMB786554 LVX786554 MFT786554 MPP786554 MZL786554 NJH786554 NTD786554 OCZ786554 OMV786554 OWR786554 PGN786554 PQJ786554 QAF786554 QKB786554 QTX786554 RDT786554 RNP786554 RXL786554 SHH786554 SRD786554 TAZ786554 TKV786554 TUR786554 UEN786554 UOJ786554 UYF786554 VIB786554 VRX786554 WBT786554 WLP786554 WVL786554 D852090 IZ852090 SV852090 ACR852090 AMN852090 AWJ852090 BGF852090 BQB852090 BZX852090 CJT852090 CTP852090 DDL852090 DNH852090 DXD852090 EGZ852090 EQV852090 FAR852090 FKN852090 FUJ852090 GEF852090 GOB852090 GXX852090 HHT852090 HRP852090 IBL852090 ILH852090 IVD852090 JEZ852090 JOV852090 JYR852090 KIN852090 KSJ852090 LCF852090 LMB852090 LVX852090 MFT852090 MPP852090 MZL852090 NJH852090 NTD852090 OCZ852090 OMV852090 OWR852090 PGN852090 PQJ852090 QAF852090 QKB852090 QTX852090 RDT852090 RNP852090 RXL852090 SHH852090 SRD852090 TAZ852090 TKV852090 TUR852090 UEN852090 UOJ852090 UYF852090 VIB852090 VRX852090 WBT852090 WLP852090 WVL852090 D917626 IZ917626 SV917626 ACR917626 AMN917626 AWJ917626 BGF917626 BQB917626 BZX917626 CJT917626 CTP917626 DDL917626 DNH917626 DXD917626 EGZ917626 EQV917626 FAR917626 FKN917626 FUJ917626 GEF917626 GOB917626 GXX917626 HHT917626 HRP917626 IBL917626 ILH917626 IVD917626 JEZ917626 JOV917626 JYR917626 KIN917626 KSJ917626 LCF917626 LMB917626 LVX917626 MFT917626 MPP917626 MZL917626 NJH917626 NTD917626 OCZ917626 OMV917626 OWR917626 PGN917626 PQJ917626 QAF917626 QKB917626 QTX917626 RDT917626 RNP917626 RXL917626 SHH917626 SRD917626 TAZ917626 TKV917626 TUR917626 UEN917626 UOJ917626 UYF917626 VIB917626 VRX917626 WBT917626 WLP917626 WVL917626 D983162 IZ983162 SV983162 ACR983162 AMN983162 AWJ983162 BGF983162 BQB983162 BZX983162 CJT983162 CTP983162 DDL983162 DNH983162 DXD983162 EGZ983162 EQV983162 FAR983162 FKN983162 FUJ983162 GEF983162 GOB983162 GXX983162 HHT983162 HRP983162 IBL983162 ILH983162 IVD983162 JEZ983162 JOV983162 JYR983162 KIN983162 KSJ983162 LCF983162 LMB983162 LVX983162 MFT983162 MPP983162 MZL983162 NJH983162 NTD983162 OCZ983162 OMV983162 OWR983162 PGN983162 PQJ983162 QAF983162 QKB983162 QTX983162 RDT983162 RNP983162 RXL983162 SHH983162 SRD983162 TAZ983162 TKV983162 TUR983162 UEN983162 UOJ983162 UYF983162 VIB983162 VRX983162 WBT983162 WLP983162 WVL983162"/>
    <dataValidation allowBlank="1" showInputMessage="1" showErrorMessage="1" sqref="K77:K83 K89:K95 K101:K107 K113:K119 K125:K131 K137:K143 K149:K155 K161:K167 K173:K179 K185:K191 K197:K203 K209:K215 K221:K227 K233:K239 K245:K251 K257:K263 K269:K275 K281:K287 K293:K299 K305:K311 K317:K323 K65712:K65718 K65724:K65730 K65736:K65742 K65748:K65754 K65760:K65766 K65772:K65778 K65784:K65790 K65796:K65802 K65808:K65814 K65820:K65826 K65832:K65838 K65844:K65850 K65856:K65862 K65868:K65874 K131248:K131254 K131260:K131266 K131272:K131278 K131284:K131290 K131296:K131302 K131308:K131314 K131320:K131326 K131332:K131338 K131344:K131350 K131356:K131362 K131368:K131374 K131380:K131386 K131392:K131398 K131404:K131410 K196784:K196790 K196796:K196802 K196808:K196814 K196820:K196826 K196832:K196838 K196844:K196850 K196856:K196862 K196868:K196874 K196880:K196886 K196892:K196898 K196904:K196910 K196916:K196922 K196928:K196934 K196940:K196946 K262320:K262326 K262332:K262338 K262344:K262350 K262356:K262362 K262368:K262374 K262380:K262386 K262392:K262398 K262404:K262410 K262416:K262422 K262428:K262434 K262440:K262446 K262452:K262458 K262464:K262470 K262476:K262482 K327856:K327862 K327868:K327874 K327880:K327886 K327892:K327898 K327904:K327910 K327916:K327922 K327928:K327934 K327940:K327946 K327952:K327958 K327964:K327970 K327976:K327982 K327988:K327994 K328000:K328006 K328012:K328018 K393392:K393398 K393404:K393410 K393416:K393422 K393428:K393434 K393440:K393446 K393452:K393458 K393464:K393470 K393476:K393482 K393488:K393494 K393500:K393506 K393512:K393518 K393524:K393530 K393536:K393542 K393548:K393554 K458928:K458934 K458940:K458946 K458952:K458958 K458964:K458970 K458976:K458982 K458988:K458994 K459000:K459006 K459012:K459018 K459024:K459030 K459036:K459042 K459048:K459054 K459060:K459066 K459072:K459078 K459084:K459090 K524464:K524470 K524476:K524482 K524488:K524494 K524500:K524506 K524512:K524518 K524524:K524530 K524536:K524542 K524548:K524554 K524560:K524566 K524572:K524578 K524584:K524590 K524596:K524602 K524608:K524614 K524620:K524626 K590000:K590006 K590012:K590018 K590024:K590030 K590036:K590042 K590048:K590054 K590060:K590066 K590072:K590078 K590084:K590090 K590096:K590102 K590108:K590114 K590120:K590126 K590132:K590138 K590144:K590150 K590156:K590162 K655536:K655542 K655548:K655554 K655560:K655566 K655572:K655578 K655584:K655590 K655596:K655602 K655608:K655614 K655620:K655626 K655632:K655638 K655644:K655650 K655656:K655662 K655668:K655674 K655680:K655686 K655692:K655698 K721072:K721078 K721084:K721090 K721096:K721102 K721108:K721114 K721120:K721126 K721132:K721138 K721144:K721150 K721156:K721162 K721168:K721174 K721180:K721186 K721192:K721198 K721204:K721210 K721216:K721222 K721228:K721234 K786608:K786614 K786620:K786626 K786632:K786638 K786644:K786650 K786656:K786662 K786668:K786674 K786680:K786686 K786692:K786698 K786704:K786710 K786716:K786722 K786728:K786734 K786740:K786746 K786752:K786758 K786764:K786770 K852144:K852150 K852156:K852162 K852168:K852174 K852180:K852186 K852192:K852198 K852204:K852210 K852216:K852222 K852228:K852234 K852240:K852246 K852252:K852258 K852264:K852270 K852276:K852282 K852288:K852294 K852300:K852306 K917680:K917686 K917692:K917698 K917704:K917710 K917716:K917722 K917728:K917734 K917740:K917746 K917752:K917758 K917764:K917770 K917776:K917782 K917788:K917794 K917800:K917806 K917812:K917818 K917824:K917830 K917836:K917842 K983216:K983222 K983228:K983234 K983240:K983246 K983252:K983258 K983264:K983270 K983276:K983282 K983288:K983294 K983300:K983306 K983312:K983318 K983324:K983330 K983336:K983342 K983348:K983354 K983360:K983366 K983372:K983378 JG77:JG83 JG89:JG95 JG101:JG107 JG65712:JG65718 JG65724:JG65730 JG65736:JG65742 JG65748:JG65754 JG65760:JG65766 JG65772:JG65778 JG65784:JG65790 JG65796:JG65802 JG65808:JG65814 JG65820:JG65826 JG65832:JG65838 JG65844:JG65850 JG65856:JG65862 JG65868:JG65874 JG131248:JG131254 JG131260:JG131266 JG131272:JG131278 JG131284:JG131290 JG131296:JG131302 JG131308:JG131314 JG131320:JG131326 JG131332:JG131338 JG131344:JG131350 JG131356:JG131362 JG131368:JG131374 JG131380:JG131386 JG131392:JG131398 JG131404:JG131410 JG196784:JG196790 JG196796:JG196802 JG196808:JG196814 JG196820:JG196826 JG196832:JG196838 JG196844:JG196850 JG196856:JG196862 JG196868:JG196874 JG196880:JG196886 JG196892:JG196898 JG196904:JG196910 JG196916:JG196922 JG196928:JG196934 JG196940:JG196946 JG262320:JG262326 JG262332:JG262338 JG262344:JG262350 JG262356:JG262362 JG262368:JG262374 JG262380:JG262386 JG262392:JG262398 JG262404:JG262410 JG262416:JG262422 JG262428:JG262434 JG262440:JG262446 JG262452:JG262458 JG262464:JG262470 JG262476:JG262482 JG327856:JG327862 JG327868:JG327874 JG327880:JG327886 JG327892:JG327898 JG327904:JG327910 JG327916:JG327922 JG327928:JG327934 JG327940:JG327946 JG327952:JG327958 JG327964:JG327970 JG327976:JG327982 JG327988:JG327994 JG328000:JG328006 JG328012:JG328018 JG393392:JG393398 JG393404:JG393410 JG393416:JG393422 JG393428:JG393434 JG393440:JG393446 JG393452:JG393458 JG393464:JG393470 JG393476:JG393482 JG393488:JG393494 JG393500:JG393506 JG393512:JG393518 JG393524:JG393530 JG393536:JG393542 JG393548:JG393554 JG458928:JG458934 JG458940:JG458946 JG458952:JG458958 JG458964:JG458970 JG458976:JG458982 JG458988:JG458994 JG459000:JG459006 JG459012:JG459018 JG459024:JG459030 JG459036:JG459042 JG459048:JG459054 JG459060:JG459066 JG459072:JG459078 JG459084:JG459090 JG524464:JG524470 JG524476:JG524482 JG524488:JG524494 JG524500:JG524506 JG524512:JG524518 JG524524:JG524530 JG524536:JG524542 JG524548:JG524554 JG524560:JG524566 JG524572:JG524578 JG524584:JG524590 JG524596:JG524602 JG524608:JG524614 JG524620:JG524626 JG590000:JG590006 JG590012:JG590018 JG590024:JG590030 JG590036:JG590042 JG590048:JG590054 JG590060:JG590066 JG590072:JG590078 JG590084:JG590090 JG590096:JG590102 JG590108:JG590114 JG590120:JG590126 JG590132:JG590138 JG590144:JG590150 JG590156:JG590162 JG655536:JG655542 JG655548:JG655554 JG655560:JG655566 JG655572:JG655578 JG655584:JG655590 JG655596:JG655602 JG655608:JG655614 JG655620:JG655626 JG655632:JG655638 JG655644:JG655650 JG655656:JG655662 JG655668:JG655674 JG655680:JG655686 JG655692:JG655698 JG721072:JG721078 JG721084:JG721090 JG721096:JG721102 JG721108:JG721114 JG721120:JG721126 JG721132:JG721138 JG721144:JG721150 JG721156:JG721162 JG721168:JG721174 JG721180:JG721186 JG721192:JG721198 JG721204:JG721210 JG721216:JG721222 JG721228:JG721234 JG786608:JG786614 JG786620:JG786626 JG786632:JG786638 JG786644:JG786650 JG786656:JG786662 JG786668:JG786674 JG786680:JG786686 JG786692:JG786698 JG786704:JG786710 JG786716:JG786722 JG786728:JG786734 JG786740:JG786746 JG786752:JG786758 JG786764:JG786770 JG852144:JG852150 JG852156:JG852162 JG852168:JG852174 JG852180:JG852186 JG852192:JG852198 JG852204:JG852210 JG852216:JG852222 JG852228:JG852234 JG852240:JG852246 JG852252:JG852258 JG852264:JG852270 JG852276:JG852282 JG852288:JG852294 JG852300:JG852306 JG917680:JG917686 JG917692:JG917698 JG917704:JG917710 JG917716:JG917722 JG917728:JG917734 JG917740:JG917746 JG917752:JG917758 JG917764:JG917770 JG917776:JG917782 JG917788:JG917794 JG917800:JG917806 JG917812:JG917818 JG917824:JG917830 JG917836:JG917842 JG983216:JG983222 JG983228:JG983234 JG983240:JG983246 JG983252:JG983258 JG983264:JG983270 JG983276:JG983282 JG983288:JG983294 JG983300:JG983306 JG983312:JG983318 JG983324:JG983330 JG983336:JG983342 JG983348:JG983354 JG983360:JG983366 JG983372:JG983378 TC77:TC83 TC89:TC95 TC101:TC107 TC65712:TC65718 TC65724:TC65730 TC65736:TC65742 TC65748:TC65754 TC65760:TC65766 TC65772:TC65778 TC65784:TC65790 TC65796:TC65802 TC65808:TC65814 TC65820:TC65826 TC65832:TC65838 TC65844:TC65850 TC65856:TC65862 TC65868:TC65874 TC131248:TC131254 TC131260:TC131266 TC131272:TC131278 TC131284:TC131290 TC131296:TC131302 TC131308:TC131314 TC131320:TC131326 TC131332:TC131338 TC131344:TC131350 TC131356:TC131362 TC131368:TC131374 TC131380:TC131386 TC131392:TC131398 TC131404:TC131410 TC196784:TC196790 TC196796:TC196802 TC196808:TC196814 TC196820:TC196826 TC196832:TC196838 TC196844:TC196850 TC196856:TC196862 TC196868:TC196874 TC196880:TC196886 TC196892:TC196898 TC196904:TC196910 TC196916:TC196922 TC196928:TC196934 TC196940:TC196946 TC262320:TC262326 TC262332:TC262338 TC262344:TC262350 TC262356:TC262362 TC262368:TC262374 TC262380:TC262386 TC262392:TC262398 TC262404:TC262410 TC262416:TC262422 TC262428:TC262434 TC262440:TC262446 TC262452:TC262458 TC262464:TC262470 TC262476:TC262482 TC327856:TC327862 TC327868:TC327874 TC327880:TC327886 TC327892:TC327898 TC327904:TC327910 TC327916:TC327922 TC327928:TC327934 TC327940:TC327946 TC327952:TC327958 TC327964:TC327970 TC327976:TC327982 TC327988:TC327994 TC328000:TC328006 TC328012:TC328018 TC393392:TC393398 TC393404:TC393410 TC393416:TC393422 TC393428:TC393434 TC393440:TC393446 TC393452:TC393458 TC393464:TC393470 TC393476:TC393482 TC393488:TC393494 TC393500:TC393506 TC393512:TC393518 TC393524:TC393530 TC393536:TC393542 TC393548:TC393554 TC458928:TC458934 TC458940:TC458946 TC458952:TC458958 TC458964:TC458970 TC458976:TC458982 TC458988:TC458994 TC459000:TC459006 TC459012:TC459018 TC459024:TC459030 TC459036:TC459042 TC459048:TC459054 TC459060:TC459066 TC459072:TC459078 TC459084:TC459090 TC524464:TC524470 TC524476:TC524482 TC524488:TC524494 TC524500:TC524506 TC524512:TC524518 TC524524:TC524530 TC524536:TC524542 TC524548:TC524554 TC524560:TC524566 TC524572:TC524578 TC524584:TC524590 TC524596:TC524602 TC524608:TC524614 TC524620:TC524626 TC590000:TC590006 TC590012:TC590018 TC590024:TC590030 TC590036:TC590042 TC590048:TC590054 TC590060:TC590066 TC590072:TC590078 TC590084:TC590090 TC590096:TC590102 TC590108:TC590114 TC590120:TC590126 TC590132:TC590138 TC590144:TC590150 TC590156:TC590162 TC655536:TC655542 TC655548:TC655554 TC655560:TC655566 TC655572:TC655578 TC655584:TC655590 TC655596:TC655602 TC655608:TC655614 TC655620:TC655626 TC655632:TC655638 TC655644:TC655650 TC655656:TC655662 TC655668:TC655674 TC655680:TC655686 TC655692:TC655698 TC721072:TC721078 TC721084:TC721090 TC721096:TC721102 TC721108:TC721114 TC721120:TC721126 TC721132:TC721138 TC721144:TC721150 TC721156:TC721162 TC721168:TC721174 TC721180:TC721186 TC721192:TC721198 TC721204:TC721210 TC721216:TC721222 TC721228:TC721234 TC786608:TC786614 TC786620:TC786626 TC786632:TC786638 TC786644:TC786650 TC786656:TC786662 TC786668:TC786674 TC786680:TC786686 TC786692:TC786698 TC786704:TC786710 TC786716:TC786722 TC786728:TC786734 TC786740:TC786746 TC786752:TC786758 TC786764:TC786770 TC852144:TC852150 TC852156:TC852162 TC852168:TC852174 TC852180:TC852186 TC852192:TC852198 TC852204:TC852210 TC852216:TC852222 TC852228:TC852234 TC852240:TC852246 TC852252:TC852258 TC852264:TC852270 TC852276:TC852282 TC852288:TC852294 TC852300:TC852306 TC917680:TC917686 TC917692:TC917698 TC917704:TC917710 TC917716:TC917722 TC917728:TC917734 TC917740:TC917746 TC917752:TC917758 TC917764:TC917770 TC917776:TC917782 TC917788:TC917794 TC917800:TC917806 TC917812:TC917818 TC917824:TC917830 TC917836:TC917842 TC983216:TC983222 TC983228:TC983234 TC983240:TC983246 TC983252:TC983258 TC983264:TC983270 TC983276:TC983282 TC983288:TC983294 TC983300:TC983306 TC983312:TC983318 TC983324:TC983330 TC983336:TC983342 TC983348:TC983354 TC983360:TC983366 TC983372:TC983378 ACY77:ACY83 ACY89:ACY95 ACY101:ACY107 ACY65712:ACY65718 ACY65724:ACY65730 ACY65736:ACY65742 ACY65748:ACY65754 ACY65760:ACY65766 ACY65772:ACY65778 ACY65784:ACY65790 ACY65796:ACY65802 ACY65808:ACY65814 ACY65820:ACY65826 ACY65832:ACY65838 ACY65844:ACY65850 ACY65856:ACY65862 ACY65868:ACY65874 ACY131248:ACY131254 ACY131260:ACY131266 ACY131272:ACY131278 ACY131284:ACY131290 ACY131296:ACY131302 ACY131308:ACY131314 ACY131320:ACY131326 ACY131332:ACY131338 ACY131344:ACY131350 ACY131356:ACY131362 ACY131368:ACY131374 ACY131380:ACY131386 ACY131392:ACY131398 ACY131404:ACY131410 ACY196784:ACY196790 ACY196796:ACY196802 ACY196808:ACY196814 ACY196820:ACY196826 ACY196832:ACY196838 ACY196844:ACY196850 ACY196856:ACY196862 ACY196868:ACY196874 ACY196880:ACY196886 ACY196892:ACY196898 ACY196904:ACY196910 ACY196916:ACY196922 ACY196928:ACY196934 ACY196940:ACY196946 ACY262320:ACY262326 ACY262332:ACY262338 ACY262344:ACY262350 ACY262356:ACY262362 ACY262368:ACY262374 ACY262380:ACY262386 ACY262392:ACY262398 ACY262404:ACY262410 ACY262416:ACY262422 ACY262428:ACY262434 ACY262440:ACY262446 ACY262452:ACY262458 ACY262464:ACY262470 ACY262476:ACY262482 ACY327856:ACY327862 ACY327868:ACY327874 ACY327880:ACY327886 ACY327892:ACY327898 ACY327904:ACY327910 ACY327916:ACY327922 ACY327928:ACY327934 ACY327940:ACY327946 ACY327952:ACY327958 ACY327964:ACY327970 ACY327976:ACY327982 ACY327988:ACY327994 ACY328000:ACY328006 ACY328012:ACY328018 ACY393392:ACY393398 ACY393404:ACY393410 ACY393416:ACY393422 ACY393428:ACY393434 ACY393440:ACY393446 ACY393452:ACY393458 ACY393464:ACY393470 ACY393476:ACY393482 ACY393488:ACY393494 ACY393500:ACY393506 ACY393512:ACY393518 ACY393524:ACY393530 ACY393536:ACY393542 ACY393548:ACY393554 ACY458928:ACY458934 ACY458940:ACY458946 ACY458952:ACY458958 ACY458964:ACY458970 ACY458976:ACY458982 ACY458988:ACY458994 ACY459000:ACY459006 ACY459012:ACY459018 ACY459024:ACY459030 ACY459036:ACY459042 ACY459048:ACY459054 ACY459060:ACY459066 ACY459072:ACY459078 ACY459084:ACY459090 ACY524464:ACY524470 ACY524476:ACY524482 ACY524488:ACY524494 ACY524500:ACY524506 ACY524512:ACY524518 ACY524524:ACY524530 ACY524536:ACY524542 ACY524548:ACY524554 ACY524560:ACY524566 ACY524572:ACY524578 ACY524584:ACY524590 ACY524596:ACY524602 ACY524608:ACY524614 ACY524620:ACY524626 ACY590000:ACY590006 ACY590012:ACY590018 ACY590024:ACY590030 ACY590036:ACY590042 ACY590048:ACY590054 ACY590060:ACY590066 ACY590072:ACY590078 ACY590084:ACY590090 ACY590096:ACY590102 ACY590108:ACY590114 ACY590120:ACY590126 ACY590132:ACY590138 ACY590144:ACY590150 ACY590156:ACY590162 ACY655536:ACY655542 ACY655548:ACY655554 ACY655560:ACY655566 ACY655572:ACY655578 ACY655584:ACY655590 ACY655596:ACY655602 ACY655608:ACY655614 ACY655620:ACY655626 ACY655632:ACY655638 ACY655644:ACY655650 ACY655656:ACY655662 ACY655668:ACY655674 ACY655680:ACY655686 ACY655692:ACY655698 ACY721072:ACY721078 ACY721084:ACY721090 ACY721096:ACY721102 ACY721108:ACY721114 ACY721120:ACY721126 ACY721132:ACY721138 ACY721144:ACY721150 ACY721156:ACY721162 ACY721168:ACY721174 ACY721180:ACY721186 ACY721192:ACY721198 ACY721204:ACY721210 ACY721216:ACY721222 ACY721228:ACY721234 ACY786608:ACY786614 ACY786620:ACY786626 ACY786632:ACY786638 ACY786644:ACY786650 ACY786656:ACY786662 ACY786668:ACY786674 ACY786680:ACY786686 ACY786692:ACY786698 ACY786704:ACY786710 ACY786716:ACY786722 ACY786728:ACY786734 ACY786740:ACY786746 ACY786752:ACY786758 ACY786764:ACY786770 ACY852144:ACY852150 ACY852156:ACY852162 ACY852168:ACY852174 ACY852180:ACY852186 ACY852192:ACY852198 ACY852204:ACY852210 ACY852216:ACY852222 ACY852228:ACY852234 ACY852240:ACY852246 ACY852252:ACY852258 ACY852264:ACY852270 ACY852276:ACY852282 ACY852288:ACY852294 ACY852300:ACY852306 ACY917680:ACY917686 ACY917692:ACY917698 ACY917704:ACY917710 ACY917716:ACY917722 ACY917728:ACY917734 ACY917740:ACY917746 ACY917752:ACY917758 ACY917764:ACY917770 ACY917776:ACY917782 ACY917788:ACY917794 ACY917800:ACY917806 ACY917812:ACY917818 ACY917824:ACY917830 ACY917836:ACY917842 ACY983216:ACY983222 ACY983228:ACY983234 ACY983240:ACY983246 ACY983252:ACY983258 ACY983264:ACY983270 ACY983276:ACY983282 ACY983288:ACY983294 ACY983300:ACY983306 ACY983312:ACY983318 ACY983324:ACY983330 ACY983336:ACY983342 ACY983348:ACY983354 ACY983360:ACY983366 ACY983372:ACY983378 AMU77:AMU83 AMU89:AMU95 AMU101:AMU107 AMU65712:AMU65718 AMU65724:AMU65730 AMU65736:AMU65742 AMU65748:AMU65754 AMU65760:AMU65766 AMU65772:AMU65778 AMU65784:AMU65790 AMU65796:AMU65802 AMU65808:AMU65814 AMU65820:AMU65826 AMU65832:AMU65838 AMU65844:AMU65850 AMU65856:AMU65862 AMU65868:AMU65874 AMU131248:AMU131254 AMU131260:AMU131266 AMU131272:AMU131278 AMU131284:AMU131290 AMU131296:AMU131302 AMU131308:AMU131314 AMU131320:AMU131326 AMU131332:AMU131338 AMU131344:AMU131350 AMU131356:AMU131362 AMU131368:AMU131374 AMU131380:AMU131386 AMU131392:AMU131398 AMU131404:AMU131410 AMU196784:AMU196790 AMU196796:AMU196802 AMU196808:AMU196814 AMU196820:AMU196826 AMU196832:AMU196838 AMU196844:AMU196850 AMU196856:AMU196862 AMU196868:AMU196874 AMU196880:AMU196886 AMU196892:AMU196898 AMU196904:AMU196910 AMU196916:AMU196922 AMU196928:AMU196934 AMU196940:AMU196946 AMU262320:AMU262326 AMU262332:AMU262338 AMU262344:AMU262350 AMU262356:AMU262362 AMU262368:AMU262374 AMU262380:AMU262386 AMU262392:AMU262398 AMU262404:AMU262410 AMU262416:AMU262422 AMU262428:AMU262434 AMU262440:AMU262446 AMU262452:AMU262458 AMU262464:AMU262470 AMU262476:AMU262482 AMU327856:AMU327862 AMU327868:AMU327874 AMU327880:AMU327886 AMU327892:AMU327898 AMU327904:AMU327910 AMU327916:AMU327922 AMU327928:AMU327934 AMU327940:AMU327946 AMU327952:AMU327958 AMU327964:AMU327970 AMU327976:AMU327982 AMU327988:AMU327994 AMU328000:AMU328006 AMU328012:AMU328018 AMU393392:AMU393398 AMU393404:AMU393410 AMU393416:AMU393422 AMU393428:AMU393434 AMU393440:AMU393446 AMU393452:AMU393458 AMU393464:AMU393470 AMU393476:AMU393482 AMU393488:AMU393494 AMU393500:AMU393506 AMU393512:AMU393518 AMU393524:AMU393530 AMU393536:AMU393542 AMU393548:AMU393554 AMU458928:AMU458934 AMU458940:AMU458946 AMU458952:AMU458958 AMU458964:AMU458970 AMU458976:AMU458982 AMU458988:AMU458994 AMU459000:AMU459006 AMU459012:AMU459018 AMU459024:AMU459030 AMU459036:AMU459042 AMU459048:AMU459054 AMU459060:AMU459066 AMU459072:AMU459078 AMU459084:AMU459090 AMU524464:AMU524470 AMU524476:AMU524482 AMU524488:AMU524494 AMU524500:AMU524506 AMU524512:AMU524518 AMU524524:AMU524530 AMU524536:AMU524542 AMU524548:AMU524554 AMU524560:AMU524566 AMU524572:AMU524578 AMU524584:AMU524590 AMU524596:AMU524602 AMU524608:AMU524614 AMU524620:AMU524626 AMU590000:AMU590006 AMU590012:AMU590018 AMU590024:AMU590030 AMU590036:AMU590042 AMU590048:AMU590054 AMU590060:AMU590066 AMU590072:AMU590078 AMU590084:AMU590090 AMU590096:AMU590102 AMU590108:AMU590114 AMU590120:AMU590126 AMU590132:AMU590138 AMU590144:AMU590150 AMU590156:AMU590162 AMU655536:AMU655542 AMU655548:AMU655554 AMU655560:AMU655566 AMU655572:AMU655578 AMU655584:AMU655590 AMU655596:AMU655602 AMU655608:AMU655614 AMU655620:AMU655626 AMU655632:AMU655638 AMU655644:AMU655650 AMU655656:AMU655662 AMU655668:AMU655674 AMU655680:AMU655686 AMU655692:AMU655698 AMU721072:AMU721078 AMU721084:AMU721090 AMU721096:AMU721102 AMU721108:AMU721114 AMU721120:AMU721126 AMU721132:AMU721138 AMU721144:AMU721150 AMU721156:AMU721162 AMU721168:AMU721174 AMU721180:AMU721186 AMU721192:AMU721198 AMU721204:AMU721210 AMU721216:AMU721222 AMU721228:AMU721234 AMU786608:AMU786614 AMU786620:AMU786626 AMU786632:AMU786638 AMU786644:AMU786650 AMU786656:AMU786662 AMU786668:AMU786674 AMU786680:AMU786686 AMU786692:AMU786698 AMU786704:AMU786710 AMU786716:AMU786722 AMU786728:AMU786734 AMU786740:AMU786746 AMU786752:AMU786758 AMU786764:AMU786770 AMU852144:AMU852150 AMU852156:AMU852162 AMU852168:AMU852174 AMU852180:AMU852186 AMU852192:AMU852198 AMU852204:AMU852210 AMU852216:AMU852222 AMU852228:AMU852234 AMU852240:AMU852246 AMU852252:AMU852258 AMU852264:AMU852270 AMU852276:AMU852282 AMU852288:AMU852294 AMU852300:AMU852306 AMU917680:AMU917686 AMU917692:AMU917698 AMU917704:AMU917710 AMU917716:AMU917722 AMU917728:AMU917734 AMU917740:AMU917746 AMU917752:AMU917758 AMU917764:AMU917770 AMU917776:AMU917782 AMU917788:AMU917794 AMU917800:AMU917806 AMU917812:AMU917818 AMU917824:AMU917830 AMU917836:AMU917842 AMU983216:AMU983222 AMU983228:AMU983234 AMU983240:AMU983246 AMU983252:AMU983258 AMU983264:AMU983270 AMU983276:AMU983282 AMU983288:AMU983294 AMU983300:AMU983306 AMU983312:AMU983318 AMU983324:AMU983330 AMU983336:AMU983342 AMU983348:AMU983354 AMU983360:AMU983366 AMU983372:AMU983378 AWQ77:AWQ83 AWQ89:AWQ95 AWQ101:AWQ107 AWQ65712:AWQ65718 AWQ65724:AWQ65730 AWQ65736:AWQ65742 AWQ65748:AWQ65754 AWQ65760:AWQ65766 AWQ65772:AWQ65778 AWQ65784:AWQ65790 AWQ65796:AWQ65802 AWQ65808:AWQ65814 AWQ65820:AWQ65826 AWQ65832:AWQ65838 AWQ65844:AWQ65850 AWQ65856:AWQ65862 AWQ65868:AWQ65874 AWQ131248:AWQ131254 AWQ131260:AWQ131266 AWQ131272:AWQ131278 AWQ131284:AWQ131290 AWQ131296:AWQ131302 AWQ131308:AWQ131314 AWQ131320:AWQ131326 AWQ131332:AWQ131338 AWQ131344:AWQ131350 AWQ131356:AWQ131362 AWQ131368:AWQ131374 AWQ131380:AWQ131386 AWQ131392:AWQ131398 AWQ131404:AWQ131410 AWQ196784:AWQ196790 AWQ196796:AWQ196802 AWQ196808:AWQ196814 AWQ196820:AWQ196826 AWQ196832:AWQ196838 AWQ196844:AWQ196850 AWQ196856:AWQ196862 AWQ196868:AWQ196874 AWQ196880:AWQ196886 AWQ196892:AWQ196898 AWQ196904:AWQ196910 AWQ196916:AWQ196922 AWQ196928:AWQ196934 AWQ196940:AWQ196946 AWQ262320:AWQ262326 AWQ262332:AWQ262338 AWQ262344:AWQ262350 AWQ262356:AWQ262362 AWQ262368:AWQ262374 AWQ262380:AWQ262386 AWQ262392:AWQ262398 AWQ262404:AWQ262410 AWQ262416:AWQ262422 AWQ262428:AWQ262434 AWQ262440:AWQ262446 AWQ262452:AWQ262458 AWQ262464:AWQ262470 AWQ262476:AWQ262482 AWQ327856:AWQ327862 AWQ327868:AWQ327874 AWQ327880:AWQ327886 AWQ327892:AWQ327898 AWQ327904:AWQ327910 AWQ327916:AWQ327922 AWQ327928:AWQ327934 AWQ327940:AWQ327946 AWQ327952:AWQ327958 AWQ327964:AWQ327970 AWQ327976:AWQ327982 AWQ327988:AWQ327994 AWQ328000:AWQ328006 AWQ328012:AWQ328018 AWQ393392:AWQ393398 AWQ393404:AWQ393410 AWQ393416:AWQ393422 AWQ393428:AWQ393434 AWQ393440:AWQ393446 AWQ393452:AWQ393458 AWQ393464:AWQ393470 AWQ393476:AWQ393482 AWQ393488:AWQ393494 AWQ393500:AWQ393506 AWQ393512:AWQ393518 AWQ393524:AWQ393530 AWQ393536:AWQ393542 AWQ393548:AWQ393554 AWQ458928:AWQ458934 AWQ458940:AWQ458946 AWQ458952:AWQ458958 AWQ458964:AWQ458970 AWQ458976:AWQ458982 AWQ458988:AWQ458994 AWQ459000:AWQ459006 AWQ459012:AWQ459018 AWQ459024:AWQ459030 AWQ459036:AWQ459042 AWQ459048:AWQ459054 AWQ459060:AWQ459066 AWQ459072:AWQ459078 AWQ459084:AWQ459090 AWQ524464:AWQ524470 AWQ524476:AWQ524482 AWQ524488:AWQ524494 AWQ524500:AWQ524506 AWQ524512:AWQ524518 AWQ524524:AWQ524530 AWQ524536:AWQ524542 AWQ524548:AWQ524554 AWQ524560:AWQ524566 AWQ524572:AWQ524578 AWQ524584:AWQ524590 AWQ524596:AWQ524602 AWQ524608:AWQ524614 AWQ524620:AWQ524626 AWQ590000:AWQ590006 AWQ590012:AWQ590018 AWQ590024:AWQ590030 AWQ590036:AWQ590042 AWQ590048:AWQ590054 AWQ590060:AWQ590066 AWQ590072:AWQ590078 AWQ590084:AWQ590090 AWQ590096:AWQ590102 AWQ590108:AWQ590114 AWQ590120:AWQ590126 AWQ590132:AWQ590138 AWQ590144:AWQ590150 AWQ590156:AWQ590162 AWQ655536:AWQ655542 AWQ655548:AWQ655554 AWQ655560:AWQ655566 AWQ655572:AWQ655578 AWQ655584:AWQ655590 AWQ655596:AWQ655602 AWQ655608:AWQ655614 AWQ655620:AWQ655626 AWQ655632:AWQ655638 AWQ655644:AWQ655650 AWQ655656:AWQ655662 AWQ655668:AWQ655674 AWQ655680:AWQ655686 AWQ655692:AWQ655698 AWQ721072:AWQ721078 AWQ721084:AWQ721090 AWQ721096:AWQ721102 AWQ721108:AWQ721114 AWQ721120:AWQ721126 AWQ721132:AWQ721138 AWQ721144:AWQ721150 AWQ721156:AWQ721162 AWQ721168:AWQ721174 AWQ721180:AWQ721186 AWQ721192:AWQ721198 AWQ721204:AWQ721210 AWQ721216:AWQ721222 AWQ721228:AWQ721234 AWQ786608:AWQ786614 AWQ786620:AWQ786626 AWQ786632:AWQ786638 AWQ786644:AWQ786650 AWQ786656:AWQ786662 AWQ786668:AWQ786674 AWQ786680:AWQ786686 AWQ786692:AWQ786698 AWQ786704:AWQ786710 AWQ786716:AWQ786722 AWQ786728:AWQ786734 AWQ786740:AWQ786746 AWQ786752:AWQ786758 AWQ786764:AWQ786770 AWQ852144:AWQ852150 AWQ852156:AWQ852162 AWQ852168:AWQ852174 AWQ852180:AWQ852186 AWQ852192:AWQ852198 AWQ852204:AWQ852210 AWQ852216:AWQ852222 AWQ852228:AWQ852234 AWQ852240:AWQ852246 AWQ852252:AWQ852258 AWQ852264:AWQ852270 AWQ852276:AWQ852282 AWQ852288:AWQ852294 AWQ852300:AWQ852306 AWQ917680:AWQ917686 AWQ917692:AWQ917698 AWQ917704:AWQ917710 AWQ917716:AWQ917722 AWQ917728:AWQ917734 AWQ917740:AWQ917746 AWQ917752:AWQ917758 AWQ917764:AWQ917770 AWQ917776:AWQ917782 AWQ917788:AWQ917794 AWQ917800:AWQ917806 AWQ917812:AWQ917818 AWQ917824:AWQ917830 AWQ917836:AWQ917842 AWQ983216:AWQ983222 AWQ983228:AWQ983234 AWQ983240:AWQ983246 AWQ983252:AWQ983258 AWQ983264:AWQ983270 AWQ983276:AWQ983282 AWQ983288:AWQ983294 AWQ983300:AWQ983306 AWQ983312:AWQ983318 AWQ983324:AWQ983330 AWQ983336:AWQ983342 AWQ983348:AWQ983354 AWQ983360:AWQ983366 AWQ983372:AWQ983378 BGM77:BGM83 BGM89:BGM95 BGM101:BGM107 BGM65712:BGM65718 BGM65724:BGM65730 BGM65736:BGM65742 BGM65748:BGM65754 BGM65760:BGM65766 BGM65772:BGM65778 BGM65784:BGM65790 BGM65796:BGM65802 BGM65808:BGM65814 BGM65820:BGM65826 BGM65832:BGM65838 BGM65844:BGM65850 BGM65856:BGM65862 BGM65868:BGM65874 BGM131248:BGM131254 BGM131260:BGM131266 BGM131272:BGM131278 BGM131284:BGM131290 BGM131296:BGM131302 BGM131308:BGM131314 BGM131320:BGM131326 BGM131332:BGM131338 BGM131344:BGM131350 BGM131356:BGM131362 BGM131368:BGM131374 BGM131380:BGM131386 BGM131392:BGM131398 BGM131404:BGM131410 BGM196784:BGM196790 BGM196796:BGM196802 BGM196808:BGM196814 BGM196820:BGM196826 BGM196832:BGM196838 BGM196844:BGM196850 BGM196856:BGM196862 BGM196868:BGM196874 BGM196880:BGM196886 BGM196892:BGM196898 BGM196904:BGM196910 BGM196916:BGM196922 BGM196928:BGM196934 BGM196940:BGM196946 BGM262320:BGM262326 BGM262332:BGM262338 BGM262344:BGM262350 BGM262356:BGM262362 BGM262368:BGM262374 BGM262380:BGM262386 BGM262392:BGM262398 BGM262404:BGM262410 BGM262416:BGM262422 BGM262428:BGM262434 BGM262440:BGM262446 BGM262452:BGM262458 BGM262464:BGM262470 BGM262476:BGM262482 BGM327856:BGM327862 BGM327868:BGM327874 BGM327880:BGM327886 BGM327892:BGM327898 BGM327904:BGM327910 BGM327916:BGM327922 BGM327928:BGM327934 BGM327940:BGM327946 BGM327952:BGM327958 BGM327964:BGM327970 BGM327976:BGM327982 BGM327988:BGM327994 BGM328000:BGM328006 BGM328012:BGM328018 BGM393392:BGM393398 BGM393404:BGM393410 BGM393416:BGM393422 BGM393428:BGM393434 BGM393440:BGM393446 BGM393452:BGM393458 BGM393464:BGM393470 BGM393476:BGM393482 BGM393488:BGM393494 BGM393500:BGM393506 BGM393512:BGM393518 BGM393524:BGM393530 BGM393536:BGM393542 BGM393548:BGM393554 BGM458928:BGM458934 BGM458940:BGM458946 BGM458952:BGM458958 BGM458964:BGM458970 BGM458976:BGM458982 BGM458988:BGM458994 BGM459000:BGM459006 BGM459012:BGM459018 BGM459024:BGM459030 BGM459036:BGM459042 BGM459048:BGM459054 BGM459060:BGM459066 BGM459072:BGM459078 BGM459084:BGM459090 BGM524464:BGM524470 BGM524476:BGM524482 BGM524488:BGM524494 BGM524500:BGM524506 BGM524512:BGM524518 BGM524524:BGM524530 BGM524536:BGM524542 BGM524548:BGM524554 BGM524560:BGM524566 BGM524572:BGM524578 BGM524584:BGM524590 BGM524596:BGM524602 BGM524608:BGM524614 BGM524620:BGM524626 BGM590000:BGM590006 BGM590012:BGM590018 BGM590024:BGM590030 BGM590036:BGM590042 BGM590048:BGM590054 BGM590060:BGM590066 BGM590072:BGM590078 BGM590084:BGM590090 BGM590096:BGM590102 BGM590108:BGM590114 BGM590120:BGM590126 BGM590132:BGM590138 BGM590144:BGM590150 BGM590156:BGM590162 BGM655536:BGM655542 BGM655548:BGM655554 BGM655560:BGM655566 BGM655572:BGM655578 BGM655584:BGM655590 BGM655596:BGM655602 BGM655608:BGM655614 BGM655620:BGM655626 BGM655632:BGM655638 BGM655644:BGM655650 BGM655656:BGM655662 BGM655668:BGM655674 BGM655680:BGM655686 BGM655692:BGM655698 BGM721072:BGM721078 BGM721084:BGM721090 BGM721096:BGM721102 BGM721108:BGM721114 BGM721120:BGM721126 BGM721132:BGM721138 BGM721144:BGM721150 BGM721156:BGM721162 BGM721168:BGM721174 BGM721180:BGM721186 BGM721192:BGM721198 BGM721204:BGM721210 BGM721216:BGM721222 BGM721228:BGM721234 BGM786608:BGM786614 BGM786620:BGM786626 BGM786632:BGM786638 BGM786644:BGM786650 BGM786656:BGM786662 BGM786668:BGM786674 BGM786680:BGM786686 BGM786692:BGM786698 BGM786704:BGM786710 BGM786716:BGM786722 BGM786728:BGM786734 BGM786740:BGM786746 BGM786752:BGM786758 BGM786764:BGM786770 BGM852144:BGM852150 BGM852156:BGM852162 BGM852168:BGM852174 BGM852180:BGM852186 BGM852192:BGM852198 BGM852204:BGM852210 BGM852216:BGM852222 BGM852228:BGM852234 BGM852240:BGM852246 BGM852252:BGM852258 BGM852264:BGM852270 BGM852276:BGM852282 BGM852288:BGM852294 BGM852300:BGM852306 BGM917680:BGM917686 BGM917692:BGM917698 BGM917704:BGM917710 BGM917716:BGM917722 BGM917728:BGM917734 BGM917740:BGM917746 BGM917752:BGM917758 BGM917764:BGM917770 BGM917776:BGM917782 BGM917788:BGM917794 BGM917800:BGM917806 BGM917812:BGM917818 BGM917824:BGM917830 BGM917836:BGM917842 BGM983216:BGM983222 BGM983228:BGM983234 BGM983240:BGM983246 BGM983252:BGM983258 BGM983264:BGM983270 BGM983276:BGM983282 BGM983288:BGM983294 BGM983300:BGM983306 BGM983312:BGM983318 BGM983324:BGM983330 BGM983336:BGM983342 BGM983348:BGM983354 BGM983360:BGM983366 BGM983372:BGM983378 BQI77:BQI83 BQI89:BQI95 BQI101:BQI107 BQI65712:BQI65718 BQI65724:BQI65730 BQI65736:BQI65742 BQI65748:BQI65754 BQI65760:BQI65766 BQI65772:BQI65778 BQI65784:BQI65790 BQI65796:BQI65802 BQI65808:BQI65814 BQI65820:BQI65826 BQI65832:BQI65838 BQI65844:BQI65850 BQI65856:BQI65862 BQI65868:BQI65874 BQI131248:BQI131254 BQI131260:BQI131266 BQI131272:BQI131278 BQI131284:BQI131290 BQI131296:BQI131302 BQI131308:BQI131314 BQI131320:BQI131326 BQI131332:BQI131338 BQI131344:BQI131350 BQI131356:BQI131362 BQI131368:BQI131374 BQI131380:BQI131386 BQI131392:BQI131398 BQI131404:BQI131410 BQI196784:BQI196790 BQI196796:BQI196802 BQI196808:BQI196814 BQI196820:BQI196826 BQI196832:BQI196838 BQI196844:BQI196850 BQI196856:BQI196862 BQI196868:BQI196874 BQI196880:BQI196886 BQI196892:BQI196898 BQI196904:BQI196910 BQI196916:BQI196922 BQI196928:BQI196934 BQI196940:BQI196946 BQI262320:BQI262326 BQI262332:BQI262338 BQI262344:BQI262350 BQI262356:BQI262362 BQI262368:BQI262374 BQI262380:BQI262386 BQI262392:BQI262398 BQI262404:BQI262410 BQI262416:BQI262422 BQI262428:BQI262434 BQI262440:BQI262446 BQI262452:BQI262458 BQI262464:BQI262470 BQI262476:BQI262482 BQI327856:BQI327862 BQI327868:BQI327874 BQI327880:BQI327886 BQI327892:BQI327898 BQI327904:BQI327910 BQI327916:BQI327922 BQI327928:BQI327934 BQI327940:BQI327946 BQI327952:BQI327958 BQI327964:BQI327970 BQI327976:BQI327982 BQI327988:BQI327994 BQI328000:BQI328006 BQI328012:BQI328018 BQI393392:BQI393398 BQI393404:BQI393410 BQI393416:BQI393422 BQI393428:BQI393434 BQI393440:BQI393446 BQI393452:BQI393458 BQI393464:BQI393470 BQI393476:BQI393482 BQI393488:BQI393494 BQI393500:BQI393506 BQI393512:BQI393518 BQI393524:BQI393530 BQI393536:BQI393542 BQI393548:BQI393554 BQI458928:BQI458934 BQI458940:BQI458946 BQI458952:BQI458958 BQI458964:BQI458970 BQI458976:BQI458982 BQI458988:BQI458994 BQI459000:BQI459006 BQI459012:BQI459018 BQI459024:BQI459030 BQI459036:BQI459042 BQI459048:BQI459054 BQI459060:BQI459066 BQI459072:BQI459078 BQI459084:BQI459090 BQI524464:BQI524470 BQI524476:BQI524482 BQI524488:BQI524494 BQI524500:BQI524506 BQI524512:BQI524518 BQI524524:BQI524530 BQI524536:BQI524542 BQI524548:BQI524554 BQI524560:BQI524566 BQI524572:BQI524578 BQI524584:BQI524590 BQI524596:BQI524602 BQI524608:BQI524614 BQI524620:BQI524626 BQI590000:BQI590006 BQI590012:BQI590018 BQI590024:BQI590030 BQI590036:BQI590042 BQI590048:BQI590054 BQI590060:BQI590066 BQI590072:BQI590078 BQI590084:BQI590090 BQI590096:BQI590102 BQI590108:BQI590114 BQI590120:BQI590126 BQI590132:BQI590138 BQI590144:BQI590150 BQI590156:BQI590162 BQI655536:BQI655542 BQI655548:BQI655554 BQI655560:BQI655566 BQI655572:BQI655578 BQI655584:BQI655590 BQI655596:BQI655602 BQI655608:BQI655614 BQI655620:BQI655626 BQI655632:BQI655638 BQI655644:BQI655650 BQI655656:BQI655662 BQI655668:BQI655674 BQI655680:BQI655686 BQI655692:BQI655698 BQI721072:BQI721078 BQI721084:BQI721090 BQI721096:BQI721102 BQI721108:BQI721114 BQI721120:BQI721126 BQI721132:BQI721138 BQI721144:BQI721150 BQI721156:BQI721162 BQI721168:BQI721174 BQI721180:BQI721186 BQI721192:BQI721198 BQI721204:BQI721210 BQI721216:BQI721222 BQI721228:BQI721234 BQI786608:BQI786614 BQI786620:BQI786626 BQI786632:BQI786638 BQI786644:BQI786650 BQI786656:BQI786662 BQI786668:BQI786674 BQI786680:BQI786686 BQI786692:BQI786698 BQI786704:BQI786710 BQI786716:BQI786722 BQI786728:BQI786734 BQI786740:BQI786746 BQI786752:BQI786758 BQI786764:BQI786770 BQI852144:BQI852150 BQI852156:BQI852162 BQI852168:BQI852174 BQI852180:BQI852186 BQI852192:BQI852198 BQI852204:BQI852210 BQI852216:BQI852222 BQI852228:BQI852234 BQI852240:BQI852246 BQI852252:BQI852258 BQI852264:BQI852270 BQI852276:BQI852282 BQI852288:BQI852294 BQI852300:BQI852306 BQI917680:BQI917686 BQI917692:BQI917698 BQI917704:BQI917710 BQI917716:BQI917722 BQI917728:BQI917734 BQI917740:BQI917746 BQI917752:BQI917758 BQI917764:BQI917770 BQI917776:BQI917782 BQI917788:BQI917794 BQI917800:BQI917806 BQI917812:BQI917818 BQI917824:BQI917830 BQI917836:BQI917842 BQI983216:BQI983222 BQI983228:BQI983234 BQI983240:BQI983246 BQI983252:BQI983258 BQI983264:BQI983270 BQI983276:BQI983282 BQI983288:BQI983294 BQI983300:BQI983306 BQI983312:BQI983318 BQI983324:BQI983330 BQI983336:BQI983342 BQI983348:BQI983354 BQI983360:BQI983366 BQI983372:BQI983378 CAE77:CAE83 CAE89:CAE95 CAE101:CAE107 CAE65712:CAE65718 CAE65724:CAE65730 CAE65736:CAE65742 CAE65748:CAE65754 CAE65760:CAE65766 CAE65772:CAE65778 CAE65784:CAE65790 CAE65796:CAE65802 CAE65808:CAE65814 CAE65820:CAE65826 CAE65832:CAE65838 CAE65844:CAE65850 CAE65856:CAE65862 CAE65868:CAE65874 CAE131248:CAE131254 CAE131260:CAE131266 CAE131272:CAE131278 CAE131284:CAE131290 CAE131296:CAE131302 CAE131308:CAE131314 CAE131320:CAE131326 CAE131332:CAE131338 CAE131344:CAE131350 CAE131356:CAE131362 CAE131368:CAE131374 CAE131380:CAE131386 CAE131392:CAE131398 CAE131404:CAE131410 CAE196784:CAE196790 CAE196796:CAE196802 CAE196808:CAE196814 CAE196820:CAE196826 CAE196832:CAE196838 CAE196844:CAE196850 CAE196856:CAE196862 CAE196868:CAE196874 CAE196880:CAE196886 CAE196892:CAE196898 CAE196904:CAE196910 CAE196916:CAE196922 CAE196928:CAE196934 CAE196940:CAE196946 CAE262320:CAE262326 CAE262332:CAE262338 CAE262344:CAE262350 CAE262356:CAE262362 CAE262368:CAE262374 CAE262380:CAE262386 CAE262392:CAE262398 CAE262404:CAE262410 CAE262416:CAE262422 CAE262428:CAE262434 CAE262440:CAE262446 CAE262452:CAE262458 CAE262464:CAE262470 CAE262476:CAE262482 CAE327856:CAE327862 CAE327868:CAE327874 CAE327880:CAE327886 CAE327892:CAE327898 CAE327904:CAE327910 CAE327916:CAE327922 CAE327928:CAE327934 CAE327940:CAE327946 CAE327952:CAE327958 CAE327964:CAE327970 CAE327976:CAE327982 CAE327988:CAE327994 CAE328000:CAE328006 CAE328012:CAE328018 CAE393392:CAE393398 CAE393404:CAE393410 CAE393416:CAE393422 CAE393428:CAE393434 CAE393440:CAE393446 CAE393452:CAE393458 CAE393464:CAE393470 CAE393476:CAE393482 CAE393488:CAE393494 CAE393500:CAE393506 CAE393512:CAE393518 CAE393524:CAE393530 CAE393536:CAE393542 CAE393548:CAE393554 CAE458928:CAE458934 CAE458940:CAE458946 CAE458952:CAE458958 CAE458964:CAE458970 CAE458976:CAE458982 CAE458988:CAE458994 CAE459000:CAE459006 CAE459012:CAE459018 CAE459024:CAE459030 CAE459036:CAE459042 CAE459048:CAE459054 CAE459060:CAE459066 CAE459072:CAE459078 CAE459084:CAE459090 CAE524464:CAE524470 CAE524476:CAE524482 CAE524488:CAE524494 CAE524500:CAE524506 CAE524512:CAE524518 CAE524524:CAE524530 CAE524536:CAE524542 CAE524548:CAE524554 CAE524560:CAE524566 CAE524572:CAE524578 CAE524584:CAE524590 CAE524596:CAE524602 CAE524608:CAE524614 CAE524620:CAE524626 CAE590000:CAE590006 CAE590012:CAE590018 CAE590024:CAE590030 CAE590036:CAE590042 CAE590048:CAE590054 CAE590060:CAE590066 CAE590072:CAE590078 CAE590084:CAE590090 CAE590096:CAE590102 CAE590108:CAE590114 CAE590120:CAE590126 CAE590132:CAE590138 CAE590144:CAE590150 CAE590156:CAE590162 CAE655536:CAE655542 CAE655548:CAE655554 CAE655560:CAE655566 CAE655572:CAE655578 CAE655584:CAE655590 CAE655596:CAE655602 CAE655608:CAE655614 CAE655620:CAE655626 CAE655632:CAE655638 CAE655644:CAE655650 CAE655656:CAE655662 CAE655668:CAE655674 CAE655680:CAE655686 CAE655692:CAE655698 CAE721072:CAE721078 CAE721084:CAE721090 CAE721096:CAE721102 CAE721108:CAE721114 CAE721120:CAE721126 CAE721132:CAE721138 CAE721144:CAE721150 CAE721156:CAE721162 CAE721168:CAE721174 CAE721180:CAE721186 CAE721192:CAE721198 CAE721204:CAE721210 CAE721216:CAE721222 CAE721228:CAE721234 CAE786608:CAE786614 CAE786620:CAE786626 CAE786632:CAE786638 CAE786644:CAE786650 CAE786656:CAE786662 CAE786668:CAE786674 CAE786680:CAE786686 CAE786692:CAE786698 CAE786704:CAE786710 CAE786716:CAE786722 CAE786728:CAE786734 CAE786740:CAE786746 CAE786752:CAE786758 CAE786764:CAE786770 CAE852144:CAE852150 CAE852156:CAE852162 CAE852168:CAE852174 CAE852180:CAE852186 CAE852192:CAE852198 CAE852204:CAE852210 CAE852216:CAE852222 CAE852228:CAE852234 CAE852240:CAE852246 CAE852252:CAE852258 CAE852264:CAE852270 CAE852276:CAE852282 CAE852288:CAE852294 CAE852300:CAE852306 CAE917680:CAE917686 CAE917692:CAE917698 CAE917704:CAE917710 CAE917716:CAE917722 CAE917728:CAE917734 CAE917740:CAE917746 CAE917752:CAE917758 CAE917764:CAE917770 CAE917776:CAE917782 CAE917788:CAE917794 CAE917800:CAE917806 CAE917812:CAE917818 CAE917824:CAE917830 CAE917836:CAE917842 CAE983216:CAE983222 CAE983228:CAE983234 CAE983240:CAE983246 CAE983252:CAE983258 CAE983264:CAE983270 CAE983276:CAE983282 CAE983288:CAE983294 CAE983300:CAE983306 CAE983312:CAE983318 CAE983324:CAE983330 CAE983336:CAE983342 CAE983348:CAE983354 CAE983360:CAE983366 CAE983372:CAE983378 CKA77:CKA83 CKA89:CKA95 CKA101:CKA107 CKA65712:CKA65718 CKA65724:CKA65730 CKA65736:CKA65742 CKA65748:CKA65754 CKA65760:CKA65766 CKA65772:CKA65778 CKA65784:CKA65790 CKA65796:CKA65802 CKA65808:CKA65814 CKA65820:CKA65826 CKA65832:CKA65838 CKA65844:CKA65850 CKA65856:CKA65862 CKA65868:CKA65874 CKA131248:CKA131254 CKA131260:CKA131266 CKA131272:CKA131278 CKA131284:CKA131290 CKA131296:CKA131302 CKA131308:CKA131314 CKA131320:CKA131326 CKA131332:CKA131338 CKA131344:CKA131350 CKA131356:CKA131362 CKA131368:CKA131374 CKA131380:CKA131386 CKA131392:CKA131398 CKA131404:CKA131410 CKA196784:CKA196790 CKA196796:CKA196802 CKA196808:CKA196814 CKA196820:CKA196826 CKA196832:CKA196838 CKA196844:CKA196850 CKA196856:CKA196862 CKA196868:CKA196874 CKA196880:CKA196886 CKA196892:CKA196898 CKA196904:CKA196910 CKA196916:CKA196922 CKA196928:CKA196934 CKA196940:CKA196946 CKA262320:CKA262326 CKA262332:CKA262338 CKA262344:CKA262350 CKA262356:CKA262362 CKA262368:CKA262374 CKA262380:CKA262386 CKA262392:CKA262398 CKA262404:CKA262410 CKA262416:CKA262422 CKA262428:CKA262434 CKA262440:CKA262446 CKA262452:CKA262458 CKA262464:CKA262470 CKA262476:CKA262482 CKA327856:CKA327862 CKA327868:CKA327874 CKA327880:CKA327886 CKA327892:CKA327898 CKA327904:CKA327910 CKA327916:CKA327922 CKA327928:CKA327934 CKA327940:CKA327946 CKA327952:CKA327958 CKA327964:CKA327970 CKA327976:CKA327982 CKA327988:CKA327994 CKA328000:CKA328006 CKA328012:CKA328018 CKA393392:CKA393398 CKA393404:CKA393410 CKA393416:CKA393422 CKA393428:CKA393434 CKA393440:CKA393446 CKA393452:CKA393458 CKA393464:CKA393470 CKA393476:CKA393482 CKA393488:CKA393494 CKA393500:CKA393506 CKA393512:CKA393518 CKA393524:CKA393530 CKA393536:CKA393542 CKA393548:CKA393554 CKA458928:CKA458934 CKA458940:CKA458946 CKA458952:CKA458958 CKA458964:CKA458970 CKA458976:CKA458982 CKA458988:CKA458994 CKA459000:CKA459006 CKA459012:CKA459018 CKA459024:CKA459030 CKA459036:CKA459042 CKA459048:CKA459054 CKA459060:CKA459066 CKA459072:CKA459078 CKA459084:CKA459090 CKA524464:CKA524470 CKA524476:CKA524482 CKA524488:CKA524494 CKA524500:CKA524506 CKA524512:CKA524518 CKA524524:CKA524530 CKA524536:CKA524542 CKA524548:CKA524554 CKA524560:CKA524566 CKA524572:CKA524578 CKA524584:CKA524590 CKA524596:CKA524602 CKA524608:CKA524614 CKA524620:CKA524626 CKA590000:CKA590006 CKA590012:CKA590018 CKA590024:CKA590030 CKA590036:CKA590042 CKA590048:CKA590054 CKA590060:CKA590066 CKA590072:CKA590078 CKA590084:CKA590090 CKA590096:CKA590102 CKA590108:CKA590114 CKA590120:CKA590126 CKA590132:CKA590138 CKA590144:CKA590150 CKA590156:CKA590162 CKA655536:CKA655542 CKA655548:CKA655554 CKA655560:CKA655566 CKA655572:CKA655578 CKA655584:CKA655590 CKA655596:CKA655602 CKA655608:CKA655614 CKA655620:CKA655626 CKA655632:CKA655638 CKA655644:CKA655650 CKA655656:CKA655662 CKA655668:CKA655674 CKA655680:CKA655686 CKA655692:CKA655698 CKA721072:CKA721078 CKA721084:CKA721090 CKA721096:CKA721102 CKA721108:CKA721114 CKA721120:CKA721126 CKA721132:CKA721138 CKA721144:CKA721150 CKA721156:CKA721162 CKA721168:CKA721174 CKA721180:CKA721186 CKA721192:CKA721198 CKA721204:CKA721210 CKA721216:CKA721222 CKA721228:CKA721234 CKA786608:CKA786614 CKA786620:CKA786626 CKA786632:CKA786638 CKA786644:CKA786650 CKA786656:CKA786662 CKA786668:CKA786674 CKA786680:CKA786686 CKA786692:CKA786698 CKA786704:CKA786710 CKA786716:CKA786722 CKA786728:CKA786734 CKA786740:CKA786746 CKA786752:CKA786758 CKA786764:CKA786770 CKA852144:CKA852150 CKA852156:CKA852162 CKA852168:CKA852174 CKA852180:CKA852186 CKA852192:CKA852198 CKA852204:CKA852210 CKA852216:CKA852222 CKA852228:CKA852234 CKA852240:CKA852246 CKA852252:CKA852258 CKA852264:CKA852270 CKA852276:CKA852282 CKA852288:CKA852294 CKA852300:CKA852306 CKA917680:CKA917686 CKA917692:CKA917698 CKA917704:CKA917710 CKA917716:CKA917722 CKA917728:CKA917734 CKA917740:CKA917746 CKA917752:CKA917758 CKA917764:CKA917770 CKA917776:CKA917782 CKA917788:CKA917794 CKA917800:CKA917806 CKA917812:CKA917818 CKA917824:CKA917830 CKA917836:CKA917842 CKA983216:CKA983222 CKA983228:CKA983234 CKA983240:CKA983246 CKA983252:CKA983258 CKA983264:CKA983270 CKA983276:CKA983282 CKA983288:CKA983294 CKA983300:CKA983306 CKA983312:CKA983318 CKA983324:CKA983330 CKA983336:CKA983342 CKA983348:CKA983354 CKA983360:CKA983366 CKA983372:CKA983378 CTW77:CTW83 CTW89:CTW95 CTW101:CTW107 CTW65712:CTW65718 CTW65724:CTW65730 CTW65736:CTW65742 CTW65748:CTW65754 CTW65760:CTW65766 CTW65772:CTW65778 CTW65784:CTW65790 CTW65796:CTW65802 CTW65808:CTW65814 CTW65820:CTW65826 CTW65832:CTW65838 CTW65844:CTW65850 CTW65856:CTW65862 CTW65868:CTW65874 CTW131248:CTW131254 CTW131260:CTW131266 CTW131272:CTW131278 CTW131284:CTW131290 CTW131296:CTW131302 CTW131308:CTW131314 CTW131320:CTW131326 CTW131332:CTW131338 CTW131344:CTW131350 CTW131356:CTW131362 CTW131368:CTW131374 CTW131380:CTW131386 CTW131392:CTW131398 CTW131404:CTW131410 CTW196784:CTW196790 CTW196796:CTW196802 CTW196808:CTW196814 CTW196820:CTW196826 CTW196832:CTW196838 CTW196844:CTW196850 CTW196856:CTW196862 CTW196868:CTW196874 CTW196880:CTW196886 CTW196892:CTW196898 CTW196904:CTW196910 CTW196916:CTW196922 CTW196928:CTW196934 CTW196940:CTW196946 CTW262320:CTW262326 CTW262332:CTW262338 CTW262344:CTW262350 CTW262356:CTW262362 CTW262368:CTW262374 CTW262380:CTW262386 CTW262392:CTW262398 CTW262404:CTW262410 CTW262416:CTW262422 CTW262428:CTW262434 CTW262440:CTW262446 CTW262452:CTW262458 CTW262464:CTW262470 CTW262476:CTW262482 CTW327856:CTW327862 CTW327868:CTW327874 CTW327880:CTW327886 CTW327892:CTW327898 CTW327904:CTW327910 CTW327916:CTW327922 CTW327928:CTW327934 CTW327940:CTW327946 CTW327952:CTW327958 CTW327964:CTW327970 CTW327976:CTW327982 CTW327988:CTW327994 CTW328000:CTW328006 CTW328012:CTW328018 CTW393392:CTW393398 CTW393404:CTW393410 CTW393416:CTW393422 CTW393428:CTW393434 CTW393440:CTW393446 CTW393452:CTW393458 CTW393464:CTW393470 CTW393476:CTW393482 CTW393488:CTW393494 CTW393500:CTW393506 CTW393512:CTW393518 CTW393524:CTW393530 CTW393536:CTW393542 CTW393548:CTW393554 CTW458928:CTW458934 CTW458940:CTW458946 CTW458952:CTW458958 CTW458964:CTW458970 CTW458976:CTW458982 CTW458988:CTW458994 CTW459000:CTW459006 CTW459012:CTW459018 CTW459024:CTW459030 CTW459036:CTW459042 CTW459048:CTW459054 CTW459060:CTW459066 CTW459072:CTW459078 CTW459084:CTW459090 CTW524464:CTW524470 CTW524476:CTW524482 CTW524488:CTW524494 CTW524500:CTW524506 CTW524512:CTW524518 CTW524524:CTW524530 CTW524536:CTW524542 CTW524548:CTW524554 CTW524560:CTW524566 CTW524572:CTW524578 CTW524584:CTW524590 CTW524596:CTW524602 CTW524608:CTW524614 CTW524620:CTW524626 CTW590000:CTW590006 CTW590012:CTW590018 CTW590024:CTW590030 CTW590036:CTW590042 CTW590048:CTW590054 CTW590060:CTW590066 CTW590072:CTW590078 CTW590084:CTW590090 CTW590096:CTW590102 CTW590108:CTW590114 CTW590120:CTW590126 CTW590132:CTW590138 CTW590144:CTW590150 CTW590156:CTW590162 CTW655536:CTW655542 CTW655548:CTW655554 CTW655560:CTW655566 CTW655572:CTW655578 CTW655584:CTW655590 CTW655596:CTW655602 CTW655608:CTW655614 CTW655620:CTW655626 CTW655632:CTW655638 CTW655644:CTW655650 CTW655656:CTW655662 CTW655668:CTW655674 CTW655680:CTW655686 CTW655692:CTW655698 CTW721072:CTW721078 CTW721084:CTW721090 CTW721096:CTW721102 CTW721108:CTW721114 CTW721120:CTW721126 CTW721132:CTW721138 CTW721144:CTW721150 CTW721156:CTW721162 CTW721168:CTW721174 CTW721180:CTW721186 CTW721192:CTW721198 CTW721204:CTW721210 CTW721216:CTW721222 CTW721228:CTW721234 CTW786608:CTW786614 CTW786620:CTW786626 CTW786632:CTW786638 CTW786644:CTW786650 CTW786656:CTW786662 CTW786668:CTW786674 CTW786680:CTW786686 CTW786692:CTW786698 CTW786704:CTW786710 CTW786716:CTW786722 CTW786728:CTW786734 CTW786740:CTW786746 CTW786752:CTW786758 CTW786764:CTW786770 CTW852144:CTW852150 CTW852156:CTW852162 CTW852168:CTW852174 CTW852180:CTW852186 CTW852192:CTW852198 CTW852204:CTW852210 CTW852216:CTW852222 CTW852228:CTW852234 CTW852240:CTW852246 CTW852252:CTW852258 CTW852264:CTW852270 CTW852276:CTW852282 CTW852288:CTW852294 CTW852300:CTW852306 CTW917680:CTW917686 CTW917692:CTW917698 CTW917704:CTW917710 CTW917716:CTW917722 CTW917728:CTW917734 CTW917740:CTW917746 CTW917752:CTW917758 CTW917764:CTW917770 CTW917776:CTW917782 CTW917788:CTW917794 CTW917800:CTW917806 CTW917812:CTW917818 CTW917824:CTW917830 CTW917836:CTW917842 CTW983216:CTW983222 CTW983228:CTW983234 CTW983240:CTW983246 CTW983252:CTW983258 CTW983264:CTW983270 CTW983276:CTW983282 CTW983288:CTW983294 CTW983300:CTW983306 CTW983312:CTW983318 CTW983324:CTW983330 CTW983336:CTW983342 CTW983348:CTW983354 CTW983360:CTW983366 CTW983372:CTW983378 DDS77:DDS83 DDS89:DDS95 DDS101:DDS107 DDS65712:DDS65718 DDS65724:DDS65730 DDS65736:DDS65742 DDS65748:DDS65754 DDS65760:DDS65766 DDS65772:DDS65778 DDS65784:DDS65790 DDS65796:DDS65802 DDS65808:DDS65814 DDS65820:DDS65826 DDS65832:DDS65838 DDS65844:DDS65850 DDS65856:DDS65862 DDS65868:DDS65874 DDS131248:DDS131254 DDS131260:DDS131266 DDS131272:DDS131278 DDS131284:DDS131290 DDS131296:DDS131302 DDS131308:DDS131314 DDS131320:DDS131326 DDS131332:DDS131338 DDS131344:DDS131350 DDS131356:DDS131362 DDS131368:DDS131374 DDS131380:DDS131386 DDS131392:DDS131398 DDS131404:DDS131410 DDS196784:DDS196790 DDS196796:DDS196802 DDS196808:DDS196814 DDS196820:DDS196826 DDS196832:DDS196838 DDS196844:DDS196850 DDS196856:DDS196862 DDS196868:DDS196874 DDS196880:DDS196886 DDS196892:DDS196898 DDS196904:DDS196910 DDS196916:DDS196922 DDS196928:DDS196934 DDS196940:DDS196946 DDS262320:DDS262326 DDS262332:DDS262338 DDS262344:DDS262350 DDS262356:DDS262362 DDS262368:DDS262374 DDS262380:DDS262386 DDS262392:DDS262398 DDS262404:DDS262410 DDS262416:DDS262422 DDS262428:DDS262434 DDS262440:DDS262446 DDS262452:DDS262458 DDS262464:DDS262470 DDS262476:DDS262482 DDS327856:DDS327862 DDS327868:DDS327874 DDS327880:DDS327886 DDS327892:DDS327898 DDS327904:DDS327910 DDS327916:DDS327922 DDS327928:DDS327934 DDS327940:DDS327946 DDS327952:DDS327958 DDS327964:DDS327970 DDS327976:DDS327982 DDS327988:DDS327994 DDS328000:DDS328006 DDS328012:DDS328018 DDS393392:DDS393398 DDS393404:DDS393410 DDS393416:DDS393422 DDS393428:DDS393434 DDS393440:DDS393446 DDS393452:DDS393458 DDS393464:DDS393470 DDS393476:DDS393482 DDS393488:DDS393494 DDS393500:DDS393506 DDS393512:DDS393518 DDS393524:DDS393530 DDS393536:DDS393542 DDS393548:DDS393554 DDS458928:DDS458934 DDS458940:DDS458946 DDS458952:DDS458958 DDS458964:DDS458970 DDS458976:DDS458982 DDS458988:DDS458994 DDS459000:DDS459006 DDS459012:DDS459018 DDS459024:DDS459030 DDS459036:DDS459042 DDS459048:DDS459054 DDS459060:DDS459066 DDS459072:DDS459078 DDS459084:DDS459090 DDS524464:DDS524470 DDS524476:DDS524482 DDS524488:DDS524494 DDS524500:DDS524506 DDS524512:DDS524518 DDS524524:DDS524530 DDS524536:DDS524542 DDS524548:DDS524554 DDS524560:DDS524566 DDS524572:DDS524578 DDS524584:DDS524590 DDS524596:DDS524602 DDS524608:DDS524614 DDS524620:DDS524626 DDS590000:DDS590006 DDS590012:DDS590018 DDS590024:DDS590030 DDS590036:DDS590042 DDS590048:DDS590054 DDS590060:DDS590066 DDS590072:DDS590078 DDS590084:DDS590090 DDS590096:DDS590102 DDS590108:DDS590114 DDS590120:DDS590126 DDS590132:DDS590138 DDS590144:DDS590150 DDS590156:DDS590162 DDS655536:DDS655542 DDS655548:DDS655554 DDS655560:DDS655566 DDS655572:DDS655578 DDS655584:DDS655590 DDS655596:DDS655602 DDS655608:DDS655614 DDS655620:DDS655626 DDS655632:DDS655638 DDS655644:DDS655650 DDS655656:DDS655662 DDS655668:DDS655674 DDS655680:DDS655686 DDS655692:DDS655698 DDS721072:DDS721078 DDS721084:DDS721090 DDS721096:DDS721102 DDS721108:DDS721114 DDS721120:DDS721126 DDS721132:DDS721138 DDS721144:DDS721150 DDS721156:DDS721162 DDS721168:DDS721174 DDS721180:DDS721186 DDS721192:DDS721198 DDS721204:DDS721210 DDS721216:DDS721222 DDS721228:DDS721234 DDS786608:DDS786614 DDS786620:DDS786626 DDS786632:DDS786638 DDS786644:DDS786650 DDS786656:DDS786662 DDS786668:DDS786674 DDS786680:DDS786686 DDS786692:DDS786698 DDS786704:DDS786710 DDS786716:DDS786722 DDS786728:DDS786734 DDS786740:DDS786746 DDS786752:DDS786758 DDS786764:DDS786770 DDS852144:DDS852150 DDS852156:DDS852162 DDS852168:DDS852174 DDS852180:DDS852186 DDS852192:DDS852198 DDS852204:DDS852210 DDS852216:DDS852222 DDS852228:DDS852234 DDS852240:DDS852246 DDS852252:DDS852258 DDS852264:DDS852270 DDS852276:DDS852282 DDS852288:DDS852294 DDS852300:DDS852306 DDS917680:DDS917686 DDS917692:DDS917698 DDS917704:DDS917710 DDS917716:DDS917722 DDS917728:DDS917734 DDS917740:DDS917746 DDS917752:DDS917758 DDS917764:DDS917770 DDS917776:DDS917782 DDS917788:DDS917794 DDS917800:DDS917806 DDS917812:DDS917818 DDS917824:DDS917830 DDS917836:DDS917842 DDS983216:DDS983222 DDS983228:DDS983234 DDS983240:DDS983246 DDS983252:DDS983258 DDS983264:DDS983270 DDS983276:DDS983282 DDS983288:DDS983294 DDS983300:DDS983306 DDS983312:DDS983318 DDS983324:DDS983330 DDS983336:DDS983342 DDS983348:DDS983354 DDS983360:DDS983366 DDS983372:DDS983378 DNO77:DNO83 DNO89:DNO95 DNO101:DNO107 DNO65712:DNO65718 DNO65724:DNO65730 DNO65736:DNO65742 DNO65748:DNO65754 DNO65760:DNO65766 DNO65772:DNO65778 DNO65784:DNO65790 DNO65796:DNO65802 DNO65808:DNO65814 DNO65820:DNO65826 DNO65832:DNO65838 DNO65844:DNO65850 DNO65856:DNO65862 DNO65868:DNO65874 DNO131248:DNO131254 DNO131260:DNO131266 DNO131272:DNO131278 DNO131284:DNO131290 DNO131296:DNO131302 DNO131308:DNO131314 DNO131320:DNO131326 DNO131332:DNO131338 DNO131344:DNO131350 DNO131356:DNO131362 DNO131368:DNO131374 DNO131380:DNO131386 DNO131392:DNO131398 DNO131404:DNO131410 DNO196784:DNO196790 DNO196796:DNO196802 DNO196808:DNO196814 DNO196820:DNO196826 DNO196832:DNO196838 DNO196844:DNO196850 DNO196856:DNO196862 DNO196868:DNO196874 DNO196880:DNO196886 DNO196892:DNO196898 DNO196904:DNO196910 DNO196916:DNO196922 DNO196928:DNO196934 DNO196940:DNO196946 DNO262320:DNO262326 DNO262332:DNO262338 DNO262344:DNO262350 DNO262356:DNO262362 DNO262368:DNO262374 DNO262380:DNO262386 DNO262392:DNO262398 DNO262404:DNO262410 DNO262416:DNO262422 DNO262428:DNO262434 DNO262440:DNO262446 DNO262452:DNO262458 DNO262464:DNO262470 DNO262476:DNO262482 DNO327856:DNO327862 DNO327868:DNO327874 DNO327880:DNO327886 DNO327892:DNO327898 DNO327904:DNO327910 DNO327916:DNO327922 DNO327928:DNO327934 DNO327940:DNO327946 DNO327952:DNO327958 DNO327964:DNO327970 DNO327976:DNO327982 DNO327988:DNO327994 DNO328000:DNO328006 DNO328012:DNO328018 DNO393392:DNO393398 DNO393404:DNO393410 DNO393416:DNO393422 DNO393428:DNO393434 DNO393440:DNO393446 DNO393452:DNO393458 DNO393464:DNO393470 DNO393476:DNO393482 DNO393488:DNO393494 DNO393500:DNO393506 DNO393512:DNO393518 DNO393524:DNO393530 DNO393536:DNO393542 DNO393548:DNO393554 DNO458928:DNO458934 DNO458940:DNO458946 DNO458952:DNO458958 DNO458964:DNO458970 DNO458976:DNO458982 DNO458988:DNO458994 DNO459000:DNO459006 DNO459012:DNO459018 DNO459024:DNO459030 DNO459036:DNO459042 DNO459048:DNO459054 DNO459060:DNO459066 DNO459072:DNO459078 DNO459084:DNO459090 DNO524464:DNO524470 DNO524476:DNO524482 DNO524488:DNO524494 DNO524500:DNO524506 DNO524512:DNO524518 DNO524524:DNO524530 DNO524536:DNO524542 DNO524548:DNO524554 DNO524560:DNO524566 DNO524572:DNO524578 DNO524584:DNO524590 DNO524596:DNO524602 DNO524608:DNO524614 DNO524620:DNO524626 DNO590000:DNO590006 DNO590012:DNO590018 DNO590024:DNO590030 DNO590036:DNO590042 DNO590048:DNO590054 DNO590060:DNO590066 DNO590072:DNO590078 DNO590084:DNO590090 DNO590096:DNO590102 DNO590108:DNO590114 DNO590120:DNO590126 DNO590132:DNO590138 DNO590144:DNO590150 DNO590156:DNO590162 DNO655536:DNO655542 DNO655548:DNO655554 DNO655560:DNO655566 DNO655572:DNO655578 DNO655584:DNO655590 DNO655596:DNO655602 DNO655608:DNO655614 DNO655620:DNO655626 DNO655632:DNO655638 DNO655644:DNO655650 DNO655656:DNO655662 DNO655668:DNO655674 DNO655680:DNO655686 DNO655692:DNO655698 DNO721072:DNO721078 DNO721084:DNO721090 DNO721096:DNO721102 DNO721108:DNO721114 DNO721120:DNO721126 DNO721132:DNO721138 DNO721144:DNO721150 DNO721156:DNO721162 DNO721168:DNO721174 DNO721180:DNO721186 DNO721192:DNO721198 DNO721204:DNO721210 DNO721216:DNO721222 DNO721228:DNO721234 DNO786608:DNO786614 DNO786620:DNO786626 DNO786632:DNO786638 DNO786644:DNO786650 DNO786656:DNO786662 DNO786668:DNO786674 DNO786680:DNO786686 DNO786692:DNO786698 DNO786704:DNO786710 DNO786716:DNO786722 DNO786728:DNO786734 DNO786740:DNO786746 DNO786752:DNO786758 DNO786764:DNO786770 DNO852144:DNO852150 DNO852156:DNO852162 DNO852168:DNO852174 DNO852180:DNO852186 DNO852192:DNO852198 DNO852204:DNO852210 DNO852216:DNO852222 DNO852228:DNO852234 DNO852240:DNO852246 DNO852252:DNO852258 DNO852264:DNO852270 DNO852276:DNO852282 DNO852288:DNO852294 DNO852300:DNO852306 DNO917680:DNO917686 DNO917692:DNO917698 DNO917704:DNO917710 DNO917716:DNO917722 DNO917728:DNO917734 DNO917740:DNO917746 DNO917752:DNO917758 DNO917764:DNO917770 DNO917776:DNO917782 DNO917788:DNO917794 DNO917800:DNO917806 DNO917812:DNO917818 DNO917824:DNO917830 DNO917836:DNO917842 DNO983216:DNO983222 DNO983228:DNO983234 DNO983240:DNO983246 DNO983252:DNO983258 DNO983264:DNO983270 DNO983276:DNO983282 DNO983288:DNO983294 DNO983300:DNO983306 DNO983312:DNO983318 DNO983324:DNO983330 DNO983336:DNO983342 DNO983348:DNO983354 DNO983360:DNO983366 DNO983372:DNO983378 DXK77:DXK83 DXK89:DXK95 DXK101:DXK107 DXK65712:DXK65718 DXK65724:DXK65730 DXK65736:DXK65742 DXK65748:DXK65754 DXK65760:DXK65766 DXK65772:DXK65778 DXK65784:DXK65790 DXK65796:DXK65802 DXK65808:DXK65814 DXK65820:DXK65826 DXK65832:DXK65838 DXK65844:DXK65850 DXK65856:DXK65862 DXK65868:DXK65874 DXK131248:DXK131254 DXK131260:DXK131266 DXK131272:DXK131278 DXK131284:DXK131290 DXK131296:DXK131302 DXK131308:DXK131314 DXK131320:DXK131326 DXK131332:DXK131338 DXK131344:DXK131350 DXK131356:DXK131362 DXK131368:DXK131374 DXK131380:DXK131386 DXK131392:DXK131398 DXK131404:DXK131410 DXK196784:DXK196790 DXK196796:DXK196802 DXK196808:DXK196814 DXK196820:DXK196826 DXK196832:DXK196838 DXK196844:DXK196850 DXK196856:DXK196862 DXK196868:DXK196874 DXK196880:DXK196886 DXK196892:DXK196898 DXK196904:DXK196910 DXK196916:DXK196922 DXK196928:DXK196934 DXK196940:DXK196946 DXK262320:DXK262326 DXK262332:DXK262338 DXK262344:DXK262350 DXK262356:DXK262362 DXK262368:DXK262374 DXK262380:DXK262386 DXK262392:DXK262398 DXK262404:DXK262410 DXK262416:DXK262422 DXK262428:DXK262434 DXK262440:DXK262446 DXK262452:DXK262458 DXK262464:DXK262470 DXK262476:DXK262482 DXK327856:DXK327862 DXK327868:DXK327874 DXK327880:DXK327886 DXK327892:DXK327898 DXK327904:DXK327910 DXK327916:DXK327922 DXK327928:DXK327934 DXK327940:DXK327946 DXK327952:DXK327958 DXK327964:DXK327970 DXK327976:DXK327982 DXK327988:DXK327994 DXK328000:DXK328006 DXK328012:DXK328018 DXK393392:DXK393398 DXK393404:DXK393410 DXK393416:DXK393422 DXK393428:DXK393434 DXK393440:DXK393446 DXK393452:DXK393458 DXK393464:DXK393470 DXK393476:DXK393482 DXK393488:DXK393494 DXK393500:DXK393506 DXK393512:DXK393518 DXK393524:DXK393530 DXK393536:DXK393542 DXK393548:DXK393554 DXK458928:DXK458934 DXK458940:DXK458946 DXK458952:DXK458958 DXK458964:DXK458970 DXK458976:DXK458982 DXK458988:DXK458994 DXK459000:DXK459006 DXK459012:DXK459018 DXK459024:DXK459030 DXK459036:DXK459042 DXK459048:DXK459054 DXK459060:DXK459066 DXK459072:DXK459078 DXK459084:DXK459090 DXK524464:DXK524470 DXK524476:DXK524482 DXK524488:DXK524494 DXK524500:DXK524506 DXK524512:DXK524518 DXK524524:DXK524530 DXK524536:DXK524542 DXK524548:DXK524554 DXK524560:DXK524566 DXK524572:DXK524578 DXK524584:DXK524590 DXK524596:DXK524602 DXK524608:DXK524614 DXK524620:DXK524626 DXK590000:DXK590006 DXK590012:DXK590018 DXK590024:DXK590030 DXK590036:DXK590042 DXK590048:DXK590054 DXK590060:DXK590066 DXK590072:DXK590078 DXK590084:DXK590090 DXK590096:DXK590102 DXK590108:DXK590114 DXK590120:DXK590126 DXK590132:DXK590138 DXK590144:DXK590150 DXK590156:DXK590162 DXK655536:DXK655542 DXK655548:DXK655554 DXK655560:DXK655566 DXK655572:DXK655578 DXK655584:DXK655590 DXK655596:DXK655602 DXK655608:DXK655614 DXK655620:DXK655626 DXK655632:DXK655638 DXK655644:DXK655650 DXK655656:DXK655662 DXK655668:DXK655674 DXK655680:DXK655686 DXK655692:DXK655698 DXK721072:DXK721078 DXK721084:DXK721090 DXK721096:DXK721102 DXK721108:DXK721114 DXK721120:DXK721126 DXK721132:DXK721138 DXK721144:DXK721150 DXK721156:DXK721162 DXK721168:DXK721174 DXK721180:DXK721186 DXK721192:DXK721198 DXK721204:DXK721210 DXK721216:DXK721222 DXK721228:DXK721234 DXK786608:DXK786614 DXK786620:DXK786626 DXK786632:DXK786638 DXK786644:DXK786650 DXK786656:DXK786662 DXK786668:DXK786674 DXK786680:DXK786686 DXK786692:DXK786698 DXK786704:DXK786710 DXK786716:DXK786722 DXK786728:DXK786734 DXK786740:DXK786746 DXK786752:DXK786758 DXK786764:DXK786770 DXK852144:DXK852150 DXK852156:DXK852162 DXK852168:DXK852174 DXK852180:DXK852186 DXK852192:DXK852198 DXK852204:DXK852210 DXK852216:DXK852222 DXK852228:DXK852234 DXK852240:DXK852246 DXK852252:DXK852258 DXK852264:DXK852270 DXK852276:DXK852282 DXK852288:DXK852294 DXK852300:DXK852306 DXK917680:DXK917686 DXK917692:DXK917698 DXK917704:DXK917710 DXK917716:DXK917722 DXK917728:DXK917734 DXK917740:DXK917746 DXK917752:DXK917758 DXK917764:DXK917770 DXK917776:DXK917782 DXK917788:DXK917794 DXK917800:DXK917806 DXK917812:DXK917818 DXK917824:DXK917830 DXK917836:DXK917842 DXK983216:DXK983222 DXK983228:DXK983234 DXK983240:DXK983246 DXK983252:DXK983258 DXK983264:DXK983270 DXK983276:DXK983282 DXK983288:DXK983294 DXK983300:DXK983306 DXK983312:DXK983318 DXK983324:DXK983330 DXK983336:DXK983342 DXK983348:DXK983354 DXK983360:DXK983366 DXK983372:DXK983378 EHG77:EHG83 EHG89:EHG95 EHG101:EHG107 EHG65712:EHG65718 EHG65724:EHG65730 EHG65736:EHG65742 EHG65748:EHG65754 EHG65760:EHG65766 EHG65772:EHG65778 EHG65784:EHG65790 EHG65796:EHG65802 EHG65808:EHG65814 EHG65820:EHG65826 EHG65832:EHG65838 EHG65844:EHG65850 EHG65856:EHG65862 EHG65868:EHG65874 EHG131248:EHG131254 EHG131260:EHG131266 EHG131272:EHG131278 EHG131284:EHG131290 EHG131296:EHG131302 EHG131308:EHG131314 EHG131320:EHG131326 EHG131332:EHG131338 EHG131344:EHG131350 EHG131356:EHG131362 EHG131368:EHG131374 EHG131380:EHG131386 EHG131392:EHG131398 EHG131404:EHG131410 EHG196784:EHG196790 EHG196796:EHG196802 EHG196808:EHG196814 EHG196820:EHG196826 EHG196832:EHG196838 EHG196844:EHG196850 EHG196856:EHG196862 EHG196868:EHG196874 EHG196880:EHG196886 EHG196892:EHG196898 EHG196904:EHG196910 EHG196916:EHG196922 EHG196928:EHG196934 EHG196940:EHG196946 EHG262320:EHG262326 EHG262332:EHG262338 EHG262344:EHG262350 EHG262356:EHG262362 EHG262368:EHG262374 EHG262380:EHG262386 EHG262392:EHG262398 EHG262404:EHG262410 EHG262416:EHG262422 EHG262428:EHG262434 EHG262440:EHG262446 EHG262452:EHG262458 EHG262464:EHG262470 EHG262476:EHG262482 EHG327856:EHG327862 EHG327868:EHG327874 EHG327880:EHG327886 EHG327892:EHG327898 EHG327904:EHG327910 EHG327916:EHG327922 EHG327928:EHG327934 EHG327940:EHG327946 EHG327952:EHG327958 EHG327964:EHG327970 EHG327976:EHG327982 EHG327988:EHG327994 EHG328000:EHG328006 EHG328012:EHG328018 EHG393392:EHG393398 EHG393404:EHG393410 EHG393416:EHG393422 EHG393428:EHG393434 EHG393440:EHG393446 EHG393452:EHG393458 EHG393464:EHG393470 EHG393476:EHG393482 EHG393488:EHG393494 EHG393500:EHG393506 EHG393512:EHG393518 EHG393524:EHG393530 EHG393536:EHG393542 EHG393548:EHG393554 EHG458928:EHG458934 EHG458940:EHG458946 EHG458952:EHG458958 EHG458964:EHG458970 EHG458976:EHG458982 EHG458988:EHG458994 EHG459000:EHG459006 EHG459012:EHG459018 EHG459024:EHG459030 EHG459036:EHG459042 EHG459048:EHG459054 EHG459060:EHG459066 EHG459072:EHG459078 EHG459084:EHG459090 EHG524464:EHG524470 EHG524476:EHG524482 EHG524488:EHG524494 EHG524500:EHG524506 EHG524512:EHG524518 EHG524524:EHG524530 EHG524536:EHG524542 EHG524548:EHG524554 EHG524560:EHG524566 EHG524572:EHG524578 EHG524584:EHG524590 EHG524596:EHG524602 EHG524608:EHG524614 EHG524620:EHG524626 EHG590000:EHG590006 EHG590012:EHG590018 EHG590024:EHG590030 EHG590036:EHG590042 EHG590048:EHG590054 EHG590060:EHG590066 EHG590072:EHG590078 EHG590084:EHG590090 EHG590096:EHG590102 EHG590108:EHG590114 EHG590120:EHG590126 EHG590132:EHG590138 EHG590144:EHG590150 EHG590156:EHG590162 EHG655536:EHG655542 EHG655548:EHG655554 EHG655560:EHG655566 EHG655572:EHG655578 EHG655584:EHG655590 EHG655596:EHG655602 EHG655608:EHG655614 EHG655620:EHG655626 EHG655632:EHG655638 EHG655644:EHG655650 EHG655656:EHG655662 EHG655668:EHG655674 EHG655680:EHG655686 EHG655692:EHG655698 EHG721072:EHG721078 EHG721084:EHG721090 EHG721096:EHG721102 EHG721108:EHG721114 EHG721120:EHG721126 EHG721132:EHG721138 EHG721144:EHG721150 EHG721156:EHG721162 EHG721168:EHG721174 EHG721180:EHG721186 EHG721192:EHG721198 EHG721204:EHG721210 EHG721216:EHG721222 EHG721228:EHG721234 EHG786608:EHG786614 EHG786620:EHG786626 EHG786632:EHG786638 EHG786644:EHG786650 EHG786656:EHG786662 EHG786668:EHG786674 EHG786680:EHG786686 EHG786692:EHG786698 EHG786704:EHG786710 EHG786716:EHG786722 EHG786728:EHG786734 EHG786740:EHG786746 EHG786752:EHG786758 EHG786764:EHG786770 EHG852144:EHG852150 EHG852156:EHG852162 EHG852168:EHG852174 EHG852180:EHG852186 EHG852192:EHG852198 EHG852204:EHG852210 EHG852216:EHG852222 EHG852228:EHG852234 EHG852240:EHG852246 EHG852252:EHG852258 EHG852264:EHG852270 EHG852276:EHG852282 EHG852288:EHG852294 EHG852300:EHG852306 EHG917680:EHG917686 EHG917692:EHG917698 EHG917704:EHG917710 EHG917716:EHG917722 EHG917728:EHG917734 EHG917740:EHG917746 EHG917752:EHG917758 EHG917764:EHG917770 EHG917776:EHG917782 EHG917788:EHG917794 EHG917800:EHG917806 EHG917812:EHG917818 EHG917824:EHG917830 EHG917836:EHG917842 EHG983216:EHG983222 EHG983228:EHG983234 EHG983240:EHG983246 EHG983252:EHG983258 EHG983264:EHG983270 EHG983276:EHG983282 EHG983288:EHG983294 EHG983300:EHG983306 EHG983312:EHG983318 EHG983324:EHG983330 EHG983336:EHG983342 EHG983348:EHG983354 EHG983360:EHG983366 EHG983372:EHG983378 ERC77:ERC83 ERC89:ERC95 ERC101:ERC107 ERC65712:ERC65718 ERC65724:ERC65730 ERC65736:ERC65742 ERC65748:ERC65754 ERC65760:ERC65766 ERC65772:ERC65778 ERC65784:ERC65790 ERC65796:ERC65802 ERC65808:ERC65814 ERC65820:ERC65826 ERC65832:ERC65838 ERC65844:ERC65850 ERC65856:ERC65862 ERC65868:ERC65874 ERC131248:ERC131254 ERC131260:ERC131266 ERC131272:ERC131278 ERC131284:ERC131290 ERC131296:ERC131302 ERC131308:ERC131314 ERC131320:ERC131326 ERC131332:ERC131338 ERC131344:ERC131350 ERC131356:ERC131362 ERC131368:ERC131374 ERC131380:ERC131386 ERC131392:ERC131398 ERC131404:ERC131410 ERC196784:ERC196790 ERC196796:ERC196802 ERC196808:ERC196814 ERC196820:ERC196826 ERC196832:ERC196838 ERC196844:ERC196850 ERC196856:ERC196862 ERC196868:ERC196874 ERC196880:ERC196886 ERC196892:ERC196898 ERC196904:ERC196910 ERC196916:ERC196922 ERC196928:ERC196934 ERC196940:ERC196946 ERC262320:ERC262326 ERC262332:ERC262338 ERC262344:ERC262350 ERC262356:ERC262362 ERC262368:ERC262374 ERC262380:ERC262386 ERC262392:ERC262398 ERC262404:ERC262410 ERC262416:ERC262422 ERC262428:ERC262434 ERC262440:ERC262446 ERC262452:ERC262458 ERC262464:ERC262470 ERC262476:ERC262482 ERC327856:ERC327862 ERC327868:ERC327874 ERC327880:ERC327886 ERC327892:ERC327898 ERC327904:ERC327910 ERC327916:ERC327922 ERC327928:ERC327934 ERC327940:ERC327946 ERC327952:ERC327958 ERC327964:ERC327970 ERC327976:ERC327982 ERC327988:ERC327994 ERC328000:ERC328006 ERC328012:ERC328018 ERC393392:ERC393398 ERC393404:ERC393410 ERC393416:ERC393422 ERC393428:ERC393434 ERC393440:ERC393446 ERC393452:ERC393458 ERC393464:ERC393470 ERC393476:ERC393482 ERC393488:ERC393494 ERC393500:ERC393506 ERC393512:ERC393518 ERC393524:ERC393530 ERC393536:ERC393542 ERC393548:ERC393554 ERC458928:ERC458934 ERC458940:ERC458946 ERC458952:ERC458958 ERC458964:ERC458970 ERC458976:ERC458982 ERC458988:ERC458994 ERC459000:ERC459006 ERC459012:ERC459018 ERC459024:ERC459030 ERC459036:ERC459042 ERC459048:ERC459054 ERC459060:ERC459066 ERC459072:ERC459078 ERC459084:ERC459090 ERC524464:ERC524470 ERC524476:ERC524482 ERC524488:ERC524494 ERC524500:ERC524506 ERC524512:ERC524518 ERC524524:ERC524530 ERC524536:ERC524542 ERC524548:ERC524554 ERC524560:ERC524566 ERC524572:ERC524578 ERC524584:ERC524590 ERC524596:ERC524602 ERC524608:ERC524614 ERC524620:ERC524626 ERC590000:ERC590006 ERC590012:ERC590018 ERC590024:ERC590030 ERC590036:ERC590042 ERC590048:ERC590054 ERC590060:ERC590066 ERC590072:ERC590078 ERC590084:ERC590090 ERC590096:ERC590102 ERC590108:ERC590114 ERC590120:ERC590126 ERC590132:ERC590138 ERC590144:ERC590150 ERC590156:ERC590162 ERC655536:ERC655542 ERC655548:ERC655554 ERC655560:ERC655566 ERC655572:ERC655578 ERC655584:ERC655590 ERC655596:ERC655602 ERC655608:ERC655614 ERC655620:ERC655626 ERC655632:ERC655638 ERC655644:ERC655650 ERC655656:ERC655662 ERC655668:ERC655674 ERC655680:ERC655686 ERC655692:ERC655698 ERC721072:ERC721078 ERC721084:ERC721090 ERC721096:ERC721102 ERC721108:ERC721114 ERC721120:ERC721126 ERC721132:ERC721138 ERC721144:ERC721150 ERC721156:ERC721162 ERC721168:ERC721174 ERC721180:ERC721186 ERC721192:ERC721198 ERC721204:ERC721210 ERC721216:ERC721222 ERC721228:ERC721234 ERC786608:ERC786614 ERC786620:ERC786626 ERC786632:ERC786638 ERC786644:ERC786650 ERC786656:ERC786662 ERC786668:ERC786674 ERC786680:ERC786686 ERC786692:ERC786698 ERC786704:ERC786710 ERC786716:ERC786722 ERC786728:ERC786734 ERC786740:ERC786746 ERC786752:ERC786758 ERC786764:ERC786770 ERC852144:ERC852150 ERC852156:ERC852162 ERC852168:ERC852174 ERC852180:ERC852186 ERC852192:ERC852198 ERC852204:ERC852210 ERC852216:ERC852222 ERC852228:ERC852234 ERC852240:ERC852246 ERC852252:ERC852258 ERC852264:ERC852270 ERC852276:ERC852282 ERC852288:ERC852294 ERC852300:ERC852306 ERC917680:ERC917686 ERC917692:ERC917698 ERC917704:ERC917710 ERC917716:ERC917722 ERC917728:ERC917734 ERC917740:ERC917746 ERC917752:ERC917758 ERC917764:ERC917770 ERC917776:ERC917782 ERC917788:ERC917794 ERC917800:ERC917806 ERC917812:ERC917818 ERC917824:ERC917830 ERC917836:ERC917842 ERC983216:ERC983222 ERC983228:ERC983234 ERC983240:ERC983246 ERC983252:ERC983258 ERC983264:ERC983270 ERC983276:ERC983282 ERC983288:ERC983294 ERC983300:ERC983306 ERC983312:ERC983318 ERC983324:ERC983330 ERC983336:ERC983342 ERC983348:ERC983354 ERC983360:ERC983366 ERC983372:ERC983378 FAY77:FAY83 FAY89:FAY95 FAY101:FAY107 FAY65712:FAY65718 FAY65724:FAY65730 FAY65736:FAY65742 FAY65748:FAY65754 FAY65760:FAY65766 FAY65772:FAY65778 FAY65784:FAY65790 FAY65796:FAY65802 FAY65808:FAY65814 FAY65820:FAY65826 FAY65832:FAY65838 FAY65844:FAY65850 FAY65856:FAY65862 FAY65868:FAY65874 FAY131248:FAY131254 FAY131260:FAY131266 FAY131272:FAY131278 FAY131284:FAY131290 FAY131296:FAY131302 FAY131308:FAY131314 FAY131320:FAY131326 FAY131332:FAY131338 FAY131344:FAY131350 FAY131356:FAY131362 FAY131368:FAY131374 FAY131380:FAY131386 FAY131392:FAY131398 FAY131404:FAY131410 FAY196784:FAY196790 FAY196796:FAY196802 FAY196808:FAY196814 FAY196820:FAY196826 FAY196832:FAY196838 FAY196844:FAY196850 FAY196856:FAY196862 FAY196868:FAY196874 FAY196880:FAY196886 FAY196892:FAY196898 FAY196904:FAY196910 FAY196916:FAY196922 FAY196928:FAY196934 FAY196940:FAY196946 FAY262320:FAY262326 FAY262332:FAY262338 FAY262344:FAY262350 FAY262356:FAY262362 FAY262368:FAY262374 FAY262380:FAY262386 FAY262392:FAY262398 FAY262404:FAY262410 FAY262416:FAY262422 FAY262428:FAY262434 FAY262440:FAY262446 FAY262452:FAY262458 FAY262464:FAY262470 FAY262476:FAY262482 FAY327856:FAY327862 FAY327868:FAY327874 FAY327880:FAY327886 FAY327892:FAY327898 FAY327904:FAY327910 FAY327916:FAY327922 FAY327928:FAY327934 FAY327940:FAY327946 FAY327952:FAY327958 FAY327964:FAY327970 FAY327976:FAY327982 FAY327988:FAY327994 FAY328000:FAY328006 FAY328012:FAY328018 FAY393392:FAY393398 FAY393404:FAY393410 FAY393416:FAY393422 FAY393428:FAY393434 FAY393440:FAY393446 FAY393452:FAY393458 FAY393464:FAY393470 FAY393476:FAY393482 FAY393488:FAY393494 FAY393500:FAY393506 FAY393512:FAY393518 FAY393524:FAY393530 FAY393536:FAY393542 FAY393548:FAY393554 FAY458928:FAY458934 FAY458940:FAY458946 FAY458952:FAY458958 FAY458964:FAY458970 FAY458976:FAY458982 FAY458988:FAY458994 FAY459000:FAY459006 FAY459012:FAY459018 FAY459024:FAY459030 FAY459036:FAY459042 FAY459048:FAY459054 FAY459060:FAY459066 FAY459072:FAY459078 FAY459084:FAY459090 FAY524464:FAY524470 FAY524476:FAY524482 FAY524488:FAY524494 FAY524500:FAY524506 FAY524512:FAY524518 FAY524524:FAY524530 FAY524536:FAY524542 FAY524548:FAY524554 FAY524560:FAY524566 FAY524572:FAY524578 FAY524584:FAY524590 FAY524596:FAY524602 FAY524608:FAY524614 FAY524620:FAY524626 FAY590000:FAY590006 FAY590012:FAY590018 FAY590024:FAY590030 FAY590036:FAY590042 FAY590048:FAY590054 FAY590060:FAY590066 FAY590072:FAY590078 FAY590084:FAY590090 FAY590096:FAY590102 FAY590108:FAY590114 FAY590120:FAY590126 FAY590132:FAY590138 FAY590144:FAY590150 FAY590156:FAY590162 FAY655536:FAY655542 FAY655548:FAY655554 FAY655560:FAY655566 FAY655572:FAY655578 FAY655584:FAY655590 FAY655596:FAY655602 FAY655608:FAY655614 FAY655620:FAY655626 FAY655632:FAY655638 FAY655644:FAY655650 FAY655656:FAY655662 FAY655668:FAY655674 FAY655680:FAY655686 FAY655692:FAY655698 FAY721072:FAY721078 FAY721084:FAY721090 FAY721096:FAY721102 FAY721108:FAY721114 FAY721120:FAY721126 FAY721132:FAY721138 FAY721144:FAY721150 FAY721156:FAY721162 FAY721168:FAY721174 FAY721180:FAY721186 FAY721192:FAY721198 FAY721204:FAY721210 FAY721216:FAY721222 FAY721228:FAY721234 FAY786608:FAY786614 FAY786620:FAY786626 FAY786632:FAY786638 FAY786644:FAY786650 FAY786656:FAY786662 FAY786668:FAY786674 FAY786680:FAY786686 FAY786692:FAY786698 FAY786704:FAY786710 FAY786716:FAY786722 FAY786728:FAY786734 FAY786740:FAY786746 FAY786752:FAY786758 FAY786764:FAY786770 FAY852144:FAY852150 FAY852156:FAY852162 FAY852168:FAY852174 FAY852180:FAY852186 FAY852192:FAY852198 FAY852204:FAY852210 FAY852216:FAY852222 FAY852228:FAY852234 FAY852240:FAY852246 FAY852252:FAY852258 FAY852264:FAY852270 FAY852276:FAY852282 FAY852288:FAY852294 FAY852300:FAY852306 FAY917680:FAY917686 FAY917692:FAY917698 FAY917704:FAY917710 FAY917716:FAY917722 FAY917728:FAY917734 FAY917740:FAY917746 FAY917752:FAY917758 FAY917764:FAY917770 FAY917776:FAY917782 FAY917788:FAY917794 FAY917800:FAY917806 FAY917812:FAY917818 FAY917824:FAY917830 FAY917836:FAY917842 FAY983216:FAY983222 FAY983228:FAY983234 FAY983240:FAY983246 FAY983252:FAY983258 FAY983264:FAY983270 FAY983276:FAY983282 FAY983288:FAY983294 FAY983300:FAY983306 FAY983312:FAY983318 FAY983324:FAY983330 FAY983336:FAY983342 FAY983348:FAY983354 FAY983360:FAY983366 FAY983372:FAY983378 FKU77:FKU83 FKU89:FKU95 FKU101:FKU107 FKU65712:FKU65718 FKU65724:FKU65730 FKU65736:FKU65742 FKU65748:FKU65754 FKU65760:FKU65766 FKU65772:FKU65778 FKU65784:FKU65790 FKU65796:FKU65802 FKU65808:FKU65814 FKU65820:FKU65826 FKU65832:FKU65838 FKU65844:FKU65850 FKU65856:FKU65862 FKU65868:FKU65874 FKU131248:FKU131254 FKU131260:FKU131266 FKU131272:FKU131278 FKU131284:FKU131290 FKU131296:FKU131302 FKU131308:FKU131314 FKU131320:FKU131326 FKU131332:FKU131338 FKU131344:FKU131350 FKU131356:FKU131362 FKU131368:FKU131374 FKU131380:FKU131386 FKU131392:FKU131398 FKU131404:FKU131410 FKU196784:FKU196790 FKU196796:FKU196802 FKU196808:FKU196814 FKU196820:FKU196826 FKU196832:FKU196838 FKU196844:FKU196850 FKU196856:FKU196862 FKU196868:FKU196874 FKU196880:FKU196886 FKU196892:FKU196898 FKU196904:FKU196910 FKU196916:FKU196922 FKU196928:FKU196934 FKU196940:FKU196946 FKU262320:FKU262326 FKU262332:FKU262338 FKU262344:FKU262350 FKU262356:FKU262362 FKU262368:FKU262374 FKU262380:FKU262386 FKU262392:FKU262398 FKU262404:FKU262410 FKU262416:FKU262422 FKU262428:FKU262434 FKU262440:FKU262446 FKU262452:FKU262458 FKU262464:FKU262470 FKU262476:FKU262482 FKU327856:FKU327862 FKU327868:FKU327874 FKU327880:FKU327886 FKU327892:FKU327898 FKU327904:FKU327910 FKU327916:FKU327922 FKU327928:FKU327934 FKU327940:FKU327946 FKU327952:FKU327958 FKU327964:FKU327970 FKU327976:FKU327982 FKU327988:FKU327994 FKU328000:FKU328006 FKU328012:FKU328018 FKU393392:FKU393398 FKU393404:FKU393410 FKU393416:FKU393422 FKU393428:FKU393434 FKU393440:FKU393446 FKU393452:FKU393458 FKU393464:FKU393470 FKU393476:FKU393482 FKU393488:FKU393494 FKU393500:FKU393506 FKU393512:FKU393518 FKU393524:FKU393530 FKU393536:FKU393542 FKU393548:FKU393554 FKU458928:FKU458934 FKU458940:FKU458946 FKU458952:FKU458958 FKU458964:FKU458970 FKU458976:FKU458982 FKU458988:FKU458994 FKU459000:FKU459006 FKU459012:FKU459018 FKU459024:FKU459030 FKU459036:FKU459042 FKU459048:FKU459054 FKU459060:FKU459066 FKU459072:FKU459078 FKU459084:FKU459090 FKU524464:FKU524470 FKU524476:FKU524482 FKU524488:FKU524494 FKU524500:FKU524506 FKU524512:FKU524518 FKU524524:FKU524530 FKU524536:FKU524542 FKU524548:FKU524554 FKU524560:FKU524566 FKU524572:FKU524578 FKU524584:FKU524590 FKU524596:FKU524602 FKU524608:FKU524614 FKU524620:FKU524626 FKU590000:FKU590006 FKU590012:FKU590018 FKU590024:FKU590030 FKU590036:FKU590042 FKU590048:FKU590054 FKU590060:FKU590066 FKU590072:FKU590078 FKU590084:FKU590090 FKU590096:FKU590102 FKU590108:FKU590114 FKU590120:FKU590126 FKU590132:FKU590138 FKU590144:FKU590150 FKU590156:FKU590162 FKU655536:FKU655542 FKU655548:FKU655554 FKU655560:FKU655566 FKU655572:FKU655578 FKU655584:FKU655590 FKU655596:FKU655602 FKU655608:FKU655614 FKU655620:FKU655626 FKU655632:FKU655638 FKU655644:FKU655650 FKU655656:FKU655662 FKU655668:FKU655674 FKU655680:FKU655686 FKU655692:FKU655698 FKU721072:FKU721078 FKU721084:FKU721090 FKU721096:FKU721102 FKU721108:FKU721114 FKU721120:FKU721126 FKU721132:FKU721138 FKU721144:FKU721150 FKU721156:FKU721162 FKU721168:FKU721174 FKU721180:FKU721186 FKU721192:FKU721198 FKU721204:FKU721210 FKU721216:FKU721222 FKU721228:FKU721234 FKU786608:FKU786614 FKU786620:FKU786626 FKU786632:FKU786638 FKU786644:FKU786650 FKU786656:FKU786662 FKU786668:FKU786674 FKU786680:FKU786686 FKU786692:FKU786698 FKU786704:FKU786710 FKU786716:FKU786722 FKU786728:FKU786734 FKU786740:FKU786746 FKU786752:FKU786758 FKU786764:FKU786770 FKU852144:FKU852150 FKU852156:FKU852162 FKU852168:FKU852174 FKU852180:FKU852186 FKU852192:FKU852198 FKU852204:FKU852210 FKU852216:FKU852222 FKU852228:FKU852234 FKU852240:FKU852246 FKU852252:FKU852258 FKU852264:FKU852270 FKU852276:FKU852282 FKU852288:FKU852294 FKU852300:FKU852306 FKU917680:FKU917686 FKU917692:FKU917698 FKU917704:FKU917710 FKU917716:FKU917722 FKU917728:FKU917734 FKU917740:FKU917746 FKU917752:FKU917758 FKU917764:FKU917770 FKU917776:FKU917782 FKU917788:FKU917794 FKU917800:FKU917806 FKU917812:FKU917818 FKU917824:FKU917830 FKU917836:FKU917842 FKU983216:FKU983222 FKU983228:FKU983234 FKU983240:FKU983246 FKU983252:FKU983258 FKU983264:FKU983270 FKU983276:FKU983282 FKU983288:FKU983294 FKU983300:FKU983306 FKU983312:FKU983318 FKU983324:FKU983330 FKU983336:FKU983342 FKU983348:FKU983354 FKU983360:FKU983366 FKU983372:FKU983378 FUQ77:FUQ83 FUQ89:FUQ95 FUQ101:FUQ107 FUQ65712:FUQ65718 FUQ65724:FUQ65730 FUQ65736:FUQ65742 FUQ65748:FUQ65754 FUQ65760:FUQ65766 FUQ65772:FUQ65778 FUQ65784:FUQ65790 FUQ65796:FUQ65802 FUQ65808:FUQ65814 FUQ65820:FUQ65826 FUQ65832:FUQ65838 FUQ65844:FUQ65850 FUQ65856:FUQ65862 FUQ65868:FUQ65874 FUQ131248:FUQ131254 FUQ131260:FUQ131266 FUQ131272:FUQ131278 FUQ131284:FUQ131290 FUQ131296:FUQ131302 FUQ131308:FUQ131314 FUQ131320:FUQ131326 FUQ131332:FUQ131338 FUQ131344:FUQ131350 FUQ131356:FUQ131362 FUQ131368:FUQ131374 FUQ131380:FUQ131386 FUQ131392:FUQ131398 FUQ131404:FUQ131410 FUQ196784:FUQ196790 FUQ196796:FUQ196802 FUQ196808:FUQ196814 FUQ196820:FUQ196826 FUQ196832:FUQ196838 FUQ196844:FUQ196850 FUQ196856:FUQ196862 FUQ196868:FUQ196874 FUQ196880:FUQ196886 FUQ196892:FUQ196898 FUQ196904:FUQ196910 FUQ196916:FUQ196922 FUQ196928:FUQ196934 FUQ196940:FUQ196946 FUQ262320:FUQ262326 FUQ262332:FUQ262338 FUQ262344:FUQ262350 FUQ262356:FUQ262362 FUQ262368:FUQ262374 FUQ262380:FUQ262386 FUQ262392:FUQ262398 FUQ262404:FUQ262410 FUQ262416:FUQ262422 FUQ262428:FUQ262434 FUQ262440:FUQ262446 FUQ262452:FUQ262458 FUQ262464:FUQ262470 FUQ262476:FUQ262482 FUQ327856:FUQ327862 FUQ327868:FUQ327874 FUQ327880:FUQ327886 FUQ327892:FUQ327898 FUQ327904:FUQ327910 FUQ327916:FUQ327922 FUQ327928:FUQ327934 FUQ327940:FUQ327946 FUQ327952:FUQ327958 FUQ327964:FUQ327970 FUQ327976:FUQ327982 FUQ327988:FUQ327994 FUQ328000:FUQ328006 FUQ328012:FUQ328018 FUQ393392:FUQ393398 FUQ393404:FUQ393410 FUQ393416:FUQ393422 FUQ393428:FUQ393434 FUQ393440:FUQ393446 FUQ393452:FUQ393458 FUQ393464:FUQ393470 FUQ393476:FUQ393482 FUQ393488:FUQ393494 FUQ393500:FUQ393506 FUQ393512:FUQ393518 FUQ393524:FUQ393530 FUQ393536:FUQ393542 FUQ393548:FUQ393554 FUQ458928:FUQ458934 FUQ458940:FUQ458946 FUQ458952:FUQ458958 FUQ458964:FUQ458970 FUQ458976:FUQ458982 FUQ458988:FUQ458994 FUQ459000:FUQ459006 FUQ459012:FUQ459018 FUQ459024:FUQ459030 FUQ459036:FUQ459042 FUQ459048:FUQ459054 FUQ459060:FUQ459066 FUQ459072:FUQ459078 FUQ459084:FUQ459090 FUQ524464:FUQ524470 FUQ524476:FUQ524482 FUQ524488:FUQ524494 FUQ524500:FUQ524506 FUQ524512:FUQ524518 FUQ524524:FUQ524530 FUQ524536:FUQ524542 FUQ524548:FUQ524554 FUQ524560:FUQ524566 FUQ524572:FUQ524578 FUQ524584:FUQ524590 FUQ524596:FUQ524602 FUQ524608:FUQ524614 FUQ524620:FUQ524626 FUQ590000:FUQ590006 FUQ590012:FUQ590018 FUQ590024:FUQ590030 FUQ590036:FUQ590042 FUQ590048:FUQ590054 FUQ590060:FUQ590066 FUQ590072:FUQ590078 FUQ590084:FUQ590090 FUQ590096:FUQ590102 FUQ590108:FUQ590114 FUQ590120:FUQ590126 FUQ590132:FUQ590138 FUQ590144:FUQ590150 FUQ590156:FUQ590162 FUQ655536:FUQ655542 FUQ655548:FUQ655554 FUQ655560:FUQ655566 FUQ655572:FUQ655578 FUQ655584:FUQ655590 FUQ655596:FUQ655602 FUQ655608:FUQ655614 FUQ655620:FUQ655626 FUQ655632:FUQ655638 FUQ655644:FUQ655650 FUQ655656:FUQ655662 FUQ655668:FUQ655674 FUQ655680:FUQ655686 FUQ655692:FUQ655698 FUQ721072:FUQ721078 FUQ721084:FUQ721090 FUQ721096:FUQ721102 FUQ721108:FUQ721114 FUQ721120:FUQ721126 FUQ721132:FUQ721138 FUQ721144:FUQ721150 FUQ721156:FUQ721162 FUQ721168:FUQ721174 FUQ721180:FUQ721186 FUQ721192:FUQ721198 FUQ721204:FUQ721210 FUQ721216:FUQ721222 FUQ721228:FUQ721234 FUQ786608:FUQ786614 FUQ786620:FUQ786626 FUQ786632:FUQ786638 FUQ786644:FUQ786650 FUQ786656:FUQ786662 FUQ786668:FUQ786674 FUQ786680:FUQ786686 FUQ786692:FUQ786698 FUQ786704:FUQ786710 FUQ786716:FUQ786722 FUQ786728:FUQ786734 FUQ786740:FUQ786746 FUQ786752:FUQ786758 FUQ786764:FUQ786770 FUQ852144:FUQ852150 FUQ852156:FUQ852162 FUQ852168:FUQ852174 FUQ852180:FUQ852186 FUQ852192:FUQ852198 FUQ852204:FUQ852210 FUQ852216:FUQ852222 FUQ852228:FUQ852234 FUQ852240:FUQ852246 FUQ852252:FUQ852258 FUQ852264:FUQ852270 FUQ852276:FUQ852282 FUQ852288:FUQ852294 FUQ852300:FUQ852306 FUQ917680:FUQ917686 FUQ917692:FUQ917698 FUQ917704:FUQ917710 FUQ917716:FUQ917722 FUQ917728:FUQ917734 FUQ917740:FUQ917746 FUQ917752:FUQ917758 FUQ917764:FUQ917770 FUQ917776:FUQ917782 FUQ917788:FUQ917794 FUQ917800:FUQ917806 FUQ917812:FUQ917818 FUQ917824:FUQ917830 FUQ917836:FUQ917842 FUQ983216:FUQ983222 FUQ983228:FUQ983234 FUQ983240:FUQ983246 FUQ983252:FUQ983258 FUQ983264:FUQ983270 FUQ983276:FUQ983282 FUQ983288:FUQ983294 FUQ983300:FUQ983306 FUQ983312:FUQ983318 FUQ983324:FUQ983330 FUQ983336:FUQ983342 FUQ983348:FUQ983354 FUQ983360:FUQ983366 FUQ983372:FUQ983378 GEM77:GEM83 GEM89:GEM95 GEM101:GEM107 GEM65712:GEM65718 GEM65724:GEM65730 GEM65736:GEM65742 GEM65748:GEM65754 GEM65760:GEM65766 GEM65772:GEM65778 GEM65784:GEM65790 GEM65796:GEM65802 GEM65808:GEM65814 GEM65820:GEM65826 GEM65832:GEM65838 GEM65844:GEM65850 GEM65856:GEM65862 GEM65868:GEM65874 GEM131248:GEM131254 GEM131260:GEM131266 GEM131272:GEM131278 GEM131284:GEM131290 GEM131296:GEM131302 GEM131308:GEM131314 GEM131320:GEM131326 GEM131332:GEM131338 GEM131344:GEM131350 GEM131356:GEM131362 GEM131368:GEM131374 GEM131380:GEM131386 GEM131392:GEM131398 GEM131404:GEM131410 GEM196784:GEM196790 GEM196796:GEM196802 GEM196808:GEM196814 GEM196820:GEM196826 GEM196832:GEM196838 GEM196844:GEM196850 GEM196856:GEM196862 GEM196868:GEM196874 GEM196880:GEM196886 GEM196892:GEM196898 GEM196904:GEM196910 GEM196916:GEM196922 GEM196928:GEM196934 GEM196940:GEM196946 GEM262320:GEM262326 GEM262332:GEM262338 GEM262344:GEM262350 GEM262356:GEM262362 GEM262368:GEM262374 GEM262380:GEM262386 GEM262392:GEM262398 GEM262404:GEM262410 GEM262416:GEM262422 GEM262428:GEM262434 GEM262440:GEM262446 GEM262452:GEM262458 GEM262464:GEM262470 GEM262476:GEM262482 GEM327856:GEM327862 GEM327868:GEM327874 GEM327880:GEM327886 GEM327892:GEM327898 GEM327904:GEM327910 GEM327916:GEM327922 GEM327928:GEM327934 GEM327940:GEM327946 GEM327952:GEM327958 GEM327964:GEM327970 GEM327976:GEM327982 GEM327988:GEM327994 GEM328000:GEM328006 GEM328012:GEM328018 GEM393392:GEM393398 GEM393404:GEM393410 GEM393416:GEM393422 GEM393428:GEM393434 GEM393440:GEM393446 GEM393452:GEM393458 GEM393464:GEM393470 GEM393476:GEM393482 GEM393488:GEM393494 GEM393500:GEM393506 GEM393512:GEM393518 GEM393524:GEM393530 GEM393536:GEM393542 GEM393548:GEM393554 GEM458928:GEM458934 GEM458940:GEM458946 GEM458952:GEM458958 GEM458964:GEM458970 GEM458976:GEM458982 GEM458988:GEM458994 GEM459000:GEM459006 GEM459012:GEM459018 GEM459024:GEM459030 GEM459036:GEM459042 GEM459048:GEM459054 GEM459060:GEM459066 GEM459072:GEM459078 GEM459084:GEM459090 GEM524464:GEM524470 GEM524476:GEM524482 GEM524488:GEM524494 GEM524500:GEM524506 GEM524512:GEM524518 GEM524524:GEM524530 GEM524536:GEM524542 GEM524548:GEM524554 GEM524560:GEM524566 GEM524572:GEM524578 GEM524584:GEM524590 GEM524596:GEM524602 GEM524608:GEM524614 GEM524620:GEM524626 GEM590000:GEM590006 GEM590012:GEM590018 GEM590024:GEM590030 GEM590036:GEM590042 GEM590048:GEM590054 GEM590060:GEM590066 GEM590072:GEM590078 GEM590084:GEM590090 GEM590096:GEM590102 GEM590108:GEM590114 GEM590120:GEM590126 GEM590132:GEM590138 GEM590144:GEM590150 GEM590156:GEM590162 GEM655536:GEM655542 GEM655548:GEM655554 GEM655560:GEM655566 GEM655572:GEM655578 GEM655584:GEM655590 GEM655596:GEM655602 GEM655608:GEM655614 GEM655620:GEM655626 GEM655632:GEM655638 GEM655644:GEM655650 GEM655656:GEM655662 GEM655668:GEM655674 GEM655680:GEM655686 GEM655692:GEM655698 GEM721072:GEM721078 GEM721084:GEM721090 GEM721096:GEM721102 GEM721108:GEM721114 GEM721120:GEM721126 GEM721132:GEM721138 GEM721144:GEM721150 GEM721156:GEM721162 GEM721168:GEM721174 GEM721180:GEM721186 GEM721192:GEM721198 GEM721204:GEM721210 GEM721216:GEM721222 GEM721228:GEM721234 GEM786608:GEM786614 GEM786620:GEM786626 GEM786632:GEM786638 GEM786644:GEM786650 GEM786656:GEM786662 GEM786668:GEM786674 GEM786680:GEM786686 GEM786692:GEM786698 GEM786704:GEM786710 GEM786716:GEM786722 GEM786728:GEM786734 GEM786740:GEM786746 GEM786752:GEM786758 GEM786764:GEM786770 GEM852144:GEM852150 GEM852156:GEM852162 GEM852168:GEM852174 GEM852180:GEM852186 GEM852192:GEM852198 GEM852204:GEM852210 GEM852216:GEM852222 GEM852228:GEM852234 GEM852240:GEM852246 GEM852252:GEM852258 GEM852264:GEM852270 GEM852276:GEM852282 GEM852288:GEM852294 GEM852300:GEM852306 GEM917680:GEM917686 GEM917692:GEM917698 GEM917704:GEM917710 GEM917716:GEM917722 GEM917728:GEM917734 GEM917740:GEM917746 GEM917752:GEM917758 GEM917764:GEM917770 GEM917776:GEM917782 GEM917788:GEM917794 GEM917800:GEM917806 GEM917812:GEM917818 GEM917824:GEM917830 GEM917836:GEM917842 GEM983216:GEM983222 GEM983228:GEM983234 GEM983240:GEM983246 GEM983252:GEM983258 GEM983264:GEM983270 GEM983276:GEM983282 GEM983288:GEM983294 GEM983300:GEM983306 GEM983312:GEM983318 GEM983324:GEM983330 GEM983336:GEM983342 GEM983348:GEM983354 GEM983360:GEM983366 GEM983372:GEM983378 GOI77:GOI83 GOI89:GOI95 GOI101:GOI107 GOI65712:GOI65718 GOI65724:GOI65730 GOI65736:GOI65742 GOI65748:GOI65754 GOI65760:GOI65766 GOI65772:GOI65778 GOI65784:GOI65790 GOI65796:GOI65802 GOI65808:GOI65814 GOI65820:GOI65826 GOI65832:GOI65838 GOI65844:GOI65850 GOI65856:GOI65862 GOI65868:GOI65874 GOI131248:GOI131254 GOI131260:GOI131266 GOI131272:GOI131278 GOI131284:GOI131290 GOI131296:GOI131302 GOI131308:GOI131314 GOI131320:GOI131326 GOI131332:GOI131338 GOI131344:GOI131350 GOI131356:GOI131362 GOI131368:GOI131374 GOI131380:GOI131386 GOI131392:GOI131398 GOI131404:GOI131410 GOI196784:GOI196790 GOI196796:GOI196802 GOI196808:GOI196814 GOI196820:GOI196826 GOI196832:GOI196838 GOI196844:GOI196850 GOI196856:GOI196862 GOI196868:GOI196874 GOI196880:GOI196886 GOI196892:GOI196898 GOI196904:GOI196910 GOI196916:GOI196922 GOI196928:GOI196934 GOI196940:GOI196946 GOI262320:GOI262326 GOI262332:GOI262338 GOI262344:GOI262350 GOI262356:GOI262362 GOI262368:GOI262374 GOI262380:GOI262386 GOI262392:GOI262398 GOI262404:GOI262410 GOI262416:GOI262422 GOI262428:GOI262434 GOI262440:GOI262446 GOI262452:GOI262458 GOI262464:GOI262470 GOI262476:GOI262482 GOI327856:GOI327862 GOI327868:GOI327874 GOI327880:GOI327886 GOI327892:GOI327898 GOI327904:GOI327910 GOI327916:GOI327922 GOI327928:GOI327934 GOI327940:GOI327946 GOI327952:GOI327958 GOI327964:GOI327970 GOI327976:GOI327982 GOI327988:GOI327994 GOI328000:GOI328006 GOI328012:GOI328018 GOI393392:GOI393398 GOI393404:GOI393410 GOI393416:GOI393422 GOI393428:GOI393434 GOI393440:GOI393446 GOI393452:GOI393458 GOI393464:GOI393470 GOI393476:GOI393482 GOI393488:GOI393494 GOI393500:GOI393506 GOI393512:GOI393518 GOI393524:GOI393530 GOI393536:GOI393542 GOI393548:GOI393554 GOI458928:GOI458934 GOI458940:GOI458946 GOI458952:GOI458958 GOI458964:GOI458970 GOI458976:GOI458982 GOI458988:GOI458994 GOI459000:GOI459006 GOI459012:GOI459018 GOI459024:GOI459030 GOI459036:GOI459042 GOI459048:GOI459054 GOI459060:GOI459066 GOI459072:GOI459078 GOI459084:GOI459090 GOI524464:GOI524470 GOI524476:GOI524482 GOI524488:GOI524494 GOI524500:GOI524506 GOI524512:GOI524518 GOI524524:GOI524530 GOI524536:GOI524542 GOI524548:GOI524554 GOI524560:GOI524566 GOI524572:GOI524578 GOI524584:GOI524590 GOI524596:GOI524602 GOI524608:GOI524614 GOI524620:GOI524626 GOI590000:GOI590006 GOI590012:GOI590018 GOI590024:GOI590030 GOI590036:GOI590042 GOI590048:GOI590054 GOI590060:GOI590066 GOI590072:GOI590078 GOI590084:GOI590090 GOI590096:GOI590102 GOI590108:GOI590114 GOI590120:GOI590126 GOI590132:GOI590138 GOI590144:GOI590150 GOI590156:GOI590162 GOI655536:GOI655542 GOI655548:GOI655554 GOI655560:GOI655566 GOI655572:GOI655578 GOI655584:GOI655590 GOI655596:GOI655602 GOI655608:GOI655614 GOI655620:GOI655626 GOI655632:GOI655638 GOI655644:GOI655650 GOI655656:GOI655662 GOI655668:GOI655674 GOI655680:GOI655686 GOI655692:GOI655698 GOI721072:GOI721078 GOI721084:GOI721090 GOI721096:GOI721102 GOI721108:GOI721114 GOI721120:GOI721126 GOI721132:GOI721138 GOI721144:GOI721150 GOI721156:GOI721162 GOI721168:GOI721174 GOI721180:GOI721186 GOI721192:GOI721198 GOI721204:GOI721210 GOI721216:GOI721222 GOI721228:GOI721234 GOI786608:GOI786614 GOI786620:GOI786626 GOI786632:GOI786638 GOI786644:GOI786650 GOI786656:GOI786662 GOI786668:GOI786674 GOI786680:GOI786686 GOI786692:GOI786698 GOI786704:GOI786710 GOI786716:GOI786722 GOI786728:GOI786734 GOI786740:GOI786746 GOI786752:GOI786758 GOI786764:GOI786770 GOI852144:GOI852150 GOI852156:GOI852162 GOI852168:GOI852174 GOI852180:GOI852186 GOI852192:GOI852198 GOI852204:GOI852210 GOI852216:GOI852222 GOI852228:GOI852234 GOI852240:GOI852246 GOI852252:GOI852258 GOI852264:GOI852270 GOI852276:GOI852282 GOI852288:GOI852294 GOI852300:GOI852306 GOI917680:GOI917686 GOI917692:GOI917698 GOI917704:GOI917710 GOI917716:GOI917722 GOI917728:GOI917734 GOI917740:GOI917746 GOI917752:GOI917758 GOI917764:GOI917770 GOI917776:GOI917782 GOI917788:GOI917794 GOI917800:GOI917806 GOI917812:GOI917818 GOI917824:GOI917830 GOI917836:GOI917842 GOI983216:GOI983222 GOI983228:GOI983234 GOI983240:GOI983246 GOI983252:GOI983258 GOI983264:GOI983270 GOI983276:GOI983282 GOI983288:GOI983294 GOI983300:GOI983306 GOI983312:GOI983318 GOI983324:GOI983330 GOI983336:GOI983342 GOI983348:GOI983354 GOI983360:GOI983366 GOI983372:GOI983378 GYE77:GYE83 GYE89:GYE95 GYE101:GYE107 GYE65712:GYE65718 GYE65724:GYE65730 GYE65736:GYE65742 GYE65748:GYE65754 GYE65760:GYE65766 GYE65772:GYE65778 GYE65784:GYE65790 GYE65796:GYE65802 GYE65808:GYE65814 GYE65820:GYE65826 GYE65832:GYE65838 GYE65844:GYE65850 GYE65856:GYE65862 GYE65868:GYE65874 GYE131248:GYE131254 GYE131260:GYE131266 GYE131272:GYE131278 GYE131284:GYE131290 GYE131296:GYE131302 GYE131308:GYE131314 GYE131320:GYE131326 GYE131332:GYE131338 GYE131344:GYE131350 GYE131356:GYE131362 GYE131368:GYE131374 GYE131380:GYE131386 GYE131392:GYE131398 GYE131404:GYE131410 GYE196784:GYE196790 GYE196796:GYE196802 GYE196808:GYE196814 GYE196820:GYE196826 GYE196832:GYE196838 GYE196844:GYE196850 GYE196856:GYE196862 GYE196868:GYE196874 GYE196880:GYE196886 GYE196892:GYE196898 GYE196904:GYE196910 GYE196916:GYE196922 GYE196928:GYE196934 GYE196940:GYE196946 GYE262320:GYE262326 GYE262332:GYE262338 GYE262344:GYE262350 GYE262356:GYE262362 GYE262368:GYE262374 GYE262380:GYE262386 GYE262392:GYE262398 GYE262404:GYE262410 GYE262416:GYE262422 GYE262428:GYE262434 GYE262440:GYE262446 GYE262452:GYE262458 GYE262464:GYE262470 GYE262476:GYE262482 GYE327856:GYE327862 GYE327868:GYE327874 GYE327880:GYE327886 GYE327892:GYE327898 GYE327904:GYE327910 GYE327916:GYE327922 GYE327928:GYE327934 GYE327940:GYE327946 GYE327952:GYE327958 GYE327964:GYE327970 GYE327976:GYE327982 GYE327988:GYE327994 GYE328000:GYE328006 GYE328012:GYE328018 GYE393392:GYE393398 GYE393404:GYE393410 GYE393416:GYE393422 GYE393428:GYE393434 GYE393440:GYE393446 GYE393452:GYE393458 GYE393464:GYE393470 GYE393476:GYE393482 GYE393488:GYE393494 GYE393500:GYE393506 GYE393512:GYE393518 GYE393524:GYE393530 GYE393536:GYE393542 GYE393548:GYE393554 GYE458928:GYE458934 GYE458940:GYE458946 GYE458952:GYE458958 GYE458964:GYE458970 GYE458976:GYE458982 GYE458988:GYE458994 GYE459000:GYE459006 GYE459012:GYE459018 GYE459024:GYE459030 GYE459036:GYE459042 GYE459048:GYE459054 GYE459060:GYE459066 GYE459072:GYE459078 GYE459084:GYE459090 GYE524464:GYE524470 GYE524476:GYE524482 GYE524488:GYE524494 GYE524500:GYE524506 GYE524512:GYE524518 GYE524524:GYE524530 GYE524536:GYE524542 GYE524548:GYE524554 GYE524560:GYE524566 GYE524572:GYE524578 GYE524584:GYE524590 GYE524596:GYE524602 GYE524608:GYE524614 GYE524620:GYE524626 GYE590000:GYE590006 GYE590012:GYE590018 GYE590024:GYE590030 GYE590036:GYE590042 GYE590048:GYE590054 GYE590060:GYE590066 GYE590072:GYE590078 GYE590084:GYE590090 GYE590096:GYE590102 GYE590108:GYE590114 GYE590120:GYE590126 GYE590132:GYE590138 GYE590144:GYE590150 GYE590156:GYE590162 GYE655536:GYE655542 GYE655548:GYE655554 GYE655560:GYE655566 GYE655572:GYE655578 GYE655584:GYE655590 GYE655596:GYE655602 GYE655608:GYE655614 GYE655620:GYE655626 GYE655632:GYE655638 GYE655644:GYE655650 GYE655656:GYE655662 GYE655668:GYE655674 GYE655680:GYE655686 GYE655692:GYE655698 GYE721072:GYE721078 GYE721084:GYE721090 GYE721096:GYE721102 GYE721108:GYE721114 GYE721120:GYE721126 GYE721132:GYE721138 GYE721144:GYE721150 GYE721156:GYE721162 GYE721168:GYE721174 GYE721180:GYE721186 GYE721192:GYE721198 GYE721204:GYE721210 GYE721216:GYE721222 GYE721228:GYE721234 GYE786608:GYE786614 GYE786620:GYE786626 GYE786632:GYE786638 GYE786644:GYE786650 GYE786656:GYE786662 GYE786668:GYE786674 GYE786680:GYE786686 GYE786692:GYE786698 GYE786704:GYE786710 GYE786716:GYE786722 GYE786728:GYE786734 GYE786740:GYE786746 GYE786752:GYE786758 GYE786764:GYE786770 GYE852144:GYE852150 GYE852156:GYE852162 GYE852168:GYE852174 GYE852180:GYE852186 GYE852192:GYE852198 GYE852204:GYE852210 GYE852216:GYE852222 GYE852228:GYE852234 GYE852240:GYE852246 GYE852252:GYE852258 GYE852264:GYE852270 GYE852276:GYE852282 GYE852288:GYE852294 GYE852300:GYE852306 GYE917680:GYE917686 GYE917692:GYE917698 GYE917704:GYE917710 GYE917716:GYE917722 GYE917728:GYE917734 GYE917740:GYE917746 GYE917752:GYE917758 GYE917764:GYE917770 GYE917776:GYE917782 GYE917788:GYE917794 GYE917800:GYE917806 GYE917812:GYE917818 GYE917824:GYE917830 GYE917836:GYE917842 GYE983216:GYE983222 GYE983228:GYE983234 GYE983240:GYE983246 GYE983252:GYE983258 GYE983264:GYE983270 GYE983276:GYE983282 GYE983288:GYE983294 GYE983300:GYE983306 GYE983312:GYE983318 GYE983324:GYE983330 GYE983336:GYE983342 GYE983348:GYE983354 GYE983360:GYE983366 GYE983372:GYE983378 HIA77:HIA83 HIA89:HIA95 HIA101:HIA107 HIA65712:HIA65718 HIA65724:HIA65730 HIA65736:HIA65742 HIA65748:HIA65754 HIA65760:HIA65766 HIA65772:HIA65778 HIA65784:HIA65790 HIA65796:HIA65802 HIA65808:HIA65814 HIA65820:HIA65826 HIA65832:HIA65838 HIA65844:HIA65850 HIA65856:HIA65862 HIA65868:HIA65874 HIA131248:HIA131254 HIA131260:HIA131266 HIA131272:HIA131278 HIA131284:HIA131290 HIA131296:HIA131302 HIA131308:HIA131314 HIA131320:HIA131326 HIA131332:HIA131338 HIA131344:HIA131350 HIA131356:HIA131362 HIA131368:HIA131374 HIA131380:HIA131386 HIA131392:HIA131398 HIA131404:HIA131410 HIA196784:HIA196790 HIA196796:HIA196802 HIA196808:HIA196814 HIA196820:HIA196826 HIA196832:HIA196838 HIA196844:HIA196850 HIA196856:HIA196862 HIA196868:HIA196874 HIA196880:HIA196886 HIA196892:HIA196898 HIA196904:HIA196910 HIA196916:HIA196922 HIA196928:HIA196934 HIA196940:HIA196946 HIA262320:HIA262326 HIA262332:HIA262338 HIA262344:HIA262350 HIA262356:HIA262362 HIA262368:HIA262374 HIA262380:HIA262386 HIA262392:HIA262398 HIA262404:HIA262410 HIA262416:HIA262422 HIA262428:HIA262434 HIA262440:HIA262446 HIA262452:HIA262458 HIA262464:HIA262470 HIA262476:HIA262482 HIA327856:HIA327862 HIA327868:HIA327874 HIA327880:HIA327886 HIA327892:HIA327898 HIA327904:HIA327910 HIA327916:HIA327922 HIA327928:HIA327934 HIA327940:HIA327946 HIA327952:HIA327958 HIA327964:HIA327970 HIA327976:HIA327982 HIA327988:HIA327994 HIA328000:HIA328006 HIA328012:HIA328018 HIA393392:HIA393398 HIA393404:HIA393410 HIA393416:HIA393422 HIA393428:HIA393434 HIA393440:HIA393446 HIA393452:HIA393458 HIA393464:HIA393470 HIA393476:HIA393482 HIA393488:HIA393494 HIA393500:HIA393506 HIA393512:HIA393518 HIA393524:HIA393530 HIA393536:HIA393542 HIA393548:HIA393554 HIA458928:HIA458934 HIA458940:HIA458946 HIA458952:HIA458958 HIA458964:HIA458970 HIA458976:HIA458982 HIA458988:HIA458994 HIA459000:HIA459006 HIA459012:HIA459018 HIA459024:HIA459030 HIA459036:HIA459042 HIA459048:HIA459054 HIA459060:HIA459066 HIA459072:HIA459078 HIA459084:HIA459090 HIA524464:HIA524470 HIA524476:HIA524482 HIA524488:HIA524494 HIA524500:HIA524506 HIA524512:HIA524518 HIA524524:HIA524530 HIA524536:HIA524542 HIA524548:HIA524554 HIA524560:HIA524566 HIA524572:HIA524578 HIA524584:HIA524590 HIA524596:HIA524602 HIA524608:HIA524614 HIA524620:HIA524626 HIA590000:HIA590006 HIA590012:HIA590018 HIA590024:HIA590030 HIA590036:HIA590042 HIA590048:HIA590054 HIA590060:HIA590066 HIA590072:HIA590078 HIA590084:HIA590090 HIA590096:HIA590102 HIA590108:HIA590114 HIA590120:HIA590126 HIA590132:HIA590138 HIA590144:HIA590150 HIA590156:HIA590162 HIA655536:HIA655542 HIA655548:HIA655554 HIA655560:HIA655566 HIA655572:HIA655578 HIA655584:HIA655590 HIA655596:HIA655602 HIA655608:HIA655614 HIA655620:HIA655626 HIA655632:HIA655638 HIA655644:HIA655650 HIA655656:HIA655662 HIA655668:HIA655674 HIA655680:HIA655686 HIA655692:HIA655698 HIA721072:HIA721078 HIA721084:HIA721090 HIA721096:HIA721102 HIA721108:HIA721114 HIA721120:HIA721126 HIA721132:HIA721138 HIA721144:HIA721150 HIA721156:HIA721162 HIA721168:HIA721174 HIA721180:HIA721186 HIA721192:HIA721198 HIA721204:HIA721210 HIA721216:HIA721222 HIA721228:HIA721234 HIA786608:HIA786614 HIA786620:HIA786626 HIA786632:HIA786638 HIA786644:HIA786650 HIA786656:HIA786662 HIA786668:HIA786674 HIA786680:HIA786686 HIA786692:HIA786698 HIA786704:HIA786710 HIA786716:HIA786722 HIA786728:HIA786734 HIA786740:HIA786746 HIA786752:HIA786758 HIA786764:HIA786770 HIA852144:HIA852150 HIA852156:HIA852162 HIA852168:HIA852174 HIA852180:HIA852186 HIA852192:HIA852198 HIA852204:HIA852210 HIA852216:HIA852222 HIA852228:HIA852234 HIA852240:HIA852246 HIA852252:HIA852258 HIA852264:HIA852270 HIA852276:HIA852282 HIA852288:HIA852294 HIA852300:HIA852306 HIA917680:HIA917686 HIA917692:HIA917698 HIA917704:HIA917710 HIA917716:HIA917722 HIA917728:HIA917734 HIA917740:HIA917746 HIA917752:HIA917758 HIA917764:HIA917770 HIA917776:HIA917782 HIA917788:HIA917794 HIA917800:HIA917806 HIA917812:HIA917818 HIA917824:HIA917830 HIA917836:HIA917842 HIA983216:HIA983222 HIA983228:HIA983234 HIA983240:HIA983246 HIA983252:HIA983258 HIA983264:HIA983270 HIA983276:HIA983282 HIA983288:HIA983294 HIA983300:HIA983306 HIA983312:HIA983318 HIA983324:HIA983330 HIA983336:HIA983342 HIA983348:HIA983354 HIA983360:HIA983366 HIA983372:HIA983378 HRW77:HRW83 HRW89:HRW95 HRW101:HRW107 HRW65712:HRW65718 HRW65724:HRW65730 HRW65736:HRW65742 HRW65748:HRW65754 HRW65760:HRW65766 HRW65772:HRW65778 HRW65784:HRW65790 HRW65796:HRW65802 HRW65808:HRW65814 HRW65820:HRW65826 HRW65832:HRW65838 HRW65844:HRW65850 HRW65856:HRW65862 HRW65868:HRW65874 HRW131248:HRW131254 HRW131260:HRW131266 HRW131272:HRW131278 HRW131284:HRW131290 HRW131296:HRW131302 HRW131308:HRW131314 HRW131320:HRW131326 HRW131332:HRW131338 HRW131344:HRW131350 HRW131356:HRW131362 HRW131368:HRW131374 HRW131380:HRW131386 HRW131392:HRW131398 HRW131404:HRW131410 HRW196784:HRW196790 HRW196796:HRW196802 HRW196808:HRW196814 HRW196820:HRW196826 HRW196832:HRW196838 HRW196844:HRW196850 HRW196856:HRW196862 HRW196868:HRW196874 HRW196880:HRW196886 HRW196892:HRW196898 HRW196904:HRW196910 HRW196916:HRW196922 HRW196928:HRW196934 HRW196940:HRW196946 HRW262320:HRW262326 HRW262332:HRW262338 HRW262344:HRW262350 HRW262356:HRW262362 HRW262368:HRW262374 HRW262380:HRW262386 HRW262392:HRW262398 HRW262404:HRW262410 HRW262416:HRW262422 HRW262428:HRW262434 HRW262440:HRW262446 HRW262452:HRW262458 HRW262464:HRW262470 HRW262476:HRW262482 HRW327856:HRW327862 HRW327868:HRW327874 HRW327880:HRW327886 HRW327892:HRW327898 HRW327904:HRW327910 HRW327916:HRW327922 HRW327928:HRW327934 HRW327940:HRW327946 HRW327952:HRW327958 HRW327964:HRW327970 HRW327976:HRW327982 HRW327988:HRW327994 HRW328000:HRW328006 HRW328012:HRW328018 HRW393392:HRW393398 HRW393404:HRW393410 HRW393416:HRW393422 HRW393428:HRW393434 HRW393440:HRW393446 HRW393452:HRW393458 HRW393464:HRW393470 HRW393476:HRW393482 HRW393488:HRW393494 HRW393500:HRW393506 HRW393512:HRW393518 HRW393524:HRW393530 HRW393536:HRW393542 HRW393548:HRW393554 HRW458928:HRW458934 HRW458940:HRW458946 HRW458952:HRW458958 HRW458964:HRW458970 HRW458976:HRW458982 HRW458988:HRW458994 HRW459000:HRW459006 HRW459012:HRW459018 HRW459024:HRW459030 HRW459036:HRW459042 HRW459048:HRW459054 HRW459060:HRW459066 HRW459072:HRW459078 HRW459084:HRW459090 HRW524464:HRW524470 HRW524476:HRW524482 HRW524488:HRW524494 HRW524500:HRW524506 HRW524512:HRW524518 HRW524524:HRW524530 HRW524536:HRW524542 HRW524548:HRW524554 HRW524560:HRW524566 HRW524572:HRW524578 HRW524584:HRW524590 HRW524596:HRW524602 HRW524608:HRW524614 HRW524620:HRW524626 HRW590000:HRW590006 HRW590012:HRW590018 HRW590024:HRW590030 HRW590036:HRW590042 HRW590048:HRW590054 HRW590060:HRW590066 HRW590072:HRW590078 HRW590084:HRW590090 HRW590096:HRW590102 HRW590108:HRW590114 HRW590120:HRW590126 HRW590132:HRW590138 HRW590144:HRW590150 HRW590156:HRW590162 HRW655536:HRW655542 HRW655548:HRW655554 HRW655560:HRW655566 HRW655572:HRW655578 HRW655584:HRW655590 HRW655596:HRW655602 HRW655608:HRW655614 HRW655620:HRW655626 HRW655632:HRW655638 HRW655644:HRW655650 HRW655656:HRW655662 HRW655668:HRW655674 HRW655680:HRW655686 HRW655692:HRW655698 HRW721072:HRW721078 HRW721084:HRW721090 HRW721096:HRW721102 HRW721108:HRW721114 HRW721120:HRW721126 HRW721132:HRW721138 HRW721144:HRW721150 HRW721156:HRW721162 HRW721168:HRW721174 HRW721180:HRW721186 HRW721192:HRW721198 HRW721204:HRW721210 HRW721216:HRW721222 HRW721228:HRW721234 HRW786608:HRW786614 HRW786620:HRW786626 HRW786632:HRW786638 HRW786644:HRW786650 HRW786656:HRW786662 HRW786668:HRW786674 HRW786680:HRW786686 HRW786692:HRW786698 HRW786704:HRW786710 HRW786716:HRW786722 HRW786728:HRW786734 HRW786740:HRW786746 HRW786752:HRW786758 HRW786764:HRW786770 HRW852144:HRW852150 HRW852156:HRW852162 HRW852168:HRW852174 HRW852180:HRW852186 HRW852192:HRW852198 HRW852204:HRW852210 HRW852216:HRW852222 HRW852228:HRW852234 HRW852240:HRW852246 HRW852252:HRW852258 HRW852264:HRW852270 HRW852276:HRW852282 HRW852288:HRW852294 HRW852300:HRW852306 HRW917680:HRW917686 HRW917692:HRW917698 HRW917704:HRW917710 HRW917716:HRW917722 HRW917728:HRW917734 HRW917740:HRW917746 HRW917752:HRW917758 HRW917764:HRW917770 HRW917776:HRW917782 HRW917788:HRW917794 HRW917800:HRW917806 HRW917812:HRW917818 HRW917824:HRW917830 HRW917836:HRW917842 HRW983216:HRW983222 HRW983228:HRW983234 HRW983240:HRW983246 HRW983252:HRW983258 HRW983264:HRW983270 HRW983276:HRW983282 HRW983288:HRW983294 HRW983300:HRW983306 HRW983312:HRW983318 HRW983324:HRW983330 HRW983336:HRW983342 HRW983348:HRW983354 HRW983360:HRW983366 HRW983372:HRW983378 IBS77:IBS83 IBS89:IBS95 IBS101:IBS107 IBS65712:IBS65718 IBS65724:IBS65730 IBS65736:IBS65742 IBS65748:IBS65754 IBS65760:IBS65766 IBS65772:IBS65778 IBS65784:IBS65790 IBS65796:IBS65802 IBS65808:IBS65814 IBS65820:IBS65826 IBS65832:IBS65838 IBS65844:IBS65850 IBS65856:IBS65862 IBS65868:IBS65874 IBS131248:IBS131254 IBS131260:IBS131266 IBS131272:IBS131278 IBS131284:IBS131290 IBS131296:IBS131302 IBS131308:IBS131314 IBS131320:IBS131326 IBS131332:IBS131338 IBS131344:IBS131350 IBS131356:IBS131362 IBS131368:IBS131374 IBS131380:IBS131386 IBS131392:IBS131398 IBS131404:IBS131410 IBS196784:IBS196790 IBS196796:IBS196802 IBS196808:IBS196814 IBS196820:IBS196826 IBS196832:IBS196838 IBS196844:IBS196850 IBS196856:IBS196862 IBS196868:IBS196874 IBS196880:IBS196886 IBS196892:IBS196898 IBS196904:IBS196910 IBS196916:IBS196922 IBS196928:IBS196934 IBS196940:IBS196946 IBS262320:IBS262326 IBS262332:IBS262338 IBS262344:IBS262350 IBS262356:IBS262362 IBS262368:IBS262374 IBS262380:IBS262386 IBS262392:IBS262398 IBS262404:IBS262410 IBS262416:IBS262422 IBS262428:IBS262434 IBS262440:IBS262446 IBS262452:IBS262458 IBS262464:IBS262470 IBS262476:IBS262482 IBS327856:IBS327862 IBS327868:IBS327874 IBS327880:IBS327886 IBS327892:IBS327898 IBS327904:IBS327910 IBS327916:IBS327922 IBS327928:IBS327934 IBS327940:IBS327946 IBS327952:IBS327958 IBS327964:IBS327970 IBS327976:IBS327982 IBS327988:IBS327994 IBS328000:IBS328006 IBS328012:IBS328018 IBS393392:IBS393398 IBS393404:IBS393410 IBS393416:IBS393422 IBS393428:IBS393434 IBS393440:IBS393446 IBS393452:IBS393458 IBS393464:IBS393470 IBS393476:IBS393482 IBS393488:IBS393494 IBS393500:IBS393506 IBS393512:IBS393518 IBS393524:IBS393530 IBS393536:IBS393542 IBS393548:IBS393554 IBS458928:IBS458934 IBS458940:IBS458946 IBS458952:IBS458958 IBS458964:IBS458970 IBS458976:IBS458982 IBS458988:IBS458994 IBS459000:IBS459006 IBS459012:IBS459018 IBS459024:IBS459030 IBS459036:IBS459042 IBS459048:IBS459054 IBS459060:IBS459066 IBS459072:IBS459078 IBS459084:IBS459090 IBS524464:IBS524470 IBS524476:IBS524482 IBS524488:IBS524494 IBS524500:IBS524506 IBS524512:IBS524518 IBS524524:IBS524530 IBS524536:IBS524542 IBS524548:IBS524554 IBS524560:IBS524566 IBS524572:IBS524578 IBS524584:IBS524590 IBS524596:IBS524602 IBS524608:IBS524614 IBS524620:IBS524626 IBS590000:IBS590006 IBS590012:IBS590018 IBS590024:IBS590030 IBS590036:IBS590042 IBS590048:IBS590054 IBS590060:IBS590066 IBS590072:IBS590078 IBS590084:IBS590090 IBS590096:IBS590102 IBS590108:IBS590114 IBS590120:IBS590126 IBS590132:IBS590138 IBS590144:IBS590150 IBS590156:IBS590162 IBS655536:IBS655542 IBS655548:IBS655554 IBS655560:IBS655566 IBS655572:IBS655578 IBS655584:IBS655590 IBS655596:IBS655602 IBS655608:IBS655614 IBS655620:IBS655626 IBS655632:IBS655638 IBS655644:IBS655650 IBS655656:IBS655662 IBS655668:IBS655674 IBS655680:IBS655686 IBS655692:IBS655698 IBS721072:IBS721078 IBS721084:IBS721090 IBS721096:IBS721102 IBS721108:IBS721114 IBS721120:IBS721126 IBS721132:IBS721138 IBS721144:IBS721150 IBS721156:IBS721162 IBS721168:IBS721174 IBS721180:IBS721186 IBS721192:IBS721198 IBS721204:IBS721210 IBS721216:IBS721222 IBS721228:IBS721234 IBS786608:IBS786614 IBS786620:IBS786626 IBS786632:IBS786638 IBS786644:IBS786650 IBS786656:IBS786662 IBS786668:IBS786674 IBS786680:IBS786686 IBS786692:IBS786698 IBS786704:IBS786710 IBS786716:IBS786722 IBS786728:IBS786734 IBS786740:IBS786746 IBS786752:IBS786758 IBS786764:IBS786770 IBS852144:IBS852150 IBS852156:IBS852162 IBS852168:IBS852174 IBS852180:IBS852186 IBS852192:IBS852198 IBS852204:IBS852210 IBS852216:IBS852222 IBS852228:IBS852234 IBS852240:IBS852246 IBS852252:IBS852258 IBS852264:IBS852270 IBS852276:IBS852282 IBS852288:IBS852294 IBS852300:IBS852306 IBS917680:IBS917686 IBS917692:IBS917698 IBS917704:IBS917710 IBS917716:IBS917722 IBS917728:IBS917734 IBS917740:IBS917746 IBS917752:IBS917758 IBS917764:IBS917770 IBS917776:IBS917782 IBS917788:IBS917794 IBS917800:IBS917806 IBS917812:IBS917818 IBS917824:IBS917830 IBS917836:IBS917842 IBS983216:IBS983222 IBS983228:IBS983234 IBS983240:IBS983246 IBS983252:IBS983258 IBS983264:IBS983270 IBS983276:IBS983282 IBS983288:IBS983294 IBS983300:IBS983306 IBS983312:IBS983318 IBS983324:IBS983330 IBS983336:IBS983342 IBS983348:IBS983354 IBS983360:IBS983366 IBS983372:IBS983378 ILO77:ILO83 ILO89:ILO95 ILO101:ILO107 ILO65712:ILO65718 ILO65724:ILO65730 ILO65736:ILO65742 ILO65748:ILO65754 ILO65760:ILO65766 ILO65772:ILO65778 ILO65784:ILO65790 ILO65796:ILO65802 ILO65808:ILO65814 ILO65820:ILO65826 ILO65832:ILO65838 ILO65844:ILO65850 ILO65856:ILO65862 ILO65868:ILO65874 ILO131248:ILO131254 ILO131260:ILO131266 ILO131272:ILO131278 ILO131284:ILO131290 ILO131296:ILO131302 ILO131308:ILO131314 ILO131320:ILO131326 ILO131332:ILO131338 ILO131344:ILO131350 ILO131356:ILO131362 ILO131368:ILO131374 ILO131380:ILO131386 ILO131392:ILO131398 ILO131404:ILO131410 ILO196784:ILO196790 ILO196796:ILO196802 ILO196808:ILO196814 ILO196820:ILO196826 ILO196832:ILO196838 ILO196844:ILO196850 ILO196856:ILO196862 ILO196868:ILO196874 ILO196880:ILO196886 ILO196892:ILO196898 ILO196904:ILO196910 ILO196916:ILO196922 ILO196928:ILO196934 ILO196940:ILO196946 ILO262320:ILO262326 ILO262332:ILO262338 ILO262344:ILO262350 ILO262356:ILO262362 ILO262368:ILO262374 ILO262380:ILO262386 ILO262392:ILO262398 ILO262404:ILO262410 ILO262416:ILO262422 ILO262428:ILO262434 ILO262440:ILO262446 ILO262452:ILO262458 ILO262464:ILO262470 ILO262476:ILO262482 ILO327856:ILO327862 ILO327868:ILO327874 ILO327880:ILO327886 ILO327892:ILO327898 ILO327904:ILO327910 ILO327916:ILO327922 ILO327928:ILO327934 ILO327940:ILO327946 ILO327952:ILO327958 ILO327964:ILO327970 ILO327976:ILO327982 ILO327988:ILO327994 ILO328000:ILO328006 ILO328012:ILO328018 ILO393392:ILO393398 ILO393404:ILO393410 ILO393416:ILO393422 ILO393428:ILO393434 ILO393440:ILO393446 ILO393452:ILO393458 ILO393464:ILO393470 ILO393476:ILO393482 ILO393488:ILO393494 ILO393500:ILO393506 ILO393512:ILO393518 ILO393524:ILO393530 ILO393536:ILO393542 ILO393548:ILO393554 ILO458928:ILO458934 ILO458940:ILO458946 ILO458952:ILO458958 ILO458964:ILO458970 ILO458976:ILO458982 ILO458988:ILO458994 ILO459000:ILO459006 ILO459012:ILO459018 ILO459024:ILO459030 ILO459036:ILO459042 ILO459048:ILO459054 ILO459060:ILO459066 ILO459072:ILO459078 ILO459084:ILO459090 ILO524464:ILO524470 ILO524476:ILO524482 ILO524488:ILO524494 ILO524500:ILO524506 ILO524512:ILO524518 ILO524524:ILO524530 ILO524536:ILO524542 ILO524548:ILO524554 ILO524560:ILO524566 ILO524572:ILO524578 ILO524584:ILO524590 ILO524596:ILO524602 ILO524608:ILO524614 ILO524620:ILO524626 ILO590000:ILO590006 ILO590012:ILO590018 ILO590024:ILO590030 ILO590036:ILO590042 ILO590048:ILO590054 ILO590060:ILO590066 ILO590072:ILO590078 ILO590084:ILO590090 ILO590096:ILO590102 ILO590108:ILO590114 ILO590120:ILO590126 ILO590132:ILO590138 ILO590144:ILO590150 ILO590156:ILO590162 ILO655536:ILO655542 ILO655548:ILO655554 ILO655560:ILO655566 ILO655572:ILO655578 ILO655584:ILO655590 ILO655596:ILO655602 ILO655608:ILO655614 ILO655620:ILO655626 ILO655632:ILO655638 ILO655644:ILO655650 ILO655656:ILO655662 ILO655668:ILO655674 ILO655680:ILO655686 ILO655692:ILO655698 ILO721072:ILO721078 ILO721084:ILO721090 ILO721096:ILO721102 ILO721108:ILO721114 ILO721120:ILO721126 ILO721132:ILO721138 ILO721144:ILO721150 ILO721156:ILO721162 ILO721168:ILO721174 ILO721180:ILO721186 ILO721192:ILO721198 ILO721204:ILO721210 ILO721216:ILO721222 ILO721228:ILO721234 ILO786608:ILO786614 ILO786620:ILO786626 ILO786632:ILO786638 ILO786644:ILO786650 ILO786656:ILO786662 ILO786668:ILO786674 ILO786680:ILO786686 ILO786692:ILO786698 ILO786704:ILO786710 ILO786716:ILO786722 ILO786728:ILO786734 ILO786740:ILO786746 ILO786752:ILO786758 ILO786764:ILO786770 ILO852144:ILO852150 ILO852156:ILO852162 ILO852168:ILO852174 ILO852180:ILO852186 ILO852192:ILO852198 ILO852204:ILO852210 ILO852216:ILO852222 ILO852228:ILO852234 ILO852240:ILO852246 ILO852252:ILO852258 ILO852264:ILO852270 ILO852276:ILO852282 ILO852288:ILO852294 ILO852300:ILO852306 ILO917680:ILO917686 ILO917692:ILO917698 ILO917704:ILO917710 ILO917716:ILO917722 ILO917728:ILO917734 ILO917740:ILO917746 ILO917752:ILO917758 ILO917764:ILO917770 ILO917776:ILO917782 ILO917788:ILO917794 ILO917800:ILO917806 ILO917812:ILO917818 ILO917824:ILO917830 ILO917836:ILO917842 ILO983216:ILO983222 ILO983228:ILO983234 ILO983240:ILO983246 ILO983252:ILO983258 ILO983264:ILO983270 ILO983276:ILO983282 ILO983288:ILO983294 ILO983300:ILO983306 ILO983312:ILO983318 ILO983324:ILO983330 ILO983336:ILO983342 ILO983348:ILO983354 ILO983360:ILO983366 ILO983372:ILO983378 IVK77:IVK83 IVK89:IVK95 IVK101:IVK107 IVK65712:IVK65718 IVK65724:IVK65730 IVK65736:IVK65742 IVK65748:IVK65754 IVK65760:IVK65766 IVK65772:IVK65778 IVK65784:IVK65790 IVK65796:IVK65802 IVK65808:IVK65814 IVK65820:IVK65826 IVK65832:IVK65838 IVK65844:IVK65850 IVK65856:IVK65862 IVK65868:IVK65874 IVK131248:IVK131254 IVK131260:IVK131266 IVK131272:IVK131278 IVK131284:IVK131290 IVK131296:IVK131302 IVK131308:IVK131314 IVK131320:IVK131326 IVK131332:IVK131338 IVK131344:IVK131350 IVK131356:IVK131362 IVK131368:IVK131374 IVK131380:IVK131386 IVK131392:IVK131398 IVK131404:IVK131410 IVK196784:IVK196790 IVK196796:IVK196802 IVK196808:IVK196814 IVK196820:IVK196826 IVK196832:IVK196838 IVK196844:IVK196850 IVK196856:IVK196862 IVK196868:IVK196874 IVK196880:IVK196886 IVK196892:IVK196898 IVK196904:IVK196910 IVK196916:IVK196922 IVK196928:IVK196934 IVK196940:IVK196946 IVK262320:IVK262326 IVK262332:IVK262338 IVK262344:IVK262350 IVK262356:IVK262362 IVK262368:IVK262374 IVK262380:IVK262386 IVK262392:IVK262398 IVK262404:IVK262410 IVK262416:IVK262422 IVK262428:IVK262434 IVK262440:IVK262446 IVK262452:IVK262458 IVK262464:IVK262470 IVK262476:IVK262482 IVK327856:IVK327862 IVK327868:IVK327874 IVK327880:IVK327886 IVK327892:IVK327898 IVK327904:IVK327910 IVK327916:IVK327922 IVK327928:IVK327934 IVK327940:IVK327946 IVK327952:IVK327958 IVK327964:IVK327970 IVK327976:IVK327982 IVK327988:IVK327994 IVK328000:IVK328006 IVK328012:IVK328018 IVK393392:IVK393398 IVK393404:IVK393410 IVK393416:IVK393422 IVK393428:IVK393434 IVK393440:IVK393446 IVK393452:IVK393458 IVK393464:IVK393470 IVK393476:IVK393482 IVK393488:IVK393494 IVK393500:IVK393506 IVK393512:IVK393518 IVK393524:IVK393530 IVK393536:IVK393542 IVK393548:IVK393554 IVK458928:IVK458934 IVK458940:IVK458946 IVK458952:IVK458958 IVK458964:IVK458970 IVK458976:IVK458982 IVK458988:IVK458994 IVK459000:IVK459006 IVK459012:IVK459018 IVK459024:IVK459030 IVK459036:IVK459042 IVK459048:IVK459054 IVK459060:IVK459066 IVK459072:IVK459078 IVK459084:IVK459090 IVK524464:IVK524470 IVK524476:IVK524482 IVK524488:IVK524494 IVK524500:IVK524506 IVK524512:IVK524518 IVK524524:IVK524530 IVK524536:IVK524542 IVK524548:IVK524554 IVK524560:IVK524566 IVK524572:IVK524578 IVK524584:IVK524590 IVK524596:IVK524602 IVK524608:IVK524614 IVK524620:IVK524626 IVK590000:IVK590006 IVK590012:IVK590018 IVK590024:IVK590030 IVK590036:IVK590042 IVK590048:IVK590054 IVK590060:IVK590066 IVK590072:IVK590078 IVK590084:IVK590090 IVK590096:IVK590102 IVK590108:IVK590114 IVK590120:IVK590126 IVK590132:IVK590138 IVK590144:IVK590150 IVK590156:IVK590162 IVK655536:IVK655542 IVK655548:IVK655554 IVK655560:IVK655566 IVK655572:IVK655578 IVK655584:IVK655590 IVK655596:IVK655602 IVK655608:IVK655614 IVK655620:IVK655626 IVK655632:IVK655638 IVK655644:IVK655650 IVK655656:IVK655662 IVK655668:IVK655674 IVK655680:IVK655686 IVK655692:IVK655698 IVK721072:IVK721078 IVK721084:IVK721090 IVK721096:IVK721102 IVK721108:IVK721114 IVK721120:IVK721126 IVK721132:IVK721138 IVK721144:IVK721150 IVK721156:IVK721162 IVK721168:IVK721174 IVK721180:IVK721186 IVK721192:IVK721198 IVK721204:IVK721210 IVK721216:IVK721222 IVK721228:IVK721234 IVK786608:IVK786614 IVK786620:IVK786626 IVK786632:IVK786638 IVK786644:IVK786650 IVK786656:IVK786662 IVK786668:IVK786674 IVK786680:IVK786686 IVK786692:IVK786698 IVK786704:IVK786710 IVK786716:IVK786722 IVK786728:IVK786734 IVK786740:IVK786746 IVK786752:IVK786758 IVK786764:IVK786770 IVK852144:IVK852150 IVK852156:IVK852162 IVK852168:IVK852174 IVK852180:IVK852186 IVK852192:IVK852198 IVK852204:IVK852210 IVK852216:IVK852222 IVK852228:IVK852234 IVK852240:IVK852246 IVK852252:IVK852258 IVK852264:IVK852270 IVK852276:IVK852282 IVK852288:IVK852294 IVK852300:IVK852306 IVK917680:IVK917686 IVK917692:IVK917698 IVK917704:IVK917710 IVK917716:IVK917722 IVK917728:IVK917734 IVK917740:IVK917746 IVK917752:IVK917758 IVK917764:IVK917770 IVK917776:IVK917782 IVK917788:IVK917794 IVK917800:IVK917806 IVK917812:IVK917818 IVK917824:IVK917830 IVK917836:IVK917842 IVK983216:IVK983222 IVK983228:IVK983234 IVK983240:IVK983246 IVK983252:IVK983258 IVK983264:IVK983270 IVK983276:IVK983282 IVK983288:IVK983294 IVK983300:IVK983306 IVK983312:IVK983318 IVK983324:IVK983330 IVK983336:IVK983342 IVK983348:IVK983354 IVK983360:IVK983366 IVK983372:IVK983378 JFG77:JFG83 JFG89:JFG95 JFG101:JFG107 JFG65712:JFG65718 JFG65724:JFG65730 JFG65736:JFG65742 JFG65748:JFG65754 JFG65760:JFG65766 JFG65772:JFG65778 JFG65784:JFG65790 JFG65796:JFG65802 JFG65808:JFG65814 JFG65820:JFG65826 JFG65832:JFG65838 JFG65844:JFG65850 JFG65856:JFG65862 JFG65868:JFG65874 JFG131248:JFG131254 JFG131260:JFG131266 JFG131272:JFG131278 JFG131284:JFG131290 JFG131296:JFG131302 JFG131308:JFG131314 JFG131320:JFG131326 JFG131332:JFG131338 JFG131344:JFG131350 JFG131356:JFG131362 JFG131368:JFG131374 JFG131380:JFG131386 JFG131392:JFG131398 JFG131404:JFG131410 JFG196784:JFG196790 JFG196796:JFG196802 JFG196808:JFG196814 JFG196820:JFG196826 JFG196832:JFG196838 JFG196844:JFG196850 JFG196856:JFG196862 JFG196868:JFG196874 JFG196880:JFG196886 JFG196892:JFG196898 JFG196904:JFG196910 JFG196916:JFG196922 JFG196928:JFG196934 JFG196940:JFG196946 JFG262320:JFG262326 JFG262332:JFG262338 JFG262344:JFG262350 JFG262356:JFG262362 JFG262368:JFG262374 JFG262380:JFG262386 JFG262392:JFG262398 JFG262404:JFG262410 JFG262416:JFG262422 JFG262428:JFG262434 JFG262440:JFG262446 JFG262452:JFG262458 JFG262464:JFG262470 JFG262476:JFG262482 JFG327856:JFG327862 JFG327868:JFG327874 JFG327880:JFG327886 JFG327892:JFG327898 JFG327904:JFG327910 JFG327916:JFG327922 JFG327928:JFG327934 JFG327940:JFG327946 JFG327952:JFG327958 JFG327964:JFG327970 JFG327976:JFG327982 JFG327988:JFG327994 JFG328000:JFG328006 JFG328012:JFG328018 JFG393392:JFG393398 JFG393404:JFG393410 JFG393416:JFG393422 JFG393428:JFG393434 JFG393440:JFG393446 JFG393452:JFG393458 JFG393464:JFG393470 JFG393476:JFG393482 JFG393488:JFG393494 JFG393500:JFG393506 JFG393512:JFG393518 JFG393524:JFG393530 JFG393536:JFG393542 JFG393548:JFG393554 JFG458928:JFG458934 JFG458940:JFG458946 JFG458952:JFG458958 JFG458964:JFG458970 JFG458976:JFG458982 JFG458988:JFG458994 JFG459000:JFG459006 JFG459012:JFG459018 JFG459024:JFG459030 JFG459036:JFG459042 JFG459048:JFG459054 JFG459060:JFG459066 JFG459072:JFG459078 JFG459084:JFG459090 JFG524464:JFG524470 JFG524476:JFG524482 JFG524488:JFG524494 JFG524500:JFG524506 JFG524512:JFG524518 JFG524524:JFG524530 JFG524536:JFG524542 JFG524548:JFG524554 JFG524560:JFG524566 JFG524572:JFG524578 JFG524584:JFG524590 JFG524596:JFG524602 JFG524608:JFG524614 JFG524620:JFG524626 JFG590000:JFG590006 JFG590012:JFG590018 JFG590024:JFG590030 JFG590036:JFG590042 JFG590048:JFG590054 JFG590060:JFG590066 JFG590072:JFG590078 JFG590084:JFG590090 JFG590096:JFG590102 JFG590108:JFG590114 JFG590120:JFG590126 JFG590132:JFG590138 JFG590144:JFG590150 JFG590156:JFG590162 JFG655536:JFG655542 JFG655548:JFG655554 JFG655560:JFG655566 JFG655572:JFG655578 JFG655584:JFG655590 JFG655596:JFG655602 JFG655608:JFG655614 JFG655620:JFG655626 JFG655632:JFG655638 JFG655644:JFG655650 JFG655656:JFG655662 JFG655668:JFG655674 JFG655680:JFG655686 JFG655692:JFG655698 JFG721072:JFG721078 JFG721084:JFG721090 JFG721096:JFG721102 JFG721108:JFG721114 JFG721120:JFG721126 JFG721132:JFG721138 JFG721144:JFG721150 JFG721156:JFG721162 JFG721168:JFG721174 JFG721180:JFG721186 JFG721192:JFG721198 JFG721204:JFG721210 JFG721216:JFG721222 JFG721228:JFG721234 JFG786608:JFG786614 JFG786620:JFG786626 JFG786632:JFG786638 JFG786644:JFG786650 JFG786656:JFG786662 JFG786668:JFG786674 JFG786680:JFG786686 JFG786692:JFG786698 JFG786704:JFG786710 JFG786716:JFG786722 JFG786728:JFG786734 JFG786740:JFG786746 JFG786752:JFG786758 JFG786764:JFG786770 JFG852144:JFG852150 JFG852156:JFG852162 JFG852168:JFG852174 JFG852180:JFG852186 JFG852192:JFG852198 JFG852204:JFG852210 JFG852216:JFG852222 JFG852228:JFG852234 JFG852240:JFG852246 JFG852252:JFG852258 JFG852264:JFG852270 JFG852276:JFG852282 JFG852288:JFG852294 JFG852300:JFG852306 JFG917680:JFG917686 JFG917692:JFG917698 JFG917704:JFG917710 JFG917716:JFG917722 JFG917728:JFG917734 JFG917740:JFG917746 JFG917752:JFG917758 JFG917764:JFG917770 JFG917776:JFG917782 JFG917788:JFG917794 JFG917800:JFG917806 JFG917812:JFG917818 JFG917824:JFG917830 JFG917836:JFG917842 JFG983216:JFG983222 JFG983228:JFG983234 JFG983240:JFG983246 JFG983252:JFG983258 JFG983264:JFG983270 JFG983276:JFG983282 JFG983288:JFG983294 JFG983300:JFG983306 JFG983312:JFG983318 JFG983324:JFG983330 JFG983336:JFG983342 JFG983348:JFG983354 JFG983360:JFG983366 JFG983372:JFG983378 JPC77:JPC83 JPC89:JPC95 JPC101:JPC107 JPC65712:JPC65718 JPC65724:JPC65730 JPC65736:JPC65742 JPC65748:JPC65754 JPC65760:JPC65766 JPC65772:JPC65778 JPC65784:JPC65790 JPC65796:JPC65802 JPC65808:JPC65814 JPC65820:JPC65826 JPC65832:JPC65838 JPC65844:JPC65850 JPC65856:JPC65862 JPC65868:JPC65874 JPC131248:JPC131254 JPC131260:JPC131266 JPC131272:JPC131278 JPC131284:JPC131290 JPC131296:JPC131302 JPC131308:JPC131314 JPC131320:JPC131326 JPC131332:JPC131338 JPC131344:JPC131350 JPC131356:JPC131362 JPC131368:JPC131374 JPC131380:JPC131386 JPC131392:JPC131398 JPC131404:JPC131410 JPC196784:JPC196790 JPC196796:JPC196802 JPC196808:JPC196814 JPC196820:JPC196826 JPC196832:JPC196838 JPC196844:JPC196850 JPC196856:JPC196862 JPC196868:JPC196874 JPC196880:JPC196886 JPC196892:JPC196898 JPC196904:JPC196910 JPC196916:JPC196922 JPC196928:JPC196934 JPC196940:JPC196946 JPC262320:JPC262326 JPC262332:JPC262338 JPC262344:JPC262350 JPC262356:JPC262362 JPC262368:JPC262374 JPC262380:JPC262386 JPC262392:JPC262398 JPC262404:JPC262410 JPC262416:JPC262422 JPC262428:JPC262434 JPC262440:JPC262446 JPC262452:JPC262458 JPC262464:JPC262470 JPC262476:JPC262482 JPC327856:JPC327862 JPC327868:JPC327874 JPC327880:JPC327886 JPC327892:JPC327898 JPC327904:JPC327910 JPC327916:JPC327922 JPC327928:JPC327934 JPC327940:JPC327946 JPC327952:JPC327958 JPC327964:JPC327970 JPC327976:JPC327982 JPC327988:JPC327994 JPC328000:JPC328006 JPC328012:JPC328018 JPC393392:JPC393398 JPC393404:JPC393410 JPC393416:JPC393422 JPC393428:JPC393434 JPC393440:JPC393446 JPC393452:JPC393458 JPC393464:JPC393470 JPC393476:JPC393482 JPC393488:JPC393494 JPC393500:JPC393506 JPC393512:JPC393518 JPC393524:JPC393530 JPC393536:JPC393542 JPC393548:JPC393554 JPC458928:JPC458934 JPC458940:JPC458946 JPC458952:JPC458958 JPC458964:JPC458970 JPC458976:JPC458982 JPC458988:JPC458994 JPC459000:JPC459006 JPC459012:JPC459018 JPC459024:JPC459030 JPC459036:JPC459042 JPC459048:JPC459054 JPC459060:JPC459066 JPC459072:JPC459078 JPC459084:JPC459090 JPC524464:JPC524470 JPC524476:JPC524482 JPC524488:JPC524494 JPC524500:JPC524506 JPC524512:JPC524518 JPC524524:JPC524530 JPC524536:JPC524542 JPC524548:JPC524554 JPC524560:JPC524566 JPC524572:JPC524578 JPC524584:JPC524590 JPC524596:JPC524602 JPC524608:JPC524614 JPC524620:JPC524626 JPC590000:JPC590006 JPC590012:JPC590018 JPC590024:JPC590030 JPC590036:JPC590042 JPC590048:JPC590054 JPC590060:JPC590066 JPC590072:JPC590078 JPC590084:JPC590090 JPC590096:JPC590102 JPC590108:JPC590114 JPC590120:JPC590126 JPC590132:JPC590138 JPC590144:JPC590150 JPC590156:JPC590162 JPC655536:JPC655542 JPC655548:JPC655554 JPC655560:JPC655566 JPC655572:JPC655578 JPC655584:JPC655590 JPC655596:JPC655602 JPC655608:JPC655614 JPC655620:JPC655626 JPC655632:JPC655638 JPC655644:JPC655650 JPC655656:JPC655662 JPC655668:JPC655674 JPC655680:JPC655686 JPC655692:JPC655698 JPC721072:JPC721078 JPC721084:JPC721090 JPC721096:JPC721102 JPC721108:JPC721114 JPC721120:JPC721126 JPC721132:JPC721138 JPC721144:JPC721150 JPC721156:JPC721162 JPC721168:JPC721174 JPC721180:JPC721186 JPC721192:JPC721198 JPC721204:JPC721210 JPC721216:JPC721222 JPC721228:JPC721234 JPC786608:JPC786614 JPC786620:JPC786626 JPC786632:JPC786638 JPC786644:JPC786650 JPC786656:JPC786662 JPC786668:JPC786674 JPC786680:JPC786686 JPC786692:JPC786698 JPC786704:JPC786710 JPC786716:JPC786722 JPC786728:JPC786734 JPC786740:JPC786746 JPC786752:JPC786758 JPC786764:JPC786770 JPC852144:JPC852150 JPC852156:JPC852162 JPC852168:JPC852174 JPC852180:JPC852186 JPC852192:JPC852198 JPC852204:JPC852210 JPC852216:JPC852222 JPC852228:JPC852234 JPC852240:JPC852246 JPC852252:JPC852258 JPC852264:JPC852270 JPC852276:JPC852282 JPC852288:JPC852294 JPC852300:JPC852306 JPC917680:JPC917686 JPC917692:JPC917698 JPC917704:JPC917710 JPC917716:JPC917722 JPC917728:JPC917734 JPC917740:JPC917746 JPC917752:JPC917758 JPC917764:JPC917770 JPC917776:JPC917782 JPC917788:JPC917794 JPC917800:JPC917806 JPC917812:JPC917818 JPC917824:JPC917830 JPC917836:JPC917842 JPC983216:JPC983222 JPC983228:JPC983234 JPC983240:JPC983246 JPC983252:JPC983258 JPC983264:JPC983270 JPC983276:JPC983282 JPC983288:JPC983294 JPC983300:JPC983306 JPC983312:JPC983318 JPC983324:JPC983330 JPC983336:JPC983342 JPC983348:JPC983354 JPC983360:JPC983366 JPC983372:JPC983378 JYY77:JYY83 JYY89:JYY95 JYY101:JYY107 JYY65712:JYY65718 JYY65724:JYY65730 JYY65736:JYY65742 JYY65748:JYY65754 JYY65760:JYY65766 JYY65772:JYY65778 JYY65784:JYY65790 JYY65796:JYY65802 JYY65808:JYY65814 JYY65820:JYY65826 JYY65832:JYY65838 JYY65844:JYY65850 JYY65856:JYY65862 JYY65868:JYY65874 JYY131248:JYY131254 JYY131260:JYY131266 JYY131272:JYY131278 JYY131284:JYY131290 JYY131296:JYY131302 JYY131308:JYY131314 JYY131320:JYY131326 JYY131332:JYY131338 JYY131344:JYY131350 JYY131356:JYY131362 JYY131368:JYY131374 JYY131380:JYY131386 JYY131392:JYY131398 JYY131404:JYY131410 JYY196784:JYY196790 JYY196796:JYY196802 JYY196808:JYY196814 JYY196820:JYY196826 JYY196832:JYY196838 JYY196844:JYY196850 JYY196856:JYY196862 JYY196868:JYY196874 JYY196880:JYY196886 JYY196892:JYY196898 JYY196904:JYY196910 JYY196916:JYY196922 JYY196928:JYY196934 JYY196940:JYY196946 JYY262320:JYY262326 JYY262332:JYY262338 JYY262344:JYY262350 JYY262356:JYY262362 JYY262368:JYY262374 JYY262380:JYY262386 JYY262392:JYY262398 JYY262404:JYY262410 JYY262416:JYY262422 JYY262428:JYY262434 JYY262440:JYY262446 JYY262452:JYY262458 JYY262464:JYY262470 JYY262476:JYY262482 JYY327856:JYY327862 JYY327868:JYY327874 JYY327880:JYY327886 JYY327892:JYY327898 JYY327904:JYY327910 JYY327916:JYY327922 JYY327928:JYY327934 JYY327940:JYY327946 JYY327952:JYY327958 JYY327964:JYY327970 JYY327976:JYY327982 JYY327988:JYY327994 JYY328000:JYY328006 JYY328012:JYY328018 JYY393392:JYY393398 JYY393404:JYY393410 JYY393416:JYY393422 JYY393428:JYY393434 JYY393440:JYY393446 JYY393452:JYY393458 JYY393464:JYY393470 JYY393476:JYY393482 JYY393488:JYY393494 JYY393500:JYY393506 JYY393512:JYY393518 JYY393524:JYY393530 JYY393536:JYY393542 JYY393548:JYY393554 JYY458928:JYY458934 JYY458940:JYY458946 JYY458952:JYY458958 JYY458964:JYY458970 JYY458976:JYY458982 JYY458988:JYY458994 JYY459000:JYY459006 JYY459012:JYY459018 JYY459024:JYY459030 JYY459036:JYY459042 JYY459048:JYY459054 JYY459060:JYY459066 JYY459072:JYY459078 JYY459084:JYY459090 JYY524464:JYY524470 JYY524476:JYY524482 JYY524488:JYY524494 JYY524500:JYY524506 JYY524512:JYY524518 JYY524524:JYY524530 JYY524536:JYY524542 JYY524548:JYY524554 JYY524560:JYY524566 JYY524572:JYY524578 JYY524584:JYY524590 JYY524596:JYY524602 JYY524608:JYY524614 JYY524620:JYY524626 JYY590000:JYY590006 JYY590012:JYY590018 JYY590024:JYY590030 JYY590036:JYY590042 JYY590048:JYY590054 JYY590060:JYY590066 JYY590072:JYY590078 JYY590084:JYY590090 JYY590096:JYY590102 JYY590108:JYY590114 JYY590120:JYY590126 JYY590132:JYY590138 JYY590144:JYY590150 JYY590156:JYY590162 JYY655536:JYY655542 JYY655548:JYY655554 JYY655560:JYY655566 JYY655572:JYY655578 JYY655584:JYY655590 JYY655596:JYY655602 JYY655608:JYY655614 JYY655620:JYY655626 JYY655632:JYY655638 JYY655644:JYY655650 JYY655656:JYY655662 JYY655668:JYY655674 JYY655680:JYY655686 JYY655692:JYY655698 JYY721072:JYY721078 JYY721084:JYY721090 JYY721096:JYY721102 JYY721108:JYY721114 JYY721120:JYY721126 JYY721132:JYY721138 JYY721144:JYY721150 JYY721156:JYY721162 JYY721168:JYY721174 JYY721180:JYY721186 JYY721192:JYY721198 JYY721204:JYY721210 JYY721216:JYY721222 JYY721228:JYY721234 JYY786608:JYY786614 JYY786620:JYY786626 JYY786632:JYY786638 JYY786644:JYY786650 JYY786656:JYY786662 JYY786668:JYY786674 JYY786680:JYY786686 JYY786692:JYY786698 JYY786704:JYY786710 JYY786716:JYY786722 JYY786728:JYY786734 JYY786740:JYY786746 JYY786752:JYY786758 JYY786764:JYY786770 JYY852144:JYY852150 JYY852156:JYY852162 JYY852168:JYY852174 JYY852180:JYY852186 JYY852192:JYY852198 JYY852204:JYY852210 JYY852216:JYY852222 JYY852228:JYY852234 JYY852240:JYY852246 JYY852252:JYY852258 JYY852264:JYY852270 JYY852276:JYY852282 JYY852288:JYY852294 JYY852300:JYY852306 JYY917680:JYY917686 JYY917692:JYY917698 JYY917704:JYY917710 JYY917716:JYY917722 JYY917728:JYY917734 JYY917740:JYY917746 JYY917752:JYY917758 JYY917764:JYY917770 JYY917776:JYY917782 JYY917788:JYY917794 JYY917800:JYY917806 JYY917812:JYY917818 JYY917824:JYY917830 JYY917836:JYY917842 JYY983216:JYY983222 JYY983228:JYY983234 JYY983240:JYY983246 JYY983252:JYY983258 JYY983264:JYY983270 JYY983276:JYY983282 JYY983288:JYY983294 JYY983300:JYY983306 JYY983312:JYY983318 JYY983324:JYY983330 JYY983336:JYY983342 JYY983348:JYY983354 JYY983360:JYY983366 JYY983372:JYY983378 KIU77:KIU83 KIU89:KIU95 KIU101:KIU107 KIU65712:KIU65718 KIU65724:KIU65730 KIU65736:KIU65742 KIU65748:KIU65754 KIU65760:KIU65766 KIU65772:KIU65778 KIU65784:KIU65790 KIU65796:KIU65802 KIU65808:KIU65814 KIU65820:KIU65826 KIU65832:KIU65838 KIU65844:KIU65850 KIU65856:KIU65862 KIU65868:KIU65874 KIU131248:KIU131254 KIU131260:KIU131266 KIU131272:KIU131278 KIU131284:KIU131290 KIU131296:KIU131302 KIU131308:KIU131314 KIU131320:KIU131326 KIU131332:KIU131338 KIU131344:KIU131350 KIU131356:KIU131362 KIU131368:KIU131374 KIU131380:KIU131386 KIU131392:KIU131398 KIU131404:KIU131410 KIU196784:KIU196790 KIU196796:KIU196802 KIU196808:KIU196814 KIU196820:KIU196826 KIU196832:KIU196838 KIU196844:KIU196850 KIU196856:KIU196862 KIU196868:KIU196874 KIU196880:KIU196886 KIU196892:KIU196898 KIU196904:KIU196910 KIU196916:KIU196922 KIU196928:KIU196934 KIU196940:KIU196946 KIU262320:KIU262326 KIU262332:KIU262338 KIU262344:KIU262350 KIU262356:KIU262362 KIU262368:KIU262374 KIU262380:KIU262386 KIU262392:KIU262398 KIU262404:KIU262410 KIU262416:KIU262422 KIU262428:KIU262434 KIU262440:KIU262446 KIU262452:KIU262458 KIU262464:KIU262470 KIU262476:KIU262482 KIU327856:KIU327862 KIU327868:KIU327874 KIU327880:KIU327886 KIU327892:KIU327898 KIU327904:KIU327910 KIU327916:KIU327922 KIU327928:KIU327934 KIU327940:KIU327946 KIU327952:KIU327958 KIU327964:KIU327970 KIU327976:KIU327982 KIU327988:KIU327994 KIU328000:KIU328006 KIU328012:KIU328018 KIU393392:KIU393398 KIU393404:KIU393410 KIU393416:KIU393422 KIU393428:KIU393434 KIU393440:KIU393446 KIU393452:KIU393458 KIU393464:KIU393470 KIU393476:KIU393482 KIU393488:KIU393494 KIU393500:KIU393506 KIU393512:KIU393518 KIU393524:KIU393530 KIU393536:KIU393542 KIU393548:KIU393554 KIU458928:KIU458934 KIU458940:KIU458946 KIU458952:KIU458958 KIU458964:KIU458970 KIU458976:KIU458982 KIU458988:KIU458994 KIU459000:KIU459006 KIU459012:KIU459018 KIU459024:KIU459030 KIU459036:KIU459042 KIU459048:KIU459054 KIU459060:KIU459066 KIU459072:KIU459078 KIU459084:KIU459090 KIU524464:KIU524470 KIU524476:KIU524482 KIU524488:KIU524494 KIU524500:KIU524506 KIU524512:KIU524518 KIU524524:KIU524530 KIU524536:KIU524542 KIU524548:KIU524554 KIU524560:KIU524566 KIU524572:KIU524578 KIU524584:KIU524590 KIU524596:KIU524602 KIU524608:KIU524614 KIU524620:KIU524626 KIU590000:KIU590006 KIU590012:KIU590018 KIU590024:KIU590030 KIU590036:KIU590042 KIU590048:KIU590054 KIU590060:KIU590066 KIU590072:KIU590078 KIU590084:KIU590090 KIU590096:KIU590102 KIU590108:KIU590114 KIU590120:KIU590126 KIU590132:KIU590138 KIU590144:KIU590150 KIU590156:KIU590162 KIU655536:KIU655542 KIU655548:KIU655554 KIU655560:KIU655566 KIU655572:KIU655578 KIU655584:KIU655590 KIU655596:KIU655602 KIU655608:KIU655614 KIU655620:KIU655626 KIU655632:KIU655638 KIU655644:KIU655650 KIU655656:KIU655662 KIU655668:KIU655674 KIU655680:KIU655686 KIU655692:KIU655698 KIU721072:KIU721078 KIU721084:KIU721090 KIU721096:KIU721102 KIU721108:KIU721114 KIU721120:KIU721126 KIU721132:KIU721138 KIU721144:KIU721150 KIU721156:KIU721162 KIU721168:KIU721174 KIU721180:KIU721186 KIU721192:KIU721198 KIU721204:KIU721210 KIU721216:KIU721222 KIU721228:KIU721234 KIU786608:KIU786614 KIU786620:KIU786626 KIU786632:KIU786638 KIU786644:KIU786650 KIU786656:KIU786662 KIU786668:KIU786674 KIU786680:KIU786686 KIU786692:KIU786698 KIU786704:KIU786710 KIU786716:KIU786722 KIU786728:KIU786734 KIU786740:KIU786746 KIU786752:KIU786758 KIU786764:KIU786770 KIU852144:KIU852150 KIU852156:KIU852162 KIU852168:KIU852174 KIU852180:KIU852186 KIU852192:KIU852198 KIU852204:KIU852210 KIU852216:KIU852222 KIU852228:KIU852234 KIU852240:KIU852246 KIU852252:KIU852258 KIU852264:KIU852270 KIU852276:KIU852282 KIU852288:KIU852294 KIU852300:KIU852306 KIU917680:KIU917686 KIU917692:KIU917698 KIU917704:KIU917710 KIU917716:KIU917722 KIU917728:KIU917734 KIU917740:KIU917746 KIU917752:KIU917758 KIU917764:KIU917770 KIU917776:KIU917782 KIU917788:KIU917794 KIU917800:KIU917806 KIU917812:KIU917818 KIU917824:KIU917830 KIU917836:KIU917842 KIU983216:KIU983222 KIU983228:KIU983234 KIU983240:KIU983246 KIU983252:KIU983258 KIU983264:KIU983270 KIU983276:KIU983282 KIU983288:KIU983294 KIU983300:KIU983306 KIU983312:KIU983318 KIU983324:KIU983330 KIU983336:KIU983342 KIU983348:KIU983354 KIU983360:KIU983366 KIU983372:KIU983378 KSQ77:KSQ83 KSQ89:KSQ95 KSQ101:KSQ107 KSQ65712:KSQ65718 KSQ65724:KSQ65730 KSQ65736:KSQ65742 KSQ65748:KSQ65754 KSQ65760:KSQ65766 KSQ65772:KSQ65778 KSQ65784:KSQ65790 KSQ65796:KSQ65802 KSQ65808:KSQ65814 KSQ65820:KSQ65826 KSQ65832:KSQ65838 KSQ65844:KSQ65850 KSQ65856:KSQ65862 KSQ65868:KSQ65874 KSQ131248:KSQ131254 KSQ131260:KSQ131266 KSQ131272:KSQ131278 KSQ131284:KSQ131290 KSQ131296:KSQ131302 KSQ131308:KSQ131314 KSQ131320:KSQ131326 KSQ131332:KSQ131338 KSQ131344:KSQ131350 KSQ131356:KSQ131362 KSQ131368:KSQ131374 KSQ131380:KSQ131386 KSQ131392:KSQ131398 KSQ131404:KSQ131410 KSQ196784:KSQ196790 KSQ196796:KSQ196802 KSQ196808:KSQ196814 KSQ196820:KSQ196826 KSQ196832:KSQ196838 KSQ196844:KSQ196850 KSQ196856:KSQ196862 KSQ196868:KSQ196874 KSQ196880:KSQ196886 KSQ196892:KSQ196898 KSQ196904:KSQ196910 KSQ196916:KSQ196922 KSQ196928:KSQ196934 KSQ196940:KSQ196946 KSQ262320:KSQ262326 KSQ262332:KSQ262338 KSQ262344:KSQ262350 KSQ262356:KSQ262362 KSQ262368:KSQ262374 KSQ262380:KSQ262386 KSQ262392:KSQ262398 KSQ262404:KSQ262410 KSQ262416:KSQ262422 KSQ262428:KSQ262434 KSQ262440:KSQ262446 KSQ262452:KSQ262458 KSQ262464:KSQ262470 KSQ262476:KSQ262482 KSQ327856:KSQ327862 KSQ327868:KSQ327874 KSQ327880:KSQ327886 KSQ327892:KSQ327898 KSQ327904:KSQ327910 KSQ327916:KSQ327922 KSQ327928:KSQ327934 KSQ327940:KSQ327946 KSQ327952:KSQ327958 KSQ327964:KSQ327970 KSQ327976:KSQ327982 KSQ327988:KSQ327994 KSQ328000:KSQ328006 KSQ328012:KSQ328018 KSQ393392:KSQ393398 KSQ393404:KSQ393410 KSQ393416:KSQ393422 KSQ393428:KSQ393434 KSQ393440:KSQ393446 KSQ393452:KSQ393458 KSQ393464:KSQ393470 KSQ393476:KSQ393482 KSQ393488:KSQ393494 KSQ393500:KSQ393506 KSQ393512:KSQ393518 KSQ393524:KSQ393530 KSQ393536:KSQ393542 KSQ393548:KSQ393554 KSQ458928:KSQ458934 KSQ458940:KSQ458946 KSQ458952:KSQ458958 KSQ458964:KSQ458970 KSQ458976:KSQ458982 KSQ458988:KSQ458994 KSQ459000:KSQ459006 KSQ459012:KSQ459018 KSQ459024:KSQ459030 KSQ459036:KSQ459042 KSQ459048:KSQ459054 KSQ459060:KSQ459066 KSQ459072:KSQ459078 KSQ459084:KSQ459090 KSQ524464:KSQ524470 KSQ524476:KSQ524482 KSQ524488:KSQ524494 KSQ524500:KSQ524506 KSQ524512:KSQ524518 KSQ524524:KSQ524530 KSQ524536:KSQ524542 KSQ524548:KSQ524554 KSQ524560:KSQ524566 KSQ524572:KSQ524578 KSQ524584:KSQ524590 KSQ524596:KSQ524602 KSQ524608:KSQ524614 KSQ524620:KSQ524626 KSQ590000:KSQ590006 KSQ590012:KSQ590018 KSQ590024:KSQ590030 KSQ590036:KSQ590042 KSQ590048:KSQ590054 KSQ590060:KSQ590066 KSQ590072:KSQ590078 KSQ590084:KSQ590090 KSQ590096:KSQ590102 KSQ590108:KSQ590114 KSQ590120:KSQ590126 KSQ590132:KSQ590138 KSQ590144:KSQ590150 KSQ590156:KSQ590162 KSQ655536:KSQ655542 KSQ655548:KSQ655554 KSQ655560:KSQ655566 KSQ655572:KSQ655578 KSQ655584:KSQ655590 KSQ655596:KSQ655602 KSQ655608:KSQ655614 KSQ655620:KSQ655626 KSQ655632:KSQ655638 KSQ655644:KSQ655650 KSQ655656:KSQ655662 KSQ655668:KSQ655674 KSQ655680:KSQ655686 KSQ655692:KSQ655698 KSQ721072:KSQ721078 KSQ721084:KSQ721090 KSQ721096:KSQ721102 KSQ721108:KSQ721114 KSQ721120:KSQ721126 KSQ721132:KSQ721138 KSQ721144:KSQ721150 KSQ721156:KSQ721162 KSQ721168:KSQ721174 KSQ721180:KSQ721186 KSQ721192:KSQ721198 KSQ721204:KSQ721210 KSQ721216:KSQ721222 KSQ721228:KSQ721234 KSQ786608:KSQ786614 KSQ786620:KSQ786626 KSQ786632:KSQ786638 KSQ786644:KSQ786650 KSQ786656:KSQ786662 KSQ786668:KSQ786674 KSQ786680:KSQ786686 KSQ786692:KSQ786698 KSQ786704:KSQ786710 KSQ786716:KSQ786722 KSQ786728:KSQ786734 KSQ786740:KSQ786746 KSQ786752:KSQ786758 KSQ786764:KSQ786770 KSQ852144:KSQ852150 KSQ852156:KSQ852162 KSQ852168:KSQ852174 KSQ852180:KSQ852186 KSQ852192:KSQ852198 KSQ852204:KSQ852210 KSQ852216:KSQ852222 KSQ852228:KSQ852234 KSQ852240:KSQ852246 KSQ852252:KSQ852258 KSQ852264:KSQ852270 KSQ852276:KSQ852282 KSQ852288:KSQ852294 KSQ852300:KSQ852306 KSQ917680:KSQ917686 KSQ917692:KSQ917698 KSQ917704:KSQ917710 KSQ917716:KSQ917722 KSQ917728:KSQ917734 KSQ917740:KSQ917746 KSQ917752:KSQ917758 KSQ917764:KSQ917770 KSQ917776:KSQ917782 KSQ917788:KSQ917794 KSQ917800:KSQ917806 KSQ917812:KSQ917818 KSQ917824:KSQ917830 KSQ917836:KSQ917842 KSQ983216:KSQ983222 KSQ983228:KSQ983234 KSQ983240:KSQ983246 KSQ983252:KSQ983258 KSQ983264:KSQ983270 KSQ983276:KSQ983282 KSQ983288:KSQ983294 KSQ983300:KSQ983306 KSQ983312:KSQ983318 KSQ983324:KSQ983330 KSQ983336:KSQ983342 KSQ983348:KSQ983354 KSQ983360:KSQ983366 KSQ983372:KSQ983378 LCM77:LCM83 LCM89:LCM95 LCM101:LCM107 LCM65712:LCM65718 LCM65724:LCM65730 LCM65736:LCM65742 LCM65748:LCM65754 LCM65760:LCM65766 LCM65772:LCM65778 LCM65784:LCM65790 LCM65796:LCM65802 LCM65808:LCM65814 LCM65820:LCM65826 LCM65832:LCM65838 LCM65844:LCM65850 LCM65856:LCM65862 LCM65868:LCM65874 LCM131248:LCM131254 LCM131260:LCM131266 LCM131272:LCM131278 LCM131284:LCM131290 LCM131296:LCM131302 LCM131308:LCM131314 LCM131320:LCM131326 LCM131332:LCM131338 LCM131344:LCM131350 LCM131356:LCM131362 LCM131368:LCM131374 LCM131380:LCM131386 LCM131392:LCM131398 LCM131404:LCM131410 LCM196784:LCM196790 LCM196796:LCM196802 LCM196808:LCM196814 LCM196820:LCM196826 LCM196832:LCM196838 LCM196844:LCM196850 LCM196856:LCM196862 LCM196868:LCM196874 LCM196880:LCM196886 LCM196892:LCM196898 LCM196904:LCM196910 LCM196916:LCM196922 LCM196928:LCM196934 LCM196940:LCM196946 LCM262320:LCM262326 LCM262332:LCM262338 LCM262344:LCM262350 LCM262356:LCM262362 LCM262368:LCM262374 LCM262380:LCM262386 LCM262392:LCM262398 LCM262404:LCM262410 LCM262416:LCM262422 LCM262428:LCM262434 LCM262440:LCM262446 LCM262452:LCM262458 LCM262464:LCM262470 LCM262476:LCM262482 LCM327856:LCM327862 LCM327868:LCM327874 LCM327880:LCM327886 LCM327892:LCM327898 LCM327904:LCM327910 LCM327916:LCM327922 LCM327928:LCM327934 LCM327940:LCM327946 LCM327952:LCM327958 LCM327964:LCM327970 LCM327976:LCM327982 LCM327988:LCM327994 LCM328000:LCM328006 LCM328012:LCM328018 LCM393392:LCM393398 LCM393404:LCM393410 LCM393416:LCM393422 LCM393428:LCM393434 LCM393440:LCM393446 LCM393452:LCM393458 LCM393464:LCM393470 LCM393476:LCM393482 LCM393488:LCM393494 LCM393500:LCM393506 LCM393512:LCM393518 LCM393524:LCM393530 LCM393536:LCM393542 LCM393548:LCM393554 LCM458928:LCM458934 LCM458940:LCM458946 LCM458952:LCM458958 LCM458964:LCM458970 LCM458976:LCM458982 LCM458988:LCM458994 LCM459000:LCM459006 LCM459012:LCM459018 LCM459024:LCM459030 LCM459036:LCM459042 LCM459048:LCM459054 LCM459060:LCM459066 LCM459072:LCM459078 LCM459084:LCM459090 LCM524464:LCM524470 LCM524476:LCM524482 LCM524488:LCM524494 LCM524500:LCM524506 LCM524512:LCM524518 LCM524524:LCM524530 LCM524536:LCM524542 LCM524548:LCM524554 LCM524560:LCM524566 LCM524572:LCM524578 LCM524584:LCM524590 LCM524596:LCM524602 LCM524608:LCM524614 LCM524620:LCM524626 LCM590000:LCM590006 LCM590012:LCM590018 LCM590024:LCM590030 LCM590036:LCM590042 LCM590048:LCM590054 LCM590060:LCM590066 LCM590072:LCM590078 LCM590084:LCM590090 LCM590096:LCM590102 LCM590108:LCM590114 LCM590120:LCM590126 LCM590132:LCM590138 LCM590144:LCM590150 LCM590156:LCM590162 LCM655536:LCM655542 LCM655548:LCM655554 LCM655560:LCM655566 LCM655572:LCM655578 LCM655584:LCM655590 LCM655596:LCM655602 LCM655608:LCM655614 LCM655620:LCM655626 LCM655632:LCM655638 LCM655644:LCM655650 LCM655656:LCM655662 LCM655668:LCM655674 LCM655680:LCM655686 LCM655692:LCM655698 LCM721072:LCM721078 LCM721084:LCM721090 LCM721096:LCM721102 LCM721108:LCM721114 LCM721120:LCM721126 LCM721132:LCM721138 LCM721144:LCM721150 LCM721156:LCM721162 LCM721168:LCM721174 LCM721180:LCM721186 LCM721192:LCM721198 LCM721204:LCM721210 LCM721216:LCM721222 LCM721228:LCM721234 LCM786608:LCM786614 LCM786620:LCM786626 LCM786632:LCM786638 LCM786644:LCM786650 LCM786656:LCM786662 LCM786668:LCM786674 LCM786680:LCM786686 LCM786692:LCM786698 LCM786704:LCM786710 LCM786716:LCM786722 LCM786728:LCM786734 LCM786740:LCM786746 LCM786752:LCM786758 LCM786764:LCM786770 LCM852144:LCM852150 LCM852156:LCM852162 LCM852168:LCM852174 LCM852180:LCM852186 LCM852192:LCM852198 LCM852204:LCM852210 LCM852216:LCM852222 LCM852228:LCM852234 LCM852240:LCM852246 LCM852252:LCM852258 LCM852264:LCM852270 LCM852276:LCM852282 LCM852288:LCM852294 LCM852300:LCM852306 LCM917680:LCM917686 LCM917692:LCM917698 LCM917704:LCM917710 LCM917716:LCM917722 LCM917728:LCM917734 LCM917740:LCM917746 LCM917752:LCM917758 LCM917764:LCM917770 LCM917776:LCM917782 LCM917788:LCM917794 LCM917800:LCM917806 LCM917812:LCM917818 LCM917824:LCM917830 LCM917836:LCM917842 LCM983216:LCM983222 LCM983228:LCM983234 LCM983240:LCM983246 LCM983252:LCM983258 LCM983264:LCM983270 LCM983276:LCM983282 LCM983288:LCM983294 LCM983300:LCM983306 LCM983312:LCM983318 LCM983324:LCM983330 LCM983336:LCM983342 LCM983348:LCM983354 LCM983360:LCM983366 LCM983372:LCM983378 LMI77:LMI83 LMI89:LMI95 LMI101:LMI107 LMI65712:LMI65718 LMI65724:LMI65730 LMI65736:LMI65742 LMI65748:LMI65754 LMI65760:LMI65766 LMI65772:LMI65778 LMI65784:LMI65790 LMI65796:LMI65802 LMI65808:LMI65814 LMI65820:LMI65826 LMI65832:LMI65838 LMI65844:LMI65850 LMI65856:LMI65862 LMI65868:LMI65874 LMI131248:LMI131254 LMI131260:LMI131266 LMI131272:LMI131278 LMI131284:LMI131290 LMI131296:LMI131302 LMI131308:LMI131314 LMI131320:LMI131326 LMI131332:LMI131338 LMI131344:LMI131350 LMI131356:LMI131362 LMI131368:LMI131374 LMI131380:LMI131386 LMI131392:LMI131398 LMI131404:LMI131410 LMI196784:LMI196790 LMI196796:LMI196802 LMI196808:LMI196814 LMI196820:LMI196826 LMI196832:LMI196838 LMI196844:LMI196850 LMI196856:LMI196862 LMI196868:LMI196874 LMI196880:LMI196886 LMI196892:LMI196898 LMI196904:LMI196910 LMI196916:LMI196922 LMI196928:LMI196934 LMI196940:LMI196946 LMI262320:LMI262326 LMI262332:LMI262338 LMI262344:LMI262350 LMI262356:LMI262362 LMI262368:LMI262374 LMI262380:LMI262386 LMI262392:LMI262398 LMI262404:LMI262410 LMI262416:LMI262422 LMI262428:LMI262434 LMI262440:LMI262446 LMI262452:LMI262458 LMI262464:LMI262470 LMI262476:LMI262482 LMI327856:LMI327862 LMI327868:LMI327874 LMI327880:LMI327886 LMI327892:LMI327898 LMI327904:LMI327910 LMI327916:LMI327922 LMI327928:LMI327934 LMI327940:LMI327946 LMI327952:LMI327958 LMI327964:LMI327970 LMI327976:LMI327982 LMI327988:LMI327994 LMI328000:LMI328006 LMI328012:LMI328018 LMI393392:LMI393398 LMI393404:LMI393410 LMI393416:LMI393422 LMI393428:LMI393434 LMI393440:LMI393446 LMI393452:LMI393458 LMI393464:LMI393470 LMI393476:LMI393482 LMI393488:LMI393494 LMI393500:LMI393506 LMI393512:LMI393518 LMI393524:LMI393530 LMI393536:LMI393542 LMI393548:LMI393554 LMI458928:LMI458934 LMI458940:LMI458946 LMI458952:LMI458958 LMI458964:LMI458970 LMI458976:LMI458982 LMI458988:LMI458994 LMI459000:LMI459006 LMI459012:LMI459018 LMI459024:LMI459030 LMI459036:LMI459042 LMI459048:LMI459054 LMI459060:LMI459066 LMI459072:LMI459078 LMI459084:LMI459090 LMI524464:LMI524470 LMI524476:LMI524482 LMI524488:LMI524494 LMI524500:LMI524506 LMI524512:LMI524518 LMI524524:LMI524530 LMI524536:LMI524542 LMI524548:LMI524554 LMI524560:LMI524566 LMI524572:LMI524578 LMI524584:LMI524590 LMI524596:LMI524602 LMI524608:LMI524614 LMI524620:LMI524626 LMI590000:LMI590006 LMI590012:LMI590018 LMI590024:LMI590030 LMI590036:LMI590042 LMI590048:LMI590054 LMI590060:LMI590066 LMI590072:LMI590078 LMI590084:LMI590090 LMI590096:LMI590102 LMI590108:LMI590114 LMI590120:LMI590126 LMI590132:LMI590138 LMI590144:LMI590150 LMI590156:LMI590162 LMI655536:LMI655542 LMI655548:LMI655554 LMI655560:LMI655566 LMI655572:LMI655578 LMI655584:LMI655590 LMI655596:LMI655602 LMI655608:LMI655614 LMI655620:LMI655626 LMI655632:LMI655638 LMI655644:LMI655650 LMI655656:LMI655662 LMI655668:LMI655674 LMI655680:LMI655686 LMI655692:LMI655698 LMI721072:LMI721078 LMI721084:LMI721090 LMI721096:LMI721102 LMI721108:LMI721114 LMI721120:LMI721126 LMI721132:LMI721138 LMI721144:LMI721150 LMI721156:LMI721162 LMI721168:LMI721174 LMI721180:LMI721186 LMI721192:LMI721198 LMI721204:LMI721210 LMI721216:LMI721222 LMI721228:LMI721234 LMI786608:LMI786614 LMI786620:LMI786626 LMI786632:LMI786638 LMI786644:LMI786650 LMI786656:LMI786662 LMI786668:LMI786674 LMI786680:LMI786686 LMI786692:LMI786698 LMI786704:LMI786710 LMI786716:LMI786722 LMI786728:LMI786734 LMI786740:LMI786746 LMI786752:LMI786758 LMI786764:LMI786770 LMI852144:LMI852150 LMI852156:LMI852162 LMI852168:LMI852174 LMI852180:LMI852186 LMI852192:LMI852198 LMI852204:LMI852210 LMI852216:LMI852222 LMI852228:LMI852234 LMI852240:LMI852246 LMI852252:LMI852258 LMI852264:LMI852270 LMI852276:LMI852282 LMI852288:LMI852294 LMI852300:LMI852306 LMI917680:LMI917686 LMI917692:LMI917698 LMI917704:LMI917710 LMI917716:LMI917722 LMI917728:LMI917734 LMI917740:LMI917746 LMI917752:LMI917758 LMI917764:LMI917770 LMI917776:LMI917782 LMI917788:LMI917794 LMI917800:LMI917806 LMI917812:LMI917818 LMI917824:LMI917830 LMI917836:LMI917842 LMI983216:LMI983222 LMI983228:LMI983234 LMI983240:LMI983246 LMI983252:LMI983258 LMI983264:LMI983270 LMI983276:LMI983282 LMI983288:LMI983294 LMI983300:LMI983306 LMI983312:LMI983318 LMI983324:LMI983330 LMI983336:LMI983342 LMI983348:LMI983354 LMI983360:LMI983366 LMI983372:LMI983378 LWE77:LWE83 LWE89:LWE95 LWE101:LWE107 LWE65712:LWE65718 LWE65724:LWE65730 LWE65736:LWE65742 LWE65748:LWE65754 LWE65760:LWE65766 LWE65772:LWE65778 LWE65784:LWE65790 LWE65796:LWE65802 LWE65808:LWE65814 LWE65820:LWE65826 LWE65832:LWE65838 LWE65844:LWE65850 LWE65856:LWE65862 LWE65868:LWE65874 LWE131248:LWE131254 LWE131260:LWE131266 LWE131272:LWE131278 LWE131284:LWE131290 LWE131296:LWE131302 LWE131308:LWE131314 LWE131320:LWE131326 LWE131332:LWE131338 LWE131344:LWE131350 LWE131356:LWE131362 LWE131368:LWE131374 LWE131380:LWE131386 LWE131392:LWE131398 LWE131404:LWE131410 LWE196784:LWE196790 LWE196796:LWE196802 LWE196808:LWE196814 LWE196820:LWE196826 LWE196832:LWE196838 LWE196844:LWE196850 LWE196856:LWE196862 LWE196868:LWE196874 LWE196880:LWE196886 LWE196892:LWE196898 LWE196904:LWE196910 LWE196916:LWE196922 LWE196928:LWE196934 LWE196940:LWE196946 LWE262320:LWE262326 LWE262332:LWE262338 LWE262344:LWE262350 LWE262356:LWE262362 LWE262368:LWE262374 LWE262380:LWE262386 LWE262392:LWE262398 LWE262404:LWE262410 LWE262416:LWE262422 LWE262428:LWE262434 LWE262440:LWE262446 LWE262452:LWE262458 LWE262464:LWE262470 LWE262476:LWE262482 LWE327856:LWE327862 LWE327868:LWE327874 LWE327880:LWE327886 LWE327892:LWE327898 LWE327904:LWE327910 LWE327916:LWE327922 LWE327928:LWE327934 LWE327940:LWE327946 LWE327952:LWE327958 LWE327964:LWE327970 LWE327976:LWE327982 LWE327988:LWE327994 LWE328000:LWE328006 LWE328012:LWE328018 LWE393392:LWE393398 LWE393404:LWE393410 LWE393416:LWE393422 LWE393428:LWE393434 LWE393440:LWE393446 LWE393452:LWE393458 LWE393464:LWE393470 LWE393476:LWE393482 LWE393488:LWE393494 LWE393500:LWE393506 LWE393512:LWE393518 LWE393524:LWE393530 LWE393536:LWE393542 LWE393548:LWE393554 LWE458928:LWE458934 LWE458940:LWE458946 LWE458952:LWE458958 LWE458964:LWE458970 LWE458976:LWE458982 LWE458988:LWE458994 LWE459000:LWE459006 LWE459012:LWE459018 LWE459024:LWE459030 LWE459036:LWE459042 LWE459048:LWE459054 LWE459060:LWE459066 LWE459072:LWE459078 LWE459084:LWE459090 LWE524464:LWE524470 LWE524476:LWE524482 LWE524488:LWE524494 LWE524500:LWE524506 LWE524512:LWE524518 LWE524524:LWE524530 LWE524536:LWE524542 LWE524548:LWE524554 LWE524560:LWE524566 LWE524572:LWE524578 LWE524584:LWE524590 LWE524596:LWE524602 LWE524608:LWE524614 LWE524620:LWE524626 LWE590000:LWE590006 LWE590012:LWE590018 LWE590024:LWE590030 LWE590036:LWE590042 LWE590048:LWE590054 LWE590060:LWE590066 LWE590072:LWE590078 LWE590084:LWE590090 LWE590096:LWE590102 LWE590108:LWE590114 LWE590120:LWE590126 LWE590132:LWE590138 LWE590144:LWE590150 LWE590156:LWE590162 LWE655536:LWE655542 LWE655548:LWE655554 LWE655560:LWE655566 LWE655572:LWE655578 LWE655584:LWE655590 LWE655596:LWE655602 LWE655608:LWE655614 LWE655620:LWE655626 LWE655632:LWE655638 LWE655644:LWE655650 LWE655656:LWE655662 LWE655668:LWE655674 LWE655680:LWE655686 LWE655692:LWE655698 LWE721072:LWE721078 LWE721084:LWE721090 LWE721096:LWE721102 LWE721108:LWE721114 LWE721120:LWE721126 LWE721132:LWE721138 LWE721144:LWE721150 LWE721156:LWE721162 LWE721168:LWE721174 LWE721180:LWE721186 LWE721192:LWE721198 LWE721204:LWE721210 LWE721216:LWE721222 LWE721228:LWE721234 LWE786608:LWE786614 LWE786620:LWE786626 LWE786632:LWE786638 LWE786644:LWE786650 LWE786656:LWE786662 LWE786668:LWE786674 LWE786680:LWE786686 LWE786692:LWE786698 LWE786704:LWE786710 LWE786716:LWE786722 LWE786728:LWE786734 LWE786740:LWE786746 LWE786752:LWE786758 LWE786764:LWE786770 LWE852144:LWE852150 LWE852156:LWE852162 LWE852168:LWE852174 LWE852180:LWE852186 LWE852192:LWE852198 LWE852204:LWE852210 LWE852216:LWE852222 LWE852228:LWE852234 LWE852240:LWE852246 LWE852252:LWE852258 LWE852264:LWE852270 LWE852276:LWE852282 LWE852288:LWE852294 LWE852300:LWE852306 LWE917680:LWE917686 LWE917692:LWE917698 LWE917704:LWE917710 LWE917716:LWE917722 LWE917728:LWE917734 LWE917740:LWE917746 LWE917752:LWE917758 LWE917764:LWE917770 LWE917776:LWE917782 LWE917788:LWE917794 LWE917800:LWE917806 LWE917812:LWE917818 LWE917824:LWE917830 LWE917836:LWE917842 LWE983216:LWE983222 LWE983228:LWE983234 LWE983240:LWE983246 LWE983252:LWE983258 LWE983264:LWE983270 LWE983276:LWE983282 LWE983288:LWE983294 LWE983300:LWE983306 LWE983312:LWE983318 LWE983324:LWE983330 LWE983336:LWE983342 LWE983348:LWE983354 LWE983360:LWE983366 LWE983372:LWE983378 MGA77:MGA83 MGA89:MGA95 MGA101:MGA107 MGA65712:MGA65718 MGA65724:MGA65730 MGA65736:MGA65742 MGA65748:MGA65754 MGA65760:MGA65766 MGA65772:MGA65778 MGA65784:MGA65790 MGA65796:MGA65802 MGA65808:MGA65814 MGA65820:MGA65826 MGA65832:MGA65838 MGA65844:MGA65850 MGA65856:MGA65862 MGA65868:MGA65874 MGA131248:MGA131254 MGA131260:MGA131266 MGA131272:MGA131278 MGA131284:MGA131290 MGA131296:MGA131302 MGA131308:MGA131314 MGA131320:MGA131326 MGA131332:MGA131338 MGA131344:MGA131350 MGA131356:MGA131362 MGA131368:MGA131374 MGA131380:MGA131386 MGA131392:MGA131398 MGA131404:MGA131410 MGA196784:MGA196790 MGA196796:MGA196802 MGA196808:MGA196814 MGA196820:MGA196826 MGA196832:MGA196838 MGA196844:MGA196850 MGA196856:MGA196862 MGA196868:MGA196874 MGA196880:MGA196886 MGA196892:MGA196898 MGA196904:MGA196910 MGA196916:MGA196922 MGA196928:MGA196934 MGA196940:MGA196946 MGA262320:MGA262326 MGA262332:MGA262338 MGA262344:MGA262350 MGA262356:MGA262362 MGA262368:MGA262374 MGA262380:MGA262386 MGA262392:MGA262398 MGA262404:MGA262410 MGA262416:MGA262422 MGA262428:MGA262434 MGA262440:MGA262446 MGA262452:MGA262458 MGA262464:MGA262470 MGA262476:MGA262482 MGA327856:MGA327862 MGA327868:MGA327874 MGA327880:MGA327886 MGA327892:MGA327898 MGA327904:MGA327910 MGA327916:MGA327922 MGA327928:MGA327934 MGA327940:MGA327946 MGA327952:MGA327958 MGA327964:MGA327970 MGA327976:MGA327982 MGA327988:MGA327994 MGA328000:MGA328006 MGA328012:MGA328018 MGA393392:MGA393398 MGA393404:MGA393410 MGA393416:MGA393422 MGA393428:MGA393434 MGA393440:MGA393446 MGA393452:MGA393458 MGA393464:MGA393470 MGA393476:MGA393482 MGA393488:MGA393494 MGA393500:MGA393506 MGA393512:MGA393518 MGA393524:MGA393530 MGA393536:MGA393542 MGA393548:MGA393554 MGA458928:MGA458934 MGA458940:MGA458946 MGA458952:MGA458958 MGA458964:MGA458970 MGA458976:MGA458982 MGA458988:MGA458994 MGA459000:MGA459006 MGA459012:MGA459018 MGA459024:MGA459030 MGA459036:MGA459042 MGA459048:MGA459054 MGA459060:MGA459066 MGA459072:MGA459078 MGA459084:MGA459090 MGA524464:MGA524470 MGA524476:MGA524482 MGA524488:MGA524494 MGA524500:MGA524506 MGA524512:MGA524518 MGA524524:MGA524530 MGA524536:MGA524542 MGA524548:MGA524554 MGA524560:MGA524566 MGA524572:MGA524578 MGA524584:MGA524590 MGA524596:MGA524602 MGA524608:MGA524614 MGA524620:MGA524626 MGA590000:MGA590006 MGA590012:MGA590018 MGA590024:MGA590030 MGA590036:MGA590042 MGA590048:MGA590054 MGA590060:MGA590066 MGA590072:MGA590078 MGA590084:MGA590090 MGA590096:MGA590102 MGA590108:MGA590114 MGA590120:MGA590126 MGA590132:MGA590138 MGA590144:MGA590150 MGA590156:MGA590162 MGA655536:MGA655542 MGA655548:MGA655554 MGA655560:MGA655566 MGA655572:MGA655578 MGA655584:MGA655590 MGA655596:MGA655602 MGA655608:MGA655614 MGA655620:MGA655626 MGA655632:MGA655638 MGA655644:MGA655650 MGA655656:MGA655662 MGA655668:MGA655674 MGA655680:MGA655686 MGA655692:MGA655698 MGA721072:MGA721078 MGA721084:MGA721090 MGA721096:MGA721102 MGA721108:MGA721114 MGA721120:MGA721126 MGA721132:MGA721138 MGA721144:MGA721150 MGA721156:MGA721162 MGA721168:MGA721174 MGA721180:MGA721186 MGA721192:MGA721198 MGA721204:MGA721210 MGA721216:MGA721222 MGA721228:MGA721234 MGA786608:MGA786614 MGA786620:MGA786626 MGA786632:MGA786638 MGA786644:MGA786650 MGA786656:MGA786662 MGA786668:MGA786674 MGA786680:MGA786686 MGA786692:MGA786698 MGA786704:MGA786710 MGA786716:MGA786722 MGA786728:MGA786734 MGA786740:MGA786746 MGA786752:MGA786758 MGA786764:MGA786770 MGA852144:MGA852150 MGA852156:MGA852162 MGA852168:MGA852174 MGA852180:MGA852186 MGA852192:MGA852198 MGA852204:MGA852210 MGA852216:MGA852222 MGA852228:MGA852234 MGA852240:MGA852246 MGA852252:MGA852258 MGA852264:MGA852270 MGA852276:MGA852282 MGA852288:MGA852294 MGA852300:MGA852306 MGA917680:MGA917686 MGA917692:MGA917698 MGA917704:MGA917710 MGA917716:MGA917722 MGA917728:MGA917734 MGA917740:MGA917746 MGA917752:MGA917758 MGA917764:MGA917770 MGA917776:MGA917782 MGA917788:MGA917794 MGA917800:MGA917806 MGA917812:MGA917818 MGA917824:MGA917830 MGA917836:MGA917842 MGA983216:MGA983222 MGA983228:MGA983234 MGA983240:MGA983246 MGA983252:MGA983258 MGA983264:MGA983270 MGA983276:MGA983282 MGA983288:MGA983294 MGA983300:MGA983306 MGA983312:MGA983318 MGA983324:MGA983330 MGA983336:MGA983342 MGA983348:MGA983354 MGA983360:MGA983366 MGA983372:MGA983378 MPW77:MPW83 MPW89:MPW95 MPW101:MPW107 MPW65712:MPW65718 MPW65724:MPW65730 MPW65736:MPW65742 MPW65748:MPW65754 MPW65760:MPW65766 MPW65772:MPW65778 MPW65784:MPW65790 MPW65796:MPW65802 MPW65808:MPW65814 MPW65820:MPW65826 MPW65832:MPW65838 MPW65844:MPW65850 MPW65856:MPW65862 MPW65868:MPW65874 MPW131248:MPW131254 MPW131260:MPW131266 MPW131272:MPW131278 MPW131284:MPW131290 MPW131296:MPW131302 MPW131308:MPW131314 MPW131320:MPW131326 MPW131332:MPW131338 MPW131344:MPW131350 MPW131356:MPW131362 MPW131368:MPW131374 MPW131380:MPW131386 MPW131392:MPW131398 MPW131404:MPW131410 MPW196784:MPW196790 MPW196796:MPW196802 MPW196808:MPW196814 MPW196820:MPW196826 MPW196832:MPW196838 MPW196844:MPW196850 MPW196856:MPW196862 MPW196868:MPW196874 MPW196880:MPW196886 MPW196892:MPW196898 MPW196904:MPW196910 MPW196916:MPW196922 MPW196928:MPW196934 MPW196940:MPW196946 MPW262320:MPW262326 MPW262332:MPW262338 MPW262344:MPW262350 MPW262356:MPW262362 MPW262368:MPW262374 MPW262380:MPW262386 MPW262392:MPW262398 MPW262404:MPW262410 MPW262416:MPW262422 MPW262428:MPW262434 MPW262440:MPW262446 MPW262452:MPW262458 MPW262464:MPW262470 MPW262476:MPW262482 MPW327856:MPW327862 MPW327868:MPW327874 MPW327880:MPW327886 MPW327892:MPW327898 MPW327904:MPW327910 MPW327916:MPW327922 MPW327928:MPW327934 MPW327940:MPW327946 MPW327952:MPW327958 MPW327964:MPW327970 MPW327976:MPW327982 MPW327988:MPW327994 MPW328000:MPW328006 MPW328012:MPW328018 MPW393392:MPW393398 MPW393404:MPW393410 MPW393416:MPW393422 MPW393428:MPW393434 MPW393440:MPW393446 MPW393452:MPW393458 MPW393464:MPW393470 MPW393476:MPW393482 MPW393488:MPW393494 MPW393500:MPW393506 MPW393512:MPW393518 MPW393524:MPW393530 MPW393536:MPW393542 MPW393548:MPW393554 MPW458928:MPW458934 MPW458940:MPW458946 MPW458952:MPW458958 MPW458964:MPW458970 MPW458976:MPW458982 MPW458988:MPW458994 MPW459000:MPW459006 MPW459012:MPW459018 MPW459024:MPW459030 MPW459036:MPW459042 MPW459048:MPW459054 MPW459060:MPW459066 MPW459072:MPW459078 MPW459084:MPW459090 MPW524464:MPW524470 MPW524476:MPW524482 MPW524488:MPW524494 MPW524500:MPW524506 MPW524512:MPW524518 MPW524524:MPW524530 MPW524536:MPW524542 MPW524548:MPW524554 MPW524560:MPW524566 MPW524572:MPW524578 MPW524584:MPW524590 MPW524596:MPW524602 MPW524608:MPW524614 MPW524620:MPW524626 MPW590000:MPW590006 MPW590012:MPW590018 MPW590024:MPW590030 MPW590036:MPW590042 MPW590048:MPW590054 MPW590060:MPW590066 MPW590072:MPW590078 MPW590084:MPW590090 MPW590096:MPW590102 MPW590108:MPW590114 MPW590120:MPW590126 MPW590132:MPW590138 MPW590144:MPW590150 MPW590156:MPW590162 MPW655536:MPW655542 MPW655548:MPW655554 MPW655560:MPW655566 MPW655572:MPW655578 MPW655584:MPW655590 MPW655596:MPW655602 MPW655608:MPW655614 MPW655620:MPW655626 MPW655632:MPW655638 MPW655644:MPW655650 MPW655656:MPW655662 MPW655668:MPW655674 MPW655680:MPW655686 MPW655692:MPW655698 MPW721072:MPW721078 MPW721084:MPW721090 MPW721096:MPW721102 MPW721108:MPW721114 MPW721120:MPW721126 MPW721132:MPW721138 MPW721144:MPW721150 MPW721156:MPW721162 MPW721168:MPW721174 MPW721180:MPW721186 MPW721192:MPW721198 MPW721204:MPW721210 MPW721216:MPW721222 MPW721228:MPW721234 MPW786608:MPW786614 MPW786620:MPW786626 MPW786632:MPW786638 MPW786644:MPW786650 MPW786656:MPW786662 MPW786668:MPW786674 MPW786680:MPW786686 MPW786692:MPW786698 MPW786704:MPW786710 MPW786716:MPW786722 MPW786728:MPW786734 MPW786740:MPW786746 MPW786752:MPW786758 MPW786764:MPW786770 MPW852144:MPW852150 MPW852156:MPW852162 MPW852168:MPW852174 MPW852180:MPW852186 MPW852192:MPW852198 MPW852204:MPW852210 MPW852216:MPW852222 MPW852228:MPW852234 MPW852240:MPW852246 MPW852252:MPW852258 MPW852264:MPW852270 MPW852276:MPW852282 MPW852288:MPW852294 MPW852300:MPW852306 MPW917680:MPW917686 MPW917692:MPW917698 MPW917704:MPW917710 MPW917716:MPW917722 MPW917728:MPW917734 MPW917740:MPW917746 MPW917752:MPW917758 MPW917764:MPW917770 MPW917776:MPW917782 MPW917788:MPW917794 MPW917800:MPW917806 MPW917812:MPW917818 MPW917824:MPW917830 MPW917836:MPW917842 MPW983216:MPW983222 MPW983228:MPW983234 MPW983240:MPW983246 MPW983252:MPW983258 MPW983264:MPW983270 MPW983276:MPW983282 MPW983288:MPW983294 MPW983300:MPW983306 MPW983312:MPW983318 MPW983324:MPW983330 MPW983336:MPW983342 MPW983348:MPW983354 MPW983360:MPW983366 MPW983372:MPW983378 MZS77:MZS83 MZS89:MZS95 MZS101:MZS107 MZS65712:MZS65718 MZS65724:MZS65730 MZS65736:MZS65742 MZS65748:MZS65754 MZS65760:MZS65766 MZS65772:MZS65778 MZS65784:MZS65790 MZS65796:MZS65802 MZS65808:MZS65814 MZS65820:MZS65826 MZS65832:MZS65838 MZS65844:MZS65850 MZS65856:MZS65862 MZS65868:MZS65874 MZS131248:MZS131254 MZS131260:MZS131266 MZS131272:MZS131278 MZS131284:MZS131290 MZS131296:MZS131302 MZS131308:MZS131314 MZS131320:MZS131326 MZS131332:MZS131338 MZS131344:MZS131350 MZS131356:MZS131362 MZS131368:MZS131374 MZS131380:MZS131386 MZS131392:MZS131398 MZS131404:MZS131410 MZS196784:MZS196790 MZS196796:MZS196802 MZS196808:MZS196814 MZS196820:MZS196826 MZS196832:MZS196838 MZS196844:MZS196850 MZS196856:MZS196862 MZS196868:MZS196874 MZS196880:MZS196886 MZS196892:MZS196898 MZS196904:MZS196910 MZS196916:MZS196922 MZS196928:MZS196934 MZS196940:MZS196946 MZS262320:MZS262326 MZS262332:MZS262338 MZS262344:MZS262350 MZS262356:MZS262362 MZS262368:MZS262374 MZS262380:MZS262386 MZS262392:MZS262398 MZS262404:MZS262410 MZS262416:MZS262422 MZS262428:MZS262434 MZS262440:MZS262446 MZS262452:MZS262458 MZS262464:MZS262470 MZS262476:MZS262482 MZS327856:MZS327862 MZS327868:MZS327874 MZS327880:MZS327886 MZS327892:MZS327898 MZS327904:MZS327910 MZS327916:MZS327922 MZS327928:MZS327934 MZS327940:MZS327946 MZS327952:MZS327958 MZS327964:MZS327970 MZS327976:MZS327982 MZS327988:MZS327994 MZS328000:MZS328006 MZS328012:MZS328018 MZS393392:MZS393398 MZS393404:MZS393410 MZS393416:MZS393422 MZS393428:MZS393434 MZS393440:MZS393446 MZS393452:MZS393458 MZS393464:MZS393470 MZS393476:MZS393482 MZS393488:MZS393494 MZS393500:MZS393506 MZS393512:MZS393518 MZS393524:MZS393530 MZS393536:MZS393542 MZS393548:MZS393554 MZS458928:MZS458934 MZS458940:MZS458946 MZS458952:MZS458958 MZS458964:MZS458970 MZS458976:MZS458982 MZS458988:MZS458994 MZS459000:MZS459006 MZS459012:MZS459018 MZS459024:MZS459030 MZS459036:MZS459042 MZS459048:MZS459054 MZS459060:MZS459066 MZS459072:MZS459078 MZS459084:MZS459090 MZS524464:MZS524470 MZS524476:MZS524482 MZS524488:MZS524494 MZS524500:MZS524506 MZS524512:MZS524518 MZS524524:MZS524530 MZS524536:MZS524542 MZS524548:MZS524554 MZS524560:MZS524566 MZS524572:MZS524578 MZS524584:MZS524590 MZS524596:MZS524602 MZS524608:MZS524614 MZS524620:MZS524626 MZS590000:MZS590006 MZS590012:MZS590018 MZS590024:MZS590030 MZS590036:MZS590042 MZS590048:MZS590054 MZS590060:MZS590066 MZS590072:MZS590078 MZS590084:MZS590090 MZS590096:MZS590102 MZS590108:MZS590114 MZS590120:MZS590126 MZS590132:MZS590138 MZS590144:MZS590150 MZS590156:MZS590162 MZS655536:MZS655542 MZS655548:MZS655554 MZS655560:MZS655566 MZS655572:MZS655578 MZS655584:MZS655590 MZS655596:MZS655602 MZS655608:MZS655614 MZS655620:MZS655626 MZS655632:MZS655638 MZS655644:MZS655650 MZS655656:MZS655662 MZS655668:MZS655674 MZS655680:MZS655686 MZS655692:MZS655698 MZS721072:MZS721078 MZS721084:MZS721090 MZS721096:MZS721102 MZS721108:MZS721114 MZS721120:MZS721126 MZS721132:MZS721138 MZS721144:MZS721150 MZS721156:MZS721162 MZS721168:MZS721174 MZS721180:MZS721186 MZS721192:MZS721198 MZS721204:MZS721210 MZS721216:MZS721222 MZS721228:MZS721234 MZS786608:MZS786614 MZS786620:MZS786626 MZS786632:MZS786638 MZS786644:MZS786650 MZS786656:MZS786662 MZS786668:MZS786674 MZS786680:MZS786686 MZS786692:MZS786698 MZS786704:MZS786710 MZS786716:MZS786722 MZS786728:MZS786734 MZS786740:MZS786746 MZS786752:MZS786758 MZS786764:MZS786770 MZS852144:MZS852150 MZS852156:MZS852162 MZS852168:MZS852174 MZS852180:MZS852186 MZS852192:MZS852198 MZS852204:MZS852210 MZS852216:MZS852222 MZS852228:MZS852234 MZS852240:MZS852246 MZS852252:MZS852258 MZS852264:MZS852270 MZS852276:MZS852282 MZS852288:MZS852294 MZS852300:MZS852306 MZS917680:MZS917686 MZS917692:MZS917698 MZS917704:MZS917710 MZS917716:MZS917722 MZS917728:MZS917734 MZS917740:MZS917746 MZS917752:MZS917758 MZS917764:MZS917770 MZS917776:MZS917782 MZS917788:MZS917794 MZS917800:MZS917806 MZS917812:MZS917818 MZS917824:MZS917830 MZS917836:MZS917842 MZS983216:MZS983222 MZS983228:MZS983234 MZS983240:MZS983246 MZS983252:MZS983258 MZS983264:MZS983270 MZS983276:MZS983282 MZS983288:MZS983294 MZS983300:MZS983306 MZS983312:MZS983318 MZS983324:MZS983330 MZS983336:MZS983342 MZS983348:MZS983354 MZS983360:MZS983366 MZS983372:MZS983378 NJO77:NJO83 NJO89:NJO95 NJO101:NJO107 NJO65712:NJO65718 NJO65724:NJO65730 NJO65736:NJO65742 NJO65748:NJO65754 NJO65760:NJO65766 NJO65772:NJO65778 NJO65784:NJO65790 NJO65796:NJO65802 NJO65808:NJO65814 NJO65820:NJO65826 NJO65832:NJO65838 NJO65844:NJO65850 NJO65856:NJO65862 NJO65868:NJO65874 NJO131248:NJO131254 NJO131260:NJO131266 NJO131272:NJO131278 NJO131284:NJO131290 NJO131296:NJO131302 NJO131308:NJO131314 NJO131320:NJO131326 NJO131332:NJO131338 NJO131344:NJO131350 NJO131356:NJO131362 NJO131368:NJO131374 NJO131380:NJO131386 NJO131392:NJO131398 NJO131404:NJO131410 NJO196784:NJO196790 NJO196796:NJO196802 NJO196808:NJO196814 NJO196820:NJO196826 NJO196832:NJO196838 NJO196844:NJO196850 NJO196856:NJO196862 NJO196868:NJO196874 NJO196880:NJO196886 NJO196892:NJO196898 NJO196904:NJO196910 NJO196916:NJO196922 NJO196928:NJO196934 NJO196940:NJO196946 NJO262320:NJO262326 NJO262332:NJO262338 NJO262344:NJO262350 NJO262356:NJO262362 NJO262368:NJO262374 NJO262380:NJO262386 NJO262392:NJO262398 NJO262404:NJO262410 NJO262416:NJO262422 NJO262428:NJO262434 NJO262440:NJO262446 NJO262452:NJO262458 NJO262464:NJO262470 NJO262476:NJO262482 NJO327856:NJO327862 NJO327868:NJO327874 NJO327880:NJO327886 NJO327892:NJO327898 NJO327904:NJO327910 NJO327916:NJO327922 NJO327928:NJO327934 NJO327940:NJO327946 NJO327952:NJO327958 NJO327964:NJO327970 NJO327976:NJO327982 NJO327988:NJO327994 NJO328000:NJO328006 NJO328012:NJO328018 NJO393392:NJO393398 NJO393404:NJO393410 NJO393416:NJO393422 NJO393428:NJO393434 NJO393440:NJO393446 NJO393452:NJO393458 NJO393464:NJO393470 NJO393476:NJO393482 NJO393488:NJO393494 NJO393500:NJO393506 NJO393512:NJO393518 NJO393524:NJO393530 NJO393536:NJO393542 NJO393548:NJO393554 NJO458928:NJO458934 NJO458940:NJO458946 NJO458952:NJO458958 NJO458964:NJO458970 NJO458976:NJO458982 NJO458988:NJO458994 NJO459000:NJO459006 NJO459012:NJO459018 NJO459024:NJO459030 NJO459036:NJO459042 NJO459048:NJO459054 NJO459060:NJO459066 NJO459072:NJO459078 NJO459084:NJO459090 NJO524464:NJO524470 NJO524476:NJO524482 NJO524488:NJO524494 NJO524500:NJO524506 NJO524512:NJO524518 NJO524524:NJO524530 NJO524536:NJO524542 NJO524548:NJO524554 NJO524560:NJO524566 NJO524572:NJO524578 NJO524584:NJO524590 NJO524596:NJO524602 NJO524608:NJO524614 NJO524620:NJO524626 NJO590000:NJO590006 NJO590012:NJO590018 NJO590024:NJO590030 NJO590036:NJO590042 NJO590048:NJO590054 NJO590060:NJO590066 NJO590072:NJO590078 NJO590084:NJO590090 NJO590096:NJO590102 NJO590108:NJO590114 NJO590120:NJO590126 NJO590132:NJO590138 NJO590144:NJO590150 NJO590156:NJO590162 NJO655536:NJO655542 NJO655548:NJO655554 NJO655560:NJO655566 NJO655572:NJO655578 NJO655584:NJO655590 NJO655596:NJO655602 NJO655608:NJO655614 NJO655620:NJO655626 NJO655632:NJO655638 NJO655644:NJO655650 NJO655656:NJO655662 NJO655668:NJO655674 NJO655680:NJO655686 NJO655692:NJO655698 NJO721072:NJO721078 NJO721084:NJO721090 NJO721096:NJO721102 NJO721108:NJO721114 NJO721120:NJO721126 NJO721132:NJO721138 NJO721144:NJO721150 NJO721156:NJO721162 NJO721168:NJO721174 NJO721180:NJO721186 NJO721192:NJO721198 NJO721204:NJO721210 NJO721216:NJO721222 NJO721228:NJO721234 NJO786608:NJO786614 NJO786620:NJO786626 NJO786632:NJO786638 NJO786644:NJO786650 NJO786656:NJO786662 NJO786668:NJO786674 NJO786680:NJO786686 NJO786692:NJO786698 NJO786704:NJO786710 NJO786716:NJO786722 NJO786728:NJO786734 NJO786740:NJO786746 NJO786752:NJO786758 NJO786764:NJO786770 NJO852144:NJO852150 NJO852156:NJO852162 NJO852168:NJO852174 NJO852180:NJO852186 NJO852192:NJO852198 NJO852204:NJO852210 NJO852216:NJO852222 NJO852228:NJO852234 NJO852240:NJO852246 NJO852252:NJO852258 NJO852264:NJO852270 NJO852276:NJO852282 NJO852288:NJO852294 NJO852300:NJO852306 NJO917680:NJO917686 NJO917692:NJO917698 NJO917704:NJO917710 NJO917716:NJO917722 NJO917728:NJO917734 NJO917740:NJO917746 NJO917752:NJO917758 NJO917764:NJO917770 NJO917776:NJO917782 NJO917788:NJO917794 NJO917800:NJO917806 NJO917812:NJO917818 NJO917824:NJO917830 NJO917836:NJO917842 NJO983216:NJO983222 NJO983228:NJO983234 NJO983240:NJO983246 NJO983252:NJO983258 NJO983264:NJO983270 NJO983276:NJO983282 NJO983288:NJO983294 NJO983300:NJO983306 NJO983312:NJO983318 NJO983324:NJO983330 NJO983336:NJO983342 NJO983348:NJO983354 NJO983360:NJO983366 NJO983372:NJO983378 NTK77:NTK83 NTK89:NTK95 NTK101:NTK107 NTK65712:NTK65718 NTK65724:NTK65730 NTK65736:NTK65742 NTK65748:NTK65754 NTK65760:NTK65766 NTK65772:NTK65778 NTK65784:NTK65790 NTK65796:NTK65802 NTK65808:NTK65814 NTK65820:NTK65826 NTK65832:NTK65838 NTK65844:NTK65850 NTK65856:NTK65862 NTK65868:NTK65874 NTK131248:NTK131254 NTK131260:NTK131266 NTK131272:NTK131278 NTK131284:NTK131290 NTK131296:NTK131302 NTK131308:NTK131314 NTK131320:NTK131326 NTK131332:NTK131338 NTK131344:NTK131350 NTK131356:NTK131362 NTK131368:NTK131374 NTK131380:NTK131386 NTK131392:NTK131398 NTK131404:NTK131410 NTK196784:NTK196790 NTK196796:NTK196802 NTK196808:NTK196814 NTK196820:NTK196826 NTK196832:NTK196838 NTK196844:NTK196850 NTK196856:NTK196862 NTK196868:NTK196874 NTK196880:NTK196886 NTK196892:NTK196898 NTK196904:NTK196910 NTK196916:NTK196922 NTK196928:NTK196934 NTK196940:NTK196946 NTK262320:NTK262326 NTK262332:NTK262338 NTK262344:NTK262350 NTK262356:NTK262362 NTK262368:NTK262374 NTK262380:NTK262386 NTK262392:NTK262398 NTK262404:NTK262410 NTK262416:NTK262422 NTK262428:NTK262434 NTK262440:NTK262446 NTK262452:NTK262458 NTK262464:NTK262470 NTK262476:NTK262482 NTK327856:NTK327862 NTK327868:NTK327874 NTK327880:NTK327886 NTK327892:NTK327898 NTK327904:NTK327910 NTK327916:NTK327922 NTK327928:NTK327934 NTK327940:NTK327946 NTK327952:NTK327958 NTK327964:NTK327970 NTK327976:NTK327982 NTK327988:NTK327994 NTK328000:NTK328006 NTK328012:NTK328018 NTK393392:NTK393398 NTK393404:NTK393410 NTK393416:NTK393422 NTK393428:NTK393434 NTK393440:NTK393446 NTK393452:NTK393458 NTK393464:NTK393470 NTK393476:NTK393482 NTK393488:NTK393494 NTK393500:NTK393506 NTK393512:NTK393518 NTK393524:NTK393530 NTK393536:NTK393542 NTK393548:NTK393554 NTK458928:NTK458934 NTK458940:NTK458946 NTK458952:NTK458958 NTK458964:NTK458970 NTK458976:NTK458982 NTK458988:NTK458994 NTK459000:NTK459006 NTK459012:NTK459018 NTK459024:NTK459030 NTK459036:NTK459042 NTK459048:NTK459054 NTK459060:NTK459066 NTK459072:NTK459078 NTK459084:NTK459090 NTK524464:NTK524470 NTK524476:NTK524482 NTK524488:NTK524494 NTK524500:NTK524506 NTK524512:NTK524518 NTK524524:NTK524530 NTK524536:NTK524542 NTK524548:NTK524554 NTK524560:NTK524566 NTK524572:NTK524578 NTK524584:NTK524590 NTK524596:NTK524602 NTK524608:NTK524614 NTK524620:NTK524626 NTK590000:NTK590006 NTK590012:NTK590018 NTK590024:NTK590030 NTK590036:NTK590042 NTK590048:NTK590054 NTK590060:NTK590066 NTK590072:NTK590078 NTK590084:NTK590090 NTK590096:NTK590102 NTK590108:NTK590114 NTK590120:NTK590126 NTK590132:NTK590138 NTK590144:NTK590150 NTK590156:NTK590162 NTK655536:NTK655542 NTK655548:NTK655554 NTK655560:NTK655566 NTK655572:NTK655578 NTK655584:NTK655590 NTK655596:NTK655602 NTK655608:NTK655614 NTK655620:NTK655626 NTK655632:NTK655638 NTK655644:NTK655650 NTK655656:NTK655662 NTK655668:NTK655674 NTK655680:NTK655686 NTK655692:NTK655698 NTK721072:NTK721078 NTK721084:NTK721090 NTK721096:NTK721102 NTK721108:NTK721114 NTK721120:NTK721126 NTK721132:NTK721138 NTK721144:NTK721150 NTK721156:NTK721162 NTK721168:NTK721174 NTK721180:NTK721186 NTK721192:NTK721198 NTK721204:NTK721210 NTK721216:NTK721222 NTK721228:NTK721234 NTK786608:NTK786614 NTK786620:NTK786626 NTK786632:NTK786638 NTK786644:NTK786650 NTK786656:NTK786662 NTK786668:NTK786674 NTK786680:NTK786686 NTK786692:NTK786698 NTK786704:NTK786710 NTK786716:NTK786722 NTK786728:NTK786734 NTK786740:NTK786746 NTK786752:NTK786758 NTK786764:NTK786770 NTK852144:NTK852150 NTK852156:NTK852162 NTK852168:NTK852174 NTK852180:NTK852186 NTK852192:NTK852198 NTK852204:NTK852210 NTK852216:NTK852222 NTK852228:NTK852234 NTK852240:NTK852246 NTK852252:NTK852258 NTK852264:NTK852270 NTK852276:NTK852282 NTK852288:NTK852294 NTK852300:NTK852306 NTK917680:NTK917686 NTK917692:NTK917698 NTK917704:NTK917710 NTK917716:NTK917722 NTK917728:NTK917734 NTK917740:NTK917746 NTK917752:NTK917758 NTK917764:NTK917770 NTK917776:NTK917782 NTK917788:NTK917794 NTK917800:NTK917806 NTK917812:NTK917818 NTK917824:NTK917830 NTK917836:NTK917842 NTK983216:NTK983222 NTK983228:NTK983234 NTK983240:NTK983246 NTK983252:NTK983258 NTK983264:NTK983270 NTK983276:NTK983282 NTK983288:NTK983294 NTK983300:NTK983306 NTK983312:NTK983318 NTK983324:NTK983330 NTK983336:NTK983342 NTK983348:NTK983354 NTK983360:NTK983366 NTK983372:NTK983378 ODG77:ODG83 ODG89:ODG95 ODG101:ODG107 ODG65712:ODG65718 ODG65724:ODG65730 ODG65736:ODG65742 ODG65748:ODG65754 ODG65760:ODG65766 ODG65772:ODG65778 ODG65784:ODG65790 ODG65796:ODG65802 ODG65808:ODG65814 ODG65820:ODG65826 ODG65832:ODG65838 ODG65844:ODG65850 ODG65856:ODG65862 ODG65868:ODG65874 ODG131248:ODG131254 ODG131260:ODG131266 ODG131272:ODG131278 ODG131284:ODG131290 ODG131296:ODG131302 ODG131308:ODG131314 ODG131320:ODG131326 ODG131332:ODG131338 ODG131344:ODG131350 ODG131356:ODG131362 ODG131368:ODG131374 ODG131380:ODG131386 ODG131392:ODG131398 ODG131404:ODG131410 ODG196784:ODG196790 ODG196796:ODG196802 ODG196808:ODG196814 ODG196820:ODG196826 ODG196832:ODG196838 ODG196844:ODG196850 ODG196856:ODG196862 ODG196868:ODG196874 ODG196880:ODG196886 ODG196892:ODG196898 ODG196904:ODG196910 ODG196916:ODG196922 ODG196928:ODG196934 ODG196940:ODG196946 ODG262320:ODG262326 ODG262332:ODG262338 ODG262344:ODG262350 ODG262356:ODG262362 ODG262368:ODG262374 ODG262380:ODG262386 ODG262392:ODG262398 ODG262404:ODG262410 ODG262416:ODG262422 ODG262428:ODG262434 ODG262440:ODG262446 ODG262452:ODG262458 ODG262464:ODG262470 ODG262476:ODG262482 ODG327856:ODG327862 ODG327868:ODG327874 ODG327880:ODG327886 ODG327892:ODG327898 ODG327904:ODG327910 ODG327916:ODG327922 ODG327928:ODG327934 ODG327940:ODG327946 ODG327952:ODG327958 ODG327964:ODG327970 ODG327976:ODG327982 ODG327988:ODG327994 ODG328000:ODG328006 ODG328012:ODG328018 ODG393392:ODG393398 ODG393404:ODG393410 ODG393416:ODG393422 ODG393428:ODG393434 ODG393440:ODG393446 ODG393452:ODG393458 ODG393464:ODG393470 ODG393476:ODG393482 ODG393488:ODG393494 ODG393500:ODG393506 ODG393512:ODG393518 ODG393524:ODG393530 ODG393536:ODG393542 ODG393548:ODG393554 ODG458928:ODG458934 ODG458940:ODG458946 ODG458952:ODG458958 ODG458964:ODG458970 ODG458976:ODG458982 ODG458988:ODG458994 ODG459000:ODG459006 ODG459012:ODG459018 ODG459024:ODG459030 ODG459036:ODG459042 ODG459048:ODG459054 ODG459060:ODG459066 ODG459072:ODG459078 ODG459084:ODG459090 ODG524464:ODG524470 ODG524476:ODG524482 ODG524488:ODG524494 ODG524500:ODG524506 ODG524512:ODG524518 ODG524524:ODG524530 ODG524536:ODG524542 ODG524548:ODG524554 ODG524560:ODG524566 ODG524572:ODG524578 ODG524584:ODG524590 ODG524596:ODG524602 ODG524608:ODG524614 ODG524620:ODG524626 ODG590000:ODG590006 ODG590012:ODG590018 ODG590024:ODG590030 ODG590036:ODG590042 ODG590048:ODG590054 ODG590060:ODG590066 ODG590072:ODG590078 ODG590084:ODG590090 ODG590096:ODG590102 ODG590108:ODG590114 ODG590120:ODG590126 ODG590132:ODG590138 ODG590144:ODG590150 ODG590156:ODG590162 ODG655536:ODG655542 ODG655548:ODG655554 ODG655560:ODG655566 ODG655572:ODG655578 ODG655584:ODG655590 ODG655596:ODG655602 ODG655608:ODG655614 ODG655620:ODG655626 ODG655632:ODG655638 ODG655644:ODG655650 ODG655656:ODG655662 ODG655668:ODG655674 ODG655680:ODG655686 ODG655692:ODG655698 ODG721072:ODG721078 ODG721084:ODG721090 ODG721096:ODG721102 ODG721108:ODG721114 ODG721120:ODG721126 ODG721132:ODG721138 ODG721144:ODG721150 ODG721156:ODG721162 ODG721168:ODG721174 ODG721180:ODG721186 ODG721192:ODG721198 ODG721204:ODG721210 ODG721216:ODG721222 ODG721228:ODG721234 ODG786608:ODG786614 ODG786620:ODG786626 ODG786632:ODG786638 ODG786644:ODG786650 ODG786656:ODG786662 ODG786668:ODG786674 ODG786680:ODG786686 ODG786692:ODG786698 ODG786704:ODG786710 ODG786716:ODG786722 ODG786728:ODG786734 ODG786740:ODG786746 ODG786752:ODG786758 ODG786764:ODG786770 ODG852144:ODG852150 ODG852156:ODG852162 ODG852168:ODG852174 ODG852180:ODG852186 ODG852192:ODG852198 ODG852204:ODG852210 ODG852216:ODG852222 ODG852228:ODG852234 ODG852240:ODG852246 ODG852252:ODG852258 ODG852264:ODG852270 ODG852276:ODG852282 ODG852288:ODG852294 ODG852300:ODG852306 ODG917680:ODG917686 ODG917692:ODG917698 ODG917704:ODG917710 ODG917716:ODG917722 ODG917728:ODG917734 ODG917740:ODG917746 ODG917752:ODG917758 ODG917764:ODG917770 ODG917776:ODG917782 ODG917788:ODG917794 ODG917800:ODG917806 ODG917812:ODG917818 ODG917824:ODG917830 ODG917836:ODG917842 ODG983216:ODG983222 ODG983228:ODG983234 ODG983240:ODG983246 ODG983252:ODG983258 ODG983264:ODG983270 ODG983276:ODG983282 ODG983288:ODG983294 ODG983300:ODG983306 ODG983312:ODG983318 ODG983324:ODG983330 ODG983336:ODG983342 ODG983348:ODG983354 ODG983360:ODG983366 ODG983372:ODG983378 ONC77:ONC83 ONC89:ONC95 ONC101:ONC107 ONC65712:ONC65718 ONC65724:ONC65730 ONC65736:ONC65742 ONC65748:ONC65754 ONC65760:ONC65766 ONC65772:ONC65778 ONC65784:ONC65790 ONC65796:ONC65802 ONC65808:ONC65814 ONC65820:ONC65826 ONC65832:ONC65838 ONC65844:ONC65850 ONC65856:ONC65862 ONC65868:ONC65874 ONC131248:ONC131254 ONC131260:ONC131266 ONC131272:ONC131278 ONC131284:ONC131290 ONC131296:ONC131302 ONC131308:ONC131314 ONC131320:ONC131326 ONC131332:ONC131338 ONC131344:ONC131350 ONC131356:ONC131362 ONC131368:ONC131374 ONC131380:ONC131386 ONC131392:ONC131398 ONC131404:ONC131410 ONC196784:ONC196790 ONC196796:ONC196802 ONC196808:ONC196814 ONC196820:ONC196826 ONC196832:ONC196838 ONC196844:ONC196850 ONC196856:ONC196862 ONC196868:ONC196874 ONC196880:ONC196886 ONC196892:ONC196898 ONC196904:ONC196910 ONC196916:ONC196922 ONC196928:ONC196934 ONC196940:ONC196946 ONC262320:ONC262326 ONC262332:ONC262338 ONC262344:ONC262350 ONC262356:ONC262362 ONC262368:ONC262374 ONC262380:ONC262386 ONC262392:ONC262398 ONC262404:ONC262410 ONC262416:ONC262422 ONC262428:ONC262434 ONC262440:ONC262446 ONC262452:ONC262458 ONC262464:ONC262470 ONC262476:ONC262482 ONC327856:ONC327862 ONC327868:ONC327874 ONC327880:ONC327886 ONC327892:ONC327898 ONC327904:ONC327910 ONC327916:ONC327922 ONC327928:ONC327934 ONC327940:ONC327946 ONC327952:ONC327958 ONC327964:ONC327970 ONC327976:ONC327982 ONC327988:ONC327994 ONC328000:ONC328006 ONC328012:ONC328018 ONC393392:ONC393398 ONC393404:ONC393410 ONC393416:ONC393422 ONC393428:ONC393434 ONC393440:ONC393446 ONC393452:ONC393458 ONC393464:ONC393470 ONC393476:ONC393482 ONC393488:ONC393494 ONC393500:ONC393506 ONC393512:ONC393518 ONC393524:ONC393530 ONC393536:ONC393542 ONC393548:ONC393554 ONC458928:ONC458934 ONC458940:ONC458946 ONC458952:ONC458958 ONC458964:ONC458970 ONC458976:ONC458982 ONC458988:ONC458994 ONC459000:ONC459006 ONC459012:ONC459018 ONC459024:ONC459030 ONC459036:ONC459042 ONC459048:ONC459054 ONC459060:ONC459066 ONC459072:ONC459078 ONC459084:ONC459090 ONC524464:ONC524470 ONC524476:ONC524482 ONC524488:ONC524494 ONC524500:ONC524506 ONC524512:ONC524518 ONC524524:ONC524530 ONC524536:ONC524542 ONC524548:ONC524554 ONC524560:ONC524566 ONC524572:ONC524578 ONC524584:ONC524590 ONC524596:ONC524602 ONC524608:ONC524614 ONC524620:ONC524626 ONC590000:ONC590006 ONC590012:ONC590018 ONC590024:ONC590030 ONC590036:ONC590042 ONC590048:ONC590054 ONC590060:ONC590066 ONC590072:ONC590078 ONC590084:ONC590090 ONC590096:ONC590102 ONC590108:ONC590114 ONC590120:ONC590126 ONC590132:ONC590138 ONC590144:ONC590150 ONC590156:ONC590162 ONC655536:ONC655542 ONC655548:ONC655554 ONC655560:ONC655566 ONC655572:ONC655578 ONC655584:ONC655590 ONC655596:ONC655602 ONC655608:ONC655614 ONC655620:ONC655626 ONC655632:ONC655638 ONC655644:ONC655650 ONC655656:ONC655662 ONC655668:ONC655674 ONC655680:ONC655686 ONC655692:ONC655698 ONC721072:ONC721078 ONC721084:ONC721090 ONC721096:ONC721102 ONC721108:ONC721114 ONC721120:ONC721126 ONC721132:ONC721138 ONC721144:ONC721150 ONC721156:ONC721162 ONC721168:ONC721174 ONC721180:ONC721186 ONC721192:ONC721198 ONC721204:ONC721210 ONC721216:ONC721222 ONC721228:ONC721234 ONC786608:ONC786614 ONC786620:ONC786626 ONC786632:ONC786638 ONC786644:ONC786650 ONC786656:ONC786662 ONC786668:ONC786674 ONC786680:ONC786686 ONC786692:ONC786698 ONC786704:ONC786710 ONC786716:ONC786722 ONC786728:ONC786734 ONC786740:ONC786746 ONC786752:ONC786758 ONC786764:ONC786770 ONC852144:ONC852150 ONC852156:ONC852162 ONC852168:ONC852174 ONC852180:ONC852186 ONC852192:ONC852198 ONC852204:ONC852210 ONC852216:ONC852222 ONC852228:ONC852234 ONC852240:ONC852246 ONC852252:ONC852258 ONC852264:ONC852270 ONC852276:ONC852282 ONC852288:ONC852294 ONC852300:ONC852306 ONC917680:ONC917686 ONC917692:ONC917698 ONC917704:ONC917710 ONC917716:ONC917722 ONC917728:ONC917734 ONC917740:ONC917746 ONC917752:ONC917758 ONC917764:ONC917770 ONC917776:ONC917782 ONC917788:ONC917794 ONC917800:ONC917806 ONC917812:ONC917818 ONC917824:ONC917830 ONC917836:ONC917842 ONC983216:ONC983222 ONC983228:ONC983234 ONC983240:ONC983246 ONC983252:ONC983258 ONC983264:ONC983270 ONC983276:ONC983282 ONC983288:ONC983294 ONC983300:ONC983306 ONC983312:ONC983318 ONC983324:ONC983330 ONC983336:ONC983342 ONC983348:ONC983354 ONC983360:ONC983366 ONC983372:ONC983378 OWY77:OWY83 OWY89:OWY95 OWY101:OWY107 OWY65712:OWY65718 OWY65724:OWY65730 OWY65736:OWY65742 OWY65748:OWY65754 OWY65760:OWY65766 OWY65772:OWY65778 OWY65784:OWY65790 OWY65796:OWY65802 OWY65808:OWY65814 OWY65820:OWY65826 OWY65832:OWY65838 OWY65844:OWY65850 OWY65856:OWY65862 OWY65868:OWY65874 OWY131248:OWY131254 OWY131260:OWY131266 OWY131272:OWY131278 OWY131284:OWY131290 OWY131296:OWY131302 OWY131308:OWY131314 OWY131320:OWY131326 OWY131332:OWY131338 OWY131344:OWY131350 OWY131356:OWY131362 OWY131368:OWY131374 OWY131380:OWY131386 OWY131392:OWY131398 OWY131404:OWY131410 OWY196784:OWY196790 OWY196796:OWY196802 OWY196808:OWY196814 OWY196820:OWY196826 OWY196832:OWY196838 OWY196844:OWY196850 OWY196856:OWY196862 OWY196868:OWY196874 OWY196880:OWY196886 OWY196892:OWY196898 OWY196904:OWY196910 OWY196916:OWY196922 OWY196928:OWY196934 OWY196940:OWY196946 OWY262320:OWY262326 OWY262332:OWY262338 OWY262344:OWY262350 OWY262356:OWY262362 OWY262368:OWY262374 OWY262380:OWY262386 OWY262392:OWY262398 OWY262404:OWY262410 OWY262416:OWY262422 OWY262428:OWY262434 OWY262440:OWY262446 OWY262452:OWY262458 OWY262464:OWY262470 OWY262476:OWY262482 OWY327856:OWY327862 OWY327868:OWY327874 OWY327880:OWY327886 OWY327892:OWY327898 OWY327904:OWY327910 OWY327916:OWY327922 OWY327928:OWY327934 OWY327940:OWY327946 OWY327952:OWY327958 OWY327964:OWY327970 OWY327976:OWY327982 OWY327988:OWY327994 OWY328000:OWY328006 OWY328012:OWY328018 OWY393392:OWY393398 OWY393404:OWY393410 OWY393416:OWY393422 OWY393428:OWY393434 OWY393440:OWY393446 OWY393452:OWY393458 OWY393464:OWY393470 OWY393476:OWY393482 OWY393488:OWY393494 OWY393500:OWY393506 OWY393512:OWY393518 OWY393524:OWY393530 OWY393536:OWY393542 OWY393548:OWY393554 OWY458928:OWY458934 OWY458940:OWY458946 OWY458952:OWY458958 OWY458964:OWY458970 OWY458976:OWY458982 OWY458988:OWY458994 OWY459000:OWY459006 OWY459012:OWY459018 OWY459024:OWY459030 OWY459036:OWY459042 OWY459048:OWY459054 OWY459060:OWY459066 OWY459072:OWY459078 OWY459084:OWY459090 OWY524464:OWY524470 OWY524476:OWY524482 OWY524488:OWY524494 OWY524500:OWY524506 OWY524512:OWY524518 OWY524524:OWY524530 OWY524536:OWY524542 OWY524548:OWY524554 OWY524560:OWY524566 OWY524572:OWY524578 OWY524584:OWY524590 OWY524596:OWY524602 OWY524608:OWY524614 OWY524620:OWY524626 OWY590000:OWY590006 OWY590012:OWY590018 OWY590024:OWY590030 OWY590036:OWY590042 OWY590048:OWY590054 OWY590060:OWY590066 OWY590072:OWY590078 OWY590084:OWY590090 OWY590096:OWY590102 OWY590108:OWY590114 OWY590120:OWY590126 OWY590132:OWY590138 OWY590144:OWY590150 OWY590156:OWY590162 OWY655536:OWY655542 OWY655548:OWY655554 OWY655560:OWY655566 OWY655572:OWY655578 OWY655584:OWY655590 OWY655596:OWY655602 OWY655608:OWY655614 OWY655620:OWY655626 OWY655632:OWY655638 OWY655644:OWY655650 OWY655656:OWY655662 OWY655668:OWY655674 OWY655680:OWY655686 OWY655692:OWY655698 OWY721072:OWY721078 OWY721084:OWY721090 OWY721096:OWY721102 OWY721108:OWY721114 OWY721120:OWY721126 OWY721132:OWY721138 OWY721144:OWY721150 OWY721156:OWY721162 OWY721168:OWY721174 OWY721180:OWY721186 OWY721192:OWY721198 OWY721204:OWY721210 OWY721216:OWY721222 OWY721228:OWY721234 OWY786608:OWY786614 OWY786620:OWY786626 OWY786632:OWY786638 OWY786644:OWY786650 OWY786656:OWY786662 OWY786668:OWY786674 OWY786680:OWY786686 OWY786692:OWY786698 OWY786704:OWY786710 OWY786716:OWY786722 OWY786728:OWY786734 OWY786740:OWY786746 OWY786752:OWY786758 OWY786764:OWY786770 OWY852144:OWY852150 OWY852156:OWY852162 OWY852168:OWY852174 OWY852180:OWY852186 OWY852192:OWY852198 OWY852204:OWY852210 OWY852216:OWY852222 OWY852228:OWY852234 OWY852240:OWY852246 OWY852252:OWY852258 OWY852264:OWY852270 OWY852276:OWY852282 OWY852288:OWY852294 OWY852300:OWY852306 OWY917680:OWY917686 OWY917692:OWY917698 OWY917704:OWY917710 OWY917716:OWY917722 OWY917728:OWY917734 OWY917740:OWY917746 OWY917752:OWY917758 OWY917764:OWY917770 OWY917776:OWY917782 OWY917788:OWY917794 OWY917800:OWY917806 OWY917812:OWY917818 OWY917824:OWY917830 OWY917836:OWY917842 OWY983216:OWY983222 OWY983228:OWY983234 OWY983240:OWY983246 OWY983252:OWY983258 OWY983264:OWY983270 OWY983276:OWY983282 OWY983288:OWY983294 OWY983300:OWY983306 OWY983312:OWY983318 OWY983324:OWY983330 OWY983336:OWY983342 OWY983348:OWY983354 OWY983360:OWY983366 OWY983372:OWY983378 PGU77:PGU83 PGU89:PGU95 PGU101:PGU107 PGU65712:PGU65718 PGU65724:PGU65730 PGU65736:PGU65742 PGU65748:PGU65754 PGU65760:PGU65766 PGU65772:PGU65778 PGU65784:PGU65790 PGU65796:PGU65802 PGU65808:PGU65814 PGU65820:PGU65826 PGU65832:PGU65838 PGU65844:PGU65850 PGU65856:PGU65862 PGU65868:PGU65874 PGU131248:PGU131254 PGU131260:PGU131266 PGU131272:PGU131278 PGU131284:PGU131290 PGU131296:PGU131302 PGU131308:PGU131314 PGU131320:PGU131326 PGU131332:PGU131338 PGU131344:PGU131350 PGU131356:PGU131362 PGU131368:PGU131374 PGU131380:PGU131386 PGU131392:PGU131398 PGU131404:PGU131410 PGU196784:PGU196790 PGU196796:PGU196802 PGU196808:PGU196814 PGU196820:PGU196826 PGU196832:PGU196838 PGU196844:PGU196850 PGU196856:PGU196862 PGU196868:PGU196874 PGU196880:PGU196886 PGU196892:PGU196898 PGU196904:PGU196910 PGU196916:PGU196922 PGU196928:PGU196934 PGU196940:PGU196946 PGU262320:PGU262326 PGU262332:PGU262338 PGU262344:PGU262350 PGU262356:PGU262362 PGU262368:PGU262374 PGU262380:PGU262386 PGU262392:PGU262398 PGU262404:PGU262410 PGU262416:PGU262422 PGU262428:PGU262434 PGU262440:PGU262446 PGU262452:PGU262458 PGU262464:PGU262470 PGU262476:PGU262482 PGU327856:PGU327862 PGU327868:PGU327874 PGU327880:PGU327886 PGU327892:PGU327898 PGU327904:PGU327910 PGU327916:PGU327922 PGU327928:PGU327934 PGU327940:PGU327946 PGU327952:PGU327958 PGU327964:PGU327970 PGU327976:PGU327982 PGU327988:PGU327994 PGU328000:PGU328006 PGU328012:PGU328018 PGU393392:PGU393398 PGU393404:PGU393410 PGU393416:PGU393422 PGU393428:PGU393434 PGU393440:PGU393446 PGU393452:PGU393458 PGU393464:PGU393470 PGU393476:PGU393482 PGU393488:PGU393494 PGU393500:PGU393506 PGU393512:PGU393518 PGU393524:PGU393530 PGU393536:PGU393542 PGU393548:PGU393554 PGU458928:PGU458934 PGU458940:PGU458946 PGU458952:PGU458958 PGU458964:PGU458970 PGU458976:PGU458982 PGU458988:PGU458994 PGU459000:PGU459006 PGU459012:PGU459018 PGU459024:PGU459030 PGU459036:PGU459042 PGU459048:PGU459054 PGU459060:PGU459066 PGU459072:PGU459078 PGU459084:PGU459090 PGU524464:PGU524470 PGU524476:PGU524482 PGU524488:PGU524494 PGU524500:PGU524506 PGU524512:PGU524518 PGU524524:PGU524530 PGU524536:PGU524542 PGU524548:PGU524554 PGU524560:PGU524566 PGU524572:PGU524578 PGU524584:PGU524590 PGU524596:PGU524602 PGU524608:PGU524614 PGU524620:PGU524626 PGU590000:PGU590006 PGU590012:PGU590018 PGU590024:PGU590030 PGU590036:PGU590042 PGU590048:PGU590054 PGU590060:PGU590066 PGU590072:PGU590078 PGU590084:PGU590090 PGU590096:PGU590102 PGU590108:PGU590114 PGU590120:PGU590126 PGU590132:PGU590138 PGU590144:PGU590150 PGU590156:PGU590162 PGU655536:PGU655542 PGU655548:PGU655554 PGU655560:PGU655566 PGU655572:PGU655578 PGU655584:PGU655590 PGU655596:PGU655602 PGU655608:PGU655614 PGU655620:PGU655626 PGU655632:PGU655638 PGU655644:PGU655650 PGU655656:PGU655662 PGU655668:PGU655674 PGU655680:PGU655686 PGU655692:PGU655698 PGU721072:PGU721078 PGU721084:PGU721090 PGU721096:PGU721102 PGU721108:PGU721114 PGU721120:PGU721126 PGU721132:PGU721138 PGU721144:PGU721150 PGU721156:PGU721162 PGU721168:PGU721174 PGU721180:PGU721186 PGU721192:PGU721198 PGU721204:PGU721210 PGU721216:PGU721222 PGU721228:PGU721234 PGU786608:PGU786614 PGU786620:PGU786626 PGU786632:PGU786638 PGU786644:PGU786650 PGU786656:PGU786662 PGU786668:PGU786674 PGU786680:PGU786686 PGU786692:PGU786698 PGU786704:PGU786710 PGU786716:PGU786722 PGU786728:PGU786734 PGU786740:PGU786746 PGU786752:PGU786758 PGU786764:PGU786770 PGU852144:PGU852150 PGU852156:PGU852162 PGU852168:PGU852174 PGU852180:PGU852186 PGU852192:PGU852198 PGU852204:PGU852210 PGU852216:PGU852222 PGU852228:PGU852234 PGU852240:PGU852246 PGU852252:PGU852258 PGU852264:PGU852270 PGU852276:PGU852282 PGU852288:PGU852294 PGU852300:PGU852306 PGU917680:PGU917686 PGU917692:PGU917698 PGU917704:PGU917710 PGU917716:PGU917722 PGU917728:PGU917734 PGU917740:PGU917746 PGU917752:PGU917758 PGU917764:PGU917770 PGU917776:PGU917782 PGU917788:PGU917794 PGU917800:PGU917806 PGU917812:PGU917818 PGU917824:PGU917830 PGU917836:PGU917842 PGU983216:PGU983222 PGU983228:PGU983234 PGU983240:PGU983246 PGU983252:PGU983258 PGU983264:PGU983270 PGU983276:PGU983282 PGU983288:PGU983294 PGU983300:PGU983306 PGU983312:PGU983318 PGU983324:PGU983330 PGU983336:PGU983342 PGU983348:PGU983354 PGU983360:PGU983366 PGU983372:PGU983378 PQQ77:PQQ83 PQQ89:PQQ95 PQQ101:PQQ107 PQQ65712:PQQ65718 PQQ65724:PQQ65730 PQQ65736:PQQ65742 PQQ65748:PQQ65754 PQQ65760:PQQ65766 PQQ65772:PQQ65778 PQQ65784:PQQ65790 PQQ65796:PQQ65802 PQQ65808:PQQ65814 PQQ65820:PQQ65826 PQQ65832:PQQ65838 PQQ65844:PQQ65850 PQQ65856:PQQ65862 PQQ65868:PQQ65874 PQQ131248:PQQ131254 PQQ131260:PQQ131266 PQQ131272:PQQ131278 PQQ131284:PQQ131290 PQQ131296:PQQ131302 PQQ131308:PQQ131314 PQQ131320:PQQ131326 PQQ131332:PQQ131338 PQQ131344:PQQ131350 PQQ131356:PQQ131362 PQQ131368:PQQ131374 PQQ131380:PQQ131386 PQQ131392:PQQ131398 PQQ131404:PQQ131410 PQQ196784:PQQ196790 PQQ196796:PQQ196802 PQQ196808:PQQ196814 PQQ196820:PQQ196826 PQQ196832:PQQ196838 PQQ196844:PQQ196850 PQQ196856:PQQ196862 PQQ196868:PQQ196874 PQQ196880:PQQ196886 PQQ196892:PQQ196898 PQQ196904:PQQ196910 PQQ196916:PQQ196922 PQQ196928:PQQ196934 PQQ196940:PQQ196946 PQQ262320:PQQ262326 PQQ262332:PQQ262338 PQQ262344:PQQ262350 PQQ262356:PQQ262362 PQQ262368:PQQ262374 PQQ262380:PQQ262386 PQQ262392:PQQ262398 PQQ262404:PQQ262410 PQQ262416:PQQ262422 PQQ262428:PQQ262434 PQQ262440:PQQ262446 PQQ262452:PQQ262458 PQQ262464:PQQ262470 PQQ262476:PQQ262482 PQQ327856:PQQ327862 PQQ327868:PQQ327874 PQQ327880:PQQ327886 PQQ327892:PQQ327898 PQQ327904:PQQ327910 PQQ327916:PQQ327922 PQQ327928:PQQ327934 PQQ327940:PQQ327946 PQQ327952:PQQ327958 PQQ327964:PQQ327970 PQQ327976:PQQ327982 PQQ327988:PQQ327994 PQQ328000:PQQ328006 PQQ328012:PQQ328018 PQQ393392:PQQ393398 PQQ393404:PQQ393410 PQQ393416:PQQ393422 PQQ393428:PQQ393434 PQQ393440:PQQ393446 PQQ393452:PQQ393458 PQQ393464:PQQ393470 PQQ393476:PQQ393482 PQQ393488:PQQ393494 PQQ393500:PQQ393506 PQQ393512:PQQ393518 PQQ393524:PQQ393530 PQQ393536:PQQ393542 PQQ393548:PQQ393554 PQQ458928:PQQ458934 PQQ458940:PQQ458946 PQQ458952:PQQ458958 PQQ458964:PQQ458970 PQQ458976:PQQ458982 PQQ458988:PQQ458994 PQQ459000:PQQ459006 PQQ459012:PQQ459018 PQQ459024:PQQ459030 PQQ459036:PQQ459042 PQQ459048:PQQ459054 PQQ459060:PQQ459066 PQQ459072:PQQ459078 PQQ459084:PQQ459090 PQQ524464:PQQ524470 PQQ524476:PQQ524482 PQQ524488:PQQ524494 PQQ524500:PQQ524506 PQQ524512:PQQ524518 PQQ524524:PQQ524530 PQQ524536:PQQ524542 PQQ524548:PQQ524554 PQQ524560:PQQ524566 PQQ524572:PQQ524578 PQQ524584:PQQ524590 PQQ524596:PQQ524602 PQQ524608:PQQ524614 PQQ524620:PQQ524626 PQQ590000:PQQ590006 PQQ590012:PQQ590018 PQQ590024:PQQ590030 PQQ590036:PQQ590042 PQQ590048:PQQ590054 PQQ590060:PQQ590066 PQQ590072:PQQ590078 PQQ590084:PQQ590090 PQQ590096:PQQ590102 PQQ590108:PQQ590114 PQQ590120:PQQ590126 PQQ590132:PQQ590138 PQQ590144:PQQ590150 PQQ590156:PQQ590162 PQQ655536:PQQ655542 PQQ655548:PQQ655554 PQQ655560:PQQ655566 PQQ655572:PQQ655578 PQQ655584:PQQ655590 PQQ655596:PQQ655602 PQQ655608:PQQ655614 PQQ655620:PQQ655626 PQQ655632:PQQ655638 PQQ655644:PQQ655650 PQQ655656:PQQ655662 PQQ655668:PQQ655674 PQQ655680:PQQ655686 PQQ655692:PQQ655698 PQQ721072:PQQ721078 PQQ721084:PQQ721090 PQQ721096:PQQ721102 PQQ721108:PQQ721114 PQQ721120:PQQ721126 PQQ721132:PQQ721138 PQQ721144:PQQ721150 PQQ721156:PQQ721162 PQQ721168:PQQ721174 PQQ721180:PQQ721186 PQQ721192:PQQ721198 PQQ721204:PQQ721210 PQQ721216:PQQ721222 PQQ721228:PQQ721234 PQQ786608:PQQ786614 PQQ786620:PQQ786626 PQQ786632:PQQ786638 PQQ786644:PQQ786650 PQQ786656:PQQ786662 PQQ786668:PQQ786674 PQQ786680:PQQ786686 PQQ786692:PQQ786698 PQQ786704:PQQ786710 PQQ786716:PQQ786722 PQQ786728:PQQ786734 PQQ786740:PQQ786746 PQQ786752:PQQ786758 PQQ786764:PQQ786770 PQQ852144:PQQ852150 PQQ852156:PQQ852162 PQQ852168:PQQ852174 PQQ852180:PQQ852186 PQQ852192:PQQ852198 PQQ852204:PQQ852210 PQQ852216:PQQ852222 PQQ852228:PQQ852234 PQQ852240:PQQ852246 PQQ852252:PQQ852258 PQQ852264:PQQ852270 PQQ852276:PQQ852282 PQQ852288:PQQ852294 PQQ852300:PQQ852306 PQQ917680:PQQ917686 PQQ917692:PQQ917698 PQQ917704:PQQ917710 PQQ917716:PQQ917722 PQQ917728:PQQ917734 PQQ917740:PQQ917746 PQQ917752:PQQ917758 PQQ917764:PQQ917770 PQQ917776:PQQ917782 PQQ917788:PQQ917794 PQQ917800:PQQ917806 PQQ917812:PQQ917818 PQQ917824:PQQ917830 PQQ917836:PQQ917842 PQQ983216:PQQ983222 PQQ983228:PQQ983234 PQQ983240:PQQ983246 PQQ983252:PQQ983258 PQQ983264:PQQ983270 PQQ983276:PQQ983282 PQQ983288:PQQ983294 PQQ983300:PQQ983306 PQQ983312:PQQ983318 PQQ983324:PQQ983330 PQQ983336:PQQ983342 PQQ983348:PQQ983354 PQQ983360:PQQ983366 PQQ983372:PQQ983378 QAM77:QAM83 QAM89:QAM95 QAM101:QAM107 QAM65712:QAM65718 QAM65724:QAM65730 QAM65736:QAM65742 QAM65748:QAM65754 QAM65760:QAM65766 QAM65772:QAM65778 QAM65784:QAM65790 QAM65796:QAM65802 QAM65808:QAM65814 QAM65820:QAM65826 QAM65832:QAM65838 QAM65844:QAM65850 QAM65856:QAM65862 QAM65868:QAM65874 QAM131248:QAM131254 QAM131260:QAM131266 QAM131272:QAM131278 QAM131284:QAM131290 QAM131296:QAM131302 QAM131308:QAM131314 QAM131320:QAM131326 QAM131332:QAM131338 QAM131344:QAM131350 QAM131356:QAM131362 QAM131368:QAM131374 QAM131380:QAM131386 QAM131392:QAM131398 QAM131404:QAM131410 QAM196784:QAM196790 QAM196796:QAM196802 QAM196808:QAM196814 QAM196820:QAM196826 QAM196832:QAM196838 QAM196844:QAM196850 QAM196856:QAM196862 QAM196868:QAM196874 QAM196880:QAM196886 QAM196892:QAM196898 QAM196904:QAM196910 QAM196916:QAM196922 QAM196928:QAM196934 QAM196940:QAM196946 QAM262320:QAM262326 QAM262332:QAM262338 QAM262344:QAM262350 QAM262356:QAM262362 QAM262368:QAM262374 QAM262380:QAM262386 QAM262392:QAM262398 QAM262404:QAM262410 QAM262416:QAM262422 QAM262428:QAM262434 QAM262440:QAM262446 QAM262452:QAM262458 QAM262464:QAM262470 QAM262476:QAM262482 QAM327856:QAM327862 QAM327868:QAM327874 QAM327880:QAM327886 QAM327892:QAM327898 QAM327904:QAM327910 QAM327916:QAM327922 QAM327928:QAM327934 QAM327940:QAM327946 QAM327952:QAM327958 QAM327964:QAM327970 QAM327976:QAM327982 QAM327988:QAM327994 QAM328000:QAM328006 QAM328012:QAM328018 QAM393392:QAM393398 QAM393404:QAM393410 QAM393416:QAM393422 QAM393428:QAM393434 QAM393440:QAM393446 QAM393452:QAM393458 QAM393464:QAM393470 QAM393476:QAM393482 QAM393488:QAM393494 QAM393500:QAM393506 QAM393512:QAM393518 QAM393524:QAM393530 QAM393536:QAM393542 QAM393548:QAM393554 QAM458928:QAM458934 QAM458940:QAM458946 QAM458952:QAM458958 QAM458964:QAM458970 QAM458976:QAM458982 QAM458988:QAM458994 QAM459000:QAM459006 QAM459012:QAM459018 QAM459024:QAM459030 QAM459036:QAM459042 QAM459048:QAM459054 QAM459060:QAM459066 QAM459072:QAM459078 QAM459084:QAM459090 QAM524464:QAM524470 QAM524476:QAM524482 QAM524488:QAM524494 QAM524500:QAM524506 QAM524512:QAM524518 QAM524524:QAM524530 QAM524536:QAM524542 QAM524548:QAM524554 QAM524560:QAM524566 QAM524572:QAM524578 QAM524584:QAM524590 QAM524596:QAM524602 QAM524608:QAM524614 QAM524620:QAM524626 QAM590000:QAM590006 QAM590012:QAM590018 QAM590024:QAM590030 QAM590036:QAM590042 QAM590048:QAM590054 QAM590060:QAM590066 QAM590072:QAM590078 QAM590084:QAM590090 QAM590096:QAM590102 QAM590108:QAM590114 QAM590120:QAM590126 QAM590132:QAM590138 QAM590144:QAM590150 QAM590156:QAM590162 QAM655536:QAM655542 QAM655548:QAM655554 QAM655560:QAM655566 QAM655572:QAM655578 QAM655584:QAM655590 QAM655596:QAM655602 QAM655608:QAM655614 QAM655620:QAM655626 QAM655632:QAM655638 QAM655644:QAM655650 QAM655656:QAM655662 QAM655668:QAM655674 QAM655680:QAM655686 QAM655692:QAM655698 QAM721072:QAM721078 QAM721084:QAM721090 QAM721096:QAM721102 QAM721108:QAM721114 QAM721120:QAM721126 QAM721132:QAM721138 QAM721144:QAM721150 QAM721156:QAM721162 QAM721168:QAM721174 QAM721180:QAM721186 QAM721192:QAM721198 QAM721204:QAM721210 QAM721216:QAM721222 QAM721228:QAM721234 QAM786608:QAM786614 QAM786620:QAM786626 QAM786632:QAM786638 QAM786644:QAM786650 QAM786656:QAM786662 QAM786668:QAM786674 QAM786680:QAM786686 QAM786692:QAM786698 QAM786704:QAM786710 QAM786716:QAM786722 QAM786728:QAM786734 QAM786740:QAM786746 QAM786752:QAM786758 QAM786764:QAM786770 QAM852144:QAM852150 QAM852156:QAM852162 QAM852168:QAM852174 QAM852180:QAM852186 QAM852192:QAM852198 QAM852204:QAM852210 QAM852216:QAM852222 QAM852228:QAM852234 QAM852240:QAM852246 QAM852252:QAM852258 QAM852264:QAM852270 QAM852276:QAM852282 QAM852288:QAM852294 QAM852300:QAM852306 QAM917680:QAM917686 QAM917692:QAM917698 QAM917704:QAM917710 QAM917716:QAM917722 QAM917728:QAM917734 QAM917740:QAM917746 QAM917752:QAM917758 QAM917764:QAM917770 QAM917776:QAM917782 QAM917788:QAM917794 QAM917800:QAM917806 QAM917812:QAM917818 QAM917824:QAM917830 QAM917836:QAM917842 QAM983216:QAM983222 QAM983228:QAM983234 QAM983240:QAM983246 QAM983252:QAM983258 QAM983264:QAM983270 QAM983276:QAM983282 QAM983288:QAM983294 QAM983300:QAM983306 QAM983312:QAM983318 QAM983324:QAM983330 QAM983336:QAM983342 QAM983348:QAM983354 QAM983360:QAM983366 QAM983372:QAM983378 QKI77:QKI83 QKI89:QKI95 QKI101:QKI107 QKI65712:QKI65718 QKI65724:QKI65730 QKI65736:QKI65742 QKI65748:QKI65754 QKI65760:QKI65766 QKI65772:QKI65778 QKI65784:QKI65790 QKI65796:QKI65802 QKI65808:QKI65814 QKI65820:QKI65826 QKI65832:QKI65838 QKI65844:QKI65850 QKI65856:QKI65862 QKI65868:QKI65874 QKI131248:QKI131254 QKI131260:QKI131266 QKI131272:QKI131278 QKI131284:QKI131290 QKI131296:QKI131302 QKI131308:QKI131314 QKI131320:QKI131326 QKI131332:QKI131338 QKI131344:QKI131350 QKI131356:QKI131362 QKI131368:QKI131374 QKI131380:QKI131386 QKI131392:QKI131398 QKI131404:QKI131410 QKI196784:QKI196790 QKI196796:QKI196802 QKI196808:QKI196814 QKI196820:QKI196826 QKI196832:QKI196838 QKI196844:QKI196850 QKI196856:QKI196862 QKI196868:QKI196874 QKI196880:QKI196886 QKI196892:QKI196898 QKI196904:QKI196910 QKI196916:QKI196922 QKI196928:QKI196934 QKI196940:QKI196946 QKI262320:QKI262326 QKI262332:QKI262338 QKI262344:QKI262350 QKI262356:QKI262362 QKI262368:QKI262374 QKI262380:QKI262386 QKI262392:QKI262398 QKI262404:QKI262410 QKI262416:QKI262422 QKI262428:QKI262434 QKI262440:QKI262446 QKI262452:QKI262458 QKI262464:QKI262470 QKI262476:QKI262482 QKI327856:QKI327862 QKI327868:QKI327874 QKI327880:QKI327886 QKI327892:QKI327898 QKI327904:QKI327910 QKI327916:QKI327922 QKI327928:QKI327934 QKI327940:QKI327946 QKI327952:QKI327958 QKI327964:QKI327970 QKI327976:QKI327982 QKI327988:QKI327994 QKI328000:QKI328006 QKI328012:QKI328018 QKI393392:QKI393398 QKI393404:QKI393410 QKI393416:QKI393422 QKI393428:QKI393434 QKI393440:QKI393446 QKI393452:QKI393458 QKI393464:QKI393470 QKI393476:QKI393482 QKI393488:QKI393494 QKI393500:QKI393506 QKI393512:QKI393518 QKI393524:QKI393530 QKI393536:QKI393542 QKI393548:QKI393554 QKI458928:QKI458934 QKI458940:QKI458946 QKI458952:QKI458958 QKI458964:QKI458970 QKI458976:QKI458982 QKI458988:QKI458994 QKI459000:QKI459006 QKI459012:QKI459018 QKI459024:QKI459030 QKI459036:QKI459042 QKI459048:QKI459054 QKI459060:QKI459066 QKI459072:QKI459078 QKI459084:QKI459090 QKI524464:QKI524470 QKI524476:QKI524482 QKI524488:QKI524494 QKI524500:QKI524506 QKI524512:QKI524518 QKI524524:QKI524530 QKI524536:QKI524542 QKI524548:QKI524554 QKI524560:QKI524566 QKI524572:QKI524578 QKI524584:QKI524590 QKI524596:QKI524602 QKI524608:QKI524614 QKI524620:QKI524626 QKI590000:QKI590006 QKI590012:QKI590018 QKI590024:QKI590030 QKI590036:QKI590042 QKI590048:QKI590054 QKI590060:QKI590066 QKI590072:QKI590078 QKI590084:QKI590090 QKI590096:QKI590102 QKI590108:QKI590114 QKI590120:QKI590126 QKI590132:QKI590138 QKI590144:QKI590150 QKI590156:QKI590162 QKI655536:QKI655542 QKI655548:QKI655554 QKI655560:QKI655566 QKI655572:QKI655578 QKI655584:QKI655590 QKI655596:QKI655602 QKI655608:QKI655614 QKI655620:QKI655626 QKI655632:QKI655638 QKI655644:QKI655650 QKI655656:QKI655662 QKI655668:QKI655674 QKI655680:QKI655686 QKI655692:QKI655698 QKI721072:QKI721078 QKI721084:QKI721090 QKI721096:QKI721102 QKI721108:QKI721114 QKI721120:QKI721126 QKI721132:QKI721138 QKI721144:QKI721150 QKI721156:QKI721162 QKI721168:QKI721174 QKI721180:QKI721186 QKI721192:QKI721198 QKI721204:QKI721210 QKI721216:QKI721222 QKI721228:QKI721234 QKI786608:QKI786614 QKI786620:QKI786626 QKI786632:QKI786638 QKI786644:QKI786650 QKI786656:QKI786662 QKI786668:QKI786674 QKI786680:QKI786686 QKI786692:QKI786698 QKI786704:QKI786710 QKI786716:QKI786722 QKI786728:QKI786734 QKI786740:QKI786746 QKI786752:QKI786758 QKI786764:QKI786770 QKI852144:QKI852150 QKI852156:QKI852162 QKI852168:QKI852174 QKI852180:QKI852186 QKI852192:QKI852198 QKI852204:QKI852210 QKI852216:QKI852222 QKI852228:QKI852234 QKI852240:QKI852246 QKI852252:QKI852258 QKI852264:QKI852270 QKI852276:QKI852282 QKI852288:QKI852294 QKI852300:QKI852306 QKI917680:QKI917686 QKI917692:QKI917698 QKI917704:QKI917710 QKI917716:QKI917722 QKI917728:QKI917734 QKI917740:QKI917746 QKI917752:QKI917758 QKI917764:QKI917770 QKI917776:QKI917782 QKI917788:QKI917794 QKI917800:QKI917806 QKI917812:QKI917818 QKI917824:QKI917830 QKI917836:QKI917842 QKI983216:QKI983222 QKI983228:QKI983234 QKI983240:QKI983246 QKI983252:QKI983258 QKI983264:QKI983270 QKI983276:QKI983282 QKI983288:QKI983294 QKI983300:QKI983306 QKI983312:QKI983318 QKI983324:QKI983330 QKI983336:QKI983342 QKI983348:QKI983354 QKI983360:QKI983366 QKI983372:QKI983378 QUE77:QUE83 QUE89:QUE95 QUE101:QUE107 QUE65712:QUE65718 QUE65724:QUE65730 QUE65736:QUE65742 QUE65748:QUE65754 QUE65760:QUE65766 QUE65772:QUE65778 QUE65784:QUE65790 QUE65796:QUE65802 QUE65808:QUE65814 QUE65820:QUE65826 QUE65832:QUE65838 QUE65844:QUE65850 QUE65856:QUE65862 QUE65868:QUE65874 QUE131248:QUE131254 QUE131260:QUE131266 QUE131272:QUE131278 QUE131284:QUE131290 QUE131296:QUE131302 QUE131308:QUE131314 QUE131320:QUE131326 QUE131332:QUE131338 QUE131344:QUE131350 QUE131356:QUE131362 QUE131368:QUE131374 QUE131380:QUE131386 QUE131392:QUE131398 QUE131404:QUE131410 QUE196784:QUE196790 QUE196796:QUE196802 QUE196808:QUE196814 QUE196820:QUE196826 QUE196832:QUE196838 QUE196844:QUE196850 QUE196856:QUE196862 QUE196868:QUE196874 QUE196880:QUE196886 QUE196892:QUE196898 QUE196904:QUE196910 QUE196916:QUE196922 QUE196928:QUE196934 QUE196940:QUE196946 QUE262320:QUE262326 QUE262332:QUE262338 QUE262344:QUE262350 QUE262356:QUE262362 QUE262368:QUE262374 QUE262380:QUE262386 QUE262392:QUE262398 QUE262404:QUE262410 QUE262416:QUE262422 QUE262428:QUE262434 QUE262440:QUE262446 QUE262452:QUE262458 QUE262464:QUE262470 QUE262476:QUE262482 QUE327856:QUE327862 QUE327868:QUE327874 QUE327880:QUE327886 QUE327892:QUE327898 QUE327904:QUE327910 QUE327916:QUE327922 QUE327928:QUE327934 QUE327940:QUE327946 QUE327952:QUE327958 QUE327964:QUE327970 QUE327976:QUE327982 QUE327988:QUE327994 QUE328000:QUE328006 QUE328012:QUE328018 QUE393392:QUE393398 QUE393404:QUE393410 QUE393416:QUE393422 QUE393428:QUE393434 QUE393440:QUE393446 QUE393452:QUE393458 QUE393464:QUE393470 QUE393476:QUE393482 QUE393488:QUE393494 QUE393500:QUE393506 QUE393512:QUE393518 QUE393524:QUE393530 QUE393536:QUE393542 QUE393548:QUE393554 QUE458928:QUE458934 QUE458940:QUE458946 QUE458952:QUE458958 QUE458964:QUE458970 QUE458976:QUE458982 QUE458988:QUE458994 QUE459000:QUE459006 QUE459012:QUE459018 QUE459024:QUE459030 QUE459036:QUE459042 QUE459048:QUE459054 QUE459060:QUE459066 QUE459072:QUE459078 QUE459084:QUE459090 QUE524464:QUE524470 QUE524476:QUE524482 QUE524488:QUE524494 QUE524500:QUE524506 QUE524512:QUE524518 QUE524524:QUE524530 QUE524536:QUE524542 QUE524548:QUE524554 QUE524560:QUE524566 QUE524572:QUE524578 QUE524584:QUE524590 QUE524596:QUE524602 QUE524608:QUE524614 QUE524620:QUE524626 QUE590000:QUE590006 QUE590012:QUE590018 QUE590024:QUE590030 QUE590036:QUE590042 QUE590048:QUE590054 QUE590060:QUE590066 QUE590072:QUE590078 QUE590084:QUE590090 QUE590096:QUE590102 QUE590108:QUE590114 QUE590120:QUE590126 QUE590132:QUE590138 QUE590144:QUE590150 QUE590156:QUE590162 QUE655536:QUE655542 QUE655548:QUE655554 QUE655560:QUE655566 QUE655572:QUE655578 QUE655584:QUE655590 QUE655596:QUE655602 QUE655608:QUE655614 QUE655620:QUE655626 QUE655632:QUE655638 QUE655644:QUE655650 QUE655656:QUE655662 QUE655668:QUE655674 QUE655680:QUE655686 QUE655692:QUE655698 QUE721072:QUE721078 QUE721084:QUE721090 QUE721096:QUE721102 QUE721108:QUE721114 QUE721120:QUE721126 QUE721132:QUE721138 QUE721144:QUE721150 QUE721156:QUE721162 QUE721168:QUE721174 QUE721180:QUE721186 QUE721192:QUE721198 QUE721204:QUE721210 QUE721216:QUE721222 QUE721228:QUE721234 QUE786608:QUE786614 QUE786620:QUE786626 QUE786632:QUE786638 QUE786644:QUE786650 QUE786656:QUE786662 QUE786668:QUE786674 QUE786680:QUE786686 QUE786692:QUE786698 QUE786704:QUE786710 QUE786716:QUE786722 QUE786728:QUE786734 QUE786740:QUE786746 QUE786752:QUE786758 QUE786764:QUE786770 QUE852144:QUE852150 QUE852156:QUE852162 QUE852168:QUE852174 QUE852180:QUE852186 QUE852192:QUE852198 QUE852204:QUE852210 QUE852216:QUE852222 QUE852228:QUE852234 QUE852240:QUE852246 QUE852252:QUE852258 QUE852264:QUE852270 QUE852276:QUE852282 QUE852288:QUE852294 QUE852300:QUE852306 QUE917680:QUE917686 QUE917692:QUE917698 QUE917704:QUE917710 QUE917716:QUE917722 QUE917728:QUE917734 QUE917740:QUE917746 QUE917752:QUE917758 QUE917764:QUE917770 QUE917776:QUE917782 QUE917788:QUE917794 QUE917800:QUE917806 QUE917812:QUE917818 QUE917824:QUE917830 QUE917836:QUE917842 QUE983216:QUE983222 QUE983228:QUE983234 QUE983240:QUE983246 QUE983252:QUE983258 QUE983264:QUE983270 QUE983276:QUE983282 QUE983288:QUE983294 QUE983300:QUE983306 QUE983312:QUE983318 QUE983324:QUE983330 QUE983336:QUE983342 QUE983348:QUE983354 QUE983360:QUE983366 QUE983372:QUE983378 REA77:REA83 REA89:REA95 REA101:REA107 REA65712:REA65718 REA65724:REA65730 REA65736:REA65742 REA65748:REA65754 REA65760:REA65766 REA65772:REA65778 REA65784:REA65790 REA65796:REA65802 REA65808:REA65814 REA65820:REA65826 REA65832:REA65838 REA65844:REA65850 REA65856:REA65862 REA65868:REA65874 REA131248:REA131254 REA131260:REA131266 REA131272:REA131278 REA131284:REA131290 REA131296:REA131302 REA131308:REA131314 REA131320:REA131326 REA131332:REA131338 REA131344:REA131350 REA131356:REA131362 REA131368:REA131374 REA131380:REA131386 REA131392:REA131398 REA131404:REA131410 REA196784:REA196790 REA196796:REA196802 REA196808:REA196814 REA196820:REA196826 REA196832:REA196838 REA196844:REA196850 REA196856:REA196862 REA196868:REA196874 REA196880:REA196886 REA196892:REA196898 REA196904:REA196910 REA196916:REA196922 REA196928:REA196934 REA196940:REA196946 REA262320:REA262326 REA262332:REA262338 REA262344:REA262350 REA262356:REA262362 REA262368:REA262374 REA262380:REA262386 REA262392:REA262398 REA262404:REA262410 REA262416:REA262422 REA262428:REA262434 REA262440:REA262446 REA262452:REA262458 REA262464:REA262470 REA262476:REA262482 REA327856:REA327862 REA327868:REA327874 REA327880:REA327886 REA327892:REA327898 REA327904:REA327910 REA327916:REA327922 REA327928:REA327934 REA327940:REA327946 REA327952:REA327958 REA327964:REA327970 REA327976:REA327982 REA327988:REA327994 REA328000:REA328006 REA328012:REA328018 REA393392:REA393398 REA393404:REA393410 REA393416:REA393422 REA393428:REA393434 REA393440:REA393446 REA393452:REA393458 REA393464:REA393470 REA393476:REA393482 REA393488:REA393494 REA393500:REA393506 REA393512:REA393518 REA393524:REA393530 REA393536:REA393542 REA393548:REA393554 REA458928:REA458934 REA458940:REA458946 REA458952:REA458958 REA458964:REA458970 REA458976:REA458982 REA458988:REA458994 REA459000:REA459006 REA459012:REA459018 REA459024:REA459030 REA459036:REA459042 REA459048:REA459054 REA459060:REA459066 REA459072:REA459078 REA459084:REA459090 REA524464:REA524470 REA524476:REA524482 REA524488:REA524494 REA524500:REA524506 REA524512:REA524518 REA524524:REA524530 REA524536:REA524542 REA524548:REA524554 REA524560:REA524566 REA524572:REA524578 REA524584:REA524590 REA524596:REA524602 REA524608:REA524614 REA524620:REA524626 REA590000:REA590006 REA590012:REA590018 REA590024:REA590030 REA590036:REA590042 REA590048:REA590054 REA590060:REA590066 REA590072:REA590078 REA590084:REA590090 REA590096:REA590102 REA590108:REA590114 REA590120:REA590126 REA590132:REA590138 REA590144:REA590150 REA590156:REA590162 REA655536:REA655542 REA655548:REA655554 REA655560:REA655566 REA655572:REA655578 REA655584:REA655590 REA655596:REA655602 REA655608:REA655614 REA655620:REA655626 REA655632:REA655638 REA655644:REA655650 REA655656:REA655662 REA655668:REA655674 REA655680:REA655686 REA655692:REA655698 REA721072:REA721078 REA721084:REA721090 REA721096:REA721102 REA721108:REA721114 REA721120:REA721126 REA721132:REA721138 REA721144:REA721150 REA721156:REA721162 REA721168:REA721174 REA721180:REA721186 REA721192:REA721198 REA721204:REA721210 REA721216:REA721222 REA721228:REA721234 REA786608:REA786614 REA786620:REA786626 REA786632:REA786638 REA786644:REA786650 REA786656:REA786662 REA786668:REA786674 REA786680:REA786686 REA786692:REA786698 REA786704:REA786710 REA786716:REA786722 REA786728:REA786734 REA786740:REA786746 REA786752:REA786758 REA786764:REA786770 REA852144:REA852150 REA852156:REA852162 REA852168:REA852174 REA852180:REA852186 REA852192:REA852198 REA852204:REA852210 REA852216:REA852222 REA852228:REA852234 REA852240:REA852246 REA852252:REA852258 REA852264:REA852270 REA852276:REA852282 REA852288:REA852294 REA852300:REA852306 REA917680:REA917686 REA917692:REA917698 REA917704:REA917710 REA917716:REA917722 REA917728:REA917734 REA917740:REA917746 REA917752:REA917758 REA917764:REA917770 REA917776:REA917782 REA917788:REA917794 REA917800:REA917806 REA917812:REA917818 REA917824:REA917830 REA917836:REA917842 REA983216:REA983222 REA983228:REA983234 REA983240:REA983246 REA983252:REA983258 REA983264:REA983270 REA983276:REA983282 REA983288:REA983294 REA983300:REA983306 REA983312:REA983318 REA983324:REA983330 REA983336:REA983342 REA983348:REA983354 REA983360:REA983366 REA983372:REA983378 RNW77:RNW83 RNW89:RNW95 RNW101:RNW107 RNW65712:RNW65718 RNW65724:RNW65730 RNW65736:RNW65742 RNW65748:RNW65754 RNW65760:RNW65766 RNW65772:RNW65778 RNW65784:RNW65790 RNW65796:RNW65802 RNW65808:RNW65814 RNW65820:RNW65826 RNW65832:RNW65838 RNW65844:RNW65850 RNW65856:RNW65862 RNW65868:RNW65874 RNW131248:RNW131254 RNW131260:RNW131266 RNW131272:RNW131278 RNW131284:RNW131290 RNW131296:RNW131302 RNW131308:RNW131314 RNW131320:RNW131326 RNW131332:RNW131338 RNW131344:RNW131350 RNW131356:RNW131362 RNW131368:RNW131374 RNW131380:RNW131386 RNW131392:RNW131398 RNW131404:RNW131410 RNW196784:RNW196790 RNW196796:RNW196802 RNW196808:RNW196814 RNW196820:RNW196826 RNW196832:RNW196838 RNW196844:RNW196850 RNW196856:RNW196862 RNW196868:RNW196874 RNW196880:RNW196886 RNW196892:RNW196898 RNW196904:RNW196910 RNW196916:RNW196922 RNW196928:RNW196934 RNW196940:RNW196946 RNW262320:RNW262326 RNW262332:RNW262338 RNW262344:RNW262350 RNW262356:RNW262362 RNW262368:RNW262374 RNW262380:RNW262386 RNW262392:RNW262398 RNW262404:RNW262410 RNW262416:RNW262422 RNW262428:RNW262434 RNW262440:RNW262446 RNW262452:RNW262458 RNW262464:RNW262470 RNW262476:RNW262482 RNW327856:RNW327862 RNW327868:RNW327874 RNW327880:RNW327886 RNW327892:RNW327898 RNW327904:RNW327910 RNW327916:RNW327922 RNW327928:RNW327934 RNW327940:RNW327946 RNW327952:RNW327958 RNW327964:RNW327970 RNW327976:RNW327982 RNW327988:RNW327994 RNW328000:RNW328006 RNW328012:RNW328018 RNW393392:RNW393398 RNW393404:RNW393410 RNW393416:RNW393422 RNW393428:RNW393434 RNW393440:RNW393446 RNW393452:RNW393458 RNW393464:RNW393470 RNW393476:RNW393482 RNW393488:RNW393494 RNW393500:RNW393506 RNW393512:RNW393518 RNW393524:RNW393530 RNW393536:RNW393542 RNW393548:RNW393554 RNW458928:RNW458934 RNW458940:RNW458946 RNW458952:RNW458958 RNW458964:RNW458970 RNW458976:RNW458982 RNW458988:RNW458994 RNW459000:RNW459006 RNW459012:RNW459018 RNW459024:RNW459030 RNW459036:RNW459042 RNW459048:RNW459054 RNW459060:RNW459066 RNW459072:RNW459078 RNW459084:RNW459090 RNW524464:RNW524470 RNW524476:RNW524482 RNW524488:RNW524494 RNW524500:RNW524506 RNW524512:RNW524518 RNW524524:RNW524530 RNW524536:RNW524542 RNW524548:RNW524554 RNW524560:RNW524566 RNW524572:RNW524578 RNW524584:RNW524590 RNW524596:RNW524602 RNW524608:RNW524614 RNW524620:RNW524626 RNW590000:RNW590006 RNW590012:RNW590018 RNW590024:RNW590030 RNW590036:RNW590042 RNW590048:RNW590054 RNW590060:RNW590066 RNW590072:RNW590078 RNW590084:RNW590090 RNW590096:RNW590102 RNW590108:RNW590114 RNW590120:RNW590126 RNW590132:RNW590138 RNW590144:RNW590150 RNW590156:RNW590162 RNW655536:RNW655542 RNW655548:RNW655554 RNW655560:RNW655566 RNW655572:RNW655578 RNW655584:RNW655590 RNW655596:RNW655602 RNW655608:RNW655614 RNW655620:RNW655626 RNW655632:RNW655638 RNW655644:RNW655650 RNW655656:RNW655662 RNW655668:RNW655674 RNW655680:RNW655686 RNW655692:RNW655698 RNW721072:RNW721078 RNW721084:RNW721090 RNW721096:RNW721102 RNW721108:RNW721114 RNW721120:RNW721126 RNW721132:RNW721138 RNW721144:RNW721150 RNW721156:RNW721162 RNW721168:RNW721174 RNW721180:RNW721186 RNW721192:RNW721198 RNW721204:RNW721210 RNW721216:RNW721222 RNW721228:RNW721234 RNW786608:RNW786614 RNW786620:RNW786626 RNW786632:RNW786638 RNW786644:RNW786650 RNW786656:RNW786662 RNW786668:RNW786674 RNW786680:RNW786686 RNW786692:RNW786698 RNW786704:RNW786710 RNW786716:RNW786722 RNW786728:RNW786734 RNW786740:RNW786746 RNW786752:RNW786758 RNW786764:RNW786770 RNW852144:RNW852150 RNW852156:RNW852162 RNW852168:RNW852174 RNW852180:RNW852186 RNW852192:RNW852198 RNW852204:RNW852210 RNW852216:RNW852222 RNW852228:RNW852234 RNW852240:RNW852246 RNW852252:RNW852258 RNW852264:RNW852270 RNW852276:RNW852282 RNW852288:RNW852294 RNW852300:RNW852306 RNW917680:RNW917686 RNW917692:RNW917698 RNW917704:RNW917710 RNW917716:RNW917722 RNW917728:RNW917734 RNW917740:RNW917746 RNW917752:RNW917758 RNW917764:RNW917770 RNW917776:RNW917782 RNW917788:RNW917794 RNW917800:RNW917806 RNW917812:RNW917818 RNW917824:RNW917830 RNW917836:RNW917842 RNW983216:RNW983222 RNW983228:RNW983234 RNW983240:RNW983246 RNW983252:RNW983258 RNW983264:RNW983270 RNW983276:RNW983282 RNW983288:RNW983294 RNW983300:RNW983306 RNW983312:RNW983318 RNW983324:RNW983330 RNW983336:RNW983342 RNW983348:RNW983354 RNW983360:RNW983366 RNW983372:RNW983378 RXS77:RXS83 RXS89:RXS95 RXS101:RXS107 RXS65712:RXS65718 RXS65724:RXS65730 RXS65736:RXS65742 RXS65748:RXS65754 RXS65760:RXS65766 RXS65772:RXS65778 RXS65784:RXS65790 RXS65796:RXS65802 RXS65808:RXS65814 RXS65820:RXS65826 RXS65832:RXS65838 RXS65844:RXS65850 RXS65856:RXS65862 RXS65868:RXS65874 RXS131248:RXS131254 RXS131260:RXS131266 RXS131272:RXS131278 RXS131284:RXS131290 RXS131296:RXS131302 RXS131308:RXS131314 RXS131320:RXS131326 RXS131332:RXS131338 RXS131344:RXS131350 RXS131356:RXS131362 RXS131368:RXS131374 RXS131380:RXS131386 RXS131392:RXS131398 RXS131404:RXS131410 RXS196784:RXS196790 RXS196796:RXS196802 RXS196808:RXS196814 RXS196820:RXS196826 RXS196832:RXS196838 RXS196844:RXS196850 RXS196856:RXS196862 RXS196868:RXS196874 RXS196880:RXS196886 RXS196892:RXS196898 RXS196904:RXS196910 RXS196916:RXS196922 RXS196928:RXS196934 RXS196940:RXS196946 RXS262320:RXS262326 RXS262332:RXS262338 RXS262344:RXS262350 RXS262356:RXS262362 RXS262368:RXS262374 RXS262380:RXS262386 RXS262392:RXS262398 RXS262404:RXS262410 RXS262416:RXS262422 RXS262428:RXS262434 RXS262440:RXS262446 RXS262452:RXS262458 RXS262464:RXS262470 RXS262476:RXS262482 RXS327856:RXS327862 RXS327868:RXS327874 RXS327880:RXS327886 RXS327892:RXS327898 RXS327904:RXS327910 RXS327916:RXS327922 RXS327928:RXS327934 RXS327940:RXS327946 RXS327952:RXS327958 RXS327964:RXS327970 RXS327976:RXS327982 RXS327988:RXS327994 RXS328000:RXS328006 RXS328012:RXS328018 RXS393392:RXS393398 RXS393404:RXS393410 RXS393416:RXS393422 RXS393428:RXS393434 RXS393440:RXS393446 RXS393452:RXS393458 RXS393464:RXS393470 RXS393476:RXS393482 RXS393488:RXS393494 RXS393500:RXS393506 RXS393512:RXS393518 RXS393524:RXS393530 RXS393536:RXS393542 RXS393548:RXS393554 RXS458928:RXS458934 RXS458940:RXS458946 RXS458952:RXS458958 RXS458964:RXS458970 RXS458976:RXS458982 RXS458988:RXS458994 RXS459000:RXS459006 RXS459012:RXS459018 RXS459024:RXS459030 RXS459036:RXS459042 RXS459048:RXS459054 RXS459060:RXS459066 RXS459072:RXS459078 RXS459084:RXS459090 RXS524464:RXS524470 RXS524476:RXS524482 RXS524488:RXS524494 RXS524500:RXS524506 RXS524512:RXS524518 RXS524524:RXS524530 RXS524536:RXS524542 RXS524548:RXS524554 RXS524560:RXS524566 RXS524572:RXS524578 RXS524584:RXS524590 RXS524596:RXS524602 RXS524608:RXS524614 RXS524620:RXS524626 RXS590000:RXS590006 RXS590012:RXS590018 RXS590024:RXS590030 RXS590036:RXS590042 RXS590048:RXS590054 RXS590060:RXS590066 RXS590072:RXS590078 RXS590084:RXS590090 RXS590096:RXS590102 RXS590108:RXS590114 RXS590120:RXS590126 RXS590132:RXS590138 RXS590144:RXS590150 RXS590156:RXS590162 RXS655536:RXS655542 RXS655548:RXS655554 RXS655560:RXS655566 RXS655572:RXS655578 RXS655584:RXS655590 RXS655596:RXS655602 RXS655608:RXS655614 RXS655620:RXS655626 RXS655632:RXS655638 RXS655644:RXS655650 RXS655656:RXS655662 RXS655668:RXS655674 RXS655680:RXS655686 RXS655692:RXS655698 RXS721072:RXS721078 RXS721084:RXS721090 RXS721096:RXS721102 RXS721108:RXS721114 RXS721120:RXS721126 RXS721132:RXS721138 RXS721144:RXS721150 RXS721156:RXS721162 RXS721168:RXS721174 RXS721180:RXS721186 RXS721192:RXS721198 RXS721204:RXS721210 RXS721216:RXS721222 RXS721228:RXS721234 RXS786608:RXS786614 RXS786620:RXS786626 RXS786632:RXS786638 RXS786644:RXS786650 RXS786656:RXS786662 RXS786668:RXS786674 RXS786680:RXS786686 RXS786692:RXS786698 RXS786704:RXS786710 RXS786716:RXS786722 RXS786728:RXS786734 RXS786740:RXS786746 RXS786752:RXS786758 RXS786764:RXS786770 RXS852144:RXS852150 RXS852156:RXS852162 RXS852168:RXS852174 RXS852180:RXS852186 RXS852192:RXS852198 RXS852204:RXS852210 RXS852216:RXS852222 RXS852228:RXS852234 RXS852240:RXS852246 RXS852252:RXS852258 RXS852264:RXS852270 RXS852276:RXS852282 RXS852288:RXS852294 RXS852300:RXS852306 RXS917680:RXS917686 RXS917692:RXS917698 RXS917704:RXS917710 RXS917716:RXS917722 RXS917728:RXS917734 RXS917740:RXS917746 RXS917752:RXS917758 RXS917764:RXS917770 RXS917776:RXS917782 RXS917788:RXS917794 RXS917800:RXS917806 RXS917812:RXS917818 RXS917824:RXS917830 RXS917836:RXS917842 RXS983216:RXS983222 RXS983228:RXS983234 RXS983240:RXS983246 RXS983252:RXS983258 RXS983264:RXS983270 RXS983276:RXS983282 RXS983288:RXS983294 RXS983300:RXS983306 RXS983312:RXS983318 RXS983324:RXS983330 RXS983336:RXS983342 RXS983348:RXS983354 RXS983360:RXS983366 RXS983372:RXS983378 SHO77:SHO83 SHO89:SHO95 SHO101:SHO107 SHO65712:SHO65718 SHO65724:SHO65730 SHO65736:SHO65742 SHO65748:SHO65754 SHO65760:SHO65766 SHO65772:SHO65778 SHO65784:SHO65790 SHO65796:SHO65802 SHO65808:SHO65814 SHO65820:SHO65826 SHO65832:SHO65838 SHO65844:SHO65850 SHO65856:SHO65862 SHO65868:SHO65874 SHO131248:SHO131254 SHO131260:SHO131266 SHO131272:SHO131278 SHO131284:SHO131290 SHO131296:SHO131302 SHO131308:SHO131314 SHO131320:SHO131326 SHO131332:SHO131338 SHO131344:SHO131350 SHO131356:SHO131362 SHO131368:SHO131374 SHO131380:SHO131386 SHO131392:SHO131398 SHO131404:SHO131410 SHO196784:SHO196790 SHO196796:SHO196802 SHO196808:SHO196814 SHO196820:SHO196826 SHO196832:SHO196838 SHO196844:SHO196850 SHO196856:SHO196862 SHO196868:SHO196874 SHO196880:SHO196886 SHO196892:SHO196898 SHO196904:SHO196910 SHO196916:SHO196922 SHO196928:SHO196934 SHO196940:SHO196946 SHO262320:SHO262326 SHO262332:SHO262338 SHO262344:SHO262350 SHO262356:SHO262362 SHO262368:SHO262374 SHO262380:SHO262386 SHO262392:SHO262398 SHO262404:SHO262410 SHO262416:SHO262422 SHO262428:SHO262434 SHO262440:SHO262446 SHO262452:SHO262458 SHO262464:SHO262470 SHO262476:SHO262482 SHO327856:SHO327862 SHO327868:SHO327874 SHO327880:SHO327886 SHO327892:SHO327898 SHO327904:SHO327910 SHO327916:SHO327922 SHO327928:SHO327934 SHO327940:SHO327946 SHO327952:SHO327958 SHO327964:SHO327970 SHO327976:SHO327982 SHO327988:SHO327994 SHO328000:SHO328006 SHO328012:SHO328018 SHO393392:SHO393398 SHO393404:SHO393410 SHO393416:SHO393422 SHO393428:SHO393434 SHO393440:SHO393446 SHO393452:SHO393458 SHO393464:SHO393470 SHO393476:SHO393482 SHO393488:SHO393494 SHO393500:SHO393506 SHO393512:SHO393518 SHO393524:SHO393530 SHO393536:SHO393542 SHO393548:SHO393554 SHO458928:SHO458934 SHO458940:SHO458946 SHO458952:SHO458958 SHO458964:SHO458970 SHO458976:SHO458982 SHO458988:SHO458994 SHO459000:SHO459006 SHO459012:SHO459018 SHO459024:SHO459030 SHO459036:SHO459042 SHO459048:SHO459054 SHO459060:SHO459066 SHO459072:SHO459078 SHO459084:SHO459090 SHO524464:SHO524470 SHO524476:SHO524482 SHO524488:SHO524494 SHO524500:SHO524506 SHO524512:SHO524518 SHO524524:SHO524530 SHO524536:SHO524542 SHO524548:SHO524554 SHO524560:SHO524566 SHO524572:SHO524578 SHO524584:SHO524590 SHO524596:SHO524602 SHO524608:SHO524614 SHO524620:SHO524626 SHO590000:SHO590006 SHO590012:SHO590018 SHO590024:SHO590030 SHO590036:SHO590042 SHO590048:SHO590054 SHO590060:SHO590066 SHO590072:SHO590078 SHO590084:SHO590090 SHO590096:SHO590102 SHO590108:SHO590114 SHO590120:SHO590126 SHO590132:SHO590138 SHO590144:SHO590150 SHO590156:SHO590162 SHO655536:SHO655542 SHO655548:SHO655554 SHO655560:SHO655566 SHO655572:SHO655578 SHO655584:SHO655590 SHO655596:SHO655602 SHO655608:SHO655614 SHO655620:SHO655626 SHO655632:SHO655638 SHO655644:SHO655650 SHO655656:SHO655662 SHO655668:SHO655674 SHO655680:SHO655686 SHO655692:SHO655698 SHO721072:SHO721078 SHO721084:SHO721090 SHO721096:SHO721102 SHO721108:SHO721114 SHO721120:SHO721126 SHO721132:SHO721138 SHO721144:SHO721150 SHO721156:SHO721162 SHO721168:SHO721174 SHO721180:SHO721186 SHO721192:SHO721198 SHO721204:SHO721210 SHO721216:SHO721222 SHO721228:SHO721234 SHO786608:SHO786614 SHO786620:SHO786626 SHO786632:SHO786638 SHO786644:SHO786650 SHO786656:SHO786662 SHO786668:SHO786674 SHO786680:SHO786686 SHO786692:SHO786698 SHO786704:SHO786710 SHO786716:SHO786722 SHO786728:SHO786734 SHO786740:SHO786746 SHO786752:SHO786758 SHO786764:SHO786770 SHO852144:SHO852150 SHO852156:SHO852162 SHO852168:SHO852174 SHO852180:SHO852186 SHO852192:SHO852198 SHO852204:SHO852210 SHO852216:SHO852222 SHO852228:SHO852234 SHO852240:SHO852246 SHO852252:SHO852258 SHO852264:SHO852270 SHO852276:SHO852282 SHO852288:SHO852294 SHO852300:SHO852306 SHO917680:SHO917686 SHO917692:SHO917698 SHO917704:SHO917710 SHO917716:SHO917722 SHO917728:SHO917734 SHO917740:SHO917746 SHO917752:SHO917758 SHO917764:SHO917770 SHO917776:SHO917782 SHO917788:SHO917794 SHO917800:SHO917806 SHO917812:SHO917818 SHO917824:SHO917830 SHO917836:SHO917842 SHO983216:SHO983222 SHO983228:SHO983234 SHO983240:SHO983246 SHO983252:SHO983258 SHO983264:SHO983270 SHO983276:SHO983282 SHO983288:SHO983294 SHO983300:SHO983306 SHO983312:SHO983318 SHO983324:SHO983330 SHO983336:SHO983342 SHO983348:SHO983354 SHO983360:SHO983366 SHO983372:SHO983378 SRK77:SRK83 SRK89:SRK95 SRK101:SRK107 SRK65712:SRK65718 SRK65724:SRK65730 SRK65736:SRK65742 SRK65748:SRK65754 SRK65760:SRK65766 SRK65772:SRK65778 SRK65784:SRK65790 SRK65796:SRK65802 SRK65808:SRK65814 SRK65820:SRK65826 SRK65832:SRK65838 SRK65844:SRK65850 SRK65856:SRK65862 SRK65868:SRK65874 SRK131248:SRK131254 SRK131260:SRK131266 SRK131272:SRK131278 SRK131284:SRK131290 SRK131296:SRK131302 SRK131308:SRK131314 SRK131320:SRK131326 SRK131332:SRK131338 SRK131344:SRK131350 SRK131356:SRK131362 SRK131368:SRK131374 SRK131380:SRK131386 SRK131392:SRK131398 SRK131404:SRK131410 SRK196784:SRK196790 SRK196796:SRK196802 SRK196808:SRK196814 SRK196820:SRK196826 SRK196832:SRK196838 SRK196844:SRK196850 SRK196856:SRK196862 SRK196868:SRK196874 SRK196880:SRK196886 SRK196892:SRK196898 SRK196904:SRK196910 SRK196916:SRK196922 SRK196928:SRK196934 SRK196940:SRK196946 SRK262320:SRK262326 SRK262332:SRK262338 SRK262344:SRK262350 SRK262356:SRK262362 SRK262368:SRK262374 SRK262380:SRK262386 SRK262392:SRK262398 SRK262404:SRK262410 SRK262416:SRK262422 SRK262428:SRK262434 SRK262440:SRK262446 SRK262452:SRK262458 SRK262464:SRK262470 SRK262476:SRK262482 SRK327856:SRK327862 SRK327868:SRK327874 SRK327880:SRK327886 SRK327892:SRK327898 SRK327904:SRK327910 SRK327916:SRK327922 SRK327928:SRK327934 SRK327940:SRK327946 SRK327952:SRK327958 SRK327964:SRK327970 SRK327976:SRK327982 SRK327988:SRK327994 SRK328000:SRK328006 SRK328012:SRK328018 SRK393392:SRK393398 SRK393404:SRK393410 SRK393416:SRK393422 SRK393428:SRK393434 SRK393440:SRK393446 SRK393452:SRK393458 SRK393464:SRK393470 SRK393476:SRK393482 SRK393488:SRK393494 SRK393500:SRK393506 SRK393512:SRK393518 SRK393524:SRK393530 SRK393536:SRK393542 SRK393548:SRK393554 SRK458928:SRK458934 SRK458940:SRK458946 SRK458952:SRK458958 SRK458964:SRK458970 SRK458976:SRK458982 SRK458988:SRK458994 SRK459000:SRK459006 SRK459012:SRK459018 SRK459024:SRK459030 SRK459036:SRK459042 SRK459048:SRK459054 SRK459060:SRK459066 SRK459072:SRK459078 SRK459084:SRK459090 SRK524464:SRK524470 SRK524476:SRK524482 SRK524488:SRK524494 SRK524500:SRK524506 SRK524512:SRK524518 SRK524524:SRK524530 SRK524536:SRK524542 SRK524548:SRK524554 SRK524560:SRK524566 SRK524572:SRK524578 SRK524584:SRK524590 SRK524596:SRK524602 SRK524608:SRK524614 SRK524620:SRK524626 SRK590000:SRK590006 SRK590012:SRK590018 SRK590024:SRK590030 SRK590036:SRK590042 SRK590048:SRK590054 SRK590060:SRK590066 SRK590072:SRK590078 SRK590084:SRK590090 SRK590096:SRK590102 SRK590108:SRK590114 SRK590120:SRK590126 SRK590132:SRK590138 SRK590144:SRK590150 SRK590156:SRK590162 SRK655536:SRK655542 SRK655548:SRK655554 SRK655560:SRK655566 SRK655572:SRK655578 SRK655584:SRK655590 SRK655596:SRK655602 SRK655608:SRK655614 SRK655620:SRK655626 SRK655632:SRK655638 SRK655644:SRK655650 SRK655656:SRK655662 SRK655668:SRK655674 SRK655680:SRK655686 SRK655692:SRK655698 SRK721072:SRK721078 SRK721084:SRK721090 SRK721096:SRK721102 SRK721108:SRK721114 SRK721120:SRK721126 SRK721132:SRK721138 SRK721144:SRK721150 SRK721156:SRK721162 SRK721168:SRK721174 SRK721180:SRK721186 SRK721192:SRK721198 SRK721204:SRK721210 SRK721216:SRK721222 SRK721228:SRK721234 SRK786608:SRK786614 SRK786620:SRK786626 SRK786632:SRK786638 SRK786644:SRK786650 SRK786656:SRK786662 SRK786668:SRK786674 SRK786680:SRK786686 SRK786692:SRK786698 SRK786704:SRK786710 SRK786716:SRK786722 SRK786728:SRK786734 SRK786740:SRK786746 SRK786752:SRK786758 SRK786764:SRK786770 SRK852144:SRK852150 SRK852156:SRK852162 SRK852168:SRK852174 SRK852180:SRK852186 SRK852192:SRK852198 SRK852204:SRK852210 SRK852216:SRK852222 SRK852228:SRK852234 SRK852240:SRK852246 SRK852252:SRK852258 SRK852264:SRK852270 SRK852276:SRK852282 SRK852288:SRK852294 SRK852300:SRK852306 SRK917680:SRK917686 SRK917692:SRK917698 SRK917704:SRK917710 SRK917716:SRK917722 SRK917728:SRK917734 SRK917740:SRK917746 SRK917752:SRK917758 SRK917764:SRK917770 SRK917776:SRK917782 SRK917788:SRK917794 SRK917800:SRK917806 SRK917812:SRK917818 SRK917824:SRK917830 SRK917836:SRK917842 SRK983216:SRK983222 SRK983228:SRK983234 SRK983240:SRK983246 SRK983252:SRK983258 SRK983264:SRK983270 SRK983276:SRK983282 SRK983288:SRK983294 SRK983300:SRK983306 SRK983312:SRK983318 SRK983324:SRK983330 SRK983336:SRK983342 SRK983348:SRK983354 SRK983360:SRK983366 SRK983372:SRK983378 TBG77:TBG83 TBG89:TBG95 TBG101:TBG107 TBG65712:TBG65718 TBG65724:TBG65730 TBG65736:TBG65742 TBG65748:TBG65754 TBG65760:TBG65766 TBG65772:TBG65778 TBG65784:TBG65790 TBG65796:TBG65802 TBG65808:TBG65814 TBG65820:TBG65826 TBG65832:TBG65838 TBG65844:TBG65850 TBG65856:TBG65862 TBG65868:TBG65874 TBG131248:TBG131254 TBG131260:TBG131266 TBG131272:TBG131278 TBG131284:TBG131290 TBG131296:TBG131302 TBG131308:TBG131314 TBG131320:TBG131326 TBG131332:TBG131338 TBG131344:TBG131350 TBG131356:TBG131362 TBG131368:TBG131374 TBG131380:TBG131386 TBG131392:TBG131398 TBG131404:TBG131410 TBG196784:TBG196790 TBG196796:TBG196802 TBG196808:TBG196814 TBG196820:TBG196826 TBG196832:TBG196838 TBG196844:TBG196850 TBG196856:TBG196862 TBG196868:TBG196874 TBG196880:TBG196886 TBG196892:TBG196898 TBG196904:TBG196910 TBG196916:TBG196922 TBG196928:TBG196934 TBG196940:TBG196946 TBG262320:TBG262326 TBG262332:TBG262338 TBG262344:TBG262350 TBG262356:TBG262362 TBG262368:TBG262374 TBG262380:TBG262386 TBG262392:TBG262398 TBG262404:TBG262410 TBG262416:TBG262422 TBG262428:TBG262434 TBG262440:TBG262446 TBG262452:TBG262458 TBG262464:TBG262470 TBG262476:TBG262482 TBG327856:TBG327862 TBG327868:TBG327874 TBG327880:TBG327886 TBG327892:TBG327898 TBG327904:TBG327910 TBG327916:TBG327922 TBG327928:TBG327934 TBG327940:TBG327946 TBG327952:TBG327958 TBG327964:TBG327970 TBG327976:TBG327982 TBG327988:TBG327994 TBG328000:TBG328006 TBG328012:TBG328018 TBG393392:TBG393398 TBG393404:TBG393410 TBG393416:TBG393422 TBG393428:TBG393434 TBG393440:TBG393446 TBG393452:TBG393458 TBG393464:TBG393470 TBG393476:TBG393482 TBG393488:TBG393494 TBG393500:TBG393506 TBG393512:TBG393518 TBG393524:TBG393530 TBG393536:TBG393542 TBG393548:TBG393554 TBG458928:TBG458934 TBG458940:TBG458946 TBG458952:TBG458958 TBG458964:TBG458970 TBG458976:TBG458982 TBG458988:TBG458994 TBG459000:TBG459006 TBG459012:TBG459018 TBG459024:TBG459030 TBG459036:TBG459042 TBG459048:TBG459054 TBG459060:TBG459066 TBG459072:TBG459078 TBG459084:TBG459090 TBG524464:TBG524470 TBG524476:TBG524482 TBG524488:TBG524494 TBG524500:TBG524506 TBG524512:TBG524518 TBG524524:TBG524530 TBG524536:TBG524542 TBG524548:TBG524554 TBG524560:TBG524566 TBG524572:TBG524578 TBG524584:TBG524590 TBG524596:TBG524602 TBG524608:TBG524614 TBG524620:TBG524626 TBG590000:TBG590006 TBG590012:TBG590018 TBG590024:TBG590030 TBG590036:TBG590042 TBG590048:TBG590054 TBG590060:TBG590066 TBG590072:TBG590078 TBG590084:TBG590090 TBG590096:TBG590102 TBG590108:TBG590114 TBG590120:TBG590126 TBG590132:TBG590138 TBG590144:TBG590150 TBG590156:TBG590162 TBG655536:TBG655542 TBG655548:TBG655554 TBG655560:TBG655566 TBG655572:TBG655578 TBG655584:TBG655590 TBG655596:TBG655602 TBG655608:TBG655614 TBG655620:TBG655626 TBG655632:TBG655638 TBG655644:TBG655650 TBG655656:TBG655662 TBG655668:TBG655674 TBG655680:TBG655686 TBG655692:TBG655698 TBG721072:TBG721078 TBG721084:TBG721090 TBG721096:TBG721102 TBG721108:TBG721114 TBG721120:TBG721126 TBG721132:TBG721138 TBG721144:TBG721150 TBG721156:TBG721162 TBG721168:TBG721174 TBG721180:TBG721186 TBG721192:TBG721198 TBG721204:TBG721210 TBG721216:TBG721222 TBG721228:TBG721234 TBG786608:TBG786614 TBG786620:TBG786626 TBG786632:TBG786638 TBG786644:TBG786650 TBG786656:TBG786662 TBG786668:TBG786674 TBG786680:TBG786686 TBG786692:TBG786698 TBG786704:TBG786710 TBG786716:TBG786722 TBG786728:TBG786734 TBG786740:TBG786746 TBG786752:TBG786758 TBG786764:TBG786770 TBG852144:TBG852150 TBG852156:TBG852162 TBG852168:TBG852174 TBG852180:TBG852186 TBG852192:TBG852198 TBG852204:TBG852210 TBG852216:TBG852222 TBG852228:TBG852234 TBG852240:TBG852246 TBG852252:TBG852258 TBG852264:TBG852270 TBG852276:TBG852282 TBG852288:TBG852294 TBG852300:TBG852306 TBG917680:TBG917686 TBG917692:TBG917698 TBG917704:TBG917710 TBG917716:TBG917722 TBG917728:TBG917734 TBG917740:TBG917746 TBG917752:TBG917758 TBG917764:TBG917770 TBG917776:TBG917782 TBG917788:TBG917794 TBG917800:TBG917806 TBG917812:TBG917818 TBG917824:TBG917830 TBG917836:TBG917842 TBG983216:TBG983222 TBG983228:TBG983234 TBG983240:TBG983246 TBG983252:TBG983258 TBG983264:TBG983270 TBG983276:TBG983282 TBG983288:TBG983294 TBG983300:TBG983306 TBG983312:TBG983318 TBG983324:TBG983330 TBG983336:TBG983342 TBG983348:TBG983354 TBG983360:TBG983366 TBG983372:TBG983378 TLC77:TLC83 TLC89:TLC95 TLC101:TLC107 TLC65712:TLC65718 TLC65724:TLC65730 TLC65736:TLC65742 TLC65748:TLC65754 TLC65760:TLC65766 TLC65772:TLC65778 TLC65784:TLC65790 TLC65796:TLC65802 TLC65808:TLC65814 TLC65820:TLC65826 TLC65832:TLC65838 TLC65844:TLC65850 TLC65856:TLC65862 TLC65868:TLC65874 TLC131248:TLC131254 TLC131260:TLC131266 TLC131272:TLC131278 TLC131284:TLC131290 TLC131296:TLC131302 TLC131308:TLC131314 TLC131320:TLC131326 TLC131332:TLC131338 TLC131344:TLC131350 TLC131356:TLC131362 TLC131368:TLC131374 TLC131380:TLC131386 TLC131392:TLC131398 TLC131404:TLC131410 TLC196784:TLC196790 TLC196796:TLC196802 TLC196808:TLC196814 TLC196820:TLC196826 TLC196832:TLC196838 TLC196844:TLC196850 TLC196856:TLC196862 TLC196868:TLC196874 TLC196880:TLC196886 TLC196892:TLC196898 TLC196904:TLC196910 TLC196916:TLC196922 TLC196928:TLC196934 TLC196940:TLC196946 TLC262320:TLC262326 TLC262332:TLC262338 TLC262344:TLC262350 TLC262356:TLC262362 TLC262368:TLC262374 TLC262380:TLC262386 TLC262392:TLC262398 TLC262404:TLC262410 TLC262416:TLC262422 TLC262428:TLC262434 TLC262440:TLC262446 TLC262452:TLC262458 TLC262464:TLC262470 TLC262476:TLC262482 TLC327856:TLC327862 TLC327868:TLC327874 TLC327880:TLC327886 TLC327892:TLC327898 TLC327904:TLC327910 TLC327916:TLC327922 TLC327928:TLC327934 TLC327940:TLC327946 TLC327952:TLC327958 TLC327964:TLC327970 TLC327976:TLC327982 TLC327988:TLC327994 TLC328000:TLC328006 TLC328012:TLC328018 TLC393392:TLC393398 TLC393404:TLC393410 TLC393416:TLC393422 TLC393428:TLC393434 TLC393440:TLC393446 TLC393452:TLC393458 TLC393464:TLC393470 TLC393476:TLC393482 TLC393488:TLC393494 TLC393500:TLC393506 TLC393512:TLC393518 TLC393524:TLC393530 TLC393536:TLC393542 TLC393548:TLC393554 TLC458928:TLC458934 TLC458940:TLC458946 TLC458952:TLC458958 TLC458964:TLC458970 TLC458976:TLC458982 TLC458988:TLC458994 TLC459000:TLC459006 TLC459012:TLC459018 TLC459024:TLC459030 TLC459036:TLC459042 TLC459048:TLC459054 TLC459060:TLC459066 TLC459072:TLC459078 TLC459084:TLC459090 TLC524464:TLC524470 TLC524476:TLC524482 TLC524488:TLC524494 TLC524500:TLC524506 TLC524512:TLC524518 TLC524524:TLC524530 TLC524536:TLC524542 TLC524548:TLC524554 TLC524560:TLC524566 TLC524572:TLC524578 TLC524584:TLC524590 TLC524596:TLC524602 TLC524608:TLC524614 TLC524620:TLC524626 TLC590000:TLC590006 TLC590012:TLC590018 TLC590024:TLC590030 TLC590036:TLC590042 TLC590048:TLC590054 TLC590060:TLC590066 TLC590072:TLC590078 TLC590084:TLC590090 TLC590096:TLC590102 TLC590108:TLC590114 TLC590120:TLC590126 TLC590132:TLC590138 TLC590144:TLC590150 TLC590156:TLC590162 TLC655536:TLC655542 TLC655548:TLC655554 TLC655560:TLC655566 TLC655572:TLC655578 TLC655584:TLC655590 TLC655596:TLC655602 TLC655608:TLC655614 TLC655620:TLC655626 TLC655632:TLC655638 TLC655644:TLC655650 TLC655656:TLC655662 TLC655668:TLC655674 TLC655680:TLC655686 TLC655692:TLC655698 TLC721072:TLC721078 TLC721084:TLC721090 TLC721096:TLC721102 TLC721108:TLC721114 TLC721120:TLC721126 TLC721132:TLC721138 TLC721144:TLC721150 TLC721156:TLC721162 TLC721168:TLC721174 TLC721180:TLC721186 TLC721192:TLC721198 TLC721204:TLC721210 TLC721216:TLC721222 TLC721228:TLC721234 TLC786608:TLC786614 TLC786620:TLC786626 TLC786632:TLC786638 TLC786644:TLC786650 TLC786656:TLC786662 TLC786668:TLC786674 TLC786680:TLC786686 TLC786692:TLC786698 TLC786704:TLC786710 TLC786716:TLC786722 TLC786728:TLC786734 TLC786740:TLC786746 TLC786752:TLC786758 TLC786764:TLC786770 TLC852144:TLC852150 TLC852156:TLC852162 TLC852168:TLC852174 TLC852180:TLC852186 TLC852192:TLC852198 TLC852204:TLC852210 TLC852216:TLC852222 TLC852228:TLC852234 TLC852240:TLC852246 TLC852252:TLC852258 TLC852264:TLC852270 TLC852276:TLC852282 TLC852288:TLC852294 TLC852300:TLC852306 TLC917680:TLC917686 TLC917692:TLC917698 TLC917704:TLC917710 TLC917716:TLC917722 TLC917728:TLC917734 TLC917740:TLC917746 TLC917752:TLC917758 TLC917764:TLC917770 TLC917776:TLC917782 TLC917788:TLC917794 TLC917800:TLC917806 TLC917812:TLC917818 TLC917824:TLC917830 TLC917836:TLC917842 TLC983216:TLC983222 TLC983228:TLC983234 TLC983240:TLC983246 TLC983252:TLC983258 TLC983264:TLC983270 TLC983276:TLC983282 TLC983288:TLC983294 TLC983300:TLC983306 TLC983312:TLC983318 TLC983324:TLC983330 TLC983336:TLC983342 TLC983348:TLC983354 TLC983360:TLC983366 TLC983372:TLC983378 TUY77:TUY83 TUY89:TUY95 TUY101:TUY107 TUY65712:TUY65718 TUY65724:TUY65730 TUY65736:TUY65742 TUY65748:TUY65754 TUY65760:TUY65766 TUY65772:TUY65778 TUY65784:TUY65790 TUY65796:TUY65802 TUY65808:TUY65814 TUY65820:TUY65826 TUY65832:TUY65838 TUY65844:TUY65850 TUY65856:TUY65862 TUY65868:TUY65874 TUY131248:TUY131254 TUY131260:TUY131266 TUY131272:TUY131278 TUY131284:TUY131290 TUY131296:TUY131302 TUY131308:TUY131314 TUY131320:TUY131326 TUY131332:TUY131338 TUY131344:TUY131350 TUY131356:TUY131362 TUY131368:TUY131374 TUY131380:TUY131386 TUY131392:TUY131398 TUY131404:TUY131410 TUY196784:TUY196790 TUY196796:TUY196802 TUY196808:TUY196814 TUY196820:TUY196826 TUY196832:TUY196838 TUY196844:TUY196850 TUY196856:TUY196862 TUY196868:TUY196874 TUY196880:TUY196886 TUY196892:TUY196898 TUY196904:TUY196910 TUY196916:TUY196922 TUY196928:TUY196934 TUY196940:TUY196946 TUY262320:TUY262326 TUY262332:TUY262338 TUY262344:TUY262350 TUY262356:TUY262362 TUY262368:TUY262374 TUY262380:TUY262386 TUY262392:TUY262398 TUY262404:TUY262410 TUY262416:TUY262422 TUY262428:TUY262434 TUY262440:TUY262446 TUY262452:TUY262458 TUY262464:TUY262470 TUY262476:TUY262482 TUY327856:TUY327862 TUY327868:TUY327874 TUY327880:TUY327886 TUY327892:TUY327898 TUY327904:TUY327910 TUY327916:TUY327922 TUY327928:TUY327934 TUY327940:TUY327946 TUY327952:TUY327958 TUY327964:TUY327970 TUY327976:TUY327982 TUY327988:TUY327994 TUY328000:TUY328006 TUY328012:TUY328018 TUY393392:TUY393398 TUY393404:TUY393410 TUY393416:TUY393422 TUY393428:TUY393434 TUY393440:TUY393446 TUY393452:TUY393458 TUY393464:TUY393470 TUY393476:TUY393482 TUY393488:TUY393494 TUY393500:TUY393506 TUY393512:TUY393518 TUY393524:TUY393530 TUY393536:TUY393542 TUY393548:TUY393554 TUY458928:TUY458934 TUY458940:TUY458946 TUY458952:TUY458958 TUY458964:TUY458970 TUY458976:TUY458982 TUY458988:TUY458994 TUY459000:TUY459006 TUY459012:TUY459018 TUY459024:TUY459030 TUY459036:TUY459042 TUY459048:TUY459054 TUY459060:TUY459066 TUY459072:TUY459078 TUY459084:TUY459090 TUY524464:TUY524470 TUY524476:TUY524482 TUY524488:TUY524494 TUY524500:TUY524506 TUY524512:TUY524518 TUY524524:TUY524530 TUY524536:TUY524542 TUY524548:TUY524554 TUY524560:TUY524566 TUY524572:TUY524578 TUY524584:TUY524590 TUY524596:TUY524602 TUY524608:TUY524614 TUY524620:TUY524626 TUY590000:TUY590006 TUY590012:TUY590018 TUY590024:TUY590030 TUY590036:TUY590042 TUY590048:TUY590054 TUY590060:TUY590066 TUY590072:TUY590078 TUY590084:TUY590090 TUY590096:TUY590102 TUY590108:TUY590114 TUY590120:TUY590126 TUY590132:TUY590138 TUY590144:TUY590150 TUY590156:TUY590162 TUY655536:TUY655542 TUY655548:TUY655554 TUY655560:TUY655566 TUY655572:TUY655578 TUY655584:TUY655590 TUY655596:TUY655602 TUY655608:TUY655614 TUY655620:TUY655626 TUY655632:TUY655638 TUY655644:TUY655650 TUY655656:TUY655662 TUY655668:TUY655674 TUY655680:TUY655686 TUY655692:TUY655698 TUY721072:TUY721078 TUY721084:TUY721090 TUY721096:TUY721102 TUY721108:TUY721114 TUY721120:TUY721126 TUY721132:TUY721138 TUY721144:TUY721150 TUY721156:TUY721162 TUY721168:TUY721174 TUY721180:TUY721186 TUY721192:TUY721198 TUY721204:TUY721210 TUY721216:TUY721222 TUY721228:TUY721234 TUY786608:TUY786614 TUY786620:TUY786626 TUY786632:TUY786638 TUY786644:TUY786650 TUY786656:TUY786662 TUY786668:TUY786674 TUY786680:TUY786686 TUY786692:TUY786698 TUY786704:TUY786710 TUY786716:TUY786722 TUY786728:TUY786734 TUY786740:TUY786746 TUY786752:TUY786758 TUY786764:TUY786770 TUY852144:TUY852150 TUY852156:TUY852162 TUY852168:TUY852174 TUY852180:TUY852186 TUY852192:TUY852198 TUY852204:TUY852210 TUY852216:TUY852222 TUY852228:TUY852234 TUY852240:TUY852246 TUY852252:TUY852258 TUY852264:TUY852270 TUY852276:TUY852282 TUY852288:TUY852294 TUY852300:TUY852306 TUY917680:TUY917686 TUY917692:TUY917698 TUY917704:TUY917710 TUY917716:TUY917722 TUY917728:TUY917734 TUY917740:TUY917746 TUY917752:TUY917758 TUY917764:TUY917770 TUY917776:TUY917782 TUY917788:TUY917794 TUY917800:TUY917806 TUY917812:TUY917818 TUY917824:TUY917830 TUY917836:TUY917842 TUY983216:TUY983222 TUY983228:TUY983234 TUY983240:TUY983246 TUY983252:TUY983258 TUY983264:TUY983270 TUY983276:TUY983282 TUY983288:TUY983294 TUY983300:TUY983306 TUY983312:TUY983318 TUY983324:TUY983330 TUY983336:TUY983342 TUY983348:TUY983354 TUY983360:TUY983366 TUY983372:TUY983378 UEU77:UEU83 UEU89:UEU95 UEU101:UEU107 UEU65712:UEU65718 UEU65724:UEU65730 UEU65736:UEU65742 UEU65748:UEU65754 UEU65760:UEU65766 UEU65772:UEU65778 UEU65784:UEU65790 UEU65796:UEU65802 UEU65808:UEU65814 UEU65820:UEU65826 UEU65832:UEU65838 UEU65844:UEU65850 UEU65856:UEU65862 UEU65868:UEU65874 UEU131248:UEU131254 UEU131260:UEU131266 UEU131272:UEU131278 UEU131284:UEU131290 UEU131296:UEU131302 UEU131308:UEU131314 UEU131320:UEU131326 UEU131332:UEU131338 UEU131344:UEU131350 UEU131356:UEU131362 UEU131368:UEU131374 UEU131380:UEU131386 UEU131392:UEU131398 UEU131404:UEU131410 UEU196784:UEU196790 UEU196796:UEU196802 UEU196808:UEU196814 UEU196820:UEU196826 UEU196832:UEU196838 UEU196844:UEU196850 UEU196856:UEU196862 UEU196868:UEU196874 UEU196880:UEU196886 UEU196892:UEU196898 UEU196904:UEU196910 UEU196916:UEU196922 UEU196928:UEU196934 UEU196940:UEU196946 UEU262320:UEU262326 UEU262332:UEU262338 UEU262344:UEU262350 UEU262356:UEU262362 UEU262368:UEU262374 UEU262380:UEU262386 UEU262392:UEU262398 UEU262404:UEU262410 UEU262416:UEU262422 UEU262428:UEU262434 UEU262440:UEU262446 UEU262452:UEU262458 UEU262464:UEU262470 UEU262476:UEU262482 UEU327856:UEU327862 UEU327868:UEU327874 UEU327880:UEU327886 UEU327892:UEU327898 UEU327904:UEU327910 UEU327916:UEU327922 UEU327928:UEU327934 UEU327940:UEU327946 UEU327952:UEU327958 UEU327964:UEU327970 UEU327976:UEU327982 UEU327988:UEU327994 UEU328000:UEU328006 UEU328012:UEU328018 UEU393392:UEU393398 UEU393404:UEU393410 UEU393416:UEU393422 UEU393428:UEU393434 UEU393440:UEU393446 UEU393452:UEU393458 UEU393464:UEU393470 UEU393476:UEU393482 UEU393488:UEU393494 UEU393500:UEU393506 UEU393512:UEU393518 UEU393524:UEU393530 UEU393536:UEU393542 UEU393548:UEU393554 UEU458928:UEU458934 UEU458940:UEU458946 UEU458952:UEU458958 UEU458964:UEU458970 UEU458976:UEU458982 UEU458988:UEU458994 UEU459000:UEU459006 UEU459012:UEU459018 UEU459024:UEU459030 UEU459036:UEU459042 UEU459048:UEU459054 UEU459060:UEU459066 UEU459072:UEU459078 UEU459084:UEU459090 UEU524464:UEU524470 UEU524476:UEU524482 UEU524488:UEU524494 UEU524500:UEU524506 UEU524512:UEU524518 UEU524524:UEU524530 UEU524536:UEU524542 UEU524548:UEU524554 UEU524560:UEU524566 UEU524572:UEU524578 UEU524584:UEU524590 UEU524596:UEU524602 UEU524608:UEU524614 UEU524620:UEU524626 UEU590000:UEU590006 UEU590012:UEU590018 UEU590024:UEU590030 UEU590036:UEU590042 UEU590048:UEU590054 UEU590060:UEU590066 UEU590072:UEU590078 UEU590084:UEU590090 UEU590096:UEU590102 UEU590108:UEU590114 UEU590120:UEU590126 UEU590132:UEU590138 UEU590144:UEU590150 UEU590156:UEU590162 UEU655536:UEU655542 UEU655548:UEU655554 UEU655560:UEU655566 UEU655572:UEU655578 UEU655584:UEU655590 UEU655596:UEU655602 UEU655608:UEU655614 UEU655620:UEU655626 UEU655632:UEU655638 UEU655644:UEU655650 UEU655656:UEU655662 UEU655668:UEU655674 UEU655680:UEU655686 UEU655692:UEU655698 UEU721072:UEU721078 UEU721084:UEU721090 UEU721096:UEU721102 UEU721108:UEU721114 UEU721120:UEU721126 UEU721132:UEU721138 UEU721144:UEU721150 UEU721156:UEU721162 UEU721168:UEU721174 UEU721180:UEU721186 UEU721192:UEU721198 UEU721204:UEU721210 UEU721216:UEU721222 UEU721228:UEU721234 UEU786608:UEU786614 UEU786620:UEU786626 UEU786632:UEU786638 UEU786644:UEU786650 UEU786656:UEU786662 UEU786668:UEU786674 UEU786680:UEU786686 UEU786692:UEU786698 UEU786704:UEU786710 UEU786716:UEU786722 UEU786728:UEU786734 UEU786740:UEU786746 UEU786752:UEU786758 UEU786764:UEU786770 UEU852144:UEU852150 UEU852156:UEU852162 UEU852168:UEU852174 UEU852180:UEU852186 UEU852192:UEU852198 UEU852204:UEU852210 UEU852216:UEU852222 UEU852228:UEU852234 UEU852240:UEU852246 UEU852252:UEU852258 UEU852264:UEU852270 UEU852276:UEU852282 UEU852288:UEU852294 UEU852300:UEU852306 UEU917680:UEU917686 UEU917692:UEU917698 UEU917704:UEU917710 UEU917716:UEU917722 UEU917728:UEU917734 UEU917740:UEU917746 UEU917752:UEU917758 UEU917764:UEU917770 UEU917776:UEU917782 UEU917788:UEU917794 UEU917800:UEU917806 UEU917812:UEU917818 UEU917824:UEU917830 UEU917836:UEU917842 UEU983216:UEU983222 UEU983228:UEU983234 UEU983240:UEU983246 UEU983252:UEU983258 UEU983264:UEU983270 UEU983276:UEU983282 UEU983288:UEU983294 UEU983300:UEU983306 UEU983312:UEU983318 UEU983324:UEU983330 UEU983336:UEU983342 UEU983348:UEU983354 UEU983360:UEU983366 UEU983372:UEU983378 UOQ77:UOQ83 UOQ89:UOQ95 UOQ101:UOQ107 UOQ65712:UOQ65718 UOQ65724:UOQ65730 UOQ65736:UOQ65742 UOQ65748:UOQ65754 UOQ65760:UOQ65766 UOQ65772:UOQ65778 UOQ65784:UOQ65790 UOQ65796:UOQ65802 UOQ65808:UOQ65814 UOQ65820:UOQ65826 UOQ65832:UOQ65838 UOQ65844:UOQ65850 UOQ65856:UOQ65862 UOQ65868:UOQ65874 UOQ131248:UOQ131254 UOQ131260:UOQ131266 UOQ131272:UOQ131278 UOQ131284:UOQ131290 UOQ131296:UOQ131302 UOQ131308:UOQ131314 UOQ131320:UOQ131326 UOQ131332:UOQ131338 UOQ131344:UOQ131350 UOQ131356:UOQ131362 UOQ131368:UOQ131374 UOQ131380:UOQ131386 UOQ131392:UOQ131398 UOQ131404:UOQ131410 UOQ196784:UOQ196790 UOQ196796:UOQ196802 UOQ196808:UOQ196814 UOQ196820:UOQ196826 UOQ196832:UOQ196838 UOQ196844:UOQ196850 UOQ196856:UOQ196862 UOQ196868:UOQ196874 UOQ196880:UOQ196886 UOQ196892:UOQ196898 UOQ196904:UOQ196910 UOQ196916:UOQ196922 UOQ196928:UOQ196934 UOQ196940:UOQ196946 UOQ262320:UOQ262326 UOQ262332:UOQ262338 UOQ262344:UOQ262350 UOQ262356:UOQ262362 UOQ262368:UOQ262374 UOQ262380:UOQ262386 UOQ262392:UOQ262398 UOQ262404:UOQ262410 UOQ262416:UOQ262422 UOQ262428:UOQ262434 UOQ262440:UOQ262446 UOQ262452:UOQ262458 UOQ262464:UOQ262470 UOQ262476:UOQ262482 UOQ327856:UOQ327862 UOQ327868:UOQ327874 UOQ327880:UOQ327886 UOQ327892:UOQ327898 UOQ327904:UOQ327910 UOQ327916:UOQ327922 UOQ327928:UOQ327934 UOQ327940:UOQ327946 UOQ327952:UOQ327958 UOQ327964:UOQ327970 UOQ327976:UOQ327982 UOQ327988:UOQ327994 UOQ328000:UOQ328006 UOQ328012:UOQ328018 UOQ393392:UOQ393398 UOQ393404:UOQ393410 UOQ393416:UOQ393422 UOQ393428:UOQ393434 UOQ393440:UOQ393446 UOQ393452:UOQ393458 UOQ393464:UOQ393470 UOQ393476:UOQ393482 UOQ393488:UOQ393494 UOQ393500:UOQ393506 UOQ393512:UOQ393518 UOQ393524:UOQ393530 UOQ393536:UOQ393542 UOQ393548:UOQ393554 UOQ458928:UOQ458934 UOQ458940:UOQ458946 UOQ458952:UOQ458958 UOQ458964:UOQ458970 UOQ458976:UOQ458982 UOQ458988:UOQ458994 UOQ459000:UOQ459006 UOQ459012:UOQ459018 UOQ459024:UOQ459030 UOQ459036:UOQ459042 UOQ459048:UOQ459054 UOQ459060:UOQ459066 UOQ459072:UOQ459078 UOQ459084:UOQ459090 UOQ524464:UOQ524470 UOQ524476:UOQ524482 UOQ524488:UOQ524494 UOQ524500:UOQ524506 UOQ524512:UOQ524518 UOQ524524:UOQ524530 UOQ524536:UOQ524542 UOQ524548:UOQ524554 UOQ524560:UOQ524566 UOQ524572:UOQ524578 UOQ524584:UOQ524590 UOQ524596:UOQ524602 UOQ524608:UOQ524614 UOQ524620:UOQ524626 UOQ590000:UOQ590006 UOQ590012:UOQ590018 UOQ590024:UOQ590030 UOQ590036:UOQ590042 UOQ590048:UOQ590054 UOQ590060:UOQ590066 UOQ590072:UOQ590078 UOQ590084:UOQ590090 UOQ590096:UOQ590102 UOQ590108:UOQ590114 UOQ590120:UOQ590126 UOQ590132:UOQ590138 UOQ590144:UOQ590150 UOQ590156:UOQ590162 UOQ655536:UOQ655542 UOQ655548:UOQ655554 UOQ655560:UOQ655566 UOQ655572:UOQ655578 UOQ655584:UOQ655590 UOQ655596:UOQ655602 UOQ655608:UOQ655614 UOQ655620:UOQ655626 UOQ655632:UOQ655638 UOQ655644:UOQ655650 UOQ655656:UOQ655662 UOQ655668:UOQ655674 UOQ655680:UOQ655686 UOQ655692:UOQ655698 UOQ721072:UOQ721078 UOQ721084:UOQ721090 UOQ721096:UOQ721102 UOQ721108:UOQ721114 UOQ721120:UOQ721126 UOQ721132:UOQ721138 UOQ721144:UOQ721150 UOQ721156:UOQ721162 UOQ721168:UOQ721174 UOQ721180:UOQ721186 UOQ721192:UOQ721198 UOQ721204:UOQ721210 UOQ721216:UOQ721222 UOQ721228:UOQ721234 UOQ786608:UOQ786614 UOQ786620:UOQ786626 UOQ786632:UOQ786638 UOQ786644:UOQ786650 UOQ786656:UOQ786662 UOQ786668:UOQ786674 UOQ786680:UOQ786686 UOQ786692:UOQ786698 UOQ786704:UOQ786710 UOQ786716:UOQ786722 UOQ786728:UOQ786734 UOQ786740:UOQ786746 UOQ786752:UOQ786758 UOQ786764:UOQ786770 UOQ852144:UOQ852150 UOQ852156:UOQ852162 UOQ852168:UOQ852174 UOQ852180:UOQ852186 UOQ852192:UOQ852198 UOQ852204:UOQ852210 UOQ852216:UOQ852222 UOQ852228:UOQ852234 UOQ852240:UOQ852246 UOQ852252:UOQ852258 UOQ852264:UOQ852270 UOQ852276:UOQ852282 UOQ852288:UOQ852294 UOQ852300:UOQ852306 UOQ917680:UOQ917686 UOQ917692:UOQ917698 UOQ917704:UOQ917710 UOQ917716:UOQ917722 UOQ917728:UOQ917734 UOQ917740:UOQ917746 UOQ917752:UOQ917758 UOQ917764:UOQ917770 UOQ917776:UOQ917782 UOQ917788:UOQ917794 UOQ917800:UOQ917806 UOQ917812:UOQ917818 UOQ917824:UOQ917830 UOQ917836:UOQ917842 UOQ983216:UOQ983222 UOQ983228:UOQ983234 UOQ983240:UOQ983246 UOQ983252:UOQ983258 UOQ983264:UOQ983270 UOQ983276:UOQ983282 UOQ983288:UOQ983294 UOQ983300:UOQ983306 UOQ983312:UOQ983318 UOQ983324:UOQ983330 UOQ983336:UOQ983342 UOQ983348:UOQ983354 UOQ983360:UOQ983366 UOQ983372:UOQ983378 UYM77:UYM83 UYM89:UYM95 UYM101:UYM107 UYM65712:UYM65718 UYM65724:UYM65730 UYM65736:UYM65742 UYM65748:UYM65754 UYM65760:UYM65766 UYM65772:UYM65778 UYM65784:UYM65790 UYM65796:UYM65802 UYM65808:UYM65814 UYM65820:UYM65826 UYM65832:UYM65838 UYM65844:UYM65850 UYM65856:UYM65862 UYM65868:UYM65874 UYM131248:UYM131254 UYM131260:UYM131266 UYM131272:UYM131278 UYM131284:UYM131290 UYM131296:UYM131302 UYM131308:UYM131314 UYM131320:UYM131326 UYM131332:UYM131338 UYM131344:UYM131350 UYM131356:UYM131362 UYM131368:UYM131374 UYM131380:UYM131386 UYM131392:UYM131398 UYM131404:UYM131410 UYM196784:UYM196790 UYM196796:UYM196802 UYM196808:UYM196814 UYM196820:UYM196826 UYM196832:UYM196838 UYM196844:UYM196850 UYM196856:UYM196862 UYM196868:UYM196874 UYM196880:UYM196886 UYM196892:UYM196898 UYM196904:UYM196910 UYM196916:UYM196922 UYM196928:UYM196934 UYM196940:UYM196946 UYM262320:UYM262326 UYM262332:UYM262338 UYM262344:UYM262350 UYM262356:UYM262362 UYM262368:UYM262374 UYM262380:UYM262386 UYM262392:UYM262398 UYM262404:UYM262410 UYM262416:UYM262422 UYM262428:UYM262434 UYM262440:UYM262446 UYM262452:UYM262458 UYM262464:UYM262470 UYM262476:UYM262482 UYM327856:UYM327862 UYM327868:UYM327874 UYM327880:UYM327886 UYM327892:UYM327898 UYM327904:UYM327910 UYM327916:UYM327922 UYM327928:UYM327934 UYM327940:UYM327946 UYM327952:UYM327958 UYM327964:UYM327970 UYM327976:UYM327982 UYM327988:UYM327994 UYM328000:UYM328006 UYM328012:UYM328018 UYM393392:UYM393398 UYM393404:UYM393410 UYM393416:UYM393422 UYM393428:UYM393434 UYM393440:UYM393446 UYM393452:UYM393458 UYM393464:UYM393470 UYM393476:UYM393482 UYM393488:UYM393494 UYM393500:UYM393506 UYM393512:UYM393518 UYM393524:UYM393530 UYM393536:UYM393542 UYM393548:UYM393554 UYM458928:UYM458934 UYM458940:UYM458946 UYM458952:UYM458958 UYM458964:UYM458970 UYM458976:UYM458982 UYM458988:UYM458994 UYM459000:UYM459006 UYM459012:UYM459018 UYM459024:UYM459030 UYM459036:UYM459042 UYM459048:UYM459054 UYM459060:UYM459066 UYM459072:UYM459078 UYM459084:UYM459090 UYM524464:UYM524470 UYM524476:UYM524482 UYM524488:UYM524494 UYM524500:UYM524506 UYM524512:UYM524518 UYM524524:UYM524530 UYM524536:UYM524542 UYM524548:UYM524554 UYM524560:UYM524566 UYM524572:UYM524578 UYM524584:UYM524590 UYM524596:UYM524602 UYM524608:UYM524614 UYM524620:UYM524626 UYM590000:UYM590006 UYM590012:UYM590018 UYM590024:UYM590030 UYM590036:UYM590042 UYM590048:UYM590054 UYM590060:UYM590066 UYM590072:UYM590078 UYM590084:UYM590090 UYM590096:UYM590102 UYM590108:UYM590114 UYM590120:UYM590126 UYM590132:UYM590138 UYM590144:UYM590150 UYM590156:UYM590162 UYM655536:UYM655542 UYM655548:UYM655554 UYM655560:UYM655566 UYM655572:UYM655578 UYM655584:UYM655590 UYM655596:UYM655602 UYM655608:UYM655614 UYM655620:UYM655626 UYM655632:UYM655638 UYM655644:UYM655650 UYM655656:UYM655662 UYM655668:UYM655674 UYM655680:UYM655686 UYM655692:UYM655698 UYM721072:UYM721078 UYM721084:UYM721090 UYM721096:UYM721102 UYM721108:UYM721114 UYM721120:UYM721126 UYM721132:UYM721138 UYM721144:UYM721150 UYM721156:UYM721162 UYM721168:UYM721174 UYM721180:UYM721186 UYM721192:UYM721198 UYM721204:UYM721210 UYM721216:UYM721222 UYM721228:UYM721234 UYM786608:UYM786614 UYM786620:UYM786626 UYM786632:UYM786638 UYM786644:UYM786650 UYM786656:UYM786662 UYM786668:UYM786674 UYM786680:UYM786686 UYM786692:UYM786698 UYM786704:UYM786710 UYM786716:UYM786722 UYM786728:UYM786734 UYM786740:UYM786746 UYM786752:UYM786758 UYM786764:UYM786770 UYM852144:UYM852150 UYM852156:UYM852162 UYM852168:UYM852174 UYM852180:UYM852186 UYM852192:UYM852198 UYM852204:UYM852210 UYM852216:UYM852222 UYM852228:UYM852234 UYM852240:UYM852246 UYM852252:UYM852258 UYM852264:UYM852270 UYM852276:UYM852282 UYM852288:UYM852294 UYM852300:UYM852306 UYM917680:UYM917686 UYM917692:UYM917698 UYM917704:UYM917710 UYM917716:UYM917722 UYM917728:UYM917734 UYM917740:UYM917746 UYM917752:UYM917758 UYM917764:UYM917770 UYM917776:UYM917782 UYM917788:UYM917794 UYM917800:UYM917806 UYM917812:UYM917818 UYM917824:UYM917830 UYM917836:UYM917842 UYM983216:UYM983222 UYM983228:UYM983234 UYM983240:UYM983246 UYM983252:UYM983258 UYM983264:UYM983270 UYM983276:UYM983282 UYM983288:UYM983294 UYM983300:UYM983306 UYM983312:UYM983318 UYM983324:UYM983330 UYM983336:UYM983342 UYM983348:UYM983354 UYM983360:UYM983366 UYM983372:UYM983378 VII77:VII83 VII89:VII95 VII101:VII107 VII65712:VII65718 VII65724:VII65730 VII65736:VII65742 VII65748:VII65754 VII65760:VII65766 VII65772:VII65778 VII65784:VII65790 VII65796:VII65802 VII65808:VII65814 VII65820:VII65826 VII65832:VII65838 VII65844:VII65850 VII65856:VII65862 VII65868:VII65874 VII131248:VII131254 VII131260:VII131266 VII131272:VII131278 VII131284:VII131290 VII131296:VII131302 VII131308:VII131314 VII131320:VII131326 VII131332:VII131338 VII131344:VII131350 VII131356:VII131362 VII131368:VII131374 VII131380:VII131386 VII131392:VII131398 VII131404:VII131410 VII196784:VII196790 VII196796:VII196802 VII196808:VII196814 VII196820:VII196826 VII196832:VII196838 VII196844:VII196850 VII196856:VII196862 VII196868:VII196874 VII196880:VII196886 VII196892:VII196898 VII196904:VII196910 VII196916:VII196922 VII196928:VII196934 VII196940:VII196946 VII262320:VII262326 VII262332:VII262338 VII262344:VII262350 VII262356:VII262362 VII262368:VII262374 VII262380:VII262386 VII262392:VII262398 VII262404:VII262410 VII262416:VII262422 VII262428:VII262434 VII262440:VII262446 VII262452:VII262458 VII262464:VII262470 VII262476:VII262482 VII327856:VII327862 VII327868:VII327874 VII327880:VII327886 VII327892:VII327898 VII327904:VII327910 VII327916:VII327922 VII327928:VII327934 VII327940:VII327946 VII327952:VII327958 VII327964:VII327970 VII327976:VII327982 VII327988:VII327994 VII328000:VII328006 VII328012:VII328018 VII393392:VII393398 VII393404:VII393410 VII393416:VII393422 VII393428:VII393434 VII393440:VII393446 VII393452:VII393458 VII393464:VII393470 VII393476:VII393482 VII393488:VII393494 VII393500:VII393506 VII393512:VII393518 VII393524:VII393530 VII393536:VII393542 VII393548:VII393554 VII458928:VII458934 VII458940:VII458946 VII458952:VII458958 VII458964:VII458970 VII458976:VII458982 VII458988:VII458994 VII459000:VII459006 VII459012:VII459018 VII459024:VII459030 VII459036:VII459042 VII459048:VII459054 VII459060:VII459066 VII459072:VII459078 VII459084:VII459090 VII524464:VII524470 VII524476:VII524482 VII524488:VII524494 VII524500:VII524506 VII524512:VII524518 VII524524:VII524530 VII524536:VII524542 VII524548:VII524554 VII524560:VII524566 VII524572:VII524578 VII524584:VII524590 VII524596:VII524602 VII524608:VII524614 VII524620:VII524626 VII590000:VII590006 VII590012:VII590018 VII590024:VII590030 VII590036:VII590042 VII590048:VII590054 VII590060:VII590066 VII590072:VII590078 VII590084:VII590090 VII590096:VII590102 VII590108:VII590114 VII590120:VII590126 VII590132:VII590138 VII590144:VII590150 VII590156:VII590162 VII655536:VII655542 VII655548:VII655554 VII655560:VII655566 VII655572:VII655578 VII655584:VII655590 VII655596:VII655602 VII655608:VII655614 VII655620:VII655626 VII655632:VII655638 VII655644:VII655650 VII655656:VII655662 VII655668:VII655674 VII655680:VII655686 VII655692:VII655698 VII721072:VII721078 VII721084:VII721090 VII721096:VII721102 VII721108:VII721114 VII721120:VII721126 VII721132:VII721138 VII721144:VII721150 VII721156:VII721162 VII721168:VII721174 VII721180:VII721186 VII721192:VII721198 VII721204:VII721210 VII721216:VII721222 VII721228:VII721234 VII786608:VII786614 VII786620:VII786626 VII786632:VII786638 VII786644:VII786650 VII786656:VII786662 VII786668:VII786674 VII786680:VII786686 VII786692:VII786698 VII786704:VII786710 VII786716:VII786722 VII786728:VII786734 VII786740:VII786746 VII786752:VII786758 VII786764:VII786770 VII852144:VII852150 VII852156:VII852162 VII852168:VII852174 VII852180:VII852186 VII852192:VII852198 VII852204:VII852210 VII852216:VII852222 VII852228:VII852234 VII852240:VII852246 VII852252:VII852258 VII852264:VII852270 VII852276:VII852282 VII852288:VII852294 VII852300:VII852306 VII917680:VII917686 VII917692:VII917698 VII917704:VII917710 VII917716:VII917722 VII917728:VII917734 VII917740:VII917746 VII917752:VII917758 VII917764:VII917770 VII917776:VII917782 VII917788:VII917794 VII917800:VII917806 VII917812:VII917818 VII917824:VII917830 VII917836:VII917842 VII983216:VII983222 VII983228:VII983234 VII983240:VII983246 VII983252:VII983258 VII983264:VII983270 VII983276:VII983282 VII983288:VII983294 VII983300:VII983306 VII983312:VII983318 VII983324:VII983330 VII983336:VII983342 VII983348:VII983354 VII983360:VII983366 VII983372:VII983378 VSE77:VSE83 VSE89:VSE95 VSE101:VSE107 VSE65712:VSE65718 VSE65724:VSE65730 VSE65736:VSE65742 VSE65748:VSE65754 VSE65760:VSE65766 VSE65772:VSE65778 VSE65784:VSE65790 VSE65796:VSE65802 VSE65808:VSE65814 VSE65820:VSE65826 VSE65832:VSE65838 VSE65844:VSE65850 VSE65856:VSE65862 VSE65868:VSE65874 VSE131248:VSE131254 VSE131260:VSE131266 VSE131272:VSE131278 VSE131284:VSE131290 VSE131296:VSE131302 VSE131308:VSE131314 VSE131320:VSE131326 VSE131332:VSE131338 VSE131344:VSE131350 VSE131356:VSE131362 VSE131368:VSE131374 VSE131380:VSE131386 VSE131392:VSE131398 VSE131404:VSE131410 VSE196784:VSE196790 VSE196796:VSE196802 VSE196808:VSE196814 VSE196820:VSE196826 VSE196832:VSE196838 VSE196844:VSE196850 VSE196856:VSE196862 VSE196868:VSE196874 VSE196880:VSE196886 VSE196892:VSE196898 VSE196904:VSE196910 VSE196916:VSE196922 VSE196928:VSE196934 VSE196940:VSE196946 VSE262320:VSE262326 VSE262332:VSE262338 VSE262344:VSE262350 VSE262356:VSE262362 VSE262368:VSE262374 VSE262380:VSE262386 VSE262392:VSE262398 VSE262404:VSE262410 VSE262416:VSE262422 VSE262428:VSE262434 VSE262440:VSE262446 VSE262452:VSE262458 VSE262464:VSE262470 VSE262476:VSE262482 VSE327856:VSE327862 VSE327868:VSE327874 VSE327880:VSE327886 VSE327892:VSE327898 VSE327904:VSE327910 VSE327916:VSE327922 VSE327928:VSE327934 VSE327940:VSE327946 VSE327952:VSE327958 VSE327964:VSE327970 VSE327976:VSE327982 VSE327988:VSE327994 VSE328000:VSE328006 VSE328012:VSE328018 VSE393392:VSE393398 VSE393404:VSE393410 VSE393416:VSE393422 VSE393428:VSE393434 VSE393440:VSE393446 VSE393452:VSE393458 VSE393464:VSE393470 VSE393476:VSE393482 VSE393488:VSE393494 VSE393500:VSE393506 VSE393512:VSE393518 VSE393524:VSE393530 VSE393536:VSE393542 VSE393548:VSE393554 VSE458928:VSE458934 VSE458940:VSE458946 VSE458952:VSE458958 VSE458964:VSE458970 VSE458976:VSE458982 VSE458988:VSE458994 VSE459000:VSE459006 VSE459012:VSE459018 VSE459024:VSE459030 VSE459036:VSE459042 VSE459048:VSE459054 VSE459060:VSE459066 VSE459072:VSE459078 VSE459084:VSE459090 VSE524464:VSE524470 VSE524476:VSE524482 VSE524488:VSE524494 VSE524500:VSE524506 VSE524512:VSE524518 VSE524524:VSE524530 VSE524536:VSE524542 VSE524548:VSE524554 VSE524560:VSE524566 VSE524572:VSE524578 VSE524584:VSE524590 VSE524596:VSE524602 VSE524608:VSE524614 VSE524620:VSE524626 VSE590000:VSE590006 VSE590012:VSE590018 VSE590024:VSE590030 VSE590036:VSE590042 VSE590048:VSE590054 VSE590060:VSE590066 VSE590072:VSE590078 VSE590084:VSE590090 VSE590096:VSE590102 VSE590108:VSE590114 VSE590120:VSE590126 VSE590132:VSE590138 VSE590144:VSE590150 VSE590156:VSE590162 VSE655536:VSE655542 VSE655548:VSE655554 VSE655560:VSE655566 VSE655572:VSE655578 VSE655584:VSE655590 VSE655596:VSE655602 VSE655608:VSE655614 VSE655620:VSE655626 VSE655632:VSE655638 VSE655644:VSE655650 VSE655656:VSE655662 VSE655668:VSE655674 VSE655680:VSE655686 VSE655692:VSE655698 VSE721072:VSE721078 VSE721084:VSE721090 VSE721096:VSE721102 VSE721108:VSE721114 VSE721120:VSE721126 VSE721132:VSE721138 VSE721144:VSE721150 VSE721156:VSE721162 VSE721168:VSE721174 VSE721180:VSE721186 VSE721192:VSE721198 VSE721204:VSE721210 VSE721216:VSE721222 VSE721228:VSE721234 VSE786608:VSE786614 VSE786620:VSE786626 VSE786632:VSE786638 VSE786644:VSE786650 VSE786656:VSE786662 VSE786668:VSE786674 VSE786680:VSE786686 VSE786692:VSE786698 VSE786704:VSE786710 VSE786716:VSE786722 VSE786728:VSE786734 VSE786740:VSE786746 VSE786752:VSE786758 VSE786764:VSE786770 VSE852144:VSE852150 VSE852156:VSE852162 VSE852168:VSE852174 VSE852180:VSE852186 VSE852192:VSE852198 VSE852204:VSE852210 VSE852216:VSE852222 VSE852228:VSE852234 VSE852240:VSE852246 VSE852252:VSE852258 VSE852264:VSE852270 VSE852276:VSE852282 VSE852288:VSE852294 VSE852300:VSE852306 VSE917680:VSE917686 VSE917692:VSE917698 VSE917704:VSE917710 VSE917716:VSE917722 VSE917728:VSE917734 VSE917740:VSE917746 VSE917752:VSE917758 VSE917764:VSE917770 VSE917776:VSE917782 VSE917788:VSE917794 VSE917800:VSE917806 VSE917812:VSE917818 VSE917824:VSE917830 VSE917836:VSE917842 VSE983216:VSE983222 VSE983228:VSE983234 VSE983240:VSE983246 VSE983252:VSE983258 VSE983264:VSE983270 VSE983276:VSE983282 VSE983288:VSE983294 VSE983300:VSE983306 VSE983312:VSE983318 VSE983324:VSE983330 VSE983336:VSE983342 VSE983348:VSE983354 VSE983360:VSE983366 VSE983372:VSE983378 WCA77:WCA83 WCA89:WCA95 WCA101:WCA107 WCA65712:WCA65718 WCA65724:WCA65730 WCA65736:WCA65742 WCA65748:WCA65754 WCA65760:WCA65766 WCA65772:WCA65778 WCA65784:WCA65790 WCA65796:WCA65802 WCA65808:WCA65814 WCA65820:WCA65826 WCA65832:WCA65838 WCA65844:WCA65850 WCA65856:WCA65862 WCA65868:WCA65874 WCA131248:WCA131254 WCA131260:WCA131266 WCA131272:WCA131278 WCA131284:WCA131290 WCA131296:WCA131302 WCA131308:WCA131314 WCA131320:WCA131326 WCA131332:WCA131338 WCA131344:WCA131350 WCA131356:WCA131362 WCA131368:WCA131374 WCA131380:WCA131386 WCA131392:WCA131398 WCA131404:WCA131410 WCA196784:WCA196790 WCA196796:WCA196802 WCA196808:WCA196814 WCA196820:WCA196826 WCA196832:WCA196838 WCA196844:WCA196850 WCA196856:WCA196862 WCA196868:WCA196874 WCA196880:WCA196886 WCA196892:WCA196898 WCA196904:WCA196910 WCA196916:WCA196922 WCA196928:WCA196934 WCA196940:WCA196946 WCA262320:WCA262326 WCA262332:WCA262338 WCA262344:WCA262350 WCA262356:WCA262362 WCA262368:WCA262374 WCA262380:WCA262386 WCA262392:WCA262398 WCA262404:WCA262410 WCA262416:WCA262422 WCA262428:WCA262434 WCA262440:WCA262446 WCA262452:WCA262458 WCA262464:WCA262470 WCA262476:WCA262482 WCA327856:WCA327862 WCA327868:WCA327874 WCA327880:WCA327886 WCA327892:WCA327898 WCA327904:WCA327910 WCA327916:WCA327922 WCA327928:WCA327934 WCA327940:WCA327946 WCA327952:WCA327958 WCA327964:WCA327970 WCA327976:WCA327982 WCA327988:WCA327994 WCA328000:WCA328006 WCA328012:WCA328018 WCA393392:WCA393398 WCA393404:WCA393410 WCA393416:WCA393422 WCA393428:WCA393434 WCA393440:WCA393446 WCA393452:WCA393458 WCA393464:WCA393470 WCA393476:WCA393482 WCA393488:WCA393494 WCA393500:WCA393506 WCA393512:WCA393518 WCA393524:WCA393530 WCA393536:WCA393542 WCA393548:WCA393554 WCA458928:WCA458934 WCA458940:WCA458946 WCA458952:WCA458958 WCA458964:WCA458970 WCA458976:WCA458982 WCA458988:WCA458994 WCA459000:WCA459006 WCA459012:WCA459018 WCA459024:WCA459030 WCA459036:WCA459042 WCA459048:WCA459054 WCA459060:WCA459066 WCA459072:WCA459078 WCA459084:WCA459090 WCA524464:WCA524470 WCA524476:WCA524482 WCA524488:WCA524494 WCA524500:WCA524506 WCA524512:WCA524518 WCA524524:WCA524530 WCA524536:WCA524542 WCA524548:WCA524554 WCA524560:WCA524566 WCA524572:WCA524578 WCA524584:WCA524590 WCA524596:WCA524602 WCA524608:WCA524614 WCA524620:WCA524626 WCA590000:WCA590006 WCA590012:WCA590018 WCA590024:WCA590030 WCA590036:WCA590042 WCA590048:WCA590054 WCA590060:WCA590066 WCA590072:WCA590078 WCA590084:WCA590090 WCA590096:WCA590102 WCA590108:WCA590114 WCA590120:WCA590126 WCA590132:WCA590138 WCA590144:WCA590150 WCA590156:WCA590162 WCA655536:WCA655542 WCA655548:WCA655554 WCA655560:WCA655566 WCA655572:WCA655578 WCA655584:WCA655590 WCA655596:WCA655602 WCA655608:WCA655614 WCA655620:WCA655626 WCA655632:WCA655638 WCA655644:WCA655650 WCA655656:WCA655662 WCA655668:WCA655674 WCA655680:WCA655686 WCA655692:WCA655698 WCA721072:WCA721078 WCA721084:WCA721090 WCA721096:WCA721102 WCA721108:WCA721114 WCA721120:WCA721126 WCA721132:WCA721138 WCA721144:WCA721150 WCA721156:WCA721162 WCA721168:WCA721174 WCA721180:WCA721186 WCA721192:WCA721198 WCA721204:WCA721210 WCA721216:WCA721222 WCA721228:WCA721234 WCA786608:WCA786614 WCA786620:WCA786626 WCA786632:WCA786638 WCA786644:WCA786650 WCA786656:WCA786662 WCA786668:WCA786674 WCA786680:WCA786686 WCA786692:WCA786698 WCA786704:WCA786710 WCA786716:WCA786722 WCA786728:WCA786734 WCA786740:WCA786746 WCA786752:WCA786758 WCA786764:WCA786770 WCA852144:WCA852150 WCA852156:WCA852162 WCA852168:WCA852174 WCA852180:WCA852186 WCA852192:WCA852198 WCA852204:WCA852210 WCA852216:WCA852222 WCA852228:WCA852234 WCA852240:WCA852246 WCA852252:WCA852258 WCA852264:WCA852270 WCA852276:WCA852282 WCA852288:WCA852294 WCA852300:WCA852306 WCA917680:WCA917686 WCA917692:WCA917698 WCA917704:WCA917710 WCA917716:WCA917722 WCA917728:WCA917734 WCA917740:WCA917746 WCA917752:WCA917758 WCA917764:WCA917770 WCA917776:WCA917782 WCA917788:WCA917794 WCA917800:WCA917806 WCA917812:WCA917818 WCA917824:WCA917830 WCA917836:WCA917842 WCA983216:WCA983222 WCA983228:WCA983234 WCA983240:WCA983246 WCA983252:WCA983258 WCA983264:WCA983270 WCA983276:WCA983282 WCA983288:WCA983294 WCA983300:WCA983306 WCA983312:WCA983318 WCA983324:WCA983330 WCA983336:WCA983342 WCA983348:WCA983354 WCA983360:WCA983366 WCA983372:WCA983378 WLW77:WLW83 WLW89:WLW95 WLW101:WLW107 WLW65712:WLW65718 WLW65724:WLW65730 WLW65736:WLW65742 WLW65748:WLW65754 WLW65760:WLW65766 WLW65772:WLW65778 WLW65784:WLW65790 WLW65796:WLW65802 WLW65808:WLW65814 WLW65820:WLW65826 WLW65832:WLW65838 WLW65844:WLW65850 WLW65856:WLW65862 WLW65868:WLW65874 WLW131248:WLW131254 WLW131260:WLW131266 WLW131272:WLW131278 WLW131284:WLW131290 WLW131296:WLW131302 WLW131308:WLW131314 WLW131320:WLW131326 WLW131332:WLW131338 WLW131344:WLW131350 WLW131356:WLW131362 WLW131368:WLW131374 WLW131380:WLW131386 WLW131392:WLW131398 WLW131404:WLW131410 WLW196784:WLW196790 WLW196796:WLW196802 WLW196808:WLW196814 WLW196820:WLW196826 WLW196832:WLW196838 WLW196844:WLW196850 WLW196856:WLW196862 WLW196868:WLW196874 WLW196880:WLW196886 WLW196892:WLW196898 WLW196904:WLW196910 WLW196916:WLW196922 WLW196928:WLW196934 WLW196940:WLW196946 WLW262320:WLW262326 WLW262332:WLW262338 WLW262344:WLW262350 WLW262356:WLW262362 WLW262368:WLW262374 WLW262380:WLW262386 WLW262392:WLW262398 WLW262404:WLW262410 WLW262416:WLW262422 WLW262428:WLW262434 WLW262440:WLW262446 WLW262452:WLW262458 WLW262464:WLW262470 WLW262476:WLW262482 WLW327856:WLW327862 WLW327868:WLW327874 WLW327880:WLW327886 WLW327892:WLW327898 WLW327904:WLW327910 WLW327916:WLW327922 WLW327928:WLW327934 WLW327940:WLW327946 WLW327952:WLW327958 WLW327964:WLW327970 WLW327976:WLW327982 WLW327988:WLW327994 WLW328000:WLW328006 WLW328012:WLW328018 WLW393392:WLW393398 WLW393404:WLW393410 WLW393416:WLW393422 WLW393428:WLW393434 WLW393440:WLW393446 WLW393452:WLW393458 WLW393464:WLW393470 WLW393476:WLW393482 WLW393488:WLW393494 WLW393500:WLW393506 WLW393512:WLW393518 WLW393524:WLW393530 WLW393536:WLW393542 WLW393548:WLW393554 WLW458928:WLW458934 WLW458940:WLW458946 WLW458952:WLW458958 WLW458964:WLW458970 WLW458976:WLW458982 WLW458988:WLW458994 WLW459000:WLW459006 WLW459012:WLW459018 WLW459024:WLW459030 WLW459036:WLW459042 WLW459048:WLW459054 WLW459060:WLW459066 WLW459072:WLW459078 WLW459084:WLW459090 WLW524464:WLW524470 WLW524476:WLW524482 WLW524488:WLW524494 WLW524500:WLW524506 WLW524512:WLW524518 WLW524524:WLW524530 WLW524536:WLW524542 WLW524548:WLW524554 WLW524560:WLW524566 WLW524572:WLW524578 WLW524584:WLW524590 WLW524596:WLW524602 WLW524608:WLW524614 WLW524620:WLW524626 WLW590000:WLW590006 WLW590012:WLW590018 WLW590024:WLW590030 WLW590036:WLW590042 WLW590048:WLW590054 WLW590060:WLW590066 WLW590072:WLW590078 WLW590084:WLW590090 WLW590096:WLW590102 WLW590108:WLW590114 WLW590120:WLW590126 WLW590132:WLW590138 WLW590144:WLW590150 WLW590156:WLW590162 WLW655536:WLW655542 WLW655548:WLW655554 WLW655560:WLW655566 WLW655572:WLW655578 WLW655584:WLW655590 WLW655596:WLW655602 WLW655608:WLW655614 WLW655620:WLW655626 WLW655632:WLW655638 WLW655644:WLW655650 WLW655656:WLW655662 WLW655668:WLW655674 WLW655680:WLW655686 WLW655692:WLW655698 WLW721072:WLW721078 WLW721084:WLW721090 WLW721096:WLW721102 WLW721108:WLW721114 WLW721120:WLW721126 WLW721132:WLW721138 WLW721144:WLW721150 WLW721156:WLW721162 WLW721168:WLW721174 WLW721180:WLW721186 WLW721192:WLW721198 WLW721204:WLW721210 WLW721216:WLW721222 WLW721228:WLW721234 WLW786608:WLW786614 WLW786620:WLW786626 WLW786632:WLW786638 WLW786644:WLW786650 WLW786656:WLW786662 WLW786668:WLW786674 WLW786680:WLW786686 WLW786692:WLW786698 WLW786704:WLW786710 WLW786716:WLW786722 WLW786728:WLW786734 WLW786740:WLW786746 WLW786752:WLW786758 WLW786764:WLW786770 WLW852144:WLW852150 WLW852156:WLW852162 WLW852168:WLW852174 WLW852180:WLW852186 WLW852192:WLW852198 WLW852204:WLW852210 WLW852216:WLW852222 WLW852228:WLW852234 WLW852240:WLW852246 WLW852252:WLW852258 WLW852264:WLW852270 WLW852276:WLW852282 WLW852288:WLW852294 WLW852300:WLW852306 WLW917680:WLW917686 WLW917692:WLW917698 WLW917704:WLW917710 WLW917716:WLW917722 WLW917728:WLW917734 WLW917740:WLW917746 WLW917752:WLW917758 WLW917764:WLW917770 WLW917776:WLW917782 WLW917788:WLW917794 WLW917800:WLW917806 WLW917812:WLW917818 WLW917824:WLW917830 WLW917836:WLW917842 WLW983216:WLW983222 WLW983228:WLW983234 WLW983240:WLW983246 WLW983252:WLW983258 WLW983264:WLW983270 WLW983276:WLW983282 WLW983288:WLW983294 WLW983300:WLW983306 WLW983312:WLW983318 WLW983324:WLW983330 WLW983336:WLW983342 WLW983348:WLW983354 WLW983360:WLW983366 WLW983372:WLW983378 WVS77:WVS83 WVS89:WVS95 WVS101:WVS107 WVS65712:WVS65718 WVS65724:WVS65730 WVS65736:WVS65742 WVS65748:WVS65754 WVS65760:WVS65766 WVS65772:WVS65778 WVS65784:WVS65790 WVS65796:WVS65802 WVS65808:WVS65814 WVS65820:WVS65826 WVS65832:WVS65838 WVS65844:WVS65850 WVS65856:WVS65862 WVS65868:WVS65874 WVS131248:WVS131254 WVS131260:WVS131266 WVS131272:WVS131278 WVS131284:WVS131290 WVS131296:WVS131302 WVS131308:WVS131314 WVS131320:WVS131326 WVS131332:WVS131338 WVS131344:WVS131350 WVS131356:WVS131362 WVS131368:WVS131374 WVS131380:WVS131386 WVS131392:WVS131398 WVS131404:WVS131410 WVS196784:WVS196790 WVS196796:WVS196802 WVS196808:WVS196814 WVS196820:WVS196826 WVS196832:WVS196838 WVS196844:WVS196850 WVS196856:WVS196862 WVS196868:WVS196874 WVS196880:WVS196886 WVS196892:WVS196898 WVS196904:WVS196910 WVS196916:WVS196922 WVS196928:WVS196934 WVS196940:WVS196946 WVS262320:WVS262326 WVS262332:WVS262338 WVS262344:WVS262350 WVS262356:WVS262362 WVS262368:WVS262374 WVS262380:WVS262386 WVS262392:WVS262398 WVS262404:WVS262410 WVS262416:WVS262422 WVS262428:WVS262434 WVS262440:WVS262446 WVS262452:WVS262458 WVS262464:WVS262470 WVS262476:WVS262482 WVS327856:WVS327862 WVS327868:WVS327874 WVS327880:WVS327886 WVS327892:WVS327898 WVS327904:WVS327910 WVS327916:WVS327922 WVS327928:WVS327934 WVS327940:WVS327946 WVS327952:WVS327958 WVS327964:WVS327970 WVS327976:WVS327982 WVS327988:WVS327994 WVS328000:WVS328006 WVS328012:WVS328018 WVS393392:WVS393398 WVS393404:WVS393410 WVS393416:WVS393422 WVS393428:WVS393434 WVS393440:WVS393446 WVS393452:WVS393458 WVS393464:WVS393470 WVS393476:WVS393482 WVS393488:WVS393494 WVS393500:WVS393506 WVS393512:WVS393518 WVS393524:WVS393530 WVS393536:WVS393542 WVS393548:WVS393554 WVS458928:WVS458934 WVS458940:WVS458946 WVS458952:WVS458958 WVS458964:WVS458970 WVS458976:WVS458982 WVS458988:WVS458994 WVS459000:WVS459006 WVS459012:WVS459018 WVS459024:WVS459030 WVS459036:WVS459042 WVS459048:WVS459054 WVS459060:WVS459066 WVS459072:WVS459078 WVS459084:WVS459090 WVS524464:WVS524470 WVS524476:WVS524482 WVS524488:WVS524494 WVS524500:WVS524506 WVS524512:WVS524518 WVS524524:WVS524530 WVS524536:WVS524542 WVS524548:WVS524554 WVS524560:WVS524566 WVS524572:WVS524578 WVS524584:WVS524590 WVS524596:WVS524602 WVS524608:WVS524614 WVS524620:WVS524626 WVS590000:WVS590006 WVS590012:WVS590018 WVS590024:WVS590030 WVS590036:WVS590042 WVS590048:WVS590054 WVS590060:WVS590066 WVS590072:WVS590078 WVS590084:WVS590090 WVS590096:WVS590102 WVS590108:WVS590114 WVS590120:WVS590126 WVS590132:WVS590138 WVS590144:WVS590150 WVS590156:WVS590162 WVS655536:WVS655542 WVS655548:WVS655554 WVS655560:WVS655566 WVS655572:WVS655578 WVS655584:WVS655590 WVS655596:WVS655602 WVS655608:WVS655614 WVS655620:WVS655626 WVS655632:WVS655638 WVS655644:WVS655650 WVS655656:WVS655662 WVS655668:WVS655674 WVS655680:WVS655686 WVS655692:WVS655698 WVS721072:WVS721078 WVS721084:WVS721090 WVS721096:WVS721102 WVS721108:WVS721114 WVS721120:WVS721126 WVS721132:WVS721138 WVS721144:WVS721150 WVS721156:WVS721162 WVS721168:WVS721174 WVS721180:WVS721186 WVS721192:WVS721198 WVS721204:WVS721210 WVS721216:WVS721222 WVS721228:WVS721234 WVS786608:WVS786614 WVS786620:WVS786626 WVS786632:WVS786638 WVS786644:WVS786650 WVS786656:WVS786662 WVS786668:WVS786674 WVS786680:WVS786686 WVS786692:WVS786698 WVS786704:WVS786710 WVS786716:WVS786722 WVS786728:WVS786734 WVS786740:WVS786746 WVS786752:WVS786758 WVS786764:WVS786770 WVS852144:WVS852150 WVS852156:WVS852162 WVS852168:WVS852174 WVS852180:WVS852186 WVS852192:WVS852198 WVS852204:WVS852210 WVS852216:WVS852222 WVS852228:WVS852234 WVS852240:WVS852246 WVS852252:WVS852258 WVS852264:WVS852270 WVS852276:WVS852282 WVS852288:WVS852294 WVS852300:WVS852306 WVS917680:WVS917686 WVS917692:WVS917698 WVS917704:WVS917710 WVS917716:WVS917722 WVS917728:WVS917734 WVS917740:WVS917746 WVS917752:WVS917758 WVS917764:WVS917770 WVS917776:WVS917782 WVS917788:WVS917794 WVS917800:WVS917806 WVS917812:WVS917818 WVS917824:WVS917830 WVS917836:WVS917842 WVS983216:WVS983222 WVS983228:WVS983234 WVS983240:WVS983246 WVS983252:WVS983258 WVS983264:WVS983270 WVS983276:WVS983282 WVS983288:WVS983294 WVS983300:WVS983306 WVS983312:WVS983318 WVS983324:WVS983330 WVS983336:WVS983342 WVS983348:WVS983354 WVS983360:WVS983366 WVS983372:WVS983378"/>
    <dataValidation showInputMessage="1" showErrorMessage="1" sqref="K76 JG76 TC76 ACY76 AMU76 AWQ76 BGM76 BQI76 CAE76 CKA76 CTW76 DDS76 DNO76 DXK76 EHG76 ERC76 FAY76 FKU76 FUQ76 GEM76 GOI76 GYE76 HIA76 HRW76 IBS76 ILO76 IVK76 JFG76 JPC76 JYY76 KIU76 KSQ76 LCM76 LMI76 LWE76 MGA76 MPW76 MZS76 NJO76 NTK76 ODG76 ONC76 OWY76 PGU76 PQQ76 QAM76 QKI76 QUE76 REA76 RNW76 RXS76 SHO76 SRK76 TBG76 TLC76 TUY76 UEU76 UOQ76 UYM76 VII76 VSE76 WCA76 WLW76 WVS76 K88 JG88 TC88 ACY88 AMU88 AWQ88 BGM88 BQI88 CAE88 CKA88 CTW88 DDS88 DNO88 DXK88 EHG88 ERC88 FAY88 FKU88 FUQ88 GEM88 GOI88 GYE88 HIA88 HRW88 IBS88 ILO88 IVK88 JFG88 JPC88 JYY88 KIU88 KSQ88 LCM88 LMI88 LWE88 MGA88 MPW88 MZS88 NJO88 NTK88 ODG88 ONC88 OWY88 PGU88 PQQ88 QAM88 QKI88 QUE88 REA88 RNW88 RXS88 SHO88 SRK88 TBG88 TLC88 TUY88 UEU88 UOQ88 UYM88 VII88 VSE88 WCA88 WLW88 WVS88 K100 JG100 TC100 ACY100 AMU100 AWQ100 BGM100 BQI100 CAE100 CKA100 CTW100 DDS100 DNO100 DXK100 EHG100 ERC100 FAY100 FKU100 FUQ100 GEM100 GOI100 GYE100 HIA100 HRW100 IBS100 ILO100 IVK100 JFG100 JPC100 JYY100 KIU100 KSQ100 LCM100 LMI100 LWE100 MGA100 MPW100 MZS100 NJO100 NTK100 ODG100 ONC100 OWY100 PGU100 PQQ100 QAM100 QKI100 QUE100 REA100 RNW100 RXS100 SHO100 SRK100 TBG100 TLC100 TUY100 UEU100 UOQ100 UYM100 VII100 VSE100 WCA100 WLW100 WVS100 K112 K124 K136 K148 K160 K172 K184 K196 K208 K220 K232 K244 K256 K268 K280 K292 K304 K316 K65711 JG65711 TC65711 ACY65711 AMU65711 AWQ65711 BGM65711 BQI65711 CAE65711 CKA65711 CTW65711 DDS65711 DNO65711 DXK65711 EHG65711 ERC65711 FAY65711 FKU65711 FUQ65711 GEM65711 GOI65711 GYE65711 HIA65711 HRW65711 IBS65711 ILO65711 IVK65711 JFG65711 JPC65711 JYY65711 KIU65711 KSQ65711 LCM65711 LMI65711 LWE65711 MGA65711 MPW65711 MZS65711 NJO65711 NTK65711 ODG65711 ONC65711 OWY65711 PGU65711 PQQ65711 QAM65711 QKI65711 QUE65711 REA65711 RNW65711 RXS65711 SHO65711 SRK65711 TBG65711 TLC65711 TUY65711 UEU65711 UOQ65711 UYM65711 VII65711 VSE65711 WCA65711 WLW65711 WVS65711 K65723 JG65723 TC65723 ACY65723 AMU65723 AWQ65723 BGM65723 BQI65723 CAE65723 CKA65723 CTW65723 DDS65723 DNO65723 DXK65723 EHG65723 ERC65723 FAY65723 FKU65723 FUQ65723 GEM65723 GOI65723 GYE65723 HIA65723 HRW65723 IBS65723 ILO65723 IVK65723 JFG65723 JPC65723 JYY65723 KIU65723 KSQ65723 LCM65723 LMI65723 LWE65723 MGA65723 MPW65723 MZS65723 NJO65723 NTK65723 ODG65723 ONC65723 OWY65723 PGU65723 PQQ65723 QAM65723 QKI65723 QUE65723 REA65723 RNW65723 RXS65723 SHO65723 SRK65723 TBG65723 TLC65723 TUY65723 UEU65723 UOQ65723 UYM65723 VII65723 VSE65723 WCA65723 WLW65723 WVS65723 K65735 JG65735 TC65735 ACY65735 AMU65735 AWQ65735 BGM65735 BQI65735 CAE65735 CKA65735 CTW65735 DDS65735 DNO65735 DXK65735 EHG65735 ERC65735 FAY65735 FKU65735 FUQ65735 GEM65735 GOI65735 GYE65735 HIA65735 HRW65735 IBS65735 ILO65735 IVK65735 JFG65735 JPC65735 JYY65735 KIU65735 KSQ65735 LCM65735 LMI65735 LWE65735 MGA65735 MPW65735 MZS65735 NJO65735 NTK65735 ODG65735 ONC65735 OWY65735 PGU65735 PQQ65735 QAM65735 QKI65735 QUE65735 REA65735 RNW65735 RXS65735 SHO65735 SRK65735 TBG65735 TLC65735 TUY65735 UEU65735 UOQ65735 UYM65735 VII65735 VSE65735 WCA65735 WLW65735 WVS65735 K65747 JG65747 TC65747 ACY65747 AMU65747 AWQ65747 BGM65747 BQI65747 CAE65747 CKA65747 CTW65747 DDS65747 DNO65747 DXK65747 EHG65747 ERC65747 FAY65747 FKU65747 FUQ65747 GEM65747 GOI65747 GYE65747 HIA65747 HRW65747 IBS65747 ILO65747 IVK65747 JFG65747 JPC65747 JYY65747 KIU65747 KSQ65747 LCM65747 LMI65747 LWE65747 MGA65747 MPW65747 MZS65747 NJO65747 NTK65747 ODG65747 ONC65747 OWY65747 PGU65747 PQQ65747 QAM65747 QKI65747 QUE65747 REA65747 RNW65747 RXS65747 SHO65747 SRK65747 TBG65747 TLC65747 TUY65747 UEU65747 UOQ65747 UYM65747 VII65747 VSE65747 WCA65747 WLW65747 WVS65747 K65759 JG65759 TC65759 ACY65759 AMU65759 AWQ65759 BGM65759 BQI65759 CAE65759 CKA65759 CTW65759 DDS65759 DNO65759 DXK65759 EHG65759 ERC65759 FAY65759 FKU65759 FUQ65759 GEM65759 GOI65759 GYE65759 HIA65759 HRW65759 IBS65759 ILO65759 IVK65759 JFG65759 JPC65759 JYY65759 KIU65759 KSQ65759 LCM65759 LMI65759 LWE65759 MGA65759 MPW65759 MZS65759 NJO65759 NTK65759 ODG65759 ONC65759 OWY65759 PGU65759 PQQ65759 QAM65759 QKI65759 QUE65759 REA65759 RNW65759 RXS65759 SHO65759 SRK65759 TBG65759 TLC65759 TUY65759 UEU65759 UOQ65759 UYM65759 VII65759 VSE65759 WCA65759 WLW65759 WVS65759 K65771 JG65771 TC65771 ACY65771 AMU65771 AWQ65771 BGM65771 BQI65771 CAE65771 CKA65771 CTW65771 DDS65771 DNO65771 DXK65771 EHG65771 ERC65771 FAY65771 FKU65771 FUQ65771 GEM65771 GOI65771 GYE65771 HIA65771 HRW65771 IBS65771 ILO65771 IVK65771 JFG65771 JPC65771 JYY65771 KIU65771 KSQ65771 LCM65771 LMI65771 LWE65771 MGA65771 MPW65771 MZS65771 NJO65771 NTK65771 ODG65771 ONC65771 OWY65771 PGU65771 PQQ65771 QAM65771 QKI65771 QUE65771 REA65771 RNW65771 RXS65771 SHO65771 SRK65771 TBG65771 TLC65771 TUY65771 UEU65771 UOQ65771 UYM65771 VII65771 VSE65771 WCA65771 WLW65771 WVS65771 K65783 JG65783 TC65783 ACY65783 AMU65783 AWQ65783 BGM65783 BQI65783 CAE65783 CKA65783 CTW65783 DDS65783 DNO65783 DXK65783 EHG65783 ERC65783 FAY65783 FKU65783 FUQ65783 GEM65783 GOI65783 GYE65783 HIA65783 HRW65783 IBS65783 ILO65783 IVK65783 JFG65783 JPC65783 JYY65783 KIU65783 KSQ65783 LCM65783 LMI65783 LWE65783 MGA65783 MPW65783 MZS65783 NJO65783 NTK65783 ODG65783 ONC65783 OWY65783 PGU65783 PQQ65783 QAM65783 QKI65783 QUE65783 REA65783 RNW65783 RXS65783 SHO65783 SRK65783 TBG65783 TLC65783 TUY65783 UEU65783 UOQ65783 UYM65783 VII65783 VSE65783 WCA65783 WLW65783 WVS65783 K65795 JG65795 TC65795 ACY65795 AMU65795 AWQ65795 BGM65795 BQI65795 CAE65795 CKA65795 CTW65795 DDS65795 DNO65795 DXK65795 EHG65795 ERC65795 FAY65795 FKU65795 FUQ65795 GEM65795 GOI65795 GYE65795 HIA65795 HRW65795 IBS65795 ILO65795 IVK65795 JFG65795 JPC65795 JYY65795 KIU65795 KSQ65795 LCM65795 LMI65795 LWE65795 MGA65795 MPW65795 MZS65795 NJO65795 NTK65795 ODG65795 ONC65795 OWY65795 PGU65795 PQQ65795 QAM65795 QKI65795 QUE65795 REA65795 RNW65795 RXS65795 SHO65795 SRK65795 TBG65795 TLC65795 TUY65795 UEU65795 UOQ65795 UYM65795 VII65795 VSE65795 WCA65795 WLW65795 WVS65795 K65807 JG65807 TC65807 ACY65807 AMU65807 AWQ65807 BGM65807 BQI65807 CAE65807 CKA65807 CTW65807 DDS65807 DNO65807 DXK65807 EHG65807 ERC65807 FAY65807 FKU65807 FUQ65807 GEM65807 GOI65807 GYE65807 HIA65807 HRW65807 IBS65807 ILO65807 IVK65807 JFG65807 JPC65807 JYY65807 KIU65807 KSQ65807 LCM65807 LMI65807 LWE65807 MGA65807 MPW65807 MZS65807 NJO65807 NTK65807 ODG65807 ONC65807 OWY65807 PGU65807 PQQ65807 QAM65807 QKI65807 QUE65807 REA65807 RNW65807 RXS65807 SHO65807 SRK65807 TBG65807 TLC65807 TUY65807 UEU65807 UOQ65807 UYM65807 VII65807 VSE65807 WCA65807 WLW65807 WVS65807 K65819 JG65819 TC65819 ACY65819 AMU65819 AWQ65819 BGM65819 BQI65819 CAE65819 CKA65819 CTW65819 DDS65819 DNO65819 DXK65819 EHG65819 ERC65819 FAY65819 FKU65819 FUQ65819 GEM65819 GOI65819 GYE65819 HIA65819 HRW65819 IBS65819 ILO65819 IVK65819 JFG65819 JPC65819 JYY65819 KIU65819 KSQ65819 LCM65819 LMI65819 LWE65819 MGA65819 MPW65819 MZS65819 NJO65819 NTK65819 ODG65819 ONC65819 OWY65819 PGU65819 PQQ65819 QAM65819 QKI65819 QUE65819 REA65819 RNW65819 RXS65819 SHO65819 SRK65819 TBG65819 TLC65819 TUY65819 UEU65819 UOQ65819 UYM65819 VII65819 VSE65819 WCA65819 WLW65819 WVS65819 K65831 JG65831 TC65831 ACY65831 AMU65831 AWQ65831 BGM65831 BQI65831 CAE65831 CKA65831 CTW65831 DDS65831 DNO65831 DXK65831 EHG65831 ERC65831 FAY65831 FKU65831 FUQ65831 GEM65831 GOI65831 GYE65831 HIA65831 HRW65831 IBS65831 ILO65831 IVK65831 JFG65831 JPC65831 JYY65831 KIU65831 KSQ65831 LCM65831 LMI65831 LWE65831 MGA65831 MPW65831 MZS65831 NJO65831 NTK65831 ODG65831 ONC65831 OWY65831 PGU65831 PQQ65831 QAM65831 QKI65831 QUE65831 REA65831 RNW65831 RXS65831 SHO65831 SRK65831 TBG65831 TLC65831 TUY65831 UEU65831 UOQ65831 UYM65831 VII65831 VSE65831 WCA65831 WLW65831 WVS65831 K65843 JG65843 TC65843 ACY65843 AMU65843 AWQ65843 BGM65843 BQI65843 CAE65843 CKA65843 CTW65843 DDS65843 DNO65843 DXK65843 EHG65843 ERC65843 FAY65843 FKU65843 FUQ65843 GEM65843 GOI65843 GYE65843 HIA65843 HRW65843 IBS65843 ILO65843 IVK65843 JFG65843 JPC65843 JYY65843 KIU65843 KSQ65843 LCM65843 LMI65843 LWE65843 MGA65843 MPW65843 MZS65843 NJO65843 NTK65843 ODG65843 ONC65843 OWY65843 PGU65843 PQQ65843 QAM65843 QKI65843 QUE65843 REA65843 RNW65843 RXS65843 SHO65843 SRK65843 TBG65843 TLC65843 TUY65843 UEU65843 UOQ65843 UYM65843 VII65843 VSE65843 WCA65843 WLW65843 WVS65843 K65855 JG65855 TC65855 ACY65855 AMU65855 AWQ65855 BGM65855 BQI65855 CAE65855 CKA65855 CTW65855 DDS65855 DNO65855 DXK65855 EHG65855 ERC65855 FAY65855 FKU65855 FUQ65855 GEM65855 GOI65855 GYE65855 HIA65855 HRW65855 IBS65855 ILO65855 IVK65855 JFG65855 JPC65855 JYY65855 KIU65855 KSQ65855 LCM65855 LMI65855 LWE65855 MGA65855 MPW65855 MZS65855 NJO65855 NTK65855 ODG65855 ONC65855 OWY65855 PGU65855 PQQ65855 QAM65855 QKI65855 QUE65855 REA65855 RNW65855 RXS65855 SHO65855 SRK65855 TBG65855 TLC65855 TUY65855 UEU65855 UOQ65855 UYM65855 VII65855 VSE65855 WCA65855 WLW65855 WVS65855 K65867 JG65867 TC65867 ACY65867 AMU65867 AWQ65867 BGM65867 BQI65867 CAE65867 CKA65867 CTW65867 DDS65867 DNO65867 DXK65867 EHG65867 ERC65867 FAY65867 FKU65867 FUQ65867 GEM65867 GOI65867 GYE65867 HIA65867 HRW65867 IBS65867 ILO65867 IVK65867 JFG65867 JPC65867 JYY65867 KIU65867 KSQ65867 LCM65867 LMI65867 LWE65867 MGA65867 MPW65867 MZS65867 NJO65867 NTK65867 ODG65867 ONC65867 OWY65867 PGU65867 PQQ65867 QAM65867 QKI65867 QUE65867 REA65867 RNW65867 RXS65867 SHO65867 SRK65867 TBG65867 TLC65867 TUY65867 UEU65867 UOQ65867 UYM65867 VII65867 VSE65867 WCA65867 WLW65867 WVS65867 K131247 JG131247 TC131247 ACY131247 AMU131247 AWQ131247 BGM131247 BQI131247 CAE131247 CKA131247 CTW131247 DDS131247 DNO131247 DXK131247 EHG131247 ERC131247 FAY131247 FKU131247 FUQ131247 GEM131247 GOI131247 GYE131247 HIA131247 HRW131247 IBS131247 ILO131247 IVK131247 JFG131247 JPC131247 JYY131247 KIU131247 KSQ131247 LCM131247 LMI131247 LWE131247 MGA131247 MPW131247 MZS131247 NJO131247 NTK131247 ODG131247 ONC131247 OWY131247 PGU131247 PQQ131247 QAM131247 QKI131247 QUE131247 REA131247 RNW131247 RXS131247 SHO131247 SRK131247 TBG131247 TLC131247 TUY131247 UEU131247 UOQ131247 UYM131247 VII131247 VSE131247 WCA131247 WLW131247 WVS131247 K131259 JG131259 TC131259 ACY131259 AMU131259 AWQ131259 BGM131259 BQI131259 CAE131259 CKA131259 CTW131259 DDS131259 DNO131259 DXK131259 EHG131259 ERC131259 FAY131259 FKU131259 FUQ131259 GEM131259 GOI131259 GYE131259 HIA131259 HRW131259 IBS131259 ILO131259 IVK131259 JFG131259 JPC131259 JYY131259 KIU131259 KSQ131259 LCM131259 LMI131259 LWE131259 MGA131259 MPW131259 MZS131259 NJO131259 NTK131259 ODG131259 ONC131259 OWY131259 PGU131259 PQQ131259 QAM131259 QKI131259 QUE131259 REA131259 RNW131259 RXS131259 SHO131259 SRK131259 TBG131259 TLC131259 TUY131259 UEU131259 UOQ131259 UYM131259 VII131259 VSE131259 WCA131259 WLW131259 WVS131259 K131271 JG131271 TC131271 ACY131271 AMU131271 AWQ131271 BGM131271 BQI131271 CAE131271 CKA131271 CTW131271 DDS131271 DNO131271 DXK131271 EHG131271 ERC131271 FAY131271 FKU131271 FUQ131271 GEM131271 GOI131271 GYE131271 HIA131271 HRW131271 IBS131271 ILO131271 IVK131271 JFG131271 JPC131271 JYY131271 KIU131271 KSQ131271 LCM131271 LMI131271 LWE131271 MGA131271 MPW131271 MZS131271 NJO131271 NTK131271 ODG131271 ONC131271 OWY131271 PGU131271 PQQ131271 QAM131271 QKI131271 QUE131271 REA131271 RNW131271 RXS131271 SHO131271 SRK131271 TBG131271 TLC131271 TUY131271 UEU131271 UOQ131271 UYM131271 VII131271 VSE131271 WCA131271 WLW131271 WVS131271 K131283 JG131283 TC131283 ACY131283 AMU131283 AWQ131283 BGM131283 BQI131283 CAE131283 CKA131283 CTW131283 DDS131283 DNO131283 DXK131283 EHG131283 ERC131283 FAY131283 FKU131283 FUQ131283 GEM131283 GOI131283 GYE131283 HIA131283 HRW131283 IBS131283 ILO131283 IVK131283 JFG131283 JPC131283 JYY131283 KIU131283 KSQ131283 LCM131283 LMI131283 LWE131283 MGA131283 MPW131283 MZS131283 NJO131283 NTK131283 ODG131283 ONC131283 OWY131283 PGU131283 PQQ131283 QAM131283 QKI131283 QUE131283 REA131283 RNW131283 RXS131283 SHO131283 SRK131283 TBG131283 TLC131283 TUY131283 UEU131283 UOQ131283 UYM131283 VII131283 VSE131283 WCA131283 WLW131283 WVS131283 K131295 JG131295 TC131295 ACY131295 AMU131295 AWQ131295 BGM131295 BQI131295 CAE131295 CKA131295 CTW131295 DDS131295 DNO131295 DXK131295 EHG131295 ERC131295 FAY131295 FKU131295 FUQ131295 GEM131295 GOI131295 GYE131295 HIA131295 HRW131295 IBS131295 ILO131295 IVK131295 JFG131295 JPC131295 JYY131295 KIU131295 KSQ131295 LCM131295 LMI131295 LWE131295 MGA131295 MPW131295 MZS131295 NJO131295 NTK131295 ODG131295 ONC131295 OWY131295 PGU131295 PQQ131295 QAM131295 QKI131295 QUE131295 REA131295 RNW131295 RXS131295 SHO131295 SRK131295 TBG131295 TLC131295 TUY131295 UEU131295 UOQ131295 UYM131295 VII131295 VSE131295 WCA131295 WLW131295 WVS131295 K131307 JG131307 TC131307 ACY131307 AMU131307 AWQ131307 BGM131307 BQI131307 CAE131307 CKA131307 CTW131307 DDS131307 DNO131307 DXK131307 EHG131307 ERC131307 FAY131307 FKU131307 FUQ131307 GEM131307 GOI131307 GYE131307 HIA131307 HRW131307 IBS131307 ILO131307 IVK131307 JFG131307 JPC131307 JYY131307 KIU131307 KSQ131307 LCM131307 LMI131307 LWE131307 MGA131307 MPW131307 MZS131307 NJO131307 NTK131307 ODG131307 ONC131307 OWY131307 PGU131307 PQQ131307 QAM131307 QKI131307 QUE131307 REA131307 RNW131307 RXS131307 SHO131307 SRK131307 TBG131307 TLC131307 TUY131307 UEU131307 UOQ131307 UYM131307 VII131307 VSE131307 WCA131307 WLW131307 WVS131307 K131319 JG131319 TC131319 ACY131319 AMU131319 AWQ131319 BGM131319 BQI131319 CAE131319 CKA131319 CTW131319 DDS131319 DNO131319 DXK131319 EHG131319 ERC131319 FAY131319 FKU131319 FUQ131319 GEM131319 GOI131319 GYE131319 HIA131319 HRW131319 IBS131319 ILO131319 IVK131319 JFG131319 JPC131319 JYY131319 KIU131319 KSQ131319 LCM131319 LMI131319 LWE131319 MGA131319 MPW131319 MZS131319 NJO131319 NTK131319 ODG131319 ONC131319 OWY131319 PGU131319 PQQ131319 QAM131319 QKI131319 QUE131319 REA131319 RNW131319 RXS131319 SHO131319 SRK131319 TBG131319 TLC131319 TUY131319 UEU131319 UOQ131319 UYM131319 VII131319 VSE131319 WCA131319 WLW131319 WVS131319 K131331 JG131331 TC131331 ACY131331 AMU131331 AWQ131331 BGM131331 BQI131331 CAE131331 CKA131331 CTW131331 DDS131331 DNO131331 DXK131331 EHG131331 ERC131331 FAY131331 FKU131331 FUQ131331 GEM131331 GOI131331 GYE131331 HIA131331 HRW131331 IBS131331 ILO131331 IVK131331 JFG131331 JPC131331 JYY131331 KIU131331 KSQ131331 LCM131331 LMI131331 LWE131331 MGA131331 MPW131331 MZS131331 NJO131331 NTK131331 ODG131331 ONC131331 OWY131331 PGU131331 PQQ131331 QAM131331 QKI131331 QUE131331 REA131331 RNW131331 RXS131331 SHO131331 SRK131331 TBG131331 TLC131331 TUY131331 UEU131331 UOQ131331 UYM131331 VII131331 VSE131331 WCA131331 WLW131331 WVS131331 K131343 JG131343 TC131343 ACY131343 AMU131343 AWQ131343 BGM131343 BQI131343 CAE131343 CKA131343 CTW131343 DDS131343 DNO131343 DXK131343 EHG131343 ERC131343 FAY131343 FKU131343 FUQ131343 GEM131343 GOI131343 GYE131343 HIA131343 HRW131343 IBS131343 ILO131343 IVK131343 JFG131343 JPC131343 JYY131343 KIU131343 KSQ131343 LCM131343 LMI131343 LWE131343 MGA131343 MPW131343 MZS131343 NJO131343 NTK131343 ODG131343 ONC131343 OWY131343 PGU131343 PQQ131343 QAM131343 QKI131343 QUE131343 REA131343 RNW131343 RXS131343 SHO131343 SRK131343 TBG131343 TLC131343 TUY131343 UEU131343 UOQ131343 UYM131343 VII131343 VSE131343 WCA131343 WLW131343 WVS131343 K131355 JG131355 TC131355 ACY131355 AMU131355 AWQ131355 BGM131355 BQI131355 CAE131355 CKA131355 CTW131355 DDS131355 DNO131355 DXK131355 EHG131355 ERC131355 FAY131355 FKU131355 FUQ131355 GEM131355 GOI131355 GYE131355 HIA131355 HRW131355 IBS131355 ILO131355 IVK131355 JFG131355 JPC131355 JYY131355 KIU131355 KSQ131355 LCM131355 LMI131355 LWE131355 MGA131355 MPW131355 MZS131355 NJO131355 NTK131355 ODG131355 ONC131355 OWY131355 PGU131355 PQQ131355 QAM131355 QKI131355 QUE131355 REA131355 RNW131355 RXS131355 SHO131355 SRK131355 TBG131355 TLC131355 TUY131355 UEU131355 UOQ131355 UYM131355 VII131355 VSE131355 WCA131355 WLW131355 WVS131355 K131367 JG131367 TC131367 ACY131367 AMU131367 AWQ131367 BGM131367 BQI131367 CAE131367 CKA131367 CTW131367 DDS131367 DNO131367 DXK131367 EHG131367 ERC131367 FAY131367 FKU131367 FUQ131367 GEM131367 GOI131367 GYE131367 HIA131367 HRW131367 IBS131367 ILO131367 IVK131367 JFG131367 JPC131367 JYY131367 KIU131367 KSQ131367 LCM131367 LMI131367 LWE131367 MGA131367 MPW131367 MZS131367 NJO131367 NTK131367 ODG131367 ONC131367 OWY131367 PGU131367 PQQ131367 QAM131367 QKI131367 QUE131367 REA131367 RNW131367 RXS131367 SHO131367 SRK131367 TBG131367 TLC131367 TUY131367 UEU131367 UOQ131367 UYM131367 VII131367 VSE131367 WCA131367 WLW131367 WVS131367 K131379 JG131379 TC131379 ACY131379 AMU131379 AWQ131379 BGM131379 BQI131379 CAE131379 CKA131379 CTW131379 DDS131379 DNO131379 DXK131379 EHG131379 ERC131379 FAY131379 FKU131379 FUQ131379 GEM131379 GOI131379 GYE131379 HIA131379 HRW131379 IBS131379 ILO131379 IVK131379 JFG131379 JPC131379 JYY131379 KIU131379 KSQ131379 LCM131379 LMI131379 LWE131379 MGA131379 MPW131379 MZS131379 NJO131379 NTK131379 ODG131379 ONC131379 OWY131379 PGU131379 PQQ131379 QAM131379 QKI131379 QUE131379 REA131379 RNW131379 RXS131379 SHO131379 SRK131379 TBG131379 TLC131379 TUY131379 UEU131379 UOQ131379 UYM131379 VII131379 VSE131379 WCA131379 WLW131379 WVS131379 K131391 JG131391 TC131391 ACY131391 AMU131391 AWQ131391 BGM131391 BQI131391 CAE131391 CKA131391 CTW131391 DDS131391 DNO131391 DXK131391 EHG131391 ERC131391 FAY131391 FKU131391 FUQ131391 GEM131391 GOI131391 GYE131391 HIA131391 HRW131391 IBS131391 ILO131391 IVK131391 JFG131391 JPC131391 JYY131391 KIU131391 KSQ131391 LCM131391 LMI131391 LWE131391 MGA131391 MPW131391 MZS131391 NJO131391 NTK131391 ODG131391 ONC131391 OWY131391 PGU131391 PQQ131391 QAM131391 QKI131391 QUE131391 REA131391 RNW131391 RXS131391 SHO131391 SRK131391 TBG131391 TLC131391 TUY131391 UEU131391 UOQ131391 UYM131391 VII131391 VSE131391 WCA131391 WLW131391 WVS131391 K131403 JG131403 TC131403 ACY131403 AMU131403 AWQ131403 BGM131403 BQI131403 CAE131403 CKA131403 CTW131403 DDS131403 DNO131403 DXK131403 EHG131403 ERC131403 FAY131403 FKU131403 FUQ131403 GEM131403 GOI131403 GYE131403 HIA131403 HRW131403 IBS131403 ILO131403 IVK131403 JFG131403 JPC131403 JYY131403 KIU131403 KSQ131403 LCM131403 LMI131403 LWE131403 MGA131403 MPW131403 MZS131403 NJO131403 NTK131403 ODG131403 ONC131403 OWY131403 PGU131403 PQQ131403 QAM131403 QKI131403 QUE131403 REA131403 RNW131403 RXS131403 SHO131403 SRK131403 TBG131403 TLC131403 TUY131403 UEU131403 UOQ131403 UYM131403 VII131403 VSE131403 WCA131403 WLW131403 WVS131403 K196783 JG196783 TC196783 ACY196783 AMU196783 AWQ196783 BGM196783 BQI196783 CAE196783 CKA196783 CTW196783 DDS196783 DNO196783 DXK196783 EHG196783 ERC196783 FAY196783 FKU196783 FUQ196783 GEM196783 GOI196783 GYE196783 HIA196783 HRW196783 IBS196783 ILO196783 IVK196783 JFG196783 JPC196783 JYY196783 KIU196783 KSQ196783 LCM196783 LMI196783 LWE196783 MGA196783 MPW196783 MZS196783 NJO196783 NTK196783 ODG196783 ONC196783 OWY196783 PGU196783 PQQ196783 QAM196783 QKI196783 QUE196783 REA196783 RNW196783 RXS196783 SHO196783 SRK196783 TBG196783 TLC196783 TUY196783 UEU196783 UOQ196783 UYM196783 VII196783 VSE196783 WCA196783 WLW196783 WVS196783 K196795 JG196795 TC196795 ACY196795 AMU196795 AWQ196795 BGM196795 BQI196795 CAE196795 CKA196795 CTW196795 DDS196795 DNO196795 DXK196795 EHG196795 ERC196795 FAY196795 FKU196795 FUQ196795 GEM196795 GOI196795 GYE196795 HIA196795 HRW196795 IBS196795 ILO196795 IVK196795 JFG196795 JPC196795 JYY196795 KIU196795 KSQ196795 LCM196795 LMI196795 LWE196795 MGA196795 MPW196795 MZS196795 NJO196795 NTK196795 ODG196795 ONC196795 OWY196795 PGU196795 PQQ196795 QAM196795 QKI196795 QUE196795 REA196795 RNW196795 RXS196795 SHO196795 SRK196795 TBG196795 TLC196795 TUY196795 UEU196795 UOQ196795 UYM196795 VII196795 VSE196795 WCA196795 WLW196795 WVS196795 K196807 JG196807 TC196807 ACY196807 AMU196807 AWQ196807 BGM196807 BQI196807 CAE196807 CKA196807 CTW196807 DDS196807 DNO196807 DXK196807 EHG196807 ERC196807 FAY196807 FKU196807 FUQ196807 GEM196807 GOI196807 GYE196807 HIA196807 HRW196807 IBS196807 ILO196807 IVK196807 JFG196807 JPC196807 JYY196807 KIU196807 KSQ196807 LCM196807 LMI196807 LWE196807 MGA196807 MPW196807 MZS196807 NJO196807 NTK196807 ODG196807 ONC196807 OWY196807 PGU196807 PQQ196807 QAM196807 QKI196807 QUE196807 REA196807 RNW196807 RXS196807 SHO196807 SRK196807 TBG196807 TLC196807 TUY196807 UEU196807 UOQ196807 UYM196807 VII196807 VSE196807 WCA196807 WLW196807 WVS196807 K196819 JG196819 TC196819 ACY196819 AMU196819 AWQ196819 BGM196819 BQI196819 CAE196819 CKA196819 CTW196819 DDS196819 DNO196819 DXK196819 EHG196819 ERC196819 FAY196819 FKU196819 FUQ196819 GEM196819 GOI196819 GYE196819 HIA196819 HRW196819 IBS196819 ILO196819 IVK196819 JFG196819 JPC196819 JYY196819 KIU196819 KSQ196819 LCM196819 LMI196819 LWE196819 MGA196819 MPW196819 MZS196819 NJO196819 NTK196819 ODG196819 ONC196819 OWY196819 PGU196819 PQQ196819 QAM196819 QKI196819 QUE196819 REA196819 RNW196819 RXS196819 SHO196819 SRK196819 TBG196819 TLC196819 TUY196819 UEU196819 UOQ196819 UYM196819 VII196819 VSE196819 WCA196819 WLW196819 WVS196819 K196831 JG196831 TC196831 ACY196831 AMU196831 AWQ196831 BGM196831 BQI196831 CAE196831 CKA196831 CTW196831 DDS196831 DNO196831 DXK196831 EHG196831 ERC196831 FAY196831 FKU196831 FUQ196831 GEM196831 GOI196831 GYE196831 HIA196831 HRW196831 IBS196831 ILO196831 IVK196831 JFG196831 JPC196831 JYY196831 KIU196831 KSQ196831 LCM196831 LMI196831 LWE196831 MGA196831 MPW196831 MZS196831 NJO196831 NTK196831 ODG196831 ONC196831 OWY196831 PGU196831 PQQ196831 QAM196831 QKI196831 QUE196831 REA196831 RNW196831 RXS196831 SHO196831 SRK196831 TBG196831 TLC196831 TUY196831 UEU196831 UOQ196831 UYM196831 VII196831 VSE196831 WCA196831 WLW196831 WVS196831 K196843 JG196843 TC196843 ACY196843 AMU196843 AWQ196843 BGM196843 BQI196843 CAE196843 CKA196843 CTW196843 DDS196843 DNO196843 DXK196843 EHG196843 ERC196843 FAY196843 FKU196843 FUQ196843 GEM196843 GOI196843 GYE196843 HIA196843 HRW196843 IBS196843 ILO196843 IVK196843 JFG196843 JPC196843 JYY196843 KIU196843 KSQ196843 LCM196843 LMI196843 LWE196843 MGA196843 MPW196843 MZS196843 NJO196843 NTK196843 ODG196843 ONC196843 OWY196843 PGU196843 PQQ196843 QAM196843 QKI196843 QUE196843 REA196843 RNW196843 RXS196843 SHO196843 SRK196843 TBG196843 TLC196843 TUY196843 UEU196843 UOQ196843 UYM196843 VII196843 VSE196843 WCA196843 WLW196843 WVS196843 K196855 JG196855 TC196855 ACY196855 AMU196855 AWQ196855 BGM196855 BQI196855 CAE196855 CKA196855 CTW196855 DDS196855 DNO196855 DXK196855 EHG196855 ERC196855 FAY196855 FKU196855 FUQ196855 GEM196855 GOI196855 GYE196855 HIA196855 HRW196855 IBS196855 ILO196855 IVK196855 JFG196855 JPC196855 JYY196855 KIU196855 KSQ196855 LCM196855 LMI196855 LWE196855 MGA196855 MPW196855 MZS196855 NJO196855 NTK196855 ODG196855 ONC196855 OWY196855 PGU196855 PQQ196855 QAM196855 QKI196855 QUE196855 REA196855 RNW196855 RXS196855 SHO196855 SRK196855 TBG196855 TLC196855 TUY196855 UEU196855 UOQ196855 UYM196855 VII196855 VSE196855 WCA196855 WLW196855 WVS196855 K196867 JG196867 TC196867 ACY196867 AMU196867 AWQ196867 BGM196867 BQI196867 CAE196867 CKA196867 CTW196867 DDS196867 DNO196867 DXK196867 EHG196867 ERC196867 FAY196867 FKU196867 FUQ196867 GEM196867 GOI196867 GYE196867 HIA196867 HRW196867 IBS196867 ILO196867 IVK196867 JFG196867 JPC196867 JYY196867 KIU196867 KSQ196867 LCM196867 LMI196867 LWE196867 MGA196867 MPW196867 MZS196867 NJO196867 NTK196867 ODG196867 ONC196867 OWY196867 PGU196867 PQQ196867 QAM196867 QKI196867 QUE196867 REA196867 RNW196867 RXS196867 SHO196867 SRK196867 TBG196867 TLC196867 TUY196867 UEU196867 UOQ196867 UYM196867 VII196867 VSE196867 WCA196867 WLW196867 WVS196867 K196879 JG196879 TC196879 ACY196879 AMU196879 AWQ196879 BGM196879 BQI196879 CAE196879 CKA196879 CTW196879 DDS196879 DNO196879 DXK196879 EHG196879 ERC196879 FAY196879 FKU196879 FUQ196879 GEM196879 GOI196879 GYE196879 HIA196879 HRW196879 IBS196879 ILO196879 IVK196879 JFG196879 JPC196879 JYY196879 KIU196879 KSQ196879 LCM196879 LMI196879 LWE196879 MGA196879 MPW196879 MZS196879 NJO196879 NTK196879 ODG196879 ONC196879 OWY196879 PGU196879 PQQ196879 QAM196879 QKI196879 QUE196879 REA196879 RNW196879 RXS196879 SHO196879 SRK196879 TBG196879 TLC196879 TUY196879 UEU196879 UOQ196879 UYM196879 VII196879 VSE196879 WCA196879 WLW196879 WVS196879 K196891 JG196891 TC196891 ACY196891 AMU196891 AWQ196891 BGM196891 BQI196891 CAE196891 CKA196891 CTW196891 DDS196891 DNO196891 DXK196891 EHG196891 ERC196891 FAY196891 FKU196891 FUQ196891 GEM196891 GOI196891 GYE196891 HIA196891 HRW196891 IBS196891 ILO196891 IVK196891 JFG196891 JPC196891 JYY196891 KIU196891 KSQ196891 LCM196891 LMI196891 LWE196891 MGA196891 MPW196891 MZS196891 NJO196891 NTK196891 ODG196891 ONC196891 OWY196891 PGU196891 PQQ196891 QAM196891 QKI196891 QUE196891 REA196891 RNW196891 RXS196891 SHO196891 SRK196891 TBG196891 TLC196891 TUY196891 UEU196891 UOQ196891 UYM196891 VII196891 VSE196891 WCA196891 WLW196891 WVS196891 K196903 JG196903 TC196903 ACY196903 AMU196903 AWQ196903 BGM196903 BQI196903 CAE196903 CKA196903 CTW196903 DDS196903 DNO196903 DXK196903 EHG196903 ERC196903 FAY196903 FKU196903 FUQ196903 GEM196903 GOI196903 GYE196903 HIA196903 HRW196903 IBS196903 ILO196903 IVK196903 JFG196903 JPC196903 JYY196903 KIU196903 KSQ196903 LCM196903 LMI196903 LWE196903 MGA196903 MPW196903 MZS196903 NJO196903 NTK196903 ODG196903 ONC196903 OWY196903 PGU196903 PQQ196903 QAM196903 QKI196903 QUE196903 REA196903 RNW196903 RXS196903 SHO196903 SRK196903 TBG196903 TLC196903 TUY196903 UEU196903 UOQ196903 UYM196903 VII196903 VSE196903 WCA196903 WLW196903 WVS196903 K196915 JG196915 TC196915 ACY196915 AMU196915 AWQ196915 BGM196915 BQI196915 CAE196915 CKA196915 CTW196915 DDS196915 DNO196915 DXK196915 EHG196915 ERC196915 FAY196915 FKU196915 FUQ196915 GEM196915 GOI196915 GYE196915 HIA196915 HRW196915 IBS196915 ILO196915 IVK196915 JFG196915 JPC196915 JYY196915 KIU196915 KSQ196915 LCM196915 LMI196915 LWE196915 MGA196915 MPW196915 MZS196915 NJO196915 NTK196915 ODG196915 ONC196915 OWY196915 PGU196915 PQQ196915 QAM196915 QKI196915 QUE196915 REA196915 RNW196915 RXS196915 SHO196915 SRK196915 TBG196915 TLC196915 TUY196915 UEU196915 UOQ196915 UYM196915 VII196915 VSE196915 WCA196915 WLW196915 WVS196915 K196927 JG196927 TC196927 ACY196927 AMU196927 AWQ196927 BGM196927 BQI196927 CAE196927 CKA196927 CTW196927 DDS196927 DNO196927 DXK196927 EHG196927 ERC196927 FAY196927 FKU196927 FUQ196927 GEM196927 GOI196927 GYE196927 HIA196927 HRW196927 IBS196927 ILO196927 IVK196927 JFG196927 JPC196927 JYY196927 KIU196927 KSQ196927 LCM196927 LMI196927 LWE196927 MGA196927 MPW196927 MZS196927 NJO196927 NTK196927 ODG196927 ONC196927 OWY196927 PGU196927 PQQ196927 QAM196927 QKI196927 QUE196927 REA196927 RNW196927 RXS196927 SHO196927 SRK196927 TBG196927 TLC196927 TUY196927 UEU196927 UOQ196927 UYM196927 VII196927 VSE196927 WCA196927 WLW196927 WVS196927 K196939 JG196939 TC196939 ACY196939 AMU196939 AWQ196939 BGM196939 BQI196939 CAE196939 CKA196939 CTW196939 DDS196939 DNO196939 DXK196939 EHG196939 ERC196939 FAY196939 FKU196939 FUQ196939 GEM196939 GOI196939 GYE196939 HIA196939 HRW196939 IBS196939 ILO196939 IVK196939 JFG196939 JPC196939 JYY196939 KIU196939 KSQ196939 LCM196939 LMI196939 LWE196939 MGA196939 MPW196939 MZS196939 NJO196939 NTK196939 ODG196939 ONC196939 OWY196939 PGU196939 PQQ196939 QAM196939 QKI196939 QUE196939 REA196939 RNW196939 RXS196939 SHO196939 SRK196939 TBG196939 TLC196939 TUY196939 UEU196939 UOQ196939 UYM196939 VII196939 VSE196939 WCA196939 WLW196939 WVS196939 K262319 JG262319 TC262319 ACY262319 AMU262319 AWQ262319 BGM262319 BQI262319 CAE262319 CKA262319 CTW262319 DDS262319 DNO262319 DXK262319 EHG262319 ERC262319 FAY262319 FKU262319 FUQ262319 GEM262319 GOI262319 GYE262319 HIA262319 HRW262319 IBS262319 ILO262319 IVK262319 JFG262319 JPC262319 JYY262319 KIU262319 KSQ262319 LCM262319 LMI262319 LWE262319 MGA262319 MPW262319 MZS262319 NJO262319 NTK262319 ODG262319 ONC262319 OWY262319 PGU262319 PQQ262319 QAM262319 QKI262319 QUE262319 REA262319 RNW262319 RXS262319 SHO262319 SRK262319 TBG262319 TLC262319 TUY262319 UEU262319 UOQ262319 UYM262319 VII262319 VSE262319 WCA262319 WLW262319 WVS262319 K262331 JG262331 TC262331 ACY262331 AMU262331 AWQ262331 BGM262331 BQI262331 CAE262331 CKA262331 CTW262331 DDS262331 DNO262331 DXK262331 EHG262331 ERC262331 FAY262331 FKU262331 FUQ262331 GEM262331 GOI262331 GYE262331 HIA262331 HRW262331 IBS262331 ILO262331 IVK262331 JFG262331 JPC262331 JYY262331 KIU262331 KSQ262331 LCM262331 LMI262331 LWE262331 MGA262331 MPW262331 MZS262331 NJO262331 NTK262331 ODG262331 ONC262331 OWY262331 PGU262331 PQQ262331 QAM262331 QKI262331 QUE262331 REA262331 RNW262331 RXS262331 SHO262331 SRK262331 TBG262331 TLC262331 TUY262331 UEU262331 UOQ262331 UYM262331 VII262331 VSE262331 WCA262331 WLW262331 WVS262331 K262343 JG262343 TC262343 ACY262343 AMU262343 AWQ262343 BGM262343 BQI262343 CAE262343 CKA262343 CTW262343 DDS262343 DNO262343 DXK262343 EHG262343 ERC262343 FAY262343 FKU262343 FUQ262343 GEM262343 GOI262343 GYE262343 HIA262343 HRW262343 IBS262343 ILO262343 IVK262343 JFG262343 JPC262343 JYY262343 KIU262343 KSQ262343 LCM262343 LMI262343 LWE262343 MGA262343 MPW262343 MZS262343 NJO262343 NTK262343 ODG262343 ONC262343 OWY262343 PGU262343 PQQ262343 QAM262343 QKI262343 QUE262343 REA262343 RNW262343 RXS262343 SHO262343 SRK262343 TBG262343 TLC262343 TUY262343 UEU262343 UOQ262343 UYM262343 VII262343 VSE262343 WCA262343 WLW262343 WVS262343 K262355 JG262355 TC262355 ACY262355 AMU262355 AWQ262355 BGM262355 BQI262355 CAE262355 CKA262355 CTW262355 DDS262355 DNO262355 DXK262355 EHG262355 ERC262355 FAY262355 FKU262355 FUQ262355 GEM262355 GOI262355 GYE262355 HIA262355 HRW262355 IBS262355 ILO262355 IVK262355 JFG262355 JPC262355 JYY262355 KIU262355 KSQ262355 LCM262355 LMI262355 LWE262355 MGA262355 MPW262355 MZS262355 NJO262355 NTK262355 ODG262355 ONC262355 OWY262355 PGU262355 PQQ262355 QAM262355 QKI262355 QUE262355 REA262355 RNW262355 RXS262355 SHO262355 SRK262355 TBG262355 TLC262355 TUY262355 UEU262355 UOQ262355 UYM262355 VII262355 VSE262355 WCA262355 WLW262355 WVS262355 K262367 JG262367 TC262367 ACY262367 AMU262367 AWQ262367 BGM262367 BQI262367 CAE262367 CKA262367 CTW262367 DDS262367 DNO262367 DXK262367 EHG262367 ERC262367 FAY262367 FKU262367 FUQ262367 GEM262367 GOI262367 GYE262367 HIA262367 HRW262367 IBS262367 ILO262367 IVK262367 JFG262367 JPC262367 JYY262367 KIU262367 KSQ262367 LCM262367 LMI262367 LWE262367 MGA262367 MPW262367 MZS262367 NJO262367 NTK262367 ODG262367 ONC262367 OWY262367 PGU262367 PQQ262367 QAM262367 QKI262367 QUE262367 REA262367 RNW262367 RXS262367 SHO262367 SRK262367 TBG262367 TLC262367 TUY262367 UEU262367 UOQ262367 UYM262367 VII262367 VSE262367 WCA262367 WLW262367 WVS262367 K262379 JG262379 TC262379 ACY262379 AMU262379 AWQ262379 BGM262379 BQI262379 CAE262379 CKA262379 CTW262379 DDS262379 DNO262379 DXK262379 EHG262379 ERC262379 FAY262379 FKU262379 FUQ262379 GEM262379 GOI262379 GYE262379 HIA262379 HRW262379 IBS262379 ILO262379 IVK262379 JFG262379 JPC262379 JYY262379 KIU262379 KSQ262379 LCM262379 LMI262379 LWE262379 MGA262379 MPW262379 MZS262379 NJO262379 NTK262379 ODG262379 ONC262379 OWY262379 PGU262379 PQQ262379 QAM262379 QKI262379 QUE262379 REA262379 RNW262379 RXS262379 SHO262379 SRK262379 TBG262379 TLC262379 TUY262379 UEU262379 UOQ262379 UYM262379 VII262379 VSE262379 WCA262379 WLW262379 WVS262379 K262391 JG262391 TC262391 ACY262391 AMU262391 AWQ262391 BGM262391 BQI262391 CAE262391 CKA262391 CTW262391 DDS262391 DNO262391 DXK262391 EHG262391 ERC262391 FAY262391 FKU262391 FUQ262391 GEM262391 GOI262391 GYE262391 HIA262391 HRW262391 IBS262391 ILO262391 IVK262391 JFG262391 JPC262391 JYY262391 KIU262391 KSQ262391 LCM262391 LMI262391 LWE262391 MGA262391 MPW262391 MZS262391 NJO262391 NTK262391 ODG262391 ONC262391 OWY262391 PGU262391 PQQ262391 QAM262391 QKI262391 QUE262391 REA262391 RNW262391 RXS262391 SHO262391 SRK262391 TBG262391 TLC262391 TUY262391 UEU262391 UOQ262391 UYM262391 VII262391 VSE262391 WCA262391 WLW262391 WVS262391 K262403 JG262403 TC262403 ACY262403 AMU262403 AWQ262403 BGM262403 BQI262403 CAE262403 CKA262403 CTW262403 DDS262403 DNO262403 DXK262403 EHG262403 ERC262403 FAY262403 FKU262403 FUQ262403 GEM262403 GOI262403 GYE262403 HIA262403 HRW262403 IBS262403 ILO262403 IVK262403 JFG262403 JPC262403 JYY262403 KIU262403 KSQ262403 LCM262403 LMI262403 LWE262403 MGA262403 MPW262403 MZS262403 NJO262403 NTK262403 ODG262403 ONC262403 OWY262403 PGU262403 PQQ262403 QAM262403 QKI262403 QUE262403 REA262403 RNW262403 RXS262403 SHO262403 SRK262403 TBG262403 TLC262403 TUY262403 UEU262403 UOQ262403 UYM262403 VII262403 VSE262403 WCA262403 WLW262403 WVS262403 K262415 JG262415 TC262415 ACY262415 AMU262415 AWQ262415 BGM262415 BQI262415 CAE262415 CKA262415 CTW262415 DDS262415 DNO262415 DXK262415 EHG262415 ERC262415 FAY262415 FKU262415 FUQ262415 GEM262415 GOI262415 GYE262415 HIA262415 HRW262415 IBS262415 ILO262415 IVK262415 JFG262415 JPC262415 JYY262415 KIU262415 KSQ262415 LCM262415 LMI262415 LWE262415 MGA262415 MPW262415 MZS262415 NJO262415 NTK262415 ODG262415 ONC262415 OWY262415 PGU262415 PQQ262415 QAM262415 QKI262415 QUE262415 REA262415 RNW262415 RXS262415 SHO262415 SRK262415 TBG262415 TLC262415 TUY262415 UEU262415 UOQ262415 UYM262415 VII262415 VSE262415 WCA262415 WLW262415 WVS262415 K262427 JG262427 TC262427 ACY262427 AMU262427 AWQ262427 BGM262427 BQI262427 CAE262427 CKA262427 CTW262427 DDS262427 DNO262427 DXK262427 EHG262427 ERC262427 FAY262427 FKU262427 FUQ262427 GEM262427 GOI262427 GYE262427 HIA262427 HRW262427 IBS262427 ILO262427 IVK262427 JFG262427 JPC262427 JYY262427 KIU262427 KSQ262427 LCM262427 LMI262427 LWE262427 MGA262427 MPW262427 MZS262427 NJO262427 NTK262427 ODG262427 ONC262427 OWY262427 PGU262427 PQQ262427 QAM262427 QKI262427 QUE262427 REA262427 RNW262427 RXS262427 SHO262427 SRK262427 TBG262427 TLC262427 TUY262427 UEU262427 UOQ262427 UYM262427 VII262427 VSE262427 WCA262427 WLW262427 WVS262427 K262439 JG262439 TC262439 ACY262439 AMU262439 AWQ262439 BGM262439 BQI262439 CAE262439 CKA262439 CTW262439 DDS262439 DNO262439 DXK262439 EHG262439 ERC262439 FAY262439 FKU262439 FUQ262439 GEM262439 GOI262439 GYE262439 HIA262439 HRW262439 IBS262439 ILO262439 IVK262439 JFG262439 JPC262439 JYY262439 KIU262439 KSQ262439 LCM262439 LMI262439 LWE262439 MGA262439 MPW262439 MZS262439 NJO262439 NTK262439 ODG262439 ONC262439 OWY262439 PGU262439 PQQ262439 QAM262439 QKI262439 QUE262439 REA262439 RNW262439 RXS262439 SHO262439 SRK262439 TBG262439 TLC262439 TUY262439 UEU262439 UOQ262439 UYM262439 VII262439 VSE262439 WCA262439 WLW262439 WVS262439 K262451 JG262451 TC262451 ACY262451 AMU262451 AWQ262451 BGM262451 BQI262451 CAE262451 CKA262451 CTW262451 DDS262451 DNO262451 DXK262451 EHG262451 ERC262451 FAY262451 FKU262451 FUQ262451 GEM262451 GOI262451 GYE262451 HIA262451 HRW262451 IBS262451 ILO262451 IVK262451 JFG262451 JPC262451 JYY262451 KIU262451 KSQ262451 LCM262451 LMI262451 LWE262451 MGA262451 MPW262451 MZS262451 NJO262451 NTK262451 ODG262451 ONC262451 OWY262451 PGU262451 PQQ262451 QAM262451 QKI262451 QUE262451 REA262451 RNW262451 RXS262451 SHO262451 SRK262451 TBG262451 TLC262451 TUY262451 UEU262451 UOQ262451 UYM262451 VII262451 VSE262451 WCA262451 WLW262451 WVS262451 K262463 JG262463 TC262463 ACY262463 AMU262463 AWQ262463 BGM262463 BQI262463 CAE262463 CKA262463 CTW262463 DDS262463 DNO262463 DXK262463 EHG262463 ERC262463 FAY262463 FKU262463 FUQ262463 GEM262463 GOI262463 GYE262463 HIA262463 HRW262463 IBS262463 ILO262463 IVK262463 JFG262463 JPC262463 JYY262463 KIU262463 KSQ262463 LCM262463 LMI262463 LWE262463 MGA262463 MPW262463 MZS262463 NJO262463 NTK262463 ODG262463 ONC262463 OWY262463 PGU262463 PQQ262463 QAM262463 QKI262463 QUE262463 REA262463 RNW262463 RXS262463 SHO262463 SRK262463 TBG262463 TLC262463 TUY262463 UEU262463 UOQ262463 UYM262463 VII262463 VSE262463 WCA262463 WLW262463 WVS262463 K262475 JG262475 TC262475 ACY262475 AMU262475 AWQ262475 BGM262475 BQI262475 CAE262475 CKA262475 CTW262475 DDS262475 DNO262475 DXK262475 EHG262475 ERC262475 FAY262475 FKU262475 FUQ262475 GEM262475 GOI262475 GYE262475 HIA262475 HRW262475 IBS262475 ILO262475 IVK262475 JFG262475 JPC262475 JYY262475 KIU262475 KSQ262475 LCM262475 LMI262475 LWE262475 MGA262475 MPW262475 MZS262475 NJO262475 NTK262475 ODG262475 ONC262475 OWY262475 PGU262475 PQQ262475 QAM262475 QKI262475 QUE262475 REA262475 RNW262475 RXS262475 SHO262475 SRK262475 TBG262475 TLC262475 TUY262475 UEU262475 UOQ262475 UYM262475 VII262475 VSE262475 WCA262475 WLW262475 WVS262475 K327855 JG327855 TC327855 ACY327855 AMU327855 AWQ327855 BGM327855 BQI327855 CAE327855 CKA327855 CTW327855 DDS327855 DNO327855 DXK327855 EHG327855 ERC327855 FAY327855 FKU327855 FUQ327855 GEM327855 GOI327855 GYE327855 HIA327855 HRW327855 IBS327855 ILO327855 IVK327855 JFG327855 JPC327855 JYY327855 KIU327855 KSQ327855 LCM327855 LMI327855 LWE327855 MGA327855 MPW327855 MZS327855 NJO327855 NTK327855 ODG327855 ONC327855 OWY327855 PGU327855 PQQ327855 QAM327855 QKI327855 QUE327855 REA327855 RNW327855 RXS327855 SHO327855 SRK327855 TBG327855 TLC327855 TUY327855 UEU327855 UOQ327855 UYM327855 VII327855 VSE327855 WCA327855 WLW327855 WVS327855 K327867 JG327867 TC327867 ACY327867 AMU327867 AWQ327867 BGM327867 BQI327867 CAE327867 CKA327867 CTW327867 DDS327867 DNO327867 DXK327867 EHG327867 ERC327867 FAY327867 FKU327867 FUQ327867 GEM327867 GOI327867 GYE327867 HIA327867 HRW327867 IBS327867 ILO327867 IVK327867 JFG327867 JPC327867 JYY327867 KIU327867 KSQ327867 LCM327867 LMI327867 LWE327867 MGA327867 MPW327867 MZS327867 NJO327867 NTK327867 ODG327867 ONC327867 OWY327867 PGU327867 PQQ327867 QAM327867 QKI327867 QUE327867 REA327867 RNW327867 RXS327867 SHO327867 SRK327867 TBG327867 TLC327867 TUY327867 UEU327867 UOQ327867 UYM327867 VII327867 VSE327867 WCA327867 WLW327867 WVS327867 K327879 JG327879 TC327879 ACY327879 AMU327879 AWQ327879 BGM327879 BQI327879 CAE327879 CKA327879 CTW327879 DDS327879 DNO327879 DXK327879 EHG327879 ERC327879 FAY327879 FKU327879 FUQ327879 GEM327879 GOI327879 GYE327879 HIA327879 HRW327879 IBS327879 ILO327879 IVK327879 JFG327879 JPC327879 JYY327879 KIU327879 KSQ327879 LCM327879 LMI327879 LWE327879 MGA327879 MPW327879 MZS327879 NJO327879 NTK327879 ODG327879 ONC327879 OWY327879 PGU327879 PQQ327879 QAM327879 QKI327879 QUE327879 REA327879 RNW327879 RXS327879 SHO327879 SRK327879 TBG327879 TLC327879 TUY327879 UEU327879 UOQ327879 UYM327879 VII327879 VSE327879 WCA327879 WLW327879 WVS327879 K327891 JG327891 TC327891 ACY327891 AMU327891 AWQ327891 BGM327891 BQI327891 CAE327891 CKA327891 CTW327891 DDS327891 DNO327891 DXK327891 EHG327891 ERC327891 FAY327891 FKU327891 FUQ327891 GEM327891 GOI327891 GYE327891 HIA327891 HRW327891 IBS327891 ILO327891 IVK327891 JFG327891 JPC327891 JYY327891 KIU327891 KSQ327891 LCM327891 LMI327891 LWE327891 MGA327891 MPW327891 MZS327891 NJO327891 NTK327891 ODG327891 ONC327891 OWY327891 PGU327891 PQQ327891 QAM327891 QKI327891 QUE327891 REA327891 RNW327891 RXS327891 SHO327891 SRK327891 TBG327891 TLC327891 TUY327891 UEU327891 UOQ327891 UYM327891 VII327891 VSE327891 WCA327891 WLW327891 WVS327891 K327903 JG327903 TC327903 ACY327903 AMU327903 AWQ327903 BGM327903 BQI327903 CAE327903 CKA327903 CTW327903 DDS327903 DNO327903 DXK327903 EHG327903 ERC327903 FAY327903 FKU327903 FUQ327903 GEM327903 GOI327903 GYE327903 HIA327903 HRW327903 IBS327903 ILO327903 IVK327903 JFG327903 JPC327903 JYY327903 KIU327903 KSQ327903 LCM327903 LMI327903 LWE327903 MGA327903 MPW327903 MZS327903 NJO327903 NTK327903 ODG327903 ONC327903 OWY327903 PGU327903 PQQ327903 QAM327903 QKI327903 QUE327903 REA327903 RNW327903 RXS327903 SHO327903 SRK327903 TBG327903 TLC327903 TUY327903 UEU327903 UOQ327903 UYM327903 VII327903 VSE327903 WCA327903 WLW327903 WVS327903 K327915 JG327915 TC327915 ACY327915 AMU327915 AWQ327915 BGM327915 BQI327915 CAE327915 CKA327915 CTW327915 DDS327915 DNO327915 DXK327915 EHG327915 ERC327915 FAY327915 FKU327915 FUQ327915 GEM327915 GOI327915 GYE327915 HIA327915 HRW327915 IBS327915 ILO327915 IVK327915 JFG327915 JPC327915 JYY327915 KIU327915 KSQ327915 LCM327915 LMI327915 LWE327915 MGA327915 MPW327915 MZS327915 NJO327915 NTK327915 ODG327915 ONC327915 OWY327915 PGU327915 PQQ327915 QAM327915 QKI327915 QUE327915 REA327915 RNW327915 RXS327915 SHO327915 SRK327915 TBG327915 TLC327915 TUY327915 UEU327915 UOQ327915 UYM327915 VII327915 VSE327915 WCA327915 WLW327915 WVS327915 K327927 JG327927 TC327927 ACY327927 AMU327927 AWQ327927 BGM327927 BQI327927 CAE327927 CKA327927 CTW327927 DDS327927 DNO327927 DXK327927 EHG327927 ERC327927 FAY327927 FKU327927 FUQ327927 GEM327927 GOI327927 GYE327927 HIA327927 HRW327927 IBS327927 ILO327927 IVK327927 JFG327927 JPC327927 JYY327927 KIU327927 KSQ327927 LCM327927 LMI327927 LWE327927 MGA327927 MPW327927 MZS327927 NJO327927 NTK327927 ODG327927 ONC327927 OWY327927 PGU327927 PQQ327927 QAM327927 QKI327927 QUE327927 REA327927 RNW327927 RXS327927 SHO327927 SRK327927 TBG327927 TLC327927 TUY327927 UEU327927 UOQ327927 UYM327927 VII327927 VSE327927 WCA327927 WLW327927 WVS327927 K327939 JG327939 TC327939 ACY327939 AMU327939 AWQ327939 BGM327939 BQI327939 CAE327939 CKA327939 CTW327939 DDS327939 DNO327939 DXK327939 EHG327939 ERC327939 FAY327939 FKU327939 FUQ327939 GEM327939 GOI327939 GYE327939 HIA327939 HRW327939 IBS327939 ILO327939 IVK327939 JFG327939 JPC327939 JYY327939 KIU327939 KSQ327939 LCM327939 LMI327939 LWE327939 MGA327939 MPW327939 MZS327939 NJO327939 NTK327939 ODG327939 ONC327939 OWY327939 PGU327939 PQQ327939 QAM327939 QKI327939 QUE327939 REA327939 RNW327939 RXS327939 SHO327939 SRK327939 TBG327939 TLC327939 TUY327939 UEU327939 UOQ327939 UYM327939 VII327939 VSE327939 WCA327939 WLW327939 WVS327939 K327951 JG327951 TC327951 ACY327951 AMU327951 AWQ327951 BGM327951 BQI327951 CAE327951 CKA327951 CTW327951 DDS327951 DNO327951 DXK327951 EHG327951 ERC327951 FAY327951 FKU327951 FUQ327951 GEM327951 GOI327951 GYE327951 HIA327951 HRW327951 IBS327951 ILO327951 IVK327951 JFG327951 JPC327951 JYY327951 KIU327951 KSQ327951 LCM327951 LMI327951 LWE327951 MGA327951 MPW327951 MZS327951 NJO327951 NTK327951 ODG327951 ONC327951 OWY327951 PGU327951 PQQ327951 QAM327951 QKI327951 QUE327951 REA327951 RNW327951 RXS327951 SHO327951 SRK327951 TBG327951 TLC327951 TUY327951 UEU327951 UOQ327951 UYM327951 VII327951 VSE327951 WCA327951 WLW327951 WVS327951 K327963 JG327963 TC327963 ACY327963 AMU327963 AWQ327963 BGM327963 BQI327963 CAE327963 CKA327963 CTW327963 DDS327963 DNO327963 DXK327963 EHG327963 ERC327963 FAY327963 FKU327963 FUQ327963 GEM327963 GOI327963 GYE327963 HIA327963 HRW327963 IBS327963 ILO327963 IVK327963 JFG327963 JPC327963 JYY327963 KIU327963 KSQ327963 LCM327963 LMI327963 LWE327963 MGA327963 MPW327963 MZS327963 NJO327963 NTK327963 ODG327963 ONC327963 OWY327963 PGU327963 PQQ327963 QAM327963 QKI327963 QUE327963 REA327963 RNW327963 RXS327963 SHO327963 SRK327963 TBG327963 TLC327963 TUY327963 UEU327963 UOQ327963 UYM327963 VII327963 VSE327963 WCA327963 WLW327963 WVS327963 K327975 JG327975 TC327975 ACY327975 AMU327975 AWQ327975 BGM327975 BQI327975 CAE327975 CKA327975 CTW327975 DDS327975 DNO327975 DXK327975 EHG327975 ERC327975 FAY327975 FKU327975 FUQ327975 GEM327975 GOI327975 GYE327975 HIA327975 HRW327975 IBS327975 ILO327975 IVK327975 JFG327975 JPC327975 JYY327975 KIU327975 KSQ327975 LCM327975 LMI327975 LWE327975 MGA327975 MPW327975 MZS327975 NJO327975 NTK327975 ODG327975 ONC327975 OWY327975 PGU327975 PQQ327975 QAM327975 QKI327975 QUE327975 REA327975 RNW327975 RXS327975 SHO327975 SRK327975 TBG327975 TLC327975 TUY327975 UEU327975 UOQ327975 UYM327975 VII327975 VSE327975 WCA327975 WLW327975 WVS327975 K327987 JG327987 TC327987 ACY327987 AMU327987 AWQ327987 BGM327987 BQI327987 CAE327987 CKA327987 CTW327987 DDS327987 DNO327987 DXK327987 EHG327987 ERC327987 FAY327987 FKU327987 FUQ327987 GEM327987 GOI327987 GYE327987 HIA327987 HRW327987 IBS327987 ILO327987 IVK327987 JFG327987 JPC327987 JYY327987 KIU327987 KSQ327987 LCM327987 LMI327987 LWE327987 MGA327987 MPW327987 MZS327987 NJO327987 NTK327987 ODG327987 ONC327987 OWY327987 PGU327987 PQQ327987 QAM327987 QKI327987 QUE327987 REA327987 RNW327987 RXS327987 SHO327987 SRK327987 TBG327987 TLC327987 TUY327987 UEU327987 UOQ327987 UYM327987 VII327987 VSE327987 WCA327987 WLW327987 WVS327987 K327999 JG327999 TC327999 ACY327999 AMU327999 AWQ327999 BGM327999 BQI327999 CAE327999 CKA327999 CTW327999 DDS327999 DNO327999 DXK327999 EHG327999 ERC327999 FAY327999 FKU327999 FUQ327999 GEM327999 GOI327999 GYE327999 HIA327999 HRW327999 IBS327999 ILO327999 IVK327999 JFG327999 JPC327999 JYY327999 KIU327999 KSQ327999 LCM327999 LMI327999 LWE327999 MGA327999 MPW327999 MZS327999 NJO327999 NTK327999 ODG327999 ONC327999 OWY327999 PGU327999 PQQ327999 QAM327999 QKI327999 QUE327999 REA327999 RNW327999 RXS327999 SHO327999 SRK327999 TBG327999 TLC327999 TUY327999 UEU327999 UOQ327999 UYM327999 VII327999 VSE327999 WCA327999 WLW327999 WVS327999 K328011 JG328011 TC328011 ACY328011 AMU328011 AWQ328011 BGM328011 BQI328011 CAE328011 CKA328011 CTW328011 DDS328011 DNO328011 DXK328011 EHG328011 ERC328011 FAY328011 FKU328011 FUQ328011 GEM328011 GOI328011 GYE328011 HIA328011 HRW328011 IBS328011 ILO328011 IVK328011 JFG328011 JPC328011 JYY328011 KIU328011 KSQ328011 LCM328011 LMI328011 LWE328011 MGA328011 MPW328011 MZS328011 NJO328011 NTK328011 ODG328011 ONC328011 OWY328011 PGU328011 PQQ328011 QAM328011 QKI328011 QUE328011 REA328011 RNW328011 RXS328011 SHO328011 SRK328011 TBG328011 TLC328011 TUY328011 UEU328011 UOQ328011 UYM328011 VII328011 VSE328011 WCA328011 WLW328011 WVS328011 K393391 JG393391 TC393391 ACY393391 AMU393391 AWQ393391 BGM393391 BQI393391 CAE393391 CKA393391 CTW393391 DDS393391 DNO393391 DXK393391 EHG393391 ERC393391 FAY393391 FKU393391 FUQ393391 GEM393391 GOI393391 GYE393391 HIA393391 HRW393391 IBS393391 ILO393391 IVK393391 JFG393391 JPC393391 JYY393391 KIU393391 KSQ393391 LCM393391 LMI393391 LWE393391 MGA393391 MPW393391 MZS393391 NJO393391 NTK393391 ODG393391 ONC393391 OWY393391 PGU393391 PQQ393391 QAM393391 QKI393391 QUE393391 REA393391 RNW393391 RXS393391 SHO393391 SRK393391 TBG393391 TLC393391 TUY393391 UEU393391 UOQ393391 UYM393391 VII393391 VSE393391 WCA393391 WLW393391 WVS393391 K393403 JG393403 TC393403 ACY393403 AMU393403 AWQ393403 BGM393403 BQI393403 CAE393403 CKA393403 CTW393403 DDS393403 DNO393403 DXK393403 EHG393403 ERC393403 FAY393403 FKU393403 FUQ393403 GEM393403 GOI393403 GYE393403 HIA393403 HRW393403 IBS393403 ILO393403 IVK393403 JFG393403 JPC393403 JYY393403 KIU393403 KSQ393403 LCM393403 LMI393403 LWE393403 MGA393403 MPW393403 MZS393403 NJO393403 NTK393403 ODG393403 ONC393403 OWY393403 PGU393403 PQQ393403 QAM393403 QKI393403 QUE393403 REA393403 RNW393403 RXS393403 SHO393403 SRK393403 TBG393403 TLC393403 TUY393403 UEU393403 UOQ393403 UYM393403 VII393403 VSE393403 WCA393403 WLW393403 WVS393403 K393415 JG393415 TC393415 ACY393415 AMU393415 AWQ393415 BGM393415 BQI393415 CAE393415 CKA393415 CTW393415 DDS393415 DNO393415 DXK393415 EHG393415 ERC393415 FAY393415 FKU393415 FUQ393415 GEM393415 GOI393415 GYE393415 HIA393415 HRW393415 IBS393415 ILO393415 IVK393415 JFG393415 JPC393415 JYY393415 KIU393415 KSQ393415 LCM393415 LMI393415 LWE393415 MGA393415 MPW393415 MZS393415 NJO393415 NTK393415 ODG393415 ONC393415 OWY393415 PGU393415 PQQ393415 QAM393415 QKI393415 QUE393415 REA393415 RNW393415 RXS393415 SHO393415 SRK393415 TBG393415 TLC393415 TUY393415 UEU393415 UOQ393415 UYM393415 VII393415 VSE393415 WCA393415 WLW393415 WVS393415 K393427 JG393427 TC393427 ACY393427 AMU393427 AWQ393427 BGM393427 BQI393427 CAE393427 CKA393427 CTW393427 DDS393427 DNO393427 DXK393427 EHG393427 ERC393427 FAY393427 FKU393427 FUQ393427 GEM393427 GOI393427 GYE393427 HIA393427 HRW393427 IBS393427 ILO393427 IVK393427 JFG393427 JPC393427 JYY393427 KIU393427 KSQ393427 LCM393427 LMI393427 LWE393427 MGA393427 MPW393427 MZS393427 NJO393427 NTK393427 ODG393427 ONC393427 OWY393427 PGU393427 PQQ393427 QAM393427 QKI393427 QUE393427 REA393427 RNW393427 RXS393427 SHO393427 SRK393427 TBG393427 TLC393427 TUY393427 UEU393427 UOQ393427 UYM393427 VII393427 VSE393427 WCA393427 WLW393427 WVS393427 K393439 JG393439 TC393439 ACY393439 AMU393439 AWQ393439 BGM393439 BQI393439 CAE393439 CKA393439 CTW393439 DDS393439 DNO393439 DXK393439 EHG393439 ERC393439 FAY393439 FKU393439 FUQ393439 GEM393439 GOI393439 GYE393439 HIA393439 HRW393439 IBS393439 ILO393439 IVK393439 JFG393439 JPC393439 JYY393439 KIU393439 KSQ393439 LCM393439 LMI393439 LWE393439 MGA393439 MPW393439 MZS393439 NJO393439 NTK393439 ODG393439 ONC393439 OWY393439 PGU393439 PQQ393439 QAM393439 QKI393439 QUE393439 REA393439 RNW393439 RXS393439 SHO393439 SRK393439 TBG393439 TLC393439 TUY393439 UEU393439 UOQ393439 UYM393439 VII393439 VSE393439 WCA393439 WLW393439 WVS393439 K393451 JG393451 TC393451 ACY393451 AMU393451 AWQ393451 BGM393451 BQI393451 CAE393451 CKA393451 CTW393451 DDS393451 DNO393451 DXK393451 EHG393451 ERC393451 FAY393451 FKU393451 FUQ393451 GEM393451 GOI393451 GYE393451 HIA393451 HRW393451 IBS393451 ILO393451 IVK393451 JFG393451 JPC393451 JYY393451 KIU393451 KSQ393451 LCM393451 LMI393451 LWE393451 MGA393451 MPW393451 MZS393451 NJO393451 NTK393451 ODG393451 ONC393451 OWY393451 PGU393451 PQQ393451 QAM393451 QKI393451 QUE393451 REA393451 RNW393451 RXS393451 SHO393451 SRK393451 TBG393451 TLC393451 TUY393451 UEU393451 UOQ393451 UYM393451 VII393451 VSE393451 WCA393451 WLW393451 WVS393451 K393463 JG393463 TC393463 ACY393463 AMU393463 AWQ393463 BGM393463 BQI393463 CAE393463 CKA393463 CTW393463 DDS393463 DNO393463 DXK393463 EHG393463 ERC393463 FAY393463 FKU393463 FUQ393463 GEM393463 GOI393463 GYE393463 HIA393463 HRW393463 IBS393463 ILO393463 IVK393463 JFG393463 JPC393463 JYY393463 KIU393463 KSQ393463 LCM393463 LMI393463 LWE393463 MGA393463 MPW393463 MZS393463 NJO393463 NTK393463 ODG393463 ONC393463 OWY393463 PGU393463 PQQ393463 QAM393463 QKI393463 QUE393463 REA393463 RNW393463 RXS393463 SHO393463 SRK393463 TBG393463 TLC393463 TUY393463 UEU393463 UOQ393463 UYM393463 VII393463 VSE393463 WCA393463 WLW393463 WVS393463 K393475 JG393475 TC393475 ACY393475 AMU393475 AWQ393475 BGM393475 BQI393475 CAE393475 CKA393475 CTW393475 DDS393475 DNO393475 DXK393475 EHG393475 ERC393475 FAY393475 FKU393475 FUQ393475 GEM393475 GOI393475 GYE393475 HIA393475 HRW393475 IBS393475 ILO393475 IVK393475 JFG393475 JPC393475 JYY393475 KIU393475 KSQ393475 LCM393475 LMI393475 LWE393475 MGA393475 MPW393475 MZS393475 NJO393475 NTK393475 ODG393475 ONC393475 OWY393475 PGU393475 PQQ393475 QAM393475 QKI393475 QUE393475 REA393475 RNW393475 RXS393475 SHO393475 SRK393475 TBG393475 TLC393475 TUY393475 UEU393475 UOQ393475 UYM393475 VII393475 VSE393475 WCA393475 WLW393475 WVS393475 K393487 JG393487 TC393487 ACY393487 AMU393487 AWQ393487 BGM393487 BQI393487 CAE393487 CKA393487 CTW393487 DDS393487 DNO393487 DXK393487 EHG393487 ERC393487 FAY393487 FKU393487 FUQ393487 GEM393487 GOI393487 GYE393487 HIA393487 HRW393487 IBS393487 ILO393487 IVK393487 JFG393487 JPC393487 JYY393487 KIU393487 KSQ393487 LCM393487 LMI393487 LWE393487 MGA393487 MPW393487 MZS393487 NJO393487 NTK393487 ODG393487 ONC393487 OWY393487 PGU393487 PQQ393487 QAM393487 QKI393487 QUE393487 REA393487 RNW393487 RXS393487 SHO393487 SRK393487 TBG393487 TLC393487 TUY393487 UEU393487 UOQ393487 UYM393487 VII393487 VSE393487 WCA393487 WLW393487 WVS393487 K393499 JG393499 TC393499 ACY393499 AMU393499 AWQ393499 BGM393499 BQI393499 CAE393499 CKA393499 CTW393499 DDS393499 DNO393499 DXK393499 EHG393499 ERC393499 FAY393499 FKU393499 FUQ393499 GEM393499 GOI393499 GYE393499 HIA393499 HRW393499 IBS393499 ILO393499 IVK393499 JFG393499 JPC393499 JYY393499 KIU393499 KSQ393499 LCM393499 LMI393499 LWE393499 MGA393499 MPW393499 MZS393499 NJO393499 NTK393499 ODG393499 ONC393499 OWY393499 PGU393499 PQQ393499 QAM393499 QKI393499 QUE393499 REA393499 RNW393499 RXS393499 SHO393499 SRK393499 TBG393499 TLC393499 TUY393499 UEU393499 UOQ393499 UYM393499 VII393499 VSE393499 WCA393499 WLW393499 WVS393499 K393511 JG393511 TC393511 ACY393511 AMU393511 AWQ393511 BGM393511 BQI393511 CAE393511 CKA393511 CTW393511 DDS393511 DNO393511 DXK393511 EHG393511 ERC393511 FAY393511 FKU393511 FUQ393511 GEM393511 GOI393511 GYE393511 HIA393511 HRW393511 IBS393511 ILO393511 IVK393511 JFG393511 JPC393511 JYY393511 KIU393511 KSQ393511 LCM393511 LMI393511 LWE393511 MGA393511 MPW393511 MZS393511 NJO393511 NTK393511 ODG393511 ONC393511 OWY393511 PGU393511 PQQ393511 QAM393511 QKI393511 QUE393511 REA393511 RNW393511 RXS393511 SHO393511 SRK393511 TBG393511 TLC393511 TUY393511 UEU393511 UOQ393511 UYM393511 VII393511 VSE393511 WCA393511 WLW393511 WVS393511 K393523 JG393523 TC393523 ACY393523 AMU393523 AWQ393523 BGM393523 BQI393523 CAE393523 CKA393523 CTW393523 DDS393523 DNO393523 DXK393523 EHG393523 ERC393523 FAY393523 FKU393523 FUQ393523 GEM393523 GOI393523 GYE393523 HIA393523 HRW393523 IBS393523 ILO393523 IVK393523 JFG393523 JPC393523 JYY393523 KIU393523 KSQ393523 LCM393523 LMI393523 LWE393523 MGA393523 MPW393523 MZS393523 NJO393523 NTK393523 ODG393523 ONC393523 OWY393523 PGU393523 PQQ393523 QAM393523 QKI393523 QUE393523 REA393523 RNW393523 RXS393523 SHO393523 SRK393523 TBG393523 TLC393523 TUY393523 UEU393523 UOQ393523 UYM393523 VII393523 VSE393523 WCA393523 WLW393523 WVS393523 K393535 JG393535 TC393535 ACY393535 AMU393535 AWQ393535 BGM393535 BQI393535 CAE393535 CKA393535 CTW393535 DDS393535 DNO393535 DXK393535 EHG393535 ERC393535 FAY393535 FKU393535 FUQ393535 GEM393535 GOI393535 GYE393535 HIA393535 HRW393535 IBS393535 ILO393535 IVK393535 JFG393535 JPC393535 JYY393535 KIU393535 KSQ393535 LCM393535 LMI393535 LWE393535 MGA393535 MPW393535 MZS393535 NJO393535 NTK393535 ODG393535 ONC393535 OWY393535 PGU393535 PQQ393535 QAM393535 QKI393535 QUE393535 REA393535 RNW393535 RXS393535 SHO393535 SRK393535 TBG393535 TLC393535 TUY393535 UEU393535 UOQ393535 UYM393535 VII393535 VSE393535 WCA393535 WLW393535 WVS393535 K393547 JG393547 TC393547 ACY393547 AMU393547 AWQ393547 BGM393547 BQI393547 CAE393547 CKA393547 CTW393547 DDS393547 DNO393547 DXK393547 EHG393547 ERC393547 FAY393547 FKU393547 FUQ393547 GEM393547 GOI393547 GYE393547 HIA393547 HRW393547 IBS393547 ILO393547 IVK393547 JFG393547 JPC393547 JYY393547 KIU393547 KSQ393547 LCM393547 LMI393547 LWE393547 MGA393547 MPW393547 MZS393547 NJO393547 NTK393547 ODG393547 ONC393547 OWY393547 PGU393547 PQQ393547 QAM393547 QKI393547 QUE393547 REA393547 RNW393547 RXS393547 SHO393547 SRK393547 TBG393547 TLC393547 TUY393547 UEU393547 UOQ393547 UYM393547 VII393547 VSE393547 WCA393547 WLW393547 WVS393547 K458927 JG458927 TC458927 ACY458927 AMU458927 AWQ458927 BGM458927 BQI458927 CAE458927 CKA458927 CTW458927 DDS458927 DNO458927 DXK458927 EHG458927 ERC458927 FAY458927 FKU458927 FUQ458927 GEM458927 GOI458927 GYE458927 HIA458927 HRW458927 IBS458927 ILO458927 IVK458927 JFG458927 JPC458927 JYY458927 KIU458927 KSQ458927 LCM458927 LMI458927 LWE458927 MGA458927 MPW458927 MZS458927 NJO458927 NTK458927 ODG458927 ONC458927 OWY458927 PGU458927 PQQ458927 QAM458927 QKI458927 QUE458927 REA458927 RNW458927 RXS458927 SHO458927 SRK458927 TBG458927 TLC458927 TUY458927 UEU458927 UOQ458927 UYM458927 VII458927 VSE458927 WCA458927 WLW458927 WVS458927 K458939 JG458939 TC458939 ACY458939 AMU458939 AWQ458939 BGM458939 BQI458939 CAE458939 CKA458939 CTW458939 DDS458939 DNO458939 DXK458939 EHG458939 ERC458939 FAY458939 FKU458939 FUQ458939 GEM458939 GOI458939 GYE458939 HIA458939 HRW458939 IBS458939 ILO458939 IVK458939 JFG458939 JPC458939 JYY458939 KIU458939 KSQ458939 LCM458939 LMI458939 LWE458939 MGA458939 MPW458939 MZS458939 NJO458939 NTK458939 ODG458939 ONC458939 OWY458939 PGU458939 PQQ458939 QAM458939 QKI458939 QUE458939 REA458939 RNW458939 RXS458939 SHO458939 SRK458939 TBG458939 TLC458939 TUY458939 UEU458939 UOQ458939 UYM458939 VII458939 VSE458939 WCA458939 WLW458939 WVS458939 K458951 JG458951 TC458951 ACY458951 AMU458951 AWQ458951 BGM458951 BQI458951 CAE458951 CKA458951 CTW458951 DDS458951 DNO458951 DXK458951 EHG458951 ERC458951 FAY458951 FKU458951 FUQ458951 GEM458951 GOI458951 GYE458951 HIA458951 HRW458951 IBS458951 ILO458951 IVK458951 JFG458951 JPC458951 JYY458951 KIU458951 KSQ458951 LCM458951 LMI458951 LWE458951 MGA458951 MPW458951 MZS458951 NJO458951 NTK458951 ODG458951 ONC458951 OWY458951 PGU458951 PQQ458951 QAM458951 QKI458951 QUE458951 REA458951 RNW458951 RXS458951 SHO458951 SRK458951 TBG458951 TLC458951 TUY458951 UEU458951 UOQ458951 UYM458951 VII458951 VSE458951 WCA458951 WLW458951 WVS458951 K458963 JG458963 TC458963 ACY458963 AMU458963 AWQ458963 BGM458963 BQI458963 CAE458963 CKA458963 CTW458963 DDS458963 DNO458963 DXK458963 EHG458963 ERC458963 FAY458963 FKU458963 FUQ458963 GEM458963 GOI458963 GYE458963 HIA458963 HRW458963 IBS458963 ILO458963 IVK458963 JFG458963 JPC458963 JYY458963 KIU458963 KSQ458963 LCM458963 LMI458963 LWE458963 MGA458963 MPW458963 MZS458963 NJO458963 NTK458963 ODG458963 ONC458963 OWY458963 PGU458963 PQQ458963 QAM458963 QKI458963 QUE458963 REA458963 RNW458963 RXS458963 SHO458963 SRK458963 TBG458963 TLC458963 TUY458963 UEU458963 UOQ458963 UYM458963 VII458963 VSE458963 WCA458963 WLW458963 WVS458963 K458975 JG458975 TC458975 ACY458975 AMU458975 AWQ458975 BGM458975 BQI458975 CAE458975 CKA458975 CTW458975 DDS458975 DNO458975 DXK458975 EHG458975 ERC458975 FAY458975 FKU458975 FUQ458975 GEM458975 GOI458975 GYE458975 HIA458975 HRW458975 IBS458975 ILO458975 IVK458975 JFG458975 JPC458975 JYY458975 KIU458975 KSQ458975 LCM458975 LMI458975 LWE458975 MGA458975 MPW458975 MZS458975 NJO458975 NTK458975 ODG458975 ONC458975 OWY458975 PGU458975 PQQ458975 QAM458975 QKI458975 QUE458975 REA458975 RNW458975 RXS458975 SHO458975 SRK458975 TBG458975 TLC458975 TUY458975 UEU458975 UOQ458975 UYM458975 VII458975 VSE458975 WCA458975 WLW458975 WVS458975 K458987 JG458987 TC458987 ACY458987 AMU458987 AWQ458987 BGM458987 BQI458987 CAE458987 CKA458987 CTW458987 DDS458987 DNO458987 DXK458987 EHG458987 ERC458987 FAY458987 FKU458987 FUQ458987 GEM458987 GOI458987 GYE458987 HIA458987 HRW458987 IBS458987 ILO458987 IVK458987 JFG458987 JPC458987 JYY458987 KIU458987 KSQ458987 LCM458987 LMI458987 LWE458987 MGA458987 MPW458987 MZS458987 NJO458987 NTK458987 ODG458987 ONC458987 OWY458987 PGU458987 PQQ458987 QAM458987 QKI458987 QUE458987 REA458987 RNW458987 RXS458987 SHO458987 SRK458987 TBG458987 TLC458987 TUY458987 UEU458987 UOQ458987 UYM458987 VII458987 VSE458987 WCA458987 WLW458987 WVS458987 K458999 JG458999 TC458999 ACY458999 AMU458999 AWQ458999 BGM458999 BQI458999 CAE458999 CKA458999 CTW458999 DDS458999 DNO458999 DXK458999 EHG458999 ERC458999 FAY458999 FKU458999 FUQ458999 GEM458999 GOI458999 GYE458999 HIA458999 HRW458999 IBS458999 ILO458999 IVK458999 JFG458999 JPC458999 JYY458999 KIU458999 KSQ458999 LCM458999 LMI458999 LWE458999 MGA458999 MPW458999 MZS458999 NJO458999 NTK458999 ODG458999 ONC458999 OWY458999 PGU458999 PQQ458999 QAM458999 QKI458999 QUE458999 REA458999 RNW458999 RXS458999 SHO458999 SRK458999 TBG458999 TLC458999 TUY458999 UEU458999 UOQ458999 UYM458999 VII458999 VSE458999 WCA458999 WLW458999 WVS458999 K459011 JG459011 TC459011 ACY459011 AMU459011 AWQ459011 BGM459011 BQI459011 CAE459011 CKA459011 CTW459011 DDS459011 DNO459011 DXK459011 EHG459011 ERC459011 FAY459011 FKU459011 FUQ459011 GEM459011 GOI459011 GYE459011 HIA459011 HRW459011 IBS459011 ILO459011 IVK459011 JFG459011 JPC459011 JYY459011 KIU459011 KSQ459011 LCM459011 LMI459011 LWE459011 MGA459011 MPW459011 MZS459011 NJO459011 NTK459011 ODG459011 ONC459011 OWY459011 PGU459011 PQQ459011 QAM459011 QKI459011 QUE459011 REA459011 RNW459011 RXS459011 SHO459011 SRK459011 TBG459011 TLC459011 TUY459011 UEU459011 UOQ459011 UYM459011 VII459011 VSE459011 WCA459011 WLW459011 WVS459011 K459023 JG459023 TC459023 ACY459023 AMU459023 AWQ459023 BGM459023 BQI459023 CAE459023 CKA459023 CTW459023 DDS459023 DNO459023 DXK459023 EHG459023 ERC459023 FAY459023 FKU459023 FUQ459023 GEM459023 GOI459023 GYE459023 HIA459023 HRW459023 IBS459023 ILO459023 IVK459023 JFG459023 JPC459023 JYY459023 KIU459023 KSQ459023 LCM459023 LMI459023 LWE459023 MGA459023 MPW459023 MZS459023 NJO459023 NTK459023 ODG459023 ONC459023 OWY459023 PGU459023 PQQ459023 QAM459023 QKI459023 QUE459023 REA459023 RNW459023 RXS459023 SHO459023 SRK459023 TBG459023 TLC459023 TUY459023 UEU459023 UOQ459023 UYM459023 VII459023 VSE459023 WCA459023 WLW459023 WVS459023 K459035 JG459035 TC459035 ACY459035 AMU459035 AWQ459035 BGM459035 BQI459035 CAE459035 CKA459035 CTW459035 DDS459035 DNO459035 DXK459035 EHG459035 ERC459035 FAY459035 FKU459035 FUQ459035 GEM459035 GOI459035 GYE459035 HIA459035 HRW459035 IBS459035 ILO459035 IVK459035 JFG459035 JPC459035 JYY459035 KIU459035 KSQ459035 LCM459035 LMI459035 LWE459035 MGA459035 MPW459035 MZS459035 NJO459035 NTK459035 ODG459035 ONC459035 OWY459035 PGU459035 PQQ459035 QAM459035 QKI459035 QUE459035 REA459035 RNW459035 RXS459035 SHO459035 SRK459035 TBG459035 TLC459035 TUY459035 UEU459035 UOQ459035 UYM459035 VII459035 VSE459035 WCA459035 WLW459035 WVS459035 K459047 JG459047 TC459047 ACY459047 AMU459047 AWQ459047 BGM459047 BQI459047 CAE459047 CKA459047 CTW459047 DDS459047 DNO459047 DXK459047 EHG459047 ERC459047 FAY459047 FKU459047 FUQ459047 GEM459047 GOI459047 GYE459047 HIA459047 HRW459047 IBS459047 ILO459047 IVK459047 JFG459047 JPC459047 JYY459047 KIU459047 KSQ459047 LCM459047 LMI459047 LWE459047 MGA459047 MPW459047 MZS459047 NJO459047 NTK459047 ODG459047 ONC459047 OWY459047 PGU459047 PQQ459047 QAM459047 QKI459047 QUE459047 REA459047 RNW459047 RXS459047 SHO459047 SRK459047 TBG459047 TLC459047 TUY459047 UEU459047 UOQ459047 UYM459047 VII459047 VSE459047 WCA459047 WLW459047 WVS459047 K459059 JG459059 TC459059 ACY459059 AMU459059 AWQ459059 BGM459059 BQI459059 CAE459059 CKA459059 CTW459059 DDS459059 DNO459059 DXK459059 EHG459059 ERC459059 FAY459059 FKU459059 FUQ459059 GEM459059 GOI459059 GYE459059 HIA459059 HRW459059 IBS459059 ILO459059 IVK459059 JFG459059 JPC459059 JYY459059 KIU459059 KSQ459059 LCM459059 LMI459059 LWE459059 MGA459059 MPW459059 MZS459059 NJO459059 NTK459059 ODG459059 ONC459059 OWY459059 PGU459059 PQQ459059 QAM459059 QKI459059 QUE459059 REA459059 RNW459059 RXS459059 SHO459059 SRK459059 TBG459059 TLC459059 TUY459059 UEU459059 UOQ459059 UYM459059 VII459059 VSE459059 WCA459059 WLW459059 WVS459059 K459071 JG459071 TC459071 ACY459071 AMU459071 AWQ459071 BGM459071 BQI459071 CAE459071 CKA459071 CTW459071 DDS459071 DNO459071 DXK459071 EHG459071 ERC459071 FAY459071 FKU459071 FUQ459071 GEM459071 GOI459071 GYE459071 HIA459071 HRW459071 IBS459071 ILO459071 IVK459071 JFG459071 JPC459071 JYY459071 KIU459071 KSQ459071 LCM459071 LMI459071 LWE459071 MGA459071 MPW459071 MZS459071 NJO459071 NTK459071 ODG459071 ONC459071 OWY459071 PGU459071 PQQ459071 QAM459071 QKI459071 QUE459071 REA459071 RNW459071 RXS459071 SHO459071 SRK459071 TBG459071 TLC459071 TUY459071 UEU459071 UOQ459071 UYM459071 VII459071 VSE459071 WCA459071 WLW459071 WVS459071 K459083 JG459083 TC459083 ACY459083 AMU459083 AWQ459083 BGM459083 BQI459083 CAE459083 CKA459083 CTW459083 DDS459083 DNO459083 DXK459083 EHG459083 ERC459083 FAY459083 FKU459083 FUQ459083 GEM459083 GOI459083 GYE459083 HIA459083 HRW459083 IBS459083 ILO459083 IVK459083 JFG459083 JPC459083 JYY459083 KIU459083 KSQ459083 LCM459083 LMI459083 LWE459083 MGA459083 MPW459083 MZS459083 NJO459083 NTK459083 ODG459083 ONC459083 OWY459083 PGU459083 PQQ459083 QAM459083 QKI459083 QUE459083 REA459083 RNW459083 RXS459083 SHO459083 SRK459083 TBG459083 TLC459083 TUY459083 UEU459083 UOQ459083 UYM459083 VII459083 VSE459083 WCA459083 WLW459083 WVS459083 K524463 JG524463 TC524463 ACY524463 AMU524463 AWQ524463 BGM524463 BQI524463 CAE524463 CKA524463 CTW524463 DDS524463 DNO524463 DXK524463 EHG524463 ERC524463 FAY524463 FKU524463 FUQ524463 GEM524463 GOI524463 GYE524463 HIA524463 HRW524463 IBS524463 ILO524463 IVK524463 JFG524463 JPC524463 JYY524463 KIU524463 KSQ524463 LCM524463 LMI524463 LWE524463 MGA524463 MPW524463 MZS524463 NJO524463 NTK524463 ODG524463 ONC524463 OWY524463 PGU524463 PQQ524463 QAM524463 QKI524463 QUE524463 REA524463 RNW524463 RXS524463 SHO524463 SRK524463 TBG524463 TLC524463 TUY524463 UEU524463 UOQ524463 UYM524463 VII524463 VSE524463 WCA524463 WLW524463 WVS524463 K524475 JG524475 TC524475 ACY524475 AMU524475 AWQ524475 BGM524475 BQI524475 CAE524475 CKA524475 CTW524475 DDS524475 DNO524475 DXK524475 EHG524475 ERC524475 FAY524475 FKU524475 FUQ524475 GEM524475 GOI524475 GYE524475 HIA524475 HRW524475 IBS524475 ILO524475 IVK524475 JFG524475 JPC524475 JYY524475 KIU524475 KSQ524475 LCM524475 LMI524475 LWE524475 MGA524475 MPW524475 MZS524475 NJO524475 NTK524475 ODG524475 ONC524475 OWY524475 PGU524475 PQQ524475 QAM524475 QKI524475 QUE524475 REA524475 RNW524475 RXS524475 SHO524475 SRK524475 TBG524475 TLC524475 TUY524475 UEU524475 UOQ524475 UYM524475 VII524475 VSE524475 WCA524475 WLW524475 WVS524475 K524487 JG524487 TC524487 ACY524487 AMU524487 AWQ524487 BGM524487 BQI524487 CAE524487 CKA524487 CTW524487 DDS524487 DNO524487 DXK524487 EHG524487 ERC524487 FAY524487 FKU524487 FUQ524487 GEM524487 GOI524487 GYE524487 HIA524487 HRW524487 IBS524487 ILO524487 IVK524487 JFG524487 JPC524487 JYY524487 KIU524487 KSQ524487 LCM524487 LMI524487 LWE524487 MGA524487 MPW524487 MZS524487 NJO524487 NTK524487 ODG524487 ONC524487 OWY524487 PGU524487 PQQ524487 QAM524487 QKI524487 QUE524487 REA524487 RNW524487 RXS524487 SHO524487 SRK524487 TBG524487 TLC524487 TUY524487 UEU524487 UOQ524487 UYM524487 VII524487 VSE524487 WCA524487 WLW524487 WVS524487 K524499 JG524499 TC524499 ACY524499 AMU524499 AWQ524499 BGM524499 BQI524499 CAE524499 CKA524499 CTW524499 DDS524499 DNO524499 DXK524499 EHG524499 ERC524499 FAY524499 FKU524499 FUQ524499 GEM524499 GOI524499 GYE524499 HIA524499 HRW524499 IBS524499 ILO524499 IVK524499 JFG524499 JPC524499 JYY524499 KIU524499 KSQ524499 LCM524499 LMI524499 LWE524499 MGA524499 MPW524499 MZS524499 NJO524499 NTK524499 ODG524499 ONC524499 OWY524499 PGU524499 PQQ524499 QAM524499 QKI524499 QUE524499 REA524499 RNW524499 RXS524499 SHO524499 SRK524499 TBG524499 TLC524499 TUY524499 UEU524499 UOQ524499 UYM524499 VII524499 VSE524499 WCA524499 WLW524499 WVS524499 K524511 JG524511 TC524511 ACY524511 AMU524511 AWQ524511 BGM524511 BQI524511 CAE524511 CKA524511 CTW524511 DDS524511 DNO524511 DXK524511 EHG524511 ERC524511 FAY524511 FKU524511 FUQ524511 GEM524511 GOI524511 GYE524511 HIA524511 HRW524511 IBS524511 ILO524511 IVK524511 JFG524511 JPC524511 JYY524511 KIU524511 KSQ524511 LCM524511 LMI524511 LWE524511 MGA524511 MPW524511 MZS524511 NJO524511 NTK524511 ODG524511 ONC524511 OWY524511 PGU524511 PQQ524511 QAM524511 QKI524511 QUE524511 REA524511 RNW524511 RXS524511 SHO524511 SRK524511 TBG524511 TLC524511 TUY524511 UEU524511 UOQ524511 UYM524511 VII524511 VSE524511 WCA524511 WLW524511 WVS524511 K524523 JG524523 TC524523 ACY524523 AMU524523 AWQ524523 BGM524523 BQI524523 CAE524523 CKA524523 CTW524523 DDS524523 DNO524523 DXK524523 EHG524523 ERC524523 FAY524523 FKU524523 FUQ524523 GEM524523 GOI524523 GYE524523 HIA524523 HRW524523 IBS524523 ILO524523 IVK524523 JFG524523 JPC524523 JYY524523 KIU524523 KSQ524523 LCM524523 LMI524523 LWE524523 MGA524523 MPW524523 MZS524523 NJO524523 NTK524523 ODG524523 ONC524523 OWY524523 PGU524523 PQQ524523 QAM524523 QKI524523 QUE524523 REA524523 RNW524523 RXS524523 SHO524523 SRK524523 TBG524523 TLC524523 TUY524523 UEU524523 UOQ524523 UYM524523 VII524523 VSE524523 WCA524523 WLW524523 WVS524523 K524535 JG524535 TC524535 ACY524535 AMU524535 AWQ524535 BGM524535 BQI524535 CAE524535 CKA524535 CTW524535 DDS524535 DNO524535 DXK524535 EHG524535 ERC524535 FAY524535 FKU524535 FUQ524535 GEM524535 GOI524535 GYE524535 HIA524535 HRW524535 IBS524535 ILO524535 IVK524535 JFG524535 JPC524535 JYY524535 KIU524535 KSQ524535 LCM524535 LMI524535 LWE524535 MGA524535 MPW524535 MZS524535 NJO524535 NTK524535 ODG524535 ONC524535 OWY524535 PGU524535 PQQ524535 QAM524535 QKI524535 QUE524535 REA524535 RNW524535 RXS524535 SHO524535 SRK524535 TBG524535 TLC524535 TUY524535 UEU524535 UOQ524535 UYM524535 VII524535 VSE524535 WCA524535 WLW524535 WVS524535 K524547 JG524547 TC524547 ACY524547 AMU524547 AWQ524547 BGM524547 BQI524547 CAE524547 CKA524547 CTW524547 DDS524547 DNO524547 DXK524547 EHG524547 ERC524547 FAY524547 FKU524547 FUQ524547 GEM524547 GOI524547 GYE524547 HIA524547 HRW524547 IBS524547 ILO524547 IVK524547 JFG524547 JPC524547 JYY524547 KIU524547 KSQ524547 LCM524547 LMI524547 LWE524547 MGA524547 MPW524547 MZS524547 NJO524547 NTK524547 ODG524547 ONC524547 OWY524547 PGU524547 PQQ524547 QAM524547 QKI524547 QUE524547 REA524547 RNW524547 RXS524547 SHO524547 SRK524547 TBG524547 TLC524547 TUY524547 UEU524547 UOQ524547 UYM524547 VII524547 VSE524547 WCA524547 WLW524547 WVS524547 K524559 JG524559 TC524559 ACY524559 AMU524559 AWQ524559 BGM524559 BQI524559 CAE524559 CKA524559 CTW524559 DDS524559 DNO524559 DXK524559 EHG524559 ERC524559 FAY524559 FKU524559 FUQ524559 GEM524559 GOI524559 GYE524559 HIA524559 HRW524559 IBS524559 ILO524559 IVK524559 JFG524559 JPC524559 JYY524559 KIU524559 KSQ524559 LCM524559 LMI524559 LWE524559 MGA524559 MPW524559 MZS524559 NJO524559 NTK524559 ODG524559 ONC524559 OWY524559 PGU524559 PQQ524559 QAM524559 QKI524559 QUE524559 REA524559 RNW524559 RXS524559 SHO524559 SRK524559 TBG524559 TLC524559 TUY524559 UEU524559 UOQ524559 UYM524559 VII524559 VSE524559 WCA524559 WLW524559 WVS524559 K524571 JG524571 TC524571 ACY524571 AMU524571 AWQ524571 BGM524571 BQI524571 CAE524571 CKA524571 CTW524571 DDS524571 DNO524571 DXK524571 EHG524571 ERC524571 FAY524571 FKU524571 FUQ524571 GEM524571 GOI524571 GYE524571 HIA524571 HRW524571 IBS524571 ILO524571 IVK524571 JFG524571 JPC524571 JYY524571 KIU524571 KSQ524571 LCM524571 LMI524571 LWE524571 MGA524571 MPW524571 MZS524571 NJO524571 NTK524571 ODG524571 ONC524571 OWY524571 PGU524571 PQQ524571 QAM524571 QKI524571 QUE524571 REA524571 RNW524571 RXS524571 SHO524571 SRK524571 TBG524571 TLC524571 TUY524571 UEU524571 UOQ524571 UYM524571 VII524571 VSE524571 WCA524571 WLW524571 WVS524571 K524583 JG524583 TC524583 ACY524583 AMU524583 AWQ524583 BGM524583 BQI524583 CAE524583 CKA524583 CTW524583 DDS524583 DNO524583 DXK524583 EHG524583 ERC524583 FAY524583 FKU524583 FUQ524583 GEM524583 GOI524583 GYE524583 HIA524583 HRW524583 IBS524583 ILO524583 IVK524583 JFG524583 JPC524583 JYY524583 KIU524583 KSQ524583 LCM524583 LMI524583 LWE524583 MGA524583 MPW524583 MZS524583 NJO524583 NTK524583 ODG524583 ONC524583 OWY524583 PGU524583 PQQ524583 QAM524583 QKI524583 QUE524583 REA524583 RNW524583 RXS524583 SHO524583 SRK524583 TBG524583 TLC524583 TUY524583 UEU524583 UOQ524583 UYM524583 VII524583 VSE524583 WCA524583 WLW524583 WVS524583 K524595 JG524595 TC524595 ACY524595 AMU524595 AWQ524595 BGM524595 BQI524595 CAE524595 CKA524595 CTW524595 DDS524595 DNO524595 DXK524595 EHG524595 ERC524595 FAY524595 FKU524595 FUQ524595 GEM524595 GOI524595 GYE524595 HIA524595 HRW524595 IBS524595 ILO524595 IVK524595 JFG524595 JPC524595 JYY524595 KIU524595 KSQ524595 LCM524595 LMI524595 LWE524595 MGA524595 MPW524595 MZS524595 NJO524595 NTK524595 ODG524595 ONC524595 OWY524595 PGU524595 PQQ524595 QAM524595 QKI524595 QUE524595 REA524595 RNW524595 RXS524595 SHO524595 SRK524595 TBG524595 TLC524595 TUY524595 UEU524595 UOQ524595 UYM524595 VII524595 VSE524595 WCA524595 WLW524595 WVS524595 K524607 JG524607 TC524607 ACY524607 AMU524607 AWQ524607 BGM524607 BQI524607 CAE524607 CKA524607 CTW524607 DDS524607 DNO524607 DXK524607 EHG524607 ERC524607 FAY524607 FKU524607 FUQ524607 GEM524607 GOI524607 GYE524607 HIA524607 HRW524607 IBS524607 ILO524607 IVK524607 JFG524607 JPC524607 JYY524607 KIU524607 KSQ524607 LCM524607 LMI524607 LWE524607 MGA524607 MPW524607 MZS524607 NJO524607 NTK524607 ODG524607 ONC524607 OWY524607 PGU524607 PQQ524607 QAM524607 QKI524607 QUE524607 REA524607 RNW524607 RXS524607 SHO524607 SRK524607 TBG524607 TLC524607 TUY524607 UEU524607 UOQ524607 UYM524607 VII524607 VSE524607 WCA524607 WLW524607 WVS524607 K524619 JG524619 TC524619 ACY524619 AMU524619 AWQ524619 BGM524619 BQI524619 CAE524619 CKA524619 CTW524619 DDS524619 DNO524619 DXK524619 EHG524619 ERC524619 FAY524619 FKU524619 FUQ524619 GEM524619 GOI524619 GYE524619 HIA524619 HRW524619 IBS524619 ILO524619 IVK524619 JFG524619 JPC524619 JYY524619 KIU524619 KSQ524619 LCM524619 LMI524619 LWE524619 MGA524619 MPW524619 MZS524619 NJO524619 NTK524619 ODG524619 ONC524619 OWY524619 PGU524619 PQQ524619 QAM524619 QKI524619 QUE524619 REA524619 RNW524619 RXS524619 SHO524619 SRK524619 TBG524619 TLC524619 TUY524619 UEU524619 UOQ524619 UYM524619 VII524619 VSE524619 WCA524619 WLW524619 WVS524619 K589999 JG589999 TC589999 ACY589999 AMU589999 AWQ589999 BGM589999 BQI589999 CAE589999 CKA589999 CTW589999 DDS589999 DNO589999 DXK589999 EHG589999 ERC589999 FAY589999 FKU589999 FUQ589999 GEM589999 GOI589999 GYE589999 HIA589999 HRW589999 IBS589999 ILO589999 IVK589999 JFG589999 JPC589999 JYY589999 KIU589999 KSQ589999 LCM589999 LMI589999 LWE589999 MGA589999 MPW589999 MZS589999 NJO589999 NTK589999 ODG589999 ONC589999 OWY589999 PGU589999 PQQ589999 QAM589999 QKI589999 QUE589999 REA589999 RNW589999 RXS589999 SHO589999 SRK589999 TBG589999 TLC589999 TUY589999 UEU589999 UOQ589999 UYM589999 VII589999 VSE589999 WCA589999 WLW589999 WVS589999 K590011 JG590011 TC590011 ACY590011 AMU590011 AWQ590011 BGM590011 BQI590011 CAE590011 CKA590011 CTW590011 DDS590011 DNO590011 DXK590011 EHG590011 ERC590011 FAY590011 FKU590011 FUQ590011 GEM590011 GOI590011 GYE590011 HIA590011 HRW590011 IBS590011 ILO590011 IVK590011 JFG590011 JPC590011 JYY590011 KIU590011 KSQ590011 LCM590011 LMI590011 LWE590011 MGA590011 MPW590011 MZS590011 NJO590011 NTK590011 ODG590011 ONC590011 OWY590011 PGU590011 PQQ590011 QAM590011 QKI590011 QUE590011 REA590011 RNW590011 RXS590011 SHO590011 SRK590011 TBG590011 TLC590011 TUY590011 UEU590011 UOQ590011 UYM590011 VII590011 VSE590011 WCA590011 WLW590011 WVS590011 K590023 JG590023 TC590023 ACY590023 AMU590023 AWQ590023 BGM590023 BQI590023 CAE590023 CKA590023 CTW590023 DDS590023 DNO590023 DXK590023 EHG590023 ERC590023 FAY590023 FKU590023 FUQ590023 GEM590023 GOI590023 GYE590023 HIA590023 HRW590023 IBS590023 ILO590023 IVK590023 JFG590023 JPC590023 JYY590023 KIU590023 KSQ590023 LCM590023 LMI590023 LWE590023 MGA590023 MPW590023 MZS590023 NJO590023 NTK590023 ODG590023 ONC590023 OWY590023 PGU590023 PQQ590023 QAM590023 QKI590023 QUE590023 REA590023 RNW590023 RXS590023 SHO590023 SRK590023 TBG590023 TLC590023 TUY590023 UEU590023 UOQ590023 UYM590023 VII590023 VSE590023 WCA590023 WLW590023 WVS590023 K590035 JG590035 TC590035 ACY590035 AMU590035 AWQ590035 BGM590035 BQI590035 CAE590035 CKA590035 CTW590035 DDS590035 DNO590035 DXK590035 EHG590035 ERC590035 FAY590035 FKU590035 FUQ590035 GEM590035 GOI590035 GYE590035 HIA590035 HRW590035 IBS590035 ILO590035 IVK590035 JFG590035 JPC590035 JYY590035 KIU590035 KSQ590035 LCM590035 LMI590035 LWE590035 MGA590035 MPW590035 MZS590035 NJO590035 NTK590035 ODG590035 ONC590035 OWY590035 PGU590035 PQQ590035 QAM590035 QKI590035 QUE590035 REA590035 RNW590035 RXS590035 SHO590035 SRK590035 TBG590035 TLC590035 TUY590035 UEU590035 UOQ590035 UYM590035 VII590035 VSE590035 WCA590035 WLW590035 WVS590035 K590047 JG590047 TC590047 ACY590047 AMU590047 AWQ590047 BGM590047 BQI590047 CAE590047 CKA590047 CTW590047 DDS590047 DNO590047 DXK590047 EHG590047 ERC590047 FAY590047 FKU590047 FUQ590047 GEM590047 GOI590047 GYE590047 HIA590047 HRW590047 IBS590047 ILO590047 IVK590047 JFG590047 JPC590047 JYY590047 KIU590047 KSQ590047 LCM590047 LMI590047 LWE590047 MGA590047 MPW590047 MZS590047 NJO590047 NTK590047 ODG590047 ONC590047 OWY590047 PGU590047 PQQ590047 QAM590047 QKI590047 QUE590047 REA590047 RNW590047 RXS590047 SHO590047 SRK590047 TBG590047 TLC590047 TUY590047 UEU590047 UOQ590047 UYM590047 VII590047 VSE590047 WCA590047 WLW590047 WVS590047 K590059 JG590059 TC590059 ACY590059 AMU590059 AWQ590059 BGM590059 BQI590059 CAE590059 CKA590059 CTW590059 DDS590059 DNO590059 DXK590059 EHG590059 ERC590059 FAY590059 FKU590059 FUQ590059 GEM590059 GOI590059 GYE590059 HIA590059 HRW590059 IBS590059 ILO590059 IVK590059 JFG590059 JPC590059 JYY590059 KIU590059 KSQ590059 LCM590059 LMI590059 LWE590059 MGA590059 MPW590059 MZS590059 NJO590059 NTK590059 ODG590059 ONC590059 OWY590059 PGU590059 PQQ590059 QAM590059 QKI590059 QUE590059 REA590059 RNW590059 RXS590059 SHO590059 SRK590059 TBG590059 TLC590059 TUY590059 UEU590059 UOQ590059 UYM590059 VII590059 VSE590059 WCA590059 WLW590059 WVS590059 K590071 JG590071 TC590071 ACY590071 AMU590071 AWQ590071 BGM590071 BQI590071 CAE590071 CKA590071 CTW590071 DDS590071 DNO590071 DXK590071 EHG590071 ERC590071 FAY590071 FKU590071 FUQ590071 GEM590071 GOI590071 GYE590071 HIA590071 HRW590071 IBS590071 ILO590071 IVK590071 JFG590071 JPC590071 JYY590071 KIU590071 KSQ590071 LCM590071 LMI590071 LWE590071 MGA590071 MPW590071 MZS590071 NJO590071 NTK590071 ODG590071 ONC590071 OWY590071 PGU590071 PQQ590071 QAM590071 QKI590071 QUE590071 REA590071 RNW590071 RXS590071 SHO590071 SRK590071 TBG590071 TLC590071 TUY590071 UEU590071 UOQ590071 UYM590071 VII590071 VSE590071 WCA590071 WLW590071 WVS590071 K590083 JG590083 TC590083 ACY590083 AMU590083 AWQ590083 BGM590083 BQI590083 CAE590083 CKA590083 CTW590083 DDS590083 DNO590083 DXK590083 EHG590083 ERC590083 FAY590083 FKU590083 FUQ590083 GEM590083 GOI590083 GYE590083 HIA590083 HRW590083 IBS590083 ILO590083 IVK590083 JFG590083 JPC590083 JYY590083 KIU590083 KSQ590083 LCM590083 LMI590083 LWE590083 MGA590083 MPW590083 MZS590083 NJO590083 NTK590083 ODG590083 ONC590083 OWY590083 PGU590083 PQQ590083 QAM590083 QKI590083 QUE590083 REA590083 RNW590083 RXS590083 SHO590083 SRK590083 TBG590083 TLC590083 TUY590083 UEU590083 UOQ590083 UYM590083 VII590083 VSE590083 WCA590083 WLW590083 WVS590083 K590095 JG590095 TC590095 ACY590095 AMU590095 AWQ590095 BGM590095 BQI590095 CAE590095 CKA590095 CTW590095 DDS590095 DNO590095 DXK590095 EHG590095 ERC590095 FAY590095 FKU590095 FUQ590095 GEM590095 GOI590095 GYE590095 HIA590095 HRW590095 IBS590095 ILO590095 IVK590095 JFG590095 JPC590095 JYY590095 KIU590095 KSQ590095 LCM590095 LMI590095 LWE590095 MGA590095 MPW590095 MZS590095 NJO590095 NTK590095 ODG590095 ONC590095 OWY590095 PGU590095 PQQ590095 QAM590095 QKI590095 QUE590095 REA590095 RNW590095 RXS590095 SHO590095 SRK590095 TBG590095 TLC590095 TUY590095 UEU590095 UOQ590095 UYM590095 VII590095 VSE590095 WCA590095 WLW590095 WVS590095 K590107 JG590107 TC590107 ACY590107 AMU590107 AWQ590107 BGM590107 BQI590107 CAE590107 CKA590107 CTW590107 DDS590107 DNO590107 DXK590107 EHG590107 ERC590107 FAY590107 FKU590107 FUQ590107 GEM590107 GOI590107 GYE590107 HIA590107 HRW590107 IBS590107 ILO590107 IVK590107 JFG590107 JPC590107 JYY590107 KIU590107 KSQ590107 LCM590107 LMI590107 LWE590107 MGA590107 MPW590107 MZS590107 NJO590107 NTK590107 ODG590107 ONC590107 OWY590107 PGU590107 PQQ590107 QAM590107 QKI590107 QUE590107 REA590107 RNW590107 RXS590107 SHO590107 SRK590107 TBG590107 TLC590107 TUY590107 UEU590107 UOQ590107 UYM590107 VII590107 VSE590107 WCA590107 WLW590107 WVS590107 K590119 JG590119 TC590119 ACY590119 AMU590119 AWQ590119 BGM590119 BQI590119 CAE590119 CKA590119 CTW590119 DDS590119 DNO590119 DXK590119 EHG590119 ERC590119 FAY590119 FKU590119 FUQ590119 GEM590119 GOI590119 GYE590119 HIA590119 HRW590119 IBS590119 ILO590119 IVK590119 JFG590119 JPC590119 JYY590119 KIU590119 KSQ590119 LCM590119 LMI590119 LWE590119 MGA590119 MPW590119 MZS590119 NJO590119 NTK590119 ODG590119 ONC590119 OWY590119 PGU590119 PQQ590119 QAM590119 QKI590119 QUE590119 REA590119 RNW590119 RXS590119 SHO590119 SRK590119 TBG590119 TLC590119 TUY590119 UEU590119 UOQ590119 UYM590119 VII590119 VSE590119 WCA590119 WLW590119 WVS590119 K590131 JG590131 TC590131 ACY590131 AMU590131 AWQ590131 BGM590131 BQI590131 CAE590131 CKA590131 CTW590131 DDS590131 DNO590131 DXK590131 EHG590131 ERC590131 FAY590131 FKU590131 FUQ590131 GEM590131 GOI590131 GYE590131 HIA590131 HRW590131 IBS590131 ILO590131 IVK590131 JFG590131 JPC590131 JYY590131 KIU590131 KSQ590131 LCM590131 LMI590131 LWE590131 MGA590131 MPW590131 MZS590131 NJO590131 NTK590131 ODG590131 ONC590131 OWY590131 PGU590131 PQQ590131 QAM590131 QKI590131 QUE590131 REA590131 RNW590131 RXS590131 SHO590131 SRK590131 TBG590131 TLC590131 TUY590131 UEU590131 UOQ590131 UYM590131 VII590131 VSE590131 WCA590131 WLW590131 WVS590131 K590143 JG590143 TC590143 ACY590143 AMU590143 AWQ590143 BGM590143 BQI590143 CAE590143 CKA590143 CTW590143 DDS590143 DNO590143 DXK590143 EHG590143 ERC590143 FAY590143 FKU590143 FUQ590143 GEM590143 GOI590143 GYE590143 HIA590143 HRW590143 IBS590143 ILO590143 IVK590143 JFG590143 JPC590143 JYY590143 KIU590143 KSQ590143 LCM590143 LMI590143 LWE590143 MGA590143 MPW590143 MZS590143 NJO590143 NTK590143 ODG590143 ONC590143 OWY590143 PGU590143 PQQ590143 QAM590143 QKI590143 QUE590143 REA590143 RNW590143 RXS590143 SHO590143 SRK590143 TBG590143 TLC590143 TUY590143 UEU590143 UOQ590143 UYM590143 VII590143 VSE590143 WCA590143 WLW590143 WVS590143 K590155 JG590155 TC590155 ACY590155 AMU590155 AWQ590155 BGM590155 BQI590155 CAE590155 CKA590155 CTW590155 DDS590155 DNO590155 DXK590155 EHG590155 ERC590155 FAY590155 FKU590155 FUQ590155 GEM590155 GOI590155 GYE590155 HIA590155 HRW590155 IBS590155 ILO590155 IVK590155 JFG590155 JPC590155 JYY590155 KIU590155 KSQ590155 LCM590155 LMI590155 LWE590155 MGA590155 MPW590155 MZS590155 NJO590155 NTK590155 ODG590155 ONC590155 OWY590155 PGU590155 PQQ590155 QAM590155 QKI590155 QUE590155 REA590155 RNW590155 RXS590155 SHO590155 SRK590155 TBG590155 TLC590155 TUY590155 UEU590155 UOQ590155 UYM590155 VII590155 VSE590155 WCA590155 WLW590155 WVS590155 K655535 JG655535 TC655535 ACY655535 AMU655535 AWQ655535 BGM655535 BQI655535 CAE655535 CKA655535 CTW655535 DDS655535 DNO655535 DXK655535 EHG655535 ERC655535 FAY655535 FKU655535 FUQ655535 GEM655535 GOI655535 GYE655535 HIA655535 HRW655535 IBS655535 ILO655535 IVK655535 JFG655535 JPC655535 JYY655535 KIU655535 KSQ655535 LCM655535 LMI655535 LWE655535 MGA655535 MPW655535 MZS655535 NJO655535 NTK655535 ODG655535 ONC655535 OWY655535 PGU655535 PQQ655535 QAM655535 QKI655535 QUE655535 REA655535 RNW655535 RXS655535 SHO655535 SRK655535 TBG655535 TLC655535 TUY655535 UEU655535 UOQ655535 UYM655535 VII655535 VSE655535 WCA655535 WLW655535 WVS655535 K655547 JG655547 TC655547 ACY655547 AMU655547 AWQ655547 BGM655547 BQI655547 CAE655547 CKA655547 CTW655547 DDS655547 DNO655547 DXK655547 EHG655547 ERC655547 FAY655547 FKU655547 FUQ655547 GEM655547 GOI655547 GYE655547 HIA655547 HRW655547 IBS655547 ILO655547 IVK655547 JFG655547 JPC655547 JYY655547 KIU655547 KSQ655547 LCM655547 LMI655547 LWE655547 MGA655547 MPW655547 MZS655547 NJO655547 NTK655547 ODG655547 ONC655547 OWY655547 PGU655547 PQQ655547 QAM655547 QKI655547 QUE655547 REA655547 RNW655547 RXS655547 SHO655547 SRK655547 TBG655547 TLC655547 TUY655547 UEU655547 UOQ655547 UYM655547 VII655547 VSE655547 WCA655547 WLW655547 WVS655547 K655559 JG655559 TC655559 ACY655559 AMU655559 AWQ655559 BGM655559 BQI655559 CAE655559 CKA655559 CTW655559 DDS655559 DNO655559 DXK655559 EHG655559 ERC655559 FAY655559 FKU655559 FUQ655559 GEM655559 GOI655559 GYE655559 HIA655559 HRW655559 IBS655559 ILO655559 IVK655559 JFG655559 JPC655559 JYY655559 KIU655559 KSQ655559 LCM655559 LMI655559 LWE655559 MGA655559 MPW655559 MZS655559 NJO655559 NTK655559 ODG655559 ONC655559 OWY655559 PGU655559 PQQ655559 QAM655559 QKI655559 QUE655559 REA655559 RNW655559 RXS655559 SHO655559 SRK655559 TBG655559 TLC655559 TUY655559 UEU655559 UOQ655559 UYM655559 VII655559 VSE655559 WCA655559 WLW655559 WVS655559 K655571 JG655571 TC655571 ACY655571 AMU655571 AWQ655571 BGM655571 BQI655571 CAE655571 CKA655571 CTW655571 DDS655571 DNO655571 DXK655571 EHG655571 ERC655571 FAY655571 FKU655571 FUQ655571 GEM655571 GOI655571 GYE655571 HIA655571 HRW655571 IBS655571 ILO655571 IVK655571 JFG655571 JPC655571 JYY655571 KIU655571 KSQ655571 LCM655571 LMI655571 LWE655571 MGA655571 MPW655571 MZS655571 NJO655571 NTK655571 ODG655571 ONC655571 OWY655571 PGU655571 PQQ655571 QAM655571 QKI655571 QUE655571 REA655571 RNW655571 RXS655571 SHO655571 SRK655571 TBG655571 TLC655571 TUY655571 UEU655571 UOQ655571 UYM655571 VII655571 VSE655571 WCA655571 WLW655571 WVS655571 K655583 JG655583 TC655583 ACY655583 AMU655583 AWQ655583 BGM655583 BQI655583 CAE655583 CKA655583 CTW655583 DDS655583 DNO655583 DXK655583 EHG655583 ERC655583 FAY655583 FKU655583 FUQ655583 GEM655583 GOI655583 GYE655583 HIA655583 HRW655583 IBS655583 ILO655583 IVK655583 JFG655583 JPC655583 JYY655583 KIU655583 KSQ655583 LCM655583 LMI655583 LWE655583 MGA655583 MPW655583 MZS655583 NJO655583 NTK655583 ODG655583 ONC655583 OWY655583 PGU655583 PQQ655583 QAM655583 QKI655583 QUE655583 REA655583 RNW655583 RXS655583 SHO655583 SRK655583 TBG655583 TLC655583 TUY655583 UEU655583 UOQ655583 UYM655583 VII655583 VSE655583 WCA655583 WLW655583 WVS655583 K655595 JG655595 TC655595 ACY655595 AMU655595 AWQ655595 BGM655595 BQI655595 CAE655595 CKA655595 CTW655595 DDS655595 DNO655595 DXK655595 EHG655595 ERC655595 FAY655595 FKU655595 FUQ655595 GEM655595 GOI655595 GYE655595 HIA655595 HRW655595 IBS655595 ILO655595 IVK655595 JFG655595 JPC655595 JYY655595 KIU655595 KSQ655595 LCM655595 LMI655595 LWE655595 MGA655595 MPW655595 MZS655595 NJO655595 NTK655595 ODG655595 ONC655595 OWY655595 PGU655595 PQQ655595 QAM655595 QKI655595 QUE655595 REA655595 RNW655595 RXS655595 SHO655595 SRK655595 TBG655595 TLC655595 TUY655595 UEU655595 UOQ655595 UYM655595 VII655595 VSE655595 WCA655595 WLW655595 WVS655595 K655607 JG655607 TC655607 ACY655607 AMU655607 AWQ655607 BGM655607 BQI655607 CAE655607 CKA655607 CTW655607 DDS655607 DNO655607 DXK655607 EHG655607 ERC655607 FAY655607 FKU655607 FUQ655607 GEM655607 GOI655607 GYE655607 HIA655607 HRW655607 IBS655607 ILO655607 IVK655607 JFG655607 JPC655607 JYY655607 KIU655607 KSQ655607 LCM655607 LMI655607 LWE655607 MGA655607 MPW655607 MZS655607 NJO655607 NTK655607 ODG655607 ONC655607 OWY655607 PGU655607 PQQ655607 QAM655607 QKI655607 QUE655607 REA655607 RNW655607 RXS655607 SHO655607 SRK655607 TBG655607 TLC655607 TUY655607 UEU655607 UOQ655607 UYM655607 VII655607 VSE655607 WCA655607 WLW655607 WVS655607 K655619 JG655619 TC655619 ACY655619 AMU655619 AWQ655619 BGM655619 BQI655619 CAE655619 CKA655619 CTW655619 DDS655619 DNO655619 DXK655619 EHG655619 ERC655619 FAY655619 FKU655619 FUQ655619 GEM655619 GOI655619 GYE655619 HIA655619 HRW655619 IBS655619 ILO655619 IVK655619 JFG655619 JPC655619 JYY655619 KIU655619 KSQ655619 LCM655619 LMI655619 LWE655619 MGA655619 MPW655619 MZS655619 NJO655619 NTK655619 ODG655619 ONC655619 OWY655619 PGU655619 PQQ655619 QAM655619 QKI655619 QUE655619 REA655619 RNW655619 RXS655619 SHO655619 SRK655619 TBG655619 TLC655619 TUY655619 UEU655619 UOQ655619 UYM655619 VII655619 VSE655619 WCA655619 WLW655619 WVS655619 K655631 JG655631 TC655631 ACY655631 AMU655631 AWQ655631 BGM655631 BQI655631 CAE655631 CKA655631 CTW655631 DDS655631 DNO655631 DXK655631 EHG655631 ERC655631 FAY655631 FKU655631 FUQ655631 GEM655631 GOI655631 GYE655631 HIA655631 HRW655631 IBS655631 ILO655631 IVK655631 JFG655631 JPC655631 JYY655631 KIU655631 KSQ655631 LCM655631 LMI655631 LWE655631 MGA655631 MPW655631 MZS655631 NJO655631 NTK655631 ODG655631 ONC655631 OWY655631 PGU655631 PQQ655631 QAM655631 QKI655631 QUE655631 REA655631 RNW655631 RXS655631 SHO655631 SRK655631 TBG655631 TLC655631 TUY655631 UEU655631 UOQ655631 UYM655631 VII655631 VSE655631 WCA655631 WLW655631 WVS655631 K655643 JG655643 TC655643 ACY655643 AMU655643 AWQ655643 BGM655643 BQI655643 CAE655643 CKA655643 CTW655643 DDS655643 DNO655643 DXK655643 EHG655643 ERC655643 FAY655643 FKU655643 FUQ655643 GEM655643 GOI655643 GYE655643 HIA655643 HRW655643 IBS655643 ILO655643 IVK655643 JFG655643 JPC655643 JYY655643 KIU655643 KSQ655643 LCM655643 LMI655643 LWE655643 MGA655643 MPW655643 MZS655643 NJO655643 NTK655643 ODG655643 ONC655643 OWY655643 PGU655643 PQQ655643 QAM655643 QKI655643 QUE655643 REA655643 RNW655643 RXS655643 SHO655643 SRK655643 TBG655643 TLC655643 TUY655643 UEU655643 UOQ655643 UYM655643 VII655643 VSE655643 WCA655643 WLW655643 WVS655643 K655655 JG655655 TC655655 ACY655655 AMU655655 AWQ655655 BGM655655 BQI655655 CAE655655 CKA655655 CTW655655 DDS655655 DNO655655 DXK655655 EHG655655 ERC655655 FAY655655 FKU655655 FUQ655655 GEM655655 GOI655655 GYE655655 HIA655655 HRW655655 IBS655655 ILO655655 IVK655655 JFG655655 JPC655655 JYY655655 KIU655655 KSQ655655 LCM655655 LMI655655 LWE655655 MGA655655 MPW655655 MZS655655 NJO655655 NTK655655 ODG655655 ONC655655 OWY655655 PGU655655 PQQ655655 QAM655655 QKI655655 QUE655655 REA655655 RNW655655 RXS655655 SHO655655 SRK655655 TBG655655 TLC655655 TUY655655 UEU655655 UOQ655655 UYM655655 VII655655 VSE655655 WCA655655 WLW655655 WVS655655 K655667 JG655667 TC655667 ACY655667 AMU655667 AWQ655667 BGM655667 BQI655667 CAE655667 CKA655667 CTW655667 DDS655667 DNO655667 DXK655667 EHG655667 ERC655667 FAY655667 FKU655667 FUQ655667 GEM655667 GOI655667 GYE655667 HIA655667 HRW655667 IBS655667 ILO655667 IVK655667 JFG655667 JPC655667 JYY655667 KIU655667 KSQ655667 LCM655667 LMI655667 LWE655667 MGA655667 MPW655667 MZS655667 NJO655667 NTK655667 ODG655667 ONC655667 OWY655667 PGU655667 PQQ655667 QAM655667 QKI655667 QUE655667 REA655667 RNW655667 RXS655667 SHO655667 SRK655667 TBG655667 TLC655667 TUY655667 UEU655667 UOQ655667 UYM655667 VII655667 VSE655667 WCA655667 WLW655667 WVS655667 K655679 JG655679 TC655679 ACY655679 AMU655679 AWQ655679 BGM655679 BQI655679 CAE655679 CKA655679 CTW655679 DDS655679 DNO655679 DXK655679 EHG655679 ERC655679 FAY655679 FKU655679 FUQ655679 GEM655679 GOI655679 GYE655679 HIA655679 HRW655679 IBS655679 ILO655679 IVK655679 JFG655679 JPC655679 JYY655679 KIU655679 KSQ655679 LCM655679 LMI655679 LWE655679 MGA655679 MPW655679 MZS655679 NJO655679 NTK655679 ODG655679 ONC655679 OWY655679 PGU655679 PQQ655679 QAM655679 QKI655679 QUE655679 REA655679 RNW655679 RXS655679 SHO655679 SRK655679 TBG655679 TLC655679 TUY655679 UEU655679 UOQ655679 UYM655679 VII655679 VSE655679 WCA655679 WLW655679 WVS655679 K655691 JG655691 TC655691 ACY655691 AMU655691 AWQ655691 BGM655691 BQI655691 CAE655691 CKA655691 CTW655691 DDS655691 DNO655691 DXK655691 EHG655691 ERC655691 FAY655691 FKU655691 FUQ655691 GEM655691 GOI655691 GYE655691 HIA655691 HRW655691 IBS655691 ILO655691 IVK655691 JFG655691 JPC655691 JYY655691 KIU655691 KSQ655691 LCM655691 LMI655691 LWE655691 MGA655691 MPW655691 MZS655691 NJO655691 NTK655691 ODG655691 ONC655691 OWY655691 PGU655691 PQQ655691 QAM655691 QKI655691 QUE655691 REA655691 RNW655691 RXS655691 SHO655691 SRK655691 TBG655691 TLC655691 TUY655691 UEU655691 UOQ655691 UYM655691 VII655691 VSE655691 WCA655691 WLW655691 WVS655691 K721071 JG721071 TC721071 ACY721071 AMU721071 AWQ721071 BGM721071 BQI721071 CAE721071 CKA721071 CTW721071 DDS721071 DNO721071 DXK721071 EHG721071 ERC721071 FAY721071 FKU721071 FUQ721071 GEM721071 GOI721071 GYE721071 HIA721071 HRW721071 IBS721071 ILO721071 IVK721071 JFG721071 JPC721071 JYY721071 KIU721071 KSQ721071 LCM721071 LMI721071 LWE721071 MGA721071 MPW721071 MZS721071 NJO721071 NTK721071 ODG721071 ONC721071 OWY721071 PGU721071 PQQ721071 QAM721071 QKI721071 QUE721071 REA721071 RNW721071 RXS721071 SHO721071 SRK721071 TBG721071 TLC721071 TUY721071 UEU721071 UOQ721071 UYM721071 VII721071 VSE721071 WCA721071 WLW721071 WVS721071 K721083 JG721083 TC721083 ACY721083 AMU721083 AWQ721083 BGM721083 BQI721083 CAE721083 CKA721083 CTW721083 DDS721083 DNO721083 DXK721083 EHG721083 ERC721083 FAY721083 FKU721083 FUQ721083 GEM721083 GOI721083 GYE721083 HIA721083 HRW721083 IBS721083 ILO721083 IVK721083 JFG721083 JPC721083 JYY721083 KIU721083 KSQ721083 LCM721083 LMI721083 LWE721083 MGA721083 MPW721083 MZS721083 NJO721083 NTK721083 ODG721083 ONC721083 OWY721083 PGU721083 PQQ721083 QAM721083 QKI721083 QUE721083 REA721083 RNW721083 RXS721083 SHO721083 SRK721083 TBG721083 TLC721083 TUY721083 UEU721083 UOQ721083 UYM721083 VII721083 VSE721083 WCA721083 WLW721083 WVS721083 K721095 JG721095 TC721095 ACY721095 AMU721095 AWQ721095 BGM721095 BQI721095 CAE721095 CKA721095 CTW721095 DDS721095 DNO721095 DXK721095 EHG721095 ERC721095 FAY721095 FKU721095 FUQ721095 GEM721095 GOI721095 GYE721095 HIA721095 HRW721095 IBS721095 ILO721095 IVK721095 JFG721095 JPC721095 JYY721095 KIU721095 KSQ721095 LCM721095 LMI721095 LWE721095 MGA721095 MPW721095 MZS721095 NJO721095 NTK721095 ODG721095 ONC721095 OWY721095 PGU721095 PQQ721095 QAM721095 QKI721095 QUE721095 REA721095 RNW721095 RXS721095 SHO721095 SRK721095 TBG721095 TLC721095 TUY721095 UEU721095 UOQ721095 UYM721095 VII721095 VSE721095 WCA721095 WLW721095 WVS721095 K721107 JG721107 TC721107 ACY721107 AMU721107 AWQ721107 BGM721107 BQI721107 CAE721107 CKA721107 CTW721107 DDS721107 DNO721107 DXK721107 EHG721107 ERC721107 FAY721107 FKU721107 FUQ721107 GEM721107 GOI721107 GYE721107 HIA721107 HRW721107 IBS721107 ILO721107 IVK721107 JFG721107 JPC721107 JYY721107 KIU721107 KSQ721107 LCM721107 LMI721107 LWE721107 MGA721107 MPW721107 MZS721107 NJO721107 NTK721107 ODG721107 ONC721107 OWY721107 PGU721107 PQQ721107 QAM721107 QKI721107 QUE721107 REA721107 RNW721107 RXS721107 SHO721107 SRK721107 TBG721107 TLC721107 TUY721107 UEU721107 UOQ721107 UYM721107 VII721107 VSE721107 WCA721107 WLW721107 WVS721107 K721119 JG721119 TC721119 ACY721119 AMU721119 AWQ721119 BGM721119 BQI721119 CAE721119 CKA721119 CTW721119 DDS721119 DNO721119 DXK721119 EHG721119 ERC721119 FAY721119 FKU721119 FUQ721119 GEM721119 GOI721119 GYE721119 HIA721119 HRW721119 IBS721119 ILO721119 IVK721119 JFG721119 JPC721119 JYY721119 KIU721119 KSQ721119 LCM721119 LMI721119 LWE721119 MGA721119 MPW721119 MZS721119 NJO721119 NTK721119 ODG721119 ONC721119 OWY721119 PGU721119 PQQ721119 QAM721119 QKI721119 QUE721119 REA721119 RNW721119 RXS721119 SHO721119 SRK721119 TBG721119 TLC721119 TUY721119 UEU721119 UOQ721119 UYM721119 VII721119 VSE721119 WCA721119 WLW721119 WVS721119 K721131 JG721131 TC721131 ACY721131 AMU721131 AWQ721131 BGM721131 BQI721131 CAE721131 CKA721131 CTW721131 DDS721131 DNO721131 DXK721131 EHG721131 ERC721131 FAY721131 FKU721131 FUQ721131 GEM721131 GOI721131 GYE721131 HIA721131 HRW721131 IBS721131 ILO721131 IVK721131 JFG721131 JPC721131 JYY721131 KIU721131 KSQ721131 LCM721131 LMI721131 LWE721131 MGA721131 MPW721131 MZS721131 NJO721131 NTK721131 ODG721131 ONC721131 OWY721131 PGU721131 PQQ721131 QAM721131 QKI721131 QUE721131 REA721131 RNW721131 RXS721131 SHO721131 SRK721131 TBG721131 TLC721131 TUY721131 UEU721131 UOQ721131 UYM721131 VII721131 VSE721131 WCA721131 WLW721131 WVS721131 K721143 JG721143 TC721143 ACY721143 AMU721143 AWQ721143 BGM721143 BQI721143 CAE721143 CKA721143 CTW721143 DDS721143 DNO721143 DXK721143 EHG721143 ERC721143 FAY721143 FKU721143 FUQ721143 GEM721143 GOI721143 GYE721143 HIA721143 HRW721143 IBS721143 ILO721143 IVK721143 JFG721143 JPC721143 JYY721143 KIU721143 KSQ721143 LCM721143 LMI721143 LWE721143 MGA721143 MPW721143 MZS721143 NJO721143 NTK721143 ODG721143 ONC721143 OWY721143 PGU721143 PQQ721143 QAM721143 QKI721143 QUE721143 REA721143 RNW721143 RXS721143 SHO721143 SRK721143 TBG721143 TLC721143 TUY721143 UEU721143 UOQ721143 UYM721143 VII721143 VSE721143 WCA721143 WLW721143 WVS721143 K721155 JG721155 TC721155 ACY721155 AMU721155 AWQ721155 BGM721155 BQI721155 CAE721155 CKA721155 CTW721155 DDS721155 DNO721155 DXK721155 EHG721155 ERC721155 FAY721155 FKU721155 FUQ721155 GEM721155 GOI721155 GYE721155 HIA721155 HRW721155 IBS721155 ILO721155 IVK721155 JFG721155 JPC721155 JYY721155 KIU721155 KSQ721155 LCM721155 LMI721155 LWE721155 MGA721155 MPW721155 MZS721155 NJO721155 NTK721155 ODG721155 ONC721155 OWY721155 PGU721155 PQQ721155 QAM721155 QKI721155 QUE721155 REA721155 RNW721155 RXS721155 SHO721155 SRK721155 TBG721155 TLC721155 TUY721155 UEU721155 UOQ721155 UYM721155 VII721155 VSE721155 WCA721155 WLW721155 WVS721155 K721167 JG721167 TC721167 ACY721167 AMU721167 AWQ721167 BGM721167 BQI721167 CAE721167 CKA721167 CTW721167 DDS721167 DNO721167 DXK721167 EHG721167 ERC721167 FAY721167 FKU721167 FUQ721167 GEM721167 GOI721167 GYE721167 HIA721167 HRW721167 IBS721167 ILO721167 IVK721167 JFG721167 JPC721167 JYY721167 KIU721167 KSQ721167 LCM721167 LMI721167 LWE721167 MGA721167 MPW721167 MZS721167 NJO721167 NTK721167 ODG721167 ONC721167 OWY721167 PGU721167 PQQ721167 QAM721167 QKI721167 QUE721167 REA721167 RNW721167 RXS721167 SHO721167 SRK721167 TBG721167 TLC721167 TUY721167 UEU721167 UOQ721167 UYM721167 VII721167 VSE721167 WCA721167 WLW721167 WVS721167 K721179 JG721179 TC721179 ACY721179 AMU721179 AWQ721179 BGM721179 BQI721179 CAE721179 CKA721179 CTW721179 DDS721179 DNO721179 DXK721179 EHG721179 ERC721179 FAY721179 FKU721179 FUQ721179 GEM721179 GOI721179 GYE721179 HIA721179 HRW721179 IBS721179 ILO721179 IVK721179 JFG721179 JPC721179 JYY721179 KIU721179 KSQ721179 LCM721179 LMI721179 LWE721179 MGA721179 MPW721179 MZS721179 NJO721179 NTK721179 ODG721179 ONC721179 OWY721179 PGU721179 PQQ721179 QAM721179 QKI721179 QUE721179 REA721179 RNW721179 RXS721179 SHO721179 SRK721179 TBG721179 TLC721179 TUY721179 UEU721179 UOQ721179 UYM721179 VII721179 VSE721179 WCA721179 WLW721179 WVS721179 K721191 JG721191 TC721191 ACY721191 AMU721191 AWQ721191 BGM721191 BQI721191 CAE721191 CKA721191 CTW721191 DDS721191 DNO721191 DXK721191 EHG721191 ERC721191 FAY721191 FKU721191 FUQ721191 GEM721191 GOI721191 GYE721191 HIA721191 HRW721191 IBS721191 ILO721191 IVK721191 JFG721191 JPC721191 JYY721191 KIU721191 KSQ721191 LCM721191 LMI721191 LWE721191 MGA721191 MPW721191 MZS721191 NJO721191 NTK721191 ODG721191 ONC721191 OWY721191 PGU721191 PQQ721191 QAM721191 QKI721191 QUE721191 REA721191 RNW721191 RXS721191 SHO721191 SRK721191 TBG721191 TLC721191 TUY721191 UEU721191 UOQ721191 UYM721191 VII721191 VSE721191 WCA721191 WLW721191 WVS721191 K721203 JG721203 TC721203 ACY721203 AMU721203 AWQ721203 BGM721203 BQI721203 CAE721203 CKA721203 CTW721203 DDS721203 DNO721203 DXK721203 EHG721203 ERC721203 FAY721203 FKU721203 FUQ721203 GEM721203 GOI721203 GYE721203 HIA721203 HRW721203 IBS721203 ILO721203 IVK721203 JFG721203 JPC721203 JYY721203 KIU721203 KSQ721203 LCM721203 LMI721203 LWE721203 MGA721203 MPW721203 MZS721203 NJO721203 NTK721203 ODG721203 ONC721203 OWY721203 PGU721203 PQQ721203 QAM721203 QKI721203 QUE721203 REA721203 RNW721203 RXS721203 SHO721203 SRK721203 TBG721203 TLC721203 TUY721203 UEU721203 UOQ721203 UYM721203 VII721203 VSE721203 WCA721203 WLW721203 WVS721203 K721215 JG721215 TC721215 ACY721215 AMU721215 AWQ721215 BGM721215 BQI721215 CAE721215 CKA721215 CTW721215 DDS721215 DNO721215 DXK721215 EHG721215 ERC721215 FAY721215 FKU721215 FUQ721215 GEM721215 GOI721215 GYE721215 HIA721215 HRW721215 IBS721215 ILO721215 IVK721215 JFG721215 JPC721215 JYY721215 KIU721215 KSQ721215 LCM721215 LMI721215 LWE721215 MGA721215 MPW721215 MZS721215 NJO721215 NTK721215 ODG721215 ONC721215 OWY721215 PGU721215 PQQ721215 QAM721215 QKI721215 QUE721215 REA721215 RNW721215 RXS721215 SHO721215 SRK721215 TBG721215 TLC721215 TUY721215 UEU721215 UOQ721215 UYM721215 VII721215 VSE721215 WCA721215 WLW721215 WVS721215 K721227 JG721227 TC721227 ACY721227 AMU721227 AWQ721227 BGM721227 BQI721227 CAE721227 CKA721227 CTW721227 DDS721227 DNO721227 DXK721227 EHG721227 ERC721227 FAY721227 FKU721227 FUQ721227 GEM721227 GOI721227 GYE721227 HIA721227 HRW721227 IBS721227 ILO721227 IVK721227 JFG721227 JPC721227 JYY721227 KIU721227 KSQ721227 LCM721227 LMI721227 LWE721227 MGA721227 MPW721227 MZS721227 NJO721227 NTK721227 ODG721227 ONC721227 OWY721227 PGU721227 PQQ721227 QAM721227 QKI721227 QUE721227 REA721227 RNW721227 RXS721227 SHO721227 SRK721227 TBG721227 TLC721227 TUY721227 UEU721227 UOQ721227 UYM721227 VII721227 VSE721227 WCA721227 WLW721227 WVS721227 K786607 JG786607 TC786607 ACY786607 AMU786607 AWQ786607 BGM786607 BQI786607 CAE786607 CKA786607 CTW786607 DDS786607 DNO786607 DXK786607 EHG786607 ERC786607 FAY786607 FKU786607 FUQ786607 GEM786607 GOI786607 GYE786607 HIA786607 HRW786607 IBS786607 ILO786607 IVK786607 JFG786607 JPC786607 JYY786607 KIU786607 KSQ786607 LCM786607 LMI786607 LWE786607 MGA786607 MPW786607 MZS786607 NJO786607 NTK786607 ODG786607 ONC786607 OWY786607 PGU786607 PQQ786607 QAM786607 QKI786607 QUE786607 REA786607 RNW786607 RXS786607 SHO786607 SRK786607 TBG786607 TLC786607 TUY786607 UEU786607 UOQ786607 UYM786607 VII786607 VSE786607 WCA786607 WLW786607 WVS786607 K786619 JG786619 TC786619 ACY786619 AMU786619 AWQ786619 BGM786619 BQI786619 CAE786619 CKA786619 CTW786619 DDS786619 DNO786619 DXK786619 EHG786619 ERC786619 FAY786619 FKU786619 FUQ786619 GEM786619 GOI786619 GYE786619 HIA786619 HRW786619 IBS786619 ILO786619 IVK786619 JFG786619 JPC786619 JYY786619 KIU786619 KSQ786619 LCM786619 LMI786619 LWE786619 MGA786619 MPW786619 MZS786619 NJO786619 NTK786619 ODG786619 ONC786619 OWY786619 PGU786619 PQQ786619 QAM786619 QKI786619 QUE786619 REA786619 RNW786619 RXS786619 SHO786619 SRK786619 TBG786619 TLC786619 TUY786619 UEU786619 UOQ786619 UYM786619 VII786619 VSE786619 WCA786619 WLW786619 WVS786619 K786631 JG786631 TC786631 ACY786631 AMU786631 AWQ786631 BGM786631 BQI786631 CAE786631 CKA786631 CTW786631 DDS786631 DNO786631 DXK786631 EHG786631 ERC786631 FAY786631 FKU786631 FUQ786631 GEM786631 GOI786631 GYE786631 HIA786631 HRW786631 IBS786631 ILO786631 IVK786631 JFG786631 JPC786631 JYY786631 KIU786631 KSQ786631 LCM786631 LMI786631 LWE786631 MGA786631 MPW786631 MZS786631 NJO786631 NTK786631 ODG786631 ONC786631 OWY786631 PGU786631 PQQ786631 QAM786631 QKI786631 QUE786631 REA786631 RNW786631 RXS786631 SHO786631 SRK786631 TBG786631 TLC786631 TUY786631 UEU786631 UOQ786631 UYM786631 VII786631 VSE786631 WCA786631 WLW786631 WVS786631 K786643 JG786643 TC786643 ACY786643 AMU786643 AWQ786643 BGM786643 BQI786643 CAE786643 CKA786643 CTW786643 DDS786643 DNO786643 DXK786643 EHG786643 ERC786643 FAY786643 FKU786643 FUQ786643 GEM786643 GOI786643 GYE786643 HIA786643 HRW786643 IBS786643 ILO786643 IVK786643 JFG786643 JPC786643 JYY786643 KIU786643 KSQ786643 LCM786643 LMI786643 LWE786643 MGA786643 MPW786643 MZS786643 NJO786643 NTK786643 ODG786643 ONC786643 OWY786643 PGU786643 PQQ786643 QAM786643 QKI786643 QUE786643 REA786643 RNW786643 RXS786643 SHO786643 SRK786643 TBG786643 TLC786643 TUY786643 UEU786643 UOQ786643 UYM786643 VII786643 VSE786643 WCA786643 WLW786643 WVS786643 K786655 JG786655 TC786655 ACY786655 AMU786655 AWQ786655 BGM786655 BQI786655 CAE786655 CKA786655 CTW786655 DDS786655 DNO786655 DXK786655 EHG786655 ERC786655 FAY786655 FKU786655 FUQ786655 GEM786655 GOI786655 GYE786655 HIA786655 HRW786655 IBS786655 ILO786655 IVK786655 JFG786655 JPC786655 JYY786655 KIU786655 KSQ786655 LCM786655 LMI786655 LWE786655 MGA786655 MPW786655 MZS786655 NJO786655 NTK786655 ODG786655 ONC786655 OWY786655 PGU786655 PQQ786655 QAM786655 QKI786655 QUE786655 REA786655 RNW786655 RXS786655 SHO786655 SRK786655 TBG786655 TLC786655 TUY786655 UEU786655 UOQ786655 UYM786655 VII786655 VSE786655 WCA786655 WLW786655 WVS786655 K786667 JG786667 TC786667 ACY786667 AMU786667 AWQ786667 BGM786667 BQI786667 CAE786667 CKA786667 CTW786667 DDS786667 DNO786667 DXK786667 EHG786667 ERC786667 FAY786667 FKU786667 FUQ786667 GEM786667 GOI786667 GYE786667 HIA786667 HRW786667 IBS786667 ILO786667 IVK786667 JFG786667 JPC786667 JYY786667 KIU786667 KSQ786667 LCM786667 LMI786667 LWE786667 MGA786667 MPW786667 MZS786667 NJO786667 NTK786667 ODG786667 ONC786667 OWY786667 PGU786667 PQQ786667 QAM786667 QKI786667 QUE786667 REA786667 RNW786667 RXS786667 SHO786667 SRK786667 TBG786667 TLC786667 TUY786667 UEU786667 UOQ786667 UYM786667 VII786667 VSE786667 WCA786667 WLW786667 WVS786667 K786679 JG786679 TC786679 ACY786679 AMU786679 AWQ786679 BGM786679 BQI786679 CAE786679 CKA786679 CTW786679 DDS786679 DNO786679 DXK786679 EHG786679 ERC786679 FAY786679 FKU786679 FUQ786679 GEM786679 GOI786679 GYE786679 HIA786679 HRW786679 IBS786679 ILO786679 IVK786679 JFG786679 JPC786679 JYY786679 KIU786679 KSQ786679 LCM786679 LMI786679 LWE786679 MGA786679 MPW786679 MZS786679 NJO786679 NTK786679 ODG786679 ONC786679 OWY786679 PGU786679 PQQ786679 QAM786679 QKI786679 QUE786679 REA786679 RNW786679 RXS786679 SHO786679 SRK786679 TBG786679 TLC786679 TUY786679 UEU786679 UOQ786679 UYM786679 VII786679 VSE786679 WCA786679 WLW786679 WVS786679 K786691 JG786691 TC786691 ACY786691 AMU786691 AWQ786691 BGM786691 BQI786691 CAE786691 CKA786691 CTW786691 DDS786691 DNO786691 DXK786691 EHG786691 ERC786691 FAY786691 FKU786691 FUQ786691 GEM786691 GOI786691 GYE786691 HIA786691 HRW786691 IBS786691 ILO786691 IVK786691 JFG786691 JPC786691 JYY786691 KIU786691 KSQ786691 LCM786691 LMI786691 LWE786691 MGA786691 MPW786691 MZS786691 NJO786691 NTK786691 ODG786691 ONC786691 OWY786691 PGU786691 PQQ786691 QAM786691 QKI786691 QUE786691 REA786691 RNW786691 RXS786691 SHO786691 SRK786691 TBG786691 TLC786691 TUY786691 UEU786691 UOQ786691 UYM786691 VII786691 VSE786691 WCA786691 WLW786691 WVS786691 K786703 JG786703 TC786703 ACY786703 AMU786703 AWQ786703 BGM786703 BQI786703 CAE786703 CKA786703 CTW786703 DDS786703 DNO786703 DXK786703 EHG786703 ERC786703 FAY786703 FKU786703 FUQ786703 GEM786703 GOI786703 GYE786703 HIA786703 HRW786703 IBS786703 ILO786703 IVK786703 JFG786703 JPC786703 JYY786703 KIU786703 KSQ786703 LCM786703 LMI786703 LWE786703 MGA786703 MPW786703 MZS786703 NJO786703 NTK786703 ODG786703 ONC786703 OWY786703 PGU786703 PQQ786703 QAM786703 QKI786703 QUE786703 REA786703 RNW786703 RXS786703 SHO786703 SRK786703 TBG786703 TLC786703 TUY786703 UEU786703 UOQ786703 UYM786703 VII786703 VSE786703 WCA786703 WLW786703 WVS786703 K786715 JG786715 TC786715 ACY786715 AMU786715 AWQ786715 BGM786715 BQI786715 CAE786715 CKA786715 CTW786715 DDS786715 DNO786715 DXK786715 EHG786715 ERC786715 FAY786715 FKU786715 FUQ786715 GEM786715 GOI786715 GYE786715 HIA786715 HRW786715 IBS786715 ILO786715 IVK786715 JFG786715 JPC786715 JYY786715 KIU786715 KSQ786715 LCM786715 LMI786715 LWE786715 MGA786715 MPW786715 MZS786715 NJO786715 NTK786715 ODG786715 ONC786715 OWY786715 PGU786715 PQQ786715 QAM786715 QKI786715 QUE786715 REA786715 RNW786715 RXS786715 SHO786715 SRK786715 TBG786715 TLC786715 TUY786715 UEU786715 UOQ786715 UYM786715 VII786715 VSE786715 WCA786715 WLW786715 WVS786715 K786727 JG786727 TC786727 ACY786727 AMU786727 AWQ786727 BGM786727 BQI786727 CAE786727 CKA786727 CTW786727 DDS786727 DNO786727 DXK786727 EHG786727 ERC786727 FAY786727 FKU786727 FUQ786727 GEM786727 GOI786727 GYE786727 HIA786727 HRW786727 IBS786727 ILO786727 IVK786727 JFG786727 JPC786727 JYY786727 KIU786727 KSQ786727 LCM786727 LMI786727 LWE786727 MGA786727 MPW786727 MZS786727 NJO786727 NTK786727 ODG786727 ONC786727 OWY786727 PGU786727 PQQ786727 QAM786727 QKI786727 QUE786727 REA786727 RNW786727 RXS786727 SHO786727 SRK786727 TBG786727 TLC786727 TUY786727 UEU786727 UOQ786727 UYM786727 VII786727 VSE786727 WCA786727 WLW786727 WVS786727 K786739 JG786739 TC786739 ACY786739 AMU786739 AWQ786739 BGM786739 BQI786739 CAE786739 CKA786739 CTW786739 DDS786739 DNO786739 DXK786739 EHG786739 ERC786739 FAY786739 FKU786739 FUQ786739 GEM786739 GOI786739 GYE786739 HIA786739 HRW786739 IBS786739 ILO786739 IVK786739 JFG786739 JPC786739 JYY786739 KIU786739 KSQ786739 LCM786739 LMI786739 LWE786739 MGA786739 MPW786739 MZS786739 NJO786739 NTK786739 ODG786739 ONC786739 OWY786739 PGU786739 PQQ786739 QAM786739 QKI786739 QUE786739 REA786739 RNW786739 RXS786739 SHO786739 SRK786739 TBG786739 TLC786739 TUY786739 UEU786739 UOQ786739 UYM786739 VII786739 VSE786739 WCA786739 WLW786739 WVS786739 K786751 JG786751 TC786751 ACY786751 AMU786751 AWQ786751 BGM786751 BQI786751 CAE786751 CKA786751 CTW786751 DDS786751 DNO786751 DXK786751 EHG786751 ERC786751 FAY786751 FKU786751 FUQ786751 GEM786751 GOI786751 GYE786751 HIA786751 HRW786751 IBS786751 ILO786751 IVK786751 JFG786751 JPC786751 JYY786751 KIU786751 KSQ786751 LCM786751 LMI786751 LWE786751 MGA786751 MPW786751 MZS786751 NJO786751 NTK786751 ODG786751 ONC786751 OWY786751 PGU786751 PQQ786751 QAM786751 QKI786751 QUE786751 REA786751 RNW786751 RXS786751 SHO786751 SRK786751 TBG786751 TLC786751 TUY786751 UEU786751 UOQ786751 UYM786751 VII786751 VSE786751 WCA786751 WLW786751 WVS786751 K786763 JG786763 TC786763 ACY786763 AMU786763 AWQ786763 BGM786763 BQI786763 CAE786763 CKA786763 CTW786763 DDS786763 DNO786763 DXK786763 EHG786763 ERC786763 FAY786763 FKU786763 FUQ786763 GEM786763 GOI786763 GYE786763 HIA786763 HRW786763 IBS786763 ILO786763 IVK786763 JFG786763 JPC786763 JYY786763 KIU786763 KSQ786763 LCM786763 LMI786763 LWE786763 MGA786763 MPW786763 MZS786763 NJO786763 NTK786763 ODG786763 ONC786763 OWY786763 PGU786763 PQQ786763 QAM786763 QKI786763 QUE786763 REA786763 RNW786763 RXS786763 SHO786763 SRK786763 TBG786763 TLC786763 TUY786763 UEU786763 UOQ786763 UYM786763 VII786763 VSE786763 WCA786763 WLW786763 WVS786763 K852143 JG852143 TC852143 ACY852143 AMU852143 AWQ852143 BGM852143 BQI852143 CAE852143 CKA852143 CTW852143 DDS852143 DNO852143 DXK852143 EHG852143 ERC852143 FAY852143 FKU852143 FUQ852143 GEM852143 GOI852143 GYE852143 HIA852143 HRW852143 IBS852143 ILO852143 IVK852143 JFG852143 JPC852143 JYY852143 KIU852143 KSQ852143 LCM852143 LMI852143 LWE852143 MGA852143 MPW852143 MZS852143 NJO852143 NTK852143 ODG852143 ONC852143 OWY852143 PGU852143 PQQ852143 QAM852143 QKI852143 QUE852143 REA852143 RNW852143 RXS852143 SHO852143 SRK852143 TBG852143 TLC852143 TUY852143 UEU852143 UOQ852143 UYM852143 VII852143 VSE852143 WCA852143 WLW852143 WVS852143 K852155 JG852155 TC852155 ACY852155 AMU852155 AWQ852155 BGM852155 BQI852155 CAE852155 CKA852155 CTW852155 DDS852155 DNO852155 DXK852155 EHG852155 ERC852155 FAY852155 FKU852155 FUQ852155 GEM852155 GOI852155 GYE852155 HIA852155 HRW852155 IBS852155 ILO852155 IVK852155 JFG852155 JPC852155 JYY852155 KIU852155 KSQ852155 LCM852155 LMI852155 LWE852155 MGA852155 MPW852155 MZS852155 NJO852155 NTK852155 ODG852155 ONC852155 OWY852155 PGU852155 PQQ852155 QAM852155 QKI852155 QUE852155 REA852155 RNW852155 RXS852155 SHO852155 SRK852155 TBG852155 TLC852155 TUY852155 UEU852155 UOQ852155 UYM852155 VII852155 VSE852155 WCA852155 WLW852155 WVS852155 K852167 JG852167 TC852167 ACY852167 AMU852167 AWQ852167 BGM852167 BQI852167 CAE852167 CKA852167 CTW852167 DDS852167 DNO852167 DXK852167 EHG852167 ERC852167 FAY852167 FKU852167 FUQ852167 GEM852167 GOI852167 GYE852167 HIA852167 HRW852167 IBS852167 ILO852167 IVK852167 JFG852167 JPC852167 JYY852167 KIU852167 KSQ852167 LCM852167 LMI852167 LWE852167 MGA852167 MPW852167 MZS852167 NJO852167 NTK852167 ODG852167 ONC852167 OWY852167 PGU852167 PQQ852167 QAM852167 QKI852167 QUE852167 REA852167 RNW852167 RXS852167 SHO852167 SRK852167 TBG852167 TLC852167 TUY852167 UEU852167 UOQ852167 UYM852167 VII852167 VSE852167 WCA852167 WLW852167 WVS852167 K852179 JG852179 TC852179 ACY852179 AMU852179 AWQ852179 BGM852179 BQI852179 CAE852179 CKA852179 CTW852179 DDS852179 DNO852179 DXK852179 EHG852179 ERC852179 FAY852179 FKU852179 FUQ852179 GEM852179 GOI852179 GYE852179 HIA852179 HRW852179 IBS852179 ILO852179 IVK852179 JFG852179 JPC852179 JYY852179 KIU852179 KSQ852179 LCM852179 LMI852179 LWE852179 MGA852179 MPW852179 MZS852179 NJO852179 NTK852179 ODG852179 ONC852179 OWY852179 PGU852179 PQQ852179 QAM852179 QKI852179 QUE852179 REA852179 RNW852179 RXS852179 SHO852179 SRK852179 TBG852179 TLC852179 TUY852179 UEU852179 UOQ852179 UYM852179 VII852179 VSE852179 WCA852179 WLW852179 WVS852179 K852191 JG852191 TC852191 ACY852191 AMU852191 AWQ852191 BGM852191 BQI852191 CAE852191 CKA852191 CTW852191 DDS852191 DNO852191 DXK852191 EHG852191 ERC852191 FAY852191 FKU852191 FUQ852191 GEM852191 GOI852191 GYE852191 HIA852191 HRW852191 IBS852191 ILO852191 IVK852191 JFG852191 JPC852191 JYY852191 KIU852191 KSQ852191 LCM852191 LMI852191 LWE852191 MGA852191 MPW852191 MZS852191 NJO852191 NTK852191 ODG852191 ONC852191 OWY852191 PGU852191 PQQ852191 QAM852191 QKI852191 QUE852191 REA852191 RNW852191 RXS852191 SHO852191 SRK852191 TBG852191 TLC852191 TUY852191 UEU852191 UOQ852191 UYM852191 VII852191 VSE852191 WCA852191 WLW852191 WVS852191 K852203 JG852203 TC852203 ACY852203 AMU852203 AWQ852203 BGM852203 BQI852203 CAE852203 CKA852203 CTW852203 DDS852203 DNO852203 DXK852203 EHG852203 ERC852203 FAY852203 FKU852203 FUQ852203 GEM852203 GOI852203 GYE852203 HIA852203 HRW852203 IBS852203 ILO852203 IVK852203 JFG852203 JPC852203 JYY852203 KIU852203 KSQ852203 LCM852203 LMI852203 LWE852203 MGA852203 MPW852203 MZS852203 NJO852203 NTK852203 ODG852203 ONC852203 OWY852203 PGU852203 PQQ852203 QAM852203 QKI852203 QUE852203 REA852203 RNW852203 RXS852203 SHO852203 SRK852203 TBG852203 TLC852203 TUY852203 UEU852203 UOQ852203 UYM852203 VII852203 VSE852203 WCA852203 WLW852203 WVS852203 K852215 JG852215 TC852215 ACY852215 AMU852215 AWQ852215 BGM852215 BQI852215 CAE852215 CKA852215 CTW852215 DDS852215 DNO852215 DXK852215 EHG852215 ERC852215 FAY852215 FKU852215 FUQ852215 GEM852215 GOI852215 GYE852215 HIA852215 HRW852215 IBS852215 ILO852215 IVK852215 JFG852215 JPC852215 JYY852215 KIU852215 KSQ852215 LCM852215 LMI852215 LWE852215 MGA852215 MPW852215 MZS852215 NJO852215 NTK852215 ODG852215 ONC852215 OWY852215 PGU852215 PQQ852215 QAM852215 QKI852215 QUE852215 REA852215 RNW852215 RXS852215 SHO852215 SRK852215 TBG852215 TLC852215 TUY852215 UEU852215 UOQ852215 UYM852215 VII852215 VSE852215 WCA852215 WLW852215 WVS852215 K852227 JG852227 TC852227 ACY852227 AMU852227 AWQ852227 BGM852227 BQI852227 CAE852227 CKA852227 CTW852227 DDS852227 DNO852227 DXK852227 EHG852227 ERC852227 FAY852227 FKU852227 FUQ852227 GEM852227 GOI852227 GYE852227 HIA852227 HRW852227 IBS852227 ILO852227 IVK852227 JFG852227 JPC852227 JYY852227 KIU852227 KSQ852227 LCM852227 LMI852227 LWE852227 MGA852227 MPW852227 MZS852227 NJO852227 NTK852227 ODG852227 ONC852227 OWY852227 PGU852227 PQQ852227 QAM852227 QKI852227 QUE852227 REA852227 RNW852227 RXS852227 SHO852227 SRK852227 TBG852227 TLC852227 TUY852227 UEU852227 UOQ852227 UYM852227 VII852227 VSE852227 WCA852227 WLW852227 WVS852227 K852239 JG852239 TC852239 ACY852239 AMU852239 AWQ852239 BGM852239 BQI852239 CAE852239 CKA852239 CTW852239 DDS852239 DNO852239 DXK852239 EHG852239 ERC852239 FAY852239 FKU852239 FUQ852239 GEM852239 GOI852239 GYE852239 HIA852239 HRW852239 IBS852239 ILO852239 IVK852239 JFG852239 JPC852239 JYY852239 KIU852239 KSQ852239 LCM852239 LMI852239 LWE852239 MGA852239 MPW852239 MZS852239 NJO852239 NTK852239 ODG852239 ONC852239 OWY852239 PGU852239 PQQ852239 QAM852239 QKI852239 QUE852239 REA852239 RNW852239 RXS852239 SHO852239 SRK852239 TBG852239 TLC852239 TUY852239 UEU852239 UOQ852239 UYM852239 VII852239 VSE852239 WCA852239 WLW852239 WVS852239 K852251 JG852251 TC852251 ACY852251 AMU852251 AWQ852251 BGM852251 BQI852251 CAE852251 CKA852251 CTW852251 DDS852251 DNO852251 DXK852251 EHG852251 ERC852251 FAY852251 FKU852251 FUQ852251 GEM852251 GOI852251 GYE852251 HIA852251 HRW852251 IBS852251 ILO852251 IVK852251 JFG852251 JPC852251 JYY852251 KIU852251 KSQ852251 LCM852251 LMI852251 LWE852251 MGA852251 MPW852251 MZS852251 NJO852251 NTK852251 ODG852251 ONC852251 OWY852251 PGU852251 PQQ852251 QAM852251 QKI852251 QUE852251 REA852251 RNW852251 RXS852251 SHO852251 SRK852251 TBG852251 TLC852251 TUY852251 UEU852251 UOQ852251 UYM852251 VII852251 VSE852251 WCA852251 WLW852251 WVS852251 K852263 JG852263 TC852263 ACY852263 AMU852263 AWQ852263 BGM852263 BQI852263 CAE852263 CKA852263 CTW852263 DDS852263 DNO852263 DXK852263 EHG852263 ERC852263 FAY852263 FKU852263 FUQ852263 GEM852263 GOI852263 GYE852263 HIA852263 HRW852263 IBS852263 ILO852263 IVK852263 JFG852263 JPC852263 JYY852263 KIU852263 KSQ852263 LCM852263 LMI852263 LWE852263 MGA852263 MPW852263 MZS852263 NJO852263 NTK852263 ODG852263 ONC852263 OWY852263 PGU852263 PQQ852263 QAM852263 QKI852263 QUE852263 REA852263 RNW852263 RXS852263 SHO852263 SRK852263 TBG852263 TLC852263 TUY852263 UEU852263 UOQ852263 UYM852263 VII852263 VSE852263 WCA852263 WLW852263 WVS852263 K852275 JG852275 TC852275 ACY852275 AMU852275 AWQ852275 BGM852275 BQI852275 CAE852275 CKA852275 CTW852275 DDS852275 DNO852275 DXK852275 EHG852275 ERC852275 FAY852275 FKU852275 FUQ852275 GEM852275 GOI852275 GYE852275 HIA852275 HRW852275 IBS852275 ILO852275 IVK852275 JFG852275 JPC852275 JYY852275 KIU852275 KSQ852275 LCM852275 LMI852275 LWE852275 MGA852275 MPW852275 MZS852275 NJO852275 NTK852275 ODG852275 ONC852275 OWY852275 PGU852275 PQQ852275 QAM852275 QKI852275 QUE852275 REA852275 RNW852275 RXS852275 SHO852275 SRK852275 TBG852275 TLC852275 TUY852275 UEU852275 UOQ852275 UYM852275 VII852275 VSE852275 WCA852275 WLW852275 WVS852275 K852287 JG852287 TC852287 ACY852287 AMU852287 AWQ852287 BGM852287 BQI852287 CAE852287 CKA852287 CTW852287 DDS852287 DNO852287 DXK852287 EHG852287 ERC852287 FAY852287 FKU852287 FUQ852287 GEM852287 GOI852287 GYE852287 HIA852287 HRW852287 IBS852287 ILO852287 IVK852287 JFG852287 JPC852287 JYY852287 KIU852287 KSQ852287 LCM852287 LMI852287 LWE852287 MGA852287 MPW852287 MZS852287 NJO852287 NTK852287 ODG852287 ONC852287 OWY852287 PGU852287 PQQ852287 QAM852287 QKI852287 QUE852287 REA852287 RNW852287 RXS852287 SHO852287 SRK852287 TBG852287 TLC852287 TUY852287 UEU852287 UOQ852287 UYM852287 VII852287 VSE852287 WCA852287 WLW852287 WVS852287 K852299 JG852299 TC852299 ACY852299 AMU852299 AWQ852299 BGM852299 BQI852299 CAE852299 CKA852299 CTW852299 DDS852299 DNO852299 DXK852299 EHG852299 ERC852299 FAY852299 FKU852299 FUQ852299 GEM852299 GOI852299 GYE852299 HIA852299 HRW852299 IBS852299 ILO852299 IVK852299 JFG852299 JPC852299 JYY852299 KIU852299 KSQ852299 LCM852299 LMI852299 LWE852299 MGA852299 MPW852299 MZS852299 NJO852299 NTK852299 ODG852299 ONC852299 OWY852299 PGU852299 PQQ852299 QAM852299 QKI852299 QUE852299 REA852299 RNW852299 RXS852299 SHO852299 SRK852299 TBG852299 TLC852299 TUY852299 UEU852299 UOQ852299 UYM852299 VII852299 VSE852299 WCA852299 WLW852299 WVS852299 K917679 JG917679 TC917679 ACY917679 AMU917679 AWQ917679 BGM917679 BQI917679 CAE917679 CKA917679 CTW917679 DDS917679 DNO917679 DXK917679 EHG917679 ERC917679 FAY917679 FKU917679 FUQ917679 GEM917679 GOI917679 GYE917679 HIA917679 HRW917679 IBS917679 ILO917679 IVK917679 JFG917679 JPC917679 JYY917679 KIU917679 KSQ917679 LCM917679 LMI917679 LWE917679 MGA917679 MPW917679 MZS917679 NJO917679 NTK917679 ODG917679 ONC917679 OWY917679 PGU917679 PQQ917679 QAM917679 QKI917679 QUE917679 REA917679 RNW917679 RXS917679 SHO917679 SRK917679 TBG917679 TLC917679 TUY917679 UEU917679 UOQ917679 UYM917679 VII917679 VSE917679 WCA917679 WLW917679 WVS917679 K917691 JG917691 TC917691 ACY917691 AMU917691 AWQ917691 BGM917691 BQI917691 CAE917691 CKA917691 CTW917691 DDS917691 DNO917691 DXK917691 EHG917691 ERC917691 FAY917691 FKU917691 FUQ917691 GEM917691 GOI917691 GYE917691 HIA917691 HRW917691 IBS917691 ILO917691 IVK917691 JFG917691 JPC917691 JYY917691 KIU917691 KSQ917691 LCM917691 LMI917691 LWE917691 MGA917691 MPW917691 MZS917691 NJO917691 NTK917691 ODG917691 ONC917691 OWY917691 PGU917691 PQQ917691 QAM917691 QKI917691 QUE917691 REA917691 RNW917691 RXS917691 SHO917691 SRK917691 TBG917691 TLC917691 TUY917691 UEU917691 UOQ917691 UYM917691 VII917691 VSE917691 WCA917691 WLW917691 WVS917691 K917703 JG917703 TC917703 ACY917703 AMU917703 AWQ917703 BGM917703 BQI917703 CAE917703 CKA917703 CTW917703 DDS917703 DNO917703 DXK917703 EHG917703 ERC917703 FAY917703 FKU917703 FUQ917703 GEM917703 GOI917703 GYE917703 HIA917703 HRW917703 IBS917703 ILO917703 IVK917703 JFG917703 JPC917703 JYY917703 KIU917703 KSQ917703 LCM917703 LMI917703 LWE917703 MGA917703 MPW917703 MZS917703 NJO917703 NTK917703 ODG917703 ONC917703 OWY917703 PGU917703 PQQ917703 QAM917703 QKI917703 QUE917703 REA917703 RNW917703 RXS917703 SHO917703 SRK917703 TBG917703 TLC917703 TUY917703 UEU917703 UOQ917703 UYM917703 VII917703 VSE917703 WCA917703 WLW917703 WVS917703 K917715 JG917715 TC917715 ACY917715 AMU917715 AWQ917715 BGM917715 BQI917715 CAE917715 CKA917715 CTW917715 DDS917715 DNO917715 DXK917715 EHG917715 ERC917715 FAY917715 FKU917715 FUQ917715 GEM917715 GOI917715 GYE917715 HIA917715 HRW917715 IBS917715 ILO917715 IVK917715 JFG917715 JPC917715 JYY917715 KIU917715 KSQ917715 LCM917715 LMI917715 LWE917715 MGA917715 MPW917715 MZS917715 NJO917715 NTK917715 ODG917715 ONC917715 OWY917715 PGU917715 PQQ917715 QAM917715 QKI917715 QUE917715 REA917715 RNW917715 RXS917715 SHO917715 SRK917715 TBG917715 TLC917715 TUY917715 UEU917715 UOQ917715 UYM917715 VII917715 VSE917715 WCA917715 WLW917715 WVS917715 K917727 JG917727 TC917727 ACY917727 AMU917727 AWQ917727 BGM917727 BQI917727 CAE917727 CKA917727 CTW917727 DDS917727 DNO917727 DXK917727 EHG917727 ERC917727 FAY917727 FKU917727 FUQ917727 GEM917727 GOI917727 GYE917727 HIA917727 HRW917727 IBS917727 ILO917727 IVK917727 JFG917727 JPC917727 JYY917727 KIU917727 KSQ917727 LCM917727 LMI917727 LWE917727 MGA917727 MPW917727 MZS917727 NJO917727 NTK917727 ODG917727 ONC917727 OWY917727 PGU917727 PQQ917727 QAM917727 QKI917727 QUE917727 REA917727 RNW917727 RXS917727 SHO917727 SRK917727 TBG917727 TLC917727 TUY917727 UEU917727 UOQ917727 UYM917727 VII917727 VSE917727 WCA917727 WLW917727 WVS917727 K917739 JG917739 TC917739 ACY917739 AMU917739 AWQ917739 BGM917739 BQI917739 CAE917739 CKA917739 CTW917739 DDS917739 DNO917739 DXK917739 EHG917739 ERC917739 FAY917739 FKU917739 FUQ917739 GEM917739 GOI917739 GYE917739 HIA917739 HRW917739 IBS917739 ILO917739 IVK917739 JFG917739 JPC917739 JYY917739 KIU917739 KSQ917739 LCM917739 LMI917739 LWE917739 MGA917739 MPW917739 MZS917739 NJO917739 NTK917739 ODG917739 ONC917739 OWY917739 PGU917739 PQQ917739 QAM917739 QKI917739 QUE917739 REA917739 RNW917739 RXS917739 SHO917739 SRK917739 TBG917739 TLC917739 TUY917739 UEU917739 UOQ917739 UYM917739 VII917739 VSE917739 WCA917739 WLW917739 WVS917739 K917751 JG917751 TC917751 ACY917751 AMU917751 AWQ917751 BGM917751 BQI917751 CAE917751 CKA917751 CTW917751 DDS917751 DNO917751 DXK917751 EHG917751 ERC917751 FAY917751 FKU917751 FUQ917751 GEM917751 GOI917751 GYE917751 HIA917751 HRW917751 IBS917751 ILO917751 IVK917751 JFG917751 JPC917751 JYY917751 KIU917751 KSQ917751 LCM917751 LMI917751 LWE917751 MGA917751 MPW917751 MZS917751 NJO917751 NTK917751 ODG917751 ONC917751 OWY917751 PGU917751 PQQ917751 QAM917751 QKI917751 QUE917751 REA917751 RNW917751 RXS917751 SHO917751 SRK917751 TBG917751 TLC917751 TUY917751 UEU917751 UOQ917751 UYM917751 VII917751 VSE917751 WCA917751 WLW917751 WVS917751 K917763 JG917763 TC917763 ACY917763 AMU917763 AWQ917763 BGM917763 BQI917763 CAE917763 CKA917763 CTW917763 DDS917763 DNO917763 DXK917763 EHG917763 ERC917763 FAY917763 FKU917763 FUQ917763 GEM917763 GOI917763 GYE917763 HIA917763 HRW917763 IBS917763 ILO917763 IVK917763 JFG917763 JPC917763 JYY917763 KIU917763 KSQ917763 LCM917763 LMI917763 LWE917763 MGA917763 MPW917763 MZS917763 NJO917763 NTK917763 ODG917763 ONC917763 OWY917763 PGU917763 PQQ917763 QAM917763 QKI917763 QUE917763 REA917763 RNW917763 RXS917763 SHO917763 SRK917763 TBG917763 TLC917763 TUY917763 UEU917763 UOQ917763 UYM917763 VII917763 VSE917763 WCA917763 WLW917763 WVS917763 K917775 JG917775 TC917775 ACY917775 AMU917775 AWQ917775 BGM917775 BQI917775 CAE917775 CKA917775 CTW917775 DDS917775 DNO917775 DXK917775 EHG917775 ERC917775 FAY917775 FKU917775 FUQ917775 GEM917775 GOI917775 GYE917775 HIA917775 HRW917775 IBS917775 ILO917775 IVK917775 JFG917775 JPC917775 JYY917775 KIU917775 KSQ917775 LCM917775 LMI917775 LWE917775 MGA917775 MPW917775 MZS917775 NJO917775 NTK917775 ODG917775 ONC917775 OWY917775 PGU917775 PQQ917775 QAM917775 QKI917775 QUE917775 REA917775 RNW917775 RXS917775 SHO917775 SRK917775 TBG917775 TLC917775 TUY917775 UEU917775 UOQ917775 UYM917775 VII917775 VSE917775 WCA917775 WLW917775 WVS917775 K917787 JG917787 TC917787 ACY917787 AMU917787 AWQ917787 BGM917787 BQI917787 CAE917787 CKA917787 CTW917787 DDS917787 DNO917787 DXK917787 EHG917787 ERC917787 FAY917787 FKU917787 FUQ917787 GEM917787 GOI917787 GYE917787 HIA917787 HRW917787 IBS917787 ILO917787 IVK917787 JFG917787 JPC917787 JYY917787 KIU917787 KSQ917787 LCM917787 LMI917787 LWE917787 MGA917787 MPW917787 MZS917787 NJO917787 NTK917787 ODG917787 ONC917787 OWY917787 PGU917787 PQQ917787 QAM917787 QKI917787 QUE917787 REA917787 RNW917787 RXS917787 SHO917787 SRK917787 TBG917787 TLC917787 TUY917787 UEU917787 UOQ917787 UYM917787 VII917787 VSE917787 WCA917787 WLW917787 WVS917787 K917799 JG917799 TC917799 ACY917799 AMU917799 AWQ917799 BGM917799 BQI917799 CAE917799 CKA917799 CTW917799 DDS917799 DNO917799 DXK917799 EHG917799 ERC917799 FAY917799 FKU917799 FUQ917799 GEM917799 GOI917799 GYE917799 HIA917799 HRW917799 IBS917799 ILO917799 IVK917799 JFG917799 JPC917799 JYY917799 KIU917799 KSQ917799 LCM917799 LMI917799 LWE917799 MGA917799 MPW917799 MZS917799 NJO917799 NTK917799 ODG917799 ONC917799 OWY917799 PGU917799 PQQ917799 QAM917799 QKI917799 QUE917799 REA917799 RNW917799 RXS917799 SHO917799 SRK917799 TBG917799 TLC917799 TUY917799 UEU917799 UOQ917799 UYM917799 VII917799 VSE917799 WCA917799 WLW917799 WVS917799 K917811 JG917811 TC917811 ACY917811 AMU917811 AWQ917811 BGM917811 BQI917811 CAE917811 CKA917811 CTW917811 DDS917811 DNO917811 DXK917811 EHG917811 ERC917811 FAY917811 FKU917811 FUQ917811 GEM917811 GOI917811 GYE917811 HIA917811 HRW917811 IBS917811 ILO917811 IVK917811 JFG917811 JPC917811 JYY917811 KIU917811 KSQ917811 LCM917811 LMI917811 LWE917811 MGA917811 MPW917811 MZS917811 NJO917811 NTK917811 ODG917811 ONC917811 OWY917811 PGU917811 PQQ917811 QAM917811 QKI917811 QUE917811 REA917811 RNW917811 RXS917811 SHO917811 SRK917811 TBG917811 TLC917811 TUY917811 UEU917811 UOQ917811 UYM917811 VII917811 VSE917811 WCA917811 WLW917811 WVS917811 K917823 JG917823 TC917823 ACY917823 AMU917823 AWQ917823 BGM917823 BQI917823 CAE917823 CKA917823 CTW917823 DDS917823 DNO917823 DXK917823 EHG917823 ERC917823 FAY917823 FKU917823 FUQ917823 GEM917823 GOI917823 GYE917823 HIA917823 HRW917823 IBS917823 ILO917823 IVK917823 JFG917823 JPC917823 JYY917823 KIU917823 KSQ917823 LCM917823 LMI917823 LWE917823 MGA917823 MPW917823 MZS917823 NJO917823 NTK917823 ODG917823 ONC917823 OWY917823 PGU917823 PQQ917823 QAM917823 QKI917823 QUE917823 REA917823 RNW917823 RXS917823 SHO917823 SRK917823 TBG917823 TLC917823 TUY917823 UEU917823 UOQ917823 UYM917823 VII917823 VSE917823 WCA917823 WLW917823 WVS917823 K917835 JG917835 TC917835 ACY917835 AMU917835 AWQ917835 BGM917835 BQI917835 CAE917835 CKA917835 CTW917835 DDS917835 DNO917835 DXK917835 EHG917835 ERC917835 FAY917835 FKU917835 FUQ917835 GEM917835 GOI917835 GYE917835 HIA917835 HRW917835 IBS917835 ILO917835 IVK917835 JFG917835 JPC917835 JYY917835 KIU917835 KSQ917835 LCM917835 LMI917835 LWE917835 MGA917835 MPW917835 MZS917835 NJO917835 NTK917835 ODG917835 ONC917835 OWY917835 PGU917835 PQQ917835 QAM917835 QKI917835 QUE917835 REA917835 RNW917835 RXS917835 SHO917835 SRK917835 TBG917835 TLC917835 TUY917835 UEU917835 UOQ917835 UYM917835 VII917835 VSE917835 WCA917835 WLW917835 WVS917835 K983215 JG983215 TC983215 ACY983215 AMU983215 AWQ983215 BGM983215 BQI983215 CAE983215 CKA983215 CTW983215 DDS983215 DNO983215 DXK983215 EHG983215 ERC983215 FAY983215 FKU983215 FUQ983215 GEM983215 GOI983215 GYE983215 HIA983215 HRW983215 IBS983215 ILO983215 IVK983215 JFG983215 JPC983215 JYY983215 KIU983215 KSQ983215 LCM983215 LMI983215 LWE983215 MGA983215 MPW983215 MZS983215 NJO983215 NTK983215 ODG983215 ONC983215 OWY983215 PGU983215 PQQ983215 QAM983215 QKI983215 QUE983215 REA983215 RNW983215 RXS983215 SHO983215 SRK983215 TBG983215 TLC983215 TUY983215 UEU983215 UOQ983215 UYM983215 VII983215 VSE983215 WCA983215 WLW983215 WVS983215 K983227 JG983227 TC983227 ACY983227 AMU983227 AWQ983227 BGM983227 BQI983227 CAE983227 CKA983227 CTW983227 DDS983227 DNO983227 DXK983227 EHG983227 ERC983227 FAY983227 FKU983227 FUQ983227 GEM983227 GOI983227 GYE983227 HIA983227 HRW983227 IBS983227 ILO983227 IVK983227 JFG983227 JPC983227 JYY983227 KIU983227 KSQ983227 LCM983227 LMI983227 LWE983227 MGA983227 MPW983227 MZS983227 NJO983227 NTK983227 ODG983227 ONC983227 OWY983227 PGU983227 PQQ983227 QAM983227 QKI983227 QUE983227 REA983227 RNW983227 RXS983227 SHO983227 SRK983227 TBG983227 TLC983227 TUY983227 UEU983227 UOQ983227 UYM983227 VII983227 VSE983227 WCA983227 WLW983227 WVS983227 K983239 JG983239 TC983239 ACY983239 AMU983239 AWQ983239 BGM983239 BQI983239 CAE983239 CKA983239 CTW983239 DDS983239 DNO983239 DXK983239 EHG983239 ERC983239 FAY983239 FKU983239 FUQ983239 GEM983239 GOI983239 GYE983239 HIA983239 HRW983239 IBS983239 ILO983239 IVK983239 JFG983239 JPC983239 JYY983239 KIU983239 KSQ983239 LCM983239 LMI983239 LWE983239 MGA983239 MPW983239 MZS983239 NJO983239 NTK983239 ODG983239 ONC983239 OWY983239 PGU983239 PQQ983239 QAM983239 QKI983239 QUE983239 REA983239 RNW983239 RXS983239 SHO983239 SRK983239 TBG983239 TLC983239 TUY983239 UEU983239 UOQ983239 UYM983239 VII983239 VSE983239 WCA983239 WLW983239 WVS983239 K983251 JG983251 TC983251 ACY983251 AMU983251 AWQ983251 BGM983251 BQI983251 CAE983251 CKA983251 CTW983251 DDS983251 DNO983251 DXK983251 EHG983251 ERC983251 FAY983251 FKU983251 FUQ983251 GEM983251 GOI983251 GYE983251 HIA983251 HRW983251 IBS983251 ILO983251 IVK983251 JFG983251 JPC983251 JYY983251 KIU983251 KSQ983251 LCM983251 LMI983251 LWE983251 MGA983251 MPW983251 MZS983251 NJO983251 NTK983251 ODG983251 ONC983251 OWY983251 PGU983251 PQQ983251 QAM983251 QKI983251 QUE983251 REA983251 RNW983251 RXS983251 SHO983251 SRK983251 TBG983251 TLC983251 TUY983251 UEU983251 UOQ983251 UYM983251 VII983251 VSE983251 WCA983251 WLW983251 WVS983251 K983263 JG983263 TC983263 ACY983263 AMU983263 AWQ983263 BGM983263 BQI983263 CAE983263 CKA983263 CTW983263 DDS983263 DNO983263 DXK983263 EHG983263 ERC983263 FAY983263 FKU983263 FUQ983263 GEM983263 GOI983263 GYE983263 HIA983263 HRW983263 IBS983263 ILO983263 IVK983263 JFG983263 JPC983263 JYY983263 KIU983263 KSQ983263 LCM983263 LMI983263 LWE983263 MGA983263 MPW983263 MZS983263 NJO983263 NTK983263 ODG983263 ONC983263 OWY983263 PGU983263 PQQ983263 QAM983263 QKI983263 QUE983263 REA983263 RNW983263 RXS983263 SHO983263 SRK983263 TBG983263 TLC983263 TUY983263 UEU983263 UOQ983263 UYM983263 VII983263 VSE983263 WCA983263 WLW983263 WVS983263 K983275 JG983275 TC983275 ACY983275 AMU983275 AWQ983275 BGM983275 BQI983275 CAE983275 CKA983275 CTW983275 DDS983275 DNO983275 DXK983275 EHG983275 ERC983275 FAY983275 FKU983275 FUQ983275 GEM983275 GOI983275 GYE983275 HIA983275 HRW983275 IBS983275 ILO983275 IVK983275 JFG983275 JPC983275 JYY983275 KIU983275 KSQ983275 LCM983275 LMI983275 LWE983275 MGA983275 MPW983275 MZS983275 NJO983275 NTK983275 ODG983275 ONC983275 OWY983275 PGU983275 PQQ983275 QAM983275 QKI983275 QUE983275 REA983275 RNW983275 RXS983275 SHO983275 SRK983275 TBG983275 TLC983275 TUY983275 UEU983275 UOQ983275 UYM983275 VII983275 VSE983275 WCA983275 WLW983275 WVS983275 K983287 JG983287 TC983287 ACY983287 AMU983287 AWQ983287 BGM983287 BQI983287 CAE983287 CKA983287 CTW983287 DDS983287 DNO983287 DXK983287 EHG983287 ERC983287 FAY983287 FKU983287 FUQ983287 GEM983287 GOI983287 GYE983287 HIA983287 HRW983287 IBS983287 ILO983287 IVK983287 JFG983287 JPC983287 JYY983287 KIU983287 KSQ983287 LCM983287 LMI983287 LWE983287 MGA983287 MPW983287 MZS983287 NJO983287 NTK983287 ODG983287 ONC983287 OWY983287 PGU983287 PQQ983287 QAM983287 QKI983287 QUE983287 REA983287 RNW983287 RXS983287 SHO983287 SRK983287 TBG983287 TLC983287 TUY983287 UEU983287 UOQ983287 UYM983287 VII983287 VSE983287 WCA983287 WLW983287 WVS983287 K983299 JG983299 TC983299 ACY983299 AMU983299 AWQ983299 BGM983299 BQI983299 CAE983299 CKA983299 CTW983299 DDS983299 DNO983299 DXK983299 EHG983299 ERC983299 FAY983299 FKU983299 FUQ983299 GEM983299 GOI983299 GYE983299 HIA983299 HRW983299 IBS983299 ILO983299 IVK983299 JFG983299 JPC983299 JYY983299 KIU983299 KSQ983299 LCM983299 LMI983299 LWE983299 MGA983299 MPW983299 MZS983299 NJO983299 NTK983299 ODG983299 ONC983299 OWY983299 PGU983299 PQQ983299 QAM983299 QKI983299 QUE983299 REA983299 RNW983299 RXS983299 SHO983299 SRK983299 TBG983299 TLC983299 TUY983299 UEU983299 UOQ983299 UYM983299 VII983299 VSE983299 WCA983299 WLW983299 WVS983299 K983311 JG983311 TC983311 ACY983311 AMU983311 AWQ983311 BGM983311 BQI983311 CAE983311 CKA983311 CTW983311 DDS983311 DNO983311 DXK983311 EHG983311 ERC983311 FAY983311 FKU983311 FUQ983311 GEM983311 GOI983311 GYE983311 HIA983311 HRW983311 IBS983311 ILO983311 IVK983311 JFG983311 JPC983311 JYY983311 KIU983311 KSQ983311 LCM983311 LMI983311 LWE983311 MGA983311 MPW983311 MZS983311 NJO983311 NTK983311 ODG983311 ONC983311 OWY983311 PGU983311 PQQ983311 QAM983311 QKI983311 QUE983311 REA983311 RNW983311 RXS983311 SHO983311 SRK983311 TBG983311 TLC983311 TUY983311 UEU983311 UOQ983311 UYM983311 VII983311 VSE983311 WCA983311 WLW983311 WVS983311 K983323 JG983323 TC983323 ACY983323 AMU983323 AWQ983323 BGM983323 BQI983323 CAE983323 CKA983323 CTW983323 DDS983323 DNO983323 DXK983323 EHG983323 ERC983323 FAY983323 FKU983323 FUQ983323 GEM983323 GOI983323 GYE983323 HIA983323 HRW983323 IBS983323 ILO983323 IVK983323 JFG983323 JPC983323 JYY983323 KIU983323 KSQ983323 LCM983323 LMI983323 LWE983323 MGA983323 MPW983323 MZS983323 NJO983323 NTK983323 ODG983323 ONC983323 OWY983323 PGU983323 PQQ983323 QAM983323 QKI983323 QUE983323 REA983323 RNW983323 RXS983323 SHO983323 SRK983323 TBG983323 TLC983323 TUY983323 UEU983323 UOQ983323 UYM983323 VII983323 VSE983323 WCA983323 WLW983323 WVS983323 K983335 JG983335 TC983335 ACY983335 AMU983335 AWQ983335 BGM983335 BQI983335 CAE983335 CKA983335 CTW983335 DDS983335 DNO983335 DXK983335 EHG983335 ERC983335 FAY983335 FKU983335 FUQ983335 GEM983335 GOI983335 GYE983335 HIA983335 HRW983335 IBS983335 ILO983335 IVK983335 JFG983335 JPC983335 JYY983335 KIU983335 KSQ983335 LCM983335 LMI983335 LWE983335 MGA983335 MPW983335 MZS983335 NJO983335 NTK983335 ODG983335 ONC983335 OWY983335 PGU983335 PQQ983335 QAM983335 QKI983335 QUE983335 REA983335 RNW983335 RXS983335 SHO983335 SRK983335 TBG983335 TLC983335 TUY983335 UEU983335 UOQ983335 UYM983335 VII983335 VSE983335 WCA983335 WLW983335 WVS983335 K983347 JG983347 TC983347 ACY983347 AMU983347 AWQ983347 BGM983347 BQI983347 CAE983347 CKA983347 CTW983347 DDS983347 DNO983347 DXK983347 EHG983347 ERC983347 FAY983347 FKU983347 FUQ983347 GEM983347 GOI983347 GYE983347 HIA983347 HRW983347 IBS983347 ILO983347 IVK983347 JFG983347 JPC983347 JYY983347 KIU983347 KSQ983347 LCM983347 LMI983347 LWE983347 MGA983347 MPW983347 MZS983347 NJO983347 NTK983347 ODG983347 ONC983347 OWY983347 PGU983347 PQQ983347 QAM983347 QKI983347 QUE983347 REA983347 RNW983347 RXS983347 SHO983347 SRK983347 TBG983347 TLC983347 TUY983347 UEU983347 UOQ983347 UYM983347 VII983347 VSE983347 WCA983347 WLW983347 WVS983347 K983359 JG983359 TC983359 ACY983359 AMU983359 AWQ983359 BGM983359 BQI983359 CAE983359 CKA983359 CTW983359 DDS983359 DNO983359 DXK983359 EHG983359 ERC983359 FAY983359 FKU983359 FUQ983359 GEM983359 GOI983359 GYE983359 HIA983359 HRW983359 IBS983359 ILO983359 IVK983359 JFG983359 JPC983359 JYY983359 KIU983359 KSQ983359 LCM983359 LMI983359 LWE983359 MGA983359 MPW983359 MZS983359 NJO983359 NTK983359 ODG983359 ONC983359 OWY983359 PGU983359 PQQ983359 QAM983359 QKI983359 QUE983359 REA983359 RNW983359 RXS983359 SHO983359 SRK983359 TBG983359 TLC983359 TUY983359 UEU983359 UOQ983359 UYM983359 VII983359 VSE983359 WCA983359 WLW983359 WVS983359 K983371 JG983371 TC983371 ACY983371 AMU983371 AWQ983371 BGM983371 BQI983371 CAE983371 CKA983371 CTW983371 DDS983371 DNO983371 DXK983371 EHG983371 ERC983371 FAY983371 FKU983371 FUQ983371 GEM983371 GOI983371 GYE983371 HIA983371 HRW983371 IBS983371 ILO983371 IVK983371 JFG983371 JPC983371 JYY983371 KIU983371 KSQ983371 LCM983371 LMI983371 LWE983371 MGA983371 MPW983371 MZS983371 NJO983371 NTK983371 ODG983371 ONC983371 OWY983371 PGU983371 PQQ983371 QAM983371 QKI983371 QUE983371 REA983371 RNW983371 RXS983371 SHO983371 SRK983371 TBG983371 TLC983371 TUY983371 UEU983371 UOQ983371 UYM983371 VII983371 VSE983371 WCA983371 WLW983371 WVS983371"/>
  </dataValidations>
  <pageMargins left="0.04" right="0.04" top="0.04" bottom="0.04" header="0.04" footer="0.04"/>
  <pageSetup paperSize="9" orientation="landscape"/>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2:S64"/>
  <sheetViews>
    <sheetView workbookViewId="0">
      <pane ySplit="4" topLeftCell="A35" activePane="bottomLeft" state="frozen"/>
      <selection/>
      <selection pane="bottomLeft" activeCell="M63" sqref="M63:O63"/>
    </sheetView>
  </sheetViews>
  <sheetFormatPr defaultColWidth="9" defaultRowHeight="13.5"/>
  <cols>
    <col min="3" max="3" width="14.125"/>
    <col min="4" max="4" width="12.875"/>
    <col min="5" max="5" width="14.125"/>
    <col min="8" max="8" width="14.125"/>
    <col min="9" max="9" width="11.5" customWidth="1"/>
    <col min="10" max="11" width="11.875" customWidth="1"/>
    <col min="13" max="13" width="10.375"/>
    <col min="14" max="14" width="11.625"/>
    <col min="15" max="15" width="12.875"/>
    <col min="16" max="16" width="9.375"/>
    <col min="17" max="18" width="10.375"/>
    <col min="19" max="19" width="11.625"/>
  </cols>
  <sheetData>
    <row r="2" ht="21" spans="2:15">
      <c r="B2" s="24" t="s">
        <v>306</v>
      </c>
      <c r="C2" s="25"/>
      <c r="D2" s="25"/>
      <c r="E2" s="25"/>
      <c r="G2" s="24" t="s">
        <v>307</v>
      </c>
      <c r="H2" s="25"/>
      <c r="I2" s="25"/>
      <c r="J2" s="25"/>
      <c r="K2" s="25"/>
      <c r="L2" s="3" t="s">
        <v>308</v>
      </c>
      <c r="M2" s="3"/>
      <c r="N2" s="3"/>
      <c r="O2" s="3"/>
    </row>
    <row r="3" ht="14.25" spans="2:15">
      <c r="B3" s="26" t="s">
        <v>305</v>
      </c>
      <c r="C3" s="27"/>
      <c r="D3" s="28"/>
      <c r="E3" s="29"/>
      <c r="G3" s="26" t="s">
        <v>305</v>
      </c>
      <c r="H3" s="27"/>
      <c r="I3" s="28"/>
      <c r="J3" s="29"/>
      <c r="K3" s="45"/>
      <c r="L3" s="26" t="s">
        <v>305</v>
      </c>
      <c r="M3" s="27"/>
      <c r="N3" s="28"/>
      <c r="O3" s="29"/>
    </row>
    <row r="4" ht="14.25" spans="2:19">
      <c r="B4" s="30" t="s">
        <v>227</v>
      </c>
      <c r="C4" s="31" t="s">
        <v>182</v>
      </c>
      <c r="D4" s="32" t="s">
        <v>299</v>
      </c>
      <c r="E4" s="33" t="s">
        <v>300</v>
      </c>
      <c r="G4" s="30" t="s">
        <v>227</v>
      </c>
      <c r="H4" s="31" t="s">
        <v>182</v>
      </c>
      <c r="I4" s="32" t="s">
        <v>299</v>
      </c>
      <c r="J4" s="33" t="s">
        <v>300</v>
      </c>
      <c r="K4" s="46"/>
      <c r="L4" s="30" t="s">
        <v>227</v>
      </c>
      <c r="M4" s="31" t="s">
        <v>182</v>
      </c>
      <c r="N4" s="32" t="s">
        <v>299</v>
      </c>
      <c r="O4" s="33" t="s">
        <v>300</v>
      </c>
      <c r="Q4" s="31" t="s">
        <v>182</v>
      </c>
      <c r="R4" s="32" t="s">
        <v>299</v>
      </c>
      <c r="S4" s="33" t="s">
        <v>300</v>
      </c>
    </row>
    <row r="5" ht="14.25" spans="2:19">
      <c r="B5" s="34" t="s">
        <v>309</v>
      </c>
      <c r="C5" s="35">
        <v>197</v>
      </c>
      <c r="D5" s="35">
        <v>1334.4</v>
      </c>
      <c r="E5" s="36">
        <v>22752.8</v>
      </c>
      <c r="G5" t="s">
        <v>309</v>
      </c>
      <c r="H5" s="37">
        <v>210.6</v>
      </c>
      <c r="I5" s="37">
        <v>1416.4</v>
      </c>
      <c r="J5" s="37">
        <v>24155.2</v>
      </c>
      <c r="K5" s="37"/>
      <c r="L5" t="s">
        <v>309</v>
      </c>
      <c r="M5" s="37">
        <v>210.6</v>
      </c>
      <c r="N5" s="37">
        <v>1416.4</v>
      </c>
      <c r="O5" s="37">
        <v>24155.2</v>
      </c>
      <c r="Q5">
        <v>78.31</v>
      </c>
      <c r="R5">
        <v>478.11</v>
      </c>
      <c r="S5">
        <v>5331.15</v>
      </c>
    </row>
    <row r="6" ht="14.25" spans="2:19">
      <c r="B6" s="34" t="s">
        <v>310</v>
      </c>
      <c r="C6" s="35">
        <v>202.6</v>
      </c>
      <c r="D6" s="35">
        <v>1375.8</v>
      </c>
      <c r="E6" s="36">
        <v>25006</v>
      </c>
      <c r="G6" t="s">
        <v>310</v>
      </c>
      <c r="H6" s="37">
        <v>215.1</v>
      </c>
      <c r="I6" s="37">
        <v>1457.8</v>
      </c>
      <c r="J6" s="37">
        <v>28460.4</v>
      </c>
      <c r="K6" s="37"/>
      <c r="L6" t="s">
        <v>310</v>
      </c>
      <c r="M6" s="37">
        <v>215.1</v>
      </c>
      <c r="N6" s="37">
        <v>1457.8</v>
      </c>
      <c r="O6" s="37">
        <v>28460.4</v>
      </c>
      <c r="Q6">
        <v>79.88</v>
      </c>
      <c r="R6">
        <v>478.11</v>
      </c>
      <c r="S6">
        <v>5366.66</v>
      </c>
    </row>
    <row r="7" ht="14.25" spans="2:19">
      <c r="B7" s="34" t="s">
        <v>311</v>
      </c>
      <c r="C7" s="35">
        <v>267.1</v>
      </c>
      <c r="D7" s="35">
        <v>1794.7</v>
      </c>
      <c r="E7" s="36">
        <v>28314.3</v>
      </c>
      <c r="G7" t="s">
        <v>311</v>
      </c>
      <c r="H7" s="37">
        <v>281.8</v>
      </c>
      <c r="I7" s="37">
        <v>1883.7</v>
      </c>
      <c r="J7" s="37">
        <v>32133</v>
      </c>
      <c r="K7" s="37"/>
      <c r="L7" t="s">
        <v>311</v>
      </c>
      <c r="M7" s="37">
        <v>281.8</v>
      </c>
      <c r="N7" s="37">
        <v>1883.7</v>
      </c>
      <c r="O7" s="37">
        <v>32133</v>
      </c>
      <c r="Q7">
        <v>80.4</v>
      </c>
      <c r="R7">
        <v>478.11</v>
      </c>
      <c r="S7">
        <v>5492.87</v>
      </c>
    </row>
    <row r="8" ht="14.25" spans="2:19">
      <c r="B8" s="34" t="s">
        <v>312</v>
      </c>
      <c r="C8" s="38">
        <v>276.7</v>
      </c>
      <c r="D8" s="38">
        <v>1862.3</v>
      </c>
      <c r="E8" s="39">
        <v>34137.9</v>
      </c>
      <c r="G8" t="s">
        <v>312</v>
      </c>
      <c r="H8" s="37">
        <v>290.1</v>
      </c>
      <c r="I8" s="37">
        <v>1937.7</v>
      </c>
      <c r="J8" s="37">
        <v>40223.8</v>
      </c>
      <c r="K8" s="37"/>
      <c r="L8" t="s">
        <v>312</v>
      </c>
      <c r="M8" s="37">
        <v>290.1</v>
      </c>
      <c r="N8" s="37">
        <v>1937.7</v>
      </c>
      <c r="O8" s="37">
        <v>40223.8</v>
      </c>
      <c r="Q8">
        <v>80.91</v>
      </c>
      <c r="R8">
        <v>478.11</v>
      </c>
      <c r="S8">
        <v>5504.31</v>
      </c>
    </row>
    <row r="9" ht="14.25" spans="2:19">
      <c r="B9" s="34" t="s">
        <v>313</v>
      </c>
      <c r="C9" s="35">
        <v>349.2</v>
      </c>
      <c r="D9" s="35">
        <v>2324.4</v>
      </c>
      <c r="E9" s="36">
        <v>40460.1</v>
      </c>
      <c r="G9" t="s">
        <v>313</v>
      </c>
      <c r="H9" s="37">
        <v>363.8</v>
      </c>
      <c r="I9" s="37">
        <v>2423.9</v>
      </c>
      <c r="J9" s="37">
        <v>42023.1</v>
      </c>
      <c r="K9" s="37"/>
      <c r="L9" t="s">
        <v>313</v>
      </c>
      <c r="M9" s="37">
        <v>363.8</v>
      </c>
      <c r="N9" s="37">
        <v>2423.9</v>
      </c>
      <c r="O9" s="37">
        <v>42023.1</v>
      </c>
      <c r="Q9">
        <v>81.43</v>
      </c>
      <c r="R9">
        <v>506.23</v>
      </c>
      <c r="S9">
        <v>5694.67</v>
      </c>
    </row>
    <row r="10" ht="14.25" spans="2:19">
      <c r="B10" s="34" t="s">
        <v>314</v>
      </c>
      <c r="C10" s="40">
        <v>429.5</v>
      </c>
      <c r="D10" s="40">
        <v>2852.8</v>
      </c>
      <c r="E10" s="41">
        <v>42610.3</v>
      </c>
      <c r="G10" t="s">
        <v>314</v>
      </c>
      <c r="H10" s="37">
        <v>445.6</v>
      </c>
      <c r="I10" s="37">
        <v>2956.6</v>
      </c>
      <c r="J10" s="37">
        <v>43856.4</v>
      </c>
      <c r="K10" s="37"/>
      <c r="L10" t="s">
        <v>314</v>
      </c>
      <c r="M10" s="37">
        <v>445.6</v>
      </c>
      <c r="N10" s="37">
        <v>2956.6</v>
      </c>
      <c r="O10" s="37">
        <v>43856.4</v>
      </c>
      <c r="Q10">
        <v>86.56</v>
      </c>
      <c r="R10">
        <v>562.48</v>
      </c>
      <c r="S10">
        <v>6053.22</v>
      </c>
    </row>
    <row r="11" ht="14.25" spans="2:19">
      <c r="B11" s="34" t="s">
        <v>315</v>
      </c>
      <c r="C11" s="35">
        <v>312.5</v>
      </c>
      <c r="D11" s="35">
        <v>2086.1</v>
      </c>
      <c r="E11" s="41">
        <v>50271.7</v>
      </c>
      <c r="G11" t="s">
        <v>315</v>
      </c>
      <c r="H11" s="37">
        <v>464.3</v>
      </c>
      <c r="I11" s="37">
        <v>3075</v>
      </c>
      <c r="J11" s="37">
        <v>59271</v>
      </c>
      <c r="K11" s="37"/>
      <c r="L11" t="s">
        <v>315</v>
      </c>
      <c r="M11" s="37">
        <v>464.3</v>
      </c>
      <c r="N11" s="37">
        <v>3075</v>
      </c>
      <c r="O11" s="37">
        <v>59271</v>
      </c>
      <c r="Q11">
        <v>96.29</v>
      </c>
      <c r="R11">
        <v>618.73</v>
      </c>
      <c r="S11">
        <v>6400.61</v>
      </c>
    </row>
    <row r="12" ht="14.25" spans="2:19">
      <c r="B12" s="34" t="s">
        <v>316</v>
      </c>
      <c r="C12" s="35">
        <v>541</v>
      </c>
      <c r="D12" s="35">
        <v>3552.6</v>
      </c>
      <c r="E12" s="41">
        <v>64884.1</v>
      </c>
      <c r="G12" t="s">
        <v>316</v>
      </c>
      <c r="H12" s="37">
        <v>556.4</v>
      </c>
      <c r="I12" s="37">
        <v>3657.5</v>
      </c>
      <c r="J12" s="37">
        <v>65987.3</v>
      </c>
      <c r="K12" s="37"/>
      <c r="L12" t="s">
        <v>316</v>
      </c>
      <c r="M12" s="47">
        <v>556.4</v>
      </c>
      <c r="N12" s="47">
        <v>3657.5</v>
      </c>
      <c r="O12" s="47">
        <v>65218.5</v>
      </c>
      <c r="Q12">
        <v>102.9</v>
      </c>
      <c r="R12">
        <v>646.85</v>
      </c>
      <c r="S12">
        <v>6728.08</v>
      </c>
    </row>
    <row r="13" ht="14.25" spans="2:19">
      <c r="B13" s="34" t="s">
        <v>317</v>
      </c>
      <c r="C13" s="35">
        <v>564</v>
      </c>
      <c r="D13" s="35">
        <v>3706.7</v>
      </c>
      <c r="E13" s="41">
        <v>81022.5</v>
      </c>
      <c r="G13" t="s">
        <v>317</v>
      </c>
      <c r="H13" s="37">
        <v>573.2</v>
      </c>
      <c r="I13" s="37">
        <v>3772.2</v>
      </c>
      <c r="J13" s="37">
        <v>81763.7</v>
      </c>
      <c r="K13" s="37"/>
      <c r="L13" t="s">
        <v>317</v>
      </c>
      <c r="M13" s="47">
        <v>573.2</v>
      </c>
      <c r="N13" s="47">
        <v>3772.2</v>
      </c>
      <c r="O13" s="47">
        <v>80933.4</v>
      </c>
      <c r="Q13">
        <v>108.16</v>
      </c>
      <c r="R13">
        <v>674.98</v>
      </c>
      <c r="S13">
        <v>6910.95</v>
      </c>
    </row>
    <row r="14" ht="14.25" spans="2:19">
      <c r="B14" s="34" t="s">
        <v>318</v>
      </c>
      <c r="C14" s="35">
        <v>578.5</v>
      </c>
      <c r="D14" s="35">
        <v>3746</v>
      </c>
      <c r="E14" s="42">
        <v>84368.1</v>
      </c>
      <c r="G14" t="s">
        <v>318</v>
      </c>
      <c r="H14" s="37">
        <v>581.6</v>
      </c>
      <c r="I14" s="37">
        <v>3772.2</v>
      </c>
      <c r="J14" s="37">
        <v>84613.7</v>
      </c>
      <c r="K14" s="37"/>
      <c r="L14" t="s">
        <v>318</v>
      </c>
      <c r="M14" s="47">
        <v>581.6</v>
      </c>
      <c r="N14" s="47">
        <v>3772.2</v>
      </c>
      <c r="O14" s="47">
        <v>83752.7</v>
      </c>
      <c r="Q14">
        <v>108.1</v>
      </c>
      <c r="R14">
        <v>674.98</v>
      </c>
      <c r="S14">
        <v>6910.56</v>
      </c>
    </row>
    <row r="15" ht="14.25" spans="2:19">
      <c r="B15" s="34" t="s">
        <v>319</v>
      </c>
      <c r="C15" s="35">
        <v>646.7</v>
      </c>
      <c r="D15" s="35">
        <v>4211.9</v>
      </c>
      <c r="E15" s="42">
        <v>83383.8</v>
      </c>
      <c r="G15" t="s">
        <v>319</v>
      </c>
      <c r="H15" s="37">
        <v>662.4</v>
      </c>
      <c r="I15" s="37">
        <v>4314.8</v>
      </c>
      <c r="J15" s="37">
        <v>84536.6</v>
      </c>
      <c r="K15" s="37"/>
      <c r="L15" t="s">
        <v>319</v>
      </c>
      <c r="M15" s="47">
        <v>662.4</v>
      </c>
      <c r="N15" s="47">
        <v>4314.8</v>
      </c>
      <c r="O15" s="47">
        <v>83662.6</v>
      </c>
      <c r="Q15">
        <v>117.55</v>
      </c>
      <c r="R15">
        <v>787.47</v>
      </c>
      <c r="S15">
        <v>7493.66</v>
      </c>
    </row>
    <row r="16" ht="14.25" spans="2:19">
      <c r="B16" s="34" t="s">
        <v>320</v>
      </c>
      <c r="C16" s="35">
        <v>472.7</v>
      </c>
      <c r="D16" s="35">
        <v>3110.1</v>
      </c>
      <c r="E16" s="42">
        <v>68820.4</v>
      </c>
      <c r="G16" t="s">
        <v>320</v>
      </c>
      <c r="H16" s="37">
        <v>564.8</v>
      </c>
      <c r="I16" s="37">
        <v>3703.6</v>
      </c>
      <c r="J16" s="37">
        <v>67413.8</v>
      </c>
      <c r="K16" s="37"/>
      <c r="L16" t="s">
        <v>320</v>
      </c>
      <c r="M16" s="47">
        <v>564.8</v>
      </c>
      <c r="N16" s="47">
        <v>3703.6</v>
      </c>
      <c r="O16" s="47">
        <v>66614.4</v>
      </c>
      <c r="Q16">
        <v>102.03</v>
      </c>
      <c r="R16">
        <v>674.98</v>
      </c>
      <c r="S16">
        <v>6773.06</v>
      </c>
    </row>
    <row r="17" ht="14.25" spans="2:19">
      <c r="B17" s="34" t="s">
        <v>321</v>
      </c>
      <c r="C17" s="35">
        <v>456.8</v>
      </c>
      <c r="D17" s="35">
        <v>3011</v>
      </c>
      <c r="E17" s="42">
        <v>54654.8</v>
      </c>
      <c r="G17" t="s">
        <v>321</v>
      </c>
      <c r="H17" s="37">
        <v>472.9</v>
      </c>
      <c r="I17" s="37">
        <v>3114.8</v>
      </c>
      <c r="J17" s="37">
        <v>55900.8</v>
      </c>
      <c r="K17" s="37"/>
      <c r="L17" t="s">
        <v>321</v>
      </c>
      <c r="M17" s="37">
        <v>472.9</v>
      </c>
      <c r="N17" s="37">
        <v>3114.8</v>
      </c>
      <c r="O17" s="37">
        <v>55900.8</v>
      </c>
      <c r="Q17">
        <v>92.97</v>
      </c>
      <c r="R17">
        <v>590.6</v>
      </c>
      <c r="S17">
        <v>6261.55</v>
      </c>
    </row>
    <row r="18" ht="14.25" spans="2:19">
      <c r="B18" s="34" t="s">
        <v>322</v>
      </c>
      <c r="C18" s="35">
        <v>442.6</v>
      </c>
      <c r="D18" s="35">
        <v>2912</v>
      </c>
      <c r="E18" s="42">
        <v>48805.8</v>
      </c>
      <c r="G18" t="s">
        <v>322</v>
      </c>
      <c r="H18" s="37">
        <v>458.7</v>
      </c>
      <c r="I18" s="37">
        <v>3015.8</v>
      </c>
      <c r="J18" s="37">
        <v>50147.9</v>
      </c>
      <c r="K18" s="37"/>
      <c r="L18" t="s">
        <v>322</v>
      </c>
      <c r="M18" s="37">
        <v>458.7</v>
      </c>
      <c r="N18" s="37">
        <v>3015.8</v>
      </c>
      <c r="O18" s="37">
        <v>50147.9</v>
      </c>
      <c r="Q18">
        <v>89.05</v>
      </c>
      <c r="R18">
        <v>534.36</v>
      </c>
      <c r="S18">
        <v>6045.46</v>
      </c>
    </row>
    <row r="19" ht="14.25" spans="2:19">
      <c r="B19" s="34" t="s">
        <v>323</v>
      </c>
      <c r="C19" s="35">
        <v>429.3</v>
      </c>
      <c r="D19" s="35">
        <v>2832.9</v>
      </c>
      <c r="E19" s="42">
        <v>42520</v>
      </c>
      <c r="G19" t="s">
        <v>323</v>
      </c>
      <c r="H19" s="37">
        <v>445.3</v>
      </c>
      <c r="I19" s="37">
        <v>2918.3</v>
      </c>
      <c r="J19" s="37">
        <v>43758.3</v>
      </c>
      <c r="K19" s="37"/>
      <c r="L19" t="s">
        <v>323</v>
      </c>
      <c r="M19" s="37">
        <v>445.3</v>
      </c>
      <c r="N19" s="37">
        <v>2918.3</v>
      </c>
      <c r="O19" s="37">
        <v>43758.3</v>
      </c>
      <c r="Q19">
        <v>87.04</v>
      </c>
      <c r="R19">
        <v>534.36</v>
      </c>
      <c r="S19">
        <v>6000.09</v>
      </c>
    </row>
    <row r="20" ht="14.25" spans="2:19">
      <c r="B20" s="34" t="s">
        <v>324</v>
      </c>
      <c r="C20" s="35">
        <v>352.6</v>
      </c>
      <c r="D20" s="35">
        <v>2334.3</v>
      </c>
      <c r="E20" s="36">
        <v>36528.1</v>
      </c>
      <c r="G20" t="s">
        <v>324</v>
      </c>
      <c r="H20" s="37">
        <v>365.3</v>
      </c>
      <c r="I20" s="37">
        <v>2423.9</v>
      </c>
      <c r="J20" s="37">
        <v>37590</v>
      </c>
      <c r="K20" s="37"/>
      <c r="L20" t="s">
        <v>324</v>
      </c>
      <c r="M20" s="37">
        <v>365.3</v>
      </c>
      <c r="N20" s="37">
        <v>2423.9</v>
      </c>
      <c r="O20" s="37">
        <v>37590</v>
      </c>
      <c r="Q20">
        <v>85.04</v>
      </c>
      <c r="R20">
        <v>534.36</v>
      </c>
      <c r="S20">
        <v>5839.95</v>
      </c>
    </row>
    <row r="21" ht="14.25" spans="2:19">
      <c r="B21" s="34" t="s">
        <v>325</v>
      </c>
      <c r="C21" s="35">
        <v>343.7</v>
      </c>
      <c r="D21" s="35">
        <v>2287.7</v>
      </c>
      <c r="E21" s="36">
        <v>35346.1</v>
      </c>
      <c r="G21" t="s">
        <v>325</v>
      </c>
      <c r="H21" s="37">
        <v>354.2</v>
      </c>
      <c r="I21" s="37">
        <v>2357.3</v>
      </c>
      <c r="J21" s="37">
        <v>36371.4</v>
      </c>
      <c r="K21" s="37"/>
      <c r="L21" t="s">
        <v>325</v>
      </c>
      <c r="M21" s="37">
        <v>354.2</v>
      </c>
      <c r="N21" s="37">
        <v>2357.3</v>
      </c>
      <c r="O21" s="37">
        <v>36371.4</v>
      </c>
      <c r="Q21">
        <v>83.03</v>
      </c>
      <c r="R21">
        <v>506.23</v>
      </c>
      <c r="S21">
        <v>5730.96</v>
      </c>
    </row>
    <row r="22" ht="14.25" spans="2:19">
      <c r="B22" s="34" t="s">
        <v>326</v>
      </c>
      <c r="C22" s="35">
        <v>276</v>
      </c>
      <c r="D22" s="35">
        <v>1841.8</v>
      </c>
      <c r="E22" s="36">
        <v>31482.7</v>
      </c>
      <c r="G22" t="s">
        <v>326</v>
      </c>
      <c r="H22" s="37">
        <v>281.7</v>
      </c>
      <c r="I22" s="37">
        <v>1883.7</v>
      </c>
      <c r="J22" s="37">
        <v>32124.1</v>
      </c>
      <c r="K22" s="37"/>
      <c r="L22" t="s">
        <v>326</v>
      </c>
      <c r="M22" s="37">
        <v>281.7</v>
      </c>
      <c r="N22" s="37">
        <v>1883.7</v>
      </c>
      <c r="O22" s="37">
        <v>32124.1</v>
      </c>
      <c r="Q22">
        <v>81.02</v>
      </c>
      <c r="R22">
        <v>506.23</v>
      </c>
      <c r="S22">
        <v>5570.68</v>
      </c>
    </row>
    <row r="23" ht="14.25" spans="2:19">
      <c r="B23" s="34" t="s">
        <v>327</v>
      </c>
      <c r="C23" s="35">
        <v>164.7</v>
      </c>
      <c r="D23" s="35">
        <v>1109.8</v>
      </c>
      <c r="E23" s="36">
        <v>21851.2</v>
      </c>
      <c r="G23" t="s">
        <v>327</v>
      </c>
      <c r="H23" s="37">
        <v>166.5</v>
      </c>
      <c r="I23" s="37">
        <v>1120.3</v>
      </c>
      <c r="J23" s="37">
        <v>22077.8</v>
      </c>
      <c r="K23" s="37"/>
      <c r="L23" t="s">
        <v>327</v>
      </c>
      <c r="M23" s="37">
        <v>166.5</v>
      </c>
      <c r="N23" s="37">
        <v>1120.3</v>
      </c>
      <c r="O23" s="37">
        <v>22077.8</v>
      </c>
      <c r="Q23">
        <v>60.73</v>
      </c>
      <c r="R23">
        <v>370.53</v>
      </c>
      <c r="S23">
        <v>4137.69</v>
      </c>
    </row>
    <row r="24" spans="2:15">
      <c r="B24" t="s">
        <v>328</v>
      </c>
      <c r="C24">
        <v>128.2</v>
      </c>
      <c r="D24">
        <v>865.6</v>
      </c>
      <c r="E24">
        <v>12485.4</v>
      </c>
      <c r="G24" t="s">
        <v>328</v>
      </c>
      <c r="H24" s="37">
        <v>132.6</v>
      </c>
      <c r="I24" s="37">
        <v>886.4</v>
      </c>
      <c r="J24" s="37">
        <v>12881.8</v>
      </c>
      <c r="K24" s="37"/>
      <c r="L24" t="s">
        <v>328</v>
      </c>
      <c r="M24" s="37">
        <v>132.6</v>
      </c>
      <c r="N24" s="37">
        <v>886.4</v>
      </c>
      <c r="O24" s="37">
        <v>12881.8</v>
      </c>
    </row>
    <row r="25" spans="2:19">
      <c r="B25" t="s">
        <v>329</v>
      </c>
      <c r="C25">
        <v>133.8</v>
      </c>
      <c r="D25">
        <v>907</v>
      </c>
      <c r="E25">
        <v>14229.1</v>
      </c>
      <c r="G25" t="s">
        <v>329</v>
      </c>
      <c r="H25" s="37">
        <v>137.1</v>
      </c>
      <c r="I25" s="37">
        <v>927.9</v>
      </c>
      <c r="J25" s="37">
        <v>15953.9</v>
      </c>
      <c r="K25" s="37"/>
      <c r="L25" t="s">
        <v>329</v>
      </c>
      <c r="M25" s="37">
        <v>137.1</v>
      </c>
      <c r="N25" s="37">
        <v>927.9</v>
      </c>
      <c r="O25" s="37">
        <v>15953.9</v>
      </c>
      <c r="Q25" s="48">
        <f>SUM(Q5:Q23)</f>
        <v>1701.4</v>
      </c>
      <c r="R25" s="48">
        <f>SUM(R5:R23)</f>
        <v>10635.81</v>
      </c>
      <c r="S25" s="48">
        <f>SUM(S5:S23)</f>
        <v>114246.18</v>
      </c>
    </row>
    <row r="26" spans="2:15">
      <c r="B26" t="s">
        <v>330</v>
      </c>
      <c r="C26">
        <v>181.1</v>
      </c>
      <c r="D26">
        <v>1216.9</v>
      </c>
      <c r="E26">
        <v>16919.8</v>
      </c>
      <c r="G26" t="s">
        <v>330</v>
      </c>
      <c r="H26" s="37">
        <v>184.3</v>
      </c>
      <c r="I26" s="37">
        <v>1230.5</v>
      </c>
      <c r="J26" s="37">
        <v>18820.3</v>
      </c>
      <c r="K26" s="37"/>
      <c r="L26" t="s">
        <v>330</v>
      </c>
      <c r="M26" s="37">
        <v>184.3</v>
      </c>
      <c r="N26" s="37">
        <v>1230.5</v>
      </c>
      <c r="O26" s="37">
        <v>18820.3</v>
      </c>
    </row>
    <row r="27" spans="2:15">
      <c r="B27" t="s">
        <v>331</v>
      </c>
      <c r="C27">
        <v>181</v>
      </c>
      <c r="D27">
        <v>1203.6</v>
      </c>
      <c r="E27">
        <v>20241.1</v>
      </c>
      <c r="G27" t="s">
        <v>331</v>
      </c>
      <c r="H27" s="37">
        <v>192.6</v>
      </c>
      <c r="I27" s="37">
        <v>1284.5</v>
      </c>
      <c r="J27" s="37">
        <v>24783.2</v>
      </c>
      <c r="K27" s="37"/>
      <c r="L27" t="s">
        <v>331</v>
      </c>
      <c r="M27" s="37">
        <v>192.6</v>
      </c>
      <c r="N27" s="37">
        <v>1284.5</v>
      </c>
      <c r="O27" s="37">
        <v>24783.2</v>
      </c>
    </row>
    <row r="28" spans="2:15">
      <c r="B28" t="s">
        <v>332</v>
      </c>
      <c r="C28">
        <v>228.9</v>
      </c>
      <c r="D28">
        <v>1514.4</v>
      </c>
      <c r="E28">
        <v>24575.1</v>
      </c>
      <c r="G28" t="s">
        <v>332</v>
      </c>
      <c r="H28" s="37">
        <v>246.8</v>
      </c>
      <c r="I28" s="37">
        <v>1647.5</v>
      </c>
      <c r="J28" s="37">
        <v>26542.2</v>
      </c>
      <c r="K28" s="37"/>
      <c r="L28" t="s">
        <v>332</v>
      </c>
      <c r="M28" s="37">
        <v>246.8</v>
      </c>
      <c r="N28" s="37">
        <v>1647.5</v>
      </c>
      <c r="O28" s="37">
        <v>26542.2</v>
      </c>
    </row>
    <row r="29" spans="2:15">
      <c r="B29" t="s">
        <v>333</v>
      </c>
      <c r="C29">
        <v>282.6</v>
      </c>
      <c r="D29">
        <v>2056.9</v>
      </c>
      <c r="E29">
        <v>29603</v>
      </c>
      <c r="G29" t="s">
        <v>333</v>
      </c>
      <c r="H29" s="37">
        <v>309.1</v>
      </c>
      <c r="I29" s="37">
        <v>2056.9</v>
      </c>
      <c r="J29" s="37">
        <v>30497.9</v>
      </c>
      <c r="K29" s="37"/>
      <c r="L29" t="s">
        <v>333</v>
      </c>
      <c r="M29" s="37">
        <v>309.1</v>
      </c>
      <c r="N29" s="37">
        <v>2056.9</v>
      </c>
      <c r="O29" s="37">
        <v>30497.9</v>
      </c>
    </row>
    <row r="30" spans="2:15">
      <c r="B30" t="s">
        <v>334</v>
      </c>
      <c r="C30">
        <v>295.2</v>
      </c>
      <c r="D30">
        <v>1938</v>
      </c>
      <c r="E30">
        <v>34082.5</v>
      </c>
      <c r="G30" t="s">
        <v>334</v>
      </c>
      <c r="H30" s="37">
        <v>327.8</v>
      </c>
      <c r="I30" s="37">
        <v>2175.4</v>
      </c>
      <c r="J30" s="37">
        <v>47348.8</v>
      </c>
      <c r="K30" s="37"/>
      <c r="L30" t="s">
        <v>334</v>
      </c>
      <c r="M30" s="37">
        <v>327.8</v>
      </c>
      <c r="N30" s="37">
        <v>2175.4</v>
      </c>
      <c r="O30" s="37">
        <v>47348.8</v>
      </c>
    </row>
    <row r="31" spans="2:15">
      <c r="B31" t="s">
        <v>335</v>
      </c>
      <c r="C31">
        <v>355.4</v>
      </c>
      <c r="D31">
        <v>2634.6</v>
      </c>
      <c r="E31">
        <v>49599.2</v>
      </c>
      <c r="G31" t="s">
        <v>335</v>
      </c>
      <c r="H31" s="37">
        <v>400.4</v>
      </c>
      <c r="I31" s="37">
        <v>2634.6</v>
      </c>
      <c r="J31" s="37">
        <v>51781.1</v>
      </c>
      <c r="K31" s="37"/>
      <c r="L31" t="s">
        <v>335</v>
      </c>
      <c r="M31" s="47">
        <v>400.4</v>
      </c>
      <c r="N31" s="47">
        <v>2634.6</v>
      </c>
      <c r="O31" s="47">
        <v>51012.3</v>
      </c>
    </row>
    <row r="32" spans="2:15">
      <c r="B32" t="s">
        <v>336</v>
      </c>
      <c r="C32">
        <v>365.9</v>
      </c>
      <c r="D32">
        <v>2394.1</v>
      </c>
      <c r="E32">
        <v>46231.6</v>
      </c>
      <c r="G32" t="s">
        <v>336</v>
      </c>
      <c r="H32" s="37">
        <v>417.2</v>
      </c>
      <c r="I32" s="37">
        <v>2749.3</v>
      </c>
      <c r="J32" s="37">
        <v>66202</v>
      </c>
      <c r="K32" s="37"/>
      <c r="L32" t="s">
        <v>336</v>
      </c>
      <c r="M32" s="47">
        <v>417.2</v>
      </c>
      <c r="N32" s="47">
        <v>2749.3</v>
      </c>
      <c r="O32" s="47">
        <v>65371.7</v>
      </c>
    </row>
    <row r="33" spans="2:15">
      <c r="B33" t="s">
        <v>337</v>
      </c>
      <c r="C33">
        <v>370.1</v>
      </c>
      <c r="D33">
        <v>2394.1</v>
      </c>
      <c r="E33">
        <v>47656.8</v>
      </c>
      <c r="G33" t="s">
        <v>337</v>
      </c>
      <c r="H33" s="37">
        <v>425.6</v>
      </c>
      <c r="I33" s="37">
        <v>2749.3</v>
      </c>
      <c r="J33" s="37">
        <v>69053.3</v>
      </c>
      <c r="K33" s="37"/>
      <c r="L33" t="s">
        <v>337</v>
      </c>
      <c r="M33" s="47">
        <v>425.6</v>
      </c>
      <c r="N33" s="47">
        <v>2749.3</v>
      </c>
      <c r="O33" s="47">
        <v>68192.4</v>
      </c>
    </row>
    <row r="34" spans="2:15">
      <c r="B34" t="s">
        <v>338</v>
      </c>
      <c r="C34">
        <v>427.3</v>
      </c>
      <c r="D34">
        <v>2777.8</v>
      </c>
      <c r="E34">
        <v>48201.5</v>
      </c>
      <c r="G34" t="s">
        <v>338</v>
      </c>
      <c r="H34" s="37">
        <v>486.9</v>
      </c>
      <c r="I34" s="37">
        <v>3168.7</v>
      </c>
      <c r="J34" s="37">
        <v>68863</v>
      </c>
      <c r="K34" s="37"/>
      <c r="L34" t="s">
        <v>338</v>
      </c>
      <c r="M34" s="47">
        <v>486.9</v>
      </c>
      <c r="N34" s="47">
        <v>3168.7</v>
      </c>
      <c r="O34" s="47">
        <v>67988.8</v>
      </c>
    </row>
    <row r="35" spans="2:15">
      <c r="B35" t="s">
        <v>339</v>
      </c>
      <c r="C35">
        <v>359.2</v>
      </c>
      <c r="D35">
        <v>2680.7</v>
      </c>
      <c r="E35">
        <v>28737.1</v>
      </c>
      <c r="G35" t="s">
        <v>339</v>
      </c>
      <c r="H35" s="37">
        <v>408.8</v>
      </c>
      <c r="I35" s="37">
        <v>2680.7</v>
      </c>
      <c r="J35" s="37">
        <v>53207.9</v>
      </c>
      <c r="K35" s="37"/>
      <c r="L35" t="s">
        <v>339</v>
      </c>
      <c r="M35" s="47">
        <v>408.8</v>
      </c>
      <c r="N35" s="47">
        <v>2680.7</v>
      </c>
      <c r="O35" s="47">
        <v>52408.6</v>
      </c>
    </row>
    <row r="36" spans="2:15">
      <c r="B36" t="s">
        <v>340</v>
      </c>
      <c r="C36">
        <v>298.4</v>
      </c>
      <c r="D36">
        <v>1948.2</v>
      </c>
      <c r="E36">
        <v>30902.1</v>
      </c>
      <c r="G36" t="s">
        <v>340</v>
      </c>
      <c r="H36" s="37">
        <v>336.4</v>
      </c>
      <c r="I36" s="37">
        <v>2215.2</v>
      </c>
      <c r="J36" s="37">
        <v>42542.7</v>
      </c>
      <c r="K36" s="37"/>
      <c r="L36" t="s">
        <v>340</v>
      </c>
      <c r="M36" s="37">
        <v>336.4</v>
      </c>
      <c r="N36" s="37">
        <v>2215.2</v>
      </c>
      <c r="O36" s="37">
        <v>42542.7</v>
      </c>
    </row>
    <row r="37" spans="2:15">
      <c r="B37" t="s">
        <v>341</v>
      </c>
      <c r="C37">
        <v>308.8</v>
      </c>
      <c r="D37">
        <v>2037</v>
      </c>
      <c r="E37">
        <v>30379.7</v>
      </c>
      <c r="G37" t="s">
        <v>341</v>
      </c>
      <c r="H37" s="37">
        <v>322.2</v>
      </c>
      <c r="I37" s="37">
        <v>2116.1</v>
      </c>
      <c r="J37" s="37">
        <v>35982.3</v>
      </c>
      <c r="K37" s="37"/>
      <c r="L37" t="s">
        <v>341</v>
      </c>
      <c r="M37" s="37">
        <v>322.2</v>
      </c>
      <c r="N37" s="37">
        <v>2116.1</v>
      </c>
      <c r="O37" s="37">
        <v>35982.3</v>
      </c>
    </row>
    <row r="38" spans="2:15">
      <c r="B38" t="s">
        <v>342</v>
      </c>
      <c r="C38">
        <v>311.2</v>
      </c>
      <c r="D38">
        <v>2076.6</v>
      </c>
      <c r="E38">
        <v>35167.5</v>
      </c>
      <c r="G38" t="s">
        <v>342</v>
      </c>
      <c r="H38" s="37">
        <v>308.8</v>
      </c>
      <c r="I38" s="37">
        <v>2024.3</v>
      </c>
      <c r="J38" s="37">
        <v>30400.8</v>
      </c>
      <c r="K38" s="37"/>
      <c r="L38" t="s">
        <v>342</v>
      </c>
      <c r="M38" s="37">
        <v>308.8</v>
      </c>
      <c r="N38" s="37">
        <v>2024.3</v>
      </c>
      <c r="O38" s="37">
        <v>30400.8</v>
      </c>
    </row>
    <row r="39" spans="2:15">
      <c r="B39" t="s">
        <v>343</v>
      </c>
      <c r="C39">
        <v>248.3</v>
      </c>
      <c r="D39">
        <v>1647.5</v>
      </c>
      <c r="E39">
        <v>24985.3</v>
      </c>
      <c r="G39" t="s">
        <v>343</v>
      </c>
      <c r="H39" s="37">
        <v>248.3</v>
      </c>
      <c r="I39" s="37">
        <v>1647.5</v>
      </c>
      <c r="J39" s="37">
        <v>25002.8</v>
      </c>
      <c r="K39" s="37"/>
      <c r="L39" t="s">
        <v>343</v>
      </c>
      <c r="M39" s="37">
        <v>248.3</v>
      </c>
      <c r="N39" s="37">
        <v>1647.5</v>
      </c>
      <c r="O39" s="37">
        <v>25002.8</v>
      </c>
    </row>
    <row r="40" spans="2:15">
      <c r="B40" t="s">
        <v>344</v>
      </c>
      <c r="C40">
        <v>237.2</v>
      </c>
      <c r="D40">
        <v>1580.9</v>
      </c>
      <c r="E40">
        <v>22256.6</v>
      </c>
      <c r="G40" t="s">
        <v>344</v>
      </c>
      <c r="H40" s="37">
        <v>237.2</v>
      </c>
      <c r="I40" s="37">
        <v>1580.9</v>
      </c>
      <c r="J40" s="37">
        <v>22282.1</v>
      </c>
      <c r="K40" s="37"/>
      <c r="L40" t="s">
        <v>344</v>
      </c>
      <c r="M40" s="37">
        <v>237.2</v>
      </c>
      <c r="N40" s="37">
        <v>1580.9</v>
      </c>
      <c r="O40" s="37">
        <v>22282.1</v>
      </c>
    </row>
    <row r="41" spans="2:15">
      <c r="B41" t="s">
        <v>345</v>
      </c>
      <c r="C41">
        <v>109.9</v>
      </c>
      <c r="D41">
        <v>739</v>
      </c>
      <c r="E41">
        <v>12749.4</v>
      </c>
      <c r="G41" t="s">
        <v>345</v>
      </c>
      <c r="H41" s="37">
        <v>184.8</v>
      </c>
      <c r="I41" s="37">
        <v>1230.5</v>
      </c>
      <c r="J41" s="37">
        <v>18883.5</v>
      </c>
      <c r="K41" s="37"/>
      <c r="L41" t="s">
        <v>345</v>
      </c>
      <c r="M41" s="37">
        <v>184.8</v>
      </c>
      <c r="N41" s="37">
        <v>1230.5</v>
      </c>
      <c r="O41" s="37">
        <v>18883.5</v>
      </c>
    </row>
    <row r="42" spans="2:15">
      <c r="B42" t="s">
        <v>346</v>
      </c>
      <c r="C42">
        <v>184.8</v>
      </c>
      <c r="D42">
        <v>1230.5</v>
      </c>
      <c r="E42">
        <v>18862.3</v>
      </c>
      <c r="G42" t="s">
        <v>346</v>
      </c>
      <c r="H42" s="37">
        <v>109.9</v>
      </c>
      <c r="I42" s="37">
        <v>739</v>
      </c>
      <c r="J42" s="37">
        <v>12762.9</v>
      </c>
      <c r="K42" s="37"/>
      <c r="L42" t="s">
        <v>346</v>
      </c>
      <c r="M42" s="37">
        <v>109.9</v>
      </c>
      <c r="N42" s="37">
        <v>739</v>
      </c>
      <c r="O42" s="37">
        <v>12762.9</v>
      </c>
    </row>
    <row r="43" spans="3:15">
      <c r="C43">
        <v>78.1</v>
      </c>
      <c r="D43">
        <v>507.1</v>
      </c>
      <c r="E43">
        <v>7869.9</v>
      </c>
      <c r="G43" t="s">
        <v>16</v>
      </c>
      <c r="H43" s="37">
        <v>78.1</v>
      </c>
      <c r="I43" s="37">
        <v>507.1</v>
      </c>
      <c r="J43" s="37">
        <v>7881.5</v>
      </c>
      <c r="K43" s="37"/>
      <c r="L43" t="s">
        <v>16</v>
      </c>
      <c r="M43" s="37">
        <v>78.1</v>
      </c>
      <c r="N43" s="37">
        <v>507.1</v>
      </c>
      <c r="O43" s="37">
        <v>7881.5</v>
      </c>
    </row>
    <row r="44" spans="3:15">
      <c r="C44">
        <v>88.1</v>
      </c>
      <c r="D44">
        <v>590</v>
      </c>
      <c r="E44">
        <v>9005.3</v>
      </c>
      <c r="G44" t="s">
        <v>17</v>
      </c>
      <c r="H44" s="37">
        <v>82.1</v>
      </c>
      <c r="I44" s="37">
        <v>548.5</v>
      </c>
      <c r="J44" s="37">
        <v>8394.1</v>
      </c>
      <c r="K44" s="37"/>
      <c r="L44" t="s">
        <v>17</v>
      </c>
      <c r="M44" s="37">
        <v>82.1</v>
      </c>
      <c r="N44" s="37">
        <v>548.5</v>
      </c>
      <c r="O44" s="37">
        <v>8394.1</v>
      </c>
    </row>
    <row r="45" spans="3:15">
      <c r="C45">
        <v>82.1</v>
      </c>
      <c r="D45">
        <v>548.5</v>
      </c>
      <c r="E45">
        <v>8382.5</v>
      </c>
      <c r="G45" t="s">
        <v>18</v>
      </c>
      <c r="H45" s="37">
        <v>88.1</v>
      </c>
      <c r="I45" s="37">
        <v>590</v>
      </c>
      <c r="J45" s="37">
        <v>9016.9</v>
      </c>
      <c r="K45" s="37"/>
      <c r="L45" t="s">
        <v>18</v>
      </c>
      <c r="M45" s="37">
        <v>88.1</v>
      </c>
      <c r="N45" s="37">
        <v>590</v>
      </c>
      <c r="O45" s="37">
        <v>9016.9</v>
      </c>
    </row>
    <row r="46" spans="3:15">
      <c r="C46">
        <v>86.9</v>
      </c>
      <c r="D46">
        <v>579.7</v>
      </c>
      <c r="E46">
        <v>8898.9</v>
      </c>
      <c r="G46" t="s">
        <v>19</v>
      </c>
      <c r="H46" s="37">
        <v>94.2</v>
      </c>
      <c r="I46" s="37">
        <v>641.9</v>
      </c>
      <c r="J46" s="37">
        <v>9747.6</v>
      </c>
      <c r="K46" s="37"/>
      <c r="L46" t="s">
        <v>19</v>
      </c>
      <c r="M46" s="37">
        <v>94.2</v>
      </c>
      <c r="N46" s="37">
        <v>641.9</v>
      </c>
      <c r="O46" s="37">
        <v>9747.6</v>
      </c>
    </row>
    <row r="47" spans="3:15">
      <c r="C47">
        <v>89.9</v>
      </c>
      <c r="D47">
        <v>600.4</v>
      </c>
      <c r="E47">
        <v>10928</v>
      </c>
      <c r="G47" t="s">
        <v>20</v>
      </c>
      <c r="H47" s="37">
        <v>100.2</v>
      </c>
      <c r="I47" s="37">
        <v>683.3</v>
      </c>
      <c r="J47" s="37">
        <v>12310.5</v>
      </c>
      <c r="K47" s="37"/>
      <c r="L47" t="s">
        <v>20</v>
      </c>
      <c r="M47" s="37">
        <v>100.2</v>
      </c>
      <c r="N47" s="37">
        <v>683.3</v>
      </c>
      <c r="O47" s="37">
        <v>12310.5</v>
      </c>
    </row>
    <row r="48" spans="3:15">
      <c r="C48">
        <v>124.1</v>
      </c>
      <c r="D48">
        <v>821</v>
      </c>
      <c r="E48">
        <v>14577.4</v>
      </c>
      <c r="G48" t="s">
        <v>21</v>
      </c>
      <c r="H48" s="37">
        <v>137.8</v>
      </c>
      <c r="I48" s="37">
        <v>929.1</v>
      </c>
      <c r="J48" s="37">
        <v>13536.1</v>
      </c>
      <c r="K48" s="37"/>
      <c r="L48" t="s">
        <v>21</v>
      </c>
      <c r="M48" s="37">
        <v>137.8</v>
      </c>
      <c r="N48" s="37">
        <v>929.1</v>
      </c>
      <c r="O48" s="37">
        <v>13536.1</v>
      </c>
    </row>
    <row r="49" spans="3:15">
      <c r="C49">
        <v>120.1</v>
      </c>
      <c r="D49">
        <v>794</v>
      </c>
      <c r="E49">
        <v>11778.1</v>
      </c>
      <c r="G49" t="s">
        <v>22</v>
      </c>
      <c r="H49" s="37">
        <v>145.8</v>
      </c>
      <c r="I49" s="37">
        <v>983.1</v>
      </c>
      <c r="J49" s="37">
        <v>17146.1</v>
      </c>
      <c r="K49" s="37"/>
      <c r="L49" t="s">
        <v>22</v>
      </c>
      <c r="M49" s="37">
        <v>145.8</v>
      </c>
      <c r="N49" s="37">
        <v>983.1</v>
      </c>
      <c r="O49" s="37">
        <v>17146.1</v>
      </c>
    </row>
    <row r="50" spans="3:15">
      <c r="C50">
        <v>158.2</v>
      </c>
      <c r="D50">
        <v>1039.8</v>
      </c>
      <c r="E50">
        <v>17863.9</v>
      </c>
      <c r="G50" t="s">
        <v>23</v>
      </c>
      <c r="H50" s="37">
        <v>190.3</v>
      </c>
      <c r="I50" s="37">
        <v>1272.8</v>
      </c>
      <c r="J50" s="37">
        <v>21341</v>
      </c>
      <c r="K50" s="37"/>
      <c r="L50" t="s">
        <v>23</v>
      </c>
      <c r="M50" s="37">
        <v>190.3</v>
      </c>
      <c r="N50" s="37">
        <v>1272.8</v>
      </c>
      <c r="O50" s="37">
        <v>21341</v>
      </c>
    </row>
    <row r="51" spans="3:15">
      <c r="C51">
        <v>163.7</v>
      </c>
      <c r="D51">
        <v>1081.2</v>
      </c>
      <c r="E51">
        <v>21286.5</v>
      </c>
      <c r="G51" t="s">
        <v>24</v>
      </c>
      <c r="H51" s="37">
        <v>200.3</v>
      </c>
      <c r="I51" s="37">
        <v>1339.4</v>
      </c>
      <c r="J51" s="37">
        <v>25848.1</v>
      </c>
      <c r="K51" s="37"/>
      <c r="L51" t="s">
        <v>24</v>
      </c>
      <c r="M51" s="37">
        <v>200.3</v>
      </c>
      <c r="N51" s="37">
        <v>1339.4</v>
      </c>
      <c r="O51" s="37">
        <v>25848.1</v>
      </c>
    </row>
    <row r="52" spans="3:15">
      <c r="C52">
        <v>165.4</v>
      </c>
      <c r="D52">
        <v>970.5</v>
      </c>
      <c r="E52">
        <v>18810.9</v>
      </c>
      <c r="G52" t="s">
        <v>25</v>
      </c>
      <c r="H52" s="37">
        <v>206.3</v>
      </c>
      <c r="I52" s="37">
        <v>1339.4</v>
      </c>
      <c r="J52" s="37">
        <v>26407.1</v>
      </c>
      <c r="K52" s="37"/>
      <c r="L52" t="s">
        <v>25</v>
      </c>
      <c r="M52" s="37">
        <v>206.3</v>
      </c>
      <c r="N52" s="37">
        <v>1339.4</v>
      </c>
      <c r="O52" s="37">
        <v>26407.1</v>
      </c>
    </row>
    <row r="53" spans="3:15">
      <c r="C53">
        <v>166.7</v>
      </c>
      <c r="D53">
        <v>1081.2</v>
      </c>
      <c r="E53">
        <v>21565.7</v>
      </c>
      <c r="G53" t="s">
        <v>26</v>
      </c>
      <c r="H53" s="37">
        <v>204</v>
      </c>
      <c r="I53" s="37">
        <v>1322.6</v>
      </c>
      <c r="J53" s="37">
        <v>22971.1</v>
      </c>
      <c r="K53" s="37"/>
      <c r="L53" t="s">
        <v>26</v>
      </c>
      <c r="M53" s="37">
        <v>204</v>
      </c>
      <c r="N53" s="37">
        <v>1322.6</v>
      </c>
      <c r="O53" s="37">
        <v>22971.1</v>
      </c>
    </row>
    <row r="54" spans="3:15">
      <c r="C54">
        <v>163.8</v>
      </c>
      <c r="D54">
        <v>1081.2</v>
      </c>
      <c r="E54">
        <v>18761.8</v>
      </c>
      <c r="G54" t="s">
        <v>27</v>
      </c>
      <c r="H54" s="37">
        <v>199</v>
      </c>
      <c r="I54" s="37">
        <v>1322.6</v>
      </c>
      <c r="J54" s="37">
        <v>22583.3</v>
      </c>
      <c r="K54" s="37"/>
      <c r="L54" t="s">
        <v>27</v>
      </c>
      <c r="M54" s="37">
        <v>199</v>
      </c>
      <c r="N54" s="37">
        <v>1322.6</v>
      </c>
      <c r="O54" s="37">
        <v>22583.3</v>
      </c>
    </row>
    <row r="55" spans="3:15">
      <c r="C55">
        <v>157.7</v>
      </c>
      <c r="D55">
        <v>1031.4</v>
      </c>
      <c r="E55">
        <v>17791.2</v>
      </c>
      <c r="G55" t="s">
        <v>28</v>
      </c>
      <c r="H55" s="37">
        <v>189.1</v>
      </c>
      <c r="I55" s="37">
        <v>1256.1</v>
      </c>
      <c r="J55" s="37">
        <v>21174.2</v>
      </c>
      <c r="K55" s="37"/>
      <c r="L55" t="s">
        <v>28</v>
      </c>
      <c r="M55" s="37">
        <v>189.1</v>
      </c>
      <c r="N55" s="37">
        <v>1256.1</v>
      </c>
      <c r="O55" s="37">
        <v>21174.2</v>
      </c>
    </row>
    <row r="56" spans="3:15">
      <c r="C56">
        <v>136.8</v>
      </c>
      <c r="D56">
        <v>915.5</v>
      </c>
      <c r="E56">
        <v>13389.1</v>
      </c>
      <c r="G56" t="s">
        <v>29</v>
      </c>
      <c r="H56" s="37">
        <v>144.8</v>
      </c>
      <c r="I56" s="37">
        <v>969.5</v>
      </c>
      <c r="J56" s="37">
        <v>16996.8</v>
      </c>
      <c r="K56" s="37"/>
      <c r="L56" t="s">
        <v>29</v>
      </c>
      <c r="M56" s="37">
        <v>144.8</v>
      </c>
      <c r="N56" s="37">
        <v>969.5</v>
      </c>
      <c r="O56" s="37">
        <v>16996.8</v>
      </c>
    </row>
    <row r="57" spans="3:15">
      <c r="C57">
        <v>135.7</v>
      </c>
      <c r="D57">
        <v>942.5</v>
      </c>
      <c r="E57">
        <v>16130</v>
      </c>
      <c r="G57" t="s">
        <v>30</v>
      </c>
      <c r="H57" s="37">
        <v>136.8</v>
      </c>
      <c r="I57" s="37">
        <v>915.5</v>
      </c>
      <c r="J57" s="37">
        <v>13406.5</v>
      </c>
      <c r="K57" s="37"/>
      <c r="L57" t="s">
        <v>30</v>
      </c>
      <c r="M57" s="37">
        <v>136.8</v>
      </c>
      <c r="N57" s="37">
        <v>915.5</v>
      </c>
      <c r="O57" s="37">
        <v>13406.5</v>
      </c>
    </row>
    <row r="58" spans="3:15">
      <c r="C58">
        <v>99.4</v>
      </c>
      <c r="D58">
        <v>672.9</v>
      </c>
      <c r="E58">
        <v>11105.7</v>
      </c>
      <c r="G58" t="s">
        <v>31</v>
      </c>
      <c r="H58" s="37">
        <v>99.4</v>
      </c>
      <c r="I58" s="37">
        <v>672.9</v>
      </c>
      <c r="J58" s="37">
        <v>11120</v>
      </c>
      <c r="K58" s="37"/>
      <c r="L58" t="s">
        <v>31</v>
      </c>
      <c r="M58" s="37">
        <v>99.4</v>
      </c>
      <c r="N58" s="37">
        <v>672.9</v>
      </c>
      <c r="O58" s="37">
        <v>11120</v>
      </c>
    </row>
    <row r="59" spans="3:15">
      <c r="C59">
        <v>93.4</v>
      </c>
      <c r="D59">
        <v>631.4</v>
      </c>
      <c r="E59">
        <v>9586.2</v>
      </c>
      <c r="G59" t="s">
        <v>32</v>
      </c>
      <c r="H59" s="37">
        <v>93.4</v>
      </c>
      <c r="I59" s="37">
        <v>631.4</v>
      </c>
      <c r="J59" s="37">
        <v>9597.8</v>
      </c>
      <c r="K59" s="37"/>
      <c r="L59" t="s">
        <v>32</v>
      </c>
      <c r="M59" s="37">
        <v>93.4</v>
      </c>
      <c r="N59" s="37">
        <v>631.4</v>
      </c>
      <c r="O59" s="37">
        <v>9597.8</v>
      </c>
    </row>
    <row r="60" spans="3:15">
      <c r="C60">
        <v>63.6</v>
      </c>
      <c r="D60">
        <v>421.6</v>
      </c>
      <c r="E60">
        <v>6504.9</v>
      </c>
      <c r="G60" t="s">
        <v>33</v>
      </c>
      <c r="H60" s="37">
        <v>87.4</v>
      </c>
      <c r="I60" s="37">
        <v>590</v>
      </c>
      <c r="J60" s="37">
        <v>8974.9</v>
      </c>
      <c r="K60" s="37"/>
      <c r="L60" t="s">
        <v>33</v>
      </c>
      <c r="M60" s="37">
        <v>87.4</v>
      </c>
      <c r="N60" s="37">
        <v>590</v>
      </c>
      <c r="O60" s="37">
        <v>8974.9</v>
      </c>
    </row>
    <row r="61" spans="3:15">
      <c r="C61">
        <v>87.4</v>
      </c>
      <c r="D61">
        <v>590</v>
      </c>
      <c r="E61">
        <v>8963.3</v>
      </c>
      <c r="G61" t="s">
        <v>34</v>
      </c>
      <c r="H61" s="37">
        <v>63.6</v>
      </c>
      <c r="I61" s="37">
        <v>421.6</v>
      </c>
      <c r="J61" s="37">
        <v>6513.9</v>
      </c>
      <c r="K61" s="37"/>
      <c r="L61" t="s">
        <v>34</v>
      </c>
      <c r="M61" s="37">
        <v>63.6</v>
      </c>
      <c r="N61" s="37">
        <v>421.6</v>
      </c>
      <c r="O61" s="37">
        <v>6513.9</v>
      </c>
    </row>
    <row r="62" ht="14.25" spans="3:15">
      <c r="C62" s="31" t="s">
        <v>182</v>
      </c>
      <c r="D62" s="32" t="s">
        <v>299</v>
      </c>
      <c r="E62" s="33" t="s">
        <v>300</v>
      </c>
      <c r="H62" s="31" t="s">
        <v>182</v>
      </c>
      <c r="I62" s="32" t="s">
        <v>299</v>
      </c>
      <c r="J62" s="33" t="s">
        <v>300</v>
      </c>
      <c r="K62" s="46"/>
      <c r="M62" s="31" t="s">
        <v>182</v>
      </c>
      <c r="N62" s="32" t="s">
        <v>299</v>
      </c>
      <c r="O62" s="33" t="s">
        <v>300</v>
      </c>
    </row>
    <row r="63" spans="1:15">
      <c r="A63" t="s">
        <v>347</v>
      </c>
      <c r="C63" s="43">
        <f t="shared" ref="C63:J63" si="0">SUM(C5:C61)</f>
        <v>14571.6</v>
      </c>
      <c r="D63" s="43">
        <f t="shared" si="0"/>
        <v>97030.6</v>
      </c>
      <c r="E63" s="43">
        <f t="shared" si="0"/>
        <v>1698285.1</v>
      </c>
      <c r="F63" s="4"/>
      <c r="G63" s="4"/>
      <c r="H63" s="43">
        <f t="shared" si="0"/>
        <v>15711.8</v>
      </c>
      <c r="I63" s="43">
        <f t="shared" si="0"/>
        <v>103887.5</v>
      </c>
      <c r="J63" s="43">
        <f t="shared" si="0"/>
        <v>1891168.3</v>
      </c>
      <c r="K63" s="43"/>
      <c r="L63" s="4"/>
      <c r="M63" s="43">
        <f t="shared" ref="M63:O63" si="1">SUM(M5:M61)</f>
        <v>15711.8</v>
      </c>
      <c r="N63" s="43">
        <f t="shared" si="1"/>
        <v>103887.5</v>
      </c>
      <c r="O63" s="43">
        <f t="shared" si="1"/>
        <v>1882901.3</v>
      </c>
    </row>
    <row r="64" spans="1:15">
      <c r="A64" t="s">
        <v>7</v>
      </c>
      <c r="C64" s="44">
        <v>1277.00763200625</v>
      </c>
      <c r="D64" s="44">
        <v>9085.41475</v>
      </c>
      <c r="E64" s="44">
        <v>162000.515424</v>
      </c>
      <c r="F64" s="4"/>
      <c r="G64" s="4"/>
      <c r="H64" s="44">
        <v>1307.00748200625</v>
      </c>
      <c r="I64" s="44">
        <v>9290.18275</v>
      </c>
      <c r="J64" s="44">
        <v>164685.876832</v>
      </c>
      <c r="K64" s="44"/>
      <c r="L64" s="4"/>
      <c r="M64" s="44">
        <v>1307.00748200625</v>
      </c>
      <c r="N64" s="44">
        <v>9290.18275</v>
      </c>
      <c r="O64" s="44">
        <v>164685.876832</v>
      </c>
    </row>
  </sheetData>
  <mergeCells count="6">
    <mergeCell ref="B2:E2"/>
    <mergeCell ref="G2:J2"/>
    <mergeCell ref="L2:O2"/>
    <mergeCell ref="B3:E3"/>
    <mergeCell ref="G3:J3"/>
    <mergeCell ref="L3:O3"/>
  </mergeCells>
  <pageMargins left="0.75" right="0.75" top="1" bottom="1" header="0.5" footer="0.5"/>
  <pageSetup paperSize="9" orientation="portrait"/>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3:O30"/>
  <sheetViews>
    <sheetView tabSelected="1" workbookViewId="0">
      <selection activeCell="I10" sqref="I10"/>
    </sheetView>
  </sheetViews>
  <sheetFormatPr defaultColWidth="9" defaultRowHeight="13.5"/>
  <cols>
    <col min="1" max="1" width="12.125" customWidth="1"/>
    <col min="2" max="2" width="14.375" customWidth="1"/>
    <col min="3" max="5" width="15.625" customWidth="1"/>
    <col min="7" max="7" width="13.5" customWidth="1"/>
    <col min="8" max="8" width="14.125" customWidth="1"/>
    <col min="9" max="9" width="14.5" customWidth="1"/>
    <col min="10" max="10" width="13.375" customWidth="1"/>
    <col min="11" max="11" width="10.375"/>
  </cols>
  <sheetData>
    <row r="3" s="1" customFormat="1" spans="3:15">
      <c r="C3" s="1" t="s">
        <v>308</v>
      </c>
      <c r="D3" s="2" t="s">
        <v>307</v>
      </c>
      <c r="E3" s="2" t="s">
        <v>306</v>
      </c>
      <c r="F3" s="2"/>
      <c r="H3" s="2"/>
      <c r="I3" s="2"/>
      <c r="J3" s="2"/>
      <c r="K3" s="2"/>
      <c r="M3" s="19"/>
      <c r="N3" s="19"/>
      <c r="O3" s="19"/>
    </row>
    <row r="4" spans="1:5">
      <c r="A4" s="3" t="s">
        <v>348</v>
      </c>
      <c r="B4" s="3" t="s">
        <v>182</v>
      </c>
      <c r="C4" s="4">
        <v>15711.8</v>
      </c>
      <c r="D4" s="4">
        <v>15711.8</v>
      </c>
      <c r="E4" s="4">
        <v>14571.6</v>
      </c>
    </row>
    <row r="5" spans="1:5">
      <c r="A5" s="3"/>
      <c r="B5" s="3" t="s">
        <v>299</v>
      </c>
      <c r="C5" s="4">
        <v>103887.5</v>
      </c>
      <c r="D5" s="4">
        <v>103887.5</v>
      </c>
      <c r="E5" s="4">
        <v>97030.6</v>
      </c>
    </row>
    <row r="6" spans="1:5">
      <c r="A6" s="3"/>
      <c r="B6" s="3" t="s">
        <v>300</v>
      </c>
      <c r="C6" s="4">
        <v>1882901.3</v>
      </c>
      <c r="D6" s="4">
        <v>1891168.3</v>
      </c>
      <c r="E6" s="4">
        <v>1698285.1</v>
      </c>
    </row>
    <row r="7" spans="1:5">
      <c r="A7" s="3" t="s">
        <v>7</v>
      </c>
      <c r="B7" s="3" t="s">
        <v>182</v>
      </c>
      <c r="C7" s="4">
        <v>1701.5</v>
      </c>
      <c r="D7" s="4">
        <v>1307.00748200625</v>
      </c>
      <c r="E7" s="4">
        <v>1277.00763200625</v>
      </c>
    </row>
    <row r="8" spans="1:5">
      <c r="A8" s="3"/>
      <c r="B8" s="3" t="s">
        <v>299</v>
      </c>
      <c r="C8" s="4">
        <v>10635.81</v>
      </c>
      <c r="D8" s="4">
        <v>9290.18275</v>
      </c>
      <c r="E8" s="4">
        <v>9085.41475</v>
      </c>
    </row>
    <row r="9" spans="1:5">
      <c r="A9" s="3"/>
      <c r="B9" s="3" t="s">
        <v>300</v>
      </c>
      <c r="C9" s="4">
        <v>114246.18</v>
      </c>
      <c r="D9" s="4">
        <v>164685.876832</v>
      </c>
      <c r="E9" s="4">
        <v>162000.515424</v>
      </c>
    </row>
    <row r="10" spans="1:5">
      <c r="A10" s="3" t="s">
        <v>349</v>
      </c>
      <c r="B10" s="3" t="s">
        <v>350</v>
      </c>
      <c r="C10" s="4">
        <v>411.88992</v>
      </c>
      <c r="D10" s="4">
        <f>K21</f>
        <v>281.726366</v>
      </c>
      <c r="E10" s="4">
        <f>D10</f>
        <v>281.726366</v>
      </c>
    </row>
    <row r="11" spans="1:5">
      <c r="A11" s="3"/>
      <c r="B11" s="3" t="s">
        <v>351</v>
      </c>
      <c r="C11" s="4">
        <v>1504.9824</v>
      </c>
      <c r="D11" s="4">
        <f>K22</f>
        <v>375.75054</v>
      </c>
      <c r="E11" s="4">
        <f>D11</f>
        <v>375.75054</v>
      </c>
    </row>
    <row r="12" spans="1:5">
      <c r="A12" s="3"/>
      <c r="B12" s="3" t="s">
        <v>352</v>
      </c>
      <c r="C12" s="4">
        <v>161052.9192</v>
      </c>
      <c r="D12" s="4">
        <f>K23</f>
        <v>118807.36444</v>
      </c>
      <c r="E12" s="4">
        <f>D12</f>
        <v>118807.36444</v>
      </c>
    </row>
    <row r="13" spans="1:5">
      <c r="A13" s="3"/>
      <c r="B13" s="3" t="s">
        <v>353</v>
      </c>
      <c r="C13" s="4">
        <v>2673.324</v>
      </c>
      <c r="D13" s="4">
        <f>K24</f>
        <v>2763.1408</v>
      </c>
      <c r="E13" s="4">
        <f>D13</f>
        <v>2763.1408</v>
      </c>
    </row>
    <row r="14" spans="1:5">
      <c r="A14" s="3" t="s">
        <v>354</v>
      </c>
      <c r="B14" s="3" t="s">
        <v>355</v>
      </c>
      <c r="C14">
        <v>0</v>
      </c>
      <c r="D14" s="4">
        <v>492.4894</v>
      </c>
      <c r="E14" s="4">
        <v>492.4894</v>
      </c>
    </row>
    <row r="15" spans="1:5">
      <c r="A15" s="3"/>
      <c r="B15" s="3" t="s">
        <v>351</v>
      </c>
      <c r="C15">
        <v>0</v>
      </c>
      <c r="D15" s="4">
        <v>2598.804</v>
      </c>
      <c r="E15" s="4">
        <v>2598.804</v>
      </c>
    </row>
    <row r="16" spans="1:5">
      <c r="A16" s="3"/>
      <c r="B16" s="3" t="s">
        <v>352</v>
      </c>
      <c r="C16">
        <v>0</v>
      </c>
      <c r="D16" s="4">
        <v>83274.022</v>
      </c>
      <c r="E16" s="4">
        <v>83274.022</v>
      </c>
    </row>
    <row r="17" spans="1:5">
      <c r="A17" s="3"/>
      <c r="B17" s="3" t="s">
        <v>356</v>
      </c>
      <c r="C17">
        <v>0</v>
      </c>
      <c r="D17" s="4">
        <v>16025.958</v>
      </c>
      <c r="E17" s="4">
        <v>16025.958</v>
      </c>
    </row>
    <row r="19" ht="36" customHeight="1" spans="1:9">
      <c r="A19" s="5" t="s">
        <v>357</v>
      </c>
      <c r="B19" s="5"/>
      <c r="C19" s="5"/>
      <c r="D19" s="5"/>
      <c r="E19" s="5"/>
      <c r="F19" s="5"/>
      <c r="G19" s="5"/>
      <c r="H19" s="5"/>
      <c r="I19" s="5"/>
    </row>
    <row r="20" spans="1:11">
      <c r="A20" s="6"/>
      <c r="B20" s="7"/>
      <c r="C20" s="8" t="s">
        <v>358</v>
      </c>
      <c r="D20" s="8" t="s">
        <v>359</v>
      </c>
      <c r="E20" s="8" t="s">
        <v>360</v>
      </c>
      <c r="F20" s="8" t="s">
        <v>361</v>
      </c>
      <c r="G20" s="9" t="s">
        <v>362</v>
      </c>
      <c r="H20" s="10"/>
      <c r="I20" s="7" t="s">
        <v>363</v>
      </c>
      <c r="J20" s="20" t="s">
        <v>364</v>
      </c>
      <c r="K20" s="3" t="s">
        <v>303</v>
      </c>
    </row>
    <row r="21" spans="1:11">
      <c r="A21" s="11" t="s">
        <v>349</v>
      </c>
      <c r="B21" s="12" t="s">
        <v>355</v>
      </c>
      <c r="C21" s="12">
        <v>0.09</v>
      </c>
      <c r="D21" s="12">
        <v>0.13</v>
      </c>
      <c r="E21" s="12">
        <f>0.049*2</f>
        <v>0.098</v>
      </c>
      <c r="F21" s="12">
        <v>0.029</v>
      </c>
      <c r="G21" s="7">
        <f>6.1*2</f>
        <v>12.2</v>
      </c>
      <c r="H21">
        <f>7.7*2</f>
        <v>15.4</v>
      </c>
      <c r="I21" s="12">
        <f>495.06*2-40</f>
        <v>950.12</v>
      </c>
      <c r="J21" s="21">
        <f>495.06*2-40</f>
        <v>950.12</v>
      </c>
      <c r="K21" s="4">
        <f>C21*I21+D21*J21+E21*495.06/10*9+F21*495.06/10+G21+H21</f>
        <v>281.726366</v>
      </c>
    </row>
    <row r="22" spans="1:11">
      <c r="A22" s="11"/>
      <c r="B22" s="12" t="s">
        <v>351</v>
      </c>
      <c r="C22" s="12">
        <v>0</v>
      </c>
      <c r="D22" s="12">
        <v>0</v>
      </c>
      <c r="E22" s="12">
        <f>0.38*2</f>
        <v>0.76</v>
      </c>
      <c r="F22" s="12">
        <v>0.75</v>
      </c>
      <c r="G22" s="12">
        <v>0</v>
      </c>
      <c r="H22">
        <v>0</v>
      </c>
      <c r="I22" s="12">
        <f>495.06*2-40</f>
        <v>950.12</v>
      </c>
      <c r="J22" s="21">
        <f>495.06*2</f>
        <v>990.12</v>
      </c>
      <c r="K22" s="4">
        <f>C22*I22+D22*J22+E22*495.06/10*9+F22*495.06/10+G22+H22</f>
        <v>375.75054</v>
      </c>
    </row>
    <row r="23" spans="1:11">
      <c r="A23" s="11"/>
      <c r="B23" s="12" t="s">
        <v>352</v>
      </c>
      <c r="C23" s="12">
        <v>40.49</v>
      </c>
      <c r="D23" s="12">
        <v>53.77</v>
      </c>
      <c r="E23" s="12">
        <f>(10.16+6.94)*2</f>
        <v>34.2</v>
      </c>
      <c r="F23" s="12">
        <f>2.85+9.89</f>
        <v>12.74</v>
      </c>
      <c r="G23" s="12">
        <f>2621.3*2</f>
        <v>5242.6</v>
      </c>
      <c r="H23">
        <f>2993.5*2</f>
        <v>5987</v>
      </c>
      <c r="I23" s="12">
        <f>495.06*2-40</f>
        <v>950.12</v>
      </c>
      <c r="J23" s="21">
        <f>495.06*2</f>
        <v>990.12</v>
      </c>
      <c r="K23" s="4">
        <f>C23*I23+D23*J23+E23*495.06/10*9+F23*495.06/10+G23+H23</f>
        <v>118807.36444</v>
      </c>
    </row>
    <row r="24" spans="1:11">
      <c r="A24" s="11"/>
      <c r="B24" s="12" t="s">
        <v>353</v>
      </c>
      <c r="C24" s="12">
        <f>(35*2+12+40)/100</f>
        <v>1.22</v>
      </c>
      <c r="D24" s="12">
        <f>(55*2+12+40)/100</f>
        <v>1.62</v>
      </c>
      <c r="E24" s="12">
        <v>0</v>
      </c>
      <c r="F24" s="12">
        <v>0</v>
      </c>
      <c r="G24" s="12">
        <v>0</v>
      </c>
      <c r="H24">
        <v>0</v>
      </c>
      <c r="I24" s="12">
        <f>495.06*2-40</f>
        <v>950.12</v>
      </c>
      <c r="J24" s="21">
        <f>495.06*2</f>
        <v>990.12</v>
      </c>
      <c r="K24" s="4">
        <f>C24*I24+D24*J24+E24*495.06/10*9+F24*495.06/10+G24+H24</f>
        <v>2763.1408</v>
      </c>
    </row>
    <row r="25" spans="1:9">
      <c r="A25" s="13"/>
      <c r="B25" s="14"/>
      <c r="C25" s="14"/>
      <c r="D25" s="14"/>
      <c r="E25" s="14"/>
      <c r="F25" s="14"/>
      <c r="G25" s="14"/>
      <c r="H25" s="14"/>
      <c r="I25" s="22"/>
    </row>
    <row r="26" spans="1:9">
      <c r="A26" s="11" t="s">
        <v>354</v>
      </c>
      <c r="B26" s="15">
        <f>495.06*3+119.02</f>
        <v>1604.2</v>
      </c>
      <c r="C26" s="16">
        <v>0.307</v>
      </c>
      <c r="D26" s="16">
        <f>C26*1604.2</f>
        <v>492.4894</v>
      </c>
      <c r="E26" s="12"/>
      <c r="F26" s="12"/>
      <c r="G26" s="12"/>
      <c r="H26" s="12"/>
      <c r="I26" s="21"/>
    </row>
    <row r="27" spans="1:9">
      <c r="A27" s="11"/>
      <c r="B27" s="15"/>
      <c r="C27" s="12">
        <v>1.62</v>
      </c>
      <c r="D27" s="16">
        <f>C27*1604.2</f>
        <v>2598.804</v>
      </c>
      <c r="E27" s="12"/>
      <c r="F27" s="12"/>
      <c r="G27" s="12"/>
      <c r="H27" s="12"/>
      <c r="I27" s="21"/>
    </row>
    <row r="28" spans="1:9">
      <c r="A28" s="11"/>
      <c r="B28" s="15"/>
      <c r="C28" s="12">
        <v>51.91</v>
      </c>
      <c r="D28" s="16">
        <f>C28*1604.2</f>
        <v>83274.022</v>
      </c>
      <c r="E28" s="12"/>
      <c r="F28" s="12"/>
      <c r="G28" s="12"/>
      <c r="H28" s="12"/>
      <c r="I28" s="21"/>
    </row>
    <row r="29" spans="1:9">
      <c r="A29" s="11"/>
      <c r="B29" s="15"/>
      <c r="C29" s="12">
        <v>9.99</v>
      </c>
      <c r="D29" s="16">
        <f>C29*1604.2</f>
        <v>16025.958</v>
      </c>
      <c r="E29" s="12"/>
      <c r="F29" s="12"/>
      <c r="G29" s="12"/>
      <c r="H29" s="12"/>
      <c r="I29" s="21"/>
    </row>
    <row r="30" spans="1:9">
      <c r="A30" s="17"/>
      <c r="B30" s="18"/>
      <c r="C30" s="18"/>
      <c r="D30" s="18"/>
      <c r="E30" s="18"/>
      <c r="F30" s="18"/>
      <c r="G30" s="18"/>
      <c r="H30" s="18"/>
      <c r="I30" s="23"/>
    </row>
  </sheetData>
  <mergeCells count="9">
    <mergeCell ref="A19:I19"/>
    <mergeCell ref="G20:H20"/>
    <mergeCell ref="A4:A6"/>
    <mergeCell ref="A7:A9"/>
    <mergeCell ref="A10:A13"/>
    <mergeCell ref="A14:A17"/>
    <mergeCell ref="A21:A24"/>
    <mergeCell ref="A26:A29"/>
    <mergeCell ref="B26:B29"/>
  </mergeCells>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0.结构参数</vt:lpstr>
      <vt:lpstr>1.U型槽主筋验算</vt:lpstr>
      <vt:lpstr>2.U型槽钢筋</vt:lpstr>
      <vt:lpstr>U型槽主体数量</vt:lpstr>
      <vt:lpstr>Sheet2</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YXF</dc:creator>
  <cp:lastModifiedBy>杨晓</cp:lastModifiedBy>
  <dcterms:created xsi:type="dcterms:W3CDTF">2006-09-13T11:21:00Z</dcterms:created>
  <cp:lastPrinted>2020-08-05T09:05:00Z</cp:lastPrinted>
  <dcterms:modified xsi:type="dcterms:W3CDTF">2023-03-02T15:15:51Z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2052-11.8.2.8808</vt:lpwstr>
  </property>
</Properties>
</file>